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CMMS\public\spare\"/>
    </mc:Choice>
  </mc:AlternateContent>
  <xr:revisionPtr revIDLastSave="0" documentId="13_ncr:1_{5AA563B8-1BE2-4170-8744-C9CF7CEDBE93}" xr6:coauthVersionLast="36" xr6:coauthVersionMax="36" xr10:uidLastSave="{00000000-0000-0000-0000-000000000000}"/>
  <bookViews>
    <workbookView xWindow="0" yWindow="0" windowWidth="28800" windowHeight="10575" firstSheet="2" activeTab="3" xr2:uid="{00000000-000D-0000-FFFF-FFFF00000000}"/>
  </bookViews>
  <sheets>
    <sheet name="BANG THAM CHIEU (2)" sheetId="42" state="hidden" r:id="rId1"/>
    <sheet name="Sheet1" sheetId="41" state="hidden" r:id="rId2"/>
    <sheet name="BANG THAM CHIEU" sheetId="2" r:id="rId3"/>
    <sheet name="IC238-Dau ky" sheetId="39" r:id="rId4"/>
    <sheet name="IC238-Cuoi ky" sheetId="40" r:id="rId5"/>
    <sheet name="Sheet2" sheetId="4" state="hidden" r:id="rId6"/>
    <sheet name="Sheet3" sheetId="5" state="hidden" r:id="rId7"/>
    <sheet name="LawsonDrillInfo" sheetId="51" state="veryHidden" r:id="rId8"/>
    <sheet name="IC21" sheetId="1" r:id="rId9"/>
    <sheet name="NHAP" sheetId="6" r:id="rId10"/>
    <sheet name="Báo cáo xuất (W)" sheetId="49" r:id="rId11"/>
    <sheet name="Vị trí thiết bị xe nâng điện" sheetId="48" r:id="rId12"/>
    <sheet name="Thiết bị đã hủy" sheetId="43" r:id="rId13"/>
    <sheet name="Sheet5" sheetId="53" r:id="rId14"/>
    <sheet name="Oseven7 - Epoxy" sheetId="47" r:id="rId15"/>
    <sheet name="Nháp" sheetId="44" r:id="rId16"/>
    <sheet name="vi tri" sheetId="50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2" hidden="1">'BANG THAM CHIEU'!$A$3:$FS$1174</definedName>
    <definedName name="_xlnm._FilterDatabase" localSheetId="0" hidden="1">'BANG THAM CHIEU (2)'!$A$3:$T$425</definedName>
    <definedName name="_xlnm._FilterDatabase" localSheetId="10" hidden="1">'Báo cáo xuất (W)'!$A$2:$X$2114</definedName>
    <definedName name="_xlnm._FilterDatabase" localSheetId="8" hidden="1">'IC21'!$A$1:$AM$4484</definedName>
    <definedName name="_xlnm._FilterDatabase" localSheetId="4" hidden="1">'IC238-Cuoi ky'!$A$1:$K$5636</definedName>
    <definedName name="_xlnm._FilterDatabase" localSheetId="3" hidden="1">'IC238-Dau ky'!$A$1:$K$5637</definedName>
    <definedName name="_xlnm._FilterDatabase" localSheetId="9" hidden="1">NHAP!$A$2:$V$664</definedName>
    <definedName name="_xlnm._FilterDatabase" localSheetId="15" hidden="1">Nháp!$C$98:$E$252</definedName>
    <definedName name="_xlnm._FilterDatabase" localSheetId="14" hidden="1">'Oseven7 - Epoxy'!$A$1:$J$15</definedName>
    <definedName name="_xlnm._FilterDatabase" localSheetId="1" hidden="1">Sheet1!$C$1:$F$158</definedName>
    <definedName name="_xlnm._FilterDatabase" localSheetId="5" hidden="1">Sheet2!$A$1:$E$414</definedName>
    <definedName name="_xlnm._FilterDatabase" localSheetId="16" hidden="1">'vi tri'!$C$98:$E$255</definedName>
    <definedName name="_xlnm._FilterDatabase" localSheetId="11" hidden="1">'Vị trí thiết bị xe nâng điện'!$A$2:$F$121</definedName>
    <definedName name="DataRange" localSheetId="0">#REF!</definedName>
    <definedName name="DataRange" localSheetId="4">#REF!</definedName>
    <definedName name="DataRange" localSheetId="16">#REF!</definedName>
    <definedName name="DataRange">#REF!</definedName>
    <definedName name="KeyFields" localSheetId="7">LawsonDrillInfo!$A$5:$C$5</definedName>
    <definedName name="MappedFields" localSheetId="7">LawsonDrillInfo!$D$5:$F$5</definedName>
    <definedName name="_xlnm.Print_Area" localSheetId="2">'BANG THAM CHIEU'!$A$3:$R$652</definedName>
    <definedName name="_xlnm.Print_Area" localSheetId="0">'BANG THAM CHIEU (2)'!$A$3:$H$252</definedName>
    <definedName name="_xlnm.Print_Area" localSheetId="8">'IC21'!$H$1:$T$1842</definedName>
    <definedName name="_xlnm.Print_Area" localSheetId="9">NHAP!$A$2:$M$155</definedName>
    <definedName name="_xlnm.Print_Area" localSheetId="15">Nháp!$C$266:$E$280</definedName>
    <definedName name="_xlnm.Print_Area" localSheetId="16">'vi tri'!$C$228:$E$240</definedName>
    <definedName name="_xlnm.Print_Area" localSheetId="11">'Vị trí thiết bị xe nâng điện'!$C$126:$F$252</definedName>
    <definedName name="_xlnm.Print_Titles" localSheetId="0">'BANG THAM CHIEU (2)'!$3:$252</definedName>
    <definedName name="ProductLine" localSheetId="7">LawsonDrillInfo!$B$2</definedName>
    <definedName name="SortRange" localSheetId="0">#REF!</definedName>
    <definedName name="SortRange" localSheetId="4">#REF!</definedName>
    <definedName name="SortRange" localSheetId="16">#REF!</definedName>
    <definedName name="SortRange">#REF!</definedName>
    <definedName name="SSType" localSheetId="7">LawsonDrillInfo!$D$3</definedName>
    <definedName name="SystemCode" localSheetId="7">LawsonDrillInfo!$B$3</definedName>
    <definedName name="Titles" localSheetId="0">#REF!</definedName>
    <definedName name="Titles" localSheetId="4">#REF!</definedName>
    <definedName name="Titles" localSheetId="16">#REF!</definedName>
    <definedName name="Titles">#REF!</definedName>
    <definedName name="TopSection" localSheetId="0">#REF!</definedName>
    <definedName name="TopSection" localSheetId="4">#REF!</definedName>
    <definedName name="TopSection" localSheetId="16">#REF!</definedName>
    <definedName name="TopSection">#REF!</definedName>
    <definedName name="zMap_f17_ICT_ITEM" localSheetId="0">#REF!</definedName>
    <definedName name="zMap_f17_ICT_ITEM" localSheetId="4">#REF!</definedName>
    <definedName name="zMap_f17_ICT_ITEM" localSheetId="16">#REF!</definedName>
    <definedName name="zMap_f17_ICT_ITEM">#REF!</definedName>
    <definedName name="zMap_f4_IAC_COMPANY" localSheetId="0">#REF!</definedName>
    <definedName name="zMap_f4_IAC_COMPANY" localSheetId="4">#REF!</definedName>
    <definedName name="zMap_f4_IAC_COMPANY" localSheetId="16">#REF!</definedName>
    <definedName name="zMap_f4_IAC_COMPANY">#REF!</definedName>
    <definedName name="zMap_f7_IAC_LOCATION" localSheetId="0">#REF!</definedName>
    <definedName name="zMap_f7_IAC_LOCATION" localSheetId="4">#REF!</definedName>
    <definedName name="zMap_f7_IAC_LOCATION" localSheetId="16">#REF!</definedName>
    <definedName name="zMap_f7_IAC_LOCATIO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1075" i="2" l="1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E1851" i="49" l="1"/>
  <c r="E1852" i="49"/>
  <c r="E1853" i="49"/>
  <c r="E1854" i="49"/>
  <c r="E1855" i="49"/>
  <c r="E1856" i="49"/>
  <c r="E1857" i="49"/>
  <c r="E1858" i="49"/>
  <c r="E1859" i="49"/>
  <c r="E1860" i="49"/>
  <c r="E1861" i="49"/>
  <c r="E1862" i="49"/>
  <c r="E1863" i="49"/>
  <c r="E1864" i="49"/>
  <c r="E1865" i="49"/>
  <c r="E1866" i="49"/>
  <c r="E1868" i="49"/>
  <c r="E1869" i="49"/>
  <c r="E1870" i="49"/>
  <c r="E1871" i="49"/>
  <c r="E1872" i="49"/>
  <c r="E1873" i="49"/>
  <c r="E1874" i="49"/>
  <c r="E1875" i="49"/>
  <c r="E1876" i="49"/>
  <c r="E1877" i="49"/>
  <c r="E1878" i="49"/>
  <c r="E1879" i="49"/>
  <c r="E1880" i="49"/>
  <c r="E1881" i="49"/>
  <c r="E1882" i="49"/>
  <c r="E1883" i="49"/>
  <c r="E1884" i="49"/>
  <c r="E1885" i="49"/>
  <c r="E1886" i="49"/>
  <c r="E1888" i="49"/>
  <c r="E1889" i="49"/>
  <c r="E1890" i="49"/>
  <c r="E1891" i="49"/>
  <c r="E1892" i="49"/>
  <c r="E1894" i="49"/>
  <c r="E1896" i="49"/>
  <c r="E1897" i="49"/>
  <c r="E1898" i="49"/>
  <c r="E1899" i="49"/>
  <c r="E1900" i="49"/>
  <c r="E1901" i="49"/>
  <c r="E1903" i="49"/>
  <c r="E1905" i="49"/>
  <c r="E1906" i="49"/>
  <c r="E1908" i="49"/>
  <c r="E1909" i="49"/>
  <c r="E1910" i="49"/>
  <c r="E1911" i="49"/>
  <c r="E1912" i="49"/>
  <c r="E1913" i="49"/>
  <c r="E1914" i="49"/>
  <c r="E1915" i="49"/>
  <c r="E1916" i="49"/>
  <c r="E1917" i="49"/>
  <c r="E1918" i="49"/>
  <c r="E1919" i="49"/>
  <c r="E1920" i="49"/>
  <c r="E1921" i="49"/>
  <c r="E1922" i="49"/>
  <c r="E1923" i="49"/>
  <c r="E1924" i="49"/>
  <c r="E1925" i="49"/>
  <c r="E1926" i="49"/>
  <c r="E1927" i="49"/>
  <c r="E1928" i="49"/>
  <c r="E1929" i="49"/>
  <c r="E1930" i="49"/>
  <c r="E1931" i="49"/>
  <c r="E1932" i="49"/>
  <c r="E1933" i="49"/>
  <c r="E1934" i="49"/>
  <c r="E1935" i="49"/>
  <c r="E1936" i="49"/>
  <c r="E1937" i="49"/>
  <c r="E1938" i="49"/>
  <c r="E1939" i="49"/>
  <c r="E1940" i="49"/>
  <c r="E1848" i="49"/>
  <c r="E1849" i="49"/>
  <c r="E1850" i="49"/>
  <c r="E1847" i="49"/>
  <c r="J1448" i="1" l="1"/>
  <c r="J1449" i="1"/>
  <c r="J1450" i="1"/>
  <c r="J1451" i="1"/>
  <c r="J1452" i="1"/>
  <c r="J1453" i="1"/>
  <c r="G1447" i="1"/>
  <c r="K1447" i="1" s="1"/>
  <c r="L1447" i="1" s="1"/>
  <c r="G1448" i="1"/>
  <c r="K1448" i="1" s="1"/>
  <c r="L1448" i="1" s="1"/>
  <c r="G1449" i="1"/>
  <c r="K1449" i="1" s="1"/>
  <c r="L1449" i="1" s="1"/>
  <c r="G1450" i="1"/>
  <c r="K1450" i="1" s="1"/>
  <c r="L1450" i="1" s="1"/>
  <c r="G1451" i="1"/>
  <c r="K1451" i="1" s="1"/>
  <c r="L1451" i="1" s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G1428" i="1"/>
  <c r="K1428" i="1" s="1"/>
  <c r="L1428" i="1" s="1"/>
  <c r="G1429" i="1"/>
  <c r="K1429" i="1" s="1"/>
  <c r="L1429" i="1" s="1"/>
  <c r="G1430" i="1"/>
  <c r="K1430" i="1" s="1"/>
  <c r="L1430" i="1" s="1"/>
  <c r="G1431" i="1"/>
  <c r="K1431" i="1" s="1"/>
  <c r="L1431" i="1" s="1"/>
  <c r="G1432" i="1"/>
  <c r="K1432" i="1" s="1"/>
  <c r="L1432" i="1" s="1"/>
  <c r="G1433" i="1"/>
  <c r="K1433" i="1" s="1"/>
  <c r="L1433" i="1" s="1"/>
  <c r="G1434" i="1"/>
  <c r="K1434" i="1" s="1"/>
  <c r="L1434" i="1" s="1"/>
  <c r="G1435" i="1"/>
  <c r="K1435" i="1" s="1"/>
  <c r="L1435" i="1" s="1"/>
  <c r="G1436" i="1"/>
  <c r="K1436" i="1" s="1"/>
  <c r="L1436" i="1" s="1"/>
  <c r="G1437" i="1"/>
  <c r="K1437" i="1" s="1"/>
  <c r="L1437" i="1" s="1"/>
  <c r="G1438" i="1"/>
  <c r="K1438" i="1" s="1"/>
  <c r="L1438" i="1" s="1"/>
  <c r="G1439" i="1"/>
  <c r="K1439" i="1" s="1"/>
  <c r="L1439" i="1" s="1"/>
  <c r="G1440" i="1"/>
  <c r="K1440" i="1" s="1"/>
  <c r="L1440" i="1" s="1"/>
  <c r="G1441" i="1"/>
  <c r="K1441" i="1" s="1"/>
  <c r="L1441" i="1" s="1"/>
  <c r="G1442" i="1"/>
  <c r="K1442" i="1" s="1"/>
  <c r="L1442" i="1" s="1"/>
  <c r="G1443" i="1"/>
  <c r="K1443" i="1" s="1"/>
  <c r="L1443" i="1" s="1"/>
  <c r="G1444" i="1"/>
  <c r="K1444" i="1" s="1"/>
  <c r="L1444" i="1" s="1"/>
  <c r="G1445" i="1"/>
  <c r="K1445" i="1" s="1"/>
  <c r="L1445" i="1" s="1"/>
  <c r="G1446" i="1"/>
  <c r="K1446" i="1" s="1"/>
  <c r="L1446" i="1" s="1"/>
  <c r="E1790" i="49"/>
  <c r="E1791" i="49"/>
  <c r="E1792" i="49"/>
  <c r="E1793" i="49"/>
  <c r="E1794" i="49"/>
  <c r="E1795" i="49"/>
  <c r="E1796" i="49"/>
  <c r="E1797" i="49"/>
  <c r="E1798" i="49"/>
  <c r="E1799" i="49"/>
  <c r="E1800" i="49"/>
  <c r="E1801" i="49"/>
  <c r="E1802" i="49"/>
  <c r="E1803" i="49"/>
  <c r="E1805" i="49"/>
  <c r="E1806" i="49"/>
  <c r="E1807" i="49"/>
  <c r="E1808" i="49"/>
  <c r="E1809" i="49"/>
  <c r="E1810" i="49"/>
  <c r="E1811" i="49"/>
  <c r="E1812" i="49"/>
  <c r="E1813" i="49"/>
  <c r="E1814" i="49"/>
  <c r="E1815" i="49"/>
  <c r="E1816" i="49"/>
  <c r="E1817" i="49"/>
  <c r="E1818" i="49"/>
  <c r="E1819" i="49"/>
  <c r="E1820" i="49"/>
  <c r="E1821" i="49"/>
  <c r="E1822" i="49"/>
  <c r="E1823" i="49"/>
  <c r="E1825" i="49"/>
  <c r="E1826" i="49"/>
  <c r="E1827" i="49"/>
  <c r="E1828" i="49"/>
  <c r="E1829" i="49"/>
  <c r="E1830" i="49"/>
  <c r="E1831" i="49"/>
  <c r="E1832" i="49"/>
  <c r="E1833" i="49"/>
  <c r="E1834" i="49"/>
  <c r="E1835" i="49"/>
  <c r="E1836" i="49"/>
  <c r="E1837" i="49"/>
  <c r="E1838" i="49"/>
  <c r="E1839" i="49"/>
  <c r="E1840" i="49"/>
  <c r="E1785" i="49"/>
  <c r="E1786" i="49"/>
  <c r="E1787" i="49"/>
  <c r="E1788" i="49"/>
  <c r="E1789" i="49"/>
  <c r="E1784" i="49"/>
  <c r="G1420" i="1"/>
  <c r="K1420" i="1" s="1"/>
  <c r="L1420" i="1" s="1"/>
  <c r="G1421" i="1"/>
  <c r="K1421" i="1" s="1"/>
  <c r="L1421" i="1" s="1"/>
  <c r="G1422" i="1"/>
  <c r="K1422" i="1" s="1"/>
  <c r="L1422" i="1" s="1"/>
  <c r="G1423" i="1"/>
  <c r="K1423" i="1" s="1"/>
  <c r="L1423" i="1" s="1"/>
  <c r="G1424" i="1"/>
  <c r="K1424" i="1" s="1"/>
  <c r="L1424" i="1" s="1"/>
  <c r="G1425" i="1"/>
  <c r="K1425" i="1" s="1"/>
  <c r="L1425" i="1" s="1"/>
  <c r="G1426" i="1"/>
  <c r="K1426" i="1" s="1"/>
  <c r="L1426" i="1" s="1"/>
  <c r="G1427" i="1"/>
  <c r="K1427" i="1" s="1"/>
  <c r="L1427" i="1" s="1"/>
  <c r="J1420" i="1"/>
  <c r="J1421" i="1"/>
  <c r="J1422" i="1"/>
  <c r="J1423" i="1"/>
  <c r="J1424" i="1"/>
  <c r="J1425" i="1"/>
  <c r="J1426" i="1"/>
  <c r="J1427" i="1"/>
  <c r="E1730" i="49" l="1"/>
  <c r="E1731" i="49"/>
  <c r="E1732" i="49"/>
  <c r="E1733" i="49"/>
  <c r="E1734" i="49"/>
  <c r="E1735" i="49"/>
  <c r="E1736" i="49"/>
  <c r="E1737" i="49"/>
  <c r="E1738" i="49"/>
  <c r="E1739" i="49"/>
  <c r="E1740" i="49"/>
  <c r="E1741" i="49"/>
  <c r="E1742" i="49"/>
  <c r="E1743" i="49"/>
  <c r="E1744" i="49"/>
  <c r="E1745" i="49"/>
  <c r="E1746" i="49"/>
  <c r="E1747" i="49"/>
  <c r="E1748" i="49"/>
  <c r="E1749" i="49"/>
  <c r="E1750" i="49"/>
  <c r="E1751" i="49"/>
  <c r="E1752" i="49"/>
  <c r="E1753" i="49"/>
  <c r="E1754" i="49"/>
  <c r="E1755" i="49"/>
  <c r="E1756" i="49"/>
  <c r="E1757" i="49"/>
  <c r="E1758" i="49"/>
  <c r="E1759" i="49"/>
  <c r="E1760" i="49"/>
  <c r="E1761" i="49"/>
  <c r="E1762" i="49"/>
  <c r="E1763" i="49"/>
  <c r="E1720" i="49"/>
  <c r="E1721" i="49"/>
  <c r="E1722" i="49"/>
  <c r="E1723" i="49"/>
  <c r="E1724" i="49"/>
  <c r="E1725" i="49"/>
  <c r="E1726" i="49"/>
  <c r="E1727" i="49"/>
  <c r="E1728" i="49"/>
  <c r="E1729" i="49"/>
  <c r="E1718" i="49"/>
  <c r="E1666" i="49" l="1"/>
  <c r="E1668" i="49"/>
  <c r="E1670" i="49"/>
  <c r="E1671" i="49"/>
  <c r="E1673" i="49"/>
  <c r="E1674" i="49"/>
  <c r="E1677" i="49"/>
  <c r="E1678" i="49"/>
  <c r="E1679" i="49"/>
  <c r="E1680" i="49"/>
  <c r="E1681" i="49"/>
  <c r="E1682" i="49"/>
  <c r="E1683" i="49"/>
  <c r="E1684" i="49"/>
  <c r="E1685" i="49"/>
  <c r="E1686" i="49"/>
  <c r="E1687" i="49"/>
  <c r="E1690" i="49"/>
  <c r="E1691" i="49"/>
  <c r="E1692" i="49"/>
  <c r="E1693" i="49"/>
  <c r="E1694" i="49"/>
  <c r="E1695" i="49"/>
  <c r="E1696" i="49"/>
  <c r="E1697" i="49"/>
  <c r="E1698" i="49"/>
  <c r="E1699" i="49"/>
  <c r="E1700" i="49"/>
  <c r="E1701" i="49"/>
  <c r="E1702" i="49"/>
  <c r="E1703" i="49"/>
  <c r="E1704" i="49"/>
  <c r="E1705" i="49"/>
  <c r="E1706" i="49"/>
  <c r="E1707" i="49"/>
  <c r="E1663" i="49"/>
  <c r="E1664" i="49"/>
  <c r="E1662" i="49"/>
  <c r="A1941" i="49"/>
  <c r="A1942" i="49"/>
  <c r="A1943" i="49"/>
  <c r="A1944" i="49"/>
  <c r="A1945" i="49"/>
  <c r="A1946" i="49"/>
  <c r="A1947" i="49"/>
  <c r="A1948" i="49"/>
  <c r="A1949" i="49"/>
  <c r="A1950" i="49"/>
  <c r="A1951" i="49"/>
  <c r="A1952" i="49"/>
  <c r="A1953" i="49"/>
  <c r="A1954" i="49"/>
  <c r="A1955" i="49"/>
  <c r="A1956" i="49"/>
  <c r="A1957" i="49"/>
  <c r="A1958" i="49"/>
  <c r="A1959" i="49"/>
  <c r="A1960" i="49"/>
  <c r="A1961" i="49"/>
  <c r="A1962" i="49"/>
  <c r="A1963" i="49"/>
  <c r="A1964" i="49"/>
  <c r="A1965" i="49"/>
  <c r="A1966" i="49"/>
  <c r="A1967" i="49"/>
  <c r="A1968" i="49"/>
  <c r="A1969" i="49"/>
  <c r="A1970" i="49"/>
  <c r="A1971" i="49"/>
  <c r="A1972" i="49"/>
  <c r="A1973" i="49"/>
  <c r="A1974" i="49"/>
  <c r="A1975" i="49"/>
  <c r="A1976" i="49"/>
  <c r="A1977" i="49"/>
  <c r="A1978" i="49"/>
  <c r="A1979" i="49"/>
  <c r="A1980" i="49"/>
  <c r="A1981" i="49"/>
  <c r="A1982" i="49"/>
  <c r="A1983" i="49"/>
  <c r="A1984" i="49"/>
  <c r="A1985" i="49"/>
  <c r="A1986" i="49"/>
  <c r="A1987" i="49"/>
  <c r="A1988" i="49"/>
  <c r="A1989" i="49"/>
  <c r="A1990" i="49"/>
  <c r="A1991" i="49"/>
  <c r="A1992" i="49"/>
  <c r="A1993" i="49"/>
  <c r="A1994" i="49"/>
  <c r="A1995" i="49"/>
  <c r="A1996" i="49"/>
  <c r="A1997" i="49"/>
  <c r="A1998" i="49"/>
  <c r="A1999" i="49"/>
  <c r="A2000" i="49"/>
  <c r="A2001" i="49"/>
  <c r="A2002" i="49"/>
  <c r="A2003" i="49"/>
  <c r="A2004" i="49"/>
  <c r="A2005" i="49"/>
  <c r="A2006" i="49"/>
  <c r="A2007" i="49"/>
  <c r="A2008" i="49"/>
  <c r="A2009" i="49"/>
  <c r="A2010" i="49"/>
  <c r="A2011" i="49"/>
  <c r="A2012" i="49"/>
  <c r="A2013" i="49"/>
  <c r="A2014" i="49"/>
  <c r="A2015" i="49"/>
  <c r="A2016" i="49"/>
  <c r="A2017" i="49"/>
  <c r="A2018" i="49"/>
  <c r="A2019" i="49"/>
  <c r="A2020" i="49"/>
  <c r="A2021" i="49"/>
  <c r="A2022" i="49"/>
  <c r="A2023" i="49"/>
  <c r="A2024" i="49"/>
  <c r="A2025" i="49"/>
  <c r="A2026" i="49"/>
  <c r="A2027" i="49"/>
  <c r="A2028" i="49"/>
  <c r="A2029" i="49"/>
  <c r="A2030" i="49"/>
  <c r="A2031" i="49"/>
  <c r="A2032" i="49"/>
  <c r="A2033" i="49"/>
  <c r="A2034" i="49"/>
  <c r="A2035" i="49"/>
  <c r="A2036" i="49"/>
  <c r="A2037" i="49"/>
  <c r="A2038" i="49"/>
  <c r="A2039" i="49"/>
  <c r="A2040" i="49"/>
  <c r="A2041" i="49"/>
  <c r="A2042" i="49"/>
  <c r="A2043" i="49"/>
  <c r="A2044" i="49"/>
  <c r="A2045" i="49"/>
  <c r="A2046" i="49"/>
  <c r="A2047" i="49"/>
  <c r="A2048" i="49"/>
  <c r="A2049" i="49"/>
  <c r="A2050" i="49"/>
  <c r="A2051" i="49"/>
  <c r="A2052" i="49"/>
  <c r="A2053" i="49"/>
  <c r="A2054" i="49"/>
  <c r="A2055" i="49"/>
  <c r="A2056" i="49"/>
  <c r="A2057" i="49"/>
  <c r="A2058" i="49"/>
  <c r="A2059" i="49"/>
  <c r="A2060" i="49"/>
  <c r="A2061" i="49"/>
  <c r="A2062" i="49"/>
  <c r="A2063" i="49"/>
  <c r="A2064" i="49"/>
  <c r="A2065" i="49"/>
  <c r="A2066" i="49"/>
  <c r="A2067" i="49"/>
  <c r="A2068" i="49"/>
  <c r="A2069" i="49"/>
  <c r="A2070" i="49"/>
  <c r="A2071" i="49"/>
  <c r="A2072" i="49"/>
  <c r="A2073" i="49"/>
  <c r="A2074" i="49"/>
  <c r="A2075" i="49"/>
  <c r="A2076" i="49"/>
  <c r="A2077" i="49"/>
  <c r="A2078" i="49"/>
  <c r="A2079" i="49"/>
  <c r="A2080" i="49"/>
  <c r="J649" i="2" l="1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647" i="2"/>
  <c r="J64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452" i="2"/>
  <c r="J453" i="2"/>
  <c r="J454" i="2"/>
  <c r="J455" i="2"/>
  <c r="J456" i="2"/>
  <c r="J457" i="2"/>
  <c r="J458" i="2"/>
  <c r="J459" i="2"/>
  <c r="J460" i="2"/>
  <c r="J461" i="2"/>
  <c r="J451" i="2"/>
  <c r="N949" i="2" l="1"/>
  <c r="N445" i="2"/>
  <c r="G1287" i="1" l="1"/>
  <c r="K1287" i="1" s="1"/>
  <c r="L1287" i="1" s="1"/>
  <c r="G1288" i="1"/>
  <c r="K1288" i="1" s="1"/>
  <c r="L1288" i="1" s="1"/>
  <c r="G1289" i="1"/>
  <c r="K1289" i="1" s="1"/>
  <c r="L1289" i="1" s="1"/>
  <c r="J1287" i="1"/>
  <c r="J1288" i="1"/>
  <c r="J1289" i="1"/>
  <c r="J1286" i="1"/>
  <c r="G1286" i="1"/>
  <c r="K1286" i="1" s="1"/>
  <c r="L1286" i="1" s="1"/>
  <c r="J1285" i="1"/>
  <c r="G1285" i="1"/>
  <c r="K1285" i="1" s="1"/>
  <c r="L1285" i="1" s="1"/>
  <c r="J1258" i="1" l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G1258" i="1"/>
  <c r="K1258" i="1" s="1"/>
  <c r="L1258" i="1" s="1"/>
  <c r="G1259" i="1"/>
  <c r="K1259" i="1" s="1"/>
  <c r="L1259" i="1" s="1"/>
  <c r="G1260" i="1"/>
  <c r="K1260" i="1" s="1"/>
  <c r="L1260" i="1" s="1"/>
  <c r="G1261" i="1"/>
  <c r="K1261" i="1" s="1"/>
  <c r="L1261" i="1" s="1"/>
  <c r="G1262" i="1"/>
  <c r="K1262" i="1" s="1"/>
  <c r="L1262" i="1" s="1"/>
  <c r="G1263" i="1"/>
  <c r="G1264" i="1"/>
  <c r="K1264" i="1" s="1"/>
  <c r="L1264" i="1" s="1"/>
  <c r="G1265" i="1"/>
  <c r="K1265" i="1" s="1"/>
  <c r="L1265" i="1" s="1"/>
  <c r="G1266" i="1"/>
  <c r="K1266" i="1" s="1"/>
  <c r="L1266" i="1" s="1"/>
  <c r="G1267" i="1"/>
  <c r="K1267" i="1" s="1"/>
  <c r="L1267" i="1" s="1"/>
  <c r="G1268" i="1"/>
  <c r="K1268" i="1" s="1"/>
  <c r="L1268" i="1" s="1"/>
  <c r="G1269" i="1"/>
  <c r="K1269" i="1" s="1"/>
  <c r="L1269" i="1" s="1"/>
  <c r="G1270" i="1"/>
  <c r="K1270" i="1" s="1"/>
  <c r="L1270" i="1" s="1"/>
  <c r="G1271" i="1"/>
  <c r="K1271" i="1" s="1"/>
  <c r="L1271" i="1" s="1"/>
  <c r="G1272" i="1"/>
  <c r="K1272" i="1" s="1"/>
  <c r="L1272" i="1" s="1"/>
  <c r="G1273" i="1"/>
  <c r="K1273" i="1" s="1"/>
  <c r="L1273" i="1" s="1"/>
  <c r="G1274" i="1"/>
  <c r="K1274" i="1" s="1"/>
  <c r="L1274" i="1" s="1"/>
  <c r="G1275" i="1"/>
  <c r="G1276" i="1"/>
  <c r="G1277" i="1"/>
  <c r="G1278" i="1"/>
  <c r="G1279" i="1"/>
  <c r="G1280" i="1"/>
  <c r="G1281" i="1"/>
  <c r="G1282" i="1"/>
  <c r="G1283" i="1"/>
  <c r="G1284" i="1"/>
  <c r="E1618" i="49"/>
  <c r="E1619" i="49"/>
  <c r="E1620" i="49"/>
  <c r="E1621" i="49"/>
  <c r="E1622" i="49"/>
  <c r="E1623" i="49"/>
  <c r="E1624" i="49"/>
  <c r="E1625" i="49"/>
  <c r="E1626" i="49"/>
  <c r="E1627" i="49"/>
  <c r="E1628" i="49"/>
  <c r="E1629" i="49"/>
  <c r="E1630" i="49"/>
  <c r="E1631" i="49"/>
  <c r="E1632" i="49"/>
  <c r="E1633" i="49"/>
  <c r="E1634" i="49"/>
  <c r="E1635" i="49"/>
  <c r="E1636" i="49"/>
  <c r="E1638" i="49"/>
  <c r="E1639" i="49"/>
  <c r="E1640" i="49"/>
  <c r="E1641" i="49"/>
  <c r="E1642" i="49"/>
  <c r="E1643" i="49"/>
  <c r="E1644" i="49"/>
  <c r="E1645" i="49"/>
  <c r="E1646" i="49"/>
  <c r="E1647" i="49"/>
  <c r="E1648" i="49"/>
  <c r="E1649" i="49"/>
  <c r="E1614" i="49"/>
  <c r="E1615" i="49"/>
  <c r="E1616" i="49"/>
  <c r="E1613" i="49"/>
  <c r="G1253" i="1" l="1"/>
  <c r="K1253" i="1" s="1"/>
  <c r="L1253" i="1" s="1"/>
  <c r="J1253" i="1"/>
  <c r="G1254" i="1"/>
  <c r="K1254" i="1" s="1"/>
  <c r="L1254" i="1" s="1"/>
  <c r="J1254" i="1"/>
  <c r="G1255" i="1"/>
  <c r="K1255" i="1" s="1"/>
  <c r="L1255" i="1" s="1"/>
  <c r="J1255" i="1"/>
  <c r="G1256" i="1"/>
  <c r="K1256" i="1" s="1"/>
  <c r="L1256" i="1" s="1"/>
  <c r="J1256" i="1"/>
  <c r="G1257" i="1"/>
  <c r="K1257" i="1" s="1"/>
  <c r="L1257" i="1" s="1"/>
  <c r="J1257" i="1"/>
  <c r="K1275" i="1"/>
  <c r="L1275" i="1" s="1"/>
  <c r="J1275" i="1"/>
  <c r="K1276" i="1"/>
  <c r="L1276" i="1" s="1"/>
  <c r="J1276" i="1"/>
  <c r="K1277" i="1"/>
  <c r="L1277" i="1" s="1"/>
  <c r="J1277" i="1"/>
  <c r="K1278" i="1"/>
  <c r="L1278" i="1" s="1"/>
  <c r="J1278" i="1"/>
  <c r="J1234" i="1" l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G1235" i="1"/>
  <c r="K1235" i="1" s="1"/>
  <c r="L1235" i="1" s="1"/>
  <c r="G1236" i="1"/>
  <c r="K1236" i="1" s="1"/>
  <c r="L1236" i="1" s="1"/>
  <c r="G1237" i="1"/>
  <c r="K1237" i="1" s="1"/>
  <c r="L1237" i="1" s="1"/>
  <c r="G1238" i="1"/>
  <c r="K1238" i="1" s="1"/>
  <c r="L1238" i="1" s="1"/>
  <c r="G1239" i="1"/>
  <c r="K1239" i="1" s="1"/>
  <c r="L1239" i="1" s="1"/>
  <c r="G1240" i="1"/>
  <c r="K1240" i="1" s="1"/>
  <c r="L1240" i="1" s="1"/>
  <c r="G1241" i="1"/>
  <c r="K1241" i="1" s="1"/>
  <c r="L1241" i="1" s="1"/>
  <c r="G1242" i="1"/>
  <c r="K1242" i="1" s="1"/>
  <c r="L1242" i="1" s="1"/>
  <c r="G1243" i="1"/>
  <c r="K1243" i="1" s="1"/>
  <c r="L1243" i="1" s="1"/>
  <c r="G1244" i="1"/>
  <c r="K1244" i="1" s="1"/>
  <c r="L1244" i="1" s="1"/>
  <c r="G1245" i="1"/>
  <c r="K1245" i="1" s="1"/>
  <c r="L1245" i="1" s="1"/>
  <c r="G1246" i="1"/>
  <c r="K1246" i="1" s="1"/>
  <c r="L1246" i="1" s="1"/>
  <c r="G1247" i="1"/>
  <c r="K1247" i="1" s="1"/>
  <c r="L1247" i="1" s="1"/>
  <c r="G1248" i="1"/>
  <c r="K1248" i="1" s="1"/>
  <c r="L1248" i="1" s="1"/>
  <c r="G1249" i="1"/>
  <c r="K1249" i="1" s="1"/>
  <c r="L1249" i="1" s="1"/>
  <c r="G1250" i="1"/>
  <c r="K1250" i="1" s="1"/>
  <c r="L1250" i="1" s="1"/>
  <c r="G1232" i="1"/>
  <c r="G1233" i="1"/>
  <c r="K1233" i="1" s="1"/>
  <c r="L1233" i="1" s="1"/>
  <c r="G1234" i="1"/>
  <c r="K1234" i="1" s="1"/>
  <c r="L1234" i="1" s="1"/>
  <c r="G1251" i="1"/>
  <c r="K1251" i="1" s="1"/>
  <c r="L1251" i="1" s="1"/>
  <c r="G1252" i="1"/>
  <c r="K1252" i="1" s="1"/>
  <c r="L1252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J1233" i="1"/>
  <c r="J1250" i="1"/>
  <c r="J1251" i="1"/>
  <c r="J1252" i="1"/>
  <c r="J1279" i="1"/>
  <c r="J1280" i="1"/>
  <c r="J1281" i="1"/>
  <c r="J1282" i="1"/>
  <c r="J1283" i="1"/>
  <c r="J1284" i="1"/>
  <c r="J1290" i="1"/>
  <c r="H329" i="53" l="1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H360" i="53"/>
  <c r="H361" i="53"/>
  <c r="H362" i="53"/>
  <c r="H363" i="53"/>
  <c r="H364" i="53"/>
  <c r="H365" i="53"/>
  <c r="H366" i="53"/>
  <c r="H367" i="53"/>
  <c r="H368" i="53"/>
  <c r="H369" i="53"/>
  <c r="H370" i="53"/>
  <c r="H371" i="53"/>
  <c r="H372" i="53"/>
  <c r="H373" i="53"/>
  <c r="H374" i="53"/>
  <c r="H375" i="53"/>
  <c r="H376" i="53"/>
  <c r="H377" i="53"/>
  <c r="H378" i="53"/>
  <c r="H379" i="53"/>
  <c r="H380" i="53"/>
  <c r="H381" i="53"/>
  <c r="H382" i="53"/>
  <c r="H383" i="53"/>
  <c r="H384" i="53"/>
  <c r="H385" i="53"/>
  <c r="H386" i="53"/>
  <c r="H387" i="53"/>
  <c r="H388" i="53"/>
  <c r="H389" i="53"/>
  <c r="H390" i="53"/>
  <c r="H391" i="53"/>
  <c r="H392" i="53"/>
  <c r="H393" i="53"/>
  <c r="H394" i="53"/>
  <c r="H395" i="53"/>
  <c r="H396" i="53"/>
  <c r="H397" i="53"/>
  <c r="H398" i="53"/>
  <c r="H399" i="53"/>
  <c r="H400" i="53"/>
  <c r="H401" i="53"/>
  <c r="H402" i="53"/>
  <c r="H403" i="53"/>
  <c r="H404" i="53"/>
  <c r="H405" i="53"/>
  <c r="H406" i="53"/>
  <c r="H407" i="53"/>
  <c r="H408" i="53"/>
  <c r="H409" i="53"/>
  <c r="H410" i="53"/>
  <c r="H411" i="53"/>
  <c r="H412" i="53"/>
  <c r="H413" i="53"/>
  <c r="H414" i="53"/>
  <c r="H415" i="53"/>
  <c r="H416" i="53"/>
  <c r="H417" i="53"/>
  <c r="H418" i="53"/>
  <c r="H419" i="53"/>
  <c r="H420" i="53"/>
  <c r="H421" i="53"/>
  <c r="H422" i="53"/>
  <c r="H423" i="53"/>
  <c r="H424" i="53"/>
  <c r="H425" i="53"/>
  <c r="H426" i="53"/>
  <c r="H427" i="53"/>
  <c r="H428" i="53"/>
  <c r="H429" i="53"/>
  <c r="H430" i="53"/>
  <c r="H431" i="53"/>
  <c r="H432" i="53"/>
  <c r="H433" i="53"/>
  <c r="H434" i="53"/>
  <c r="H435" i="53"/>
  <c r="H436" i="53"/>
  <c r="H437" i="53"/>
  <c r="H438" i="53"/>
  <c r="H439" i="53"/>
  <c r="H440" i="53"/>
  <c r="H441" i="53"/>
  <c r="H442" i="53"/>
  <c r="H443" i="53"/>
  <c r="H444" i="53"/>
  <c r="H445" i="53"/>
  <c r="H446" i="53"/>
  <c r="H447" i="53"/>
  <c r="H448" i="53"/>
  <c r="H449" i="53"/>
  <c r="H450" i="53"/>
  <c r="H451" i="53"/>
  <c r="H452" i="53"/>
  <c r="H453" i="53"/>
  <c r="H454" i="53"/>
  <c r="H455" i="53"/>
  <c r="H456" i="53"/>
  <c r="H457" i="53"/>
  <c r="H458" i="53"/>
  <c r="H459" i="53"/>
  <c r="H460" i="53"/>
  <c r="H461" i="53"/>
  <c r="H462" i="53"/>
  <c r="H463" i="53"/>
  <c r="H464" i="53"/>
  <c r="H465" i="53"/>
  <c r="H466" i="53"/>
  <c r="H467" i="53"/>
  <c r="H468" i="53"/>
  <c r="H469" i="53"/>
  <c r="H470" i="53"/>
  <c r="H471" i="53"/>
  <c r="H472" i="53"/>
  <c r="H473" i="53"/>
  <c r="H474" i="53"/>
  <c r="H475" i="53"/>
  <c r="H476" i="53"/>
  <c r="H477" i="53"/>
  <c r="H478" i="53"/>
  <c r="H479" i="53"/>
  <c r="H480" i="53"/>
  <c r="H481" i="53"/>
  <c r="H482" i="53"/>
  <c r="H483" i="53"/>
  <c r="H484" i="53"/>
  <c r="H485" i="53"/>
  <c r="H486" i="53"/>
  <c r="H487" i="53"/>
  <c r="H488" i="53"/>
  <c r="H489" i="53"/>
  <c r="H490" i="53"/>
  <c r="H491" i="53"/>
  <c r="H492" i="53"/>
  <c r="H493" i="53"/>
  <c r="H494" i="53"/>
  <c r="H495" i="53"/>
  <c r="H496" i="53"/>
  <c r="H497" i="53"/>
  <c r="H498" i="53"/>
  <c r="H499" i="53"/>
  <c r="H500" i="53"/>
  <c r="H501" i="53"/>
  <c r="H502" i="53"/>
  <c r="H503" i="53"/>
  <c r="H504" i="53"/>
  <c r="H505" i="53"/>
  <c r="H506" i="53"/>
  <c r="H507" i="53"/>
  <c r="H508" i="53"/>
  <c r="H509" i="53"/>
  <c r="H510" i="53"/>
  <c r="H511" i="53"/>
  <c r="H512" i="53"/>
  <c r="H513" i="53"/>
  <c r="H514" i="53"/>
  <c r="H515" i="53"/>
  <c r="H516" i="53"/>
  <c r="H517" i="53"/>
  <c r="H518" i="53"/>
  <c r="H519" i="53"/>
  <c r="H520" i="53"/>
  <c r="H521" i="53"/>
  <c r="H522" i="53"/>
  <c r="H523" i="53"/>
  <c r="H524" i="53"/>
  <c r="H525" i="53"/>
  <c r="H526" i="53"/>
  <c r="H527" i="53"/>
  <c r="H528" i="53"/>
  <c r="H529" i="53"/>
  <c r="H530" i="53"/>
  <c r="H531" i="53"/>
  <c r="H532" i="53"/>
  <c r="H533" i="53"/>
  <c r="H534" i="53"/>
  <c r="H535" i="53"/>
  <c r="H536" i="53"/>
  <c r="H537" i="53"/>
  <c r="H538" i="53"/>
  <c r="H539" i="53"/>
  <c r="H540" i="53"/>
  <c r="H541" i="53"/>
  <c r="H542" i="53"/>
  <c r="H543" i="53"/>
  <c r="H544" i="53"/>
  <c r="H545" i="53"/>
  <c r="H546" i="53"/>
  <c r="H547" i="53"/>
  <c r="H548" i="53"/>
  <c r="H549" i="53"/>
  <c r="H550" i="53"/>
  <c r="H551" i="53"/>
  <c r="H552" i="53"/>
  <c r="H553" i="53"/>
  <c r="H554" i="53"/>
  <c r="H555" i="53"/>
  <c r="H556" i="53"/>
  <c r="H557" i="53"/>
  <c r="H558" i="53"/>
  <c r="H559" i="53"/>
  <c r="H560" i="53"/>
  <c r="H561" i="53"/>
  <c r="H562" i="53"/>
  <c r="H563" i="53"/>
  <c r="H564" i="53"/>
  <c r="H565" i="53"/>
  <c r="H566" i="53"/>
  <c r="H567" i="53"/>
  <c r="H568" i="53"/>
  <c r="H569" i="53"/>
  <c r="H570" i="53"/>
  <c r="H571" i="53"/>
  <c r="H572" i="53"/>
  <c r="H573" i="53"/>
  <c r="H574" i="53"/>
  <c r="H575" i="53"/>
  <c r="H576" i="53"/>
  <c r="H577" i="53"/>
  <c r="H578" i="53"/>
  <c r="H579" i="53"/>
  <c r="H580" i="53"/>
  <c r="H581" i="53"/>
  <c r="H582" i="53"/>
  <c r="H583" i="53"/>
  <c r="H584" i="53"/>
  <c r="H585" i="53"/>
  <c r="H586" i="53"/>
  <c r="H587" i="53"/>
  <c r="H588" i="53"/>
  <c r="H589" i="53"/>
  <c r="H590" i="53"/>
  <c r="H591" i="53"/>
  <c r="H592" i="53"/>
  <c r="H593" i="53"/>
  <c r="H594" i="53"/>
  <c r="H595" i="53"/>
  <c r="H596" i="53"/>
  <c r="H597" i="53"/>
  <c r="H598" i="53"/>
  <c r="H599" i="53"/>
  <c r="H600" i="53"/>
  <c r="H601" i="53"/>
  <c r="H602" i="53"/>
  <c r="H603" i="53"/>
  <c r="H604" i="53"/>
  <c r="H605" i="53"/>
  <c r="H606" i="53"/>
  <c r="H607" i="53"/>
  <c r="H608" i="53"/>
  <c r="H609" i="53"/>
  <c r="H610" i="53"/>
  <c r="H611" i="53"/>
  <c r="H612" i="53"/>
  <c r="H613" i="53"/>
  <c r="H614" i="53"/>
  <c r="H615" i="53"/>
  <c r="H616" i="53"/>
  <c r="H617" i="53"/>
  <c r="H618" i="53"/>
  <c r="H619" i="53"/>
  <c r="H620" i="53"/>
  <c r="H621" i="53"/>
  <c r="H622" i="53"/>
  <c r="H623" i="53"/>
  <c r="H624" i="53"/>
  <c r="H625" i="53"/>
  <c r="H626" i="53"/>
  <c r="H627" i="53"/>
  <c r="H628" i="53"/>
  <c r="H629" i="53"/>
  <c r="H630" i="53"/>
  <c r="H631" i="53"/>
  <c r="H632" i="53"/>
  <c r="H633" i="53"/>
  <c r="H634" i="53"/>
  <c r="H635" i="53"/>
  <c r="H636" i="53"/>
  <c r="H637" i="53"/>
  <c r="H638" i="53"/>
  <c r="H639" i="53"/>
  <c r="H640" i="53"/>
  <c r="H641" i="53"/>
  <c r="H642" i="53"/>
  <c r="H643" i="53"/>
  <c r="H644" i="53"/>
  <c r="H645" i="53"/>
  <c r="H646" i="53"/>
  <c r="H647" i="53"/>
  <c r="H648" i="53"/>
  <c r="H649" i="53"/>
  <c r="H650" i="53"/>
  <c r="H651" i="53"/>
  <c r="H652" i="53"/>
  <c r="H653" i="53"/>
  <c r="H654" i="53"/>
  <c r="H655" i="53"/>
  <c r="H656" i="53"/>
  <c r="H657" i="53"/>
  <c r="H658" i="53"/>
  <c r="H659" i="53"/>
  <c r="H660" i="53"/>
  <c r="H661" i="53"/>
  <c r="H662" i="53"/>
  <c r="H663" i="53"/>
  <c r="H664" i="53"/>
  <c r="H665" i="53"/>
  <c r="H666" i="53"/>
  <c r="H667" i="53"/>
  <c r="H668" i="53"/>
  <c r="H669" i="53"/>
  <c r="H670" i="53"/>
  <c r="H671" i="53"/>
  <c r="H672" i="53"/>
  <c r="H673" i="53"/>
  <c r="H674" i="53"/>
  <c r="H675" i="53"/>
  <c r="H676" i="53"/>
  <c r="H677" i="53"/>
  <c r="H678" i="53"/>
  <c r="H679" i="53"/>
  <c r="H680" i="53"/>
  <c r="H681" i="53"/>
  <c r="H682" i="53"/>
  <c r="H683" i="53"/>
  <c r="H684" i="53"/>
  <c r="H685" i="53"/>
  <c r="H686" i="53"/>
  <c r="H687" i="53"/>
  <c r="H688" i="53"/>
  <c r="H689" i="53"/>
  <c r="H690" i="53"/>
  <c r="H691" i="53"/>
  <c r="H692" i="53"/>
  <c r="H693" i="53"/>
  <c r="H694" i="53"/>
  <c r="H695" i="53"/>
  <c r="H696" i="53"/>
  <c r="H697" i="53"/>
  <c r="H698" i="53"/>
  <c r="H699" i="53"/>
  <c r="H700" i="53"/>
  <c r="H701" i="53"/>
  <c r="H702" i="53"/>
  <c r="H703" i="53"/>
  <c r="H704" i="53"/>
  <c r="H705" i="53"/>
  <c r="H706" i="53"/>
  <c r="H707" i="53"/>
  <c r="H708" i="53"/>
  <c r="H709" i="53"/>
  <c r="H710" i="53"/>
  <c r="H711" i="53"/>
  <c r="H712" i="53"/>
  <c r="H713" i="53"/>
  <c r="H714" i="53"/>
  <c r="H715" i="53"/>
  <c r="H716" i="53"/>
  <c r="H717" i="53"/>
  <c r="H718" i="53"/>
  <c r="H719" i="53"/>
  <c r="H720" i="53"/>
  <c r="H721" i="53"/>
  <c r="H722" i="53"/>
  <c r="H723" i="53"/>
  <c r="H724" i="53"/>
  <c r="H725" i="53"/>
  <c r="H726" i="53"/>
  <c r="H727" i="53"/>
  <c r="H728" i="53"/>
  <c r="H729" i="53"/>
  <c r="H730" i="53"/>
  <c r="H731" i="53"/>
  <c r="H732" i="53"/>
  <c r="H733" i="53"/>
  <c r="H734" i="53"/>
  <c r="H735" i="53"/>
  <c r="H736" i="53"/>
  <c r="H737" i="53"/>
  <c r="H738" i="53"/>
  <c r="H739" i="53"/>
  <c r="H740" i="53"/>
  <c r="H741" i="53"/>
  <c r="H742" i="53"/>
  <c r="H743" i="53"/>
  <c r="H744" i="53"/>
  <c r="H745" i="53"/>
  <c r="H746" i="53"/>
  <c r="H747" i="53"/>
  <c r="H748" i="53"/>
  <c r="H749" i="53"/>
  <c r="H750" i="53"/>
  <c r="H751" i="53"/>
  <c r="H752" i="53"/>
  <c r="H753" i="53"/>
  <c r="H754" i="53"/>
  <c r="H755" i="53"/>
  <c r="H756" i="53"/>
  <c r="H757" i="53"/>
  <c r="H758" i="53"/>
  <c r="H759" i="53"/>
  <c r="H760" i="53"/>
  <c r="H761" i="53"/>
  <c r="H762" i="53"/>
  <c r="H763" i="53"/>
  <c r="H764" i="53"/>
  <c r="H765" i="53"/>
  <c r="H766" i="53"/>
  <c r="H767" i="53"/>
  <c r="H768" i="53"/>
  <c r="H769" i="53"/>
  <c r="H770" i="53"/>
  <c r="H771" i="53"/>
  <c r="H772" i="53"/>
  <c r="H773" i="53"/>
  <c r="H774" i="53"/>
  <c r="H775" i="53"/>
  <c r="H776" i="53"/>
  <c r="H777" i="53"/>
  <c r="H778" i="53"/>
  <c r="H779" i="53"/>
  <c r="H780" i="53"/>
  <c r="H781" i="53"/>
  <c r="H782" i="53"/>
  <c r="H783" i="53"/>
  <c r="H784" i="53"/>
  <c r="H785" i="53"/>
  <c r="H786" i="53"/>
  <c r="H787" i="53"/>
  <c r="H788" i="53"/>
  <c r="H789" i="53"/>
  <c r="H790" i="53"/>
  <c r="H791" i="53"/>
  <c r="H792" i="53"/>
  <c r="H793" i="53"/>
  <c r="H794" i="53"/>
  <c r="H795" i="53"/>
  <c r="H796" i="53"/>
  <c r="H797" i="53"/>
  <c r="H798" i="53"/>
  <c r="H799" i="53"/>
  <c r="H800" i="53"/>
  <c r="H801" i="53"/>
  <c r="H802" i="53"/>
  <c r="H803" i="53"/>
  <c r="H804" i="53"/>
  <c r="H805" i="53"/>
  <c r="H806" i="53"/>
  <c r="H807" i="53"/>
  <c r="H808" i="53"/>
  <c r="H809" i="53"/>
  <c r="H810" i="53"/>
  <c r="H811" i="53"/>
  <c r="H812" i="53"/>
  <c r="H813" i="53"/>
  <c r="H814" i="53"/>
  <c r="H815" i="53"/>
  <c r="H816" i="53"/>
  <c r="H817" i="53"/>
  <c r="H818" i="53"/>
  <c r="H819" i="53"/>
  <c r="H820" i="53"/>
  <c r="H821" i="53"/>
  <c r="H822" i="53"/>
  <c r="H823" i="53"/>
  <c r="H824" i="53"/>
  <c r="H825" i="53"/>
  <c r="H826" i="53"/>
  <c r="H827" i="53"/>
  <c r="H828" i="53"/>
  <c r="H829" i="53"/>
  <c r="H830" i="53"/>
  <c r="H831" i="53"/>
  <c r="H832" i="53"/>
  <c r="H833" i="53"/>
  <c r="H834" i="53"/>
  <c r="H835" i="53"/>
  <c r="H836" i="53"/>
  <c r="H837" i="53"/>
  <c r="H838" i="53"/>
  <c r="H839" i="53"/>
  <c r="H840" i="53"/>
  <c r="H841" i="53"/>
  <c r="H842" i="53"/>
  <c r="H843" i="53"/>
  <c r="H844" i="53"/>
  <c r="H845" i="53"/>
  <c r="H846" i="53"/>
  <c r="H847" i="53"/>
  <c r="H848" i="53"/>
  <c r="H849" i="53"/>
  <c r="H850" i="53"/>
  <c r="H851" i="53"/>
  <c r="H852" i="53"/>
  <c r="H853" i="53"/>
  <c r="H854" i="53"/>
  <c r="H855" i="53"/>
  <c r="H856" i="53"/>
  <c r="H857" i="53"/>
  <c r="H858" i="53"/>
  <c r="H859" i="53"/>
  <c r="H860" i="53"/>
  <c r="H861" i="53"/>
  <c r="H862" i="53"/>
  <c r="H863" i="53"/>
  <c r="H864" i="53"/>
  <c r="H865" i="53"/>
  <c r="H866" i="53"/>
  <c r="H867" i="53"/>
  <c r="H868" i="53"/>
  <c r="H869" i="53"/>
  <c r="H870" i="53"/>
  <c r="H871" i="53"/>
  <c r="H872" i="53"/>
  <c r="H873" i="53"/>
  <c r="H874" i="53"/>
  <c r="H875" i="53"/>
  <c r="H876" i="53"/>
  <c r="H877" i="53"/>
  <c r="H878" i="53"/>
  <c r="H879" i="53"/>
  <c r="H880" i="53"/>
  <c r="H881" i="53"/>
  <c r="H882" i="53"/>
  <c r="H883" i="53"/>
  <c r="H884" i="53"/>
  <c r="H885" i="53"/>
  <c r="H886" i="53"/>
  <c r="H887" i="53"/>
  <c r="H888" i="53"/>
  <c r="H889" i="53"/>
  <c r="H890" i="53"/>
  <c r="H891" i="53"/>
  <c r="H892" i="53"/>
  <c r="H893" i="53"/>
  <c r="H894" i="53"/>
  <c r="H895" i="53"/>
  <c r="H896" i="53"/>
  <c r="H897" i="53"/>
  <c r="H898" i="53"/>
  <c r="H899" i="53"/>
  <c r="H900" i="53"/>
  <c r="H901" i="53"/>
  <c r="H902" i="53"/>
  <c r="H903" i="53"/>
  <c r="H904" i="53"/>
  <c r="H905" i="53"/>
  <c r="H906" i="53"/>
  <c r="H907" i="53"/>
  <c r="H908" i="53"/>
  <c r="H909" i="53"/>
  <c r="H910" i="53"/>
  <c r="H911" i="53"/>
  <c r="H912" i="53"/>
  <c r="H913" i="53"/>
  <c r="H914" i="53"/>
  <c r="H915" i="53"/>
  <c r="H916" i="53"/>
  <c r="H917" i="53"/>
  <c r="H918" i="53"/>
  <c r="H919" i="53"/>
  <c r="H920" i="53"/>
  <c r="H921" i="53"/>
  <c r="H922" i="53"/>
  <c r="H923" i="53"/>
  <c r="H924" i="53"/>
  <c r="H925" i="53"/>
  <c r="H926" i="53"/>
  <c r="H927" i="53"/>
  <c r="H928" i="53"/>
  <c r="H929" i="53"/>
  <c r="H930" i="53"/>
  <c r="H931" i="53"/>
  <c r="H932" i="53"/>
  <c r="H933" i="53"/>
  <c r="H934" i="53"/>
  <c r="H935" i="53"/>
  <c r="H936" i="53"/>
  <c r="H937" i="53"/>
  <c r="H938" i="53"/>
  <c r="H939" i="53"/>
  <c r="H940" i="53"/>
  <c r="H941" i="53"/>
  <c r="H942" i="53"/>
  <c r="H943" i="53"/>
  <c r="H944" i="53"/>
  <c r="H945" i="53"/>
  <c r="H946" i="53"/>
  <c r="H947" i="53"/>
  <c r="H948" i="53"/>
  <c r="H949" i="53"/>
  <c r="H950" i="53"/>
  <c r="H951" i="53"/>
  <c r="H952" i="53"/>
  <c r="H953" i="53"/>
  <c r="H954" i="53"/>
  <c r="H955" i="53"/>
  <c r="H956" i="53"/>
  <c r="H957" i="53"/>
  <c r="H958" i="53"/>
  <c r="H959" i="53"/>
  <c r="H960" i="53"/>
  <c r="H961" i="53"/>
  <c r="H962" i="53"/>
  <c r="H963" i="53"/>
  <c r="H964" i="53"/>
  <c r="H965" i="53"/>
  <c r="H966" i="53"/>
  <c r="H967" i="53"/>
  <c r="H968" i="53"/>
  <c r="H969" i="53"/>
  <c r="H970" i="53"/>
  <c r="H971" i="53"/>
  <c r="H972" i="53"/>
  <c r="H973" i="53"/>
  <c r="H974" i="53"/>
  <c r="H975" i="53"/>
  <c r="H976" i="53"/>
  <c r="H977" i="53"/>
  <c r="H978" i="53"/>
  <c r="H979" i="53"/>
  <c r="H980" i="53"/>
  <c r="H981" i="53"/>
  <c r="H982" i="53"/>
  <c r="H983" i="53"/>
  <c r="H984" i="53"/>
  <c r="H985" i="53"/>
  <c r="H986" i="53"/>
  <c r="H987" i="53"/>
  <c r="H988" i="53"/>
  <c r="H989" i="53"/>
  <c r="H990" i="53"/>
  <c r="H991" i="53"/>
  <c r="H992" i="53"/>
  <c r="H993" i="53"/>
  <c r="H994" i="53"/>
  <c r="H995" i="53"/>
  <c r="H996" i="53"/>
  <c r="H997" i="53"/>
  <c r="H998" i="53"/>
  <c r="H999" i="53"/>
  <c r="H1000" i="53"/>
  <c r="H1001" i="53"/>
  <c r="H1002" i="53"/>
  <c r="H1003" i="53"/>
  <c r="H1004" i="53"/>
  <c r="H1005" i="53"/>
  <c r="H1006" i="53"/>
  <c r="H1007" i="53"/>
  <c r="H1008" i="53"/>
  <c r="H1009" i="53"/>
  <c r="H1010" i="53"/>
  <c r="H1011" i="53"/>
  <c r="H1012" i="53"/>
  <c r="H1013" i="53"/>
  <c r="H1014" i="53"/>
  <c r="H1015" i="53"/>
  <c r="H1016" i="53"/>
  <c r="H1017" i="53"/>
  <c r="H1018" i="53"/>
  <c r="H1019" i="53"/>
  <c r="H1020" i="53"/>
  <c r="H1021" i="53"/>
  <c r="H1022" i="53"/>
  <c r="H1023" i="53"/>
  <c r="H1024" i="53"/>
  <c r="H1025" i="53"/>
  <c r="H1026" i="53"/>
  <c r="H1027" i="53"/>
  <c r="H1028" i="53"/>
  <c r="H1029" i="53"/>
  <c r="H1030" i="53"/>
  <c r="H1031" i="53"/>
  <c r="H1032" i="53"/>
  <c r="H1033" i="53"/>
  <c r="H1034" i="53"/>
  <c r="H1035" i="53"/>
  <c r="H1036" i="53"/>
  <c r="H1037" i="53"/>
  <c r="H1038" i="53"/>
  <c r="H1039" i="53"/>
  <c r="H1040" i="53"/>
  <c r="H1041" i="53"/>
  <c r="H1042" i="53"/>
  <c r="H1043" i="53"/>
  <c r="H1044" i="53"/>
  <c r="H1045" i="53"/>
  <c r="H1046" i="53"/>
  <c r="H1047" i="53"/>
  <c r="H1048" i="53"/>
  <c r="H1049" i="53"/>
  <c r="H1050" i="53"/>
  <c r="H1051" i="53"/>
  <c r="H1052" i="53"/>
  <c r="H1053" i="53"/>
  <c r="H1054" i="53"/>
  <c r="H1055" i="53"/>
  <c r="H1056" i="53"/>
  <c r="H1057" i="53"/>
  <c r="H1058" i="53"/>
  <c r="H1059" i="53"/>
  <c r="H1060" i="53"/>
  <c r="H1061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3" i="53"/>
  <c r="H44" i="53"/>
  <c r="H45" i="53"/>
  <c r="H46" i="53"/>
  <c r="H47" i="53"/>
  <c r="H48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6" i="53"/>
  <c r="H127" i="53"/>
  <c r="H128" i="53"/>
  <c r="H129" i="53"/>
  <c r="H130" i="53"/>
  <c r="H131" i="53"/>
  <c r="H132" i="53"/>
  <c r="H133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4" i="53"/>
  <c r="B63" i="53" l="1"/>
  <c r="B62" i="53"/>
  <c r="B61" i="53"/>
  <c r="B60" i="53"/>
  <c r="B59" i="53"/>
  <c r="B58" i="53"/>
  <c r="B57" i="53"/>
  <c r="B56" i="53"/>
  <c r="B55" i="53"/>
  <c r="B54" i="53"/>
  <c r="B53" i="53"/>
  <c r="B52" i="53"/>
  <c r="B51" i="53"/>
  <c r="B50" i="53"/>
  <c r="B49" i="53"/>
  <c r="B48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3" i="53"/>
  <c r="X5" i="1" l="1"/>
  <c r="E309" i="6" l="1"/>
  <c r="E308" i="6"/>
  <c r="E307" i="6"/>
  <c r="E306" i="6"/>
  <c r="E295" i="6"/>
  <c r="E294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6" i="6"/>
  <c r="E297" i="6"/>
  <c r="E298" i="6"/>
  <c r="E299" i="6"/>
  <c r="E300" i="6"/>
  <c r="E301" i="6"/>
  <c r="E302" i="6"/>
  <c r="E303" i="6"/>
  <c r="E304" i="6"/>
  <c r="E305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3" i="6"/>
  <c r="F18" i="6" l="1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3" i="6"/>
  <c r="W5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K55" i="1"/>
  <c r="L55" i="1" s="1"/>
  <c r="P3" i="6" l="1"/>
  <c r="X2" i="1" s="1"/>
  <c r="J1232" i="1"/>
  <c r="K1232" i="1"/>
  <c r="L1232" i="1" s="1"/>
  <c r="E1553" i="49"/>
  <c r="E1554" i="49"/>
  <c r="E1555" i="49"/>
  <c r="E1556" i="49"/>
  <c r="E1559" i="49"/>
  <c r="E1560" i="49"/>
  <c r="E1561" i="49"/>
  <c r="E1562" i="49"/>
  <c r="E1563" i="49"/>
  <c r="E1564" i="49"/>
  <c r="E1565" i="49"/>
  <c r="E1566" i="49"/>
  <c r="E1567" i="49"/>
  <c r="E1568" i="49"/>
  <c r="E1569" i="49"/>
  <c r="E1570" i="49"/>
  <c r="E1571" i="49"/>
  <c r="E1572" i="49"/>
  <c r="E1573" i="49"/>
  <c r="E1574" i="49"/>
  <c r="E1575" i="49"/>
  <c r="E1576" i="49"/>
  <c r="E1577" i="49"/>
  <c r="E1579" i="49"/>
  <c r="E1580" i="49"/>
  <c r="E1581" i="49"/>
  <c r="E1582" i="49"/>
  <c r="E1583" i="49"/>
  <c r="E1584" i="49"/>
  <c r="E1585" i="49"/>
  <c r="E1586" i="49"/>
  <c r="E1587" i="49"/>
  <c r="E1588" i="49"/>
  <c r="E1590" i="49"/>
  <c r="E1591" i="49"/>
  <c r="E1592" i="49"/>
  <c r="E1593" i="49"/>
  <c r="E1594" i="49"/>
  <c r="E1595" i="49"/>
  <c r="E1596" i="49"/>
  <c r="E1597" i="49"/>
  <c r="E1598" i="49"/>
  <c r="E1599" i="49"/>
  <c r="E1600" i="49"/>
  <c r="E1601" i="49"/>
  <c r="E1602" i="49"/>
  <c r="E1603" i="49"/>
  <c r="E1604" i="49"/>
  <c r="E1605" i="49"/>
  <c r="E1606" i="49"/>
  <c r="E1607" i="49"/>
  <c r="E1551" i="49"/>
  <c r="E1550" i="49"/>
  <c r="J1220" i="1" l="1"/>
  <c r="J1221" i="1"/>
  <c r="J1222" i="1"/>
  <c r="J1223" i="1"/>
  <c r="J1224" i="1"/>
  <c r="J1225" i="1"/>
  <c r="J1226" i="1"/>
  <c r="J1227" i="1"/>
  <c r="J1228" i="1"/>
  <c r="J1229" i="1"/>
  <c r="J1230" i="1"/>
  <c r="J1231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G1206" i="1"/>
  <c r="K1206" i="1" s="1"/>
  <c r="L1206" i="1" s="1"/>
  <c r="G1207" i="1"/>
  <c r="K1207" i="1" s="1"/>
  <c r="L1207" i="1" s="1"/>
  <c r="G1208" i="1"/>
  <c r="K1208" i="1" s="1"/>
  <c r="L1208" i="1" s="1"/>
  <c r="G1209" i="1"/>
  <c r="K1209" i="1" s="1"/>
  <c r="L1209" i="1" s="1"/>
  <c r="G1210" i="1"/>
  <c r="K1210" i="1" s="1"/>
  <c r="L1210" i="1" s="1"/>
  <c r="G1211" i="1"/>
  <c r="K1211" i="1" s="1"/>
  <c r="L1211" i="1" s="1"/>
  <c r="G1212" i="1"/>
  <c r="K1212" i="1" s="1"/>
  <c r="L1212" i="1" s="1"/>
  <c r="G1213" i="1"/>
  <c r="K1213" i="1" s="1"/>
  <c r="L1213" i="1" s="1"/>
  <c r="G1214" i="1"/>
  <c r="K1214" i="1" s="1"/>
  <c r="L1214" i="1" s="1"/>
  <c r="G1215" i="1"/>
  <c r="K1215" i="1" s="1"/>
  <c r="L1215" i="1" s="1"/>
  <c r="G1216" i="1"/>
  <c r="K1216" i="1" s="1"/>
  <c r="L1216" i="1" s="1"/>
  <c r="G1217" i="1"/>
  <c r="K1217" i="1" s="1"/>
  <c r="L1217" i="1" s="1"/>
  <c r="G1218" i="1"/>
  <c r="K1218" i="1" s="1"/>
  <c r="L1218" i="1" s="1"/>
  <c r="G1219" i="1"/>
  <c r="K1219" i="1" s="1"/>
  <c r="L1219" i="1" s="1"/>
  <c r="G1220" i="1"/>
  <c r="K1220" i="1" s="1"/>
  <c r="L1220" i="1" s="1"/>
  <c r="G1221" i="1"/>
  <c r="K1221" i="1" s="1"/>
  <c r="L1221" i="1" s="1"/>
  <c r="G1222" i="1"/>
  <c r="K1222" i="1" s="1"/>
  <c r="L1222" i="1" s="1"/>
  <c r="G1223" i="1"/>
  <c r="K1223" i="1" s="1"/>
  <c r="L1223" i="1" s="1"/>
  <c r="G1224" i="1"/>
  <c r="K1224" i="1" s="1"/>
  <c r="L1224" i="1" s="1"/>
  <c r="G1225" i="1"/>
  <c r="K1225" i="1" s="1"/>
  <c r="L1225" i="1" s="1"/>
  <c r="G1226" i="1"/>
  <c r="K1226" i="1" s="1"/>
  <c r="L1226" i="1" s="1"/>
  <c r="G1227" i="1"/>
  <c r="K1227" i="1" s="1"/>
  <c r="L1227" i="1" s="1"/>
  <c r="G1228" i="1"/>
  <c r="K1228" i="1" s="1"/>
  <c r="L1228" i="1" s="1"/>
  <c r="G1229" i="1"/>
  <c r="K1229" i="1" s="1"/>
  <c r="L1229" i="1" s="1"/>
  <c r="G1230" i="1"/>
  <c r="K1230" i="1" s="1"/>
  <c r="L1230" i="1" s="1"/>
  <c r="G1231" i="1"/>
  <c r="E1493" i="49"/>
  <c r="E1494" i="49"/>
  <c r="E1496" i="49"/>
  <c r="E1497" i="49"/>
  <c r="E1498" i="49"/>
  <c r="E1499" i="49"/>
  <c r="E1500" i="49"/>
  <c r="E1501" i="49"/>
  <c r="E1502" i="49"/>
  <c r="E1503" i="49"/>
  <c r="E1504" i="49"/>
  <c r="E1506" i="49"/>
  <c r="E1507" i="49"/>
  <c r="E1508" i="49"/>
  <c r="E1509" i="49"/>
  <c r="E1510" i="49"/>
  <c r="E1511" i="49"/>
  <c r="E1512" i="49"/>
  <c r="E1513" i="49"/>
  <c r="E1514" i="49"/>
  <c r="E1515" i="49"/>
  <c r="E1516" i="49"/>
  <c r="E1517" i="49"/>
  <c r="E1518" i="49"/>
  <c r="E1519" i="49"/>
  <c r="E1520" i="49"/>
  <c r="E1521" i="49"/>
  <c r="E1522" i="49"/>
  <c r="E1523" i="49"/>
  <c r="E1524" i="49"/>
  <c r="E1525" i="49"/>
  <c r="E1526" i="49"/>
  <c r="E1527" i="49"/>
  <c r="E1528" i="49"/>
  <c r="E1484" i="49"/>
  <c r="E1485" i="49"/>
  <c r="E1486" i="49"/>
  <c r="E1488" i="49"/>
  <c r="E1489" i="49"/>
  <c r="E1490" i="49"/>
  <c r="E1491" i="49"/>
  <c r="E1492" i="49"/>
  <c r="E1478" i="49"/>
  <c r="E1479" i="49"/>
  <c r="E1480" i="49"/>
  <c r="E1481" i="49"/>
  <c r="E1482" i="49"/>
  <c r="E1483" i="49"/>
  <c r="E1473" i="49"/>
  <c r="E1474" i="49"/>
  <c r="E1475" i="49"/>
  <c r="E1476" i="49"/>
  <c r="E1472" i="49"/>
  <c r="G1189" i="1" l="1"/>
  <c r="K1189" i="1" s="1"/>
  <c r="L1189" i="1" s="1"/>
  <c r="G1190" i="1"/>
  <c r="K1190" i="1" s="1"/>
  <c r="L1190" i="1" s="1"/>
  <c r="G1191" i="1"/>
  <c r="K1191" i="1" s="1"/>
  <c r="L1191" i="1" s="1"/>
  <c r="G1192" i="1"/>
  <c r="K1192" i="1" s="1"/>
  <c r="L1192" i="1" s="1"/>
  <c r="G1193" i="1"/>
  <c r="K1193" i="1" s="1"/>
  <c r="L1193" i="1" s="1"/>
  <c r="G1194" i="1"/>
  <c r="K1194" i="1" s="1"/>
  <c r="L1194" i="1" s="1"/>
  <c r="G1195" i="1"/>
  <c r="K1195" i="1" s="1"/>
  <c r="L1195" i="1" s="1"/>
  <c r="G1196" i="1"/>
  <c r="K1196" i="1" s="1"/>
  <c r="L1196" i="1" s="1"/>
  <c r="G1197" i="1"/>
  <c r="K1197" i="1" s="1"/>
  <c r="L1197" i="1" s="1"/>
  <c r="G1198" i="1"/>
  <c r="K1198" i="1" s="1"/>
  <c r="L1198" i="1" s="1"/>
  <c r="G1199" i="1"/>
  <c r="K1199" i="1" s="1"/>
  <c r="L1199" i="1" s="1"/>
  <c r="G1200" i="1"/>
  <c r="K1200" i="1" s="1"/>
  <c r="L1200" i="1" s="1"/>
  <c r="G1201" i="1"/>
  <c r="K1201" i="1" s="1"/>
  <c r="L1201" i="1" s="1"/>
  <c r="G1202" i="1"/>
  <c r="K1202" i="1" s="1"/>
  <c r="L1202" i="1" s="1"/>
  <c r="G1203" i="1"/>
  <c r="K1203" i="1" s="1"/>
  <c r="L1203" i="1" s="1"/>
  <c r="G1204" i="1"/>
  <c r="K1204" i="1" s="1"/>
  <c r="L1204" i="1" s="1"/>
  <c r="G1205" i="1"/>
  <c r="K1205" i="1" s="1"/>
  <c r="L1205" i="1" s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G1049" i="1" l="1"/>
  <c r="K1049" i="1" s="1"/>
  <c r="L1049" i="1" s="1"/>
  <c r="G435" i="1"/>
  <c r="K435" i="1" s="1"/>
  <c r="L435" i="1" s="1"/>
  <c r="J1185" i="1" l="1"/>
  <c r="J1186" i="1"/>
  <c r="J1187" i="1"/>
  <c r="J1188" i="1"/>
  <c r="G1185" i="1"/>
  <c r="K1185" i="1" s="1"/>
  <c r="L1185" i="1" s="1"/>
  <c r="G1186" i="1"/>
  <c r="K1186" i="1" s="1"/>
  <c r="L1186" i="1" s="1"/>
  <c r="G1187" i="1"/>
  <c r="K1187" i="1" s="1"/>
  <c r="L1187" i="1" s="1"/>
  <c r="G1188" i="1"/>
  <c r="K1188" i="1" s="1"/>
  <c r="L1188" i="1" s="1"/>
  <c r="E1419" i="49" l="1"/>
  <c r="E1420" i="49"/>
  <c r="E1421" i="49"/>
  <c r="E1422" i="49"/>
  <c r="E1423" i="49"/>
  <c r="E1424" i="49"/>
  <c r="E1425" i="49"/>
  <c r="E1426" i="49"/>
  <c r="E1427" i="49"/>
  <c r="E1428" i="49"/>
  <c r="E1429" i="49"/>
  <c r="E1430" i="49"/>
  <c r="E1431" i="49"/>
  <c r="E1433" i="49"/>
  <c r="E1434" i="49"/>
  <c r="E1435" i="49"/>
  <c r="E1436" i="49"/>
  <c r="E1437" i="49"/>
  <c r="E1438" i="49"/>
  <c r="E1439" i="49"/>
  <c r="E1440" i="49"/>
  <c r="E1441" i="49"/>
  <c r="E1442" i="49"/>
  <c r="E1443" i="49"/>
  <c r="E1444" i="49"/>
  <c r="E1445" i="49"/>
  <c r="E1446" i="49"/>
  <c r="E1409" i="49"/>
  <c r="E1411" i="49"/>
  <c r="E1412" i="49"/>
  <c r="E1413" i="49"/>
  <c r="E1414" i="49"/>
  <c r="E1415" i="49"/>
  <c r="E1416" i="49"/>
  <c r="E1417" i="49"/>
  <c r="E1418" i="49"/>
  <c r="E1407" i="49"/>
  <c r="E1366" i="49" l="1"/>
  <c r="E1367" i="49"/>
  <c r="E1368" i="49"/>
  <c r="E1369" i="49"/>
  <c r="E1370" i="49"/>
  <c r="E1371" i="49"/>
  <c r="E1373" i="49"/>
  <c r="E1374" i="49"/>
  <c r="E1375" i="49"/>
  <c r="E1376" i="49"/>
  <c r="E1377" i="49"/>
  <c r="E1378" i="49"/>
  <c r="E1379" i="49"/>
  <c r="E1380" i="49"/>
  <c r="E1381" i="49"/>
  <c r="E1382" i="49"/>
  <c r="E1383" i="49"/>
  <c r="E1384" i="49"/>
  <c r="E1385" i="49"/>
  <c r="E1386" i="49"/>
  <c r="E1387" i="49"/>
  <c r="E1388" i="49"/>
  <c r="E1389" i="49"/>
  <c r="E1390" i="49"/>
  <c r="E1391" i="49"/>
  <c r="E1356" i="49"/>
  <c r="E1359" i="49"/>
  <c r="E1360" i="49"/>
  <c r="E1361" i="49"/>
  <c r="E1362" i="49"/>
  <c r="E1363" i="49"/>
  <c r="E1364" i="49"/>
  <c r="E1365" i="49"/>
  <c r="E1355" i="49"/>
  <c r="G1107" i="1" l="1"/>
  <c r="K1107" i="1" s="1"/>
  <c r="L1107" i="1" s="1"/>
  <c r="G1108" i="1"/>
  <c r="K1108" i="1" s="1"/>
  <c r="L1108" i="1" s="1"/>
  <c r="G1109" i="1"/>
  <c r="K1109" i="1" s="1"/>
  <c r="L1109" i="1" s="1"/>
  <c r="J1107" i="1"/>
  <c r="J1108" i="1"/>
  <c r="G1062" i="1"/>
  <c r="K1062" i="1" s="1"/>
  <c r="L1062" i="1" s="1"/>
  <c r="G1063" i="1"/>
  <c r="K1063" i="1" s="1"/>
  <c r="L1063" i="1" s="1"/>
  <c r="G1064" i="1"/>
  <c r="K1064" i="1" s="1"/>
  <c r="L1064" i="1" s="1"/>
  <c r="G1065" i="1"/>
  <c r="K1065" i="1" s="1"/>
  <c r="L1065" i="1" s="1"/>
  <c r="G1066" i="1"/>
  <c r="K1066" i="1" s="1"/>
  <c r="L1066" i="1" s="1"/>
  <c r="G1067" i="1"/>
  <c r="K1067" i="1" s="1"/>
  <c r="L1067" i="1" s="1"/>
  <c r="G1068" i="1"/>
  <c r="K1068" i="1" s="1"/>
  <c r="L1068" i="1" s="1"/>
  <c r="G1069" i="1"/>
  <c r="K1069" i="1" s="1"/>
  <c r="L1069" i="1" s="1"/>
  <c r="G1070" i="1"/>
  <c r="K1070" i="1" s="1"/>
  <c r="L1070" i="1" s="1"/>
  <c r="G1071" i="1"/>
  <c r="K1071" i="1" s="1"/>
  <c r="L1071" i="1" s="1"/>
  <c r="J1062" i="1" l="1"/>
  <c r="J1063" i="1"/>
  <c r="J1064" i="1"/>
  <c r="J1065" i="1"/>
  <c r="J1066" i="1"/>
  <c r="J1067" i="1"/>
  <c r="J1068" i="1"/>
  <c r="J1069" i="1"/>
  <c r="J1070" i="1"/>
  <c r="J1071" i="1"/>
  <c r="E1311" i="49" l="1"/>
  <c r="E1312" i="49"/>
  <c r="E1313" i="49"/>
  <c r="E1314" i="49"/>
  <c r="E1315" i="49"/>
  <c r="E1316" i="49"/>
  <c r="E1317" i="49"/>
  <c r="E1318" i="49"/>
  <c r="E1319" i="49"/>
  <c r="E1320" i="49"/>
  <c r="E1321" i="49"/>
  <c r="E1323" i="49"/>
  <c r="E1324" i="49"/>
  <c r="E1325" i="49"/>
  <c r="E1326" i="49"/>
  <c r="E1327" i="49"/>
  <c r="E1328" i="49"/>
  <c r="E1329" i="49"/>
  <c r="E1330" i="49"/>
  <c r="E1331" i="49"/>
  <c r="E1332" i="49"/>
  <c r="E1333" i="49"/>
  <c r="E1334" i="49"/>
  <c r="E1335" i="49"/>
  <c r="E1336" i="49"/>
  <c r="E1300" i="49"/>
  <c r="E1301" i="49"/>
  <c r="E1302" i="49"/>
  <c r="E1303" i="49"/>
  <c r="E1304" i="49"/>
  <c r="E1305" i="49"/>
  <c r="E1306" i="49"/>
  <c r="E1307" i="49"/>
  <c r="E1308" i="49"/>
  <c r="E1310" i="49"/>
  <c r="E1294" i="49"/>
  <c r="E1295" i="49"/>
  <c r="E1296" i="49"/>
  <c r="E1297" i="49"/>
  <c r="E1298" i="49"/>
  <c r="E1299" i="49"/>
  <c r="G1056" i="1"/>
  <c r="K1056" i="1" s="1"/>
  <c r="L1056" i="1" s="1"/>
  <c r="G1057" i="1"/>
  <c r="K1057" i="1" s="1"/>
  <c r="L1057" i="1" s="1"/>
  <c r="G1058" i="1"/>
  <c r="K1058" i="1" s="1"/>
  <c r="L1058" i="1" s="1"/>
  <c r="G1059" i="1"/>
  <c r="K1059" i="1" s="1"/>
  <c r="L1059" i="1" s="1"/>
  <c r="G1060" i="1"/>
  <c r="K1060" i="1" s="1"/>
  <c r="L1060" i="1" s="1"/>
  <c r="G1061" i="1"/>
  <c r="K1061" i="1" s="1"/>
  <c r="L1061" i="1" s="1"/>
  <c r="J1056" i="1"/>
  <c r="J1057" i="1"/>
  <c r="J1058" i="1"/>
  <c r="J1059" i="1"/>
  <c r="J1060" i="1"/>
  <c r="J1061" i="1"/>
  <c r="G1033" i="1" l="1"/>
  <c r="K1033" i="1" s="1"/>
  <c r="L1033" i="1" s="1"/>
  <c r="G1034" i="1"/>
  <c r="K1034" i="1" s="1"/>
  <c r="L1034" i="1" s="1"/>
  <c r="G1035" i="1"/>
  <c r="K1035" i="1" s="1"/>
  <c r="L1035" i="1" s="1"/>
  <c r="G1036" i="1"/>
  <c r="K1036" i="1" s="1"/>
  <c r="L1036" i="1" s="1"/>
  <c r="G1037" i="1"/>
  <c r="K1037" i="1" s="1"/>
  <c r="L1037" i="1" s="1"/>
  <c r="G1038" i="1"/>
  <c r="K1038" i="1" s="1"/>
  <c r="L1038" i="1" s="1"/>
  <c r="G1039" i="1"/>
  <c r="K1039" i="1" s="1"/>
  <c r="L1039" i="1" s="1"/>
  <c r="G1040" i="1"/>
  <c r="K1040" i="1" s="1"/>
  <c r="L1040" i="1" s="1"/>
  <c r="G1041" i="1"/>
  <c r="K1041" i="1" s="1"/>
  <c r="L1041" i="1" s="1"/>
  <c r="G1042" i="1"/>
  <c r="K1042" i="1" s="1"/>
  <c r="L1042" i="1" s="1"/>
  <c r="G1043" i="1"/>
  <c r="K1043" i="1" s="1"/>
  <c r="L1043" i="1" s="1"/>
  <c r="G1044" i="1"/>
  <c r="G1045" i="1"/>
  <c r="K1045" i="1" s="1"/>
  <c r="L1045" i="1" s="1"/>
  <c r="G1046" i="1"/>
  <c r="K1046" i="1" s="1"/>
  <c r="L1046" i="1" s="1"/>
  <c r="G1047" i="1"/>
  <c r="K1047" i="1" s="1"/>
  <c r="L1047" i="1" s="1"/>
  <c r="G1048" i="1"/>
  <c r="K1048" i="1" s="1"/>
  <c r="L1048" i="1" s="1"/>
  <c r="G1050" i="1"/>
  <c r="K1050" i="1" s="1"/>
  <c r="L1050" i="1" s="1"/>
  <c r="G1051" i="1"/>
  <c r="K1051" i="1" s="1"/>
  <c r="L1051" i="1" s="1"/>
  <c r="G1052" i="1"/>
  <c r="K1052" i="1" s="1"/>
  <c r="L1052" i="1" s="1"/>
  <c r="G1053" i="1"/>
  <c r="K1053" i="1" s="1"/>
  <c r="L1053" i="1" s="1"/>
  <c r="G1054" i="1"/>
  <c r="K1054" i="1" s="1"/>
  <c r="L1054" i="1" s="1"/>
  <c r="G1055" i="1"/>
  <c r="K1055" i="1" s="1"/>
  <c r="L1055" i="1" s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E1246" i="49"/>
  <c r="E1247" i="49"/>
  <c r="E1248" i="49"/>
  <c r="E1249" i="49"/>
  <c r="E1250" i="49"/>
  <c r="E1251" i="49"/>
  <c r="E1252" i="49"/>
  <c r="E1253" i="49"/>
  <c r="E1254" i="49"/>
  <c r="E1255" i="49"/>
  <c r="E1256" i="49"/>
  <c r="E1257" i="49"/>
  <c r="E1258" i="49"/>
  <c r="E1259" i="49"/>
  <c r="E1260" i="49"/>
  <c r="E1262" i="49"/>
  <c r="E1263" i="49"/>
  <c r="E1266" i="49"/>
  <c r="E1267" i="49"/>
  <c r="E1268" i="49"/>
  <c r="E1269" i="49"/>
  <c r="E1270" i="49"/>
  <c r="E1271" i="49"/>
  <c r="E1272" i="49"/>
  <c r="E1273" i="49"/>
  <c r="E1274" i="49"/>
  <c r="E1275" i="49"/>
  <c r="E1276" i="49"/>
  <c r="E1242" i="49"/>
  <c r="E1243" i="49"/>
  <c r="E1244" i="49"/>
  <c r="E1241" i="49"/>
  <c r="J1008" i="1" l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998" i="1"/>
  <c r="J999" i="1"/>
  <c r="J1000" i="1"/>
  <c r="J1001" i="1"/>
  <c r="J1002" i="1"/>
  <c r="J1003" i="1"/>
  <c r="J1004" i="1"/>
  <c r="J1005" i="1"/>
  <c r="J1006" i="1"/>
  <c r="J1007" i="1"/>
  <c r="G999" i="1"/>
  <c r="K999" i="1" s="1"/>
  <c r="L999" i="1" s="1"/>
  <c r="G1000" i="1"/>
  <c r="K1000" i="1" s="1"/>
  <c r="L1000" i="1" s="1"/>
  <c r="G1001" i="1"/>
  <c r="K1001" i="1" s="1"/>
  <c r="L1001" i="1" s="1"/>
  <c r="G1002" i="1"/>
  <c r="K1002" i="1" s="1"/>
  <c r="L1002" i="1" s="1"/>
  <c r="G1003" i="1"/>
  <c r="K1003" i="1" s="1"/>
  <c r="L1003" i="1" s="1"/>
  <c r="G1004" i="1"/>
  <c r="K1004" i="1" s="1"/>
  <c r="L1004" i="1" s="1"/>
  <c r="G1005" i="1"/>
  <c r="K1005" i="1" s="1"/>
  <c r="L1005" i="1" s="1"/>
  <c r="G1006" i="1"/>
  <c r="K1006" i="1" s="1"/>
  <c r="L1006" i="1" s="1"/>
  <c r="G1007" i="1"/>
  <c r="K1007" i="1" s="1"/>
  <c r="L1007" i="1" s="1"/>
  <c r="G1008" i="1"/>
  <c r="K1008" i="1" s="1"/>
  <c r="L1008" i="1" s="1"/>
  <c r="G1009" i="1"/>
  <c r="K1009" i="1" s="1"/>
  <c r="L1009" i="1" s="1"/>
  <c r="G1010" i="1"/>
  <c r="K1010" i="1" s="1"/>
  <c r="L1010" i="1" s="1"/>
  <c r="G1011" i="1"/>
  <c r="K1011" i="1" s="1"/>
  <c r="L1011" i="1" s="1"/>
  <c r="G1012" i="1"/>
  <c r="K1012" i="1" s="1"/>
  <c r="L1012" i="1" s="1"/>
  <c r="G1013" i="1"/>
  <c r="K1013" i="1" s="1"/>
  <c r="L1013" i="1" s="1"/>
  <c r="G1014" i="1"/>
  <c r="K1014" i="1" s="1"/>
  <c r="L1014" i="1" s="1"/>
  <c r="G1015" i="1"/>
  <c r="K1015" i="1" s="1"/>
  <c r="L1015" i="1" s="1"/>
  <c r="G1016" i="1"/>
  <c r="K1016" i="1" s="1"/>
  <c r="L1016" i="1" s="1"/>
  <c r="G1017" i="1"/>
  <c r="K1017" i="1" s="1"/>
  <c r="L1017" i="1" s="1"/>
  <c r="G1018" i="1"/>
  <c r="K1018" i="1" s="1"/>
  <c r="L1018" i="1" s="1"/>
  <c r="G1019" i="1"/>
  <c r="K1019" i="1" s="1"/>
  <c r="L1019" i="1" s="1"/>
  <c r="G1020" i="1"/>
  <c r="K1020" i="1" s="1"/>
  <c r="L1020" i="1" s="1"/>
  <c r="G1021" i="1"/>
  <c r="K1021" i="1" s="1"/>
  <c r="L1021" i="1" s="1"/>
  <c r="G1022" i="1"/>
  <c r="K1022" i="1" s="1"/>
  <c r="L1022" i="1" s="1"/>
  <c r="G1023" i="1"/>
  <c r="K1023" i="1" s="1"/>
  <c r="L1023" i="1" s="1"/>
  <c r="G1024" i="1"/>
  <c r="K1024" i="1" s="1"/>
  <c r="L1024" i="1" s="1"/>
  <c r="G1025" i="1"/>
  <c r="K1025" i="1" s="1"/>
  <c r="L1025" i="1" s="1"/>
  <c r="G1026" i="1"/>
  <c r="K1026" i="1" s="1"/>
  <c r="L1026" i="1" s="1"/>
  <c r="G1027" i="1"/>
  <c r="K1027" i="1" s="1"/>
  <c r="L1027" i="1" s="1"/>
  <c r="G1028" i="1"/>
  <c r="K1028" i="1" s="1"/>
  <c r="L1028" i="1" s="1"/>
  <c r="G1029" i="1"/>
  <c r="K1029" i="1" s="1"/>
  <c r="L1029" i="1" s="1"/>
  <c r="E1190" i="49" l="1"/>
  <c r="E1191" i="49"/>
  <c r="E1192" i="49"/>
  <c r="E1193" i="49"/>
  <c r="E1194" i="49"/>
  <c r="E1195" i="49"/>
  <c r="E1197" i="49"/>
  <c r="E1198" i="49"/>
  <c r="E1199" i="49"/>
  <c r="E1200" i="49"/>
  <c r="E1201" i="49"/>
  <c r="E1202" i="49"/>
  <c r="E1203" i="49"/>
  <c r="E1204" i="49"/>
  <c r="E1205" i="49"/>
  <c r="E1206" i="49"/>
  <c r="E1207" i="49"/>
  <c r="E1208" i="49"/>
  <c r="E1209" i="49"/>
  <c r="E1210" i="49"/>
  <c r="E1211" i="49"/>
  <c r="E1212" i="49"/>
  <c r="E1213" i="49"/>
  <c r="E1214" i="49"/>
  <c r="E1215" i="49"/>
  <c r="E1216" i="49"/>
  <c r="E1217" i="49"/>
  <c r="E1218" i="49"/>
  <c r="E1219" i="49"/>
  <c r="E1220" i="49"/>
  <c r="E1221" i="49"/>
  <c r="E1222" i="49"/>
  <c r="E1223" i="49"/>
  <c r="E1224" i="49"/>
  <c r="E1225" i="49"/>
  <c r="E1226" i="49"/>
  <c r="E1227" i="49"/>
  <c r="E1228" i="49"/>
  <c r="E1229" i="49"/>
  <c r="E1230" i="49"/>
  <c r="E1231" i="49"/>
  <c r="E1232" i="49"/>
  <c r="E1233" i="49"/>
  <c r="E1234" i="49"/>
  <c r="E1235" i="49"/>
  <c r="E1184" i="49"/>
  <c r="E1186" i="49"/>
  <c r="E1187" i="49"/>
  <c r="E1188" i="49"/>
  <c r="E1189" i="49"/>
  <c r="E1183" i="49"/>
  <c r="E1147" i="49" l="1"/>
  <c r="E1148" i="49"/>
  <c r="E1149" i="49"/>
  <c r="E1150" i="49"/>
  <c r="E1151" i="49"/>
  <c r="E1152" i="49"/>
  <c r="E1153" i="49"/>
  <c r="E1154" i="49"/>
  <c r="E1155" i="49"/>
  <c r="E1156" i="49"/>
  <c r="E1157" i="49"/>
  <c r="E1158" i="49"/>
  <c r="E1159" i="49"/>
  <c r="E1160" i="49"/>
  <c r="E1162" i="49"/>
  <c r="E1163" i="49"/>
  <c r="E1164" i="49"/>
  <c r="E1165" i="49"/>
  <c r="E1166" i="49"/>
  <c r="E1167" i="49"/>
  <c r="E1168" i="49"/>
  <c r="E1169" i="49"/>
  <c r="E1170" i="49"/>
  <c r="E1171" i="49"/>
  <c r="E1172" i="49"/>
  <c r="E1173" i="49"/>
  <c r="E1146" i="49"/>
  <c r="F23" i="2"/>
  <c r="K1263" i="1" l="1"/>
  <c r="L1263" i="1" s="1"/>
  <c r="E345" i="6"/>
  <c r="F345" i="6" s="1"/>
  <c r="P5" i="6" s="1"/>
  <c r="X4" i="1" s="1"/>
  <c r="E230" i="6"/>
  <c r="F230" i="6" s="1"/>
  <c r="P4" i="6" s="1"/>
  <c r="X3" i="1" s="1"/>
  <c r="K1231" i="1"/>
  <c r="L1231" i="1" s="1"/>
  <c r="K1044" i="1"/>
  <c r="L1044" i="1" s="1"/>
  <c r="G869" i="1"/>
  <c r="K869" i="1" s="1"/>
  <c r="L869" i="1" s="1"/>
  <c r="G870" i="1"/>
  <c r="K870" i="1" s="1"/>
  <c r="L870" i="1" s="1"/>
  <c r="G871" i="1"/>
  <c r="K871" i="1" s="1"/>
  <c r="L871" i="1" s="1"/>
  <c r="G872" i="1"/>
  <c r="K872" i="1" s="1"/>
  <c r="L872" i="1" s="1"/>
  <c r="G873" i="1"/>
  <c r="K873" i="1" s="1"/>
  <c r="L873" i="1" s="1"/>
  <c r="G874" i="1"/>
  <c r="K874" i="1" s="1"/>
  <c r="L874" i="1" s="1"/>
  <c r="G875" i="1"/>
  <c r="K875" i="1" s="1"/>
  <c r="L875" i="1" s="1"/>
  <c r="G876" i="1"/>
  <c r="K876" i="1" s="1"/>
  <c r="L876" i="1" s="1"/>
  <c r="G877" i="1"/>
  <c r="K877" i="1" s="1"/>
  <c r="L877" i="1" s="1"/>
  <c r="G878" i="1"/>
  <c r="K878" i="1" s="1"/>
  <c r="L878" i="1" s="1"/>
  <c r="G879" i="1"/>
  <c r="K879" i="1" s="1"/>
  <c r="L879" i="1" s="1"/>
  <c r="G880" i="1"/>
  <c r="K880" i="1" s="1"/>
  <c r="L880" i="1" s="1"/>
  <c r="G881" i="1"/>
  <c r="K881" i="1" s="1"/>
  <c r="L881" i="1" s="1"/>
  <c r="G882" i="1"/>
  <c r="K882" i="1" s="1"/>
  <c r="L882" i="1" s="1"/>
  <c r="G883" i="1"/>
  <c r="K883" i="1" s="1"/>
  <c r="L883" i="1" s="1"/>
  <c r="G884" i="1"/>
  <c r="K884" i="1" s="1"/>
  <c r="L884" i="1" s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E1111" i="49" l="1"/>
  <c r="E1113" i="49"/>
  <c r="E1114" i="49"/>
  <c r="E1115" i="49"/>
  <c r="E1116" i="49"/>
  <c r="E1117" i="49"/>
  <c r="E1118" i="49"/>
  <c r="E1119" i="49"/>
  <c r="E1120" i="49"/>
  <c r="E1121" i="49"/>
  <c r="E1122" i="49"/>
  <c r="E1123" i="49"/>
  <c r="E1124" i="49"/>
  <c r="E1125" i="49"/>
  <c r="E1126" i="49"/>
  <c r="E1127" i="49"/>
  <c r="E1128" i="49"/>
  <c r="E1129" i="49"/>
  <c r="E1130" i="49"/>
  <c r="E1131" i="49"/>
  <c r="E1132" i="49"/>
  <c r="E1133" i="49"/>
  <c r="E1134" i="49"/>
  <c r="E1135" i="49"/>
  <c r="E1136" i="49"/>
  <c r="E1103" i="49"/>
  <c r="E1105" i="49"/>
  <c r="E1106" i="49"/>
  <c r="E1108" i="49"/>
  <c r="E1109" i="49"/>
  <c r="E1110" i="49"/>
  <c r="E1094" i="49"/>
  <c r="E1095" i="49"/>
  <c r="E1096" i="49"/>
  <c r="E1097" i="49"/>
  <c r="E1098" i="49"/>
  <c r="E1099" i="49"/>
  <c r="E1101" i="49"/>
  <c r="E1093" i="49"/>
  <c r="J885" i="1"/>
  <c r="J886" i="1"/>
  <c r="J887" i="1"/>
  <c r="J888" i="1"/>
  <c r="G885" i="1"/>
  <c r="K885" i="1" s="1"/>
  <c r="L885" i="1" s="1"/>
  <c r="G886" i="1"/>
  <c r="K886" i="1" s="1"/>
  <c r="L886" i="1" s="1"/>
  <c r="G887" i="1"/>
  <c r="K887" i="1" s="1"/>
  <c r="L887" i="1" s="1"/>
  <c r="G888" i="1"/>
  <c r="K888" i="1" s="1"/>
  <c r="L888" i="1" s="1"/>
  <c r="G866" i="1"/>
  <c r="K866" i="1" s="1"/>
  <c r="L866" i="1" s="1"/>
  <c r="G867" i="1"/>
  <c r="K867" i="1" s="1"/>
  <c r="L867" i="1" s="1"/>
  <c r="G868" i="1"/>
  <c r="K868" i="1" s="1"/>
  <c r="L868" i="1" s="1"/>
  <c r="J866" i="1"/>
  <c r="J867" i="1"/>
  <c r="J868" i="1"/>
  <c r="G846" i="1" l="1"/>
  <c r="K846" i="1" s="1"/>
  <c r="L846" i="1" s="1"/>
  <c r="G847" i="1"/>
  <c r="K847" i="1" s="1"/>
  <c r="L847" i="1" s="1"/>
  <c r="G848" i="1"/>
  <c r="K848" i="1" s="1"/>
  <c r="L848" i="1" s="1"/>
  <c r="G849" i="1"/>
  <c r="K849" i="1" s="1"/>
  <c r="L849" i="1" s="1"/>
  <c r="G850" i="1"/>
  <c r="K850" i="1" s="1"/>
  <c r="L850" i="1" s="1"/>
  <c r="G851" i="1"/>
  <c r="K851" i="1" s="1"/>
  <c r="L851" i="1" s="1"/>
  <c r="G852" i="1"/>
  <c r="K852" i="1" s="1"/>
  <c r="L852" i="1" s="1"/>
  <c r="G853" i="1"/>
  <c r="K853" i="1" s="1"/>
  <c r="L853" i="1" s="1"/>
  <c r="G854" i="1"/>
  <c r="K854" i="1" s="1"/>
  <c r="L854" i="1" s="1"/>
  <c r="G855" i="1"/>
  <c r="K855" i="1" s="1"/>
  <c r="L855" i="1" s="1"/>
  <c r="G856" i="1"/>
  <c r="K856" i="1" s="1"/>
  <c r="L856" i="1" s="1"/>
  <c r="G857" i="1"/>
  <c r="K857" i="1" s="1"/>
  <c r="L857" i="1" s="1"/>
  <c r="G858" i="1"/>
  <c r="K858" i="1" s="1"/>
  <c r="L858" i="1" s="1"/>
  <c r="G859" i="1"/>
  <c r="K859" i="1" s="1"/>
  <c r="L859" i="1" s="1"/>
  <c r="G860" i="1"/>
  <c r="K860" i="1" s="1"/>
  <c r="L860" i="1" s="1"/>
  <c r="G861" i="1"/>
  <c r="K861" i="1" s="1"/>
  <c r="L861" i="1" s="1"/>
  <c r="G862" i="1"/>
  <c r="K862" i="1" s="1"/>
  <c r="L862" i="1" s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E1040" i="49" l="1"/>
  <c r="E1041" i="49"/>
  <c r="E1042" i="49"/>
  <c r="E1043" i="49"/>
  <c r="E1044" i="49"/>
  <c r="E1045" i="49"/>
  <c r="E1046" i="49"/>
  <c r="E1047" i="49"/>
  <c r="E1048" i="49"/>
  <c r="E1049" i="49"/>
  <c r="E1050" i="49"/>
  <c r="E1051" i="49"/>
  <c r="E1052" i="49"/>
  <c r="E1053" i="49"/>
  <c r="E1054" i="49"/>
  <c r="E1055" i="49"/>
  <c r="E1056" i="49"/>
  <c r="E1057" i="49"/>
  <c r="E1058" i="49"/>
  <c r="E1059" i="49"/>
  <c r="E1060" i="49"/>
  <c r="E1061" i="49"/>
  <c r="E1062" i="49"/>
  <c r="E1063" i="49"/>
  <c r="E1064" i="49"/>
  <c r="E1065" i="49"/>
  <c r="E1066" i="49"/>
  <c r="E1067" i="49"/>
  <c r="E1068" i="49"/>
  <c r="E1069" i="49"/>
  <c r="E1031" i="49"/>
  <c r="E1032" i="49"/>
  <c r="E1033" i="49"/>
  <c r="E1034" i="49"/>
  <c r="E1035" i="49"/>
  <c r="E1036" i="49"/>
  <c r="E1037" i="49"/>
  <c r="E1038" i="49"/>
  <c r="E1039" i="49"/>
  <c r="E1026" i="49"/>
  <c r="E1027" i="49"/>
  <c r="E1028" i="49"/>
  <c r="E1029" i="49"/>
  <c r="E1030" i="49"/>
  <c r="E1025" i="49"/>
  <c r="G827" i="1"/>
  <c r="K827" i="1" s="1"/>
  <c r="L827" i="1" s="1"/>
  <c r="G828" i="1"/>
  <c r="K828" i="1" s="1"/>
  <c r="L828" i="1" s="1"/>
  <c r="G829" i="1"/>
  <c r="K829" i="1" s="1"/>
  <c r="L829" i="1" s="1"/>
  <c r="G830" i="1"/>
  <c r="K830" i="1" s="1"/>
  <c r="L830" i="1" s="1"/>
  <c r="G831" i="1"/>
  <c r="K831" i="1" s="1"/>
  <c r="L831" i="1" s="1"/>
  <c r="G832" i="1"/>
  <c r="K832" i="1" s="1"/>
  <c r="L832" i="1" s="1"/>
  <c r="G833" i="1"/>
  <c r="K833" i="1" s="1"/>
  <c r="L833" i="1" s="1"/>
  <c r="G834" i="1"/>
  <c r="K834" i="1" s="1"/>
  <c r="L834" i="1" s="1"/>
  <c r="G835" i="1"/>
  <c r="K835" i="1" s="1"/>
  <c r="L835" i="1" s="1"/>
  <c r="G836" i="1"/>
  <c r="K836" i="1" s="1"/>
  <c r="L836" i="1" s="1"/>
  <c r="G837" i="1"/>
  <c r="K837" i="1" s="1"/>
  <c r="L837" i="1" s="1"/>
  <c r="G838" i="1"/>
  <c r="K838" i="1" s="1"/>
  <c r="L838" i="1" s="1"/>
  <c r="G839" i="1"/>
  <c r="K839" i="1" s="1"/>
  <c r="L839" i="1" s="1"/>
  <c r="G840" i="1"/>
  <c r="K840" i="1" s="1"/>
  <c r="L840" i="1" s="1"/>
  <c r="G841" i="1"/>
  <c r="K841" i="1" s="1"/>
  <c r="L841" i="1" s="1"/>
  <c r="G842" i="1"/>
  <c r="K842" i="1" s="1"/>
  <c r="L842" i="1" s="1"/>
  <c r="G843" i="1"/>
  <c r="K843" i="1" s="1"/>
  <c r="L843" i="1" s="1"/>
  <c r="G844" i="1"/>
  <c r="K844" i="1" s="1"/>
  <c r="L844" i="1" s="1"/>
  <c r="G845" i="1"/>
  <c r="K845" i="1" s="1"/>
  <c r="L845" i="1" s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G818" i="1" l="1"/>
  <c r="K818" i="1" s="1"/>
  <c r="L818" i="1" s="1"/>
  <c r="G819" i="1"/>
  <c r="K819" i="1" s="1"/>
  <c r="L819" i="1" s="1"/>
  <c r="G820" i="1"/>
  <c r="K820" i="1" s="1"/>
  <c r="L820" i="1" s="1"/>
  <c r="G821" i="1"/>
  <c r="K821" i="1" s="1"/>
  <c r="L821" i="1" s="1"/>
  <c r="G822" i="1"/>
  <c r="K822" i="1" s="1"/>
  <c r="L822" i="1" s="1"/>
  <c r="G823" i="1"/>
  <c r="K823" i="1" s="1"/>
  <c r="L823" i="1" s="1"/>
  <c r="G824" i="1"/>
  <c r="K824" i="1" s="1"/>
  <c r="L824" i="1" s="1"/>
  <c r="G825" i="1"/>
  <c r="K825" i="1" s="1"/>
  <c r="L825" i="1" s="1"/>
  <c r="G826" i="1"/>
  <c r="K826" i="1" s="1"/>
  <c r="L826" i="1" s="1"/>
  <c r="G863" i="1"/>
  <c r="K863" i="1" s="1"/>
  <c r="L863" i="1" s="1"/>
  <c r="G864" i="1"/>
  <c r="K864" i="1" s="1"/>
  <c r="L864" i="1" s="1"/>
  <c r="J817" i="1"/>
  <c r="J818" i="1"/>
  <c r="J819" i="1"/>
  <c r="J820" i="1"/>
  <c r="J821" i="1"/>
  <c r="J822" i="1"/>
  <c r="J823" i="1"/>
  <c r="J824" i="1"/>
  <c r="J825" i="1"/>
  <c r="J826" i="1"/>
  <c r="J863" i="1"/>
  <c r="J864" i="1"/>
  <c r="E1000" i="49"/>
  <c r="E1001" i="49"/>
  <c r="E1002" i="49"/>
  <c r="E1003" i="49"/>
  <c r="E1004" i="49"/>
  <c r="E1005" i="49"/>
  <c r="E1006" i="49"/>
  <c r="E1007" i="49"/>
  <c r="E1008" i="49"/>
  <c r="E1009" i="49"/>
  <c r="E1010" i="49"/>
  <c r="E1011" i="49"/>
  <c r="E1012" i="49"/>
  <c r="E1013" i="49"/>
  <c r="E1014" i="49"/>
  <c r="E1015" i="49"/>
  <c r="E1016" i="49"/>
  <c r="E1017" i="49"/>
  <c r="E996" i="49"/>
  <c r="E997" i="49"/>
  <c r="E998" i="49"/>
  <c r="E999" i="49"/>
  <c r="E986" i="49"/>
  <c r="E987" i="49"/>
  <c r="E988" i="49"/>
  <c r="E989" i="49"/>
  <c r="E990" i="49"/>
  <c r="E991" i="49"/>
  <c r="E992" i="49"/>
  <c r="E993" i="49"/>
  <c r="E994" i="49"/>
  <c r="E995" i="49"/>
  <c r="E975" i="49"/>
  <c r="E976" i="49"/>
  <c r="E977" i="49"/>
  <c r="E978" i="49"/>
  <c r="E979" i="49"/>
  <c r="E980" i="49"/>
  <c r="E981" i="49"/>
  <c r="E982" i="49"/>
  <c r="E983" i="49"/>
  <c r="E984" i="49"/>
  <c r="E985" i="49"/>
  <c r="E964" i="49"/>
  <c r="E965" i="49"/>
  <c r="E966" i="49"/>
  <c r="E967" i="49"/>
  <c r="E968" i="49"/>
  <c r="E969" i="49"/>
  <c r="E970" i="49"/>
  <c r="E971" i="49"/>
  <c r="E972" i="49"/>
  <c r="E973" i="49"/>
  <c r="E974" i="49"/>
  <c r="E959" i="49"/>
  <c r="E960" i="49"/>
  <c r="E961" i="49"/>
  <c r="E962" i="49"/>
  <c r="E963" i="49"/>
  <c r="E958" i="49"/>
  <c r="G806" i="1"/>
  <c r="K806" i="1" s="1"/>
  <c r="L806" i="1" s="1"/>
  <c r="G807" i="1"/>
  <c r="K807" i="1" s="1"/>
  <c r="L807" i="1" s="1"/>
  <c r="G808" i="1"/>
  <c r="K808" i="1" s="1"/>
  <c r="L808" i="1" s="1"/>
  <c r="G809" i="1"/>
  <c r="K809" i="1" s="1"/>
  <c r="L809" i="1" s="1"/>
  <c r="G810" i="1"/>
  <c r="K810" i="1" s="1"/>
  <c r="L810" i="1" s="1"/>
  <c r="G811" i="1"/>
  <c r="K811" i="1" s="1"/>
  <c r="L811" i="1" s="1"/>
  <c r="G812" i="1"/>
  <c r="K812" i="1" s="1"/>
  <c r="L812" i="1" s="1"/>
  <c r="G813" i="1"/>
  <c r="K813" i="1" s="1"/>
  <c r="L813" i="1" s="1"/>
  <c r="G814" i="1"/>
  <c r="K814" i="1" s="1"/>
  <c r="L814" i="1" s="1"/>
  <c r="G815" i="1"/>
  <c r="K815" i="1" s="1"/>
  <c r="L815" i="1" s="1"/>
  <c r="G816" i="1"/>
  <c r="K816" i="1" s="1"/>
  <c r="L816" i="1" s="1"/>
  <c r="G817" i="1"/>
  <c r="K817" i="1" s="1"/>
  <c r="L817" i="1" s="1"/>
  <c r="J806" i="1"/>
  <c r="J807" i="1"/>
  <c r="J808" i="1"/>
  <c r="J809" i="1"/>
  <c r="J810" i="1"/>
  <c r="J811" i="1"/>
  <c r="J812" i="1"/>
  <c r="J813" i="1"/>
  <c r="J814" i="1"/>
  <c r="J815" i="1"/>
  <c r="J816" i="1"/>
  <c r="J865" i="1"/>
  <c r="E910" i="49" l="1"/>
  <c r="E916" i="49"/>
  <c r="E921" i="49"/>
  <c r="E923" i="49"/>
  <c r="E924" i="49"/>
  <c r="E925" i="49"/>
  <c r="E926" i="49"/>
  <c r="E927" i="49"/>
  <c r="E928" i="49"/>
  <c r="E929" i="49"/>
  <c r="E930" i="49"/>
  <c r="E931" i="49"/>
  <c r="E932" i="49"/>
  <c r="E933" i="49"/>
  <c r="E934" i="49"/>
  <c r="E935" i="49"/>
  <c r="E936" i="49"/>
  <c r="E937" i="49"/>
  <c r="E938" i="49"/>
  <c r="E939" i="49"/>
  <c r="E940" i="49"/>
  <c r="E941" i="49"/>
  <c r="E942" i="49"/>
  <c r="E943" i="49"/>
  <c r="E944" i="49"/>
  <c r="E945" i="49"/>
  <c r="E946" i="49"/>
  <c r="E947" i="49"/>
  <c r="E948" i="49"/>
  <c r="E949" i="49"/>
  <c r="E950" i="49"/>
  <c r="E887" i="49"/>
  <c r="G683" i="1"/>
  <c r="K683" i="1" s="1"/>
  <c r="L683" i="1" s="1"/>
  <c r="G684" i="1"/>
  <c r="K684" i="1" s="1"/>
  <c r="L684" i="1" s="1"/>
  <c r="G685" i="1"/>
  <c r="K685" i="1" s="1"/>
  <c r="L685" i="1" s="1"/>
  <c r="G686" i="1"/>
  <c r="K686" i="1" s="1"/>
  <c r="L686" i="1" s="1"/>
  <c r="G687" i="1"/>
  <c r="K687" i="1" s="1"/>
  <c r="L687" i="1" s="1"/>
  <c r="G688" i="1"/>
  <c r="K688" i="1" s="1"/>
  <c r="L688" i="1" s="1"/>
  <c r="G689" i="1"/>
  <c r="K689" i="1" s="1"/>
  <c r="L689" i="1" s="1"/>
  <c r="J683" i="1"/>
  <c r="J684" i="1"/>
  <c r="J685" i="1"/>
  <c r="J686" i="1"/>
  <c r="J687" i="1"/>
  <c r="J688" i="1"/>
  <c r="J689" i="1"/>
  <c r="J681" i="1" l="1"/>
  <c r="J682" i="1"/>
  <c r="G681" i="1"/>
  <c r="K681" i="1" s="1"/>
  <c r="L681" i="1" s="1"/>
  <c r="G682" i="1"/>
  <c r="K682" i="1" s="1"/>
  <c r="L682" i="1" s="1"/>
  <c r="G678" i="1" l="1"/>
  <c r="K678" i="1" s="1"/>
  <c r="L678" i="1" s="1"/>
  <c r="G679" i="1"/>
  <c r="K679" i="1" s="1"/>
  <c r="L679" i="1" s="1"/>
  <c r="G680" i="1"/>
  <c r="K680" i="1" s="1"/>
  <c r="L680" i="1" s="1"/>
  <c r="J678" i="1"/>
  <c r="J679" i="1"/>
  <c r="J680" i="1"/>
  <c r="E857" i="49"/>
  <c r="E858" i="49"/>
  <c r="E859" i="49"/>
  <c r="E860" i="49"/>
  <c r="E861" i="49"/>
  <c r="E862" i="49"/>
  <c r="E863" i="49"/>
  <c r="E864" i="49"/>
  <c r="E865" i="49"/>
  <c r="E866" i="49"/>
  <c r="E867" i="49"/>
  <c r="E868" i="49"/>
  <c r="E869" i="49"/>
  <c r="E846" i="49"/>
  <c r="E848" i="49"/>
  <c r="E849" i="49"/>
  <c r="E850" i="49"/>
  <c r="E835" i="49"/>
  <c r="E837" i="49"/>
  <c r="G663" i="1" l="1"/>
  <c r="K663" i="1" s="1"/>
  <c r="L663" i="1" s="1"/>
  <c r="G664" i="1"/>
  <c r="K664" i="1" s="1"/>
  <c r="L664" i="1" s="1"/>
  <c r="G665" i="1"/>
  <c r="K665" i="1" s="1"/>
  <c r="L665" i="1" s="1"/>
  <c r="G666" i="1"/>
  <c r="K666" i="1" s="1"/>
  <c r="L666" i="1" s="1"/>
  <c r="G667" i="1"/>
  <c r="K667" i="1" s="1"/>
  <c r="L667" i="1" s="1"/>
  <c r="G668" i="1"/>
  <c r="K668" i="1" s="1"/>
  <c r="L668" i="1" s="1"/>
  <c r="G669" i="1"/>
  <c r="K669" i="1" s="1"/>
  <c r="L669" i="1" s="1"/>
  <c r="G670" i="1"/>
  <c r="K670" i="1" s="1"/>
  <c r="L670" i="1" s="1"/>
  <c r="G671" i="1"/>
  <c r="K671" i="1" s="1"/>
  <c r="L671" i="1" s="1"/>
  <c r="G672" i="1"/>
  <c r="K672" i="1" s="1"/>
  <c r="L672" i="1" s="1"/>
  <c r="G673" i="1"/>
  <c r="K673" i="1" s="1"/>
  <c r="L673" i="1" s="1"/>
  <c r="G674" i="1"/>
  <c r="K674" i="1" s="1"/>
  <c r="L674" i="1" s="1"/>
  <c r="G675" i="1"/>
  <c r="K675" i="1" s="1"/>
  <c r="L675" i="1" s="1"/>
  <c r="G676" i="1"/>
  <c r="K676" i="1" s="1"/>
  <c r="L676" i="1" s="1"/>
  <c r="G677" i="1"/>
  <c r="K677" i="1" s="1"/>
  <c r="L677" i="1" s="1"/>
  <c r="J663" i="1"/>
  <c r="J664" i="1"/>
  <c r="J665" i="1"/>
  <c r="J666" i="1"/>
  <c r="J667" i="1"/>
  <c r="J668" i="1"/>
  <c r="J669" i="1"/>
  <c r="J670" i="1"/>
  <c r="J671" i="1"/>
  <c r="J672" i="1"/>
  <c r="G657" i="1" l="1"/>
  <c r="K657" i="1" s="1"/>
  <c r="L657" i="1" s="1"/>
  <c r="G658" i="1"/>
  <c r="K658" i="1" s="1"/>
  <c r="L658" i="1" s="1"/>
  <c r="G659" i="1"/>
  <c r="K659" i="1" s="1"/>
  <c r="L659" i="1" s="1"/>
  <c r="G660" i="1"/>
  <c r="K660" i="1" s="1"/>
  <c r="L660" i="1" s="1"/>
  <c r="G661" i="1"/>
  <c r="K661" i="1" s="1"/>
  <c r="L661" i="1" s="1"/>
  <c r="G662" i="1"/>
  <c r="K662" i="1" s="1"/>
  <c r="L662" i="1" s="1"/>
  <c r="J657" i="1"/>
  <c r="J658" i="1"/>
  <c r="J659" i="1"/>
  <c r="J660" i="1"/>
  <c r="J661" i="1"/>
  <c r="J662" i="1"/>
  <c r="J639" i="1"/>
  <c r="J640" i="1"/>
  <c r="J641" i="1"/>
  <c r="J642" i="1"/>
  <c r="J643" i="1"/>
  <c r="J644" i="1"/>
  <c r="J645" i="1"/>
  <c r="J646" i="1"/>
  <c r="J647" i="1"/>
  <c r="J648" i="1"/>
  <c r="J649" i="1"/>
  <c r="G639" i="1"/>
  <c r="K639" i="1" s="1"/>
  <c r="L639" i="1" s="1"/>
  <c r="G640" i="1"/>
  <c r="K640" i="1" s="1"/>
  <c r="L640" i="1" s="1"/>
  <c r="G641" i="1"/>
  <c r="K641" i="1" s="1"/>
  <c r="L641" i="1" s="1"/>
  <c r="G642" i="1"/>
  <c r="K642" i="1" s="1"/>
  <c r="L642" i="1" s="1"/>
  <c r="G643" i="1"/>
  <c r="K643" i="1" s="1"/>
  <c r="L643" i="1" s="1"/>
  <c r="G644" i="1"/>
  <c r="K644" i="1" s="1"/>
  <c r="L644" i="1" s="1"/>
  <c r="G645" i="1"/>
  <c r="K645" i="1" s="1"/>
  <c r="L645" i="1" s="1"/>
  <c r="G646" i="1"/>
  <c r="K646" i="1" s="1"/>
  <c r="L646" i="1" s="1"/>
  <c r="G647" i="1"/>
  <c r="K647" i="1" s="1"/>
  <c r="L647" i="1" s="1"/>
  <c r="G648" i="1"/>
  <c r="K648" i="1" s="1"/>
  <c r="L648" i="1" s="1"/>
  <c r="G649" i="1"/>
  <c r="K649" i="1" s="1"/>
  <c r="L649" i="1" s="1"/>
  <c r="G650" i="1"/>
  <c r="K650" i="1" s="1"/>
  <c r="L650" i="1" s="1"/>
  <c r="G634" i="1"/>
  <c r="K634" i="1" s="1"/>
  <c r="L634" i="1" s="1"/>
  <c r="G635" i="1"/>
  <c r="K635" i="1" s="1"/>
  <c r="L635" i="1" s="1"/>
  <c r="G636" i="1"/>
  <c r="K636" i="1" s="1"/>
  <c r="L636" i="1" s="1"/>
  <c r="G637" i="1"/>
  <c r="K637" i="1" s="1"/>
  <c r="L637" i="1" s="1"/>
  <c r="G638" i="1"/>
  <c r="K638" i="1" s="1"/>
  <c r="L638" i="1" s="1"/>
  <c r="G651" i="1"/>
  <c r="K651" i="1" s="1"/>
  <c r="L651" i="1" s="1"/>
  <c r="G652" i="1"/>
  <c r="K652" i="1" s="1"/>
  <c r="L652" i="1" s="1"/>
  <c r="G653" i="1"/>
  <c r="K653" i="1" s="1"/>
  <c r="L653" i="1" s="1"/>
  <c r="G654" i="1"/>
  <c r="K654" i="1" s="1"/>
  <c r="L654" i="1" s="1"/>
  <c r="J634" i="1"/>
  <c r="J635" i="1"/>
  <c r="J636" i="1"/>
  <c r="J637" i="1"/>
  <c r="J638" i="1"/>
  <c r="J650" i="1"/>
  <c r="J651" i="1"/>
  <c r="J652" i="1"/>
  <c r="J653" i="1"/>
  <c r="J654" i="1"/>
  <c r="E787" i="49" l="1"/>
  <c r="E792" i="49"/>
  <c r="E793" i="49"/>
  <c r="E796" i="49"/>
  <c r="E799" i="49"/>
  <c r="E804" i="49"/>
  <c r="E806" i="49"/>
  <c r="E809" i="49"/>
  <c r="E812" i="49"/>
  <c r="E813" i="49"/>
  <c r="E814" i="49"/>
  <c r="E815" i="49"/>
  <c r="E816" i="49"/>
  <c r="E817" i="49"/>
  <c r="E818" i="49"/>
  <c r="E819" i="49"/>
  <c r="E820" i="49"/>
  <c r="E821" i="49"/>
  <c r="E822" i="49"/>
  <c r="E786" i="49"/>
  <c r="G614" i="1" l="1"/>
  <c r="K614" i="1" s="1"/>
  <c r="L614" i="1" s="1"/>
  <c r="G615" i="1"/>
  <c r="K615" i="1" s="1"/>
  <c r="L615" i="1" s="1"/>
  <c r="G616" i="1"/>
  <c r="K616" i="1" s="1"/>
  <c r="L616" i="1" s="1"/>
  <c r="G617" i="1"/>
  <c r="K617" i="1" s="1"/>
  <c r="L617" i="1" s="1"/>
  <c r="G618" i="1"/>
  <c r="K618" i="1" s="1"/>
  <c r="L618" i="1" s="1"/>
  <c r="G619" i="1"/>
  <c r="K619" i="1" s="1"/>
  <c r="L619" i="1" s="1"/>
  <c r="G620" i="1"/>
  <c r="K620" i="1" s="1"/>
  <c r="L620" i="1" s="1"/>
  <c r="G621" i="1"/>
  <c r="K621" i="1" s="1"/>
  <c r="L621" i="1" s="1"/>
  <c r="G622" i="1"/>
  <c r="K622" i="1" s="1"/>
  <c r="L622" i="1" s="1"/>
  <c r="G623" i="1"/>
  <c r="K623" i="1" s="1"/>
  <c r="L623" i="1" s="1"/>
  <c r="G624" i="1"/>
  <c r="K624" i="1" s="1"/>
  <c r="L624" i="1" s="1"/>
  <c r="G625" i="1"/>
  <c r="K625" i="1" s="1"/>
  <c r="L625" i="1" s="1"/>
  <c r="G626" i="1"/>
  <c r="K626" i="1" s="1"/>
  <c r="L626" i="1" s="1"/>
  <c r="G627" i="1"/>
  <c r="K627" i="1" s="1"/>
  <c r="L627" i="1" s="1"/>
  <c r="G628" i="1"/>
  <c r="K628" i="1" s="1"/>
  <c r="L628" i="1" s="1"/>
  <c r="G629" i="1"/>
  <c r="K629" i="1" s="1"/>
  <c r="L629" i="1" s="1"/>
  <c r="G630" i="1"/>
  <c r="K630" i="1" s="1"/>
  <c r="L630" i="1" s="1"/>
  <c r="G631" i="1"/>
  <c r="K631" i="1" s="1"/>
  <c r="L631" i="1" s="1"/>
  <c r="G632" i="1"/>
  <c r="K632" i="1" s="1"/>
  <c r="L632" i="1" s="1"/>
  <c r="G633" i="1"/>
  <c r="K633" i="1" s="1"/>
  <c r="L633" i="1" s="1"/>
  <c r="G655" i="1"/>
  <c r="K655" i="1" s="1"/>
  <c r="L655" i="1" s="1"/>
  <c r="G656" i="1"/>
  <c r="K656" i="1" s="1"/>
  <c r="L656" i="1" s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55" i="1"/>
  <c r="J656" i="1"/>
  <c r="J673" i="1"/>
  <c r="J606" i="1" l="1"/>
  <c r="J607" i="1"/>
  <c r="J608" i="1"/>
  <c r="J609" i="1"/>
  <c r="J610" i="1"/>
  <c r="J611" i="1"/>
  <c r="J612" i="1"/>
  <c r="J613" i="1"/>
  <c r="J674" i="1"/>
  <c r="J675" i="1"/>
  <c r="J676" i="1"/>
  <c r="J677" i="1"/>
  <c r="G606" i="1"/>
  <c r="K606" i="1" s="1"/>
  <c r="L606" i="1" s="1"/>
  <c r="G607" i="1"/>
  <c r="K607" i="1" s="1"/>
  <c r="L607" i="1" s="1"/>
  <c r="G608" i="1"/>
  <c r="K608" i="1" s="1"/>
  <c r="L608" i="1" s="1"/>
  <c r="G609" i="1"/>
  <c r="K609" i="1" s="1"/>
  <c r="L609" i="1" s="1"/>
  <c r="G610" i="1"/>
  <c r="K610" i="1" s="1"/>
  <c r="L610" i="1" s="1"/>
  <c r="G611" i="1"/>
  <c r="K611" i="1" s="1"/>
  <c r="L611" i="1" s="1"/>
  <c r="G612" i="1"/>
  <c r="K612" i="1" s="1"/>
  <c r="L612" i="1" s="1"/>
  <c r="G613" i="1"/>
  <c r="K613" i="1" s="1"/>
  <c r="L613" i="1" s="1"/>
  <c r="E745" i="49" l="1"/>
  <c r="E750" i="49"/>
  <c r="E751" i="49"/>
  <c r="E752" i="49"/>
  <c r="E753" i="49"/>
  <c r="E754" i="49"/>
  <c r="E755" i="49"/>
  <c r="E756" i="49"/>
  <c r="E757" i="49"/>
  <c r="E758" i="49"/>
  <c r="E759" i="49"/>
  <c r="E760" i="49"/>
  <c r="E735" i="49"/>
  <c r="E736" i="49"/>
  <c r="E737" i="49"/>
  <c r="E738" i="49"/>
  <c r="E740" i="49"/>
  <c r="E741" i="49"/>
  <c r="E734" i="49"/>
  <c r="E718" i="49"/>
  <c r="E720" i="49"/>
  <c r="E721" i="49"/>
  <c r="E722" i="49"/>
  <c r="E723" i="49"/>
  <c r="E724" i="49"/>
  <c r="E725" i="49"/>
  <c r="E726" i="49"/>
  <c r="E727" i="49"/>
  <c r="E728" i="49"/>
  <c r="E729" i="49"/>
  <c r="E730" i="49"/>
  <c r="E731" i="49"/>
  <c r="G588" i="1" l="1"/>
  <c r="K588" i="1" s="1"/>
  <c r="L588" i="1" s="1"/>
  <c r="G589" i="1"/>
  <c r="K589" i="1" s="1"/>
  <c r="L589" i="1" s="1"/>
  <c r="G590" i="1"/>
  <c r="K590" i="1" s="1"/>
  <c r="L590" i="1" s="1"/>
  <c r="G591" i="1"/>
  <c r="K591" i="1" s="1"/>
  <c r="L591" i="1" s="1"/>
  <c r="G592" i="1"/>
  <c r="K592" i="1" s="1"/>
  <c r="L592" i="1" s="1"/>
  <c r="G593" i="1"/>
  <c r="K593" i="1" s="1"/>
  <c r="L593" i="1" s="1"/>
  <c r="G594" i="1"/>
  <c r="K594" i="1" s="1"/>
  <c r="L594" i="1" s="1"/>
  <c r="G595" i="1"/>
  <c r="K595" i="1" s="1"/>
  <c r="L595" i="1" s="1"/>
  <c r="G596" i="1"/>
  <c r="K596" i="1" s="1"/>
  <c r="L596" i="1" s="1"/>
  <c r="G597" i="1"/>
  <c r="K597" i="1" s="1"/>
  <c r="L597" i="1" s="1"/>
  <c r="G598" i="1"/>
  <c r="K598" i="1" s="1"/>
  <c r="L598" i="1" s="1"/>
  <c r="G599" i="1"/>
  <c r="K599" i="1" s="1"/>
  <c r="L599" i="1" s="1"/>
  <c r="G600" i="1"/>
  <c r="K600" i="1" s="1"/>
  <c r="L600" i="1" s="1"/>
  <c r="G601" i="1"/>
  <c r="K601" i="1" s="1"/>
  <c r="L601" i="1" s="1"/>
  <c r="G602" i="1"/>
  <c r="K602" i="1" s="1"/>
  <c r="L602" i="1" s="1"/>
  <c r="G603" i="1"/>
  <c r="K603" i="1" s="1"/>
  <c r="L603" i="1" s="1"/>
  <c r="G604" i="1"/>
  <c r="K604" i="1" s="1"/>
  <c r="L604" i="1" s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577" i="1" l="1"/>
  <c r="J578" i="1"/>
  <c r="J579" i="1"/>
  <c r="J580" i="1"/>
  <c r="J581" i="1"/>
  <c r="J582" i="1"/>
  <c r="J583" i="1"/>
  <c r="J584" i="1"/>
  <c r="J585" i="1"/>
  <c r="J586" i="1"/>
  <c r="G577" i="1"/>
  <c r="K577" i="1" s="1"/>
  <c r="L577" i="1" s="1"/>
  <c r="G578" i="1"/>
  <c r="K578" i="1" s="1"/>
  <c r="L578" i="1" s="1"/>
  <c r="G579" i="1"/>
  <c r="K579" i="1" s="1"/>
  <c r="L579" i="1" s="1"/>
  <c r="G580" i="1"/>
  <c r="K580" i="1" s="1"/>
  <c r="L580" i="1" s="1"/>
  <c r="G581" i="1"/>
  <c r="K581" i="1" s="1"/>
  <c r="L581" i="1" s="1"/>
  <c r="G582" i="1"/>
  <c r="K582" i="1" s="1"/>
  <c r="L582" i="1" s="1"/>
  <c r="G583" i="1"/>
  <c r="K583" i="1" s="1"/>
  <c r="L583" i="1" s="1"/>
  <c r="G584" i="1"/>
  <c r="K584" i="1" s="1"/>
  <c r="L584" i="1" s="1"/>
  <c r="G585" i="1"/>
  <c r="K585" i="1" s="1"/>
  <c r="L585" i="1" s="1"/>
  <c r="J572" i="1"/>
  <c r="J573" i="1"/>
  <c r="J574" i="1"/>
  <c r="J575" i="1"/>
  <c r="J576" i="1"/>
  <c r="J587" i="1"/>
  <c r="J605" i="1"/>
  <c r="G572" i="1"/>
  <c r="K572" i="1" s="1"/>
  <c r="L572" i="1" s="1"/>
  <c r="G573" i="1"/>
  <c r="K573" i="1" s="1"/>
  <c r="L573" i="1" s="1"/>
  <c r="G574" i="1"/>
  <c r="K574" i="1" s="1"/>
  <c r="L574" i="1" s="1"/>
  <c r="G575" i="1"/>
  <c r="K575" i="1" s="1"/>
  <c r="L575" i="1" s="1"/>
  <c r="G576" i="1"/>
  <c r="K576" i="1" s="1"/>
  <c r="L576" i="1" s="1"/>
  <c r="G586" i="1"/>
  <c r="K586" i="1" s="1"/>
  <c r="L586" i="1" s="1"/>
  <c r="G587" i="1"/>
  <c r="K587" i="1" s="1"/>
  <c r="L587" i="1" s="1"/>
  <c r="G605" i="1"/>
  <c r="K605" i="1" s="1"/>
  <c r="L605" i="1" s="1"/>
  <c r="A1064" i="2" l="1"/>
  <c r="A1065" i="2"/>
  <c r="A1066" i="2"/>
  <c r="A1067" i="2"/>
  <c r="A1068" i="2"/>
  <c r="A1069" i="2"/>
  <c r="A1070" i="2"/>
  <c r="A1071" i="2"/>
  <c r="A1072" i="2"/>
  <c r="A1073" i="2"/>
  <c r="A1074" i="2"/>
  <c r="A1075" i="2"/>
  <c r="E695" i="49" l="1"/>
  <c r="E696" i="49"/>
  <c r="E697" i="49"/>
  <c r="E698" i="49"/>
  <c r="E699" i="49"/>
  <c r="E700" i="49"/>
  <c r="E701" i="49"/>
  <c r="E704" i="49"/>
  <c r="E705" i="49"/>
  <c r="E706" i="49"/>
  <c r="E708" i="49"/>
  <c r="E709" i="49"/>
  <c r="E710" i="49"/>
  <c r="E711" i="49"/>
  <c r="E712" i="49"/>
  <c r="E713" i="49"/>
  <c r="E714" i="49"/>
  <c r="E715" i="49"/>
  <c r="E716" i="49"/>
  <c r="E717" i="49"/>
  <c r="E685" i="49"/>
  <c r="E687" i="49"/>
  <c r="E688" i="49"/>
  <c r="E689" i="49"/>
  <c r="E690" i="49"/>
  <c r="E691" i="49"/>
  <c r="E692" i="49"/>
  <c r="E693" i="49"/>
  <c r="E694" i="49"/>
  <c r="E684" i="49"/>
  <c r="G457" i="1" l="1"/>
  <c r="K457" i="1" s="1"/>
  <c r="L457" i="1" s="1"/>
  <c r="E634" i="49" l="1"/>
  <c r="E635" i="49"/>
  <c r="E636" i="49"/>
  <c r="E637" i="49"/>
  <c r="E638" i="49"/>
  <c r="E639" i="49"/>
  <c r="E640" i="49"/>
  <c r="E641" i="49"/>
  <c r="E642" i="49"/>
  <c r="E643" i="49"/>
  <c r="E644" i="49"/>
  <c r="E645" i="49"/>
  <c r="E646" i="49"/>
  <c r="E647" i="49"/>
  <c r="E648" i="49"/>
  <c r="E649" i="49"/>
  <c r="E651" i="49"/>
  <c r="E652" i="49"/>
  <c r="E655" i="49"/>
  <c r="E656" i="49"/>
  <c r="E657" i="49"/>
  <c r="E658" i="49"/>
  <c r="E659" i="49"/>
  <c r="E660" i="49"/>
  <c r="E661" i="49"/>
  <c r="E662" i="49"/>
  <c r="E663" i="49"/>
  <c r="E664" i="49"/>
  <c r="E665" i="49"/>
  <c r="E666" i="49"/>
  <c r="E667" i="49"/>
  <c r="E668" i="49"/>
  <c r="E669" i="49"/>
  <c r="E670" i="49"/>
  <c r="E671" i="49"/>
  <c r="E672" i="49"/>
  <c r="E673" i="49"/>
  <c r="E625" i="49"/>
  <c r="E626" i="49"/>
  <c r="E627" i="49"/>
  <c r="E628" i="49"/>
  <c r="E629" i="49"/>
  <c r="E630" i="49"/>
  <c r="E631" i="49"/>
  <c r="E632" i="49"/>
  <c r="E633" i="49"/>
  <c r="E618" i="49"/>
  <c r="E619" i="49"/>
  <c r="E620" i="49"/>
  <c r="E621" i="49"/>
  <c r="E622" i="49"/>
  <c r="E623" i="49"/>
  <c r="E617" i="49"/>
  <c r="J480" i="1"/>
  <c r="G480" i="1"/>
  <c r="K480" i="1" s="1"/>
  <c r="L480" i="1" s="1"/>
  <c r="G479" i="1"/>
  <c r="K479" i="1" s="1"/>
  <c r="L479" i="1" s="1"/>
  <c r="J479" i="1"/>
  <c r="J481" i="1"/>
  <c r="J482" i="1"/>
  <c r="J475" i="1"/>
  <c r="J476" i="1"/>
  <c r="J477" i="1"/>
  <c r="J478" i="1"/>
  <c r="G475" i="1"/>
  <c r="K475" i="1" s="1"/>
  <c r="L475" i="1" s="1"/>
  <c r="G476" i="1"/>
  <c r="K476" i="1" s="1"/>
  <c r="L476" i="1" s="1"/>
  <c r="G477" i="1"/>
  <c r="K477" i="1" s="1"/>
  <c r="L477" i="1" s="1"/>
  <c r="G478" i="1"/>
  <c r="K478" i="1" s="1"/>
  <c r="L478" i="1" s="1"/>
  <c r="J458" i="1" l="1"/>
  <c r="J459" i="1"/>
  <c r="J460" i="1"/>
  <c r="J461" i="1"/>
  <c r="J462" i="1"/>
  <c r="J463" i="1"/>
  <c r="J464" i="1"/>
  <c r="J465" i="1"/>
  <c r="J466" i="1"/>
  <c r="J467" i="1"/>
  <c r="J468" i="1"/>
  <c r="G458" i="1"/>
  <c r="K458" i="1" s="1"/>
  <c r="L458" i="1" s="1"/>
  <c r="G459" i="1"/>
  <c r="K459" i="1" s="1"/>
  <c r="L459" i="1" s="1"/>
  <c r="G460" i="1"/>
  <c r="K460" i="1" s="1"/>
  <c r="L460" i="1" s="1"/>
  <c r="G461" i="1"/>
  <c r="K461" i="1" s="1"/>
  <c r="L461" i="1" s="1"/>
  <c r="G462" i="1"/>
  <c r="K462" i="1" s="1"/>
  <c r="L462" i="1" s="1"/>
  <c r="G463" i="1"/>
  <c r="K463" i="1" s="1"/>
  <c r="L463" i="1" s="1"/>
  <c r="G464" i="1"/>
  <c r="K464" i="1" s="1"/>
  <c r="L464" i="1" s="1"/>
  <c r="G465" i="1"/>
  <c r="K465" i="1" s="1"/>
  <c r="L465" i="1" s="1"/>
  <c r="G466" i="1"/>
  <c r="K466" i="1" s="1"/>
  <c r="L466" i="1" s="1"/>
  <c r="G467" i="1"/>
  <c r="K467" i="1" s="1"/>
  <c r="L467" i="1" s="1"/>
  <c r="G468" i="1"/>
  <c r="K468" i="1" s="1"/>
  <c r="L468" i="1" s="1"/>
  <c r="G441" i="1"/>
  <c r="K441" i="1" s="1"/>
  <c r="L441" i="1" s="1"/>
  <c r="G442" i="1"/>
  <c r="K442" i="1" s="1"/>
  <c r="L442" i="1" s="1"/>
  <c r="G443" i="1"/>
  <c r="K443" i="1" s="1"/>
  <c r="L443" i="1" s="1"/>
  <c r="G444" i="1"/>
  <c r="K444" i="1" s="1"/>
  <c r="L444" i="1" s="1"/>
  <c r="G445" i="1"/>
  <c r="K445" i="1" s="1"/>
  <c r="L445" i="1" s="1"/>
  <c r="G446" i="1"/>
  <c r="K446" i="1" s="1"/>
  <c r="L446" i="1" s="1"/>
  <c r="G447" i="1"/>
  <c r="K447" i="1" s="1"/>
  <c r="L447" i="1" s="1"/>
  <c r="G448" i="1"/>
  <c r="K448" i="1" s="1"/>
  <c r="L448" i="1" s="1"/>
  <c r="G449" i="1"/>
  <c r="K449" i="1" s="1"/>
  <c r="L449" i="1" s="1"/>
  <c r="G450" i="1"/>
  <c r="K450" i="1" s="1"/>
  <c r="L450" i="1" s="1"/>
  <c r="G451" i="1"/>
  <c r="K451" i="1" s="1"/>
  <c r="L451" i="1" s="1"/>
  <c r="G452" i="1"/>
  <c r="K452" i="1" s="1"/>
  <c r="L452" i="1" s="1"/>
  <c r="G453" i="1"/>
  <c r="K453" i="1" s="1"/>
  <c r="L453" i="1" s="1"/>
  <c r="G454" i="1"/>
  <c r="K454" i="1" s="1"/>
  <c r="L454" i="1" s="1"/>
  <c r="G455" i="1"/>
  <c r="K455" i="1" s="1"/>
  <c r="L455" i="1" s="1"/>
  <c r="G456" i="1"/>
  <c r="K456" i="1" s="1"/>
  <c r="L456" i="1" s="1"/>
  <c r="G469" i="1"/>
  <c r="K469" i="1" s="1"/>
  <c r="L469" i="1" s="1"/>
  <c r="G470" i="1"/>
  <c r="K470" i="1" s="1"/>
  <c r="L470" i="1" s="1"/>
  <c r="G471" i="1"/>
  <c r="K471" i="1" s="1"/>
  <c r="L471" i="1" s="1"/>
  <c r="G472" i="1"/>
  <c r="K472" i="1" s="1"/>
  <c r="L472" i="1" s="1"/>
  <c r="G473" i="1"/>
  <c r="K473" i="1" s="1"/>
  <c r="L473" i="1" s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69" i="1"/>
  <c r="J470" i="1"/>
  <c r="J471" i="1"/>
  <c r="J472" i="1"/>
  <c r="J473" i="1"/>
  <c r="J474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E572" i="49" l="1"/>
  <c r="E573" i="49"/>
  <c r="E574" i="49"/>
  <c r="E575" i="49"/>
  <c r="E576" i="49"/>
  <c r="E577" i="49"/>
  <c r="E578" i="49"/>
  <c r="E579" i="49"/>
  <c r="E580" i="49"/>
  <c r="E581" i="49"/>
  <c r="E582" i="49"/>
  <c r="E583" i="49"/>
  <c r="E584" i="49"/>
  <c r="E585" i="49"/>
  <c r="E586" i="49"/>
  <c r="E587" i="49"/>
  <c r="E588" i="49"/>
  <c r="E589" i="49"/>
  <c r="E590" i="49"/>
  <c r="E591" i="49"/>
  <c r="E592" i="49"/>
  <c r="E593" i="49"/>
  <c r="E594" i="49"/>
  <c r="E595" i="49"/>
  <c r="E596" i="49"/>
  <c r="E597" i="49"/>
  <c r="E598" i="49"/>
  <c r="E566" i="49"/>
  <c r="E567" i="49"/>
  <c r="E568" i="49"/>
  <c r="E569" i="49"/>
  <c r="E570" i="49"/>
  <c r="E571" i="49"/>
  <c r="E565" i="49"/>
  <c r="G418" i="1" l="1"/>
  <c r="K418" i="1" s="1"/>
  <c r="L418" i="1" s="1"/>
  <c r="G419" i="1"/>
  <c r="K419" i="1" s="1"/>
  <c r="L419" i="1" s="1"/>
  <c r="G420" i="1"/>
  <c r="K420" i="1" s="1"/>
  <c r="L420" i="1" s="1"/>
  <c r="G421" i="1"/>
  <c r="K421" i="1" s="1"/>
  <c r="L421" i="1" s="1"/>
  <c r="G422" i="1"/>
  <c r="K422" i="1" s="1"/>
  <c r="L422" i="1" s="1"/>
  <c r="G423" i="1"/>
  <c r="K423" i="1" s="1"/>
  <c r="L423" i="1" s="1"/>
  <c r="G424" i="1"/>
  <c r="K424" i="1" s="1"/>
  <c r="L424" i="1" s="1"/>
  <c r="G425" i="1"/>
  <c r="K425" i="1" s="1"/>
  <c r="L425" i="1" s="1"/>
  <c r="G426" i="1"/>
  <c r="K426" i="1" s="1"/>
  <c r="L426" i="1" s="1"/>
  <c r="G427" i="1"/>
  <c r="K427" i="1" s="1"/>
  <c r="L427" i="1" s="1"/>
  <c r="G428" i="1"/>
  <c r="K428" i="1" s="1"/>
  <c r="L428" i="1" s="1"/>
  <c r="G429" i="1"/>
  <c r="K429" i="1" s="1"/>
  <c r="L429" i="1" s="1"/>
  <c r="G430" i="1"/>
  <c r="K430" i="1" s="1"/>
  <c r="L430" i="1" s="1"/>
  <c r="G431" i="1"/>
  <c r="K431" i="1" s="1"/>
  <c r="L431" i="1" s="1"/>
  <c r="G432" i="1"/>
  <c r="K432" i="1" s="1"/>
  <c r="L432" i="1" s="1"/>
  <c r="G433" i="1"/>
  <c r="K433" i="1" s="1"/>
  <c r="L433" i="1" s="1"/>
  <c r="G434" i="1"/>
  <c r="K434" i="1" s="1"/>
  <c r="L434" i="1" s="1"/>
  <c r="G436" i="1"/>
  <c r="K436" i="1" s="1"/>
  <c r="L436" i="1" s="1"/>
  <c r="G437" i="1"/>
  <c r="K437" i="1" s="1"/>
  <c r="L437" i="1" s="1"/>
  <c r="G438" i="1"/>
  <c r="K438" i="1" s="1"/>
  <c r="L438" i="1" s="1"/>
  <c r="G439" i="1"/>
  <c r="K439" i="1" s="1"/>
  <c r="L439" i="1" s="1"/>
  <c r="G440" i="1"/>
  <c r="K440" i="1" s="1"/>
  <c r="L440" i="1" s="1"/>
  <c r="G474" i="1"/>
  <c r="K474" i="1" s="1"/>
  <c r="L474" i="1" s="1"/>
  <c r="G481" i="1"/>
  <c r="K481" i="1" s="1"/>
  <c r="L481" i="1" s="1"/>
  <c r="G482" i="1"/>
  <c r="K482" i="1" s="1"/>
  <c r="L482" i="1" s="1"/>
  <c r="G483" i="1"/>
  <c r="K483" i="1" s="1"/>
  <c r="L483" i="1" s="1"/>
  <c r="G484" i="1"/>
  <c r="K484" i="1" s="1"/>
  <c r="L484" i="1" s="1"/>
  <c r="G485" i="1"/>
  <c r="K485" i="1" s="1"/>
  <c r="L485" i="1" s="1"/>
  <c r="G486" i="1"/>
  <c r="K486" i="1" s="1"/>
  <c r="L486" i="1" s="1"/>
  <c r="G487" i="1"/>
  <c r="K487" i="1" s="1"/>
  <c r="L487" i="1" s="1"/>
  <c r="G488" i="1"/>
  <c r="K488" i="1" s="1"/>
  <c r="L488" i="1" s="1"/>
  <c r="G489" i="1"/>
  <c r="K489" i="1" s="1"/>
  <c r="L489" i="1" s="1"/>
  <c r="G490" i="1"/>
  <c r="K490" i="1" s="1"/>
  <c r="L490" i="1" s="1"/>
  <c r="G491" i="1"/>
  <c r="K491" i="1" s="1"/>
  <c r="L491" i="1" s="1"/>
  <c r="G492" i="1"/>
  <c r="K492" i="1" s="1"/>
  <c r="L492" i="1" s="1"/>
  <c r="G493" i="1"/>
  <c r="K493" i="1" s="1"/>
  <c r="L493" i="1" s="1"/>
  <c r="G494" i="1"/>
  <c r="K494" i="1" s="1"/>
  <c r="L494" i="1" s="1"/>
  <c r="G495" i="1"/>
  <c r="K495" i="1" s="1"/>
  <c r="L495" i="1" s="1"/>
  <c r="G496" i="1"/>
  <c r="K496" i="1" s="1"/>
  <c r="L496" i="1" s="1"/>
  <c r="G497" i="1"/>
  <c r="K497" i="1" s="1"/>
  <c r="L497" i="1" s="1"/>
  <c r="G498" i="1"/>
  <c r="K498" i="1" s="1"/>
  <c r="L498" i="1" s="1"/>
  <c r="G499" i="1"/>
  <c r="K499" i="1" s="1"/>
  <c r="L499" i="1" s="1"/>
  <c r="G500" i="1"/>
  <c r="K500" i="1" s="1"/>
  <c r="L500" i="1" s="1"/>
  <c r="G501" i="1"/>
  <c r="K501" i="1" s="1"/>
  <c r="L501" i="1" s="1"/>
  <c r="G502" i="1"/>
  <c r="K502" i="1" s="1"/>
  <c r="L502" i="1" s="1"/>
  <c r="G503" i="1"/>
  <c r="K503" i="1" s="1"/>
  <c r="L503" i="1" s="1"/>
  <c r="G504" i="1"/>
  <c r="K504" i="1" s="1"/>
  <c r="L504" i="1" s="1"/>
  <c r="G505" i="1"/>
  <c r="K505" i="1" s="1"/>
  <c r="L505" i="1" s="1"/>
  <c r="G506" i="1"/>
  <c r="K506" i="1" s="1"/>
  <c r="L506" i="1" s="1"/>
  <c r="G507" i="1"/>
  <c r="K507" i="1" s="1"/>
  <c r="L507" i="1" s="1"/>
  <c r="G508" i="1"/>
  <c r="K508" i="1" s="1"/>
  <c r="L508" i="1" s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E509" i="49"/>
  <c r="E510" i="49"/>
  <c r="E512" i="49"/>
  <c r="E515" i="49"/>
  <c r="E519" i="49"/>
  <c r="E521" i="49"/>
  <c r="E528" i="49"/>
  <c r="E534" i="49"/>
  <c r="E535" i="49"/>
  <c r="E536" i="49"/>
  <c r="E537" i="49"/>
  <c r="E538" i="49"/>
  <c r="E539" i="49"/>
  <c r="E540" i="49"/>
  <c r="E541" i="49"/>
  <c r="E542" i="49"/>
  <c r="E543" i="49"/>
  <c r="E544" i="49"/>
  <c r="E545" i="49"/>
  <c r="E546" i="49"/>
  <c r="E547" i="49"/>
  <c r="E548" i="49"/>
  <c r="E549" i="49"/>
  <c r="E504" i="49"/>
  <c r="E505" i="49"/>
  <c r="G399" i="1" l="1"/>
  <c r="K399" i="1" s="1"/>
  <c r="L399" i="1" s="1"/>
  <c r="G400" i="1"/>
  <c r="K400" i="1" s="1"/>
  <c r="L400" i="1" s="1"/>
  <c r="G401" i="1"/>
  <c r="K401" i="1" s="1"/>
  <c r="L401" i="1" s="1"/>
  <c r="G402" i="1"/>
  <c r="K402" i="1" s="1"/>
  <c r="L402" i="1" s="1"/>
  <c r="G403" i="1"/>
  <c r="K403" i="1" s="1"/>
  <c r="L403" i="1" s="1"/>
  <c r="G404" i="1"/>
  <c r="K404" i="1" s="1"/>
  <c r="L404" i="1" s="1"/>
  <c r="G405" i="1"/>
  <c r="K405" i="1" s="1"/>
  <c r="L405" i="1" s="1"/>
  <c r="G406" i="1"/>
  <c r="K406" i="1" s="1"/>
  <c r="L406" i="1" s="1"/>
  <c r="G407" i="1"/>
  <c r="K407" i="1" s="1"/>
  <c r="L407" i="1" s="1"/>
  <c r="G408" i="1"/>
  <c r="K408" i="1" s="1"/>
  <c r="L408" i="1" s="1"/>
  <c r="G409" i="1"/>
  <c r="K409" i="1" s="1"/>
  <c r="L409" i="1" s="1"/>
  <c r="J399" i="1"/>
  <c r="J400" i="1"/>
  <c r="J401" i="1"/>
  <c r="J402" i="1"/>
  <c r="J403" i="1"/>
  <c r="J404" i="1"/>
  <c r="J405" i="1"/>
  <c r="J406" i="1"/>
  <c r="J407" i="1"/>
  <c r="J408" i="1"/>
  <c r="J409" i="1"/>
  <c r="J410" i="1"/>
  <c r="E456" i="49" l="1"/>
  <c r="E458" i="49"/>
  <c r="E460" i="49"/>
  <c r="E461" i="49"/>
  <c r="E462" i="49"/>
  <c r="E463" i="49"/>
  <c r="E464" i="49"/>
  <c r="E465" i="49"/>
  <c r="E466" i="49"/>
  <c r="E469" i="49"/>
  <c r="E471" i="49"/>
  <c r="E472" i="49"/>
  <c r="E473" i="49"/>
  <c r="E474" i="49"/>
  <c r="E475" i="49"/>
  <c r="E476" i="49"/>
  <c r="E479" i="49"/>
  <c r="E480" i="49"/>
  <c r="E481" i="49"/>
  <c r="E482" i="49"/>
  <c r="E483" i="49"/>
  <c r="E484" i="49"/>
  <c r="E485" i="49"/>
  <c r="E486" i="49"/>
  <c r="E487" i="49"/>
  <c r="E488" i="49"/>
  <c r="E451" i="49"/>
  <c r="E455" i="49"/>
  <c r="E450" i="49"/>
  <c r="E337" i="49" l="1"/>
  <c r="E338" i="49"/>
  <c r="E340" i="49"/>
  <c r="E341" i="49"/>
  <c r="E342" i="49"/>
  <c r="E343" i="49"/>
  <c r="E344" i="49"/>
  <c r="E345" i="49"/>
  <c r="E346" i="49"/>
  <c r="E347" i="49"/>
  <c r="E348" i="49"/>
  <c r="E349" i="49"/>
  <c r="E350" i="49"/>
  <c r="E351" i="49"/>
  <c r="E352" i="49"/>
  <c r="E353" i="49"/>
  <c r="E354" i="49"/>
  <c r="E355" i="49"/>
  <c r="E356" i="49"/>
  <c r="E357" i="49"/>
  <c r="E358" i="49"/>
  <c r="E359" i="49"/>
  <c r="E360" i="49"/>
  <c r="E361" i="49"/>
  <c r="E362" i="49"/>
  <c r="E363" i="49"/>
  <c r="E364" i="49"/>
  <c r="E365" i="49"/>
  <c r="E366" i="49"/>
  <c r="E367" i="49"/>
  <c r="E368" i="49"/>
  <c r="E369" i="49"/>
  <c r="E370" i="49"/>
  <c r="E371" i="49"/>
  <c r="E372" i="49"/>
  <c r="E373" i="49"/>
  <c r="E374" i="49"/>
  <c r="E375" i="49"/>
  <c r="E376" i="49"/>
  <c r="E377" i="49"/>
  <c r="E378" i="49"/>
  <c r="E379" i="49"/>
  <c r="E380" i="49"/>
  <c r="E381" i="49"/>
  <c r="E382" i="49"/>
  <c r="E383" i="49"/>
  <c r="E384" i="49"/>
  <c r="E385" i="49"/>
  <c r="E386" i="49"/>
  <c r="E387" i="49"/>
  <c r="E388" i="49"/>
  <c r="E389" i="49"/>
  <c r="E390" i="49"/>
  <c r="E391" i="49"/>
  <c r="E392" i="49"/>
  <c r="E393" i="49"/>
  <c r="E394" i="49"/>
  <c r="E395" i="49"/>
  <c r="E396" i="49"/>
  <c r="E397" i="49"/>
  <c r="E398" i="49"/>
  <c r="E399" i="49"/>
  <c r="E400" i="49"/>
  <c r="E401" i="49"/>
  <c r="E402" i="49"/>
  <c r="E403" i="49"/>
  <c r="E404" i="49"/>
  <c r="E406" i="49"/>
  <c r="E407" i="49"/>
  <c r="E408" i="49"/>
  <c r="E409" i="49"/>
  <c r="E412" i="49"/>
  <c r="E413" i="49"/>
  <c r="E414" i="49"/>
  <c r="E415" i="49"/>
  <c r="E416" i="49"/>
  <c r="E417" i="49"/>
  <c r="E418" i="49"/>
  <c r="E419" i="49"/>
  <c r="E420" i="49"/>
  <c r="E421" i="49"/>
  <c r="E422" i="49"/>
  <c r="E423" i="49"/>
  <c r="E424" i="49"/>
  <c r="E425" i="49"/>
  <c r="E426" i="49"/>
  <c r="E427" i="49"/>
  <c r="E428" i="49"/>
  <c r="E429" i="49"/>
  <c r="E430" i="49"/>
  <c r="E431" i="49"/>
  <c r="E432" i="49"/>
  <c r="E433" i="49"/>
  <c r="E434" i="49"/>
  <c r="E435" i="49"/>
  <c r="E436" i="49"/>
  <c r="E437" i="49"/>
  <c r="E438" i="49"/>
  <c r="E439" i="49"/>
  <c r="E440" i="49"/>
  <c r="E441" i="49"/>
  <c r="E442" i="49"/>
  <c r="E332" i="49"/>
  <c r="E333" i="49"/>
  <c r="E334" i="49"/>
  <c r="E335" i="49"/>
  <c r="E336" i="49"/>
  <c r="E331" i="49"/>
  <c r="G260" i="1" l="1"/>
  <c r="K260" i="1" s="1"/>
  <c r="L260" i="1" s="1"/>
  <c r="G261" i="1"/>
  <c r="K261" i="1" s="1"/>
  <c r="L261" i="1" s="1"/>
  <c r="G262" i="1"/>
  <c r="K262" i="1" s="1"/>
  <c r="L262" i="1" s="1"/>
  <c r="G263" i="1"/>
  <c r="K263" i="1" s="1"/>
  <c r="L263" i="1" s="1"/>
  <c r="G264" i="1"/>
  <c r="K264" i="1" s="1"/>
  <c r="L264" i="1" s="1"/>
  <c r="G265" i="1"/>
  <c r="K265" i="1" s="1"/>
  <c r="L265" i="1" s="1"/>
  <c r="J261" i="1"/>
  <c r="J262" i="1"/>
  <c r="J263" i="1"/>
  <c r="E280" i="49" l="1"/>
  <c r="E281" i="49"/>
  <c r="E282" i="49"/>
  <c r="E283" i="49"/>
  <c r="E284" i="49"/>
  <c r="E285" i="49"/>
  <c r="E286" i="49"/>
  <c r="E287" i="49"/>
  <c r="E288" i="49"/>
  <c r="E289" i="49"/>
  <c r="E290" i="49"/>
  <c r="E291" i="49"/>
  <c r="E292" i="49"/>
  <c r="E293" i="49"/>
  <c r="E294" i="49"/>
  <c r="E295" i="49"/>
  <c r="E296" i="49"/>
  <c r="E297" i="49"/>
  <c r="E298" i="49"/>
  <c r="E299" i="49"/>
  <c r="E300" i="49"/>
  <c r="E301" i="49"/>
  <c r="E302" i="49"/>
  <c r="E303" i="49"/>
  <c r="E304" i="49"/>
  <c r="E305" i="49"/>
  <c r="E306" i="49"/>
  <c r="E307" i="49"/>
  <c r="E308" i="49"/>
  <c r="E309" i="49"/>
  <c r="E310" i="49"/>
  <c r="E311" i="49"/>
  <c r="E312" i="49"/>
  <c r="E313" i="49"/>
  <c r="E314" i="49"/>
  <c r="E272" i="49"/>
  <c r="E273" i="49"/>
  <c r="E274" i="49"/>
  <c r="E275" i="49"/>
  <c r="E276" i="49"/>
  <c r="E277" i="49"/>
  <c r="E278" i="49"/>
  <c r="E279" i="49"/>
  <c r="E271" i="49"/>
  <c r="G138" i="1" l="1"/>
  <c r="K138" i="1" s="1"/>
  <c r="L138" i="1" s="1"/>
  <c r="G139" i="1"/>
  <c r="K139" i="1" s="1"/>
  <c r="L139" i="1" s="1"/>
  <c r="G140" i="1"/>
  <c r="K140" i="1" s="1"/>
  <c r="L140" i="1" s="1"/>
  <c r="G141" i="1"/>
  <c r="K141" i="1" s="1"/>
  <c r="L141" i="1" s="1"/>
  <c r="G142" i="1"/>
  <c r="K142" i="1" s="1"/>
  <c r="L142" i="1" s="1"/>
  <c r="G143" i="1"/>
  <c r="K143" i="1" s="1"/>
  <c r="L143" i="1" s="1"/>
  <c r="G144" i="1"/>
  <c r="K144" i="1" s="1"/>
  <c r="L144" i="1" s="1"/>
  <c r="G145" i="1"/>
  <c r="K145" i="1" s="1"/>
  <c r="L145" i="1" s="1"/>
  <c r="G146" i="1"/>
  <c r="K146" i="1" s="1"/>
  <c r="L146" i="1" s="1"/>
  <c r="G147" i="1"/>
  <c r="K147" i="1" s="1"/>
  <c r="L147" i="1" s="1"/>
  <c r="G148" i="1"/>
  <c r="K148" i="1" s="1"/>
  <c r="L148" i="1" s="1"/>
  <c r="G149" i="1"/>
  <c r="K149" i="1" s="1"/>
  <c r="L149" i="1" s="1"/>
  <c r="G150" i="1"/>
  <c r="K150" i="1" s="1"/>
  <c r="L150" i="1" s="1"/>
  <c r="G151" i="1"/>
  <c r="K151" i="1" s="1"/>
  <c r="L151" i="1" s="1"/>
  <c r="G152" i="1"/>
  <c r="K152" i="1" s="1"/>
  <c r="L152" i="1" s="1"/>
  <c r="G153" i="1"/>
  <c r="K153" i="1" s="1"/>
  <c r="L153" i="1" s="1"/>
  <c r="G154" i="1"/>
  <c r="K154" i="1" s="1"/>
  <c r="L154" i="1" s="1"/>
  <c r="G155" i="1"/>
  <c r="K155" i="1" s="1"/>
  <c r="L155" i="1" s="1"/>
  <c r="G156" i="1"/>
  <c r="K156" i="1" s="1"/>
  <c r="L156" i="1" s="1"/>
  <c r="G157" i="1"/>
  <c r="K157" i="1" s="1"/>
  <c r="L157" i="1" s="1"/>
  <c r="G158" i="1"/>
  <c r="K158" i="1" s="1"/>
  <c r="L158" i="1" s="1"/>
  <c r="G159" i="1"/>
  <c r="K159" i="1" s="1"/>
  <c r="L159" i="1" s="1"/>
  <c r="G160" i="1"/>
  <c r="K160" i="1" s="1"/>
  <c r="L160" i="1" s="1"/>
  <c r="G161" i="1"/>
  <c r="K161" i="1" s="1"/>
  <c r="L161" i="1" s="1"/>
  <c r="G162" i="1"/>
  <c r="K162" i="1" s="1"/>
  <c r="L162" i="1" s="1"/>
  <c r="G163" i="1"/>
  <c r="K163" i="1" s="1"/>
  <c r="L163" i="1" s="1"/>
  <c r="G164" i="1"/>
  <c r="K164" i="1" s="1"/>
  <c r="L164" i="1" s="1"/>
  <c r="G165" i="1"/>
  <c r="K165" i="1" s="1"/>
  <c r="L165" i="1" s="1"/>
  <c r="G166" i="1"/>
  <c r="K166" i="1" s="1"/>
  <c r="L166" i="1" s="1"/>
  <c r="G167" i="1"/>
  <c r="K167" i="1" s="1"/>
  <c r="L167" i="1" s="1"/>
  <c r="G168" i="1"/>
  <c r="K168" i="1" s="1"/>
  <c r="L168" i="1" s="1"/>
  <c r="G169" i="1"/>
  <c r="K169" i="1" s="1"/>
  <c r="L169" i="1" s="1"/>
  <c r="G170" i="1"/>
  <c r="K170" i="1" s="1"/>
  <c r="L170" i="1" s="1"/>
  <c r="G171" i="1"/>
  <c r="K171" i="1" s="1"/>
  <c r="L171" i="1" s="1"/>
  <c r="G172" i="1"/>
  <c r="K172" i="1" s="1"/>
  <c r="L172" i="1" s="1"/>
  <c r="G173" i="1"/>
  <c r="K173" i="1" s="1"/>
  <c r="L173" i="1" s="1"/>
  <c r="G174" i="1"/>
  <c r="K174" i="1" s="1"/>
  <c r="L174" i="1" s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E210" i="49"/>
  <c r="E212" i="49"/>
  <c r="E213" i="49"/>
  <c r="E214" i="49"/>
  <c r="E215" i="49"/>
  <c r="E218" i="49"/>
  <c r="E219" i="49"/>
  <c r="E220" i="49"/>
  <c r="E222" i="49"/>
  <c r="E224" i="49"/>
  <c r="E225" i="49"/>
  <c r="E227" i="49"/>
  <c r="E231" i="49"/>
  <c r="E232" i="49"/>
  <c r="E233" i="49"/>
  <c r="E234" i="49"/>
  <c r="E236" i="49"/>
  <c r="E237" i="49"/>
  <c r="E238" i="49"/>
  <c r="E239" i="49"/>
  <c r="E240" i="49"/>
  <c r="E241" i="49"/>
  <c r="E242" i="49"/>
  <c r="E243" i="49"/>
  <c r="E244" i="49"/>
  <c r="E245" i="49"/>
  <c r="E246" i="49"/>
  <c r="E247" i="49"/>
  <c r="E248" i="49"/>
  <c r="E249" i="49"/>
  <c r="E250" i="49"/>
  <c r="E251" i="49"/>
  <c r="E252" i="49"/>
  <c r="E253" i="49"/>
  <c r="E254" i="49"/>
  <c r="E255" i="49"/>
  <c r="E203" i="49"/>
  <c r="E204" i="49"/>
  <c r="E205" i="49"/>
  <c r="E206" i="49"/>
  <c r="E207" i="49"/>
  <c r="E208" i="49"/>
  <c r="E209" i="49"/>
  <c r="E202" i="49"/>
  <c r="E136" i="49" l="1"/>
  <c r="E137" i="49"/>
  <c r="E138" i="49"/>
  <c r="E139" i="49"/>
  <c r="E140" i="49"/>
  <c r="E141" i="49"/>
  <c r="E142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32" i="49"/>
  <c r="E133" i="49"/>
  <c r="E134" i="49"/>
  <c r="E135" i="49"/>
  <c r="E131" i="49"/>
  <c r="G134" i="1" l="1"/>
  <c r="K134" i="1" s="1"/>
  <c r="L134" i="1" s="1"/>
  <c r="G135" i="1"/>
  <c r="K135" i="1" s="1"/>
  <c r="L135" i="1" s="1"/>
  <c r="G136" i="1"/>
  <c r="K136" i="1" s="1"/>
  <c r="L136" i="1" s="1"/>
  <c r="G137" i="1"/>
  <c r="K137" i="1" s="1"/>
  <c r="L137" i="1" s="1"/>
  <c r="J134" i="1"/>
  <c r="J135" i="1"/>
  <c r="J136" i="1"/>
  <c r="J137" i="1"/>
  <c r="G100" i="1"/>
  <c r="K100" i="1" s="1"/>
  <c r="L100" i="1" s="1"/>
  <c r="G101" i="1"/>
  <c r="K101" i="1" s="1"/>
  <c r="L101" i="1" s="1"/>
  <c r="G102" i="1"/>
  <c r="K102" i="1" s="1"/>
  <c r="L102" i="1" s="1"/>
  <c r="G103" i="1"/>
  <c r="K103" i="1" s="1"/>
  <c r="L103" i="1" s="1"/>
  <c r="G104" i="1"/>
  <c r="K104" i="1" s="1"/>
  <c r="L104" i="1" s="1"/>
  <c r="G105" i="1"/>
  <c r="K105" i="1" s="1"/>
  <c r="L105" i="1" s="1"/>
  <c r="G106" i="1"/>
  <c r="K106" i="1" s="1"/>
  <c r="L106" i="1" s="1"/>
  <c r="G107" i="1"/>
  <c r="K107" i="1" s="1"/>
  <c r="L107" i="1" s="1"/>
  <c r="G108" i="1"/>
  <c r="K108" i="1" s="1"/>
  <c r="L108" i="1" s="1"/>
  <c r="G109" i="1"/>
  <c r="K109" i="1" s="1"/>
  <c r="L109" i="1" s="1"/>
  <c r="G110" i="1"/>
  <c r="K110" i="1" s="1"/>
  <c r="L110" i="1" s="1"/>
  <c r="G111" i="1"/>
  <c r="K111" i="1" s="1"/>
  <c r="L111" i="1" s="1"/>
  <c r="G112" i="1"/>
  <c r="K112" i="1" s="1"/>
  <c r="L112" i="1" s="1"/>
  <c r="G113" i="1"/>
  <c r="K113" i="1" s="1"/>
  <c r="L113" i="1" s="1"/>
  <c r="G114" i="1"/>
  <c r="K114" i="1" s="1"/>
  <c r="L114" i="1" s="1"/>
  <c r="G115" i="1"/>
  <c r="K115" i="1" s="1"/>
  <c r="L115" i="1" s="1"/>
  <c r="G116" i="1"/>
  <c r="K116" i="1" s="1"/>
  <c r="L116" i="1" s="1"/>
  <c r="G117" i="1"/>
  <c r="K117" i="1" s="1"/>
  <c r="L117" i="1" s="1"/>
  <c r="G118" i="1"/>
  <c r="K118" i="1" s="1"/>
  <c r="L118" i="1" s="1"/>
  <c r="G119" i="1"/>
  <c r="K119" i="1" s="1"/>
  <c r="L119" i="1" s="1"/>
  <c r="G120" i="1"/>
  <c r="K120" i="1" s="1"/>
  <c r="L120" i="1" s="1"/>
  <c r="G121" i="1"/>
  <c r="K121" i="1" s="1"/>
  <c r="L121" i="1" s="1"/>
  <c r="G122" i="1"/>
  <c r="K122" i="1" s="1"/>
  <c r="L122" i="1" s="1"/>
  <c r="G123" i="1"/>
  <c r="K123" i="1" s="1"/>
  <c r="L123" i="1" s="1"/>
  <c r="G124" i="1"/>
  <c r="K124" i="1" s="1"/>
  <c r="L124" i="1" s="1"/>
  <c r="G125" i="1"/>
  <c r="K125" i="1" s="1"/>
  <c r="L125" i="1" s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H42" i="2" l="1"/>
  <c r="H42" i="53" s="1"/>
  <c r="AB14" i="2" l="1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5" i="2"/>
  <c r="AB6" i="2"/>
  <c r="AB7" i="2"/>
  <c r="AB8" i="2"/>
  <c r="AB9" i="2"/>
  <c r="AB10" i="2"/>
  <c r="AB11" i="2"/>
  <c r="AB12" i="2"/>
  <c r="AB13" i="2"/>
  <c r="AB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4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77" i="2"/>
  <c r="Z976" i="2"/>
  <c r="Z975" i="2"/>
  <c r="Z974" i="2"/>
  <c r="Z973" i="2"/>
  <c r="Z972" i="2"/>
  <c r="Z971" i="2"/>
  <c r="Z968" i="2"/>
  <c r="Z967" i="2"/>
  <c r="Z966" i="2"/>
  <c r="Z965" i="2"/>
  <c r="Z964" i="2"/>
  <c r="Z962" i="2"/>
  <c r="Z961" i="2"/>
  <c r="Z960" i="2"/>
  <c r="Z902" i="2"/>
  <c r="Z879" i="2"/>
  <c r="Z742" i="2"/>
  <c r="Z741" i="2"/>
  <c r="Z740" i="2"/>
  <c r="Z739" i="2"/>
  <c r="Z737" i="2"/>
  <c r="Z736" i="2"/>
  <c r="Z735" i="2"/>
  <c r="Z733" i="2"/>
  <c r="Z732" i="2"/>
  <c r="Z719" i="2"/>
  <c r="Z705" i="2"/>
  <c r="Z697" i="2"/>
  <c r="Z689" i="2"/>
  <c r="Z688" i="2"/>
  <c r="Z685" i="2"/>
  <c r="Z523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3" i="2"/>
  <c r="Z44" i="2"/>
  <c r="Z45" i="2"/>
  <c r="Z46" i="2"/>
  <c r="Z47" i="2"/>
  <c r="Z48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6" i="2"/>
  <c r="Z127" i="2"/>
  <c r="Z128" i="2"/>
  <c r="Z129" i="2"/>
  <c r="Z130" i="2"/>
  <c r="Z131" i="2"/>
  <c r="Z132" i="2"/>
  <c r="Z133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6" i="2"/>
  <c r="Z687" i="2"/>
  <c r="Z690" i="2"/>
  <c r="Z691" i="2"/>
  <c r="Z692" i="2"/>
  <c r="Z693" i="2"/>
  <c r="Z694" i="2"/>
  <c r="Z695" i="2"/>
  <c r="Z696" i="2"/>
  <c r="Z698" i="2"/>
  <c r="Z699" i="2"/>
  <c r="Z700" i="2"/>
  <c r="Z701" i="2"/>
  <c r="Z702" i="2"/>
  <c r="Z703" i="2"/>
  <c r="Z704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4" i="2"/>
  <c r="Z738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3" i="2"/>
  <c r="Z969" i="2"/>
  <c r="Z970" i="2"/>
  <c r="Z978" i="2"/>
  <c r="Z979" i="2"/>
  <c r="Z980" i="2"/>
  <c r="Z981" i="2"/>
  <c r="Z982" i="2"/>
  <c r="Z983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7" i="2"/>
  <c r="Z8" i="2"/>
  <c r="Z9" i="2"/>
  <c r="Z10" i="2"/>
  <c r="Z11" i="2"/>
  <c r="Z12" i="2"/>
  <c r="Z13" i="2"/>
  <c r="Z14" i="2"/>
  <c r="Z15" i="2"/>
  <c r="Z5" i="2"/>
  <c r="Z6" i="2"/>
  <c r="Z4" i="2"/>
  <c r="J73" i="1" l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G72" i="1"/>
  <c r="K72" i="1" s="1"/>
  <c r="L72" i="1" s="1"/>
  <c r="G73" i="1"/>
  <c r="K73" i="1" s="1"/>
  <c r="L73" i="1" s="1"/>
  <c r="G74" i="1"/>
  <c r="K74" i="1" s="1"/>
  <c r="L74" i="1" s="1"/>
  <c r="G75" i="1"/>
  <c r="K75" i="1" s="1"/>
  <c r="L75" i="1" s="1"/>
  <c r="G76" i="1"/>
  <c r="K76" i="1" s="1"/>
  <c r="L76" i="1" s="1"/>
  <c r="G77" i="1"/>
  <c r="K77" i="1" s="1"/>
  <c r="L77" i="1" s="1"/>
  <c r="G78" i="1"/>
  <c r="K78" i="1" s="1"/>
  <c r="L78" i="1" s="1"/>
  <c r="G79" i="1"/>
  <c r="K79" i="1" s="1"/>
  <c r="L79" i="1" s="1"/>
  <c r="G80" i="1"/>
  <c r="K80" i="1" s="1"/>
  <c r="L80" i="1" s="1"/>
  <c r="G81" i="1"/>
  <c r="K81" i="1" s="1"/>
  <c r="L81" i="1" s="1"/>
  <c r="G82" i="1"/>
  <c r="K82" i="1" s="1"/>
  <c r="L82" i="1" s="1"/>
  <c r="G83" i="1"/>
  <c r="K83" i="1" s="1"/>
  <c r="L83" i="1" s="1"/>
  <c r="G84" i="1"/>
  <c r="K84" i="1" s="1"/>
  <c r="L84" i="1" s="1"/>
  <c r="G85" i="1"/>
  <c r="K85" i="1" s="1"/>
  <c r="L85" i="1" s="1"/>
  <c r="G86" i="1"/>
  <c r="K86" i="1" s="1"/>
  <c r="L86" i="1" s="1"/>
  <c r="G87" i="1"/>
  <c r="K87" i="1" s="1"/>
  <c r="L87" i="1" s="1"/>
  <c r="G88" i="1"/>
  <c r="K88" i="1" s="1"/>
  <c r="L88" i="1" s="1"/>
  <c r="G89" i="1"/>
  <c r="K89" i="1" s="1"/>
  <c r="L89" i="1" s="1"/>
  <c r="G90" i="1"/>
  <c r="K90" i="1" s="1"/>
  <c r="L90" i="1" s="1"/>
  <c r="G91" i="1"/>
  <c r="K91" i="1" s="1"/>
  <c r="L91" i="1" s="1"/>
  <c r="G92" i="1"/>
  <c r="K92" i="1" s="1"/>
  <c r="L92" i="1" s="1"/>
  <c r="E60" i="49" l="1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59" i="49"/>
  <c r="E21" i="49" l="1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15" i="49"/>
  <c r="E16" i="49"/>
  <c r="E17" i="49"/>
  <c r="E18" i="49"/>
  <c r="E19" i="49"/>
  <c r="E20" i="49"/>
  <c r="E14" i="49"/>
  <c r="A4" i="49"/>
  <c r="A5" i="49" s="1"/>
  <c r="A6" i="49" s="1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E23" i="47" l="1"/>
  <c r="J2896" i="1" l="1"/>
  <c r="J2897" i="1"/>
  <c r="J2898" i="1"/>
  <c r="J2899" i="1"/>
  <c r="J2900" i="1"/>
  <c r="J2901" i="1"/>
  <c r="J2902" i="1"/>
  <c r="G2896" i="1"/>
  <c r="G2897" i="1"/>
  <c r="G2898" i="1"/>
  <c r="G2899" i="1"/>
  <c r="G2900" i="1"/>
  <c r="G2901" i="1"/>
  <c r="G2902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G2850" i="1"/>
  <c r="G2851" i="1"/>
  <c r="G2852" i="1"/>
  <c r="G2853" i="1"/>
  <c r="G2867" i="1"/>
  <c r="G2868" i="1"/>
  <c r="G2869" i="1"/>
  <c r="G2870" i="1"/>
  <c r="G2871" i="1"/>
  <c r="G2872" i="1"/>
  <c r="G2873" i="1"/>
  <c r="G2874" i="1"/>
  <c r="G2875" i="1"/>
  <c r="G2876" i="1"/>
  <c r="J2850" i="1"/>
  <c r="J2851" i="1"/>
  <c r="J2852" i="1"/>
  <c r="J2853" i="1"/>
  <c r="J2867" i="1"/>
  <c r="J2868" i="1"/>
  <c r="J2869" i="1"/>
  <c r="J2870" i="1"/>
  <c r="J2871" i="1"/>
  <c r="J2872" i="1"/>
  <c r="J2873" i="1"/>
  <c r="J2874" i="1"/>
  <c r="J2875" i="1"/>
  <c r="J2876" i="1"/>
  <c r="G2816" i="1" l="1"/>
  <c r="G2817" i="1"/>
  <c r="G2818" i="1"/>
  <c r="G2819" i="1"/>
  <c r="G2820" i="1"/>
  <c r="G2821" i="1"/>
  <c r="G2822" i="1"/>
  <c r="G2823" i="1"/>
  <c r="G2824" i="1"/>
  <c r="G2825" i="1"/>
  <c r="G2826" i="1"/>
  <c r="G2827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14" i="1" l="1"/>
  <c r="J2815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903" i="1"/>
  <c r="J2904" i="1"/>
  <c r="G2814" i="1"/>
  <c r="G2815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04" i="1"/>
  <c r="G2805" i="1"/>
  <c r="G2806" i="1"/>
  <c r="G2807" i="1"/>
  <c r="G2808" i="1"/>
  <c r="G2809" i="1"/>
  <c r="G2810" i="1"/>
  <c r="G2811" i="1"/>
  <c r="G2812" i="1"/>
  <c r="G2813" i="1"/>
  <c r="J2804" i="1"/>
  <c r="J2805" i="1"/>
  <c r="J2806" i="1"/>
  <c r="J2807" i="1"/>
  <c r="J2808" i="1"/>
  <c r="J2809" i="1"/>
  <c r="J2810" i="1"/>
  <c r="J2811" i="1"/>
  <c r="J2812" i="1"/>
  <c r="J2813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903" i="1"/>
  <c r="G2904" i="1"/>
  <c r="G290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A2082" i="49" l="1"/>
  <c r="A2083" i="49" s="1"/>
  <c r="A2084" i="49" s="1"/>
  <c r="A2085" i="49" s="1"/>
  <c r="A2086" i="49" s="1"/>
  <c r="A2087" i="49" s="1"/>
  <c r="A2088" i="49" s="1"/>
  <c r="A2089" i="49" s="1"/>
  <c r="A2090" i="49" s="1"/>
  <c r="A2091" i="49" s="1"/>
  <c r="A2092" i="49" s="1"/>
  <c r="A2093" i="49" s="1"/>
  <c r="A2094" i="49" s="1"/>
  <c r="A2095" i="49" s="1"/>
  <c r="A2096" i="49" s="1"/>
  <c r="A2097" i="49" s="1"/>
  <c r="A2098" i="49" s="1"/>
  <c r="A2099" i="49" s="1"/>
  <c r="A2100" i="49" s="1"/>
  <c r="A2101" i="49" s="1"/>
  <c r="A2102" i="49" s="1"/>
  <c r="A2103" i="49" s="1"/>
  <c r="A2104" i="49" s="1"/>
  <c r="A2105" i="49" s="1"/>
  <c r="A2106" i="49" s="1"/>
  <c r="A2107" i="49" s="1"/>
  <c r="A2108" i="49" s="1"/>
  <c r="A2109" i="49"/>
  <c r="A2110" i="49"/>
  <c r="A2111" i="49"/>
  <c r="A2112" i="49"/>
  <c r="A2113" i="49"/>
  <c r="A2114" i="49"/>
  <c r="G2515" i="1" l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N448" i="2" l="1"/>
  <c r="N449" i="2"/>
  <c r="N450" i="2"/>
  <c r="N439" i="2"/>
  <c r="N440" i="2"/>
  <c r="N441" i="2"/>
  <c r="N442" i="2"/>
  <c r="N443" i="2"/>
  <c r="N444" i="2"/>
  <c r="N446" i="2"/>
  <c r="N447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18" i="2"/>
  <c r="N419" i="2"/>
  <c r="N420" i="2"/>
  <c r="N421" i="2"/>
  <c r="N422" i="2"/>
  <c r="N423" i="2"/>
  <c r="N424" i="2"/>
  <c r="J446" i="2"/>
  <c r="J447" i="2"/>
  <c r="J448" i="2"/>
  <c r="J449" i="2"/>
  <c r="J450" i="2"/>
  <c r="J440" i="2"/>
  <c r="J441" i="2"/>
  <c r="J442" i="2"/>
  <c r="J443" i="2"/>
  <c r="J444" i="2"/>
  <c r="J445" i="2"/>
  <c r="J433" i="2"/>
  <c r="J434" i="2"/>
  <c r="J435" i="2"/>
  <c r="J436" i="2"/>
  <c r="J437" i="2"/>
  <c r="J438" i="2"/>
  <c r="J439" i="2"/>
  <c r="J426" i="2"/>
  <c r="J427" i="2"/>
  <c r="J428" i="2"/>
  <c r="J429" i="2"/>
  <c r="J430" i="2"/>
  <c r="J431" i="2"/>
  <c r="J432" i="2"/>
  <c r="J424" i="2"/>
  <c r="J425" i="2"/>
  <c r="J421" i="2"/>
  <c r="J422" i="2"/>
  <c r="J423" i="2"/>
  <c r="J419" i="2"/>
  <c r="J420" i="2"/>
  <c r="J418" i="2"/>
  <c r="J135" i="2" l="1"/>
  <c r="J134" i="2"/>
  <c r="J125" i="2"/>
  <c r="J49" i="2"/>
  <c r="J42" i="2"/>
  <c r="G2375" i="1" l="1"/>
  <c r="J2377" i="1"/>
  <c r="J2378" i="1"/>
  <c r="G2377" i="1"/>
  <c r="G2378" i="1"/>
  <c r="G2374" i="1" l="1"/>
  <c r="G2376" i="1"/>
  <c r="G2379" i="1"/>
  <c r="G2380" i="1"/>
  <c r="J2374" i="1"/>
  <c r="J2375" i="1"/>
  <c r="J2376" i="1"/>
  <c r="J2379" i="1"/>
  <c r="G2442" i="1" l="1"/>
  <c r="H135" i="2" l="1"/>
  <c r="H134" i="2"/>
  <c r="H125" i="2"/>
  <c r="H49" i="2"/>
  <c r="Z42" i="2"/>
  <c r="Z134" i="2" l="1"/>
  <c r="H134" i="53"/>
  <c r="Z135" i="2"/>
  <c r="H135" i="53"/>
  <c r="Z49" i="2"/>
  <c r="H49" i="53"/>
  <c r="Z125" i="2"/>
  <c r="H125" i="53"/>
  <c r="J2362" i="1"/>
  <c r="J2363" i="1"/>
  <c r="J2364" i="1"/>
  <c r="J2365" i="1"/>
  <c r="J2366" i="1"/>
  <c r="J2367" i="1"/>
  <c r="J2368" i="1"/>
  <c r="J2369" i="1"/>
  <c r="J2370" i="1"/>
  <c r="G2362" i="1"/>
  <c r="G2363" i="1"/>
  <c r="G2364" i="1"/>
  <c r="G2365" i="1"/>
  <c r="G2366" i="1"/>
  <c r="G2367" i="1"/>
  <c r="G2368" i="1"/>
  <c r="G2369" i="1"/>
  <c r="G2370" i="1"/>
  <c r="J2344" i="1" l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71" i="1"/>
  <c r="G2372" i="1"/>
  <c r="G2373" i="1"/>
  <c r="J2322" i="1"/>
  <c r="J2323" i="1"/>
  <c r="J2324" i="1"/>
  <c r="J2325" i="1"/>
  <c r="J2326" i="1"/>
  <c r="J2327" i="1"/>
  <c r="J2328" i="1"/>
  <c r="J2329" i="1"/>
  <c r="J2330" i="1"/>
  <c r="J2331" i="1"/>
  <c r="J2332" i="1"/>
  <c r="J2313" i="1"/>
  <c r="J2314" i="1"/>
  <c r="J2315" i="1"/>
  <c r="J2316" i="1"/>
  <c r="J2317" i="1"/>
  <c r="J2318" i="1"/>
  <c r="J2319" i="1"/>
  <c r="J2320" i="1"/>
  <c r="J2321" i="1"/>
  <c r="J2333" i="1"/>
  <c r="J2334" i="1"/>
  <c r="J2335" i="1"/>
  <c r="J2336" i="1"/>
  <c r="J2337" i="1"/>
  <c r="J2338" i="1"/>
  <c r="J2339" i="1"/>
  <c r="J2340" i="1"/>
  <c r="J2341" i="1"/>
  <c r="J2342" i="1"/>
  <c r="J2343" i="1"/>
  <c r="G2293" i="1" l="1"/>
  <c r="J2293" i="1"/>
  <c r="A70" i="49" l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82" i="49" s="1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A98" i="49" s="1"/>
  <c r="A99" i="49" s="1"/>
  <c r="A100" i="49" s="1"/>
  <c r="A101" i="49" s="1"/>
  <c r="A102" i="49" s="1"/>
  <c r="A103" i="49" s="1"/>
  <c r="A104" i="49" s="1"/>
  <c r="A105" i="49" s="1"/>
  <c r="A106" i="49" s="1"/>
  <c r="A107" i="49" s="1"/>
  <c r="A108" i="49" s="1"/>
  <c r="A109" i="49" s="1"/>
  <c r="A110" i="49" s="1"/>
  <c r="A111" i="49" s="1"/>
  <c r="A112" i="49" s="1"/>
  <c r="A113" i="49" s="1"/>
  <c r="A114" i="49" s="1"/>
  <c r="A115" i="49" s="1"/>
  <c r="A116" i="49" s="1"/>
  <c r="A117" i="49" s="1"/>
  <c r="A118" i="49" s="1"/>
  <c r="A119" i="49" s="1"/>
  <c r="A120" i="49" s="1"/>
  <c r="A121" i="49" s="1"/>
  <c r="A122" i="49" s="1"/>
  <c r="A123" i="49" s="1"/>
  <c r="A124" i="49" s="1"/>
  <c r="A125" i="49" s="1"/>
  <c r="A126" i="49" s="1"/>
  <c r="A127" i="49" s="1"/>
  <c r="A128" i="49" s="1"/>
  <c r="A129" i="49" s="1"/>
  <c r="A130" i="49" s="1"/>
  <c r="A131" i="49" s="1"/>
  <c r="A132" i="49" s="1"/>
  <c r="A133" i="49" s="1"/>
  <c r="A134" i="49" s="1"/>
  <c r="A135" i="49" s="1"/>
  <c r="A136" i="49" s="1"/>
  <c r="A137" i="49" s="1"/>
  <c r="A138" i="49" s="1"/>
  <c r="A139" i="49" s="1"/>
  <c r="A140" i="49" s="1"/>
  <c r="A141" i="49" s="1"/>
  <c r="A142" i="49" s="1"/>
  <c r="A143" i="49" s="1"/>
  <c r="A144" i="49" s="1"/>
  <c r="A145" i="49" s="1"/>
  <c r="A146" i="49" s="1"/>
  <c r="A147" i="49" s="1"/>
  <c r="A148" i="49" s="1"/>
  <c r="A149" i="49" s="1"/>
  <c r="A150" i="49" s="1"/>
  <c r="A151" i="49" s="1"/>
  <c r="A152" i="49" s="1"/>
  <c r="A153" i="49" s="1"/>
  <c r="A154" i="49" s="1"/>
  <c r="A155" i="49" s="1"/>
  <c r="A156" i="49" s="1"/>
  <c r="A157" i="49" s="1"/>
  <c r="A158" i="49" s="1"/>
  <c r="A159" i="49" s="1"/>
  <c r="A160" i="49" s="1"/>
  <c r="A161" i="49" s="1"/>
  <c r="A162" i="49" s="1"/>
  <c r="A163" i="49" s="1"/>
  <c r="A164" i="49" s="1"/>
  <c r="A165" i="49" s="1"/>
  <c r="A166" i="49" s="1"/>
  <c r="A167" i="49" s="1"/>
  <c r="A168" i="49" s="1"/>
  <c r="A169" i="49" s="1"/>
  <c r="A170" i="49" s="1"/>
  <c r="A171" i="49" s="1"/>
  <c r="A172" i="49" s="1"/>
  <c r="A173" i="49" s="1"/>
  <c r="A174" i="49" s="1"/>
  <c r="A175" i="49" s="1"/>
  <c r="A176" i="49" s="1"/>
  <c r="A177" i="49" s="1"/>
  <c r="A178" i="49" s="1"/>
  <c r="A179" i="49" s="1"/>
  <c r="A180" i="49" s="1"/>
  <c r="A181" i="49" s="1"/>
  <c r="A182" i="49" s="1"/>
  <c r="A183" i="49" s="1"/>
  <c r="A184" i="49" s="1"/>
  <c r="A185" i="49" s="1"/>
  <c r="A186" i="49" s="1"/>
  <c r="A187" i="49" s="1"/>
  <c r="A188" i="49" s="1"/>
  <c r="A189" i="49" s="1"/>
  <c r="A190" i="49" s="1"/>
  <c r="A191" i="49" s="1"/>
  <c r="A192" i="49" s="1"/>
  <c r="A193" i="49" s="1"/>
  <c r="A194" i="49" s="1"/>
  <c r="A195" i="49" s="1"/>
  <c r="A196" i="49" s="1"/>
  <c r="A197" i="49" s="1"/>
  <c r="A198" i="49" s="1"/>
  <c r="A199" i="49" s="1"/>
  <c r="A200" i="49" s="1"/>
  <c r="A201" i="49" s="1"/>
  <c r="A202" i="49" s="1"/>
  <c r="A203" i="49" s="1"/>
  <c r="A204" i="49" s="1"/>
  <c r="A205" i="49" s="1"/>
  <c r="A206" i="49" s="1"/>
  <c r="A207" i="49" s="1"/>
  <c r="A208" i="49" s="1"/>
  <c r="A209" i="49" s="1"/>
  <c r="A210" i="49" s="1"/>
  <c r="A211" i="49" s="1"/>
  <c r="A212" i="49" s="1"/>
  <c r="A213" i="49" s="1"/>
  <c r="A214" i="49" s="1"/>
  <c r="A215" i="49" s="1"/>
  <c r="A216" i="49" s="1"/>
  <c r="A217" i="49" s="1"/>
  <c r="A218" i="49" s="1"/>
  <c r="A219" i="49" s="1"/>
  <c r="A220" i="49" s="1"/>
  <c r="A221" i="49" s="1"/>
  <c r="A222" i="49" s="1"/>
  <c r="A223" i="49" s="1"/>
  <c r="A224" i="49" s="1"/>
  <c r="A225" i="49" s="1"/>
  <c r="A226" i="49" s="1"/>
  <c r="A227" i="49" s="1"/>
  <c r="A228" i="49" s="1"/>
  <c r="A229" i="49" s="1"/>
  <c r="A230" i="49" s="1"/>
  <c r="A231" i="49" s="1"/>
  <c r="A232" i="49" s="1"/>
  <c r="A233" i="49" s="1"/>
  <c r="A234" i="49" s="1"/>
  <c r="A235" i="49" s="1"/>
  <c r="A236" i="49" s="1"/>
  <c r="A237" i="49" s="1"/>
  <c r="A238" i="49" s="1"/>
  <c r="A239" i="49" s="1"/>
  <c r="A240" i="49" s="1"/>
  <c r="A241" i="49" s="1"/>
  <c r="A242" i="49" s="1"/>
  <c r="A243" i="49" s="1"/>
  <c r="A244" i="49" s="1"/>
  <c r="A245" i="49" s="1"/>
  <c r="A246" i="49" s="1"/>
  <c r="A247" i="49" s="1"/>
  <c r="A248" i="49" s="1"/>
  <c r="A249" i="49" s="1"/>
  <c r="A250" i="49" s="1"/>
  <c r="A251" i="49" s="1"/>
  <c r="A252" i="49" s="1"/>
  <c r="A253" i="49" s="1"/>
  <c r="A254" i="49" s="1"/>
  <c r="A255" i="49" s="1"/>
  <c r="A256" i="49" s="1"/>
  <c r="A257" i="49" s="1"/>
  <c r="A258" i="49" s="1"/>
  <c r="A259" i="49" s="1"/>
  <c r="A260" i="49" s="1"/>
  <c r="A261" i="49" s="1"/>
  <c r="A262" i="49" s="1"/>
  <c r="A263" i="49" s="1"/>
  <c r="A264" i="49" s="1"/>
  <c r="A265" i="49" s="1"/>
  <c r="A266" i="49" s="1"/>
  <c r="A267" i="49" s="1"/>
  <c r="A268" i="49" s="1"/>
  <c r="A269" i="49" s="1"/>
  <c r="A270" i="49" s="1"/>
  <c r="A271" i="49" s="1"/>
  <c r="A272" i="49" s="1"/>
  <c r="A273" i="49" s="1"/>
  <c r="A274" i="49" s="1"/>
  <c r="A275" i="49" s="1"/>
  <c r="A276" i="49" s="1"/>
  <c r="A277" i="49" s="1"/>
  <c r="A278" i="49" s="1"/>
  <c r="A279" i="49" s="1"/>
  <c r="A280" i="49" s="1"/>
  <c r="A281" i="49" s="1"/>
  <c r="A282" i="49" s="1"/>
  <c r="A283" i="49" s="1"/>
  <c r="A284" i="49" s="1"/>
  <c r="A285" i="49" s="1"/>
  <c r="A286" i="49" s="1"/>
  <c r="A287" i="49" s="1"/>
  <c r="A288" i="49" s="1"/>
  <c r="A289" i="49" s="1"/>
  <c r="A290" i="49" s="1"/>
  <c r="A291" i="49" s="1"/>
  <c r="A292" i="49" s="1"/>
  <c r="A293" i="49" s="1"/>
  <c r="A294" i="49" s="1"/>
  <c r="A295" i="49" s="1"/>
  <c r="A296" i="49" s="1"/>
  <c r="A297" i="49" s="1"/>
  <c r="A298" i="49" s="1"/>
  <c r="A299" i="49" s="1"/>
  <c r="A300" i="49" s="1"/>
  <c r="A301" i="49" s="1"/>
  <c r="A302" i="49" s="1"/>
  <c r="A303" i="49" s="1"/>
  <c r="A304" i="49" s="1"/>
  <c r="A305" i="49" s="1"/>
  <c r="A306" i="49" s="1"/>
  <c r="A307" i="49" s="1"/>
  <c r="A308" i="49" s="1"/>
  <c r="A309" i="49" s="1"/>
  <c r="A310" i="49" s="1"/>
  <c r="A311" i="49" s="1"/>
  <c r="A312" i="49" s="1"/>
  <c r="A313" i="49" s="1"/>
  <c r="A314" i="49" s="1"/>
  <c r="A315" i="49" s="1"/>
  <c r="A316" i="49" s="1"/>
  <c r="A317" i="49" s="1"/>
  <c r="A318" i="49" s="1"/>
  <c r="A319" i="49" s="1"/>
  <c r="A320" i="49" s="1"/>
  <c r="A321" i="49" s="1"/>
  <c r="A322" i="49" s="1"/>
  <c r="A323" i="49" s="1"/>
  <c r="A324" i="49" s="1"/>
  <c r="A325" i="49" s="1"/>
  <c r="A326" i="49" s="1"/>
  <c r="A327" i="49" s="1"/>
  <c r="A328" i="49" s="1"/>
  <c r="A329" i="49" s="1"/>
  <c r="A330" i="49" s="1"/>
  <c r="A331" i="49" s="1"/>
  <c r="A332" i="49" s="1"/>
  <c r="A333" i="49" s="1"/>
  <c r="A334" i="49" s="1"/>
  <c r="A335" i="49" s="1"/>
  <c r="A336" i="49" s="1"/>
  <c r="A337" i="49" s="1"/>
  <c r="A338" i="49" s="1"/>
  <c r="A339" i="49" s="1"/>
  <c r="A340" i="49" s="1"/>
  <c r="A341" i="49" s="1"/>
  <c r="A342" i="49" s="1"/>
  <c r="A343" i="49" s="1"/>
  <c r="A344" i="49" s="1"/>
  <c r="A345" i="49" s="1"/>
  <c r="A346" i="49" s="1"/>
  <c r="A347" i="49" s="1"/>
  <c r="A348" i="49" s="1"/>
  <c r="A349" i="49" s="1"/>
  <c r="A350" i="49" s="1"/>
  <c r="A351" i="49" s="1"/>
  <c r="A352" i="49" s="1"/>
  <c r="A353" i="49" s="1"/>
  <c r="A354" i="49" s="1"/>
  <c r="A355" i="49" s="1"/>
  <c r="A356" i="49" s="1"/>
  <c r="A357" i="49" s="1"/>
  <c r="A358" i="49" s="1"/>
  <c r="A359" i="49" s="1"/>
  <c r="A360" i="49" s="1"/>
  <c r="A361" i="49" s="1"/>
  <c r="A362" i="49" s="1"/>
  <c r="A363" i="49" s="1"/>
  <c r="A364" i="49" s="1"/>
  <c r="A365" i="49" s="1"/>
  <c r="A366" i="49" s="1"/>
  <c r="A367" i="49" s="1"/>
  <c r="A368" i="49" s="1"/>
  <c r="A369" i="49" s="1"/>
  <c r="A370" i="49" s="1"/>
  <c r="A371" i="49" s="1"/>
  <c r="A372" i="49" s="1"/>
  <c r="A373" i="49" s="1"/>
  <c r="A374" i="49" s="1"/>
  <c r="A375" i="49" s="1"/>
  <c r="A376" i="49" s="1"/>
  <c r="A377" i="49" s="1"/>
  <c r="A378" i="49" s="1"/>
  <c r="A379" i="49" s="1"/>
  <c r="A380" i="49" s="1"/>
  <c r="A381" i="49" s="1"/>
  <c r="A382" i="49" s="1"/>
  <c r="A383" i="49" s="1"/>
  <c r="A384" i="49" s="1"/>
  <c r="A385" i="49" s="1"/>
  <c r="A386" i="49" s="1"/>
  <c r="A387" i="49" s="1"/>
  <c r="A388" i="49" s="1"/>
  <c r="A389" i="49" s="1"/>
  <c r="A390" i="49" s="1"/>
  <c r="A391" i="49" s="1"/>
  <c r="A392" i="49" s="1"/>
  <c r="A393" i="49" s="1"/>
  <c r="A394" i="49" s="1"/>
  <c r="A395" i="49" s="1"/>
  <c r="A396" i="49" s="1"/>
  <c r="A397" i="49" s="1"/>
  <c r="A398" i="49" s="1"/>
  <c r="A399" i="49" s="1"/>
  <c r="A400" i="49" s="1"/>
  <c r="A401" i="49" s="1"/>
  <c r="A402" i="49" s="1"/>
  <c r="A403" i="49" s="1"/>
  <c r="A404" i="49" s="1"/>
  <c r="A405" i="49" s="1"/>
  <c r="A406" i="49" s="1"/>
  <c r="A407" i="49" s="1"/>
  <c r="A408" i="49" s="1"/>
  <c r="A409" i="49" s="1"/>
  <c r="A410" i="49" s="1"/>
  <c r="A411" i="49" s="1"/>
  <c r="A412" i="49" s="1"/>
  <c r="A413" i="49" s="1"/>
  <c r="A414" i="49" s="1"/>
  <c r="A415" i="49" s="1"/>
  <c r="A416" i="49" s="1"/>
  <c r="A417" i="49" s="1"/>
  <c r="A418" i="49" s="1"/>
  <c r="A419" i="49" s="1"/>
  <c r="A420" i="49" s="1"/>
  <c r="A421" i="49" s="1"/>
  <c r="A422" i="49" s="1"/>
  <c r="A423" i="49" s="1"/>
  <c r="A424" i="49" s="1"/>
  <c r="A425" i="49" s="1"/>
  <c r="A426" i="49" s="1"/>
  <c r="A427" i="49" s="1"/>
  <c r="A428" i="49" s="1"/>
  <c r="A429" i="49" s="1"/>
  <c r="A430" i="49" s="1"/>
  <c r="A431" i="49" s="1"/>
  <c r="A432" i="49" s="1"/>
  <c r="A433" i="49" s="1"/>
  <c r="A434" i="49" s="1"/>
  <c r="A435" i="49" s="1"/>
  <c r="A436" i="49" s="1"/>
  <c r="A437" i="49" s="1"/>
  <c r="A438" i="49" s="1"/>
  <c r="A439" i="49" s="1"/>
  <c r="A440" i="49" s="1"/>
  <c r="A441" i="49" s="1"/>
  <c r="A442" i="49" s="1"/>
  <c r="A443" i="49" s="1"/>
  <c r="A444" i="49" s="1"/>
  <c r="A445" i="49" s="1"/>
  <c r="A446" i="49" s="1"/>
  <c r="A447" i="49" s="1"/>
  <c r="A448" i="49" s="1"/>
  <c r="A449" i="49" s="1"/>
  <c r="A450" i="49" s="1"/>
  <c r="A451" i="49" s="1"/>
  <c r="A452" i="49" s="1"/>
  <c r="A453" i="49" s="1"/>
  <c r="A454" i="49" s="1"/>
  <c r="A455" i="49" s="1"/>
  <c r="A456" i="49" s="1"/>
  <c r="A457" i="49" s="1"/>
  <c r="A458" i="49" s="1"/>
  <c r="A459" i="49" s="1"/>
  <c r="A460" i="49" s="1"/>
  <c r="A461" i="49" s="1"/>
  <c r="A462" i="49" s="1"/>
  <c r="A463" i="49" s="1"/>
  <c r="A464" i="49" s="1"/>
  <c r="A465" i="49" s="1"/>
  <c r="A466" i="49" s="1"/>
  <c r="A467" i="49" s="1"/>
  <c r="A468" i="49" s="1"/>
  <c r="A469" i="49" s="1"/>
  <c r="A470" i="49" s="1"/>
  <c r="A471" i="49" s="1"/>
  <c r="A472" i="49" s="1"/>
  <c r="A473" i="49" s="1"/>
  <c r="A474" i="49" s="1"/>
  <c r="A475" i="49" s="1"/>
  <c r="A476" i="49" s="1"/>
  <c r="A477" i="49" s="1"/>
  <c r="A478" i="49" s="1"/>
  <c r="A479" i="49" s="1"/>
  <c r="A480" i="49" s="1"/>
  <c r="A481" i="49" s="1"/>
  <c r="A482" i="49" s="1"/>
  <c r="A483" i="49" s="1"/>
  <c r="A484" i="49" s="1"/>
  <c r="A485" i="49" s="1"/>
  <c r="A486" i="49" s="1"/>
  <c r="A487" i="49" s="1"/>
  <c r="A488" i="49" s="1"/>
  <c r="A489" i="49" s="1"/>
  <c r="A490" i="49" s="1"/>
  <c r="A491" i="49" s="1"/>
  <c r="A492" i="49" s="1"/>
  <c r="A493" i="49" s="1"/>
  <c r="A494" i="49" s="1"/>
  <c r="A495" i="49" s="1"/>
  <c r="A496" i="49" s="1"/>
  <c r="A497" i="49" s="1"/>
  <c r="A498" i="49" s="1"/>
  <c r="A499" i="49" s="1"/>
  <c r="A500" i="49" s="1"/>
  <c r="A501" i="49" s="1"/>
  <c r="A502" i="49" s="1"/>
  <c r="A503" i="49" s="1"/>
  <c r="A504" i="49" s="1"/>
  <c r="A505" i="49" s="1"/>
  <c r="A506" i="49" s="1"/>
  <c r="A507" i="49" s="1"/>
  <c r="A508" i="49" s="1"/>
  <c r="A509" i="49" s="1"/>
  <c r="A510" i="49" s="1"/>
  <c r="A511" i="49" s="1"/>
  <c r="A512" i="49" s="1"/>
  <c r="A513" i="49" s="1"/>
  <c r="A514" i="49" s="1"/>
  <c r="A515" i="49" s="1"/>
  <c r="A516" i="49" s="1"/>
  <c r="A517" i="49" s="1"/>
  <c r="A518" i="49" s="1"/>
  <c r="A519" i="49" s="1"/>
  <c r="A520" i="49" s="1"/>
  <c r="A521" i="49" s="1"/>
  <c r="A522" i="49" s="1"/>
  <c r="A523" i="49" s="1"/>
  <c r="A524" i="49" s="1"/>
  <c r="A525" i="49" s="1"/>
  <c r="A526" i="49" s="1"/>
  <c r="A527" i="49" s="1"/>
  <c r="A528" i="49" s="1"/>
  <c r="A529" i="49" s="1"/>
  <c r="A530" i="49" s="1"/>
  <c r="A531" i="49" s="1"/>
  <c r="A532" i="49" s="1"/>
  <c r="A533" i="49" s="1"/>
  <c r="A534" i="49" s="1"/>
  <c r="A535" i="49" s="1"/>
  <c r="A536" i="49" s="1"/>
  <c r="A537" i="49" s="1"/>
  <c r="A538" i="49" s="1"/>
  <c r="A539" i="49" s="1"/>
  <c r="A540" i="49" s="1"/>
  <c r="A541" i="49" s="1"/>
  <c r="A542" i="49" s="1"/>
  <c r="A543" i="49" s="1"/>
  <c r="A544" i="49" s="1"/>
  <c r="A545" i="49" s="1"/>
  <c r="A546" i="49" s="1"/>
  <c r="A547" i="49" s="1"/>
  <c r="A548" i="49" s="1"/>
  <c r="A549" i="49" s="1"/>
  <c r="A550" i="49" s="1"/>
  <c r="A551" i="49" s="1"/>
  <c r="A552" i="49" s="1"/>
  <c r="A553" i="49" s="1"/>
  <c r="A554" i="49" s="1"/>
  <c r="A555" i="49" s="1"/>
  <c r="A556" i="49" s="1"/>
  <c r="A557" i="49" s="1"/>
  <c r="A558" i="49" s="1"/>
  <c r="A559" i="49" s="1"/>
  <c r="A560" i="49" s="1"/>
  <c r="A561" i="49" s="1"/>
  <c r="A562" i="49" s="1"/>
  <c r="A563" i="49" s="1"/>
  <c r="A564" i="49" s="1"/>
  <c r="A565" i="49" s="1"/>
  <c r="A566" i="49" s="1"/>
  <c r="A567" i="49" s="1"/>
  <c r="A568" i="49" s="1"/>
  <c r="A569" i="49" s="1"/>
  <c r="A570" i="49" s="1"/>
  <c r="A571" i="49" s="1"/>
  <c r="A572" i="49" s="1"/>
  <c r="A573" i="49" s="1"/>
  <c r="A574" i="49" s="1"/>
  <c r="A575" i="49" s="1"/>
  <c r="A576" i="49" s="1"/>
  <c r="A577" i="49" s="1"/>
  <c r="A578" i="49" s="1"/>
  <c r="A579" i="49" s="1"/>
  <c r="A580" i="49" s="1"/>
  <c r="A581" i="49" s="1"/>
  <c r="A582" i="49" s="1"/>
  <c r="A583" i="49" s="1"/>
  <c r="A584" i="49" s="1"/>
  <c r="A585" i="49" s="1"/>
  <c r="A586" i="49" s="1"/>
  <c r="A587" i="49" s="1"/>
  <c r="A588" i="49" s="1"/>
  <c r="A589" i="49" s="1"/>
  <c r="A590" i="49" s="1"/>
  <c r="A591" i="49" s="1"/>
  <c r="A592" i="49" s="1"/>
  <c r="A593" i="49" s="1"/>
  <c r="A594" i="49" s="1"/>
  <c r="A595" i="49" s="1"/>
  <c r="A596" i="49" s="1"/>
  <c r="A597" i="49" s="1"/>
  <c r="A598" i="49" s="1"/>
  <c r="A599" i="49" s="1"/>
  <c r="A600" i="49" s="1"/>
  <c r="A601" i="49" s="1"/>
  <c r="A602" i="49" s="1"/>
  <c r="A603" i="49" s="1"/>
  <c r="A604" i="49" s="1"/>
  <c r="A605" i="49" s="1"/>
  <c r="A606" i="49" s="1"/>
  <c r="A607" i="49" s="1"/>
  <c r="A608" i="49" s="1"/>
  <c r="A609" i="49" s="1"/>
  <c r="A610" i="49" s="1"/>
  <c r="A611" i="49" s="1"/>
  <c r="A612" i="49" s="1"/>
  <c r="A613" i="49" s="1"/>
  <c r="A614" i="49" s="1"/>
  <c r="A615" i="49" s="1"/>
  <c r="A616" i="49" s="1"/>
  <c r="A617" i="49" s="1"/>
  <c r="A618" i="49" s="1"/>
  <c r="A619" i="49" s="1"/>
  <c r="A620" i="49" s="1"/>
  <c r="A621" i="49" s="1"/>
  <c r="A622" i="49" s="1"/>
  <c r="A623" i="49" s="1"/>
  <c r="A624" i="49" s="1"/>
  <c r="A625" i="49" s="1"/>
  <c r="A626" i="49" s="1"/>
  <c r="A627" i="49" s="1"/>
  <c r="A628" i="49" s="1"/>
  <c r="A629" i="49" s="1"/>
  <c r="A630" i="49" s="1"/>
  <c r="A631" i="49" s="1"/>
  <c r="A632" i="49" s="1"/>
  <c r="A633" i="49" s="1"/>
  <c r="A634" i="49" s="1"/>
  <c r="A635" i="49" s="1"/>
  <c r="A636" i="49" s="1"/>
  <c r="A637" i="49" s="1"/>
  <c r="A638" i="49" s="1"/>
  <c r="A639" i="49" s="1"/>
  <c r="A640" i="49" s="1"/>
  <c r="A641" i="49" s="1"/>
  <c r="A642" i="49" s="1"/>
  <c r="A643" i="49" s="1"/>
  <c r="A644" i="49" s="1"/>
  <c r="A645" i="49" s="1"/>
  <c r="A646" i="49" s="1"/>
  <c r="A647" i="49" s="1"/>
  <c r="A648" i="49" s="1"/>
  <c r="A649" i="49" s="1"/>
  <c r="A650" i="49" s="1"/>
  <c r="A651" i="49" s="1"/>
  <c r="A652" i="49" s="1"/>
  <c r="A653" i="49" s="1"/>
  <c r="A654" i="49" s="1"/>
  <c r="A655" i="49" s="1"/>
  <c r="A656" i="49" s="1"/>
  <c r="A657" i="49" s="1"/>
  <c r="A658" i="49" s="1"/>
  <c r="A659" i="49" s="1"/>
  <c r="A660" i="49" s="1"/>
  <c r="A661" i="49" s="1"/>
  <c r="A662" i="49" s="1"/>
  <c r="A663" i="49" s="1"/>
  <c r="A664" i="49" s="1"/>
  <c r="A665" i="49" s="1"/>
  <c r="A666" i="49" s="1"/>
  <c r="A667" i="49" s="1"/>
  <c r="A668" i="49" s="1"/>
  <c r="A669" i="49" s="1"/>
  <c r="A670" i="49" s="1"/>
  <c r="A671" i="49" s="1"/>
  <c r="A672" i="49" s="1"/>
  <c r="A673" i="49" s="1"/>
  <c r="A674" i="49" s="1"/>
  <c r="A675" i="49" s="1"/>
  <c r="A676" i="49" s="1"/>
  <c r="A677" i="49" s="1"/>
  <c r="A678" i="49" s="1"/>
  <c r="A679" i="49" s="1"/>
  <c r="A680" i="49" s="1"/>
  <c r="A681" i="49" s="1"/>
  <c r="A682" i="49" s="1"/>
  <c r="A683" i="49" s="1"/>
  <c r="A684" i="49" s="1"/>
  <c r="A685" i="49" s="1"/>
  <c r="A686" i="49" s="1"/>
  <c r="A687" i="49" s="1"/>
  <c r="A688" i="49" s="1"/>
  <c r="A689" i="49" s="1"/>
  <c r="A690" i="49" s="1"/>
  <c r="A691" i="49" s="1"/>
  <c r="A692" i="49" s="1"/>
  <c r="A693" i="49" s="1"/>
  <c r="A694" i="49" s="1"/>
  <c r="A695" i="49" s="1"/>
  <c r="A696" i="49" s="1"/>
  <c r="A697" i="49" s="1"/>
  <c r="A698" i="49" s="1"/>
  <c r="A699" i="49" s="1"/>
  <c r="A700" i="49" s="1"/>
  <c r="A701" i="49" s="1"/>
  <c r="A702" i="49" s="1"/>
  <c r="A703" i="49" s="1"/>
  <c r="A704" i="49" s="1"/>
  <c r="A705" i="49" s="1"/>
  <c r="A706" i="49" s="1"/>
  <c r="A707" i="49" s="1"/>
  <c r="A708" i="49" s="1"/>
  <c r="A709" i="49" s="1"/>
  <c r="A710" i="49" s="1"/>
  <c r="A711" i="49" s="1"/>
  <c r="A712" i="49" s="1"/>
  <c r="A713" i="49" s="1"/>
  <c r="A714" i="49" s="1"/>
  <c r="A715" i="49" s="1"/>
  <c r="A716" i="49" s="1"/>
  <c r="A717" i="49" s="1"/>
  <c r="A718" i="49" s="1"/>
  <c r="A719" i="49" s="1"/>
  <c r="A720" i="49" s="1"/>
  <c r="A721" i="49" s="1"/>
  <c r="A722" i="49" s="1"/>
  <c r="A723" i="49" s="1"/>
  <c r="A724" i="49" s="1"/>
  <c r="A725" i="49" s="1"/>
  <c r="A726" i="49" s="1"/>
  <c r="A727" i="49" s="1"/>
  <c r="A728" i="49" s="1"/>
  <c r="A729" i="49" l="1"/>
  <c r="A730" i="49" s="1"/>
  <c r="A731" i="49" s="1"/>
  <c r="A732" i="49" s="1"/>
  <c r="A733" i="49" s="1"/>
  <c r="A734" i="49" s="1"/>
  <c r="A735" i="49" s="1"/>
  <c r="A736" i="49" s="1"/>
  <c r="A737" i="49" s="1"/>
  <c r="A738" i="49" s="1"/>
  <c r="A739" i="49" s="1"/>
  <c r="A740" i="49" s="1"/>
  <c r="A741" i="49" s="1"/>
  <c r="A742" i="49" s="1"/>
  <c r="A743" i="49" s="1"/>
  <c r="A744" i="49" s="1"/>
  <c r="A745" i="49" s="1"/>
  <c r="A746" i="49" s="1"/>
  <c r="A747" i="49" s="1"/>
  <c r="A748" i="49" s="1"/>
  <c r="A749" i="49" s="1"/>
  <c r="A750" i="49" s="1"/>
  <c r="A751" i="49" s="1"/>
  <c r="A752" i="49" s="1"/>
  <c r="A753" i="49" s="1"/>
  <c r="A754" i="49" s="1"/>
  <c r="A755" i="49" s="1"/>
  <c r="A756" i="49" s="1"/>
  <c r="A757" i="49" s="1"/>
  <c r="A758" i="49" s="1"/>
  <c r="A759" i="49" s="1"/>
  <c r="A760" i="49" s="1"/>
  <c r="A761" i="49" s="1"/>
  <c r="A762" i="49" s="1"/>
  <c r="A763" i="49" s="1"/>
  <c r="A764" i="49" s="1"/>
  <c r="A765" i="49" s="1"/>
  <c r="A766" i="49" s="1"/>
  <c r="A767" i="49" s="1"/>
  <c r="A768" i="49" s="1"/>
  <c r="A769" i="49" s="1"/>
  <c r="A770" i="49" s="1"/>
  <c r="A771" i="49" s="1"/>
  <c r="A772" i="49" s="1"/>
  <c r="A773" i="49" s="1"/>
  <c r="A774" i="49" s="1"/>
  <c r="A775" i="49" s="1"/>
  <c r="A776" i="49" s="1"/>
  <c r="A777" i="49" s="1"/>
  <c r="A778" i="49" s="1"/>
  <c r="A779" i="49" s="1"/>
  <c r="A780" i="49" s="1"/>
  <c r="A781" i="49" s="1"/>
  <c r="A782" i="49" s="1"/>
  <c r="A783" i="49" s="1"/>
  <c r="A784" i="49" s="1"/>
  <c r="A785" i="49" s="1"/>
  <c r="A786" i="49" s="1"/>
  <c r="A787" i="49" s="1"/>
  <c r="A788" i="49" s="1"/>
  <c r="A789" i="49" s="1"/>
  <c r="A790" i="49" s="1"/>
  <c r="A791" i="49" s="1"/>
  <c r="A792" i="49" s="1"/>
  <c r="A793" i="49" s="1"/>
  <c r="A794" i="49" s="1"/>
  <c r="A795" i="49" s="1"/>
  <c r="A796" i="49" s="1"/>
  <c r="A797" i="49" s="1"/>
  <c r="A798" i="49" s="1"/>
  <c r="A799" i="49" s="1"/>
  <c r="A800" i="49" s="1"/>
  <c r="A801" i="49" s="1"/>
  <c r="A802" i="49" s="1"/>
  <c r="A803" i="49" s="1"/>
  <c r="A804" i="49" s="1"/>
  <c r="A805" i="49" s="1"/>
  <c r="A806" i="49" s="1"/>
  <c r="A807" i="49" s="1"/>
  <c r="A808" i="49" s="1"/>
  <c r="A809" i="49" s="1"/>
  <c r="A810" i="49" s="1"/>
  <c r="A811" i="49" s="1"/>
  <c r="A812" i="49" s="1"/>
  <c r="A813" i="49" s="1"/>
  <c r="A814" i="49" s="1"/>
  <c r="A815" i="49" s="1"/>
  <c r="A816" i="49" s="1"/>
  <c r="A817" i="49" s="1"/>
  <c r="A818" i="49" s="1"/>
  <c r="A819" i="49" s="1"/>
  <c r="A820" i="49" s="1"/>
  <c r="A821" i="49" s="1"/>
  <c r="A822" i="49" s="1"/>
  <c r="A823" i="49" s="1"/>
  <c r="A824" i="49" s="1"/>
  <c r="A825" i="49" s="1"/>
  <c r="A826" i="49" s="1"/>
  <c r="A827" i="49" s="1"/>
  <c r="A828" i="49" s="1"/>
  <c r="A829" i="49" s="1"/>
  <c r="A830" i="49" s="1"/>
  <c r="A831" i="49" s="1"/>
  <c r="A832" i="49" s="1"/>
  <c r="A833" i="49" s="1"/>
  <c r="A834" i="49" s="1"/>
  <c r="A835" i="49" s="1"/>
  <c r="A836" i="49" s="1"/>
  <c r="A837" i="49" s="1"/>
  <c r="A838" i="49" s="1"/>
  <c r="A839" i="49" s="1"/>
  <c r="A840" i="49" s="1"/>
  <c r="A841" i="49" s="1"/>
  <c r="A842" i="49" s="1"/>
  <c r="A843" i="49" s="1"/>
  <c r="A844" i="49" s="1"/>
  <c r="A845" i="49" s="1"/>
  <c r="A846" i="49" s="1"/>
  <c r="A847" i="49" s="1"/>
  <c r="A848" i="49" s="1"/>
  <c r="A849" i="49" s="1"/>
  <c r="A850" i="49" s="1"/>
  <c r="A851" i="49" s="1"/>
  <c r="A852" i="49" s="1"/>
  <c r="A853" i="49" s="1"/>
  <c r="A854" i="49" s="1"/>
  <c r="A855" i="49" s="1"/>
  <c r="A856" i="49" s="1"/>
  <c r="A857" i="49" s="1"/>
  <c r="A858" i="49" s="1"/>
  <c r="A859" i="49" s="1"/>
  <c r="A860" i="49" s="1"/>
  <c r="A861" i="49" s="1"/>
  <c r="A862" i="49" s="1"/>
  <c r="A863" i="49" s="1"/>
  <c r="A864" i="49" s="1"/>
  <c r="A865" i="49" s="1"/>
  <c r="A866" i="49" s="1"/>
  <c r="A867" i="49" s="1"/>
  <c r="A868" i="49" s="1"/>
  <c r="A869" i="49" s="1"/>
  <c r="A870" i="49" s="1"/>
  <c r="A871" i="49" l="1"/>
  <c r="A872" i="49" s="1"/>
  <c r="A873" i="49" s="1"/>
  <c r="A874" i="49" s="1"/>
  <c r="A875" i="49" s="1"/>
  <c r="A876" i="49" s="1"/>
  <c r="A877" i="49" s="1"/>
  <c r="A878" i="49" s="1"/>
  <c r="A879" i="49" s="1"/>
  <c r="A880" i="49" s="1"/>
  <c r="A881" i="49" s="1"/>
  <c r="A882" i="49" s="1"/>
  <c r="A883" i="49" s="1"/>
  <c r="A884" i="49" s="1"/>
  <c r="A885" i="49" s="1"/>
  <c r="A886" i="49" s="1"/>
  <c r="A887" i="49" s="1"/>
  <c r="A888" i="49" s="1"/>
  <c r="A889" i="49" s="1"/>
  <c r="A890" i="49" s="1"/>
  <c r="A891" i="49" s="1"/>
  <c r="A892" i="49" s="1"/>
  <c r="A893" i="49" s="1"/>
  <c r="A894" i="49" s="1"/>
  <c r="A895" i="49" s="1"/>
  <c r="A896" i="49" s="1"/>
  <c r="A897" i="49" s="1"/>
  <c r="A898" i="49" s="1"/>
  <c r="A899" i="49" s="1"/>
  <c r="A900" i="49" s="1"/>
  <c r="A901" i="49" s="1"/>
  <c r="A902" i="49" s="1"/>
  <c r="A903" i="49" s="1"/>
  <c r="A904" i="49" s="1"/>
  <c r="A905" i="49" s="1"/>
  <c r="A906" i="49" s="1"/>
  <c r="A907" i="49" s="1"/>
  <c r="A908" i="49" s="1"/>
  <c r="A909" i="49" s="1"/>
  <c r="A910" i="49" s="1"/>
  <c r="A911" i="49" s="1"/>
  <c r="A912" i="49" s="1"/>
  <c r="A913" i="49" s="1"/>
  <c r="A914" i="49" s="1"/>
  <c r="A915" i="49" s="1"/>
  <c r="A916" i="49" s="1"/>
  <c r="A917" i="49" s="1"/>
  <c r="A918" i="49" s="1"/>
  <c r="A919" i="49" s="1"/>
  <c r="A920" i="49" s="1"/>
  <c r="A921" i="49" s="1"/>
  <c r="A922" i="49" s="1"/>
  <c r="A923" i="49" s="1"/>
  <c r="A924" i="49" s="1"/>
  <c r="A925" i="49" s="1"/>
  <c r="A926" i="49" s="1"/>
  <c r="A927" i="49" s="1"/>
  <c r="A928" i="49" s="1"/>
  <c r="A929" i="49" s="1"/>
  <c r="A930" i="49" s="1"/>
  <c r="A931" i="49" s="1"/>
  <c r="A932" i="49" s="1"/>
  <c r="A933" i="49" s="1"/>
  <c r="A934" i="49" s="1"/>
  <c r="A935" i="49" s="1"/>
  <c r="A936" i="49" s="1"/>
  <c r="A937" i="49" s="1"/>
  <c r="A938" i="49" s="1"/>
  <c r="A939" i="49" s="1"/>
  <c r="A940" i="49" s="1"/>
  <c r="A941" i="49" s="1"/>
  <c r="A942" i="49" s="1"/>
  <c r="A943" i="49" s="1"/>
  <c r="A944" i="49" s="1"/>
  <c r="A945" i="49" s="1"/>
  <c r="A946" i="49" s="1"/>
  <c r="A947" i="49" s="1"/>
  <c r="A948" i="49" s="1"/>
  <c r="A949" i="49" s="1"/>
  <c r="A950" i="49" s="1"/>
  <c r="A951" i="49" s="1"/>
  <c r="A952" i="49" s="1"/>
  <c r="A953" i="49" s="1"/>
  <c r="A954" i="49" s="1"/>
  <c r="A955" i="49" s="1"/>
  <c r="A956" i="49" s="1"/>
  <c r="A957" i="49" s="1"/>
  <c r="A958" i="49" s="1"/>
  <c r="A959" i="49" s="1"/>
  <c r="A960" i="49" s="1"/>
  <c r="A961" i="49" s="1"/>
  <c r="A962" i="49" s="1"/>
  <c r="A963" i="49" s="1"/>
  <c r="A964" i="49" s="1"/>
  <c r="A965" i="49" s="1"/>
  <c r="A966" i="49" s="1"/>
  <c r="A967" i="49" s="1"/>
  <c r="A968" i="49" s="1"/>
  <c r="A969" i="49" s="1"/>
  <c r="A970" i="49" s="1"/>
  <c r="A971" i="49" s="1"/>
  <c r="A972" i="49" s="1"/>
  <c r="A973" i="49" s="1"/>
  <c r="A974" i="49" s="1"/>
  <c r="A975" i="49" s="1"/>
  <c r="A976" i="49" s="1"/>
  <c r="A977" i="49" s="1"/>
  <c r="A978" i="49" s="1"/>
  <c r="A979" i="49" s="1"/>
  <c r="A980" i="49" s="1"/>
  <c r="A981" i="49" s="1"/>
  <c r="A982" i="49" s="1"/>
  <c r="A983" i="49" s="1"/>
  <c r="A984" i="49" s="1"/>
  <c r="A985" i="49" s="1"/>
  <c r="A986" i="49" s="1"/>
  <c r="A987" i="49" s="1"/>
  <c r="A988" i="49" s="1"/>
  <c r="A989" i="49" s="1"/>
  <c r="A990" i="49" s="1"/>
  <c r="A991" i="49" s="1"/>
  <c r="A992" i="49" s="1"/>
  <c r="A993" i="49" s="1"/>
  <c r="A994" i="49" s="1"/>
  <c r="A995" i="49" s="1"/>
  <c r="A996" i="49" s="1"/>
  <c r="A997" i="49" s="1"/>
  <c r="A998" i="49" s="1"/>
  <c r="A999" i="49" s="1"/>
  <c r="A1000" i="49" s="1"/>
  <c r="A1001" i="49" s="1"/>
  <c r="A1002" i="49" s="1"/>
  <c r="A1003" i="49" s="1"/>
  <c r="A1004" i="49" s="1"/>
  <c r="A1005" i="49" s="1"/>
  <c r="A1006" i="49" s="1"/>
  <c r="A1007" i="49" s="1"/>
  <c r="A1008" i="49" s="1"/>
  <c r="A1009" i="49" s="1"/>
  <c r="A1010" i="49" s="1"/>
  <c r="A1011" i="49" s="1"/>
  <c r="A1012" i="49" s="1"/>
  <c r="A1013" i="49" s="1"/>
  <c r="A1014" i="49" s="1"/>
  <c r="A1015" i="49" s="1"/>
  <c r="A1016" i="49" s="1"/>
  <c r="A1017" i="49" s="1"/>
  <c r="A1018" i="49" s="1"/>
  <c r="A1019" i="49" s="1"/>
  <c r="A1020" i="49" s="1"/>
  <c r="A1021" i="49" s="1"/>
  <c r="A1022" i="49" s="1"/>
  <c r="A1023" i="49" s="1"/>
  <c r="A1024" i="49" s="1"/>
  <c r="A1025" i="49" s="1"/>
  <c r="A1026" i="49" s="1"/>
  <c r="A1027" i="49" s="1"/>
  <c r="A1028" i="49" s="1"/>
  <c r="A1029" i="49" s="1"/>
  <c r="A1030" i="49" s="1"/>
  <c r="A1031" i="49" s="1"/>
  <c r="A1032" i="49" s="1"/>
  <c r="A1033" i="49" s="1"/>
  <c r="A1034" i="49" s="1"/>
  <c r="A1035" i="49" s="1"/>
  <c r="A1036" i="49" s="1"/>
  <c r="A1037" i="49" s="1"/>
  <c r="A1038" i="49" s="1"/>
  <c r="A1039" i="49" s="1"/>
  <c r="A1040" i="49" s="1"/>
  <c r="A1041" i="49" s="1"/>
  <c r="A1042" i="49" s="1"/>
  <c r="A1043" i="49" s="1"/>
  <c r="A1044" i="49" s="1"/>
  <c r="A1045" i="49" s="1"/>
  <c r="A1046" i="49" s="1"/>
  <c r="A1047" i="49" s="1"/>
  <c r="A1048" i="49" s="1"/>
  <c r="A1049" i="49" s="1"/>
  <c r="A1050" i="49" s="1"/>
  <c r="A1051" i="49" s="1"/>
  <c r="A1052" i="49" s="1"/>
  <c r="A1053" i="49" s="1"/>
  <c r="A1054" i="49" s="1"/>
  <c r="A1055" i="49" s="1"/>
  <c r="A1056" i="49" s="1"/>
  <c r="A1057" i="49" s="1"/>
  <c r="A1058" i="49" s="1"/>
  <c r="A1059" i="49" s="1"/>
  <c r="A1060" i="49" s="1"/>
  <c r="A1061" i="49" s="1"/>
  <c r="A1062" i="49" s="1"/>
  <c r="A1063" i="49" s="1"/>
  <c r="A1064" i="49" s="1"/>
  <c r="A1065" i="49" s="1"/>
  <c r="A1066" i="49" s="1"/>
  <c r="A1067" i="49" s="1"/>
  <c r="A1068" i="49" s="1"/>
  <c r="A1069" i="49" s="1"/>
  <c r="A1070" i="49" s="1"/>
  <c r="A1071" i="49" s="1"/>
  <c r="A1072" i="49" s="1"/>
  <c r="A1073" i="49" s="1"/>
  <c r="A1074" i="49" s="1"/>
  <c r="A1075" i="49" s="1"/>
  <c r="A1076" i="49" s="1"/>
  <c r="A1077" i="49" s="1"/>
  <c r="A1078" i="49" s="1"/>
  <c r="A1079" i="49" s="1"/>
  <c r="A1080" i="49" s="1"/>
  <c r="A1081" i="49" s="1"/>
  <c r="A1082" i="49" s="1"/>
  <c r="A1083" i="49" s="1"/>
  <c r="A1084" i="49" s="1"/>
  <c r="A1085" i="49" s="1"/>
  <c r="A1086" i="49" s="1"/>
  <c r="A1087" i="49" s="1"/>
  <c r="A1088" i="49" s="1"/>
  <c r="A1089" i="49" s="1"/>
  <c r="A1090" i="49" s="1"/>
  <c r="A1091" i="49" s="1"/>
  <c r="A1092" i="49" s="1"/>
  <c r="A1093" i="49" s="1"/>
  <c r="A1094" i="49" s="1"/>
  <c r="A1095" i="49" s="1"/>
  <c r="A1096" i="49" s="1"/>
  <c r="A1097" i="49" s="1"/>
  <c r="A1098" i="49" s="1"/>
  <c r="A1099" i="49" s="1"/>
  <c r="A1100" i="49" s="1"/>
  <c r="A1101" i="49" s="1"/>
  <c r="A1102" i="49" s="1"/>
  <c r="A1103" i="49" s="1"/>
  <c r="A1104" i="49" s="1"/>
  <c r="A1105" i="49" s="1"/>
  <c r="A1106" i="49" s="1"/>
  <c r="A1107" i="49" s="1"/>
  <c r="A1108" i="49" s="1"/>
  <c r="A1109" i="49" s="1"/>
  <c r="A1110" i="49" s="1"/>
  <c r="A1111" i="49" s="1"/>
  <c r="A1112" i="49" s="1"/>
  <c r="A1113" i="49" s="1"/>
  <c r="A1114" i="49" s="1"/>
  <c r="A1115" i="49" s="1"/>
  <c r="A1116" i="49" s="1"/>
  <c r="A1117" i="49" s="1"/>
  <c r="A1118" i="49" s="1"/>
  <c r="A1119" i="49" s="1"/>
  <c r="A1120" i="49" s="1"/>
  <c r="A1121" i="49" s="1"/>
  <c r="A1122" i="49" s="1"/>
  <c r="A1123" i="49" s="1"/>
  <c r="A1124" i="49" s="1"/>
  <c r="A1125" i="49" s="1"/>
  <c r="A1126" i="49" s="1"/>
  <c r="A1127" i="49" s="1"/>
  <c r="A1128" i="49" s="1"/>
  <c r="A1129" i="49" s="1"/>
  <c r="A1130" i="49" s="1"/>
  <c r="A1131" i="49" s="1"/>
  <c r="A1132" i="49" s="1"/>
  <c r="A1133" i="49" s="1"/>
  <c r="A1134" i="49" s="1"/>
  <c r="A1135" i="49" s="1"/>
  <c r="A1136" i="49" s="1"/>
  <c r="A1137" i="49" s="1"/>
  <c r="A1138" i="49" s="1"/>
  <c r="A1139" i="49" s="1"/>
  <c r="A1140" i="49" s="1"/>
  <c r="A1141" i="49" s="1"/>
  <c r="A1142" i="49" s="1"/>
  <c r="A1143" i="49" s="1"/>
  <c r="A1144" i="49" s="1"/>
  <c r="A1145" i="49" s="1"/>
  <c r="A1146" i="49" s="1"/>
  <c r="A1147" i="49" s="1"/>
  <c r="A1148" i="49" s="1"/>
  <c r="A1149" i="49" s="1"/>
  <c r="A1150" i="49" s="1"/>
  <c r="A1151" i="49" s="1"/>
  <c r="A1152" i="49" s="1"/>
  <c r="A1153" i="49" s="1"/>
  <c r="A1154" i="49" s="1"/>
  <c r="A1155" i="49" s="1"/>
  <c r="A1156" i="49" s="1"/>
  <c r="A1157" i="49" s="1"/>
  <c r="A1158" i="49" s="1"/>
  <c r="A1159" i="49" s="1"/>
  <c r="A1160" i="49" s="1"/>
  <c r="A1161" i="49" s="1"/>
  <c r="A1162" i="49" s="1"/>
  <c r="A1163" i="49" s="1"/>
  <c r="A1164" i="49" s="1"/>
  <c r="A1165" i="49" s="1"/>
  <c r="A1166" i="49" s="1"/>
  <c r="A1167" i="49" s="1"/>
  <c r="A1168" i="49" s="1"/>
  <c r="A1169" i="49" s="1"/>
  <c r="A1170" i="49" s="1"/>
  <c r="A1171" i="49" s="1"/>
  <c r="A1172" i="49" s="1"/>
  <c r="A1173" i="49" s="1"/>
  <c r="A1174" i="49" s="1"/>
  <c r="A1175" i="49" s="1"/>
  <c r="A1176" i="49" s="1"/>
  <c r="A1177" i="49" s="1"/>
  <c r="A1178" i="49" s="1"/>
  <c r="A1179" i="49" s="1"/>
  <c r="A1180" i="49" s="1"/>
  <c r="A1181" i="49" s="1"/>
  <c r="A1182" i="49" s="1"/>
  <c r="A1183" i="49" s="1"/>
  <c r="A1184" i="49" s="1"/>
  <c r="A1185" i="49" s="1"/>
  <c r="A1186" i="49" s="1"/>
  <c r="A1187" i="49" s="1"/>
  <c r="A1188" i="49" s="1"/>
  <c r="A1189" i="49" s="1"/>
  <c r="A1190" i="49" s="1"/>
  <c r="A1191" i="49" s="1"/>
  <c r="A1192" i="49" s="1"/>
  <c r="A1193" i="49" s="1"/>
  <c r="A1194" i="49" s="1"/>
  <c r="A1195" i="49" s="1"/>
  <c r="A1196" i="49" s="1"/>
  <c r="A1197" i="49" s="1"/>
  <c r="A1198" i="49" s="1"/>
  <c r="A1199" i="49" s="1"/>
  <c r="A1200" i="49" s="1"/>
  <c r="A1201" i="49" s="1"/>
  <c r="A1202" i="49" s="1"/>
  <c r="A1203" i="49" s="1"/>
  <c r="A1204" i="49" s="1"/>
  <c r="A1205" i="49" s="1"/>
  <c r="A1206" i="49" s="1"/>
  <c r="A1207" i="49" s="1"/>
  <c r="A1208" i="49" s="1"/>
  <c r="A1209" i="49" s="1"/>
  <c r="A1210" i="49" s="1"/>
  <c r="A1211" i="49" s="1"/>
  <c r="A1212" i="49" s="1"/>
  <c r="A1213" i="49" s="1"/>
  <c r="A1214" i="49" s="1"/>
  <c r="A1215" i="49" s="1"/>
  <c r="A1216" i="49" s="1"/>
  <c r="A1217" i="49" s="1"/>
  <c r="A1218" i="49" s="1"/>
  <c r="A1219" i="49" s="1"/>
  <c r="A1220" i="49" s="1"/>
  <c r="A1221" i="49" s="1"/>
  <c r="A1222" i="49" s="1"/>
  <c r="A1223" i="49" s="1"/>
  <c r="A1224" i="49" s="1"/>
  <c r="A1225" i="49" s="1"/>
  <c r="A1226" i="49" s="1"/>
  <c r="A1227" i="49" s="1"/>
  <c r="A1228" i="49" s="1"/>
  <c r="A1229" i="49" s="1"/>
  <c r="A1230" i="49" s="1"/>
  <c r="A1231" i="49" s="1"/>
  <c r="A1232" i="49" s="1"/>
  <c r="A1233" i="49" s="1"/>
  <c r="A1234" i="49" s="1"/>
  <c r="A1235" i="49" s="1"/>
  <c r="A1236" i="49" s="1"/>
  <c r="A1237" i="49" s="1"/>
  <c r="A1238" i="49" s="1"/>
  <c r="A1239" i="49" s="1"/>
  <c r="A1240" i="49" s="1"/>
  <c r="A1241" i="49" l="1"/>
  <c r="A1242" i="49" s="1"/>
  <c r="A1243" i="49" s="1"/>
  <c r="A1244" i="49" s="1"/>
  <c r="A1245" i="49" s="1"/>
  <c r="A1246" i="49" s="1"/>
  <c r="A1247" i="49" s="1"/>
  <c r="A1248" i="49" s="1"/>
  <c r="A1249" i="49" s="1"/>
  <c r="A1250" i="49" s="1"/>
  <c r="A1251" i="49" s="1"/>
  <c r="A1252" i="49" s="1"/>
  <c r="A1253" i="49" s="1"/>
  <c r="A1254" i="49" s="1"/>
  <c r="A1255" i="49" s="1"/>
  <c r="A1256" i="49" s="1"/>
  <c r="A1257" i="49" s="1"/>
  <c r="A1258" i="49" s="1"/>
  <c r="A1259" i="49" s="1"/>
  <c r="A1260" i="49" s="1"/>
  <c r="A1261" i="49" s="1"/>
  <c r="A1262" i="49" s="1"/>
  <c r="A1263" i="49" s="1"/>
  <c r="A1264" i="49" s="1"/>
  <c r="A1265" i="49" s="1"/>
  <c r="A1266" i="49" s="1"/>
  <c r="A1267" i="49" s="1"/>
  <c r="A1268" i="49" s="1"/>
  <c r="A1269" i="49" s="1"/>
  <c r="A1270" i="49" s="1"/>
  <c r="A1271" i="49" s="1"/>
  <c r="A1272" i="49" s="1"/>
  <c r="A1273" i="49" s="1"/>
  <c r="A1274" i="49" s="1"/>
  <c r="A1275" i="49" s="1"/>
  <c r="A1276" i="49" s="1"/>
  <c r="A1277" i="49" s="1"/>
  <c r="A1278" i="49" s="1"/>
  <c r="A1279" i="49" s="1"/>
  <c r="A1280" i="49" s="1"/>
  <c r="A1281" i="49" s="1"/>
  <c r="A1282" i="49" s="1"/>
  <c r="A1283" i="49" s="1"/>
  <c r="A1284" i="49" s="1"/>
  <c r="A1285" i="49" s="1"/>
  <c r="A1286" i="49" s="1"/>
  <c r="A1287" i="49" s="1"/>
  <c r="A1288" i="49" s="1"/>
  <c r="A1289" i="49" s="1"/>
  <c r="A1290" i="49" s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J2126" i="1"/>
  <c r="J2127" i="1"/>
  <c r="J2128" i="1"/>
  <c r="J2129" i="1"/>
  <c r="J2130" i="1"/>
  <c r="J2131" i="1"/>
  <c r="J2132" i="1"/>
  <c r="J2133" i="1"/>
  <c r="J2134" i="1"/>
  <c r="J2135" i="1"/>
  <c r="J2136" i="1"/>
  <c r="G2126" i="1"/>
  <c r="G2127" i="1"/>
  <c r="G2128" i="1"/>
  <c r="G2129" i="1"/>
  <c r="G2130" i="1"/>
  <c r="G2131" i="1"/>
  <c r="G2132" i="1"/>
  <c r="G2133" i="1"/>
  <c r="G2134" i="1"/>
  <c r="G2135" i="1"/>
  <c r="G2136" i="1"/>
  <c r="G2112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J2112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A1337" i="49" l="1"/>
  <c r="A1338" i="49" s="1"/>
  <c r="A1339" i="49" s="1"/>
  <c r="A1340" i="49" s="1"/>
  <c r="A1341" i="49" s="1"/>
  <c r="A1342" i="49" s="1"/>
  <c r="A1343" i="49" s="1"/>
  <c r="A1344" i="49" s="1"/>
  <c r="A1345" i="49" s="1"/>
  <c r="A1346" i="49" s="1"/>
  <c r="A1347" i="49" s="1"/>
  <c r="A1348" i="49" s="1"/>
  <c r="A1349" i="49" s="1"/>
  <c r="A1350" i="49" s="1"/>
  <c r="A1351" i="49" s="1"/>
  <c r="A1352" i="49" s="1"/>
  <c r="A1353" i="49" s="1"/>
  <c r="A1354" i="49" s="1"/>
  <c r="A1355" i="49" s="1"/>
  <c r="A1356" i="49" s="1"/>
  <c r="A1357" i="49" s="1"/>
  <c r="A1358" i="49" s="1"/>
  <c r="A1359" i="49" s="1"/>
  <c r="A1360" i="49" s="1"/>
  <c r="A1361" i="49" s="1"/>
  <c r="A1362" i="49" s="1"/>
  <c r="A1363" i="49" s="1"/>
  <c r="A1364" i="49" s="1"/>
  <c r="A1365" i="49" s="1"/>
  <c r="A1366" i="49" s="1"/>
  <c r="A1367" i="49" s="1"/>
  <c r="A1368" i="49" s="1"/>
  <c r="A1369" i="49" s="1"/>
  <c r="A1370" i="49" s="1"/>
  <c r="A1371" i="49" s="1"/>
  <c r="A1372" i="49" s="1"/>
  <c r="A1373" i="49" s="1"/>
  <c r="A1374" i="49" s="1"/>
  <c r="A1375" i="49" s="1"/>
  <c r="A1376" i="49" s="1"/>
  <c r="A1377" i="49" s="1"/>
  <c r="A1378" i="49" s="1"/>
  <c r="A1379" i="49" s="1"/>
  <c r="A1380" i="49" s="1"/>
  <c r="A1381" i="49" s="1"/>
  <c r="A1382" i="49" s="1"/>
  <c r="A1383" i="49" s="1"/>
  <c r="A1384" i="49" s="1"/>
  <c r="A1385" i="49" s="1"/>
  <c r="A1386" i="49" s="1"/>
  <c r="A1387" i="49" s="1"/>
  <c r="A1388" i="49" s="1"/>
  <c r="A1389" i="49" s="1"/>
  <c r="A1390" i="49" s="1"/>
  <c r="A1391" i="49" s="1"/>
  <c r="A1392" i="49" s="1"/>
  <c r="A1393" i="49" s="1"/>
  <c r="A1394" i="49" s="1"/>
  <c r="A1395" i="49" s="1"/>
  <c r="A1396" i="49" s="1"/>
  <c r="A1397" i="49" s="1"/>
  <c r="A1398" i="49" s="1"/>
  <c r="A1399" i="49" s="1"/>
  <c r="A1400" i="49" s="1"/>
  <c r="A1401" i="49" s="1"/>
  <c r="A1402" i="49" s="1"/>
  <c r="A1403" i="49" s="1"/>
  <c r="A1404" i="49" s="1"/>
  <c r="A1405" i="49" s="1"/>
  <c r="A1406" i="49" s="1"/>
  <c r="A1407" i="49" s="1"/>
  <c r="A1408" i="49" s="1"/>
  <c r="A1409" i="49" s="1"/>
  <c r="A1410" i="49" s="1"/>
  <c r="A1411" i="49" s="1"/>
  <c r="A1412" i="49" s="1"/>
  <c r="A1413" i="49" s="1"/>
  <c r="A1414" i="49" s="1"/>
  <c r="A1415" i="49" s="1"/>
  <c r="A1416" i="49" s="1"/>
  <c r="A1417" i="49" s="1"/>
  <c r="A1418" i="49" s="1"/>
  <c r="A1419" i="49" s="1"/>
  <c r="A1420" i="49" s="1"/>
  <c r="A1421" i="49" s="1"/>
  <c r="A1422" i="49" s="1"/>
  <c r="A1423" i="49" s="1"/>
  <c r="A1424" i="49" s="1"/>
  <c r="A1425" i="49" s="1"/>
  <c r="A1426" i="49" s="1"/>
  <c r="A1427" i="49" s="1"/>
  <c r="A1428" i="49" s="1"/>
  <c r="A1429" i="49" s="1"/>
  <c r="A1430" i="49" s="1"/>
  <c r="A1431" i="49" s="1"/>
  <c r="A1432" i="49" s="1"/>
  <c r="A1433" i="49" s="1"/>
  <c r="A1434" i="49" s="1"/>
  <c r="A1435" i="49" s="1"/>
  <c r="A1436" i="49" s="1"/>
  <c r="A1437" i="49" s="1"/>
  <c r="A1438" i="49" s="1"/>
  <c r="A1439" i="49" s="1"/>
  <c r="A1440" i="49" s="1"/>
  <c r="A1441" i="49" s="1"/>
  <c r="A1442" i="49" s="1"/>
  <c r="A1443" i="49" s="1"/>
  <c r="A1444" i="49" s="1"/>
  <c r="A1445" i="49" s="1"/>
  <c r="A1446" i="49" s="1"/>
  <c r="A1447" i="49" s="1"/>
  <c r="A1448" i="49" s="1"/>
  <c r="A1449" i="49" s="1"/>
  <c r="A1450" i="49" s="1"/>
  <c r="A1451" i="49" s="1"/>
  <c r="A1452" i="49" s="1"/>
  <c r="A1453" i="49" s="1"/>
  <c r="A1454" i="49" s="1"/>
  <c r="A1455" i="49" s="1"/>
  <c r="A1456" i="49" s="1"/>
  <c r="A1457" i="49" s="1"/>
  <c r="A1458" i="49" s="1"/>
  <c r="A1459" i="49" s="1"/>
  <c r="A1460" i="49" s="1"/>
  <c r="A1461" i="49" s="1"/>
  <c r="A1462" i="49" s="1"/>
  <c r="A1463" i="49" s="1"/>
  <c r="A1464" i="49" s="1"/>
  <c r="A1465" i="49" s="1"/>
  <c r="A1466" i="49" s="1"/>
  <c r="A1467" i="49" s="1"/>
  <c r="A1468" i="49" s="1"/>
  <c r="A1469" i="49" s="1"/>
  <c r="A1470" i="49" s="1"/>
  <c r="A1471" i="49" s="1"/>
  <c r="A1291" i="49"/>
  <c r="A1292" i="49" s="1"/>
  <c r="A1293" i="49" s="1"/>
  <c r="A1294" i="49" s="1"/>
  <c r="A1295" i="49" s="1"/>
  <c r="A1296" i="49" s="1"/>
  <c r="A1297" i="49" s="1"/>
  <c r="A1298" i="49" s="1"/>
  <c r="A1299" i="49" s="1"/>
  <c r="A1300" i="49" s="1"/>
  <c r="A1301" i="49" s="1"/>
  <c r="A1302" i="49" s="1"/>
  <c r="A1303" i="49" s="1"/>
  <c r="A1304" i="49" s="1"/>
  <c r="A1305" i="49" s="1"/>
  <c r="A1306" i="49" s="1"/>
  <c r="A1307" i="49" s="1"/>
  <c r="A1308" i="49" s="1"/>
  <c r="A1309" i="49" s="1"/>
  <c r="A1310" i="49" s="1"/>
  <c r="A1311" i="49" s="1"/>
  <c r="A1312" i="49" s="1"/>
  <c r="A1313" i="49" s="1"/>
  <c r="A1314" i="49" s="1"/>
  <c r="A1315" i="49" s="1"/>
  <c r="A1316" i="49" s="1"/>
  <c r="A1317" i="49" s="1"/>
  <c r="A1318" i="49" s="1"/>
  <c r="A1319" i="49" s="1"/>
  <c r="A1320" i="49" s="1"/>
  <c r="A1321" i="49" s="1"/>
  <c r="A1322" i="49" s="1"/>
  <c r="A1323" i="49" s="1"/>
  <c r="A1324" i="49" s="1"/>
  <c r="A1325" i="49" s="1"/>
  <c r="A1326" i="49" s="1"/>
  <c r="A1327" i="49" s="1"/>
  <c r="A1328" i="49" s="1"/>
  <c r="A1329" i="49" s="1"/>
  <c r="A1330" i="49" s="1"/>
  <c r="A1331" i="49" s="1"/>
  <c r="A1332" i="49" s="1"/>
  <c r="A1333" i="49" s="1"/>
  <c r="A1334" i="49" s="1"/>
  <c r="A1335" i="49" s="1"/>
  <c r="A1336" i="49" s="1"/>
  <c r="J2195" i="1"/>
  <c r="G2195" i="1"/>
  <c r="G2196" i="1"/>
  <c r="A1472" i="49" l="1"/>
  <c r="A1473" i="49" s="1"/>
  <c r="A1474" i="49" s="1"/>
  <c r="A1475" i="49" s="1"/>
  <c r="A1476" i="49" s="1"/>
  <c r="A1477" i="49" s="1"/>
  <c r="A1478" i="49" s="1"/>
  <c r="A1479" i="49" s="1"/>
  <c r="A1480" i="49" s="1"/>
  <c r="A1481" i="49" s="1"/>
  <c r="A1482" i="49" s="1"/>
  <c r="A1483" i="49" s="1"/>
  <c r="A1484" i="49" s="1"/>
  <c r="A1485" i="49" s="1"/>
  <c r="A1486" i="49" s="1"/>
  <c r="A1487" i="49" s="1"/>
  <c r="A1488" i="49" s="1"/>
  <c r="A1489" i="49" s="1"/>
  <c r="A1490" i="49" s="1"/>
  <c r="A1491" i="49" s="1"/>
  <c r="A1492" i="49" s="1"/>
  <c r="A1493" i="49" s="1"/>
  <c r="A1494" i="49" s="1"/>
  <c r="A1495" i="49" s="1"/>
  <c r="A1496" i="49" s="1"/>
  <c r="A1497" i="49" s="1"/>
  <c r="A1498" i="49" s="1"/>
  <c r="A1499" i="49" s="1"/>
  <c r="A1500" i="49" s="1"/>
  <c r="A1501" i="49" s="1"/>
  <c r="A1502" i="49" s="1"/>
  <c r="A1503" i="49" s="1"/>
  <c r="A1504" i="49" s="1"/>
  <c r="A1505" i="49" s="1"/>
  <c r="A1506" i="49" s="1"/>
  <c r="A1507" i="49" s="1"/>
  <c r="A1508" i="49" s="1"/>
  <c r="A1509" i="49" s="1"/>
  <c r="A1510" i="49" s="1"/>
  <c r="A1511" i="49" s="1"/>
  <c r="A1512" i="49" s="1"/>
  <c r="A1513" i="49" s="1"/>
  <c r="A1514" i="49" s="1"/>
  <c r="A1515" i="49" s="1"/>
  <c r="A1516" i="49" s="1"/>
  <c r="A1517" i="49" s="1"/>
  <c r="A1518" i="49" s="1"/>
  <c r="A1519" i="49" s="1"/>
  <c r="A1520" i="49" s="1"/>
  <c r="A1521" i="49" s="1"/>
  <c r="A1522" i="49" s="1"/>
  <c r="A1523" i="49" s="1"/>
  <c r="A1524" i="49" s="1"/>
  <c r="A1525" i="49" s="1"/>
  <c r="A1526" i="49" s="1"/>
  <c r="A1527" i="49" s="1"/>
  <c r="A1528" i="49" s="1"/>
  <c r="A1529" i="49" s="1"/>
  <c r="A1530" i="49" s="1"/>
  <c r="A1531" i="49" s="1"/>
  <c r="A1532" i="49" s="1"/>
  <c r="A1533" i="49" s="1"/>
  <c r="A1534" i="49" s="1"/>
  <c r="A1535" i="49" s="1"/>
  <c r="A1536" i="49" s="1"/>
  <c r="A1537" i="49" s="1"/>
  <c r="A1538" i="49" s="1"/>
  <c r="A1539" i="49" s="1"/>
  <c r="A1540" i="49" s="1"/>
  <c r="A1541" i="49" s="1"/>
  <c r="A1542" i="49" s="1"/>
  <c r="A1543" i="49" s="1"/>
  <c r="A1544" i="49" s="1"/>
  <c r="A1545" i="49" s="1"/>
  <c r="A1546" i="49" s="1"/>
  <c r="A1547" i="49" s="1"/>
  <c r="A1548" i="49" s="1"/>
  <c r="A1549" i="49" s="1"/>
  <c r="A1550" i="49" s="1"/>
  <c r="A1551" i="49" s="1"/>
  <c r="A1552" i="49" s="1"/>
  <c r="A1553" i="49" s="1"/>
  <c r="A1554" i="49" s="1"/>
  <c r="A1555" i="49" s="1"/>
  <c r="A1556" i="49" s="1"/>
  <c r="A1557" i="49" s="1"/>
  <c r="A1558" i="49" s="1"/>
  <c r="A1559" i="49" s="1"/>
  <c r="A1560" i="49" s="1"/>
  <c r="A1561" i="49" s="1"/>
  <c r="A1562" i="49" s="1"/>
  <c r="A1563" i="49" s="1"/>
  <c r="A1564" i="49" s="1"/>
  <c r="A1565" i="49" s="1"/>
  <c r="A1566" i="49" s="1"/>
  <c r="A1567" i="49" s="1"/>
  <c r="A1568" i="49" s="1"/>
  <c r="A1569" i="49" s="1"/>
  <c r="A1570" i="49" s="1"/>
  <c r="A1571" i="49" s="1"/>
  <c r="A1572" i="49" s="1"/>
  <c r="A1573" i="49" s="1"/>
  <c r="A1574" i="49" s="1"/>
  <c r="A1575" i="49" s="1"/>
  <c r="A1576" i="49" s="1"/>
  <c r="A1577" i="49" s="1"/>
  <c r="A1578" i="49" s="1"/>
  <c r="A1579" i="49" s="1"/>
  <c r="A1580" i="49" s="1"/>
  <c r="A1581" i="49" s="1"/>
  <c r="A1582" i="49" s="1"/>
  <c r="A1583" i="49" s="1"/>
  <c r="A1584" i="49" s="1"/>
  <c r="A1585" i="49" s="1"/>
  <c r="A1586" i="49" s="1"/>
  <c r="A1587" i="49" s="1"/>
  <c r="A1588" i="49" s="1"/>
  <c r="A1589" i="49" s="1"/>
  <c r="A1590" i="49" s="1"/>
  <c r="A1591" i="49" s="1"/>
  <c r="A1592" i="49" s="1"/>
  <c r="A1593" i="49" s="1"/>
  <c r="A1594" i="49" s="1"/>
  <c r="A1595" i="49" s="1"/>
  <c r="A1596" i="49" s="1"/>
  <c r="A1597" i="49" s="1"/>
  <c r="A1598" i="49" s="1"/>
  <c r="A1599" i="49" s="1"/>
  <c r="A1600" i="49" s="1"/>
  <c r="A1601" i="49" s="1"/>
  <c r="A1602" i="49" s="1"/>
  <c r="A1603" i="49" s="1"/>
  <c r="A1604" i="49" s="1"/>
  <c r="A1605" i="49" s="1"/>
  <c r="A1606" i="49" s="1"/>
  <c r="A1607" i="49" s="1"/>
  <c r="A1608" i="49" s="1"/>
  <c r="A1609" i="49" s="1"/>
  <c r="A1610" i="49" s="1"/>
  <c r="A1611" i="49" s="1"/>
  <c r="A1612" i="49" s="1"/>
  <c r="A1613" i="49" s="1"/>
  <c r="A1614" i="49" s="1"/>
  <c r="A1615" i="49" s="1"/>
  <c r="A1616" i="49" s="1"/>
  <c r="A1617" i="49" s="1"/>
  <c r="A1618" i="49" s="1"/>
  <c r="A1619" i="49" s="1"/>
  <c r="A1620" i="49" s="1"/>
  <c r="A1621" i="49" s="1"/>
  <c r="A1622" i="49" s="1"/>
  <c r="A1623" i="49" s="1"/>
  <c r="A1624" i="49" s="1"/>
  <c r="A1625" i="49" s="1"/>
  <c r="A1626" i="49" s="1"/>
  <c r="A1627" i="49" s="1"/>
  <c r="A1628" i="49" s="1"/>
  <c r="A1629" i="49" s="1"/>
  <c r="A1630" i="49" s="1"/>
  <c r="A1631" i="49" s="1"/>
  <c r="A1632" i="49" s="1"/>
  <c r="A1633" i="49" s="1"/>
  <c r="A1634" i="49" s="1"/>
  <c r="A1635" i="49" s="1"/>
  <c r="A1636" i="49" s="1"/>
  <c r="A1637" i="49" s="1"/>
  <c r="A1638" i="49" s="1"/>
  <c r="A1639" i="49" s="1"/>
  <c r="A1640" i="49" s="1"/>
  <c r="A1641" i="49" s="1"/>
  <c r="A1642" i="49" s="1"/>
  <c r="A1643" i="49" s="1"/>
  <c r="A1644" i="49" s="1"/>
  <c r="A1645" i="49" s="1"/>
  <c r="A1646" i="49" s="1"/>
  <c r="A1647" i="49" s="1"/>
  <c r="A1648" i="49" s="1"/>
  <c r="A1649" i="49" s="1"/>
  <c r="A1650" i="49" s="1"/>
  <c r="A1651" i="49" s="1"/>
  <c r="A1652" i="49" s="1"/>
  <c r="A1653" i="49" s="1"/>
  <c r="A1654" i="49" s="1"/>
  <c r="A1655" i="49" s="1"/>
  <c r="A1656" i="49" s="1"/>
  <c r="A1657" i="49" s="1"/>
  <c r="A1658" i="49" s="1"/>
  <c r="A1659" i="49" s="1"/>
  <c r="A1660" i="49" s="1"/>
  <c r="A1661" i="49" s="1"/>
  <c r="A1662" i="49" s="1"/>
  <c r="A1663" i="49" s="1"/>
  <c r="A1664" i="49" s="1"/>
  <c r="A1665" i="49" s="1"/>
  <c r="A1666" i="49" s="1"/>
  <c r="A1667" i="49" s="1"/>
  <c r="A1668" i="49" s="1"/>
  <c r="A1669" i="49" s="1"/>
  <c r="A1670" i="49" s="1"/>
  <c r="A1671" i="49" s="1"/>
  <c r="A1672" i="49" s="1"/>
  <c r="A1673" i="49" s="1"/>
  <c r="A1674" i="49" s="1"/>
  <c r="A1675" i="49" s="1"/>
  <c r="A1676" i="49" s="1"/>
  <c r="A1677" i="49" s="1"/>
  <c r="A1678" i="49" s="1"/>
  <c r="A1679" i="49" s="1"/>
  <c r="A1680" i="49" s="1"/>
  <c r="A1681" i="49" s="1"/>
  <c r="A1682" i="49" s="1"/>
  <c r="A1683" i="49" s="1"/>
  <c r="A1684" i="49" s="1"/>
  <c r="A1685" i="49" s="1"/>
  <c r="A1686" i="49" s="1"/>
  <c r="A1687" i="49" s="1"/>
  <c r="A1688" i="49" s="1"/>
  <c r="A1689" i="49" s="1"/>
  <c r="A1690" i="49" s="1"/>
  <c r="A1691" i="49" s="1"/>
  <c r="A1692" i="49" s="1"/>
  <c r="A1693" i="49" s="1"/>
  <c r="A1694" i="49" s="1"/>
  <c r="A1695" i="49" s="1"/>
  <c r="A1696" i="49" s="1"/>
  <c r="A1697" i="49" s="1"/>
  <c r="A1698" i="49" s="1"/>
  <c r="A1699" i="49" s="1"/>
  <c r="A1700" i="49" s="1"/>
  <c r="A1701" i="49" s="1"/>
  <c r="A1702" i="49" s="1"/>
  <c r="A1703" i="49" s="1"/>
  <c r="A1704" i="49" s="1"/>
  <c r="A1705" i="49" s="1"/>
  <c r="A1706" i="49" s="1"/>
  <c r="A1707" i="49" s="1"/>
  <c r="A1708" i="49" s="1"/>
  <c r="A1709" i="49" s="1"/>
  <c r="A1710" i="49" s="1"/>
  <c r="A1711" i="49" s="1"/>
  <c r="A1712" i="49" s="1"/>
  <c r="A1713" i="49" s="1"/>
  <c r="A1714" i="49" s="1"/>
  <c r="A1715" i="49" s="1"/>
  <c r="A1716" i="49" s="1"/>
  <c r="A1717" i="49" s="1"/>
  <c r="A1718" i="49" s="1"/>
  <c r="A1719" i="49" s="1"/>
  <c r="A1720" i="49" s="1"/>
  <c r="A1721" i="49" s="1"/>
  <c r="A1722" i="49" s="1"/>
  <c r="A1723" i="49" s="1"/>
  <c r="A1724" i="49" s="1"/>
  <c r="A1725" i="49" s="1"/>
  <c r="A1726" i="49" s="1"/>
  <c r="A1727" i="49" s="1"/>
  <c r="A1728" i="49" s="1"/>
  <c r="A1729" i="49" s="1"/>
  <c r="A1730" i="49" s="1"/>
  <c r="A1731" i="49" s="1"/>
  <c r="A1732" i="49" s="1"/>
  <c r="A1733" i="49" s="1"/>
  <c r="A1734" i="49" s="1"/>
  <c r="A1735" i="49" s="1"/>
  <c r="A1736" i="49" s="1"/>
  <c r="A1737" i="49" s="1"/>
  <c r="A1738" i="49" s="1"/>
  <c r="A1739" i="49" s="1"/>
  <c r="A1740" i="49" s="1"/>
  <c r="A1741" i="49" s="1"/>
  <c r="A1742" i="49" s="1"/>
  <c r="A1743" i="49" s="1"/>
  <c r="A1744" i="49" s="1"/>
  <c r="A1745" i="49" s="1"/>
  <c r="A1746" i="49" s="1"/>
  <c r="A1747" i="49" s="1"/>
  <c r="A1748" i="49" s="1"/>
  <c r="A1749" i="49" s="1"/>
  <c r="A1750" i="49" s="1"/>
  <c r="A1751" i="49" s="1"/>
  <c r="A1752" i="49" s="1"/>
  <c r="A1753" i="49" s="1"/>
  <c r="A1754" i="49" s="1"/>
  <c r="A1755" i="49" s="1"/>
  <c r="A1756" i="49" s="1"/>
  <c r="A1757" i="49" s="1"/>
  <c r="A1758" i="49" s="1"/>
  <c r="A1759" i="49" s="1"/>
  <c r="A1760" i="49" s="1"/>
  <c r="A1761" i="49" s="1"/>
  <c r="A1762" i="49" s="1"/>
  <c r="A1763" i="49" s="1"/>
  <c r="A1764" i="49" s="1"/>
  <c r="A1765" i="49" s="1"/>
  <c r="A1766" i="49" s="1"/>
  <c r="A1767" i="49" s="1"/>
  <c r="A1768" i="49" s="1"/>
  <c r="A1769" i="49" s="1"/>
  <c r="A1770" i="49" s="1"/>
  <c r="A1771" i="49" s="1"/>
  <c r="A1772" i="49" s="1"/>
  <c r="A1773" i="49" s="1"/>
  <c r="A1774" i="49" s="1"/>
  <c r="A1775" i="49" s="1"/>
  <c r="A1776" i="49" s="1"/>
  <c r="A1777" i="49" s="1"/>
  <c r="A1778" i="49" s="1"/>
  <c r="A1779" i="49" s="1"/>
  <c r="A1780" i="49" s="1"/>
  <c r="A1781" i="49" s="1"/>
  <c r="A1782" i="49" s="1"/>
  <c r="A1783" i="49" s="1"/>
  <c r="A1784" i="49" s="1"/>
  <c r="A1785" i="49" s="1"/>
  <c r="A1786" i="49" s="1"/>
  <c r="A1787" i="49" s="1"/>
  <c r="A1788" i="49" s="1"/>
  <c r="A1789" i="49" s="1"/>
  <c r="A1790" i="49" s="1"/>
  <c r="A1791" i="49" s="1"/>
  <c r="A1792" i="49" s="1"/>
  <c r="A1793" i="49" s="1"/>
  <c r="A1794" i="49" s="1"/>
  <c r="A1795" i="49" s="1"/>
  <c r="A1796" i="49" s="1"/>
  <c r="A1797" i="49" s="1"/>
  <c r="A1798" i="49" s="1"/>
  <c r="A1799" i="49" s="1"/>
  <c r="A1800" i="49" s="1"/>
  <c r="A1801" i="49" s="1"/>
  <c r="A1802" i="49" s="1"/>
  <c r="A1803" i="49" s="1"/>
  <c r="A1804" i="49" s="1"/>
  <c r="A1805" i="49" s="1"/>
  <c r="A1806" i="49" s="1"/>
  <c r="A1807" i="49" s="1"/>
  <c r="A1808" i="49" s="1"/>
  <c r="A1809" i="49" s="1"/>
  <c r="A1810" i="49" s="1"/>
  <c r="A1811" i="49" s="1"/>
  <c r="A1812" i="49" s="1"/>
  <c r="A1813" i="49" s="1"/>
  <c r="A1814" i="49" s="1"/>
  <c r="A1815" i="49" s="1"/>
  <c r="A1816" i="49" s="1"/>
  <c r="A1817" i="49" s="1"/>
  <c r="A1818" i="49" s="1"/>
  <c r="A1819" i="49" s="1"/>
  <c r="A1820" i="49" s="1"/>
  <c r="A1821" i="49" s="1"/>
  <c r="A1822" i="49" s="1"/>
  <c r="A1823" i="49" s="1"/>
  <c r="A1824" i="49" s="1"/>
  <c r="A1825" i="49" s="1"/>
  <c r="A1826" i="49" s="1"/>
  <c r="A1827" i="49" s="1"/>
  <c r="A1828" i="49" s="1"/>
  <c r="A1829" i="49" s="1"/>
  <c r="A1830" i="49" s="1"/>
  <c r="A1831" i="49" s="1"/>
  <c r="A1832" i="49" s="1"/>
  <c r="A1833" i="49" s="1"/>
  <c r="A1834" i="49" s="1"/>
  <c r="A1835" i="49" s="1"/>
  <c r="A1836" i="49" s="1"/>
  <c r="A1837" i="49" s="1"/>
  <c r="A1838" i="49" s="1"/>
  <c r="A1839" i="49" s="1"/>
  <c r="A1840" i="49" s="1"/>
  <c r="A1841" i="49" s="1"/>
  <c r="A1842" i="49" s="1"/>
  <c r="A1843" i="49" s="1"/>
  <c r="A1844" i="49" s="1"/>
  <c r="A1845" i="49" s="1"/>
  <c r="A1846" i="49" s="1"/>
  <c r="A1847" i="49" s="1"/>
  <c r="A1848" i="49" s="1"/>
  <c r="A1849" i="49" s="1"/>
  <c r="A1850" i="49" s="1"/>
  <c r="A1851" i="49" s="1"/>
  <c r="A1852" i="49" s="1"/>
  <c r="A1853" i="49" s="1"/>
  <c r="A1854" i="49" s="1"/>
  <c r="A1855" i="49" s="1"/>
  <c r="A1856" i="49" s="1"/>
  <c r="A1857" i="49" s="1"/>
  <c r="A1858" i="49" s="1"/>
  <c r="A1859" i="49" s="1"/>
  <c r="A1860" i="49" s="1"/>
  <c r="A1861" i="49" s="1"/>
  <c r="A1862" i="49" s="1"/>
  <c r="A1863" i="49" s="1"/>
  <c r="A1864" i="49" s="1"/>
  <c r="A1865" i="49" s="1"/>
  <c r="A1866" i="49" s="1"/>
  <c r="A1867" i="49" s="1"/>
  <c r="A1868" i="49" s="1"/>
  <c r="A1869" i="49" s="1"/>
  <c r="A1870" i="49" s="1"/>
  <c r="A1871" i="49" s="1"/>
  <c r="A1872" i="49" s="1"/>
  <c r="A1873" i="49" s="1"/>
  <c r="A1874" i="49" s="1"/>
  <c r="A1875" i="49" s="1"/>
  <c r="A1876" i="49" s="1"/>
  <c r="A1877" i="49" s="1"/>
  <c r="A1878" i="49" s="1"/>
  <c r="A1879" i="49" s="1"/>
  <c r="A1880" i="49" s="1"/>
  <c r="A1881" i="49" s="1"/>
  <c r="A1882" i="49" s="1"/>
  <c r="A1883" i="49" s="1"/>
  <c r="A1884" i="49" s="1"/>
  <c r="A1885" i="49" s="1"/>
  <c r="A1886" i="49" s="1"/>
  <c r="A1887" i="49" s="1"/>
  <c r="A1888" i="49" s="1"/>
  <c r="A1889" i="49" s="1"/>
  <c r="A1890" i="49" s="1"/>
  <c r="A1891" i="49" s="1"/>
  <c r="A1892" i="49" s="1"/>
  <c r="A1893" i="49" s="1"/>
  <c r="A1894" i="49" s="1"/>
  <c r="A1895" i="49" s="1"/>
  <c r="A1896" i="49" s="1"/>
  <c r="A1897" i="49" s="1"/>
  <c r="A1898" i="49" s="1"/>
  <c r="A1899" i="49" s="1"/>
  <c r="A1900" i="49" s="1"/>
  <c r="A1901" i="49" s="1"/>
  <c r="A1902" i="49" s="1"/>
  <c r="A1903" i="49" s="1"/>
  <c r="A1904" i="49" s="1"/>
  <c r="A1905" i="49" s="1"/>
  <c r="A1906" i="49" s="1"/>
  <c r="A1907" i="49" s="1"/>
  <c r="A1908" i="49" s="1"/>
  <c r="A1909" i="49" s="1"/>
  <c r="A1910" i="49" s="1"/>
  <c r="A1911" i="49" s="1"/>
  <c r="A1912" i="49" s="1"/>
  <c r="A1913" i="49" s="1"/>
  <c r="A1914" i="49" s="1"/>
  <c r="A1915" i="49" s="1"/>
  <c r="A1916" i="49" s="1"/>
  <c r="A1917" i="49" s="1"/>
  <c r="A1918" i="49" s="1"/>
  <c r="A1919" i="49" s="1"/>
  <c r="A1920" i="49" s="1"/>
  <c r="A1921" i="49" s="1"/>
  <c r="A1922" i="49" s="1"/>
  <c r="A1923" i="49" s="1"/>
  <c r="A1924" i="49" s="1"/>
  <c r="A1925" i="49" s="1"/>
  <c r="A1926" i="49" s="1"/>
  <c r="A1927" i="49" s="1"/>
  <c r="A1928" i="49" s="1"/>
  <c r="A1929" i="49" s="1"/>
  <c r="A1930" i="49" s="1"/>
  <c r="A1931" i="49" s="1"/>
  <c r="A1932" i="49" s="1"/>
  <c r="A1933" i="49" s="1"/>
  <c r="A1934" i="49" s="1"/>
  <c r="A1935" i="49" s="1"/>
  <c r="A1936" i="49" s="1"/>
  <c r="A1937" i="49" s="1"/>
  <c r="A1938" i="49" s="1"/>
  <c r="A1939" i="49" s="1"/>
  <c r="A1940" i="49" s="1"/>
  <c r="J1961" i="1"/>
  <c r="J1962" i="1"/>
  <c r="J1963" i="1"/>
  <c r="J1964" i="1"/>
  <c r="J1965" i="1"/>
  <c r="G1961" i="1"/>
  <c r="G1962" i="1"/>
  <c r="G1963" i="1"/>
  <c r="G1964" i="1"/>
  <c r="G1965" i="1"/>
  <c r="G1966" i="1"/>
  <c r="G1959" i="1"/>
  <c r="G1960" i="1"/>
  <c r="G1967" i="1"/>
  <c r="J1959" i="1"/>
  <c r="J1960" i="1"/>
  <c r="J1966" i="1"/>
  <c r="J1967" i="1"/>
  <c r="J1951" i="1" l="1"/>
  <c r="J1952" i="1"/>
  <c r="J1953" i="1"/>
  <c r="J1954" i="1"/>
  <c r="J1955" i="1"/>
  <c r="J1956" i="1"/>
  <c r="J1957" i="1"/>
  <c r="G1951" i="1"/>
  <c r="G1952" i="1"/>
  <c r="G1953" i="1"/>
  <c r="G1954" i="1"/>
  <c r="G1955" i="1"/>
  <c r="G1956" i="1"/>
  <c r="G1957" i="1"/>
  <c r="G1947" i="1"/>
  <c r="G1948" i="1"/>
  <c r="G1949" i="1"/>
  <c r="G1950" i="1"/>
  <c r="G1958" i="1"/>
  <c r="G1968" i="1"/>
  <c r="J1947" i="1"/>
  <c r="J1948" i="1"/>
  <c r="J1949" i="1"/>
  <c r="J1950" i="1"/>
  <c r="J1958" i="1"/>
  <c r="J1968" i="1"/>
  <c r="P43" i="43" l="1"/>
  <c r="P44" i="43" l="1"/>
  <c r="P45" i="43"/>
  <c r="P42" i="43"/>
  <c r="Q45" i="43" l="1"/>
  <c r="Q43" i="43"/>
  <c r="Q42" i="43"/>
  <c r="R45" i="43" l="1"/>
  <c r="R43" i="43"/>
  <c r="R42" i="43"/>
  <c r="G1771" i="1" l="1"/>
  <c r="J1771" i="1"/>
  <c r="G1770" i="1" l="1"/>
  <c r="J1770" i="1"/>
  <c r="G1768" i="1" l="1"/>
  <c r="G1769" i="1"/>
  <c r="J1768" i="1"/>
  <c r="J1769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690" i="1" l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62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J1651" i="1" l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K1001" i="2" l="1"/>
  <c r="K1007" i="2"/>
  <c r="K1013" i="2"/>
  <c r="K1019" i="2"/>
  <c r="K1025" i="2"/>
  <c r="K1031" i="2"/>
  <c r="K1036" i="2"/>
  <c r="K1042" i="2"/>
  <c r="K1026" i="2"/>
  <c r="K1037" i="2"/>
  <c r="K1041" i="2"/>
  <c r="K1002" i="2"/>
  <c r="K1008" i="2"/>
  <c r="K1014" i="2"/>
  <c r="K1020" i="2"/>
  <c r="K1032" i="2"/>
  <c r="K1043" i="2"/>
  <c r="K1047" i="2"/>
  <c r="K1003" i="2"/>
  <c r="K1009" i="2"/>
  <c r="K1015" i="2"/>
  <c r="K1021" i="2"/>
  <c r="K1027" i="2"/>
  <c r="K1033" i="2"/>
  <c r="K1038" i="2"/>
  <c r="K1044" i="2"/>
  <c r="K1039" i="2"/>
  <c r="K1012" i="2"/>
  <c r="K1030" i="2"/>
  <c r="K1004" i="2"/>
  <c r="K1010" i="2"/>
  <c r="K1016" i="2"/>
  <c r="K1022" i="2"/>
  <c r="K1028" i="2"/>
  <c r="K1034" i="2"/>
  <c r="K1045" i="2"/>
  <c r="K1024" i="2"/>
  <c r="K1005" i="2"/>
  <c r="K1011" i="2"/>
  <c r="K1017" i="2"/>
  <c r="K1023" i="2"/>
  <c r="K1029" i="2"/>
  <c r="K1040" i="2"/>
  <c r="K1046" i="2"/>
  <c r="K1006" i="2"/>
  <c r="K1018" i="2"/>
  <c r="K1035" i="2"/>
  <c r="K420" i="2"/>
  <c r="K426" i="2"/>
  <c r="K432" i="2"/>
  <c r="K438" i="2"/>
  <c r="K444" i="2"/>
  <c r="K450" i="2"/>
  <c r="K421" i="2"/>
  <c r="K427" i="2"/>
  <c r="K433" i="2"/>
  <c r="K439" i="2"/>
  <c r="K445" i="2"/>
  <c r="K422" i="2"/>
  <c r="K428" i="2"/>
  <c r="K434" i="2"/>
  <c r="K440" i="2"/>
  <c r="K446" i="2"/>
  <c r="K423" i="2"/>
  <c r="K429" i="2"/>
  <c r="K435" i="2"/>
  <c r="K441" i="2"/>
  <c r="K447" i="2"/>
  <c r="K418" i="2"/>
  <c r="K424" i="2"/>
  <c r="K430" i="2"/>
  <c r="K436" i="2"/>
  <c r="K442" i="2"/>
  <c r="K448" i="2"/>
  <c r="K419" i="2"/>
  <c r="K425" i="2"/>
  <c r="K431" i="2"/>
  <c r="K437" i="2"/>
  <c r="K443" i="2"/>
  <c r="K449" i="2"/>
  <c r="K991" i="2"/>
  <c r="K995" i="2"/>
  <c r="K998" i="2"/>
  <c r="K999" i="2"/>
  <c r="K992" i="2"/>
  <c r="K997" i="2"/>
  <c r="K1000" i="2"/>
  <c r="K996" i="2"/>
  <c r="K993" i="2"/>
  <c r="K994" i="2"/>
  <c r="K1073" i="2"/>
  <c r="K1067" i="2"/>
  <c r="K1061" i="2"/>
  <c r="K1055" i="2"/>
  <c r="K1049" i="2"/>
  <c r="K1072" i="2"/>
  <c r="K1066" i="2"/>
  <c r="K1060" i="2"/>
  <c r="K1054" i="2"/>
  <c r="K1048" i="2"/>
  <c r="K1052" i="2"/>
  <c r="K1071" i="2"/>
  <c r="K1065" i="2"/>
  <c r="K1059" i="2"/>
  <c r="K1053" i="2"/>
  <c r="K1070" i="2"/>
  <c r="K1064" i="2"/>
  <c r="K1058" i="2"/>
  <c r="K989" i="2"/>
  <c r="K1075" i="2"/>
  <c r="K1069" i="2"/>
  <c r="K1063" i="2"/>
  <c r="K1057" i="2"/>
  <c r="K1051" i="2"/>
  <c r="K990" i="2"/>
  <c r="K1074" i="2"/>
  <c r="K1068" i="2"/>
  <c r="K1062" i="2"/>
  <c r="K1056" i="2"/>
  <c r="K1050" i="2"/>
  <c r="K980" i="2"/>
  <c r="K981" i="2"/>
  <c r="K982" i="2"/>
  <c r="K983" i="2"/>
  <c r="K984" i="2"/>
  <c r="K985" i="2"/>
  <c r="K986" i="2"/>
  <c r="K987" i="2"/>
  <c r="K988" i="2"/>
  <c r="K979" i="2"/>
  <c r="G1513" i="1" l="1"/>
  <c r="J1513" i="1"/>
  <c r="L7" i="43"/>
  <c r="G1514" i="1" l="1"/>
  <c r="G1511" i="1"/>
  <c r="G1512" i="1"/>
  <c r="G1510" i="1"/>
  <c r="J1510" i="1"/>
  <c r="J1511" i="1"/>
  <c r="J1512" i="1"/>
  <c r="J1514" i="1"/>
  <c r="J1515" i="1"/>
  <c r="G1515" i="1" l="1"/>
  <c r="J1516" i="1"/>
  <c r="G1503" i="1"/>
  <c r="G1504" i="1"/>
  <c r="G1505" i="1"/>
  <c r="G1506" i="1"/>
  <c r="G1507" i="1"/>
  <c r="G1508" i="1"/>
  <c r="G1509" i="1"/>
  <c r="G1516" i="1"/>
  <c r="J1503" i="1"/>
  <c r="J1504" i="1"/>
  <c r="J1505" i="1"/>
  <c r="J1506" i="1"/>
  <c r="J1507" i="1"/>
  <c r="J1508" i="1"/>
  <c r="J1509" i="1"/>
  <c r="G1488" i="1" l="1"/>
  <c r="K1488" i="1" s="1"/>
  <c r="L1488" i="1" s="1"/>
  <c r="J1488" i="1"/>
  <c r="G1489" i="1"/>
  <c r="K1489" i="1" s="1"/>
  <c r="L1489" i="1" s="1"/>
  <c r="J1489" i="1"/>
  <c r="G1490" i="1"/>
  <c r="J1490" i="1"/>
  <c r="G1491" i="1"/>
  <c r="J1491" i="1"/>
  <c r="G1492" i="1"/>
  <c r="J1492" i="1"/>
  <c r="G1493" i="1"/>
  <c r="J1493" i="1"/>
  <c r="G1494" i="1"/>
  <c r="J1494" i="1"/>
  <c r="G1495" i="1"/>
  <c r="J1495" i="1"/>
  <c r="G1496" i="1"/>
  <c r="J1496" i="1"/>
  <c r="G1497" i="1"/>
  <c r="J1497" i="1"/>
  <c r="G1498" i="1"/>
  <c r="J1498" i="1"/>
  <c r="G1499" i="1"/>
  <c r="J1499" i="1"/>
  <c r="G1500" i="1"/>
  <c r="J1500" i="1"/>
  <c r="G1501" i="1"/>
  <c r="J1501" i="1"/>
  <c r="G1502" i="1"/>
  <c r="J1502" i="1"/>
  <c r="J213" i="50" l="1"/>
  <c r="G1476" i="1" l="1"/>
  <c r="K1476" i="1" s="1"/>
  <c r="L1476" i="1" s="1"/>
  <c r="G1477" i="1"/>
  <c r="K1477" i="1" s="1"/>
  <c r="L1477" i="1" s="1"/>
  <c r="G1478" i="1"/>
  <c r="K1478" i="1" s="1"/>
  <c r="L1478" i="1" s="1"/>
  <c r="G1479" i="1"/>
  <c r="K1479" i="1" s="1"/>
  <c r="L1479" i="1" s="1"/>
  <c r="G1480" i="1"/>
  <c r="K1480" i="1" s="1"/>
  <c r="L1480" i="1" s="1"/>
  <c r="G1481" i="1"/>
  <c r="K1481" i="1" s="1"/>
  <c r="L1481" i="1" s="1"/>
  <c r="G1482" i="1"/>
  <c r="K1482" i="1" s="1"/>
  <c r="L1482" i="1" s="1"/>
  <c r="G1483" i="1"/>
  <c r="K1483" i="1" s="1"/>
  <c r="L1483" i="1" s="1"/>
  <c r="G1484" i="1"/>
  <c r="K1484" i="1" s="1"/>
  <c r="L1484" i="1" s="1"/>
  <c r="G1485" i="1"/>
  <c r="K1485" i="1" s="1"/>
  <c r="L1485" i="1" s="1"/>
  <c r="G1486" i="1"/>
  <c r="K1486" i="1" s="1"/>
  <c r="L1486" i="1" s="1"/>
  <c r="G1487" i="1"/>
  <c r="K1487" i="1" s="1"/>
  <c r="L1487" i="1" s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K969" i="2" l="1"/>
  <c r="K970" i="2"/>
  <c r="K971" i="2"/>
  <c r="K972" i="2"/>
  <c r="K973" i="2"/>
  <c r="K974" i="2"/>
  <c r="K975" i="2"/>
  <c r="K976" i="2"/>
  <c r="K977" i="2"/>
  <c r="K978" i="2"/>
  <c r="G1290" i="1" l="1"/>
  <c r="K1290" i="1" s="1"/>
  <c r="L1290" i="1" s="1"/>
  <c r="G1291" i="1"/>
  <c r="K1291" i="1" s="1"/>
  <c r="L1291" i="1" s="1"/>
  <c r="J1291" i="1"/>
  <c r="J1292" i="1"/>
  <c r="N16" i="43" l="1"/>
  <c r="J961" i="1" l="1"/>
  <c r="G997" i="1" l="1"/>
  <c r="K997" i="1" s="1"/>
  <c r="L997" i="1" s="1"/>
  <c r="J997" i="1"/>
  <c r="K957" i="2" l="1"/>
  <c r="K958" i="2"/>
  <c r="K959" i="2"/>
  <c r="K960" i="2"/>
  <c r="K961" i="2"/>
  <c r="K962" i="2"/>
  <c r="K963" i="2"/>
  <c r="K964" i="2"/>
  <c r="K965" i="2"/>
  <c r="K966" i="2"/>
  <c r="K967" i="2"/>
  <c r="K968" i="2"/>
  <c r="K946" i="2" l="1"/>
  <c r="K947" i="2"/>
  <c r="K948" i="2"/>
  <c r="K949" i="2"/>
  <c r="K950" i="2"/>
  <c r="K951" i="2"/>
  <c r="K952" i="2"/>
  <c r="K953" i="2"/>
  <c r="K954" i="2"/>
  <c r="K955" i="2"/>
  <c r="K956" i="2"/>
  <c r="G276" i="1" l="1"/>
  <c r="K276" i="1" s="1"/>
  <c r="L276" i="1" s="1"/>
  <c r="J276" i="1"/>
  <c r="G230" i="1" l="1"/>
  <c r="K230" i="1" s="1"/>
  <c r="L230" i="1" s="1"/>
  <c r="G231" i="1"/>
  <c r="K231" i="1" s="1"/>
  <c r="L231" i="1" s="1"/>
  <c r="J230" i="1"/>
  <c r="J231" i="1"/>
  <c r="G208" i="1"/>
  <c r="K208" i="1" s="1"/>
  <c r="L208" i="1" s="1"/>
  <c r="J208" i="1"/>
  <c r="J3112" i="1" l="1"/>
  <c r="G3112" i="1"/>
  <c r="G3147" i="1"/>
  <c r="J3147" i="1"/>
  <c r="J3111" i="1"/>
  <c r="G3111" i="1"/>
  <c r="J3087" i="1" l="1"/>
  <c r="J3088" i="1"/>
  <c r="J3089" i="1"/>
  <c r="G3087" i="1"/>
  <c r="J3083" i="1"/>
  <c r="G3083" i="1"/>
  <c r="G3084" i="1"/>
  <c r="G2634" i="1" l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506" i="1" l="1"/>
  <c r="J2507" i="1"/>
  <c r="J2508" i="1"/>
  <c r="J2509" i="1"/>
  <c r="J2510" i="1"/>
  <c r="J2511" i="1"/>
  <c r="J2512" i="1"/>
  <c r="J2513" i="1"/>
  <c r="J2514" i="1"/>
  <c r="G2506" i="1"/>
  <c r="G2507" i="1"/>
  <c r="G2508" i="1"/>
  <c r="G2509" i="1"/>
  <c r="G2510" i="1"/>
  <c r="G2511" i="1"/>
  <c r="G2512" i="1"/>
  <c r="G2513" i="1"/>
  <c r="G2514" i="1"/>
  <c r="J2627" i="1"/>
  <c r="J2628" i="1"/>
  <c r="J2629" i="1"/>
  <c r="J2630" i="1"/>
  <c r="J2631" i="1"/>
  <c r="J2632" i="1"/>
  <c r="J2633" i="1"/>
  <c r="G2627" i="1"/>
  <c r="G2628" i="1"/>
  <c r="G2629" i="1"/>
  <c r="G2630" i="1"/>
  <c r="G2631" i="1"/>
  <c r="G2632" i="1"/>
  <c r="G2633" i="1"/>
  <c r="K922" i="2" l="1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J238" i="44" l="1"/>
  <c r="K906" i="2" l="1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J2392" i="1"/>
  <c r="J2393" i="1"/>
  <c r="G2392" i="1"/>
  <c r="G2393" i="1"/>
  <c r="J2382" i="1"/>
  <c r="J2383" i="1"/>
  <c r="J2384" i="1"/>
  <c r="J2385" i="1"/>
  <c r="J2386" i="1"/>
  <c r="J2387" i="1"/>
  <c r="J2388" i="1"/>
  <c r="J2389" i="1"/>
  <c r="J2390" i="1"/>
  <c r="J2391" i="1"/>
  <c r="G2382" i="1"/>
  <c r="G2383" i="1"/>
  <c r="G2384" i="1"/>
  <c r="G2385" i="1"/>
  <c r="G2386" i="1"/>
  <c r="G2387" i="1"/>
  <c r="G2388" i="1"/>
  <c r="G2389" i="1"/>
  <c r="G2390" i="1"/>
  <c r="G2391" i="1"/>
  <c r="J2371" i="1" l="1"/>
  <c r="J2372" i="1"/>
  <c r="J2373" i="1"/>
  <c r="J2380" i="1"/>
  <c r="J2381" i="1"/>
  <c r="G2381" i="1"/>
  <c r="G2396" i="1" l="1"/>
  <c r="G2397" i="1"/>
  <c r="J2396" i="1"/>
  <c r="J2397" i="1"/>
  <c r="J2398" i="1"/>
  <c r="J2399" i="1"/>
  <c r="G2153" i="1" l="1"/>
  <c r="G2111" i="1"/>
  <c r="G2110" i="1"/>
  <c r="J2110" i="1"/>
  <c r="J2111" i="1"/>
  <c r="J2106" i="1"/>
  <c r="J2107" i="1"/>
  <c r="J2108" i="1"/>
  <c r="J2109" i="1"/>
  <c r="G2106" i="1"/>
  <c r="G2107" i="1"/>
  <c r="G2108" i="1"/>
  <c r="G2109" i="1"/>
  <c r="G2032" i="1" l="1"/>
  <c r="J2032" i="1"/>
  <c r="G1938" i="1" l="1"/>
  <c r="J1938" i="1"/>
  <c r="J1936" i="1" l="1"/>
  <c r="G1936" i="1"/>
  <c r="J1937" i="1"/>
  <c r="G1937" i="1"/>
  <c r="G1916" i="1" l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9" i="1"/>
  <c r="G1940" i="1"/>
  <c r="G1941" i="1"/>
  <c r="G1942" i="1"/>
  <c r="G1943" i="1"/>
  <c r="G1944" i="1"/>
  <c r="G1945" i="1"/>
  <c r="G1946" i="1"/>
  <c r="G1969" i="1"/>
  <c r="G1970" i="1"/>
  <c r="G1971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9" i="1"/>
  <c r="K897" i="2" l="1"/>
  <c r="K898" i="2"/>
  <c r="K899" i="2"/>
  <c r="K900" i="2"/>
  <c r="K901" i="2"/>
  <c r="K902" i="2"/>
  <c r="K903" i="2"/>
  <c r="K904" i="2"/>
  <c r="K905" i="2"/>
  <c r="J1403" i="1" l="1"/>
  <c r="J1405" i="1"/>
  <c r="J1406" i="1"/>
  <c r="J1407" i="1"/>
  <c r="J1408" i="1"/>
  <c r="K896" i="2" l="1"/>
  <c r="K889" i="2"/>
  <c r="K890" i="2"/>
  <c r="K891" i="2"/>
  <c r="K892" i="2"/>
  <c r="K893" i="2"/>
  <c r="K894" i="2"/>
  <c r="K895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76" i="2" l="1"/>
  <c r="J1155" i="1" l="1"/>
  <c r="G1155" i="1"/>
  <c r="K1155" i="1" s="1"/>
  <c r="L1155" i="1" s="1"/>
  <c r="G976" i="1" l="1"/>
  <c r="K976" i="1" s="1"/>
  <c r="L976" i="1" s="1"/>
  <c r="J976" i="1"/>
  <c r="G1083" i="1" l="1"/>
  <c r="K1083" i="1" s="1"/>
  <c r="L1083" i="1" s="1"/>
  <c r="J1083" i="1"/>
  <c r="J1031" i="1"/>
  <c r="J1032" i="1"/>
  <c r="J1072" i="1"/>
  <c r="J1073" i="1"/>
  <c r="J1074" i="1"/>
  <c r="J1075" i="1"/>
  <c r="J1076" i="1"/>
  <c r="J1077" i="1"/>
  <c r="J1078" i="1"/>
  <c r="J1079" i="1"/>
  <c r="J1080" i="1"/>
  <c r="J1081" i="1"/>
  <c r="J1082" i="1"/>
  <c r="G1031" i="1"/>
  <c r="K1031" i="1" s="1"/>
  <c r="L1031" i="1" s="1"/>
  <c r="G1032" i="1"/>
  <c r="K1032" i="1" s="1"/>
  <c r="L1032" i="1" s="1"/>
  <c r="G1072" i="1"/>
  <c r="K1072" i="1" s="1"/>
  <c r="L1072" i="1" s="1"/>
  <c r="G1073" i="1"/>
  <c r="K1073" i="1" s="1"/>
  <c r="L1073" i="1" s="1"/>
  <c r="G1074" i="1"/>
  <c r="K1074" i="1" s="1"/>
  <c r="L1074" i="1" s="1"/>
  <c r="G1075" i="1"/>
  <c r="K1075" i="1" s="1"/>
  <c r="L1075" i="1" s="1"/>
  <c r="G1076" i="1"/>
  <c r="K1076" i="1" s="1"/>
  <c r="L1076" i="1" s="1"/>
  <c r="G1077" i="1"/>
  <c r="K1077" i="1" s="1"/>
  <c r="L1077" i="1" s="1"/>
  <c r="G1078" i="1"/>
  <c r="K1078" i="1" s="1"/>
  <c r="L1078" i="1" s="1"/>
  <c r="G1079" i="1"/>
  <c r="K1079" i="1" s="1"/>
  <c r="L1079" i="1" s="1"/>
  <c r="G1080" i="1"/>
  <c r="K1080" i="1" s="1"/>
  <c r="L1080" i="1" s="1"/>
  <c r="G1081" i="1"/>
  <c r="K1081" i="1" s="1"/>
  <c r="L1081" i="1" s="1"/>
  <c r="G1082" i="1"/>
  <c r="K1082" i="1" s="1"/>
  <c r="L1082" i="1" s="1"/>
  <c r="K869" i="2" l="1"/>
  <c r="K870" i="2"/>
  <c r="K871" i="2"/>
  <c r="K872" i="2"/>
  <c r="K873" i="2"/>
  <c r="K874" i="2"/>
  <c r="K875" i="2"/>
  <c r="K842" i="2" l="1"/>
  <c r="K5" i="2" l="1"/>
  <c r="J5" i="2" l="1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3" i="2"/>
  <c r="J44" i="2"/>
  <c r="J45" i="2"/>
  <c r="J46" i="2"/>
  <c r="J47" i="2"/>
  <c r="J48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6" i="2"/>
  <c r="J127" i="2"/>
  <c r="J128" i="2"/>
  <c r="J129" i="2"/>
  <c r="J130" i="2"/>
  <c r="J131" i="2"/>
  <c r="J132" i="2"/>
  <c r="J133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G548" i="1" l="1"/>
  <c r="K548" i="1" s="1"/>
  <c r="L548" i="1" s="1"/>
  <c r="G719" i="1" l="1"/>
  <c r="K719" i="1" s="1"/>
  <c r="L719" i="1" s="1"/>
  <c r="J719" i="1"/>
  <c r="J720" i="1" l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G720" i="1"/>
  <c r="K720" i="1" s="1"/>
  <c r="L720" i="1" s="1"/>
  <c r="G721" i="1"/>
  <c r="K721" i="1" s="1"/>
  <c r="L721" i="1" s="1"/>
  <c r="G722" i="1"/>
  <c r="K722" i="1" s="1"/>
  <c r="L722" i="1" s="1"/>
  <c r="G723" i="1"/>
  <c r="K723" i="1" s="1"/>
  <c r="L723" i="1" s="1"/>
  <c r="G724" i="1"/>
  <c r="K724" i="1" s="1"/>
  <c r="L724" i="1" s="1"/>
  <c r="G725" i="1"/>
  <c r="K725" i="1" s="1"/>
  <c r="L725" i="1" s="1"/>
  <c r="G726" i="1"/>
  <c r="K726" i="1" s="1"/>
  <c r="L726" i="1" s="1"/>
  <c r="G727" i="1"/>
  <c r="K727" i="1" s="1"/>
  <c r="L727" i="1" s="1"/>
  <c r="G728" i="1"/>
  <c r="K728" i="1" s="1"/>
  <c r="L728" i="1" s="1"/>
  <c r="G729" i="1"/>
  <c r="K729" i="1" s="1"/>
  <c r="L729" i="1" s="1"/>
  <c r="G730" i="1"/>
  <c r="K730" i="1" s="1"/>
  <c r="L730" i="1" s="1"/>
  <c r="G731" i="1"/>
  <c r="K731" i="1" s="1"/>
  <c r="L731" i="1" s="1"/>
  <c r="G732" i="1"/>
  <c r="K732" i="1" s="1"/>
  <c r="L732" i="1" s="1"/>
  <c r="G733" i="1"/>
  <c r="K733" i="1" s="1"/>
  <c r="L733" i="1" s="1"/>
  <c r="G734" i="1"/>
  <c r="K734" i="1" s="1"/>
  <c r="L734" i="1" s="1"/>
  <c r="G735" i="1"/>
  <c r="K735" i="1" s="1"/>
  <c r="L735" i="1" s="1"/>
  <c r="G736" i="1"/>
  <c r="K736" i="1" s="1"/>
  <c r="L736" i="1" s="1"/>
  <c r="G737" i="1"/>
  <c r="K737" i="1" s="1"/>
  <c r="L737" i="1" s="1"/>
  <c r="G738" i="1"/>
  <c r="K738" i="1" s="1"/>
  <c r="L738" i="1" s="1"/>
  <c r="G739" i="1"/>
  <c r="K739" i="1" s="1"/>
  <c r="L739" i="1" s="1"/>
  <c r="G740" i="1"/>
  <c r="K740" i="1" s="1"/>
  <c r="L740" i="1" s="1"/>
  <c r="G741" i="1"/>
  <c r="K741" i="1" s="1"/>
  <c r="L741" i="1" s="1"/>
  <c r="G742" i="1"/>
  <c r="K742" i="1" s="1"/>
  <c r="L742" i="1" s="1"/>
  <c r="G743" i="1"/>
  <c r="K743" i="1" s="1"/>
  <c r="L743" i="1" s="1"/>
  <c r="G744" i="1"/>
  <c r="K744" i="1" s="1"/>
  <c r="L744" i="1" s="1"/>
  <c r="G745" i="1"/>
  <c r="K745" i="1" s="1"/>
  <c r="L745" i="1" s="1"/>
  <c r="G746" i="1"/>
  <c r="K746" i="1" s="1"/>
  <c r="L746" i="1" s="1"/>
  <c r="J365" i="1" l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G380" i="1" l="1"/>
  <c r="K380" i="1" s="1"/>
  <c r="L380" i="1" s="1"/>
  <c r="G381" i="1"/>
  <c r="K381" i="1" s="1"/>
  <c r="L381" i="1" s="1"/>
  <c r="G382" i="1"/>
  <c r="K382" i="1" s="1"/>
  <c r="L382" i="1" s="1"/>
  <c r="G383" i="1"/>
  <c r="K383" i="1" s="1"/>
  <c r="L383" i="1" s="1"/>
  <c r="G384" i="1"/>
  <c r="K384" i="1" s="1"/>
  <c r="L384" i="1" s="1"/>
  <c r="G385" i="1"/>
  <c r="K385" i="1" s="1"/>
  <c r="L385" i="1" s="1"/>
  <c r="G365" i="1"/>
  <c r="K365" i="1" s="1"/>
  <c r="L365" i="1" s="1"/>
  <c r="G366" i="1"/>
  <c r="K366" i="1" s="1"/>
  <c r="L366" i="1" s="1"/>
  <c r="G367" i="1"/>
  <c r="K367" i="1" s="1"/>
  <c r="L367" i="1" s="1"/>
  <c r="G368" i="1"/>
  <c r="K368" i="1" s="1"/>
  <c r="L368" i="1" s="1"/>
  <c r="G369" i="1"/>
  <c r="K369" i="1" s="1"/>
  <c r="L369" i="1" s="1"/>
  <c r="G370" i="1"/>
  <c r="K370" i="1" s="1"/>
  <c r="L370" i="1" s="1"/>
  <c r="G371" i="1"/>
  <c r="K371" i="1" s="1"/>
  <c r="L371" i="1" s="1"/>
  <c r="G372" i="1"/>
  <c r="K372" i="1" s="1"/>
  <c r="L372" i="1" s="1"/>
  <c r="G373" i="1"/>
  <c r="K373" i="1" s="1"/>
  <c r="L373" i="1" s="1"/>
  <c r="G374" i="1"/>
  <c r="K374" i="1" s="1"/>
  <c r="L374" i="1" s="1"/>
  <c r="G375" i="1"/>
  <c r="K375" i="1" s="1"/>
  <c r="L375" i="1" s="1"/>
  <c r="G376" i="1"/>
  <c r="K376" i="1" s="1"/>
  <c r="L376" i="1" s="1"/>
  <c r="G377" i="1"/>
  <c r="K377" i="1" s="1"/>
  <c r="L377" i="1" s="1"/>
  <c r="G378" i="1"/>
  <c r="K378" i="1" s="1"/>
  <c r="L378" i="1" s="1"/>
  <c r="G379" i="1"/>
  <c r="K379" i="1" s="1"/>
  <c r="L379" i="1" s="1"/>
  <c r="G393" i="1" l="1"/>
  <c r="K393" i="1" s="1"/>
  <c r="L393" i="1" s="1"/>
  <c r="J393" i="1"/>
  <c r="J14" i="1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J189" i="1"/>
  <c r="J190" i="1"/>
  <c r="G189" i="1"/>
  <c r="K189" i="1" s="1"/>
  <c r="L189" i="1" s="1"/>
  <c r="G190" i="1"/>
  <c r="K190" i="1" s="1"/>
  <c r="L190" i="1" s="1"/>
  <c r="G31" i="1"/>
  <c r="K31" i="1" s="1"/>
  <c r="L31" i="1" s="1"/>
  <c r="J31" i="1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J3026" i="1"/>
  <c r="J3027" i="1"/>
  <c r="J3028" i="1"/>
  <c r="J3025" i="1"/>
  <c r="J3142" i="1"/>
  <c r="J3143" i="1"/>
  <c r="J3144" i="1"/>
  <c r="G3142" i="1"/>
  <c r="G3143" i="1"/>
  <c r="G3144" i="1"/>
  <c r="J3141" i="1"/>
  <c r="G3141" i="1"/>
  <c r="G3138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G3128" i="1"/>
  <c r="G3129" i="1"/>
  <c r="G3130" i="1"/>
  <c r="G3131" i="1"/>
  <c r="G3132" i="1"/>
  <c r="G3133" i="1"/>
  <c r="G3134" i="1"/>
  <c r="G3135" i="1"/>
  <c r="G3136" i="1"/>
  <c r="G3137" i="1"/>
  <c r="G3139" i="1"/>
  <c r="G3140" i="1"/>
  <c r="I3" i="47"/>
  <c r="K3" i="47" s="1"/>
  <c r="M3" i="47" s="1"/>
  <c r="I4" i="47"/>
  <c r="K4" i="47" s="1"/>
  <c r="M4" i="47" s="1"/>
  <c r="I5" i="47"/>
  <c r="K5" i="47" s="1"/>
  <c r="M5" i="47" s="1"/>
  <c r="I6" i="47"/>
  <c r="K6" i="47" s="1"/>
  <c r="M6" i="47" s="1"/>
  <c r="I7" i="47"/>
  <c r="K7" i="47" s="1"/>
  <c r="M7" i="47" s="1"/>
  <c r="I8" i="47"/>
  <c r="K8" i="47" s="1"/>
  <c r="M8" i="47" s="1"/>
  <c r="I9" i="47"/>
  <c r="K9" i="47" s="1"/>
  <c r="M9" i="47" s="1"/>
  <c r="I10" i="47"/>
  <c r="K10" i="47" s="1"/>
  <c r="M10" i="47" s="1"/>
  <c r="I11" i="47"/>
  <c r="K11" i="47" s="1"/>
  <c r="M11" i="47" s="1"/>
  <c r="I12" i="47"/>
  <c r="K12" i="47" s="1"/>
  <c r="M12" i="47" s="1"/>
  <c r="I13" i="47"/>
  <c r="K13" i="47" s="1"/>
  <c r="M13" i="47" s="1"/>
  <c r="I14" i="47"/>
  <c r="K14" i="47" s="1"/>
  <c r="M14" i="47" s="1"/>
  <c r="I15" i="47"/>
  <c r="K15" i="47" s="1"/>
  <c r="M15" i="47" s="1"/>
  <c r="I2" i="47"/>
  <c r="K2" i="47" s="1"/>
  <c r="M2" i="47" s="1"/>
  <c r="G3025" i="1"/>
  <c r="G3026" i="1"/>
  <c r="G3027" i="1"/>
  <c r="L131" i="48"/>
  <c r="L132" i="48"/>
  <c r="L133" i="48"/>
  <c r="L134" i="48"/>
  <c r="L135" i="48"/>
  <c r="L136" i="48"/>
  <c r="L137" i="48"/>
  <c r="L138" i="48"/>
  <c r="L139" i="48"/>
  <c r="L140" i="48"/>
  <c r="L141" i="48"/>
  <c r="L142" i="48"/>
  <c r="L143" i="48"/>
  <c r="L144" i="48"/>
  <c r="L145" i="48"/>
  <c r="L146" i="48"/>
  <c r="L147" i="48"/>
  <c r="L148" i="48"/>
  <c r="L149" i="48"/>
  <c r="L150" i="48"/>
  <c r="L151" i="48"/>
  <c r="L152" i="48"/>
  <c r="L153" i="48"/>
  <c r="L154" i="48"/>
  <c r="L155" i="48"/>
  <c r="L156" i="48"/>
  <c r="L157" i="48"/>
  <c r="L158" i="48"/>
  <c r="L159" i="48"/>
  <c r="L160" i="48"/>
  <c r="L161" i="48"/>
  <c r="L162" i="48"/>
  <c r="L163" i="48"/>
  <c r="L164" i="48"/>
  <c r="L165" i="48"/>
  <c r="L166" i="48"/>
  <c r="L167" i="48"/>
  <c r="L168" i="48"/>
  <c r="L169" i="48"/>
  <c r="L170" i="48"/>
  <c r="L171" i="48"/>
  <c r="L172" i="48"/>
  <c r="L173" i="48"/>
  <c r="L174" i="48"/>
  <c r="L175" i="48"/>
  <c r="L176" i="48"/>
  <c r="L177" i="48"/>
  <c r="L178" i="48"/>
  <c r="L179" i="48"/>
  <c r="L180" i="48"/>
  <c r="L181" i="48"/>
  <c r="L182" i="48"/>
  <c r="L183" i="48"/>
  <c r="L184" i="48"/>
  <c r="L185" i="48"/>
  <c r="L186" i="48"/>
  <c r="L187" i="48"/>
  <c r="L188" i="48"/>
  <c r="L189" i="48"/>
  <c r="L190" i="48"/>
  <c r="L191" i="48"/>
  <c r="L192" i="48"/>
  <c r="L193" i="48"/>
  <c r="L194" i="48"/>
  <c r="L195" i="48"/>
  <c r="L196" i="48"/>
  <c r="L197" i="48"/>
  <c r="L198" i="48"/>
  <c r="L199" i="48"/>
  <c r="L200" i="48"/>
  <c r="L201" i="48"/>
  <c r="L202" i="48"/>
  <c r="L203" i="48"/>
  <c r="L204" i="48"/>
  <c r="L205" i="48"/>
  <c r="L206" i="48"/>
  <c r="L207" i="48"/>
  <c r="L208" i="48"/>
  <c r="L209" i="48"/>
  <c r="L210" i="48"/>
  <c r="L211" i="48"/>
  <c r="L212" i="48"/>
  <c r="L213" i="48"/>
  <c r="L214" i="48"/>
  <c r="L215" i="48"/>
  <c r="L216" i="48"/>
  <c r="L217" i="48"/>
  <c r="L218" i="48"/>
  <c r="L219" i="48"/>
  <c r="L220" i="48"/>
  <c r="L221" i="48"/>
  <c r="L222" i="48"/>
  <c r="L223" i="48"/>
  <c r="L224" i="48"/>
  <c r="L225" i="48"/>
  <c r="L226" i="48"/>
  <c r="L227" i="48"/>
  <c r="L228" i="48"/>
  <c r="L229" i="48"/>
  <c r="L230" i="48"/>
  <c r="L231" i="48"/>
  <c r="L232" i="48"/>
  <c r="L233" i="48"/>
  <c r="L234" i="48"/>
  <c r="L235" i="48"/>
  <c r="L236" i="48"/>
  <c r="L237" i="48"/>
  <c r="L238" i="48"/>
  <c r="L239" i="48"/>
  <c r="L240" i="48"/>
  <c r="L241" i="48"/>
  <c r="L242" i="48"/>
  <c r="L243" i="48"/>
  <c r="L244" i="48"/>
  <c r="L245" i="48"/>
  <c r="L246" i="48"/>
  <c r="L247" i="48"/>
  <c r="L248" i="48"/>
  <c r="L249" i="48"/>
  <c r="L250" i="48"/>
  <c r="L251" i="48"/>
  <c r="L252" i="48"/>
  <c r="L253" i="48"/>
  <c r="L126" i="48"/>
  <c r="L127" i="48"/>
  <c r="L128" i="48"/>
  <c r="L129" i="48"/>
  <c r="L130" i="48"/>
  <c r="L125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26" i="48"/>
  <c r="F149" i="48"/>
  <c r="F150" i="48"/>
  <c r="F151" i="48"/>
  <c r="F152" i="48"/>
  <c r="F153" i="48"/>
  <c r="F155" i="48"/>
  <c r="F156" i="48"/>
  <c r="F157" i="48"/>
  <c r="F158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81" i="48"/>
  <c r="F183" i="48"/>
  <c r="F184" i="48"/>
  <c r="F185" i="48"/>
  <c r="F186" i="48"/>
  <c r="F187" i="48"/>
  <c r="F188" i="48"/>
  <c r="F189" i="48"/>
  <c r="F195" i="48"/>
  <c r="F196" i="48"/>
  <c r="F200" i="48"/>
  <c r="F201" i="48"/>
  <c r="F206" i="48"/>
  <c r="F209" i="48"/>
  <c r="F210" i="48"/>
  <c r="F211" i="48"/>
  <c r="F212" i="48"/>
  <c r="F213" i="48"/>
  <c r="F215" i="48"/>
  <c r="F216" i="48"/>
  <c r="F220" i="48"/>
  <c r="F221" i="48"/>
  <c r="F139" i="48"/>
  <c r="F140" i="48"/>
  <c r="F141" i="48"/>
  <c r="F142" i="48"/>
  <c r="F143" i="48"/>
  <c r="F144" i="48"/>
  <c r="F145" i="48"/>
  <c r="F146" i="48"/>
  <c r="K845" i="2"/>
  <c r="K846" i="2"/>
  <c r="K847" i="2"/>
  <c r="K848" i="2"/>
  <c r="K849" i="2"/>
  <c r="K850" i="2"/>
  <c r="K851" i="2"/>
  <c r="K852" i="2"/>
  <c r="K853" i="2"/>
  <c r="K854" i="2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G2438" i="1"/>
  <c r="G2439" i="1"/>
  <c r="G2440" i="1"/>
  <c r="G2441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726" i="1"/>
  <c r="G2727" i="1"/>
  <c r="G2728" i="1"/>
  <c r="K796" i="2"/>
  <c r="J22" i="41"/>
  <c r="G2068" i="1"/>
  <c r="G2287" i="1"/>
  <c r="J2287" i="1"/>
  <c r="G2292" i="1"/>
  <c r="G2294" i="1"/>
  <c r="G2295" i="1"/>
  <c r="J2292" i="1"/>
  <c r="J2294" i="1"/>
  <c r="J2295" i="1"/>
  <c r="J2028" i="1"/>
  <c r="G2028" i="1"/>
  <c r="G2027" i="1"/>
  <c r="J2027" i="1"/>
  <c r="G1895" i="1"/>
  <c r="J1895" i="1"/>
  <c r="J1778" i="1"/>
  <c r="G1778" i="1"/>
  <c r="J1763" i="1"/>
  <c r="J1764" i="1"/>
  <c r="J1765" i="1"/>
  <c r="J1766" i="1"/>
  <c r="J1767" i="1"/>
  <c r="J1772" i="1"/>
  <c r="J1773" i="1"/>
  <c r="J1774" i="1"/>
  <c r="J1775" i="1"/>
  <c r="J1776" i="1"/>
  <c r="J1777" i="1"/>
  <c r="J1641" i="1"/>
  <c r="J1642" i="1"/>
  <c r="J1643" i="1"/>
  <c r="J1644" i="1"/>
  <c r="J1645" i="1"/>
  <c r="J1646" i="1"/>
  <c r="J1647" i="1"/>
  <c r="J1648" i="1"/>
  <c r="J1649" i="1"/>
  <c r="J1650" i="1"/>
  <c r="G1641" i="1"/>
  <c r="G1642" i="1"/>
  <c r="G1643" i="1"/>
  <c r="G1644" i="1"/>
  <c r="G1645" i="1"/>
  <c r="G1646" i="1"/>
  <c r="G1647" i="1"/>
  <c r="G1648" i="1"/>
  <c r="G1649" i="1"/>
  <c r="G1650" i="1"/>
  <c r="G1772" i="1"/>
  <c r="G1773" i="1"/>
  <c r="G1774" i="1"/>
  <c r="G1775" i="1"/>
  <c r="G1776" i="1"/>
  <c r="G1777" i="1"/>
  <c r="J1519" i="1"/>
  <c r="J1520" i="1"/>
  <c r="G1519" i="1"/>
  <c r="G1520" i="1"/>
  <c r="J1517" i="1"/>
  <c r="J1518" i="1"/>
  <c r="G1517" i="1"/>
  <c r="G1518" i="1"/>
  <c r="J1640" i="1"/>
  <c r="G1640" i="1"/>
  <c r="J1639" i="1"/>
  <c r="G1639" i="1"/>
  <c r="J1638" i="1"/>
  <c r="G1638" i="1"/>
  <c r="J1637" i="1"/>
  <c r="G1637" i="1"/>
  <c r="J1636" i="1"/>
  <c r="G1636" i="1"/>
  <c r="J1635" i="1"/>
  <c r="G1635" i="1"/>
  <c r="J1634" i="1"/>
  <c r="G1634" i="1"/>
  <c r="J1633" i="1"/>
  <c r="G1633" i="1"/>
  <c r="J1632" i="1"/>
  <c r="G1632" i="1"/>
  <c r="J1631" i="1"/>
  <c r="G1631" i="1"/>
  <c r="J1630" i="1"/>
  <c r="G1630" i="1"/>
  <c r="J1629" i="1"/>
  <c r="G1629" i="1"/>
  <c r="J1628" i="1"/>
  <c r="G1628" i="1"/>
  <c r="J1627" i="1"/>
  <c r="G1627" i="1"/>
  <c r="J1626" i="1"/>
  <c r="G1626" i="1"/>
  <c r="J1625" i="1"/>
  <c r="G1625" i="1"/>
  <c r="J1624" i="1"/>
  <c r="G1624" i="1"/>
  <c r="J1623" i="1"/>
  <c r="G1623" i="1"/>
  <c r="J1622" i="1"/>
  <c r="G1622" i="1"/>
  <c r="J1621" i="1"/>
  <c r="G1621" i="1"/>
  <c r="J1620" i="1"/>
  <c r="G1620" i="1"/>
  <c r="J1619" i="1"/>
  <c r="G1619" i="1"/>
  <c r="J1618" i="1"/>
  <c r="G1618" i="1"/>
  <c r="J1617" i="1"/>
  <c r="G1617" i="1"/>
  <c r="J1616" i="1"/>
  <c r="G1616" i="1"/>
  <c r="J1615" i="1"/>
  <c r="G1615" i="1"/>
  <c r="J1614" i="1"/>
  <c r="G1614" i="1"/>
  <c r="J1613" i="1"/>
  <c r="G1613" i="1"/>
  <c r="J1612" i="1"/>
  <c r="G1612" i="1"/>
  <c r="J1611" i="1"/>
  <c r="G1611" i="1"/>
  <c r="J1610" i="1"/>
  <c r="G1610" i="1"/>
  <c r="J1609" i="1"/>
  <c r="G1609" i="1"/>
  <c r="J1608" i="1"/>
  <c r="G1608" i="1"/>
  <c r="J1607" i="1"/>
  <c r="G1607" i="1"/>
  <c r="J1606" i="1"/>
  <c r="G1606" i="1"/>
  <c r="J1605" i="1"/>
  <c r="G1605" i="1"/>
  <c r="J1604" i="1"/>
  <c r="G1604" i="1"/>
  <c r="J1603" i="1"/>
  <c r="G1603" i="1"/>
  <c r="J1602" i="1"/>
  <c r="G1602" i="1"/>
  <c r="J1601" i="1"/>
  <c r="G1601" i="1"/>
  <c r="J1600" i="1"/>
  <c r="G1600" i="1"/>
  <c r="J1599" i="1"/>
  <c r="G1599" i="1"/>
  <c r="J1598" i="1"/>
  <c r="G1598" i="1"/>
  <c r="J1597" i="1"/>
  <c r="G1597" i="1"/>
  <c r="J1596" i="1"/>
  <c r="G1596" i="1"/>
  <c r="J1595" i="1"/>
  <c r="G1595" i="1"/>
  <c r="J1594" i="1"/>
  <c r="G1594" i="1"/>
  <c r="J1593" i="1"/>
  <c r="G1593" i="1"/>
  <c r="J1592" i="1"/>
  <c r="G1592" i="1"/>
  <c r="J1591" i="1"/>
  <c r="G1591" i="1"/>
  <c r="J1590" i="1"/>
  <c r="G1590" i="1"/>
  <c r="J1589" i="1"/>
  <c r="G1589" i="1"/>
  <c r="J1588" i="1"/>
  <c r="G1588" i="1"/>
  <c r="J1587" i="1"/>
  <c r="G1587" i="1"/>
  <c r="J1586" i="1"/>
  <c r="G1586" i="1"/>
  <c r="J1585" i="1"/>
  <c r="G1585" i="1"/>
  <c r="J1584" i="1"/>
  <c r="G1584" i="1"/>
  <c r="J1583" i="1"/>
  <c r="G1583" i="1"/>
  <c r="J1582" i="1"/>
  <c r="G1582" i="1"/>
  <c r="J1581" i="1"/>
  <c r="G1581" i="1"/>
  <c r="J1580" i="1"/>
  <c r="G1580" i="1"/>
  <c r="J1579" i="1"/>
  <c r="G1579" i="1"/>
  <c r="J1578" i="1"/>
  <c r="G1578" i="1"/>
  <c r="J1577" i="1"/>
  <c r="G1577" i="1"/>
  <c r="J1576" i="1"/>
  <c r="G1576" i="1"/>
  <c r="J1575" i="1"/>
  <c r="G1575" i="1"/>
  <c r="J1574" i="1"/>
  <c r="G1574" i="1"/>
  <c r="J1573" i="1"/>
  <c r="G1573" i="1"/>
  <c r="J1572" i="1"/>
  <c r="G1572" i="1"/>
  <c r="J1571" i="1"/>
  <c r="G1571" i="1"/>
  <c r="J1570" i="1"/>
  <c r="G1570" i="1"/>
  <c r="J1569" i="1"/>
  <c r="G1569" i="1"/>
  <c r="J1568" i="1"/>
  <c r="G1568" i="1"/>
  <c r="J1567" i="1"/>
  <c r="G1567" i="1"/>
  <c r="J1566" i="1"/>
  <c r="G1566" i="1"/>
  <c r="H1" i="6"/>
  <c r="K797" i="2"/>
  <c r="K844" i="2"/>
  <c r="K843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789" i="2"/>
  <c r="K790" i="2"/>
  <c r="K791" i="2"/>
  <c r="K792" i="2"/>
  <c r="K793" i="2"/>
  <c r="K794" i="2"/>
  <c r="K795" i="2"/>
  <c r="K798" i="2"/>
  <c r="J1475" i="1"/>
  <c r="G1475" i="1"/>
  <c r="K1475" i="1" s="1"/>
  <c r="L1475" i="1" s="1"/>
  <c r="J1474" i="1"/>
  <c r="G1474" i="1"/>
  <c r="K1474" i="1" s="1"/>
  <c r="L1474" i="1" s="1"/>
  <c r="J1473" i="1"/>
  <c r="G1473" i="1"/>
  <c r="K1473" i="1" s="1"/>
  <c r="L1473" i="1" s="1"/>
  <c r="G1472" i="1"/>
  <c r="K1472" i="1" s="1"/>
  <c r="L1472" i="1" s="1"/>
  <c r="J1472" i="1"/>
  <c r="J1301" i="1"/>
  <c r="G1301" i="1"/>
  <c r="K1301" i="1" s="1"/>
  <c r="L1301" i="1" s="1"/>
  <c r="K782" i="2"/>
  <c r="K783" i="2"/>
  <c r="K784" i="2"/>
  <c r="K785" i="2"/>
  <c r="K786" i="2"/>
  <c r="K787" i="2"/>
  <c r="K788" i="2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05" i="2"/>
  <c r="K706" i="2"/>
  <c r="K707" i="2"/>
  <c r="K708" i="2"/>
  <c r="G40" i="1"/>
  <c r="K40" i="1" s="1"/>
  <c r="L40" i="1" s="1"/>
  <c r="J51" i="1"/>
  <c r="G51" i="1"/>
  <c r="K51" i="1" s="1"/>
  <c r="L51" i="1" s="1"/>
  <c r="G2049" i="1"/>
  <c r="G1875" i="1"/>
  <c r="J1875" i="1"/>
  <c r="J1874" i="1"/>
  <c r="G1874" i="1"/>
  <c r="J1873" i="1"/>
  <c r="G1873" i="1"/>
  <c r="G895" i="1"/>
  <c r="K895" i="1" s="1"/>
  <c r="L895" i="1" s="1"/>
  <c r="J895" i="1"/>
  <c r="J257" i="1"/>
  <c r="J258" i="1"/>
  <c r="J259" i="1"/>
  <c r="J260" i="1"/>
  <c r="J264" i="1"/>
  <c r="J265" i="1"/>
  <c r="J266" i="1"/>
  <c r="J267" i="1"/>
  <c r="J268" i="1"/>
  <c r="J269" i="1"/>
  <c r="J270" i="1"/>
  <c r="J271" i="1"/>
  <c r="G257" i="1"/>
  <c r="K257" i="1" s="1"/>
  <c r="L257" i="1" s="1"/>
  <c r="G258" i="1"/>
  <c r="K258" i="1" s="1"/>
  <c r="L258" i="1" s="1"/>
  <c r="G259" i="1"/>
  <c r="K259" i="1" s="1"/>
  <c r="L259" i="1" s="1"/>
  <c r="G266" i="1"/>
  <c r="K266" i="1" s="1"/>
  <c r="L266" i="1" s="1"/>
  <c r="G267" i="1"/>
  <c r="K267" i="1" s="1"/>
  <c r="L267" i="1" s="1"/>
  <c r="G268" i="1"/>
  <c r="K268" i="1" s="1"/>
  <c r="L268" i="1" s="1"/>
  <c r="G269" i="1"/>
  <c r="K269" i="1" s="1"/>
  <c r="L269" i="1" s="1"/>
  <c r="G270" i="1"/>
  <c r="K270" i="1" s="1"/>
  <c r="L270" i="1" s="1"/>
  <c r="G271" i="1"/>
  <c r="K271" i="1" s="1"/>
  <c r="L271" i="1" s="1"/>
  <c r="G199" i="1"/>
  <c r="K199" i="1" s="1"/>
  <c r="L199" i="1" s="1"/>
  <c r="A418" i="42"/>
  <c r="A419" i="42"/>
  <c r="A420" i="42"/>
  <c r="A421" i="42"/>
  <c r="A422" i="42"/>
  <c r="A423" i="42"/>
  <c r="A424" i="42"/>
  <c r="A425" i="42"/>
  <c r="N614" i="2"/>
  <c r="N613" i="2"/>
  <c r="N611" i="2"/>
  <c r="K142" i="2"/>
  <c r="K695" i="2"/>
  <c r="K697" i="2"/>
  <c r="K700" i="2"/>
  <c r="K702" i="2"/>
  <c r="K704" i="2"/>
  <c r="K685" i="2"/>
  <c r="K687" i="2"/>
  <c r="K689" i="2"/>
  <c r="K691" i="2"/>
  <c r="K693" i="2"/>
  <c r="K698" i="2"/>
  <c r="K701" i="2"/>
  <c r="K683" i="2"/>
  <c r="K684" i="2"/>
  <c r="K688" i="2"/>
  <c r="K694" i="2"/>
  <c r="K696" i="2"/>
  <c r="K699" i="2"/>
  <c r="K703" i="2"/>
  <c r="K686" i="2"/>
  <c r="K690" i="2"/>
  <c r="K692" i="2"/>
  <c r="K681" i="2"/>
  <c r="K680" i="2"/>
  <c r="K682" i="2"/>
  <c r="G3359" i="1"/>
  <c r="J3359" i="1"/>
  <c r="G3332" i="1"/>
  <c r="J3332" i="1"/>
  <c r="X419" i="42"/>
  <c r="S410" i="42"/>
  <c r="S407" i="42"/>
  <c r="S402" i="42"/>
  <c r="S401" i="42"/>
  <c r="S389" i="42"/>
  <c r="S387" i="42"/>
  <c r="S386" i="42"/>
  <c r="S385" i="42"/>
  <c r="S382" i="42"/>
  <c r="S381" i="42"/>
  <c r="S380" i="42"/>
  <c r="S379" i="42"/>
  <c r="S378" i="42"/>
  <c r="S377" i="42"/>
  <c r="S370" i="42"/>
  <c r="S368" i="42"/>
  <c r="S363" i="42"/>
  <c r="S361" i="42"/>
  <c r="S359" i="42"/>
  <c r="S355" i="42"/>
  <c r="S353" i="42"/>
  <c r="S351" i="42"/>
  <c r="S349" i="42"/>
  <c r="S342" i="42"/>
  <c r="S334" i="42"/>
  <c r="S333" i="42"/>
  <c r="S331" i="42"/>
  <c r="S325" i="42"/>
  <c r="S318" i="42"/>
  <c r="S317" i="42"/>
  <c r="S316" i="42"/>
  <c r="S315" i="42"/>
  <c r="S314" i="42"/>
  <c r="S311" i="42"/>
  <c r="S306" i="42"/>
  <c r="S305" i="42"/>
  <c r="S304" i="42"/>
  <c r="S296" i="42"/>
  <c r="S295" i="42"/>
  <c r="S286" i="42"/>
  <c r="S284" i="42"/>
  <c r="S265" i="42"/>
  <c r="S256" i="42"/>
  <c r="S255" i="42"/>
  <c r="S246" i="42"/>
  <c r="S239" i="42"/>
  <c r="S231" i="42"/>
  <c r="S214" i="42"/>
  <c r="S213" i="42"/>
  <c r="S201" i="42"/>
  <c r="S198" i="42"/>
  <c r="S197" i="42"/>
  <c r="S186" i="42"/>
  <c r="S183" i="42"/>
  <c r="S176" i="42"/>
  <c r="S168" i="42"/>
  <c r="S163" i="42"/>
  <c r="S161" i="42"/>
  <c r="S152" i="42"/>
  <c r="S151" i="42"/>
  <c r="S150" i="42"/>
  <c r="S149" i="42"/>
  <c r="S138" i="42"/>
  <c r="S136" i="42"/>
  <c r="S134" i="42"/>
  <c r="S133" i="42"/>
  <c r="S123" i="42"/>
  <c r="S121" i="42"/>
  <c r="S114" i="42"/>
  <c r="S106" i="42"/>
  <c r="S102" i="42"/>
  <c r="S84" i="42"/>
  <c r="S69" i="42"/>
  <c r="S68" i="42"/>
  <c r="S67" i="42"/>
  <c r="S57" i="42"/>
  <c r="S48" i="42"/>
  <c r="S47" i="42"/>
  <c r="S33" i="42"/>
  <c r="S32" i="42"/>
  <c r="S19" i="42"/>
  <c r="S15" i="42"/>
  <c r="S10" i="42"/>
  <c r="T8" i="42"/>
  <c r="T10" i="42"/>
  <c r="T15" i="42"/>
  <c r="T19" i="42"/>
  <c r="T32" i="42"/>
  <c r="T33" i="42"/>
  <c r="T42" i="42"/>
  <c r="T47" i="42"/>
  <c r="T48" i="42"/>
  <c r="T57" i="42"/>
  <c r="T67" i="42"/>
  <c r="T68" i="42"/>
  <c r="T69" i="42"/>
  <c r="T84" i="42"/>
  <c r="T102" i="42"/>
  <c r="T114" i="42"/>
  <c r="T121" i="42"/>
  <c r="T123" i="42"/>
  <c r="T133" i="42"/>
  <c r="T134" i="42"/>
  <c r="T138" i="42"/>
  <c r="T149" i="42"/>
  <c r="T150" i="42"/>
  <c r="T151" i="42"/>
  <c r="T152" i="42"/>
  <c r="T161" i="42"/>
  <c r="T163" i="42"/>
  <c r="T168" i="42"/>
  <c r="T176" i="42"/>
  <c r="T183" i="42"/>
  <c r="T186" i="42"/>
  <c r="T197" i="42"/>
  <c r="T198" i="42"/>
  <c r="T201" i="42"/>
  <c r="T202" i="42"/>
  <c r="T213" i="42"/>
  <c r="T214" i="42"/>
  <c r="T231" i="42"/>
  <c r="T239" i="42"/>
  <c r="T246" i="42"/>
  <c r="T247" i="42"/>
  <c r="T255" i="42"/>
  <c r="T256" i="42"/>
  <c r="T265" i="42"/>
  <c r="T281" i="42"/>
  <c r="T284" i="42"/>
  <c r="T286" i="42"/>
  <c r="T295" i="42"/>
  <c r="T296" i="42"/>
  <c r="T304" i="42"/>
  <c r="T305" i="42"/>
  <c r="T306" i="42"/>
  <c r="T311" i="42"/>
  <c r="T314" i="42"/>
  <c r="T315" i="42"/>
  <c r="T316" i="42"/>
  <c r="T317" i="42"/>
  <c r="T318" i="42"/>
  <c r="T320" i="42"/>
  <c r="T321" i="42"/>
  <c r="T325" i="42"/>
  <c r="T331" i="42"/>
  <c r="T333" i="42"/>
  <c r="T334" i="42"/>
  <c r="T342" i="42"/>
  <c r="T349" i="42"/>
  <c r="T351" i="42"/>
  <c r="T353" i="42"/>
  <c r="T355" i="42"/>
  <c r="T359" i="42"/>
  <c r="T361" i="42"/>
  <c r="T363" i="42"/>
  <c r="T368" i="42"/>
  <c r="T370" i="42"/>
  <c r="T374" i="42"/>
  <c r="T377" i="42"/>
  <c r="T378" i="42"/>
  <c r="T379" i="42"/>
  <c r="T380" i="42"/>
  <c r="T381" i="42"/>
  <c r="T382" i="42"/>
  <c r="T385" i="42"/>
  <c r="T386" i="42"/>
  <c r="T387" i="42"/>
  <c r="T389" i="42"/>
  <c r="T400" i="42"/>
  <c r="T401" i="42"/>
  <c r="T402" i="42"/>
  <c r="T405" i="42"/>
  <c r="T407" i="42"/>
  <c r="T409" i="42"/>
  <c r="T410" i="42"/>
  <c r="S5" i="42"/>
  <c r="S6" i="42"/>
  <c r="S7" i="42"/>
  <c r="S8" i="42"/>
  <c r="S9" i="42"/>
  <c r="S11" i="42"/>
  <c r="S12" i="42"/>
  <c r="S13" i="42"/>
  <c r="S14" i="42"/>
  <c r="S16" i="42"/>
  <c r="S17" i="42"/>
  <c r="S18" i="42"/>
  <c r="S20" i="42"/>
  <c r="S21" i="42"/>
  <c r="S22" i="42"/>
  <c r="S23" i="42"/>
  <c r="S24" i="42"/>
  <c r="S25" i="42"/>
  <c r="S26" i="42"/>
  <c r="S27" i="42"/>
  <c r="S28" i="42"/>
  <c r="S29" i="42"/>
  <c r="S30" i="42"/>
  <c r="S31" i="42"/>
  <c r="S34" i="42"/>
  <c r="S35" i="42"/>
  <c r="S36" i="42"/>
  <c r="S37" i="42"/>
  <c r="S38" i="42"/>
  <c r="S39" i="42"/>
  <c r="S40" i="42"/>
  <c r="S41" i="42"/>
  <c r="S42" i="42"/>
  <c r="S43" i="42"/>
  <c r="S44" i="42"/>
  <c r="S45" i="42"/>
  <c r="S46" i="42"/>
  <c r="S49" i="42"/>
  <c r="S50" i="42"/>
  <c r="S51" i="42"/>
  <c r="S52" i="42"/>
  <c r="S53" i="42"/>
  <c r="S54" i="42"/>
  <c r="S55" i="42"/>
  <c r="S56" i="42"/>
  <c r="S58" i="42"/>
  <c r="S59" i="42"/>
  <c r="S60" i="42"/>
  <c r="S61" i="42"/>
  <c r="S62" i="42"/>
  <c r="S63" i="42"/>
  <c r="S64" i="42"/>
  <c r="S65" i="42"/>
  <c r="S66" i="42"/>
  <c r="S70" i="42"/>
  <c r="S71" i="42"/>
  <c r="S72" i="42"/>
  <c r="S73" i="42"/>
  <c r="S74" i="42"/>
  <c r="S75" i="42"/>
  <c r="S76" i="42"/>
  <c r="S77" i="42"/>
  <c r="S78" i="42"/>
  <c r="S79" i="42"/>
  <c r="S80" i="42"/>
  <c r="S81" i="42"/>
  <c r="S82" i="42"/>
  <c r="S83" i="42"/>
  <c r="S85" i="42"/>
  <c r="S86" i="42"/>
  <c r="S87" i="42"/>
  <c r="S88" i="42"/>
  <c r="S89" i="42"/>
  <c r="S90" i="42"/>
  <c r="S91" i="42"/>
  <c r="S92" i="42"/>
  <c r="S93" i="42"/>
  <c r="S94" i="42"/>
  <c r="S95" i="42"/>
  <c r="S96" i="42"/>
  <c r="S97" i="42"/>
  <c r="S98" i="42"/>
  <c r="S99" i="42"/>
  <c r="S100" i="42"/>
  <c r="S101" i="42"/>
  <c r="S103" i="42"/>
  <c r="S104" i="42"/>
  <c r="S105" i="42"/>
  <c r="S107" i="42"/>
  <c r="S108" i="42"/>
  <c r="S109" i="42"/>
  <c r="S110" i="42"/>
  <c r="S111" i="42"/>
  <c r="S112" i="42"/>
  <c r="S113" i="42"/>
  <c r="S115" i="42"/>
  <c r="S116" i="42"/>
  <c r="S117" i="42"/>
  <c r="S118" i="42"/>
  <c r="S119" i="42"/>
  <c r="S120" i="42"/>
  <c r="S122" i="42"/>
  <c r="S124" i="42"/>
  <c r="S125" i="42"/>
  <c r="S126" i="42"/>
  <c r="S127" i="42"/>
  <c r="S128" i="42"/>
  <c r="S129" i="42"/>
  <c r="S130" i="42"/>
  <c r="S131" i="42"/>
  <c r="S132" i="42"/>
  <c r="S135" i="42"/>
  <c r="S137" i="42"/>
  <c r="S139" i="42"/>
  <c r="S140" i="42"/>
  <c r="S141" i="42"/>
  <c r="S142" i="42"/>
  <c r="S143" i="42"/>
  <c r="S144" i="42"/>
  <c r="S145" i="42"/>
  <c r="S146" i="42"/>
  <c r="S147" i="42"/>
  <c r="S148" i="42"/>
  <c r="S153" i="42"/>
  <c r="S154" i="42"/>
  <c r="S155" i="42"/>
  <c r="S156" i="42"/>
  <c r="S157" i="42"/>
  <c r="S158" i="42"/>
  <c r="S159" i="42"/>
  <c r="S160" i="42"/>
  <c r="S162" i="42"/>
  <c r="S164" i="42"/>
  <c r="S165" i="42"/>
  <c r="S166" i="42"/>
  <c r="S167" i="42"/>
  <c r="S169" i="42"/>
  <c r="S170" i="42"/>
  <c r="S171" i="42"/>
  <c r="S172" i="42"/>
  <c r="S173" i="42"/>
  <c r="S174" i="42"/>
  <c r="S175" i="42"/>
  <c r="S177" i="42"/>
  <c r="S178" i="42"/>
  <c r="S179" i="42"/>
  <c r="S180" i="42"/>
  <c r="S181" i="42"/>
  <c r="S182" i="42"/>
  <c r="S184" i="42"/>
  <c r="S185" i="42"/>
  <c r="S187" i="42"/>
  <c r="S188" i="42"/>
  <c r="S189" i="42"/>
  <c r="S190" i="42"/>
  <c r="S191" i="42"/>
  <c r="S192" i="42"/>
  <c r="S193" i="42"/>
  <c r="S194" i="42"/>
  <c r="S195" i="42"/>
  <c r="S196" i="42"/>
  <c r="S199" i="42"/>
  <c r="S200" i="42"/>
  <c r="S202" i="42"/>
  <c r="S203" i="42"/>
  <c r="S204" i="42"/>
  <c r="S205" i="42"/>
  <c r="S206" i="42"/>
  <c r="S207" i="42"/>
  <c r="S208" i="42"/>
  <c r="S209" i="42"/>
  <c r="S210" i="42"/>
  <c r="S211" i="42"/>
  <c r="S212" i="42"/>
  <c r="S215" i="42"/>
  <c r="S216" i="42"/>
  <c r="S217" i="42"/>
  <c r="S218" i="42"/>
  <c r="S219" i="42"/>
  <c r="S220" i="42"/>
  <c r="S221" i="42"/>
  <c r="S222" i="42"/>
  <c r="S223" i="42"/>
  <c r="S224" i="42"/>
  <c r="S225" i="42"/>
  <c r="S226" i="42"/>
  <c r="S227" i="42"/>
  <c r="S228" i="42"/>
  <c r="S229" i="42"/>
  <c r="S230" i="42"/>
  <c r="S232" i="42"/>
  <c r="S233" i="42"/>
  <c r="S234" i="42"/>
  <c r="S235" i="42"/>
  <c r="S236" i="42"/>
  <c r="S237" i="42"/>
  <c r="S238" i="42"/>
  <c r="S240" i="42"/>
  <c r="S241" i="42"/>
  <c r="S242" i="42"/>
  <c r="S243" i="42"/>
  <c r="S244" i="42"/>
  <c r="S245" i="42"/>
  <c r="S247" i="42"/>
  <c r="S248" i="42"/>
  <c r="S249" i="42"/>
  <c r="S250" i="42"/>
  <c r="S251" i="42"/>
  <c r="S252" i="42"/>
  <c r="S253" i="42"/>
  <c r="S254" i="42"/>
  <c r="S257" i="42"/>
  <c r="S258" i="42"/>
  <c r="S259" i="42"/>
  <c r="S260" i="42"/>
  <c r="S261" i="42"/>
  <c r="S262" i="42"/>
  <c r="S263" i="42"/>
  <c r="S264" i="42"/>
  <c r="S266" i="42"/>
  <c r="S267" i="42"/>
  <c r="S268" i="42"/>
  <c r="S269" i="42"/>
  <c r="S270" i="42"/>
  <c r="S271" i="42"/>
  <c r="S272" i="42"/>
  <c r="S273" i="42"/>
  <c r="S274" i="42"/>
  <c r="S275" i="42"/>
  <c r="S276" i="42"/>
  <c r="S277" i="42"/>
  <c r="S278" i="42"/>
  <c r="S279" i="42"/>
  <c r="S280" i="42"/>
  <c r="S281" i="42"/>
  <c r="S282" i="42"/>
  <c r="S283" i="42"/>
  <c r="S285" i="42"/>
  <c r="S287" i="42"/>
  <c r="S288" i="42"/>
  <c r="S289" i="42"/>
  <c r="S290" i="42"/>
  <c r="S291" i="42"/>
  <c r="S292" i="42"/>
  <c r="S293" i="42"/>
  <c r="S294" i="42"/>
  <c r="S297" i="42"/>
  <c r="S298" i="42"/>
  <c r="S299" i="42"/>
  <c r="S300" i="42"/>
  <c r="S301" i="42"/>
  <c r="S302" i="42"/>
  <c r="S303" i="42"/>
  <c r="S307" i="42"/>
  <c r="S308" i="42"/>
  <c r="S309" i="42"/>
  <c r="S310" i="42"/>
  <c r="S312" i="42"/>
  <c r="S313" i="42"/>
  <c r="S319" i="42"/>
  <c r="S320" i="42"/>
  <c r="S321" i="42"/>
  <c r="S322" i="42"/>
  <c r="S323" i="42"/>
  <c r="S324" i="42"/>
  <c r="S326" i="42"/>
  <c r="S327" i="42"/>
  <c r="S328" i="42"/>
  <c r="S329" i="42"/>
  <c r="S330" i="42"/>
  <c r="S332" i="42"/>
  <c r="S335" i="42"/>
  <c r="S336" i="42"/>
  <c r="S337" i="42"/>
  <c r="S338" i="42"/>
  <c r="S339" i="42"/>
  <c r="S340" i="42"/>
  <c r="S341" i="42"/>
  <c r="S343" i="42"/>
  <c r="S344" i="42"/>
  <c r="S345" i="42"/>
  <c r="S346" i="42"/>
  <c r="S347" i="42"/>
  <c r="S348" i="42"/>
  <c r="S350" i="42"/>
  <c r="S352" i="42"/>
  <c r="S354" i="42"/>
  <c r="S356" i="42"/>
  <c r="S357" i="42"/>
  <c r="S358" i="42"/>
  <c r="S360" i="42"/>
  <c r="S362" i="42"/>
  <c r="S364" i="42"/>
  <c r="S365" i="42"/>
  <c r="S366" i="42"/>
  <c r="S367" i="42"/>
  <c r="S369" i="42"/>
  <c r="S371" i="42"/>
  <c r="S372" i="42"/>
  <c r="S373" i="42"/>
  <c r="S374" i="42"/>
  <c r="S375" i="42"/>
  <c r="S376" i="42"/>
  <c r="S383" i="42"/>
  <c r="S384" i="42"/>
  <c r="S388" i="42"/>
  <c r="S390" i="42"/>
  <c r="S391" i="42"/>
  <c r="S392" i="42"/>
  <c r="S393" i="42"/>
  <c r="S394" i="42"/>
  <c r="S395" i="42"/>
  <c r="S396" i="42"/>
  <c r="S397" i="42"/>
  <c r="S398" i="42"/>
  <c r="S399" i="42"/>
  <c r="S400" i="42"/>
  <c r="S403" i="42"/>
  <c r="S404" i="42"/>
  <c r="S405" i="42"/>
  <c r="S406" i="42"/>
  <c r="S408" i="42"/>
  <c r="S409" i="42"/>
  <c r="S411" i="42"/>
  <c r="S412" i="42"/>
  <c r="S413" i="42"/>
  <c r="S414" i="42"/>
  <c r="S415" i="42"/>
  <c r="S416" i="42"/>
  <c r="S417" i="42"/>
  <c r="S4" i="42"/>
  <c r="V424" i="42"/>
  <c r="W426" i="42"/>
  <c r="T4" i="42"/>
  <c r="T308" i="42"/>
  <c r="T313" i="42"/>
  <c r="T11" i="42"/>
  <c r="T9" i="42"/>
  <c r="T413" i="42"/>
  <c r="T411" i="42"/>
  <c r="T191" i="42"/>
  <c r="T215" i="42"/>
  <c r="T360" i="42"/>
  <c r="T169" i="42"/>
  <c r="T162" i="42"/>
  <c r="T170" i="42"/>
  <c r="T171" i="42"/>
  <c r="T416" i="42"/>
  <c r="T166" i="42"/>
  <c r="T174" i="42"/>
  <c r="T175" i="42"/>
  <c r="T6" i="42"/>
  <c r="T190" i="42"/>
  <c r="T358" i="42"/>
  <c r="T146" i="42"/>
  <c r="T257" i="42"/>
  <c r="T254" i="42"/>
  <c r="T348" i="42"/>
  <c r="T347" i="42"/>
  <c r="T346" i="42"/>
  <c r="T345" i="42"/>
  <c r="T344" i="42"/>
  <c r="T343" i="42"/>
  <c r="T301" i="42"/>
  <c r="T263" i="42"/>
  <c r="T341" i="42"/>
  <c r="T252" i="42"/>
  <c r="T288" i="42"/>
  <c r="T291" i="42"/>
  <c r="T340" i="42"/>
  <c r="T249" i="42"/>
  <c r="T248" i="42"/>
  <c r="T250" i="42"/>
  <c r="T251" i="42"/>
  <c r="T258" i="42"/>
  <c r="T253" i="42"/>
  <c r="T339" i="42"/>
  <c r="T271" i="42"/>
  <c r="T261" i="42"/>
  <c r="T300" i="42"/>
  <c r="T302" i="42"/>
  <c r="T294" i="42"/>
  <c r="T338" i="42"/>
  <c r="T369" i="42"/>
  <c r="T397" i="42"/>
  <c r="T396" i="42"/>
  <c r="T395" i="42"/>
  <c r="T376" i="42"/>
  <c r="T203" i="42"/>
  <c r="T371" i="42"/>
  <c r="T373" i="42"/>
  <c r="T372" i="42"/>
  <c r="T394" i="42"/>
  <c r="T393" i="42"/>
  <c r="T392" i="42"/>
  <c r="T391" i="42"/>
  <c r="T390" i="42"/>
  <c r="T388" i="42"/>
  <c r="T384" i="42"/>
  <c r="T383" i="42"/>
  <c r="T375" i="42"/>
  <c r="T230" i="42"/>
  <c r="T399" i="42"/>
  <c r="T398" i="42"/>
  <c r="T136" i="42"/>
  <c r="T135" i="42"/>
  <c r="T132" i="42"/>
  <c r="T324" i="42"/>
  <c r="T131" i="42"/>
  <c r="T130" i="42"/>
  <c r="T129" i="42"/>
  <c r="T128" i="42"/>
  <c r="T125" i="42"/>
  <c r="T229" i="42"/>
  <c r="T189" i="42"/>
  <c r="T188" i="42"/>
  <c r="T228" i="42"/>
  <c r="T227" i="42"/>
  <c r="T226" i="42"/>
  <c r="T225" i="42"/>
  <c r="T224" i="42"/>
  <c r="T223" i="42"/>
  <c r="T222" i="42"/>
  <c r="T221" i="42"/>
  <c r="T220" i="42"/>
  <c r="T219" i="42"/>
  <c r="T218" i="42"/>
  <c r="T415" i="42"/>
  <c r="T192" i="42"/>
  <c r="T278" i="42"/>
  <c r="T277" i="42"/>
  <c r="T164" i="42"/>
  <c r="T20" i="42"/>
  <c r="T241" i="42"/>
  <c r="T329" i="42"/>
  <c r="T328" i="42"/>
  <c r="T208" i="42"/>
  <c r="T362" i="42"/>
  <c r="T366" i="42"/>
  <c r="T142" i="42"/>
  <c r="T319" i="42"/>
  <c r="T7" i="42"/>
  <c r="T167" i="42"/>
  <c r="T240" i="42"/>
  <c r="T216" i="42"/>
  <c r="T282" i="42"/>
  <c r="T155" i="42"/>
  <c r="T148" i="42"/>
  <c r="T122" i="42"/>
  <c r="T322" i="42"/>
  <c r="T120" i="42"/>
  <c r="T119" i="42"/>
  <c r="T118" i="42"/>
  <c r="T117" i="42"/>
  <c r="T327" i="42"/>
  <c r="T204" i="42"/>
  <c r="T243" i="42"/>
  <c r="T165" i="42"/>
  <c r="T217" i="42"/>
  <c r="T259" i="42"/>
  <c r="T182" i="42"/>
  <c r="T112" i="42"/>
  <c r="T199" i="42"/>
  <c r="T179" i="42"/>
  <c r="T111" i="42"/>
  <c r="T110" i="42"/>
  <c r="T109" i="42"/>
  <c r="T108" i="42"/>
  <c r="T178" i="42"/>
  <c r="T107" i="42"/>
  <c r="T235" i="42"/>
  <c r="T106" i="42"/>
  <c r="T105" i="42"/>
  <c r="T104" i="42"/>
  <c r="T154" i="42"/>
  <c r="T103" i="42"/>
  <c r="T242" i="42"/>
  <c r="T101" i="42"/>
  <c r="T177" i="42"/>
  <c r="T153" i="42"/>
  <c r="T234" i="42"/>
  <c r="T187" i="42"/>
  <c r="T185" i="42"/>
  <c r="T22" i="42"/>
  <c r="T184" i="42"/>
  <c r="T310" i="42"/>
  <c r="T307" i="42"/>
  <c r="T100" i="42"/>
  <c r="T99" i="42"/>
  <c r="T98" i="42"/>
  <c r="T97" i="42"/>
  <c r="T96" i="42"/>
  <c r="T116" i="42"/>
  <c r="T145" i="42"/>
  <c r="T144" i="42"/>
  <c r="T323" i="42"/>
  <c r="T95" i="42"/>
  <c r="T94" i="42"/>
  <c r="T93" i="42"/>
  <c r="T92" i="42"/>
  <c r="T91" i="42"/>
  <c r="T181" i="42"/>
  <c r="T90" i="42"/>
  <c r="T283" i="42"/>
  <c r="T233" i="42"/>
  <c r="T89" i="42"/>
  <c r="T88" i="42"/>
  <c r="T87" i="42"/>
  <c r="T86" i="42"/>
  <c r="T85" i="42"/>
  <c r="T83" i="42"/>
  <c r="T82" i="42"/>
  <c r="T81" i="42"/>
  <c r="T80" i="42"/>
  <c r="T79" i="42"/>
  <c r="T78" i="42"/>
  <c r="T77" i="42"/>
  <c r="T76" i="42"/>
  <c r="T75" i="42"/>
  <c r="T74" i="42"/>
  <c r="T285" i="42"/>
  <c r="T73" i="42"/>
  <c r="T72" i="42"/>
  <c r="T71" i="42"/>
  <c r="T70" i="42"/>
  <c r="T156" i="42"/>
  <c r="T66" i="42"/>
  <c r="T143" i="42"/>
  <c r="T312" i="42"/>
  <c r="T412" i="42"/>
  <c r="T309" i="42"/>
  <c r="T65" i="42"/>
  <c r="T367" i="42"/>
  <c r="T64" i="42"/>
  <c r="T63" i="42"/>
  <c r="T62" i="42"/>
  <c r="T61" i="42"/>
  <c r="T60" i="42"/>
  <c r="T59" i="42"/>
  <c r="T58" i="42"/>
  <c r="T127" i="42"/>
  <c r="T126" i="42"/>
  <c r="T56" i="42"/>
  <c r="T55" i="42"/>
  <c r="T54" i="42"/>
  <c r="T53" i="42"/>
  <c r="T52" i="42"/>
  <c r="T51" i="42"/>
  <c r="T50" i="42"/>
  <c r="T49" i="42"/>
  <c r="T46" i="42"/>
  <c r="T45" i="42"/>
  <c r="T139" i="42"/>
  <c r="T260" i="42"/>
  <c r="T44" i="42"/>
  <c r="T43" i="42"/>
  <c r="T159" i="42"/>
  <c r="T266" i="42"/>
  <c r="T357" i="42"/>
  <c r="T267" i="42"/>
  <c r="T356" i="42"/>
  <c r="T262" i="42"/>
  <c r="T275" i="42"/>
  <c r="T354" i="42"/>
  <c r="T297" i="42"/>
  <c r="T290" i="42"/>
  <c r="T289" i="42"/>
  <c r="T292" i="42"/>
  <c r="T293" i="42"/>
  <c r="T298" i="42"/>
  <c r="T299" i="42"/>
  <c r="T337" i="42"/>
  <c r="T303" i="42"/>
  <c r="T336" i="42"/>
  <c r="T335" i="42"/>
  <c r="T274" i="42"/>
  <c r="T408" i="42"/>
  <c r="T141" i="42"/>
  <c r="T173" i="42"/>
  <c r="T238" i="42"/>
  <c r="T287" i="42"/>
  <c r="T276" i="42"/>
  <c r="T212" i="42"/>
  <c r="T352" i="42"/>
  <c r="T41" i="42"/>
  <c r="T211" i="42"/>
  <c r="T270" i="42"/>
  <c r="T273" i="42"/>
  <c r="T172" i="42"/>
  <c r="T414" i="42"/>
  <c r="T180" i="42"/>
  <c r="T140" i="42"/>
  <c r="T209" i="42"/>
  <c r="T406" i="42"/>
  <c r="T196" i="42"/>
  <c r="T195" i="42"/>
  <c r="T147" i="42"/>
  <c r="T269" i="42"/>
  <c r="T244" i="42"/>
  <c r="T245" i="42"/>
  <c r="T207" i="42"/>
  <c r="T237" i="42"/>
  <c r="T206" i="42"/>
  <c r="T205" i="42"/>
  <c r="T365" i="42"/>
  <c r="T364" i="42"/>
  <c r="T268" i="42"/>
  <c r="T232" i="42"/>
  <c r="T194" i="42"/>
  <c r="T193" i="42"/>
  <c r="T160" i="42"/>
  <c r="T40" i="42"/>
  <c r="T39" i="42"/>
  <c r="T38" i="42"/>
  <c r="T37" i="42"/>
  <c r="T36" i="42"/>
  <c r="T236" i="42"/>
  <c r="T35" i="42"/>
  <c r="T34" i="42"/>
  <c r="T31" i="42"/>
  <c r="T30" i="42"/>
  <c r="T29" i="42"/>
  <c r="T28" i="42"/>
  <c r="T157" i="42"/>
  <c r="T27" i="42"/>
  <c r="T26" i="42"/>
  <c r="T25" i="42"/>
  <c r="T24" i="42"/>
  <c r="T23" i="42"/>
  <c r="T124" i="42"/>
  <c r="T115" i="42"/>
  <c r="T332" i="42"/>
  <c r="T326" i="42"/>
  <c r="T264" i="42"/>
  <c r="T272" i="42"/>
  <c r="T350" i="42"/>
  <c r="T158" i="42"/>
  <c r="T137" i="42"/>
  <c r="T330" i="42"/>
  <c r="T403" i="42"/>
  <c r="T404" i="42"/>
  <c r="T5" i="42"/>
  <c r="T21" i="42"/>
  <c r="T417" i="42"/>
  <c r="T210" i="42"/>
  <c r="T113" i="42"/>
  <c r="T280" i="42"/>
  <c r="T279" i="42"/>
  <c r="T18" i="42"/>
  <c r="T17" i="42"/>
  <c r="T16" i="42"/>
  <c r="T200" i="42"/>
  <c r="T14" i="42"/>
  <c r="T13" i="42"/>
  <c r="T12" i="42"/>
  <c r="N417" i="42"/>
  <c r="J417" i="42"/>
  <c r="N416" i="42"/>
  <c r="J416" i="42"/>
  <c r="N415" i="42"/>
  <c r="J415" i="42"/>
  <c r="N414" i="42"/>
  <c r="J414" i="42"/>
  <c r="N413" i="42"/>
  <c r="J413" i="42"/>
  <c r="N412" i="42"/>
  <c r="J412" i="42"/>
  <c r="N411" i="42"/>
  <c r="J411" i="42"/>
  <c r="N410" i="42"/>
  <c r="N409" i="42"/>
  <c r="J409" i="42"/>
  <c r="N408" i="42"/>
  <c r="J408" i="42"/>
  <c r="N407" i="42"/>
  <c r="J407" i="42"/>
  <c r="N406" i="42"/>
  <c r="J406" i="42"/>
  <c r="N405" i="42"/>
  <c r="J405" i="42"/>
  <c r="N404" i="42"/>
  <c r="J404" i="42"/>
  <c r="N403" i="42"/>
  <c r="J403" i="42"/>
  <c r="N402" i="42"/>
  <c r="J402" i="42"/>
  <c r="N401" i="42"/>
  <c r="J401" i="42"/>
  <c r="N400" i="42"/>
  <c r="J400" i="42"/>
  <c r="N399" i="42"/>
  <c r="J399" i="42"/>
  <c r="N398" i="42"/>
  <c r="J398" i="42"/>
  <c r="N397" i="42"/>
  <c r="J397" i="42"/>
  <c r="N396" i="42"/>
  <c r="J396" i="42"/>
  <c r="N395" i="42"/>
  <c r="J395" i="42"/>
  <c r="N394" i="42"/>
  <c r="J394" i="42"/>
  <c r="N393" i="42"/>
  <c r="J393" i="42"/>
  <c r="N392" i="42"/>
  <c r="J392" i="42"/>
  <c r="N391" i="42"/>
  <c r="J391" i="42"/>
  <c r="N390" i="42"/>
  <c r="J390" i="42"/>
  <c r="N389" i="42"/>
  <c r="J389" i="42"/>
  <c r="N388" i="42"/>
  <c r="J388" i="42"/>
  <c r="N387" i="42"/>
  <c r="J387" i="42"/>
  <c r="N386" i="42"/>
  <c r="J386" i="42"/>
  <c r="N385" i="42"/>
  <c r="J385" i="42"/>
  <c r="N384" i="42"/>
  <c r="J384" i="42"/>
  <c r="N383" i="42"/>
  <c r="J383" i="42"/>
  <c r="N382" i="42"/>
  <c r="J382" i="42"/>
  <c r="N381" i="42"/>
  <c r="J381" i="42"/>
  <c r="N380" i="42"/>
  <c r="J380" i="42"/>
  <c r="N379" i="42"/>
  <c r="J379" i="42"/>
  <c r="N378" i="42"/>
  <c r="J378" i="42"/>
  <c r="N377" i="42"/>
  <c r="J377" i="42"/>
  <c r="N376" i="42"/>
  <c r="J376" i="42"/>
  <c r="N375" i="42"/>
  <c r="J375" i="42"/>
  <c r="N374" i="42"/>
  <c r="J374" i="42"/>
  <c r="N373" i="42"/>
  <c r="J373" i="42"/>
  <c r="N372" i="42"/>
  <c r="J372" i="42"/>
  <c r="N371" i="42"/>
  <c r="J371" i="42"/>
  <c r="N370" i="42"/>
  <c r="J370" i="42"/>
  <c r="N369" i="42"/>
  <c r="J369" i="42"/>
  <c r="N368" i="42"/>
  <c r="J368" i="42"/>
  <c r="N367" i="42"/>
  <c r="J367" i="42"/>
  <c r="N366" i="42"/>
  <c r="J366" i="42"/>
  <c r="N365" i="42"/>
  <c r="J365" i="42"/>
  <c r="N364" i="42"/>
  <c r="J364" i="42"/>
  <c r="N363" i="42"/>
  <c r="J363" i="42"/>
  <c r="N362" i="42"/>
  <c r="J362" i="42"/>
  <c r="N361" i="42"/>
  <c r="J361" i="42"/>
  <c r="N360" i="42"/>
  <c r="J360" i="42"/>
  <c r="N359" i="42"/>
  <c r="J359" i="42"/>
  <c r="N358" i="42"/>
  <c r="J358" i="42"/>
  <c r="N357" i="42"/>
  <c r="J357" i="42"/>
  <c r="N356" i="42"/>
  <c r="J356" i="42"/>
  <c r="N355" i="42"/>
  <c r="J355" i="42"/>
  <c r="N354" i="42"/>
  <c r="J354" i="42"/>
  <c r="N353" i="42"/>
  <c r="J353" i="42"/>
  <c r="N352" i="42"/>
  <c r="J352" i="42"/>
  <c r="N351" i="42"/>
  <c r="J351" i="42"/>
  <c r="N350" i="42"/>
  <c r="J350" i="42"/>
  <c r="N349" i="42"/>
  <c r="J349" i="42"/>
  <c r="N348" i="42"/>
  <c r="J348" i="42"/>
  <c r="N347" i="42"/>
  <c r="J347" i="42"/>
  <c r="N346" i="42"/>
  <c r="J346" i="42"/>
  <c r="N345" i="42"/>
  <c r="J345" i="42"/>
  <c r="N344" i="42"/>
  <c r="J344" i="42"/>
  <c r="N343" i="42"/>
  <c r="J343" i="42"/>
  <c r="N342" i="42"/>
  <c r="J342" i="42"/>
  <c r="N341" i="42"/>
  <c r="J341" i="42"/>
  <c r="N340" i="42"/>
  <c r="J340" i="42"/>
  <c r="N339" i="42"/>
  <c r="J339" i="42"/>
  <c r="N338" i="42"/>
  <c r="J338" i="42"/>
  <c r="N337" i="42"/>
  <c r="J337" i="42"/>
  <c r="N336" i="42"/>
  <c r="J336" i="42"/>
  <c r="N335" i="42"/>
  <c r="J335" i="42"/>
  <c r="N334" i="42"/>
  <c r="J334" i="42"/>
  <c r="N333" i="42"/>
  <c r="J333" i="42"/>
  <c r="N332" i="42"/>
  <c r="J332" i="42"/>
  <c r="N331" i="42"/>
  <c r="J331" i="42"/>
  <c r="N330" i="42"/>
  <c r="J330" i="42"/>
  <c r="N329" i="42"/>
  <c r="J329" i="42"/>
  <c r="N328" i="42"/>
  <c r="J328" i="42"/>
  <c r="N327" i="42"/>
  <c r="J327" i="42"/>
  <c r="N326" i="42"/>
  <c r="J326" i="42"/>
  <c r="N325" i="42"/>
  <c r="J325" i="42"/>
  <c r="N324" i="42"/>
  <c r="J324" i="42"/>
  <c r="N323" i="42"/>
  <c r="J323" i="42"/>
  <c r="N322" i="42"/>
  <c r="J322" i="42"/>
  <c r="N321" i="42"/>
  <c r="J321" i="42"/>
  <c r="N320" i="42"/>
  <c r="J320" i="42"/>
  <c r="N319" i="42"/>
  <c r="J319" i="42"/>
  <c r="N318" i="42"/>
  <c r="J318" i="42"/>
  <c r="N317" i="42"/>
  <c r="J317" i="42"/>
  <c r="N316" i="42"/>
  <c r="J316" i="42"/>
  <c r="N315" i="42"/>
  <c r="J315" i="42"/>
  <c r="N314" i="42"/>
  <c r="J314" i="42"/>
  <c r="N313" i="42"/>
  <c r="J313" i="42"/>
  <c r="N312" i="42"/>
  <c r="J312" i="42"/>
  <c r="N311" i="42"/>
  <c r="J311" i="42"/>
  <c r="N310" i="42"/>
  <c r="J310" i="42"/>
  <c r="N309" i="42"/>
  <c r="J309" i="42"/>
  <c r="N308" i="42"/>
  <c r="J308" i="42"/>
  <c r="N307" i="42"/>
  <c r="J307" i="42"/>
  <c r="N306" i="42"/>
  <c r="J306" i="42"/>
  <c r="N305" i="42"/>
  <c r="J305" i="42"/>
  <c r="N304" i="42"/>
  <c r="J304" i="42"/>
  <c r="N303" i="42"/>
  <c r="J303" i="42"/>
  <c r="N302" i="42"/>
  <c r="J302" i="42"/>
  <c r="N301" i="42"/>
  <c r="J301" i="42"/>
  <c r="N300" i="42"/>
  <c r="J300" i="42"/>
  <c r="N299" i="42"/>
  <c r="J299" i="42"/>
  <c r="N298" i="42"/>
  <c r="J298" i="42"/>
  <c r="N297" i="42"/>
  <c r="J297" i="42"/>
  <c r="N296" i="42"/>
  <c r="J296" i="42"/>
  <c r="N295" i="42"/>
  <c r="J295" i="42"/>
  <c r="N294" i="42"/>
  <c r="J294" i="42"/>
  <c r="N293" i="42"/>
  <c r="J293" i="42"/>
  <c r="N292" i="42"/>
  <c r="J292" i="42"/>
  <c r="N291" i="42"/>
  <c r="J291" i="42"/>
  <c r="N290" i="42"/>
  <c r="J290" i="42"/>
  <c r="N289" i="42"/>
  <c r="J289" i="42"/>
  <c r="N288" i="42"/>
  <c r="J288" i="42"/>
  <c r="N287" i="42"/>
  <c r="J287" i="42"/>
  <c r="N286" i="42"/>
  <c r="J286" i="42"/>
  <c r="N285" i="42"/>
  <c r="J285" i="42"/>
  <c r="N284" i="42"/>
  <c r="J284" i="42"/>
  <c r="N283" i="42"/>
  <c r="J283" i="42"/>
  <c r="N282" i="42"/>
  <c r="J282" i="42"/>
  <c r="N281" i="42"/>
  <c r="J281" i="42"/>
  <c r="N280" i="42"/>
  <c r="J280" i="42"/>
  <c r="N279" i="42"/>
  <c r="J279" i="42"/>
  <c r="N278" i="42"/>
  <c r="J278" i="42"/>
  <c r="N277" i="42"/>
  <c r="J277" i="42"/>
  <c r="N276" i="42"/>
  <c r="J276" i="42"/>
  <c r="N275" i="42"/>
  <c r="J275" i="42"/>
  <c r="N274" i="42"/>
  <c r="J274" i="42"/>
  <c r="N273" i="42"/>
  <c r="J273" i="42"/>
  <c r="N272" i="42"/>
  <c r="J272" i="42"/>
  <c r="N271" i="42"/>
  <c r="J271" i="42"/>
  <c r="N270" i="42"/>
  <c r="J270" i="42"/>
  <c r="N269" i="42"/>
  <c r="J269" i="42"/>
  <c r="N268" i="42"/>
  <c r="J268" i="42"/>
  <c r="N267" i="42"/>
  <c r="J267" i="42"/>
  <c r="N266" i="42"/>
  <c r="J266" i="42"/>
  <c r="N265" i="42"/>
  <c r="J265" i="42"/>
  <c r="N264" i="42"/>
  <c r="J264" i="42"/>
  <c r="N263" i="42"/>
  <c r="J263" i="42"/>
  <c r="N262" i="42"/>
  <c r="J262" i="42"/>
  <c r="N261" i="42"/>
  <c r="J261" i="42"/>
  <c r="N260" i="42"/>
  <c r="J260" i="42"/>
  <c r="N259" i="42"/>
  <c r="J259" i="42"/>
  <c r="N258" i="42"/>
  <c r="J258" i="42"/>
  <c r="N257" i="42"/>
  <c r="J257" i="42"/>
  <c r="N256" i="42"/>
  <c r="J256" i="42"/>
  <c r="N255" i="42"/>
  <c r="J255" i="42"/>
  <c r="N254" i="42"/>
  <c r="J254" i="42"/>
  <c r="N253" i="42"/>
  <c r="J253" i="42"/>
  <c r="N252" i="42"/>
  <c r="J252" i="42"/>
  <c r="N251" i="42"/>
  <c r="J251" i="42"/>
  <c r="N250" i="42"/>
  <c r="J250" i="42"/>
  <c r="N249" i="42"/>
  <c r="J249" i="42"/>
  <c r="N248" i="42"/>
  <c r="J248" i="42"/>
  <c r="N247" i="42"/>
  <c r="J247" i="42"/>
  <c r="N246" i="42"/>
  <c r="J246" i="42"/>
  <c r="N245" i="42"/>
  <c r="J245" i="42"/>
  <c r="N244" i="42"/>
  <c r="J244" i="42"/>
  <c r="N243" i="42"/>
  <c r="J243" i="42"/>
  <c r="N242" i="42"/>
  <c r="J242" i="42"/>
  <c r="N241" i="42"/>
  <c r="J241" i="42"/>
  <c r="N240" i="42"/>
  <c r="J240" i="42"/>
  <c r="N239" i="42"/>
  <c r="J239" i="42"/>
  <c r="N238" i="42"/>
  <c r="J238" i="42"/>
  <c r="N237" i="42"/>
  <c r="J237" i="42"/>
  <c r="N236" i="42"/>
  <c r="J236" i="42"/>
  <c r="N235" i="42"/>
  <c r="J235" i="42"/>
  <c r="N234" i="42"/>
  <c r="J234" i="42"/>
  <c r="N233" i="42"/>
  <c r="J233" i="42"/>
  <c r="N232" i="42"/>
  <c r="J232" i="42"/>
  <c r="N231" i="42"/>
  <c r="J231" i="42"/>
  <c r="N230" i="42"/>
  <c r="J230" i="42"/>
  <c r="N229" i="42"/>
  <c r="J229" i="42"/>
  <c r="N228" i="42"/>
  <c r="J228" i="42"/>
  <c r="N227" i="42"/>
  <c r="J227" i="42"/>
  <c r="N226" i="42"/>
  <c r="J226" i="42"/>
  <c r="N225" i="42"/>
  <c r="J225" i="42"/>
  <c r="N224" i="42"/>
  <c r="J224" i="42"/>
  <c r="N223" i="42"/>
  <c r="J223" i="42"/>
  <c r="N222" i="42"/>
  <c r="J222" i="42"/>
  <c r="N221" i="42"/>
  <c r="J221" i="42"/>
  <c r="N220" i="42"/>
  <c r="J220" i="42"/>
  <c r="N219" i="42"/>
  <c r="J219" i="42"/>
  <c r="N218" i="42"/>
  <c r="J218" i="42"/>
  <c r="N217" i="42"/>
  <c r="J217" i="42"/>
  <c r="N216" i="42"/>
  <c r="J216" i="42"/>
  <c r="N215" i="42"/>
  <c r="J215" i="42"/>
  <c r="N214" i="42"/>
  <c r="J214" i="42"/>
  <c r="N213" i="42"/>
  <c r="J213" i="42"/>
  <c r="N212" i="42"/>
  <c r="J212" i="42"/>
  <c r="N211" i="42"/>
  <c r="J211" i="42"/>
  <c r="N210" i="42"/>
  <c r="J210" i="42"/>
  <c r="N209" i="42"/>
  <c r="J209" i="42"/>
  <c r="N208" i="42"/>
  <c r="J208" i="42"/>
  <c r="N207" i="42"/>
  <c r="J207" i="42"/>
  <c r="N206" i="42"/>
  <c r="J206" i="42"/>
  <c r="N205" i="42"/>
  <c r="J205" i="42"/>
  <c r="N204" i="42"/>
  <c r="J204" i="42"/>
  <c r="N203" i="42"/>
  <c r="J203" i="42"/>
  <c r="N202" i="42"/>
  <c r="J202" i="42"/>
  <c r="N201" i="42"/>
  <c r="J201" i="42"/>
  <c r="N200" i="42"/>
  <c r="J200" i="42"/>
  <c r="N199" i="42"/>
  <c r="J199" i="42"/>
  <c r="N198" i="42"/>
  <c r="J198" i="42"/>
  <c r="N197" i="42"/>
  <c r="J197" i="42"/>
  <c r="N196" i="42"/>
  <c r="J196" i="42"/>
  <c r="N195" i="42"/>
  <c r="J195" i="42"/>
  <c r="N194" i="42"/>
  <c r="J194" i="42"/>
  <c r="N193" i="42"/>
  <c r="J193" i="42"/>
  <c r="N192" i="42"/>
  <c r="J192" i="42"/>
  <c r="N191" i="42"/>
  <c r="J191" i="42"/>
  <c r="N190" i="42"/>
  <c r="J190" i="42"/>
  <c r="N189" i="42"/>
  <c r="J189" i="42"/>
  <c r="N188" i="42"/>
  <c r="J188" i="42"/>
  <c r="N187" i="42"/>
  <c r="J187" i="42"/>
  <c r="N186" i="42"/>
  <c r="J186" i="42"/>
  <c r="N185" i="42"/>
  <c r="J185" i="42"/>
  <c r="N184" i="42"/>
  <c r="J184" i="42"/>
  <c r="N183" i="42"/>
  <c r="J183" i="42"/>
  <c r="N182" i="42"/>
  <c r="J182" i="42"/>
  <c r="N181" i="42"/>
  <c r="J181" i="42"/>
  <c r="N180" i="42"/>
  <c r="J180" i="42"/>
  <c r="N179" i="42"/>
  <c r="J179" i="42"/>
  <c r="N178" i="42"/>
  <c r="J178" i="42"/>
  <c r="N177" i="42"/>
  <c r="J177" i="42"/>
  <c r="N176" i="42"/>
  <c r="J176" i="42"/>
  <c r="N175" i="42"/>
  <c r="J175" i="42"/>
  <c r="N174" i="42"/>
  <c r="J174" i="42"/>
  <c r="N173" i="42"/>
  <c r="J173" i="42"/>
  <c r="N172" i="42"/>
  <c r="J172" i="42"/>
  <c r="N171" i="42"/>
  <c r="J171" i="42"/>
  <c r="N170" i="42"/>
  <c r="J170" i="42"/>
  <c r="N169" i="42"/>
  <c r="J169" i="42"/>
  <c r="N168" i="42"/>
  <c r="J168" i="42"/>
  <c r="N167" i="42"/>
  <c r="J167" i="42"/>
  <c r="N166" i="42"/>
  <c r="J166" i="42"/>
  <c r="N165" i="42"/>
  <c r="J165" i="42"/>
  <c r="N164" i="42"/>
  <c r="J164" i="42"/>
  <c r="N163" i="42"/>
  <c r="J163" i="42"/>
  <c r="N162" i="42"/>
  <c r="J162" i="42"/>
  <c r="N161" i="42"/>
  <c r="J161" i="42"/>
  <c r="N160" i="42"/>
  <c r="J160" i="42"/>
  <c r="N159" i="42"/>
  <c r="J159" i="42"/>
  <c r="N158" i="42"/>
  <c r="J158" i="42"/>
  <c r="N157" i="42"/>
  <c r="J157" i="42"/>
  <c r="N156" i="42"/>
  <c r="J156" i="42"/>
  <c r="N155" i="42"/>
  <c r="J155" i="42"/>
  <c r="N154" i="42"/>
  <c r="J154" i="42"/>
  <c r="N153" i="42"/>
  <c r="J153" i="42"/>
  <c r="N152" i="42"/>
  <c r="J152" i="42"/>
  <c r="N151" i="42"/>
  <c r="J151" i="42"/>
  <c r="N150" i="42"/>
  <c r="J150" i="42"/>
  <c r="N149" i="42"/>
  <c r="J149" i="42"/>
  <c r="N148" i="42"/>
  <c r="J148" i="42"/>
  <c r="N147" i="42"/>
  <c r="J147" i="42"/>
  <c r="N146" i="42"/>
  <c r="J146" i="42"/>
  <c r="N145" i="42"/>
  <c r="J145" i="42"/>
  <c r="N144" i="42"/>
  <c r="J144" i="42"/>
  <c r="N143" i="42"/>
  <c r="J143" i="42"/>
  <c r="N142" i="42"/>
  <c r="J142" i="42"/>
  <c r="N141" i="42"/>
  <c r="J141" i="42"/>
  <c r="N140" i="42"/>
  <c r="J140" i="42"/>
  <c r="N139" i="42"/>
  <c r="J139" i="42"/>
  <c r="N138" i="42"/>
  <c r="J138" i="42"/>
  <c r="N137" i="42"/>
  <c r="J137" i="42"/>
  <c r="N136" i="42"/>
  <c r="J136" i="42"/>
  <c r="N135" i="42"/>
  <c r="J135" i="42"/>
  <c r="N134" i="42"/>
  <c r="N133" i="42"/>
  <c r="J133" i="42"/>
  <c r="N132" i="42"/>
  <c r="J132" i="42"/>
  <c r="N131" i="42"/>
  <c r="J131" i="42"/>
  <c r="N130" i="42"/>
  <c r="J130" i="42"/>
  <c r="N129" i="42"/>
  <c r="J129" i="42"/>
  <c r="N128" i="42"/>
  <c r="J128" i="42"/>
  <c r="N127" i="42"/>
  <c r="J127" i="42"/>
  <c r="N126" i="42"/>
  <c r="J126" i="42"/>
  <c r="N125" i="42"/>
  <c r="J125" i="42"/>
  <c r="N124" i="42"/>
  <c r="J124" i="42"/>
  <c r="N123" i="42"/>
  <c r="J123" i="42"/>
  <c r="N122" i="42"/>
  <c r="J122" i="42"/>
  <c r="N121" i="42"/>
  <c r="J121" i="42"/>
  <c r="N120" i="42"/>
  <c r="J120" i="42"/>
  <c r="N119" i="42"/>
  <c r="J119" i="42"/>
  <c r="N118" i="42"/>
  <c r="J118" i="42"/>
  <c r="N117" i="42"/>
  <c r="J117" i="42"/>
  <c r="N116" i="42"/>
  <c r="J116" i="42"/>
  <c r="N115" i="42"/>
  <c r="J115" i="42"/>
  <c r="N114" i="42"/>
  <c r="J114" i="42"/>
  <c r="N113" i="42"/>
  <c r="J113" i="42"/>
  <c r="N112" i="42"/>
  <c r="J112" i="42"/>
  <c r="N111" i="42"/>
  <c r="J111" i="42"/>
  <c r="N110" i="42"/>
  <c r="J110" i="42"/>
  <c r="N109" i="42"/>
  <c r="J109" i="42"/>
  <c r="N108" i="42"/>
  <c r="J108" i="42"/>
  <c r="N107" i="42"/>
  <c r="J107" i="42"/>
  <c r="N106" i="42"/>
  <c r="J106" i="42"/>
  <c r="N105" i="42"/>
  <c r="J105" i="42"/>
  <c r="N104" i="42"/>
  <c r="J104" i="42"/>
  <c r="N103" i="42"/>
  <c r="J103" i="42"/>
  <c r="N102" i="42"/>
  <c r="J102" i="42"/>
  <c r="N101" i="42"/>
  <c r="J101" i="42"/>
  <c r="N100" i="42"/>
  <c r="J100" i="42"/>
  <c r="N99" i="42"/>
  <c r="J99" i="42"/>
  <c r="N98" i="42"/>
  <c r="J98" i="42"/>
  <c r="N97" i="42"/>
  <c r="J97" i="42"/>
  <c r="N96" i="42"/>
  <c r="J96" i="42"/>
  <c r="N95" i="42"/>
  <c r="J95" i="42"/>
  <c r="N94" i="42"/>
  <c r="J94" i="42"/>
  <c r="N93" i="42"/>
  <c r="J93" i="42"/>
  <c r="N92" i="42"/>
  <c r="J92" i="42"/>
  <c r="N91" i="42"/>
  <c r="J91" i="42"/>
  <c r="N90" i="42"/>
  <c r="J90" i="42"/>
  <c r="N89" i="42"/>
  <c r="J89" i="42"/>
  <c r="N88" i="42"/>
  <c r="J88" i="42"/>
  <c r="N87" i="42"/>
  <c r="J87" i="42"/>
  <c r="N86" i="42"/>
  <c r="J86" i="42"/>
  <c r="N85" i="42"/>
  <c r="J85" i="42"/>
  <c r="N84" i="42"/>
  <c r="J84" i="42"/>
  <c r="N83" i="42"/>
  <c r="J83" i="42"/>
  <c r="N82" i="42"/>
  <c r="J82" i="42"/>
  <c r="N81" i="42"/>
  <c r="J81" i="42"/>
  <c r="N80" i="42"/>
  <c r="J80" i="42"/>
  <c r="N79" i="42"/>
  <c r="J79" i="42"/>
  <c r="N78" i="42"/>
  <c r="J78" i="42"/>
  <c r="N77" i="42"/>
  <c r="J77" i="42"/>
  <c r="N76" i="42"/>
  <c r="J76" i="42"/>
  <c r="N75" i="42"/>
  <c r="J75" i="42"/>
  <c r="N74" i="42"/>
  <c r="J74" i="42"/>
  <c r="N73" i="42"/>
  <c r="J73" i="42"/>
  <c r="N72" i="42"/>
  <c r="J72" i="42"/>
  <c r="N71" i="42"/>
  <c r="J71" i="42"/>
  <c r="N70" i="42"/>
  <c r="J70" i="42"/>
  <c r="N69" i="42"/>
  <c r="J69" i="42"/>
  <c r="N68" i="42"/>
  <c r="J68" i="42"/>
  <c r="N67" i="42"/>
  <c r="J67" i="42"/>
  <c r="N66" i="42"/>
  <c r="J66" i="42"/>
  <c r="N65" i="42"/>
  <c r="J65" i="42"/>
  <c r="N64" i="42"/>
  <c r="J64" i="42"/>
  <c r="N63" i="42"/>
  <c r="J63" i="42"/>
  <c r="N62" i="42"/>
  <c r="J62" i="42"/>
  <c r="N61" i="42"/>
  <c r="J61" i="42"/>
  <c r="N60" i="42"/>
  <c r="J60" i="42"/>
  <c r="N59" i="42"/>
  <c r="J59" i="42"/>
  <c r="N58" i="42"/>
  <c r="J58" i="42"/>
  <c r="N57" i="42"/>
  <c r="J57" i="42"/>
  <c r="N56" i="42"/>
  <c r="J56" i="42"/>
  <c r="N55" i="42"/>
  <c r="J55" i="42"/>
  <c r="N54" i="42"/>
  <c r="J54" i="42"/>
  <c r="N53" i="42"/>
  <c r="J53" i="42"/>
  <c r="N52" i="42"/>
  <c r="J52" i="42"/>
  <c r="N51" i="42"/>
  <c r="J51" i="42"/>
  <c r="N50" i="42"/>
  <c r="J50" i="42"/>
  <c r="N49" i="42"/>
  <c r="J49" i="42"/>
  <c r="N48" i="42"/>
  <c r="J48" i="42"/>
  <c r="N47" i="42"/>
  <c r="J47" i="42"/>
  <c r="N46" i="42"/>
  <c r="J46" i="42"/>
  <c r="N45" i="42"/>
  <c r="J45" i="42"/>
  <c r="N44" i="42"/>
  <c r="J44" i="42"/>
  <c r="N43" i="42"/>
  <c r="J43" i="42"/>
  <c r="N42" i="42"/>
  <c r="J42" i="42"/>
  <c r="N41" i="42"/>
  <c r="J41" i="42"/>
  <c r="N40" i="42"/>
  <c r="J40" i="42"/>
  <c r="N39" i="42"/>
  <c r="J39" i="42"/>
  <c r="N38" i="42"/>
  <c r="J38" i="42"/>
  <c r="N37" i="42"/>
  <c r="J37" i="42"/>
  <c r="N36" i="42"/>
  <c r="J36" i="42"/>
  <c r="N35" i="42"/>
  <c r="J35" i="42"/>
  <c r="N34" i="42"/>
  <c r="J34" i="42"/>
  <c r="N33" i="42"/>
  <c r="J33" i="42"/>
  <c r="N32" i="42"/>
  <c r="J32" i="42"/>
  <c r="N31" i="42"/>
  <c r="J31" i="42"/>
  <c r="N30" i="42"/>
  <c r="J30" i="42"/>
  <c r="N29" i="42"/>
  <c r="J29" i="42"/>
  <c r="N28" i="42"/>
  <c r="J28" i="42"/>
  <c r="N27" i="42"/>
  <c r="J27" i="42"/>
  <c r="N26" i="42"/>
  <c r="J26" i="42"/>
  <c r="N25" i="42"/>
  <c r="J25" i="42"/>
  <c r="N24" i="42"/>
  <c r="J24" i="42"/>
  <c r="N23" i="42"/>
  <c r="J23" i="42"/>
  <c r="N22" i="42"/>
  <c r="J22" i="42"/>
  <c r="N21" i="42"/>
  <c r="J21" i="42"/>
  <c r="N20" i="42"/>
  <c r="J20" i="42"/>
  <c r="N19" i="42"/>
  <c r="J19" i="42"/>
  <c r="N18" i="42"/>
  <c r="J18" i="42"/>
  <c r="N17" i="42"/>
  <c r="J17" i="42"/>
  <c r="N16" i="42"/>
  <c r="J16" i="42"/>
  <c r="N15" i="42"/>
  <c r="J15" i="42"/>
  <c r="N14" i="42"/>
  <c r="J14" i="42"/>
  <c r="N13" i="42"/>
  <c r="J13" i="42"/>
  <c r="N12" i="42"/>
  <c r="J12" i="42"/>
  <c r="N11" i="42"/>
  <c r="J11" i="42"/>
  <c r="N10" i="42"/>
  <c r="J10" i="42"/>
  <c r="N9" i="42"/>
  <c r="J9" i="42"/>
  <c r="N8" i="42"/>
  <c r="J8" i="42"/>
  <c r="N7" i="42"/>
  <c r="J7" i="42"/>
  <c r="N6" i="42"/>
  <c r="J6" i="42"/>
  <c r="N5" i="42"/>
  <c r="J5" i="42"/>
  <c r="A5" i="42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A54" i="42" s="1"/>
  <c r="A55" i="42" s="1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A66" i="42" s="1"/>
  <c r="A67" i="42" s="1"/>
  <c r="A68" i="42" s="1"/>
  <c r="A69" i="42" s="1"/>
  <c r="A70" i="42" s="1"/>
  <c r="A71" i="42" s="1"/>
  <c r="A72" i="42" s="1"/>
  <c r="A73" i="42" s="1"/>
  <c r="A74" i="42" s="1"/>
  <c r="A75" i="42" s="1"/>
  <c r="A76" i="42" s="1"/>
  <c r="A77" i="42" s="1"/>
  <c r="A78" i="42" s="1"/>
  <c r="A79" i="42" s="1"/>
  <c r="A80" i="42" s="1"/>
  <c r="A81" i="42" s="1"/>
  <c r="A82" i="42" s="1"/>
  <c r="A83" i="42" s="1"/>
  <c r="A84" i="42" s="1"/>
  <c r="A85" i="42" s="1"/>
  <c r="A86" i="42" s="1"/>
  <c r="A87" i="42" s="1"/>
  <c r="A88" i="42" s="1"/>
  <c r="A89" i="42" s="1"/>
  <c r="A90" i="42" s="1"/>
  <c r="A91" i="42" s="1"/>
  <c r="A92" i="42" s="1"/>
  <c r="A93" i="42" s="1"/>
  <c r="A94" i="42" s="1"/>
  <c r="A95" i="42" s="1"/>
  <c r="A96" i="42" s="1"/>
  <c r="A97" i="42" s="1"/>
  <c r="A98" i="42" s="1"/>
  <c r="A99" i="42" s="1"/>
  <c r="A100" i="42" s="1"/>
  <c r="A101" i="42" s="1"/>
  <c r="A102" i="42" s="1"/>
  <c r="A103" i="42" s="1"/>
  <c r="A104" i="42" s="1"/>
  <c r="A105" i="42" s="1"/>
  <c r="A106" i="42" s="1"/>
  <c r="A107" i="42" s="1"/>
  <c r="A108" i="42" s="1"/>
  <c r="A109" i="42" s="1"/>
  <c r="A110" i="42" s="1"/>
  <c r="A111" i="42" s="1"/>
  <c r="A112" i="42" s="1"/>
  <c r="A113" i="42" s="1"/>
  <c r="A114" i="42" s="1"/>
  <c r="A115" i="42" s="1"/>
  <c r="A116" i="42" s="1"/>
  <c r="A117" i="42" s="1"/>
  <c r="A118" i="42" s="1"/>
  <c r="A119" i="42" s="1"/>
  <c r="A120" i="42" s="1"/>
  <c r="A121" i="42" s="1"/>
  <c r="A122" i="42" s="1"/>
  <c r="A123" i="42" s="1"/>
  <c r="A124" i="42" s="1"/>
  <c r="A125" i="42" s="1"/>
  <c r="A126" i="42" s="1"/>
  <c r="A127" i="42" s="1"/>
  <c r="A128" i="42" s="1"/>
  <c r="A129" i="42" s="1"/>
  <c r="A130" i="42" s="1"/>
  <c r="A131" i="42" s="1"/>
  <c r="A132" i="42" s="1"/>
  <c r="A133" i="42" s="1"/>
  <c r="A134" i="42" s="1"/>
  <c r="A135" i="42" s="1"/>
  <c r="A136" i="42" s="1"/>
  <c r="A137" i="42" s="1"/>
  <c r="A138" i="42" s="1"/>
  <c r="A139" i="42" s="1"/>
  <c r="A140" i="42" s="1"/>
  <c r="A141" i="42" s="1"/>
  <c r="A142" i="42" s="1"/>
  <c r="A143" i="42" s="1"/>
  <c r="A144" i="42" s="1"/>
  <c r="A145" i="42" s="1"/>
  <c r="A146" i="42" s="1"/>
  <c r="A147" i="42" s="1"/>
  <c r="A148" i="42" s="1"/>
  <c r="A149" i="42" s="1"/>
  <c r="A150" i="42" s="1"/>
  <c r="A151" i="42" s="1"/>
  <c r="A152" i="42" s="1"/>
  <c r="A153" i="42" s="1"/>
  <c r="A154" i="42" s="1"/>
  <c r="A155" i="42" s="1"/>
  <c r="A156" i="42" s="1"/>
  <c r="A157" i="42" s="1"/>
  <c r="A158" i="42" s="1"/>
  <c r="A159" i="42" s="1"/>
  <c r="A160" i="42" s="1"/>
  <c r="A161" i="42" s="1"/>
  <c r="A162" i="42" s="1"/>
  <c r="A163" i="42" s="1"/>
  <c r="A164" i="42" s="1"/>
  <c r="A165" i="42" s="1"/>
  <c r="A166" i="42" s="1"/>
  <c r="A167" i="42" s="1"/>
  <c r="A168" i="42" s="1"/>
  <c r="A169" i="42" s="1"/>
  <c r="A170" i="42" s="1"/>
  <c r="A171" i="42" s="1"/>
  <c r="A172" i="42" s="1"/>
  <c r="A173" i="42" s="1"/>
  <c r="A174" i="42" s="1"/>
  <c r="A175" i="42" s="1"/>
  <c r="A176" i="42" s="1"/>
  <c r="A177" i="42" s="1"/>
  <c r="A178" i="42" s="1"/>
  <c r="A179" i="42" s="1"/>
  <c r="A180" i="42" s="1"/>
  <c r="A181" i="42" s="1"/>
  <c r="A182" i="42" s="1"/>
  <c r="A183" i="42" s="1"/>
  <c r="A184" i="42" s="1"/>
  <c r="A185" i="42" s="1"/>
  <c r="A186" i="42" s="1"/>
  <c r="A187" i="42" s="1"/>
  <c r="A188" i="42" s="1"/>
  <c r="A189" i="42" s="1"/>
  <c r="A190" i="42" s="1"/>
  <c r="A191" i="42" s="1"/>
  <c r="A192" i="42" s="1"/>
  <c r="A193" i="42" s="1"/>
  <c r="A194" i="42" s="1"/>
  <c r="A195" i="42" s="1"/>
  <c r="A196" i="42" s="1"/>
  <c r="A197" i="42" s="1"/>
  <c r="A198" i="42" s="1"/>
  <c r="A199" i="42" s="1"/>
  <c r="A200" i="42" s="1"/>
  <c r="A201" i="42" s="1"/>
  <c r="A202" i="42" s="1"/>
  <c r="A203" i="42" s="1"/>
  <c r="A204" i="42" s="1"/>
  <c r="A205" i="42" s="1"/>
  <c r="A206" i="42" s="1"/>
  <c r="A207" i="42" s="1"/>
  <c r="A208" i="42" s="1"/>
  <c r="A209" i="42" s="1"/>
  <c r="A210" i="42" s="1"/>
  <c r="A211" i="42" s="1"/>
  <c r="A212" i="42" s="1"/>
  <c r="A213" i="42" s="1"/>
  <c r="A214" i="42" s="1"/>
  <c r="A215" i="42" s="1"/>
  <c r="A216" i="42" s="1"/>
  <c r="A217" i="42" s="1"/>
  <c r="A218" i="42" s="1"/>
  <c r="A219" i="42" s="1"/>
  <c r="A220" i="42" s="1"/>
  <c r="A221" i="42" s="1"/>
  <c r="A222" i="42" s="1"/>
  <c r="A223" i="42" s="1"/>
  <c r="A224" i="42" s="1"/>
  <c r="A225" i="42" s="1"/>
  <c r="A226" i="42" s="1"/>
  <c r="A227" i="42" s="1"/>
  <c r="A228" i="42" s="1"/>
  <c r="A229" i="42" s="1"/>
  <c r="A230" i="42" s="1"/>
  <c r="A231" i="42" s="1"/>
  <c r="A232" i="42" s="1"/>
  <c r="A233" i="42" s="1"/>
  <c r="A234" i="42" s="1"/>
  <c r="A235" i="42" s="1"/>
  <c r="A236" i="42" s="1"/>
  <c r="A237" i="42" s="1"/>
  <c r="A238" i="42" s="1"/>
  <c r="A239" i="42" s="1"/>
  <c r="A240" i="42" s="1"/>
  <c r="A241" i="42" s="1"/>
  <c r="A242" i="42" s="1"/>
  <c r="A243" i="42" s="1"/>
  <c r="A244" i="42" s="1"/>
  <c r="A245" i="42" s="1"/>
  <c r="A246" i="42" s="1"/>
  <c r="A247" i="42" s="1"/>
  <c r="A248" i="42" s="1"/>
  <c r="A249" i="42" s="1"/>
  <c r="A250" i="42" s="1"/>
  <c r="A251" i="42" s="1"/>
  <c r="A252" i="42" s="1"/>
  <c r="A253" i="42" s="1"/>
  <c r="A254" i="42" s="1"/>
  <c r="A255" i="42" s="1"/>
  <c r="A256" i="42" s="1"/>
  <c r="A257" i="42" s="1"/>
  <c r="A258" i="42" s="1"/>
  <c r="A259" i="42" s="1"/>
  <c r="A260" i="42" s="1"/>
  <c r="A261" i="42" s="1"/>
  <c r="A262" i="42" s="1"/>
  <c r="A263" i="42" s="1"/>
  <c r="A264" i="42" s="1"/>
  <c r="A265" i="42" s="1"/>
  <c r="A266" i="42" s="1"/>
  <c r="A267" i="42" s="1"/>
  <c r="A268" i="42" s="1"/>
  <c r="A269" i="42" s="1"/>
  <c r="A270" i="42" s="1"/>
  <c r="A271" i="42" s="1"/>
  <c r="A272" i="42" s="1"/>
  <c r="A273" i="42" s="1"/>
  <c r="A274" i="42" s="1"/>
  <c r="A275" i="42" s="1"/>
  <c r="A276" i="42" s="1"/>
  <c r="A277" i="42" s="1"/>
  <c r="A278" i="42" s="1"/>
  <c r="A279" i="42" s="1"/>
  <c r="A280" i="42" s="1"/>
  <c r="A281" i="42" s="1"/>
  <c r="A282" i="42" s="1"/>
  <c r="A283" i="42" s="1"/>
  <c r="A284" i="42" s="1"/>
  <c r="A285" i="42" s="1"/>
  <c r="A286" i="42" s="1"/>
  <c r="A287" i="42" s="1"/>
  <c r="A288" i="42" s="1"/>
  <c r="A289" i="42" s="1"/>
  <c r="A290" i="42" s="1"/>
  <c r="A291" i="42" s="1"/>
  <c r="A292" i="42" s="1"/>
  <c r="A293" i="42" s="1"/>
  <c r="A294" i="42" s="1"/>
  <c r="A295" i="42" s="1"/>
  <c r="A296" i="42" s="1"/>
  <c r="A297" i="42" s="1"/>
  <c r="A298" i="42" s="1"/>
  <c r="A299" i="42" s="1"/>
  <c r="A300" i="42" s="1"/>
  <c r="A301" i="42" s="1"/>
  <c r="A302" i="42" s="1"/>
  <c r="A303" i="42" s="1"/>
  <c r="A304" i="42" s="1"/>
  <c r="A305" i="42" s="1"/>
  <c r="A306" i="42" s="1"/>
  <c r="A307" i="42" s="1"/>
  <c r="A308" i="42" s="1"/>
  <c r="A309" i="42" s="1"/>
  <c r="A310" i="42" s="1"/>
  <c r="A311" i="42" s="1"/>
  <c r="A312" i="42" s="1"/>
  <c r="A313" i="42" s="1"/>
  <c r="A314" i="42" s="1"/>
  <c r="A315" i="42" s="1"/>
  <c r="A316" i="42" s="1"/>
  <c r="A317" i="42" s="1"/>
  <c r="A318" i="42" s="1"/>
  <c r="A319" i="42" s="1"/>
  <c r="A320" i="42" s="1"/>
  <c r="A321" i="42" s="1"/>
  <c r="A322" i="42" s="1"/>
  <c r="A323" i="42" s="1"/>
  <c r="A324" i="42" s="1"/>
  <c r="A325" i="42" s="1"/>
  <c r="A326" i="42" s="1"/>
  <c r="A327" i="42" s="1"/>
  <c r="A328" i="42" s="1"/>
  <c r="A329" i="42" s="1"/>
  <c r="A330" i="42" s="1"/>
  <c r="A331" i="42" s="1"/>
  <c r="A332" i="42" s="1"/>
  <c r="A333" i="42" s="1"/>
  <c r="A334" i="42" s="1"/>
  <c r="A335" i="42" s="1"/>
  <c r="A336" i="42" s="1"/>
  <c r="A337" i="42" s="1"/>
  <c r="A338" i="42" s="1"/>
  <c r="A339" i="42" s="1"/>
  <c r="A340" i="42" s="1"/>
  <c r="A341" i="42" s="1"/>
  <c r="A342" i="42" s="1"/>
  <c r="A343" i="42" s="1"/>
  <c r="A344" i="42" s="1"/>
  <c r="A345" i="42" s="1"/>
  <c r="A346" i="42" s="1"/>
  <c r="A347" i="42" s="1"/>
  <c r="A348" i="42" s="1"/>
  <c r="A349" i="42" s="1"/>
  <c r="A350" i="42" s="1"/>
  <c r="A351" i="42" s="1"/>
  <c r="A352" i="42" s="1"/>
  <c r="A353" i="42" s="1"/>
  <c r="A354" i="42" s="1"/>
  <c r="A355" i="42" s="1"/>
  <c r="A356" i="42" s="1"/>
  <c r="A357" i="42" s="1"/>
  <c r="A358" i="42" s="1"/>
  <c r="A359" i="42" s="1"/>
  <c r="A360" i="42" s="1"/>
  <c r="A361" i="42" s="1"/>
  <c r="A362" i="42" s="1"/>
  <c r="A363" i="42" s="1"/>
  <c r="A364" i="42" s="1"/>
  <c r="A365" i="42" s="1"/>
  <c r="A366" i="42" s="1"/>
  <c r="A367" i="42" s="1"/>
  <c r="A368" i="42" s="1"/>
  <c r="A369" i="42" s="1"/>
  <c r="A370" i="42" s="1"/>
  <c r="A371" i="42" s="1"/>
  <c r="A372" i="42" s="1"/>
  <c r="A373" i="42" s="1"/>
  <c r="A374" i="42" s="1"/>
  <c r="A375" i="42" s="1"/>
  <c r="A376" i="42" s="1"/>
  <c r="A377" i="42" s="1"/>
  <c r="A378" i="42" s="1"/>
  <c r="A379" i="42" s="1"/>
  <c r="A380" i="42" s="1"/>
  <c r="A381" i="42" s="1"/>
  <c r="A382" i="42" s="1"/>
  <c r="A383" i="42" s="1"/>
  <c r="A384" i="42" s="1"/>
  <c r="A385" i="42" s="1"/>
  <c r="A386" i="42" s="1"/>
  <c r="A387" i="42" s="1"/>
  <c r="A388" i="42" s="1"/>
  <c r="A389" i="42" s="1"/>
  <c r="A390" i="42" s="1"/>
  <c r="A391" i="42" s="1"/>
  <c r="A392" i="42" s="1"/>
  <c r="A393" i="42" s="1"/>
  <c r="A394" i="42" s="1"/>
  <c r="A395" i="42" s="1"/>
  <c r="A396" i="42" s="1"/>
  <c r="A397" i="42" s="1"/>
  <c r="A398" i="42" s="1"/>
  <c r="A399" i="42" s="1"/>
  <c r="A400" i="42" s="1"/>
  <c r="A401" i="42" s="1"/>
  <c r="A402" i="42" s="1"/>
  <c r="A403" i="42" s="1"/>
  <c r="A404" i="42" s="1"/>
  <c r="A405" i="42" s="1"/>
  <c r="A406" i="42" s="1"/>
  <c r="A407" i="42" s="1"/>
  <c r="A408" i="42" s="1"/>
  <c r="A409" i="42" s="1"/>
  <c r="A410" i="42" s="1"/>
  <c r="A411" i="42" s="1"/>
  <c r="A412" i="42" s="1"/>
  <c r="A413" i="42" s="1"/>
  <c r="A414" i="42" s="1"/>
  <c r="A415" i="42" s="1"/>
  <c r="A416" i="42" s="1"/>
  <c r="A417" i="42" s="1"/>
  <c r="N4" i="42"/>
  <c r="J4" i="42"/>
  <c r="G3072" i="1"/>
  <c r="J3072" i="1"/>
  <c r="G3047" i="1"/>
  <c r="J3047" i="1"/>
  <c r="G2966" i="1"/>
  <c r="G3288" i="1"/>
  <c r="J3288" i="1"/>
  <c r="G3289" i="1"/>
  <c r="J3289" i="1"/>
  <c r="G3290" i="1"/>
  <c r="J3290" i="1"/>
  <c r="G3291" i="1"/>
  <c r="J3291" i="1"/>
  <c r="G3292" i="1"/>
  <c r="J3292" i="1"/>
  <c r="G3293" i="1"/>
  <c r="J3293" i="1"/>
  <c r="G3294" i="1"/>
  <c r="J3294" i="1"/>
  <c r="G3295" i="1"/>
  <c r="J3295" i="1"/>
  <c r="G3296" i="1"/>
  <c r="J3296" i="1"/>
  <c r="G3297" i="1"/>
  <c r="J3297" i="1"/>
  <c r="G3298" i="1"/>
  <c r="J3298" i="1"/>
  <c r="G3299" i="1"/>
  <c r="J3299" i="1"/>
  <c r="G3300" i="1"/>
  <c r="J3300" i="1"/>
  <c r="G3301" i="1"/>
  <c r="J3301" i="1"/>
  <c r="G3302" i="1"/>
  <c r="J3302" i="1"/>
  <c r="G3303" i="1"/>
  <c r="J3303" i="1"/>
  <c r="G3304" i="1"/>
  <c r="J3304" i="1"/>
  <c r="G3305" i="1"/>
  <c r="J3305" i="1"/>
  <c r="G3306" i="1"/>
  <c r="J3306" i="1"/>
  <c r="G3307" i="1"/>
  <c r="J3307" i="1"/>
  <c r="G3308" i="1"/>
  <c r="J3308" i="1"/>
  <c r="G3309" i="1"/>
  <c r="J3309" i="1"/>
  <c r="G3310" i="1"/>
  <c r="J3310" i="1"/>
  <c r="G3311" i="1"/>
  <c r="J3311" i="1"/>
  <c r="G3312" i="1"/>
  <c r="J3312" i="1"/>
  <c r="G3313" i="1"/>
  <c r="J3313" i="1"/>
  <c r="G3314" i="1"/>
  <c r="J3314" i="1"/>
  <c r="G3315" i="1"/>
  <c r="J3315" i="1"/>
  <c r="G3316" i="1"/>
  <c r="J3316" i="1"/>
  <c r="G3317" i="1"/>
  <c r="J3317" i="1"/>
  <c r="G3318" i="1"/>
  <c r="J3318" i="1"/>
  <c r="G3319" i="1"/>
  <c r="J3319" i="1"/>
  <c r="G3320" i="1"/>
  <c r="J3320" i="1"/>
  <c r="G3321" i="1"/>
  <c r="J3321" i="1"/>
  <c r="G3322" i="1"/>
  <c r="J3322" i="1"/>
  <c r="G3323" i="1"/>
  <c r="J3323" i="1"/>
  <c r="G3324" i="1"/>
  <c r="J3324" i="1"/>
  <c r="G3325" i="1"/>
  <c r="J3325" i="1"/>
  <c r="G3326" i="1"/>
  <c r="J3326" i="1"/>
  <c r="G3327" i="1"/>
  <c r="J3327" i="1"/>
  <c r="G3328" i="1"/>
  <c r="J3328" i="1"/>
  <c r="G3329" i="1"/>
  <c r="J3329" i="1"/>
  <c r="G3330" i="1"/>
  <c r="J3330" i="1"/>
  <c r="G3331" i="1"/>
  <c r="J3331" i="1"/>
  <c r="G3333" i="1"/>
  <c r="J3333" i="1"/>
  <c r="G3334" i="1"/>
  <c r="J3334" i="1"/>
  <c r="G3335" i="1"/>
  <c r="J3335" i="1"/>
  <c r="G3336" i="1"/>
  <c r="J3336" i="1"/>
  <c r="G3337" i="1"/>
  <c r="J3337" i="1"/>
  <c r="G3338" i="1"/>
  <c r="J3338" i="1"/>
  <c r="G3339" i="1"/>
  <c r="J3339" i="1"/>
  <c r="G3340" i="1"/>
  <c r="J3340" i="1"/>
  <c r="G3341" i="1"/>
  <c r="J3341" i="1"/>
  <c r="G3342" i="1"/>
  <c r="J3342" i="1"/>
  <c r="G3343" i="1"/>
  <c r="J3343" i="1"/>
  <c r="G3344" i="1"/>
  <c r="J3344" i="1"/>
  <c r="G3345" i="1"/>
  <c r="J3345" i="1"/>
  <c r="G3346" i="1"/>
  <c r="J3346" i="1"/>
  <c r="G3347" i="1"/>
  <c r="J3347" i="1"/>
  <c r="G3348" i="1"/>
  <c r="J3348" i="1"/>
  <c r="G3349" i="1"/>
  <c r="J3349" i="1"/>
  <c r="G3350" i="1"/>
  <c r="J3350" i="1"/>
  <c r="G3351" i="1"/>
  <c r="J3351" i="1"/>
  <c r="G3352" i="1"/>
  <c r="J3352" i="1"/>
  <c r="G3353" i="1"/>
  <c r="J3353" i="1"/>
  <c r="G3354" i="1"/>
  <c r="J3354" i="1"/>
  <c r="G3355" i="1"/>
  <c r="J3355" i="1"/>
  <c r="G3356" i="1"/>
  <c r="J3356" i="1"/>
  <c r="G3357" i="1"/>
  <c r="J3357" i="1"/>
  <c r="G3358" i="1"/>
  <c r="J3358" i="1"/>
  <c r="G3360" i="1"/>
  <c r="J3360" i="1"/>
  <c r="G3361" i="1"/>
  <c r="J3361" i="1"/>
  <c r="G3362" i="1"/>
  <c r="J3362" i="1"/>
  <c r="G3363" i="1"/>
  <c r="J3363" i="1"/>
  <c r="G3364" i="1"/>
  <c r="J3364" i="1"/>
  <c r="G3365" i="1"/>
  <c r="J3365" i="1"/>
  <c r="G3366" i="1"/>
  <c r="J3366" i="1"/>
  <c r="G3367" i="1"/>
  <c r="J3367" i="1"/>
  <c r="G3368" i="1"/>
  <c r="J3368" i="1"/>
  <c r="G3369" i="1"/>
  <c r="J3369" i="1"/>
  <c r="G3370" i="1"/>
  <c r="J3370" i="1"/>
  <c r="G3371" i="1"/>
  <c r="J3371" i="1"/>
  <c r="G3372" i="1"/>
  <c r="J3372" i="1"/>
  <c r="G3373" i="1"/>
  <c r="J3373" i="1"/>
  <c r="G3374" i="1"/>
  <c r="J3374" i="1"/>
  <c r="G3375" i="1"/>
  <c r="J3375" i="1"/>
  <c r="G3376" i="1"/>
  <c r="J3376" i="1"/>
  <c r="G3377" i="1"/>
  <c r="J3377" i="1"/>
  <c r="G3378" i="1"/>
  <c r="J3378" i="1"/>
  <c r="G3379" i="1"/>
  <c r="J3379" i="1"/>
  <c r="G3380" i="1"/>
  <c r="J3380" i="1"/>
  <c r="G3381" i="1"/>
  <c r="J3381" i="1"/>
  <c r="G3382" i="1"/>
  <c r="J3382" i="1"/>
  <c r="G3383" i="1"/>
  <c r="J3383" i="1"/>
  <c r="G3384" i="1"/>
  <c r="J3384" i="1"/>
  <c r="G3385" i="1"/>
  <c r="J3385" i="1"/>
  <c r="G3386" i="1"/>
  <c r="J3386" i="1"/>
  <c r="G3387" i="1"/>
  <c r="J3387" i="1"/>
  <c r="G3388" i="1"/>
  <c r="J3388" i="1"/>
  <c r="G3389" i="1"/>
  <c r="J3389" i="1"/>
  <c r="G3390" i="1"/>
  <c r="J3390" i="1"/>
  <c r="G3391" i="1"/>
  <c r="J3391" i="1"/>
  <c r="G3392" i="1"/>
  <c r="J3392" i="1"/>
  <c r="G3393" i="1"/>
  <c r="J3393" i="1"/>
  <c r="G3394" i="1"/>
  <c r="J3394" i="1"/>
  <c r="G3395" i="1"/>
  <c r="J3395" i="1"/>
  <c r="G3396" i="1"/>
  <c r="J3396" i="1"/>
  <c r="G3397" i="1"/>
  <c r="J3397" i="1"/>
  <c r="G3398" i="1"/>
  <c r="J3398" i="1"/>
  <c r="G3399" i="1"/>
  <c r="J3399" i="1"/>
  <c r="G3400" i="1"/>
  <c r="J3400" i="1"/>
  <c r="G3401" i="1"/>
  <c r="J3401" i="1"/>
  <c r="G3402" i="1"/>
  <c r="J3402" i="1"/>
  <c r="G3403" i="1"/>
  <c r="J3403" i="1"/>
  <c r="G3404" i="1"/>
  <c r="J3404" i="1"/>
  <c r="G3405" i="1"/>
  <c r="J3405" i="1"/>
  <c r="G3406" i="1"/>
  <c r="J3406" i="1"/>
  <c r="G3407" i="1"/>
  <c r="J3407" i="1"/>
  <c r="G3408" i="1"/>
  <c r="J3408" i="1"/>
  <c r="G3409" i="1"/>
  <c r="J3409" i="1"/>
  <c r="G3410" i="1"/>
  <c r="J3410" i="1"/>
  <c r="G3411" i="1"/>
  <c r="J3411" i="1"/>
  <c r="G3412" i="1"/>
  <c r="J3412" i="1"/>
  <c r="G3413" i="1"/>
  <c r="J3413" i="1"/>
  <c r="G3414" i="1"/>
  <c r="J3414" i="1"/>
  <c r="G3415" i="1"/>
  <c r="J3415" i="1"/>
  <c r="G3416" i="1"/>
  <c r="J3416" i="1"/>
  <c r="G3417" i="1"/>
  <c r="J3417" i="1"/>
  <c r="G3418" i="1"/>
  <c r="J3418" i="1"/>
  <c r="G3419" i="1"/>
  <c r="J3419" i="1"/>
  <c r="G3420" i="1"/>
  <c r="J3420" i="1"/>
  <c r="G3421" i="1"/>
  <c r="J3421" i="1"/>
  <c r="G3422" i="1"/>
  <c r="J3422" i="1"/>
  <c r="G3423" i="1"/>
  <c r="J3423" i="1"/>
  <c r="G3424" i="1"/>
  <c r="J3424" i="1"/>
  <c r="G3425" i="1"/>
  <c r="J3425" i="1"/>
  <c r="G3426" i="1"/>
  <c r="J3426" i="1"/>
  <c r="G3427" i="1"/>
  <c r="J3427" i="1"/>
  <c r="G3428" i="1"/>
  <c r="J3428" i="1"/>
  <c r="G3429" i="1"/>
  <c r="J3429" i="1"/>
  <c r="G3430" i="1"/>
  <c r="J3430" i="1"/>
  <c r="G3431" i="1"/>
  <c r="J3431" i="1"/>
  <c r="G3432" i="1"/>
  <c r="J3432" i="1"/>
  <c r="G3433" i="1"/>
  <c r="J3433" i="1"/>
  <c r="G3434" i="1"/>
  <c r="J3434" i="1"/>
  <c r="G3435" i="1"/>
  <c r="J3435" i="1"/>
  <c r="G3436" i="1"/>
  <c r="J3436" i="1"/>
  <c r="G3437" i="1"/>
  <c r="J3437" i="1"/>
  <c r="G3438" i="1"/>
  <c r="J3438" i="1"/>
  <c r="G3439" i="1"/>
  <c r="J3439" i="1"/>
  <c r="G3440" i="1"/>
  <c r="J3440" i="1"/>
  <c r="G3441" i="1"/>
  <c r="J3441" i="1"/>
  <c r="G3442" i="1"/>
  <c r="J3442" i="1"/>
  <c r="G3443" i="1"/>
  <c r="J3443" i="1"/>
  <c r="G3444" i="1"/>
  <c r="J3444" i="1"/>
  <c r="G3445" i="1"/>
  <c r="J3445" i="1"/>
  <c r="G3446" i="1"/>
  <c r="J3446" i="1"/>
  <c r="G3447" i="1"/>
  <c r="J3447" i="1"/>
  <c r="G3448" i="1"/>
  <c r="J3448" i="1"/>
  <c r="G3449" i="1"/>
  <c r="J3449" i="1"/>
  <c r="G3450" i="1"/>
  <c r="J3450" i="1"/>
  <c r="G3451" i="1"/>
  <c r="J3451" i="1"/>
  <c r="G3452" i="1"/>
  <c r="J3452" i="1"/>
  <c r="G3453" i="1"/>
  <c r="J3453" i="1"/>
  <c r="G3454" i="1"/>
  <c r="J3454" i="1"/>
  <c r="G3455" i="1"/>
  <c r="J3455" i="1"/>
  <c r="G3456" i="1"/>
  <c r="J3456" i="1"/>
  <c r="G3457" i="1"/>
  <c r="J3457" i="1"/>
  <c r="G3458" i="1"/>
  <c r="J3458" i="1"/>
  <c r="G3459" i="1"/>
  <c r="J3459" i="1"/>
  <c r="G3460" i="1"/>
  <c r="J3460" i="1"/>
  <c r="G3461" i="1"/>
  <c r="J3461" i="1"/>
  <c r="G3462" i="1"/>
  <c r="J3462" i="1"/>
  <c r="G3463" i="1"/>
  <c r="J3463" i="1"/>
  <c r="G3464" i="1"/>
  <c r="J3464" i="1"/>
  <c r="G3465" i="1"/>
  <c r="J3465" i="1"/>
  <c r="G3466" i="1"/>
  <c r="J3466" i="1"/>
  <c r="G3467" i="1"/>
  <c r="J3467" i="1"/>
  <c r="G3468" i="1"/>
  <c r="J3468" i="1"/>
  <c r="G3469" i="1"/>
  <c r="J3469" i="1"/>
  <c r="G3470" i="1"/>
  <c r="J3470" i="1"/>
  <c r="G3471" i="1"/>
  <c r="J3471" i="1"/>
  <c r="G3472" i="1"/>
  <c r="J3472" i="1"/>
  <c r="G3473" i="1"/>
  <c r="J3473" i="1"/>
  <c r="G3474" i="1"/>
  <c r="J3474" i="1"/>
  <c r="G3475" i="1"/>
  <c r="J3475" i="1"/>
  <c r="G3476" i="1"/>
  <c r="J3476" i="1"/>
  <c r="G3477" i="1"/>
  <c r="J3477" i="1"/>
  <c r="G3478" i="1"/>
  <c r="J3478" i="1"/>
  <c r="G3479" i="1"/>
  <c r="J3479" i="1"/>
  <c r="G3480" i="1"/>
  <c r="J3480" i="1"/>
  <c r="G3481" i="1"/>
  <c r="J3481" i="1"/>
  <c r="G3482" i="1"/>
  <c r="J3482" i="1"/>
  <c r="G3483" i="1"/>
  <c r="J3483" i="1"/>
  <c r="G3484" i="1"/>
  <c r="J3484" i="1"/>
  <c r="G3485" i="1"/>
  <c r="J3485" i="1"/>
  <c r="G3486" i="1"/>
  <c r="J3486" i="1"/>
  <c r="G3487" i="1"/>
  <c r="J3487" i="1"/>
  <c r="G3488" i="1"/>
  <c r="J3488" i="1"/>
  <c r="G3489" i="1"/>
  <c r="J3489" i="1"/>
  <c r="G3490" i="1"/>
  <c r="J3490" i="1"/>
  <c r="G3491" i="1"/>
  <c r="J3491" i="1"/>
  <c r="G3492" i="1"/>
  <c r="J3492" i="1"/>
  <c r="G3493" i="1"/>
  <c r="J3493" i="1"/>
  <c r="G3494" i="1"/>
  <c r="J3494" i="1"/>
  <c r="G3495" i="1"/>
  <c r="J3495" i="1"/>
  <c r="G3496" i="1"/>
  <c r="J3496" i="1"/>
  <c r="G3497" i="1"/>
  <c r="J3497" i="1"/>
  <c r="G3498" i="1"/>
  <c r="J3498" i="1"/>
  <c r="G3499" i="1"/>
  <c r="J3499" i="1"/>
  <c r="G3500" i="1"/>
  <c r="J3500" i="1"/>
  <c r="G3501" i="1"/>
  <c r="J3501" i="1"/>
  <c r="G3502" i="1"/>
  <c r="J3502" i="1"/>
  <c r="G3503" i="1"/>
  <c r="J3503" i="1"/>
  <c r="G3504" i="1"/>
  <c r="J3504" i="1"/>
  <c r="G3505" i="1"/>
  <c r="J3505" i="1"/>
  <c r="G3506" i="1"/>
  <c r="J3506" i="1"/>
  <c r="G3507" i="1"/>
  <c r="J3507" i="1"/>
  <c r="G3508" i="1"/>
  <c r="J3508" i="1"/>
  <c r="G3509" i="1"/>
  <c r="J3509" i="1"/>
  <c r="G3510" i="1"/>
  <c r="J3510" i="1"/>
  <c r="G3511" i="1"/>
  <c r="J3511" i="1"/>
  <c r="G3512" i="1"/>
  <c r="J3512" i="1"/>
  <c r="G3513" i="1"/>
  <c r="J3513" i="1"/>
  <c r="G3514" i="1"/>
  <c r="J3514" i="1"/>
  <c r="G3515" i="1"/>
  <c r="J3515" i="1"/>
  <c r="G3516" i="1"/>
  <c r="J3516" i="1"/>
  <c r="G3517" i="1"/>
  <c r="J3517" i="1"/>
  <c r="G3518" i="1"/>
  <c r="J3518" i="1"/>
  <c r="G3519" i="1"/>
  <c r="J3519" i="1"/>
  <c r="G3520" i="1"/>
  <c r="J3520" i="1"/>
  <c r="G3521" i="1"/>
  <c r="J3521" i="1"/>
  <c r="G3522" i="1"/>
  <c r="J3522" i="1"/>
  <c r="G3523" i="1"/>
  <c r="J3523" i="1"/>
  <c r="G3524" i="1"/>
  <c r="J3524" i="1"/>
  <c r="G3525" i="1"/>
  <c r="J3525" i="1"/>
  <c r="G3526" i="1"/>
  <c r="J3526" i="1"/>
  <c r="G3527" i="1"/>
  <c r="J3527" i="1"/>
  <c r="G3528" i="1"/>
  <c r="J3528" i="1"/>
  <c r="G3529" i="1"/>
  <c r="J3529" i="1"/>
  <c r="G3530" i="1"/>
  <c r="J3530" i="1"/>
  <c r="G3531" i="1"/>
  <c r="J3531" i="1"/>
  <c r="G3532" i="1"/>
  <c r="J3532" i="1"/>
  <c r="G3533" i="1"/>
  <c r="J3533" i="1"/>
  <c r="G3534" i="1"/>
  <c r="J3534" i="1"/>
  <c r="G3535" i="1"/>
  <c r="J3535" i="1"/>
  <c r="G3536" i="1"/>
  <c r="J3536" i="1"/>
  <c r="G3537" i="1"/>
  <c r="J3537" i="1"/>
  <c r="G3538" i="1"/>
  <c r="J3538" i="1"/>
  <c r="G3539" i="1"/>
  <c r="J3539" i="1"/>
  <c r="G3540" i="1"/>
  <c r="J3540" i="1"/>
  <c r="G3541" i="1"/>
  <c r="J3541" i="1"/>
  <c r="G3542" i="1"/>
  <c r="J3542" i="1"/>
  <c r="G3543" i="1"/>
  <c r="J3543" i="1"/>
  <c r="G3544" i="1"/>
  <c r="J3544" i="1"/>
  <c r="G3545" i="1"/>
  <c r="J3545" i="1"/>
  <c r="G3546" i="1"/>
  <c r="J3546" i="1"/>
  <c r="G3547" i="1"/>
  <c r="J3547" i="1"/>
  <c r="G3548" i="1"/>
  <c r="J3548" i="1"/>
  <c r="G3549" i="1"/>
  <c r="J3549" i="1"/>
  <c r="G3550" i="1"/>
  <c r="J3550" i="1"/>
  <c r="G3551" i="1"/>
  <c r="J3551" i="1"/>
  <c r="G3552" i="1"/>
  <c r="J3552" i="1"/>
  <c r="G3553" i="1"/>
  <c r="J3553" i="1"/>
  <c r="G3554" i="1"/>
  <c r="J3554" i="1"/>
  <c r="G3555" i="1"/>
  <c r="J3555" i="1"/>
  <c r="G3556" i="1"/>
  <c r="J3556" i="1"/>
  <c r="G3557" i="1"/>
  <c r="J3557" i="1"/>
  <c r="G3558" i="1"/>
  <c r="J3558" i="1"/>
  <c r="G3559" i="1"/>
  <c r="J3559" i="1"/>
  <c r="G3560" i="1"/>
  <c r="J3560" i="1"/>
  <c r="G3561" i="1"/>
  <c r="J3561" i="1"/>
  <c r="G3562" i="1"/>
  <c r="J3562" i="1"/>
  <c r="G3563" i="1"/>
  <c r="J3563" i="1"/>
  <c r="G3564" i="1"/>
  <c r="J3564" i="1"/>
  <c r="G3565" i="1"/>
  <c r="J3565" i="1"/>
  <c r="G3566" i="1"/>
  <c r="J3566" i="1"/>
  <c r="G3567" i="1"/>
  <c r="J3567" i="1"/>
  <c r="G3568" i="1"/>
  <c r="J3568" i="1"/>
  <c r="G3569" i="1"/>
  <c r="J3569" i="1"/>
  <c r="G3570" i="1"/>
  <c r="J3570" i="1"/>
  <c r="G3571" i="1"/>
  <c r="J3571" i="1"/>
  <c r="G3572" i="1"/>
  <c r="J3572" i="1"/>
  <c r="G3573" i="1"/>
  <c r="J3573" i="1"/>
  <c r="G3574" i="1"/>
  <c r="J3574" i="1"/>
  <c r="G3575" i="1"/>
  <c r="J3575" i="1"/>
  <c r="G3576" i="1"/>
  <c r="J3576" i="1"/>
  <c r="G3577" i="1"/>
  <c r="J3577" i="1"/>
  <c r="G3578" i="1"/>
  <c r="J3578" i="1"/>
  <c r="G3579" i="1"/>
  <c r="J3579" i="1"/>
  <c r="G3580" i="1"/>
  <c r="J3580" i="1"/>
  <c r="G3581" i="1"/>
  <c r="J3581" i="1"/>
  <c r="G3582" i="1"/>
  <c r="J3582" i="1"/>
  <c r="G3583" i="1"/>
  <c r="J3583" i="1"/>
  <c r="G3584" i="1"/>
  <c r="J3584" i="1"/>
  <c r="G3585" i="1"/>
  <c r="J3585" i="1"/>
  <c r="G3586" i="1"/>
  <c r="J3586" i="1"/>
  <c r="G3587" i="1"/>
  <c r="J3587" i="1"/>
  <c r="G3588" i="1"/>
  <c r="J3588" i="1"/>
  <c r="G3589" i="1"/>
  <c r="J3589" i="1"/>
  <c r="G3590" i="1"/>
  <c r="J3590" i="1"/>
  <c r="G3591" i="1"/>
  <c r="J3591" i="1"/>
  <c r="G3592" i="1"/>
  <c r="J3592" i="1"/>
  <c r="G3593" i="1"/>
  <c r="J3593" i="1"/>
  <c r="G3594" i="1"/>
  <c r="J3594" i="1"/>
  <c r="G3595" i="1"/>
  <c r="J3595" i="1"/>
  <c r="G3596" i="1"/>
  <c r="J3596" i="1"/>
  <c r="G3597" i="1"/>
  <c r="J3597" i="1"/>
  <c r="G3598" i="1"/>
  <c r="J3598" i="1"/>
  <c r="G3599" i="1"/>
  <c r="J3599" i="1"/>
  <c r="G3600" i="1"/>
  <c r="J3600" i="1"/>
  <c r="G3601" i="1"/>
  <c r="J3601" i="1"/>
  <c r="G3602" i="1"/>
  <c r="J3602" i="1"/>
  <c r="G3603" i="1"/>
  <c r="J3603" i="1"/>
  <c r="G3604" i="1"/>
  <c r="J3604" i="1"/>
  <c r="G3605" i="1"/>
  <c r="J3605" i="1"/>
  <c r="G3606" i="1"/>
  <c r="J3606" i="1"/>
  <c r="G3607" i="1"/>
  <c r="J3607" i="1"/>
  <c r="G3608" i="1"/>
  <c r="J3608" i="1"/>
  <c r="G3609" i="1"/>
  <c r="J3609" i="1"/>
  <c r="G3610" i="1"/>
  <c r="J3610" i="1"/>
  <c r="G3611" i="1"/>
  <c r="J3611" i="1"/>
  <c r="G3612" i="1"/>
  <c r="J3612" i="1"/>
  <c r="G3613" i="1"/>
  <c r="J3613" i="1"/>
  <c r="G3614" i="1"/>
  <c r="J3614" i="1"/>
  <c r="G3615" i="1"/>
  <c r="J3615" i="1"/>
  <c r="G3616" i="1"/>
  <c r="J3616" i="1"/>
  <c r="G3617" i="1"/>
  <c r="J3617" i="1"/>
  <c r="G3618" i="1"/>
  <c r="J3618" i="1"/>
  <c r="G3619" i="1"/>
  <c r="J3619" i="1"/>
  <c r="G3620" i="1"/>
  <c r="J3620" i="1"/>
  <c r="G3621" i="1"/>
  <c r="J3621" i="1"/>
  <c r="G3622" i="1"/>
  <c r="J3622" i="1"/>
  <c r="G3623" i="1"/>
  <c r="J3623" i="1"/>
  <c r="G3624" i="1"/>
  <c r="J3624" i="1"/>
  <c r="G3625" i="1"/>
  <c r="J3625" i="1"/>
  <c r="G3626" i="1"/>
  <c r="J3626" i="1"/>
  <c r="G3627" i="1"/>
  <c r="J3627" i="1"/>
  <c r="G3628" i="1"/>
  <c r="J3628" i="1"/>
  <c r="G3629" i="1"/>
  <c r="J3629" i="1"/>
  <c r="G3630" i="1"/>
  <c r="J3630" i="1"/>
  <c r="G3631" i="1"/>
  <c r="J3631" i="1"/>
  <c r="G3632" i="1"/>
  <c r="J3632" i="1"/>
  <c r="G3633" i="1"/>
  <c r="J3633" i="1"/>
  <c r="G3634" i="1"/>
  <c r="J3634" i="1"/>
  <c r="G3635" i="1"/>
  <c r="J3635" i="1"/>
  <c r="G3636" i="1"/>
  <c r="J3636" i="1"/>
  <c r="G3637" i="1"/>
  <c r="J3637" i="1"/>
  <c r="G3638" i="1"/>
  <c r="J3638" i="1"/>
  <c r="G3639" i="1"/>
  <c r="J3639" i="1"/>
  <c r="G3640" i="1"/>
  <c r="J3640" i="1"/>
  <c r="G3641" i="1"/>
  <c r="J3641" i="1"/>
  <c r="G3642" i="1"/>
  <c r="J3642" i="1"/>
  <c r="G3643" i="1"/>
  <c r="J3643" i="1"/>
  <c r="G3644" i="1"/>
  <c r="J3644" i="1"/>
  <c r="G3645" i="1"/>
  <c r="J3645" i="1"/>
  <c r="G3646" i="1"/>
  <c r="J3646" i="1"/>
  <c r="G3647" i="1"/>
  <c r="J3647" i="1"/>
  <c r="G3648" i="1"/>
  <c r="J3648" i="1"/>
  <c r="G3649" i="1"/>
  <c r="J3649" i="1"/>
  <c r="G3650" i="1"/>
  <c r="J3650" i="1"/>
  <c r="G3651" i="1"/>
  <c r="J3651" i="1"/>
  <c r="G3652" i="1"/>
  <c r="J3652" i="1"/>
  <c r="G3653" i="1"/>
  <c r="J3653" i="1"/>
  <c r="G3654" i="1"/>
  <c r="J3654" i="1"/>
  <c r="G3655" i="1"/>
  <c r="J3655" i="1"/>
  <c r="G3656" i="1"/>
  <c r="J3656" i="1"/>
  <c r="G3657" i="1"/>
  <c r="J3657" i="1"/>
  <c r="G3658" i="1"/>
  <c r="J3658" i="1"/>
  <c r="G3659" i="1"/>
  <c r="J3659" i="1"/>
  <c r="G3660" i="1"/>
  <c r="J3660" i="1"/>
  <c r="G3661" i="1"/>
  <c r="J3661" i="1"/>
  <c r="G3662" i="1"/>
  <c r="J3662" i="1"/>
  <c r="G3663" i="1"/>
  <c r="J3663" i="1"/>
  <c r="G3664" i="1"/>
  <c r="J3664" i="1"/>
  <c r="G3665" i="1"/>
  <c r="J3665" i="1"/>
  <c r="G3666" i="1"/>
  <c r="J3666" i="1"/>
  <c r="G3667" i="1"/>
  <c r="J3667" i="1"/>
  <c r="G3668" i="1"/>
  <c r="J3668" i="1"/>
  <c r="G3669" i="1"/>
  <c r="J3669" i="1"/>
  <c r="G3670" i="1"/>
  <c r="J3670" i="1"/>
  <c r="G3671" i="1"/>
  <c r="J3671" i="1"/>
  <c r="G3672" i="1"/>
  <c r="J3672" i="1"/>
  <c r="G3673" i="1"/>
  <c r="J3673" i="1"/>
  <c r="G3674" i="1"/>
  <c r="J3674" i="1"/>
  <c r="G3675" i="1"/>
  <c r="J3675" i="1"/>
  <c r="G3676" i="1"/>
  <c r="J3676" i="1"/>
  <c r="G3677" i="1"/>
  <c r="J3677" i="1"/>
  <c r="G3678" i="1"/>
  <c r="J3678" i="1"/>
  <c r="G3679" i="1"/>
  <c r="J3679" i="1"/>
  <c r="G3680" i="1"/>
  <c r="J3680" i="1"/>
  <c r="G3681" i="1"/>
  <c r="J3681" i="1"/>
  <c r="G3682" i="1"/>
  <c r="J3682" i="1"/>
  <c r="G3683" i="1"/>
  <c r="J3683" i="1"/>
  <c r="G3684" i="1"/>
  <c r="J3684" i="1"/>
  <c r="G3685" i="1"/>
  <c r="J3685" i="1"/>
  <c r="G3686" i="1"/>
  <c r="J3686" i="1"/>
  <c r="G3687" i="1"/>
  <c r="J3687" i="1"/>
  <c r="G3688" i="1"/>
  <c r="J3688" i="1"/>
  <c r="G3689" i="1"/>
  <c r="J3689" i="1"/>
  <c r="G3690" i="1"/>
  <c r="J3690" i="1"/>
  <c r="G3691" i="1"/>
  <c r="J3691" i="1"/>
  <c r="G3692" i="1"/>
  <c r="J3692" i="1"/>
  <c r="G3693" i="1"/>
  <c r="J3693" i="1"/>
  <c r="G3694" i="1"/>
  <c r="J3694" i="1"/>
  <c r="G3695" i="1"/>
  <c r="J3695" i="1"/>
  <c r="G3696" i="1"/>
  <c r="J3696" i="1"/>
  <c r="G3697" i="1"/>
  <c r="J3697" i="1"/>
  <c r="G3698" i="1"/>
  <c r="J3698" i="1"/>
  <c r="G3699" i="1"/>
  <c r="J3699" i="1"/>
  <c r="G3700" i="1"/>
  <c r="J3700" i="1"/>
  <c r="G3701" i="1"/>
  <c r="J3701" i="1"/>
  <c r="G3702" i="1"/>
  <c r="J3702" i="1"/>
  <c r="G3703" i="1"/>
  <c r="J3703" i="1"/>
  <c r="G3704" i="1"/>
  <c r="J3704" i="1"/>
  <c r="G3705" i="1"/>
  <c r="J3705" i="1"/>
  <c r="G3706" i="1"/>
  <c r="J3706" i="1"/>
  <c r="G3707" i="1"/>
  <c r="J3707" i="1"/>
  <c r="G3708" i="1"/>
  <c r="J3708" i="1"/>
  <c r="G3709" i="1"/>
  <c r="J3709" i="1"/>
  <c r="G3710" i="1"/>
  <c r="J3710" i="1"/>
  <c r="G3711" i="1"/>
  <c r="J3711" i="1"/>
  <c r="G3712" i="1"/>
  <c r="J3712" i="1"/>
  <c r="G3713" i="1"/>
  <c r="J3713" i="1"/>
  <c r="G3714" i="1"/>
  <c r="J3714" i="1"/>
  <c r="G3715" i="1"/>
  <c r="J3715" i="1"/>
  <c r="G3716" i="1"/>
  <c r="J3716" i="1"/>
  <c r="G3717" i="1"/>
  <c r="J3717" i="1"/>
  <c r="G3718" i="1"/>
  <c r="J3718" i="1"/>
  <c r="G3719" i="1"/>
  <c r="J3719" i="1"/>
  <c r="G3720" i="1"/>
  <c r="J3720" i="1"/>
  <c r="G3721" i="1"/>
  <c r="J3721" i="1"/>
  <c r="G3722" i="1"/>
  <c r="J3722" i="1"/>
  <c r="G3723" i="1"/>
  <c r="J3723" i="1"/>
  <c r="G3724" i="1"/>
  <c r="J3724" i="1"/>
  <c r="G3725" i="1"/>
  <c r="J3725" i="1"/>
  <c r="G3726" i="1"/>
  <c r="J3726" i="1"/>
  <c r="G3727" i="1"/>
  <c r="J3727" i="1"/>
  <c r="G3728" i="1"/>
  <c r="J3728" i="1"/>
  <c r="G3729" i="1"/>
  <c r="J3729" i="1"/>
  <c r="G3730" i="1"/>
  <c r="J3730" i="1"/>
  <c r="G3731" i="1"/>
  <c r="J3731" i="1"/>
  <c r="G3732" i="1"/>
  <c r="J3732" i="1"/>
  <c r="G3733" i="1"/>
  <c r="J3733" i="1"/>
  <c r="G3734" i="1"/>
  <c r="J3734" i="1"/>
  <c r="G3735" i="1"/>
  <c r="J3735" i="1"/>
  <c r="G3736" i="1"/>
  <c r="J3736" i="1"/>
  <c r="G3737" i="1"/>
  <c r="J3737" i="1"/>
  <c r="G3738" i="1"/>
  <c r="J3738" i="1"/>
  <c r="G3739" i="1"/>
  <c r="J3739" i="1"/>
  <c r="G3740" i="1"/>
  <c r="J3740" i="1"/>
  <c r="G3741" i="1"/>
  <c r="J3741" i="1"/>
  <c r="G3742" i="1"/>
  <c r="J3742" i="1"/>
  <c r="G3743" i="1"/>
  <c r="J3743" i="1"/>
  <c r="G3744" i="1"/>
  <c r="J3744" i="1"/>
  <c r="G3745" i="1"/>
  <c r="J3745" i="1"/>
  <c r="G3746" i="1"/>
  <c r="J3746" i="1"/>
  <c r="G3747" i="1"/>
  <c r="J3747" i="1"/>
  <c r="G3748" i="1"/>
  <c r="J3748" i="1"/>
  <c r="G3749" i="1"/>
  <c r="J3749" i="1"/>
  <c r="G3750" i="1"/>
  <c r="J3750" i="1"/>
  <c r="G3751" i="1"/>
  <c r="J3751" i="1"/>
  <c r="G3752" i="1"/>
  <c r="J3752" i="1"/>
  <c r="G3753" i="1"/>
  <c r="J3753" i="1"/>
  <c r="G3754" i="1"/>
  <c r="J3754" i="1"/>
  <c r="G3755" i="1"/>
  <c r="J3755" i="1"/>
  <c r="G3756" i="1"/>
  <c r="J3756" i="1"/>
  <c r="G3757" i="1"/>
  <c r="J3757" i="1"/>
  <c r="G3758" i="1"/>
  <c r="J3758" i="1"/>
  <c r="G3759" i="1"/>
  <c r="J3759" i="1"/>
  <c r="G3760" i="1"/>
  <c r="J3760" i="1"/>
  <c r="G3761" i="1"/>
  <c r="J3761" i="1"/>
  <c r="G3762" i="1"/>
  <c r="J3762" i="1"/>
  <c r="G3763" i="1"/>
  <c r="J3763" i="1"/>
  <c r="G3764" i="1"/>
  <c r="J3764" i="1"/>
  <c r="G3765" i="1"/>
  <c r="J3765" i="1"/>
  <c r="G3766" i="1"/>
  <c r="J3766" i="1"/>
  <c r="G3767" i="1"/>
  <c r="J3767" i="1"/>
  <c r="G3768" i="1"/>
  <c r="J3768" i="1"/>
  <c r="G3769" i="1"/>
  <c r="J3769" i="1"/>
  <c r="G3770" i="1"/>
  <c r="J3770" i="1"/>
  <c r="G3771" i="1"/>
  <c r="J3771" i="1"/>
  <c r="G3772" i="1"/>
  <c r="J3772" i="1"/>
  <c r="G3773" i="1"/>
  <c r="J3773" i="1"/>
  <c r="G3774" i="1"/>
  <c r="J3774" i="1"/>
  <c r="G3775" i="1"/>
  <c r="J3775" i="1"/>
  <c r="G3776" i="1"/>
  <c r="J3776" i="1"/>
  <c r="G3777" i="1"/>
  <c r="J3777" i="1"/>
  <c r="G3778" i="1"/>
  <c r="J3778" i="1"/>
  <c r="G3779" i="1"/>
  <c r="J3779" i="1"/>
  <c r="G3780" i="1"/>
  <c r="J3780" i="1"/>
  <c r="G3781" i="1"/>
  <c r="J3781" i="1"/>
  <c r="G3782" i="1"/>
  <c r="J3782" i="1"/>
  <c r="G3783" i="1"/>
  <c r="J3783" i="1"/>
  <c r="G3784" i="1"/>
  <c r="J3784" i="1"/>
  <c r="G3785" i="1"/>
  <c r="J3785" i="1"/>
  <c r="G3786" i="1"/>
  <c r="J3786" i="1"/>
  <c r="G3787" i="1"/>
  <c r="J3787" i="1"/>
  <c r="G3788" i="1"/>
  <c r="J3788" i="1"/>
  <c r="G3789" i="1"/>
  <c r="J3789" i="1"/>
  <c r="G3790" i="1"/>
  <c r="J3790" i="1"/>
  <c r="G3791" i="1"/>
  <c r="J3791" i="1"/>
  <c r="G3792" i="1"/>
  <c r="J3792" i="1"/>
  <c r="G3793" i="1"/>
  <c r="J3793" i="1"/>
  <c r="G3794" i="1"/>
  <c r="J3794" i="1"/>
  <c r="G3795" i="1"/>
  <c r="J3795" i="1"/>
  <c r="G3796" i="1"/>
  <c r="J3796" i="1"/>
  <c r="G3797" i="1"/>
  <c r="J3797" i="1"/>
  <c r="G3798" i="1"/>
  <c r="J3798" i="1"/>
  <c r="G3799" i="1"/>
  <c r="J3799" i="1"/>
  <c r="G3800" i="1"/>
  <c r="J3800" i="1"/>
  <c r="G3801" i="1"/>
  <c r="J3801" i="1"/>
  <c r="G3802" i="1"/>
  <c r="J3802" i="1"/>
  <c r="G3803" i="1"/>
  <c r="J3803" i="1"/>
  <c r="G3804" i="1"/>
  <c r="J3804" i="1"/>
  <c r="G3805" i="1"/>
  <c r="J3805" i="1"/>
  <c r="G3806" i="1"/>
  <c r="J3806" i="1"/>
  <c r="G3807" i="1"/>
  <c r="J3807" i="1"/>
  <c r="G3808" i="1"/>
  <c r="J3808" i="1"/>
  <c r="G3809" i="1"/>
  <c r="J3809" i="1"/>
  <c r="G3810" i="1"/>
  <c r="J3810" i="1"/>
  <c r="G3811" i="1"/>
  <c r="J3811" i="1"/>
  <c r="G3812" i="1"/>
  <c r="J3812" i="1"/>
  <c r="G3813" i="1"/>
  <c r="J3813" i="1"/>
  <c r="G3814" i="1"/>
  <c r="J3814" i="1"/>
  <c r="G3815" i="1"/>
  <c r="J3815" i="1"/>
  <c r="G3816" i="1"/>
  <c r="J3816" i="1"/>
  <c r="G3817" i="1"/>
  <c r="J3817" i="1"/>
  <c r="G3818" i="1"/>
  <c r="J3818" i="1"/>
  <c r="G3819" i="1"/>
  <c r="J3819" i="1"/>
  <c r="G3820" i="1"/>
  <c r="J3820" i="1"/>
  <c r="G3821" i="1"/>
  <c r="J3821" i="1"/>
  <c r="G3822" i="1"/>
  <c r="J3822" i="1"/>
  <c r="G3823" i="1"/>
  <c r="J3823" i="1"/>
  <c r="G3824" i="1"/>
  <c r="J3824" i="1"/>
  <c r="G3825" i="1"/>
  <c r="J3825" i="1"/>
  <c r="G3826" i="1"/>
  <c r="J3826" i="1"/>
  <c r="G3827" i="1"/>
  <c r="J3827" i="1"/>
  <c r="G3828" i="1"/>
  <c r="J3828" i="1"/>
  <c r="G3829" i="1"/>
  <c r="J3829" i="1"/>
  <c r="G3830" i="1"/>
  <c r="J3830" i="1"/>
  <c r="G3831" i="1"/>
  <c r="J3831" i="1"/>
  <c r="G3832" i="1"/>
  <c r="J3832" i="1"/>
  <c r="G3833" i="1"/>
  <c r="J3833" i="1"/>
  <c r="G3834" i="1"/>
  <c r="J3834" i="1"/>
  <c r="G3835" i="1"/>
  <c r="J3835" i="1"/>
  <c r="G3836" i="1"/>
  <c r="J3836" i="1"/>
  <c r="G3837" i="1"/>
  <c r="J3837" i="1"/>
  <c r="G3838" i="1"/>
  <c r="J3838" i="1"/>
  <c r="G3839" i="1"/>
  <c r="J3839" i="1"/>
  <c r="G3840" i="1"/>
  <c r="J3840" i="1"/>
  <c r="G3841" i="1"/>
  <c r="J3841" i="1"/>
  <c r="G3842" i="1"/>
  <c r="J3842" i="1"/>
  <c r="G3843" i="1"/>
  <c r="J3843" i="1"/>
  <c r="G3844" i="1"/>
  <c r="J3844" i="1"/>
  <c r="G3845" i="1"/>
  <c r="J3845" i="1"/>
  <c r="G3846" i="1"/>
  <c r="J3846" i="1"/>
  <c r="G3847" i="1"/>
  <c r="J3847" i="1"/>
  <c r="G3848" i="1"/>
  <c r="J3848" i="1"/>
  <c r="G3849" i="1"/>
  <c r="J3849" i="1"/>
  <c r="G3850" i="1"/>
  <c r="J3850" i="1"/>
  <c r="G3851" i="1"/>
  <c r="J3851" i="1"/>
  <c r="G3852" i="1"/>
  <c r="J3852" i="1"/>
  <c r="G3853" i="1"/>
  <c r="J3853" i="1"/>
  <c r="G3854" i="1"/>
  <c r="J3854" i="1"/>
  <c r="G3855" i="1"/>
  <c r="J3855" i="1"/>
  <c r="G3856" i="1"/>
  <c r="J3856" i="1"/>
  <c r="G3857" i="1"/>
  <c r="J3857" i="1"/>
  <c r="G3858" i="1"/>
  <c r="J3858" i="1"/>
  <c r="G3859" i="1"/>
  <c r="J3859" i="1"/>
  <c r="G3860" i="1"/>
  <c r="J3860" i="1"/>
  <c r="G3861" i="1"/>
  <c r="J3861" i="1"/>
  <c r="G3862" i="1"/>
  <c r="J3862" i="1"/>
  <c r="G3863" i="1"/>
  <c r="J3863" i="1"/>
  <c r="G3864" i="1"/>
  <c r="J3864" i="1"/>
  <c r="G3865" i="1"/>
  <c r="J3865" i="1"/>
  <c r="G3866" i="1"/>
  <c r="J3866" i="1"/>
  <c r="G3867" i="1"/>
  <c r="J3867" i="1"/>
  <c r="G3868" i="1"/>
  <c r="J3868" i="1"/>
  <c r="G3869" i="1"/>
  <c r="J3869" i="1"/>
  <c r="G3870" i="1"/>
  <c r="J3870" i="1"/>
  <c r="G3871" i="1"/>
  <c r="J3871" i="1"/>
  <c r="G3872" i="1"/>
  <c r="J3872" i="1"/>
  <c r="G3873" i="1"/>
  <c r="J3873" i="1"/>
  <c r="G3874" i="1"/>
  <c r="J3874" i="1"/>
  <c r="G3875" i="1"/>
  <c r="J3875" i="1"/>
  <c r="G3876" i="1"/>
  <c r="J3876" i="1"/>
  <c r="G3877" i="1"/>
  <c r="J3877" i="1"/>
  <c r="G3878" i="1"/>
  <c r="J3878" i="1"/>
  <c r="G3879" i="1"/>
  <c r="J3879" i="1"/>
  <c r="G3880" i="1"/>
  <c r="J3880" i="1"/>
  <c r="G3881" i="1"/>
  <c r="J3881" i="1"/>
  <c r="G3882" i="1"/>
  <c r="J3882" i="1"/>
  <c r="G3883" i="1"/>
  <c r="J3883" i="1"/>
  <c r="G3884" i="1"/>
  <c r="J3884" i="1"/>
  <c r="G3885" i="1"/>
  <c r="J3885" i="1"/>
  <c r="G3886" i="1"/>
  <c r="J3886" i="1"/>
  <c r="G3887" i="1"/>
  <c r="J3887" i="1"/>
  <c r="G3888" i="1"/>
  <c r="J3888" i="1"/>
  <c r="G3889" i="1"/>
  <c r="J3889" i="1"/>
  <c r="G3890" i="1"/>
  <c r="J3890" i="1"/>
  <c r="G3891" i="1"/>
  <c r="J3891" i="1"/>
  <c r="G3892" i="1"/>
  <c r="J3892" i="1"/>
  <c r="G3893" i="1"/>
  <c r="J3893" i="1"/>
  <c r="G3894" i="1"/>
  <c r="J3894" i="1"/>
  <c r="G3895" i="1"/>
  <c r="J3895" i="1"/>
  <c r="G3896" i="1"/>
  <c r="J3896" i="1"/>
  <c r="G3897" i="1"/>
  <c r="J3897" i="1"/>
  <c r="G3898" i="1"/>
  <c r="J3898" i="1"/>
  <c r="G3899" i="1"/>
  <c r="J3899" i="1"/>
  <c r="G3900" i="1"/>
  <c r="J3900" i="1"/>
  <c r="G3901" i="1"/>
  <c r="J3901" i="1"/>
  <c r="G3902" i="1"/>
  <c r="J3902" i="1"/>
  <c r="G3903" i="1"/>
  <c r="J3903" i="1"/>
  <c r="G3904" i="1"/>
  <c r="J3904" i="1"/>
  <c r="G3905" i="1"/>
  <c r="J3905" i="1"/>
  <c r="G3906" i="1"/>
  <c r="J3906" i="1"/>
  <c r="G3907" i="1"/>
  <c r="J3907" i="1"/>
  <c r="G3908" i="1"/>
  <c r="J3908" i="1"/>
  <c r="G3909" i="1"/>
  <c r="J3909" i="1"/>
  <c r="G3910" i="1"/>
  <c r="J3910" i="1"/>
  <c r="G3911" i="1"/>
  <c r="J3911" i="1"/>
  <c r="G3912" i="1"/>
  <c r="J3912" i="1"/>
  <c r="G3913" i="1"/>
  <c r="J3913" i="1"/>
  <c r="G3914" i="1"/>
  <c r="J3914" i="1"/>
  <c r="G3915" i="1"/>
  <c r="J3915" i="1"/>
  <c r="G3916" i="1"/>
  <c r="J3916" i="1"/>
  <c r="G3917" i="1"/>
  <c r="J3917" i="1"/>
  <c r="G3918" i="1"/>
  <c r="J3918" i="1"/>
  <c r="G3919" i="1"/>
  <c r="J3919" i="1"/>
  <c r="G3920" i="1"/>
  <c r="J3920" i="1"/>
  <c r="G3921" i="1"/>
  <c r="J3921" i="1"/>
  <c r="G3922" i="1"/>
  <c r="J3922" i="1"/>
  <c r="G3923" i="1"/>
  <c r="J3923" i="1"/>
  <c r="G3924" i="1"/>
  <c r="J3924" i="1"/>
  <c r="G3925" i="1"/>
  <c r="J3925" i="1"/>
  <c r="G3926" i="1"/>
  <c r="J3926" i="1"/>
  <c r="G3927" i="1"/>
  <c r="J3927" i="1"/>
  <c r="G3928" i="1"/>
  <c r="J3928" i="1"/>
  <c r="G3929" i="1"/>
  <c r="J3929" i="1"/>
  <c r="G3930" i="1"/>
  <c r="J3930" i="1"/>
  <c r="G3931" i="1"/>
  <c r="J3931" i="1"/>
  <c r="G3932" i="1"/>
  <c r="J3932" i="1"/>
  <c r="G3933" i="1"/>
  <c r="J3933" i="1"/>
  <c r="G3934" i="1"/>
  <c r="J3934" i="1"/>
  <c r="G3935" i="1"/>
  <c r="J3935" i="1"/>
  <c r="G3936" i="1"/>
  <c r="J3936" i="1"/>
  <c r="G3937" i="1"/>
  <c r="J3937" i="1"/>
  <c r="G3938" i="1"/>
  <c r="J3938" i="1"/>
  <c r="G3939" i="1"/>
  <c r="J3939" i="1"/>
  <c r="G3940" i="1"/>
  <c r="J3940" i="1"/>
  <c r="G3941" i="1"/>
  <c r="J3941" i="1"/>
  <c r="G3942" i="1"/>
  <c r="J3942" i="1"/>
  <c r="G3943" i="1"/>
  <c r="J3943" i="1"/>
  <c r="G3944" i="1"/>
  <c r="J3944" i="1"/>
  <c r="G3945" i="1"/>
  <c r="J3945" i="1"/>
  <c r="G3946" i="1"/>
  <c r="J3946" i="1"/>
  <c r="G3947" i="1"/>
  <c r="J3947" i="1"/>
  <c r="G3948" i="1"/>
  <c r="J3948" i="1"/>
  <c r="G3949" i="1"/>
  <c r="J3949" i="1"/>
  <c r="G3950" i="1"/>
  <c r="J3950" i="1"/>
  <c r="G3951" i="1"/>
  <c r="J3951" i="1"/>
  <c r="G3952" i="1"/>
  <c r="J3952" i="1"/>
  <c r="G3953" i="1"/>
  <c r="J3953" i="1"/>
  <c r="G3954" i="1"/>
  <c r="J3954" i="1"/>
  <c r="G3955" i="1"/>
  <c r="J3955" i="1"/>
  <c r="G3956" i="1"/>
  <c r="J3956" i="1"/>
  <c r="G3957" i="1"/>
  <c r="J3957" i="1"/>
  <c r="G3958" i="1"/>
  <c r="J3958" i="1"/>
  <c r="G3959" i="1"/>
  <c r="J3959" i="1"/>
  <c r="G3960" i="1"/>
  <c r="J3960" i="1"/>
  <c r="G3961" i="1"/>
  <c r="J3961" i="1"/>
  <c r="G3962" i="1"/>
  <c r="J3962" i="1"/>
  <c r="G3963" i="1"/>
  <c r="J3963" i="1"/>
  <c r="G3964" i="1"/>
  <c r="J3964" i="1"/>
  <c r="G3965" i="1"/>
  <c r="J3965" i="1"/>
  <c r="G3966" i="1"/>
  <c r="J3966" i="1"/>
  <c r="G3967" i="1"/>
  <c r="J3967" i="1"/>
  <c r="G3968" i="1"/>
  <c r="J3968" i="1"/>
  <c r="G3969" i="1"/>
  <c r="J3969" i="1"/>
  <c r="G3970" i="1"/>
  <c r="J3970" i="1"/>
  <c r="G3971" i="1"/>
  <c r="J3971" i="1"/>
  <c r="G3972" i="1"/>
  <c r="J3972" i="1"/>
  <c r="G3973" i="1"/>
  <c r="J3973" i="1"/>
  <c r="G3974" i="1"/>
  <c r="J3974" i="1"/>
  <c r="G3975" i="1"/>
  <c r="J3975" i="1"/>
  <c r="G3976" i="1"/>
  <c r="J3976" i="1"/>
  <c r="G3977" i="1"/>
  <c r="J3977" i="1"/>
  <c r="G3978" i="1"/>
  <c r="J3978" i="1"/>
  <c r="G3979" i="1"/>
  <c r="J3979" i="1"/>
  <c r="G3980" i="1"/>
  <c r="J3980" i="1"/>
  <c r="G3981" i="1"/>
  <c r="J3981" i="1"/>
  <c r="G3982" i="1"/>
  <c r="J3982" i="1"/>
  <c r="G3983" i="1"/>
  <c r="J3983" i="1"/>
  <c r="G3984" i="1"/>
  <c r="J3984" i="1"/>
  <c r="G3985" i="1"/>
  <c r="J3985" i="1"/>
  <c r="G3986" i="1"/>
  <c r="J3986" i="1"/>
  <c r="G3987" i="1"/>
  <c r="J3987" i="1"/>
  <c r="G3988" i="1"/>
  <c r="J3988" i="1"/>
  <c r="G3989" i="1"/>
  <c r="J3989" i="1"/>
  <c r="G3990" i="1"/>
  <c r="J3990" i="1"/>
  <c r="G3991" i="1"/>
  <c r="J3991" i="1"/>
  <c r="G3992" i="1"/>
  <c r="J3992" i="1"/>
  <c r="G3993" i="1"/>
  <c r="J3993" i="1"/>
  <c r="G3994" i="1"/>
  <c r="J3994" i="1"/>
  <c r="G3995" i="1"/>
  <c r="J3995" i="1"/>
  <c r="G3996" i="1"/>
  <c r="J3996" i="1"/>
  <c r="G3997" i="1"/>
  <c r="J3997" i="1"/>
  <c r="G3998" i="1"/>
  <c r="J3998" i="1"/>
  <c r="G3999" i="1"/>
  <c r="J3999" i="1"/>
  <c r="G4000" i="1"/>
  <c r="J4000" i="1"/>
  <c r="G4001" i="1"/>
  <c r="J4001" i="1"/>
  <c r="G4002" i="1"/>
  <c r="J4002" i="1"/>
  <c r="G4003" i="1"/>
  <c r="J4003" i="1"/>
  <c r="G4004" i="1"/>
  <c r="J4004" i="1"/>
  <c r="G4005" i="1"/>
  <c r="J4005" i="1"/>
  <c r="G4006" i="1"/>
  <c r="J4006" i="1"/>
  <c r="G4007" i="1"/>
  <c r="J4007" i="1"/>
  <c r="G4008" i="1"/>
  <c r="J4008" i="1"/>
  <c r="G4009" i="1"/>
  <c r="J4009" i="1"/>
  <c r="G4010" i="1"/>
  <c r="J4010" i="1"/>
  <c r="G4011" i="1"/>
  <c r="J4011" i="1"/>
  <c r="G4012" i="1"/>
  <c r="J4012" i="1"/>
  <c r="G4013" i="1"/>
  <c r="J4013" i="1"/>
  <c r="G4014" i="1"/>
  <c r="J4014" i="1"/>
  <c r="G4015" i="1"/>
  <c r="J4015" i="1"/>
  <c r="G4016" i="1"/>
  <c r="J4016" i="1"/>
  <c r="G4017" i="1"/>
  <c r="J4017" i="1"/>
  <c r="G4018" i="1"/>
  <c r="J4018" i="1"/>
  <c r="G4019" i="1"/>
  <c r="J4019" i="1"/>
  <c r="G4020" i="1"/>
  <c r="J4020" i="1"/>
  <c r="G4021" i="1"/>
  <c r="J4021" i="1"/>
  <c r="G4022" i="1"/>
  <c r="J4022" i="1"/>
  <c r="G4023" i="1"/>
  <c r="J4023" i="1"/>
  <c r="G4024" i="1"/>
  <c r="J4024" i="1"/>
  <c r="G4025" i="1"/>
  <c r="J4025" i="1"/>
  <c r="G4026" i="1"/>
  <c r="J4026" i="1"/>
  <c r="G4027" i="1"/>
  <c r="J4027" i="1"/>
  <c r="G4028" i="1"/>
  <c r="J4028" i="1"/>
  <c r="G4029" i="1"/>
  <c r="J4029" i="1"/>
  <c r="G4030" i="1"/>
  <c r="J4030" i="1"/>
  <c r="G4031" i="1"/>
  <c r="J4031" i="1"/>
  <c r="G4032" i="1"/>
  <c r="J4032" i="1"/>
  <c r="G4033" i="1"/>
  <c r="J4033" i="1"/>
  <c r="G4034" i="1"/>
  <c r="J4034" i="1"/>
  <c r="G4035" i="1"/>
  <c r="J4035" i="1"/>
  <c r="G4036" i="1"/>
  <c r="J4036" i="1"/>
  <c r="G4037" i="1"/>
  <c r="J4037" i="1"/>
  <c r="G4038" i="1"/>
  <c r="J4038" i="1"/>
  <c r="G4039" i="1"/>
  <c r="J4039" i="1"/>
  <c r="G4040" i="1"/>
  <c r="J4040" i="1"/>
  <c r="G4041" i="1"/>
  <c r="J4041" i="1"/>
  <c r="G4042" i="1"/>
  <c r="J4042" i="1"/>
  <c r="G4043" i="1"/>
  <c r="J4043" i="1"/>
  <c r="G4044" i="1"/>
  <c r="J4044" i="1"/>
  <c r="G4045" i="1"/>
  <c r="J4045" i="1"/>
  <c r="G4046" i="1"/>
  <c r="J4046" i="1"/>
  <c r="G4047" i="1"/>
  <c r="J4047" i="1"/>
  <c r="G4048" i="1"/>
  <c r="J4048" i="1"/>
  <c r="G4049" i="1"/>
  <c r="J4049" i="1"/>
  <c r="G4050" i="1"/>
  <c r="J4050" i="1"/>
  <c r="G4051" i="1"/>
  <c r="J4051" i="1"/>
  <c r="G4052" i="1"/>
  <c r="J4052" i="1"/>
  <c r="G4053" i="1"/>
  <c r="J4053" i="1"/>
  <c r="G4054" i="1"/>
  <c r="J4054" i="1"/>
  <c r="G4055" i="1"/>
  <c r="J4055" i="1"/>
  <c r="G4056" i="1"/>
  <c r="J4056" i="1"/>
  <c r="G4057" i="1"/>
  <c r="J4057" i="1"/>
  <c r="G4058" i="1"/>
  <c r="J4058" i="1"/>
  <c r="G4059" i="1"/>
  <c r="J4059" i="1"/>
  <c r="G4060" i="1"/>
  <c r="J4060" i="1"/>
  <c r="G4061" i="1"/>
  <c r="J4061" i="1"/>
  <c r="G4062" i="1"/>
  <c r="J4062" i="1"/>
  <c r="G4063" i="1"/>
  <c r="J4063" i="1"/>
  <c r="G4064" i="1"/>
  <c r="J4064" i="1"/>
  <c r="G4065" i="1"/>
  <c r="J4065" i="1"/>
  <c r="G4066" i="1"/>
  <c r="J4066" i="1"/>
  <c r="G4067" i="1"/>
  <c r="J4067" i="1"/>
  <c r="G4068" i="1"/>
  <c r="J4068" i="1"/>
  <c r="G4069" i="1"/>
  <c r="J4069" i="1"/>
  <c r="G4070" i="1"/>
  <c r="J4070" i="1"/>
  <c r="G4071" i="1"/>
  <c r="J4071" i="1"/>
  <c r="G4072" i="1"/>
  <c r="J4072" i="1"/>
  <c r="G4073" i="1"/>
  <c r="J4073" i="1"/>
  <c r="G4074" i="1"/>
  <c r="J4074" i="1"/>
  <c r="G4075" i="1"/>
  <c r="J4075" i="1"/>
  <c r="G4076" i="1"/>
  <c r="J4076" i="1"/>
  <c r="G4077" i="1"/>
  <c r="J4077" i="1"/>
  <c r="G4078" i="1"/>
  <c r="J4078" i="1"/>
  <c r="G4079" i="1"/>
  <c r="J4079" i="1"/>
  <c r="G4080" i="1"/>
  <c r="J4080" i="1"/>
  <c r="G4081" i="1"/>
  <c r="J4081" i="1"/>
  <c r="G4082" i="1"/>
  <c r="J4082" i="1"/>
  <c r="G4083" i="1"/>
  <c r="J4083" i="1"/>
  <c r="G4084" i="1"/>
  <c r="J4084" i="1"/>
  <c r="G4085" i="1"/>
  <c r="J4085" i="1"/>
  <c r="G4086" i="1"/>
  <c r="J4086" i="1"/>
  <c r="G4087" i="1"/>
  <c r="J4087" i="1"/>
  <c r="G4088" i="1"/>
  <c r="J4088" i="1"/>
  <c r="G4089" i="1"/>
  <c r="J4089" i="1"/>
  <c r="G4090" i="1"/>
  <c r="J4090" i="1"/>
  <c r="G4091" i="1"/>
  <c r="J4091" i="1"/>
  <c r="G4092" i="1"/>
  <c r="J4092" i="1"/>
  <c r="G4093" i="1"/>
  <c r="J4093" i="1"/>
  <c r="G4094" i="1"/>
  <c r="J4094" i="1"/>
  <c r="G4095" i="1"/>
  <c r="J4095" i="1"/>
  <c r="G4096" i="1"/>
  <c r="J4096" i="1"/>
  <c r="G4097" i="1"/>
  <c r="J4097" i="1"/>
  <c r="G4098" i="1"/>
  <c r="J4098" i="1"/>
  <c r="G4099" i="1"/>
  <c r="J4099" i="1"/>
  <c r="G4100" i="1"/>
  <c r="J4100" i="1"/>
  <c r="G4101" i="1"/>
  <c r="J4101" i="1"/>
  <c r="G4102" i="1"/>
  <c r="J4102" i="1"/>
  <c r="G4103" i="1"/>
  <c r="J4103" i="1"/>
  <c r="G4104" i="1"/>
  <c r="J4104" i="1"/>
  <c r="G4105" i="1"/>
  <c r="J4105" i="1"/>
  <c r="G4106" i="1"/>
  <c r="J4106" i="1"/>
  <c r="G4107" i="1"/>
  <c r="J4107" i="1"/>
  <c r="G4108" i="1"/>
  <c r="J4108" i="1"/>
  <c r="G4109" i="1"/>
  <c r="J4109" i="1"/>
  <c r="G4110" i="1"/>
  <c r="J4110" i="1"/>
  <c r="G4111" i="1"/>
  <c r="J4111" i="1"/>
  <c r="G4112" i="1"/>
  <c r="J4112" i="1"/>
  <c r="G4113" i="1"/>
  <c r="J4113" i="1"/>
  <c r="G4114" i="1"/>
  <c r="J4114" i="1"/>
  <c r="G4115" i="1"/>
  <c r="J4115" i="1"/>
  <c r="G4116" i="1"/>
  <c r="J4116" i="1"/>
  <c r="G4117" i="1"/>
  <c r="J4117" i="1"/>
  <c r="G4118" i="1"/>
  <c r="J4118" i="1"/>
  <c r="G4119" i="1"/>
  <c r="J4119" i="1"/>
  <c r="G4120" i="1"/>
  <c r="J4120" i="1"/>
  <c r="G4121" i="1"/>
  <c r="J4121" i="1"/>
  <c r="G4122" i="1"/>
  <c r="J4122" i="1"/>
  <c r="G4123" i="1"/>
  <c r="J4123" i="1"/>
  <c r="G4124" i="1"/>
  <c r="J4124" i="1"/>
  <c r="G4125" i="1"/>
  <c r="J4125" i="1"/>
  <c r="G4126" i="1"/>
  <c r="J4126" i="1"/>
  <c r="G4127" i="1"/>
  <c r="J4127" i="1"/>
  <c r="G4128" i="1"/>
  <c r="J4128" i="1"/>
  <c r="G4129" i="1"/>
  <c r="J4129" i="1"/>
  <c r="G4130" i="1"/>
  <c r="J4130" i="1"/>
  <c r="G4131" i="1"/>
  <c r="J4131" i="1"/>
  <c r="G4132" i="1"/>
  <c r="J4132" i="1"/>
  <c r="G4133" i="1"/>
  <c r="J4133" i="1"/>
  <c r="G4134" i="1"/>
  <c r="J4134" i="1"/>
  <c r="G4135" i="1"/>
  <c r="J4135" i="1"/>
  <c r="G4136" i="1"/>
  <c r="J4136" i="1"/>
  <c r="G4137" i="1"/>
  <c r="J4137" i="1"/>
  <c r="G4138" i="1"/>
  <c r="J4138" i="1"/>
  <c r="G4139" i="1"/>
  <c r="J4139" i="1"/>
  <c r="G4140" i="1"/>
  <c r="J4140" i="1"/>
  <c r="G4141" i="1"/>
  <c r="J4141" i="1"/>
  <c r="G4142" i="1"/>
  <c r="J4142" i="1"/>
  <c r="G4143" i="1"/>
  <c r="J4143" i="1"/>
  <c r="G4144" i="1"/>
  <c r="J4144" i="1"/>
  <c r="G4145" i="1"/>
  <c r="J4145" i="1"/>
  <c r="G4146" i="1"/>
  <c r="J4146" i="1"/>
  <c r="G4147" i="1"/>
  <c r="J4147" i="1"/>
  <c r="G4148" i="1"/>
  <c r="J4148" i="1"/>
  <c r="G4149" i="1"/>
  <c r="J4149" i="1"/>
  <c r="G4150" i="1"/>
  <c r="J4150" i="1"/>
  <c r="G4151" i="1"/>
  <c r="J4151" i="1"/>
  <c r="G4152" i="1"/>
  <c r="J4152" i="1"/>
  <c r="G4153" i="1"/>
  <c r="J4153" i="1"/>
  <c r="G4154" i="1"/>
  <c r="J4154" i="1"/>
  <c r="G4155" i="1"/>
  <c r="J4155" i="1"/>
  <c r="G4156" i="1"/>
  <c r="J4156" i="1"/>
  <c r="G4157" i="1"/>
  <c r="J4157" i="1"/>
  <c r="G4158" i="1"/>
  <c r="J4158" i="1"/>
  <c r="G4159" i="1"/>
  <c r="J4159" i="1"/>
  <c r="G4160" i="1"/>
  <c r="J4160" i="1"/>
  <c r="G4161" i="1"/>
  <c r="J4161" i="1"/>
  <c r="G4162" i="1"/>
  <c r="J4162" i="1"/>
  <c r="G4163" i="1"/>
  <c r="J4163" i="1"/>
  <c r="G4164" i="1"/>
  <c r="J4164" i="1"/>
  <c r="G4165" i="1"/>
  <c r="J4165" i="1"/>
  <c r="G4166" i="1"/>
  <c r="J4166" i="1"/>
  <c r="G4167" i="1"/>
  <c r="J4167" i="1"/>
  <c r="G4168" i="1"/>
  <c r="J4168" i="1"/>
  <c r="G4169" i="1"/>
  <c r="J4169" i="1"/>
  <c r="G4170" i="1"/>
  <c r="J4170" i="1"/>
  <c r="G4171" i="1"/>
  <c r="J4171" i="1"/>
  <c r="G4172" i="1"/>
  <c r="J4172" i="1"/>
  <c r="G4173" i="1"/>
  <c r="J4173" i="1"/>
  <c r="G4174" i="1"/>
  <c r="J4174" i="1"/>
  <c r="G4175" i="1"/>
  <c r="J4175" i="1"/>
  <c r="G4176" i="1"/>
  <c r="J4176" i="1"/>
  <c r="G4177" i="1"/>
  <c r="J4177" i="1"/>
  <c r="G4178" i="1"/>
  <c r="J4178" i="1"/>
  <c r="G4179" i="1"/>
  <c r="J4179" i="1"/>
  <c r="G4180" i="1"/>
  <c r="J4180" i="1"/>
  <c r="G4181" i="1"/>
  <c r="J4181" i="1"/>
  <c r="G4182" i="1"/>
  <c r="J4182" i="1"/>
  <c r="G4183" i="1"/>
  <c r="J4183" i="1"/>
  <c r="G4184" i="1"/>
  <c r="J4184" i="1"/>
  <c r="G4185" i="1"/>
  <c r="J4185" i="1"/>
  <c r="G4186" i="1"/>
  <c r="J4186" i="1"/>
  <c r="G4187" i="1"/>
  <c r="J4187" i="1"/>
  <c r="G4188" i="1"/>
  <c r="J4188" i="1"/>
  <c r="G4189" i="1"/>
  <c r="J4189" i="1"/>
  <c r="G4190" i="1"/>
  <c r="J4190" i="1"/>
  <c r="G4191" i="1"/>
  <c r="J4191" i="1"/>
  <c r="G4192" i="1"/>
  <c r="J4192" i="1"/>
  <c r="G4193" i="1"/>
  <c r="J4193" i="1"/>
  <c r="G4194" i="1"/>
  <c r="J4194" i="1"/>
  <c r="G4195" i="1"/>
  <c r="J4195" i="1"/>
  <c r="G4196" i="1"/>
  <c r="J4196" i="1"/>
  <c r="G4197" i="1"/>
  <c r="J4197" i="1"/>
  <c r="G4198" i="1"/>
  <c r="J4198" i="1"/>
  <c r="G4199" i="1"/>
  <c r="J4199" i="1"/>
  <c r="G4200" i="1"/>
  <c r="J4200" i="1"/>
  <c r="G4201" i="1"/>
  <c r="J4201" i="1"/>
  <c r="G4202" i="1"/>
  <c r="J4202" i="1"/>
  <c r="G4203" i="1"/>
  <c r="J4203" i="1"/>
  <c r="G4204" i="1"/>
  <c r="J4204" i="1"/>
  <c r="G4205" i="1"/>
  <c r="J4205" i="1"/>
  <c r="G4206" i="1"/>
  <c r="J4206" i="1"/>
  <c r="G4207" i="1"/>
  <c r="J4207" i="1"/>
  <c r="G4208" i="1"/>
  <c r="J4208" i="1"/>
  <c r="G4209" i="1"/>
  <c r="J4209" i="1"/>
  <c r="G4210" i="1"/>
  <c r="J4210" i="1"/>
  <c r="G4211" i="1"/>
  <c r="J4211" i="1"/>
  <c r="G4212" i="1"/>
  <c r="J4212" i="1"/>
  <c r="G4213" i="1"/>
  <c r="J4213" i="1"/>
  <c r="G4214" i="1"/>
  <c r="J4214" i="1"/>
  <c r="G4215" i="1"/>
  <c r="J4215" i="1"/>
  <c r="G4216" i="1"/>
  <c r="J4216" i="1"/>
  <c r="G4217" i="1"/>
  <c r="J4217" i="1"/>
  <c r="G4218" i="1"/>
  <c r="J4218" i="1"/>
  <c r="G4219" i="1"/>
  <c r="J4219" i="1"/>
  <c r="G4220" i="1"/>
  <c r="J4220" i="1"/>
  <c r="G4221" i="1"/>
  <c r="J4221" i="1"/>
  <c r="G4222" i="1"/>
  <c r="J4222" i="1"/>
  <c r="G4223" i="1"/>
  <c r="J4223" i="1"/>
  <c r="G4224" i="1"/>
  <c r="J4224" i="1"/>
  <c r="G4225" i="1"/>
  <c r="J4225" i="1"/>
  <c r="G4226" i="1"/>
  <c r="J4226" i="1"/>
  <c r="G4227" i="1"/>
  <c r="J4227" i="1"/>
  <c r="G4228" i="1"/>
  <c r="J4228" i="1"/>
  <c r="G4229" i="1"/>
  <c r="J4229" i="1"/>
  <c r="G4230" i="1"/>
  <c r="J4230" i="1"/>
  <c r="G4231" i="1"/>
  <c r="J4231" i="1"/>
  <c r="G4232" i="1"/>
  <c r="J4232" i="1"/>
  <c r="G4233" i="1"/>
  <c r="J4233" i="1"/>
  <c r="G4234" i="1"/>
  <c r="J4234" i="1"/>
  <c r="G4235" i="1"/>
  <c r="J4235" i="1"/>
  <c r="G4236" i="1"/>
  <c r="J4236" i="1"/>
  <c r="G4237" i="1"/>
  <c r="J4237" i="1"/>
  <c r="G4238" i="1"/>
  <c r="J4238" i="1"/>
  <c r="G4239" i="1"/>
  <c r="J4239" i="1"/>
  <c r="G4240" i="1"/>
  <c r="J4240" i="1"/>
  <c r="G4241" i="1"/>
  <c r="J4241" i="1"/>
  <c r="G4242" i="1"/>
  <c r="J4242" i="1"/>
  <c r="G4243" i="1"/>
  <c r="J4243" i="1"/>
  <c r="G4244" i="1"/>
  <c r="J4244" i="1"/>
  <c r="G4245" i="1"/>
  <c r="J4245" i="1"/>
  <c r="G4246" i="1"/>
  <c r="J4246" i="1"/>
  <c r="G4247" i="1"/>
  <c r="J4247" i="1"/>
  <c r="G4248" i="1"/>
  <c r="J4248" i="1"/>
  <c r="G4249" i="1"/>
  <c r="J4249" i="1"/>
  <c r="G4250" i="1"/>
  <c r="J4250" i="1"/>
  <c r="G4251" i="1"/>
  <c r="J4251" i="1"/>
  <c r="G4252" i="1"/>
  <c r="J4252" i="1"/>
  <c r="G4253" i="1"/>
  <c r="J4253" i="1"/>
  <c r="G4254" i="1"/>
  <c r="J4254" i="1"/>
  <c r="G4255" i="1"/>
  <c r="J4255" i="1"/>
  <c r="G4256" i="1"/>
  <c r="J4256" i="1"/>
  <c r="G4257" i="1"/>
  <c r="J4257" i="1"/>
  <c r="G4258" i="1"/>
  <c r="J4258" i="1"/>
  <c r="G4259" i="1"/>
  <c r="J4259" i="1"/>
  <c r="G4260" i="1"/>
  <c r="J4260" i="1"/>
  <c r="G4261" i="1"/>
  <c r="J4261" i="1"/>
  <c r="G4262" i="1"/>
  <c r="J4262" i="1"/>
  <c r="G4263" i="1"/>
  <c r="J4263" i="1"/>
  <c r="G4264" i="1"/>
  <c r="J4264" i="1"/>
  <c r="G4265" i="1"/>
  <c r="J4265" i="1"/>
  <c r="G4266" i="1"/>
  <c r="J4266" i="1"/>
  <c r="G4267" i="1"/>
  <c r="J4267" i="1"/>
  <c r="G4268" i="1"/>
  <c r="J4268" i="1"/>
  <c r="G4269" i="1"/>
  <c r="J4269" i="1"/>
  <c r="G4270" i="1"/>
  <c r="J4270" i="1"/>
  <c r="G4271" i="1"/>
  <c r="J4271" i="1"/>
  <c r="G4272" i="1"/>
  <c r="J4272" i="1"/>
  <c r="G4273" i="1"/>
  <c r="J4273" i="1"/>
  <c r="G4274" i="1"/>
  <c r="J4274" i="1"/>
  <c r="G4275" i="1"/>
  <c r="J4275" i="1"/>
  <c r="G4276" i="1"/>
  <c r="J4276" i="1"/>
  <c r="G4277" i="1"/>
  <c r="J4277" i="1"/>
  <c r="G4278" i="1"/>
  <c r="J4278" i="1"/>
  <c r="G4279" i="1"/>
  <c r="J4279" i="1"/>
  <c r="G4280" i="1"/>
  <c r="J4280" i="1"/>
  <c r="G4281" i="1"/>
  <c r="J4281" i="1"/>
  <c r="G4282" i="1"/>
  <c r="J4282" i="1"/>
  <c r="G4283" i="1"/>
  <c r="J4283" i="1"/>
  <c r="G4284" i="1"/>
  <c r="J4284" i="1"/>
  <c r="G4285" i="1"/>
  <c r="J4285" i="1"/>
  <c r="G4286" i="1"/>
  <c r="J4286" i="1"/>
  <c r="G4287" i="1"/>
  <c r="J4287" i="1"/>
  <c r="G4288" i="1"/>
  <c r="J4288" i="1"/>
  <c r="G4289" i="1"/>
  <c r="J4289" i="1"/>
  <c r="G4290" i="1"/>
  <c r="J4290" i="1"/>
  <c r="G4291" i="1"/>
  <c r="J4291" i="1"/>
  <c r="G4292" i="1"/>
  <c r="J4292" i="1"/>
  <c r="G4293" i="1"/>
  <c r="J4293" i="1"/>
  <c r="G4294" i="1"/>
  <c r="J4294" i="1"/>
  <c r="G4295" i="1"/>
  <c r="J4295" i="1"/>
  <c r="G4296" i="1"/>
  <c r="J4296" i="1"/>
  <c r="G4297" i="1"/>
  <c r="J4297" i="1"/>
  <c r="G4298" i="1"/>
  <c r="J4298" i="1"/>
  <c r="G4299" i="1"/>
  <c r="J4299" i="1"/>
  <c r="G4300" i="1"/>
  <c r="J4300" i="1"/>
  <c r="G4301" i="1"/>
  <c r="J4301" i="1"/>
  <c r="G4302" i="1"/>
  <c r="J4302" i="1"/>
  <c r="G4303" i="1"/>
  <c r="J4303" i="1"/>
  <c r="G4304" i="1"/>
  <c r="J4304" i="1"/>
  <c r="G4305" i="1"/>
  <c r="J4305" i="1"/>
  <c r="G4306" i="1"/>
  <c r="J4306" i="1"/>
  <c r="G4307" i="1"/>
  <c r="J4307" i="1"/>
  <c r="G4308" i="1"/>
  <c r="J4308" i="1"/>
  <c r="G4309" i="1"/>
  <c r="J4309" i="1"/>
  <c r="G4310" i="1"/>
  <c r="J4310" i="1"/>
  <c r="G4311" i="1"/>
  <c r="J4311" i="1"/>
  <c r="G4312" i="1"/>
  <c r="J4312" i="1"/>
  <c r="G4313" i="1"/>
  <c r="J4313" i="1"/>
  <c r="G4314" i="1"/>
  <c r="J4314" i="1"/>
  <c r="G4315" i="1"/>
  <c r="J4315" i="1"/>
  <c r="G4316" i="1"/>
  <c r="J4316" i="1"/>
  <c r="G4317" i="1"/>
  <c r="J4317" i="1"/>
  <c r="G4318" i="1"/>
  <c r="J4318" i="1"/>
  <c r="G4319" i="1"/>
  <c r="J4319" i="1"/>
  <c r="G4320" i="1"/>
  <c r="J4320" i="1"/>
  <c r="G4321" i="1"/>
  <c r="J4321" i="1"/>
  <c r="G4322" i="1"/>
  <c r="J4322" i="1"/>
  <c r="G4323" i="1"/>
  <c r="J4323" i="1"/>
  <c r="G4324" i="1"/>
  <c r="J4324" i="1"/>
  <c r="G4325" i="1"/>
  <c r="J4325" i="1"/>
  <c r="G4326" i="1"/>
  <c r="J4326" i="1"/>
  <c r="G4327" i="1"/>
  <c r="J4327" i="1"/>
  <c r="G4328" i="1"/>
  <c r="J4328" i="1"/>
  <c r="G4329" i="1"/>
  <c r="J4329" i="1"/>
  <c r="G4330" i="1"/>
  <c r="J4330" i="1"/>
  <c r="G4331" i="1"/>
  <c r="J4331" i="1"/>
  <c r="G4332" i="1"/>
  <c r="J4332" i="1"/>
  <c r="G4333" i="1"/>
  <c r="J4333" i="1"/>
  <c r="G4334" i="1"/>
  <c r="J4334" i="1"/>
  <c r="G4335" i="1"/>
  <c r="J4335" i="1"/>
  <c r="G4336" i="1"/>
  <c r="J4336" i="1"/>
  <c r="G4337" i="1"/>
  <c r="J4337" i="1"/>
  <c r="G4338" i="1"/>
  <c r="J4338" i="1"/>
  <c r="G4339" i="1"/>
  <c r="J4339" i="1"/>
  <c r="G4340" i="1"/>
  <c r="J4340" i="1"/>
  <c r="G4341" i="1"/>
  <c r="J4341" i="1"/>
  <c r="G4342" i="1"/>
  <c r="J4342" i="1"/>
  <c r="G4343" i="1"/>
  <c r="J4343" i="1"/>
  <c r="G4344" i="1"/>
  <c r="J4344" i="1"/>
  <c r="G4345" i="1"/>
  <c r="J4345" i="1"/>
  <c r="G4346" i="1"/>
  <c r="J4346" i="1"/>
  <c r="G4347" i="1"/>
  <c r="J4347" i="1"/>
  <c r="G4348" i="1"/>
  <c r="J4348" i="1"/>
  <c r="G4349" i="1"/>
  <c r="J4349" i="1"/>
  <c r="G4350" i="1"/>
  <c r="J4350" i="1"/>
  <c r="G4351" i="1"/>
  <c r="J4351" i="1"/>
  <c r="G4352" i="1"/>
  <c r="J4352" i="1"/>
  <c r="G4353" i="1"/>
  <c r="J4353" i="1"/>
  <c r="G4354" i="1"/>
  <c r="J4354" i="1"/>
  <c r="G4355" i="1"/>
  <c r="J4355" i="1"/>
  <c r="G4356" i="1"/>
  <c r="J4356" i="1"/>
  <c r="G4357" i="1"/>
  <c r="J4357" i="1"/>
  <c r="G4358" i="1"/>
  <c r="J4358" i="1"/>
  <c r="G4359" i="1"/>
  <c r="J4359" i="1"/>
  <c r="G4360" i="1"/>
  <c r="J4360" i="1"/>
  <c r="G4361" i="1"/>
  <c r="J4361" i="1"/>
  <c r="G4362" i="1"/>
  <c r="J4362" i="1"/>
  <c r="G4363" i="1"/>
  <c r="J4363" i="1"/>
  <c r="G4364" i="1"/>
  <c r="J4364" i="1"/>
  <c r="G4365" i="1"/>
  <c r="J4365" i="1"/>
  <c r="G4366" i="1"/>
  <c r="J4366" i="1"/>
  <c r="G4367" i="1"/>
  <c r="J4367" i="1"/>
  <c r="G4368" i="1"/>
  <c r="J4368" i="1"/>
  <c r="G4369" i="1"/>
  <c r="J4369" i="1"/>
  <c r="G4370" i="1"/>
  <c r="J4370" i="1"/>
  <c r="G4371" i="1"/>
  <c r="J4371" i="1"/>
  <c r="G4372" i="1"/>
  <c r="J4372" i="1"/>
  <c r="G4373" i="1"/>
  <c r="J4373" i="1"/>
  <c r="G4374" i="1"/>
  <c r="J4374" i="1"/>
  <c r="G4375" i="1"/>
  <c r="J4375" i="1"/>
  <c r="G4376" i="1"/>
  <c r="J4376" i="1"/>
  <c r="G4377" i="1"/>
  <c r="J4377" i="1"/>
  <c r="G4378" i="1"/>
  <c r="J4378" i="1"/>
  <c r="G4379" i="1"/>
  <c r="J4379" i="1"/>
  <c r="G4380" i="1"/>
  <c r="J4380" i="1"/>
  <c r="G4381" i="1"/>
  <c r="J4381" i="1"/>
  <c r="G4382" i="1"/>
  <c r="J4382" i="1"/>
  <c r="G4383" i="1"/>
  <c r="J4383" i="1"/>
  <c r="G4384" i="1"/>
  <c r="J4384" i="1"/>
  <c r="G4385" i="1"/>
  <c r="J4385" i="1"/>
  <c r="G4386" i="1"/>
  <c r="J4386" i="1"/>
  <c r="G4387" i="1"/>
  <c r="J4387" i="1"/>
  <c r="G4388" i="1"/>
  <c r="J4388" i="1"/>
  <c r="G4389" i="1"/>
  <c r="J4389" i="1"/>
  <c r="G4390" i="1"/>
  <c r="J4390" i="1"/>
  <c r="G4391" i="1"/>
  <c r="J4391" i="1"/>
  <c r="G4392" i="1"/>
  <c r="J4392" i="1"/>
  <c r="G4393" i="1"/>
  <c r="J4393" i="1"/>
  <c r="G4394" i="1"/>
  <c r="J4394" i="1"/>
  <c r="G4395" i="1"/>
  <c r="J4395" i="1"/>
  <c r="G4396" i="1"/>
  <c r="J4396" i="1"/>
  <c r="G4397" i="1"/>
  <c r="J4397" i="1"/>
  <c r="G4398" i="1"/>
  <c r="J4398" i="1"/>
  <c r="G4399" i="1"/>
  <c r="J4399" i="1"/>
  <c r="G4400" i="1"/>
  <c r="J4400" i="1"/>
  <c r="G4401" i="1"/>
  <c r="J4401" i="1"/>
  <c r="G4402" i="1"/>
  <c r="J4402" i="1"/>
  <c r="G4403" i="1"/>
  <c r="J4403" i="1"/>
  <c r="G4404" i="1"/>
  <c r="J4404" i="1"/>
  <c r="G4405" i="1"/>
  <c r="J4405" i="1"/>
  <c r="G4406" i="1"/>
  <c r="J4406" i="1"/>
  <c r="G4407" i="1"/>
  <c r="J4407" i="1"/>
  <c r="G4408" i="1"/>
  <c r="J4408" i="1"/>
  <c r="G4409" i="1"/>
  <c r="J4409" i="1"/>
  <c r="G4410" i="1"/>
  <c r="J4410" i="1"/>
  <c r="G4411" i="1"/>
  <c r="J4411" i="1"/>
  <c r="G4412" i="1"/>
  <c r="J4412" i="1"/>
  <c r="G4413" i="1"/>
  <c r="J4413" i="1"/>
  <c r="G4414" i="1"/>
  <c r="J4414" i="1"/>
  <c r="G4415" i="1"/>
  <c r="J4415" i="1"/>
  <c r="G4416" i="1"/>
  <c r="J4416" i="1"/>
  <c r="G4417" i="1"/>
  <c r="J4417" i="1"/>
  <c r="G4418" i="1"/>
  <c r="J4418" i="1"/>
  <c r="G4419" i="1"/>
  <c r="J4419" i="1"/>
  <c r="G4420" i="1"/>
  <c r="J4420" i="1"/>
  <c r="G4421" i="1"/>
  <c r="J4421" i="1"/>
  <c r="G4422" i="1"/>
  <c r="J4422" i="1"/>
  <c r="G4423" i="1"/>
  <c r="J4423" i="1"/>
  <c r="G4424" i="1"/>
  <c r="J4424" i="1"/>
  <c r="G4425" i="1"/>
  <c r="J4425" i="1"/>
  <c r="G4426" i="1"/>
  <c r="J4426" i="1"/>
  <c r="G4427" i="1"/>
  <c r="J4427" i="1"/>
  <c r="G4428" i="1"/>
  <c r="J4428" i="1"/>
  <c r="G4429" i="1"/>
  <c r="J4429" i="1"/>
  <c r="G4430" i="1"/>
  <c r="J4430" i="1"/>
  <c r="G4431" i="1"/>
  <c r="J4431" i="1"/>
  <c r="G4432" i="1"/>
  <c r="J4432" i="1"/>
  <c r="G4433" i="1"/>
  <c r="J4433" i="1"/>
  <c r="G4434" i="1"/>
  <c r="J4434" i="1"/>
  <c r="G4435" i="1"/>
  <c r="J4435" i="1"/>
  <c r="G4436" i="1"/>
  <c r="J4436" i="1"/>
  <c r="G4437" i="1"/>
  <c r="J4437" i="1"/>
  <c r="G4438" i="1"/>
  <c r="J4438" i="1"/>
  <c r="G4439" i="1"/>
  <c r="J4439" i="1"/>
  <c r="G4440" i="1"/>
  <c r="J4440" i="1"/>
  <c r="G4441" i="1"/>
  <c r="J4441" i="1"/>
  <c r="G4442" i="1"/>
  <c r="J4442" i="1"/>
  <c r="G4443" i="1"/>
  <c r="J4443" i="1"/>
  <c r="G4444" i="1"/>
  <c r="J4444" i="1"/>
  <c r="G4445" i="1"/>
  <c r="J4445" i="1"/>
  <c r="G4446" i="1"/>
  <c r="J4446" i="1"/>
  <c r="G4447" i="1"/>
  <c r="J4447" i="1"/>
  <c r="G4448" i="1"/>
  <c r="J4448" i="1"/>
  <c r="G4449" i="1"/>
  <c r="J4449" i="1"/>
  <c r="G4450" i="1"/>
  <c r="J4450" i="1"/>
  <c r="G4451" i="1"/>
  <c r="J4451" i="1"/>
  <c r="G4452" i="1"/>
  <c r="J4452" i="1"/>
  <c r="G4453" i="1"/>
  <c r="J4453" i="1"/>
  <c r="G4454" i="1"/>
  <c r="J4454" i="1"/>
  <c r="G4455" i="1"/>
  <c r="J4455" i="1"/>
  <c r="G4456" i="1"/>
  <c r="J4456" i="1"/>
  <c r="G4457" i="1"/>
  <c r="J4457" i="1"/>
  <c r="G4458" i="1"/>
  <c r="J4458" i="1"/>
  <c r="G4459" i="1"/>
  <c r="J4459" i="1"/>
  <c r="G4460" i="1"/>
  <c r="J4460" i="1"/>
  <c r="G4461" i="1"/>
  <c r="J4461" i="1"/>
  <c r="G4462" i="1"/>
  <c r="J4462" i="1"/>
  <c r="G4463" i="1"/>
  <c r="J4463" i="1"/>
  <c r="G4464" i="1"/>
  <c r="J4464" i="1"/>
  <c r="G4465" i="1"/>
  <c r="J4465" i="1"/>
  <c r="G4466" i="1"/>
  <c r="J4466" i="1"/>
  <c r="G2942" i="1"/>
  <c r="J2942" i="1"/>
  <c r="G2943" i="1"/>
  <c r="J2943" i="1"/>
  <c r="G2944" i="1"/>
  <c r="J2944" i="1"/>
  <c r="G2945" i="1"/>
  <c r="J2945" i="1"/>
  <c r="G2946" i="1"/>
  <c r="J2946" i="1"/>
  <c r="G2947" i="1"/>
  <c r="J2947" i="1"/>
  <c r="G2948" i="1"/>
  <c r="J2948" i="1"/>
  <c r="G2949" i="1"/>
  <c r="J2949" i="1"/>
  <c r="G2950" i="1"/>
  <c r="J2950" i="1"/>
  <c r="G2951" i="1"/>
  <c r="J2951" i="1"/>
  <c r="G2952" i="1"/>
  <c r="J2952" i="1"/>
  <c r="G2953" i="1"/>
  <c r="J2953" i="1"/>
  <c r="G2954" i="1"/>
  <c r="J2954" i="1"/>
  <c r="G2955" i="1"/>
  <c r="J2955" i="1"/>
  <c r="G2956" i="1"/>
  <c r="J2956" i="1"/>
  <c r="G2957" i="1"/>
  <c r="J2957" i="1"/>
  <c r="G2958" i="1"/>
  <c r="J2958" i="1"/>
  <c r="G2959" i="1"/>
  <c r="J2959" i="1"/>
  <c r="G2960" i="1"/>
  <c r="J2960" i="1"/>
  <c r="G2961" i="1"/>
  <c r="J2961" i="1"/>
  <c r="G2962" i="1"/>
  <c r="J2962" i="1"/>
  <c r="G2963" i="1"/>
  <c r="J2963" i="1"/>
  <c r="G2964" i="1"/>
  <c r="J2964" i="1"/>
  <c r="G2965" i="1"/>
  <c r="J2965" i="1"/>
  <c r="J2966" i="1"/>
  <c r="G2967" i="1"/>
  <c r="J2967" i="1"/>
  <c r="G2968" i="1"/>
  <c r="J2968" i="1"/>
  <c r="G2969" i="1"/>
  <c r="J2969" i="1"/>
  <c r="G2970" i="1"/>
  <c r="J2970" i="1"/>
  <c r="G2971" i="1"/>
  <c r="J2971" i="1"/>
  <c r="G2972" i="1"/>
  <c r="J2972" i="1"/>
  <c r="G2973" i="1"/>
  <c r="J2973" i="1"/>
  <c r="G2974" i="1"/>
  <c r="J2974" i="1"/>
  <c r="G2975" i="1"/>
  <c r="J2975" i="1"/>
  <c r="G2976" i="1"/>
  <c r="J2976" i="1"/>
  <c r="G2977" i="1"/>
  <c r="J2977" i="1"/>
  <c r="G2978" i="1"/>
  <c r="J2978" i="1"/>
  <c r="G2979" i="1"/>
  <c r="J2979" i="1"/>
  <c r="G2980" i="1"/>
  <c r="J2980" i="1"/>
  <c r="G2981" i="1"/>
  <c r="J2981" i="1"/>
  <c r="G2982" i="1"/>
  <c r="J2982" i="1"/>
  <c r="G2983" i="1"/>
  <c r="J2983" i="1"/>
  <c r="G2984" i="1"/>
  <c r="J2984" i="1"/>
  <c r="G2985" i="1"/>
  <c r="J2985" i="1"/>
  <c r="G2986" i="1"/>
  <c r="J2986" i="1"/>
  <c r="G2987" i="1"/>
  <c r="J2987" i="1"/>
  <c r="G2988" i="1"/>
  <c r="J2988" i="1"/>
  <c r="G2989" i="1"/>
  <c r="J2989" i="1"/>
  <c r="G2990" i="1"/>
  <c r="J2990" i="1"/>
  <c r="G2992" i="1"/>
  <c r="J2992" i="1"/>
  <c r="G2993" i="1"/>
  <c r="J2993" i="1"/>
  <c r="G2994" i="1"/>
  <c r="J2994" i="1"/>
  <c r="G2995" i="1"/>
  <c r="J2995" i="1"/>
  <c r="G2996" i="1"/>
  <c r="J2996" i="1"/>
  <c r="G2997" i="1"/>
  <c r="J2997" i="1"/>
  <c r="G2998" i="1"/>
  <c r="J2998" i="1"/>
  <c r="G2999" i="1"/>
  <c r="J2999" i="1"/>
  <c r="G3000" i="1"/>
  <c r="J3000" i="1"/>
  <c r="G3001" i="1"/>
  <c r="J3001" i="1"/>
  <c r="G3002" i="1"/>
  <c r="J3002" i="1"/>
  <c r="G3003" i="1"/>
  <c r="J3003" i="1"/>
  <c r="G3004" i="1"/>
  <c r="J3004" i="1"/>
  <c r="G3005" i="1"/>
  <c r="J3005" i="1"/>
  <c r="G3006" i="1"/>
  <c r="J3006" i="1"/>
  <c r="G3007" i="1"/>
  <c r="J3007" i="1"/>
  <c r="G3008" i="1"/>
  <c r="J3008" i="1"/>
  <c r="G3009" i="1"/>
  <c r="J3009" i="1"/>
  <c r="G3010" i="1"/>
  <c r="J3010" i="1"/>
  <c r="G3011" i="1"/>
  <c r="J3011" i="1"/>
  <c r="G3012" i="1"/>
  <c r="J3012" i="1"/>
  <c r="G3013" i="1"/>
  <c r="J3013" i="1"/>
  <c r="G3014" i="1"/>
  <c r="J3014" i="1"/>
  <c r="G3015" i="1"/>
  <c r="J3015" i="1"/>
  <c r="G3016" i="1"/>
  <c r="J3016" i="1"/>
  <c r="G3017" i="1"/>
  <c r="J3017" i="1"/>
  <c r="G3018" i="1"/>
  <c r="J3018" i="1"/>
  <c r="G3019" i="1"/>
  <c r="J3019" i="1"/>
  <c r="G3020" i="1"/>
  <c r="J3020" i="1"/>
  <c r="G3021" i="1"/>
  <c r="J3021" i="1"/>
  <c r="G3022" i="1"/>
  <c r="J3022" i="1"/>
  <c r="G3023" i="1"/>
  <c r="J3023" i="1"/>
  <c r="G3024" i="1"/>
  <c r="J3024" i="1"/>
  <c r="G3028" i="1"/>
  <c r="G3029" i="1"/>
  <c r="J3029" i="1"/>
  <c r="G3030" i="1"/>
  <c r="J3030" i="1"/>
  <c r="G3031" i="1"/>
  <c r="J3031" i="1"/>
  <c r="G3032" i="1"/>
  <c r="J3032" i="1"/>
  <c r="G3033" i="1"/>
  <c r="J3033" i="1"/>
  <c r="G3034" i="1"/>
  <c r="J3034" i="1"/>
  <c r="G3035" i="1"/>
  <c r="J3035" i="1"/>
  <c r="G3036" i="1"/>
  <c r="J3036" i="1"/>
  <c r="G3037" i="1"/>
  <c r="J3037" i="1"/>
  <c r="G3038" i="1"/>
  <c r="J3038" i="1"/>
  <c r="G3039" i="1"/>
  <c r="J3039" i="1"/>
  <c r="G3040" i="1"/>
  <c r="J3040" i="1"/>
  <c r="G3041" i="1"/>
  <c r="J3041" i="1"/>
  <c r="G3042" i="1"/>
  <c r="J3042" i="1"/>
  <c r="G3043" i="1"/>
  <c r="J3043" i="1"/>
  <c r="G3044" i="1"/>
  <c r="J3044" i="1"/>
  <c r="G3045" i="1"/>
  <c r="J3045" i="1"/>
  <c r="G3046" i="1"/>
  <c r="J3046" i="1"/>
  <c r="G3048" i="1"/>
  <c r="J3048" i="1"/>
  <c r="G3049" i="1"/>
  <c r="J3049" i="1"/>
  <c r="G3050" i="1"/>
  <c r="J3050" i="1"/>
  <c r="G3051" i="1"/>
  <c r="J3051" i="1"/>
  <c r="G3052" i="1"/>
  <c r="J3052" i="1"/>
  <c r="G3053" i="1"/>
  <c r="J3053" i="1"/>
  <c r="G3054" i="1"/>
  <c r="J3054" i="1"/>
  <c r="G3055" i="1"/>
  <c r="J3055" i="1"/>
  <c r="G3056" i="1"/>
  <c r="J3056" i="1"/>
  <c r="G3057" i="1"/>
  <c r="J3057" i="1"/>
  <c r="G3058" i="1"/>
  <c r="J3058" i="1"/>
  <c r="G3059" i="1"/>
  <c r="J3059" i="1"/>
  <c r="G3060" i="1"/>
  <c r="J3060" i="1"/>
  <c r="G3061" i="1"/>
  <c r="J3061" i="1"/>
  <c r="G3062" i="1"/>
  <c r="J3062" i="1"/>
  <c r="G3063" i="1"/>
  <c r="J3063" i="1"/>
  <c r="G3064" i="1"/>
  <c r="J3064" i="1"/>
  <c r="G3065" i="1"/>
  <c r="J3065" i="1"/>
  <c r="G3066" i="1"/>
  <c r="J3066" i="1"/>
  <c r="G3067" i="1"/>
  <c r="J3067" i="1"/>
  <c r="G3068" i="1"/>
  <c r="J3068" i="1"/>
  <c r="G3069" i="1"/>
  <c r="J3069" i="1"/>
  <c r="G3070" i="1"/>
  <c r="J3070" i="1"/>
  <c r="G3071" i="1"/>
  <c r="J3071" i="1"/>
  <c r="G3073" i="1"/>
  <c r="J3073" i="1"/>
  <c r="G3074" i="1"/>
  <c r="J3074" i="1"/>
  <c r="G3075" i="1"/>
  <c r="J3075" i="1"/>
  <c r="G3076" i="1"/>
  <c r="J3076" i="1"/>
  <c r="G3077" i="1"/>
  <c r="J3077" i="1"/>
  <c r="G3078" i="1"/>
  <c r="J3078" i="1"/>
  <c r="G3079" i="1"/>
  <c r="J3079" i="1"/>
  <c r="G3080" i="1"/>
  <c r="J3080" i="1"/>
  <c r="G3081" i="1"/>
  <c r="J3081" i="1"/>
  <c r="G3082" i="1"/>
  <c r="J3082" i="1"/>
  <c r="J3084" i="1"/>
  <c r="G3085" i="1"/>
  <c r="J3085" i="1"/>
  <c r="G3086" i="1"/>
  <c r="J3086" i="1"/>
  <c r="G3088" i="1"/>
  <c r="G3089" i="1"/>
  <c r="G3090" i="1"/>
  <c r="J3090" i="1"/>
  <c r="G3091" i="1"/>
  <c r="J3091" i="1"/>
  <c r="G3092" i="1"/>
  <c r="J3092" i="1"/>
  <c r="G3093" i="1"/>
  <c r="J3093" i="1"/>
  <c r="G3094" i="1"/>
  <c r="J3094" i="1"/>
  <c r="G3095" i="1"/>
  <c r="J3095" i="1"/>
  <c r="G3096" i="1"/>
  <c r="J3096" i="1"/>
  <c r="G3097" i="1"/>
  <c r="J3097" i="1"/>
  <c r="G3098" i="1"/>
  <c r="J3098" i="1"/>
  <c r="G3099" i="1"/>
  <c r="J3099" i="1"/>
  <c r="G3100" i="1"/>
  <c r="J3100" i="1"/>
  <c r="G3101" i="1"/>
  <c r="J3101" i="1"/>
  <c r="G3102" i="1"/>
  <c r="J3102" i="1"/>
  <c r="G3103" i="1"/>
  <c r="J3103" i="1"/>
  <c r="G3104" i="1"/>
  <c r="J3104" i="1"/>
  <c r="G3105" i="1"/>
  <c r="J3105" i="1"/>
  <c r="G3106" i="1"/>
  <c r="J3106" i="1"/>
  <c r="G3107" i="1"/>
  <c r="J3107" i="1"/>
  <c r="G3108" i="1"/>
  <c r="J3108" i="1"/>
  <c r="G3109" i="1"/>
  <c r="J3109" i="1"/>
  <c r="G3110" i="1"/>
  <c r="J3110" i="1"/>
  <c r="G3113" i="1"/>
  <c r="J3113" i="1"/>
  <c r="G3114" i="1"/>
  <c r="J3114" i="1"/>
  <c r="G3115" i="1"/>
  <c r="J3115" i="1"/>
  <c r="G3116" i="1"/>
  <c r="J3116" i="1"/>
  <c r="G3117" i="1"/>
  <c r="J3117" i="1"/>
  <c r="G3118" i="1"/>
  <c r="J3118" i="1"/>
  <c r="G3119" i="1"/>
  <c r="J3119" i="1"/>
  <c r="G3120" i="1"/>
  <c r="J3120" i="1"/>
  <c r="G3121" i="1"/>
  <c r="J3121" i="1"/>
  <c r="G3122" i="1"/>
  <c r="J3122" i="1"/>
  <c r="G3123" i="1"/>
  <c r="J3123" i="1"/>
  <c r="G3124" i="1"/>
  <c r="J3124" i="1"/>
  <c r="G3125" i="1"/>
  <c r="J3125" i="1"/>
  <c r="G3126" i="1"/>
  <c r="J3126" i="1"/>
  <c r="G3127" i="1"/>
  <c r="J3127" i="1"/>
  <c r="G3145" i="1"/>
  <c r="J3145" i="1"/>
  <c r="G3146" i="1"/>
  <c r="J3146" i="1"/>
  <c r="G3148" i="1"/>
  <c r="J3148" i="1"/>
  <c r="G3149" i="1"/>
  <c r="J3149" i="1"/>
  <c r="G3150" i="1"/>
  <c r="J3150" i="1"/>
  <c r="G3151" i="1"/>
  <c r="J3151" i="1"/>
  <c r="G3152" i="1"/>
  <c r="J3152" i="1"/>
  <c r="G3153" i="1"/>
  <c r="J3153" i="1"/>
  <c r="G3154" i="1"/>
  <c r="J3154" i="1"/>
  <c r="G3155" i="1"/>
  <c r="J3155" i="1"/>
  <c r="G3156" i="1"/>
  <c r="J3156" i="1"/>
  <c r="G3157" i="1"/>
  <c r="J3157" i="1"/>
  <c r="G3158" i="1"/>
  <c r="J3158" i="1"/>
  <c r="G3159" i="1"/>
  <c r="J3159" i="1"/>
  <c r="G3160" i="1"/>
  <c r="J3160" i="1"/>
  <c r="G3161" i="1"/>
  <c r="J3161" i="1"/>
  <c r="G3162" i="1"/>
  <c r="J3162" i="1"/>
  <c r="G3163" i="1"/>
  <c r="J3163" i="1"/>
  <c r="G3164" i="1"/>
  <c r="J3164" i="1"/>
  <c r="G3165" i="1"/>
  <c r="J3165" i="1"/>
  <c r="G3166" i="1"/>
  <c r="J3166" i="1"/>
  <c r="G3167" i="1"/>
  <c r="J3167" i="1"/>
  <c r="G3168" i="1"/>
  <c r="J3168" i="1"/>
  <c r="G3169" i="1"/>
  <c r="J3169" i="1"/>
  <c r="G3170" i="1"/>
  <c r="J3170" i="1"/>
  <c r="G3171" i="1"/>
  <c r="J3171" i="1"/>
  <c r="G3172" i="1"/>
  <c r="J3172" i="1"/>
  <c r="G3173" i="1"/>
  <c r="J3173" i="1"/>
  <c r="G3174" i="1"/>
  <c r="J3174" i="1"/>
  <c r="G3175" i="1"/>
  <c r="J3175" i="1"/>
  <c r="G3176" i="1"/>
  <c r="J3176" i="1"/>
  <c r="G3177" i="1"/>
  <c r="J3177" i="1"/>
  <c r="G3178" i="1"/>
  <c r="J3178" i="1"/>
  <c r="G3179" i="1"/>
  <c r="J3179" i="1"/>
  <c r="G3180" i="1"/>
  <c r="J3180" i="1"/>
  <c r="G3181" i="1"/>
  <c r="J3181" i="1"/>
  <c r="G3182" i="1"/>
  <c r="J3182" i="1"/>
  <c r="G3183" i="1"/>
  <c r="J3183" i="1"/>
  <c r="G3184" i="1"/>
  <c r="J3184" i="1"/>
  <c r="G3185" i="1"/>
  <c r="J3185" i="1"/>
  <c r="G3186" i="1"/>
  <c r="J3186" i="1"/>
  <c r="G3187" i="1"/>
  <c r="J3187" i="1"/>
  <c r="G3188" i="1"/>
  <c r="J3188" i="1"/>
  <c r="G3189" i="1"/>
  <c r="J3189" i="1"/>
  <c r="G3190" i="1"/>
  <c r="J3190" i="1"/>
  <c r="G3191" i="1"/>
  <c r="J3191" i="1"/>
  <c r="G3192" i="1"/>
  <c r="J3192" i="1"/>
  <c r="G3193" i="1"/>
  <c r="J3193" i="1"/>
  <c r="G3194" i="1"/>
  <c r="J3194" i="1"/>
  <c r="G3195" i="1"/>
  <c r="J3195" i="1"/>
  <c r="G3196" i="1"/>
  <c r="J3196" i="1"/>
  <c r="G3197" i="1"/>
  <c r="J3197" i="1"/>
  <c r="G3198" i="1"/>
  <c r="J3198" i="1"/>
  <c r="G3199" i="1"/>
  <c r="J3199" i="1"/>
  <c r="G3200" i="1"/>
  <c r="J3200" i="1"/>
  <c r="G3201" i="1"/>
  <c r="J3201" i="1"/>
  <c r="G3202" i="1"/>
  <c r="J3202" i="1"/>
  <c r="G3203" i="1"/>
  <c r="J3203" i="1"/>
  <c r="G3204" i="1"/>
  <c r="J3204" i="1"/>
  <c r="G3205" i="1"/>
  <c r="J3205" i="1"/>
  <c r="G3206" i="1"/>
  <c r="J3206" i="1"/>
  <c r="G3207" i="1"/>
  <c r="J3207" i="1"/>
  <c r="G3208" i="1"/>
  <c r="J3208" i="1"/>
  <c r="G3209" i="1"/>
  <c r="J3209" i="1"/>
  <c r="G3210" i="1"/>
  <c r="J3210" i="1"/>
  <c r="G3211" i="1"/>
  <c r="J3211" i="1"/>
  <c r="G3212" i="1"/>
  <c r="J3212" i="1"/>
  <c r="G3213" i="1"/>
  <c r="J3213" i="1"/>
  <c r="G3214" i="1"/>
  <c r="J3214" i="1"/>
  <c r="G3215" i="1"/>
  <c r="J3215" i="1"/>
  <c r="G3216" i="1"/>
  <c r="J3216" i="1"/>
  <c r="G3217" i="1"/>
  <c r="J3217" i="1"/>
  <c r="G3218" i="1"/>
  <c r="J3218" i="1"/>
  <c r="G3219" i="1"/>
  <c r="J3219" i="1"/>
  <c r="G3220" i="1"/>
  <c r="J3220" i="1"/>
  <c r="G3221" i="1"/>
  <c r="J3221" i="1"/>
  <c r="G3222" i="1"/>
  <c r="J3222" i="1"/>
  <c r="G3223" i="1"/>
  <c r="J3223" i="1"/>
  <c r="G3224" i="1"/>
  <c r="J3224" i="1"/>
  <c r="G3225" i="1"/>
  <c r="J3225" i="1"/>
  <c r="G3226" i="1"/>
  <c r="J3226" i="1"/>
  <c r="G3227" i="1"/>
  <c r="J3227" i="1"/>
  <c r="G3228" i="1"/>
  <c r="J3228" i="1"/>
  <c r="G3229" i="1"/>
  <c r="J3229" i="1"/>
  <c r="G3230" i="1"/>
  <c r="J3230" i="1"/>
  <c r="G3231" i="1"/>
  <c r="J3231" i="1"/>
  <c r="G3232" i="1"/>
  <c r="J3232" i="1"/>
  <c r="G3233" i="1"/>
  <c r="J3233" i="1"/>
  <c r="G3234" i="1"/>
  <c r="J3234" i="1"/>
  <c r="G3235" i="1"/>
  <c r="J3235" i="1"/>
  <c r="G3236" i="1"/>
  <c r="J3236" i="1"/>
  <c r="G3237" i="1"/>
  <c r="J3237" i="1"/>
  <c r="G3238" i="1"/>
  <c r="J3238" i="1"/>
  <c r="G3239" i="1"/>
  <c r="J3239" i="1"/>
  <c r="G3240" i="1"/>
  <c r="J3240" i="1"/>
  <c r="G3241" i="1"/>
  <c r="J3241" i="1"/>
  <c r="G3242" i="1"/>
  <c r="J3242" i="1"/>
  <c r="G3243" i="1"/>
  <c r="J3243" i="1"/>
  <c r="G3244" i="1"/>
  <c r="J3244" i="1"/>
  <c r="G3245" i="1"/>
  <c r="J3245" i="1"/>
  <c r="G3246" i="1"/>
  <c r="J3246" i="1"/>
  <c r="G3247" i="1"/>
  <c r="J3247" i="1"/>
  <c r="G3248" i="1"/>
  <c r="J3248" i="1"/>
  <c r="G3249" i="1"/>
  <c r="J3249" i="1"/>
  <c r="G3250" i="1"/>
  <c r="J3250" i="1"/>
  <c r="G3251" i="1"/>
  <c r="J3251" i="1"/>
  <c r="G3252" i="1"/>
  <c r="J3252" i="1"/>
  <c r="G3253" i="1"/>
  <c r="J3253" i="1"/>
  <c r="G3254" i="1"/>
  <c r="J3254" i="1"/>
  <c r="G3255" i="1"/>
  <c r="J3255" i="1"/>
  <c r="G3256" i="1"/>
  <c r="J3256" i="1"/>
  <c r="G3257" i="1"/>
  <c r="J3257" i="1"/>
  <c r="G3258" i="1"/>
  <c r="J3258" i="1"/>
  <c r="G3259" i="1"/>
  <c r="J3259" i="1"/>
  <c r="G3260" i="1"/>
  <c r="J3260" i="1"/>
  <c r="G3261" i="1"/>
  <c r="J3261" i="1"/>
  <c r="G3262" i="1"/>
  <c r="J3262" i="1"/>
  <c r="G3263" i="1"/>
  <c r="J3263" i="1"/>
  <c r="G3264" i="1"/>
  <c r="J3264" i="1"/>
  <c r="G3265" i="1"/>
  <c r="J3265" i="1"/>
  <c r="G3266" i="1"/>
  <c r="J3266" i="1"/>
  <c r="G3267" i="1"/>
  <c r="J3267" i="1"/>
  <c r="G3268" i="1"/>
  <c r="J3268" i="1"/>
  <c r="G3269" i="1"/>
  <c r="J3269" i="1"/>
  <c r="G3270" i="1"/>
  <c r="J3270" i="1"/>
  <c r="G3271" i="1"/>
  <c r="J3271" i="1"/>
  <c r="G3272" i="1"/>
  <c r="J3272" i="1"/>
  <c r="G3273" i="1"/>
  <c r="J3273" i="1"/>
  <c r="G3274" i="1"/>
  <c r="J3274" i="1"/>
  <c r="G3275" i="1"/>
  <c r="J3275" i="1"/>
  <c r="G3276" i="1"/>
  <c r="J3276" i="1"/>
  <c r="G3277" i="1"/>
  <c r="J3277" i="1"/>
  <c r="G3278" i="1"/>
  <c r="J3278" i="1"/>
  <c r="G3279" i="1"/>
  <c r="J3279" i="1"/>
  <c r="G3280" i="1"/>
  <c r="J3280" i="1"/>
  <c r="G3281" i="1"/>
  <c r="J3281" i="1"/>
  <c r="G3282" i="1"/>
  <c r="J3282" i="1"/>
  <c r="G3283" i="1"/>
  <c r="J3283" i="1"/>
  <c r="G3284" i="1"/>
  <c r="J3284" i="1"/>
  <c r="G3285" i="1"/>
  <c r="J3285" i="1"/>
  <c r="G3286" i="1"/>
  <c r="J3286" i="1"/>
  <c r="G3287" i="1"/>
  <c r="J3287" i="1"/>
  <c r="G2305" i="1"/>
  <c r="J2305" i="1"/>
  <c r="G1565" i="1"/>
  <c r="G2916" i="1"/>
  <c r="J2916" i="1"/>
  <c r="G2917" i="1"/>
  <c r="J2917" i="1"/>
  <c r="G2918" i="1"/>
  <c r="J2918" i="1"/>
  <c r="G2919" i="1"/>
  <c r="J2919" i="1"/>
  <c r="G2920" i="1"/>
  <c r="J2920" i="1"/>
  <c r="G2921" i="1"/>
  <c r="J2921" i="1"/>
  <c r="G2922" i="1"/>
  <c r="J2922" i="1"/>
  <c r="G2923" i="1"/>
  <c r="J2923" i="1"/>
  <c r="G2924" i="1"/>
  <c r="J2924" i="1"/>
  <c r="G2925" i="1"/>
  <c r="J2925" i="1"/>
  <c r="G2926" i="1"/>
  <c r="J2926" i="1"/>
  <c r="G2927" i="1"/>
  <c r="J2927" i="1"/>
  <c r="G2928" i="1"/>
  <c r="J2928" i="1"/>
  <c r="G2929" i="1"/>
  <c r="J2929" i="1"/>
  <c r="G2930" i="1"/>
  <c r="J2930" i="1"/>
  <c r="G2931" i="1"/>
  <c r="J2931" i="1"/>
  <c r="G2932" i="1"/>
  <c r="J2932" i="1"/>
  <c r="G2933" i="1"/>
  <c r="J2933" i="1"/>
  <c r="G2934" i="1"/>
  <c r="J2934" i="1"/>
  <c r="G2935" i="1"/>
  <c r="J2935" i="1"/>
  <c r="G2936" i="1"/>
  <c r="J2936" i="1"/>
  <c r="G2937" i="1"/>
  <c r="J2937" i="1"/>
  <c r="G2938" i="1"/>
  <c r="J2938" i="1"/>
  <c r="G2939" i="1"/>
  <c r="J2939" i="1"/>
  <c r="G2940" i="1"/>
  <c r="J2940" i="1"/>
  <c r="G2941" i="1"/>
  <c r="J2941" i="1"/>
  <c r="J1416" i="1"/>
  <c r="J1417" i="1"/>
  <c r="J1418" i="1"/>
  <c r="J1419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40" i="1"/>
  <c r="J1941" i="1"/>
  <c r="J1942" i="1"/>
  <c r="J1943" i="1"/>
  <c r="J1944" i="1"/>
  <c r="J1945" i="1"/>
  <c r="J1946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9" i="1"/>
  <c r="J2030" i="1"/>
  <c r="J2031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8" i="1"/>
  <c r="J2289" i="1"/>
  <c r="J2290" i="1"/>
  <c r="J2291" i="1"/>
  <c r="J2296" i="1"/>
  <c r="J2297" i="1"/>
  <c r="J2298" i="1"/>
  <c r="J2299" i="1"/>
  <c r="J2300" i="1"/>
  <c r="J2301" i="1"/>
  <c r="J2302" i="1"/>
  <c r="J2303" i="1"/>
  <c r="J2304" i="1"/>
  <c r="J2306" i="1"/>
  <c r="J2307" i="1"/>
  <c r="J2308" i="1"/>
  <c r="J2309" i="1"/>
  <c r="J2310" i="1"/>
  <c r="J2311" i="1"/>
  <c r="J2312" i="1"/>
  <c r="J2394" i="1"/>
  <c r="J2395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504" i="1"/>
  <c r="J250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905" i="1"/>
  <c r="J2906" i="1"/>
  <c r="J2907" i="1"/>
  <c r="J2908" i="1"/>
  <c r="J2909" i="1"/>
  <c r="J2910" i="1"/>
  <c r="J2911" i="1"/>
  <c r="J2912" i="1"/>
  <c r="J2913" i="1"/>
  <c r="J2914" i="1"/>
  <c r="J2915" i="1"/>
  <c r="G1416" i="1"/>
  <c r="K1416" i="1" s="1"/>
  <c r="L1416" i="1" s="1"/>
  <c r="G1417" i="1"/>
  <c r="K1417" i="1" s="1"/>
  <c r="L1417" i="1" s="1"/>
  <c r="G1418" i="1"/>
  <c r="K1418" i="1" s="1"/>
  <c r="L1418" i="1" s="1"/>
  <c r="G1419" i="1"/>
  <c r="K1419" i="1" s="1"/>
  <c r="L1419" i="1" s="1"/>
  <c r="G1452" i="1"/>
  <c r="K1452" i="1" s="1"/>
  <c r="L1452" i="1" s="1"/>
  <c r="G1453" i="1"/>
  <c r="K1453" i="1" s="1"/>
  <c r="L1453" i="1" s="1"/>
  <c r="G1454" i="1"/>
  <c r="K1454" i="1" s="1"/>
  <c r="L1454" i="1" s="1"/>
  <c r="G1455" i="1"/>
  <c r="K1455" i="1" s="1"/>
  <c r="L1455" i="1" s="1"/>
  <c r="G1456" i="1"/>
  <c r="K1456" i="1" s="1"/>
  <c r="L1456" i="1" s="1"/>
  <c r="G1457" i="1"/>
  <c r="K1457" i="1" s="1"/>
  <c r="L1457" i="1" s="1"/>
  <c r="G1458" i="1"/>
  <c r="K1458" i="1" s="1"/>
  <c r="L1458" i="1" s="1"/>
  <c r="G1459" i="1"/>
  <c r="K1459" i="1" s="1"/>
  <c r="L1459" i="1" s="1"/>
  <c r="G1460" i="1"/>
  <c r="K1460" i="1" s="1"/>
  <c r="L1460" i="1" s="1"/>
  <c r="G1461" i="1"/>
  <c r="K1461" i="1" s="1"/>
  <c r="L1461" i="1" s="1"/>
  <c r="G1462" i="1"/>
  <c r="K1462" i="1" s="1"/>
  <c r="L1462" i="1" s="1"/>
  <c r="G1463" i="1"/>
  <c r="K1463" i="1" s="1"/>
  <c r="L1463" i="1" s="1"/>
  <c r="G1464" i="1"/>
  <c r="K1464" i="1" s="1"/>
  <c r="L1464" i="1" s="1"/>
  <c r="G1465" i="1"/>
  <c r="K1465" i="1" s="1"/>
  <c r="L1465" i="1" s="1"/>
  <c r="G1466" i="1"/>
  <c r="K1466" i="1" s="1"/>
  <c r="L1466" i="1" s="1"/>
  <c r="G1467" i="1"/>
  <c r="K1467" i="1" s="1"/>
  <c r="L1467" i="1" s="1"/>
  <c r="G1468" i="1"/>
  <c r="K1468" i="1" s="1"/>
  <c r="L1468" i="1" s="1"/>
  <c r="G1469" i="1"/>
  <c r="K1469" i="1" s="1"/>
  <c r="L1469" i="1" s="1"/>
  <c r="G1470" i="1"/>
  <c r="K1470" i="1" s="1"/>
  <c r="L1470" i="1" s="1"/>
  <c r="G1471" i="1"/>
  <c r="K1471" i="1" s="1"/>
  <c r="L1471" i="1" s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9" i="1"/>
  <c r="G2030" i="1"/>
  <c r="G2031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8" i="1"/>
  <c r="G2289" i="1"/>
  <c r="G2290" i="1"/>
  <c r="G2291" i="1"/>
  <c r="G2296" i="1"/>
  <c r="G2297" i="1"/>
  <c r="G2298" i="1"/>
  <c r="G2299" i="1"/>
  <c r="G2300" i="1"/>
  <c r="G2301" i="1"/>
  <c r="G2302" i="1"/>
  <c r="G2303" i="1"/>
  <c r="G2304" i="1"/>
  <c r="G2306" i="1"/>
  <c r="G2307" i="1"/>
  <c r="G2308" i="1"/>
  <c r="G2309" i="1"/>
  <c r="G2310" i="1"/>
  <c r="G2311" i="1"/>
  <c r="G2312" i="1"/>
  <c r="G2394" i="1"/>
  <c r="G2395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906" i="1"/>
  <c r="G2907" i="1"/>
  <c r="G2908" i="1"/>
  <c r="G2909" i="1"/>
  <c r="G2910" i="1"/>
  <c r="G2911" i="1"/>
  <c r="G2912" i="1"/>
  <c r="G2913" i="1"/>
  <c r="G2914" i="1"/>
  <c r="G2915" i="1"/>
  <c r="G1365" i="1"/>
  <c r="K1365" i="1" s="1"/>
  <c r="L1365" i="1" s="1"/>
  <c r="J1365" i="1"/>
  <c r="G1384" i="1"/>
  <c r="K1384" i="1" s="1"/>
  <c r="L1384" i="1" s="1"/>
  <c r="G1385" i="1"/>
  <c r="K1385" i="1" s="1"/>
  <c r="L1385" i="1" s="1"/>
  <c r="G1386" i="1"/>
  <c r="K1386" i="1" s="1"/>
  <c r="L1386" i="1" s="1"/>
  <c r="G1387" i="1"/>
  <c r="K1387" i="1" s="1"/>
  <c r="L1387" i="1" s="1"/>
  <c r="G1388" i="1"/>
  <c r="K1388" i="1" s="1"/>
  <c r="L1388" i="1" s="1"/>
  <c r="G1389" i="1"/>
  <c r="K1389" i="1" s="1"/>
  <c r="L1389" i="1" s="1"/>
  <c r="G1390" i="1"/>
  <c r="K1390" i="1" s="1"/>
  <c r="L1390" i="1" s="1"/>
  <c r="G1391" i="1"/>
  <c r="K1391" i="1" s="1"/>
  <c r="L1391" i="1" s="1"/>
  <c r="G1392" i="1"/>
  <c r="K1392" i="1" s="1"/>
  <c r="L1392" i="1" s="1"/>
  <c r="G1393" i="1"/>
  <c r="K1393" i="1" s="1"/>
  <c r="L1393" i="1" s="1"/>
  <c r="G1394" i="1"/>
  <c r="K1394" i="1" s="1"/>
  <c r="L1394" i="1" s="1"/>
  <c r="G1395" i="1"/>
  <c r="K1395" i="1" s="1"/>
  <c r="L1395" i="1" s="1"/>
  <c r="G1396" i="1"/>
  <c r="K1396" i="1" s="1"/>
  <c r="L1396" i="1" s="1"/>
  <c r="G1397" i="1"/>
  <c r="K1397" i="1" s="1"/>
  <c r="L1397" i="1" s="1"/>
  <c r="G1398" i="1"/>
  <c r="K1398" i="1" s="1"/>
  <c r="L1398" i="1" s="1"/>
  <c r="G1399" i="1"/>
  <c r="K1399" i="1" s="1"/>
  <c r="L1399" i="1" s="1"/>
  <c r="G1400" i="1"/>
  <c r="K1400" i="1" s="1"/>
  <c r="L1400" i="1" s="1"/>
  <c r="G1401" i="1"/>
  <c r="K1401" i="1" s="1"/>
  <c r="L1401" i="1" s="1"/>
  <c r="G1402" i="1"/>
  <c r="K1402" i="1" s="1"/>
  <c r="L1402" i="1" s="1"/>
  <c r="G1403" i="1"/>
  <c r="K1403" i="1" s="1"/>
  <c r="L1403" i="1" s="1"/>
  <c r="G1404" i="1"/>
  <c r="K1404" i="1" s="1"/>
  <c r="L1404" i="1" s="1"/>
  <c r="G1405" i="1"/>
  <c r="K1405" i="1" s="1"/>
  <c r="L1405" i="1" s="1"/>
  <c r="G1406" i="1"/>
  <c r="K1406" i="1" s="1"/>
  <c r="L1406" i="1" s="1"/>
  <c r="G1407" i="1"/>
  <c r="K1407" i="1" s="1"/>
  <c r="L1407" i="1" s="1"/>
  <c r="G1408" i="1"/>
  <c r="K1408" i="1" s="1"/>
  <c r="L1408" i="1" s="1"/>
  <c r="G1409" i="1"/>
  <c r="K1409" i="1" s="1"/>
  <c r="L1409" i="1" s="1"/>
  <c r="G1410" i="1"/>
  <c r="K1410" i="1" s="1"/>
  <c r="L1410" i="1" s="1"/>
  <c r="G1411" i="1"/>
  <c r="K1411" i="1" s="1"/>
  <c r="L1411" i="1" s="1"/>
  <c r="G1412" i="1"/>
  <c r="K1412" i="1" s="1"/>
  <c r="L1412" i="1" s="1"/>
  <c r="G1413" i="1"/>
  <c r="K1413" i="1" s="1"/>
  <c r="L1413" i="1" s="1"/>
  <c r="G1414" i="1"/>
  <c r="K1414" i="1" s="1"/>
  <c r="L1414" i="1" s="1"/>
  <c r="G1415" i="1"/>
  <c r="K1415" i="1" s="1"/>
  <c r="L1415" i="1" s="1"/>
  <c r="G1324" i="1"/>
  <c r="K1324" i="1" s="1"/>
  <c r="L1324" i="1" s="1"/>
  <c r="G1325" i="1"/>
  <c r="K1325" i="1" s="1"/>
  <c r="L1325" i="1" s="1"/>
  <c r="G1326" i="1"/>
  <c r="K1326" i="1" s="1"/>
  <c r="L1326" i="1" s="1"/>
  <c r="G1327" i="1"/>
  <c r="K1327" i="1" s="1"/>
  <c r="L1327" i="1" s="1"/>
  <c r="G1328" i="1"/>
  <c r="K1328" i="1" s="1"/>
  <c r="L1328" i="1" s="1"/>
  <c r="G1329" i="1"/>
  <c r="K1329" i="1" s="1"/>
  <c r="L1329" i="1" s="1"/>
  <c r="G1330" i="1"/>
  <c r="K1330" i="1" s="1"/>
  <c r="L1330" i="1" s="1"/>
  <c r="G1331" i="1"/>
  <c r="K1331" i="1" s="1"/>
  <c r="L1331" i="1" s="1"/>
  <c r="G1332" i="1"/>
  <c r="K1332" i="1" s="1"/>
  <c r="L1332" i="1" s="1"/>
  <c r="G1333" i="1"/>
  <c r="K1333" i="1" s="1"/>
  <c r="L1333" i="1" s="1"/>
  <c r="G1334" i="1"/>
  <c r="K1334" i="1" s="1"/>
  <c r="L1334" i="1" s="1"/>
  <c r="G1335" i="1"/>
  <c r="K1335" i="1" s="1"/>
  <c r="L1335" i="1" s="1"/>
  <c r="G1336" i="1"/>
  <c r="K1336" i="1" s="1"/>
  <c r="L1336" i="1" s="1"/>
  <c r="G1337" i="1"/>
  <c r="K1337" i="1" s="1"/>
  <c r="L1337" i="1" s="1"/>
  <c r="G1338" i="1"/>
  <c r="K1338" i="1" s="1"/>
  <c r="L1338" i="1" s="1"/>
  <c r="G1339" i="1"/>
  <c r="K1339" i="1" s="1"/>
  <c r="L1339" i="1" s="1"/>
  <c r="G1340" i="1"/>
  <c r="K1340" i="1" s="1"/>
  <c r="L1340" i="1" s="1"/>
  <c r="G1341" i="1"/>
  <c r="K1341" i="1" s="1"/>
  <c r="L1341" i="1" s="1"/>
  <c r="G1342" i="1"/>
  <c r="K1342" i="1" s="1"/>
  <c r="L1342" i="1" s="1"/>
  <c r="G1343" i="1"/>
  <c r="K1343" i="1" s="1"/>
  <c r="L1343" i="1" s="1"/>
  <c r="G1344" i="1"/>
  <c r="K1344" i="1" s="1"/>
  <c r="L1344" i="1" s="1"/>
  <c r="G1345" i="1"/>
  <c r="K1345" i="1" s="1"/>
  <c r="L1345" i="1" s="1"/>
  <c r="G1346" i="1"/>
  <c r="K1346" i="1" s="1"/>
  <c r="L1346" i="1" s="1"/>
  <c r="G1347" i="1"/>
  <c r="K1347" i="1" s="1"/>
  <c r="L1347" i="1" s="1"/>
  <c r="G1348" i="1"/>
  <c r="K1348" i="1" s="1"/>
  <c r="L1348" i="1" s="1"/>
  <c r="G1349" i="1"/>
  <c r="K1349" i="1" s="1"/>
  <c r="L1349" i="1" s="1"/>
  <c r="G1350" i="1"/>
  <c r="K1350" i="1" s="1"/>
  <c r="L1350" i="1" s="1"/>
  <c r="G1351" i="1"/>
  <c r="K1351" i="1" s="1"/>
  <c r="L1351" i="1" s="1"/>
  <c r="G1352" i="1"/>
  <c r="K1352" i="1" s="1"/>
  <c r="L1352" i="1" s="1"/>
  <c r="G1353" i="1"/>
  <c r="K1353" i="1" s="1"/>
  <c r="L1353" i="1" s="1"/>
  <c r="G1354" i="1"/>
  <c r="K1354" i="1" s="1"/>
  <c r="L1354" i="1" s="1"/>
  <c r="G1355" i="1"/>
  <c r="K1355" i="1" s="1"/>
  <c r="L1355" i="1" s="1"/>
  <c r="G1356" i="1"/>
  <c r="K1356" i="1" s="1"/>
  <c r="L1356" i="1" s="1"/>
  <c r="G1357" i="1"/>
  <c r="K1357" i="1" s="1"/>
  <c r="L1357" i="1" s="1"/>
  <c r="G1358" i="1"/>
  <c r="K1358" i="1" s="1"/>
  <c r="L1358" i="1" s="1"/>
  <c r="G1359" i="1"/>
  <c r="K1359" i="1" s="1"/>
  <c r="L1359" i="1" s="1"/>
  <c r="G1360" i="1"/>
  <c r="K1360" i="1" s="1"/>
  <c r="L1360" i="1" s="1"/>
  <c r="G1361" i="1"/>
  <c r="K1361" i="1" s="1"/>
  <c r="L1361" i="1" s="1"/>
  <c r="G1362" i="1"/>
  <c r="K1362" i="1" s="1"/>
  <c r="L1362" i="1" s="1"/>
  <c r="G1363" i="1"/>
  <c r="K1363" i="1" s="1"/>
  <c r="L1363" i="1" s="1"/>
  <c r="G1364" i="1"/>
  <c r="K1364" i="1" s="1"/>
  <c r="L1364" i="1" s="1"/>
  <c r="G1366" i="1"/>
  <c r="K1366" i="1" s="1"/>
  <c r="L1366" i="1" s="1"/>
  <c r="G1367" i="1"/>
  <c r="K1367" i="1" s="1"/>
  <c r="L1367" i="1" s="1"/>
  <c r="G1368" i="1"/>
  <c r="K1368" i="1" s="1"/>
  <c r="L1368" i="1" s="1"/>
  <c r="G1369" i="1"/>
  <c r="K1369" i="1" s="1"/>
  <c r="L1369" i="1" s="1"/>
  <c r="G1370" i="1"/>
  <c r="K1370" i="1" s="1"/>
  <c r="L1370" i="1" s="1"/>
  <c r="G1371" i="1"/>
  <c r="K1371" i="1" s="1"/>
  <c r="L1371" i="1" s="1"/>
  <c r="G1372" i="1"/>
  <c r="K1372" i="1" s="1"/>
  <c r="L1372" i="1" s="1"/>
  <c r="G1373" i="1"/>
  <c r="K1373" i="1" s="1"/>
  <c r="L1373" i="1" s="1"/>
  <c r="G1374" i="1"/>
  <c r="K1374" i="1" s="1"/>
  <c r="L1374" i="1" s="1"/>
  <c r="G1375" i="1"/>
  <c r="K1375" i="1" s="1"/>
  <c r="L1375" i="1" s="1"/>
  <c r="G1376" i="1"/>
  <c r="K1376" i="1" s="1"/>
  <c r="L1376" i="1" s="1"/>
  <c r="G1377" i="1"/>
  <c r="K1377" i="1" s="1"/>
  <c r="L1377" i="1" s="1"/>
  <c r="G1378" i="1"/>
  <c r="K1378" i="1" s="1"/>
  <c r="L1378" i="1" s="1"/>
  <c r="G1379" i="1"/>
  <c r="K1379" i="1" s="1"/>
  <c r="L1379" i="1" s="1"/>
  <c r="G1380" i="1"/>
  <c r="K1380" i="1" s="1"/>
  <c r="L1380" i="1" s="1"/>
  <c r="G1381" i="1"/>
  <c r="K1381" i="1" s="1"/>
  <c r="L1381" i="1" s="1"/>
  <c r="G1382" i="1"/>
  <c r="K1382" i="1" s="1"/>
  <c r="L1382" i="1" s="1"/>
  <c r="G1383" i="1"/>
  <c r="K1383" i="1" s="1"/>
  <c r="L1383" i="1" s="1"/>
  <c r="G1323" i="1"/>
  <c r="K1323" i="1" s="1"/>
  <c r="L1323" i="1" s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4" i="1"/>
  <c r="J1409" i="1"/>
  <c r="J1410" i="1"/>
  <c r="J1411" i="1"/>
  <c r="J1412" i="1"/>
  <c r="J1413" i="1"/>
  <c r="J1414" i="1"/>
  <c r="J1415" i="1"/>
  <c r="K159" i="2"/>
  <c r="K453" i="2"/>
  <c r="K457" i="2"/>
  <c r="K461" i="2"/>
  <c r="K465" i="2"/>
  <c r="K469" i="2"/>
  <c r="K503" i="2"/>
  <c r="K508" i="2"/>
  <c r="K512" i="2"/>
  <c r="K516" i="2"/>
  <c r="K518" i="2"/>
  <c r="K522" i="2"/>
  <c r="K529" i="2"/>
  <c r="K533" i="2"/>
  <c r="K536" i="2"/>
  <c r="K542" i="2"/>
  <c r="K548" i="2"/>
  <c r="K554" i="2"/>
  <c r="K556" i="2"/>
  <c r="K562" i="2"/>
  <c r="K571" i="2"/>
  <c r="K577" i="2"/>
  <c r="K579" i="2"/>
  <c r="K583" i="2"/>
  <c r="K586" i="2"/>
  <c r="K593" i="2"/>
  <c r="K595" i="2"/>
  <c r="K600" i="2"/>
  <c r="K605" i="2"/>
  <c r="K608" i="2"/>
  <c r="K609" i="2"/>
  <c r="K612" i="2"/>
  <c r="K616" i="2"/>
  <c r="K620" i="2"/>
  <c r="K623" i="2"/>
  <c r="K627" i="2"/>
  <c r="K631" i="2"/>
  <c r="K635" i="2"/>
  <c r="K639" i="2"/>
  <c r="K458" i="2"/>
  <c r="K466" i="2"/>
  <c r="K504" i="2"/>
  <c r="K509" i="2"/>
  <c r="K517" i="2"/>
  <c r="K523" i="2"/>
  <c r="K527" i="2"/>
  <c r="K530" i="2"/>
  <c r="K543" i="2"/>
  <c r="K557" i="2"/>
  <c r="K563" i="2"/>
  <c r="K568" i="2"/>
  <c r="K574" i="2"/>
  <c r="K580" i="2"/>
  <c r="K584" i="2"/>
  <c r="K590" i="2"/>
  <c r="K596" i="2"/>
  <c r="K601" i="2"/>
  <c r="K624" i="2"/>
  <c r="K640" i="2"/>
  <c r="K649" i="2"/>
  <c r="K656" i="2"/>
  <c r="K659" i="2"/>
  <c r="K667" i="2"/>
  <c r="K670" i="2"/>
  <c r="K678" i="2"/>
  <c r="K525" i="2"/>
  <c r="K538" i="2"/>
  <c r="K550" i="2"/>
  <c r="K570" i="2"/>
  <c r="K592" i="2"/>
  <c r="K603" i="2"/>
  <c r="K634" i="2"/>
  <c r="K654" i="2"/>
  <c r="K664" i="2"/>
  <c r="K677" i="2"/>
  <c r="K464" i="2"/>
  <c r="K502" i="2"/>
  <c r="K638" i="2"/>
  <c r="K666" i="2"/>
  <c r="K451" i="2"/>
  <c r="K455" i="2"/>
  <c r="K459" i="2"/>
  <c r="K463" i="2"/>
  <c r="K467" i="2"/>
  <c r="K470" i="2"/>
  <c r="K501" i="2"/>
  <c r="K505" i="2"/>
  <c r="K510" i="2"/>
  <c r="K514" i="2"/>
  <c r="K520" i="2"/>
  <c r="K524" i="2"/>
  <c r="K528" i="2"/>
  <c r="K535" i="2"/>
  <c r="K537" i="2"/>
  <c r="K540" i="2"/>
  <c r="K546" i="2"/>
  <c r="K549" i="2"/>
  <c r="K552" i="2"/>
  <c r="K558" i="2"/>
  <c r="K560" i="2"/>
  <c r="K564" i="2"/>
  <c r="K567" i="2"/>
  <c r="K569" i="2"/>
  <c r="K572" i="2"/>
  <c r="K575" i="2"/>
  <c r="K581" i="2"/>
  <c r="K588" i="2"/>
  <c r="K591" i="2"/>
  <c r="K597" i="2"/>
  <c r="K602" i="2"/>
  <c r="K606" i="2"/>
  <c r="K610" i="2"/>
  <c r="K614" i="2"/>
  <c r="K618" i="2"/>
  <c r="K622" i="2"/>
  <c r="K625" i="2"/>
  <c r="K629" i="2"/>
  <c r="K633" i="2"/>
  <c r="K637" i="2"/>
  <c r="K641" i="2"/>
  <c r="K454" i="2"/>
  <c r="K462" i="2"/>
  <c r="K513" i="2"/>
  <c r="K519" i="2"/>
  <c r="K526" i="2"/>
  <c r="K531" i="2"/>
  <c r="K534" i="2"/>
  <c r="K539" i="2"/>
  <c r="K545" i="2"/>
  <c r="K551" i="2"/>
  <c r="K559" i="2"/>
  <c r="K566" i="2"/>
  <c r="K578" i="2"/>
  <c r="K587" i="2"/>
  <c r="K594" i="2"/>
  <c r="K599" i="2"/>
  <c r="K613" i="2"/>
  <c r="K621" i="2"/>
  <c r="K628" i="2"/>
  <c r="K636" i="2"/>
  <c r="K643" i="2"/>
  <c r="K647" i="2"/>
  <c r="K651" i="2"/>
  <c r="K655" i="2"/>
  <c r="K661" i="2"/>
  <c r="K665" i="2"/>
  <c r="K668" i="2"/>
  <c r="K672" i="2"/>
  <c r="K676" i="2"/>
  <c r="K507" i="2"/>
  <c r="K515" i="2"/>
  <c r="K521" i="2"/>
  <c r="K541" i="2"/>
  <c r="K547" i="2"/>
  <c r="K553" i="2"/>
  <c r="K561" i="2"/>
  <c r="K573" i="2"/>
  <c r="K582" i="2"/>
  <c r="K589" i="2"/>
  <c r="K604" i="2"/>
  <c r="K611" i="2"/>
  <c r="K626" i="2"/>
  <c r="K642" i="2"/>
  <c r="K650" i="2"/>
  <c r="K657" i="2"/>
  <c r="K660" i="2"/>
  <c r="K673" i="2"/>
  <c r="K452" i="2"/>
  <c r="K460" i="2"/>
  <c r="K468" i="2"/>
  <c r="K506" i="2"/>
  <c r="K615" i="2"/>
  <c r="K630" i="2"/>
  <c r="K644" i="2"/>
  <c r="K652" i="2"/>
  <c r="K662" i="2"/>
  <c r="K671" i="2"/>
  <c r="K679" i="2"/>
  <c r="K617" i="2"/>
  <c r="K632" i="2"/>
  <c r="K645" i="2"/>
  <c r="K653" i="2"/>
  <c r="K663" i="2"/>
  <c r="K674" i="2"/>
  <c r="K511" i="2"/>
  <c r="K532" i="2"/>
  <c r="K544" i="2"/>
  <c r="K555" i="2"/>
  <c r="K565" i="2"/>
  <c r="K576" i="2"/>
  <c r="K585" i="2"/>
  <c r="K598" i="2"/>
  <c r="K607" i="2"/>
  <c r="K619" i="2"/>
  <c r="K646" i="2"/>
  <c r="K669" i="2"/>
  <c r="K456" i="2"/>
  <c r="K471" i="2"/>
  <c r="K648" i="2"/>
  <c r="K658" i="2"/>
  <c r="K675" i="2"/>
  <c r="G958" i="1"/>
  <c r="K958" i="1" s="1"/>
  <c r="L958" i="1" s="1"/>
  <c r="J958" i="1"/>
  <c r="G959" i="1"/>
  <c r="K959" i="1" s="1"/>
  <c r="L959" i="1" s="1"/>
  <c r="J959" i="1"/>
  <c r="G960" i="1"/>
  <c r="K960" i="1" s="1"/>
  <c r="L960" i="1" s="1"/>
  <c r="J960" i="1"/>
  <c r="G961" i="1"/>
  <c r="K961" i="1" s="1"/>
  <c r="L961" i="1" s="1"/>
  <c r="G962" i="1"/>
  <c r="K962" i="1" s="1"/>
  <c r="L962" i="1" s="1"/>
  <c r="J962" i="1"/>
  <c r="G963" i="1"/>
  <c r="K963" i="1" s="1"/>
  <c r="L963" i="1" s="1"/>
  <c r="J963" i="1"/>
  <c r="G964" i="1"/>
  <c r="K964" i="1" s="1"/>
  <c r="L964" i="1" s="1"/>
  <c r="J964" i="1"/>
  <c r="G965" i="1"/>
  <c r="K965" i="1" s="1"/>
  <c r="L965" i="1" s="1"/>
  <c r="J965" i="1"/>
  <c r="G966" i="1"/>
  <c r="K966" i="1" s="1"/>
  <c r="L966" i="1" s="1"/>
  <c r="J966" i="1"/>
  <c r="G967" i="1"/>
  <c r="K967" i="1" s="1"/>
  <c r="L967" i="1" s="1"/>
  <c r="J967" i="1"/>
  <c r="G968" i="1"/>
  <c r="K968" i="1" s="1"/>
  <c r="L968" i="1" s="1"/>
  <c r="J968" i="1"/>
  <c r="G969" i="1"/>
  <c r="K969" i="1" s="1"/>
  <c r="L969" i="1" s="1"/>
  <c r="J969" i="1"/>
  <c r="G970" i="1"/>
  <c r="K970" i="1" s="1"/>
  <c r="L970" i="1" s="1"/>
  <c r="J970" i="1"/>
  <c r="G971" i="1"/>
  <c r="K971" i="1" s="1"/>
  <c r="L971" i="1" s="1"/>
  <c r="J971" i="1"/>
  <c r="G972" i="1"/>
  <c r="K972" i="1" s="1"/>
  <c r="L972" i="1" s="1"/>
  <c r="J972" i="1"/>
  <c r="G973" i="1"/>
  <c r="K973" i="1" s="1"/>
  <c r="L973" i="1" s="1"/>
  <c r="J973" i="1"/>
  <c r="G974" i="1"/>
  <c r="K974" i="1" s="1"/>
  <c r="L974" i="1" s="1"/>
  <c r="J974" i="1"/>
  <c r="G975" i="1"/>
  <c r="K975" i="1" s="1"/>
  <c r="L975" i="1" s="1"/>
  <c r="J975" i="1"/>
  <c r="G977" i="1"/>
  <c r="K977" i="1" s="1"/>
  <c r="L977" i="1" s="1"/>
  <c r="J977" i="1"/>
  <c r="G978" i="1"/>
  <c r="K978" i="1" s="1"/>
  <c r="L978" i="1" s="1"/>
  <c r="J978" i="1"/>
  <c r="G979" i="1"/>
  <c r="K979" i="1" s="1"/>
  <c r="L979" i="1" s="1"/>
  <c r="J979" i="1"/>
  <c r="G980" i="1"/>
  <c r="K980" i="1" s="1"/>
  <c r="L980" i="1" s="1"/>
  <c r="J980" i="1"/>
  <c r="G981" i="1"/>
  <c r="K981" i="1" s="1"/>
  <c r="L981" i="1" s="1"/>
  <c r="J981" i="1"/>
  <c r="G982" i="1"/>
  <c r="K982" i="1" s="1"/>
  <c r="L982" i="1" s="1"/>
  <c r="J982" i="1"/>
  <c r="G983" i="1"/>
  <c r="K983" i="1" s="1"/>
  <c r="L983" i="1" s="1"/>
  <c r="J983" i="1"/>
  <c r="G984" i="1"/>
  <c r="K984" i="1" s="1"/>
  <c r="L984" i="1" s="1"/>
  <c r="J984" i="1"/>
  <c r="G985" i="1"/>
  <c r="K985" i="1" s="1"/>
  <c r="L985" i="1" s="1"/>
  <c r="J985" i="1"/>
  <c r="G986" i="1"/>
  <c r="K986" i="1" s="1"/>
  <c r="L986" i="1" s="1"/>
  <c r="J986" i="1"/>
  <c r="G987" i="1"/>
  <c r="K987" i="1" s="1"/>
  <c r="L987" i="1" s="1"/>
  <c r="J987" i="1"/>
  <c r="G988" i="1"/>
  <c r="K988" i="1" s="1"/>
  <c r="L988" i="1" s="1"/>
  <c r="J988" i="1"/>
  <c r="G989" i="1"/>
  <c r="K989" i="1" s="1"/>
  <c r="L989" i="1" s="1"/>
  <c r="J989" i="1"/>
  <c r="G990" i="1"/>
  <c r="K990" i="1" s="1"/>
  <c r="L990" i="1" s="1"/>
  <c r="J990" i="1"/>
  <c r="G991" i="1"/>
  <c r="K991" i="1" s="1"/>
  <c r="L991" i="1" s="1"/>
  <c r="J991" i="1"/>
  <c r="G992" i="1"/>
  <c r="K992" i="1" s="1"/>
  <c r="L992" i="1" s="1"/>
  <c r="J992" i="1"/>
  <c r="G993" i="1"/>
  <c r="K993" i="1" s="1"/>
  <c r="L993" i="1" s="1"/>
  <c r="J993" i="1"/>
  <c r="G994" i="1"/>
  <c r="K994" i="1" s="1"/>
  <c r="L994" i="1" s="1"/>
  <c r="J994" i="1"/>
  <c r="G995" i="1"/>
  <c r="K995" i="1" s="1"/>
  <c r="L995" i="1" s="1"/>
  <c r="J995" i="1"/>
  <c r="G996" i="1"/>
  <c r="K996" i="1" s="1"/>
  <c r="L996" i="1" s="1"/>
  <c r="J996" i="1"/>
  <c r="G998" i="1"/>
  <c r="K998" i="1" s="1"/>
  <c r="L998" i="1" s="1"/>
  <c r="G1030" i="1"/>
  <c r="K1030" i="1" s="1"/>
  <c r="L1030" i="1" s="1"/>
  <c r="J1030" i="1"/>
  <c r="G1084" i="1"/>
  <c r="K1084" i="1" s="1"/>
  <c r="L1084" i="1" s="1"/>
  <c r="J1084" i="1"/>
  <c r="G1085" i="1"/>
  <c r="K1085" i="1" s="1"/>
  <c r="L1085" i="1" s="1"/>
  <c r="J1085" i="1"/>
  <c r="G1086" i="1"/>
  <c r="K1086" i="1" s="1"/>
  <c r="L1086" i="1" s="1"/>
  <c r="J1086" i="1"/>
  <c r="G1087" i="1"/>
  <c r="K1087" i="1" s="1"/>
  <c r="L1087" i="1" s="1"/>
  <c r="J1087" i="1"/>
  <c r="G1088" i="1"/>
  <c r="K1088" i="1" s="1"/>
  <c r="L1088" i="1" s="1"/>
  <c r="J1088" i="1"/>
  <c r="G1089" i="1"/>
  <c r="K1089" i="1" s="1"/>
  <c r="L1089" i="1" s="1"/>
  <c r="J1089" i="1"/>
  <c r="G1090" i="1"/>
  <c r="K1090" i="1" s="1"/>
  <c r="L1090" i="1" s="1"/>
  <c r="J1090" i="1"/>
  <c r="G1091" i="1"/>
  <c r="K1091" i="1" s="1"/>
  <c r="L1091" i="1" s="1"/>
  <c r="J1091" i="1"/>
  <c r="G1092" i="1"/>
  <c r="K1092" i="1" s="1"/>
  <c r="L1092" i="1" s="1"/>
  <c r="J1092" i="1"/>
  <c r="G1093" i="1"/>
  <c r="K1093" i="1" s="1"/>
  <c r="L1093" i="1" s="1"/>
  <c r="J1093" i="1"/>
  <c r="G1094" i="1"/>
  <c r="K1094" i="1" s="1"/>
  <c r="L1094" i="1" s="1"/>
  <c r="J1094" i="1"/>
  <c r="G1095" i="1"/>
  <c r="K1095" i="1" s="1"/>
  <c r="L1095" i="1" s="1"/>
  <c r="J1095" i="1"/>
  <c r="G1096" i="1"/>
  <c r="K1096" i="1" s="1"/>
  <c r="L1096" i="1" s="1"/>
  <c r="J1096" i="1"/>
  <c r="G1097" i="1"/>
  <c r="K1097" i="1" s="1"/>
  <c r="L1097" i="1" s="1"/>
  <c r="J1097" i="1"/>
  <c r="G1098" i="1"/>
  <c r="K1098" i="1" s="1"/>
  <c r="L1098" i="1" s="1"/>
  <c r="J1098" i="1"/>
  <c r="G1099" i="1"/>
  <c r="K1099" i="1" s="1"/>
  <c r="L1099" i="1" s="1"/>
  <c r="J1099" i="1"/>
  <c r="G1100" i="1"/>
  <c r="K1100" i="1" s="1"/>
  <c r="L1100" i="1" s="1"/>
  <c r="J1100" i="1"/>
  <c r="G1101" i="1"/>
  <c r="K1101" i="1" s="1"/>
  <c r="L1101" i="1" s="1"/>
  <c r="J1101" i="1"/>
  <c r="G1102" i="1"/>
  <c r="K1102" i="1" s="1"/>
  <c r="L1102" i="1" s="1"/>
  <c r="J1102" i="1"/>
  <c r="G1103" i="1"/>
  <c r="K1103" i="1" s="1"/>
  <c r="L1103" i="1" s="1"/>
  <c r="J1103" i="1"/>
  <c r="G1104" i="1"/>
  <c r="K1104" i="1" s="1"/>
  <c r="L1104" i="1" s="1"/>
  <c r="J1104" i="1"/>
  <c r="G1105" i="1"/>
  <c r="K1105" i="1" s="1"/>
  <c r="L1105" i="1" s="1"/>
  <c r="J1105" i="1"/>
  <c r="G1106" i="1"/>
  <c r="K1106" i="1" s="1"/>
  <c r="L1106" i="1" s="1"/>
  <c r="J1106" i="1"/>
  <c r="J1109" i="1"/>
  <c r="G1110" i="1"/>
  <c r="K1110" i="1" s="1"/>
  <c r="L1110" i="1" s="1"/>
  <c r="J1110" i="1"/>
  <c r="G1111" i="1"/>
  <c r="K1111" i="1" s="1"/>
  <c r="L1111" i="1" s="1"/>
  <c r="J1111" i="1"/>
  <c r="G1112" i="1"/>
  <c r="K1112" i="1" s="1"/>
  <c r="L1112" i="1" s="1"/>
  <c r="J1112" i="1"/>
  <c r="G1113" i="1"/>
  <c r="K1113" i="1" s="1"/>
  <c r="L1113" i="1" s="1"/>
  <c r="J1113" i="1"/>
  <c r="G1114" i="1"/>
  <c r="K1114" i="1" s="1"/>
  <c r="L1114" i="1" s="1"/>
  <c r="J1114" i="1"/>
  <c r="G1115" i="1"/>
  <c r="K1115" i="1" s="1"/>
  <c r="L1115" i="1" s="1"/>
  <c r="J1115" i="1"/>
  <c r="G1116" i="1"/>
  <c r="K1116" i="1" s="1"/>
  <c r="L1116" i="1" s="1"/>
  <c r="J1116" i="1"/>
  <c r="G1117" i="1"/>
  <c r="K1117" i="1" s="1"/>
  <c r="L1117" i="1" s="1"/>
  <c r="J1117" i="1"/>
  <c r="G1118" i="1"/>
  <c r="K1118" i="1" s="1"/>
  <c r="L1118" i="1" s="1"/>
  <c r="J1118" i="1"/>
  <c r="G1119" i="1"/>
  <c r="K1119" i="1" s="1"/>
  <c r="L1119" i="1" s="1"/>
  <c r="J1119" i="1"/>
  <c r="G1120" i="1"/>
  <c r="K1120" i="1" s="1"/>
  <c r="L1120" i="1" s="1"/>
  <c r="J1120" i="1"/>
  <c r="G1121" i="1"/>
  <c r="K1121" i="1" s="1"/>
  <c r="L1121" i="1" s="1"/>
  <c r="J1121" i="1"/>
  <c r="G1122" i="1"/>
  <c r="K1122" i="1" s="1"/>
  <c r="L1122" i="1" s="1"/>
  <c r="J1122" i="1"/>
  <c r="G1123" i="1"/>
  <c r="K1123" i="1" s="1"/>
  <c r="L1123" i="1" s="1"/>
  <c r="J1123" i="1"/>
  <c r="G1124" i="1"/>
  <c r="K1124" i="1" s="1"/>
  <c r="L1124" i="1" s="1"/>
  <c r="J1124" i="1"/>
  <c r="G1125" i="1"/>
  <c r="K1125" i="1" s="1"/>
  <c r="L1125" i="1" s="1"/>
  <c r="J1125" i="1"/>
  <c r="G1126" i="1"/>
  <c r="K1126" i="1" s="1"/>
  <c r="L1126" i="1" s="1"/>
  <c r="J1126" i="1"/>
  <c r="G1127" i="1"/>
  <c r="K1127" i="1" s="1"/>
  <c r="L1127" i="1" s="1"/>
  <c r="J1127" i="1"/>
  <c r="G1128" i="1"/>
  <c r="K1128" i="1" s="1"/>
  <c r="L1128" i="1" s="1"/>
  <c r="J1128" i="1"/>
  <c r="G1129" i="1"/>
  <c r="K1129" i="1" s="1"/>
  <c r="L1129" i="1" s="1"/>
  <c r="J1129" i="1"/>
  <c r="G1130" i="1"/>
  <c r="K1130" i="1" s="1"/>
  <c r="L1130" i="1" s="1"/>
  <c r="J1130" i="1"/>
  <c r="G1131" i="1"/>
  <c r="K1131" i="1" s="1"/>
  <c r="L1131" i="1" s="1"/>
  <c r="J1131" i="1"/>
  <c r="G1132" i="1"/>
  <c r="K1132" i="1" s="1"/>
  <c r="L1132" i="1" s="1"/>
  <c r="J1132" i="1"/>
  <c r="G1133" i="1"/>
  <c r="K1133" i="1" s="1"/>
  <c r="L1133" i="1" s="1"/>
  <c r="J1133" i="1"/>
  <c r="G1134" i="1"/>
  <c r="K1134" i="1" s="1"/>
  <c r="L1134" i="1" s="1"/>
  <c r="J1134" i="1"/>
  <c r="G1135" i="1"/>
  <c r="K1135" i="1" s="1"/>
  <c r="L1135" i="1" s="1"/>
  <c r="J1135" i="1"/>
  <c r="G1136" i="1"/>
  <c r="K1136" i="1" s="1"/>
  <c r="L1136" i="1" s="1"/>
  <c r="J1136" i="1"/>
  <c r="G1137" i="1"/>
  <c r="K1137" i="1" s="1"/>
  <c r="L1137" i="1" s="1"/>
  <c r="J1137" i="1"/>
  <c r="G1138" i="1"/>
  <c r="K1138" i="1" s="1"/>
  <c r="L1138" i="1" s="1"/>
  <c r="J1138" i="1"/>
  <c r="G1139" i="1"/>
  <c r="K1139" i="1" s="1"/>
  <c r="L1139" i="1" s="1"/>
  <c r="J1139" i="1"/>
  <c r="G1140" i="1"/>
  <c r="K1140" i="1" s="1"/>
  <c r="L1140" i="1" s="1"/>
  <c r="J1140" i="1"/>
  <c r="G1141" i="1"/>
  <c r="K1141" i="1" s="1"/>
  <c r="L1141" i="1" s="1"/>
  <c r="J1141" i="1"/>
  <c r="G1142" i="1"/>
  <c r="K1142" i="1" s="1"/>
  <c r="L1142" i="1" s="1"/>
  <c r="J1142" i="1"/>
  <c r="G1143" i="1"/>
  <c r="K1143" i="1" s="1"/>
  <c r="L1143" i="1" s="1"/>
  <c r="J1143" i="1"/>
  <c r="G1144" i="1"/>
  <c r="K1144" i="1" s="1"/>
  <c r="L1144" i="1" s="1"/>
  <c r="J1144" i="1"/>
  <c r="G1145" i="1"/>
  <c r="K1145" i="1" s="1"/>
  <c r="L1145" i="1" s="1"/>
  <c r="J1145" i="1"/>
  <c r="G1146" i="1"/>
  <c r="K1146" i="1" s="1"/>
  <c r="L1146" i="1" s="1"/>
  <c r="J1146" i="1"/>
  <c r="G1147" i="1"/>
  <c r="K1147" i="1" s="1"/>
  <c r="L1147" i="1" s="1"/>
  <c r="J1147" i="1"/>
  <c r="G1148" i="1"/>
  <c r="K1148" i="1" s="1"/>
  <c r="L1148" i="1" s="1"/>
  <c r="J1148" i="1"/>
  <c r="G1149" i="1"/>
  <c r="K1149" i="1" s="1"/>
  <c r="L1149" i="1" s="1"/>
  <c r="J1149" i="1"/>
  <c r="G1150" i="1"/>
  <c r="K1150" i="1" s="1"/>
  <c r="L1150" i="1" s="1"/>
  <c r="J1150" i="1"/>
  <c r="G1151" i="1"/>
  <c r="K1151" i="1" s="1"/>
  <c r="L1151" i="1" s="1"/>
  <c r="J1151" i="1"/>
  <c r="G1152" i="1"/>
  <c r="K1152" i="1" s="1"/>
  <c r="L1152" i="1" s="1"/>
  <c r="J1152" i="1"/>
  <c r="G1153" i="1"/>
  <c r="K1153" i="1" s="1"/>
  <c r="L1153" i="1" s="1"/>
  <c r="J1153" i="1"/>
  <c r="G1154" i="1"/>
  <c r="K1154" i="1" s="1"/>
  <c r="L1154" i="1" s="1"/>
  <c r="J1154" i="1"/>
  <c r="G1156" i="1"/>
  <c r="K1156" i="1" s="1"/>
  <c r="L1156" i="1" s="1"/>
  <c r="J1156" i="1"/>
  <c r="G1157" i="1"/>
  <c r="K1157" i="1" s="1"/>
  <c r="L1157" i="1" s="1"/>
  <c r="J1157" i="1"/>
  <c r="G1158" i="1"/>
  <c r="K1158" i="1" s="1"/>
  <c r="L1158" i="1" s="1"/>
  <c r="J1158" i="1"/>
  <c r="G1159" i="1"/>
  <c r="K1159" i="1" s="1"/>
  <c r="L1159" i="1" s="1"/>
  <c r="J1159" i="1"/>
  <c r="G1160" i="1"/>
  <c r="K1160" i="1" s="1"/>
  <c r="L1160" i="1" s="1"/>
  <c r="J1160" i="1"/>
  <c r="G1161" i="1"/>
  <c r="K1161" i="1" s="1"/>
  <c r="L1161" i="1" s="1"/>
  <c r="J1161" i="1"/>
  <c r="G1162" i="1"/>
  <c r="K1162" i="1" s="1"/>
  <c r="L1162" i="1" s="1"/>
  <c r="J1162" i="1"/>
  <c r="G1163" i="1"/>
  <c r="K1163" i="1" s="1"/>
  <c r="L1163" i="1" s="1"/>
  <c r="J1163" i="1"/>
  <c r="G1164" i="1"/>
  <c r="K1164" i="1" s="1"/>
  <c r="L1164" i="1" s="1"/>
  <c r="J1164" i="1"/>
  <c r="G1165" i="1"/>
  <c r="K1165" i="1" s="1"/>
  <c r="L1165" i="1" s="1"/>
  <c r="J1165" i="1"/>
  <c r="G1166" i="1"/>
  <c r="K1166" i="1" s="1"/>
  <c r="L1166" i="1" s="1"/>
  <c r="J1166" i="1"/>
  <c r="G1167" i="1"/>
  <c r="K1167" i="1" s="1"/>
  <c r="L1167" i="1" s="1"/>
  <c r="J1167" i="1"/>
  <c r="G1168" i="1"/>
  <c r="K1168" i="1" s="1"/>
  <c r="L1168" i="1" s="1"/>
  <c r="J1168" i="1"/>
  <c r="G1169" i="1"/>
  <c r="K1169" i="1" s="1"/>
  <c r="L1169" i="1" s="1"/>
  <c r="J1169" i="1"/>
  <c r="G1170" i="1"/>
  <c r="K1170" i="1" s="1"/>
  <c r="L1170" i="1" s="1"/>
  <c r="J1170" i="1"/>
  <c r="G1171" i="1"/>
  <c r="K1171" i="1" s="1"/>
  <c r="L1171" i="1" s="1"/>
  <c r="J1171" i="1"/>
  <c r="G1172" i="1"/>
  <c r="K1172" i="1" s="1"/>
  <c r="L1172" i="1" s="1"/>
  <c r="J1172" i="1"/>
  <c r="G1173" i="1"/>
  <c r="K1173" i="1" s="1"/>
  <c r="L1173" i="1" s="1"/>
  <c r="J1173" i="1"/>
  <c r="G1174" i="1"/>
  <c r="K1174" i="1" s="1"/>
  <c r="L1174" i="1" s="1"/>
  <c r="J1174" i="1"/>
  <c r="G1175" i="1"/>
  <c r="K1175" i="1" s="1"/>
  <c r="L1175" i="1" s="1"/>
  <c r="J1175" i="1"/>
  <c r="G1176" i="1"/>
  <c r="K1176" i="1" s="1"/>
  <c r="L1176" i="1" s="1"/>
  <c r="J1176" i="1"/>
  <c r="G1177" i="1"/>
  <c r="K1177" i="1" s="1"/>
  <c r="L1177" i="1" s="1"/>
  <c r="J1177" i="1"/>
  <c r="G1178" i="1"/>
  <c r="K1178" i="1" s="1"/>
  <c r="L1178" i="1" s="1"/>
  <c r="J1178" i="1"/>
  <c r="G1179" i="1"/>
  <c r="K1179" i="1" s="1"/>
  <c r="L1179" i="1" s="1"/>
  <c r="J1179" i="1"/>
  <c r="G1180" i="1"/>
  <c r="K1180" i="1" s="1"/>
  <c r="L1180" i="1" s="1"/>
  <c r="J1180" i="1"/>
  <c r="G1181" i="1"/>
  <c r="K1181" i="1" s="1"/>
  <c r="L1181" i="1" s="1"/>
  <c r="J1181" i="1"/>
  <c r="G1182" i="1"/>
  <c r="K1182" i="1" s="1"/>
  <c r="L1182" i="1" s="1"/>
  <c r="J1182" i="1"/>
  <c r="G1183" i="1"/>
  <c r="K1183" i="1" s="1"/>
  <c r="L1183" i="1" s="1"/>
  <c r="J1183" i="1"/>
  <c r="G1184" i="1"/>
  <c r="K1184" i="1" s="1"/>
  <c r="L1184" i="1" s="1"/>
  <c r="J1184" i="1"/>
  <c r="G1292" i="1"/>
  <c r="K1292" i="1" s="1"/>
  <c r="L1292" i="1" s="1"/>
  <c r="G1293" i="1"/>
  <c r="K1293" i="1" s="1"/>
  <c r="L1293" i="1" s="1"/>
  <c r="J1293" i="1"/>
  <c r="G1294" i="1"/>
  <c r="K1294" i="1" s="1"/>
  <c r="L1294" i="1" s="1"/>
  <c r="J1294" i="1"/>
  <c r="G1295" i="1"/>
  <c r="K1295" i="1" s="1"/>
  <c r="L1295" i="1" s="1"/>
  <c r="J1295" i="1"/>
  <c r="G1296" i="1"/>
  <c r="K1296" i="1" s="1"/>
  <c r="L1296" i="1" s="1"/>
  <c r="J1296" i="1"/>
  <c r="G1297" i="1"/>
  <c r="K1297" i="1" s="1"/>
  <c r="L1297" i="1" s="1"/>
  <c r="J1297" i="1"/>
  <c r="G1298" i="1"/>
  <c r="K1298" i="1" s="1"/>
  <c r="L1298" i="1" s="1"/>
  <c r="J1298" i="1"/>
  <c r="G1299" i="1"/>
  <c r="K1299" i="1" s="1"/>
  <c r="L1299" i="1" s="1"/>
  <c r="J1299" i="1"/>
  <c r="G1300" i="1"/>
  <c r="K1300" i="1" s="1"/>
  <c r="L1300" i="1" s="1"/>
  <c r="J1300" i="1"/>
  <c r="G1302" i="1"/>
  <c r="K1302" i="1" s="1"/>
  <c r="L1302" i="1" s="1"/>
  <c r="J1302" i="1"/>
  <c r="G1303" i="1"/>
  <c r="K1303" i="1" s="1"/>
  <c r="L1303" i="1" s="1"/>
  <c r="J1303" i="1"/>
  <c r="G1304" i="1"/>
  <c r="K1304" i="1" s="1"/>
  <c r="L1304" i="1" s="1"/>
  <c r="J1304" i="1"/>
  <c r="G1305" i="1"/>
  <c r="K1305" i="1" s="1"/>
  <c r="L1305" i="1" s="1"/>
  <c r="J1305" i="1"/>
  <c r="G1306" i="1"/>
  <c r="K1306" i="1" s="1"/>
  <c r="L1306" i="1" s="1"/>
  <c r="J1306" i="1"/>
  <c r="G1307" i="1"/>
  <c r="K1307" i="1" s="1"/>
  <c r="L1307" i="1" s="1"/>
  <c r="J1307" i="1"/>
  <c r="G1308" i="1"/>
  <c r="K1308" i="1" s="1"/>
  <c r="L1308" i="1" s="1"/>
  <c r="J1308" i="1"/>
  <c r="G1309" i="1"/>
  <c r="K1309" i="1" s="1"/>
  <c r="L1309" i="1" s="1"/>
  <c r="J1309" i="1"/>
  <c r="G1310" i="1"/>
  <c r="K1310" i="1" s="1"/>
  <c r="L1310" i="1" s="1"/>
  <c r="J1310" i="1"/>
  <c r="G1311" i="1"/>
  <c r="K1311" i="1" s="1"/>
  <c r="L1311" i="1" s="1"/>
  <c r="J1311" i="1"/>
  <c r="G1312" i="1"/>
  <c r="K1312" i="1" s="1"/>
  <c r="L1312" i="1" s="1"/>
  <c r="J1312" i="1"/>
  <c r="G1313" i="1"/>
  <c r="K1313" i="1" s="1"/>
  <c r="L1313" i="1" s="1"/>
  <c r="J1313" i="1"/>
  <c r="G1314" i="1"/>
  <c r="K1314" i="1" s="1"/>
  <c r="L1314" i="1" s="1"/>
  <c r="J1314" i="1"/>
  <c r="G1315" i="1"/>
  <c r="K1315" i="1" s="1"/>
  <c r="L1315" i="1" s="1"/>
  <c r="J1315" i="1"/>
  <c r="G1316" i="1"/>
  <c r="K1316" i="1" s="1"/>
  <c r="L1316" i="1" s="1"/>
  <c r="J1316" i="1"/>
  <c r="G1317" i="1"/>
  <c r="K1317" i="1" s="1"/>
  <c r="L1317" i="1" s="1"/>
  <c r="J1317" i="1"/>
  <c r="G1318" i="1"/>
  <c r="K1318" i="1" s="1"/>
  <c r="L1318" i="1" s="1"/>
  <c r="J1318" i="1"/>
  <c r="G1319" i="1"/>
  <c r="K1319" i="1" s="1"/>
  <c r="L1319" i="1" s="1"/>
  <c r="J1319" i="1"/>
  <c r="G1320" i="1"/>
  <c r="K1320" i="1" s="1"/>
  <c r="L1320" i="1" s="1"/>
  <c r="J1320" i="1"/>
  <c r="G1321" i="1"/>
  <c r="K1321" i="1" s="1"/>
  <c r="L1321" i="1" s="1"/>
  <c r="J1321" i="1"/>
  <c r="G1322" i="1"/>
  <c r="K1322" i="1" s="1"/>
  <c r="L1322" i="1" s="1"/>
  <c r="J1322" i="1"/>
  <c r="K409" i="42"/>
  <c r="K407" i="42"/>
  <c r="K417" i="42"/>
  <c r="K415" i="42"/>
  <c r="K413" i="42"/>
  <c r="K411" i="42"/>
  <c r="K405" i="42"/>
  <c r="K403" i="42"/>
  <c r="K401" i="42"/>
  <c r="K399" i="42"/>
  <c r="K397" i="42"/>
  <c r="K395" i="42"/>
  <c r="K393" i="42"/>
  <c r="K391" i="42"/>
  <c r="K389" i="42"/>
  <c r="K387" i="42"/>
  <c r="K385" i="42"/>
  <c r="K383" i="42"/>
  <c r="K381" i="42"/>
  <c r="K379" i="42"/>
  <c r="K377" i="42"/>
  <c r="K375" i="42"/>
  <c r="K373" i="42"/>
  <c r="K371" i="42"/>
  <c r="K369" i="42"/>
  <c r="K367" i="42"/>
  <c r="K365" i="42"/>
  <c r="K363" i="42"/>
  <c r="K361" i="42"/>
  <c r="K359" i="42"/>
  <c r="K357" i="42"/>
  <c r="K355" i="42"/>
  <c r="K353" i="42"/>
  <c r="K351" i="42"/>
  <c r="K349" i="42"/>
  <c r="K347" i="42"/>
  <c r="K345" i="42"/>
  <c r="K343" i="42"/>
  <c r="K341" i="42"/>
  <c r="K339" i="42"/>
  <c r="K337" i="42"/>
  <c r="K335" i="42"/>
  <c r="K333" i="42"/>
  <c r="K331" i="42"/>
  <c r="K329" i="42"/>
  <c r="K327" i="42"/>
  <c r="K325" i="42"/>
  <c r="K323" i="42"/>
  <c r="K321" i="42"/>
  <c r="K132" i="42"/>
  <c r="K130" i="42"/>
  <c r="K128" i="42"/>
  <c r="K126" i="42"/>
  <c r="K124" i="42"/>
  <c r="K122" i="42"/>
  <c r="K120" i="42"/>
  <c r="K118" i="42"/>
  <c r="K116" i="42"/>
  <c r="K114" i="42"/>
  <c r="K112" i="42"/>
  <c r="K110" i="42"/>
  <c r="K108" i="42"/>
  <c r="K106" i="42"/>
  <c r="K104" i="42"/>
  <c r="K102" i="42"/>
  <c r="K100" i="42"/>
  <c r="K98" i="42"/>
  <c r="K96" i="42"/>
  <c r="K94" i="42"/>
  <c r="K92" i="42"/>
  <c r="K90" i="42"/>
  <c r="K88" i="42"/>
  <c r="K86" i="42"/>
  <c r="K84" i="42"/>
  <c r="K82" i="42"/>
  <c r="K80" i="42"/>
  <c r="K78" i="42"/>
  <c r="K76" i="42"/>
  <c r="K74" i="42"/>
  <c r="K72" i="42"/>
  <c r="K70" i="42"/>
  <c r="K408" i="42"/>
  <c r="K406" i="42"/>
  <c r="K416" i="42"/>
  <c r="K414" i="42"/>
  <c r="K412" i="42"/>
  <c r="K410" i="42"/>
  <c r="K404" i="42"/>
  <c r="K402" i="42"/>
  <c r="K400" i="42"/>
  <c r="K398" i="42"/>
  <c r="K396" i="42"/>
  <c r="K394" i="42"/>
  <c r="K392" i="42"/>
  <c r="K390" i="42"/>
  <c r="K388" i="42"/>
  <c r="K386" i="42"/>
  <c r="K384" i="42"/>
  <c r="K382" i="42"/>
  <c r="K380" i="42"/>
  <c r="K378" i="42"/>
  <c r="K376" i="42"/>
  <c r="K374" i="42"/>
  <c r="K372" i="42"/>
  <c r="K370" i="42"/>
  <c r="K368" i="42"/>
  <c r="K366" i="42"/>
  <c r="K364" i="42"/>
  <c r="K362" i="42"/>
  <c r="K360" i="42"/>
  <c r="K358" i="42"/>
  <c r="K356" i="42"/>
  <c r="K354" i="42"/>
  <c r="K352" i="42"/>
  <c r="K350" i="42"/>
  <c r="K348" i="42"/>
  <c r="K346" i="42"/>
  <c r="K344" i="42"/>
  <c r="K342" i="42"/>
  <c r="K340" i="42"/>
  <c r="K338" i="42"/>
  <c r="K336" i="42"/>
  <c r="K334" i="42"/>
  <c r="K332" i="42"/>
  <c r="K330" i="42"/>
  <c r="K328" i="42"/>
  <c r="K326" i="42"/>
  <c r="K324" i="42"/>
  <c r="K322" i="42"/>
  <c r="K133" i="42"/>
  <c r="K131" i="42"/>
  <c r="K129" i="42"/>
  <c r="K127" i="42"/>
  <c r="K125" i="42"/>
  <c r="K123" i="42"/>
  <c r="K121" i="42"/>
  <c r="K119" i="42"/>
  <c r="K117" i="42"/>
  <c r="K115" i="42"/>
  <c r="K113" i="42"/>
  <c r="K111" i="42"/>
  <c r="K109" i="42"/>
  <c r="K107" i="42"/>
  <c r="K105" i="42"/>
  <c r="K103" i="42"/>
  <c r="K101" i="42"/>
  <c r="K99" i="42"/>
  <c r="K97" i="42"/>
  <c r="K95" i="42"/>
  <c r="K93" i="42"/>
  <c r="K91" i="42"/>
  <c r="K89" i="42"/>
  <c r="K87" i="42"/>
  <c r="K85" i="42"/>
  <c r="K83" i="42"/>
  <c r="K81" i="42"/>
  <c r="K79" i="42"/>
  <c r="K77" i="42"/>
  <c r="K75" i="42"/>
  <c r="K73" i="42"/>
  <c r="K71" i="42"/>
  <c r="K69" i="42"/>
  <c r="K67" i="42"/>
  <c r="K65" i="42"/>
  <c r="K63" i="42"/>
  <c r="K61" i="42"/>
  <c r="K68" i="42"/>
  <c r="K64" i="42"/>
  <c r="K60" i="42"/>
  <c r="K58" i="42"/>
  <c r="K56" i="42"/>
  <c r="K54" i="42"/>
  <c r="K4" i="42"/>
  <c r="K316" i="42"/>
  <c r="K312" i="42"/>
  <c r="K308" i="42"/>
  <c r="K304" i="42"/>
  <c r="K300" i="42"/>
  <c r="K296" i="42"/>
  <c r="K292" i="42"/>
  <c r="K288" i="42"/>
  <c r="K284" i="42"/>
  <c r="K280" i="42"/>
  <c r="K276" i="42"/>
  <c r="K272" i="42"/>
  <c r="K268" i="42"/>
  <c r="K264" i="42"/>
  <c r="K260" i="42"/>
  <c r="K256" i="42"/>
  <c r="K252" i="42"/>
  <c r="K248" i="42"/>
  <c r="K244" i="42"/>
  <c r="K240" i="42"/>
  <c r="K236" i="42"/>
  <c r="K232" i="42"/>
  <c r="K228" i="42"/>
  <c r="K224" i="42"/>
  <c r="K220" i="42"/>
  <c r="K216" i="42"/>
  <c r="K212" i="42"/>
  <c r="K208" i="42"/>
  <c r="K204" i="42"/>
  <c r="K200" i="42"/>
  <c r="K196" i="42"/>
  <c r="K192" i="42"/>
  <c r="K188" i="42"/>
  <c r="K184" i="42"/>
  <c r="K180" i="42"/>
  <c r="K176" i="42"/>
  <c r="K172" i="42"/>
  <c r="K168" i="42"/>
  <c r="K164" i="42"/>
  <c r="K160" i="42"/>
  <c r="K156" i="42"/>
  <c r="K152" i="42"/>
  <c r="K148" i="42"/>
  <c r="K144" i="42"/>
  <c r="K140" i="42"/>
  <c r="K136" i="42"/>
  <c r="K51" i="42"/>
  <c r="K47" i="42"/>
  <c r="K43" i="42"/>
  <c r="K320" i="42"/>
  <c r="K317" i="42"/>
  <c r="K313" i="42"/>
  <c r="K309" i="42"/>
  <c r="K305" i="42"/>
  <c r="K301" i="42"/>
  <c r="K297" i="42"/>
  <c r="K293" i="42"/>
  <c r="K289" i="42"/>
  <c r="K285" i="42"/>
  <c r="K281" i="42"/>
  <c r="K277" i="42"/>
  <c r="K273" i="42"/>
  <c r="K269" i="42"/>
  <c r="K265" i="42"/>
  <c r="K261" i="42"/>
  <c r="K257" i="42"/>
  <c r="K253" i="42"/>
  <c r="K249" i="42"/>
  <c r="K245" i="42"/>
  <c r="K241" i="42"/>
  <c r="K237" i="42"/>
  <c r="K233" i="42"/>
  <c r="K229" i="42"/>
  <c r="K225" i="42"/>
  <c r="K221" i="42"/>
  <c r="K217" i="42"/>
  <c r="K213" i="42"/>
  <c r="K209" i="42"/>
  <c r="K205" i="42"/>
  <c r="K201" i="42"/>
  <c r="K197" i="42"/>
  <c r="K193" i="42"/>
  <c r="K189" i="42"/>
  <c r="K185" i="42"/>
  <c r="K181" i="42"/>
  <c r="K177" i="42"/>
  <c r="K173" i="42"/>
  <c r="K169" i="42"/>
  <c r="K165" i="42"/>
  <c r="K161" i="42"/>
  <c r="K157" i="42"/>
  <c r="K153" i="42"/>
  <c r="K149" i="42"/>
  <c r="K145" i="42"/>
  <c r="K141" i="42"/>
  <c r="K137" i="42"/>
  <c r="K52" i="42"/>
  <c r="K48" i="42"/>
  <c r="K44" i="42"/>
  <c r="K41" i="42"/>
  <c r="K39" i="42"/>
  <c r="K37" i="42"/>
  <c r="K35" i="42"/>
  <c r="K33" i="42"/>
  <c r="K31" i="42"/>
  <c r="K29" i="42"/>
  <c r="K27" i="42"/>
  <c r="K25" i="42"/>
  <c r="K23" i="42"/>
  <c r="K21" i="42"/>
  <c r="K19" i="42"/>
  <c r="K17" i="42"/>
  <c r="K15" i="42"/>
  <c r="K13" i="42"/>
  <c r="K11" i="42"/>
  <c r="K9" i="42"/>
  <c r="K7" i="42"/>
  <c r="K66" i="42"/>
  <c r="K62" i="42"/>
  <c r="K59" i="42"/>
  <c r="K57" i="42"/>
  <c r="K55" i="42"/>
  <c r="K53" i="42"/>
  <c r="K318" i="42"/>
  <c r="K314" i="42"/>
  <c r="K310" i="42"/>
  <c r="K306" i="42"/>
  <c r="K302" i="42"/>
  <c r="K298" i="42"/>
  <c r="K294" i="42"/>
  <c r="K290" i="42"/>
  <c r="K286" i="42"/>
  <c r="K282" i="42"/>
  <c r="K278" i="42"/>
  <c r="K274" i="42"/>
  <c r="K270" i="42"/>
  <c r="K266" i="42"/>
  <c r="K262" i="42"/>
  <c r="K258" i="42"/>
  <c r="K254" i="42"/>
  <c r="K250" i="42"/>
  <c r="K246" i="42"/>
  <c r="K242" i="42"/>
  <c r="K238" i="42"/>
  <c r="K234" i="42"/>
  <c r="K230" i="42"/>
  <c r="K226" i="42"/>
  <c r="K222" i="42"/>
  <c r="K218" i="42"/>
  <c r="K214" i="42"/>
  <c r="K210" i="42"/>
  <c r="K206" i="42"/>
  <c r="K202" i="42"/>
  <c r="K198" i="42"/>
  <c r="K194" i="42"/>
  <c r="K190" i="42"/>
  <c r="K186" i="42"/>
  <c r="K182" i="42"/>
  <c r="K178" i="42"/>
  <c r="K174" i="42"/>
  <c r="K170" i="42"/>
  <c r="K166" i="42"/>
  <c r="K162" i="42"/>
  <c r="K158" i="42"/>
  <c r="K154" i="42"/>
  <c r="K150" i="42"/>
  <c r="K146" i="42"/>
  <c r="K142" i="42"/>
  <c r="K138" i="42"/>
  <c r="K134" i="42"/>
  <c r="K49" i="42"/>
  <c r="K45" i="42"/>
  <c r="K6" i="42"/>
  <c r="K319" i="42"/>
  <c r="K315" i="42"/>
  <c r="K311" i="42"/>
  <c r="K307" i="42"/>
  <c r="K303" i="42"/>
  <c r="K299" i="42"/>
  <c r="K295" i="42"/>
  <c r="K291" i="42"/>
  <c r="K287" i="42"/>
  <c r="K283" i="42"/>
  <c r="K279" i="42"/>
  <c r="K275" i="42"/>
  <c r="K271" i="42"/>
  <c r="K267" i="42"/>
  <c r="K263" i="42"/>
  <c r="K259" i="42"/>
  <c r="K255" i="42"/>
  <c r="K251" i="42"/>
  <c r="K247" i="42"/>
  <c r="K243" i="42"/>
  <c r="K239" i="42"/>
  <c r="K235" i="42"/>
  <c r="K231" i="42"/>
  <c r="K227" i="42"/>
  <c r="K223" i="42"/>
  <c r="K219" i="42"/>
  <c r="K215" i="42"/>
  <c r="K211" i="42"/>
  <c r="K207" i="42"/>
  <c r="K203" i="42"/>
  <c r="K199" i="42"/>
  <c r="K195" i="42"/>
  <c r="K191" i="42"/>
  <c r="K187" i="42"/>
  <c r="K183" i="42"/>
  <c r="K179" i="42"/>
  <c r="K175" i="42"/>
  <c r="K171" i="42"/>
  <c r="K167" i="42"/>
  <c r="K163" i="42"/>
  <c r="K159" i="42"/>
  <c r="K155" i="42"/>
  <c r="K151" i="42"/>
  <c r="K147" i="42"/>
  <c r="K143" i="42"/>
  <c r="K139" i="42"/>
  <c r="K135" i="42"/>
  <c r="K50" i="42"/>
  <c r="K46" i="42"/>
  <c r="K42" i="42"/>
  <c r="K40" i="42"/>
  <c r="K38" i="42"/>
  <c r="K36" i="42"/>
  <c r="K34" i="42"/>
  <c r="K32" i="42"/>
  <c r="K30" i="42"/>
  <c r="K28" i="42"/>
  <c r="K26" i="42"/>
  <c r="K24" i="42"/>
  <c r="K22" i="42"/>
  <c r="K20" i="42"/>
  <c r="K18" i="42"/>
  <c r="K16" i="42"/>
  <c r="K14" i="42"/>
  <c r="K12" i="42"/>
  <c r="K10" i="42"/>
  <c r="K8" i="42"/>
  <c r="K5" i="42"/>
  <c r="J18" i="1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417" i="2"/>
  <c r="K4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J4" i="2"/>
  <c r="G750" i="1"/>
  <c r="K750" i="1" s="1"/>
  <c r="L750" i="1" s="1"/>
  <c r="J17" i="1"/>
  <c r="G17" i="1"/>
  <c r="K17" i="1" s="1"/>
  <c r="L17" i="1" s="1"/>
  <c r="J406" i="5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G910" i="1"/>
  <c r="K910" i="1" s="1"/>
  <c r="L910" i="1" s="1"/>
  <c r="J910" i="1"/>
  <c r="G911" i="1"/>
  <c r="K911" i="1" s="1"/>
  <c r="L911" i="1" s="1"/>
  <c r="J911" i="1"/>
  <c r="G912" i="1"/>
  <c r="K912" i="1" s="1"/>
  <c r="L912" i="1" s="1"/>
  <c r="J912" i="1"/>
  <c r="G913" i="1"/>
  <c r="K913" i="1" s="1"/>
  <c r="L913" i="1" s="1"/>
  <c r="J913" i="1"/>
  <c r="G914" i="1"/>
  <c r="K914" i="1" s="1"/>
  <c r="L914" i="1" s="1"/>
  <c r="J914" i="1"/>
  <c r="G915" i="1"/>
  <c r="K915" i="1" s="1"/>
  <c r="L915" i="1" s="1"/>
  <c r="J915" i="1"/>
  <c r="G916" i="1"/>
  <c r="K916" i="1" s="1"/>
  <c r="L916" i="1" s="1"/>
  <c r="J916" i="1"/>
  <c r="G917" i="1"/>
  <c r="K917" i="1" s="1"/>
  <c r="L917" i="1" s="1"/>
  <c r="J917" i="1"/>
  <c r="G918" i="1"/>
  <c r="K918" i="1" s="1"/>
  <c r="L918" i="1" s="1"/>
  <c r="J918" i="1"/>
  <c r="G919" i="1"/>
  <c r="K919" i="1" s="1"/>
  <c r="L919" i="1" s="1"/>
  <c r="J919" i="1"/>
  <c r="G920" i="1"/>
  <c r="K920" i="1" s="1"/>
  <c r="L920" i="1" s="1"/>
  <c r="J920" i="1"/>
  <c r="G921" i="1"/>
  <c r="K921" i="1" s="1"/>
  <c r="L921" i="1" s="1"/>
  <c r="J921" i="1"/>
  <c r="G922" i="1"/>
  <c r="K922" i="1" s="1"/>
  <c r="L922" i="1" s="1"/>
  <c r="J922" i="1"/>
  <c r="G923" i="1"/>
  <c r="K923" i="1" s="1"/>
  <c r="L923" i="1" s="1"/>
  <c r="J923" i="1"/>
  <c r="G924" i="1"/>
  <c r="K924" i="1" s="1"/>
  <c r="L924" i="1" s="1"/>
  <c r="J924" i="1"/>
  <c r="G925" i="1"/>
  <c r="K925" i="1" s="1"/>
  <c r="L925" i="1" s="1"/>
  <c r="J925" i="1"/>
  <c r="G926" i="1"/>
  <c r="K926" i="1" s="1"/>
  <c r="L926" i="1" s="1"/>
  <c r="J926" i="1"/>
  <c r="G927" i="1"/>
  <c r="K927" i="1" s="1"/>
  <c r="L927" i="1" s="1"/>
  <c r="J927" i="1"/>
  <c r="G928" i="1"/>
  <c r="K928" i="1" s="1"/>
  <c r="L928" i="1" s="1"/>
  <c r="J928" i="1"/>
  <c r="G929" i="1"/>
  <c r="K929" i="1" s="1"/>
  <c r="L929" i="1" s="1"/>
  <c r="J929" i="1"/>
  <c r="G930" i="1"/>
  <c r="K930" i="1" s="1"/>
  <c r="L930" i="1" s="1"/>
  <c r="J930" i="1"/>
  <c r="G931" i="1"/>
  <c r="K931" i="1" s="1"/>
  <c r="L931" i="1" s="1"/>
  <c r="J931" i="1"/>
  <c r="G932" i="1"/>
  <c r="K932" i="1" s="1"/>
  <c r="L932" i="1" s="1"/>
  <c r="J932" i="1"/>
  <c r="G933" i="1"/>
  <c r="K933" i="1" s="1"/>
  <c r="L933" i="1" s="1"/>
  <c r="J933" i="1"/>
  <c r="G934" i="1"/>
  <c r="K934" i="1" s="1"/>
  <c r="L934" i="1" s="1"/>
  <c r="J934" i="1"/>
  <c r="G935" i="1"/>
  <c r="K935" i="1" s="1"/>
  <c r="L935" i="1" s="1"/>
  <c r="J935" i="1"/>
  <c r="G936" i="1"/>
  <c r="K936" i="1" s="1"/>
  <c r="L936" i="1" s="1"/>
  <c r="J936" i="1"/>
  <c r="G937" i="1"/>
  <c r="K937" i="1" s="1"/>
  <c r="L937" i="1" s="1"/>
  <c r="J937" i="1"/>
  <c r="G938" i="1"/>
  <c r="K938" i="1" s="1"/>
  <c r="L938" i="1" s="1"/>
  <c r="J938" i="1"/>
  <c r="G939" i="1"/>
  <c r="K939" i="1" s="1"/>
  <c r="L939" i="1" s="1"/>
  <c r="J939" i="1"/>
  <c r="G940" i="1"/>
  <c r="K940" i="1" s="1"/>
  <c r="L940" i="1" s="1"/>
  <c r="J940" i="1"/>
  <c r="G941" i="1"/>
  <c r="K941" i="1" s="1"/>
  <c r="L941" i="1" s="1"/>
  <c r="J941" i="1"/>
  <c r="G942" i="1"/>
  <c r="K942" i="1" s="1"/>
  <c r="L942" i="1" s="1"/>
  <c r="J942" i="1"/>
  <c r="G943" i="1"/>
  <c r="K943" i="1" s="1"/>
  <c r="L943" i="1" s="1"/>
  <c r="J943" i="1"/>
  <c r="G944" i="1"/>
  <c r="K944" i="1" s="1"/>
  <c r="L944" i="1" s="1"/>
  <c r="J944" i="1"/>
  <c r="G945" i="1"/>
  <c r="K945" i="1" s="1"/>
  <c r="L945" i="1" s="1"/>
  <c r="J945" i="1"/>
  <c r="G946" i="1"/>
  <c r="K946" i="1" s="1"/>
  <c r="L946" i="1" s="1"/>
  <c r="J946" i="1"/>
  <c r="G947" i="1"/>
  <c r="K947" i="1" s="1"/>
  <c r="L947" i="1" s="1"/>
  <c r="J947" i="1"/>
  <c r="G948" i="1"/>
  <c r="K948" i="1" s="1"/>
  <c r="L948" i="1" s="1"/>
  <c r="J948" i="1"/>
  <c r="G949" i="1"/>
  <c r="K949" i="1" s="1"/>
  <c r="L949" i="1" s="1"/>
  <c r="J949" i="1"/>
  <c r="G950" i="1"/>
  <c r="K950" i="1" s="1"/>
  <c r="L950" i="1" s="1"/>
  <c r="J950" i="1"/>
  <c r="G951" i="1"/>
  <c r="K951" i="1" s="1"/>
  <c r="L951" i="1" s="1"/>
  <c r="J951" i="1"/>
  <c r="G952" i="1"/>
  <c r="K952" i="1" s="1"/>
  <c r="L952" i="1" s="1"/>
  <c r="J952" i="1"/>
  <c r="G953" i="1"/>
  <c r="K953" i="1" s="1"/>
  <c r="L953" i="1" s="1"/>
  <c r="J953" i="1"/>
  <c r="G954" i="1"/>
  <c r="K954" i="1" s="1"/>
  <c r="L954" i="1" s="1"/>
  <c r="J954" i="1"/>
  <c r="G955" i="1"/>
  <c r="K955" i="1" s="1"/>
  <c r="L955" i="1" s="1"/>
  <c r="J955" i="1"/>
  <c r="G956" i="1"/>
  <c r="K956" i="1" s="1"/>
  <c r="L956" i="1" s="1"/>
  <c r="J956" i="1"/>
  <c r="G957" i="1"/>
  <c r="K957" i="1" s="1"/>
  <c r="L957" i="1" s="1"/>
  <c r="J95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89" i="1"/>
  <c r="J890" i="1"/>
  <c r="J891" i="1"/>
  <c r="J892" i="1"/>
  <c r="J893" i="1"/>
  <c r="J894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G778" i="1"/>
  <c r="K778" i="1" s="1"/>
  <c r="L778" i="1" s="1"/>
  <c r="G779" i="1"/>
  <c r="K779" i="1" s="1"/>
  <c r="L779" i="1" s="1"/>
  <c r="G780" i="1"/>
  <c r="K780" i="1" s="1"/>
  <c r="L780" i="1" s="1"/>
  <c r="G781" i="1"/>
  <c r="K781" i="1" s="1"/>
  <c r="L781" i="1" s="1"/>
  <c r="G782" i="1"/>
  <c r="K782" i="1" s="1"/>
  <c r="L782" i="1" s="1"/>
  <c r="G783" i="1"/>
  <c r="K783" i="1" s="1"/>
  <c r="L783" i="1" s="1"/>
  <c r="G784" i="1"/>
  <c r="K784" i="1" s="1"/>
  <c r="L784" i="1" s="1"/>
  <c r="G785" i="1"/>
  <c r="K785" i="1" s="1"/>
  <c r="L785" i="1" s="1"/>
  <c r="G786" i="1"/>
  <c r="K786" i="1" s="1"/>
  <c r="L786" i="1" s="1"/>
  <c r="G787" i="1"/>
  <c r="K787" i="1" s="1"/>
  <c r="L787" i="1" s="1"/>
  <c r="G788" i="1"/>
  <c r="K788" i="1" s="1"/>
  <c r="L788" i="1" s="1"/>
  <c r="G789" i="1"/>
  <c r="K789" i="1" s="1"/>
  <c r="L789" i="1" s="1"/>
  <c r="G790" i="1"/>
  <c r="K790" i="1" s="1"/>
  <c r="L790" i="1" s="1"/>
  <c r="G791" i="1"/>
  <c r="K791" i="1" s="1"/>
  <c r="L791" i="1" s="1"/>
  <c r="G792" i="1"/>
  <c r="K792" i="1" s="1"/>
  <c r="L792" i="1" s="1"/>
  <c r="G793" i="1"/>
  <c r="K793" i="1" s="1"/>
  <c r="L793" i="1" s="1"/>
  <c r="G794" i="1"/>
  <c r="K794" i="1" s="1"/>
  <c r="L794" i="1" s="1"/>
  <c r="G795" i="1"/>
  <c r="K795" i="1" s="1"/>
  <c r="L795" i="1" s="1"/>
  <c r="G796" i="1"/>
  <c r="K796" i="1" s="1"/>
  <c r="L796" i="1" s="1"/>
  <c r="G797" i="1"/>
  <c r="K797" i="1" s="1"/>
  <c r="L797" i="1" s="1"/>
  <c r="G798" i="1"/>
  <c r="K798" i="1" s="1"/>
  <c r="L798" i="1" s="1"/>
  <c r="G799" i="1"/>
  <c r="K799" i="1" s="1"/>
  <c r="L799" i="1" s="1"/>
  <c r="G800" i="1"/>
  <c r="K800" i="1" s="1"/>
  <c r="L800" i="1" s="1"/>
  <c r="G801" i="1"/>
  <c r="K801" i="1" s="1"/>
  <c r="L801" i="1" s="1"/>
  <c r="G802" i="1"/>
  <c r="K802" i="1" s="1"/>
  <c r="L802" i="1" s="1"/>
  <c r="G803" i="1"/>
  <c r="K803" i="1" s="1"/>
  <c r="L803" i="1" s="1"/>
  <c r="G804" i="1"/>
  <c r="K804" i="1" s="1"/>
  <c r="L804" i="1" s="1"/>
  <c r="G805" i="1"/>
  <c r="K805" i="1" s="1"/>
  <c r="L805" i="1" s="1"/>
  <c r="G865" i="1"/>
  <c r="K865" i="1" s="1"/>
  <c r="L865" i="1" s="1"/>
  <c r="G889" i="1"/>
  <c r="K889" i="1" s="1"/>
  <c r="L889" i="1" s="1"/>
  <c r="G890" i="1"/>
  <c r="K890" i="1" s="1"/>
  <c r="L890" i="1" s="1"/>
  <c r="G891" i="1"/>
  <c r="K891" i="1" s="1"/>
  <c r="L891" i="1" s="1"/>
  <c r="G892" i="1"/>
  <c r="K892" i="1" s="1"/>
  <c r="L892" i="1" s="1"/>
  <c r="G893" i="1"/>
  <c r="K893" i="1" s="1"/>
  <c r="L893" i="1" s="1"/>
  <c r="G894" i="1"/>
  <c r="K894" i="1" s="1"/>
  <c r="L894" i="1" s="1"/>
  <c r="G896" i="1"/>
  <c r="K896" i="1" s="1"/>
  <c r="L896" i="1" s="1"/>
  <c r="G897" i="1"/>
  <c r="K897" i="1" s="1"/>
  <c r="L897" i="1" s="1"/>
  <c r="G898" i="1"/>
  <c r="K898" i="1" s="1"/>
  <c r="L898" i="1" s="1"/>
  <c r="G899" i="1"/>
  <c r="K899" i="1" s="1"/>
  <c r="L899" i="1" s="1"/>
  <c r="G900" i="1"/>
  <c r="K900" i="1" s="1"/>
  <c r="L900" i="1" s="1"/>
  <c r="G901" i="1"/>
  <c r="K901" i="1" s="1"/>
  <c r="L901" i="1" s="1"/>
  <c r="G902" i="1"/>
  <c r="K902" i="1" s="1"/>
  <c r="L902" i="1" s="1"/>
  <c r="G903" i="1"/>
  <c r="K903" i="1" s="1"/>
  <c r="L903" i="1" s="1"/>
  <c r="G904" i="1"/>
  <c r="K904" i="1" s="1"/>
  <c r="L904" i="1" s="1"/>
  <c r="G905" i="1"/>
  <c r="K905" i="1" s="1"/>
  <c r="L905" i="1" s="1"/>
  <c r="G906" i="1"/>
  <c r="K906" i="1" s="1"/>
  <c r="L906" i="1" s="1"/>
  <c r="G907" i="1"/>
  <c r="K907" i="1" s="1"/>
  <c r="L907" i="1" s="1"/>
  <c r="G908" i="1"/>
  <c r="K908" i="1" s="1"/>
  <c r="L908" i="1" s="1"/>
  <c r="G909" i="1"/>
  <c r="K909" i="1" s="1"/>
  <c r="L909" i="1" s="1"/>
  <c r="G777" i="1"/>
  <c r="K777" i="1" s="1"/>
  <c r="L777" i="1" s="1"/>
  <c r="J766" i="1"/>
  <c r="J767" i="1"/>
  <c r="J768" i="1"/>
  <c r="J769" i="1"/>
  <c r="J770" i="1"/>
  <c r="J771" i="1"/>
  <c r="J772" i="1"/>
  <c r="J773" i="1"/>
  <c r="J774" i="1"/>
  <c r="J775" i="1"/>
  <c r="J776" i="1"/>
  <c r="J777" i="1"/>
  <c r="G766" i="1"/>
  <c r="K766" i="1" s="1"/>
  <c r="L766" i="1" s="1"/>
  <c r="G767" i="1"/>
  <c r="K767" i="1" s="1"/>
  <c r="L767" i="1" s="1"/>
  <c r="G768" i="1"/>
  <c r="K768" i="1" s="1"/>
  <c r="L768" i="1" s="1"/>
  <c r="G769" i="1"/>
  <c r="K769" i="1" s="1"/>
  <c r="L769" i="1" s="1"/>
  <c r="G770" i="1"/>
  <c r="K770" i="1" s="1"/>
  <c r="L770" i="1" s="1"/>
  <c r="G771" i="1"/>
  <c r="K771" i="1" s="1"/>
  <c r="L771" i="1" s="1"/>
  <c r="G772" i="1"/>
  <c r="K772" i="1" s="1"/>
  <c r="L772" i="1" s="1"/>
  <c r="G773" i="1"/>
  <c r="K773" i="1" s="1"/>
  <c r="L773" i="1" s="1"/>
  <c r="G774" i="1"/>
  <c r="K774" i="1" s="1"/>
  <c r="L774" i="1" s="1"/>
  <c r="G775" i="1"/>
  <c r="K775" i="1" s="1"/>
  <c r="L775" i="1" s="1"/>
  <c r="G776" i="1"/>
  <c r="K776" i="1" s="1"/>
  <c r="L776" i="1" s="1"/>
  <c r="J761" i="1"/>
  <c r="J762" i="1"/>
  <c r="J763" i="1"/>
  <c r="J764" i="1"/>
  <c r="J765" i="1"/>
  <c r="G761" i="1"/>
  <c r="K761" i="1" s="1"/>
  <c r="L761" i="1" s="1"/>
  <c r="G762" i="1"/>
  <c r="K762" i="1" s="1"/>
  <c r="L762" i="1" s="1"/>
  <c r="G763" i="1"/>
  <c r="K763" i="1" s="1"/>
  <c r="L763" i="1" s="1"/>
  <c r="G764" i="1"/>
  <c r="K764" i="1" s="1"/>
  <c r="L764" i="1" s="1"/>
  <c r="G765" i="1"/>
  <c r="K765" i="1" s="1"/>
  <c r="L765" i="1" s="1"/>
  <c r="J750" i="1"/>
  <c r="J751" i="1"/>
  <c r="J752" i="1"/>
  <c r="J753" i="1"/>
  <c r="J754" i="1"/>
  <c r="J755" i="1"/>
  <c r="J756" i="1"/>
  <c r="J757" i="1"/>
  <c r="J758" i="1"/>
  <c r="J759" i="1"/>
  <c r="J760" i="1"/>
  <c r="G751" i="1"/>
  <c r="K751" i="1" s="1"/>
  <c r="L751" i="1" s="1"/>
  <c r="G752" i="1"/>
  <c r="K752" i="1" s="1"/>
  <c r="L752" i="1" s="1"/>
  <c r="G753" i="1"/>
  <c r="K753" i="1" s="1"/>
  <c r="L753" i="1" s="1"/>
  <c r="G754" i="1"/>
  <c r="K754" i="1" s="1"/>
  <c r="L754" i="1" s="1"/>
  <c r="G755" i="1"/>
  <c r="K755" i="1" s="1"/>
  <c r="L755" i="1" s="1"/>
  <c r="G756" i="1"/>
  <c r="K756" i="1" s="1"/>
  <c r="L756" i="1" s="1"/>
  <c r="G757" i="1"/>
  <c r="K757" i="1" s="1"/>
  <c r="L757" i="1" s="1"/>
  <c r="G758" i="1"/>
  <c r="K758" i="1" s="1"/>
  <c r="L758" i="1" s="1"/>
  <c r="G759" i="1"/>
  <c r="K759" i="1" s="1"/>
  <c r="L759" i="1" s="1"/>
  <c r="G760" i="1"/>
  <c r="K760" i="1" s="1"/>
  <c r="L760" i="1" s="1"/>
  <c r="G571" i="1"/>
  <c r="K571" i="1" s="1"/>
  <c r="L571" i="1" s="1"/>
  <c r="J571" i="1"/>
  <c r="G690" i="1"/>
  <c r="K690" i="1" s="1"/>
  <c r="L690" i="1" s="1"/>
  <c r="J690" i="1"/>
  <c r="G691" i="1"/>
  <c r="K691" i="1" s="1"/>
  <c r="L691" i="1" s="1"/>
  <c r="J691" i="1"/>
  <c r="G692" i="1"/>
  <c r="K692" i="1" s="1"/>
  <c r="L692" i="1" s="1"/>
  <c r="J692" i="1"/>
  <c r="G693" i="1"/>
  <c r="K693" i="1" s="1"/>
  <c r="L693" i="1" s="1"/>
  <c r="J693" i="1"/>
  <c r="G694" i="1"/>
  <c r="K694" i="1" s="1"/>
  <c r="L694" i="1" s="1"/>
  <c r="J694" i="1"/>
  <c r="G695" i="1"/>
  <c r="K695" i="1" s="1"/>
  <c r="L695" i="1" s="1"/>
  <c r="J695" i="1"/>
  <c r="G696" i="1"/>
  <c r="K696" i="1" s="1"/>
  <c r="L696" i="1" s="1"/>
  <c r="J696" i="1"/>
  <c r="G697" i="1"/>
  <c r="K697" i="1" s="1"/>
  <c r="L697" i="1" s="1"/>
  <c r="J697" i="1"/>
  <c r="K698" i="1"/>
  <c r="L698" i="1" s="1"/>
  <c r="J698" i="1"/>
  <c r="G699" i="1"/>
  <c r="K699" i="1" s="1"/>
  <c r="L699" i="1" s="1"/>
  <c r="J699" i="1"/>
  <c r="G700" i="1"/>
  <c r="K700" i="1" s="1"/>
  <c r="L700" i="1" s="1"/>
  <c r="J700" i="1"/>
  <c r="G701" i="1"/>
  <c r="K701" i="1" s="1"/>
  <c r="L701" i="1" s="1"/>
  <c r="J701" i="1"/>
  <c r="G702" i="1"/>
  <c r="K702" i="1" s="1"/>
  <c r="L702" i="1" s="1"/>
  <c r="J702" i="1"/>
  <c r="G703" i="1"/>
  <c r="K703" i="1" s="1"/>
  <c r="L703" i="1" s="1"/>
  <c r="J703" i="1"/>
  <c r="G704" i="1"/>
  <c r="K704" i="1" s="1"/>
  <c r="L704" i="1" s="1"/>
  <c r="J704" i="1"/>
  <c r="G705" i="1"/>
  <c r="K705" i="1" s="1"/>
  <c r="L705" i="1" s="1"/>
  <c r="J705" i="1"/>
  <c r="G706" i="1"/>
  <c r="K706" i="1" s="1"/>
  <c r="L706" i="1" s="1"/>
  <c r="J706" i="1"/>
  <c r="G707" i="1"/>
  <c r="K707" i="1" s="1"/>
  <c r="L707" i="1" s="1"/>
  <c r="J707" i="1"/>
  <c r="G708" i="1"/>
  <c r="K708" i="1" s="1"/>
  <c r="L708" i="1" s="1"/>
  <c r="J708" i="1"/>
  <c r="G709" i="1"/>
  <c r="K709" i="1" s="1"/>
  <c r="L709" i="1" s="1"/>
  <c r="J709" i="1"/>
  <c r="G710" i="1"/>
  <c r="K710" i="1" s="1"/>
  <c r="L710" i="1" s="1"/>
  <c r="J710" i="1"/>
  <c r="G711" i="1"/>
  <c r="K711" i="1" s="1"/>
  <c r="L711" i="1" s="1"/>
  <c r="J711" i="1"/>
  <c r="G712" i="1"/>
  <c r="K712" i="1" s="1"/>
  <c r="L712" i="1" s="1"/>
  <c r="J712" i="1"/>
  <c r="G713" i="1"/>
  <c r="K713" i="1" s="1"/>
  <c r="L713" i="1" s="1"/>
  <c r="J713" i="1"/>
  <c r="G714" i="1"/>
  <c r="K714" i="1" s="1"/>
  <c r="L714" i="1" s="1"/>
  <c r="J714" i="1"/>
  <c r="G715" i="1"/>
  <c r="K715" i="1" s="1"/>
  <c r="L715" i="1" s="1"/>
  <c r="J715" i="1"/>
  <c r="G716" i="1"/>
  <c r="K716" i="1" s="1"/>
  <c r="L716" i="1" s="1"/>
  <c r="J716" i="1"/>
  <c r="G717" i="1"/>
  <c r="K717" i="1" s="1"/>
  <c r="L717" i="1" s="1"/>
  <c r="J717" i="1"/>
  <c r="G718" i="1"/>
  <c r="K718" i="1" s="1"/>
  <c r="L718" i="1" s="1"/>
  <c r="J718" i="1"/>
  <c r="G747" i="1"/>
  <c r="K747" i="1" s="1"/>
  <c r="L747" i="1" s="1"/>
  <c r="J747" i="1"/>
  <c r="G748" i="1"/>
  <c r="K748" i="1" s="1"/>
  <c r="L748" i="1" s="1"/>
  <c r="J748" i="1"/>
  <c r="G749" i="1"/>
  <c r="K749" i="1" s="1"/>
  <c r="L749" i="1" s="1"/>
  <c r="J749" i="1"/>
  <c r="G553" i="1"/>
  <c r="K553" i="1" s="1"/>
  <c r="L553" i="1" s="1"/>
  <c r="J553" i="1"/>
  <c r="G554" i="1"/>
  <c r="K554" i="1" s="1"/>
  <c r="L554" i="1" s="1"/>
  <c r="J554" i="1"/>
  <c r="G555" i="1"/>
  <c r="K555" i="1" s="1"/>
  <c r="L555" i="1" s="1"/>
  <c r="J555" i="1"/>
  <c r="G556" i="1"/>
  <c r="K556" i="1" s="1"/>
  <c r="L556" i="1" s="1"/>
  <c r="J556" i="1"/>
  <c r="G557" i="1"/>
  <c r="K557" i="1" s="1"/>
  <c r="L557" i="1" s="1"/>
  <c r="J557" i="1"/>
  <c r="G558" i="1"/>
  <c r="K558" i="1" s="1"/>
  <c r="L558" i="1" s="1"/>
  <c r="J558" i="1"/>
  <c r="G559" i="1"/>
  <c r="K559" i="1" s="1"/>
  <c r="L559" i="1" s="1"/>
  <c r="J559" i="1"/>
  <c r="G560" i="1"/>
  <c r="K560" i="1" s="1"/>
  <c r="L560" i="1" s="1"/>
  <c r="J560" i="1"/>
  <c r="G561" i="1"/>
  <c r="K561" i="1" s="1"/>
  <c r="L561" i="1" s="1"/>
  <c r="J561" i="1"/>
  <c r="G562" i="1"/>
  <c r="K562" i="1" s="1"/>
  <c r="L562" i="1" s="1"/>
  <c r="J562" i="1"/>
  <c r="G563" i="1"/>
  <c r="K563" i="1" s="1"/>
  <c r="L563" i="1" s="1"/>
  <c r="J563" i="1"/>
  <c r="G564" i="1"/>
  <c r="K564" i="1" s="1"/>
  <c r="L564" i="1" s="1"/>
  <c r="J564" i="1"/>
  <c r="G565" i="1"/>
  <c r="K565" i="1" s="1"/>
  <c r="L565" i="1" s="1"/>
  <c r="J565" i="1"/>
  <c r="G566" i="1"/>
  <c r="K566" i="1" s="1"/>
  <c r="L566" i="1" s="1"/>
  <c r="J566" i="1"/>
  <c r="G567" i="1"/>
  <c r="K567" i="1" s="1"/>
  <c r="L567" i="1" s="1"/>
  <c r="J567" i="1"/>
  <c r="G568" i="1"/>
  <c r="K568" i="1" s="1"/>
  <c r="L568" i="1" s="1"/>
  <c r="J568" i="1"/>
  <c r="G569" i="1"/>
  <c r="K569" i="1" s="1"/>
  <c r="L569" i="1" s="1"/>
  <c r="J569" i="1"/>
  <c r="G570" i="1"/>
  <c r="K570" i="1" s="1"/>
  <c r="L570" i="1" s="1"/>
  <c r="J570" i="1"/>
  <c r="G535" i="1"/>
  <c r="K535" i="1" s="1"/>
  <c r="L535" i="1" s="1"/>
  <c r="J535" i="1"/>
  <c r="G536" i="1"/>
  <c r="K536" i="1" s="1"/>
  <c r="L536" i="1" s="1"/>
  <c r="J536" i="1"/>
  <c r="G537" i="1"/>
  <c r="K537" i="1" s="1"/>
  <c r="L537" i="1" s="1"/>
  <c r="J537" i="1"/>
  <c r="G538" i="1"/>
  <c r="K538" i="1" s="1"/>
  <c r="L538" i="1" s="1"/>
  <c r="J538" i="1"/>
  <c r="G539" i="1"/>
  <c r="K539" i="1" s="1"/>
  <c r="L539" i="1" s="1"/>
  <c r="J539" i="1"/>
  <c r="G540" i="1"/>
  <c r="K540" i="1" s="1"/>
  <c r="L540" i="1" s="1"/>
  <c r="J540" i="1"/>
  <c r="G541" i="1"/>
  <c r="K541" i="1" s="1"/>
  <c r="L541" i="1" s="1"/>
  <c r="J541" i="1"/>
  <c r="G542" i="1"/>
  <c r="K542" i="1" s="1"/>
  <c r="L542" i="1" s="1"/>
  <c r="J542" i="1"/>
  <c r="G543" i="1"/>
  <c r="K543" i="1" s="1"/>
  <c r="L543" i="1" s="1"/>
  <c r="J543" i="1"/>
  <c r="G544" i="1"/>
  <c r="K544" i="1" s="1"/>
  <c r="L544" i="1" s="1"/>
  <c r="J544" i="1"/>
  <c r="G545" i="1"/>
  <c r="K545" i="1" s="1"/>
  <c r="L545" i="1" s="1"/>
  <c r="J545" i="1"/>
  <c r="G546" i="1"/>
  <c r="K546" i="1" s="1"/>
  <c r="L546" i="1" s="1"/>
  <c r="J546" i="1"/>
  <c r="G547" i="1"/>
  <c r="K547" i="1" s="1"/>
  <c r="L547" i="1" s="1"/>
  <c r="J547" i="1"/>
  <c r="J548" i="1"/>
  <c r="G549" i="1"/>
  <c r="K549" i="1" s="1"/>
  <c r="L549" i="1" s="1"/>
  <c r="J549" i="1"/>
  <c r="G550" i="1"/>
  <c r="K550" i="1" s="1"/>
  <c r="L550" i="1" s="1"/>
  <c r="J550" i="1"/>
  <c r="G551" i="1"/>
  <c r="K551" i="1" s="1"/>
  <c r="L551" i="1" s="1"/>
  <c r="J551" i="1"/>
  <c r="G552" i="1"/>
  <c r="K552" i="1" s="1"/>
  <c r="L552" i="1" s="1"/>
  <c r="J552" i="1"/>
  <c r="G523" i="1"/>
  <c r="K523" i="1" s="1"/>
  <c r="L523" i="1" s="1"/>
  <c r="J523" i="1"/>
  <c r="G524" i="1"/>
  <c r="K524" i="1" s="1"/>
  <c r="L524" i="1" s="1"/>
  <c r="J524" i="1"/>
  <c r="G525" i="1"/>
  <c r="K525" i="1" s="1"/>
  <c r="L525" i="1" s="1"/>
  <c r="J525" i="1"/>
  <c r="G526" i="1"/>
  <c r="K526" i="1" s="1"/>
  <c r="L526" i="1" s="1"/>
  <c r="J526" i="1"/>
  <c r="G527" i="1"/>
  <c r="K527" i="1" s="1"/>
  <c r="L527" i="1" s="1"/>
  <c r="J527" i="1"/>
  <c r="G528" i="1"/>
  <c r="K528" i="1" s="1"/>
  <c r="L528" i="1" s="1"/>
  <c r="J528" i="1"/>
  <c r="G529" i="1"/>
  <c r="K529" i="1" s="1"/>
  <c r="L529" i="1" s="1"/>
  <c r="J529" i="1"/>
  <c r="G530" i="1"/>
  <c r="K530" i="1" s="1"/>
  <c r="L530" i="1" s="1"/>
  <c r="J530" i="1"/>
  <c r="G531" i="1"/>
  <c r="K531" i="1" s="1"/>
  <c r="L531" i="1" s="1"/>
  <c r="J531" i="1"/>
  <c r="G532" i="1"/>
  <c r="K532" i="1" s="1"/>
  <c r="L532" i="1" s="1"/>
  <c r="J532" i="1"/>
  <c r="G533" i="1"/>
  <c r="K533" i="1" s="1"/>
  <c r="L533" i="1" s="1"/>
  <c r="J533" i="1"/>
  <c r="G534" i="1"/>
  <c r="K534" i="1" s="1"/>
  <c r="L534" i="1" s="1"/>
  <c r="J534" i="1"/>
  <c r="G510" i="1"/>
  <c r="K510" i="1" s="1"/>
  <c r="L510" i="1" s="1"/>
  <c r="J510" i="1"/>
  <c r="G511" i="1"/>
  <c r="K511" i="1" s="1"/>
  <c r="L511" i="1" s="1"/>
  <c r="J511" i="1"/>
  <c r="G512" i="1"/>
  <c r="K512" i="1" s="1"/>
  <c r="L512" i="1" s="1"/>
  <c r="J512" i="1"/>
  <c r="G513" i="1"/>
  <c r="K513" i="1" s="1"/>
  <c r="L513" i="1" s="1"/>
  <c r="J513" i="1"/>
  <c r="G514" i="1"/>
  <c r="K514" i="1" s="1"/>
  <c r="L514" i="1" s="1"/>
  <c r="J514" i="1"/>
  <c r="G515" i="1"/>
  <c r="K515" i="1" s="1"/>
  <c r="L515" i="1" s="1"/>
  <c r="J515" i="1"/>
  <c r="G516" i="1"/>
  <c r="K516" i="1" s="1"/>
  <c r="L516" i="1" s="1"/>
  <c r="J516" i="1"/>
  <c r="G517" i="1"/>
  <c r="K517" i="1" s="1"/>
  <c r="L517" i="1" s="1"/>
  <c r="J517" i="1"/>
  <c r="G518" i="1"/>
  <c r="K518" i="1" s="1"/>
  <c r="L518" i="1" s="1"/>
  <c r="J518" i="1"/>
  <c r="G519" i="1"/>
  <c r="K519" i="1" s="1"/>
  <c r="L519" i="1" s="1"/>
  <c r="J519" i="1"/>
  <c r="G520" i="1"/>
  <c r="K520" i="1" s="1"/>
  <c r="L520" i="1" s="1"/>
  <c r="J520" i="1"/>
  <c r="G521" i="1"/>
  <c r="K521" i="1" s="1"/>
  <c r="L521" i="1" s="1"/>
  <c r="J521" i="1"/>
  <c r="G522" i="1"/>
  <c r="K522" i="1" s="1"/>
  <c r="L522" i="1" s="1"/>
  <c r="J522" i="1"/>
  <c r="J502" i="1"/>
  <c r="J503" i="1"/>
  <c r="J504" i="1"/>
  <c r="J505" i="1"/>
  <c r="J506" i="1"/>
  <c r="J507" i="1"/>
  <c r="J508" i="1"/>
  <c r="J509" i="1"/>
  <c r="G509" i="1"/>
  <c r="K509" i="1" s="1"/>
  <c r="L509" i="1" s="1"/>
  <c r="J500" i="1"/>
  <c r="J501" i="1"/>
  <c r="G363" i="1"/>
  <c r="K363" i="1" s="1"/>
  <c r="L363" i="1" s="1"/>
  <c r="J363" i="1"/>
  <c r="G364" i="1"/>
  <c r="K364" i="1" s="1"/>
  <c r="L364" i="1" s="1"/>
  <c r="J364" i="1"/>
  <c r="G386" i="1"/>
  <c r="K386" i="1" s="1"/>
  <c r="L386" i="1" s="1"/>
  <c r="J386" i="1"/>
  <c r="G387" i="1"/>
  <c r="K387" i="1" s="1"/>
  <c r="L387" i="1" s="1"/>
  <c r="J387" i="1"/>
  <c r="G388" i="1"/>
  <c r="K388" i="1" s="1"/>
  <c r="L388" i="1" s="1"/>
  <c r="J388" i="1"/>
  <c r="G389" i="1"/>
  <c r="K389" i="1" s="1"/>
  <c r="L389" i="1" s="1"/>
  <c r="J389" i="1"/>
  <c r="G390" i="1"/>
  <c r="K390" i="1" s="1"/>
  <c r="L390" i="1" s="1"/>
  <c r="J390" i="1"/>
  <c r="G391" i="1"/>
  <c r="K391" i="1" s="1"/>
  <c r="L391" i="1" s="1"/>
  <c r="J391" i="1"/>
  <c r="G392" i="1"/>
  <c r="K392" i="1" s="1"/>
  <c r="L392" i="1" s="1"/>
  <c r="J392" i="1"/>
  <c r="G394" i="1"/>
  <c r="K394" i="1" s="1"/>
  <c r="L394" i="1" s="1"/>
  <c r="J394" i="1"/>
  <c r="G395" i="1"/>
  <c r="K395" i="1" s="1"/>
  <c r="L395" i="1" s="1"/>
  <c r="J395" i="1"/>
  <c r="G396" i="1"/>
  <c r="K396" i="1" s="1"/>
  <c r="L396" i="1" s="1"/>
  <c r="J396" i="1"/>
  <c r="G397" i="1"/>
  <c r="K397" i="1" s="1"/>
  <c r="L397" i="1" s="1"/>
  <c r="J397" i="1"/>
  <c r="G398" i="1"/>
  <c r="K398" i="1" s="1"/>
  <c r="L398" i="1" s="1"/>
  <c r="J398" i="1"/>
  <c r="G410" i="1"/>
  <c r="K410" i="1" s="1"/>
  <c r="L410" i="1" s="1"/>
  <c r="G411" i="1"/>
  <c r="K411" i="1" s="1"/>
  <c r="L411" i="1" s="1"/>
  <c r="J411" i="1"/>
  <c r="G412" i="1"/>
  <c r="K412" i="1" s="1"/>
  <c r="L412" i="1" s="1"/>
  <c r="J412" i="1"/>
  <c r="G413" i="1"/>
  <c r="K413" i="1" s="1"/>
  <c r="L413" i="1" s="1"/>
  <c r="J413" i="1"/>
  <c r="G414" i="1"/>
  <c r="K414" i="1" s="1"/>
  <c r="L414" i="1" s="1"/>
  <c r="J414" i="1"/>
  <c r="G415" i="1"/>
  <c r="K415" i="1" s="1"/>
  <c r="L415" i="1" s="1"/>
  <c r="J415" i="1"/>
  <c r="G416" i="1"/>
  <c r="K416" i="1" s="1"/>
  <c r="L416" i="1" s="1"/>
  <c r="J416" i="1"/>
  <c r="G417" i="1"/>
  <c r="K417" i="1" s="1"/>
  <c r="L417" i="1" s="1"/>
  <c r="J417" i="1"/>
  <c r="G326" i="1"/>
  <c r="K326" i="1" s="1"/>
  <c r="L326" i="1" s="1"/>
  <c r="J326" i="1"/>
  <c r="G327" i="1"/>
  <c r="K327" i="1" s="1"/>
  <c r="L327" i="1" s="1"/>
  <c r="J327" i="1"/>
  <c r="G328" i="1"/>
  <c r="K328" i="1" s="1"/>
  <c r="L328" i="1" s="1"/>
  <c r="J328" i="1"/>
  <c r="G329" i="1"/>
  <c r="K329" i="1" s="1"/>
  <c r="L329" i="1" s="1"/>
  <c r="J329" i="1"/>
  <c r="G330" i="1"/>
  <c r="K330" i="1" s="1"/>
  <c r="L330" i="1" s="1"/>
  <c r="J330" i="1"/>
  <c r="G331" i="1"/>
  <c r="K331" i="1" s="1"/>
  <c r="L331" i="1" s="1"/>
  <c r="J331" i="1"/>
  <c r="G332" i="1"/>
  <c r="K332" i="1" s="1"/>
  <c r="L332" i="1" s="1"/>
  <c r="J332" i="1"/>
  <c r="G333" i="1"/>
  <c r="K333" i="1" s="1"/>
  <c r="L333" i="1" s="1"/>
  <c r="J333" i="1"/>
  <c r="G334" i="1"/>
  <c r="K334" i="1" s="1"/>
  <c r="L334" i="1" s="1"/>
  <c r="J334" i="1"/>
  <c r="G335" i="1"/>
  <c r="K335" i="1" s="1"/>
  <c r="L335" i="1" s="1"/>
  <c r="J335" i="1"/>
  <c r="G336" i="1"/>
  <c r="K336" i="1" s="1"/>
  <c r="L336" i="1" s="1"/>
  <c r="J336" i="1"/>
  <c r="G337" i="1"/>
  <c r="K337" i="1" s="1"/>
  <c r="L337" i="1" s="1"/>
  <c r="J337" i="1"/>
  <c r="G338" i="1"/>
  <c r="K338" i="1" s="1"/>
  <c r="L338" i="1" s="1"/>
  <c r="J338" i="1"/>
  <c r="G339" i="1"/>
  <c r="K339" i="1" s="1"/>
  <c r="L339" i="1" s="1"/>
  <c r="J339" i="1"/>
  <c r="G340" i="1"/>
  <c r="K340" i="1" s="1"/>
  <c r="L340" i="1" s="1"/>
  <c r="J340" i="1"/>
  <c r="G341" i="1"/>
  <c r="K341" i="1" s="1"/>
  <c r="L341" i="1" s="1"/>
  <c r="J341" i="1"/>
  <c r="G342" i="1"/>
  <c r="K342" i="1" s="1"/>
  <c r="L342" i="1" s="1"/>
  <c r="J342" i="1"/>
  <c r="G343" i="1"/>
  <c r="K343" i="1" s="1"/>
  <c r="L343" i="1" s="1"/>
  <c r="J343" i="1"/>
  <c r="G344" i="1"/>
  <c r="K344" i="1" s="1"/>
  <c r="L344" i="1" s="1"/>
  <c r="J344" i="1"/>
  <c r="G345" i="1"/>
  <c r="K345" i="1" s="1"/>
  <c r="L345" i="1" s="1"/>
  <c r="J345" i="1"/>
  <c r="G346" i="1"/>
  <c r="K346" i="1" s="1"/>
  <c r="L346" i="1" s="1"/>
  <c r="J346" i="1"/>
  <c r="G347" i="1"/>
  <c r="K347" i="1" s="1"/>
  <c r="L347" i="1" s="1"/>
  <c r="J347" i="1"/>
  <c r="G348" i="1"/>
  <c r="K348" i="1" s="1"/>
  <c r="L348" i="1" s="1"/>
  <c r="J348" i="1"/>
  <c r="G349" i="1"/>
  <c r="K349" i="1" s="1"/>
  <c r="L349" i="1" s="1"/>
  <c r="J349" i="1"/>
  <c r="G350" i="1"/>
  <c r="K350" i="1" s="1"/>
  <c r="L350" i="1" s="1"/>
  <c r="J350" i="1"/>
  <c r="G351" i="1"/>
  <c r="K351" i="1" s="1"/>
  <c r="L351" i="1" s="1"/>
  <c r="J351" i="1"/>
  <c r="G352" i="1"/>
  <c r="K352" i="1" s="1"/>
  <c r="L352" i="1" s="1"/>
  <c r="J352" i="1"/>
  <c r="G353" i="1"/>
  <c r="K353" i="1" s="1"/>
  <c r="L353" i="1" s="1"/>
  <c r="J353" i="1"/>
  <c r="G354" i="1"/>
  <c r="K354" i="1" s="1"/>
  <c r="L354" i="1" s="1"/>
  <c r="J354" i="1"/>
  <c r="G355" i="1"/>
  <c r="K355" i="1" s="1"/>
  <c r="L355" i="1" s="1"/>
  <c r="J355" i="1"/>
  <c r="G356" i="1"/>
  <c r="K356" i="1" s="1"/>
  <c r="L356" i="1" s="1"/>
  <c r="J356" i="1"/>
  <c r="G357" i="1"/>
  <c r="K357" i="1" s="1"/>
  <c r="L357" i="1" s="1"/>
  <c r="J357" i="1"/>
  <c r="G358" i="1"/>
  <c r="K358" i="1" s="1"/>
  <c r="L358" i="1" s="1"/>
  <c r="J358" i="1"/>
  <c r="G359" i="1"/>
  <c r="K359" i="1" s="1"/>
  <c r="L359" i="1" s="1"/>
  <c r="J359" i="1"/>
  <c r="G360" i="1"/>
  <c r="K360" i="1" s="1"/>
  <c r="L360" i="1" s="1"/>
  <c r="J360" i="1"/>
  <c r="G361" i="1"/>
  <c r="K361" i="1" s="1"/>
  <c r="L361" i="1" s="1"/>
  <c r="J361" i="1"/>
  <c r="G362" i="1"/>
  <c r="K362" i="1" s="1"/>
  <c r="L362" i="1" s="1"/>
  <c r="J362" i="1"/>
  <c r="G301" i="1"/>
  <c r="K301" i="1" s="1"/>
  <c r="L301" i="1" s="1"/>
  <c r="J301" i="1"/>
  <c r="G302" i="1"/>
  <c r="K302" i="1" s="1"/>
  <c r="L302" i="1" s="1"/>
  <c r="J302" i="1"/>
  <c r="G303" i="1"/>
  <c r="K303" i="1" s="1"/>
  <c r="L303" i="1" s="1"/>
  <c r="J303" i="1"/>
  <c r="G304" i="1"/>
  <c r="K304" i="1" s="1"/>
  <c r="L304" i="1" s="1"/>
  <c r="J304" i="1"/>
  <c r="G305" i="1"/>
  <c r="K305" i="1" s="1"/>
  <c r="L305" i="1" s="1"/>
  <c r="J305" i="1"/>
  <c r="G306" i="1"/>
  <c r="K306" i="1" s="1"/>
  <c r="L306" i="1" s="1"/>
  <c r="J306" i="1"/>
  <c r="G307" i="1"/>
  <c r="K307" i="1" s="1"/>
  <c r="L307" i="1" s="1"/>
  <c r="J307" i="1"/>
  <c r="G308" i="1"/>
  <c r="K308" i="1" s="1"/>
  <c r="L308" i="1" s="1"/>
  <c r="J308" i="1"/>
  <c r="G309" i="1"/>
  <c r="K309" i="1" s="1"/>
  <c r="L309" i="1" s="1"/>
  <c r="J309" i="1"/>
  <c r="G310" i="1"/>
  <c r="K310" i="1" s="1"/>
  <c r="L310" i="1" s="1"/>
  <c r="J310" i="1"/>
  <c r="G311" i="1"/>
  <c r="K311" i="1" s="1"/>
  <c r="L311" i="1" s="1"/>
  <c r="J311" i="1"/>
  <c r="G312" i="1"/>
  <c r="K312" i="1" s="1"/>
  <c r="L312" i="1" s="1"/>
  <c r="J312" i="1"/>
  <c r="G313" i="1"/>
  <c r="K313" i="1" s="1"/>
  <c r="L313" i="1" s="1"/>
  <c r="J313" i="1"/>
  <c r="G314" i="1"/>
  <c r="K314" i="1" s="1"/>
  <c r="L314" i="1" s="1"/>
  <c r="J314" i="1"/>
  <c r="G315" i="1"/>
  <c r="K315" i="1" s="1"/>
  <c r="L315" i="1" s="1"/>
  <c r="J315" i="1"/>
  <c r="G316" i="1"/>
  <c r="K316" i="1" s="1"/>
  <c r="L316" i="1" s="1"/>
  <c r="J316" i="1"/>
  <c r="G317" i="1"/>
  <c r="K317" i="1" s="1"/>
  <c r="L317" i="1" s="1"/>
  <c r="J317" i="1"/>
  <c r="G318" i="1"/>
  <c r="K318" i="1" s="1"/>
  <c r="L318" i="1" s="1"/>
  <c r="J318" i="1"/>
  <c r="G319" i="1"/>
  <c r="K319" i="1" s="1"/>
  <c r="L319" i="1" s="1"/>
  <c r="J319" i="1"/>
  <c r="G320" i="1"/>
  <c r="K320" i="1" s="1"/>
  <c r="L320" i="1" s="1"/>
  <c r="J320" i="1"/>
  <c r="G321" i="1"/>
  <c r="K321" i="1" s="1"/>
  <c r="L321" i="1" s="1"/>
  <c r="J321" i="1"/>
  <c r="G322" i="1"/>
  <c r="K322" i="1" s="1"/>
  <c r="L322" i="1" s="1"/>
  <c r="J322" i="1"/>
  <c r="G323" i="1"/>
  <c r="K323" i="1" s="1"/>
  <c r="L323" i="1" s="1"/>
  <c r="J323" i="1"/>
  <c r="G324" i="1"/>
  <c r="K324" i="1" s="1"/>
  <c r="L324" i="1" s="1"/>
  <c r="J324" i="1"/>
  <c r="G325" i="1"/>
  <c r="K325" i="1" s="1"/>
  <c r="L325" i="1" s="1"/>
  <c r="J325" i="1"/>
  <c r="G175" i="1"/>
  <c r="K175" i="1" s="1"/>
  <c r="L175" i="1" s="1"/>
  <c r="J175" i="1"/>
  <c r="G176" i="1"/>
  <c r="K176" i="1" s="1"/>
  <c r="L176" i="1" s="1"/>
  <c r="J176" i="1"/>
  <c r="G177" i="1"/>
  <c r="K177" i="1" s="1"/>
  <c r="L177" i="1" s="1"/>
  <c r="J177" i="1"/>
  <c r="G178" i="1"/>
  <c r="K178" i="1" s="1"/>
  <c r="L178" i="1" s="1"/>
  <c r="J178" i="1"/>
  <c r="G179" i="1"/>
  <c r="K179" i="1" s="1"/>
  <c r="L179" i="1" s="1"/>
  <c r="J179" i="1"/>
  <c r="G180" i="1"/>
  <c r="K180" i="1" s="1"/>
  <c r="L180" i="1" s="1"/>
  <c r="J180" i="1"/>
  <c r="G181" i="1"/>
  <c r="K181" i="1" s="1"/>
  <c r="L181" i="1" s="1"/>
  <c r="J181" i="1"/>
  <c r="G182" i="1"/>
  <c r="K182" i="1" s="1"/>
  <c r="L182" i="1" s="1"/>
  <c r="J182" i="1"/>
  <c r="G183" i="1"/>
  <c r="K183" i="1" s="1"/>
  <c r="L183" i="1" s="1"/>
  <c r="J183" i="1"/>
  <c r="G184" i="1"/>
  <c r="K184" i="1" s="1"/>
  <c r="L184" i="1" s="1"/>
  <c r="J184" i="1"/>
  <c r="G185" i="1"/>
  <c r="K185" i="1" s="1"/>
  <c r="L185" i="1" s="1"/>
  <c r="J185" i="1"/>
  <c r="G186" i="1"/>
  <c r="K186" i="1" s="1"/>
  <c r="L186" i="1" s="1"/>
  <c r="J186" i="1"/>
  <c r="G187" i="1"/>
  <c r="K187" i="1" s="1"/>
  <c r="L187" i="1" s="1"/>
  <c r="J187" i="1"/>
  <c r="G188" i="1"/>
  <c r="K188" i="1" s="1"/>
  <c r="L188" i="1" s="1"/>
  <c r="J188" i="1"/>
  <c r="G191" i="1"/>
  <c r="K191" i="1" s="1"/>
  <c r="L191" i="1" s="1"/>
  <c r="J191" i="1"/>
  <c r="G192" i="1"/>
  <c r="K192" i="1" s="1"/>
  <c r="L192" i="1" s="1"/>
  <c r="J192" i="1"/>
  <c r="G193" i="1"/>
  <c r="K193" i="1" s="1"/>
  <c r="L193" i="1" s="1"/>
  <c r="J193" i="1"/>
  <c r="G194" i="1"/>
  <c r="K194" i="1" s="1"/>
  <c r="L194" i="1" s="1"/>
  <c r="J194" i="1"/>
  <c r="G195" i="1"/>
  <c r="K195" i="1" s="1"/>
  <c r="L195" i="1" s="1"/>
  <c r="J195" i="1"/>
  <c r="G196" i="1"/>
  <c r="K196" i="1" s="1"/>
  <c r="L196" i="1" s="1"/>
  <c r="J196" i="1"/>
  <c r="G197" i="1"/>
  <c r="K197" i="1" s="1"/>
  <c r="L197" i="1" s="1"/>
  <c r="J197" i="1"/>
  <c r="G198" i="1"/>
  <c r="K198" i="1" s="1"/>
  <c r="L198" i="1" s="1"/>
  <c r="J198" i="1"/>
  <c r="J199" i="1"/>
  <c r="G200" i="1"/>
  <c r="K200" i="1" s="1"/>
  <c r="L200" i="1" s="1"/>
  <c r="J200" i="1"/>
  <c r="G201" i="1"/>
  <c r="K201" i="1" s="1"/>
  <c r="L201" i="1" s="1"/>
  <c r="J201" i="1"/>
  <c r="G202" i="1"/>
  <c r="K202" i="1" s="1"/>
  <c r="L202" i="1" s="1"/>
  <c r="J202" i="1"/>
  <c r="G203" i="1"/>
  <c r="K203" i="1" s="1"/>
  <c r="L203" i="1" s="1"/>
  <c r="J203" i="1"/>
  <c r="G204" i="1"/>
  <c r="K204" i="1" s="1"/>
  <c r="L204" i="1" s="1"/>
  <c r="J204" i="1"/>
  <c r="G205" i="1"/>
  <c r="K205" i="1" s="1"/>
  <c r="L205" i="1" s="1"/>
  <c r="J205" i="1"/>
  <c r="G206" i="1"/>
  <c r="K206" i="1" s="1"/>
  <c r="L206" i="1" s="1"/>
  <c r="J206" i="1"/>
  <c r="G207" i="1"/>
  <c r="K207" i="1" s="1"/>
  <c r="L207" i="1" s="1"/>
  <c r="J207" i="1"/>
  <c r="G209" i="1"/>
  <c r="K209" i="1" s="1"/>
  <c r="L209" i="1" s="1"/>
  <c r="J209" i="1"/>
  <c r="G210" i="1"/>
  <c r="K210" i="1" s="1"/>
  <c r="L210" i="1" s="1"/>
  <c r="J210" i="1"/>
  <c r="G211" i="1"/>
  <c r="K211" i="1" s="1"/>
  <c r="L211" i="1" s="1"/>
  <c r="J211" i="1"/>
  <c r="G212" i="1"/>
  <c r="K212" i="1" s="1"/>
  <c r="L212" i="1" s="1"/>
  <c r="J212" i="1"/>
  <c r="G213" i="1"/>
  <c r="K213" i="1" s="1"/>
  <c r="L213" i="1" s="1"/>
  <c r="J213" i="1"/>
  <c r="G214" i="1"/>
  <c r="K214" i="1" s="1"/>
  <c r="L214" i="1" s="1"/>
  <c r="J214" i="1"/>
  <c r="G215" i="1"/>
  <c r="K215" i="1" s="1"/>
  <c r="L215" i="1" s="1"/>
  <c r="J215" i="1"/>
  <c r="G216" i="1"/>
  <c r="K216" i="1" s="1"/>
  <c r="L216" i="1" s="1"/>
  <c r="J216" i="1"/>
  <c r="G217" i="1"/>
  <c r="K217" i="1" s="1"/>
  <c r="L217" i="1" s="1"/>
  <c r="J217" i="1"/>
  <c r="G218" i="1"/>
  <c r="K218" i="1" s="1"/>
  <c r="L218" i="1" s="1"/>
  <c r="J218" i="1"/>
  <c r="G219" i="1"/>
  <c r="K219" i="1" s="1"/>
  <c r="L219" i="1" s="1"/>
  <c r="J219" i="1"/>
  <c r="G220" i="1"/>
  <c r="K220" i="1" s="1"/>
  <c r="L220" i="1" s="1"/>
  <c r="J220" i="1"/>
  <c r="G221" i="1"/>
  <c r="K221" i="1" s="1"/>
  <c r="L221" i="1" s="1"/>
  <c r="J221" i="1"/>
  <c r="G222" i="1"/>
  <c r="K222" i="1" s="1"/>
  <c r="L222" i="1" s="1"/>
  <c r="J222" i="1"/>
  <c r="G223" i="1"/>
  <c r="K223" i="1" s="1"/>
  <c r="L223" i="1" s="1"/>
  <c r="J223" i="1"/>
  <c r="G224" i="1"/>
  <c r="K224" i="1" s="1"/>
  <c r="L224" i="1" s="1"/>
  <c r="J224" i="1"/>
  <c r="G225" i="1"/>
  <c r="K225" i="1" s="1"/>
  <c r="L225" i="1" s="1"/>
  <c r="J225" i="1"/>
  <c r="G226" i="1"/>
  <c r="K226" i="1" s="1"/>
  <c r="L226" i="1" s="1"/>
  <c r="J226" i="1"/>
  <c r="G227" i="1"/>
  <c r="K227" i="1" s="1"/>
  <c r="L227" i="1" s="1"/>
  <c r="J227" i="1"/>
  <c r="G228" i="1"/>
  <c r="K228" i="1" s="1"/>
  <c r="L228" i="1" s="1"/>
  <c r="J228" i="1"/>
  <c r="G229" i="1"/>
  <c r="K229" i="1" s="1"/>
  <c r="L229" i="1" s="1"/>
  <c r="J229" i="1"/>
  <c r="G232" i="1"/>
  <c r="K232" i="1" s="1"/>
  <c r="L232" i="1" s="1"/>
  <c r="J232" i="1"/>
  <c r="G233" i="1"/>
  <c r="K233" i="1" s="1"/>
  <c r="L233" i="1" s="1"/>
  <c r="J233" i="1"/>
  <c r="G234" i="1"/>
  <c r="K234" i="1" s="1"/>
  <c r="L234" i="1" s="1"/>
  <c r="J234" i="1"/>
  <c r="G235" i="1"/>
  <c r="K235" i="1" s="1"/>
  <c r="L235" i="1" s="1"/>
  <c r="J235" i="1"/>
  <c r="G236" i="1"/>
  <c r="K236" i="1" s="1"/>
  <c r="L236" i="1" s="1"/>
  <c r="J236" i="1"/>
  <c r="G237" i="1"/>
  <c r="K237" i="1" s="1"/>
  <c r="L237" i="1" s="1"/>
  <c r="J237" i="1"/>
  <c r="G238" i="1"/>
  <c r="K238" i="1" s="1"/>
  <c r="L238" i="1" s="1"/>
  <c r="J238" i="1"/>
  <c r="G239" i="1"/>
  <c r="K239" i="1" s="1"/>
  <c r="L239" i="1" s="1"/>
  <c r="J239" i="1"/>
  <c r="G240" i="1"/>
  <c r="K240" i="1" s="1"/>
  <c r="L240" i="1" s="1"/>
  <c r="J240" i="1"/>
  <c r="G241" i="1"/>
  <c r="K241" i="1" s="1"/>
  <c r="L241" i="1" s="1"/>
  <c r="J241" i="1"/>
  <c r="G242" i="1"/>
  <c r="K242" i="1" s="1"/>
  <c r="L242" i="1" s="1"/>
  <c r="J242" i="1"/>
  <c r="G243" i="1"/>
  <c r="K243" i="1" s="1"/>
  <c r="L243" i="1" s="1"/>
  <c r="J243" i="1"/>
  <c r="G244" i="1"/>
  <c r="K244" i="1" s="1"/>
  <c r="L244" i="1" s="1"/>
  <c r="J244" i="1"/>
  <c r="G245" i="1"/>
  <c r="K245" i="1" s="1"/>
  <c r="L245" i="1" s="1"/>
  <c r="J245" i="1"/>
  <c r="G246" i="1"/>
  <c r="K246" i="1" s="1"/>
  <c r="L246" i="1" s="1"/>
  <c r="J246" i="1"/>
  <c r="G247" i="1"/>
  <c r="K247" i="1" s="1"/>
  <c r="L247" i="1" s="1"/>
  <c r="J247" i="1"/>
  <c r="G248" i="1"/>
  <c r="K248" i="1" s="1"/>
  <c r="L248" i="1" s="1"/>
  <c r="J248" i="1"/>
  <c r="G249" i="1"/>
  <c r="K249" i="1" s="1"/>
  <c r="L249" i="1" s="1"/>
  <c r="J249" i="1"/>
  <c r="G250" i="1"/>
  <c r="K250" i="1" s="1"/>
  <c r="L250" i="1" s="1"/>
  <c r="J250" i="1"/>
  <c r="G251" i="1"/>
  <c r="K251" i="1" s="1"/>
  <c r="L251" i="1" s="1"/>
  <c r="J251" i="1"/>
  <c r="G252" i="1"/>
  <c r="K252" i="1" s="1"/>
  <c r="L252" i="1" s="1"/>
  <c r="J252" i="1"/>
  <c r="G253" i="1"/>
  <c r="K253" i="1" s="1"/>
  <c r="L253" i="1" s="1"/>
  <c r="J253" i="1"/>
  <c r="G254" i="1"/>
  <c r="K254" i="1" s="1"/>
  <c r="L254" i="1" s="1"/>
  <c r="J254" i="1"/>
  <c r="G255" i="1"/>
  <c r="K255" i="1" s="1"/>
  <c r="L255" i="1" s="1"/>
  <c r="J255" i="1"/>
  <c r="G256" i="1"/>
  <c r="K256" i="1" s="1"/>
  <c r="L256" i="1" s="1"/>
  <c r="J256" i="1"/>
  <c r="G272" i="1"/>
  <c r="K272" i="1" s="1"/>
  <c r="L272" i="1" s="1"/>
  <c r="J272" i="1"/>
  <c r="G273" i="1"/>
  <c r="K273" i="1" s="1"/>
  <c r="L273" i="1" s="1"/>
  <c r="J273" i="1"/>
  <c r="G274" i="1"/>
  <c r="K274" i="1" s="1"/>
  <c r="L274" i="1" s="1"/>
  <c r="J274" i="1"/>
  <c r="G275" i="1"/>
  <c r="K275" i="1" s="1"/>
  <c r="L275" i="1" s="1"/>
  <c r="J275" i="1"/>
  <c r="G277" i="1"/>
  <c r="K277" i="1" s="1"/>
  <c r="L277" i="1" s="1"/>
  <c r="J277" i="1"/>
  <c r="G278" i="1"/>
  <c r="K278" i="1" s="1"/>
  <c r="L278" i="1" s="1"/>
  <c r="J278" i="1"/>
  <c r="G279" i="1"/>
  <c r="K279" i="1" s="1"/>
  <c r="L279" i="1" s="1"/>
  <c r="J279" i="1"/>
  <c r="G280" i="1"/>
  <c r="K280" i="1" s="1"/>
  <c r="L280" i="1" s="1"/>
  <c r="J280" i="1"/>
  <c r="G281" i="1"/>
  <c r="K281" i="1" s="1"/>
  <c r="L281" i="1" s="1"/>
  <c r="J281" i="1"/>
  <c r="G282" i="1"/>
  <c r="K282" i="1" s="1"/>
  <c r="L282" i="1" s="1"/>
  <c r="J282" i="1"/>
  <c r="G283" i="1"/>
  <c r="K283" i="1" s="1"/>
  <c r="L283" i="1" s="1"/>
  <c r="J283" i="1"/>
  <c r="G284" i="1"/>
  <c r="K284" i="1" s="1"/>
  <c r="L284" i="1" s="1"/>
  <c r="J284" i="1"/>
  <c r="G285" i="1"/>
  <c r="K285" i="1" s="1"/>
  <c r="L285" i="1" s="1"/>
  <c r="J285" i="1"/>
  <c r="G286" i="1"/>
  <c r="K286" i="1" s="1"/>
  <c r="L286" i="1" s="1"/>
  <c r="J286" i="1"/>
  <c r="G287" i="1"/>
  <c r="K287" i="1" s="1"/>
  <c r="L287" i="1" s="1"/>
  <c r="J287" i="1"/>
  <c r="G288" i="1"/>
  <c r="K288" i="1" s="1"/>
  <c r="L288" i="1" s="1"/>
  <c r="J288" i="1"/>
  <c r="G289" i="1"/>
  <c r="K289" i="1" s="1"/>
  <c r="L289" i="1" s="1"/>
  <c r="J289" i="1"/>
  <c r="G290" i="1"/>
  <c r="K290" i="1" s="1"/>
  <c r="L290" i="1" s="1"/>
  <c r="J290" i="1"/>
  <c r="G291" i="1"/>
  <c r="K291" i="1" s="1"/>
  <c r="L291" i="1" s="1"/>
  <c r="J291" i="1"/>
  <c r="G292" i="1"/>
  <c r="K292" i="1" s="1"/>
  <c r="L292" i="1" s="1"/>
  <c r="J292" i="1"/>
  <c r="G293" i="1"/>
  <c r="K293" i="1" s="1"/>
  <c r="L293" i="1" s="1"/>
  <c r="J293" i="1"/>
  <c r="G294" i="1"/>
  <c r="K294" i="1" s="1"/>
  <c r="L294" i="1" s="1"/>
  <c r="J294" i="1"/>
  <c r="G295" i="1"/>
  <c r="K295" i="1" s="1"/>
  <c r="L295" i="1" s="1"/>
  <c r="J295" i="1"/>
  <c r="G296" i="1"/>
  <c r="K296" i="1" s="1"/>
  <c r="L296" i="1" s="1"/>
  <c r="J296" i="1"/>
  <c r="G297" i="1"/>
  <c r="K297" i="1" s="1"/>
  <c r="L297" i="1" s="1"/>
  <c r="J297" i="1"/>
  <c r="G298" i="1"/>
  <c r="K298" i="1" s="1"/>
  <c r="L298" i="1" s="1"/>
  <c r="J298" i="1"/>
  <c r="G299" i="1"/>
  <c r="K299" i="1" s="1"/>
  <c r="L299" i="1" s="1"/>
  <c r="J299" i="1"/>
  <c r="G300" i="1"/>
  <c r="K300" i="1" s="1"/>
  <c r="L300" i="1" s="1"/>
  <c r="J300" i="1"/>
  <c r="J39" i="1"/>
  <c r="J40" i="1"/>
  <c r="J41" i="1"/>
  <c r="G39" i="1"/>
  <c r="K39" i="1" s="1"/>
  <c r="L39" i="1" s="1"/>
  <c r="G41" i="1"/>
  <c r="K41" i="1" s="1"/>
  <c r="L41" i="1" s="1"/>
  <c r="G35" i="1"/>
  <c r="K35" i="1" s="1"/>
  <c r="L35" i="1" s="1"/>
  <c r="G36" i="1"/>
  <c r="K36" i="1" s="1"/>
  <c r="L36" i="1" s="1"/>
  <c r="G126" i="1"/>
  <c r="K126" i="1" s="1"/>
  <c r="L126" i="1" s="1"/>
  <c r="J126" i="1"/>
  <c r="G127" i="1"/>
  <c r="K127" i="1" s="1"/>
  <c r="L127" i="1" s="1"/>
  <c r="J127" i="1"/>
  <c r="G128" i="1"/>
  <c r="K128" i="1" s="1"/>
  <c r="L128" i="1" s="1"/>
  <c r="J128" i="1"/>
  <c r="G129" i="1"/>
  <c r="K129" i="1" s="1"/>
  <c r="L129" i="1" s="1"/>
  <c r="J129" i="1"/>
  <c r="G130" i="1"/>
  <c r="K130" i="1" s="1"/>
  <c r="L130" i="1" s="1"/>
  <c r="J130" i="1"/>
  <c r="G131" i="1"/>
  <c r="K131" i="1" s="1"/>
  <c r="L131" i="1" s="1"/>
  <c r="J131" i="1"/>
  <c r="G132" i="1"/>
  <c r="K132" i="1" s="1"/>
  <c r="L132" i="1" s="1"/>
  <c r="J132" i="1"/>
  <c r="G133" i="1"/>
  <c r="K133" i="1" s="1"/>
  <c r="L133" i="1" s="1"/>
  <c r="J133" i="1"/>
  <c r="J172" i="1"/>
  <c r="J173" i="1"/>
  <c r="J174" i="1"/>
  <c r="J72" i="1"/>
  <c r="J93" i="1"/>
  <c r="J94" i="1"/>
  <c r="J95" i="1"/>
  <c r="J96" i="1"/>
  <c r="J97" i="1"/>
  <c r="J98" i="1"/>
  <c r="J99" i="1"/>
  <c r="G93" i="1"/>
  <c r="K93" i="1" s="1"/>
  <c r="L93" i="1" s="1"/>
  <c r="G94" i="1"/>
  <c r="K94" i="1" s="1"/>
  <c r="L94" i="1" s="1"/>
  <c r="G95" i="1"/>
  <c r="K95" i="1" s="1"/>
  <c r="L95" i="1" s="1"/>
  <c r="G96" i="1"/>
  <c r="K96" i="1" s="1"/>
  <c r="L96" i="1" s="1"/>
  <c r="G97" i="1"/>
  <c r="K97" i="1" s="1"/>
  <c r="L97" i="1" s="1"/>
  <c r="G98" i="1"/>
  <c r="K98" i="1" s="1"/>
  <c r="L98" i="1" s="1"/>
  <c r="G99" i="1"/>
  <c r="K99" i="1" s="1"/>
  <c r="L99" i="1" s="1"/>
  <c r="J71" i="1"/>
  <c r="G71" i="1"/>
  <c r="K71" i="1" s="1"/>
  <c r="L71" i="1" s="1"/>
  <c r="G61" i="1"/>
  <c r="K61" i="1" s="1"/>
  <c r="L61" i="1" s="1"/>
  <c r="G62" i="1"/>
  <c r="K62" i="1" s="1"/>
  <c r="L62" i="1" s="1"/>
  <c r="G63" i="1"/>
  <c r="K63" i="1" s="1"/>
  <c r="L63" i="1" s="1"/>
  <c r="G64" i="1"/>
  <c r="K64" i="1" s="1"/>
  <c r="L64" i="1" s="1"/>
  <c r="J64" i="1"/>
  <c r="G65" i="1"/>
  <c r="K65" i="1" s="1"/>
  <c r="L65" i="1" s="1"/>
  <c r="J65" i="1"/>
  <c r="G66" i="1"/>
  <c r="K66" i="1" s="1"/>
  <c r="L66" i="1" s="1"/>
  <c r="J66" i="1"/>
  <c r="G67" i="1"/>
  <c r="K67" i="1" s="1"/>
  <c r="L67" i="1" s="1"/>
  <c r="J67" i="1"/>
  <c r="G68" i="1"/>
  <c r="K68" i="1" s="1"/>
  <c r="L68" i="1" s="1"/>
  <c r="J68" i="1"/>
  <c r="G69" i="1"/>
  <c r="K69" i="1" s="1"/>
  <c r="L69" i="1" s="1"/>
  <c r="J69" i="1"/>
  <c r="G70" i="1"/>
  <c r="K70" i="1" s="1"/>
  <c r="L70" i="1" s="1"/>
  <c r="J70" i="1"/>
  <c r="G2" i="1"/>
  <c r="J2" i="1"/>
  <c r="G3" i="1"/>
  <c r="K3" i="1" s="1"/>
  <c r="L3" i="1" s="1"/>
  <c r="J3" i="1"/>
  <c r="G4" i="1"/>
  <c r="K4" i="1" s="1"/>
  <c r="L4" i="1" s="1"/>
  <c r="J4" i="1"/>
  <c r="G5" i="1"/>
  <c r="K5" i="1" s="1"/>
  <c r="L5" i="1" s="1"/>
  <c r="J5" i="1"/>
  <c r="G6" i="1"/>
  <c r="K6" i="1" s="1"/>
  <c r="L6" i="1" s="1"/>
  <c r="J6" i="1"/>
  <c r="G7" i="1"/>
  <c r="K7" i="1" s="1"/>
  <c r="L7" i="1" s="1"/>
  <c r="J7" i="1"/>
  <c r="J8" i="1"/>
  <c r="J9" i="1"/>
  <c r="J10" i="1"/>
  <c r="J11" i="1"/>
  <c r="J12" i="1"/>
  <c r="J13" i="1"/>
  <c r="J15" i="1"/>
  <c r="J16" i="1"/>
  <c r="J19" i="1"/>
  <c r="J20" i="1"/>
  <c r="J21" i="1"/>
  <c r="J22" i="1"/>
  <c r="J23" i="1"/>
  <c r="J24" i="1"/>
  <c r="J25" i="1"/>
  <c r="J26" i="1"/>
  <c r="J27" i="1"/>
  <c r="J28" i="1"/>
  <c r="J29" i="1"/>
  <c r="J30" i="1"/>
  <c r="J32" i="1"/>
  <c r="J33" i="1"/>
  <c r="J34" i="1"/>
  <c r="J35" i="1"/>
  <c r="J36" i="1"/>
  <c r="J37" i="1"/>
  <c r="J38" i="1"/>
  <c r="J42" i="1"/>
  <c r="J43" i="1"/>
  <c r="J44" i="1"/>
  <c r="J45" i="1"/>
  <c r="J46" i="1"/>
  <c r="J47" i="1"/>
  <c r="J48" i="1"/>
  <c r="J49" i="1"/>
  <c r="J50" i="1"/>
  <c r="J52" i="1"/>
  <c r="J53" i="1"/>
  <c r="J54" i="1"/>
  <c r="J55" i="1"/>
  <c r="J56" i="1"/>
  <c r="J57" i="1"/>
  <c r="J58" i="1"/>
  <c r="J59" i="1"/>
  <c r="J60" i="1"/>
  <c r="J61" i="1"/>
  <c r="J62" i="1"/>
  <c r="J63" i="1"/>
  <c r="G8" i="1"/>
  <c r="K8" i="1" s="1"/>
  <c r="L8" i="1" s="1"/>
  <c r="G9" i="1"/>
  <c r="K9" i="1" s="1"/>
  <c r="L9" i="1" s="1"/>
  <c r="G10" i="1"/>
  <c r="K10" i="1" s="1"/>
  <c r="L10" i="1" s="1"/>
  <c r="G11" i="1"/>
  <c r="K11" i="1" s="1"/>
  <c r="L11" i="1" s="1"/>
  <c r="G12" i="1"/>
  <c r="K12" i="1" s="1"/>
  <c r="L12" i="1" s="1"/>
  <c r="G13" i="1"/>
  <c r="K13" i="1" s="1"/>
  <c r="L13" i="1" s="1"/>
  <c r="G14" i="1"/>
  <c r="K14" i="1" s="1"/>
  <c r="L14" i="1" s="1"/>
  <c r="G15" i="1"/>
  <c r="K15" i="1" s="1"/>
  <c r="L15" i="1" s="1"/>
  <c r="G16" i="1"/>
  <c r="K16" i="1" s="1"/>
  <c r="L16" i="1" s="1"/>
  <c r="G18" i="1"/>
  <c r="K18" i="1" s="1"/>
  <c r="L18" i="1" s="1"/>
  <c r="G19" i="1"/>
  <c r="K19" i="1" s="1"/>
  <c r="L19" i="1" s="1"/>
  <c r="G20" i="1"/>
  <c r="K20" i="1" s="1"/>
  <c r="L20" i="1" s="1"/>
  <c r="G21" i="1"/>
  <c r="K21" i="1" s="1"/>
  <c r="L21" i="1" s="1"/>
  <c r="G22" i="1"/>
  <c r="K22" i="1" s="1"/>
  <c r="L22" i="1" s="1"/>
  <c r="G23" i="1"/>
  <c r="K23" i="1" s="1"/>
  <c r="L23" i="1" s="1"/>
  <c r="G24" i="1"/>
  <c r="K24" i="1" s="1"/>
  <c r="L24" i="1" s="1"/>
  <c r="G25" i="1"/>
  <c r="K25" i="1" s="1"/>
  <c r="L25" i="1" s="1"/>
  <c r="G26" i="1"/>
  <c r="K26" i="1" s="1"/>
  <c r="L26" i="1" s="1"/>
  <c r="G27" i="1"/>
  <c r="K27" i="1" s="1"/>
  <c r="L27" i="1" s="1"/>
  <c r="G28" i="1"/>
  <c r="K28" i="1" s="1"/>
  <c r="L28" i="1" s="1"/>
  <c r="G29" i="1"/>
  <c r="K29" i="1" s="1"/>
  <c r="L29" i="1" s="1"/>
  <c r="G30" i="1"/>
  <c r="K30" i="1" s="1"/>
  <c r="L30" i="1" s="1"/>
  <c r="G32" i="1"/>
  <c r="K32" i="1" s="1"/>
  <c r="L32" i="1" s="1"/>
  <c r="G33" i="1"/>
  <c r="K33" i="1" s="1"/>
  <c r="L33" i="1" s="1"/>
  <c r="G34" i="1"/>
  <c r="K34" i="1" s="1"/>
  <c r="L34" i="1" s="1"/>
  <c r="G37" i="1"/>
  <c r="K37" i="1" s="1"/>
  <c r="L37" i="1" s="1"/>
  <c r="G38" i="1"/>
  <c r="K38" i="1" s="1"/>
  <c r="L38" i="1" s="1"/>
  <c r="G42" i="1"/>
  <c r="K42" i="1" s="1"/>
  <c r="L42" i="1" s="1"/>
  <c r="G43" i="1"/>
  <c r="K43" i="1" s="1"/>
  <c r="L43" i="1" s="1"/>
  <c r="G44" i="1"/>
  <c r="K44" i="1" s="1"/>
  <c r="L44" i="1" s="1"/>
  <c r="G45" i="1"/>
  <c r="K45" i="1" s="1"/>
  <c r="L45" i="1" s="1"/>
  <c r="G46" i="1"/>
  <c r="K46" i="1" s="1"/>
  <c r="L46" i="1" s="1"/>
  <c r="G47" i="1"/>
  <c r="K47" i="1" s="1"/>
  <c r="L47" i="1" s="1"/>
  <c r="G48" i="1"/>
  <c r="K48" i="1" s="1"/>
  <c r="L48" i="1" s="1"/>
  <c r="G49" i="1"/>
  <c r="K49" i="1" s="1"/>
  <c r="L49" i="1" s="1"/>
  <c r="G50" i="1"/>
  <c r="K50" i="1" s="1"/>
  <c r="L50" i="1" s="1"/>
  <c r="G52" i="1"/>
  <c r="K52" i="1" s="1"/>
  <c r="L52" i="1" s="1"/>
  <c r="G53" i="1"/>
  <c r="K53" i="1" s="1"/>
  <c r="L53" i="1" s="1"/>
  <c r="G54" i="1"/>
  <c r="K54" i="1" s="1"/>
  <c r="L54" i="1" s="1"/>
  <c r="G56" i="1"/>
  <c r="K56" i="1" s="1"/>
  <c r="L56" i="1" s="1"/>
  <c r="G57" i="1"/>
  <c r="K57" i="1" s="1"/>
  <c r="L57" i="1" s="1"/>
  <c r="G58" i="1"/>
  <c r="K58" i="1" s="1"/>
  <c r="L58" i="1" s="1"/>
  <c r="G59" i="1"/>
  <c r="K59" i="1" s="1"/>
  <c r="L59" i="1" s="1"/>
  <c r="G60" i="1"/>
  <c r="K60" i="1" s="1"/>
  <c r="L60" i="1" s="1"/>
  <c r="J2991" i="1"/>
  <c r="G2991" i="1"/>
  <c r="K2" i="1" l="1"/>
  <c r="L2" i="1" s="1"/>
  <c r="W2" i="1" s="1"/>
  <c r="L6" i="2"/>
  <c r="W4" i="1"/>
  <c r="W3" i="1"/>
  <c r="L1009" i="2"/>
  <c r="L1015" i="2"/>
  <c r="L1021" i="2"/>
  <c r="L1027" i="2"/>
  <c r="L1033" i="2"/>
  <c r="L1039" i="2"/>
  <c r="L1045" i="2"/>
  <c r="L1051" i="2"/>
  <c r="L1057" i="2"/>
  <c r="L998" i="2"/>
  <c r="L1004" i="2"/>
  <c r="L1010" i="2"/>
  <c r="L1016" i="2"/>
  <c r="L1022" i="2"/>
  <c r="L1028" i="2"/>
  <c r="L1034" i="2"/>
  <c r="L1040" i="2"/>
  <c r="L1046" i="2"/>
  <c r="L1052" i="2"/>
  <c r="L993" i="2"/>
  <c r="L999" i="2"/>
  <c r="L1005" i="2"/>
  <c r="L1011" i="2"/>
  <c r="L1017" i="2"/>
  <c r="L1023" i="2"/>
  <c r="L1029" i="2"/>
  <c r="L1035" i="2"/>
  <c r="L1041" i="2"/>
  <c r="L1047" i="2"/>
  <c r="L1053" i="2"/>
  <c r="L994" i="2"/>
  <c r="L1000" i="2"/>
  <c r="L1006" i="2"/>
  <c r="L1012" i="2"/>
  <c r="L1018" i="2"/>
  <c r="L1024" i="2"/>
  <c r="L1030" i="2"/>
  <c r="L1036" i="2"/>
  <c r="L1042" i="2"/>
  <c r="L1048" i="2"/>
  <c r="L1054" i="2"/>
  <c r="L995" i="2"/>
  <c r="L1001" i="2"/>
  <c r="L1007" i="2"/>
  <c r="L1013" i="2"/>
  <c r="L1019" i="2"/>
  <c r="L1025" i="2"/>
  <c r="L1031" i="2"/>
  <c r="L1037" i="2"/>
  <c r="L1043" i="2"/>
  <c r="L1049" i="2"/>
  <c r="L1055" i="2"/>
  <c r="L996" i="2"/>
  <c r="L1002" i="2"/>
  <c r="L1008" i="2"/>
  <c r="L1014" i="2"/>
  <c r="L1020" i="2"/>
  <c r="L1026" i="2"/>
  <c r="L1032" i="2"/>
  <c r="L1038" i="2"/>
  <c r="L1044" i="2"/>
  <c r="L1050" i="2"/>
  <c r="L1056" i="2"/>
  <c r="L997" i="2"/>
  <c r="L1003" i="2"/>
  <c r="L900" i="2"/>
  <c r="L796" i="2"/>
  <c r="L423" i="2"/>
  <c r="L429" i="2"/>
  <c r="L435" i="2"/>
  <c r="L441" i="2"/>
  <c r="L447" i="2"/>
  <c r="L418" i="2"/>
  <c r="L424" i="2"/>
  <c r="L430" i="2"/>
  <c r="L436" i="2"/>
  <c r="L442" i="2"/>
  <c r="L448" i="2"/>
  <c r="L419" i="2"/>
  <c r="L425" i="2"/>
  <c r="L431" i="2"/>
  <c r="L437" i="2"/>
  <c r="L443" i="2"/>
  <c r="L449" i="2"/>
  <c r="L420" i="2"/>
  <c r="L426" i="2"/>
  <c r="L432" i="2"/>
  <c r="L438" i="2"/>
  <c r="L444" i="2"/>
  <c r="L450" i="2"/>
  <c r="L421" i="2"/>
  <c r="L427" i="2"/>
  <c r="L433" i="2"/>
  <c r="L439" i="2"/>
  <c r="L445" i="2"/>
  <c r="L422" i="2"/>
  <c r="L428" i="2"/>
  <c r="L434" i="2"/>
  <c r="L440" i="2"/>
  <c r="L446" i="2"/>
  <c r="L991" i="2"/>
  <c r="L992" i="2"/>
  <c r="L1070" i="2"/>
  <c r="L1064" i="2"/>
  <c r="L1058" i="2"/>
  <c r="L1075" i="2"/>
  <c r="L1069" i="2"/>
  <c r="L1063" i="2"/>
  <c r="L989" i="2"/>
  <c r="L1074" i="2"/>
  <c r="L1068" i="2"/>
  <c r="L1062" i="2"/>
  <c r="L990" i="2"/>
  <c r="L1073" i="2"/>
  <c r="L1067" i="2"/>
  <c r="L1061" i="2"/>
  <c r="L1072" i="2"/>
  <c r="L1066" i="2"/>
  <c r="L1060" i="2"/>
  <c r="L1071" i="2"/>
  <c r="L1065" i="2"/>
  <c r="L1059" i="2"/>
  <c r="L980" i="2"/>
  <c r="L986" i="2"/>
  <c r="L981" i="2"/>
  <c r="L983" i="2"/>
  <c r="L982" i="2"/>
  <c r="L988" i="2"/>
  <c r="L984" i="2"/>
  <c r="L979" i="2"/>
  <c r="L987" i="2"/>
  <c r="L985" i="2"/>
  <c r="L969" i="2"/>
  <c r="L976" i="2"/>
  <c r="L971" i="2"/>
  <c r="L977" i="2"/>
  <c r="L972" i="2"/>
  <c r="L978" i="2"/>
  <c r="L973" i="2"/>
  <c r="L974" i="2"/>
  <c r="L970" i="2"/>
  <c r="L975" i="2"/>
  <c r="L957" i="2"/>
  <c r="L963" i="2"/>
  <c r="L966" i="2"/>
  <c r="L958" i="2"/>
  <c r="L964" i="2"/>
  <c r="L965" i="2"/>
  <c r="L960" i="2"/>
  <c r="L961" i="2"/>
  <c r="L967" i="2"/>
  <c r="L956" i="2"/>
  <c r="L962" i="2"/>
  <c r="L968" i="2"/>
  <c r="L959" i="2"/>
  <c r="L946" i="2"/>
  <c r="L949" i="2"/>
  <c r="L952" i="2"/>
  <c r="L955" i="2"/>
  <c r="L947" i="2"/>
  <c r="L950" i="2"/>
  <c r="L953" i="2"/>
  <c r="L948" i="2"/>
  <c r="L951" i="2"/>
  <c r="L954" i="2"/>
  <c r="L923" i="2"/>
  <c r="L926" i="2"/>
  <c r="L931" i="2"/>
  <c r="L936" i="2"/>
  <c r="L939" i="2"/>
  <c r="L942" i="2"/>
  <c r="L945" i="2"/>
  <c r="L924" i="2"/>
  <c r="L927" i="2"/>
  <c r="L929" i="2"/>
  <c r="L932" i="2"/>
  <c r="L934" i="2"/>
  <c r="L937" i="2"/>
  <c r="L940" i="2"/>
  <c r="L943" i="2"/>
  <c r="L922" i="2"/>
  <c r="L925" i="2"/>
  <c r="L928" i="2"/>
  <c r="L930" i="2"/>
  <c r="L933" i="2"/>
  <c r="L935" i="2"/>
  <c r="L938" i="2"/>
  <c r="L941" i="2"/>
  <c r="L944" i="2"/>
  <c r="L906" i="2"/>
  <c r="L912" i="2"/>
  <c r="L917" i="2"/>
  <c r="L907" i="2"/>
  <c r="L913" i="2"/>
  <c r="L918" i="2"/>
  <c r="L908" i="2"/>
  <c r="L914" i="2"/>
  <c r="L919" i="2"/>
  <c r="L905" i="2"/>
  <c r="L911" i="2"/>
  <c r="L909" i="2"/>
  <c r="L915" i="2"/>
  <c r="L920" i="2"/>
  <c r="L904" i="2"/>
  <c r="L910" i="2"/>
  <c r="L916" i="2"/>
  <c r="L921" i="2"/>
  <c r="L897" i="2"/>
  <c r="L898" i="2"/>
  <c r="L899" i="2"/>
  <c r="L901" i="2"/>
  <c r="L902" i="2"/>
  <c r="L903" i="2"/>
  <c r="L896" i="2"/>
  <c r="L884" i="2"/>
  <c r="L886" i="2"/>
  <c r="L888" i="2"/>
  <c r="L890" i="2"/>
  <c r="L892" i="2"/>
  <c r="L894" i="2"/>
  <c r="L883" i="2"/>
  <c r="L885" i="2"/>
  <c r="L887" i="2"/>
  <c r="L889" i="2"/>
  <c r="L891" i="2"/>
  <c r="L893" i="2"/>
  <c r="L895" i="2"/>
  <c r="L868" i="2"/>
  <c r="L870" i="2"/>
  <c r="L872" i="2"/>
  <c r="L874" i="2"/>
  <c r="L876" i="2"/>
  <c r="L878" i="2"/>
  <c r="L880" i="2"/>
  <c r="L882" i="2"/>
  <c r="L869" i="2"/>
  <c r="L871" i="2"/>
  <c r="L873" i="2"/>
  <c r="L875" i="2"/>
  <c r="L877" i="2"/>
  <c r="L879" i="2"/>
  <c r="L881" i="2"/>
  <c r="L842" i="2"/>
  <c r="L757" i="2"/>
  <c r="L366" i="2"/>
  <c r="L66" i="2"/>
  <c r="L187" i="2"/>
  <c r="L11" i="2"/>
  <c r="L276" i="2"/>
  <c r="L144" i="2"/>
  <c r="L138" i="2"/>
  <c r="L354" i="2"/>
  <c r="L89" i="2"/>
  <c r="L229" i="2"/>
  <c r="L402" i="2"/>
  <c r="L357" i="2"/>
  <c r="L379" i="2"/>
  <c r="L381" i="2"/>
  <c r="L307" i="2"/>
  <c r="L33" i="42"/>
  <c r="M33" i="42" s="1"/>
  <c r="L158" i="42"/>
  <c r="M158" i="42" s="1"/>
  <c r="L325" i="42"/>
  <c r="M325" i="42" s="1"/>
  <c r="L99" i="42"/>
  <c r="M99" i="42" s="1"/>
  <c r="L228" i="42"/>
  <c r="M228" i="42" s="1"/>
  <c r="L10" i="42"/>
  <c r="M10" i="42" s="1"/>
  <c r="L74" i="42"/>
  <c r="M74" i="42" s="1"/>
  <c r="L139" i="42"/>
  <c r="M139" i="42" s="1"/>
  <c r="L203" i="42"/>
  <c r="M203" i="42" s="1"/>
  <c r="L287" i="42"/>
  <c r="M287" i="42" s="1"/>
  <c r="L416" i="42"/>
  <c r="M416" i="42" s="1"/>
  <c r="L310" i="42"/>
  <c r="M310" i="42" s="1"/>
  <c r="L374" i="42"/>
  <c r="M374" i="42" s="1"/>
  <c r="L45" i="42"/>
  <c r="M45" i="42" s="1"/>
  <c r="L170" i="42"/>
  <c r="M170" i="42" s="1"/>
  <c r="L349" i="42"/>
  <c r="M349" i="42" s="1"/>
  <c r="L111" i="42"/>
  <c r="M111" i="42" s="1"/>
  <c r="L240" i="42"/>
  <c r="M240" i="42" s="1"/>
  <c r="L625" i="2"/>
  <c r="L521" i="2"/>
  <c r="L581" i="2"/>
  <c r="L504" i="2"/>
  <c r="L709" i="2"/>
  <c r="L743" i="2"/>
  <c r="L728" i="2"/>
  <c r="L559" i="2"/>
  <c r="L467" i="2"/>
  <c r="L647" i="2"/>
  <c r="L468" i="2"/>
  <c r="L585" i="2"/>
  <c r="L514" i="2"/>
  <c r="L624" i="2"/>
  <c r="L297" i="42"/>
  <c r="M297" i="42" s="1"/>
  <c r="L208" i="42"/>
  <c r="M208" i="42" s="1"/>
  <c r="L144" i="42"/>
  <c r="M144" i="42" s="1"/>
  <c r="L79" i="42"/>
  <c r="M79" i="42" s="1"/>
  <c r="L15" i="42"/>
  <c r="M15" i="42" s="1"/>
  <c r="L285" i="42"/>
  <c r="M285" i="42" s="1"/>
  <c r="L202" i="42"/>
  <c r="M202" i="42" s="1"/>
  <c r="L138" i="42"/>
  <c r="M138" i="42" s="1"/>
  <c r="L77" i="42"/>
  <c r="M77" i="42" s="1"/>
  <c r="L13" i="42"/>
  <c r="M13" i="42" s="1"/>
  <c r="L390" i="42"/>
  <c r="M390" i="42" s="1"/>
  <c r="L358" i="42"/>
  <c r="M358" i="42" s="1"/>
  <c r="L326" i="42"/>
  <c r="M326" i="42" s="1"/>
  <c r="L294" i="42"/>
  <c r="M294" i="42" s="1"/>
  <c r="L262" i="42"/>
  <c r="M262" i="42" s="1"/>
  <c r="L383" i="42"/>
  <c r="M383" i="42" s="1"/>
  <c r="L319" i="42"/>
  <c r="M319" i="42" s="1"/>
  <c r="L255" i="42"/>
  <c r="M255" i="42" s="1"/>
  <c r="L219" i="42"/>
  <c r="M219" i="42" s="1"/>
  <c r="L187" i="42"/>
  <c r="M187" i="42" s="1"/>
  <c r="L155" i="42"/>
  <c r="M155" i="42" s="1"/>
  <c r="L122" i="42"/>
  <c r="M122" i="42" s="1"/>
  <c r="L90" i="42"/>
  <c r="M90" i="42" s="1"/>
  <c r="L58" i="42"/>
  <c r="M58" i="42" s="1"/>
  <c r="L26" i="42"/>
  <c r="M26" i="42" s="1"/>
  <c r="L397" i="42"/>
  <c r="M397" i="42" s="1"/>
  <c r="L273" i="42"/>
  <c r="M273" i="42" s="1"/>
  <c r="L196" i="42"/>
  <c r="M196" i="42" s="1"/>
  <c r="L131" i="42"/>
  <c r="M131" i="42" s="1"/>
  <c r="L67" i="42"/>
  <c r="M67" i="42" s="1"/>
  <c r="L389" i="42"/>
  <c r="M389" i="42" s="1"/>
  <c r="L261" i="42"/>
  <c r="M261" i="42" s="1"/>
  <c r="L190" i="42"/>
  <c r="M190" i="42" s="1"/>
  <c r="L129" i="42"/>
  <c r="M129" i="42" s="1"/>
  <c r="L65" i="42"/>
  <c r="M65" i="42" s="1"/>
  <c r="L4" i="42"/>
  <c r="M4" i="42" s="1"/>
  <c r="L171" i="2"/>
  <c r="L50" i="2"/>
  <c r="L350" i="2"/>
  <c r="L377" i="2"/>
  <c r="L198" i="2"/>
  <c r="L31" i="2"/>
  <c r="L413" i="2"/>
  <c r="L317" i="2"/>
  <c r="L253" i="2"/>
  <c r="L214" i="2"/>
  <c r="L47" i="2"/>
  <c r="L197" i="2"/>
  <c r="L125" i="2"/>
  <c r="L57" i="2"/>
  <c r="L398" i="2"/>
  <c r="L314" i="2"/>
  <c r="L206" i="2"/>
  <c r="L54" i="2"/>
  <c r="L100" i="2"/>
  <c r="L180" i="2"/>
  <c r="L244" i="2"/>
  <c r="L312" i="2"/>
  <c r="L388" i="2"/>
  <c r="L51" i="2"/>
  <c r="L115" i="2"/>
  <c r="L255" i="2"/>
  <c r="L407" i="2"/>
  <c r="L150" i="2"/>
  <c r="L294" i="2"/>
  <c r="L37" i="2"/>
  <c r="L222" i="2"/>
  <c r="L323" i="2"/>
  <c r="L83" i="2"/>
  <c r="L344" i="2"/>
  <c r="L212" i="2"/>
  <c r="L64" i="2"/>
  <c r="L278" i="2"/>
  <c r="L25" i="2"/>
  <c r="L161" i="2"/>
  <c r="L395" i="2"/>
  <c r="L285" i="2"/>
  <c r="L116" i="2"/>
  <c r="L378" i="2"/>
  <c r="L202" i="2"/>
  <c r="L75" i="2"/>
  <c r="L97" i="42"/>
  <c r="M97" i="42" s="1"/>
  <c r="L222" i="42"/>
  <c r="M222" i="42" s="1"/>
  <c r="L35" i="42"/>
  <c r="M35" i="42" s="1"/>
  <c r="L164" i="42"/>
  <c r="M164" i="42" s="1"/>
  <c r="L337" i="42"/>
  <c r="M337" i="42" s="1"/>
  <c r="L42" i="42"/>
  <c r="M42" i="42" s="1"/>
  <c r="L106" i="42"/>
  <c r="M106" i="42" s="1"/>
  <c r="L171" i="42"/>
  <c r="M171" i="42" s="1"/>
  <c r="L235" i="42"/>
  <c r="M235" i="42" s="1"/>
  <c r="L351" i="42"/>
  <c r="M351" i="42" s="1"/>
  <c r="L278" i="42"/>
  <c r="M278" i="42" s="1"/>
  <c r="L342" i="42"/>
  <c r="M342" i="42" s="1"/>
  <c r="L406" i="42"/>
  <c r="M406" i="42" s="1"/>
  <c r="L109" i="42"/>
  <c r="M109" i="42" s="1"/>
  <c r="L234" i="42"/>
  <c r="M234" i="42" s="1"/>
  <c r="L47" i="42"/>
  <c r="M47" i="42" s="1"/>
  <c r="L176" i="42"/>
  <c r="M176" i="42" s="1"/>
  <c r="L679" i="2"/>
  <c r="L536" i="2"/>
  <c r="L669" i="2"/>
  <c r="L461" i="2"/>
  <c r="L697" i="2"/>
  <c r="L717" i="2"/>
  <c r="L195" i="42"/>
  <c r="M195" i="42" s="1"/>
  <c r="O195" i="42" s="1"/>
  <c r="L867" i="2"/>
  <c r="L847" i="2"/>
  <c r="L53" i="2"/>
  <c r="L394" i="2"/>
  <c r="L310" i="2"/>
  <c r="L238" i="2"/>
  <c r="L166" i="2"/>
  <c r="L82" i="2"/>
  <c r="L18" i="2"/>
  <c r="L339" i="2"/>
  <c r="L271" i="2"/>
  <c r="L203" i="2"/>
  <c r="L135" i="2"/>
  <c r="L91" i="2"/>
  <c r="L59" i="2"/>
  <c r="L19" i="2"/>
  <c r="L400" i="2"/>
  <c r="L352" i="2"/>
  <c r="L320" i="2"/>
  <c r="L288" i="2"/>
  <c r="L252" i="2"/>
  <c r="L220" i="2"/>
  <c r="L188" i="2"/>
  <c r="L152" i="2"/>
  <c r="L108" i="2"/>
  <c r="L72" i="2"/>
  <c r="L86" i="2"/>
  <c r="L170" i="2"/>
  <c r="L242" i="2"/>
  <c r="L298" i="2"/>
  <c r="L330" i="2"/>
  <c r="L382" i="2"/>
  <c r="L9" i="2"/>
  <c r="L41" i="2"/>
  <c r="L73" i="2"/>
  <c r="L105" i="2"/>
  <c r="L145" i="2"/>
  <c r="L181" i="2"/>
  <c r="L213" i="2"/>
  <c r="L376" i="2"/>
  <c r="L279" i="2"/>
  <c r="L114" i="2"/>
  <c r="L342" i="2"/>
  <c r="L237" i="2"/>
  <c r="L269" i="2"/>
  <c r="L301" i="2"/>
  <c r="L341" i="2"/>
  <c r="L373" i="2"/>
  <c r="L8" i="2"/>
  <c r="L372" i="2"/>
  <c r="L239" i="2"/>
  <c r="L102" i="2"/>
  <c r="L334" i="2"/>
  <c r="L133" i="2"/>
  <c r="L169" i="2"/>
  <c r="L409" i="2"/>
  <c r="L270" i="2"/>
  <c r="L126" i="2"/>
  <c r="L383" i="2"/>
  <c r="L235" i="2"/>
  <c r="L107" i="2"/>
  <c r="L17" i="42"/>
  <c r="M17" i="42" s="1"/>
  <c r="L49" i="42"/>
  <c r="M49" i="42" s="1"/>
  <c r="L81" i="42"/>
  <c r="M81" i="42" s="1"/>
  <c r="L113" i="42"/>
  <c r="M113" i="42" s="1"/>
  <c r="L142" i="42"/>
  <c r="M142" i="42" s="1"/>
  <c r="L174" i="42"/>
  <c r="M174" i="42" s="1"/>
  <c r="L206" i="42"/>
  <c r="M206" i="42" s="1"/>
  <c r="L238" i="42"/>
  <c r="M238" i="42" s="1"/>
  <c r="L293" i="42"/>
  <c r="M293" i="42" s="1"/>
  <c r="L357" i="42"/>
  <c r="M357" i="42" s="1"/>
  <c r="L19" i="42"/>
  <c r="M19" i="42" s="1"/>
  <c r="L51" i="42"/>
  <c r="M51" i="42" s="1"/>
  <c r="L83" i="42"/>
  <c r="M83" i="42" s="1"/>
  <c r="L115" i="42"/>
  <c r="M115" i="42" s="1"/>
  <c r="L148" i="42"/>
  <c r="M148" i="42" s="1"/>
  <c r="L180" i="42"/>
  <c r="M180" i="42" s="1"/>
  <c r="L212" i="42"/>
  <c r="M212" i="42" s="1"/>
  <c r="L244" i="42"/>
  <c r="M244" i="42" s="1"/>
  <c r="L305" i="42"/>
  <c r="M305" i="42" s="1"/>
  <c r="L369" i="42"/>
  <c r="M369" i="42" s="1"/>
  <c r="L410" i="42"/>
  <c r="M410" i="42" s="1"/>
  <c r="L18" i="42"/>
  <c r="M18" i="42" s="1"/>
  <c r="L34" i="42"/>
  <c r="M34" i="42" s="1"/>
  <c r="L50" i="42"/>
  <c r="M50" i="42" s="1"/>
  <c r="L66" i="42"/>
  <c r="M66" i="42" s="1"/>
  <c r="L82" i="42"/>
  <c r="M82" i="42" s="1"/>
  <c r="L98" i="42"/>
  <c r="M98" i="42" s="1"/>
  <c r="L114" i="42"/>
  <c r="M114" i="42" s="1"/>
  <c r="L130" i="42"/>
  <c r="M130" i="42" s="1"/>
  <c r="L147" i="42"/>
  <c r="M147" i="42" s="1"/>
  <c r="L163" i="42"/>
  <c r="M163" i="42" s="1"/>
  <c r="L179" i="42"/>
  <c r="M179" i="42" s="1"/>
  <c r="L211" i="42"/>
  <c r="M211" i="42" s="1"/>
  <c r="L227" i="42"/>
  <c r="M227" i="42" s="1"/>
  <c r="L243" i="42"/>
  <c r="M243" i="42" s="1"/>
  <c r="L271" i="42"/>
  <c r="M271" i="42" s="1"/>
  <c r="L303" i="42"/>
  <c r="M303" i="42" s="1"/>
  <c r="L335" i="42"/>
  <c r="M335" i="42" s="1"/>
  <c r="L367" i="42"/>
  <c r="M367" i="42" s="1"/>
  <c r="L399" i="42"/>
  <c r="M399" i="42" s="1"/>
  <c r="L254" i="42"/>
  <c r="M254" i="42" s="1"/>
  <c r="L270" i="42"/>
  <c r="M270" i="42" s="1"/>
  <c r="L286" i="42"/>
  <c r="M286" i="42" s="1"/>
  <c r="L302" i="42"/>
  <c r="M302" i="42" s="1"/>
  <c r="L318" i="42"/>
  <c r="M318" i="42" s="1"/>
  <c r="L334" i="42"/>
  <c r="M334" i="42" s="1"/>
  <c r="L350" i="42"/>
  <c r="M350" i="42" s="1"/>
  <c r="L366" i="42"/>
  <c r="M366" i="42" s="1"/>
  <c r="L382" i="42"/>
  <c r="M382" i="42" s="1"/>
  <c r="L398" i="42"/>
  <c r="M398" i="42" s="1"/>
  <c r="L415" i="42"/>
  <c r="M415" i="42" s="1"/>
  <c r="L29" i="42"/>
  <c r="M29" i="42" s="1"/>
  <c r="L61" i="42"/>
  <c r="M61" i="42" s="1"/>
  <c r="L93" i="42"/>
  <c r="M93" i="42" s="1"/>
  <c r="L125" i="42"/>
  <c r="M125" i="42" s="1"/>
  <c r="L154" i="42"/>
  <c r="M154" i="42" s="1"/>
  <c r="L186" i="42"/>
  <c r="M186" i="42" s="1"/>
  <c r="L218" i="42"/>
  <c r="M218" i="42" s="1"/>
  <c r="L253" i="42"/>
  <c r="M253" i="42" s="1"/>
  <c r="L317" i="42"/>
  <c r="M317" i="42" s="1"/>
  <c r="L381" i="42"/>
  <c r="M381" i="42" s="1"/>
  <c r="L31" i="42"/>
  <c r="M31" i="42" s="1"/>
  <c r="L63" i="42"/>
  <c r="M63" i="42" s="1"/>
  <c r="L95" i="42"/>
  <c r="M95" i="42" s="1"/>
  <c r="L127" i="42"/>
  <c r="M127" i="42" s="1"/>
  <c r="L160" i="42"/>
  <c r="M160" i="42" s="1"/>
  <c r="L192" i="42"/>
  <c r="M192" i="42" s="1"/>
  <c r="L224" i="42"/>
  <c r="M224" i="42" s="1"/>
  <c r="L265" i="42"/>
  <c r="M265" i="42" s="1"/>
  <c r="L615" i="2"/>
  <c r="L656" i="2"/>
  <c r="L572" i="2"/>
  <c r="L600" i="2"/>
  <c r="L465" i="2"/>
  <c r="L553" i="2"/>
  <c r="L497" i="2"/>
  <c r="L650" i="2"/>
  <c r="L616" i="2"/>
  <c r="L524" i="2"/>
  <c r="L556" i="2"/>
  <c r="L587" i="2"/>
  <c r="L530" i="2"/>
  <c r="L466" i="2"/>
  <c r="L702" i="2"/>
  <c r="L696" i="2"/>
  <c r="L766" i="2"/>
  <c r="L707" i="2"/>
  <c r="L721" i="2"/>
  <c r="L768" i="2"/>
  <c r="L692" i="2"/>
  <c r="L740" i="2"/>
  <c r="L715" i="2"/>
  <c r="L756" i="2"/>
  <c r="L860" i="2"/>
  <c r="L32" i="2"/>
  <c r="L16" i="2"/>
  <c r="L4" i="2"/>
  <c r="M4" i="2" s="1"/>
  <c r="L85" i="2"/>
  <c r="L117" i="2"/>
  <c r="L157" i="2"/>
  <c r="L193" i="2"/>
  <c r="L225" i="2"/>
  <c r="L257" i="2"/>
  <c r="L289" i="2"/>
  <c r="L393" i="2"/>
  <c r="L36" i="2"/>
  <c r="L52" i="2"/>
  <c r="L68" i="2"/>
  <c r="L84" i="2"/>
  <c r="L104" i="2"/>
  <c r="L124" i="2"/>
  <c r="L140" i="2"/>
  <c r="L156" i="2"/>
  <c r="L176" i="2"/>
  <c r="L192" i="2"/>
  <c r="L208" i="2"/>
  <c r="L224" i="2"/>
  <c r="L240" i="2"/>
  <c r="L256" i="2"/>
  <c r="L272" i="2"/>
  <c r="L292" i="2"/>
  <c r="L308" i="2"/>
  <c r="L324" i="2"/>
  <c r="L340" i="2"/>
  <c r="L356" i="2"/>
  <c r="L384" i="2"/>
  <c r="L404" i="2"/>
  <c r="L7" i="2"/>
  <c r="L23" i="2"/>
  <c r="L43" i="2"/>
  <c r="L63" i="2"/>
  <c r="L79" i="2"/>
  <c r="L95" i="2"/>
  <c r="L111" i="2"/>
  <c r="L143" i="2"/>
  <c r="L179" i="2"/>
  <c r="L211" i="2"/>
  <c r="L247" i="2"/>
  <c r="L283" i="2"/>
  <c r="L315" i="2"/>
  <c r="L347" i="2"/>
  <c r="L391" i="2"/>
  <c r="L26" i="2"/>
  <c r="L58" i="2"/>
  <c r="L90" i="2"/>
  <c r="L142" i="2"/>
  <c r="L174" i="2"/>
  <c r="L210" i="2"/>
  <c r="L246" i="2"/>
  <c r="L282" i="2"/>
  <c r="L318" i="2"/>
  <c r="L358" i="2"/>
  <c r="L406" i="2"/>
  <c r="L29" i="2"/>
  <c r="L61" i="2"/>
  <c r="L93" i="2"/>
  <c r="L129" i="2"/>
  <c r="L165" i="2"/>
  <c r="L201" i="2"/>
  <c r="L233" i="2"/>
  <c r="L265" i="2"/>
  <c r="L297" i="2"/>
  <c r="L337" i="2"/>
  <c r="L369" i="2"/>
  <c r="L411" i="2"/>
  <c r="L131" i="2"/>
  <c r="L147" i="2"/>
  <c r="L167" i="2"/>
  <c r="L183" i="2"/>
  <c r="L199" i="2"/>
  <c r="L215" i="2"/>
  <c r="L231" i="2"/>
  <c r="L251" i="2"/>
  <c r="L267" i="2"/>
  <c r="L287" i="2"/>
  <c r="L303" i="2"/>
  <c r="L319" i="2"/>
  <c r="L335" i="2"/>
  <c r="L351" i="2"/>
  <c r="L375" i="2"/>
  <c r="L399" i="2"/>
  <c r="L69" i="2"/>
  <c r="L101" i="2"/>
  <c r="L141" i="2"/>
  <c r="L177" i="2"/>
  <c r="L209" i="2"/>
  <c r="L241" i="2"/>
  <c r="L273" i="2"/>
  <c r="L305" i="2"/>
  <c r="L321" i="2"/>
  <c r="L345" i="2"/>
  <c r="L361" i="2"/>
  <c r="L397" i="2"/>
  <c r="L417" i="2"/>
  <c r="L12" i="2"/>
  <c r="L20" i="2"/>
  <c r="L28" i="2"/>
  <c r="L44" i="2"/>
  <c r="L60" i="2"/>
  <c r="L76" i="2"/>
  <c r="L96" i="2"/>
  <c r="L112" i="2"/>
  <c r="L132" i="2"/>
  <c r="L148" i="2"/>
  <c r="L164" i="2"/>
  <c r="L184" i="2"/>
  <c r="L200" i="2"/>
  <c r="L216" i="2"/>
  <c r="L232" i="2"/>
  <c r="L248" i="2"/>
  <c r="L264" i="2"/>
  <c r="L280" i="2"/>
  <c r="L300" i="2"/>
  <c r="L316" i="2"/>
  <c r="L332" i="2"/>
  <c r="L348" i="2"/>
  <c r="L364" i="2"/>
  <c r="L392" i="2"/>
  <c r="L412" i="2"/>
  <c r="L15" i="2"/>
  <c r="L35" i="2"/>
  <c r="L55" i="2"/>
  <c r="L71" i="2"/>
  <c r="L87" i="2"/>
  <c r="L103" i="2"/>
  <c r="L127" i="2"/>
  <c r="L159" i="2"/>
  <c r="L195" i="2"/>
  <c r="L46" i="2"/>
  <c r="L70" i="2"/>
  <c r="L110" i="2"/>
  <c r="L154" i="2"/>
  <c r="L186" i="2"/>
  <c r="L226" i="2"/>
  <c r="L258" i="2"/>
  <c r="L290" i="2"/>
  <c r="L306" i="2"/>
  <c r="L322" i="2"/>
  <c r="L346" i="2"/>
  <c r="L362" i="2"/>
  <c r="L390" i="2"/>
  <c r="L414" i="2"/>
  <c r="L17" i="2"/>
  <c r="L33" i="2"/>
  <c r="L49" i="2"/>
  <c r="L65" i="2"/>
  <c r="L81" i="2"/>
  <c r="L97" i="2"/>
  <c r="L113" i="2"/>
  <c r="L137" i="2"/>
  <c r="L153" i="2"/>
  <c r="L173" i="2"/>
  <c r="L189" i="2"/>
  <c r="L205" i="2"/>
  <c r="L221" i="2"/>
  <c r="L284" i="2"/>
  <c r="L396" i="2"/>
  <c r="L163" i="2"/>
  <c r="L363" i="2"/>
  <c r="L94" i="2"/>
  <c r="L134" i="2"/>
  <c r="L286" i="2"/>
  <c r="L374" i="2"/>
  <c r="L121" i="2"/>
  <c r="L245" i="2"/>
  <c r="L261" i="2"/>
  <c r="L277" i="2"/>
  <c r="L293" i="2"/>
  <c r="L309" i="2"/>
  <c r="L329" i="2"/>
  <c r="L349" i="2"/>
  <c r="L365" i="2"/>
  <c r="L401" i="2"/>
  <c r="L403" i="2"/>
  <c r="L92" i="2"/>
  <c r="L168" i="2"/>
  <c r="L380" i="2"/>
  <c r="L123" i="2"/>
  <c r="L359" i="2"/>
  <c r="L10" i="2"/>
  <c r="L130" i="2"/>
  <c r="L274" i="2"/>
  <c r="L370" i="2"/>
  <c r="L410" i="2"/>
  <c r="L325" i="2"/>
  <c r="L385" i="2"/>
  <c r="L333" i="2"/>
  <c r="L389" i="2"/>
  <c r="L5" i="2"/>
  <c r="L326" i="2"/>
  <c r="L254" i="2"/>
  <c r="L182" i="2"/>
  <c r="L106" i="2"/>
  <c r="L34" i="2"/>
  <c r="L355" i="2"/>
  <c r="L291" i="2"/>
  <c r="L219" i="2"/>
  <c r="L151" i="2"/>
  <c r="L99" i="2"/>
  <c r="L67" i="2"/>
  <c r="L24" i="2"/>
  <c r="L9" i="42"/>
  <c r="M9" i="42" s="1"/>
  <c r="L25" i="42"/>
  <c r="M25" i="42" s="1"/>
  <c r="L41" i="42"/>
  <c r="M41" i="42" s="1"/>
  <c r="L57" i="42"/>
  <c r="M57" i="42" s="1"/>
  <c r="L73" i="42"/>
  <c r="M73" i="42" s="1"/>
  <c r="L89" i="42"/>
  <c r="M89" i="42" s="1"/>
  <c r="L105" i="42"/>
  <c r="M105" i="42" s="1"/>
  <c r="L121" i="42"/>
  <c r="M121" i="42" s="1"/>
  <c r="L134" i="42"/>
  <c r="M134" i="42" s="1"/>
  <c r="L150" i="42"/>
  <c r="M150" i="42" s="1"/>
  <c r="L166" i="42"/>
  <c r="M166" i="42" s="1"/>
  <c r="L182" i="42"/>
  <c r="M182" i="42" s="1"/>
  <c r="L198" i="42"/>
  <c r="M198" i="42" s="1"/>
  <c r="L214" i="42"/>
  <c r="M214" i="42" s="1"/>
  <c r="L230" i="42"/>
  <c r="M230" i="42" s="1"/>
  <c r="L246" i="42"/>
  <c r="M246" i="42" s="1"/>
  <c r="L277" i="42"/>
  <c r="M277" i="42" s="1"/>
  <c r="L309" i="42"/>
  <c r="M309" i="42" s="1"/>
  <c r="L341" i="42"/>
  <c r="M341" i="42" s="1"/>
  <c r="L373" i="42"/>
  <c r="M373" i="42" s="1"/>
  <c r="L11" i="42"/>
  <c r="M11" i="42" s="1"/>
  <c r="L27" i="42"/>
  <c r="M27" i="42" s="1"/>
  <c r="L43" i="42"/>
  <c r="M43" i="42" s="1"/>
  <c r="L59" i="42"/>
  <c r="M59" i="42" s="1"/>
  <c r="L75" i="42"/>
  <c r="M75" i="42" s="1"/>
  <c r="L91" i="42"/>
  <c r="M91" i="42" s="1"/>
  <c r="L107" i="42"/>
  <c r="M107" i="42" s="1"/>
  <c r="L123" i="42"/>
  <c r="M123" i="42" s="1"/>
  <c r="L140" i="42"/>
  <c r="M140" i="42" s="1"/>
  <c r="L156" i="42"/>
  <c r="M156" i="42" s="1"/>
  <c r="L172" i="42"/>
  <c r="M172" i="42" s="1"/>
  <c r="L188" i="42"/>
  <c r="M188" i="42" s="1"/>
  <c r="L204" i="42"/>
  <c r="M204" i="42" s="1"/>
  <c r="L220" i="42"/>
  <c r="M220" i="42" s="1"/>
  <c r="L236" i="42"/>
  <c r="M236" i="42" s="1"/>
  <c r="L257" i="42"/>
  <c r="M257" i="42" s="1"/>
  <c r="L289" i="42"/>
  <c r="M289" i="42" s="1"/>
  <c r="L321" i="42"/>
  <c r="M321" i="42" s="1"/>
  <c r="L353" i="42"/>
  <c r="M353" i="42" s="1"/>
  <c r="L385" i="42"/>
  <c r="M385" i="42" s="1"/>
  <c r="L405" i="42"/>
  <c r="M405" i="42" s="1"/>
  <c r="L6" i="42"/>
  <c r="M6" i="42" s="1"/>
  <c r="L14" i="42"/>
  <c r="M14" i="42" s="1"/>
  <c r="L22" i="42"/>
  <c r="M22" i="42" s="1"/>
  <c r="L30" i="42"/>
  <c r="M30" i="42" s="1"/>
  <c r="L38" i="42"/>
  <c r="M38" i="42" s="1"/>
  <c r="L46" i="42"/>
  <c r="M46" i="42" s="1"/>
  <c r="L54" i="42"/>
  <c r="M54" i="42" s="1"/>
  <c r="L62" i="42"/>
  <c r="M62" i="42" s="1"/>
  <c r="L70" i="42"/>
  <c r="M70" i="42" s="1"/>
  <c r="L78" i="42"/>
  <c r="M78" i="42" s="1"/>
  <c r="L86" i="42"/>
  <c r="M86" i="42" s="1"/>
  <c r="L94" i="42"/>
  <c r="M94" i="42" s="1"/>
  <c r="L102" i="42"/>
  <c r="M102" i="42" s="1"/>
  <c r="L110" i="42"/>
  <c r="M110" i="42" s="1"/>
  <c r="L118" i="42"/>
  <c r="M118" i="42" s="1"/>
  <c r="L126" i="42"/>
  <c r="M126" i="42" s="1"/>
  <c r="L135" i="42"/>
  <c r="M135" i="42" s="1"/>
  <c r="L143" i="42"/>
  <c r="M143" i="42" s="1"/>
  <c r="L151" i="42"/>
  <c r="M151" i="42" s="1"/>
  <c r="L159" i="42"/>
  <c r="M159" i="42" s="1"/>
  <c r="L167" i="42"/>
  <c r="M167" i="42" s="1"/>
  <c r="L175" i="42"/>
  <c r="M175" i="42" s="1"/>
  <c r="L183" i="42"/>
  <c r="M183" i="42" s="1"/>
  <c r="L191" i="42"/>
  <c r="M191" i="42" s="1"/>
  <c r="L199" i="42"/>
  <c r="M199" i="42" s="1"/>
  <c r="L207" i="42"/>
  <c r="M207" i="42" s="1"/>
  <c r="L215" i="42"/>
  <c r="M215" i="42" s="1"/>
  <c r="L223" i="42"/>
  <c r="M223" i="42" s="1"/>
  <c r="L231" i="42"/>
  <c r="M231" i="42" s="1"/>
  <c r="L239" i="42"/>
  <c r="M239" i="42" s="1"/>
  <c r="L247" i="42"/>
  <c r="M247" i="42" s="1"/>
  <c r="L263" i="42"/>
  <c r="M263" i="42" s="1"/>
  <c r="L279" i="42"/>
  <c r="M279" i="42" s="1"/>
  <c r="L295" i="42"/>
  <c r="M295" i="42" s="1"/>
  <c r="L311" i="42"/>
  <c r="M311" i="42" s="1"/>
  <c r="L327" i="42"/>
  <c r="M327" i="42" s="1"/>
  <c r="L343" i="42"/>
  <c r="M343" i="42" s="1"/>
  <c r="L359" i="42"/>
  <c r="M359" i="42" s="1"/>
  <c r="L375" i="42"/>
  <c r="M375" i="42" s="1"/>
  <c r="L391" i="42"/>
  <c r="M391" i="42" s="1"/>
  <c r="L407" i="42"/>
  <c r="M407" i="42" s="1"/>
  <c r="L250" i="42"/>
  <c r="M250" i="42" s="1"/>
  <c r="L258" i="42"/>
  <c r="M258" i="42" s="1"/>
  <c r="L266" i="42"/>
  <c r="M266" i="42" s="1"/>
  <c r="L274" i="42"/>
  <c r="M274" i="42" s="1"/>
  <c r="L282" i="42"/>
  <c r="M282" i="42" s="1"/>
  <c r="L290" i="42"/>
  <c r="M290" i="42" s="1"/>
  <c r="L298" i="42"/>
  <c r="M298" i="42" s="1"/>
  <c r="L306" i="42"/>
  <c r="M306" i="42" s="1"/>
  <c r="L314" i="42"/>
  <c r="M314" i="42" s="1"/>
  <c r="L322" i="42"/>
  <c r="M322" i="42" s="1"/>
  <c r="L330" i="42"/>
  <c r="M330" i="42" s="1"/>
  <c r="L338" i="42"/>
  <c r="M338" i="42" s="1"/>
  <c r="L346" i="42"/>
  <c r="M346" i="42" s="1"/>
  <c r="L354" i="42"/>
  <c r="M354" i="42" s="1"/>
  <c r="L362" i="42"/>
  <c r="M362" i="42" s="1"/>
  <c r="L370" i="42"/>
  <c r="M370" i="42" s="1"/>
  <c r="L378" i="42"/>
  <c r="M378" i="42" s="1"/>
  <c r="L386" i="42"/>
  <c r="M386" i="42" s="1"/>
  <c r="L394" i="42"/>
  <c r="M394" i="42" s="1"/>
  <c r="L402" i="42"/>
  <c r="M402" i="42" s="1"/>
  <c r="L411" i="42"/>
  <c r="M411" i="42" s="1"/>
  <c r="L5" i="42"/>
  <c r="M5" i="42" s="1"/>
  <c r="L21" i="42"/>
  <c r="M21" i="42" s="1"/>
  <c r="L37" i="42"/>
  <c r="M37" i="42" s="1"/>
  <c r="L53" i="42"/>
  <c r="M53" i="42" s="1"/>
  <c r="L69" i="42"/>
  <c r="M69" i="42" s="1"/>
  <c r="L85" i="42"/>
  <c r="M85" i="42" s="1"/>
  <c r="L101" i="42"/>
  <c r="M101" i="42" s="1"/>
  <c r="L117" i="42"/>
  <c r="M117" i="42" s="1"/>
  <c r="L133" i="42"/>
  <c r="M133" i="42" s="1"/>
  <c r="L146" i="42"/>
  <c r="M146" i="42" s="1"/>
  <c r="L162" i="42"/>
  <c r="M162" i="42" s="1"/>
  <c r="L178" i="42"/>
  <c r="M178" i="42" s="1"/>
  <c r="L194" i="42"/>
  <c r="M194" i="42" s="1"/>
  <c r="L210" i="42"/>
  <c r="M210" i="42" s="1"/>
  <c r="L226" i="42"/>
  <c r="M226" i="42" s="1"/>
  <c r="L242" i="42"/>
  <c r="M242" i="42" s="1"/>
  <c r="L269" i="42"/>
  <c r="M269" i="42" s="1"/>
  <c r="L301" i="42"/>
  <c r="M301" i="42" s="1"/>
  <c r="L333" i="42"/>
  <c r="M333" i="42" s="1"/>
  <c r="L365" i="42"/>
  <c r="M365" i="42" s="1"/>
  <c r="L7" i="42"/>
  <c r="M7" i="42" s="1"/>
  <c r="L23" i="42"/>
  <c r="M23" i="42" s="1"/>
  <c r="L39" i="42"/>
  <c r="M39" i="42" s="1"/>
  <c r="L55" i="42"/>
  <c r="M55" i="42" s="1"/>
  <c r="L71" i="42"/>
  <c r="M71" i="42" s="1"/>
  <c r="L87" i="42"/>
  <c r="M87" i="42" s="1"/>
  <c r="L103" i="42"/>
  <c r="M103" i="42" s="1"/>
  <c r="L119" i="42"/>
  <c r="M119" i="42" s="1"/>
  <c r="L136" i="42"/>
  <c r="M136" i="42" s="1"/>
  <c r="L152" i="42"/>
  <c r="M152" i="42" s="1"/>
  <c r="L168" i="42"/>
  <c r="M168" i="42" s="1"/>
  <c r="L184" i="42"/>
  <c r="M184" i="42" s="1"/>
  <c r="L200" i="42"/>
  <c r="M200" i="42" s="1"/>
  <c r="L216" i="42"/>
  <c r="M216" i="42" s="1"/>
  <c r="L232" i="42"/>
  <c r="M232" i="42" s="1"/>
  <c r="L249" i="42"/>
  <c r="M249" i="42" s="1"/>
  <c r="L281" i="42"/>
  <c r="M281" i="42" s="1"/>
  <c r="L313" i="42"/>
  <c r="M313" i="42" s="1"/>
  <c r="L646" i="2"/>
  <c r="L658" i="2"/>
  <c r="L670" i="2"/>
  <c r="L641" i="2"/>
  <c r="L610" i="2"/>
  <c r="L546" i="2"/>
  <c r="L481" i="2"/>
  <c r="L562" i="2"/>
  <c r="L503" i="2"/>
  <c r="L598" i="2"/>
  <c r="L570" i="2"/>
  <c r="L541" i="2"/>
  <c r="L506" i="2"/>
  <c r="L482" i="2"/>
  <c r="L452" i="2"/>
  <c r="L619" i="2"/>
  <c r="L636" i="2"/>
  <c r="L665" i="2"/>
  <c r="L631" i="2"/>
  <c r="L605" i="2"/>
  <c r="L558" i="2"/>
  <c r="L493" i="2"/>
  <c r="L593" i="2"/>
  <c r="L512" i="2"/>
  <c r="L599" i="2"/>
  <c r="L574" i="2"/>
  <c r="L543" i="2"/>
  <c r="L519" i="2"/>
  <c r="L484" i="2"/>
  <c r="L681" i="2"/>
  <c r="L689" i="2"/>
  <c r="L712" i="2"/>
  <c r="L748" i="2"/>
  <c r="L732" i="2"/>
  <c r="L746" i="2"/>
  <c r="L723" i="2"/>
  <c r="L758" i="2"/>
  <c r="L741" i="2"/>
  <c r="L752" i="2"/>
  <c r="L312" i="42"/>
  <c r="M312" i="42" s="1"/>
  <c r="L667" i="2"/>
  <c r="L744" i="2"/>
  <c r="L747" i="2"/>
  <c r="L745" i="2"/>
  <c r="L849" i="2"/>
  <c r="L227" i="2"/>
  <c r="L263" i="2"/>
  <c r="L299" i="2"/>
  <c r="L331" i="2"/>
  <c r="L371" i="2"/>
  <c r="M6" i="2"/>
  <c r="L42" i="2"/>
  <c r="L74" i="2"/>
  <c r="L118" i="2"/>
  <c r="L158" i="2"/>
  <c r="L190" i="2"/>
  <c r="L230" i="2"/>
  <c r="L262" i="2"/>
  <c r="L302" i="2"/>
  <c r="L338" i="2"/>
  <c r="L386" i="2"/>
  <c r="L13" i="2"/>
  <c r="L45" i="2"/>
  <c r="L77" i="2"/>
  <c r="L109" i="2"/>
  <c r="L149" i="2"/>
  <c r="L185" i="2"/>
  <c r="L217" i="2"/>
  <c r="L249" i="2"/>
  <c r="L281" i="2"/>
  <c r="L313" i="2"/>
  <c r="L353" i="2"/>
  <c r="L405" i="2"/>
  <c r="L119" i="2"/>
  <c r="L139" i="2"/>
  <c r="L155" i="2"/>
  <c r="L175" i="2"/>
  <c r="L191" i="2"/>
  <c r="L207" i="2"/>
  <c r="L223" i="2"/>
  <c r="L243" i="2"/>
  <c r="L259" i="2"/>
  <c r="L275" i="2"/>
  <c r="L295" i="2"/>
  <c r="L311" i="2"/>
  <c r="L327" i="2"/>
  <c r="L343" i="2"/>
  <c r="L367" i="2"/>
  <c r="L387" i="2"/>
  <c r="L415" i="2"/>
  <c r="L62" i="2"/>
  <c r="L78" i="2"/>
  <c r="L98" i="2"/>
  <c r="L122" i="2"/>
  <c r="L146" i="2"/>
  <c r="L162" i="2"/>
  <c r="L178" i="2"/>
  <c r="L194" i="2"/>
  <c r="L218" i="2"/>
  <c r="L234" i="2"/>
  <c r="L250" i="2"/>
  <c r="L266" i="2"/>
  <c r="L14" i="2"/>
  <c r="L22" i="2"/>
  <c r="L30" i="2"/>
  <c r="L27" i="2"/>
  <c r="L416" i="2"/>
  <c r="L408" i="2"/>
  <c r="L368" i="2"/>
  <c r="L360" i="2"/>
  <c r="L336" i="2"/>
  <c r="L328" i="2"/>
  <c r="L304" i="2"/>
  <c r="L296" i="2"/>
  <c r="L268" i="2"/>
  <c r="L260" i="2"/>
  <c r="L236" i="2"/>
  <c r="L228" i="2"/>
  <c r="L204" i="2"/>
  <c r="L196" i="2"/>
  <c r="L172" i="2"/>
  <c r="L160" i="2"/>
  <c r="L136" i="2"/>
  <c r="L128" i="2"/>
  <c r="L120" i="2"/>
  <c r="L88" i="2"/>
  <c r="L80" i="2"/>
  <c r="L56" i="2"/>
  <c r="L48" i="2"/>
  <c r="L664" i="2"/>
  <c r="L630" i="2"/>
  <c r="L673" i="2"/>
  <c r="L640" i="2"/>
  <c r="L678" i="2"/>
  <c r="L663" i="2"/>
  <c r="L649" i="2"/>
  <c r="L633" i="2"/>
  <c r="L618" i="2"/>
  <c r="L560" i="2"/>
  <c r="L535" i="2"/>
  <c r="L495" i="2"/>
  <c r="L463" i="2"/>
  <c r="L583" i="2"/>
  <c r="L548" i="2"/>
  <c r="L516" i="2"/>
  <c r="L491" i="2"/>
  <c r="L603" i="2"/>
  <c r="L592" i="2"/>
  <c r="L576" i="2"/>
  <c r="L561" i="2"/>
  <c r="L547" i="2"/>
  <c r="L532" i="2"/>
  <c r="L511" i="2"/>
  <c r="L500" i="2"/>
  <c r="L490" i="2"/>
  <c r="L473" i="2"/>
  <c r="L460" i="2"/>
  <c r="L660" i="2"/>
  <c r="L634" i="2"/>
  <c r="L607" i="2"/>
  <c r="L652" i="2"/>
  <c r="L621" i="2"/>
  <c r="L672" i="2"/>
  <c r="L655" i="2"/>
  <c r="L639" i="2"/>
  <c r="L623" i="2"/>
  <c r="L609" i="2"/>
  <c r="L597" i="2"/>
  <c r="L569" i="2"/>
  <c r="L537" i="2"/>
  <c r="L505" i="2"/>
  <c r="L477" i="2"/>
  <c r="L451" i="2"/>
  <c r="L577" i="2"/>
  <c r="L529" i="2"/>
  <c r="L479" i="2"/>
  <c r="L594" i="2"/>
  <c r="L580" i="2"/>
  <c r="L566" i="2"/>
  <c r="L551" i="2"/>
  <c r="L534" i="2"/>
  <c r="L526" i="2"/>
  <c r="L513" i="2"/>
  <c r="L492" i="2"/>
  <c r="L476" i="2"/>
  <c r="L458" i="2"/>
  <c r="L682" i="2"/>
  <c r="L685" i="2"/>
  <c r="L693" i="2"/>
  <c r="L687" i="2"/>
  <c r="L704" i="2"/>
  <c r="L699" i="2"/>
  <c r="L720" i="2"/>
  <c r="L759" i="2"/>
  <c r="L722" i="2"/>
  <c r="L742" i="2"/>
  <c r="L726" i="2"/>
  <c r="L761" i="2"/>
  <c r="L735" i="2"/>
  <c r="L751" i="2"/>
  <c r="L765" i="2"/>
  <c r="L731" i="2"/>
  <c r="L737" i="2"/>
  <c r="L767" i="2"/>
  <c r="L777" i="2"/>
  <c r="L708" i="2"/>
  <c r="L803" i="2"/>
  <c r="L826" i="2"/>
  <c r="L840" i="2"/>
  <c r="L821" i="2"/>
  <c r="L846" i="2"/>
  <c r="L329" i="42"/>
  <c r="M329" i="42" s="1"/>
  <c r="L345" i="42"/>
  <c r="M345" i="42" s="1"/>
  <c r="L361" i="42"/>
  <c r="M361" i="42" s="1"/>
  <c r="L377" i="42"/>
  <c r="M377" i="42" s="1"/>
  <c r="L393" i="42"/>
  <c r="M393" i="42" s="1"/>
  <c r="L401" i="42"/>
  <c r="M401" i="42" s="1"/>
  <c r="L409" i="42"/>
  <c r="M409" i="42" s="1"/>
  <c r="L414" i="42"/>
  <c r="M414" i="42" s="1"/>
  <c r="L8" i="42"/>
  <c r="M8" i="42" s="1"/>
  <c r="L12" i="42"/>
  <c r="M12" i="42" s="1"/>
  <c r="L16" i="42"/>
  <c r="M16" i="42" s="1"/>
  <c r="L20" i="42"/>
  <c r="M20" i="42" s="1"/>
  <c r="L24" i="42"/>
  <c r="M24" i="42" s="1"/>
  <c r="L28" i="42"/>
  <c r="M28" i="42" s="1"/>
  <c r="L32" i="42"/>
  <c r="M32" i="42" s="1"/>
  <c r="L36" i="42"/>
  <c r="M36" i="42" s="1"/>
  <c r="L40" i="42"/>
  <c r="M40" i="42" s="1"/>
  <c r="L44" i="42"/>
  <c r="M44" i="42" s="1"/>
  <c r="L48" i="42"/>
  <c r="M48" i="42" s="1"/>
  <c r="L52" i="42"/>
  <c r="M52" i="42" s="1"/>
  <c r="L56" i="42"/>
  <c r="M56" i="42" s="1"/>
  <c r="L60" i="42"/>
  <c r="M60" i="42" s="1"/>
  <c r="L64" i="42"/>
  <c r="M64" i="42" s="1"/>
  <c r="L68" i="42"/>
  <c r="M68" i="42" s="1"/>
  <c r="L72" i="42"/>
  <c r="M72" i="42" s="1"/>
  <c r="L76" i="42"/>
  <c r="M76" i="42" s="1"/>
  <c r="L80" i="42"/>
  <c r="M80" i="42" s="1"/>
  <c r="L84" i="42"/>
  <c r="M84" i="42" s="1"/>
  <c r="L88" i="42"/>
  <c r="M88" i="42" s="1"/>
  <c r="L92" i="42"/>
  <c r="M92" i="42" s="1"/>
  <c r="L96" i="42"/>
  <c r="M96" i="42" s="1"/>
  <c r="L100" i="42"/>
  <c r="M100" i="42" s="1"/>
  <c r="L104" i="42"/>
  <c r="M104" i="42" s="1"/>
  <c r="L108" i="42"/>
  <c r="M108" i="42" s="1"/>
  <c r="L112" i="42"/>
  <c r="M112" i="42" s="1"/>
  <c r="L116" i="42"/>
  <c r="M116" i="42" s="1"/>
  <c r="L120" i="42"/>
  <c r="M120" i="42" s="1"/>
  <c r="L124" i="42"/>
  <c r="M124" i="42" s="1"/>
  <c r="L128" i="42"/>
  <c r="M128" i="42" s="1"/>
  <c r="L132" i="42"/>
  <c r="M132" i="42" s="1"/>
  <c r="L137" i="42"/>
  <c r="M137" i="42" s="1"/>
  <c r="L141" i="42"/>
  <c r="M141" i="42" s="1"/>
  <c r="L145" i="42"/>
  <c r="M145" i="42" s="1"/>
  <c r="L149" i="42"/>
  <c r="M149" i="42" s="1"/>
  <c r="L153" i="42"/>
  <c r="M153" i="42" s="1"/>
  <c r="L157" i="42"/>
  <c r="M157" i="42" s="1"/>
  <c r="L161" i="42"/>
  <c r="M161" i="42" s="1"/>
  <c r="L165" i="42"/>
  <c r="M165" i="42" s="1"/>
  <c r="L169" i="42"/>
  <c r="M169" i="42" s="1"/>
  <c r="L173" i="42"/>
  <c r="M173" i="42" s="1"/>
  <c r="L177" i="42"/>
  <c r="M177" i="42" s="1"/>
  <c r="L181" i="42"/>
  <c r="M181" i="42" s="1"/>
  <c r="L185" i="42"/>
  <c r="M185" i="42" s="1"/>
  <c r="L189" i="42"/>
  <c r="M189" i="42" s="1"/>
  <c r="L193" i="42"/>
  <c r="M193" i="42" s="1"/>
  <c r="L197" i="42"/>
  <c r="M197" i="42" s="1"/>
  <c r="L201" i="42"/>
  <c r="M201" i="42" s="1"/>
  <c r="L205" i="42"/>
  <c r="M205" i="42" s="1"/>
  <c r="L209" i="42"/>
  <c r="M209" i="42" s="1"/>
  <c r="L213" i="42"/>
  <c r="M213" i="42" s="1"/>
  <c r="L217" i="42"/>
  <c r="M217" i="42" s="1"/>
  <c r="L221" i="42"/>
  <c r="M221" i="42" s="1"/>
  <c r="L225" i="42"/>
  <c r="M225" i="42" s="1"/>
  <c r="L229" i="42"/>
  <c r="M229" i="42" s="1"/>
  <c r="L233" i="42"/>
  <c r="M233" i="42" s="1"/>
  <c r="L237" i="42"/>
  <c r="M237" i="42" s="1"/>
  <c r="L241" i="42"/>
  <c r="M241" i="42" s="1"/>
  <c r="L245" i="42"/>
  <c r="M245" i="42" s="1"/>
  <c r="L251" i="42"/>
  <c r="M251" i="42" s="1"/>
  <c r="L259" i="42"/>
  <c r="M259" i="42" s="1"/>
  <c r="L267" i="42"/>
  <c r="M267" i="42" s="1"/>
  <c r="L275" i="42"/>
  <c r="M275" i="42" s="1"/>
  <c r="L283" i="42"/>
  <c r="M283" i="42" s="1"/>
  <c r="L291" i="42"/>
  <c r="M291" i="42" s="1"/>
  <c r="L299" i="42"/>
  <c r="M299" i="42" s="1"/>
  <c r="L307" i="42"/>
  <c r="M307" i="42" s="1"/>
  <c r="L315" i="42"/>
  <c r="M315" i="42" s="1"/>
  <c r="L323" i="42"/>
  <c r="M323" i="42" s="1"/>
  <c r="L331" i="42"/>
  <c r="M331" i="42" s="1"/>
  <c r="L339" i="42"/>
  <c r="M339" i="42" s="1"/>
  <c r="L347" i="42"/>
  <c r="M347" i="42" s="1"/>
  <c r="L355" i="42"/>
  <c r="M355" i="42" s="1"/>
  <c r="L363" i="42"/>
  <c r="M363" i="42" s="1"/>
  <c r="L371" i="42"/>
  <c r="M371" i="42" s="1"/>
  <c r="L379" i="42"/>
  <c r="M379" i="42" s="1"/>
  <c r="L387" i="42"/>
  <c r="M387" i="42" s="1"/>
  <c r="L395" i="42"/>
  <c r="M395" i="42" s="1"/>
  <c r="L403" i="42"/>
  <c r="M403" i="42" s="1"/>
  <c r="L412" i="42"/>
  <c r="M412" i="42" s="1"/>
  <c r="L248" i="42"/>
  <c r="M248" i="42" s="1"/>
  <c r="L252" i="42"/>
  <c r="M252" i="42" s="1"/>
  <c r="L256" i="42"/>
  <c r="M256" i="42" s="1"/>
  <c r="L260" i="42"/>
  <c r="M260" i="42" s="1"/>
  <c r="L264" i="42"/>
  <c r="M264" i="42" s="1"/>
  <c r="L268" i="42"/>
  <c r="M268" i="42" s="1"/>
  <c r="L272" i="42"/>
  <c r="M272" i="42" s="1"/>
  <c r="L276" i="42"/>
  <c r="M276" i="42" s="1"/>
  <c r="L280" i="42"/>
  <c r="M280" i="42" s="1"/>
  <c r="L284" i="42"/>
  <c r="M284" i="42" s="1"/>
  <c r="L288" i="42"/>
  <c r="M288" i="42" s="1"/>
  <c r="L292" i="42"/>
  <c r="M292" i="42" s="1"/>
  <c r="L296" i="42"/>
  <c r="M296" i="42" s="1"/>
  <c r="L300" i="42"/>
  <c r="M300" i="42" s="1"/>
  <c r="L304" i="42"/>
  <c r="M304" i="42" s="1"/>
  <c r="L308" i="42"/>
  <c r="M308" i="42" s="1"/>
  <c r="L316" i="42"/>
  <c r="M316" i="42" s="1"/>
  <c r="L320" i="42"/>
  <c r="M320" i="42" s="1"/>
  <c r="L324" i="42"/>
  <c r="M324" i="42" s="1"/>
  <c r="L328" i="42"/>
  <c r="M328" i="42" s="1"/>
  <c r="L332" i="42"/>
  <c r="M332" i="42" s="1"/>
  <c r="L336" i="42"/>
  <c r="M336" i="42" s="1"/>
  <c r="L340" i="42"/>
  <c r="M340" i="42" s="1"/>
  <c r="L344" i="42"/>
  <c r="M344" i="42" s="1"/>
  <c r="L348" i="42"/>
  <c r="M348" i="42" s="1"/>
  <c r="L352" i="42"/>
  <c r="M352" i="42" s="1"/>
  <c r="L356" i="42"/>
  <c r="M356" i="42" s="1"/>
  <c r="L360" i="42"/>
  <c r="M360" i="42" s="1"/>
  <c r="L364" i="42"/>
  <c r="M364" i="42" s="1"/>
  <c r="L368" i="42"/>
  <c r="M368" i="42" s="1"/>
  <c r="L372" i="42"/>
  <c r="M372" i="42" s="1"/>
  <c r="L376" i="42"/>
  <c r="M376" i="42" s="1"/>
  <c r="L380" i="42"/>
  <c r="M380" i="42" s="1"/>
  <c r="L384" i="42"/>
  <c r="M384" i="42" s="1"/>
  <c r="L388" i="42"/>
  <c r="M388" i="42" s="1"/>
  <c r="L392" i="42"/>
  <c r="M392" i="42" s="1"/>
  <c r="L396" i="42"/>
  <c r="M396" i="42" s="1"/>
  <c r="L400" i="42"/>
  <c r="M400" i="42" s="1"/>
  <c r="L404" i="42"/>
  <c r="M404" i="42" s="1"/>
  <c r="L408" i="42"/>
  <c r="M408" i="42" s="1"/>
  <c r="L413" i="42"/>
  <c r="M413" i="42" s="1"/>
  <c r="L417" i="42"/>
  <c r="M417" i="42" s="1"/>
  <c r="L21" i="2"/>
  <c r="L671" i="2"/>
  <c r="L654" i="2"/>
  <c r="L638" i="2"/>
  <c r="L604" i="2"/>
  <c r="L666" i="2"/>
  <c r="L648" i="2"/>
  <c r="L632" i="2"/>
  <c r="L617" i="2"/>
  <c r="L674" i="2"/>
  <c r="L659" i="2"/>
  <c r="L653" i="2"/>
  <c r="L645" i="2"/>
  <c r="L637" i="2"/>
  <c r="L629" i="2"/>
  <c r="L622" i="2"/>
  <c r="L614" i="2"/>
  <c r="L606" i="2"/>
  <c r="L588" i="2"/>
  <c r="L567" i="2"/>
  <c r="L552" i="2"/>
  <c r="L540" i="2"/>
  <c r="L520" i="2"/>
  <c r="L501" i="2"/>
  <c r="L489" i="2"/>
  <c r="L470" i="2"/>
  <c r="L455" i="2"/>
  <c r="L595" i="2"/>
  <c r="L579" i="2"/>
  <c r="L554" i="2"/>
  <c r="L542" i="2"/>
  <c r="L522" i="2"/>
  <c r="L508" i="2"/>
  <c r="L496" i="2"/>
  <c r="L483" i="2"/>
  <c r="L457" i="2"/>
  <c r="L589" i="2"/>
  <c r="L582" i="2"/>
  <c r="L573" i="2"/>
  <c r="L565" i="2"/>
  <c r="L555" i="2"/>
  <c r="L550" i="2"/>
  <c r="L544" i="2"/>
  <c r="L538" i="2"/>
  <c r="L525" i="2"/>
  <c r="L515" i="2"/>
  <c r="L507" i="2"/>
  <c r="L502" i="2"/>
  <c r="L498" i="2"/>
  <c r="L486" i="2"/>
  <c r="L478" i="2"/>
  <c r="L471" i="2"/>
  <c r="L464" i="2"/>
  <c r="L456" i="2"/>
  <c r="L675" i="2"/>
  <c r="L657" i="2"/>
  <c r="L642" i="2"/>
  <c r="L626" i="2"/>
  <c r="L611" i="2"/>
  <c r="L677" i="2"/>
  <c r="L662" i="2"/>
  <c r="L644" i="2"/>
  <c r="L628" i="2"/>
  <c r="L613" i="2"/>
  <c r="L676" i="2"/>
  <c r="L668" i="2"/>
  <c r="L661" i="2"/>
  <c r="L651" i="2"/>
  <c r="L643" i="2"/>
  <c r="L635" i="2"/>
  <c r="L627" i="2"/>
  <c r="L620" i="2"/>
  <c r="L612" i="2"/>
  <c r="L608" i="2"/>
  <c r="L602" i="2"/>
  <c r="L591" i="2"/>
  <c r="L575" i="2"/>
  <c r="L564" i="2"/>
  <c r="L549" i="2"/>
  <c r="L528" i="2"/>
  <c r="L510" i="2"/>
  <c r="L499" i="2"/>
  <c r="L485" i="2"/>
  <c r="L472" i="2"/>
  <c r="L459" i="2"/>
  <c r="L586" i="2"/>
  <c r="L571" i="2"/>
  <c r="L533" i="2"/>
  <c r="L518" i="2"/>
  <c r="L487" i="2"/>
  <c r="L469" i="2"/>
  <c r="L453" i="2"/>
  <c r="L601" i="2"/>
  <c r="L596" i="2"/>
  <c r="L590" i="2"/>
  <c r="L584" i="2"/>
  <c r="L578" i="2"/>
  <c r="L568" i="2"/>
  <c r="L563" i="2"/>
  <c r="L557" i="2"/>
  <c r="L545" i="2"/>
  <c r="L539" i="2"/>
  <c r="L531" i="2"/>
  <c r="L527" i="2"/>
  <c r="L523" i="2"/>
  <c r="L517" i="2"/>
  <c r="L509" i="2"/>
  <c r="L494" i="2"/>
  <c r="L488" i="2"/>
  <c r="L480" i="2"/>
  <c r="L475" i="2"/>
  <c r="L462" i="2"/>
  <c r="L454" i="2"/>
  <c r="L680" i="2"/>
  <c r="L695" i="2"/>
  <c r="L684" i="2"/>
  <c r="L698" i="2"/>
  <c r="L691" i="2"/>
  <c r="L700" i="2"/>
  <c r="L690" i="2"/>
  <c r="L703" i="2"/>
  <c r="L710" i="2"/>
  <c r="L716" i="2"/>
  <c r="L724" i="2"/>
  <c r="L736" i="2"/>
  <c r="L755" i="2"/>
  <c r="L763" i="2"/>
  <c r="L714" i="2"/>
  <c r="L730" i="2"/>
  <c r="L734" i="2"/>
  <c r="L750" i="2"/>
  <c r="L718" i="2"/>
  <c r="L738" i="2"/>
  <c r="L753" i="2"/>
  <c r="L705" i="2"/>
  <c r="L711" i="2"/>
  <c r="L719" i="2"/>
  <c r="L727" i="2"/>
  <c r="L739" i="2"/>
  <c r="L754" i="2"/>
  <c r="L762" i="2"/>
  <c r="L713" i="2"/>
  <c r="L729" i="2"/>
  <c r="L733" i="2"/>
  <c r="L749" i="2"/>
  <c r="L764" i="2"/>
  <c r="L725" i="2"/>
  <c r="L760" i="2"/>
  <c r="L706" i="2"/>
  <c r="L769" i="2"/>
  <c r="L776" i="2"/>
  <c r="L775" i="2"/>
  <c r="L778" i="2"/>
  <c r="L824" i="2"/>
  <c r="L39" i="2"/>
  <c r="L838" i="2"/>
  <c r="L865" i="2"/>
  <c r="L858" i="2"/>
  <c r="L851" i="2"/>
  <c r="L864" i="2"/>
  <c r="L683" i="2"/>
  <c r="L686" i="2"/>
  <c r="L688" i="2"/>
  <c r="L694" i="2"/>
  <c r="L701" i="2"/>
  <c r="L773" i="2"/>
  <c r="L781" i="2"/>
  <c r="L772" i="2"/>
  <c r="L780" i="2"/>
  <c r="L771" i="2"/>
  <c r="L779" i="2"/>
  <c r="L770" i="2"/>
  <c r="L474" i="2"/>
  <c r="L774" i="2"/>
  <c r="L782" i="2"/>
  <c r="L787" i="2"/>
  <c r="L784" i="2"/>
  <c r="L788" i="2"/>
  <c r="L785" i="2"/>
  <c r="L786" i="2"/>
  <c r="L783" i="2"/>
  <c r="L789" i="2"/>
  <c r="L793" i="2"/>
  <c r="L801" i="2"/>
  <c r="L805" i="2"/>
  <c r="L809" i="2"/>
  <c r="L813" i="2"/>
  <c r="L817" i="2"/>
  <c r="L792" i="2"/>
  <c r="L800" i="2"/>
  <c r="L804" i="2"/>
  <c r="L808" i="2"/>
  <c r="L812" i="2"/>
  <c r="L816" i="2"/>
  <c r="L791" i="2"/>
  <c r="L795" i="2"/>
  <c r="L799" i="2"/>
  <c r="L807" i="2"/>
  <c r="L811" i="2"/>
  <c r="L815" i="2"/>
  <c r="L819" i="2"/>
  <c r="L790" i="2"/>
  <c r="L794" i="2"/>
  <c r="L798" i="2"/>
  <c r="L802" i="2"/>
  <c r="L797" i="2"/>
  <c r="L40" i="2"/>
  <c r="L857" i="2"/>
  <c r="L839" i="2"/>
  <c r="L850" i="2"/>
  <c r="L866" i="2"/>
  <c r="L848" i="2"/>
  <c r="L859" i="2"/>
  <c r="L841" i="2"/>
  <c r="L852" i="2"/>
  <c r="L806" i="2"/>
  <c r="L810" i="2"/>
  <c r="L814" i="2"/>
  <c r="L818" i="2"/>
  <c r="L822" i="2"/>
  <c r="L820" i="2"/>
  <c r="L828" i="2"/>
  <c r="L832" i="2"/>
  <c r="L825" i="2"/>
  <c r="L829" i="2"/>
  <c r="L830" i="2"/>
  <c r="L823" i="2"/>
  <c r="L827" i="2"/>
  <c r="L831" i="2"/>
  <c r="L833" i="2"/>
  <c r="L38" i="2"/>
  <c r="L834" i="2"/>
  <c r="L853" i="2"/>
  <c r="L861" i="2"/>
  <c r="L835" i="2"/>
  <c r="L843" i="2"/>
  <c r="L854" i="2"/>
  <c r="L862" i="2"/>
  <c r="L836" i="2"/>
  <c r="L844" i="2"/>
  <c r="L855" i="2"/>
  <c r="L863" i="2"/>
  <c r="L837" i="2"/>
  <c r="L845" i="2"/>
  <c r="L856" i="2"/>
  <c r="M38" i="2" l="1"/>
  <c r="M40" i="2"/>
  <c r="M39" i="2"/>
  <c r="M48" i="2"/>
  <c r="M120" i="2"/>
  <c r="M172" i="2"/>
  <c r="M236" i="2"/>
  <c r="M304" i="2"/>
  <c r="Y304" i="2" s="1"/>
  <c r="M368" i="2"/>
  <c r="M30" i="2"/>
  <c r="M250" i="2"/>
  <c r="M178" i="2"/>
  <c r="V178" i="2" s="1"/>
  <c r="M98" i="2"/>
  <c r="M387" i="2"/>
  <c r="M311" i="2"/>
  <c r="M243" i="2"/>
  <c r="Y243" i="2" s="1"/>
  <c r="M175" i="2"/>
  <c r="M405" i="2"/>
  <c r="M249" i="2"/>
  <c r="M109" i="2"/>
  <c r="Y109" i="2" s="1"/>
  <c r="M386" i="2"/>
  <c r="M230" i="2"/>
  <c r="M74" i="2"/>
  <c r="M331" i="2"/>
  <c r="M56" i="2"/>
  <c r="M128" i="2"/>
  <c r="M196" i="2"/>
  <c r="M260" i="2"/>
  <c r="O260" i="2" s="1"/>
  <c r="X259" i="2" s="1"/>
  <c r="M328" i="2"/>
  <c r="M408" i="2"/>
  <c r="M22" i="2"/>
  <c r="M234" i="2"/>
  <c r="M162" i="2"/>
  <c r="M78" i="2"/>
  <c r="M367" i="2"/>
  <c r="M295" i="2"/>
  <c r="O295" i="2" s="1"/>
  <c r="X294" i="2" s="1"/>
  <c r="M223" i="2"/>
  <c r="M155" i="2"/>
  <c r="M353" i="2"/>
  <c r="M217" i="2"/>
  <c r="M77" i="2"/>
  <c r="M338" i="2"/>
  <c r="M190" i="2"/>
  <c r="M42" i="2"/>
  <c r="O42" i="2" s="1"/>
  <c r="X41" i="2" s="1"/>
  <c r="M299" i="2"/>
  <c r="M21" i="2"/>
  <c r="M80" i="2"/>
  <c r="M136" i="2"/>
  <c r="M204" i="2"/>
  <c r="M268" i="2"/>
  <c r="M336" i="2"/>
  <c r="M416" i="2"/>
  <c r="M14" i="2"/>
  <c r="M218" i="2"/>
  <c r="M146" i="2"/>
  <c r="M62" i="2"/>
  <c r="O62" i="2" s="1"/>
  <c r="X61" i="2" s="1"/>
  <c r="M343" i="2"/>
  <c r="M275" i="2"/>
  <c r="M207" i="2"/>
  <c r="M139" i="2"/>
  <c r="O139" i="2" s="1"/>
  <c r="X138" i="2" s="1"/>
  <c r="M313" i="2"/>
  <c r="M185" i="2"/>
  <c r="M45" i="2"/>
  <c r="M302" i="2"/>
  <c r="M158" i="2"/>
  <c r="M263" i="2"/>
  <c r="M24" i="2"/>
  <c r="M219" i="2"/>
  <c r="T219" i="2" s="1"/>
  <c r="M106" i="2"/>
  <c r="M5" i="2"/>
  <c r="M325" i="2"/>
  <c r="M130" i="2"/>
  <c r="M380" i="2"/>
  <c r="M401" i="2"/>
  <c r="M309" i="2"/>
  <c r="M245" i="2"/>
  <c r="M134" i="2"/>
  <c r="M396" i="2"/>
  <c r="M189" i="2"/>
  <c r="M88" i="2"/>
  <c r="M160" i="2"/>
  <c r="M228" i="2"/>
  <c r="M296" i="2"/>
  <c r="M360" i="2"/>
  <c r="M27" i="2"/>
  <c r="M266" i="2"/>
  <c r="M194" i="2"/>
  <c r="M122" i="2"/>
  <c r="M415" i="2"/>
  <c r="M327" i="2"/>
  <c r="M259" i="2"/>
  <c r="M191" i="2"/>
  <c r="V191" i="2" s="1"/>
  <c r="M119" i="2"/>
  <c r="M281" i="2"/>
  <c r="M149" i="2"/>
  <c r="M13" i="2"/>
  <c r="M262" i="2"/>
  <c r="M118" i="2"/>
  <c r="M371" i="2"/>
  <c r="M227" i="2"/>
  <c r="V227" i="2" s="1"/>
  <c r="M99" i="2"/>
  <c r="M355" i="2"/>
  <c r="M254" i="2"/>
  <c r="M333" i="2"/>
  <c r="M370" i="2"/>
  <c r="M359" i="2"/>
  <c r="M92" i="2"/>
  <c r="M349" i="2"/>
  <c r="Y349" i="2" s="1"/>
  <c r="M277" i="2"/>
  <c r="M374" i="2"/>
  <c r="M363" i="2"/>
  <c r="M221" i="2"/>
  <c r="M153" i="2"/>
  <c r="M81" i="2"/>
  <c r="M17" i="2"/>
  <c r="M346" i="2"/>
  <c r="M258" i="2"/>
  <c r="M110" i="2"/>
  <c r="M159" i="2"/>
  <c r="M71" i="2"/>
  <c r="M412" i="2"/>
  <c r="M332" i="2"/>
  <c r="M264" i="2"/>
  <c r="M200" i="2"/>
  <c r="M132" i="2"/>
  <c r="M60" i="2"/>
  <c r="M12" i="2"/>
  <c r="M345" i="2"/>
  <c r="M241" i="2"/>
  <c r="M101" i="2"/>
  <c r="M351" i="2"/>
  <c r="M287" i="2"/>
  <c r="M215" i="2"/>
  <c r="M147" i="2"/>
  <c r="M337" i="2"/>
  <c r="M201" i="2"/>
  <c r="M61" i="2"/>
  <c r="M318" i="2"/>
  <c r="M174" i="2"/>
  <c r="M26" i="2"/>
  <c r="W26" i="2" s="1"/>
  <c r="M283" i="2"/>
  <c r="M143" i="2"/>
  <c r="M63" i="2"/>
  <c r="M404" i="2"/>
  <c r="M324" i="2"/>
  <c r="M256" i="2"/>
  <c r="M192" i="2"/>
  <c r="M124" i="2"/>
  <c r="Y124" i="2" s="1"/>
  <c r="M52" i="2"/>
  <c r="M257" i="2"/>
  <c r="M117" i="2"/>
  <c r="M32" i="2"/>
  <c r="M235" i="2"/>
  <c r="M409" i="2"/>
  <c r="M102" i="2"/>
  <c r="M373" i="2"/>
  <c r="M237" i="2"/>
  <c r="M376" i="2"/>
  <c r="M105" i="2"/>
  <c r="M382" i="2"/>
  <c r="M170" i="2"/>
  <c r="M152" i="2"/>
  <c r="M288" i="2"/>
  <c r="M19" i="2"/>
  <c r="M203" i="2"/>
  <c r="M82" i="2"/>
  <c r="M394" i="2"/>
  <c r="M75" i="2"/>
  <c r="M285" i="2"/>
  <c r="M278" i="2"/>
  <c r="M83" i="2"/>
  <c r="M294" i="2"/>
  <c r="M115" i="2"/>
  <c r="M244" i="2"/>
  <c r="M206" i="2"/>
  <c r="M125" i="2"/>
  <c r="M253" i="2"/>
  <c r="M198" i="2"/>
  <c r="M171" i="2"/>
  <c r="M357" i="2"/>
  <c r="Y357" i="2" s="1"/>
  <c r="M354" i="2"/>
  <c r="M11" i="2"/>
  <c r="M988" i="2"/>
  <c r="M1071" i="2"/>
  <c r="T1071" i="2" s="1"/>
  <c r="M1061" i="2"/>
  <c r="T1061" i="2" s="1"/>
  <c r="M1062" i="2"/>
  <c r="T1062" i="2" s="1"/>
  <c r="M1063" i="2"/>
  <c r="T1063" i="2" s="1"/>
  <c r="M1064" i="2"/>
  <c r="T1064" i="2" s="1"/>
  <c r="M446" i="2"/>
  <c r="M422" i="2"/>
  <c r="M427" i="2"/>
  <c r="M438" i="2"/>
  <c r="M449" i="2"/>
  <c r="M425" i="2"/>
  <c r="M436" i="2"/>
  <c r="M447" i="2"/>
  <c r="M423" i="2"/>
  <c r="M997" i="2"/>
  <c r="M1038" i="2"/>
  <c r="M1014" i="2"/>
  <c r="T1014" i="2" s="1"/>
  <c r="M1055" i="2"/>
  <c r="T1055" i="2" s="1"/>
  <c r="M1031" i="2"/>
  <c r="M1007" i="2"/>
  <c r="M1048" i="2"/>
  <c r="T1048" i="2" s="1"/>
  <c r="M1024" i="2"/>
  <c r="M1000" i="2"/>
  <c r="M1041" i="2"/>
  <c r="M1017" i="2"/>
  <c r="T1017" i="2" s="1"/>
  <c r="M993" i="2"/>
  <c r="M1034" i="2"/>
  <c r="M1010" i="2"/>
  <c r="M1051" i="2"/>
  <c r="T1051" i="2" s="1"/>
  <c r="M1027" i="2"/>
  <c r="M151" i="2"/>
  <c r="M34" i="2"/>
  <c r="M326" i="2"/>
  <c r="O326" i="2" s="1"/>
  <c r="X325" i="2" s="1"/>
  <c r="M385" i="2"/>
  <c r="M274" i="2"/>
  <c r="M123" i="2"/>
  <c r="M403" i="2"/>
  <c r="O403" i="2" s="1"/>
  <c r="X402" i="2" s="1"/>
  <c r="M329" i="2"/>
  <c r="M261" i="2"/>
  <c r="M286" i="2"/>
  <c r="M163" i="2"/>
  <c r="M205" i="2"/>
  <c r="M137" i="2"/>
  <c r="M65" i="2"/>
  <c r="M414" i="2"/>
  <c r="O414" i="2" s="1"/>
  <c r="X413" i="2" s="1"/>
  <c r="M322" i="2"/>
  <c r="M226" i="2"/>
  <c r="M70" i="2"/>
  <c r="M127" i="2"/>
  <c r="O127" i="2" s="1"/>
  <c r="X126" i="2" s="1"/>
  <c r="M55" i="2"/>
  <c r="M392" i="2"/>
  <c r="M316" i="2"/>
  <c r="M248" i="2"/>
  <c r="O248" i="2" s="1"/>
  <c r="X247" i="2" s="1"/>
  <c r="M184" i="2"/>
  <c r="M112" i="2"/>
  <c r="M44" i="2"/>
  <c r="M417" i="2"/>
  <c r="O417" i="2" s="1"/>
  <c r="X416" i="2" s="1"/>
  <c r="M321" i="2"/>
  <c r="M209" i="2"/>
  <c r="M69" i="2"/>
  <c r="M335" i="2"/>
  <c r="V335" i="2" s="1"/>
  <c r="M267" i="2"/>
  <c r="M199" i="2"/>
  <c r="M131" i="2"/>
  <c r="M297" i="2"/>
  <c r="O297" i="2" s="1"/>
  <c r="X296" i="2" s="1"/>
  <c r="M165" i="2"/>
  <c r="M29" i="2"/>
  <c r="M282" i="2"/>
  <c r="M142" i="2"/>
  <c r="M391" i="2"/>
  <c r="M247" i="2"/>
  <c r="M111" i="2"/>
  <c r="M43" i="2"/>
  <c r="O43" i="2" s="1"/>
  <c r="X42" i="2" s="1"/>
  <c r="M384" i="2"/>
  <c r="M308" i="2"/>
  <c r="M240" i="2"/>
  <c r="M176" i="2"/>
  <c r="O176" i="2" s="1"/>
  <c r="X175" i="2" s="1"/>
  <c r="M104" i="2"/>
  <c r="M36" i="2"/>
  <c r="M225" i="2"/>
  <c r="M85" i="2"/>
  <c r="O85" i="2" s="1"/>
  <c r="X84" i="2" s="1"/>
  <c r="M383" i="2"/>
  <c r="M169" i="2"/>
  <c r="M239" i="2"/>
  <c r="M341" i="2"/>
  <c r="V341" i="2" s="1"/>
  <c r="M342" i="2"/>
  <c r="M213" i="2"/>
  <c r="M73" i="2"/>
  <c r="M330" i="2"/>
  <c r="M86" i="2"/>
  <c r="M188" i="2"/>
  <c r="M320" i="2"/>
  <c r="M59" i="2"/>
  <c r="M271" i="2"/>
  <c r="M166" i="2"/>
  <c r="M53" i="2"/>
  <c r="M202" i="2"/>
  <c r="O202" i="2" s="1"/>
  <c r="X201" i="2" s="1"/>
  <c r="M395" i="2"/>
  <c r="M64" i="2"/>
  <c r="M323" i="2"/>
  <c r="M150" i="2"/>
  <c r="M51" i="2"/>
  <c r="M180" i="2"/>
  <c r="M314" i="2"/>
  <c r="M197" i="2"/>
  <c r="M317" i="2"/>
  <c r="M377" i="2"/>
  <c r="M307" i="2"/>
  <c r="M402" i="2"/>
  <c r="Y402" i="2" s="1"/>
  <c r="M138" i="2"/>
  <c r="M187" i="2"/>
  <c r="M987" i="2"/>
  <c r="M1060" i="2"/>
  <c r="T1060" i="2" s="1"/>
  <c r="M1067" i="2"/>
  <c r="T1067" i="2" s="1"/>
  <c r="M1068" i="2"/>
  <c r="T1068" i="2" s="1"/>
  <c r="M1069" i="2"/>
  <c r="T1069" i="2" s="1"/>
  <c r="M1070" i="2"/>
  <c r="T1070" i="2" s="1"/>
  <c r="M440" i="2"/>
  <c r="M445" i="2"/>
  <c r="M421" i="2"/>
  <c r="M432" i="2"/>
  <c r="M443" i="2"/>
  <c r="M419" i="2"/>
  <c r="M430" i="2"/>
  <c r="M441" i="2"/>
  <c r="Y441" i="2" s="1"/>
  <c r="M1056" i="2"/>
  <c r="T1056" i="2" s="1"/>
  <c r="M1032" i="2"/>
  <c r="M1008" i="2"/>
  <c r="M1049" i="2"/>
  <c r="T1049" i="2" s="1"/>
  <c r="M1025" i="2"/>
  <c r="M1001" i="2"/>
  <c r="M1042" i="2"/>
  <c r="M1018" i="2"/>
  <c r="T1018" i="2" s="1"/>
  <c r="M994" i="2"/>
  <c r="M1035" i="2"/>
  <c r="M1011" i="2"/>
  <c r="M1052" i="2"/>
  <c r="T1052" i="2" s="1"/>
  <c r="M1028" i="2"/>
  <c r="M1004" i="2"/>
  <c r="M1045" i="2"/>
  <c r="M1021" i="2"/>
  <c r="T1021" i="2" s="1"/>
  <c r="M113" i="2"/>
  <c r="M49" i="2"/>
  <c r="M390" i="2"/>
  <c r="M306" i="2"/>
  <c r="M186" i="2"/>
  <c r="M46" i="2"/>
  <c r="M103" i="2"/>
  <c r="M35" i="2"/>
  <c r="Y35" i="2" s="1"/>
  <c r="M364" i="2"/>
  <c r="M300" i="2"/>
  <c r="M232" i="2"/>
  <c r="M164" i="2"/>
  <c r="Y164" i="2" s="1"/>
  <c r="M96" i="2"/>
  <c r="M28" i="2"/>
  <c r="M397" i="2"/>
  <c r="M305" i="2"/>
  <c r="V305" i="2" s="1"/>
  <c r="M177" i="2"/>
  <c r="M399" i="2"/>
  <c r="M319" i="2"/>
  <c r="M251" i="2"/>
  <c r="V251" i="2" s="1"/>
  <c r="M183" i="2"/>
  <c r="M411" i="2"/>
  <c r="M265" i="2"/>
  <c r="M129" i="2"/>
  <c r="T129" i="2" s="1"/>
  <c r="M406" i="2"/>
  <c r="M246" i="2"/>
  <c r="M90" i="2"/>
  <c r="M347" i="2"/>
  <c r="M211" i="2"/>
  <c r="M95" i="2"/>
  <c r="M23" i="2"/>
  <c r="M356" i="2"/>
  <c r="M292" i="2"/>
  <c r="M224" i="2"/>
  <c r="M156" i="2"/>
  <c r="M84" i="2"/>
  <c r="Y84" i="2" s="1"/>
  <c r="M393" i="2"/>
  <c r="M193" i="2"/>
  <c r="M126" i="2"/>
  <c r="M133" i="2"/>
  <c r="M372" i="2"/>
  <c r="M301" i="2"/>
  <c r="M114" i="2"/>
  <c r="M181" i="2"/>
  <c r="R181" i="2" s="1"/>
  <c r="M41" i="2"/>
  <c r="M298" i="2"/>
  <c r="M72" i="2"/>
  <c r="M220" i="2"/>
  <c r="T220" i="2" s="1"/>
  <c r="M352" i="2"/>
  <c r="M91" i="2"/>
  <c r="M339" i="2"/>
  <c r="M238" i="2"/>
  <c r="V238" i="2" s="1"/>
  <c r="M378" i="2"/>
  <c r="M161" i="2"/>
  <c r="M212" i="2"/>
  <c r="M222" i="2"/>
  <c r="M407" i="2"/>
  <c r="M388" i="2"/>
  <c r="M100" i="2"/>
  <c r="M398" i="2"/>
  <c r="V398" i="2" s="1"/>
  <c r="M47" i="2"/>
  <c r="M413" i="2"/>
  <c r="M350" i="2"/>
  <c r="M381" i="2"/>
  <c r="M229" i="2"/>
  <c r="M144" i="2"/>
  <c r="M66" i="2"/>
  <c r="M1059" i="2"/>
  <c r="T1059" i="2" s="1"/>
  <c r="M1066" i="2"/>
  <c r="T1066" i="2" s="1"/>
  <c r="M1073" i="2"/>
  <c r="T1073" i="2" s="1"/>
  <c r="M1074" i="2"/>
  <c r="T1074" i="2" s="1"/>
  <c r="M1075" i="2"/>
  <c r="T1075" i="2" s="1"/>
  <c r="M992" i="2"/>
  <c r="M434" i="2"/>
  <c r="M439" i="2"/>
  <c r="M450" i="2"/>
  <c r="M426" i="2"/>
  <c r="M437" i="2"/>
  <c r="M448" i="2"/>
  <c r="M424" i="2"/>
  <c r="Y424" i="2" s="1"/>
  <c r="M435" i="2"/>
  <c r="M1050" i="2"/>
  <c r="T1050" i="2" s="1"/>
  <c r="M1026" i="2"/>
  <c r="M1002" i="2"/>
  <c r="T1002" i="2" s="1"/>
  <c r="M1043" i="2"/>
  <c r="M1019" i="2"/>
  <c r="M995" i="2"/>
  <c r="M1036" i="2"/>
  <c r="T1036" i="2" s="1"/>
  <c r="M1012" i="2"/>
  <c r="M1053" i="2"/>
  <c r="T1053" i="2" s="1"/>
  <c r="M1029" i="2"/>
  <c r="M1005" i="2"/>
  <c r="O1005" i="2" s="1"/>
  <c r="X1004" i="2" s="1"/>
  <c r="M1046" i="2"/>
  <c r="M1022" i="2"/>
  <c r="M998" i="2"/>
  <c r="M1039" i="2"/>
  <c r="T1039" i="2" s="1"/>
  <c r="M1015" i="2"/>
  <c r="M67" i="2"/>
  <c r="M291" i="2"/>
  <c r="M182" i="2"/>
  <c r="O182" i="2" s="1"/>
  <c r="X181" i="2" s="1"/>
  <c r="M389" i="2"/>
  <c r="M410" i="2"/>
  <c r="M10" i="2"/>
  <c r="M168" i="2"/>
  <c r="M365" i="2"/>
  <c r="M293" i="2"/>
  <c r="R293" i="2" s="1"/>
  <c r="M121" i="2"/>
  <c r="M94" i="2"/>
  <c r="T94" i="2" s="1"/>
  <c r="M284" i="2"/>
  <c r="M173" i="2"/>
  <c r="T173" i="2" s="1"/>
  <c r="M97" i="2"/>
  <c r="M33" i="2"/>
  <c r="O33" i="2" s="1"/>
  <c r="X32" i="2" s="1"/>
  <c r="M362" i="2"/>
  <c r="M290" i="2"/>
  <c r="Y290" i="2" s="1"/>
  <c r="M154" i="2"/>
  <c r="M195" i="2"/>
  <c r="M87" i="2"/>
  <c r="M15" i="2"/>
  <c r="R15" i="2" s="1"/>
  <c r="M348" i="2"/>
  <c r="M280" i="2"/>
  <c r="M216" i="2"/>
  <c r="M148" i="2"/>
  <c r="V148" i="2" s="1"/>
  <c r="M76" i="2"/>
  <c r="M20" i="2"/>
  <c r="M361" i="2"/>
  <c r="M273" i="2"/>
  <c r="V273" i="2" s="1"/>
  <c r="M141" i="2"/>
  <c r="M375" i="2"/>
  <c r="M303" i="2"/>
  <c r="M231" i="2"/>
  <c r="O231" i="2" s="1"/>
  <c r="X230" i="2" s="1"/>
  <c r="M167" i="2"/>
  <c r="M369" i="2"/>
  <c r="V369" i="2" s="1"/>
  <c r="M233" i="2"/>
  <c r="M93" i="2"/>
  <c r="T93" i="2" s="1"/>
  <c r="M358" i="2"/>
  <c r="M210" i="2"/>
  <c r="O210" i="2" s="1"/>
  <c r="X209" i="2" s="1"/>
  <c r="M58" i="2"/>
  <c r="M315" i="2"/>
  <c r="T315" i="2" s="1"/>
  <c r="M179" i="2"/>
  <c r="M79" i="2"/>
  <c r="M7" i="2"/>
  <c r="M340" i="2"/>
  <c r="R340" i="2" s="1"/>
  <c r="M272" i="2"/>
  <c r="M208" i="2"/>
  <c r="O208" i="2" s="1"/>
  <c r="X207" i="2" s="1"/>
  <c r="M140" i="2"/>
  <c r="M68" i="2"/>
  <c r="O68" i="2" s="1"/>
  <c r="X67" i="2" s="1"/>
  <c r="M289" i="2"/>
  <c r="M157" i="2"/>
  <c r="O157" i="2" s="1"/>
  <c r="X156" i="2" s="1"/>
  <c r="M16" i="2"/>
  <c r="M107" i="2"/>
  <c r="T107" i="2" s="1"/>
  <c r="M270" i="2"/>
  <c r="M334" i="2"/>
  <c r="M8" i="2"/>
  <c r="M269" i="2"/>
  <c r="Y269" i="2" s="1"/>
  <c r="M279" i="2"/>
  <c r="M145" i="2"/>
  <c r="Y145" i="2" s="1"/>
  <c r="M9" i="2"/>
  <c r="M242" i="2"/>
  <c r="R242" i="2" s="1"/>
  <c r="M108" i="2"/>
  <c r="T108" i="2" s="1"/>
  <c r="M252" i="2"/>
  <c r="T252" i="2" s="1"/>
  <c r="M400" i="2"/>
  <c r="M135" i="2"/>
  <c r="R135" i="2" s="1"/>
  <c r="M18" i="2"/>
  <c r="M310" i="2"/>
  <c r="M116" i="2"/>
  <c r="M25" i="2"/>
  <c r="R25" i="2" s="1"/>
  <c r="M344" i="2"/>
  <c r="M37" i="2"/>
  <c r="O37" i="2" s="1"/>
  <c r="X36" i="2" s="1"/>
  <c r="M255" i="2"/>
  <c r="M312" i="2"/>
  <c r="O312" i="2" s="1"/>
  <c r="X311" i="2" s="1"/>
  <c r="M54" i="2"/>
  <c r="M57" i="2"/>
  <c r="O57" i="2" s="1"/>
  <c r="X56" i="2" s="1"/>
  <c r="M214" i="2"/>
  <c r="M31" i="2"/>
  <c r="V31" i="2" s="1"/>
  <c r="M50" i="2"/>
  <c r="M379" i="2"/>
  <c r="M89" i="2"/>
  <c r="M276" i="2"/>
  <c r="R276" i="2" s="1"/>
  <c r="M366" i="2"/>
  <c r="M1065" i="2"/>
  <c r="T1065" i="2" s="1"/>
  <c r="M1072" i="2"/>
  <c r="T1072" i="2" s="1"/>
  <c r="M990" i="2"/>
  <c r="U990" i="2" s="1"/>
  <c r="V990" i="2" s="1"/>
  <c r="M989" i="2"/>
  <c r="M1058" i="2"/>
  <c r="T1058" i="2" s="1"/>
  <c r="M991" i="2"/>
  <c r="M428" i="2"/>
  <c r="O428" i="2" s="1"/>
  <c r="X427" i="2" s="1"/>
  <c r="M433" i="2"/>
  <c r="M444" i="2"/>
  <c r="M420" i="2"/>
  <c r="M431" i="2"/>
  <c r="V431" i="2" s="1"/>
  <c r="M442" i="2"/>
  <c r="T442" i="2" s="1"/>
  <c r="M418" i="2"/>
  <c r="O418" i="2" s="1"/>
  <c r="X417" i="2" s="1"/>
  <c r="M429" i="2"/>
  <c r="M1003" i="2"/>
  <c r="O1003" i="2" s="1"/>
  <c r="X1002" i="2" s="1"/>
  <c r="M1044" i="2"/>
  <c r="M1020" i="2"/>
  <c r="O1020" i="2" s="1"/>
  <c r="X1019" i="2" s="1"/>
  <c r="M996" i="2"/>
  <c r="M1037" i="2"/>
  <c r="T1037" i="2" s="1"/>
  <c r="M1013" i="2"/>
  <c r="M1054" i="2"/>
  <c r="T1054" i="2" s="1"/>
  <c r="M1030" i="2"/>
  <c r="M1006" i="2"/>
  <c r="O1006" i="2" s="1"/>
  <c r="X1005" i="2" s="1"/>
  <c r="M1047" i="2"/>
  <c r="M1023" i="2"/>
  <c r="O1023" i="2" s="1"/>
  <c r="X1022" i="2" s="1"/>
  <c r="M999" i="2"/>
  <c r="M1040" i="2"/>
  <c r="T1040" i="2" s="1"/>
  <c r="M1016" i="2"/>
  <c r="M1057" i="2"/>
  <c r="T1057" i="2" s="1"/>
  <c r="M1033" i="2"/>
  <c r="M1009" i="2"/>
  <c r="O1009" i="2" s="1"/>
  <c r="X1008" i="2" s="1"/>
  <c r="O1038" i="2"/>
  <c r="X1037" i="2" s="1"/>
  <c r="T1038" i="2"/>
  <c r="O1002" i="2"/>
  <c r="X1001" i="2" s="1"/>
  <c r="O1031" i="2"/>
  <c r="X1030" i="2" s="1"/>
  <c r="T1031" i="2"/>
  <c r="R995" i="2"/>
  <c r="T995" i="2"/>
  <c r="U995" i="2"/>
  <c r="V995" i="2" s="1"/>
  <c r="O995" i="2"/>
  <c r="X994" i="2" s="1"/>
  <c r="O1024" i="2"/>
  <c r="X1023" i="2" s="1"/>
  <c r="T1024" i="2"/>
  <c r="O1017" i="2"/>
  <c r="X1016" i="2" s="1"/>
  <c r="O1046" i="2"/>
  <c r="X1045" i="2" s="1"/>
  <c r="T1046" i="2"/>
  <c r="O1010" i="2"/>
  <c r="X1009" i="2" s="1"/>
  <c r="T1010" i="2"/>
  <c r="O1039" i="2"/>
  <c r="X1038" i="2" s="1"/>
  <c r="R1003" i="2"/>
  <c r="O1032" i="2"/>
  <c r="X1031" i="2" s="1"/>
  <c r="T1032" i="2"/>
  <c r="Y996" i="2"/>
  <c r="R996" i="2"/>
  <c r="T996" i="2"/>
  <c r="O996" i="2"/>
  <c r="X995" i="2" s="1"/>
  <c r="V996" i="2"/>
  <c r="O1025" i="2"/>
  <c r="X1024" i="2" s="1"/>
  <c r="T1025" i="2"/>
  <c r="O1018" i="2"/>
  <c r="X1017" i="2" s="1"/>
  <c r="O1047" i="2"/>
  <c r="X1046" i="2" s="1"/>
  <c r="T1047" i="2"/>
  <c r="O1011" i="2"/>
  <c r="X1010" i="2" s="1"/>
  <c r="T1011" i="2"/>
  <c r="O1040" i="2"/>
  <c r="X1039" i="2" s="1"/>
  <c r="O1004" i="2"/>
  <c r="X1003" i="2" s="1"/>
  <c r="T1004" i="2"/>
  <c r="O1033" i="2"/>
  <c r="X1032" i="2" s="1"/>
  <c r="T1033" i="2"/>
  <c r="Y997" i="2"/>
  <c r="V997" i="2"/>
  <c r="R997" i="2"/>
  <c r="O997" i="2"/>
  <c r="X996" i="2" s="1"/>
  <c r="T997" i="2"/>
  <c r="O1026" i="2"/>
  <c r="X1025" i="2" s="1"/>
  <c r="T1026" i="2"/>
  <c r="O1019" i="2"/>
  <c r="X1018" i="2" s="1"/>
  <c r="T1019" i="2"/>
  <c r="O1012" i="2"/>
  <c r="X1011" i="2" s="1"/>
  <c r="T1012" i="2"/>
  <c r="O1041" i="2"/>
  <c r="X1040" i="2" s="1"/>
  <c r="T1041" i="2"/>
  <c r="O1034" i="2"/>
  <c r="X1033" i="2" s="1"/>
  <c r="T1034" i="2"/>
  <c r="R998" i="2"/>
  <c r="Y998" i="2"/>
  <c r="V998" i="2"/>
  <c r="T998" i="2"/>
  <c r="O998" i="2"/>
  <c r="X997" i="2" s="1"/>
  <c r="O1027" i="2"/>
  <c r="X1026" i="2" s="1"/>
  <c r="T1027" i="2"/>
  <c r="T1020" i="2"/>
  <c r="O1013" i="2"/>
  <c r="X1012" i="2" s="1"/>
  <c r="T1013" i="2"/>
  <c r="O1042" i="2"/>
  <c r="X1041" i="2" s="1"/>
  <c r="T1042" i="2"/>
  <c r="O1035" i="2"/>
  <c r="X1034" i="2" s="1"/>
  <c r="T1035" i="2"/>
  <c r="R999" i="2"/>
  <c r="Y999" i="2"/>
  <c r="O999" i="2"/>
  <c r="X998" i="2" s="1"/>
  <c r="V999" i="2"/>
  <c r="T999" i="2"/>
  <c r="O1028" i="2"/>
  <c r="X1027" i="2" s="1"/>
  <c r="T1028" i="2"/>
  <c r="O1021" i="2"/>
  <c r="X1020" i="2" s="1"/>
  <c r="O1014" i="2"/>
  <c r="X1013" i="2" s="1"/>
  <c r="O1043" i="2"/>
  <c r="X1042" i="2" s="1"/>
  <c r="T1043" i="2"/>
  <c r="O1007" i="2"/>
  <c r="X1006" i="2" s="1"/>
  <c r="T1007" i="2"/>
  <c r="O1036" i="2"/>
  <c r="X1035" i="2" s="1"/>
  <c r="V1000" i="2"/>
  <c r="R1000" i="2"/>
  <c r="T1000" i="2"/>
  <c r="O1000" i="2"/>
  <c r="X999" i="2" s="1"/>
  <c r="O1029" i="2"/>
  <c r="X1028" i="2" s="1"/>
  <c r="T1029" i="2"/>
  <c r="R993" i="2"/>
  <c r="T993" i="2"/>
  <c r="O993" i="2"/>
  <c r="X992" i="2" s="1"/>
  <c r="U993" i="2"/>
  <c r="V993" i="2" s="1"/>
  <c r="O1022" i="2"/>
  <c r="X1021" i="2" s="1"/>
  <c r="T1022" i="2"/>
  <c r="O1015" i="2"/>
  <c r="X1014" i="2" s="1"/>
  <c r="T1015" i="2"/>
  <c r="O1044" i="2"/>
  <c r="X1043" i="2" s="1"/>
  <c r="T1044" i="2"/>
  <c r="O1008" i="2"/>
  <c r="X1007" i="2" s="1"/>
  <c r="T1008" i="2"/>
  <c r="O1037" i="2"/>
  <c r="X1036" i="2" s="1"/>
  <c r="T1001" i="2"/>
  <c r="O1001" i="2"/>
  <c r="X1000" i="2" s="1"/>
  <c r="R1001" i="2"/>
  <c r="O1030" i="2"/>
  <c r="X1029" i="2" s="1"/>
  <c r="T1030" i="2"/>
  <c r="U994" i="2"/>
  <c r="V994" i="2" s="1"/>
  <c r="O994" i="2"/>
  <c r="X993" i="2" s="1"/>
  <c r="R994" i="2"/>
  <c r="T994" i="2"/>
  <c r="T1023" i="2"/>
  <c r="O1016" i="2"/>
  <c r="X1015" i="2" s="1"/>
  <c r="T1016" i="2"/>
  <c r="O1045" i="2"/>
  <c r="X1044" i="2" s="1"/>
  <c r="T1045" i="2"/>
  <c r="R56" i="2"/>
  <c r="T56" i="2"/>
  <c r="R160" i="2"/>
  <c r="T160" i="2"/>
  <c r="R22" i="2"/>
  <c r="T22" i="2"/>
  <c r="R194" i="2"/>
  <c r="T194" i="2"/>
  <c r="R78" i="2"/>
  <c r="T78" i="2"/>
  <c r="R327" i="2"/>
  <c r="T327" i="2"/>
  <c r="R223" i="2"/>
  <c r="T223" i="2"/>
  <c r="R119" i="2"/>
  <c r="T119" i="2"/>
  <c r="R190" i="2"/>
  <c r="T190" i="2"/>
  <c r="R371" i="2"/>
  <c r="T371" i="2"/>
  <c r="R67" i="2"/>
  <c r="T67" i="2"/>
  <c r="R34" i="2"/>
  <c r="T34" i="2"/>
  <c r="R389" i="2"/>
  <c r="T389" i="2"/>
  <c r="R274" i="2"/>
  <c r="T274" i="2"/>
  <c r="R329" i="2"/>
  <c r="T329" i="2"/>
  <c r="R121" i="2"/>
  <c r="T121" i="2"/>
  <c r="R173" i="2"/>
  <c r="R65" i="2"/>
  <c r="T65" i="2"/>
  <c r="R362" i="2"/>
  <c r="T362" i="2"/>
  <c r="R226" i="2"/>
  <c r="T226" i="2"/>
  <c r="R55" i="2"/>
  <c r="T55" i="2"/>
  <c r="R348" i="2"/>
  <c r="T348" i="2"/>
  <c r="R148" i="2"/>
  <c r="R44" i="2"/>
  <c r="T44" i="2"/>
  <c r="R361" i="2"/>
  <c r="T361" i="2"/>
  <c r="R209" i="2"/>
  <c r="T209" i="2"/>
  <c r="R267" i="2"/>
  <c r="T267" i="2"/>
  <c r="R167" i="2"/>
  <c r="T167" i="2"/>
  <c r="R93" i="2"/>
  <c r="R282" i="2"/>
  <c r="T282" i="2"/>
  <c r="R58" i="2"/>
  <c r="T58" i="2"/>
  <c r="R247" i="2"/>
  <c r="T247" i="2"/>
  <c r="R384" i="2"/>
  <c r="T384" i="2"/>
  <c r="R272" i="2"/>
  <c r="T272" i="2"/>
  <c r="R68" i="2"/>
  <c r="R225" i="2"/>
  <c r="T225" i="2"/>
  <c r="R16" i="2"/>
  <c r="T16" i="2"/>
  <c r="R169" i="2"/>
  <c r="T169" i="2"/>
  <c r="R8" i="2"/>
  <c r="T8" i="2"/>
  <c r="R342" i="2"/>
  <c r="T342" i="2"/>
  <c r="R108" i="2"/>
  <c r="R320" i="2"/>
  <c r="T320" i="2"/>
  <c r="R166" i="2"/>
  <c r="T166" i="2"/>
  <c r="R395" i="2"/>
  <c r="T395" i="2"/>
  <c r="R344" i="2"/>
  <c r="T344" i="2"/>
  <c r="R314" i="2"/>
  <c r="T314" i="2"/>
  <c r="R214" i="2"/>
  <c r="T214" i="2"/>
  <c r="R377" i="2"/>
  <c r="T377" i="2"/>
  <c r="R307" i="2"/>
  <c r="T307" i="2"/>
  <c r="R89" i="2"/>
  <c r="T89" i="2"/>
  <c r="R187" i="2"/>
  <c r="T187" i="2"/>
  <c r="R991" i="2"/>
  <c r="T991" i="2"/>
  <c r="R445" i="2"/>
  <c r="T445" i="2"/>
  <c r="R443" i="2"/>
  <c r="T443" i="2"/>
  <c r="R442" i="2"/>
  <c r="R21" i="2"/>
  <c r="T21" i="2"/>
  <c r="R80" i="2"/>
  <c r="T80" i="2"/>
  <c r="R172" i="2"/>
  <c r="T172" i="2"/>
  <c r="R268" i="2"/>
  <c r="T268" i="2"/>
  <c r="R368" i="2"/>
  <c r="T368" i="2"/>
  <c r="R14" i="2"/>
  <c r="T14" i="2"/>
  <c r="R311" i="2"/>
  <c r="T311" i="2"/>
  <c r="R207" i="2"/>
  <c r="T207" i="2"/>
  <c r="R405" i="2"/>
  <c r="T405" i="2"/>
  <c r="R185" i="2"/>
  <c r="T185" i="2"/>
  <c r="R386" i="2"/>
  <c r="T386" i="2"/>
  <c r="R158" i="2"/>
  <c r="T158" i="2"/>
  <c r="R99" i="2"/>
  <c r="T99" i="2"/>
  <c r="R106" i="2"/>
  <c r="T106" i="2"/>
  <c r="R92" i="2"/>
  <c r="T92" i="2"/>
  <c r="R309" i="2"/>
  <c r="T309" i="2"/>
  <c r="R374" i="2"/>
  <c r="T374" i="2"/>
  <c r="R396" i="2"/>
  <c r="T396" i="2"/>
  <c r="R153" i="2"/>
  <c r="T153" i="2"/>
  <c r="R49" i="2"/>
  <c r="T49" i="2"/>
  <c r="R186" i="2"/>
  <c r="T186" i="2"/>
  <c r="R159" i="2"/>
  <c r="T159" i="2"/>
  <c r="R332" i="2"/>
  <c r="T332" i="2"/>
  <c r="R232" i="2"/>
  <c r="T232" i="2"/>
  <c r="R132" i="2"/>
  <c r="T132" i="2"/>
  <c r="R28" i="2"/>
  <c r="T28" i="2"/>
  <c r="R177" i="2"/>
  <c r="T177" i="2"/>
  <c r="R351" i="2"/>
  <c r="T351" i="2"/>
  <c r="R147" i="2"/>
  <c r="T147" i="2"/>
  <c r="R265" i="2"/>
  <c r="T265" i="2"/>
  <c r="R61" i="2"/>
  <c r="T61" i="2"/>
  <c r="R246" i="2"/>
  <c r="T246" i="2"/>
  <c r="R211" i="2"/>
  <c r="T211" i="2"/>
  <c r="R63" i="2"/>
  <c r="T63" i="2"/>
  <c r="R256" i="2"/>
  <c r="T256" i="2"/>
  <c r="R156" i="2"/>
  <c r="T156" i="2"/>
  <c r="R52" i="2"/>
  <c r="T52" i="2"/>
  <c r="R193" i="2"/>
  <c r="T193" i="2"/>
  <c r="R235" i="2"/>
  <c r="T235" i="2"/>
  <c r="R114" i="2"/>
  <c r="T114" i="2"/>
  <c r="R105" i="2"/>
  <c r="T105" i="2"/>
  <c r="R298" i="2"/>
  <c r="T298" i="2"/>
  <c r="R152" i="2"/>
  <c r="T152" i="2"/>
  <c r="R352" i="2"/>
  <c r="T352" i="2"/>
  <c r="R203" i="2"/>
  <c r="T203" i="2"/>
  <c r="R161" i="2"/>
  <c r="T161" i="2"/>
  <c r="R83" i="2"/>
  <c r="T83" i="2"/>
  <c r="R407" i="2"/>
  <c r="T407" i="2"/>
  <c r="R244" i="2"/>
  <c r="T244" i="2"/>
  <c r="R253" i="2"/>
  <c r="T253" i="2"/>
  <c r="R350" i="2"/>
  <c r="T350" i="2"/>
  <c r="R354" i="2"/>
  <c r="T354" i="2"/>
  <c r="R66" i="2"/>
  <c r="T66" i="2"/>
  <c r="R990" i="2"/>
  <c r="R989" i="2"/>
  <c r="T989" i="2"/>
  <c r="R446" i="2"/>
  <c r="T446" i="2"/>
  <c r="R439" i="2"/>
  <c r="T439" i="2"/>
  <c r="R437" i="2"/>
  <c r="T437" i="2"/>
  <c r="R436" i="2"/>
  <c r="T436" i="2"/>
  <c r="R435" i="2"/>
  <c r="T435" i="2"/>
  <c r="R196" i="2"/>
  <c r="T196" i="2"/>
  <c r="R296" i="2"/>
  <c r="T296" i="2"/>
  <c r="R408" i="2"/>
  <c r="T408" i="2"/>
  <c r="R266" i="2"/>
  <c r="T266" i="2"/>
  <c r="R162" i="2"/>
  <c r="T162" i="2"/>
  <c r="R415" i="2"/>
  <c r="T415" i="2"/>
  <c r="R353" i="2"/>
  <c r="T353" i="2"/>
  <c r="R149" i="2"/>
  <c r="T149" i="2"/>
  <c r="R338" i="2"/>
  <c r="T338" i="2"/>
  <c r="R118" i="2"/>
  <c r="T118" i="2"/>
  <c r="R299" i="2"/>
  <c r="T299" i="2"/>
  <c r="R151" i="2"/>
  <c r="T151" i="2"/>
  <c r="R385" i="2"/>
  <c r="T385" i="2"/>
  <c r="R10" i="2"/>
  <c r="T10" i="2"/>
  <c r="T293" i="2"/>
  <c r="R286" i="2"/>
  <c r="T286" i="2"/>
  <c r="R284" i="2"/>
  <c r="T284" i="2"/>
  <c r="R137" i="2"/>
  <c r="T137" i="2"/>
  <c r="R322" i="2"/>
  <c r="T322" i="2"/>
  <c r="R154" i="2"/>
  <c r="T154" i="2"/>
  <c r="R316" i="2"/>
  <c r="T316" i="2"/>
  <c r="R216" i="2"/>
  <c r="T216" i="2"/>
  <c r="R112" i="2"/>
  <c r="T112" i="2"/>
  <c r="R321" i="2"/>
  <c r="T321" i="2"/>
  <c r="R141" i="2"/>
  <c r="T141" i="2"/>
  <c r="R131" i="2"/>
  <c r="T131" i="2"/>
  <c r="R233" i="2"/>
  <c r="T233" i="2"/>
  <c r="R29" i="2"/>
  <c r="T29" i="2"/>
  <c r="R391" i="2"/>
  <c r="T391" i="2"/>
  <c r="R179" i="2"/>
  <c r="T179" i="2"/>
  <c r="R240" i="2"/>
  <c r="T240" i="2"/>
  <c r="R140" i="2"/>
  <c r="T140" i="2"/>
  <c r="R36" i="2"/>
  <c r="T36" i="2"/>
  <c r="R383" i="2"/>
  <c r="T383" i="2"/>
  <c r="R279" i="2"/>
  <c r="T279" i="2"/>
  <c r="R73" i="2"/>
  <c r="T73" i="2"/>
  <c r="T242" i="2"/>
  <c r="R188" i="2"/>
  <c r="T188" i="2"/>
  <c r="R400" i="2"/>
  <c r="T400" i="2"/>
  <c r="R271" i="2"/>
  <c r="T271" i="2"/>
  <c r="T25" i="2"/>
  <c r="R323" i="2"/>
  <c r="T323" i="2"/>
  <c r="R255" i="2"/>
  <c r="T255" i="2"/>
  <c r="R180" i="2"/>
  <c r="T180" i="2"/>
  <c r="R317" i="2"/>
  <c r="T317" i="2"/>
  <c r="R50" i="2"/>
  <c r="T50" i="2"/>
  <c r="R138" i="2"/>
  <c r="T138" i="2"/>
  <c r="R366" i="2"/>
  <c r="T366" i="2"/>
  <c r="R987" i="2"/>
  <c r="T987" i="2"/>
  <c r="R440" i="2"/>
  <c r="T440" i="2"/>
  <c r="R433" i="2"/>
  <c r="T433" i="2"/>
  <c r="R430" i="2"/>
  <c r="T430" i="2"/>
  <c r="R429" i="2"/>
  <c r="T429" i="2"/>
  <c r="R39" i="2"/>
  <c r="T39" i="2"/>
  <c r="R120" i="2"/>
  <c r="T120" i="2"/>
  <c r="R204" i="2"/>
  <c r="T204" i="2"/>
  <c r="R250" i="2"/>
  <c r="T250" i="2"/>
  <c r="R146" i="2"/>
  <c r="T146" i="2"/>
  <c r="R387" i="2"/>
  <c r="T387" i="2"/>
  <c r="R275" i="2"/>
  <c r="T275" i="2"/>
  <c r="R175" i="2"/>
  <c r="T175" i="2"/>
  <c r="R313" i="2"/>
  <c r="T313" i="2"/>
  <c r="R74" i="2"/>
  <c r="T74" i="2"/>
  <c r="R263" i="2"/>
  <c r="T263" i="2"/>
  <c r="R254" i="2"/>
  <c r="T254" i="2"/>
  <c r="R325" i="2"/>
  <c r="T325" i="2"/>
  <c r="R359" i="2"/>
  <c r="T359" i="2"/>
  <c r="R401" i="2"/>
  <c r="T401" i="2"/>
  <c r="R277" i="2"/>
  <c r="T277" i="2"/>
  <c r="R134" i="2"/>
  <c r="T134" i="2"/>
  <c r="R113" i="2"/>
  <c r="T113" i="2"/>
  <c r="R17" i="2"/>
  <c r="T17" i="2"/>
  <c r="R110" i="2"/>
  <c r="T110" i="2"/>
  <c r="R103" i="2"/>
  <c r="T103" i="2"/>
  <c r="R412" i="2"/>
  <c r="T412" i="2"/>
  <c r="R300" i="2"/>
  <c r="T300" i="2"/>
  <c r="R96" i="2"/>
  <c r="T96" i="2"/>
  <c r="R12" i="2"/>
  <c r="T12" i="2"/>
  <c r="R101" i="2"/>
  <c r="T101" i="2"/>
  <c r="R319" i="2"/>
  <c r="T319" i="2"/>
  <c r="R215" i="2"/>
  <c r="T215" i="2"/>
  <c r="R411" i="2"/>
  <c r="T411" i="2"/>
  <c r="R406" i="2"/>
  <c r="T406" i="2"/>
  <c r="R174" i="2"/>
  <c r="T174" i="2"/>
  <c r="R143" i="2"/>
  <c r="T143" i="2"/>
  <c r="R23" i="2"/>
  <c r="T23" i="2"/>
  <c r="R324" i="2"/>
  <c r="T324" i="2"/>
  <c r="R224" i="2"/>
  <c r="T224" i="2"/>
  <c r="R393" i="2"/>
  <c r="T393" i="2"/>
  <c r="R117" i="2"/>
  <c r="T117" i="2"/>
  <c r="R126" i="2"/>
  <c r="T126" i="2"/>
  <c r="R102" i="2"/>
  <c r="T102" i="2"/>
  <c r="R301" i="2"/>
  <c r="T301" i="2"/>
  <c r="R376" i="2"/>
  <c r="T376" i="2"/>
  <c r="R41" i="2"/>
  <c r="T41" i="2"/>
  <c r="R170" i="2"/>
  <c r="T170" i="2"/>
  <c r="R339" i="2"/>
  <c r="T339" i="2"/>
  <c r="R394" i="2"/>
  <c r="T394" i="2"/>
  <c r="R378" i="2"/>
  <c r="T378" i="2"/>
  <c r="R278" i="2"/>
  <c r="T278" i="2"/>
  <c r="R115" i="2"/>
  <c r="T115" i="2"/>
  <c r="R100" i="2"/>
  <c r="T100" i="2"/>
  <c r="R413" i="2"/>
  <c r="T413" i="2"/>
  <c r="R171" i="2"/>
  <c r="T171" i="2"/>
  <c r="R144" i="2"/>
  <c r="T144" i="2"/>
  <c r="R434" i="2"/>
  <c r="T434" i="2"/>
  <c r="R427" i="2"/>
  <c r="T427" i="2"/>
  <c r="R426" i="2"/>
  <c r="T426" i="2"/>
  <c r="R425" i="2"/>
  <c r="T425" i="2"/>
  <c r="R423" i="2"/>
  <c r="T423" i="2"/>
  <c r="R128" i="2"/>
  <c r="T128" i="2"/>
  <c r="R228" i="2"/>
  <c r="T228" i="2"/>
  <c r="R328" i="2"/>
  <c r="T328" i="2"/>
  <c r="R27" i="2"/>
  <c r="T27" i="2"/>
  <c r="T234" i="2"/>
  <c r="R367" i="2"/>
  <c r="T367" i="2"/>
  <c r="R259" i="2"/>
  <c r="T259" i="2"/>
  <c r="R155" i="2"/>
  <c r="T155" i="2"/>
  <c r="R281" i="2"/>
  <c r="T281" i="2"/>
  <c r="R77" i="2"/>
  <c r="T77" i="2"/>
  <c r="R262" i="2"/>
  <c r="T262" i="2"/>
  <c r="R291" i="2"/>
  <c r="T291" i="2"/>
  <c r="R410" i="2"/>
  <c r="T410" i="2"/>
  <c r="R123" i="2"/>
  <c r="T123" i="2"/>
  <c r="R365" i="2"/>
  <c r="T365" i="2"/>
  <c r="R261" i="2"/>
  <c r="T261" i="2"/>
  <c r="R205" i="2"/>
  <c r="T205" i="2"/>
  <c r="R97" i="2"/>
  <c r="T97" i="2"/>
  <c r="R290" i="2"/>
  <c r="R70" i="2"/>
  <c r="T70" i="2"/>
  <c r="R87" i="2"/>
  <c r="T87" i="2"/>
  <c r="R392" i="2"/>
  <c r="T392" i="2"/>
  <c r="R184" i="2"/>
  <c r="T184" i="2"/>
  <c r="R76" i="2"/>
  <c r="T76" i="2"/>
  <c r="R273" i="2"/>
  <c r="R69" i="2"/>
  <c r="T69" i="2"/>
  <c r="R303" i="2"/>
  <c r="T303" i="2"/>
  <c r="R199" i="2"/>
  <c r="T199" i="2"/>
  <c r="R165" i="2"/>
  <c r="T165" i="2"/>
  <c r="R358" i="2"/>
  <c r="T358" i="2"/>
  <c r="R315" i="2"/>
  <c r="R111" i="2"/>
  <c r="T111" i="2"/>
  <c r="R7" i="2"/>
  <c r="T7" i="2"/>
  <c r="R308" i="2"/>
  <c r="T308" i="2"/>
  <c r="R104" i="2"/>
  <c r="T104" i="2"/>
  <c r="R289" i="2"/>
  <c r="T289" i="2"/>
  <c r="R270" i="2"/>
  <c r="T270" i="2"/>
  <c r="R239" i="2"/>
  <c r="T239" i="2"/>
  <c r="R269" i="2"/>
  <c r="R213" i="2"/>
  <c r="T213" i="2"/>
  <c r="R9" i="2"/>
  <c r="T9" i="2"/>
  <c r="R86" i="2"/>
  <c r="T86" i="2"/>
  <c r="R18" i="2"/>
  <c r="T18" i="2"/>
  <c r="R53" i="2"/>
  <c r="T53" i="2"/>
  <c r="R116" i="2"/>
  <c r="T116" i="2"/>
  <c r="R64" i="2"/>
  <c r="T64" i="2"/>
  <c r="R51" i="2"/>
  <c r="T51" i="2"/>
  <c r="R54" i="2"/>
  <c r="T54" i="2"/>
  <c r="T276" i="2"/>
  <c r="R421" i="2"/>
  <c r="T421" i="2"/>
  <c r="R420" i="2"/>
  <c r="T420" i="2"/>
  <c r="R419" i="2"/>
  <c r="T419" i="2"/>
  <c r="R38" i="2"/>
  <c r="T38" i="2"/>
  <c r="R40" i="2"/>
  <c r="T40" i="2"/>
  <c r="R236" i="2"/>
  <c r="T236" i="2"/>
  <c r="R336" i="2"/>
  <c r="T336" i="2"/>
  <c r="R30" i="2"/>
  <c r="T30" i="2"/>
  <c r="R218" i="2"/>
  <c r="T218" i="2"/>
  <c r="R98" i="2"/>
  <c r="T98" i="2"/>
  <c r="R343" i="2"/>
  <c r="T343" i="2"/>
  <c r="R249" i="2"/>
  <c r="T249" i="2"/>
  <c r="R45" i="2"/>
  <c r="T45" i="2"/>
  <c r="R230" i="2"/>
  <c r="T230" i="2"/>
  <c r="R6" i="2"/>
  <c r="T6" i="2"/>
  <c r="R24" i="2"/>
  <c r="T24" i="2"/>
  <c r="R355" i="2"/>
  <c r="T355" i="2"/>
  <c r="R5" i="2"/>
  <c r="T5" i="2"/>
  <c r="R370" i="2"/>
  <c r="T370" i="2"/>
  <c r="R380" i="2"/>
  <c r="T380" i="2"/>
  <c r="R363" i="2"/>
  <c r="T363" i="2"/>
  <c r="R189" i="2"/>
  <c r="T189" i="2"/>
  <c r="R81" i="2"/>
  <c r="T81" i="2"/>
  <c r="R390" i="2"/>
  <c r="T390" i="2"/>
  <c r="R258" i="2"/>
  <c r="T258" i="2"/>
  <c r="R46" i="2"/>
  <c r="T46" i="2"/>
  <c r="R364" i="2"/>
  <c r="T364" i="2"/>
  <c r="R264" i="2"/>
  <c r="T264" i="2"/>
  <c r="R60" i="2"/>
  <c r="T60" i="2"/>
  <c r="R397" i="2"/>
  <c r="T397" i="2"/>
  <c r="R241" i="2"/>
  <c r="T241" i="2"/>
  <c r="R399" i="2"/>
  <c r="T399" i="2"/>
  <c r="R183" i="2"/>
  <c r="T183" i="2"/>
  <c r="R337" i="2"/>
  <c r="T337" i="2"/>
  <c r="R318" i="2"/>
  <c r="T318" i="2"/>
  <c r="R90" i="2"/>
  <c r="T90" i="2"/>
  <c r="R283" i="2"/>
  <c r="T283" i="2"/>
  <c r="R95" i="2"/>
  <c r="T95" i="2"/>
  <c r="R292" i="2"/>
  <c r="T292" i="2"/>
  <c r="R192" i="2"/>
  <c r="T192" i="2"/>
  <c r="R257" i="2"/>
  <c r="T257" i="2"/>
  <c r="R4" i="2"/>
  <c r="T4" i="2"/>
  <c r="R409" i="2"/>
  <c r="T409" i="2"/>
  <c r="R372" i="2"/>
  <c r="T372" i="2"/>
  <c r="R237" i="2"/>
  <c r="T237" i="2"/>
  <c r="R72" i="2"/>
  <c r="T72" i="2"/>
  <c r="R288" i="2"/>
  <c r="T288" i="2"/>
  <c r="R91" i="2"/>
  <c r="T91" i="2"/>
  <c r="R82" i="2"/>
  <c r="T82" i="2"/>
  <c r="R285" i="2"/>
  <c r="T285" i="2"/>
  <c r="R212" i="2"/>
  <c r="T212" i="2"/>
  <c r="R388" i="2"/>
  <c r="T388" i="2"/>
  <c r="R206" i="2"/>
  <c r="T206" i="2"/>
  <c r="R47" i="2"/>
  <c r="T47" i="2"/>
  <c r="R198" i="2"/>
  <c r="T198" i="2"/>
  <c r="R229" i="2"/>
  <c r="T229" i="2"/>
  <c r="R11" i="2"/>
  <c r="T11" i="2"/>
  <c r="R988" i="2"/>
  <c r="T988" i="2"/>
  <c r="R992" i="2"/>
  <c r="T992" i="2"/>
  <c r="R422" i="2"/>
  <c r="T422" i="2"/>
  <c r="R449" i="2"/>
  <c r="T449" i="2"/>
  <c r="R448" i="2"/>
  <c r="T448" i="2"/>
  <c r="V128" i="2"/>
  <c r="Y128" i="2"/>
  <c r="V228" i="2"/>
  <c r="Y228" i="2"/>
  <c r="V328" i="2"/>
  <c r="Y328" i="2"/>
  <c r="V27" i="2"/>
  <c r="Y27" i="2"/>
  <c r="W27" i="2"/>
  <c r="V367" i="2"/>
  <c r="Y367" i="2"/>
  <c r="V259" i="2"/>
  <c r="Y259" i="2"/>
  <c r="V155" i="2"/>
  <c r="Y155" i="2"/>
  <c r="V281" i="2"/>
  <c r="Y281" i="2"/>
  <c r="V77" i="2"/>
  <c r="Y77" i="2"/>
  <c r="V262" i="2"/>
  <c r="Y262" i="2"/>
  <c r="V291" i="2"/>
  <c r="Y291" i="2"/>
  <c r="V410" i="2"/>
  <c r="Y410" i="2"/>
  <c r="V123" i="2"/>
  <c r="Y123" i="2"/>
  <c r="V365" i="2"/>
  <c r="Y365" i="2"/>
  <c r="V261" i="2"/>
  <c r="Y261" i="2"/>
  <c r="V205" i="2"/>
  <c r="Y205" i="2"/>
  <c r="V97" i="2"/>
  <c r="Y97" i="2"/>
  <c r="V70" i="2"/>
  <c r="Y70" i="2"/>
  <c r="W70" i="2"/>
  <c r="V87" i="2"/>
  <c r="Y87" i="2"/>
  <c r="V392" i="2"/>
  <c r="Y392" i="2"/>
  <c r="V184" i="2"/>
  <c r="Y184" i="2"/>
  <c r="V76" i="2"/>
  <c r="Y76" i="2"/>
  <c r="Y273" i="2"/>
  <c r="V69" i="2"/>
  <c r="Y69" i="2"/>
  <c r="W69" i="2"/>
  <c r="V303" i="2"/>
  <c r="Y303" i="2"/>
  <c r="V199" i="2"/>
  <c r="Y199" i="2"/>
  <c r="V165" i="2"/>
  <c r="Y165" i="2"/>
  <c r="V358" i="2"/>
  <c r="Y358" i="2"/>
  <c r="V111" i="2"/>
  <c r="Y111" i="2"/>
  <c r="V7" i="2"/>
  <c r="Y7" i="2"/>
  <c r="W7" i="2"/>
  <c r="V308" i="2"/>
  <c r="Y308" i="2"/>
  <c r="V104" i="2"/>
  <c r="Y104" i="2"/>
  <c r="V289" i="2"/>
  <c r="Y289" i="2"/>
  <c r="V270" i="2"/>
  <c r="Y270" i="2"/>
  <c r="V239" i="2"/>
  <c r="Y239" i="2"/>
  <c r="V213" i="2"/>
  <c r="Y213" i="2"/>
  <c r="V9" i="2"/>
  <c r="Y9" i="2"/>
  <c r="W9" i="2"/>
  <c r="V86" i="2"/>
  <c r="Y86" i="2"/>
  <c r="V18" i="2"/>
  <c r="Y18" i="2"/>
  <c r="W18" i="2"/>
  <c r="V53" i="2"/>
  <c r="Y53" i="2"/>
  <c r="W53" i="2"/>
  <c r="V116" i="2"/>
  <c r="Y116" i="2"/>
  <c r="V64" i="2"/>
  <c r="Y64" i="2"/>
  <c r="V51" i="2"/>
  <c r="Y51" i="2"/>
  <c r="W51" i="2"/>
  <c r="V54" i="2"/>
  <c r="Y54" i="2"/>
  <c r="W54" i="2"/>
  <c r="Y31" i="2"/>
  <c r="V428" i="2"/>
  <c r="V421" i="2"/>
  <c r="Y421" i="2"/>
  <c r="V420" i="2"/>
  <c r="Y420" i="2"/>
  <c r="V419" i="2"/>
  <c r="Y419" i="2"/>
  <c r="V236" i="2"/>
  <c r="Y236" i="2"/>
  <c r="V336" i="2"/>
  <c r="Y336" i="2"/>
  <c r="V30" i="2"/>
  <c r="Y30" i="2"/>
  <c r="W30" i="2"/>
  <c r="V218" i="2"/>
  <c r="Y218" i="2"/>
  <c r="V98" i="2"/>
  <c r="Y98" i="2"/>
  <c r="V343" i="2"/>
  <c r="Y343" i="2"/>
  <c r="V249" i="2"/>
  <c r="Y249" i="2"/>
  <c r="V45" i="2"/>
  <c r="Y45" i="2"/>
  <c r="V230" i="2"/>
  <c r="Y230" i="2"/>
  <c r="V6" i="2"/>
  <c r="Y6" i="2"/>
  <c r="W6" i="2"/>
  <c r="V24" i="2"/>
  <c r="Y24" i="2"/>
  <c r="W24" i="2"/>
  <c r="V355" i="2"/>
  <c r="Y355" i="2"/>
  <c r="V5" i="2"/>
  <c r="Y5" i="2"/>
  <c r="W5" i="2"/>
  <c r="V370" i="2"/>
  <c r="Y370" i="2"/>
  <c r="V380" i="2"/>
  <c r="Y380" i="2"/>
  <c r="V363" i="2"/>
  <c r="Y363" i="2"/>
  <c r="V189" i="2"/>
  <c r="Y189" i="2"/>
  <c r="V81" i="2"/>
  <c r="Y81" i="2"/>
  <c r="V390" i="2"/>
  <c r="Y390" i="2"/>
  <c r="V258" i="2"/>
  <c r="Y258" i="2"/>
  <c r="V46" i="2"/>
  <c r="Y46" i="2"/>
  <c r="W46" i="2"/>
  <c r="V364" i="2"/>
  <c r="Y364" i="2"/>
  <c r="V264" i="2"/>
  <c r="Y264" i="2"/>
  <c r="V60" i="2"/>
  <c r="Y60" i="2"/>
  <c r="W60" i="2"/>
  <c r="V397" i="2"/>
  <c r="Y397" i="2"/>
  <c r="V241" i="2"/>
  <c r="Y241" i="2"/>
  <c r="V399" i="2"/>
  <c r="Y399" i="2"/>
  <c r="V183" i="2"/>
  <c r="Y183" i="2"/>
  <c r="V337" i="2"/>
  <c r="Y337" i="2"/>
  <c r="V318" i="2"/>
  <c r="Y318" i="2"/>
  <c r="V90" i="2"/>
  <c r="Y90" i="2"/>
  <c r="V283" i="2"/>
  <c r="Y283" i="2"/>
  <c r="V95" i="2"/>
  <c r="Y95" i="2"/>
  <c r="V292" i="2"/>
  <c r="Y292" i="2"/>
  <c r="V192" i="2"/>
  <c r="Y192" i="2"/>
  <c r="V257" i="2"/>
  <c r="Y257" i="2"/>
  <c r="V4" i="2"/>
  <c r="W4" i="2"/>
  <c r="Y4" i="2"/>
  <c r="V409" i="2"/>
  <c r="Y409" i="2"/>
  <c r="V372" i="2"/>
  <c r="Y372" i="2"/>
  <c r="V237" i="2"/>
  <c r="Y237" i="2"/>
  <c r="V72" i="2"/>
  <c r="Y72" i="2"/>
  <c r="V288" i="2"/>
  <c r="Y288" i="2"/>
  <c r="V91" i="2"/>
  <c r="Y91" i="2"/>
  <c r="V82" i="2"/>
  <c r="Y82" i="2"/>
  <c r="V285" i="2"/>
  <c r="Y285" i="2"/>
  <c r="V212" i="2"/>
  <c r="Y212" i="2"/>
  <c r="V388" i="2"/>
  <c r="Y388" i="2"/>
  <c r="V206" i="2"/>
  <c r="Y206" i="2"/>
  <c r="V47" i="2"/>
  <c r="Y47" i="2"/>
  <c r="V198" i="2"/>
  <c r="Y198" i="2"/>
  <c r="V229" i="2"/>
  <c r="Y229" i="2"/>
  <c r="V11" i="2"/>
  <c r="Y11" i="2"/>
  <c r="W11" i="2"/>
  <c r="V422" i="2"/>
  <c r="Y422" i="2"/>
  <c r="V449" i="2"/>
  <c r="Y449" i="2"/>
  <c r="V448" i="2"/>
  <c r="Y448" i="2"/>
  <c r="V56" i="2"/>
  <c r="Y56" i="2"/>
  <c r="W56" i="2"/>
  <c r="V160" i="2"/>
  <c r="Y160" i="2"/>
  <c r="V194" i="2"/>
  <c r="Y194" i="2"/>
  <c r="V78" i="2"/>
  <c r="Y78" i="2"/>
  <c r="V327" i="2"/>
  <c r="Y327" i="2"/>
  <c r="V223" i="2"/>
  <c r="Y223" i="2"/>
  <c r="V119" i="2"/>
  <c r="Y119" i="2"/>
  <c r="V190" i="2"/>
  <c r="Y190" i="2"/>
  <c r="V371" i="2"/>
  <c r="Y371" i="2"/>
  <c r="V67" i="2"/>
  <c r="Y67" i="2"/>
  <c r="W67" i="2"/>
  <c r="V34" i="2"/>
  <c r="Y34" i="2"/>
  <c r="W34" i="2"/>
  <c r="V389" i="2"/>
  <c r="Y389" i="2"/>
  <c r="V274" i="2"/>
  <c r="Y274" i="2"/>
  <c r="V329" i="2"/>
  <c r="Y329" i="2"/>
  <c r="V121" i="2"/>
  <c r="Y121" i="2"/>
  <c r="V65" i="2"/>
  <c r="Y65" i="2"/>
  <c r="W65" i="2"/>
  <c r="V362" i="2"/>
  <c r="Y362" i="2"/>
  <c r="V226" i="2"/>
  <c r="Y226" i="2"/>
  <c r="V55" i="2"/>
  <c r="Y55" i="2"/>
  <c r="W55" i="2"/>
  <c r="V348" i="2"/>
  <c r="Y348" i="2"/>
  <c r="Y148" i="2"/>
  <c r="V44" i="2"/>
  <c r="Y44" i="2"/>
  <c r="W44" i="2"/>
  <c r="V361" i="2"/>
  <c r="Y361" i="2"/>
  <c r="V209" i="2"/>
  <c r="Y209" i="2"/>
  <c r="V267" i="2"/>
  <c r="Y267" i="2"/>
  <c r="V167" i="2"/>
  <c r="Y167" i="2"/>
  <c r="V93" i="2"/>
  <c r="V282" i="2"/>
  <c r="Y282" i="2"/>
  <c r="V58" i="2"/>
  <c r="Y58" i="2"/>
  <c r="W58" i="2"/>
  <c r="V247" i="2"/>
  <c r="Y247" i="2"/>
  <c r="V384" i="2"/>
  <c r="Y384" i="2"/>
  <c r="V272" i="2"/>
  <c r="Y272" i="2"/>
  <c r="V225" i="2"/>
  <c r="Y225" i="2"/>
  <c r="V169" i="2"/>
  <c r="Y169" i="2"/>
  <c r="V8" i="2"/>
  <c r="Y8" i="2"/>
  <c r="V342" i="2"/>
  <c r="Y342" i="2"/>
  <c r="V108" i="2"/>
  <c r="Y108" i="2"/>
  <c r="V320" i="2"/>
  <c r="Y320" i="2"/>
  <c r="V166" i="2"/>
  <c r="Y166" i="2"/>
  <c r="V395" i="2"/>
  <c r="Y395" i="2"/>
  <c r="V344" i="2"/>
  <c r="Y344" i="2"/>
  <c r="V314" i="2"/>
  <c r="Y314" i="2"/>
  <c r="V214" i="2"/>
  <c r="Y214" i="2"/>
  <c r="V377" i="2"/>
  <c r="Y377" i="2"/>
  <c r="V307" i="2"/>
  <c r="Y307" i="2"/>
  <c r="V89" i="2"/>
  <c r="Y89" i="2"/>
  <c r="V187" i="2"/>
  <c r="Y187" i="2"/>
  <c r="V445" i="2"/>
  <c r="Y445" i="2"/>
  <c r="V443" i="2"/>
  <c r="Y443" i="2"/>
  <c r="V442" i="2"/>
  <c r="Y442" i="2"/>
  <c r="V21" i="2"/>
  <c r="Y21" i="2"/>
  <c r="W21" i="2"/>
  <c r="V80" i="2"/>
  <c r="Y80" i="2"/>
  <c r="V172" i="2"/>
  <c r="Y172" i="2"/>
  <c r="V268" i="2"/>
  <c r="Y268" i="2"/>
  <c r="V368" i="2"/>
  <c r="Y368" i="2"/>
  <c r="V311" i="2"/>
  <c r="Y311" i="2"/>
  <c r="V207" i="2"/>
  <c r="Y207" i="2"/>
  <c r="V405" i="2"/>
  <c r="Y405" i="2"/>
  <c r="V185" i="2"/>
  <c r="Y185" i="2"/>
  <c r="V386" i="2"/>
  <c r="Y386" i="2"/>
  <c r="V158" i="2"/>
  <c r="Y158" i="2"/>
  <c r="V99" i="2"/>
  <c r="Y99" i="2"/>
  <c r="V106" i="2"/>
  <c r="Y106" i="2"/>
  <c r="V92" i="2"/>
  <c r="Y92" i="2"/>
  <c r="V309" i="2"/>
  <c r="Y309" i="2"/>
  <c r="V374" i="2"/>
  <c r="Y374" i="2"/>
  <c r="V396" i="2"/>
  <c r="Y396" i="2"/>
  <c r="V153" i="2"/>
  <c r="Y153" i="2"/>
  <c r="V49" i="2"/>
  <c r="Y49" i="2"/>
  <c r="W49" i="2"/>
  <c r="V186" i="2"/>
  <c r="Y186" i="2"/>
  <c r="V159" i="2"/>
  <c r="Y159" i="2"/>
  <c r="V332" i="2"/>
  <c r="Y332" i="2"/>
  <c r="V232" i="2"/>
  <c r="Y232" i="2"/>
  <c r="V132" i="2"/>
  <c r="Y132" i="2"/>
  <c r="V28" i="2"/>
  <c r="Y28" i="2"/>
  <c r="V177" i="2"/>
  <c r="Y177" i="2"/>
  <c r="V351" i="2"/>
  <c r="Y351" i="2"/>
  <c r="V147" i="2"/>
  <c r="Y147" i="2"/>
  <c r="V265" i="2"/>
  <c r="Y265" i="2"/>
  <c r="V61" i="2"/>
  <c r="Y61" i="2"/>
  <c r="V246" i="2"/>
  <c r="Y246" i="2"/>
  <c r="V211" i="2"/>
  <c r="Y211" i="2"/>
  <c r="V63" i="2"/>
  <c r="Y63" i="2"/>
  <c r="V256" i="2"/>
  <c r="Y256" i="2"/>
  <c r="V156" i="2"/>
  <c r="Y156" i="2"/>
  <c r="V52" i="2"/>
  <c r="Y52" i="2"/>
  <c r="W52" i="2"/>
  <c r="V193" i="2"/>
  <c r="Y193" i="2"/>
  <c r="V235" i="2"/>
  <c r="Y235" i="2"/>
  <c r="V114" i="2"/>
  <c r="Y114" i="2"/>
  <c r="V105" i="2"/>
  <c r="Y105" i="2"/>
  <c r="V298" i="2"/>
  <c r="Y298" i="2"/>
  <c r="V152" i="2"/>
  <c r="Y152" i="2"/>
  <c r="V352" i="2"/>
  <c r="Y352" i="2"/>
  <c r="V203" i="2"/>
  <c r="Y203" i="2"/>
  <c r="V161" i="2"/>
  <c r="Y161" i="2"/>
  <c r="V83" i="2"/>
  <c r="Y83" i="2"/>
  <c r="V407" i="2"/>
  <c r="Y407" i="2"/>
  <c r="V244" i="2"/>
  <c r="Y244" i="2"/>
  <c r="V253" i="2"/>
  <c r="Y253" i="2"/>
  <c r="V350" i="2"/>
  <c r="Y350" i="2"/>
  <c r="V354" i="2"/>
  <c r="Y354" i="2"/>
  <c r="V66" i="2"/>
  <c r="Y66" i="2"/>
  <c r="W66" i="2"/>
  <c r="V446" i="2"/>
  <c r="Y446" i="2"/>
  <c r="V439" i="2"/>
  <c r="Y439" i="2"/>
  <c r="V437" i="2"/>
  <c r="Y437" i="2"/>
  <c r="V436" i="2"/>
  <c r="Y436" i="2"/>
  <c r="V435" i="2"/>
  <c r="Y435" i="2"/>
  <c r="V39" i="2"/>
  <c r="Y39" i="2"/>
  <c r="W39" i="2"/>
  <c r="V196" i="2"/>
  <c r="Y196" i="2"/>
  <c r="V296" i="2"/>
  <c r="Y296" i="2"/>
  <c r="V408" i="2"/>
  <c r="Y408" i="2"/>
  <c r="V266" i="2"/>
  <c r="Y266" i="2"/>
  <c r="V162" i="2"/>
  <c r="Y162" i="2"/>
  <c r="V415" i="2"/>
  <c r="Y415" i="2"/>
  <c r="V353" i="2"/>
  <c r="Y353" i="2"/>
  <c r="V149" i="2"/>
  <c r="Y149" i="2"/>
  <c r="V338" i="2"/>
  <c r="Y338" i="2"/>
  <c r="V118" i="2"/>
  <c r="Y118" i="2"/>
  <c r="V299" i="2"/>
  <c r="Y299" i="2"/>
  <c r="V151" i="2"/>
  <c r="Y151" i="2"/>
  <c r="V385" i="2"/>
  <c r="Y385" i="2"/>
  <c r="V10" i="2"/>
  <c r="Y10" i="2"/>
  <c r="W10" i="2"/>
  <c r="V293" i="2"/>
  <c r="Y293" i="2"/>
  <c r="V286" i="2"/>
  <c r="Y286" i="2"/>
  <c r="V284" i="2"/>
  <c r="Y284" i="2"/>
  <c r="V137" i="2"/>
  <c r="Y137" i="2"/>
  <c r="V322" i="2"/>
  <c r="Y322" i="2"/>
  <c r="V154" i="2"/>
  <c r="Y154" i="2"/>
  <c r="V316" i="2"/>
  <c r="Y316" i="2"/>
  <c r="V216" i="2"/>
  <c r="Y216" i="2"/>
  <c r="V112" i="2"/>
  <c r="Y112" i="2"/>
  <c r="V321" i="2"/>
  <c r="Y321" i="2"/>
  <c r="V141" i="2"/>
  <c r="Y141" i="2"/>
  <c r="V233" i="2"/>
  <c r="Y233" i="2"/>
  <c r="V29" i="2"/>
  <c r="Y29" i="2"/>
  <c r="W29" i="2"/>
  <c r="V391" i="2"/>
  <c r="Y391" i="2"/>
  <c r="V179" i="2"/>
  <c r="Y179" i="2"/>
  <c r="Y43" i="2"/>
  <c r="V240" i="2"/>
  <c r="Y240" i="2"/>
  <c r="V140" i="2"/>
  <c r="Y140" i="2"/>
  <c r="V36" i="2"/>
  <c r="Y36" i="2"/>
  <c r="W36" i="2"/>
  <c r="V383" i="2"/>
  <c r="Y383" i="2"/>
  <c r="V279" i="2"/>
  <c r="Y279" i="2"/>
  <c r="V73" i="2"/>
  <c r="Y73" i="2"/>
  <c r="V188" i="2"/>
  <c r="Y188" i="2"/>
  <c r="V400" i="2"/>
  <c r="Y400" i="2"/>
  <c r="V271" i="2"/>
  <c r="Y271" i="2"/>
  <c r="V323" i="2"/>
  <c r="Y323" i="2"/>
  <c r="V255" i="2"/>
  <c r="Y255" i="2"/>
  <c r="V180" i="2"/>
  <c r="Y180" i="2"/>
  <c r="V317" i="2"/>
  <c r="Y317" i="2"/>
  <c r="V50" i="2"/>
  <c r="Y50" i="2"/>
  <c r="W50" i="2"/>
  <c r="V138" i="2"/>
  <c r="Y138" i="2"/>
  <c r="V366" i="2"/>
  <c r="Y366" i="2"/>
  <c r="V440" i="2"/>
  <c r="Y440" i="2"/>
  <c r="V433" i="2"/>
  <c r="Y433" i="2"/>
  <c r="Y431" i="2"/>
  <c r="V430" i="2"/>
  <c r="Y430" i="2"/>
  <c r="V429" i="2"/>
  <c r="Y429" i="2"/>
  <c r="V38" i="2"/>
  <c r="Y38" i="2"/>
  <c r="W38" i="2"/>
  <c r="V40" i="2"/>
  <c r="Y40" i="2"/>
  <c r="W40" i="2"/>
  <c r="V120" i="2"/>
  <c r="Y120" i="2"/>
  <c r="V204" i="2"/>
  <c r="Y204" i="2"/>
  <c r="V250" i="2"/>
  <c r="Y250" i="2"/>
  <c r="V146" i="2"/>
  <c r="Y146" i="2"/>
  <c r="V387" i="2"/>
  <c r="Y387" i="2"/>
  <c r="V275" i="2"/>
  <c r="Y275" i="2"/>
  <c r="V175" i="2"/>
  <c r="Y175" i="2"/>
  <c r="V313" i="2"/>
  <c r="Y313" i="2"/>
  <c r="V74" i="2"/>
  <c r="Y74" i="2"/>
  <c r="V263" i="2"/>
  <c r="Y263" i="2"/>
  <c r="V254" i="2"/>
  <c r="Y254" i="2"/>
  <c r="V325" i="2"/>
  <c r="Y325" i="2"/>
  <c r="V359" i="2"/>
  <c r="Y359" i="2"/>
  <c r="V401" i="2"/>
  <c r="Y401" i="2"/>
  <c r="V277" i="2"/>
  <c r="Y277" i="2"/>
  <c r="V134" i="2"/>
  <c r="Y134" i="2"/>
  <c r="V113" i="2"/>
  <c r="Y113" i="2"/>
  <c r="V110" i="2"/>
  <c r="Y110" i="2"/>
  <c r="V103" i="2"/>
  <c r="Y103" i="2"/>
  <c r="V412" i="2"/>
  <c r="Y412" i="2"/>
  <c r="V300" i="2"/>
  <c r="Y300" i="2"/>
  <c r="V96" i="2"/>
  <c r="Y96" i="2"/>
  <c r="V12" i="2"/>
  <c r="Y12" i="2"/>
  <c r="W12" i="2"/>
  <c r="V101" i="2"/>
  <c r="Y101" i="2"/>
  <c r="V319" i="2"/>
  <c r="Y319" i="2"/>
  <c r="V215" i="2"/>
  <c r="Y215" i="2"/>
  <c r="V411" i="2"/>
  <c r="Y411" i="2"/>
  <c r="V406" i="2"/>
  <c r="Y406" i="2"/>
  <c r="V174" i="2"/>
  <c r="Y174" i="2"/>
  <c r="V143" i="2"/>
  <c r="Y143" i="2"/>
  <c r="V23" i="2"/>
  <c r="Y23" i="2"/>
  <c r="W23" i="2"/>
  <c r="V324" i="2"/>
  <c r="Y324" i="2"/>
  <c r="V224" i="2"/>
  <c r="Y224" i="2"/>
  <c r="V393" i="2"/>
  <c r="Y393" i="2"/>
  <c r="V117" i="2"/>
  <c r="Y117" i="2"/>
  <c r="V126" i="2"/>
  <c r="Y126" i="2"/>
  <c r="V102" i="2"/>
  <c r="Y102" i="2"/>
  <c r="V301" i="2"/>
  <c r="Y301" i="2"/>
  <c r="V376" i="2"/>
  <c r="Y376" i="2"/>
  <c r="V41" i="2"/>
  <c r="Y41" i="2"/>
  <c r="W41" i="2"/>
  <c r="V170" i="2"/>
  <c r="Y170" i="2"/>
  <c r="V339" i="2"/>
  <c r="Y339" i="2"/>
  <c r="V394" i="2"/>
  <c r="Y394" i="2"/>
  <c r="V378" i="2"/>
  <c r="Y378" i="2"/>
  <c r="V278" i="2"/>
  <c r="Y278" i="2"/>
  <c r="V115" i="2"/>
  <c r="Y115" i="2"/>
  <c r="V100" i="2"/>
  <c r="Y100" i="2"/>
  <c r="V413" i="2"/>
  <c r="Y413" i="2"/>
  <c r="V171" i="2"/>
  <c r="Y171" i="2"/>
  <c r="V144" i="2"/>
  <c r="Y144" i="2"/>
  <c r="V434" i="2"/>
  <c r="Y434" i="2"/>
  <c r="V427" i="2"/>
  <c r="Y427" i="2"/>
  <c r="V426" i="2"/>
  <c r="Y426" i="2"/>
  <c r="V425" i="2"/>
  <c r="Y425" i="2"/>
  <c r="V423" i="2"/>
  <c r="Y423" i="2"/>
  <c r="U22" i="2"/>
  <c r="V22" i="2" s="1"/>
  <c r="U14" i="2"/>
  <c r="V14" i="2" s="1"/>
  <c r="U17" i="2"/>
  <c r="V17" i="2" s="1"/>
  <c r="U131" i="2"/>
  <c r="V131" i="2" s="1"/>
  <c r="U16" i="2"/>
  <c r="V16" i="2" s="1"/>
  <c r="U987" i="2"/>
  <c r="V987" i="2" s="1"/>
  <c r="U988" i="2"/>
  <c r="V988" i="2" s="1"/>
  <c r="U1047" i="2"/>
  <c r="O1053" i="2"/>
  <c r="X1052" i="2" s="1"/>
  <c r="U1053" i="2"/>
  <c r="O1059" i="2"/>
  <c r="X1058" i="2" s="1"/>
  <c r="U1059" i="2"/>
  <c r="O1065" i="2"/>
  <c r="X1064" i="2" s="1"/>
  <c r="U1065" i="2"/>
  <c r="O1071" i="2"/>
  <c r="X1070" i="2" s="1"/>
  <c r="U1071" i="2"/>
  <c r="O1048" i="2"/>
  <c r="X1047" i="2" s="1"/>
  <c r="U1048" i="2"/>
  <c r="O1054" i="2"/>
  <c r="X1053" i="2" s="1"/>
  <c r="U1054" i="2"/>
  <c r="O1060" i="2"/>
  <c r="X1059" i="2" s="1"/>
  <c r="U1060" i="2"/>
  <c r="O1066" i="2"/>
  <c r="X1065" i="2" s="1"/>
  <c r="U1066" i="2"/>
  <c r="O1072" i="2"/>
  <c r="X1071" i="2" s="1"/>
  <c r="U1072" i="2"/>
  <c r="O1049" i="2"/>
  <c r="X1048" i="2" s="1"/>
  <c r="U1049" i="2"/>
  <c r="O1055" i="2"/>
  <c r="X1054" i="2" s="1"/>
  <c r="U1055" i="2"/>
  <c r="O1061" i="2"/>
  <c r="X1060" i="2" s="1"/>
  <c r="U1061" i="2"/>
  <c r="O1067" i="2"/>
  <c r="X1066" i="2" s="1"/>
  <c r="U1067" i="2"/>
  <c r="O1073" i="2"/>
  <c r="X1072" i="2" s="1"/>
  <c r="U1073" i="2"/>
  <c r="U1044" i="2"/>
  <c r="O1050" i="2"/>
  <c r="X1049" i="2" s="1"/>
  <c r="U1050" i="2"/>
  <c r="O1056" i="2"/>
  <c r="X1055" i="2" s="1"/>
  <c r="U1056" i="2"/>
  <c r="O1062" i="2"/>
  <c r="X1061" i="2" s="1"/>
  <c r="U1062" i="2"/>
  <c r="O1068" i="2"/>
  <c r="X1067" i="2" s="1"/>
  <c r="U1068" i="2"/>
  <c r="O1074" i="2"/>
  <c r="X1073" i="2" s="1"/>
  <c r="U1074" i="2"/>
  <c r="U989" i="2"/>
  <c r="V989" i="2" s="1"/>
  <c r="U1045" i="2"/>
  <c r="O1051" i="2"/>
  <c r="X1050" i="2" s="1"/>
  <c r="U1051" i="2"/>
  <c r="O1057" i="2"/>
  <c r="X1056" i="2" s="1"/>
  <c r="U1057" i="2"/>
  <c r="O1063" i="2"/>
  <c r="X1062" i="2" s="1"/>
  <c r="U1063" i="2"/>
  <c r="O1069" i="2"/>
  <c r="X1068" i="2" s="1"/>
  <c r="U1069" i="2"/>
  <c r="O1075" i="2"/>
  <c r="X1074" i="2" s="1"/>
  <c r="U1075" i="2"/>
  <c r="U1046" i="2"/>
  <c r="O1052" i="2"/>
  <c r="X1051" i="2" s="1"/>
  <c r="U1052" i="2"/>
  <c r="O1058" i="2"/>
  <c r="X1057" i="2" s="1"/>
  <c r="U1058" i="2"/>
  <c r="O1064" i="2"/>
  <c r="X1063" i="2" s="1"/>
  <c r="U1064" i="2"/>
  <c r="O1070" i="2"/>
  <c r="X1069" i="2" s="1"/>
  <c r="U1070" i="2"/>
  <c r="U992" i="2"/>
  <c r="V992" i="2" s="1"/>
  <c r="U991" i="2"/>
  <c r="V991" i="2" s="1"/>
  <c r="O323" i="2"/>
  <c r="X322" i="2" s="1"/>
  <c r="O421" i="2"/>
  <c r="X420" i="2" s="1"/>
  <c r="O420" i="2"/>
  <c r="X419" i="2" s="1"/>
  <c r="O419" i="2"/>
  <c r="X418" i="2" s="1"/>
  <c r="O422" i="2"/>
  <c r="X421" i="2" s="1"/>
  <c r="O449" i="2"/>
  <c r="X448" i="2" s="1"/>
  <c r="O448" i="2"/>
  <c r="X447" i="2" s="1"/>
  <c r="O445" i="2"/>
  <c r="X444" i="2" s="1"/>
  <c r="O443" i="2"/>
  <c r="X442" i="2" s="1"/>
  <c r="O442" i="2"/>
  <c r="X441" i="2" s="1"/>
  <c r="O446" i="2"/>
  <c r="X445" i="2" s="1"/>
  <c r="O439" i="2"/>
  <c r="X438" i="2" s="1"/>
  <c r="O437" i="2"/>
  <c r="X436" i="2" s="1"/>
  <c r="O436" i="2"/>
  <c r="X435" i="2" s="1"/>
  <c r="O435" i="2"/>
  <c r="X434" i="2" s="1"/>
  <c r="O440" i="2"/>
  <c r="X439" i="2" s="1"/>
  <c r="O433" i="2"/>
  <c r="X432" i="2" s="1"/>
  <c r="O431" i="2"/>
  <c r="X430" i="2" s="1"/>
  <c r="O430" i="2"/>
  <c r="X429" i="2" s="1"/>
  <c r="O429" i="2"/>
  <c r="X428" i="2" s="1"/>
  <c r="O434" i="2"/>
  <c r="X433" i="2" s="1"/>
  <c r="O427" i="2"/>
  <c r="X426" i="2" s="1"/>
  <c r="O426" i="2"/>
  <c r="X425" i="2" s="1"/>
  <c r="O425" i="2"/>
  <c r="X424" i="2" s="1"/>
  <c r="O423" i="2"/>
  <c r="X422" i="2" s="1"/>
  <c r="O987" i="2"/>
  <c r="X986" i="2" s="1"/>
  <c r="O989" i="2"/>
  <c r="X988" i="2" s="1"/>
  <c r="O992" i="2"/>
  <c r="X991" i="2" s="1"/>
  <c r="O988" i="2"/>
  <c r="X987" i="2" s="1"/>
  <c r="O991" i="2"/>
  <c r="X990" i="2" s="1"/>
  <c r="O344" i="2"/>
  <c r="X343" i="2" s="1"/>
  <c r="O83" i="2"/>
  <c r="X82" i="2" s="1"/>
  <c r="O407" i="2"/>
  <c r="X406" i="2" s="1"/>
  <c r="O115" i="2"/>
  <c r="X114" i="2" s="1"/>
  <c r="O64" i="2"/>
  <c r="X63" i="2" s="1"/>
  <c r="O144" i="2"/>
  <c r="X143" i="2" s="1"/>
  <c r="O212" i="2"/>
  <c r="X211" i="2" s="1"/>
  <c r="O388" i="2"/>
  <c r="X387" i="2" s="1"/>
  <c r="Q195" i="42"/>
  <c r="O176" i="42"/>
  <c r="Q176" i="42"/>
  <c r="Q234" i="42"/>
  <c r="O234" i="42"/>
  <c r="O406" i="42"/>
  <c r="Q406" i="42"/>
  <c r="Q278" i="42"/>
  <c r="O278" i="42"/>
  <c r="Q235" i="42"/>
  <c r="O235" i="42"/>
  <c r="O106" i="42"/>
  <c r="Q106" i="42"/>
  <c r="O337" i="42"/>
  <c r="Q337" i="42"/>
  <c r="Q35" i="42"/>
  <c r="O35" i="42"/>
  <c r="Q97" i="42"/>
  <c r="O97" i="42"/>
  <c r="O116" i="2"/>
  <c r="X115" i="2" s="1"/>
  <c r="O395" i="2"/>
  <c r="X394" i="2" s="1"/>
  <c r="O25" i="2"/>
  <c r="X24" i="2" s="1"/>
  <c r="O255" i="2"/>
  <c r="X254" i="2" s="1"/>
  <c r="O51" i="2"/>
  <c r="X50" i="2" s="1"/>
  <c r="O180" i="2"/>
  <c r="X179" i="2" s="1"/>
  <c r="O54" i="2"/>
  <c r="X53" i="2" s="1"/>
  <c r="O314" i="2"/>
  <c r="X313" i="2" s="1"/>
  <c r="O214" i="2"/>
  <c r="X213" i="2" s="1"/>
  <c r="O317" i="2"/>
  <c r="X316" i="2" s="1"/>
  <c r="O377" i="2"/>
  <c r="X376" i="2" s="1"/>
  <c r="O50" i="2"/>
  <c r="X49" i="2" s="1"/>
  <c r="Q4" i="42"/>
  <c r="O4" i="42"/>
  <c r="Q129" i="42"/>
  <c r="O129" i="42"/>
  <c r="O261" i="42"/>
  <c r="Q261" i="42"/>
  <c r="Q67" i="42"/>
  <c r="O67" i="42"/>
  <c r="O196" i="42"/>
  <c r="Q196" i="42"/>
  <c r="O397" i="42"/>
  <c r="Q397" i="42"/>
  <c r="Q58" i="42"/>
  <c r="O58" i="42"/>
  <c r="O122" i="42"/>
  <c r="Q122" i="42"/>
  <c r="Q187" i="42"/>
  <c r="O187" i="42"/>
  <c r="Q255" i="42"/>
  <c r="O255" i="42"/>
  <c r="O383" i="42"/>
  <c r="Q383" i="42"/>
  <c r="Q294" i="42"/>
  <c r="O294" i="42"/>
  <c r="Q358" i="42"/>
  <c r="O358" i="42"/>
  <c r="Q13" i="42"/>
  <c r="O13" i="42"/>
  <c r="O138" i="42"/>
  <c r="Q138" i="42"/>
  <c r="O285" i="42"/>
  <c r="Q285" i="42"/>
  <c r="Q79" i="42"/>
  <c r="O79" i="42"/>
  <c r="O208" i="42"/>
  <c r="Q208" i="42"/>
  <c r="Q111" i="42"/>
  <c r="O111" i="42"/>
  <c r="Q170" i="42"/>
  <c r="O170" i="42"/>
  <c r="O374" i="42"/>
  <c r="Q374" i="42"/>
  <c r="Q416" i="42"/>
  <c r="O416" i="42"/>
  <c r="Q203" i="42"/>
  <c r="O203" i="42"/>
  <c r="O74" i="42"/>
  <c r="Q74" i="42"/>
  <c r="O228" i="42"/>
  <c r="Q228" i="42"/>
  <c r="O325" i="42"/>
  <c r="Q325" i="42"/>
  <c r="O33" i="42"/>
  <c r="Q33" i="42"/>
  <c r="O229" i="2"/>
  <c r="X228" i="2" s="1"/>
  <c r="O354" i="2"/>
  <c r="X353" i="2" s="1"/>
  <c r="O11" i="2"/>
  <c r="X10" i="2" s="1"/>
  <c r="O66" i="2"/>
  <c r="X65" i="2" s="1"/>
  <c r="Q47" i="42"/>
  <c r="O47" i="42"/>
  <c r="Q109" i="42"/>
  <c r="O109" i="42"/>
  <c r="O342" i="42"/>
  <c r="Q342" i="42"/>
  <c r="O351" i="42"/>
  <c r="Q351" i="42"/>
  <c r="Q171" i="42"/>
  <c r="O171" i="42"/>
  <c r="O42" i="42"/>
  <c r="Q42" i="42"/>
  <c r="O164" i="42"/>
  <c r="Q164" i="42"/>
  <c r="Q222" i="42"/>
  <c r="O222" i="42"/>
  <c r="O378" i="2"/>
  <c r="X377" i="2" s="1"/>
  <c r="O285" i="2"/>
  <c r="X284" i="2" s="1"/>
  <c r="O161" i="2"/>
  <c r="X160" i="2" s="1"/>
  <c r="O278" i="2"/>
  <c r="X277" i="2" s="1"/>
  <c r="O244" i="2"/>
  <c r="X243" i="2" s="1"/>
  <c r="O100" i="2"/>
  <c r="X99" i="2" s="1"/>
  <c r="O206" i="2"/>
  <c r="X205" i="2" s="1"/>
  <c r="O47" i="2"/>
  <c r="X46" i="2" s="1"/>
  <c r="O253" i="2"/>
  <c r="X252" i="2" s="1"/>
  <c r="O413" i="2"/>
  <c r="X412" i="2" s="1"/>
  <c r="O198" i="2"/>
  <c r="X197" i="2" s="1"/>
  <c r="O350" i="2"/>
  <c r="X349" i="2" s="1"/>
  <c r="O171" i="2"/>
  <c r="X170" i="2" s="1"/>
  <c r="O65" i="42"/>
  <c r="Q65" i="42"/>
  <c r="Q190" i="42"/>
  <c r="O190" i="42"/>
  <c r="O389" i="42"/>
  <c r="Q389" i="42"/>
  <c r="Q131" i="42"/>
  <c r="O131" i="42"/>
  <c r="O273" i="42"/>
  <c r="Q273" i="42"/>
  <c r="Q26" i="42"/>
  <c r="O26" i="42"/>
  <c r="O90" i="42"/>
  <c r="Q90" i="42"/>
  <c r="O155" i="42"/>
  <c r="Q155" i="42"/>
  <c r="Q219" i="42"/>
  <c r="O219" i="42"/>
  <c r="Q319" i="42"/>
  <c r="O319" i="42"/>
  <c r="Q262" i="42"/>
  <c r="O262" i="42"/>
  <c r="O326" i="42"/>
  <c r="Q326" i="42"/>
  <c r="O390" i="42"/>
  <c r="Q390" i="42"/>
  <c r="Q77" i="42"/>
  <c r="O77" i="42"/>
  <c r="Q202" i="42"/>
  <c r="O202" i="42"/>
  <c r="O15" i="42"/>
  <c r="Q15" i="42"/>
  <c r="Q144" i="42"/>
  <c r="O144" i="42"/>
  <c r="O297" i="42"/>
  <c r="Q297" i="42"/>
  <c r="O240" i="42"/>
  <c r="Q240" i="42"/>
  <c r="O349" i="42"/>
  <c r="Q349" i="42"/>
  <c r="Q45" i="42"/>
  <c r="O45" i="42"/>
  <c r="Q310" i="42"/>
  <c r="O310" i="42"/>
  <c r="Q287" i="42"/>
  <c r="O287" i="42"/>
  <c r="O139" i="42"/>
  <c r="Q139" i="42"/>
  <c r="Q10" i="42"/>
  <c r="O10" i="42"/>
  <c r="Q99" i="42"/>
  <c r="O99" i="42"/>
  <c r="O158" i="42"/>
  <c r="Q158" i="42"/>
  <c r="O307" i="2"/>
  <c r="X306" i="2" s="1"/>
  <c r="O89" i="2"/>
  <c r="X88" i="2" s="1"/>
  <c r="O138" i="2"/>
  <c r="X137" i="2" s="1"/>
  <c r="O187" i="2"/>
  <c r="X186" i="2" s="1"/>
  <c r="O366" i="2"/>
  <c r="X365" i="2" s="1"/>
  <c r="O39" i="2"/>
  <c r="X38" i="2" s="1"/>
  <c r="Q417" i="42"/>
  <c r="O417" i="42"/>
  <c r="O408" i="42"/>
  <c r="Q408" i="42"/>
  <c r="O400" i="42"/>
  <c r="Q400" i="42"/>
  <c r="O392" i="42"/>
  <c r="Q392" i="42"/>
  <c r="Q384" i="42"/>
  <c r="O384" i="42"/>
  <c r="O376" i="42"/>
  <c r="Q376" i="42"/>
  <c r="O368" i="42"/>
  <c r="Q368" i="42"/>
  <c r="Q360" i="42"/>
  <c r="O360" i="42"/>
  <c r="Q352" i="42"/>
  <c r="O352" i="42"/>
  <c r="O344" i="42"/>
  <c r="Q344" i="42"/>
  <c r="O336" i="42"/>
  <c r="Q336" i="42"/>
  <c r="O328" i="42"/>
  <c r="Q328" i="42"/>
  <c r="O320" i="42"/>
  <c r="Q320" i="42"/>
  <c r="O308" i="42"/>
  <c r="Q308" i="42"/>
  <c r="O300" i="42"/>
  <c r="Q300" i="42"/>
  <c r="O292" i="42"/>
  <c r="Q292" i="42"/>
  <c r="O284" i="42"/>
  <c r="Q284" i="42"/>
  <c r="O276" i="42"/>
  <c r="Q276" i="42"/>
  <c r="O268" i="42"/>
  <c r="Q268" i="42"/>
  <c r="O260" i="42"/>
  <c r="Q260" i="42"/>
  <c r="O252" i="42"/>
  <c r="Q252" i="42"/>
  <c r="Q412" i="42"/>
  <c r="O412" i="42"/>
  <c r="O395" i="42"/>
  <c r="Q395" i="42"/>
  <c r="Q379" i="42"/>
  <c r="O379" i="42"/>
  <c r="Q363" i="42"/>
  <c r="O363" i="42"/>
  <c r="O347" i="42"/>
  <c r="Q347" i="42"/>
  <c r="O331" i="42"/>
  <c r="Q331" i="42"/>
  <c r="Q315" i="42"/>
  <c r="O315" i="42"/>
  <c r="Q299" i="42"/>
  <c r="O299" i="42"/>
  <c r="Q283" i="42"/>
  <c r="O283" i="42"/>
  <c r="Q267" i="42"/>
  <c r="O267" i="42"/>
  <c r="Q251" i="42"/>
  <c r="O251" i="42"/>
  <c r="O241" i="42"/>
  <c r="Q241" i="42"/>
  <c r="O233" i="42"/>
  <c r="Q233" i="42"/>
  <c r="O225" i="42"/>
  <c r="Q225" i="42"/>
  <c r="O217" i="42"/>
  <c r="Q217" i="42"/>
  <c r="O209" i="42"/>
  <c r="Q209" i="42"/>
  <c r="O201" i="42"/>
  <c r="Q201" i="42"/>
  <c r="O193" i="42"/>
  <c r="Q193" i="42"/>
  <c r="O185" i="42"/>
  <c r="Q185" i="42"/>
  <c r="O177" i="42"/>
  <c r="Q177" i="42"/>
  <c r="O169" i="42"/>
  <c r="Q169" i="42"/>
  <c r="Q161" i="42"/>
  <c r="O161" i="42"/>
  <c r="Q153" i="42"/>
  <c r="O153" i="42"/>
  <c r="Q145" i="42"/>
  <c r="O145" i="42"/>
  <c r="Q137" i="42"/>
  <c r="O137" i="42"/>
  <c r="O128" i="42"/>
  <c r="Q128" i="42"/>
  <c r="O120" i="42"/>
  <c r="Q120" i="42"/>
  <c r="O112" i="42"/>
  <c r="Q112" i="42"/>
  <c r="O104" i="42"/>
  <c r="Q104" i="42"/>
  <c r="O96" i="42"/>
  <c r="Q96" i="42"/>
  <c r="O88" i="42"/>
  <c r="Q88" i="42"/>
  <c r="O80" i="42"/>
  <c r="Q80" i="42"/>
  <c r="O72" i="42"/>
  <c r="Q72" i="42"/>
  <c r="O64" i="42"/>
  <c r="Q64" i="42"/>
  <c r="Q56" i="42"/>
  <c r="O56" i="42"/>
  <c r="O48" i="42"/>
  <c r="Q48" i="42"/>
  <c r="O40" i="42"/>
  <c r="Q40" i="42"/>
  <c r="O32" i="42"/>
  <c r="Q32" i="42"/>
  <c r="Q24" i="42"/>
  <c r="O24" i="42"/>
  <c r="Q16" i="42"/>
  <c r="O16" i="42"/>
  <c r="Q8" i="42"/>
  <c r="O8" i="42"/>
  <c r="O409" i="42"/>
  <c r="Q409" i="42"/>
  <c r="O393" i="42"/>
  <c r="Q393" i="42"/>
  <c r="Q361" i="42"/>
  <c r="O361" i="42"/>
  <c r="O329" i="42"/>
  <c r="Q329" i="42"/>
  <c r="O80" i="2"/>
  <c r="X79" i="2" s="1"/>
  <c r="O120" i="2"/>
  <c r="X119" i="2" s="1"/>
  <c r="O172" i="2"/>
  <c r="X171" i="2" s="1"/>
  <c r="O204" i="2"/>
  <c r="X203" i="2" s="1"/>
  <c r="O236" i="2"/>
  <c r="X235" i="2" s="1"/>
  <c r="O268" i="2"/>
  <c r="X267" i="2" s="1"/>
  <c r="O336" i="2"/>
  <c r="X335" i="2" s="1"/>
  <c r="O368" i="2"/>
  <c r="X367" i="2" s="1"/>
  <c r="O30" i="2"/>
  <c r="X29" i="2" s="1"/>
  <c r="O14" i="2"/>
  <c r="X13" i="2" s="1"/>
  <c r="O250" i="2"/>
  <c r="X249" i="2" s="1"/>
  <c r="O218" i="2"/>
  <c r="X217" i="2" s="1"/>
  <c r="O146" i="2"/>
  <c r="X145" i="2" s="1"/>
  <c r="O98" i="2"/>
  <c r="X97" i="2" s="1"/>
  <c r="O387" i="2"/>
  <c r="X386" i="2" s="1"/>
  <c r="O343" i="2"/>
  <c r="X342" i="2" s="1"/>
  <c r="O311" i="2"/>
  <c r="X310" i="2" s="1"/>
  <c r="O275" i="2"/>
  <c r="X274" i="2" s="1"/>
  <c r="O207" i="2"/>
  <c r="X206" i="2" s="1"/>
  <c r="O175" i="2"/>
  <c r="X174" i="2" s="1"/>
  <c r="O405" i="2"/>
  <c r="X404" i="2" s="1"/>
  <c r="O313" i="2"/>
  <c r="X312" i="2" s="1"/>
  <c r="O249" i="2"/>
  <c r="X248" i="2" s="1"/>
  <c r="O185" i="2"/>
  <c r="X184" i="2" s="1"/>
  <c r="O45" i="2"/>
  <c r="X44" i="2" s="1"/>
  <c r="O386" i="2"/>
  <c r="X385" i="2" s="1"/>
  <c r="O230" i="2"/>
  <c r="X229" i="2" s="1"/>
  <c r="O158" i="2"/>
  <c r="X157" i="2" s="1"/>
  <c r="O74" i="2"/>
  <c r="X73" i="2" s="1"/>
  <c r="O6" i="2"/>
  <c r="X5" i="2" s="1"/>
  <c r="O263" i="2"/>
  <c r="X262" i="2" s="1"/>
  <c r="O281" i="42"/>
  <c r="Q281" i="42"/>
  <c r="O232" i="42"/>
  <c r="Q232" i="42"/>
  <c r="O200" i="42"/>
  <c r="Q200" i="42"/>
  <c r="O168" i="42"/>
  <c r="Q168" i="42"/>
  <c r="Q136" i="42"/>
  <c r="O136" i="42"/>
  <c r="Q103" i="42"/>
  <c r="O103" i="42"/>
  <c r="Q71" i="42"/>
  <c r="O71" i="42"/>
  <c r="Q39" i="42"/>
  <c r="O39" i="42"/>
  <c r="Q7" i="42"/>
  <c r="O7" i="42"/>
  <c r="O333" i="42"/>
  <c r="Q333" i="42"/>
  <c r="O269" i="42"/>
  <c r="Q269" i="42"/>
  <c r="Q226" i="42"/>
  <c r="O226" i="42"/>
  <c r="Q194" i="42"/>
  <c r="O194" i="42"/>
  <c r="O162" i="42"/>
  <c r="Q162" i="42"/>
  <c r="Q133" i="42"/>
  <c r="O133" i="42"/>
  <c r="Q101" i="42"/>
  <c r="O101" i="42"/>
  <c r="Q69" i="42"/>
  <c r="O69" i="42"/>
  <c r="O37" i="42"/>
  <c r="Q37" i="42"/>
  <c r="Q5" i="42"/>
  <c r="O5" i="42"/>
  <c r="O402" i="42"/>
  <c r="Q402" i="42"/>
  <c r="O386" i="42"/>
  <c r="Q386" i="42"/>
  <c r="O370" i="42"/>
  <c r="Q370" i="42"/>
  <c r="Q354" i="42"/>
  <c r="O354" i="42"/>
  <c r="O338" i="42"/>
  <c r="Q338" i="42"/>
  <c r="Q322" i="42"/>
  <c r="O322" i="42"/>
  <c r="O306" i="42"/>
  <c r="Q306" i="42"/>
  <c r="Q290" i="42"/>
  <c r="O290" i="42"/>
  <c r="Q274" i="42"/>
  <c r="O274" i="42"/>
  <c r="Q258" i="42"/>
  <c r="O258" i="42"/>
  <c r="O407" i="42"/>
  <c r="Q407" i="42"/>
  <c r="Q375" i="42"/>
  <c r="O375" i="42"/>
  <c r="O343" i="42"/>
  <c r="Q343" i="42"/>
  <c r="Q311" i="42"/>
  <c r="O311" i="42"/>
  <c r="Q279" i="42"/>
  <c r="O279" i="42"/>
  <c r="Q247" i="42"/>
  <c r="O247" i="42"/>
  <c r="Q231" i="42"/>
  <c r="O231" i="42"/>
  <c r="Q215" i="42"/>
  <c r="O215" i="42"/>
  <c r="Q199" i="42"/>
  <c r="O199" i="42"/>
  <c r="Q183" i="42"/>
  <c r="O183" i="42"/>
  <c r="Q167" i="42"/>
  <c r="O167" i="42"/>
  <c r="O151" i="42"/>
  <c r="Q151" i="42"/>
  <c r="O135" i="42"/>
  <c r="Q135" i="42"/>
  <c r="O118" i="42"/>
  <c r="Q118" i="42"/>
  <c r="O102" i="42"/>
  <c r="Q102" i="42"/>
  <c r="O86" i="42"/>
  <c r="Q86" i="42"/>
  <c r="O70" i="42"/>
  <c r="Q70" i="42"/>
  <c r="O54" i="42"/>
  <c r="Q54" i="42"/>
  <c r="O38" i="42"/>
  <c r="Q38" i="42"/>
  <c r="Q22" i="42"/>
  <c r="O22" i="42"/>
  <c r="O6" i="42"/>
  <c r="Q6" i="42"/>
  <c r="O385" i="42"/>
  <c r="Q385" i="42"/>
  <c r="O321" i="42"/>
  <c r="Q321" i="42"/>
  <c r="O257" i="42"/>
  <c r="Q257" i="42"/>
  <c r="O220" i="42"/>
  <c r="Q220" i="42"/>
  <c r="O188" i="42"/>
  <c r="Q188" i="42"/>
  <c r="Q156" i="42"/>
  <c r="O156" i="42"/>
  <c r="Q123" i="42"/>
  <c r="O123" i="42"/>
  <c r="Q91" i="42"/>
  <c r="O91" i="42"/>
  <c r="Q59" i="42"/>
  <c r="O59" i="42"/>
  <c r="O27" i="42"/>
  <c r="Q27" i="42"/>
  <c r="Q373" i="42"/>
  <c r="O373" i="42"/>
  <c r="O309" i="42"/>
  <c r="Q309" i="42"/>
  <c r="Q246" i="42"/>
  <c r="O246" i="42"/>
  <c r="Q214" i="42"/>
  <c r="O214" i="42"/>
  <c r="Q182" i="42"/>
  <c r="O182" i="42"/>
  <c r="O150" i="42"/>
  <c r="Q150" i="42"/>
  <c r="Q121" i="42"/>
  <c r="O121" i="42"/>
  <c r="Q89" i="42"/>
  <c r="O89" i="42"/>
  <c r="Q57" i="42"/>
  <c r="O57" i="42"/>
  <c r="Q25" i="42"/>
  <c r="O25" i="42"/>
  <c r="O24" i="2"/>
  <c r="X23" i="2" s="1"/>
  <c r="O99" i="2"/>
  <c r="X98" i="2" s="1"/>
  <c r="O355" i="2"/>
  <c r="X354" i="2" s="1"/>
  <c r="O106" i="2"/>
  <c r="X105" i="2" s="1"/>
  <c r="O254" i="2"/>
  <c r="X253" i="2" s="1"/>
  <c r="O5" i="2"/>
  <c r="X4" i="2" s="1"/>
  <c r="O325" i="2"/>
  <c r="X324" i="2" s="1"/>
  <c r="O370" i="2"/>
  <c r="X369" i="2" s="1"/>
  <c r="O359" i="2"/>
  <c r="X358" i="2" s="1"/>
  <c r="O380" i="2"/>
  <c r="X379" i="2" s="1"/>
  <c r="O92" i="2"/>
  <c r="X91" i="2" s="1"/>
  <c r="O401" i="2"/>
  <c r="X400" i="2" s="1"/>
  <c r="O309" i="2"/>
  <c r="X308" i="2" s="1"/>
  <c r="O277" i="2"/>
  <c r="X276" i="2" s="1"/>
  <c r="O374" i="2"/>
  <c r="X373" i="2" s="1"/>
  <c r="O134" i="2"/>
  <c r="X133" i="2" s="1"/>
  <c r="O363" i="2"/>
  <c r="X362" i="2" s="1"/>
  <c r="O396" i="2"/>
  <c r="X395" i="2" s="1"/>
  <c r="O189" i="2"/>
  <c r="X188" i="2" s="1"/>
  <c r="O153" i="2"/>
  <c r="X152" i="2" s="1"/>
  <c r="O113" i="2"/>
  <c r="X112" i="2" s="1"/>
  <c r="O81" i="2"/>
  <c r="X80" i="2" s="1"/>
  <c r="O49" i="2"/>
  <c r="X48" i="2" s="1"/>
  <c r="O17" i="2"/>
  <c r="X16" i="2" s="1"/>
  <c r="O390" i="2"/>
  <c r="X389" i="2" s="1"/>
  <c r="O258" i="2"/>
  <c r="X257" i="2" s="1"/>
  <c r="O186" i="2"/>
  <c r="X185" i="2" s="1"/>
  <c r="O110" i="2"/>
  <c r="X109" i="2" s="1"/>
  <c r="O46" i="2"/>
  <c r="X45" i="2" s="1"/>
  <c r="O159" i="2"/>
  <c r="X158" i="2" s="1"/>
  <c r="O103" i="2"/>
  <c r="X102" i="2" s="1"/>
  <c r="O412" i="2"/>
  <c r="X411" i="2" s="1"/>
  <c r="O364" i="2"/>
  <c r="X363" i="2" s="1"/>
  <c r="O332" i="2"/>
  <c r="X331" i="2" s="1"/>
  <c r="O300" i="2"/>
  <c r="X299" i="2" s="1"/>
  <c r="O264" i="2"/>
  <c r="X263" i="2" s="1"/>
  <c r="O232" i="2"/>
  <c r="X231" i="2" s="1"/>
  <c r="O132" i="2"/>
  <c r="X131" i="2" s="1"/>
  <c r="O96" i="2"/>
  <c r="X95" i="2" s="1"/>
  <c r="O60" i="2"/>
  <c r="X59" i="2" s="1"/>
  <c r="O28" i="2"/>
  <c r="X27" i="2" s="1"/>
  <c r="O12" i="2"/>
  <c r="X11" i="2" s="1"/>
  <c r="O397" i="2"/>
  <c r="X396" i="2" s="1"/>
  <c r="O241" i="2"/>
  <c r="X240" i="2" s="1"/>
  <c r="O177" i="2"/>
  <c r="X176" i="2" s="1"/>
  <c r="O101" i="2"/>
  <c r="X100" i="2" s="1"/>
  <c r="O399" i="2"/>
  <c r="X398" i="2" s="1"/>
  <c r="O351" i="2"/>
  <c r="X350" i="2" s="1"/>
  <c r="O319" i="2"/>
  <c r="X318" i="2" s="1"/>
  <c r="O215" i="2"/>
  <c r="X214" i="2" s="1"/>
  <c r="O183" i="2"/>
  <c r="X182" i="2" s="1"/>
  <c r="O147" i="2"/>
  <c r="X146" i="2" s="1"/>
  <c r="O411" i="2"/>
  <c r="X410" i="2" s="1"/>
  <c r="O337" i="2"/>
  <c r="X336" i="2" s="1"/>
  <c r="O265" i="2"/>
  <c r="X264" i="2" s="1"/>
  <c r="O61" i="2"/>
  <c r="X60" i="2" s="1"/>
  <c r="O406" i="2"/>
  <c r="X405" i="2" s="1"/>
  <c r="O318" i="2"/>
  <c r="X317" i="2" s="1"/>
  <c r="O246" i="2"/>
  <c r="X245" i="2" s="1"/>
  <c r="O174" i="2"/>
  <c r="X173" i="2" s="1"/>
  <c r="O90" i="2"/>
  <c r="X89" i="2" s="1"/>
  <c r="O283" i="2"/>
  <c r="X282" i="2" s="1"/>
  <c r="O211" i="2"/>
  <c r="X210" i="2" s="1"/>
  <c r="O143" i="2"/>
  <c r="X142" i="2" s="1"/>
  <c r="O95" i="2"/>
  <c r="X94" i="2" s="1"/>
  <c r="O63" i="2"/>
  <c r="X62" i="2" s="1"/>
  <c r="O23" i="2"/>
  <c r="X22" i="2" s="1"/>
  <c r="O324" i="2"/>
  <c r="X323" i="2" s="1"/>
  <c r="O292" i="2"/>
  <c r="X291" i="2" s="1"/>
  <c r="O256" i="2"/>
  <c r="X255" i="2" s="1"/>
  <c r="O224" i="2"/>
  <c r="X223" i="2" s="1"/>
  <c r="O192" i="2"/>
  <c r="X191" i="2" s="1"/>
  <c r="O156" i="2"/>
  <c r="X155" i="2" s="1"/>
  <c r="O52" i="2"/>
  <c r="X51" i="2" s="1"/>
  <c r="O393" i="2"/>
  <c r="X392" i="2" s="1"/>
  <c r="O257" i="2"/>
  <c r="X256" i="2" s="1"/>
  <c r="O193" i="2"/>
  <c r="X192" i="2" s="1"/>
  <c r="O117" i="2"/>
  <c r="X116" i="2" s="1"/>
  <c r="O4" i="2"/>
  <c r="O224" i="42"/>
  <c r="Q224" i="42"/>
  <c r="Q160" i="42"/>
  <c r="O160" i="42"/>
  <c r="Q95" i="42"/>
  <c r="O95" i="42"/>
  <c r="O31" i="42"/>
  <c r="Q31" i="42"/>
  <c r="O317" i="42"/>
  <c r="Q317" i="42"/>
  <c r="Q218" i="42"/>
  <c r="O218" i="42"/>
  <c r="O154" i="42"/>
  <c r="Q154" i="42"/>
  <c r="Q93" i="42"/>
  <c r="O93" i="42"/>
  <c r="Q29" i="42"/>
  <c r="O29" i="42"/>
  <c r="O398" i="42"/>
  <c r="Q398" i="42"/>
  <c r="O366" i="42"/>
  <c r="Q366" i="42"/>
  <c r="O334" i="42"/>
  <c r="Q334" i="42"/>
  <c r="Q302" i="42"/>
  <c r="O302" i="42"/>
  <c r="Q270" i="42"/>
  <c r="O270" i="42"/>
  <c r="O399" i="42"/>
  <c r="Q399" i="42"/>
  <c r="O335" i="42"/>
  <c r="Q335" i="42"/>
  <c r="Q271" i="42"/>
  <c r="O271" i="42"/>
  <c r="Q227" i="42"/>
  <c r="O227" i="42"/>
  <c r="Q179" i="42"/>
  <c r="O179" i="42"/>
  <c r="O147" i="42"/>
  <c r="Q147" i="42"/>
  <c r="O114" i="42"/>
  <c r="Q114" i="42"/>
  <c r="O82" i="42"/>
  <c r="Q82" i="42"/>
  <c r="Q50" i="42"/>
  <c r="O50" i="42"/>
  <c r="Q18" i="42"/>
  <c r="O18" i="42"/>
  <c r="Q369" i="42"/>
  <c r="O369" i="42"/>
  <c r="O244" i="42"/>
  <c r="Q244" i="42"/>
  <c r="O180" i="42"/>
  <c r="Q180" i="42"/>
  <c r="Q115" i="42"/>
  <c r="O115" i="42"/>
  <c r="Q51" i="42"/>
  <c r="O51" i="42"/>
  <c r="Q357" i="42"/>
  <c r="O357" i="42"/>
  <c r="Q238" i="42"/>
  <c r="O238" i="42"/>
  <c r="Q174" i="42"/>
  <c r="O174" i="42"/>
  <c r="Q113" i="42"/>
  <c r="O113" i="42"/>
  <c r="O49" i="42"/>
  <c r="Q49" i="42"/>
  <c r="O383" i="2"/>
  <c r="X382" i="2" s="1"/>
  <c r="O270" i="2"/>
  <c r="X269" i="2" s="1"/>
  <c r="O169" i="2"/>
  <c r="X168" i="2" s="1"/>
  <c r="O239" i="2"/>
  <c r="X238" i="2" s="1"/>
  <c r="O8" i="2"/>
  <c r="X7" i="2" s="1"/>
  <c r="O269" i="2"/>
  <c r="X268" i="2" s="1"/>
  <c r="O342" i="2"/>
  <c r="X341" i="2" s="1"/>
  <c r="O279" i="2"/>
  <c r="X278" i="2" s="1"/>
  <c r="O213" i="2"/>
  <c r="X212" i="2" s="1"/>
  <c r="O73" i="2"/>
  <c r="X72" i="2" s="1"/>
  <c r="O9" i="2"/>
  <c r="X8" i="2" s="1"/>
  <c r="O86" i="2"/>
  <c r="X85" i="2" s="1"/>
  <c r="O108" i="2"/>
  <c r="X107" i="2" s="1"/>
  <c r="O188" i="2"/>
  <c r="X187" i="2" s="1"/>
  <c r="O320" i="2"/>
  <c r="X319" i="2" s="1"/>
  <c r="O400" i="2"/>
  <c r="X399" i="2" s="1"/>
  <c r="O135" i="2"/>
  <c r="X134" i="2" s="1"/>
  <c r="O271" i="2"/>
  <c r="X270" i="2" s="1"/>
  <c r="O18" i="2"/>
  <c r="X17" i="2" s="1"/>
  <c r="O166" i="2"/>
  <c r="X165" i="2" s="1"/>
  <c r="O53" i="2"/>
  <c r="X52" i="2" s="1"/>
  <c r="O38" i="2"/>
  <c r="X37" i="2" s="1"/>
  <c r="O40" i="2"/>
  <c r="X39" i="2" s="1"/>
  <c r="O21" i="2"/>
  <c r="X20" i="2" s="1"/>
  <c r="Q413" i="42"/>
  <c r="O413" i="42"/>
  <c r="O404" i="42"/>
  <c r="Q404" i="42"/>
  <c r="O396" i="42"/>
  <c r="Q396" i="42"/>
  <c r="O388" i="42"/>
  <c r="Q388" i="42"/>
  <c r="O380" i="42"/>
  <c r="Q380" i="42"/>
  <c r="O372" i="42"/>
  <c r="Q372" i="42"/>
  <c r="O364" i="42"/>
  <c r="Q364" i="42"/>
  <c r="Q356" i="42"/>
  <c r="O356" i="42"/>
  <c r="O348" i="42"/>
  <c r="Q348" i="42"/>
  <c r="O340" i="42"/>
  <c r="Q340" i="42"/>
  <c r="O332" i="42"/>
  <c r="Q332" i="42"/>
  <c r="O324" i="42"/>
  <c r="Q324" i="42"/>
  <c r="O316" i="42"/>
  <c r="Q316" i="42"/>
  <c r="O304" i="42"/>
  <c r="Q304" i="42"/>
  <c r="O296" i="42"/>
  <c r="Q296" i="42"/>
  <c r="O288" i="42"/>
  <c r="Q288" i="42"/>
  <c r="O280" i="42"/>
  <c r="Q280" i="42"/>
  <c r="O272" i="42"/>
  <c r="Q272" i="42"/>
  <c r="O264" i="42"/>
  <c r="Q264" i="42"/>
  <c r="O256" i="42"/>
  <c r="Q256" i="42"/>
  <c r="O248" i="42"/>
  <c r="Q248" i="42"/>
  <c r="O403" i="42"/>
  <c r="Q403" i="42"/>
  <c r="O387" i="42"/>
  <c r="Q387" i="42"/>
  <c r="Q371" i="42"/>
  <c r="O371" i="42"/>
  <c r="Q355" i="42"/>
  <c r="O355" i="42"/>
  <c r="O339" i="42"/>
  <c r="Q339" i="42"/>
  <c r="O323" i="42"/>
  <c r="Q323" i="42"/>
  <c r="O307" i="42"/>
  <c r="Q307" i="42"/>
  <c r="Q291" i="42"/>
  <c r="O291" i="42"/>
  <c r="Q275" i="42"/>
  <c r="O275" i="42"/>
  <c r="Q259" i="42"/>
  <c r="O259" i="42"/>
  <c r="O245" i="42"/>
  <c r="Q245" i="42"/>
  <c r="O237" i="42"/>
  <c r="Q237" i="42"/>
  <c r="O229" i="42"/>
  <c r="Q229" i="42"/>
  <c r="O221" i="42"/>
  <c r="Q221" i="42"/>
  <c r="O213" i="42"/>
  <c r="Q213" i="42"/>
  <c r="O205" i="42"/>
  <c r="Q205" i="42"/>
  <c r="O197" i="42"/>
  <c r="Q197" i="42"/>
  <c r="O189" i="42"/>
  <c r="Q189" i="42"/>
  <c r="O181" i="42"/>
  <c r="Q181" i="42"/>
  <c r="O173" i="42"/>
  <c r="Q173" i="42"/>
  <c r="O165" i="42"/>
  <c r="Q165" i="42"/>
  <c r="Q157" i="42"/>
  <c r="O157" i="42"/>
  <c r="Q149" i="42"/>
  <c r="O149" i="42"/>
  <c r="Q141" i="42"/>
  <c r="O141" i="42"/>
  <c r="O132" i="42"/>
  <c r="Q132" i="42"/>
  <c r="O124" i="42"/>
  <c r="Q124" i="42"/>
  <c r="O116" i="42"/>
  <c r="Q116" i="42"/>
  <c r="O108" i="42"/>
  <c r="Q108" i="42"/>
  <c r="O100" i="42"/>
  <c r="Q100" i="42"/>
  <c r="O92" i="42"/>
  <c r="Q92" i="42"/>
  <c r="O84" i="42"/>
  <c r="Q84" i="42"/>
  <c r="O76" i="42"/>
  <c r="Q76" i="42"/>
  <c r="O68" i="42"/>
  <c r="Q68" i="42"/>
  <c r="Q60" i="42"/>
  <c r="O60" i="42"/>
  <c r="Q52" i="42"/>
  <c r="O52" i="42"/>
  <c r="O44" i="42"/>
  <c r="Q44" i="42"/>
  <c r="O36" i="42"/>
  <c r="Q36" i="42"/>
  <c r="Q28" i="42"/>
  <c r="O28" i="42"/>
  <c r="Q20" i="42"/>
  <c r="O20" i="42"/>
  <c r="O12" i="42"/>
  <c r="Q12" i="42"/>
  <c r="Q414" i="42"/>
  <c r="O414" i="42"/>
  <c r="O401" i="42"/>
  <c r="Q401" i="42"/>
  <c r="Q377" i="42"/>
  <c r="O377" i="42"/>
  <c r="O345" i="42"/>
  <c r="Q345" i="42"/>
  <c r="O56" i="2"/>
  <c r="X55" i="2" s="1"/>
  <c r="O128" i="2"/>
  <c r="X127" i="2" s="1"/>
  <c r="O160" i="2"/>
  <c r="X159" i="2" s="1"/>
  <c r="O196" i="2"/>
  <c r="X195" i="2" s="1"/>
  <c r="O228" i="2"/>
  <c r="X227" i="2" s="1"/>
  <c r="O296" i="2"/>
  <c r="X295" i="2" s="1"/>
  <c r="O328" i="2"/>
  <c r="X327" i="2" s="1"/>
  <c r="O408" i="2"/>
  <c r="X407" i="2" s="1"/>
  <c r="O27" i="2"/>
  <c r="X26" i="2" s="1"/>
  <c r="O22" i="2"/>
  <c r="X21" i="2" s="1"/>
  <c r="O266" i="2"/>
  <c r="X265" i="2" s="1"/>
  <c r="O194" i="2"/>
  <c r="X193" i="2" s="1"/>
  <c r="O162" i="2"/>
  <c r="X161" i="2" s="1"/>
  <c r="O78" i="2"/>
  <c r="X77" i="2" s="1"/>
  <c r="O415" i="2"/>
  <c r="X414" i="2" s="1"/>
  <c r="O367" i="2"/>
  <c r="X366" i="2" s="1"/>
  <c r="O327" i="2"/>
  <c r="X326" i="2" s="1"/>
  <c r="O259" i="2"/>
  <c r="X258" i="2" s="1"/>
  <c r="O223" i="2"/>
  <c r="X222" i="2" s="1"/>
  <c r="O155" i="2"/>
  <c r="X154" i="2" s="1"/>
  <c r="O119" i="2"/>
  <c r="X118" i="2" s="1"/>
  <c r="O353" i="2"/>
  <c r="X352" i="2" s="1"/>
  <c r="O281" i="2"/>
  <c r="X280" i="2" s="1"/>
  <c r="O149" i="2"/>
  <c r="X148" i="2" s="1"/>
  <c r="O77" i="2"/>
  <c r="X76" i="2" s="1"/>
  <c r="O338" i="2"/>
  <c r="X337" i="2" s="1"/>
  <c r="O262" i="2"/>
  <c r="X261" i="2" s="1"/>
  <c r="O190" i="2"/>
  <c r="X189" i="2" s="1"/>
  <c r="O118" i="2"/>
  <c r="X117" i="2" s="1"/>
  <c r="O371" i="2"/>
  <c r="X370" i="2" s="1"/>
  <c r="O299" i="2"/>
  <c r="X298" i="2" s="1"/>
  <c r="O312" i="42"/>
  <c r="Q312" i="42"/>
  <c r="O313" i="42"/>
  <c r="Q313" i="42"/>
  <c r="O249" i="42"/>
  <c r="Q249" i="42"/>
  <c r="O216" i="42"/>
  <c r="Q216" i="42"/>
  <c r="O184" i="42"/>
  <c r="Q184" i="42"/>
  <c r="Q152" i="42"/>
  <c r="O152" i="42"/>
  <c r="Q119" i="42"/>
  <c r="O119" i="42"/>
  <c r="Q87" i="42"/>
  <c r="O87" i="42"/>
  <c r="O55" i="42"/>
  <c r="Q55" i="42"/>
  <c r="O23" i="42"/>
  <c r="Q23" i="42"/>
  <c r="Q365" i="42"/>
  <c r="O365" i="42"/>
  <c r="O301" i="42"/>
  <c r="Q301" i="42"/>
  <c r="Q242" i="42"/>
  <c r="O242" i="42"/>
  <c r="Q210" i="42"/>
  <c r="O210" i="42"/>
  <c r="Q178" i="42"/>
  <c r="O178" i="42"/>
  <c r="O146" i="42"/>
  <c r="Q146" i="42"/>
  <c r="Q117" i="42"/>
  <c r="O117" i="42"/>
  <c r="Q85" i="42"/>
  <c r="O85" i="42"/>
  <c r="O53" i="42"/>
  <c r="Q53" i="42"/>
  <c r="Q21" i="42"/>
  <c r="O21" i="42"/>
  <c r="Q411" i="42"/>
  <c r="O411" i="42"/>
  <c r="O394" i="42"/>
  <c r="Q394" i="42"/>
  <c r="O378" i="42"/>
  <c r="Q378" i="42"/>
  <c r="O362" i="42"/>
  <c r="Q362" i="42"/>
  <c r="O346" i="42"/>
  <c r="Q346" i="42"/>
  <c r="O330" i="42"/>
  <c r="Q330" i="42"/>
  <c r="Q314" i="42"/>
  <c r="O314" i="42"/>
  <c r="Q298" i="42"/>
  <c r="O298" i="42"/>
  <c r="Q282" i="42"/>
  <c r="O282" i="42"/>
  <c r="Q266" i="42"/>
  <c r="O266" i="42"/>
  <c r="Q250" i="42"/>
  <c r="O250" i="42"/>
  <c r="O391" i="42"/>
  <c r="Q391" i="42"/>
  <c r="Q359" i="42"/>
  <c r="O359" i="42"/>
  <c r="O327" i="42"/>
  <c r="Q327" i="42"/>
  <c r="Q295" i="42"/>
  <c r="O295" i="42"/>
  <c r="Q263" i="42"/>
  <c r="O263" i="42"/>
  <c r="Q239" i="42"/>
  <c r="O239" i="42"/>
  <c r="Q223" i="42"/>
  <c r="O223" i="42"/>
  <c r="Q207" i="42"/>
  <c r="O207" i="42"/>
  <c r="Q191" i="42"/>
  <c r="O191" i="42"/>
  <c r="Q175" i="42"/>
  <c r="O175" i="42"/>
  <c r="O159" i="42"/>
  <c r="Q159" i="42"/>
  <c r="O143" i="42"/>
  <c r="Q143" i="42"/>
  <c r="O126" i="42"/>
  <c r="Q126" i="42"/>
  <c r="O110" i="42"/>
  <c r="Q110" i="42"/>
  <c r="O94" i="42"/>
  <c r="Q94" i="42"/>
  <c r="O78" i="42"/>
  <c r="Q78" i="42"/>
  <c r="Q62" i="42"/>
  <c r="O62" i="42"/>
  <c r="Q46" i="42"/>
  <c r="O46" i="42"/>
  <c r="Q30" i="42"/>
  <c r="O30" i="42"/>
  <c r="Q14" i="42"/>
  <c r="O14" i="42"/>
  <c r="O405" i="42"/>
  <c r="Q405" i="42"/>
  <c r="Q353" i="42"/>
  <c r="O353" i="42"/>
  <c r="O289" i="42"/>
  <c r="Q289" i="42"/>
  <c r="O236" i="42"/>
  <c r="Q236" i="42"/>
  <c r="O204" i="42"/>
  <c r="Q204" i="42"/>
  <c r="O172" i="42"/>
  <c r="Q172" i="42"/>
  <c r="Q140" i="42"/>
  <c r="O140" i="42"/>
  <c r="Q107" i="42"/>
  <c r="O107" i="42"/>
  <c r="Q75" i="42"/>
  <c r="O75" i="42"/>
  <c r="O43" i="42"/>
  <c r="Q43" i="42"/>
  <c r="O11" i="42"/>
  <c r="Q11" i="42"/>
  <c r="O341" i="42"/>
  <c r="Q341" i="42"/>
  <c r="O277" i="42"/>
  <c r="Q277" i="42"/>
  <c r="Q230" i="42"/>
  <c r="O230" i="42"/>
  <c r="Q198" i="42"/>
  <c r="O198" i="42"/>
  <c r="Q166" i="42"/>
  <c r="O166" i="42"/>
  <c r="O134" i="42"/>
  <c r="Q134" i="42"/>
  <c r="Q105" i="42"/>
  <c r="O105" i="42"/>
  <c r="Q73" i="42"/>
  <c r="O73" i="42"/>
  <c r="O41" i="42"/>
  <c r="Q41" i="42"/>
  <c r="O9" i="42"/>
  <c r="Q9" i="42"/>
  <c r="O67" i="2"/>
  <c r="X66" i="2" s="1"/>
  <c r="O151" i="2"/>
  <c r="X150" i="2" s="1"/>
  <c r="O291" i="2"/>
  <c r="X290" i="2" s="1"/>
  <c r="O34" i="2"/>
  <c r="X33" i="2" s="1"/>
  <c r="O389" i="2"/>
  <c r="X388" i="2" s="1"/>
  <c r="O385" i="2"/>
  <c r="X384" i="2" s="1"/>
  <c r="O410" i="2"/>
  <c r="X409" i="2" s="1"/>
  <c r="O274" i="2"/>
  <c r="X273" i="2" s="1"/>
  <c r="O10" i="2"/>
  <c r="X9" i="2" s="1"/>
  <c r="O123" i="2"/>
  <c r="X122" i="2" s="1"/>
  <c r="O365" i="2"/>
  <c r="X364" i="2" s="1"/>
  <c r="O329" i="2"/>
  <c r="X328" i="2" s="1"/>
  <c r="O293" i="2"/>
  <c r="X292" i="2" s="1"/>
  <c r="O261" i="2"/>
  <c r="X260" i="2" s="1"/>
  <c r="O121" i="2"/>
  <c r="X120" i="2" s="1"/>
  <c r="O286" i="2"/>
  <c r="X285" i="2" s="1"/>
  <c r="O163" i="2"/>
  <c r="X162" i="2" s="1"/>
  <c r="O284" i="2"/>
  <c r="X283" i="2" s="1"/>
  <c r="O205" i="2"/>
  <c r="X204" i="2" s="1"/>
  <c r="O173" i="2"/>
  <c r="X172" i="2" s="1"/>
  <c r="O137" i="2"/>
  <c r="X136" i="2" s="1"/>
  <c r="O97" i="2"/>
  <c r="X96" i="2" s="1"/>
  <c r="O65" i="2"/>
  <c r="X64" i="2" s="1"/>
  <c r="O362" i="2"/>
  <c r="X361" i="2" s="1"/>
  <c r="O322" i="2"/>
  <c r="X321" i="2" s="1"/>
  <c r="O226" i="2"/>
  <c r="X225" i="2" s="1"/>
  <c r="O154" i="2"/>
  <c r="X153" i="2" s="1"/>
  <c r="O70" i="2"/>
  <c r="X69" i="2" s="1"/>
  <c r="O87" i="2"/>
  <c r="X86" i="2" s="1"/>
  <c r="O55" i="2"/>
  <c r="X54" i="2" s="1"/>
  <c r="O392" i="2"/>
  <c r="X391" i="2" s="1"/>
  <c r="O348" i="2"/>
  <c r="X347" i="2" s="1"/>
  <c r="O316" i="2"/>
  <c r="X315" i="2" s="1"/>
  <c r="O216" i="2"/>
  <c r="X215" i="2" s="1"/>
  <c r="O184" i="2"/>
  <c r="X183" i="2" s="1"/>
  <c r="O112" i="2"/>
  <c r="X111" i="2" s="1"/>
  <c r="O76" i="2"/>
  <c r="X75" i="2" s="1"/>
  <c r="O44" i="2"/>
  <c r="X43" i="2" s="1"/>
  <c r="O361" i="2"/>
  <c r="X360" i="2" s="1"/>
  <c r="O321" i="2"/>
  <c r="X320" i="2" s="1"/>
  <c r="O273" i="2"/>
  <c r="X272" i="2" s="1"/>
  <c r="O209" i="2"/>
  <c r="X208" i="2" s="1"/>
  <c r="O141" i="2"/>
  <c r="X140" i="2" s="1"/>
  <c r="O69" i="2"/>
  <c r="X68" i="2" s="1"/>
  <c r="O335" i="2"/>
  <c r="X334" i="2" s="1"/>
  <c r="O303" i="2"/>
  <c r="X302" i="2" s="1"/>
  <c r="O267" i="2"/>
  <c r="X266" i="2" s="1"/>
  <c r="O199" i="2"/>
  <c r="X198" i="2" s="1"/>
  <c r="O167" i="2"/>
  <c r="X166" i="2" s="1"/>
  <c r="O131" i="2"/>
  <c r="X130" i="2" s="1"/>
  <c r="O233" i="2"/>
  <c r="X232" i="2" s="1"/>
  <c r="O165" i="2"/>
  <c r="X164" i="2" s="1"/>
  <c r="O29" i="2"/>
  <c r="X28" i="2" s="1"/>
  <c r="O358" i="2"/>
  <c r="X357" i="2" s="1"/>
  <c r="O282" i="2"/>
  <c r="X281" i="2" s="1"/>
  <c r="O142" i="2"/>
  <c r="X141" i="2" s="1"/>
  <c r="O58" i="2"/>
  <c r="X57" i="2" s="1"/>
  <c r="O391" i="2"/>
  <c r="X390" i="2" s="1"/>
  <c r="O247" i="2"/>
  <c r="X246" i="2" s="1"/>
  <c r="O179" i="2"/>
  <c r="X178" i="2" s="1"/>
  <c r="O111" i="2"/>
  <c r="X110" i="2" s="1"/>
  <c r="O7" i="2"/>
  <c r="X6" i="2" s="1"/>
  <c r="O384" i="2"/>
  <c r="X383" i="2" s="1"/>
  <c r="O340" i="2"/>
  <c r="X339" i="2" s="1"/>
  <c r="O308" i="2"/>
  <c r="X307" i="2" s="1"/>
  <c r="O272" i="2"/>
  <c r="X271" i="2" s="1"/>
  <c r="O240" i="2"/>
  <c r="X239" i="2" s="1"/>
  <c r="O140" i="2"/>
  <c r="X139" i="2" s="1"/>
  <c r="O104" i="2"/>
  <c r="X103" i="2" s="1"/>
  <c r="O36" i="2"/>
  <c r="X35" i="2" s="1"/>
  <c r="O289" i="2"/>
  <c r="X288" i="2" s="1"/>
  <c r="O225" i="2"/>
  <c r="X224" i="2" s="1"/>
  <c r="O16" i="2"/>
  <c r="X15" i="2" s="1"/>
  <c r="O265" i="42"/>
  <c r="Q265" i="42"/>
  <c r="O192" i="42"/>
  <c r="Q192" i="42"/>
  <c r="Q127" i="42"/>
  <c r="O127" i="42"/>
  <c r="Q63" i="42"/>
  <c r="O63" i="42"/>
  <c r="Q381" i="42"/>
  <c r="O381" i="42"/>
  <c r="O253" i="42"/>
  <c r="Q253" i="42"/>
  <c r="Q186" i="42"/>
  <c r="O186" i="42"/>
  <c r="Q125" i="42"/>
  <c r="O125" i="42"/>
  <c r="Q61" i="42"/>
  <c r="O61" i="42"/>
  <c r="Q415" i="42"/>
  <c r="O415" i="42"/>
  <c r="O382" i="42"/>
  <c r="Q382" i="42"/>
  <c r="Q350" i="42"/>
  <c r="O350" i="42"/>
  <c r="Q318" i="42"/>
  <c r="O318" i="42"/>
  <c r="Q286" i="42"/>
  <c r="O286" i="42"/>
  <c r="Q254" i="42"/>
  <c r="O254" i="42"/>
  <c r="Q367" i="42"/>
  <c r="O367" i="42"/>
  <c r="Q303" i="42"/>
  <c r="O303" i="42"/>
  <c r="Q243" i="42"/>
  <c r="O243" i="42"/>
  <c r="Q211" i="42"/>
  <c r="O211" i="42"/>
  <c r="Q163" i="42"/>
  <c r="O163" i="42"/>
  <c r="O130" i="42"/>
  <c r="Q130" i="42"/>
  <c r="O98" i="42"/>
  <c r="Q98" i="42"/>
  <c r="O66" i="42"/>
  <c r="Q66" i="42"/>
  <c r="O34" i="42"/>
  <c r="Q34" i="42"/>
  <c r="Q410" i="42"/>
  <c r="O410" i="42"/>
  <c r="O305" i="42"/>
  <c r="Q305" i="42"/>
  <c r="O212" i="42"/>
  <c r="Q212" i="42"/>
  <c r="Q148" i="42"/>
  <c r="O148" i="42"/>
  <c r="Q83" i="42"/>
  <c r="O83" i="42"/>
  <c r="O19" i="42"/>
  <c r="Q19" i="42"/>
  <c r="O293" i="42"/>
  <c r="Q293" i="42"/>
  <c r="Q206" i="42"/>
  <c r="O206" i="42"/>
  <c r="O142" i="42"/>
  <c r="Q142" i="42"/>
  <c r="Q81" i="42"/>
  <c r="O81" i="42"/>
  <c r="Q17" i="42"/>
  <c r="O17" i="42"/>
  <c r="O235" i="2"/>
  <c r="X234" i="2" s="1"/>
  <c r="O126" i="2"/>
  <c r="X125" i="2" s="1"/>
  <c r="O409" i="2"/>
  <c r="X408" i="2" s="1"/>
  <c r="O102" i="2"/>
  <c r="X101" i="2" s="1"/>
  <c r="O372" i="2"/>
  <c r="X371" i="2" s="1"/>
  <c r="O301" i="2"/>
  <c r="X300" i="2" s="1"/>
  <c r="O237" i="2"/>
  <c r="X236" i="2" s="1"/>
  <c r="O114" i="2"/>
  <c r="X113" i="2" s="1"/>
  <c r="O376" i="2"/>
  <c r="X375" i="2" s="1"/>
  <c r="O105" i="2"/>
  <c r="X104" i="2" s="1"/>
  <c r="O41" i="2"/>
  <c r="X40" i="2" s="1"/>
  <c r="O298" i="2"/>
  <c r="X297" i="2" s="1"/>
  <c r="O170" i="2"/>
  <c r="X169" i="2" s="1"/>
  <c r="O72" i="2"/>
  <c r="X71" i="2" s="1"/>
  <c r="O152" i="2"/>
  <c r="X151" i="2" s="1"/>
  <c r="O288" i="2"/>
  <c r="X287" i="2" s="1"/>
  <c r="O352" i="2"/>
  <c r="X351" i="2" s="1"/>
  <c r="O19" i="2"/>
  <c r="X18" i="2" s="1"/>
  <c r="O91" i="2"/>
  <c r="X90" i="2" s="1"/>
  <c r="O203" i="2"/>
  <c r="X202" i="2" s="1"/>
  <c r="O339" i="2"/>
  <c r="X338" i="2" s="1"/>
  <c r="O82" i="2"/>
  <c r="X81" i="2" s="1"/>
  <c r="O394" i="2"/>
  <c r="X393" i="2" s="1"/>
  <c r="Y219" i="2" l="1"/>
  <c r="O93" i="2"/>
  <c r="X92" i="2" s="1"/>
  <c r="O15" i="2"/>
  <c r="X14" i="2" s="1"/>
  <c r="O242" i="2"/>
  <c r="X241" i="2" s="1"/>
  <c r="O107" i="2"/>
  <c r="X106" i="2" s="1"/>
  <c r="O276" i="2"/>
  <c r="X275" i="2" s="1"/>
  <c r="Y25" i="2"/>
  <c r="Y242" i="2"/>
  <c r="Y340" i="2"/>
  <c r="Y231" i="2"/>
  <c r="Y312" i="2"/>
  <c r="Y135" i="2"/>
  <c r="Y107" i="2"/>
  <c r="Y68" i="2"/>
  <c r="Y173" i="2"/>
  <c r="V276" i="2"/>
  <c r="V269" i="2"/>
  <c r="Y315" i="2"/>
  <c r="V290" i="2"/>
  <c r="T428" i="2"/>
  <c r="T31" i="2"/>
  <c r="T431" i="2"/>
  <c r="T340" i="2"/>
  <c r="T231" i="2"/>
  <c r="T15" i="2"/>
  <c r="T312" i="2"/>
  <c r="T135" i="2"/>
  <c r="R107" i="2"/>
  <c r="T1009" i="2"/>
  <c r="T1006" i="2"/>
  <c r="T1003" i="2"/>
  <c r="O315" i="2"/>
  <c r="X314" i="2" s="1"/>
  <c r="O148" i="2"/>
  <c r="X147" i="2" s="1"/>
  <c r="O31" i="2"/>
  <c r="X30" i="2" s="1"/>
  <c r="O990" i="2"/>
  <c r="X989" i="2" s="1"/>
  <c r="U15" i="2"/>
  <c r="V15" i="2" s="1"/>
  <c r="V25" i="2"/>
  <c r="V242" i="2"/>
  <c r="V340" i="2"/>
  <c r="V231" i="2"/>
  <c r="V312" i="2"/>
  <c r="V135" i="2"/>
  <c r="V107" i="2"/>
  <c r="V68" i="2"/>
  <c r="Y93" i="2"/>
  <c r="V173" i="2"/>
  <c r="Y428" i="2"/>
  <c r="W31" i="2"/>
  <c r="V315" i="2"/>
  <c r="R428" i="2"/>
  <c r="R31" i="2"/>
  <c r="T269" i="2"/>
  <c r="T273" i="2"/>
  <c r="T290" i="2"/>
  <c r="R431" i="2"/>
  <c r="R231" i="2"/>
  <c r="T990" i="2"/>
  <c r="R312" i="2"/>
  <c r="T68" i="2"/>
  <c r="T148" i="2"/>
  <c r="R1002" i="2"/>
  <c r="O290" i="2"/>
  <c r="X289" i="2" s="1"/>
  <c r="W25" i="2"/>
  <c r="Y276" i="2"/>
  <c r="T1005" i="2"/>
  <c r="R310" i="2"/>
  <c r="T310" i="2"/>
  <c r="V310" i="2"/>
  <c r="Y310" i="2"/>
  <c r="O310" i="2"/>
  <c r="X309" i="2" s="1"/>
  <c r="R369" i="2"/>
  <c r="Y369" i="2"/>
  <c r="T369" i="2"/>
  <c r="T381" i="2"/>
  <c r="O381" i="2"/>
  <c r="X380" i="2" s="1"/>
  <c r="V381" i="2"/>
  <c r="R381" i="2"/>
  <c r="Y381" i="2"/>
  <c r="R197" i="2"/>
  <c r="V197" i="2"/>
  <c r="T197" i="2"/>
  <c r="Y197" i="2"/>
  <c r="O197" i="2"/>
  <c r="X196" i="2" s="1"/>
  <c r="T178" i="2"/>
  <c r="R178" i="2"/>
  <c r="Y178" i="2"/>
  <c r="O178" i="2"/>
  <c r="X177" i="2" s="1"/>
  <c r="Y57" i="2"/>
  <c r="R418" i="2"/>
  <c r="T418" i="2"/>
  <c r="V418" i="2"/>
  <c r="Y418" i="2"/>
  <c r="R379" i="2"/>
  <c r="T379" i="2"/>
  <c r="O379" i="2"/>
  <c r="X378" i="2" s="1"/>
  <c r="V379" i="2"/>
  <c r="Y37" i="2"/>
  <c r="W37" i="2"/>
  <c r="R37" i="2"/>
  <c r="T37" i="2"/>
  <c r="V37" i="2"/>
  <c r="T145" i="2"/>
  <c r="V145" i="2"/>
  <c r="R145" i="2"/>
  <c r="O145" i="2"/>
  <c r="X144" i="2" s="1"/>
  <c r="R157" i="2"/>
  <c r="T157" i="2"/>
  <c r="V157" i="2"/>
  <c r="Y157" i="2"/>
  <c r="R79" i="2"/>
  <c r="V79" i="2"/>
  <c r="T79" i="2"/>
  <c r="Y79" i="2"/>
  <c r="R20" i="2"/>
  <c r="V20" i="2"/>
  <c r="Y20" i="2"/>
  <c r="W20" i="2"/>
  <c r="R195" i="2"/>
  <c r="T195" i="2"/>
  <c r="V195" i="2"/>
  <c r="Y195" i="2"/>
  <c r="V94" i="2"/>
  <c r="Y94" i="2"/>
  <c r="R94" i="2"/>
  <c r="R168" i="2"/>
  <c r="V168" i="2"/>
  <c r="T168" i="2"/>
  <c r="Y168" i="2"/>
  <c r="Y450" i="2"/>
  <c r="R450" i="2"/>
  <c r="O450" i="2"/>
  <c r="X449" i="2" s="1"/>
  <c r="T450" i="2"/>
  <c r="V450" i="2"/>
  <c r="R222" i="2"/>
  <c r="T222" i="2"/>
  <c r="V222" i="2"/>
  <c r="O222" i="2"/>
  <c r="X221" i="2" s="1"/>
  <c r="R220" i="2"/>
  <c r="V220" i="2"/>
  <c r="Y220" i="2"/>
  <c r="R133" i="2"/>
  <c r="T133" i="2"/>
  <c r="Y133" i="2"/>
  <c r="R347" i="2"/>
  <c r="Y347" i="2"/>
  <c r="T347" i="2"/>
  <c r="O347" i="2"/>
  <c r="X346" i="2" s="1"/>
  <c r="T251" i="2"/>
  <c r="R251" i="2"/>
  <c r="Y251" i="2"/>
  <c r="O251" i="2"/>
  <c r="X250" i="2" s="1"/>
  <c r="R164" i="2"/>
  <c r="T164" i="2"/>
  <c r="V164" i="2"/>
  <c r="O164" i="2"/>
  <c r="X163" i="2" s="1"/>
  <c r="R306" i="2"/>
  <c r="T306" i="2"/>
  <c r="V306" i="2"/>
  <c r="Y306" i="2"/>
  <c r="O306" i="2"/>
  <c r="X305" i="2" s="1"/>
  <c r="R432" i="2"/>
  <c r="T432" i="2"/>
  <c r="V432" i="2"/>
  <c r="Y432" i="2"/>
  <c r="O432" i="2"/>
  <c r="X431" i="2" s="1"/>
  <c r="T150" i="2"/>
  <c r="V150" i="2"/>
  <c r="O150" i="2"/>
  <c r="X149" i="2" s="1"/>
  <c r="R150" i="2"/>
  <c r="Y150" i="2"/>
  <c r="R59" i="2"/>
  <c r="W59" i="2"/>
  <c r="T59" i="2"/>
  <c r="V59" i="2"/>
  <c r="O59" i="2"/>
  <c r="X58" i="2" s="1"/>
  <c r="Y59" i="2"/>
  <c r="R85" i="2"/>
  <c r="T85" i="2"/>
  <c r="V85" i="2"/>
  <c r="R43" i="2"/>
  <c r="T43" i="2"/>
  <c r="V43" i="2"/>
  <c r="T297" i="2"/>
  <c r="R297" i="2"/>
  <c r="V297" i="2"/>
  <c r="R417" i="2"/>
  <c r="Y417" i="2"/>
  <c r="T417" i="2"/>
  <c r="V417" i="2"/>
  <c r="R127" i="2"/>
  <c r="T127" i="2"/>
  <c r="V127" i="2"/>
  <c r="Y127" i="2"/>
  <c r="T163" i="2"/>
  <c r="Y163" i="2"/>
  <c r="R326" i="2"/>
  <c r="T326" i="2"/>
  <c r="Y326" i="2"/>
  <c r="R447" i="2"/>
  <c r="T447" i="2"/>
  <c r="V447" i="2"/>
  <c r="O447" i="2"/>
  <c r="X446" i="2" s="1"/>
  <c r="R125" i="2"/>
  <c r="T125" i="2"/>
  <c r="V125" i="2"/>
  <c r="Y125" i="2"/>
  <c r="T75" i="2"/>
  <c r="R75" i="2"/>
  <c r="V75" i="2"/>
  <c r="Y75" i="2"/>
  <c r="O75" i="2"/>
  <c r="X74" i="2" s="1"/>
  <c r="R382" i="2"/>
  <c r="V382" i="2"/>
  <c r="T382" i="2"/>
  <c r="Y382" i="2"/>
  <c r="O382" i="2"/>
  <c r="X381" i="2" s="1"/>
  <c r="R32" i="2"/>
  <c r="T32" i="2"/>
  <c r="Y32" i="2"/>
  <c r="O32" i="2"/>
  <c r="X31" i="2" s="1"/>
  <c r="R404" i="2"/>
  <c r="Y404" i="2"/>
  <c r="T404" i="2"/>
  <c r="O404" i="2"/>
  <c r="X403" i="2" s="1"/>
  <c r="V404" i="2"/>
  <c r="R201" i="2"/>
  <c r="T201" i="2"/>
  <c r="V201" i="2"/>
  <c r="O201" i="2"/>
  <c r="X200" i="2" s="1"/>
  <c r="Y201" i="2"/>
  <c r="R345" i="2"/>
  <c r="T345" i="2"/>
  <c r="V345" i="2"/>
  <c r="O345" i="2"/>
  <c r="X344" i="2" s="1"/>
  <c r="Y345" i="2"/>
  <c r="R71" i="2"/>
  <c r="Y71" i="2"/>
  <c r="T71" i="2"/>
  <c r="W71" i="2"/>
  <c r="V71" i="2"/>
  <c r="O71" i="2"/>
  <c r="X70" i="2" s="1"/>
  <c r="R221" i="2"/>
  <c r="T221" i="2"/>
  <c r="V221" i="2"/>
  <c r="Y221" i="2"/>
  <c r="O221" i="2"/>
  <c r="X220" i="2" s="1"/>
  <c r="V333" i="2"/>
  <c r="R333" i="2"/>
  <c r="Y333" i="2"/>
  <c r="T333" i="2"/>
  <c r="O333" i="2"/>
  <c r="X332" i="2" s="1"/>
  <c r="T13" i="2"/>
  <c r="V13" i="2"/>
  <c r="Y13" i="2"/>
  <c r="R13" i="2"/>
  <c r="O13" i="2"/>
  <c r="X12" i="2" s="1"/>
  <c r="R122" i="2"/>
  <c r="T122" i="2"/>
  <c r="V122" i="2"/>
  <c r="Y122" i="2"/>
  <c r="O122" i="2"/>
  <c r="X121" i="2" s="1"/>
  <c r="R88" i="2"/>
  <c r="T88" i="2"/>
  <c r="Y88" i="2"/>
  <c r="O88" i="2"/>
  <c r="X87" i="2" s="1"/>
  <c r="T130" i="2"/>
  <c r="U130" i="2"/>
  <c r="V130" i="2" s="1"/>
  <c r="O130" i="2"/>
  <c r="X129" i="2" s="1"/>
  <c r="R130" i="2"/>
  <c r="R302" i="2"/>
  <c r="T302" i="2"/>
  <c r="V302" i="2"/>
  <c r="Y302" i="2"/>
  <c r="V62" i="2"/>
  <c r="R62" i="2"/>
  <c r="Y62" i="2"/>
  <c r="T62" i="2"/>
  <c r="R136" i="2"/>
  <c r="T136" i="2"/>
  <c r="V136" i="2"/>
  <c r="Y136" i="2"/>
  <c r="R217" i="2"/>
  <c r="T217" i="2"/>
  <c r="V217" i="2"/>
  <c r="Y217" i="2"/>
  <c r="Y234" i="2"/>
  <c r="R234" i="2"/>
  <c r="V234" i="2"/>
  <c r="V260" i="2"/>
  <c r="R260" i="2"/>
  <c r="Y260" i="2"/>
  <c r="T260" i="2"/>
  <c r="R109" i="2"/>
  <c r="O109" i="2"/>
  <c r="X108" i="2" s="1"/>
  <c r="T109" i="2"/>
  <c r="V109" i="2"/>
  <c r="Y48" i="2"/>
  <c r="W48" i="2"/>
  <c r="R48" i="2"/>
  <c r="O48" i="2"/>
  <c r="X47" i="2" s="1"/>
  <c r="T48" i="2"/>
  <c r="O20" i="2"/>
  <c r="X19" i="2" s="1"/>
  <c r="O195" i="2"/>
  <c r="X194" i="2" s="1"/>
  <c r="O94" i="2"/>
  <c r="X93" i="2" s="1"/>
  <c r="O181" i="2"/>
  <c r="X180" i="2" s="1"/>
  <c r="O302" i="2"/>
  <c r="X301" i="2" s="1"/>
  <c r="O136" i="2"/>
  <c r="X135" i="2" s="1"/>
  <c r="Y222" i="2"/>
  <c r="V88" i="2"/>
  <c r="V32" i="2"/>
  <c r="W13" i="2"/>
  <c r="Y447" i="2"/>
  <c r="V181" i="2"/>
  <c r="V48" i="2"/>
  <c r="Y85" i="2"/>
  <c r="R163" i="2"/>
  <c r="T444" i="2"/>
  <c r="Y444" i="2"/>
  <c r="R444" i="2"/>
  <c r="V444" i="2"/>
  <c r="O444" i="2"/>
  <c r="X443" i="2" s="1"/>
  <c r="R57" i="2"/>
  <c r="W57" i="2"/>
  <c r="T57" i="2"/>
  <c r="V57" i="2"/>
  <c r="V252" i="2"/>
  <c r="Y252" i="2"/>
  <c r="R252" i="2"/>
  <c r="O252" i="2"/>
  <c r="X251" i="2" s="1"/>
  <c r="R334" i="2"/>
  <c r="T334" i="2"/>
  <c r="V334" i="2"/>
  <c r="Y334" i="2"/>
  <c r="O334" i="2"/>
  <c r="X333" i="2" s="1"/>
  <c r="Y208" i="2"/>
  <c r="R208" i="2"/>
  <c r="T208" i="2"/>
  <c r="V208" i="2"/>
  <c r="R210" i="2"/>
  <c r="T210" i="2"/>
  <c r="V210" i="2"/>
  <c r="Y210" i="2"/>
  <c r="V375" i="2"/>
  <c r="R375" i="2"/>
  <c r="Y375" i="2"/>
  <c r="T375" i="2"/>
  <c r="V280" i="2"/>
  <c r="R280" i="2"/>
  <c r="T280" i="2"/>
  <c r="Y280" i="2"/>
  <c r="R33" i="2"/>
  <c r="T33" i="2"/>
  <c r="V33" i="2"/>
  <c r="T182" i="2"/>
  <c r="V182" i="2"/>
  <c r="R182" i="2"/>
  <c r="Y182" i="2"/>
  <c r="R424" i="2"/>
  <c r="T424" i="2"/>
  <c r="V424" i="2"/>
  <c r="O424" i="2"/>
  <c r="X423" i="2" s="1"/>
  <c r="R398" i="2"/>
  <c r="T398" i="2"/>
  <c r="Y398" i="2"/>
  <c r="O398" i="2"/>
  <c r="X397" i="2" s="1"/>
  <c r="R238" i="2"/>
  <c r="T238" i="2"/>
  <c r="Y238" i="2"/>
  <c r="T181" i="2"/>
  <c r="Y181" i="2"/>
  <c r="V84" i="2"/>
  <c r="R84" i="2"/>
  <c r="T84" i="2"/>
  <c r="O84" i="2"/>
  <c r="X83" i="2" s="1"/>
  <c r="T356" i="2"/>
  <c r="V356" i="2"/>
  <c r="R356" i="2"/>
  <c r="Y356" i="2"/>
  <c r="O356" i="2"/>
  <c r="X355" i="2" s="1"/>
  <c r="R129" i="2"/>
  <c r="U129" i="2"/>
  <c r="V129" i="2" s="1"/>
  <c r="O129" i="2"/>
  <c r="X128" i="2" s="1"/>
  <c r="R305" i="2"/>
  <c r="Y305" i="2"/>
  <c r="T305" i="2"/>
  <c r="O305" i="2"/>
  <c r="X304" i="2" s="1"/>
  <c r="T35" i="2"/>
  <c r="W35" i="2"/>
  <c r="V35" i="2"/>
  <c r="O35" i="2"/>
  <c r="X34" i="2" s="1"/>
  <c r="R441" i="2"/>
  <c r="V441" i="2"/>
  <c r="T441" i="2"/>
  <c r="O441" i="2"/>
  <c r="X440" i="2" s="1"/>
  <c r="R402" i="2"/>
  <c r="T402" i="2"/>
  <c r="V402" i="2"/>
  <c r="O402" i="2"/>
  <c r="X401" i="2" s="1"/>
  <c r="R202" i="2"/>
  <c r="T202" i="2"/>
  <c r="Y202" i="2"/>
  <c r="Y330" i="2"/>
  <c r="R330" i="2"/>
  <c r="T330" i="2"/>
  <c r="V330" i="2"/>
  <c r="O330" i="2"/>
  <c r="X329" i="2" s="1"/>
  <c r="R341" i="2"/>
  <c r="T341" i="2"/>
  <c r="Y341" i="2"/>
  <c r="O341" i="2"/>
  <c r="X340" i="2" s="1"/>
  <c r="T176" i="2"/>
  <c r="Y176" i="2"/>
  <c r="R176" i="2"/>
  <c r="V176" i="2"/>
  <c r="R142" i="2"/>
  <c r="V142" i="2"/>
  <c r="T142" i="2"/>
  <c r="Y142" i="2"/>
  <c r="R335" i="2"/>
  <c r="T335" i="2"/>
  <c r="Y335" i="2"/>
  <c r="T248" i="2"/>
  <c r="V248" i="2"/>
  <c r="R248" i="2"/>
  <c r="Y248" i="2"/>
  <c r="R414" i="2"/>
  <c r="T414" i="2"/>
  <c r="V414" i="2"/>
  <c r="Y414" i="2"/>
  <c r="R403" i="2"/>
  <c r="T403" i="2"/>
  <c r="V403" i="2"/>
  <c r="Y403" i="2"/>
  <c r="R438" i="2"/>
  <c r="T438" i="2"/>
  <c r="V438" i="2"/>
  <c r="O438" i="2"/>
  <c r="X437" i="2" s="1"/>
  <c r="Y438" i="2"/>
  <c r="R357" i="2"/>
  <c r="T357" i="2"/>
  <c r="O357" i="2"/>
  <c r="X356" i="2" s="1"/>
  <c r="V357" i="2"/>
  <c r="R294" i="2"/>
  <c r="V294" i="2"/>
  <c r="O294" i="2"/>
  <c r="X293" i="2" s="1"/>
  <c r="T294" i="2"/>
  <c r="Y294" i="2"/>
  <c r="R19" i="2"/>
  <c r="T19" i="2"/>
  <c r="Y19" i="2"/>
  <c r="W19" i="2"/>
  <c r="T373" i="2"/>
  <c r="R373" i="2"/>
  <c r="V373" i="2"/>
  <c r="Y373" i="2"/>
  <c r="O373" i="2"/>
  <c r="X372" i="2" s="1"/>
  <c r="R124" i="2"/>
  <c r="T124" i="2"/>
  <c r="O124" i="2"/>
  <c r="X123" i="2" s="1"/>
  <c r="V124" i="2"/>
  <c r="R26" i="2"/>
  <c r="T26" i="2"/>
  <c r="V26" i="2"/>
  <c r="O26" i="2"/>
  <c r="X25" i="2" s="1"/>
  <c r="Y26" i="2"/>
  <c r="R287" i="2"/>
  <c r="T287" i="2"/>
  <c r="V287" i="2"/>
  <c r="Y287" i="2"/>
  <c r="O287" i="2"/>
  <c r="X286" i="2" s="1"/>
  <c r="R200" i="2"/>
  <c r="T200" i="2"/>
  <c r="O200" i="2"/>
  <c r="X199" i="2" s="1"/>
  <c r="R346" i="2"/>
  <c r="T346" i="2"/>
  <c r="V346" i="2"/>
  <c r="Y346" i="2"/>
  <c r="O346" i="2"/>
  <c r="X345" i="2" s="1"/>
  <c r="R349" i="2"/>
  <c r="T349" i="2"/>
  <c r="O349" i="2"/>
  <c r="X348" i="2" s="1"/>
  <c r="V349" i="2"/>
  <c r="R227" i="2"/>
  <c r="T227" i="2"/>
  <c r="Y227" i="2"/>
  <c r="O227" i="2"/>
  <c r="X226" i="2" s="1"/>
  <c r="R191" i="2"/>
  <c r="T191" i="2"/>
  <c r="Y191" i="2"/>
  <c r="O191" i="2"/>
  <c r="X190" i="2" s="1"/>
  <c r="T360" i="2"/>
  <c r="R360" i="2"/>
  <c r="V360" i="2"/>
  <c r="Y360" i="2"/>
  <c r="O360" i="2"/>
  <c r="X359" i="2" s="1"/>
  <c r="V245" i="2"/>
  <c r="Y245" i="2"/>
  <c r="R245" i="2"/>
  <c r="O245" i="2"/>
  <c r="X244" i="2" s="1"/>
  <c r="T245" i="2"/>
  <c r="R219" i="2"/>
  <c r="O219" i="2"/>
  <c r="X218" i="2" s="1"/>
  <c r="V219" i="2"/>
  <c r="R139" i="2"/>
  <c r="Y139" i="2"/>
  <c r="T139" i="2"/>
  <c r="V139" i="2"/>
  <c r="R416" i="2"/>
  <c r="T416" i="2"/>
  <c r="V416" i="2"/>
  <c r="Y416" i="2"/>
  <c r="Y42" i="2"/>
  <c r="W42" i="2"/>
  <c r="R42" i="2"/>
  <c r="T42" i="2"/>
  <c r="V42" i="2"/>
  <c r="T295" i="2"/>
  <c r="R295" i="2"/>
  <c r="V295" i="2"/>
  <c r="Y295" i="2"/>
  <c r="T331" i="2"/>
  <c r="O331" i="2"/>
  <c r="X330" i="2" s="1"/>
  <c r="R331" i="2"/>
  <c r="V331" i="2"/>
  <c r="Y331" i="2"/>
  <c r="V243" i="2"/>
  <c r="R243" i="2"/>
  <c r="O243" i="2"/>
  <c r="X242" i="2" s="1"/>
  <c r="T243" i="2"/>
  <c r="R304" i="2"/>
  <c r="O304" i="2"/>
  <c r="X303" i="2" s="1"/>
  <c r="T304" i="2"/>
  <c r="V304" i="2"/>
  <c r="O133" i="2"/>
  <c r="X132" i="2" s="1"/>
  <c r="O79" i="2"/>
  <c r="X78" i="2" s="1"/>
  <c r="O369" i="2"/>
  <c r="X368" i="2" s="1"/>
  <c r="O375" i="2"/>
  <c r="X374" i="2" s="1"/>
  <c r="O280" i="2"/>
  <c r="X279" i="2" s="1"/>
  <c r="O168" i="2"/>
  <c r="X167" i="2" s="1"/>
  <c r="O234" i="2"/>
  <c r="X233" i="2" s="1"/>
  <c r="O238" i="2"/>
  <c r="X237" i="2" s="1"/>
  <c r="O220" i="2"/>
  <c r="X219" i="2" s="1"/>
  <c r="O217" i="2"/>
  <c r="X216" i="2" s="1"/>
  <c r="O416" i="2"/>
  <c r="X415" i="2" s="1"/>
  <c r="O125" i="2"/>
  <c r="X124" i="2" s="1"/>
  <c r="U200" i="2"/>
  <c r="V200" i="2" s="1"/>
  <c r="V19" i="2"/>
  <c r="V347" i="2"/>
  <c r="Y379" i="2"/>
  <c r="V202" i="2"/>
  <c r="Y33" i="2"/>
  <c r="V133" i="2"/>
  <c r="Y297" i="2"/>
  <c r="V163" i="2"/>
  <c r="V326" i="2"/>
  <c r="T20" i="2"/>
  <c r="R35" i="2"/>
  <c r="W130" i="2"/>
  <c r="W129" i="2"/>
  <c r="W131" i="2"/>
  <c r="Y994" i="2"/>
  <c r="Y995" i="2"/>
  <c r="Y993" i="2"/>
  <c r="Y992" i="2"/>
  <c r="Y987" i="2"/>
  <c r="Y131" i="2"/>
  <c r="Y989" i="2"/>
  <c r="Y990" i="2"/>
  <c r="Y991" i="2"/>
  <c r="W17" i="2"/>
  <c r="W14" i="2"/>
  <c r="Y988" i="2"/>
  <c r="W16" i="2"/>
  <c r="W22" i="2"/>
  <c r="Y17" i="2"/>
  <c r="Y14" i="2"/>
  <c r="Y16" i="2"/>
  <c r="Y22" i="2"/>
  <c r="U1043" i="2"/>
  <c r="M971" i="2"/>
  <c r="T971" i="2" s="1"/>
  <c r="M984" i="2"/>
  <c r="M980" i="2"/>
  <c r="M973" i="2"/>
  <c r="T973" i="2" s="1"/>
  <c r="M978" i="2"/>
  <c r="M982" i="2"/>
  <c r="M975" i="2"/>
  <c r="T975" i="2" s="1"/>
  <c r="M972" i="2"/>
  <c r="T972" i="2" s="1"/>
  <c r="M985" i="2"/>
  <c r="T985" i="2" s="1"/>
  <c r="M983" i="2"/>
  <c r="M976" i="2"/>
  <c r="T976" i="2" s="1"/>
  <c r="M981" i="2"/>
  <c r="M974" i="2"/>
  <c r="T974" i="2" s="1"/>
  <c r="M977" i="2"/>
  <c r="T977" i="2" s="1"/>
  <c r="M979" i="2"/>
  <c r="M986" i="2"/>
  <c r="T986" i="2" s="1"/>
  <c r="W15" i="2" l="1"/>
  <c r="Y15" i="2"/>
  <c r="Y200" i="2"/>
  <c r="Y130" i="2"/>
  <c r="Y129" i="2"/>
  <c r="R978" i="2"/>
  <c r="T978" i="2"/>
  <c r="R979" i="2"/>
  <c r="T979" i="2"/>
  <c r="R980" i="2"/>
  <c r="T980" i="2"/>
  <c r="R984" i="2"/>
  <c r="T984" i="2"/>
  <c r="R981" i="2"/>
  <c r="T981" i="2"/>
  <c r="R982" i="2"/>
  <c r="T982" i="2"/>
  <c r="R983" i="2"/>
  <c r="T983" i="2"/>
  <c r="Y985" i="2"/>
  <c r="R985" i="2"/>
  <c r="Y977" i="2"/>
  <c r="R977" i="2"/>
  <c r="Y972" i="2"/>
  <c r="R972" i="2"/>
  <c r="Y974" i="2"/>
  <c r="R974" i="2"/>
  <c r="Y975" i="2"/>
  <c r="R975" i="2"/>
  <c r="Y971" i="2"/>
  <c r="R971" i="2"/>
  <c r="Y976" i="2"/>
  <c r="R976" i="2"/>
  <c r="Y986" i="2"/>
  <c r="R986" i="2"/>
  <c r="Y973" i="2"/>
  <c r="R973" i="2"/>
  <c r="V982" i="2"/>
  <c r="Y982" i="2"/>
  <c r="V984" i="2"/>
  <c r="Y984" i="2"/>
  <c r="V978" i="2"/>
  <c r="Y978" i="2"/>
  <c r="V981" i="2"/>
  <c r="Y981" i="2"/>
  <c r="V983" i="2"/>
  <c r="Y983" i="2"/>
  <c r="V979" i="2"/>
  <c r="Y979" i="2"/>
  <c r="V980" i="2"/>
  <c r="Y980" i="2"/>
  <c r="O986" i="2"/>
  <c r="X985" i="2" s="1"/>
  <c r="V986" i="2"/>
  <c r="O977" i="2"/>
  <c r="X976" i="2" s="1"/>
  <c r="V977" i="2"/>
  <c r="O974" i="2"/>
  <c r="X973" i="2" s="1"/>
  <c r="V974" i="2"/>
  <c r="O976" i="2"/>
  <c r="X975" i="2" s="1"/>
  <c r="V976" i="2"/>
  <c r="O985" i="2"/>
  <c r="X984" i="2" s="1"/>
  <c r="V985" i="2"/>
  <c r="O972" i="2"/>
  <c r="X971" i="2" s="1"/>
  <c r="V972" i="2"/>
  <c r="O975" i="2"/>
  <c r="X974" i="2" s="1"/>
  <c r="V975" i="2"/>
  <c r="O973" i="2"/>
  <c r="X972" i="2" s="1"/>
  <c r="V973" i="2"/>
  <c r="O971" i="2"/>
  <c r="X970" i="2" s="1"/>
  <c r="V971" i="2"/>
  <c r="O981" i="2"/>
  <c r="X980" i="2" s="1"/>
  <c r="O983" i="2"/>
  <c r="X982" i="2" s="1"/>
  <c r="O982" i="2"/>
  <c r="X981" i="2" s="1"/>
  <c r="O979" i="2"/>
  <c r="X978" i="2" s="1"/>
  <c r="O984" i="2"/>
  <c r="X983" i="2" s="1"/>
  <c r="O980" i="2"/>
  <c r="X979" i="2" s="1"/>
  <c r="O978" i="2"/>
  <c r="X977" i="2" s="1"/>
  <c r="M936" i="2"/>
  <c r="M946" i="2"/>
  <c r="M959" i="2"/>
  <c r="M945" i="2"/>
  <c r="M944" i="2"/>
  <c r="R946" i="2" l="1"/>
  <c r="T946" i="2"/>
  <c r="R936" i="2"/>
  <c r="T936" i="2"/>
  <c r="R944" i="2"/>
  <c r="T944" i="2"/>
  <c r="R945" i="2"/>
  <c r="T945" i="2"/>
  <c r="R959" i="2"/>
  <c r="T959" i="2"/>
  <c r="U944" i="2"/>
  <c r="V944" i="2" s="1"/>
  <c r="U945" i="2"/>
  <c r="V945" i="2" s="1"/>
  <c r="U959" i="2"/>
  <c r="V959" i="2" s="1"/>
  <c r="U946" i="2"/>
  <c r="V946" i="2" s="1"/>
  <c r="U936" i="2"/>
  <c r="V936" i="2" s="1"/>
  <c r="O944" i="2"/>
  <c r="X943" i="2" s="1"/>
  <c r="O945" i="2"/>
  <c r="X944" i="2" s="1"/>
  <c r="O959" i="2"/>
  <c r="X958" i="2" s="1"/>
  <c r="O946" i="2"/>
  <c r="X945" i="2" s="1"/>
  <c r="O936" i="2"/>
  <c r="X935" i="2" s="1"/>
  <c r="M962" i="2"/>
  <c r="M969" i="2"/>
  <c r="M953" i="2"/>
  <c r="M964" i="2"/>
  <c r="M965" i="2"/>
  <c r="M935" i="2"/>
  <c r="M949" i="2"/>
  <c r="T949" i="2" s="1"/>
  <c r="M956" i="2"/>
  <c r="M954" i="2"/>
  <c r="M968" i="2"/>
  <c r="M948" i="2"/>
  <c r="M952" i="2"/>
  <c r="M934" i="2"/>
  <c r="M947" i="2"/>
  <c r="M960" i="2"/>
  <c r="M966" i="2"/>
  <c r="M961" i="2"/>
  <c r="M970" i="2"/>
  <c r="M938" i="2"/>
  <c r="M939" i="2"/>
  <c r="M926" i="2"/>
  <c r="M967" i="2"/>
  <c r="M955" i="2"/>
  <c r="M924" i="2"/>
  <c r="M951" i="2"/>
  <c r="M957" i="2"/>
  <c r="M937" i="2"/>
  <c r="M950" i="2"/>
  <c r="T950" i="2" s="1"/>
  <c r="M958" i="2"/>
  <c r="M925" i="2"/>
  <c r="M928" i="2"/>
  <c r="M917" i="2"/>
  <c r="M908" i="2"/>
  <c r="M910" i="2"/>
  <c r="M904" i="2"/>
  <c r="M901" i="2"/>
  <c r="M900" i="2"/>
  <c r="M902" i="2"/>
  <c r="M903" i="2"/>
  <c r="M905" i="2"/>
  <c r="W936" i="2" l="1"/>
  <c r="R900" i="2"/>
  <c r="T900" i="2"/>
  <c r="R951" i="2"/>
  <c r="T951" i="2"/>
  <c r="R901" i="2"/>
  <c r="T901" i="2"/>
  <c r="R970" i="2"/>
  <c r="T970" i="2"/>
  <c r="R910" i="2"/>
  <c r="T910" i="2"/>
  <c r="R967" i="2"/>
  <c r="T967" i="2"/>
  <c r="R966" i="2"/>
  <c r="T966" i="2"/>
  <c r="R964" i="2"/>
  <c r="T964" i="2"/>
  <c r="R908" i="2"/>
  <c r="T908" i="2"/>
  <c r="R926" i="2"/>
  <c r="T926" i="2"/>
  <c r="R960" i="2"/>
  <c r="T960" i="2"/>
  <c r="R954" i="2"/>
  <c r="T954" i="2"/>
  <c r="R953" i="2"/>
  <c r="T953" i="2"/>
  <c r="R925" i="2"/>
  <c r="T925" i="2"/>
  <c r="R905" i="2"/>
  <c r="T905" i="2"/>
  <c r="R968" i="2"/>
  <c r="T968" i="2"/>
  <c r="R903" i="2"/>
  <c r="T903" i="2"/>
  <c r="R937" i="2"/>
  <c r="T937" i="2"/>
  <c r="R902" i="2"/>
  <c r="T902" i="2"/>
  <c r="R917" i="2"/>
  <c r="T917" i="2"/>
  <c r="R957" i="2"/>
  <c r="T957" i="2"/>
  <c r="R939" i="2"/>
  <c r="T939" i="2"/>
  <c r="R947" i="2"/>
  <c r="T947" i="2"/>
  <c r="R956" i="2"/>
  <c r="T956" i="2"/>
  <c r="R969" i="2"/>
  <c r="T969" i="2"/>
  <c r="R928" i="2"/>
  <c r="T928" i="2"/>
  <c r="R938" i="2"/>
  <c r="T938" i="2"/>
  <c r="R934" i="2"/>
  <c r="T934" i="2"/>
  <c r="R962" i="2"/>
  <c r="T962" i="2"/>
  <c r="R924" i="2"/>
  <c r="T924" i="2"/>
  <c r="R952" i="2"/>
  <c r="T952" i="2"/>
  <c r="R935" i="2"/>
  <c r="T935" i="2"/>
  <c r="R904" i="2"/>
  <c r="T904" i="2"/>
  <c r="R958" i="2"/>
  <c r="T958" i="2"/>
  <c r="R955" i="2"/>
  <c r="T955" i="2"/>
  <c r="R961" i="2"/>
  <c r="T961" i="2"/>
  <c r="R948" i="2"/>
  <c r="T948" i="2"/>
  <c r="R965" i="2"/>
  <c r="T965" i="2"/>
  <c r="Y949" i="2"/>
  <c r="R949" i="2"/>
  <c r="Y950" i="2"/>
  <c r="R950" i="2"/>
  <c r="Y945" i="2"/>
  <c r="V969" i="2"/>
  <c r="Y969" i="2"/>
  <c r="V951" i="2"/>
  <c r="Y951" i="2"/>
  <c r="V962" i="2"/>
  <c r="Y962" i="2"/>
  <c r="Y936" i="2"/>
  <c r="U917" i="2"/>
  <c r="V917" i="2" s="1"/>
  <c r="V900" i="2"/>
  <c r="Y900" i="2"/>
  <c r="V970" i="2"/>
  <c r="Y970" i="2"/>
  <c r="Y944" i="2"/>
  <c r="V903" i="2"/>
  <c r="Y903" i="2"/>
  <c r="V960" i="2"/>
  <c r="Y960" i="2"/>
  <c r="V904" i="2"/>
  <c r="Y904" i="2"/>
  <c r="V961" i="2"/>
  <c r="Y961" i="2"/>
  <c r="V948" i="2"/>
  <c r="Y948" i="2"/>
  <c r="V965" i="2"/>
  <c r="Y965" i="2"/>
  <c r="Y946" i="2"/>
  <c r="U908" i="2"/>
  <c r="Y908" i="2" s="1"/>
  <c r="V902" i="2"/>
  <c r="Y902" i="2"/>
  <c r="V947" i="2"/>
  <c r="Y947" i="2"/>
  <c r="V901" i="2"/>
  <c r="Y901" i="2"/>
  <c r="V905" i="2"/>
  <c r="Y905" i="2"/>
  <c r="U910" i="2"/>
  <c r="Y910" i="2" s="1"/>
  <c r="V967" i="2"/>
  <c r="Y967" i="2"/>
  <c r="V966" i="2"/>
  <c r="Y966" i="2"/>
  <c r="V968" i="2"/>
  <c r="Y968" i="2"/>
  <c r="V964" i="2"/>
  <c r="Y964" i="2"/>
  <c r="Y959" i="2"/>
  <c r="U928" i="2"/>
  <c r="V928" i="2" s="1"/>
  <c r="U925" i="2"/>
  <c r="V925" i="2" s="1"/>
  <c r="U958" i="2"/>
  <c r="V958" i="2" s="1"/>
  <c r="U937" i="2"/>
  <c r="V937" i="2" s="1"/>
  <c r="U957" i="2"/>
  <c r="V957" i="2" s="1"/>
  <c r="U924" i="2"/>
  <c r="V924" i="2" s="1"/>
  <c r="U955" i="2"/>
  <c r="V955" i="2" s="1"/>
  <c r="U926" i="2"/>
  <c r="V926" i="2" s="1"/>
  <c r="U939" i="2"/>
  <c r="V939" i="2" s="1"/>
  <c r="U938" i="2"/>
  <c r="V938" i="2" s="1"/>
  <c r="U934" i="2"/>
  <c r="V934" i="2" s="1"/>
  <c r="U952" i="2"/>
  <c r="V952" i="2" s="1"/>
  <c r="U954" i="2"/>
  <c r="V954" i="2" s="1"/>
  <c r="U956" i="2"/>
  <c r="V956" i="2" s="1"/>
  <c r="U935" i="2"/>
  <c r="V935" i="2" s="1"/>
  <c r="U953" i="2"/>
  <c r="V953" i="2" s="1"/>
  <c r="O950" i="2"/>
  <c r="X949" i="2" s="1"/>
  <c r="V950" i="2"/>
  <c r="O949" i="2"/>
  <c r="X948" i="2" s="1"/>
  <c r="V949" i="2"/>
  <c r="O951" i="2"/>
  <c r="X950" i="2" s="1"/>
  <c r="O968" i="2"/>
  <c r="X967" i="2" s="1"/>
  <c r="O967" i="2"/>
  <c r="X966" i="2" s="1"/>
  <c r="O961" i="2"/>
  <c r="X960" i="2" s="1"/>
  <c r="O966" i="2"/>
  <c r="X965" i="2" s="1"/>
  <c r="O960" i="2"/>
  <c r="X959" i="2" s="1"/>
  <c r="O965" i="2"/>
  <c r="X964" i="2" s="1"/>
  <c r="O964" i="2"/>
  <c r="X963" i="2" s="1"/>
  <c r="O962" i="2"/>
  <c r="X961" i="2" s="1"/>
  <c r="O970" i="2"/>
  <c r="X969" i="2" s="1"/>
  <c r="O969" i="2"/>
  <c r="X968" i="2" s="1"/>
  <c r="O947" i="2"/>
  <c r="X946" i="2" s="1"/>
  <c r="O948" i="2"/>
  <c r="X947" i="2" s="1"/>
  <c r="O957" i="2"/>
  <c r="X956" i="2" s="1"/>
  <c r="O926" i="2"/>
  <c r="X925" i="2" s="1"/>
  <c r="O952" i="2"/>
  <c r="X951" i="2" s="1"/>
  <c r="O954" i="2"/>
  <c r="X953" i="2" s="1"/>
  <c r="O953" i="2"/>
  <c r="X952" i="2" s="1"/>
  <c r="O958" i="2"/>
  <c r="X957" i="2" s="1"/>
  <c r="O956" i="2"/>
  <c r="X955" i="2" s="1"/>
  <c r="O924" i="2"/>
  <c r="X923" i="2" s="1"/>
  <c r="O939" i="2"/>
  <c r="X938" i="2" s="1"/>
  <c r="O937" i="2"/>
  <c r="X936" i="2" s="1"/>
  <c r="O938" i="2"/>
  <c r="X937" i="2" s="1"/>
  <c r="O935" i="2"/>
  <c r="X934" i="2" s="1"/>
  <c r="O928" i="2"/>
  <c r="X927" i="2" s="1"/>
  <c r="O955" i="2"/>
  <c r="X954" i="2" s="1"/>
  <c r="O934" i="2"/>
  <c r="X933" i="2" s="1"/>
  <c r="O925" i="2"/>
  <c r="X924" i="2" s="1"/>
  <c r="O903" i="2"/>
  <c r="X902" i="2" s="1"/>
  <c r="O900" i="2"/>
  <c r="X899" i="2" s="1"/>
  <c r="M929" i="2"/>
  <c r="M931" i="2"/>
  <c r="O901" i="2"/>
  <c r="X900" i="2" s="1"/>
  <c r="M932" i="2"/>
  <c r="M940" i="2"/>
  <c r="O904" i="2"/>
  <c r="X903" i="2" s="1"/>
  <c r="M927" i="2"/>
  <c r="M930" i="2"/>
  <c r="O905" i="2"/>
  <c r="X904" i="2" s="1"/>
  <c r="O910" i="2"/>
  <c r="X909" i="2" s="1"/>
  <c r="M941" i="2"/>
  <c r="M942" i="2"/>
  <c r="O908" i="2"/>
  <c r="X907" i="2" s="1"/>
  <c r="M933" i="2"/>
  <c r="O902" i="2"/>
  <c r="X901" i="2" s="1"/>
  <c r="O917" i="2"/>
  <c r="X916" i="2" s="1"/>
  <c r="M943" i="2"/>
  <c r="M920" i="2"/>
  <c r="M915" i="2"/>
  <c r="M911" i="2"/>
  <c r="R941" i="2" l="1"/>
  <c r="T941" i="2"/>
  <c r="R911" i="2"/>
  <c r="T911" i="2"/>
  <c r="R930" i="2"/>
  <c r="T930" i="2"/>
  <c r="R943" i="2"/>
  <c r="T943" i="2"/>
  <c r="R933" i="2"/>
  <c r="T933" i="2"/>
  <c r="R931" i="2"/>
  <c r="T931" i="2"/>
  <c r="R915" i="2"/>
  <c r="T915" i="2"/>
  <c r="R927" i="2"/>
  <c r="T927" i="2"/>
  <c r="R929" i="2"/>
  <c r="T929" i="2"/>
  <c r="R940" i="2"/>
  <c r="T940" i="2"/>
  <c r="R932" i="2"/>
  <c r="T932" i="2"/>
  <c r="R920" i="2"/>
  <c r="T920" i="2"/>
  <c r="R942" i="2"/>
  <c r="T942" i="2"/>
  <c r="V908" i="2"/>
  <c r="Y917" i="2"/>
  <c r="Y958" i="2"/>
  <c r="Y938" i="2"/>
  <c r="Y939" i="2"/>
  <c r="Y935" i="2"/>
  <c r="Y937" i="2"/>
  <c r="Y928" i="2"/>
  <c r="Y952" i="2"/>
  <c r="Y934" i="2"/>
  <c r="U911" i="2"/>
  <c r="Y911" i="2" s="1"/>
  <c r="U915" i="2"/>
  <c r="Y915" i="2" s="1"/>
  <c r="U920" i="2"/>
  <c r="Y920" i="2" s="1"/>
  <c r="V910" i="2"/>
  <c r="Y955" i="2"/>
  <c r="Y956" i="2"/>
  <c r="Y924" i="2"/>
  <c r="Y926" i="2"/>
  <c r="Y953" i="2"/>
  <c r="Y925" i="2"/>
  <c r="Y957" i="2"/>
  <c r="Y954" i="2"/>
  <c r="U943" i="2"/>
  <c r="V943" i="2" s="1"/>
  <c r="U933" i="2"/>
  <c r="V933" i="2" s="1"/>
  <c r="U942" i="2"/>
  <c r="V942" i="2" s="1"/>
  <c r="U941" i="2"/>
  <c r="V941" i="2" s="1"/>
  <c r="U930" i="2"/>
  <c r="V930" i="2" s="1"/>
  <c r="U927" i="2"/>
  <c r="V927" i="2" s="1"/>
  <c r="U940" i="2"/>
  <c r="V940" i="2" s="1"/>
  <c r="U932" i="2"/>
  <c r="V932" i="2" s="1"/>
  <c r="U931" i="2"/>
  <c r="V931" i="2" s="1"/>
  <c r="U929" i="2"/>
  <c r="V929" i="2" s="1"/>
  <c r="O933" i="2"/>
  <c r="X932" i="2" s="1"/>
  <c r="O929" i="2"/>
  <c r="X928" i="2" s="1"/>
  <c r="O943" i="2"/>
  <c r="X942" i="2" s="1"/>
  <c r="O940" i="2"/>
  <c r="X939" i="2" s="1"/>
  <c r="O931" i="2"/>
  <c r="X930" i="2" s="1"/>
  <c r="O932" i="2"/>
  <c r="X931" i="2" s="1"/>
  <c r="O942" i="2"/>
  <c r="X941" i="2" s="1"/>
  <c r="O930" i="2"/>
  <c r="X929" i="2" s="1"/>
  <c r="O941" i="2"/>
  <c r="X940" i="2" s="1"/>
  <c r="O927" i="2"/>
  <c r="X926" i="2" s="1"/>
  <c r="O911" i="2"/>
  <c r="X910" i="2" s="1"/>
  <c r="M913" i="2"/>
  <c r="M919" i="2"/>
  <c r="M918" i="2"/>
  <c r="O920" i="2"/>
  <c r="X919" i="2" s="1"/>
  <c r="M907" i="2"/>
  <c r="M923" i="2"/>
  <c r="M909" i="2"/>
  <c r="M916" i="2"/>
  <c r="M912" i="2"/>
  <c r="M922" i="2"/>
  <c r="M921" i="2"/>
  <c r="O915" i="2"/>
  <c r="X914" i="2" s="1"/>
  <c r="M906" i="2"/>
  <c r="M894" i="2"/>
  <c r="M898" i="2"/>
  <c r="M899" i="2"/>
  <c r="R923" i="2" l="1"/>
  <c r="T923" i="2"/>
  <c r="R899" i="2"/>
  <c r="T899" i="2"/>
  <c r="R898" i="2"/>
  <c r="T898" i="2"/>
  <c r="R918" i="2"/>
  <c r="T918" i="2"/>
  <c r="R916" i="2"/>
  <c r="T916" i="2"/>
  <c r="R912" i="2"/>
  <c r="T912" i="2"/>
  <c r="R894" i="2"/>
  <c r="T894" i="2"/>
  <c r="R919" i="2"/>
  <c r="T919" i="2"/>
  <c r="R906" i="2"/>
  <c r="T906" i="2"/>
  <c r="R909" i="2"/>
  <c r="T909" i="2"/>
  <c r="R913" i="2"/>
  <c r="T913" i="2"/>
  <c r="R921" i="2"/>
  <c r="T921" i="2"/>
  <c r="R907" i="2"/>
  <c r="T907" i="2"/>
  <c r="R922" i="2"/>
  <c r="T922" i="2"/>
  <c r="V915" i="2"/>
  <c r="Y942" i="2"/>
  <c r="Y941" i="2"/>
  <c r="V920" i="2"/>
  <c r="Y927" i="2"/>
  <c r="Y930" i="2"/>
  <c r="Y940" i="2"/>
  <c r="Y933" i="2"/>
  <c r="U894" i="2"/>
  <c r="V894" i="2" s="1"/>
  <c r="U913" i="2"/>
  <c r="V913" i="2" s="1"/>
  <c r="U921" i="2"/>
  <c r="Y921" i="2" s="1"/>
  <c r="V911" i="2"/>
  <c r="Y929" i="2"/>
  <c r="U916" i="2"/>
  <c r="Y916" i="2" s="1"/>
  <c r="V899" i="2"/>
  <c r="Y899" i="2"/>
  <c r="Y931" i="2"/>
  <c r="U919" i="2"/>
  <c r="Y919" i="2" s="1"/>
  <c r="U909" i="2"/>
  <c r="V909" i="2" s="1"/>
  <c r="U907" i="2"/>
  <c r="V907" i="2" s="1"/>
  <c r="V898" i="2"/>
  <c r="Y898" i="2"/>
  <c r="U912" i="2"/>
  <c r="V912" i="2" s="1"/>
  <c r="U918" i="2"/>
  <c r="V918" i="2" s="1"/>
  <c r="Y943" i="2"/>
  <c r="Y932" i="2"/>
  <c r="U906" i="2"/>
  <c r="V906" i="2" s="1"/>
  <c r="U922" i="2"/>
  <c r="V922" i="2" s="1"/>
  <c r="U923" i="2"/>
  <c r="V923" i="2" s="1"/>
  <c r="O906" i="2"/>
  <c r="X905" i="2" s="1"/>
  <c r="O923" i="2"/>
  <c r="X922" i="2" s="1"/>
  <c r="O922" i="2"/>
  <c r="X921" i="2" s="1"/>
  <c r="O909" i="2"/>
  <c r="X908" i="2" s="1"/>
  <c r="O913" i="2"/>
  <c r="X912" i="2" s="1"/>
  <c r="O921" i="2"/>
  <c r="X920" i="2" s="1"/>
  <c r="O907" i="2"/>
  <c r="X906" i="2" s="1"/>
  <c r="O919" i="2"/>
  <c r="X918" i="2" s="1"/>
  <c r="O899" i="2"/>
  <c r="X898" i="2" s="1"/>
  <c r="O912" i="2"/>
  <c r="X911" i="2" s="1"/>
  <c r="O916" i="2"/>
  <c r="X915" i="2" s="1"/>
  <c r="O898" i="2"/>
  <c r="X897" i="2" s="1"/>
  <c r="O918" i="2"/>
  <c r="X917" i="2" s="1"/>
  <c r="O894" i="2"/>
  <c r="X893" i="2" s="1"/>
  <c r="M895" i="2"/>
  <c r="M896" i="2"/>
  <c r="M521" i="2"/>
  <c r="M546" i="2"/>
  <c r="M547" i="2"/>
  <c r="M522" i="2"/>
  <c r="M545" i="2"/>
  <c r="M772" i="2"/>
  <c r="M771" i="2"/>
  <c r="M770" i="2"/>
  <c r="M816" i="2"/>
  <c r="M815" i="2"/>
  <c r="R771" i="2" l="1"/>
  <c r="T771" i="2"/>
  <c r="R772" i="2"/>
  <c r="T772" i="2"/>
  <c r="R895" i="2"/>
  <c r="T895" i="2"/>
  <c r="R522" i="2"/>
  <c r="T522" i="2"/>
  <c r="R521" i="2"/>
  <c r="T521" i="2"/>
  <c r="R896" i="2"/>
  <c r="T896" i="2"/>
  <c r="R545" i="2"/>
  <c r="T545" i="2"/>
  <c r="R815" i="2"/>
  <c r="T815" i="2"/>
  <c r="R816" i="2"/>
  <c r="T816" i="2"/>
  <c r="R547" i="2"/>
  <c r="T547" i="2"/>
  <c r="R770" i="2"/>
  <c r="T770" i="2"/>
  <c r="R546" i="2"/>
  <c r="T546" i="2"/>
  <c r="Y909" i="2"/>
  <c r="Y912" i="2"/>
  <c r="Y913" i="2"/>
  <c r="V921" i="2"/>
  <c r="Y918" i="2"/>
  <c r="Y907" i="2"/>
  <c r="Y922" i="2"/>
  <c r="Y894" i="2"/>
  <c r="V919" i="2"/>
  <c r="V772" i="2"/>
  <c r="Y772" i="2"/>
  <c r="V815" i="2"/>
  <c r="Y815" i="2"/>
  <c r="V547" i="2"/>
  <c r="Y547" i="2"/>
  <c r="V916" i="2"/>
  <c r="V545" i="2"/>
  <c r="Y545" i="2"/>
  <c r="V522" i="2"/>
  <c r="Y522" i="2"/>
  <c r="V546" i="2"/>
  <c r="Y546" i="2"/>
  <c r="Y906" i="2"/>
  <c r="V816" i="2"/>
  <c r="Y816" i="2"/>
  <c r="V770" i="2"/>
  <c r="Y770" i="2"/>
  <c r="V771" i="2"/>
  <c r="Y771" i="2"/>
  <c r="V521" i="2"/>
  <c r="Y521" i="2"/>
  <c r="Y923" i="2"/>
  <c r="U896" i="2"/>
  <c r="V896" i="2" s="1"/>
  <c r="U895" i="2"/>
  <c r="V895" i="2" s="1"/>
  <c r="O896" i="2"/>
  <c r="X895" i="2" s="1"/>
  <c r="O895" i="2"/>
  <c r="X894" i="2" s="1"/>
  <c r="O522" i="2"/>
  <c r="X521" i="2" s="1"/>
  <c r="O547" i="2"/>
  <c r="X546" i="2" s="1"/>
  <c r="O771" i="2"/>
  <c r="X770" i="2" s="1"/>
  <c r="O521" i="2"/>
  <c r="X520" i="2" s="1"/>
  <c r="M914" i="2"/>
  <c r="O816" i="2"/>
  <c r="X815" i="2" s="1"/>
  <c r="O546" i="2"/>
  <c r="X545" i="2" s="1"/>
  <c r="O772" i="2"/>
  <c r="X771" i="2" s="1"/>
  <c r="O815" i="2"/>
  <c r="X814" i="2" s="1"/>
  <c r="O545" i="2"/>
  <c r="X544" i="2" s="1"/>
  <c r="O770" i="2"/>
  <c r="X769" i="2" s="1"/>
  <c r="M897" i="2"/>
  <c r="M864" i="2"/>
  <c r="M866" i="2"/>
  <c r="M863" i="2"/>
  <c r="R863" i="2" l="1"/>
  <c r="T863" i="2"/>
  <c r="R897" i="2"/>
  <c r="T897" i="2"/>
  <c r="R914" i="2"/>
  <c r="T914" i="2"/>
  <c r="R866" i="2"/>
  <c r="T866" i="2"/>
  <c r="R864" i="2"/>
  <c r="T864" i="2"/>
  <c r="Y895" i="2"/>
  <c r="Y896" i="2"/>
  <c r="U914" i="2"/>
  <c r="V914" i="2" s="1"/>
  <c r="U864" i="2"/>
  <c r="Y864" i="2" s="1"/>
  <c r="U863" i="2"/>
  <c r="Y863" i="2" s="1"/>
  <c r="U866" i="2"/>
  <c r="V866" i="2" s="1"/>
  <c r="U897" i="2"/>
  <c r="V897" i="2" s="1"/>
  <c r="O897" i="2"/>
  <c r="X896" i="2" s="1"/>
  <c r="O866" i="2"/>
  <c r="X865" i="2" s="1"/>
  <c r="O864" i="2"/>
  <c r="X863" i="2" s="1"/>
  <c r="M818" i="2"/>
  <c r="O914" i="2"/>
  <c r="X913" i="2" s="1"/>
  <c r="O863" i="2"/>
  <c r="X862" i="2" s="1"/>
  <c r="M817" i="2"/>
  <c r="M551" i="2"/>
  <c r="M504" i="2"/>
  <c r="M614" i="2"/>
  <c r="M683" i="2"/>
  <c r="M500" i="2"/>
  <c r="M510" i="2"/>
  <c r="M673" i="2"/>
  <c r="M626" i="2"/>
  <c r="M561" i="2"/>
  <c r="M517" i="2"/>
  <c r="M620" i="2"/>
  <c r="M658" i="2"/>
  <c r="M482" i="2"/>
  <c r="M678" i="2"/>
  <c r="M569" i="2"/>
  <c r="M518" i="2"/>
  <c r="M524" i="2"/>
  <c r="M558" i="2"/>
  <c r="M491" i="2"/>
  <c r="M534" i="2"/>
  <c r="M582" i="2"/>
  <c r="M612" i="2"/>
  <c r="M556" i="2"/>
  <c r="M493" i="2"/>
  <c r="M603" i="2"/>
  <c r="M526" i="2"/>
  <c r="M604" i="2"/>
  <c r="M573" i="2"/>
  <c r="M608" i="2"/>
  <c r="M488" i="2"/>
  <c r="M587" i="2"/>
  <c r="M593" i="2"/>
  <c r="M463" i="2"/>
  <c r="M594" i="2"/>
  <c r="M457" i="2"/>
  <c r="M643" i="2"/>
  <c r="M527" i="2"/>
  <c r="M727" i="2"/>
  <c r="M811" i="2"/>
  <c r="M679" i="2"/>
  <c r="M490" i="2"/>
  <c r="M687" i="2"/>
  <c r="M645" i="2"/>
  <c r="M507" i="2"/>
  <c r="M499" i="2"/>
  <c r="M684" i="2"/>
  <c r="M776" i="2"/>
  <c r="M793" i="2"/>
  <c r="M631" i="2"/>
  <c r="M577" i="2"/>
  <c r="M611" i="2"/>
  <c r="M596" i="2"/>
  <c r="M791" i="2"/>
  <c r="M617" i="2"/>
  <c r="M456" i="2"/>
  <c r="M790" i="2"/>
  <c r="M713" i="2"/>
  <c r="M809" i="2"/>
  <c r="M807" i="2"/>
  <c r="M574" i="2"/>
  <c r="M486" i="2"/>
  <c r="M647" i="2"/>
  <c r="M653" i="2"/>
  <c r="M789" i="2"/>
  <c r="M541" i="2"/>
  <c r="M489" i="2"/>
  <c r="M476" i="2"/>
  <c r="M627" i="2"/>
  <c r="M859" i="2"/>
  <c r="M669" i="2"/>
  <c r="M600" i="2"/>
  <c r="M616" i="2"/>
  <c r="M605" i="2"/>
  <c r="M560" i="2"/>
  <c r="M529" i="2"/>
  <c r="M509" i="2"/>
  <c r="M833" i="2"/>
  <c r="M581" i="2"/>
  <c r="M532" i="2"/>
  <c r="M682" i="2"/>
  <c r="M674" i="2"/>
  <c r="M538" i="2"/>
  <c r="M549" i="2"/>
  <c r="M519" i="2"/>
  <c r="M511" i="2"/>
  <c r="M685" i="2"/>
  <c r="M659" i="2"/>
  <c r="M525" i="2"/>
  <c r="M528" i="2"/>
  <c r="M484" i="2"/>
  <c r="M592" i="2"/>
  <c r="M513" i="2"/>
  <c r="M666" i="2"/>
  <c r="M565" i="2"/>
  <c r="M602" i="2"/>
  <c r="M480" i="2"/>
  <c r="M802" i="2"/>
  <c r="M656" i="2"/>
  <c r="M652" i="2"/>
  <c r="M722" i="2"/>
  <c r="M588" i="2"/>
  <c r="M471" i="2"/>
  <c r="M571" i="2"/>
  <c r="M686" i="2"/>
  <c r="M792" i="2"/>
  <c r="M625" i="2"/>
  <c r="M466" i="2"/>
  <c r="M599" i="2"/>
  <c r="M548" i="2"/>
  <c r="M566" i="2"/>
  <c r="M654" i="2"/>
  <c r="M676" i="2"/>
  <c r="M557" i="2"/>
  <c r="M552" i="2"/>
  <c r="M677" i="2"/>
  <c r="M774" i="2"/>
  <c r="M857" i="2"/>
  <c r="M855" i="2"/>
  <c r="M804" i="2"/>
  <c r="M798" i="2"/>
  <c r="M514" i="2"/>
  <c r="M458" i="2"/>
  <c r="M498" i="2"/>
  <c r="M797" i="2"/>
  <c r="M624" i="2"/>
  <c r="M670" i="2"/>
  <c r="M655" i="2"/>
  <c r="M540" i="2"/>
  <c r="M675" i="2"/>
  <c r="M584" i="2"/>
  <c r="M808" i="2"/>
  <c r="M467" i="2"/>
  <c r="M641" i="2"/>
  <c r="M664" i="2"/>
  <c r="M639" i="2"/>
  <c r="M657" i="2"/>
  <c r="M469" i="2"/>
  <c r="M610" i="2"/>
  <c r="M667" i="2"/>
  <c r="M607" i="2"/>
  <c r="M606" i="2"/>
  <c r="M478" i="2"/>
  <c r="M586" i="2"/>
  <c r="M530" i="2"/>
  <c r="M665" i="2"/>
  <c r="M618" i="2"/>
  <c r="M451" i="2"/>
  <c r="M803" i="2"/>
  <c r="M613" i="2"/>
  <c r="M563" i="2"/>
  <c r="M585" i="2"/>
  <c r="M646" i="2"/>
  <c r="M473" i="2"/>
  <c r="M637" i="2"/>
  <c r="M550" i="2"/>
  <c r="M575" i="2"/>
  <c r="M462" i="2"/>
  <c r="M856" i="2"/>
  <c r="M508" i="2"/>
  <c r="M472" i="2"/>
  <c r="M805" i="2"/>
  <c r="M494" i="2"/>
  <c r="M794" i="2"/>
  <c r="M516" i="2"/>
  <c r="M454" i="2"/>
  <c r="M559" i="2"/>
  <c r="M622" i="2"/>
  <c r="M810" i="2"/>
  <c r="M720" i="2"/>
  <c r="M609" i="2"/>
  <c r="M601" i="2"/>
  <c r="M459" i="2"/>
  <c r="M799" i="2"/>
  <c r="M854" i="2"/>
  <c r="M851" i="2"/>
  <c r="M461" i="2"/>
  <c r="M503" i="2"/>
  <c r="M537" i="2"/>
  <c r="M595" i="2"/>
  <c r="M662" i="2"/>
  <c r="M539" i="2"/>
  <c r="M598" i="2"/>
  <c r="M649" i="2"/>
  <c r="M505" i="2"/>
  <c r="M579" i="2"/>
  <c r="M644" i="2"/>
  <c r="M578" i="2"/>
  <c r="M615" i="2"/>
  <c r="M570" i="2"/>
  <c r="M630" i="2"/>
  <c r="M623" i="2"/>
  <c r="M751" i="2"/>
  <c r="M501" i="2"/>
  <c r="M642" i="2"/>
  <c r="M453" i="2"/>
  <c r="M512" i="2"/>
  <c r="M583" i="2"/>
  <c r="M580" i="2"/>
  <c r="M671" i="2"/>
  <c r="M635" i="2"/>
  <c r="M523" i="2"/>
  <c r="M536" i="2"/>
  <c r="M481" i="2"/>
  <c r="M621" i="2"/>
  <c r="M567" i="2"/>
  <c r="M502" i="2"/>
  <c r="M485" i="2"/>
  <c r="M775" i="2"/>
  <c r="M801" i="2"/>
  <c r="M460" i="2"/>
  <c r="M589" i="2"/>
  <c r="M590" i="2"/>
  <c r="M800" i="2"/>
  <c r="M629" i="2"/>
  <c r="M835" i="2"/>
  <c r="M660" i="2"/>
  <c r="M487" i="2"/>
  <c r="M634" i="2"/>
  <c r="M515" i="2"/>
  <c r="M650" i="2"/>
  <c r="M632" i="2"/>
  <c r="M474" i="2"/>
  <c r="M455" i="2"/>
  <c r="M806" i="2"/>
  <c r="M668" i="2"/>
  <c r="M663" i="2"/>
  <c r="M873" i="2"/>
  <c r="M562" i="2"/>
  <c r="M745" i="2"/>
  <c r="M672" i="2"/>
  <c r="M564" i="2"/>
  <c r="M814" i="2"/>
  <c r="M465" i="2"/>
  <c r="M452" i="2"/>
  <c r="M535" i="2"/>
  <c r="M479" i="2"/>
  <c r="M496" i="2"/>
  <c r="M661" i="2"/>
  <c r="M680" i="2"/>
  <c r="M836" i="2"/>
  <c r="M553" i="2"/>
  <c r="M619" i="2"/>
  <c r="M495" i="2"/>
  <c r="M483" i="2"/>
  <c r="M651" i="2"/>
  <c r="M531" i="2"/>
  <c r="M497" i="2"/>
  <c r="M636" i="2"/>
  <c r="M633" i="2"/>
  <c r="M477" i="2"/>
  <c r="M554" i="2"/>
  <c r="M628" i="2"/>
  <c r="M568" i="2"/>
  <c r="M718" i="2"/>
  <c r="M773" i="2"/>
  <c r="M812" i="2"/>
  <c r="M468" i="2"/>
  <c r="M860" i="2"/>
  <c r="M681" i="2"/>
  <c r="M576" i="2"/>
  <c r="M492" i="2"/>
  <c r="M648" i="2"/>
  <c r="M555" i="2"/>
  <c r="M591" i="2"/>
  <c r="M475" i="2"/>
  <c r="M572" i="2"/>
  <c r="M506" i="2"/>
  <c r="M640" i="2"/>
  <c r="M597" i="2"/>
  <c r="M470" i="2"/>
  <c r="M464" i="2"/>
  <c r="M533" i="2"/>
  <c r="M858" i="2"/>
  <c r="M796" i="2"/>
  <c r="M638" i="2"/>
  <c r="M544" i="2"/>
  <c r="M795" i="2"/>
  <c r="M834" i="2"/>
  <c r="M783" i="2"/>
  <c r="M852" i="2"/>
  <c r="M813" i="2"/>
  <c r="R577" i="2" l="1"/>
  <c r="T577" i="2"/>
  <c r="R526" i="2"/>
  <c r="T526" i="2"/>
  <c r="R504" i="2"/>
  <c r="T504" i="2"/>
  <c r="R795" i="2"/>
  <c r="T795" i="2"/>
  <c r="R681" i="2"/>
  <c r="T681" i="2"/>
  <c r="R553" i="2"/>
  <c r="T553" i="2"/>
  <c r="R487" i="2"/>
  <c r="T487" i="2"/>
  <c r="R591" i="2"/>
  <c r="T591" i="2"/>
  <c r="R452" i="2"/>
  <c r="T452" i="2"/>
  <c r="R460" i="2"/>
  <c r="T460" i="2"/>
  <c r="R751" i="2"/>
  <c r="T751" i="2"/>
  <c r="R854" i="2"/>
  <c r="T854" i="2"/>
  <c r="R810" i="2"/>
  <c r="T810" i="2"/>
  <c r="R494" i="2"/>
  <c r="T494" i="2"/>
  <c r="R575" i="2"/>
  <c r="T575" i="2"/>
  <c r="R563" i="2"/>
  <c r="T563" i="2"/>
  <c r="R530" i="2"/>
  <c r="T530" i="2"/>
  <c r="R610" i="2"/>
  <c r="T610" i="2"/>
  <c r="R467" i="2"/>
  <c r="T467" i="2"/>
  <c r="R670" i="2"/>
  <c r="T670" i="2"/>
  <c r="R798" i="2"/>
  <c r="T798" i="2"/>
  <c r="R552" i="2"/>
  <c r="T552" i="2"/>
  <c r="R599" i="2"/>
  <c r="T599" i="2"/>
  <c r="R471" i="2"/>
  <c r="T471" i="2"/>
  <c r="R480" i="2"/>
  <c r="T480" i="2"/>
  <c r="R484" i="2"/>
  <c r="T484" i="2"/>
  <c r="R519" i="2"/>
  <c r="T519" i="2"/>
  <c r="R581" i="2"/>
  <c r="T581" i="2"/>
  <c r="R616" i="2"/>
  <c r="T616" i="2"/>
  <c r="R489" i="2"/>
  <c r="T489" i="2"/>
  <c r="R574" i="2"/>
  <c r="T574" i="2"/>
  <c r="R617" i="2"/>
  <c r="T617" i="2"/>
  <c r="R793" i="2"/>
  <c r="T793" i="2"/>
  <c r="R687" i="2"/>
  <c r="T687" i="2"/>
  <c r="R643" i="2"/>
  <c r="T643" i="2"/>
  <c r="R488" i="2"/>
  <c r="T488" i="2"/>
  <c r="R493" i="2"/>
  <c r="T493" i="2"/>
  <c r="R558" i="2"/>
  <c r="T558" i="2"/>
  <c r="R658" i="2"/>
  <c r="T658" i="2"/>
  <c r="R510" i="2"/>
  <c r="T510" i="2"/>
  <c r="R817" i="2"/>
  <c r="T817" i="2"/>
  <c r="R858" i="2"/>
  <c r="T858" i="2"/>
  <c r="R633" i="2"/>
  <c r="T633" i="2"/>
  <c r="R564" i="2"/>
  <c r="T564" i="2"/>
  <c r="R523" i="2"/>
  <c r="T523" i="2"/>
  <c r="R649" i="2"/>
  <c r="T649" i="2"/>
  <c r="R508" i="2"/>
  <c r="T508" i="2"/>
  <c r="R473" i="2"/>
  <c r="T473" i="2"/>
  <c r="R639" i="2"/>
  <c r="T639" i="2"/>
  <c r="R857" i="2"/>
  <c r="T857" i="2"/>
  <c r="R652" i="2"/>
  <c r="T652" i="2"/>
  <c r="R659" i="2"/>
  <c r="T659" i="2"/>
  <c r="R859" i="2"/>
  <c r="T859" i="2"/>
  <c r="R834" i="2"/>
  <c r="T834" i="2"/>
  <c r="R533" i="2"/>
  <c r="T533" i="2"/>
  <c r="R576" i="2"/>
  <c r="T576" i="2"/>
  <c r="R619" i="2"/>
  <c r="T619" i="2"/>
  <c r="R806" i="2"/>
  <c r="T806" i="2"/>
  <c r="R635" i="2"/>
  <c r="T635" i="2"/>
  <c r="R598" i="2"/>
  <c r="T598" i="2"/>
  <c r="R609" i="2"/>
  <c r="T609" i="2"/>
  <c r="R646" i="2"/>
  <c r="T646" i="2"/>
  <c r="R618" i="2"/>
  <c r="T618" i="2"/>
  <c r="R664" i="2"/>
  <c r="T664" i="2"/>
  <c r="R458" i="2"/>
  <c r="T458" i="2"/>
  <c r="R566" i="2"/>
  <c r="T566" i="2"/>
  <c r="R513" i="2"/>
  <c r="T513" i="2"/>
  <c r="R560" i="2"/>
  <c r="T560" i="2"/>
  <c r="R647" i="2"/>
  <c r="T647" i="2"/>
  <c r="R507" i="2"/>
  <c r="T507" i="2"/>
  <c r="R593" i="2"/>
  <c r="T593" i="2"/>
  <c r="R678" i="2"/>
  <c r="T678" i="2"/>
  <c r="R475" i="2"/>
  <c r="T475" i="2"/>
  <c r="R568" i="2"/>
  <c r="T568" i="2"/>
  <c r="R535" i="2"/>
  <c r="T535" i="2"/>
  <c r="R455" i="2"/>
  <c r="T455" i="2"/>
  <c r="R589" i="2"/>
  <c r="T589" i="2"/>
  <c r="R544" i="2"/>
  <c r="T544" i="2"/>
  <c r="R860" i="2"/>
  <c r="T860" i="2"/>
  <c r="R531" i="2"/>
  <c r="T531" i="2"/>
  <c r="R562" i="2"/>
  <c r="T562" i="2"/>
  <c r="R660" i="2"/>
  <c r="T660" i="2"/>
  <c r="R580" i="2"/>
  <c r="T580" i="2"/>
  <c r="R662" i="2"/>
  <c r="T662" i="2"/>
  <c r="R638" i="2"/>
  <c r="T638" i="2"/>
  <c r="R597" i="2"/>
  <c r="T597" i="2"/>
  <c r="R555" i="2"/>
  <c r="T555" i="2"/>
  <c r="R468" i="2"/>
  <c r="T468" i="2"/>
  <c r="R554" i="2"/>
  <c r="T554" i="2"/>
  <c r="R651" i="2"/>
  <c r="T651" i="2"/>
  <c r="R680" i="2"/>
  <c r="T680" i="2"/>
  <c r="R465" i="2"/>
  <c r="T465" i="2"/>
  <c r="R873" i="2"/>
  <c r="T873" i="2"/>
  <c r="R632" i="2"/>
  <c r="T632" i="2"/>
  <c r="R835" i="2"/>
  <c r="T835" i="2"/>
  <c r="R801" i="2"/>
  <c r="T801" i="2"/>
  <c r="R481" i="2"/>
  <c r="T481" i="2"/>
  <c r="R583" i="2"/>
  <c r="T583" i="2"/>
  <c r="R623" i="2"/>
  <c r="T623" i="2"/>
  <c r="R579" i="2"/>
  <c r="T579" i="2"/>
  <c r="R595" i="2"/>
  <c r="T595" i="2"/>
  <c r="R799" i="2"/>
  <c r="T799" i="2"/>
  <c r="R622" i="2"/>
  <c r="T622" i="2"/>
  <c r="R805" i="2"/>
  <c r="T805" i="2"/>
  <c r="R550" i="2"/>
  <c r="T550" i="2"/>
  <c r="R613" i="2"/>
  <c r="T613" i="2"/>
  <c r="R586" i="2"/>
  <c r="T586" i="2"/>
  <c r="R469" i="2"/>
  <c r="T469" i="2"/>
  <c r="R808" i="2"/>
  <c r="T808" i="2"/>
  <c r="R624" i="2"/>
  <c r="T624" i="2"/>
  <c r="R804" i="2"/>
  <c r="T804" i="2"/>
  <c r="R557" i="2"/>
  <c r="T557" i="2"/>
  <c r="R466" i="2"/>
  <c r="T466" i="2"/>
  <c r="R588" i="2"/>
  <c r="T588" i="2"/>
  <c r="R602" i="2"/>
  <c r="T602" i="2"/>
  <c r="R528" i="2"/>
  <c r="T528" i="2"/>
  <c r="R549" i="2"/>
  <c r="T549" i="2"/>
  <c r="R833" i="2"/>
  <c r="T833" i="2"/>
  <c r="R600" i="2"/>
  <c r="T600" i="2"/>
  <c r="R541" i="2"/>
  <c r="T541" i="2"/>
  <c r="R807" i="2"/>
  <c r="T807" i="2"/>
  <c r="R791" i="2"/>
  <c r="T791" i="2"/>
  <c r="R776" i="2"/>
  <c r="T776" i="2"/>
  <c r="R490" i="2"/>
  <c r="T490" i="2"/>
  <c r="R457" i="2"/>
  <c r="T457" i="2"/>
  <c r="R608" i="2"/>
  <c r="T608" i="2"/>
  <c r="R556" i="2"/>
  <c r="T556" i="2"/>
  <c r="R524" i="2"/>
  <c r="T524" i="2"/>
  <c r="R620" i="2"/>
  <c r="T620" i="2"/>
  <c r="R500" i="2"/>
  <c r="T500" i="2"/>
  <c r="R492" i="2"/>
  <c r="T492" i="2"/>
  <c r="R495" i="2"/>
  <c r="T495" i="2"/>
  <c r="R668" i="2"/>
  <c r="T668" i="2"/>
  <c r="R800" i="2"/>
  <c r="T800" i="2"/>
  <c r="R453" i="2"/>
  <c r="T453" i="2"/>
  <c r="R570" i="2"/>
  <c r="T570" i="2"/>
  <c r="R454" i="2"/>
  <c r="T454" i="2"/>
  <c r="R451" i="2"/>
  <c r="T451" i="2"/>
  <c r="R675" i="2"/>
  <c r="T675" i="2"/>
  <c r="R654" i="2"/>
  <c r="T654" i="2"/>
  <c r="R792" i="2"/>
  <c r="T792" i="2"/>
  <c r="R666" i="2"/>
  <c r="T666" i="2"/>
  <c r="R674" i="2"/>
  <c r="T674" i="2"/>
  <c r="R529" i="2"/>
  <c r="T529" i="2"/>
  <c r="R572" i="2"/>
  <c r="T572" i="2"/>
  <c r="R636" i="2"/>
  <c r="T636" i="2"/>
  <c r="R672" i="2"/>
  <c r="T672" i="2"/>
  <c r="R634" i="2"/>
  <c r="T634" i="2"/>
  <c r="R502" i="2"/>
  <c r="T502" i="2"/>
  <c r="R615" i="2"/>
  <c r="T615" i="2"/>
  <c r="R461" i="2"/>
  <c r="T461" i="2"/>
  <c r="R856" i="2"/>
  <c r="T856" i="2"/>
  <c r="R607" i="2"/>
  <c r="T607" i="2"/>
  <c r="R540" i="2"/>
  <c r="T540" i="2"/>
  <c r="R774" i="2"/>
  <c r="T774" i="2"/>
  <c r="R686" i="2"/>
  <c r="T686" i="2"/>
  <c r="R685" i="2"/>
  <c r="T685" i="2"/>
  <c r="R627" i="2"/>
  <c r="T627" i="2"/>
  <c r="R790" i="2"/>
  <c r="T790" i="2"/>
  <c r="R727" i="2"/>
  <c r="T727" i="2"/>
  <c r="R534" i="2"/>
  <c r="T534" i="2"/>
  <c r="R626" i="2"/>
  <c r="T626" i="2"/>
  <c r="R464" i="2"/>
  <c r="T464" i="2"/>
  <c r="R497" i="2"/>
  <c r="T497" i="2"/>
  <c r="R745" i="2"/>
  <c r="T745" i="2"/>
  <c r="R567" i="2"/>
  <c r="T567" i="2"/>
  <c r="R470" i="2"/>
  <c r="T470" i="2"/>
  <c r="R628" i="2"/>
  <c r="T628" i="2"/>
  <c r="R836" i="2"/>
  <c r="T836" i="2"/>
  <c r="R474" i="2"/>
  <c r="T474" i="2"/>
  <c r="R621" i="2"/>
  <c r="T621" i="2"/>
  <c r="R644" i="2"/>
  <c r="T644" i="2"/>
  <c r="R813" i="2"/>
  <c r="T813" i="2"/>
  <c r="R852" i="2"/>
  <c r="T852" i="2"/>
  <c r="R796" i="2"/>
  <c r="T796" i="2"/>
  <c r="R640" i="2"/>
  <c r="T640" i="2"/>
  <c r="R648" i="2"/>
  <c r="T648" i="2"/>
  <c r="R812" i="2"/>
  <c r="T812" i="2"/>
  <c r="R477" i="2"/>
  <c r="T477" i="2"/>
  <c r="R483" i="2"/>
  <c r="T483" i="2"/>
  <c r="R661" i="2"/>
  <c r="T661" i="2"/>
  <c r="R814" i="2"/>
  <c r="T814" i="2"/>
  <c r="R663" i="2"/>
  <c r="T663" i="2"/>
  <c r="R650" i="2"/>
  <c r="T650" i="2"/>
  <c r="R629" i="2"/>
  <c r="T629" i="2"/>
  <c r="R775" i="2"/>
  <c r="T775" i="2"/>
  <c r="R536" i="2"/>
  <c r="T536" i="2"/>
  <c r="R512" i="2"/>
  <c r="T512" i="2"/>
  <c r="R630" i="2"/>
  <c r="T630" i="2"/>
  <c r="R505" i="2"/>
  <c r="T505" i="2"/>
  <c r="R537" i="2"/>
  <c r="T537" i="2"/>
  <c r="R459" i="2"/>
  <c r="T459" i="2"/>
  <c r="R559" i="2"/>
  <c r="T559" i="2"/>
  <c r="R472" i="2"/>
  <c r="T472" i="2"/>
  <c r="R637" i="2"/>
  <c r="T637" i="2"/>
  <c r="R803" i="2"/>
  <c r="T803" i="2"/>
  <c r="R478" i="2"/>
  <c r="T478" i="2"/>
  <c r="R657" i="2"/>
  <c r="T657" i="2"/>
  <c r="R584" i="2"/>
  <c r="T584" i="2"/>
  <c r="R797" i="2"/>
  <c r="T797" i="2"/>
  <c r="R855" i="2"/>
  <c r="T855" i="2"/>
  <c r="R676" i="2"/>
  <c r="T676" i="2"/>
  <c r="R625" i="2"/>
  <c r="T625" i="2"/>
  <c r="R722" i="2"/>
  <c r="T722" i="2"/>
  <c r="R565" i="2"/>
  <c r="T565" i="2"/>
  <c r="R525" i="2"/>
  <c r="T525" i="2"/>
  <c r="R538" i="2"/>
  <c r="T538" i="2"/>
  <c r="R509" i="2"/>
  <c r="T509" i="2"/>
  <c r="R669" i="2"/>
  <c r="T669" i="2"/>
  <c r="R789" i="2"/>
  <c r="T789" i="2"/>
  <c r="R809" i="2"/>
  <c r="T809" i="2"/>
  <c r="R596" i="2"/>
  <c r="T596" i="2"/>
  <c r="R684" i="2"/>
  <c r="T684" i="2"/>
  <c r="R679" i="2"/>
  <c r="T679" i="2"/>
  <c r="R594" i="2"/>
  <c r="T594" i="2"/>
  <c r="R573" i="2"/>
  <c r="T573" i="2"/>
  <c r="R612" i="2"/>
  <c r="T612" i="2"/>
  <c r="R518" i="2"/>
  <c r="T518" i="2"/>
  <c r="R517" i="2"/>
  <c r="T517" i="2"/>
  <c r="R683" i="2"/>
  <c r="T683" i="2"/>
  <c r="R506" i="2"/>
  <c r="T506" i="2"/>
  <c r="R515" i="2"/>
  <c r="T515" i="2"/>
  <c r="R503" i="2"/>
  <c r="T503" i="2"/>
  <c r="R498" i="2"/>
  <c r="T498" i="2"/>
  <c r="R653" i="2"/>
  <c r="T653" i="2"/>
  <c r="R713" i="2"/>
  <c r="T713" i="2"/>
  <c r="R611" i="2"/>
  <c r="T611" i="2"/>
  <c r="R499" i="2"/>
  <c r="T499" i="2"/>
  <c r="R811" i="2"/>
  <c r="T811" i="2"/>
  <c r="R463" i="2"/>
  <c r="T463" i="2"/>
  <c r="R604" i="2"/>
  <c r="T604" i="2"/>
  <c r="R582" i="2"/>
  <c r="T582" i="2"/>
  <c r="R569" i="2"/>
  <c r="T569" i="2"/>
  <c r="R561" i="2"/>
  <c r="T561" i="2"/>
  <c r="R614" i="2"/>
  <c r="T614" i="2"/>
  <c r="R818" i="2"/>
  <c r="T818" i="2"/>
  <c r="R783" i="2"/>
  <c r="T783" i="2"/>
  <c r="R773" i="2"/>
  <c r="T773" i="2"/>
  <c r="R496" i="2"/>
  <c r="T496" i="2"/>
  <c r="R485" i="2"/>
  <c r="T485" i="2"/>
  <c r="R601" i="2"/>
  <c r="T601" i="2"/>
  <c r="R606" i="2"/>
  <c r="T606" i="2"/>
  <c r="R718" i="2"/>
  <c r="T718" i="2"/>
  <c r="R656" i="2"/>
  <c r="T656" i="2"/>
  <c r="R479" i="2"/>
  <c r="T479" i="2"/>
  <c r="R590" i="2"/>
  <c r="T590" i="2"/>
  <c r="R642" i="2"/>
  <c r="T642" i="2"/>
  <c r="R516" i="2"/>
  <c r="T516" i="2"/>
  <c r="R682" i="2"/>
  <c r="T682" i="2"/>
  <c r="R671" i="2"/>
  <c r="T671" i="2"/>
  <c r="R501" i="2"/>
  <c r="T501" i="2"/>
  <c r="R578" i="2"/>
  <c r="T578" i="2"/>
  <c r="R539" i="2"/>
  <c r="T539" i="2"/>
  <c r="R851" i="2"/>
  <c r="T851" i="2"/>
  <c r="R720" i="2"/>
  <c r="T720" i="2"/>
  <c r="R794" i="2"/>
  <c r="T794" i="2"/>
  <c r="R462" i="2"/>
  <c r="T462" i="2"/>
  <c r="R585" i="2"/>
  <c r="T585" i="2"/>
  <c r="R665" i="2"/>
  <c r="T665" i="2"/>
  <c r="R667" i="2"/>
  <c r="T667" i="2"/>
  <c r="R641" i="2"/>
  <c r="T641" i="2"/>
  <c r="R655" i="2"/>
  <c r="T655" i="2"/>
  <c r="R514" i="2"/>
  <c r="T514" i="2"/>
  <c r="R677" i="2"/>
  <c r="T677" i="2"/>
  <c r="R548" i="2"/>
  <c r="T548" i="2"/>
  <c r="R571" i="2"/>
  <c r="T571" i="2"/>
  <c r="R802" i="2"/>
  <c r="T802" i="2"/>
  <c r="R592" i="2"/>
  <c r="T592" i="2"/>
  <c r="R511" i="2"/>
  <c r="T511" i="2"/>
  <c r="R532" i="2"/>
  <c r="T532" i="2"/>
  <c r="R605" i="2"/>
  <c r="T605" i="2"/>
  <c r="R476" i="2"/>
  <c r="T476" i="2"/>
  <c r="R486" i="2"/>
  <c r="T486" i="2"/>
  <c r="R456" i="2"/>
  <c r="T456" i="2"/>
  <c r="R631" i="2"/>
  <c r="T631" i="2"/>
  <c r="R645" i="2"/>
  <c r="T645" i="2"/>
  <c r="R527" i="2"/>
  <c r="T527" i="2"/>
  <c r="R587" i="2"/>
  <c r="T587" i="2"/>
  <c r="R603" i="2"/>
  <c r="T603" i="2"/>
  <c r="R491" i="2"/>
  <c r="T491" i="2"/>
  <c r="R482" i="2"/>
  <c r="T482" i="2"/>
  <c r="R673" i="2"/>
  <c r="T673" i="2"/>
  <c r="R551" i="2"/>
  <c r="T551" i="2"/>
  <c r="Y914" i="2"/>
  <c r="V864" i="2"/>
  <c r="Y897" i="2"/>
  <c r="V863" i="2"/>
  <c r="U852" i="2"/>
  <c r="Y852" i="2" s="1"/>
  <c r="V796" i="2"/>
  <c r="Y796" i="2"/>
  <c r="V640" i="2"/>
  <c r="Y640" i="2"/>
  <c r="V648" i="2"/>
  <c r="Y648" i="2"/>
  <c r="V812" i="2"/>
  <c r="Y812" i="2"/>
  <c r="V477" i="2"/>
  <c r="Y477" i="2"/>
  <c r="V483" i="2"/>
  <c r="Y483" i="2"/>
  <c r="V661" i="2"/>
  <c r="Y661" i="2"/>
  <c r="V814" i="2"/>
  <c r="Y814" i="2"/>
  <c r="V663" i="2"/>
  <c r="Y663" i="2"/>
  <c r="V650" i="2"/>
  <c r="Y650" i="2"/>
  <c r="V629" i="2"/>
  <c r="Y629" i="2"/>
  <c r="V775" i="2"/>
  <c r="Y775" i="2"/>
  <c r="V536" i="2"/>
  <c r="Y536" i="2"/>
  <c r="V512" i="2"/>
  <c r="Y512" i="2"/>
  <c r="V630" i="2"/>
  <c r="Y630" i="2"/>
  <c r="V505" i="2"/>
  <c r="Y505" i="2"/>
  <c r="V537" i="2"/>
  <c r="Y537" i="2"/>
  <c r="V459" i="2"/>
  <c r="Y459" i="2"/>
  <c r="V559" i="2"/>
  <c r="Y559" i="2"/>
  <c r="V472" i="2"/>
  <c r="Y472" i="2"/>
  <c r="V637" i="2"/>
  <c r="Y637" i="2"/>
  <c r="V803" i="2"/>
  <c r="Y803" i="2"/>
  <c r="V478" i="2"/>
  <c r="Y478" i="2"/>
  <c r="V657" i="2"/>
  <c r="Y657" i="2"/>
  <c r="V584" i="2"/>
  <c r="Y584" i="2"/>
  <c r="V797" i="2"/>
  <c r="Y797" i="2"/>
  <c r="V855" i="2"/>
  <c r="Y855" i="2"/>
  <c r="V676" i="2"/>
  <c r="Y676" i="2"/>
  <c r="V625" i="2"/>
  <c r="Y625" i="2"/>
  <c r="U722" i="2"/>
  <c r="Y722" i="2" s="1"/>
  <c r="V565" i="2"/>
  <c r="Y565" i="2"/>
  <c r="V525" i="2"/>
  <c r="Y525" i="2"/>
  <c r="V538" i="2"/>
  <c r="Y538" i="2"/>
  <c r="V509" i="2"/>
  <c r="Y509" i="2"/>
  <c r="V669" i="2"/>
  <c r="Y669" i="2"/>
  <c r="V789" i="2"/>
  <c r="Y789" i="2"/>
  <c r="V809" i="2"/>
  <c r="Y809" i="2"/>
  <c r="V596" i="2"/>
  <c r="Y596" i="2"/>
  <c r="V684" i="2"/>
  <c r="Y684" i="2"/>
  <c r="V679" i="2"/>
  <c r="Y679" i="2"/>
  <c r="V594" i="2"/>
  <c r="Y594" i="2"/>
  <c r="V573" i="2"/>
  <c r="Y573" i="2"/>
  <c r="V612" i="2"/>
  <c r="Y612" i="2"/>
  <c r="V518" i="2"/>
  <c r="Y518" i="2"/>
  <c r="V517" i="2"/>
  <c r="Y517" i="2"/>
  <c r="V683" i="2"/>
  <c r="Y683" i="2"/>
  <c r="U773" i="2"/>
  <c r="Y773" i="2" s="1"/>
  <c r="V633" i="2"/>
  <c r="Y633" i="2"/>
  <c r="V495" i="2"/>
  <c r="Y495" i="2"/>
  <c r="V496" i="2"/>
  <c r="Y496" i="2"/>
  <c r="V564" i="2"/>
  <c r="Y564" i="2"/>
  <c r="V668" i="2"/>
  <c r="Y668" i="2"/>
  <c r="V515" i="2"/>
  <c r="Y515" i="2"/>
  <c r="V800" i="2"/>
  <c r="Y800" i="2"/>
  <c r="V485" i="2"/>
  <c r="Y485" i="2"/>
  <c r="V523" i="2"/>
  <c r="Y523" i="2"/>
  <c r="V453" i="2"/>
  <c r="Y453" i="2"/>
  <c r="V570" i="2"/>
  <c r="Y570" i="2"/>
  <c r="V649" i="2"/>
  <c r="Y649" i="2"/>
  <c r="V503" i="2"/>
  <c r="Y503" i="2"/>
  <c r="V601" i="2"/>
  <c r="Y601" i="2"/>
  <c r="V454" i="2"/>
  <c r="Y454" i="2"/>
  <c r="V508" i="2"/>
  <c r="Y508" i="2"/>
  <c r="V473" i="2"/>
  <c r="Y473" i="2"/>
  <c r="V451" i="2"/>
  <c r="Y451" i="2"/>
  <c r="V606" i="2"/>
  <c r="Y606" i="2"/>
  <c r="V639" i="2"/>
  <c r="Y639" i="2"/>
  <c r="V675" i="2"/>
  <c r="Y675" i="2"/>
  <c r="V498" i="2"/>
  <c r="Y498" i="2"/>
  <c r="V857" i="2"/>
  <c r="Y857" i="2"/>
  <c r="V654" i="2"/>
  <c r="Y654" i="2"/>
  <c r="V792" i="2"/>
  <c r="Y792" i="2"/>
  <c r="V652" i="2"/>
  <c r="Y652" i="2"/>
  <c r="V666" i="2"/>
  <c r="Y666" i="2"/>
  <c r="V659" i="2"/>
  <c r="Y659" i="2"/>
  <c r="V674" i="2"/>
  <c r="Y674" i="2"/>
  <c r="V529" i="2"/>
  <c r="Y529" i="2"/>
  <c r="V859" i="2"/>
  <c r="Y859" i="2"/>
  <c r="V653" i="2"/>
  <c r="Y653" i="2"/>
  <c r="U713" i="2"/>
  <c r="Y713" i="2" s="1"/>
  <c r="V611" i="2"/>
  <c r="Y611" i="2"/>
  <c r="V499" i="2"/>
  <c r="Y499" i="2"/>
  <c r="V811" i="2"/>
  <c r="Y811" i="2"/>
  <c r="V463" i="2"/>
  <c r="Y463" i="2"/>
  <c r="V604" i="2"/>
  <c r="Y604" i="2"/>
  <c r="V582" i="2"/>
  <c r="Y582" i="2"/>
  <c r="V569" i="2"/>
  <c r="Y569" i="2"/>
  <c r="V561" i="2"/>
  <c r="Y561" i="2"/>
  <c r="V614" i="2"/>
  <c r="Y614" i="2"/>
  <c r="U818" i="2"/>
  <c r="Y818" i="2" s="1"/>
  <c r="U783" i="2"/>
  <c r="Y783" i="2" s="1"/>
  <c r="V572" i="2"/>
  <c r="Y572" i="2"/>
  <c r="V576" i="2"/>
  <c r="Y576" i="2"/>
  <c r="U718" i="2"/>
  <c r="Y718" i="2" s="1"/>
  <c r="V636" i="2"/>
  <c r="Y636" i="2"/>
  <c r="V619" i="2"/>
  <c r="Y619" i="2"/>
  <c r="V479" i="2"/>
  <c r="Y479" i="2"/>
  <c r="V672" i="2"/>
  <c r="Y672" i="2"/>
  <c r="V806" i="2"/>
  <c r="Y806" i="2"/>
  <c r="V634" i="2"/>
  <c r="Y634" i="2"/>
  <c r="V590" i="2"/>
  <c r="Y590" i="2"/>
  <c r="V502" i="2"/>
  <c r="Y502" i="2"/>
  <c r="V635" i="2"/>
  <c r="Y635" i="2"/>
  <c r="V642" i="2"/>
  <c r="Y642" i="2"/>
  <c r="V615" i="2"/>
  <c r="Y615" i="2"/>
  <c r="V598" i="2"/>
  <c r="Y598" i="2"/>
  <c r="V461" i="2"/>
  <c r="Y461" i="2"/>
  <c r="V609" i="2"/>
  <c r="Y609" i="2"/>
  <c r="V516" i="2"/>
  <c r="Y516" i="2"/>
  <c r="V856" i="2"/>
  <c r="Y856" i="2"/>
  <c r="V646" i="2"/>
  <c r="Y646" i="2"/>
  <c r="V618" i="2"/>
  <c r="Y618" i="2"/>
  <c r="V607" i="2"/>
  <c r="Y607" i="2"/>
  <c r="V664" i="2"/>
  <c r="Y664" i="2"/>
  <c r="V540" i="2"/>
  <c r="Y540" i="2"/>
  <c r="V458" i="2"/>
  <c r="Y458" i="2"/>
  <c r="V774" i="2"/>
  <c r="Y774" i="2"/>
  <c r="V566" i="2"/>
  <c r="Y566" i="2"/>
  <c r="V686" i="2"/>
  <c r="Y686" i="2"/>
  <c r="V656" i="2"/>
  <c r="Y656" i="2"/>
  <c r="V513" i="2"/>
  <c r="Y513" i="2"/>
  <c r="V685" i="2"/>
  <c r="Y685" i="2"/>
  <c r="V682" i="2"/>
  <c r="Y682" i="2"/>
  <c r="V560" i="2"/>
  <c r="Y560" i="2"/>
  <c r="V627" i="2"/>
  <c r="Y627" i="2"/>
  <c r="V647" i="2"/>
  <c r="Y647" i="2"/>
  <c r="V790" i="2"/>
  <c r="Y790" i="2"/>
  <c r="V577" i="2"/>
  <c r="Y577" i="2"/>
  <c r="V507" i="2"/>
  <c r="Y507" i="2"/>
  <c r="U727" i="2"/>
  <c r="Y727" i="2" s="1"/>
  <c r="V593" i="2"/>
  <c r="Y593" i="2"/>
  <c r="V526" i="2"/>
  <c r="Y526" i="2"/>
  <c r="V534" i="2"/>
  <c r="Y534" i="2"/>
  <c r="V678" i="2"/>
  <c r="Y678" i="2"/>
  <c r="V626" i="2"/>
  <c r="Y626" i="2"/>
  <c r="V504" i="2"/>
  <c r="Y504" i="2"/>
  <c r="V506" i="2"/>
  <c r="Y506" i="2"/>
  <c r="V533" i="2"/>
  <c r="Y533" i="2"/>
  <c r="V795" i="2"/>
  <c r="Y795" i="2"/>
  <c r="V464" i="2"/>
  <c r="Y464" i="2"/>
  <c r="V475" i="2"/>
  <c r="Y475" i="2"/>
  <c r="V681" i="2"/>
  <c r="Y681" i="2"/>
  <c r="V568" i="2"/>
  <c r="Y568" i="2"/>
  <c r="V497" i="2"/>
  <c r="Y497" i="2"/>
  <c r="V553" i="2"/>
  <c r="Y553" i="2"/>
  <c r="V535" i="2"/>
  <c r="Y535" i="2"/>
  <c r="U745" i="2"/>
  <c r="Y745" i="2" s="1"/>
  <c r="V455" i="2"/>
  <c r="Y455" i="2"/>
  <c r="V487" i="2"/>
  <c r="Y487" i="2"/>
  <c r="V589" i="2"/>
  <c r="Y589" i="2"/>
  <c r="V567" i="2"/>
  <c r="Y567" i="2"/>
  <c r="V671" i="2"/>
  <c r="Y671" i="2"/>
  <c r="V501" i="2"/>
  <c r="Y501" i="2"/>
  <c r="V578" i="2"/>
  <c r="Y578" i="2"/>
  <c r="V539" i="2"/>
  <c r="Y539" i="2"/>
  <c r="U851" i="2"/>
  <c r="Y851" i="2" s="1"/>
  <c r="U720" i="2"/>
  <c r="Y720" i="2" s="1"/>
  <c r="V794" i="2"/>
  <c r="Y794" i="2"/>
  <c r="V462" i="2"/>
  <c r="Y462" i="2"/>
  <c r="V585" i="2"/>
  <c r="Y585" i="2"/>
  <c r="V665" i="2"/>
  <c r="Y665" i="2"/>
  <c r="V667" i="2"/>
  <c r="Y667" i="2"/>
  <c r="V641" i="2"/>
  <c r="Y641" i="2"/>
  <c r="V655" i="2"/>
  <c r="Y655" i="2"/>
  <c r="V514" i="2"/>
  <c r="Y514" i="2"/>
  <c r="V677" i="2"/>
  <c r="Y677" i="2"/>
  <c r="V548" i="2"/>
  <c r="Y548" i="2"/>
  <c r="V571" i="2"/>
  <c r="Y571" i="2"/>
  <c r="V802" i="2"/>
  <c r="Y802" i="2"/>
  <c r="V592" i="2"/>
  <c r="Y592" i="2"/>
  <c r="V511" i="2"/>
  <c r="Y511" i="2"/>
  <c r="V532" i="2"/>
  <c r="Y532" i="2"/>
  <c r="V605" i="2"/>
  <c r="Y605" i="2"/>
  <c r="V476" i="2"/>
  <c r="Y476" i="2"/>
  <c r="V486" i="2"/>
  <c r="Y486" i="2"/>
  <c r="V456" i="2"/>
  <c r="Y456" i="2"/>
  <c r="V631" i="2"/>
  <c r="Y631" i="2"/>
  <c r="V645" i="2"/>
  <c r="Y645" i="2"/>
  <c r="V527" i="2"/>
  <c r="Y527" i="2"/>
  <c r="V587" i="2"/>
  <c r="Y587" i="2"/>
  <c r="V603" i="2"/>
  <c r="Y603" i="2"/>
  <c r="V491" i="2"/>
  <c r="Y491" i="2"/>
  <c r="V482" i="2"/>
  <c r="Y482" i="2"/>
  <c r="V673" i="2"/>
  <c r="Y673" i="2"/>
  <c r="V551" i="2"/>
  <c r="Y551" i="2"/>
  <c r="V858" i="2"/>
  <c r="Y858" i="2"/>
  <c r="U834" i="2"/>
  <c r="Y834" i="2" s="1"/>
  <c r="V544" i="2"/>
  <c r="Y544" i="2"/>
  <c r="V470" i="2"/>
  <c r="Y470" i="2"/>
  <c r="V591" i="2"/>
  <c r="Y591" i="2"/>
  <c r="V860" i="2"/>
  <c r="Y860" i="2"/>
  <c r="V628" i="2"/>
  <c r="Y628" i="2"/>
  <c r="V531" i="2"/>
  <c r="Y531" i="2"/>
  <c r="U836" i="2"/>
  <c r="Y836" i="2" s="1"/>
  <c r="V452" i="2"/>
  <c r="Y452" i="2"/>
  <c r="V562" i="2"/>
  <c r="Y562" i="2"/>
  <c r="V474" i="2"/>
  <c r="Y474" i="2"/>
  <c r="V660" i="2"/>
  <c r="Y660" i="2"/>
  <c r="V460" i="2"/>
  <c r="Y460" i="2"/>
  <c r="V621" i="2"/>
  <c r="Y621" i="2"/>
  <c r="V580" i="2"/>
  <c r="Y580" i="2"/>
  <c r="U751" i="2"/>
  <c r="Y751" i="2" s="1"/>
  <c r="V644" i="2"/>
  <c r="Y644" i="2"/>
  <c r="V662" i="2"/>
  <c r="Y662" i="2"/>
  <c r="V854" i="2"/>
  <c r="Y854" i="2"/>
  <c r="V810" i="2"/>
  <c r="Y810" i="2"/>
  <c r="V494" i="2"/>
  <c r="Y494" i="2"/>
  <c r="V575" i="2"/>
  <c r="Y575" i="2"/>
  <c r="V563" i="2"/>
  <c r="Y563" i="2"/>
  <c r="V530" i="2"/>
  <c r="Y530" i="2"/>
  <c r="V610" i="2"/>
  <c r="Y610" i="2"/>
  <c r="V467" i="2"/>
  <c r="Y467" i="2"/>
  <c r="V670" i="2"/>
  <c r="Y670" i="2"/>
  <c r="V798" i="2"/>
  <c r="Y798" i="2"/>
  <c r="V552" i="2"/>
  <c r="Y552" i="2"/>
  <c r="V599" i="2"/>
  <c r="Y599" i="2"/>
  <c r="V471" i="2"/>
  <c r="Y471" i="2"/>
  <c r="V480" i="2"/>
  <c r="Y480" i="2"/>
  <c r="V484" i="2"/>
  <c r="Y484" i="2"/>
  <c r="V519" i="2"/>
  <c r="Y519" i="2"/>
  <c r="V581" i="2"/>
  <c r="Y581" i="2"/>
  <c r="V616" i="2"/>
  <c r="Y616" i="2"/>
  <c r="V489" i="2"/>
  <c r="Y489" i="2"/>
  <c r="V574" i="2"/>
  <c r="Y574" i="2"/>
  <c r="V617" i="2"/>
  <c r="Y617" i="2"/>
  <c r="V793" i="2"/>
  <c r="Y793" i="2"/>
  <c r="V687" i="2"/>
  <c r="Y687" i="2"/>
  <c r="V643" i="2"/>
  <c r="Y643" i="2"/>
  <c r="V488" i="2"/>
  <c r="Y488" i="2"/>
  <c r="V493" i="2"/>
  <c r="Y493" i="2"/>
  <c r="V558" i="2"/>
  <c r="Y558" i="2"/>
  <c r="V658" i="2"/>
  <c r="Y658" i="2"/>
  <c r="V510" i="2"/>
  <c r="Y510" i="2"/>
  <c r="U817" i="2"/>
  <c r="Y817" i="2" s="1"/>
  <c r="Y866" i="2"/>
  <c r="V492" i="2"/>
  <c r="Y492" i="2"/>
  <c r="V813" i="2"/>
  <c r="Y813" i="2"/>
  <c r="V638" i="2"/>
  <c r="Y638" i="2"/>
  <c r="V597" i="2"/>
  <c r="Y597" i="2"/>
  <c r="V555" i="2"/>
  <c r="Y555" i="2"/>
  <c r="V468" i="2"/>
  <c r="Y468" i="2"/>
  <c r="V554" i="2"/>
  <c r="Y554" i="2"/>
  <c r="V651" i="2"/>
  <c r="Y651" i="2"/>
  <c r="V680" i="2"/>
  <c r="Y680" i="2"/>
  <c r="V465" i="2"/>
  <c r="Y465" i="2"/>
  <c r="U873" i="2"/>
  <c r="Y873" i="2" s="1"/>
  <c r="V632" i="2"/>
  <c r="Y632" i="2"/>
  <c r="U835" i="2"/>
  <c r="Y835" i="2" s="1"/>
  <c r="V801" i="2"/>
  <c r="Y801" i="2"/>
  <c r="V481" i="2"/>
  <c r="Y481" i="2"/>
  <c r="V583" i="2"/>
  <c r="Y583" i="2"/>
  <c r="V623" i="2"/>
  <c r="Y623" i="2"/>
  <c r="V579" i="2"/>
  <c r="Y579" i="2"/>
  <c r="V595" i="2"/>
  <c r="Y595" i="2"/>
  <c r="V799" i="2"/>
  <c r="Y799" i="2"/>
  <c r="V622" i="2"/>
  <c r="Y622" i="2"/>
  <c r="V805" i="2"/>
  <c r="Y805" i="2"/>
  <c r="V550" i="2"/>
  <c r="Y550" i="2"/>
  <c r="V613" i="2"/>
  <c r="Y613" i="2"/>
  <c r="V586" i="2"/>
  <c r="Y586" i="2"/>
  <c r="V469" i="2"/>
  <c r="Y469" i="2"/>
  <c r="V808" i="2"/>
  <c r="Y808" i="2"/>
  <c r="V624" i="2"/>
  <c r="Y624" i="2"/>
  <c r="V804" i="2"/>
  <c r="Y804" i="2"/>
  <c r="V557" i="2"/>
  <c r="Y557" i="2"/>
  <c r="V466" i="2"/>
  <c r="Y466" i="2"/>
  <c r="V588" i="2"/>
  <c r="Y588" i="2"/>
  <c r="V602" i="2"/>
  <c r="Y602" i="2"/>
  <c r="V528" i="2"/>
  <c r="Y528" i="2"/>
  <c r="V549" i="2"/>
  <c r="Y549" i="2"/>
  <c r="U833" i="2"/>
  <c r="Y833" i="2" s="1"/>
  <c r="V600" i="2"/>
  <c r="Y600" i="2"/>
  <c r="V541" i="2"/>
  <c r="Y541" i="2"/>
  <c r="V807" i="2"/>
  <c r="Y807" i="2"/>
  <c r="V791" i="2"/>
  <c r="Y791" i="2"/>
  <c r="U776" i="2"/>
  <c r="Y776" i="2" s="1"/>
  <c r="V490" i="2"/>
  <c r="Y490" i="2"/>
  <c r="V457" i="2"/>
  <c r="Y457" i="2"/>
  <c r="V608" i="2"/>
  <c r="Y608" i="2"/>
  <c r="V556" i="2"/>
  <c r="Y556" i="2"/>
  <c r="V524" i="2"/>
  <c r="Y524" i="2"/>
  <c r="V620" i="2"/>
  <c r="Y620" i="2"/>
  <c r="V500" i="2"/>
  <c r="Y500" i="2"/>
  <c r="O661" i="2"/>
  <c r="X660" i="2" s="1"/>
  <c r="O576" i="2"/>
  <c r="X575" i="2" s="1"/>
  <c r="O718" i="2"/>
  <c r="X717" i="2" s="1"/>
  <c r="O795" i="2"/>
  <c r="X794" i="2" s="1"/>
  <c r="O464" i="2"/>
  <c r="X463" i="2" s="1"/>
  <c r="O475" i="2"/>
  <c r="X474" i="2" s="1"/>
  <c r="O681" i="2"/>
  <c r="X680" i="2" s="1"/>
  <c r="O568" i="2"/>
  <c r="X567" i="2" s="1"/>
  <c r="O497" i="2"/>
  <c r="X496" i="2" s="1"/>
  <c r="O619" i="2"/>
  <c r="X618" i="2" s="1"/>
  <c r="O479" i="2"/>
  <c r="X478" i="2" s="1"/>
  <c r="O672" i="2"/>
  <c r="X671" i="2" s="1"/>
  <c r="O806" i="2"/>
  <c r="X805" i="2" s="1"/>
  <c r="O775" i="2"/>
  <c r="X774" i="2" s="1"/>
  <c r="O536" i="2"/>
  <c r="X535" i="2" s="1"/>
  <c r="O583" i="2"/>
  <c r="X582" i="2" s="1"/>
  <c r="O751" i="2"/>
  <c r="X750" i="2" s="1"/>
  <c r="O644" i="2"/>
  <c r="X643" i="2" s="1"/>
  <c r="O662" i="2"/>
  <c r="X661" i="2" s="1"/>
  <c r="O851" i="2"/>
  <c r="X850" i="2" s="1"/>
  <c r="O559" i="2"/>
  <c r="X558" i="2" s="1"/>
  <c r="O472" i="2"/>
  <c r="X471" i="2" s="1"/>
  <c r="O637" i="2"/>
  <c r="X636" i="2" s="1"/>
  <c r="O803" i="2"/>
  <c r="X802" i="2" s="1"/>
  <c r="O478" i="2"/>
  <c r="X477" i="2" s="1"/>
  <c r="O657" i="2"/>
  <c r="X656" i="2" s="1"/>
  <c r="O584" i="2"/>
  <c r="X583" i="2" s="1"/>
  <c r="O797" i="2"/>
  <c r="X796" i="2" s="1"/>
  <c r="O804" i="2"/>
  <c r="X803" i="2" s="1"/>
  <c r="O599" i="2"/>
  <c r="X598" i="2" s="1"/>
  <c r="O471" i="2"/>
  <c r="X470" i="2" s="1"/>
  <c r="O480" i="2"/>
  <c r="X479" i="2" s="1"/>
  <c r="O484" i="2"/>
  <c r="X483" i="2" s="1"/>
  <c r="O511" i="2"/>
  <c r="X510" i="2" s="1"/>
  <c r="O532" i="2"/>
  <c r="X531" i="2" s="1"/>
  <c r="O560" i="2"/>
  <c r="X559" i="2" s="1"/>
  <c r="O627" i="2"/>
  <c r="X626" i="2" s="1"/>
  <c r="O647" i="2"/>
  <c r="X646" i="2" s="1"/>
  <c r="O596" i="2"/>
  <c r="X595" i="2" s="1"/>
  <c r="O793" i="2"/>
  <c r="X792" i="2" s="1"/>
  <c r="O687" i="2"/>
  <c r="X686" i="2" s="1"/>
  <c r="O643" i="2"/>
  <c r="X642" i="2" s="1"/>
  <c r="O488" i="2"/>
  <c r="X487" i="2" s="1"/>
  <c r="O493" i="2"/>
  <c r="X492" i="2" s="1"/>
  <c r="O558" i="2"/>
  <c r="X557" i="2" s="1"/>
  <c r="O658" i="2"/>
  <c r="X657" i="2" s="1"/>
  <c r="O510" i="2"/>
  <c r="X509" i="2" s="1"/>
  <c r="O551" i="2"/>
  <c r="X550" i="2" s="1"/>
  <c r="O817" i="2"/>
  <c r="X816" i="2" s="1"/>
  <c r="O818" i="2"/>
  <c r="X817" i="2" s="1"/>
  <c r="O858" i="2"/>
  <c r="X857" i="2" s="1"/>
  <c r="O492" i="2"/>
  <c r="X491" i="2" s="1"/>
  <c r="O834" i="2"/>
  <c r="X833" i="2" s="1"/>
  <c r="O544" i="2"/>
  <c r="X543" i="2" s="1"/>
  <c r="O470" i="2"/>
  <c r="X469" i="2" s="1"/>
  <c r="O591" i="2"/>
  <c r="X590" i="2" s="1"/>
  <c r="O860" i="2"/>
  <c r="X859" i="2" s="1"/>
  <c r="O628" i="2"/>
  <c r="X627" i="2" s="1"/>
  <c r="O531" i="2"/>
  <c r="X530" i="2" s="1"/>
  <c r="O553" i="2"/>
  <c r="X552" i="2" s="1"/>
  <c r="O535" i="2"/>
  <c r="X534" i="2" s="1"/>
  <c r="O745" i="2"/>
  <c r="X744" i="2" s="1"/>
  <c r="O455" i="2"/>
  <c r="X454" i="2" s="1"/>
  <c r="O634" i="2"/>
  <c r="X633" i="2" s="1"/>
  <c r="O800" i="2"/>
  <c r="X799" i="2" s="1"/>
  <c r="O485" i="2"/>
  <c r="X484" i="2" s="1"/>
  <c r="O523" i="2"/>
  <c r="X522" i="2" s="1"/>
  <c r="O512" i="2"/>
  <c r="X511" i="2" s="1"/>
  <c r="O623" i="2"/>
  <c r="X622" i="2" s="1"/>
  <c r="O579" i="2"/>
  <c r="X578" i="2" s="1"/>
  <c r="O595" i="2"/>
  <c r="X594" i="2" s="1"/>
  <c r="O601" i="2"/>
  <c r="X600" i="2" s="1"/>
  <c r="O454" i="2"/>
  <c r="X453" i="2" s="1"/>
  <c r="O508" i="2"/>
  <c r="X507" i="2" s="1"/>
  <c r="O473" i="2"/>
  <c r="X472" i="2" s="1"/>
  <c r="O451" i="2"/>
  <c r="X450" i="2" s="1"/>
  <c r="O606" i="2"/>
  <c r="X605" i="2" s="1"/>
  <c r="O639" i="2"/>
  <c r="X638" i="2" s="1"/>
  <c r="O675" i="2"/>
  <c r="X674" i="2" s="1"/>
  <c r="O855" i="2"/>
  <c r="X854" i="2" s="1"/>
  <c r="O557" i="2"/>
  <c r="X556" i="2" s="1"/>
  <c r="O466" i="2"/>
  <c r="X465" i="2" s="1"/>
  <c r="O588" i="2"/>
  <c r="X587" i="2" s="1"/>
  <c r="O602" i="2"/>
  <c r="X601" i="2" s="1"/>
  <c r="O519" i="2"/>
  <c r="X518" i="2" s="1"/>
  <c r="O581" i="2"/>
  <c r="X580" i="2" s="1"/>
  <c r="O605" i="2"/>
  <c r="X604" i="2" s="1"/>
  <c r="O476" i="2"/>
  <c r="X475" i="2" s="1"/>
  <c r="O486" i="2"/>
  <c r="X485" i="2" s="1"/>
  <c r="O790" i="2"/>
  <c r="X789" i="2" s="1"/>
  <c r="O611" i="2"/>
  <c r="X610" i="2" s="1"/>
  <c r="O776" i="2"/>
  <c r="X775" i="2" s="1"/>
  <c r="O490" i="2"/>
  <c r="X489" i="2" s="1"/>
  <c r="O457" i="2"/>
  <c r="X456" i="2" s="1"/>
  <c r="O608" i="2"/>
  <c r="X607" i="2" s="1"/>
  <c r="O556" i="2"/>
  <c r="X555" i="2" s="1"/>
  <c r="O524" i="2"/>
  <c r="X523" i="2" s="1"/>
  <c r="O620" i="2"/>
  <c r="X619" i="2" s="1"/>
  <c r="O500" i="2"/>
  <c r="X499" i="2" s="1"/>
  <c r="O783" i="2"/>
  <c r="X782" i="2" s="1"/>
  <c r="O506" i="2"/>
  <c r="X505" i="2" s="1"/>
  <c r="O773" i="2"/>
  <c r="X772" i="2" s="1"/>
  <c r="O813" i="2"/>
  <c r="X812" i="2" s="1"/>
  <c r="O638" i="2"/>
  <c r="X637" i="2" s="1"/>
  <c r="O597" i="2"/>
  <c r="X596" i="2" s="1"/>
  <c r="O555" i="2"/>
  <c r="X554" i="2" s="1"/>
  <c r="O468" i="2"/>
  <c r="X467" i="2" s="1"/>
  <c r="O554" i="2"/>
  <c r="X553" i="2" s="1"/>
  <c r="O651" i="2"/>
  <c r="X650" i="2" s="1"/>
  <c r="O836" i="2"/>
  <c r="X835" i="2" s="1"/>
  <c r="O452" i="2"/>
  <c r="X451" i="2" s="1"/>
  <c r="O562" i="2"/>
  <c r="X561" i="2" s="1"/>
  <c r="O474" i="2"/>
  <c r="X473" i="2" s="1"/>
  <c r="O487" i="2"/>
  <c r="X486" i="2" s="1"/>
  <c r="O590" i="2"/>
  <c r="X589" i="2" s="1"/>
  <c r="O502" i="2"/>
  <c r="X501" i="2" s="1"/>
  <c r="O635" i="2"/>
  <c r="X634" i="2" s="1"/>
  <c r="O630" i="2"/>
  <c r="X629" i="2" s="1"/>
  <c r="O505" i="2"/>
  <c r="X504" i="2" s="1"/>
  <c r="O537" i="2"/>
  <c r="X536" i="2" s="1"/>
  <c r="O854" i="2"/>
  <c r="X853" i="2" s="1"/>
  <c r="O609" i="2"/>
  <c r="X608" i="2" s="1"/>
  <c r="O516" i="2"/>
  <c r="X515" i="2" s="1"/>
  <c r="O856" i="2"/>
  <c r="X855" i="2" s="1"/>
  <c r="O646" i="2"/>
  <c r="X645" i="2" s="1"/>
  <c r="O618" i="2"/>
  <c r="X617" i="2" s="1"/>
  <c r="O607" i="2"/>
  <c r="X606" i="2" s="1"/>
  <c r="O664" i="2"/>
  <c r="X663" i="2" s="1"/>
  <c r="O540" i="2"/>
  <c r="X539" i="2" s="1"/>
  <c r="O498" i="2"/>
  <c r="X497" i="2" s="1"/>
  <c r="O857" i="2"/>
  <c r="X856" i="2" s="1"/>
  <c r="O676" i="2"/>
  <c r="X675" i="2" s="1"/>
  <c r="O625" i="2"/>
  <c r="X624" i="2" s="1"/>
  <c r="O722" i="2"/>
  <c r="X721" i="2" s="1"/>
  <c r="O565" i="2"/>
  <c r="X564" i="2" s="1"/>
  <c r="O528" i="2"/>
  <c r="X527" i="2" s="1"/>
  <c r="O549" i="2"/>
  <c r="X548" i="2" s="1"/>
  <c r="O833" i="2"/>
  <c r="X832" i="2" s="1"/>
  <c r="O616" i="2"/>
  <c r="X615" i="2" s="1"/>
  <c r="O489" i="2"/>
  <c r="X488" i="2" s="1"/>
  <c r="O574" i="2"/>
  <c r="X573" i="2" s="1"/>
  <c r="O456" i="2"/>
  <c r="X455" i="2" s="1"/>
  <c r="O577" i="2"/>
  <c r="X576" i="2" s="1"/>
  <c r="O684" i="2"/>
  <c r="X683" i="2" s="1"/>
  <c r="O679" i="2"/>
  <c r="X678" i="2" s="1"/>
  <c r="O594" i="2"/>
  <c r="X593" i="2" s="1"/>
  <c r="O573" i="2"/>
  <c r="X572" i="2" s="1"/>
  <c r="O612" i="2"/>
  <c r="X611" i="2" s="1"/>
  <c r="O518" i="2"/>
  <c r="X517" i="2" s="1"/>
  <c r="O517" i="2"/>
  <c r="X516" i="2" s="1"/>
  <c r="O683" i="2"/>
  <c r="X682" i="2" s="1"/>
  <c r="O640" i="2"/>
  <c r="X639" i="2" s="1"/>
  <c r="O648" i="2"/>
  <c r="X647" i="2" s="1"/>
  <c r="O812" i="2"/>
  <c r="X811" i="2" s="1"/>
  <c r="O477" i="2"/>
  <c r="X476" i="2" s="1"/>
  <c r="O483" i="2"/>
  <c r="X482" i="2" s="1"/>
  <c r="O680" i="2"/>
  <c r="X679" i="2" s="1"/>
  <c r="O465" i="2"/>
  <c r="X464" i="2" s="1"/>
  <c r="O873" i="2"/>
  <c r="X872" i="2" s="1"/>
  <c r="O632" i="2"/>
  <c r="X631" i="2" s="1"/>
  <c r="O660" i="2"/>
  <c r="X659" i="2" s="1"/>
  <c r="O589" i="2"/>
  <c r="X588" i="2" s="1"/>
  <c r="O567" i="2"/>
  <c r="X566" i="2" s="1"/>
  <c r="O453" i="2"/>
  <c r="X452" i="2" s="1"/>
  <c r="O570" i="2"/>
  <c r="X569" i="2" s="1"/>
  <c r="O649" i="2"/>
  <c r="X648" i="2" s="1"/>
  <c r="O503" i="2"/>
  <c r="X502" i="2" s="1"/>
  <c r="O799" i="2"/>
  <c r="X798" i="2" s="1"/>
  <c r="O720" i="2"/>
  <c r="X719" i="2" s="1"/>
  <c r="O794" i="2"/>
  <c r="X793" i="2" s="1"/>
  <c r="O462" i="2"/>
  <c r="X461" i="2" s="1"/>
  <c r="O585" i="2"/>
  <c r="X584" i="2" s="1"/>
  <c r="O665" i="2"/>
  <c r="X664" i="2" s="1"/>
  <c r="O667" i="2"/>
  <c r="X666" i="2" s="1"/>
  <c r="O641" i="2"/>
  <c r="X640" i="2" s="1"/>
  <c r="O655" i="2"/>
  <c r="X654" i="2" s="1"/>
  <c r="O458" i="2"/>
  <c r="X457" i="2" s="1"/>
  <c r="O774" i="2"/>
  <c r="X773" i="2" s="1"/>
  <c r="O654" i="2"/>
  <c r="X653" i="2" s="1"/>
  <c r="O792" i="2"/>
  <c r="X791" i="2" s="1"/>
  <c r="O652" i="2"/>
  <c r="X651" i="2" s="1"/>
  <c r="O666" i="2"/>
  <c r="X665" i="2" s="1"/>
  <c r="O525" i="2"/>
  <c r="X524" i="2" s="1"/>
  <c r="O538" i="2"/>
  <c r="X537" i="2" s="1"/>
  <c r="O509" i="2"/>
  <c r="X508" i="2" s="1"/>
  <c r="O600" i="2"/>
  <c r="X599" i="2" s="1"/>
  <c r="O541" i="2"/>
  <c r="X540" i="2" s="1"/>
  <c r="O807" i="2"/>
  <c r="X806" i="2" s="1"/>
  <c r="O617" i="2"/>
  <c r="X616" i="2" s="1"/>
  <c r="O499" i="2"/>
  <c r="X498" i="2" s="1"/>
  <c r="O811" i="2"/>
  <c r="X810" i="2" s="1"/>
  <c r="O463" i="2"/>
  <c r="X462" i="2" s="1"/>
  <c r="O604" i="2"/>
  <c r="X603" i="2" s="1"/>
  <c r="O582" i="2"/>
  <c r="X581" i="2" s="1"/>
  <c r="O569" i="2"/>
  <c r="X568" i="2" s="1"/>
  <c r="O561" i="2"/>
  <c r="X560" i="2" s="1"/>
  <c r="O614" i="2"/>
  <c r="X613" i="2" s="1"/>
  <c r="O852" i="2"/>
  <c r="X851" i="2" s="1"/>
  <c r="O814" i="2"/>
  <c r="X813" i="2" s="1"/>
  <c r="O663" i="2"/>
  <c r="X662" i="2" s="1"/>
  <c r="O650" i="2"/>
  <c r="X649" i="2" s="1"/>
  <c r="O835" i="2"/>
  <c r="X834" i="2" s="1"/>
  <c r="O460" i="2"/>
  <c r="X459" i="2" s="1"/>
  <c r="O621" i="2"/>
  <c r="X620" i="2" s="1"/>
  <c r="O671" i="2"/>
  <c r="X670" i="2" s="1"/>
  <c r="O642" i="2"/>
  <c r="X641" i="2" s="1"/>
  <c r="O615" i="2"/>
  <c r="X614" i="2" s="1"/>
  <c r="O598" i="2"/>
  <c r="X597" i="2" s="1"/>
  <c r="O461" i="2"/>
  <c r="X460" i="2" s="1"/>
  <c r="O459" i="2"/>
  <c r="X458" i="2" s="1"/>
  <c r="O810" i="2"/>
  <c r="X809" i="2" s="1"/>
  <c r="O494" i="2"/>
  <c r="X493" i="2" s="1"/>
  <c r="O575" i="2"/>
  <c r="X574" i="2" s="1"/>
  <c r="O563" i="2"/>
  <c r="X562" i="2" s="1"/>
  <c r="O530" i="2"/>
  <c r="X529" i="2" s="1"/>
  <c r="O610" i="2"/>
  <c r="X609" i="2" s="1"/>
  <c r="O467" i="2"/>
  <c r="X466" i="2" s="1"/>
  <c r="O670" i="2"/>
  <c r="X669" i="2" s="1"/>
  <c r="O514" i="2"/>
  <c r="X513" i="2" s="1"/>
  <c r="O677" i="2"/>
  <c r="X676" i="2" s="1"/>
  <c r="O566" i="2"/>
  <c r="X565" i="2" s="1"/>
  <c r="O686" i="2"/>
  <c r="X685" i="2" s="1"/>
  <c r="O656" i="2"/>
  <c r="X655" i="2" s="1"/>
  <c r="O513" i="2"/>
  <c r="X512" i="2" s="1"/>
  <c r="O659" i="2"/>
  <c r="X658" i="2" s="1"/>
  <c r="O674" i="2"/>
  <c r="X673" i="2" s="1"/>
  <c r="O669" i="2"/>
  <c r="X668" i="2" s="1"/>
  <c r="O789" i="2"/>
  <c r="X788" i="2" s="1"/>
  <c r="O809" i="2"/>
  <c r="X808" i="2" s="1"/>
  <c r="O791" i="2"/>
  <c r="X790" i="2" s="1"/>
  <c r="O631" i="2"/>
  <c r="X630" i="2" s="1"/>
  <c r="O507" i="2"/>
  <c r="X506" i="2" s="1"/>
  <c r="O727" i="2"/>
  <c r="X726" i="2" s="1"/>
  <c r="O593" i="2"/>
  <c r="X592" i="2" s="1"/>
  <c r="O526" i="2"/>
  <c r="X525" i="2" s="1"/>
  <c r="O534" i="2"/>
  <c r="X533" i="2" s="1"/>
  <c r="O678" i="2"/>
  <c r="X677" i="2" s="1"/>
  <c r="O626" i="2"/>
  <c r="X625" i="2" s="1"/>
  <c r="O504" i="2"/>
  <c r="X503" i="2" s="1"/>
  <c r="O796" i="2"/>
  <c r="X795" i="2" s="1"/>
  <c r="O633" i="2"/>
  <c r="X632" i="2" s="1"/>
  <c r="O533" i="2"/>
  <c r="X532" i="2" s="1"/>
  <c r="O572" i="2"/>
  <c r="X571" i="2" s="1"/>
  <c r="O636" i="2"/>
  <c r="X635" i="2" s="1"/>
  <c r="O495" i="2"/>
  <c r="X494" i="2" s="1"/>
  <c r="O496" i="2"/>
  <c r="X495" i="2" s="1"/>
  <c r="O564" i="2"/>
  <c r="X563" i="2" s="1"/>
  <c r="O668" i="2"/>
  <c r="X667" i="2" s="1"/>
  <c r="O515" i="2"/>
  <c r="X514" i="2" s="1"/>
  <c r="O629" i="2"/>
  <c r="X628" i="2" s="1"/>
  <c r="O801" i="2"/>
  <c r="X800" i="2" s="1"/>
  <c r="O481" i="2"/>
  <c r="X480" i="2" s="1"/>
  <c r="O580" i="2"/>
  <c r="X579" i="2" s="1"/>
  <c r="O501" i="2"/>
  <c r="X500" i="2" s="1"/>
  <c r="O578" i="2"/>
  <c r="X577" i="2" s="1"/>
  <c r="O539" i="2"/>
  <c r="X538" i="2" s="1"/>
  <c r="O622" i="2"/>
  <c r="X621" i="2" s="1"/>
  <c r="O805" i="2"/>
  <c r="X804" i="2" s="1"/>
  <c r="O550" i="2"/>
  <c r="X549" i="2" s="1"/>
  <c r="O613" i="2"/>
  <c r="X612" i="2" s="1"/>
  <c r="O586" i="2"/>
  <c r="X585" i="2" s="1"/>
  <c r="O469" i="2"/>
  <c r="X468" i="2" s="1"/>
  <c r="O808" i="2"/>
  <c r="X807" i="2" s="1"/>
  <c r="O624" i="2"/>
  <c r="X623" i="2" s="1"/>
  <c r="O798" i="2"/>
  <c r="X797" i="2" s="1"/>
  <c r="O552" i="2"/>
  <c r="X551" i="2" s="1"/>
  <c r="O548" i="2"/>
  <c r="X547" i="2" s="1"/>
  <c r="O571" i="2"/>
  <c r="X570" i="2" s="1"/>
  <c r="O802" i="2"/>
  <c r="X801" i="2" s="1"/>
  <c r="O592" i="2"/>
  <c r="X591" i="2" s="1"/>
  <c r="O685" i="2"/>
  <c r="X684" i="2" s="1"/>
  <c r="O682" i="2"/>
  <c r="X681" i="2" s="1"/>
  <c r="O529" i="2"/>
  <c r="X528" i="2" s="1"/>
  <c r="O859" i="2"/>
  <c r="X858" i="2" s="1"/>
  <c r="O653" i="2"/>
  <c r="X652" i="2" s="1"/>
  <c r="O713" i="2"/>
  <c r="X712" i="2" s="1"/>
  <c r="O645" i="2"/>
  <c r="X644" i="2" s="1"/>
  <c r="O527" i="2"/>
  <c r="X526" i="2" s="1"/>
  <c r="O587" i="2"/>
  <c r="X586" i="2" s="1"/>
  <c r="O603" i="2"/>
  <c r="X602" i="2" s="1"/>
  <c r="O491" i="2"/>
  <c r="X490" i="2" s="1"/>
  <c r="O482" i="2"/>
  <c r="X481" i="2" s="1"/>
  <c r="O673" i="2"/>
  <c r="X672" i="2" s="1"/>
  <c r="M761" i="2"/>
  <c r="M779" i="2"/>
  <c r="M847" i="2"/>
  <c r="M832" i="2"/>
  <c r="M778" i="2"/>
  <c r="M724" i="2"/>
  <c r="M845" i="2"/>
  <c r="M782" i="2"/>
  <c r="M777" i="2"/>
  <c r="M752" i="2"/>
  <c r="M769" i="2"/>
  <c r="M746" i="2"/>
  <c r="M871" i="2"/>
  <c r="M885" i="2"/>
  <c r="M876" i="2"/>
  <c r="M887" i="2"/>
  <c r="M886" i="2"/>
  <c r="M865" i="2"/>
  <c r="M883" i="2"/>
  <c r="M882" i="2"/>
  <c r="M884" i="2"/>
  <c r="M868" i="2"/>
  <c r="R752" i="2" l="1"/>
  <c r="T752" i="2"/>
  <c r="R777" i="2"/>
  <c r="T777" i="2"/>
  <c r="R876" i="2"/>
  <c r="T876" i="2"/>
  <c r="R882" i="2"/>
  <c r="T882" i="2"/>
  <c r="R779" i="2"/>
  <c r="T779" i="2"/>
  <c r="R883" i="2"/>
  <c r="T883" i="2"/>
  <c r="R871" i="2"/>
  <c r="T871" i="2"/>
  <c r="R845" i="2"/>
  <c r="T845" i="2"/>
  <c r="R761" i="2"/>
  <c r="T761" i="2"/>
  <c r="R887" i="2"/>
  <c r="T887" i="2"/>
  <c r="R847" i="2"/>
  <c r="T847" i="2"/>
  <c r="R885" i="2"/>
  <c r="T885" i="2"/>
  <c r="R746" i="2"/>
  <c r="T746" i="2"/>
  <c r="R868" i="2"/>
  <c r="T868" i="2"/>
  <c r="R884" i="2"/>
  <c r="T884" i="2"/>
  <c r="R782" i="2"/>
  <c r="T782" i="2"/>
  <c r="R865" i="2"/>
  <c r="T865" i="2"/>
  <c r="R724" i="2"/>
  <c r="T724" i="2"/>
  <c r="R886" i="2"/>
  <c r="T886" i="2"/>
  <c r="R769" i="2"/>
  <c r="T769" i="2"/>
  <c r="R778" i="2"/>
  <c r="T778" i="2"/>
  <c r="R832" i="2"/>
  <c r="T832" i="2"/>
  <c r="V873" i="2"/>
  <c r="V783" i="2"/>
  <c r="V720" i="2"/>
  <c r="V836" i="2"/>
  <c r="V722" i="2"/>
  <c r="V852" i="2"/>
  <c r="V835" i="2"/>
  <c r="V713" i="2"/>
  <c r="V817" i="2"/>
  <c r="V745" i="2"/>
  <c r="V851" i="2"/>
  <c r="V834" i="2"/>
  <c r="V833" i="2"/>
  <c r="V718" i="2"/>
  <c r="V818" i="2"/>
  <c r="V727" i="2"/>
  <c r="V751" i="2"/>
  <c r="V773" i="2"/>
  <c r="U746" i="2"/>
  <c r="Y746" i="2" s="1"/>
  <c r="U883" i="2"/>
  <c r="Y883" i="2" s="1"/>
  <c r="U868" i="2"/>
  <c r="V868" i="2" s="1"/>
  <c r="U886" i="2"/>
  <c r="V886" i="2" s="1"/>
  <c r="U887" i="2"/>
  <c r="Y887" i="2" s="1"/>
  <c r="U884" i="2"/>
  <c r="V884" i="2" s="1"/>
  <c r="V876" i="2"/>
  <c r="Y876" i="2"/>
  <c r="U865" i="2"/>
  <c r="V865" i="2" s="1"/>
  <c r="U882" i="2"/>
  <c r="V882" i="2" s="1"/>
  <c r="U885" i="2"/>
  <c r="Y885" i="2" s="1"/>
  <c r="U782" i="2"/>
  <c r="V782" i="2" s="1"/>
  <c r="U779" i="2"/>
  <c r="V779" i="2" s="1"/>
  <c r="V776" i="2"/>
  <c r="U871" i="2"/>
  <c r="V871" i="2" s="1"/>
  <c r="U769" i="2"/>
  <c r="V769" i="2" s="1"/>
  <c r="U752" i="2"/>
  <c r="V752" i="2" s="1"/>
  <c r="U777" i="2"/>
  <c r="V777" i="2" s="1"/>
  <c r="U845" i="2"/>
  <c r="V845" i="2" s="1"/>
  <c r="U724" i="2"/>
  <c r="V724" i="2" s="1"/>
  <c r="U778" i="2"/>
  <c r="V778" i="2" s="1"/>
  <c r="U832" i="2"/>
  <c r="V832" i="2" s="1"/>
  <c r="U847" i="2"/>
  <c r="V847" i="2" s="1"/>
  <c r="U761" i="2"/>
  <c r="V761" i="2" s="1"/>
  <c r="O871" i="2"/>
  <c r="X870" i="2" s="1"/>
  <c r="O882" i="2"/>
  <c r="X881" i="2" s="1"/>
  <c r="M963" i="2"/>
  <c r="M735" i="2"/>
  <c r="O886" i="2"/>
  <c r="X885" i="2" s="1"/>
  <c r="M870" i="2"/>
  <c r="O868" i="2"/>
  <c r="X867" i="2" s="1"/>
  <c r="O887" i="2"/>
  <c r="X886" i="2" s="1"/>
  <c r="M520" i="2"/>
  <c r="M701" i="2"/>
  <c r="M848" i="2"/>
  <c r="M753" i="2"/>
  <c r="M726" i="2"/>
  <c r="M829" i="2"/>
  <c r="M707" i="2"/>
  <c r="M758" i="2"/>
  <c r="M731" i="2"/>
  <c r="M841" i="2"/>
  <c r="M764" i="2"/>
  <c r="M839" i="2"/>
  <c r="M781" i="2"/>
  <c r="M759" i="2"/>
  <c r="M741" i="2"/>
  <c r="M846" i="2"/>
  <c r="M849" i="2"/>
  <c r="M780" i="2"/>
  <c r="M698" i="2"/>
  <c r="O885" i="2"/>
  <c r="X884" i="2" s="1"/>
  <c r="M830" i="2"/>
  <c r="M742" i="2"/>
  <c r="M842" i="2"/>
  <c r="O884" i="2"/>
  <c r="X883" i="2" s="1"/>
  <c r="O876" i="2"/>
  <c r="X875" i="2" s="1"/>
  <c r="M875" i="2"/>
  <c r="M695" i="2"/>
  <c r="M710" i="2"/>
  <c r="M823" i="2"/>
  <c r="M828" i="2"/>
  <c r="M757" i="2"/>
  <c r="M744" i="2"/>
  <c r="M827" i="2"/>
  <c r="M788" i="2"/>
  <c r="M837" i="2"/>
  <c r="M822" i="2"/>
  <c r="O847" i="2"/>
  <c r="X846" i="2" s="1"/>
  <c r="M766" i="2"/>
  <c r="M704" i="2"/>
  <c r="M688" i="2"/>
  <c r="M714" i="2"/>
  <c r="M824" i="2"/>
  <c r="M693" i="2"/>
  <c r="M728" i="2"/>
  <c r="M542" i="2"/>
  <c r="M543" i="2"/>
  <c r="M705" i="2"/>
  <c r="M750" i="2"/>
  <c r="M732" i="2"/>
  <c r="M787" i="2"/>
  <c r="M821" i="2"/>
  <c r="M826" i="2"/>
  <c r="M703" i="2"/>
  <c r="O777" i="2"/>
  <c r="X776" i="2" s="1"/>
  <c r="O845" i="2"/>
  <c r="X844" i="2" s="1"/>
  <c r="M819" i="2"/>
  <c r="M700" i="2"/>
  <c r="M862" i="2"/>
  <c r="M733" i="2"/>
  <c r="M785" i="2"/>
  <c r="M708" i="2"/>
  <c r="M725" i="2"/>
  <c r="M712" i="2"/>
  <c r="M754" i="2"/>
  <c r="M872" i="2"/>
  <c r="M729" i="2"/>
  <c r="M721" i="2"/>
  <c r="M825" i="2"/>
  <c r="M786" i="2"/>
  <c r="O769" i="2"/>
  <c r="X768" i="2" s="1"/>
  <c r="M820" i="2"/>
  <c r="O752" i="2"/>
  <c r="X751" i="2" s="1"/>
  <c r="M739" i="2"/>
  <c r="O724" i="2"/>
  <c r="X723" i="2" s="1"/>
  <c r="O778" i="2"/>
  <c r="X777" i="2" s="1"/>
  <c r="M689" i="2"/>
  <c r="M748" i="2"/>
  <c r="M843" i="2"/>
  <c r="M756" i="2"/>
  <c r="M702" i="2"/>
  <c r="M768" i="2"/>
  <c r="M844" i="2"/>
  <c r="M767" i="2"/>
  <c r="O865" i="2"/>
  <c r="X864" i="2" s="1"/>
  <c r="M740" i="2"/>
  <c r="M699" i="2"/>
  <c r="M734" i="2"/>
  <c r="M760" i="2"/>
  <c r="O832" i="2"/>
  <c r="X831" i="2" s="1"/>
  <c r="M831" i="2"/>
  <c r="M737" i="2"/>
  <c r="M692" i="2"/>
  <c r="M697" i="2"/>
  <c r="M719" i="2"/>
  <c r="M716" i="2"/>
  <c r="M736" i="2"/>
  <c r="M743" i="2"/>
  <c r="O883" i="2"/>
  <c r="X882" i="2" s="1"/>
  <c r="O782" i="2"/>
  <c r="X781" i="2" s="1"/>
  <c r="M874" i="2"/>
  <c r="M706" i="2"/>
  <c r="O746" i="2"/>
  <c r="X745" i="2" s="1"/>
  <c r="M709" i="2"/>
  <c r="M691" i="2"/>
  <c r="M730" i="2"/>
  <c r="M711" i="2"/>
  <c r="M690" i="2"/>
  <c r="M749" i="2"/>
  <c r="M715" i="2"/>
  <c r="M838" i="2"/>
  <c r="M755" i="2"/>
  <c r="O779" i="2"/>
  <c r="X778" i="2" s="1"/>
  <c r="O761" i="2"/>
  <c r="X760" i="2" s="1"/>
  <c r="M765" i="2"/>
  <c r="M694" i="2"/>
  <c r="M784" i="2"/>
  <c r="M738" i="2"/>
  <c r="M747" i="2"/>
  <c r="M723" i="2"/>
  <c r="M853" i="2"/>
  <c r="M881" i="2"/>
  <c r="R730" i="2" l="1"/>
  <c r="T730" i="2"/>
  <c r="R734" i="2"/>
  <c r="T734" i="2"/>
  <c r="R712" i="2"/>
  <c r="T712" i="2"/>
  <c r="R542" i="2"/>
  <c r="T542" i="2"/>
  <c r="R695" i="2"/>
  <c r="T695" i="2"/>
  <c r="R731" i="2"/>
  <c r="T731" i="2"/>
  <c r="R784" i="2"/>
  <c r="T784" i="2"/>
  <c r="R691" i="2"/>
  <c r="T691" i="2"/>
  <c r="R692" i="2"/>
  <c r="T692" i="2"/>
  <c r="R702" i="2"/>
  <c r="T702" i="2"/>
  <c r="R825" i="2"/>
  <c r="T825" i="2"/>
  <c r="R819" i="2"/>
  <c r="T819" i="2"/>
  <c r="R766" i="2"/>
  <c r="T766" i="2"/>
  <c r="R875" i="2"/>
  <c r="T875" i="2"/>
  <c r="R759" i="2"/>
  <c r="T759" i="2"/>
  <c r="R701" i="2"/>
  <c r="T701" i="2"/>
  <c r="R715" i="2"/>
  <c r="T715" i="2"/>
  <c r="R737" i="2"/>
  <c r="T737" i="2"/>
  <c r="R756" i="2"/>
  <c r="T756" i="2"/>
  <c r="R721" i="2"/>
  <c r="T721" i="2"/>
  <c r="R708" i="2"/>
  <c r="T708" i="2"/>
  <c r="R732" i="2"/>
  <c r="T732" i="2"/>
  <c r="R693" i="2"/>
  <c r="T693" i="2"/>
  <c r="R757" i="2"/>
  <c r="T757" i="2"/>
  <c r="R698" i="2"/>
  <c r="T698" i="2"/>
  <c r="R781" i="2"/>
  <c r="T781" i="2"/>
  <c r="R707" i="2"/>
  <c r="T707" i="2"/>
  <c r="R520" i="2"/>
  <c r="T520" i="2"/>
  <c r="R963" i="2"/>
  <c r="T963" i="2"/>
  <c r="R738" i="2"/>
  <c r="T738" i="2"/>
  <c r="R697" i="2"/>
  <c r="T697" i="2"/>
  <c r="R821" i="2"/>
  <c r="T821" i="2"/>
  <c r="R827" i="2"/>
  <c r="T827" i="2"/>
  <c r="R830" i="2"/>
  <c r="T830" i="2"/>
  <c r="R848" i="2"/>
  <c r="T848" i="2"/>
  <c r="R838" i="2"/>
  <c r="T838" i="2"/>
  <c r="R699" i="2"/>
  <c r="T699" i="2"/>
  <c r="R725" i="2"/>
  <c r="T725" i="2"/>
  <c r="R787" i="2"/>
  <c r="T787" i="2"/>
  <c r="R728" i="2"/>
  <c r="T728" i="2"/>
  <c r="R744" i="2"/>
  <c r="T744" i="2"/>
  <c r="R758" i="2"/>
  <c r="T758" i="2"/>
  <c r="R735" i="2"/>
  <c r="T735" i="2"/>
  <c r="R881" i="2"/>
  <c r="T881" i="2"/>
  <c r="R694" i="2"/>
  <c r="T694" i="2"/>
  <c r="R709" i="2"/>
  <c r="T709" i="2"/>
  <c r="R743" i="2"/>
  <c r="T743" i="2"/>
  <c r="R740" i="2"/>
  <c r="T740" i="2"/>
  <c r="R739" i="2"/>
  <c r="T739" i="2"/>
  <c r="R853" i="2"/>
  <c r="T853" i="2"/>
  <c r="R765" i="2"/>
  <c r="T765" i="2"/>
  <c r="R749" i="2"/>
  <c r="T749" i="2"/>
  <c r="R736" i="2"/>
  <c r="T736" i="2"/>
  <c r="R831" i="2"/>
  <c r="T831" i="2"/>
  <c r="R843" i="2"/>
  <c r="T843" i="2"/>
  <c r="R729" i="2"/>
  <c r="T729" i="2"/>
  <c r="R785" i="2"/>
  <c r="T785" i="2"/>
  <c r="R750" i="2"/>
  <c r="T750" i="2"/>
  <c r="R824" i="2"/>
  <c r="T824" i="2"/>
  <c r="R822" i="2"/>
  <c r="T822" i="2"/>
  <c r="R828" i="2"/>
  <c r="T828" i="2"/>
  <c r="R780" i="2"/>
  <c r="T780" i="2"/>
  <c r="R839" i="2"/>
  <c r="T839" i="2"/>
  <c r="R829" i="2"/>
  <c r="T829" i="2"/>
  <c r="R755" i="2"/>
  <c r="T755" i="2"/>
  <c r="R768" i="2"/>
  <c r="T768" i="2"/>
  <c r="R786" i="2"/>
  <c r="T786" i="2"/>
  <c r="R700" i="2"/>
  <c r="T700" i="2"/>
  <c r="R704" i="2"/>
  <c r="T704" i="2"/>
  <c r="R741" i="2"/>
  <c r="T741" i="2"/>
  <c r="R723" i="2"/>
  <c r="T723" i="2"/>
  <c r="R690" i="2"/>
  <c r="T690" i="2"/>
  <c r="R706" i="2"/>
  <c r="T706" i="2"/>
  <c r="R716" i="2"/>
  <c r="T716" i="2"/>
  <c r="R767" i="2"/>
  <c r="T767" i="2"/>
  <c r="R748" i="2"/>
  <c r="T748" i="2"/>
  <c r="R820" i="2"/>
  <c r="T820" i="2"/>
  <c r="R872" i="2"/>
  <c r="T872" i="2"/>
  <c r="R733" i="2"/>
  <c r="T733" i="2"/>
  <c r="R703" i="2"/>
  <c r="T703" i="2"/>
  <c r="R705" i="2"/>
  <c r="T705" i="2"/>
  <c r="R714" i="2"/>
  <c r="T714" i="2"/>
  <c r="R837" i="2"/>
  <c r="T837" i="2"/>
  <c r="R823" i="2"/>
  <c r="T823" i="2"/>
  <c r="R842" i="2"/>
  <c r="T842" i="2"/>
  <c r="R849" i="2"/>
  <c r="T849" i="2"/>
  <c r="R764" i="2"/>
  <c r="T764" i="2"/>
  <c r="R726" i="2"/>
  <c r="T726" i="2"/>
  <c r="R747" i="2"/>
  <c r="T747" i="2"/>
  <c r="R711" i="2"/>
  <c r="T711" i="2"/>
  <c r="R874" i="2"/>
  <c r="T874" i="2"/>
  <c r="R719" i="2"/>
  <c r="T719" i="2"/>
  <c r="R760" i="2"/>
  <c r="T760" i="2"/>
  <c r="R844" i="2"/>
  <c r="T844" i="2"/>
  <c r="R689" i="2"/>
  <c r="T689" i="2"/>
  <c r="R754" i="2"/>
  <c r="T754" i="2"/>
  <c r="R862" i="2"/>
  <c r="T862" i="2"/>
  <c r="R826" i="2"/>
  <c r="T826" i="2"/>
  <c r="R543" i="2"/>
  <c r="T543" i="2"/>
  <c r="R688" i="2"/>
  <c r="T688" i="2"/>
  <c r="R788" i="2"/>
  <c r="T788" i="2"/>
  <c r="R710" i="2"/>
  <c r="T710" i="2"/>
  <c r="R742" i="2"/>
  <c r="T742" i="2"/>
  <c r="R846" i="2"/>
  <c r="T846" i="2"/>
  <c r="R841" i="2"/>
  <c r="T841" i="2"/>
  <c r="R753" i="2"/>
  <c r="T753" i="2"/>
  <c r="R870" i="2"/>
  <c r="T870" i="2"/>
  <c r="Y868" i="2"/>
  <c r="V887" i="2"/>
  <c r="V746" i="2"/>
  <c r="Y782" i="2"/>
  <c r="Y884" i="2"/>
  <c r="V885" i="2"/>
  <c r="Y886" i="2"/>
  <c r="Y779" i="2"/>
  <c r="Y865" i="2"/>
  <c r="V883" i="2"/>
  <c r="Y777" i="2"/>
  <c r="Y769" i="2"/>
  <c r="Y882" i="2"/>
  <c r="Y832" i="2"/>
  <c r="Y847" i="2"/>
  <c r="Y752" i="2"/>
  <c r="U781" i="2"/>
  <c r="Y781" i="2" s="1"/>
  <c r="V520" i="2"/>
  <c r="Y520" i="2"/>
  <c r="V963" i="2"/>
  <c r="Y963" i="2"/>
  <c r="Y778" i="2"/>
  <c r="U750" i="2"/>
  <c r="V750" i="2" s="1"/>
  <c r="U824" i="2"/>
  <c r="Y824" i="2" s="1"/>
  <c r="U822" i="2"/>
  <c r="Y822" i="2" s="1"/>
  <c r="U780" i="2"/>
  <c r="Y780" i="2" s="1"/>
  <c r="U716" i="2"/>
  <c r="Y716" i="2" s="1"/>
  <c r="U748" i="2"/>
  <c r="Y748" i="2" s="1"/>
  <c r="U820" i="2"/>
  <c r="V820" i="2" s="1"/>
  <c r="U705" i="2"/>
  <c r="Y705" i="2" s="1"/>
  <c r="U823" i="2"/>
  <c r="Y823" i="2" s="1"/>
  <c r="U842" i="2"/>
  <c r="Y842" i="2" s="1"/>
  <c r="U749" i="2"/>
  <c r="V749" i="2" s="1"/>
  <c r="U844" i="2"/>
  <c r="Y844" i="2" s="1"/>
  <c r="U754" i="2"/>
  <c r="Y754" i="2" s="1"/>
  <c r="V543" i="2"/>
  <c r="Y543" i="2"/>
  <c r="U688" i="2"/>
  <c r="V688" i="2" s="1"/>
  <c r="U788" i="2"/>
  <c r="Y788" i="2" s="1"/>
  <c r="U753" i="2"/>
  <c r="Y753" i="2" s="1"/>
  <c r="Y845" i="2"/>
  <c r="U743" i="2"/>
  <c r="Y743" i="2" s="1"/>
  <c r="U730" i="2"/>
  <c r="V730" i="2" s="1"/>
  <c r="U734" i="2"/>
  <c r="Y734" i="2" s="1"/>
  <c r="U768" i="2"/>
  <c r="Y768" i="2" s="1"/>
  <c r="U786" i="2"/>
  <c r="Y786" i="2" s="1"/>
  <c r="U821" i="2"/>
  <c r="Y821" i="2" s="1"/>
  <c r="V542" i="2"/>
  <c r="Y542" i="2"/>
  <c r="U848" i="2"/>
  <c r="Y848" i="2" s="1"/>
  <c r="Y724" i="2"/>
  <c r="U784" i="2"/>
  <c r="V784" i="2" s="1"/>
  <c r="U699" i="2"/>
  <c r="Y699" i="2" s="1"/>
  <c r="U825" i="2"/>
  <c r="Y825" i="2" s="1"/>
  <c r="U819" i="2"/>
  <c r="V819" i="2" s="1"/>
  <c r="Y871" i="2"/>
  <c r="Y761" i="2"/>
  <c r="U881" i="2"/>
  <c r="V881" i="2" s="1"/>
  <c r="U853" i="2"/>
  <c r="V853" i="2" s="1"/>
  <c r="U723" i="2"/>
  <c r="V723" i="2" s="1"/>
  <c r="U747" i="2"/>
  <c r="V747" i="2" s="1"/>
  <c r="U738" i="2"/>
  <c r="V738" i="2" s="1"/>
  <c r="U694" i="2"/>
  <c r="V694" i="2" s="1"/>
  <c r="U765" i="2"/>
  <c r="V765" i="2" s="1"/>
  <c r="U755" i="2"/>
  <c r="V755" i="2" s="1"/>
  <c r="U838" i="2"/>
  <c r="V838" i="2" s="1"/>
  <c r="U715" i="2"/>
  <c r="V715" i="2" s="1"/>
  <c r="U690" i="2"/>
  <c r="V690" i="2" s="1"/>
  <c r="U711" i="2"/>
  <c r="V711" i="2" s="1"/>
  <c r="U691" i="2"/>
  <c r="V691" i="2" s="1"/>
  <c r="U709" i="2"/>
  <c r="V709" i="2" s="1"/>
  <c r="U706" i="2"/>
  <c r="V706" i="2" s="1"/>
  <c r="U874" i="2"/>
  <c r="V874" i="2" s="1"/>
  <c r="U736" i="2"/>
  <c r="V736" i="2" s="1"/>
  <c r="U719" i="2"/>
  <c r="V719" i="2" s="1"/>
  <c r="U697" i="2"/>
  <c r="V697" i="2" s="1"/>
  <c r="U692" i="2"/>
  <c r="V692" i="2" s="1"/>
  <c r="U737" i="2"/>
  <c r="V737" i="2" s="1"/>
  <c r="U831" i="2"/>
  <c r="V831" i="2" s="1"/>
  <c r="U760" i="2"/>
  <c r="V760" i="2" s="1"/>
  <c r="U740" i="2"/>
  <c r="V740" i="2" s="1"/>
  <c r="U767" i="2"/>
  <c r="V767" i="2" s="1"/>
  <c r="U702" i="2"/>
  <c r="V702" i="2" s="1"/>
  <c r="U756" i="2"/>
  <c r="V756" i="2" s="1"/>
  <c r="U843" i="2"/>
  <c r="V843" i="2" s="1"/>
  <c r="U689" i="2"/>
  <c r="V689" i="2" s="1"/>
  <c r="U739" i="2"/>
  <c r="V739" i="2" s="1"/>
  <c r="U721" i="2"/>
  <c r="V721" i="2" s="1"/>
  <c r="U729" i="2"/>
  <c r="V729" i="2" s="1"/>
  <c r="U872" i="2"/>
  <c r="V872" i="2" s="1"/>
  <c r="U712" i="2"/>
  <c r="V712" i="2" s="1"/>
  <c r="U725" i="2"/>
  <c r="V725" i="2" s="1"/>
  <c r="U708" i="2"/>
  <c r="V708" i="2" s="1"/>
  <c r="U785" i="2"/>
  <c r="V785" i="2" s="1"/>
  <c r="U733" i="2"/>
  <c r="V733" i="2" s="1"/>
  <c r="U862" i="2"/>
  <c r="V862" i="2" s="1"/>
  <c r="U700" i="2"/>
  <c r="V700" i="2" s="1"/>
  <c r="U703" i="2"/>
  <c r="V703" i="2" s="1"/>
  <c r="U826" i="2"/>
  <c r="V826" i="2" s="1"/>
  <c r="U787" i="2"/>
  <c r="V787" i="2" s="1"/>
  <c r="U732" i="2"/>
  <c r="V732" i="2" s="1"/>
  <c r="U728" i="2"/>
  <c r="V728" i="2" s="1"/>
  <c r="U693" i="2"/>
  <c r="V693" i="2" s="1"/>
  <c r="U714" i="2"/>
  <c r="V714" i="2" s="1"/>
  <c r="U704" i="2"/>
  <c r="V704" i="2" s="1"/>
  <c r="U766" i="2"/>
  <c r="V766" i="2" s="1"/>
  <c r="U837" i="2"/>
  <c r="V837" i="2" s="1"/>
  <c r="U827" i="2"/>
  <c r="V827" i="2" s="1"/>
  <c r="U744" i="2"/>
  <c r="V744" i="2" s="1"/>
  <c r="U757" i="2"/>
  <c r="V757" i="2" s="1"/>
  <c r="U828" i="2"/>
  <c r="V828" i="2" s="1"/>
  <c r="U710" i="2"/>
  <c r="V710" i="2" s="1"/>
  <c r="U695" i="2"/>
  <c r="V695" i="2" s="1"/>
  <c r="U875" i="2"/>
  <c r="V875" i="2" s="1"/>
  <c r="U742" i="2"/>
  <c r="V742" i="2" s="1"/>
  <c r="U830" i="2"/>
  <c r="V830" i="2" s="1"/>
  <c r="U698" i="2"/>
  <c r="V698" i="2" s="1"/>
  <c r="U849" i="2"/>
  <c r="V849" i="2" s="1"/>
  <c r="U846" i="2"/>
  <c r="V846" i="2" s="1"/>
  <c r="U741" i="2"/>
  <c r="V741" i="2" s="1"/>
  <c r="U759" i="2"/>
  <c r="V759" i="2" s="1"/>
  <c r="U839" i="2"/>
  <c r="V839" i="2" s="1"/>
  <c r="U764" i="2"/>
  <c r="V764" i="2" s="1"/>
  <c r="U841" i="2"/>
  <c r="V841" i="2" s="1"/>
  <c r="U731" i="2"/>
  <c r="V731" i="2" s="1"/>
  <c r="U758" i="2"/>
  <c r="V758" i="2" s="1"/>
  <c r="U707" i="2"/>
  <c r="V707" i="2" s="1"/>
  <c r="U829" i="2"/>
  <c r="V829" i="2" s="1"/>
  <c r="U726" i="2"/>
  <c r="V726" i="2" s="1"/>
  <c r="U701" i="2"/>
  <c r="V701" i="2" s="1"/>
  <c r="U870" i="2"/>
  <c r="V870" i="2" s="1"/>
  <c r="U735" i="2"/>
  <c r="V735" i="2" s="1"/>
  <c r="O963" i="2"/>
  <c r="X962" i="2" s="1"/>
  <c r="O543" i="2"/>
  <c r="X542" i="2" s="1"/>
  <c r="O542" i="2"/>
  <c r="X541" i="2" s="1"/>
  <c r="O520" i="2"/>
  <c r="X519" i="2" s="1"/>
  <c r="O872" i="2"/>
  <c r="X871" i="2" s="1"/>
  <c r="O875" i="2"/>
  <c r="X874" i="2" s="1"/>
  <c r="O862" i="2"/>
  <c r="X861" i="2" s="1"/>
  <c r="O881" i="2"/>
  <c r="X880" i="2" s="1"/>
  <c r="O874" i="2"/>
  <c r="X873" i="2" s="1"/>
  <c r="O870" i="2"/>
  <c r="X869" i="2" s="1"/>
  <c r="O853" i="2"/>
  <c r="X852" i="2" s="1"/>
  <c r="O723" i="2"/>
  <c r="X722" i="2" s="1"/>
  <c r="O737" i="2"/>
  <c r="X736" i="2" s="1"/>
  <c r="O760" i="2"/>
  <c r="X759" i="2" s="1"/>
  <c r="O844" i="2"/>
  <c r="X843" i="2" s="1"/>
  <c r="O754" i="2"/>
  <c r="X753" i="2" s="1"/>
  <c r="O732" i="2"/>
  <c r="X731" i="2" s="1"/>
  <c r="M717" i="2"/>
  <c r="M840" i="2"/>
  <c r="O838" i="2"/>
  <c r="X837" i="2" s="1"/>
  <c r="O691" i="2"/>
  <c r="X690" i="2" s="1"/>
  <c r="O706" i="2"/>
  <c r="X705" i="2" s="1"/>
  <c r="O702" i="2"/>
  <c r="X701" i="2" s="1"/>
  <c r="O820" i="2"/>
  <c r="X819" i="2" s="1"/>
  <c r="O819" i="2"/>
  <c r="X818" i="2" s="1"/>
  <c r="O787" i="2"/>
  <c r="X786" i="2" s="1"/>
  <c r="O728" i="2"/>
  <c r="X727" i="2" s="1"/>
  <c r="O766" i="2"/>
  <c r="X765" i="2" s="1"/>
  <c r="O744" i="2"/>
  <c r="X743" i="2" s="1"/>
  <c r="O849" i="2"/>
  <c r="X848" i="2" s="1"/>
  <c r="O758" i="2"/>
  <c r="X757" i="2" s="1"/>
  <c r="O735" i="2"/>
  <c r="X734" i="2" s="1"/>
  <c r="M869" i="2"/>
  <c r="O765" i="2"/>
  <c r="X764" i="2" s="1"/>
  <c r="O749" i="2"/>
  <c r="X748" i="2" s="1"/>
  <c r="O743" i="2"/>
  <c r="X742" i="2" s="1"/>
  <c r="O719" i="2"/>
  <c r="X718" i="2" s="1"/>
  <c r="O736" i="2"/>
  <c r="X735" i="2" s="1"/>
  <c r="M890" i="2"/>
  <c r="M879" i="2"/>
  <c r="M893" i="2"/>
  <c r="M850" i="2"/>
  <c r="O747" i="2"/>
  <c r="X746" i="2" s="1"/>
  <c r="O694" i="2"/>
  <c r="X693" i="2" s="1"/>
  <c r="O715" i="2"/>
  <c r="X714" i="2" s="1"/>
  <c r="O711" i="2"/>
  <c r="X710" i="2" s="1"/>
  <c r="O709" i="2"/>
  <c r="X708" i="2" s="1"/>
  <c r="O716" i="2"/>
  <c r="X715" i="2" s="1"/>
  <c r="O692" i="2"/>
  <c r="X691" i="2" s="1"/>
  <c r="O699" i="2"/>
  <c r="X698" i="2" s="1"/>
  <c r="O767" i="2"/>
  <c r="X766" i="2" s="1"/>
  <c r="O748" i="2"/>
  <c r="X747" i="2" s="1"/>
  <c r="O825" i="2"/>
  <c r="X824" i="2" s="1"/>
  <c r="O725" i="2"/>
  <c r="X724" i="2" s="1"/>
  <c r="O733" i="2"/>
  <c r="X732" i="2" s="1"/>
  <c r="O703" i="2"/>
  <c r="X702" i="2" s="1"/>
  <c r="O705" i="2"/>
  <c r="X704" i="2" s="1"/>
  <c r="O714" i="2"/>
  <c r="X713" i="2" s="1"/>
  <c r="O837" i="2"/>
  <c r="X836" i="2" s="1"/>
  <c r="O823" i="2"/>
  <c r="X822" i="2" s="1"/>
  <c r="O842" i="2"/>
  <c r="X841" i="2" s="1"/>
  <c r="O759" i="2"/>
  <c r="X758" i="2" s="1"/>
  <c r="O764" i="2"/>
  <c r="X763" i="2" s="1"/>
  <c r="O726" i="2"/>
  <c r="X725" i="2" s="1"/>
  <c r="O701" i="2"/>
  <c r="X700" i="2" s="1"/>
  <c r="M891" i="2"/>
  <c r="M880" i="2"/>
  <c r="M762" i="2"/>
  <c r="O693" i="2"/>
  <c r="X692" i="2" s="1"/>
  <c r="O788" i="2"/>
  <c r="X787" i="2" s="1"/>
  <c r="O710" i="2"/>
  <c r="X709" i="2" s="1"/>
  <c r="O742" i="2"/>
  <c r="X741" i="2" s="1"/>
  <c r="O707" i="2"/>
  <c r="X706" i="2" s="1"/>
  <c r="O753" i="2"/>
  <c r="X752" i="2" s="1"/>
  <c r="O730" i="2"/>
  <c r="X729" i="2" s="1"/>
  <c r="O689" i="2"/>
  <c r="X688" i="2" s="1"/>
  <c r="O688" i="2"/>
  <c r="X687" i="2" s="1"/>
  <c r="O757" i="2"/>
  <c r="X756" i="2" s="1"/>
  <c r="O698" i="2"/>
  <c r="X697" i="2" s="1"/>
  <c r="O846" i="2"/>
  <c r="X845" i="2" s="1"/>
  <c r="O781" i="2"/>
  <c r="X780" i="2" s="1"/>
  <c r="O841" i="2"/>
  <c r="X840" i="2" s="1"/>
  <c r="M888" i="2"/>
  <c r="M892" i="2"/>
  <c r="O755" i="2"/>
  <c r="X754" i="2" s="1"/>
  <c r="O739" i="2"/>
  <c r="X738" i="2" s="1"/>
  <c r="O826" i="2"/>
  <c r="X825" i="2" s="1"/>
  <c r="M878" i="2"/>
  <c r="O784" i="2"/>
  <c r="X783" i="2" s="1"/>
  <c r="O690" i="2"/>
  <c r="X689" i="2" s="1"/>
  <c r="O697" i="2"/>
  <c r="X696" i="2" s="1"/>
  <c r="O831" i="2"/>
  <c r="X830" i="2" s="1"/>
  <c r="O768" i="2"/>
  <c r="X767" i="2" s="1"/>
  <c r="O786" i="2"/>
  <c r="X785" i="2" s="1"/>
  <c r="O712" i="2"/>
  <c r="X711" i="2" s="1"/>
  <c r="O700" i="2"/>
  <c r="X699" i="2" s="1"/>
  <c r="O704" i="2"/>
  <c r="X703" i="2" s="1"/>
  <c r="O827" i="2"/>
  <c r="X826" i="2" s="1"/>
  <c r="O780" i="2"/>
  <c r="X779" i="2" s="1"/>
  <c r="O738" i="2"/>
  <c r="X737" i="2" s="1"/>
  <c r="O740" i="2"/>
  <c r="X739" i="2" s="1"/>
  <c r="O756" i="2"/>
  <c r="X755" i="2" s="1"/>
  <c r="O721" i="2"/>
  <c r="X720" i="2" s="1"/>
  <c r="O708" i="2"/>
  <c r="X707" i="2" s="1"/>
  <c r="O734" i="2"/>
  <c r="X733" i="2" s="1"/>
  <c r="O843" i="2"/>
  <c r="X842" i="2" s="1"/>
  <c r="O729" i="2"/>
  <c r="X728" i="2" s="1"/>
  <c r="O785" i="2"/>
  <c r="X784" i="2" s="1"/>
  <c r="O821" i="2"/>
  <c r="X820" i="2" s="1"/>
  <c r="O750" i="2"/>
  <c r="X749" i="2" s="1"/>
  <c r="O824" i="2"/>
  <c r="X823" i="2" s="1"/>
  <c r="O822" i="2"/>
  <c r="X821" i="2" s="1"/>
  <c r="O828" i="2"/>
  <c r="X827" i="2" s="1"/>
  <c r="O695" i="2"/>
  <c r="X694" i="2" s="1"/>
  <c r="O830" i="2"/>
  <c r="X829" i="2" s="1"/>
  <c r="O741" i="2"/>
  <c r="X740" i="2" s="1"/>
  <c r="O839" i="2"/>
  <c r="X838" i="2" s="1"/>
  <c r="O731" i="2"/>
  <c r="X730" i="2" s="1"/>
  <c r="O829" i="2"/>
  <c r="X828" i="2" s="1"/>
  <c r="O848" i="2"/>
  <c r="X847" i="2" s="1"/>
  <c r="M889" i="2"/>
  <c r="M877" i="2"/>
  <c r="M696" i="2"/>
  <c r="M763" i="2"/>
  <c r="R696" i="2" l="1"/>
  <c r="T696" i="2"/>
  <c r="R869" i="2"/>
  <c r="T869" i="2"/>
  <c r="R762" i="2"/>
  <c r="T762" i="2"/>
  <c r="R880" i="2"/>
  <c r="T880" i="2"/>
  <c r="R840" i="2"/>
  <c r="T840" i="2"/>
  <c r="R877" i="2"/>
  <c r="T877" i="2"/>
  <c r="R889" i="2"/>
  <c r="T889" i="2"/>
  <c r="R892" i="2"/>
  <c r="T892" i="2"/>
  <c r="R891" i="2"/>
  <c r="T891" i="2"/>
  <c r="R850" i="2"/>
  <c r="T850" i="2"/>
  <c r="R717" i="2"/>
  <c r="T717" i="2"/>
  <c r="R890" i="2"/>
  <c r="T890" i="2"/>
  <c r="R888" i="2"/>
  <c r="T888" i="2"/>
  <c r="R893" i="2"/>
  <c r="T893" i="2"/>
  <c r="R763" i="2"/>
  <c r="T763" i="2"/>
  <c r="R878" i="2"/>
  <c r="T878" i="2"/>
  <c r="R879" i="2"/>
  <c r="T879" i="2"/>
  <c r="V743" i="2"/>
  <c r="V754" i="2"/>
  <c r="V768" i="2"/>
  <c r="V786" i="2"/>
  <c r="V753" i="2"/>
  <c r="V824" i="2"/>
  <c r="V781" i="2"/>
  <c r="V716" i="2"/>
  <c r="Y784" i="2"/>
  <c r="V842" i="2"/>
  <c r="V823" i="2"/>
  <c r="V825" i="2"/>
  <c r="V699" i="2"/>
  <c r="Y730" i="2"/>
  <c r="Y688" i="2"/>
  <c r="Y749" i="2"/>
  <c r="V822" i="2"/>
  <c r="Y820" i="2"/>
  <c r="V780" i="2"/>
  <c r="V821" i="2"/>
  <c r="V844" i="2"/>
  <c r="V748" i="2"/>
  <c r="V848" i="2"/>
  <c r="Y691" i="2"/>
  <c r="V788" i="2"/>
  <c r="Y750" i="2"/>
  <c r="V734" i="2"/>
  <c r="V705" i="2"/>
  <c r="Y819" i="2"/>
  <c r="Y765" i="2"/>
  <c r="Y735" i="2"/>
  <c r="Y766" i="2"/>
  <c r="Y741" i="2"/>
  <c r="Y862" i="2"/>
  <c r="Y760" i="2"/>
  <c r="Y853" i="2"/>
  <c r="Y740" i="2"/>
  <c r="Y709" i="2"/>
  <c r="Y707" i="2"/>
  <c r="Y732" i="2"/>
  <c r="Y701" i="2"/>
  <c r="Y728" i="2"/>
  <c r="Y838" i="2"/>
  <c r="Y737" i="2"/>
  <c r="Y830" i="2"/>
  <c r="Y841" i="2"/>
  <c r="Y719" i="2"/>
  <c r="Y715" i="2"/>
  <c r="Y703" i="2"/>
  <c r="Y828" i="2"/>
  <c r="Y708" i="2"/>
  <c r="Y758" i="2"/>
  <c r="Y787" i="2"/>
  <c r="Y702" i="2"/>
  <c r="Y695" i="2"/>
  <c r="Y755" i="2"/>
  <c r="Y881" i="2"/>
  <c r="Y846" i="2"/>
  <c r="Y711" i="2"/>
  <c r="Y726" i="2"/>
  <c r="Y733" i="2"/>
  <c r="Y767" i="2"/>
  <c r="Y785" i="2"/>
  <c r="Y721" i="2"/>
  <c r="Y759" i="2"/>
  <c r="Y827" i="2"/>
  <c r="Y700" i="2"/>
  <c r="Y738" i="2"/>
  <c r="Y742" i="2"/>
  <c r="Y689" i="2"/>
  <c r="Y690" i="2"/>
  <c r="Y764" i="2"/>
  <c r="Y837" i="2"/>
  <c r="Y872" i="2"/>
  <c r="Y829" i="2"/>
  <c r="Y729" i="2"/>
  <c r="Y698" i="2"/>
  <c r="Y739" i="2"/>
  <c r="Y875" i="2"/>
  <c r="Y874" i="2"/>
  <c r="Y704" i="2"/>
  <c r="Y712" i="2"/>
  <c r="Y747" i="2"/>
  <c r="Y870" i="2"/>
  <c r="Y710" i="2"/>
  <c r="Y849" i="2"/>
  <c r="Y714" i="2"/>
  <c r="Y839" i="2"/>
  <c r="Y843" i="2"/>
  <c r="Y757" i="2"/>
  <c r="Y756" i="2"/>
  <c r="Y744" i="2"/>
  <c r="Y725" i="2"/>
  <c r="Y692" i="2"/>
  <c r="Y706" i="2"/>
  <c r="Y731" i="2"/>
  <c r="Y697" i="2"/>
  <c r="Y736" i="2"/>
  <c r="Y826" i="2"/>
  <c r="Y723" i="2"/>
  <c r="Y831" i="2"/>
  <c r="Y693" i="2"/>
  <c r="Y694" i="2"/>
  <c r="U763" i="2"/>
  <c r="V763" i="2" s="1"/>
  <c r="U696" i="2"/>
  <c r="V696" i="2" s="1"/>
  <c r="U877" i="2"/>
  <c r="V877" i="2" s="1"/>
  <c r="U889" i="2"/>
  <c r="V889" i="2" s="1"/>
  <c r="U878" i="2"/>
  <c r="V878" i="2" s="1"/>
  <c r="U892" i="2"/>
  <c r="V892" i="2" s="1"/>
  <c r="U888" i="2"/>
  <c r="V888" i="2" s="1"/>
  <c r="U762" i="2"/>
  <c r="V762" i="2" s="1"/>
  <c r="U880" i="2"/>
  <c r="V880" i="2" s="1"/>
  <c r="U891" i="2"/>
  <c r="V891" i="2" s="1"/>
  <c r="U850" i="2"/>
  <c r="V850" i="2" s="1"/>
  <c r="U893" i="2"/>
  <c r="V893" i="2" s="1"/>
  <c r="U879" i="2"/>
  <c r="V879" i="2" s="1"/>
  <c r="U890" i="2"/>
  <c r="V890" i="2" s="1"/>
  <c r="U869" i="2"/>
  <c r="V869" i="2" s="1"/>
  <c r="U840" i="2"/>
  <c r="V840" i="2" s="1"/>
  <c r="U717" i="2"/>
  <c r="V717" i="2" s="1"/>
  <c r="O879" i="2"/>
  <c r="X878" i="2" s="1"/>
  <c r="O696" i="2"/>
  <c r="X695" i="2" s="1"/>
  <c r="O891" i="2"/>
  <c r="X890" i="2" s="1"/>
  <c r="O893" i="2"/>
  <c r="X892" i="2" s="1"/>
  <c r="O762" i="2"/>
  <c r="X761" i="2" s="1"/>
  <c r="O840" i="2"/>
  <c r="X839" i="2" s="1"/>
  <c r="O888" i="2"/>
  <c r="X887" i="2" s="1"/>
  <c r="O877" i="2"/>
  <c r="X876" i="2" s="1"/>
  <c r="O892" i="2"/>
  <c r="X891" i="2" s="1"/>
  <c r="O890" i="2"/>
  <c r="X889" i="2" s="1"/>
  <c r="O763" i="2"/>
  <c r="X762" i="2" s="1"/>
  <c r="O880" i="2"/>
  <c r="X879" i="2" s="1"/>
  <c r="O850" i="2"/>
  <c r="X849" i="2" s="1"/>
  <c r="O717" i="2"/>
  <c r="X716" i="2" s="1"/>
  <c r="O878" i="2"/>
  <c r="X877" i="2" s="1"/>
  <c r="O869" i="2"/>
  <c r="X868" i="2" s="1"/>
  <c r="O889" i="2"/>
  <c r="X888" i="2" s="1"/>
  <c r="M867" i="2"/>
  <c r="M861" i="2"/>
  <c r="R861" i="2" l="1"/>
  <c r="T861" i="2"/>
  <c r="R867" i="2"/>
  <c r="T867" i="2"/>
  <c r="Y696" i="2"/>
  <c r="Y763" i="2"/>
  <c r="Y888" i="2"/>
  <c r="Y879" i="2"/>
  <c r="Y889" i="2"/>
  <c r="Y877" i="2"/>
  <c r="Y878" i="2"/>
  <c r="Y717" i="2"/>
  <c r="Y840" i="2"/>
  <c r="Y850" i="2"/>
  <c r="Y880" i="2"/>
  <c r="Y869" i="2"/>
  <c r="Y893" i="2"/>
  <c r="Y891" i="2"/>
  <c r="Y892" i="2"/>
  <c r="Y762" i="2"/>
  <c r="Y890" i="2"/>
  <c r="U861" i="2"/>
  <c r="V861" i="2" s="1"/>
  <c r="U867" i="2"/>
  <c r="V867" i="2" s="1"/>
  <c r="O861" i="2"/>
  <c r="X860" i="2" s="1"/>
  <c r="O867" i="2"/>
  <c r="X866" i="2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Y867" i="2" l="1"/>
  <c r="Y861" i="2"/>
  <c r="A418" i="2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l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l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l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l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l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l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l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N20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2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 part thu 2 nua O-048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2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 part thu 2 nua O-048</t>
        </r>
      </text>
    </comment>
  </commentList>
</comments>
</file>

<file path=xl/sharedStrings.xml><?xml version="1.0" encoding="utf-8"?>
<sst xmlns="http://schemas.openxmlformats.org/spreadsheetml/2006/main" count="115116" uniqueCount="11162">
  <si>
    <t>D:1:5: f21:ICT-BIN</t>
  </si>
  <si>
    <t>Item UOM</t>
  </si>
  <si>
    <t>D:1:5: f17:ICT-ITEM</t>
  </si>
  <si>
    <t>D:1:5: f16:ICT-LINE-NBR</t>
  </si>
  <si>
    <t>D:1:5: f15:LINE-FC</t>
  </si>
  <si>
    <t>_f9:IAC-DOCUMENT*</t>
  </si>
  <si>
    <t>_f7:IAC-LOCATION*</t>
  </si>
  <si>
    <t>_f4:IAC-COMPANY*</t>
  </si>
  <si>
    <t>_f11,REQ-LOC</t>
  </si>
  <si>
    <t>No:</t>
  </si>
  <si>
    <t>A</t>
  </si>
  <si>
    <t>Dây cáp điện 3x4</t>
  </si>
  <si>
    <t>Biến áp vô cấp 1 pha</t>
  </si>
  <si>
    <t>Bánh lái xe nâng E120</t>
  </si>
  <si>
    <t>Bánh cao su 200/50-10</t>
  </si>
  <si>
    <t>Còi xe nâng (Item code: 51257722)</t>
  </si>
  <si>
    <t>Lưỡi dao máy cắt PB3</t>
  </si>
  <si>
    <t>Dây curoa B72</t>
  </si>
  <si>
    <t>Vòng bi 6004</t>
  </si>
  <si>
    <t>Lọc dầu máy nén khí</t>
  </si>
  <si>
    <t>F/O filter</t>
  </si>
  <si>
    <t>Công tắc hành trình XCJ103</t>
  </si>
  <si>
    <t>Đầu ghi camera</t>
  </si>
  <si>
    <t>Rơ le nhiệt LRD340</t>
  </si>
  <si>
    <t>Tụ philips</t>
  </si>
  <si>
    <t>Đầu chống sét</t>
  </si>
  <si>
    <t>Tăng phô BSD 250L-406TS-250w</t>
  </si>
  <si>
    <t>Tăng phô philips BHL 250-200</t>
  </si>
  <si>
    <t>Tăng phô Nano 18/20w</t>
  </si>
  <si>
    <t xml:space="preserve">Tăng phô Philips 35w loại đôi </t>
  </si>
  <si>
    <t xml:space="preserve">Tăng phô Philips 35w loại đơn </t>
  </si>
  <si>
    <t>Tăng phô Philips 14w(loại đơn)</t>
  </si>
  <si>
    <t>Tăng phô Philips 14w (loại đôi)</t>
  </si>
  <si>
    <t>Tụ điện 15µF +- 5% 450VAC</t>
  </si>
  <si>
    <t>Đuôi đèn tròn vặn</t>
  </si>
  <si>
    <t>Đèn mắt cáo (ThoRN 12V-35W)</t>
  </si>
  <si>
    <t>Bóng đèn  8w</t>
  </si>
  <si>
    <t>Bóng xoắn 24w</t>
  </si>
  <si>
    <t>Tụ điện 20µF +- 5% 450VAC</t>
  </si>
  <si>
    <t>Công tắc on, off</t>
  </si>
  <si>
    <t>Rơ le trung gian 24VDC-8 chân</t>
  </si>
  <si>
    <t>Bóng đèn xoắn 13w</t>
  </si>
  <si>
    <t>Khởi động từ C80 - 80A</t>
  </si>
  <si>
    <t>Bóng đèn philips 70w/220E27(cao áp canten PB2)</t>
  </si>
  <si>
    <t>Bóng đèn philips 250w/220E40(đèn kho PB2)</t>
  </si>
  <si>
    <t>Đèn sạc kentom</t>
  </si>
  <si>
    <t>Tù bù 25k</t>
  </si>
  <si>
    <t>Bóng đèn chóa</t>
  </si>
  <si>
    <t>Ổ cắm clipsal (1 phích cắm)</t>
  </si>
  <si>
    <t>Vòng bi 608zzC4</t>
  </si>
  <si>
    <t>Đầu báo cháy Pb1</t>
  </si>
  <si>
    <t>Tăng phô Milan (NaHJ 150.679)150w/1.8</t>
  </si>
  <si>
    <t>Tăng phô philip 18W</t>
  </si>
  <si>
    <t>Tăng phô philip 36W</t>
  </si>
  <si>
    <t>Dây cáp điện 4x1.5</t>
  </si>
  <si>
    <t>Đế rơ le trung gian 24VDC-8 chân</t>
  </si>
  <si>
    <t>Ống khí ngắn(Dây hơi có đầu nối)</t>
  </si>
  <si>
    <t>Ga R22(máy lạnh PB1)</t>
  </si>
  <si>
    <t>Van hàn nhiệt</t>
  </si>
  <si>
    <t>Đầu báo khói quang</t>
  </si>
  <si>
    <t>Đầu báo khói nhiệt</t>
  </si>
  <si>
    <t>Contactor 3P 220VAC (SC-N2) coil 220V</t>
  </si>
  <si>
    <t>Bánh tải (ERE 120)</t>
  </si>
  <si>
    <t>Bánh lái (ETV 116)</t>
  </si>
  <si>
    <t>Bánh cao su 140/55-9</t>
  </si>
  <si>
    <t>Dây curoa máy sấy (EDV 705)</t>
  </si>
  <si>
    <t>CB 3 pha C120H 20A (Ms 18462)</t>
  </si>
  <si>
    <t>Dầu máy nén khí (Roto X-tend Fluid-20 litres)</t>
  </si>
  <si>
    <t>Ổ bi máy nén khí (D-end bearing SKF)</t>
  </si>
  <si>
    <t>Contactor 3P 32A  220VAC (LC1D32M7)</t>
  </si>
  <si>
    <t>MB3.30</t>
  </si>
  <si>
    <t>MB4</t>
  </si>
  <si>
    <t>MD4</t>
  </si>
  <si>
    <t>MF7</t>
  </si>
  <si>
    <t>MB3.20</t>
  </si>
  <si>
    <t>MF8</t>
  </si>
  <si>
    <t>MB6</t>
  </si>
  <si>
    <t>MB3.6</t>
  </si>
  <si>
    <t>MKHO</t>
  </si>
  <si>
    <t>MB3.31</t>
  </si>
  <si>
    <t>MB2</t>
  </si>
  <si>
    <t>MB3.21</t>
  </si>
  <si>
    <t>MB3.22</t>
  </si>
  <si>
    <t>MB3.23</t>
  </si>
  <si>
    <t>MB3.32</t>
  </si>
  <si>
    <t>MB3</t>
  </si>
  <si>
    <t>MB3.12</t>
  </si>
  <si>
    <t>MB3.15</t>
  </si>
  <si>
    <t>MB3.29</t>
  </si>
  <si>
    <t>MA.0</t>
  </si>
  <si>
    <t>MB3.9</t>
  </si>
  <si>
    <t>MF5</t>
  </si>
  <si>
    <t>MB3.14</t>
  </si>
  <si>
    <t>MB3.13</t>
  </si>
  <si>
    <t>MB1</t>
  </si>
  <si>
    <t>MB.0</t>
  </si>
  <si>
    <t>MB3.7</t>
  </si>
  <si>
    <t>MB3.3</t>
  </si>
  <si>
    <t>MB3.5</t>
  </si>
  <si>
    <t>MB3.2</t>
  </si>
  <si>
    <t>MB5</t>
  </si>
  <si>
    <t>MB3.16</t>
  </si>
  <si>
    <t>MB3.24</t>
  </si>
  <si>
    <t>MB3.18</t>
  </si>
  <si>
    <t>MB3.17</t>
  </si>
  <si>
    <t>MB3.26</t>
  </si>
  <si>
    <t>MB3.27</t>
  </si>
  <si>
    <t>MB3.1</t>
  </si>
  <si>
    <t>MB3.4</t>
  </si>
  <si>
    <t>MB3.28</t>
  </si>
  <si>
    <t>MB3.19</t>
  </si>
  <si>
    <t>MB3.8</t>
  </si>
  <si>
    <t>MF1</t>
  </si>
  <si>
    <t>MB3.11</t>
  </si>
  <si>
    <t>MA3.12</t>
  </si>
  <si>
    <t>MA2</t>
  </si>
  <si>
    <t>ID087937</t>
  </si>
  <si>
    <t>ID087929</t>
  </si>
  <si>
    <t>ID087930</t>
  </si>
  <si>
    <t>ID087891</t>
  </si>
  <si>
    <t>ID087892</t>
  </si>
  <si>
    <t>ID087916</t>
  </si>
  <si>
    <t>ID087928</t>
  </si>
  <si>
    <t>ID087926</t>
  </si>
  <si>
    <t>ID005705</t>
  </si>
  <si>
    <t>ID027478</t>
  </si>
  <si>
    <t>ID052233</t>
  </si>
  <si>
    <t>ID052234</t>
  </si>
  <si>
    <t>ID052235</t>
  </si>
  <si>
    <t>ID052236</t>
  </si>
  <si>
    <t>ID052237</t>
  </si>
  <si>
    <t>ID055143</t>
  </si>
  <si>
    <t>ID055145</t>
  </si>
  <si>
    <t>ID055266</t>
  </si>
  <si>
    <t>ID055278</t>
  </si>
  <si>
    <t>ID055441</t>
  </si>
  <si>
    <t>ID055446</t>
  </si>
  <si>
    <t>ID055517</t>
  </si>
  <si>
    <t>ID055518</t>
  </si>
  <si>
    <t>ID055519</t>
  </si>
  <si>
    <t>ID055520</t>
  </si>
  <si>
    <t>ID055522</t>
  </si>
  <si>
    <t>ID055523</t>
  </si>
  <si>
    <t>ID055524</t>
  </si>
  <si>
    <t>ID055525</t>
  </si>
  <si>
    <t>ID055526</t>
  </si>
  <si>
    <t>ID055527</t>
  </si>
  <si>
    <t>ID055529</t>
  </si>
  <si>
    <t>ID055530</t>
  </si>
  <si>
    <t>ID055532</t>
  </si>
  <si>
    <t>ID055533</t>
  </si>
  <si>
    <t>ID055534</t>
  </si>
  <si>
    <t>ID055535</t>
  </si>
  <si>
    <t>ID055537</t>
  </si>
  <si>
    <t>ID055574</t>
  </si>
  <si>
    <t>ID055586</t>
  </si>
  <si>
    <t>ID055676</t>
  </si>
  <si>
    <t>ID055677</t>
  </si>
  <si>
    <t>ID055681</t>
  </si>
  <si>
    <t>ID055685</t>
  </si>
  <si>
    <t>ID055686</t>
  </si>
  <si>
    <t>ID055688</t>
  </si>
  <si>
    <t>ID055689</t>
  </si>
  <si>
    <t>ID055690</t>
  </si>
  <si>
    <t>ID055691</t>
  </si>
  <si>
    <t>ID055692</t>
  </si>
  <si>
    <t>ID055693</t>
  </si>
  <si>
    <t>ID055694</t>
  </si>
  <si>
    <t>ID055696</t>
  </si>
  <si>
    <t>ID055697</t>
  </si>
  <si>
    <t>ID055700</t>
  </si>
  <si>
    <t>ID055701</t>
  </si>
  <si>
    <t>ID055702</t>
  </si>
  <si>
    <t>ID055703</t>
  </si>
  <si>
    <t>ID055704</t>
  </si>
  <si>
    <t>ID055705</t>
  </si>
  <si>
    <t>ID055706</t>
  </si>
  <si>
    <t>ID055707</t>
  </si>
  <si>
    <t>ID055712</t>
  </si>
  <si>
    <t>ID055725</t>
  </si>
  <si>
    <t>ID055726</t>
  </si>
  <si>
    <t>ID055730</t>
  </si>
  <si>
    <t>ID055731</t>
  </si>
  <si>
    <t>ID055733</t>
  </si>
  <si>
    <t>ID055734</t>
  </si>
  <si>
    <t>ID055735</t>
  </si>
  <si>
    <t>ID055736</t>
  </si>
  <si>
    <t>ID055737</t>
  </si>
  <si>
    <t>ID055739</t>
  </si>
  <si>
    <t>ID055740</t>
  </si>
  <si>
    <t>ID055741</t>
  </si>
  <si>
    <t>ID055742</t>
  </si>
  <si>
    <t>ID055744</t>
  </si>
  <si>
    <t>ID055745</t>
  </si>
  <si>
    <t>ID055746</t>
  </si>
  <si>
    <t>ID055747</t>
  </si>
  <si>
    <t>ID055748</t>
  </si>
  <si>
    <t>ID055749</t>
  </si>
  <si>
    <t>ID055750</t>
  </si>
  <si>
    <t>ID055752</t>
  </si>
  <si>
    <t>ID055753</t>
  </si>
  <si>
    <t>ID055754</t>
  </si>
  <si>
    <t>ID055755</t>
  </si>
  <si>
    <t>ID055756</t>
  </si>
  <si>
    <t>ID055760</t>
  </si>
  <si>
    <t>ID055762</t>
  </si>
  <si>
    <t>ID055763</t>
  </si>
  <si>
    <t>ID055764</t>
  </si>
  <si>
    <t>ID055765</t>
  </si>
  <si>
    <t>ID055768</t>
  </si>
  <si>
    <t>ID055771</t>
  </si>
  <si>
    <t>ID055775</t>
  </si>
  <si>
    <t>ID055776</t>
  </si>
  <si>
    <t>ID055777</t>
  </si>
  <si>
    <t>ID055778</t>
  </si>
  <si>
    <t>ID055779</t>
  </si>
  <si>
    <t>ID055794</t>
  </si>
  <si>
    <t>ID055797</t>
  </si>
  <si>
    <t>ID055802</t>
  </si>
  <si>
    <t>ID055803</t>
  </si>
  <si>
    <t>ID055805</t>
  </si>
  <si>
    <t>ID055806</t>
  </si>
  <si>
    <t>ID055809</t>
  </si>
  <si>
    <t>ID055810</t>
  </si>
  <si>
    <t>ID055811</t>
  </si>
  <si>
    <t>ID055814</t>
  </si>
  <si>
    <t>ID055815</t>
  </si>
  <si>
    <t>ID055816</t>
  </si>
  <si>
    <t>ID055818</t>
  </si>
  <si>
    <t>ID055822</t>
  </si>
  <si>
    <t>ID055823</t>
  </si>
  <si>
    <t>ID057293</t>
  </si>
  <si>
    <t>ID055678</t>
  </si>
  <si>
    <t>ID055773</t>
  </si>
  <si>
    <t>ID056987</t>
  </si>
  <si>
    <t>ID056988</t>
  </si>
  <si>
    <t>ID056989</t>
  </si>
  <si>
    <t>ID056990</t>
  </si>
  <si>
    <t>ID056992</t>
  </si>
  <si>
    <t>ID056994</t>
  </si>
  <si>
    <t>ID057017</t>
  </si>
  <si>
    <t>ID055443</t>
  </si>
  <si>
    <t>ID057069</t>
  </si>
  <si>
    <t>ID055698</t>
  </si>
  <si>
    <t>ID055699</t>
  </si>
  <si>
    <t>ID057070</t>
  </si>
  <si>
    <t>ID057071</t>
  </si>
  <si>
    <t>ID057072</t>
  </si>
  <si>
    <t>ID057073</t>
  </si>
  <si>
    <t>ID057075</t>
  </si>
  <si>
    <t>ID057076</t>
  </si>
  <si>
    <t>ID057077</t>
  </si>
  <si>
    <t>ID057078</t>
  </si>
  <si>
    <t>ID057079</t>
  </si>
  <si>
    <t>Súng khí</t>
  </si>
  <si>
    <t>Lá van nén</t>
  </si>
  <si>
    <t>Bạc dầu bạc nén</t>
  </si>
  <si>
    <t>Bộ nguồn máy phát 30A-24V</t>
  </si>
  <si>
    <t>Bóng đèn philips 18w-4 chân</t>
  </si>
  <si>
    <t>Dây cu roa A46, A37, A36</t>
  </si>
  <si>
    <t>Bánh lái phụ ERE 120</t>
  </si>
  <si>
    <t>Bánh tải ETV116</t>
  </si>
  <si>
    <t>Bộ điều khiển mở cửa gió máy lạnh</t>
  </si>
  <si>
    <t>Dây 16AWG</t>
  </si>
  <si>
    <t xml:space="preserve">Ống thủy lực xe nâng </t>
  </si>
  <si>
    <t>Vòng bi 6304</t>
  </si>
  <si>
    <t>Vòng bi 62052RSCM</t>
  </si>
  <si>
    <t>Vòng bi 62052RSH</t>
  </si>
  <si>
    <t>Dây curoa SPA3032</t>
  </si>
  <si>
    <t>Dây curoa SPZ900</t>
  </si>
  <si>
    <t>Dây curoa A85</t>
  </si>
  <si>
    <t>Dây curoa A84</t>
  </si>
  <si>
    <t>Đầu zắc hơi dương 12</t>
  </si>
  <si>
    <t>Van gas an toàn</t>
  </si>
  <si>
    <t>Đầu zắc khí âm 34</t>
  </si>
  <si>
    <t>ATM C32</t>
  </si>
  <si>
    <t>ATM C25</t>
  </si>
  <si>
    <t>Đầu dò áp suất</t>
  </si>
  <si>
    <t>Bộ chuyển đổi tự động ngắt nhiệt độ</t>
  </si>
  <si>
    <t>Cảm biến bình gas</t>
  </si>
  <si>
    <t>Bộ điều khiển điện</t>
  </si>
  <si>
    <t>Thiết bị đóng ngắt nhiệt độ</t>
  </si>
  <si>
    <t>Bộ mồi lửa</t>
  </si>
  <si>
    <t>Đồng hồ áp suất 400Kpa</t>
  </si>
  <si>
    <t>Hộp báo cháy khẩn cấp</t>
  </si>
  <si>
    <t>Lọc dầu máy phát điện tinh</t>
  </si>
  <si>
    <t>Lọc dầu máy phát điện thô</t>
  </si>
  <si>
    <t>Lọc nhớt máy phát điện tinh</t>
  </si>
  <si>
    <t>Lọc gió máy nén khí</t>
  </si>
  <si>
    <t>Rơ le thời gian 0-300h</t>
  </si>
  <si>
    <t>Dây đơn 1.5</t>
  </si>
  <si>
    <t>Kích nikkon 220-240</t>
  </si>
  <si>
    <t>Bóng đèn tròn 22w</t>
  </si>
  <si>
    <t>Bóng đèn philips 35w-1.5m</t>
  </si>
  <si>
    <t>Bóng đèn QC 12v-10w</t>
  </si>
  <si>
    <t>Bóng đèn cao áp gián tiếp 250w-645E40</t>
  </si>
  <si>
    <t>Bóng đèn philips 18w-2 chân</t>
  </si>
  <si>
    <t>Bóng đèn cao áp osram 250w</t>
  </si>
  <si>
    <t>Bóng đèn cao áp paragon400w</t>
  </si>
  <si>
    <t xml:space="preserve">Bóng đèn điện quang 40w </t>
  </si>
  <si>
    <t>090mp</t>
  </si>
  <si>
    <t>090MP</t>
  </si>
  <si>
    <t>M/C</t>
  </si>
  <si>
    <t>E</t>
  </si>
  <si>
    <t>O</t>
  </si>
  <si>
    <t>608ZZC4</t>
  </si>
  <si>
    <t>SP-37</t>
  </si>
  <si>
    <t>SP-68</t>
  </si>
  <si>
    <t>SP-69</t>
  </si>
  <si>
    <t>SP-51640A</t>
  </si>
  <si>
    <t>E-3x4</t>
  </si>
  <si>
    <t>A-6201</t>
  </si>
  <si>
    <t>SP-30A24V</t>
  </si>
  <si>
    <t>E-SD-255</t>
  </si>
  <si>
    <t>E-024</t>
  </si>
  <si>
    <t>A-27</t>
  </si>
  <si>
    <t>SP-17</t>
  </si>
  <si>
    <t>SP-30</t>
  </si>
  <si>
    <t>SP-31</t>
  </si>
  <si>
    <t>SP-39</t>
  </si>
  <si>
    <t>SP-45</t>
  </si>
  <si>
    <t>SP-18</t>
  </si>
  <si>
    <t>SP-33</t>
  </si>
  <si>
    <t>O-105</t>
  </si>
  <si>
    <t>A-027</t>
  </si>
  <si>
    <t>SP-14</t>
  </si>
  <si>
    <t>O-048</t>
  </si>
  <si>
    <t>A-011</t>
  </si>
  <si>
    <t>A-012</t>
  </si>
  <si>
    <t>A-013</t>
  </si>
  <si>
    <t>A-014</t>
  </si>
  <si>
    <t>A-018</t>
  </si>
  <si>
    <t>A-019</t>
  </si>
  <si>
    <t>A-020</t>
  </si>
  <si>
    <t>A-021</t>
  </si>
  <si>
    <t>A-022</t>
  </si>
  <si>
    <t>A-023</t>
  </si>
  <si>
    <t>A-043</t>
  </si>
  <si>
    <t>A-044</t>
  </si>
  <si>
    <t>A-046</t>
  </si>
  <si>
    <t>A-16</t>
  </si>
  <si>
    <t>A-17</t>
  </si>
  <si>
    <t>A-18</t>
  </si>
  <si>
    <t>A-23</t>
  </si>
  <si>
    <t>O-062</t>
  </si>
  <si>
    <t>SP-01</t>
  </si>
  <si>
    <t>A-051</t>
  </si>
  <si>
    <t>E-011</t>
  </si>
  <si>
    <t>E-056</t>
  </si>
  <si>
    <t>E-e28</t>
  </si>
  <si>
    <t>E-e29</t>
  </si>
  <si>
    <t>SP-04</t>
  </si>
  <si>
    <t>SP-05</t>
  </si>
  <si>
    <t>SP-07</t>
  </si>
  <si>
    <t>SP-08</t>
  </si>
  <si>
    <t>SP-09</t>
  </si>
  <si>
    <t>SP-10</t>
  </si>
  <si>
    <t>SP-13</t>
  </si>
  <si>
    <t>SP-16</t>
  </si>
  <si>
    <t>SP-21</t>
  </si>
  <si>
    <t>SP-22</t>
  </si>
  <si>
    <t>SP-23</t>
  </si>
  <si>
    <t>SP-24</t>
  </si>
  <si>
    <t>SP-25</t>
  </si>
  <si>
    <t>SP-26</t>
  </si>
  <si>
    <t>SP-27</t>
  </si>
  <si>
    <t>SP-28</t>
  </si>
  <si>
    <t>SP-43</t>
  </si>
  <si>
    <t>E-004</t>
  </si>
  <si>
    <t>E-005</t>
  </si>
  <si>
    <t>E-009</t>
  </si>
  <si>
    <t>E-01</t>
  </si>
  <si>
    <t>E-014</t>
  </si>
  <si>
    <t>E-015</t>
  </si>
  <si>
    <t>E-016</t>
  </si>
  <si>
    <t>E-017</t>
  </si>
  <si>
    <t>E-018</t>
  </si>
  <si>
    <t>E-020</t>
  </si>
  <si>
    <t>E-021</t>
  </si>
  <si>
    <t>E-022</t>
  </si>
  <si>
    <t>E-023</t>
  </si>
  <si>
    <t>E-025</t>
  </si>
  <si>
    <t>E-026</t>
  </si>
  <si>
    <t>E-027</t>
  </si>
  <si>
    <t>E-029</t>
  </si>
  <si>
    <t>E-033</t>
  </si>
  <si>
    <t>E-034</t>
  </si>
  <si>
    <t>E-035</t>
  </si>
  <si>
    <t>E-038</t>
  </si>
  <si>
    <t>E-039</t>
  </si>
  <si>
    <t>E-040</t>
  </si>
  <si>
    <t>E-041</t>
  </si>
  <si>
    <t>E-042</t>
  </si>
  <si>
    <t>E-046</t>
  </si>
  <si>
    <t>E-048</t>
  </si>
  <si>
    <t>E-049</t>
  </si>
  <si>
    <t>E-050</t>
  </si>
  <si>
    <t>E-052</t>
  </si>
  <si>
    <t>E-058</t>
  </si>
  <si>
    <t>E-063</t>
  </si>
  <si>
    <t>E-067</t>
  </si>
  <si>
    <t>E-068</t>
  </si>
  <si>
    <t>E-069</t>
  </si>
  <si>
    <t>E-070</t>
  </si>
  <si>
    <t>E-071</t>
  </si>
  <si>
    <t>E-8</t>
  </si>
  <si>
    <t>E-93</t>
  </si>
  <si>
    <t>E-e02</t>
  </si>
  <si>
    <t>E-e03</t>
  </si>
  <si>
    <t>E-e05</t>
  </si>
  <si>
    <t>E-e06</t>
  </si>
  <si>
    <t>E-e10</t>
  </si>
  <si>
    <t>E-e11</t>
  </si>
  <si>
    <t>E-e12</t>
  </si>
  <si>
    <t>E-e18</t>
  </si>
  <si>
    <t>E-e19</t>
  </si>
  <si>
    <t>E-e20</t>
  </si>
  <si>
    <t>E-e23</t>
  </si>
  <si>
    <t>E-e30</t>
  </si>
  <si>
    <t>E-e32</t>
  </si>
  <si>
    <t>E-031</t>
  </si>
  <si>
    <t>E-065</t>
  </si>
  <si>
    <t>E-101</t>
  </si>
  <si>
    <t>E-18</t>
  </si>
  <si>
    <t>E-36</t>
  </si>
  <si>
    <t>E-7</t>
  </si>
  <si>
    <t>E-97</t>
  </si>
  <si>
    <t>E-e14</t>
  </si>
  <si>
    <t>O-01</t>
  </si>
  <si>
    <t>O-040</t>
  </si>
  <si>
    <t>SP-12</t>
  </si>
  <si>
    <t>SP-19</t>
  </si>
  <si>
    <t>SP-20</t>
  </si>
  <si>
    <t>SP-47</t>
  </si>
  <si>
    <t>SP-48</t>
  </si>
  <si>
    <t>SP-49</t>
  </si>
  <si>
    <t>SP-50</t>
  </si>
  <si>
    <t>SP-56</t>
  </si>
  <si>
    <t>SP-58</t>
  </si>
  <si>
    <t>SP-61</t>
  </si>
  <si>
    <t>SP-62</t>
  </si>
  <si>
    <t>SP-63</t>
  </si>
  <si>
    <t>Số bộ phận
Part Number</t>
  </si>
  <si>
    <t xml:space="preserve">Tên bộ phận
Part Name
</t>
  </si>
  <si>
    <t>Vị trí
Location</t>
  </si>
  <si>
    <t>ID
Item</t>
  </si>
  <si>
    <t>Đơn vị tính
Unit</t>
  </si>
  <si>
    <t>bộ</t>
  </si>
  <si>
    <t>cái</t>
  </si>
  <si>
    <t>bộ</t>
  </si>
  <si>
    <t>hộp</t>
  </si>
  <si>
    <t>m</t>
  </si>
  <si>
    <t>sợi</t>
  </si>
  <si>
    <t>cuộn</t>
  </si>
  <si>
    <t>bình</t>
  </si>
  <si>
    <t>cái</t>
  </si>
  <si>
    <t xml:space="preserve">cái </t>
  </si>
  <si>
    <t>thùng</t>
  </si>
  <si>
    <t>Vòi lắp cho bồn nước ở căn tin (Viglacera)</t>
  </si>
  <si>
    <t>Ổ khóa tay cầm (cửa văn phòng)</t>
  </si>
  <si>
    <t>Đầu nối âm PKF32M423</t>
  </si>
  <si>
    <t>Ổ khóa tay nắm tròn (Việt Tiệp)</t>
  </si>
  <si>
    <t>Đá mài Bavia</t>
  </si>
  <si>
    <t>Đá cắt kim loại 100x1.5x16</t>
  </si>
  <si>
    <t>Công tắc Clipsal</t>
  </si>
  <si>
    <t>Băng keo điện</t>
  </si>
  <si>
    <t>Cao su non</t>
  </si>
  <si>
    <t xml:space="preserve">Thiếc hàn </t>
  </si>
  <si>
    <t>Keo cây (keo nhiệt)</t>
  </si>
  <si>
    <t>Cầu chì sứ 2A</t>
  </si>
  <si>
    <t>Cầu chì sứ 10A</t>
  </si>
  <si>
    <t>Cầu chì sứ 16A</t>
  </si>
  <si>
    <t xml:space="preserve">Cầu chì sứ  6A </t>
  </si>
  <si>
    <t>Cầu chì + đế cầu chì 100A</t>
  </si>
  <si>
    <t>Ic ổn áp típ 42</t>
  </si>
  <si>
    <r>
      <t xml:space="preserve">Tắc kê nhựa </t>
    </r>
    <r>
      <rPr>
        <sz val="11"/>
        <color indexed="8"/>
        <rFont val="Calibri"/>
        <family val="2"/>
      </rPr>
      <t>Φ</t>
    </r>
    <r>
      <rPr>
        <sz val="11"/>
        <color theme="1"/>
        <rFont val="Calibri"/>
        <family val="2"/>
        <scheme val="minor"/>
      </rPr>
      <t xml:space="preserve"> 5</t>
    </r>
  </si>
  <si>
    <t xml:space="preserve">Ổ cắm Clipsal </t>
  </si>
  <si>
    <t xml:space="preserve">Đầu nối Φ 21 xuống Φ 8 </t>
  </si>
  <si>
    <t>Ổ khóa tủ y tế</t>
  </si>
  <si>
    <t>Măng sông đồng ф12 (đầu zắc ống khí ф 12)</t>
  </si>
  <si>
    <t>Đầu zắc hơi âm Φ12</t>
  </si>
  <si>
    <t>Bách còng inox ф 27</t>
  </si>
  <si>
    <t>Bách còng inox ф 42</t>
  </si>
  <si>
    <t>Bách inox ф 90</t>
  </si>
  <si>
    <t>Bách còng inox ф 110</t>
  </si>
  <si>
    <t>Công tắc máy hút bụi</t>
  </si>
  <si>
    <t>Co nhê inox ф 34</t>
  </si>
  <si>
    <t>Vít bắn 1cm</t>
  </si>
  <si>
    <t>Vít bắn 2cm</t>
  </si>
  <si>
    <t>Tắc kê sắt ф12</t>
  </si>
  <si>
    <t>Ổ khóa tủ kính</t>
  </si>
  <si>
    <t>Vít văn tắc kê nhựa 3 phân</t>
  </si>
  <si>
    <t>Pin sạc 9V</t>
  </si>
  <si>
    <t>Sạc pin 9v</t>
  </si>
  <si>
    <t>Đuôi đèn mắt cáo</t>
  </si>
  <si>
    <t>Tụ quạt 2µF</t>
  </si>
  <si>
    <t>Ổ khóa chuyền trưởng</t>
  </si>
  <si>
    <t>Pin 3V - CR123A</t>
  </si>
  <si>
    <t>Pin bộ đàm</t>
  </si>
  <si>
    <t>Pin của đèn exit</t>
  </si>
  <si>
    <t>Pin 3V - CR2032 (battery 3V-CR2032)</t>
  </si>
  <si>
    <t>Pin máy tính 1.55V</t>
  </si>
  <si>
    <t>Pin 1.5V-2A (battery 1.5V-2A)</t>
  </si>
  <si>
    <t>Cầu đấu φ16</t>
  </si>
  <si>
    <t>Cầu đấu φ 25</t>
  </si>
  <si>
    <t>Cầu đấu 8</t>
  </si>
  <si>
    <t>Cầu đấu 10</t>
  </si>
  <si>
    <t>Nối khóa đấm toiet</t>
  </si>
  <si>
    <t>Que hàn Inox 2.0mm</t>
  </si>
  <si>
    <t>Que hàn sắt Φ 2.6 mm</t>
  </si>
  <si>
    <t>Đá mài mịn ф 250</t>
  </si>
  <si>
    <t>Đá mài thô ф 250</t>
  </si>
  <si>
    <t>Đá cắt kim loại 355x3x25.4</t>
  </si>
  <si>
    <t>Tăng phô Nano 36/40w</t>
  </si>
  <si>
    <t>Núm vặn cánh quạt treo tường</t>
  </si>
  <si>
    <t>Cụm xoay quạt (loại cơ)</t>
  </si>
  <si>
    <t>Cụm xoay quạt (loại điện)</t>
  </si>
  <si>
    <t>E cu vặn khóa lồng quạt</t>
  </si>
  <si>
    <t>Giấy nhám 100</t>
  </si>
  <si>
    <t>Giấy nhám 1000</t>
  </si>
  <si>
    <t>Giấy nhám sắt</t>
  </si>
  <si>
    <t>Băng si quấn bảo ôn</t>
  </si>
  <si>
    <t>Nilicon</t>
  </si>
  <si>
    <t>Keo chống thấm</t>
  </si>
  <si>
    <t>Dầu nhớt</t>
  </si>
  <si>
    <t>Dầu rửa RP7</t>
  </si>
  <si>
    <t>Keo EXPO (keo con chó)</t>
  </si>
  <si>
    <t>Chổi đánh rỉ</t>
  </si>
  <si>
    <t>Ruột gà ф 21</t>
  </si>
  <si>
    <t>Nút siết nhựa PG9</t>
  </si>
  <si>
    <t>Nút siết nhựa  PG 11</t>
  </si>
  <si>
    <t>Nút siết nhựa PG 13,5</t>
  </si>
  <si>
    <t>Nút siết PG nhựa 16</t>
  </si>
  <si>
    <t>Nút siết PG nhựa 21</t>
  </si>
  <si>
    <t>Nút siết PG nhựa 25</t>
  </si>
  <si>
    <t>Nút siết PG nhựa 29</t>
  </si>
  <si>
    <t>Ruột gà kẽm ф 40,2</t>
  </si>
  <si>
    <t>Ruột gà kẽm ф 27</t>
  </si>
  <si>
    <t>Nút siết kẽm φ 40,2</t>
  </si>
  <si>
    <t>Nút siết kẽm φ 27</t>
  </si>
  <si>
    <t>Ruột gà  ф 25</t>
  </si>
  <si>
    <t>Lưỡi dao cắt hủy vải (3860x10)</t>
  </si>
  <si>
    <t>Ống cao su ga</t>
  </si>
  <si>
    <t xml:space="preserve">Sắt giá bao rác bàn đóng gói </t>
  </si>
  <si>
    <t>Dây curoa máy cắt bàn</t>
  </si>
  <si>
    <t>Bản lề cửa nhỏ</t>
  </si>
  <si>
    <t>Lề cửa nhôm</t>
  </si>
  <si>
    <t>Lề cửa tủ văn phòng</t>
  </si>
  <si>
    <t>Móc cửa</t>
  </si>
  <si>
    <t>Tay cầm ngăn kéo tủ</t>
  </si>
  <si>
    <t>Chuông điện 4 inch</t>
  </si>
  <si>
    <t>Công tắc hành trình YS513RL</t>
  </si>
  <si>
    <t>Ban xô 8 cm</t>
  </si>
  <si>
    <t>Ban sô 5 cm</t>
  </si>
  <si>
    <t>Nắp bịt bằng nhựa pi 21(không có đầu gai)</t>
  </si>
  <si>
    <t>Thu hẹp nhựa ф27-34</t>
  </si>
  <si>
    <t>Co nhựa ф 21</t>
  </si>
  <si>
    <t>Lơ nhựa ф 21</t>
  </si>
  <si>
    <t>Co nhựa ф 27</t>
  </si>
  <si>
    <t>Lơ nhựa ф 27</t>
  </si>
  <si>
    <t>Co nhựa ф 34</t>
  </si>
  <si>
    <t>Lơ nhựa ф 34</t>
  </si>
  <si>
    <t>Lơ nhựa ф 42</t>
  </si>
  <si>
    <t>Co nhựa ф 42</t>
  </si>
  <si>
    <t>Quạt hút 120×120</t>
  </si>
  <si>
    <t xml:space="preserve">Chốt cửa ф 6 dài 20cm </t>
  </si>
  <si>
    <t>Cần gạt nước toilet</t>
  </si>
  <si>
    <t>Van ba ngã</t>
  </si>
  <si>
    <t>Van 1 chiều (bằng đồng ) pi 60</t>
  </si>
  <si>
    <t>Khóa nước bằng đồng ф 27</t>
  </si>
  <si>
    <t>Khóa nước bằng đồng ф 34</t>
  </si>
  <si>
    <r>
      <t xml:space="preserve">Khóa nước sắt </t>
    </r>
    <r>
      <rPr>
        <sz val="11"/>
        <color indexed="8"/>
        <rFont val="Calibri"/>
        <family val="2"/>
      </rPr>
      <t>Φ 21</t>
    </r>
  </si>
  <si>
    <t>Vòi nhấn nước uống</t>
  </si>
  <si>
    <t>Cọ con lăn 15cm</t>
  </si>
  <si>
    <t>Cọ lăn 9 inch</t>
  </si>
  <si>
    <t>Công tắc phao nước</t>
  </si>
  <si>
    <t>Bộ xả bồn toilet</t>
  </si>
  <si>
    <t>Bản lề cửa 2 chiều ( PB2)</t>
  </si>
  <si>
    <t>Van nước tự động (Vòi nước rửa tay)</t>
  </si>
  <si>
    <t>Băng cuộn (khu vực cấm vào)</t>
  </si>
  <si>
    <t>Lọc rác sàn nhà toilet 12x12</t>
  </si>
  <si>
    <t>Lọc rác sàn nhà toilet 10x10</t>
  </si>
  <si>
    <t>Bánh xe xoay ф 100</t>
  </si>
  <si>
    <t>Bánh xe xoay ф 125</t>
  </si>
  <si>
    <t>Bánh xe xoay ф 150</t>
  </si>
  <si>
    <t xml:space="preserve">Rây trượt tủ chuyền trưởng </t>
  </si>
  <si>
    <t>Ruột xe rùa</t>
  </si>
  <si>
    <t xml:space="preserve">Đồng hồ điện tử </t>
  </si>
  <si>
    <t>Cánh quạt treo tường</t>
  </si>
  <si>
    <t>Mút xốp 2 phân</t>
  </si>
  <si>
    <t>Ống bọc bảo ôn ф 12</t>
  </si>
  <si>
    <t>Tê nhựa nhiệt pi 25 đầu ren φ21</t>
  </si>
  <si>
    <t>Tê nhựa nhiệt 1 đầu ren φ25</t>
  </si>
  <si>
    <t>Co nhựa nhiệt 1 đầu gen ngoài ф 21</t>
  </si>
  <si>
    <t>Co nhựa nhiệt nhiệt 1 ren trong φ25</t>
  </si>
  <si>
    <t>Co nhựa nhiệt nhiệt 1 ren trong φ20</t>
  </si>
  <si>
    <t>Co nhựa nhiệt trơn φ20</t>
  </si>
  <si>
    <t>Kẹp bình ắc quy</t>
  </si>
  <si>
    <t>Van khóa  nhựa ф 49</t>
  </si>
  <si>
    <t>Măng xông nhựa nhiệt 1 đầu ren  φ25</t>
  </si>
  <si>
    <t>Măng xông nhựa nhiệt  φ20</t>
  </si>
  <si>
    <t>Tê nhựa nhiệt trơn φ25</t>
  </si>
  <si>
    <t>T nhựa nhiệt ф 21 đầu gen trong ф 21</t>
  </si>
  <si>
    <t>Co nhựa nhiệt trơn φ25</t>
  </si>
  <si>
    <t>Van khóa nhựa φ34</t>
  </si>
  <si>
    <t>Dây điện Cadivi 2x2.5</t>
  </si>
  <si>
    <t>Đế nổi đơn Sinô</t>
  </si>
  <si>
    <t>Dây hơi ф 6</t>
  </si>
  <si>
    <t>Ắc quy 6V-3A</t>
  </si>
  <si>
    <t>Ắc quy 12V-7A</t>
  </si>
  <si>
    <t xml:space="preserve"> Ăc qui 6V- 5A</t>
  </si>
  <si>
    <t>Ắc quy Pinaco 12v-200A (CMF-31800R)</t>
  </si>
  <si>
    <t>Ống vải chữa cháy</t>
  </si>
  <si>
    <t>Ống đồng máy lạnh ф 6</t>
  </si>
  <si>
    <t>Ống đồng máy lạnh ф 8</t>
  </si>
  <si>
    <t>Ống đồng máy lạnh ф 10</t>
  </si>
  <si>
    <t>Ống đồng máy lạnh ф 12</t>
  </si>
  <si>
    <t>Ống đồng máy lạnh ф 16</t>
  </si>
  <si>
    <t>Thép 1li (steel 1li)</t>
  </si>
  <si>
    <t>Nẹp điện 3 cm</t>
  </si>
  <si>
    <t>Ống nhựa luồn dây điện SP φ 16</t>
  </si>
  <si>
    <t>Bình chữa cháy MFZL4 (ABC)</t>
  </si>
  <si>
    <t>Co nối họng chữa cháy</t>
  </si>
  <si>
    <t>Bình chửa cháy CO2-MT5</t>
  </si>
  <si>
    <t>Khớp nối trơn ф 16 (nối ống nhựa luồn dây điện)</t>
  </si>
  <si>
    <t>Bách còng nhựa ф 25</t>
  </si>
  <si>
    <t>Bách còng nhựa ф 20</t>
  </si>
  <si>
    <t>T nhựa đạt hòa Φ 90</t>
  </si>
  <si>
    <t>Đầu bịt nhựa Φ 90</t>
  </si>
  <si>
    <t>T nhựa φ 49</t>
  </si>
  <si>
    <t>Thu hẹp nhựa  φ 49-34</t>
  </si>
  <si>
    <t>T pi 90</t>
  </si>
  <si>
    <t>Măng sông nối nhựa ф 34</t>
  </si>
  <si>
    <t>T nhựa φ27</t>
  </si>
  <si>
    <t>Co nhựa Y ф 42</t>
  </si>
  <si>
    <t>Điếu thu hẹp 21x24</t>
  </si>
  <si>
    <t>Măng sông nối sống nhựa ф 27</t>
  </si>
  <si>
    <t>Lơ nhựa ф 114mm</t>
  </si>
  <si>
    <t xml:space="preserve"> Lơ nước ф 60</t>
  </si>
  <si>
    <t xml:space="preserve">T nhựa φ 21 </t>
  </si>
  <si>
    <t>Măng sông nối sống nhựa ф 49</t>
  </si>
  <si>
    <t>Nối nhựa có gen ngoài ф 49</t>
  </si>
  <si>
    <t>Co nhựa PVC ф 27 (gai trong)</t>
  </si>
  <si>
    <t>Thu hẹp nhựa ф 21-27 (gai trong pi 21 gai ngoài pi 27)</t>
  </si>
  <si>
    <t>T nhựa PVC φ 60</t>
  </si>
  <si>
    <t>Y nhựa PVC φ 60</t>
  </si>
  <si>
    <t>Măng sông lục giác φ34</t>
  </si>
  <si>
    <t>T sắt ф 27</t>
  </si>
  <si>
    <t>Măng sông nối sống sắt ф 34</t>
  </si>
  <si>
    <t xml:space="preserve">Co sắt Φ 34 </t>
  </si>
  <si>
    <t xml:space="preserve">Thu hẹp sắt Φ 21 - 27 </t>
  </si>
  <si>
    <t>Măng sông nối sống sắt ф 27</t>
  </si>
  <si>
    <t>Dây dẫn nước dài (lắp vòi nóng lạnh)</t>
  </si>
  <si>
    <t>Dây dẫn nước(80cm)</t>
  </si>
  <si>
    <t>Dây dẫn nước(50cm)</t>
  </si>
  <si>
    <t>T sắt φ34</t>
  </si>
  <si>
    <t>T sắt φ21</t>
  </si>
  <si>
    <t>Thu hẹp sắt ф 27× 34</t>
  </si>
  <si>
    <t>Chậu sắt Φ 21 ra Φ 27</t>
  </si>
  <si>
    <t>Thu hẹp sắt ф 42 × 34</t>
  </si>
  <si>
    <t>Chuyển đổi ф 49 sang ф 27</t>
  </si>
  <si>
    <t>Gai trong ф 42 đầu còn lại ф 49</t>
  </si>
  <si>
    <t>Contactor  3P 18A 220VAC (LC1D18M7)</t>
  </si>
  <si>
    <t>ID055287</t>
  </si>
  <si>
    <t>ID055579</t>
  </si>
  <si>
    <t>ID055680</t>
  </si>
  <si>
    <t>ID055562</t>
  </si>
  <si>
    <t>ID055584</t>
  </si>
  <si>
    <t>ID057031</t>
  </si>
  <si>
    <t>ID055772</t>
  </si>
  <si>
    <t>ID057297</t>
  </si>
  <si>
    <t>ID055556</t>
  </si>
  <si>
    <t>ID057016</t>
  </si>
  <si>
    <t>ID055780</t>
  </si>
  <si>
    <t>ID055789</t>
  </si>
  <si>
    <t>ID055790</t>
  </si>
  <si>
    <t>ID055793</t>
  </si>
  <si>
    <t>ID055795</t>
  </si>
  <si>
    <t>ID055804</t>
  </si>
  <si>
    <t>ID057302</t>
  </si>
  <si>
    <t>ID055727</t>
  </si>
  <si>
    <t>ID055521</t>
  </si>
  <si>
    <t>ID055288</t>
  </si>
  <si>
    <t>ID055619</t>
  </si>
  <si>
    <t>ID055538</t>
  </si>
  <si>
    <t>ID057310</t>
  </si>
  <si>
    <t>ID057311</t>
  </si>
  <si>
    <t>ID057032</t>
  </si>
  <si>
    <t>ID057041</t>
  </si>
  <si>
    <t>ID055829</t>
  </si>
  <si>
    <t>ID057305</t>
  </si>
  <si>
    <t>ID057027</t>
  </si>
  <si>
    <t>ID055276</t>
  </si>
  <si>
    <t>ID057313</t>
  </si>
  <si>
    <t>ID057309</t>
  </si>
  <si>
    <t>ID057308</t>
  </si>
  <si>
    <t>ID055569</t>
  </si>
  <si>
    <t>ID055583</t>
  </si>
  <si>
    <t>ID057304</t>
  </si>
  <si>
    <t>ID057303</t>
  </si>
  <si>
    <t>ID055784</t>
  </si>
  <si>
    <t>ID055796</t>
  </si>
  <si>
    <t>ID055813</t>
  </si>
  <si>
    <t>ID055820</t>
  </si>
  <si>
    <t>ID055563</t>
  </si>
  <si>
    <t>ID055761</t>
  </si>
  <si>
    <t>ID055785</t>
  </si>
  <si>
    <t>ID055808</t>
  </si>
  <si>
    <t>ID055783</t>
  </si>
  <si>
    <t>ID055786</t>
  </si>
  <si>
    <t>ID055788</t>
  </si>
  <si>
    <t>ID055787</t>
  </si>
  <si>
    <t>ID057058</t>
  </si>
  <si>
    <t>ID057059</t>
  </si>
  <si>
    <t>ID057301</t>
  </si>
  <si>
    <t>ID057321</t>
  </si>
  <si>
    <t>ID057044</t>
  </si>
  <si>
    <t>ID055539</t>
  </si>
  <si>
    <t>ID055540</t>
  </si>
  <si>
    <t>ID055558</t>
  </si>
  <si>
    <t>ID055559</t>
  </si>
  <si>
    <t>ID057022</t>
  </si>
  <si>
    <t>ID055751</t>
  </si>
  <si>
    <t>ID055821</t>
  </si>
  <si>
    <t>ID055255</t>
  </si>
  <si>
    <t>ID055738</t>
  </si>
  <si>
    <t>ID055759</t>
  </si>
  <si>
    <t>ID056985</t>
  </si>
  <si>
    <t>ID055548</t>
  </si>
  <si>
    <t>ID055549</t>
  </si>
  <si>
    <t>ID055551</t>
  </si>
  <si>
    <t>ID057035</t>
  </si>
  <si>
    <t>ID055561</t>
  </si>
  <si>
    <t>ID055267</t>
  </si>
  <si>
    <t>ID055573</t>
  </si>
  <si>
    <t>ID055577</t>
  </si>
  <si>
    <t>ID055609</t>
  </si>
  <si>
    <t>ID055610</t>
  </si>
  <si>
    <t>ID057319</t>
  </si>
  <si>
    <t>ID057023</t>
  </si>
  <si>
    <t>ID055828</t>
  </si>
  <si>
    <t>ID057046</t>
  </si>
  <si>
    <t>ID057047</t>
  </si>
  <si>
    <t>ID057048</t>
  </si>
  <si>
    <t>ID057049</t>
  </si>
  <si>
    <t>ID057050</t>
  </si>
  <si>
    <t>ID057051</t>
  </si>
  <si>
    <t>ID057052</t>
  </si>
  <si>
    <t>ID057053</t>
  </si>
  <si>
    <t>ID057054</t>
  </si>
  <si>
    <t>ID057055</t>
  </si>
  <si>
    <t>ID057056</t>
  </si>
  <si>
    <t>ID057061</t>
  </si>
  <si>
    <t>ID057121</t>
  </si>
  <si>
    <t>ID057026</t>
  </si>
  <si>
    <t>ID057028</t>
  </si>
  <si>
    <t>ID055757</t>
  </si>
  <si>
    <t>ID055531</t>
  </si>
  <si>
    <t>ID055550</t>
  </si>
  <si>
    <t>ID055581</t>
  </si>
  <si>
    <t>ID057020</t>
  </si>
  <si>
    <t>ID057024</t>
  </si>
  <si>
    <t>ID057039</t>
  </si>
  <si>
    <t>ID055799</t>
  </si>
  <si>
    <t>ID055830</t>
  </si>
  <si>
    <t>ID055554</t>
  </si>
  <si>
    <t>ID055553</t>
  </si>
  <si>
    <t>ID057317</t>
  </si>
  <si>
    <t>ID057190</t>
  </si>
  <si>
    <t>ID057179</t>
  </si>
  <si>
    <t>ID057180</t>
  </si>
  <si>
    <t>ID057178</t>
  </si>
  <si>
    <t>ID057177</t>
  </si>
  <si>
    <t>ID057184</t>
  </si>
  <si>
    <t>ID057174</t>
  </si>
  <si>
    <t>ID057200</t>
  </si>
  <si>
    <t>ID057175</t>
  </si>
  <si>
    <t>ID057201</t>
  </si>
  <si>
    <t>ID057202</t>
  </si>
  <si>
    <t>ID057176</t>
  </si>
  <si>
    <t>ID055827</t>
  </si>
  <si>
    <t>ID057029</t>
  </si>
  <si>
    <t>ID057171</t>
  </si>
  <si>
    <t>ID055612</t>
  </si>
  <si>
    <t>ID057186</t>
  </si>
  <si>
    <t>ID055291</t>
  </si>
  <si>
    <t>ID055292</t>
  </si>
  <si>
    <t>ID055618</t>
  </si>
  <si>
    <t>ID055616</t>
  </si>
  <si>
    <t>ID055544</t>
  </si>
  <si>
    <t>ID055555</t>
  </si>
  <si>
    <t>ID055572</t>
  </si>
  <si>
    <t>ID057172</t>
  </si>
  <si>
    <t>ID055290</t>
  </si>
  <si>
    <t>ID055571</t>
  </si>
  <si>
    <t>ID055589</t>
  </si>
  <si>
    <t>ID055611</t>
  </si>
  <si>
    <t>ID055578</t>
  </si>
  <si>
    <t>ID057042</t>
  </si>
  <si>
    <t>ID057043</t>
  </si>
  <si>
    <t>ID055220</t>
  </si>
  <si>
    <t>ID055221</t>
  </si>
  <si>
    <t>ID055222</t>
  </si>
  <si>
    <t>ID057018</t>
  </si>
  <si>
    <t>ID057040</t>
  </si>
  <si>
    <t>ID055708</t>
  </si>
  <si>
    <t>ID055770</t>
  </si>
  <si>
    <t>ID057014</t>
  </si>
  <si>
    <t>ID055580</t>
  </si>
  <si>
    <t>ID057183</t>
  </si>
  <si>
    <t>ID055604</t>
  </si>
  <si>
    <t>ID055605</t>
  </si>
  <si>
    <t>ID057182</t>
  </si>
  <si>
    <t>ID055603</t>
  </si>
  <si>
    <t>ID055602</t>
  </si>
  <si>
    <t>ID057168</t>
  </si>
  <si>
    <t>ID055824</t>
  </si>
  <si>
    <t>ID057192</t>
  </si>
  <si>
    <t>ID055606</t>
  </si>
  <si>
    <t>ID055601</t>
  </si>
  <si>
    <t>ID055600</t>
  </si>
  <si>
    <t>ID057170</t>
  </si>
  <si>
    <t>ID057187</t>
  </si>
  <si>
    <t>ID057169</t>
  </si>
  <si>
    <t>ID055595</t>
  </si>
  <si>
    <t>ID055596</t>
  </si>
  <si>
    <t>ID057189</t>
  </si>
  <si>
    <t>ID055729</t>
  </si>
  <si>
    <t>ID055781</t>
  </si>
  <si>
    <t>ID055542</t>
  </si>
  <si>
    <t>ID055721</t>
  </si>
  <si>
    <t>ID055782</t>
  </si>
  <si>
    <t>ID055819</t>
  </si>
  <si>
    <t>ID055724</t>
  </si>
  <si>
    <t>ID055265</t>
  </si>
  <si>
    <t>ID055268</t>
  </si>
  <si>
    <t>ID055269</t>
  </si>
  <si>
    <t>ID055270</t>
  </si>
  <si>
    <t>ID055271</t>
  </si>
  <si>
    <t>ID055272</t>
  </si>
  <si>
    <t>ID055279</t>
  </si>
  <si>
    <t>ID057306</t>
  </si>
  <si>
    <t>ID056991</t>
  </si>
  <si>
    <t>ID056993</t>
  </si>
  <si>
    <t>ID055273</t>
  </si>
  <si>
    <t>ID057074</t>
  </si>
  <si>
    <t>ID057080</t>
  </si>
  <si>
    <t>ID055294</t>
  </si>
  <si>
    <t>ID056986</t>
  </si>
  <si>
    <t>ID057036</t>
  </si>
  <si>
    <t>ID057037</t>
  </si>
  <si>
    <t>ID055285</t>
  </si>
  <si>
    <t>ID055286</t>
  </si>
  <si>
    <t>ID055295</t>
  </si>
  <si>
    <t>ID055297</t>
  </si>
  <si>
    <t>ID055591</t>
  </si>
  <si>
    <t>ID055593</t>
  </si>
  <si>
    <t>ID055594</t>
  </si>
  <si>
    <t>ID055597</t>
  </si>
  <si>
    <t>ID057167</t>
  </si>
  <si>
    <t>ID057173</t>
  </si>
  <si>
    <t>ID057181</t>
  </si>
  <si>
    <t>ID057185</t>
  </si>
  <si>
    <t>ID057188</t>
  </si>
  <si>
    <t>ID057193</t>
  </si>
  <si>
    <t>ID057194</t>
  </si>
  <si>
    <t>ID057195</t>
  </si>
  <si>
    <t>ID057196</t>
  </si>
  <si>
    <t>ID057197</t>
  </si>
  <si>
    <t>ID057198</t>
  </si>
  <si>
    <t>ID055275</t>
  </si>
  <si>
    <t>ID055289</t>
  </si>
  <si>
    <t>ID055293</t>
  </si>
  <si>
    <t>ID055575</t>
  </si>
  <si>
    <t>ID055576</t>
  </si>
  <si>
    <t>ID055607</t>
  </si>
  <si>
    <t>ID055614</t>
  </si>
  <si>
    <t>ID055615</t>
  </si>
  <si>
    <t>ID055617</t>
  </si>
  <si>
    <t>ID057298</t>
  </si>
  <si>
    <t>ID057300</t>
  </si>
  <si>
    <t>ID057316</t>
  </si>
  <si>
    <t>ID057030</t>
  </si>
  <si>
    <t>ID057034</t>
  </si>
  <si>
    <t>ID057199</t>
  </si>
  <si>
    <t>ID055546</t>
  </si>
  <si>
    <t>ID055547</t>
  </si>
  <si>
    <t>ID057033</t>
  </si>
  <si>
    <t>ID055711</t>
  </si>
  <si>
    <t>MA1</t>
  </si>
  <si>
    <t>MA3.1</t>
  </si>
  <si>
    <t>MA3.10</t>
  </si>
  <si>
    <t>MA3.11</t>
  </si>
  <si>
    <t>MA3.14</t>
  </si>
  <si>
    <t>MA3.15</t>
  </si>
  <si>
    <t>MA3.16</t>
  </si>
  <si>
    <t>MA3.19</t>
  </si>
  <si>
    <t>MA3.2</t>
  </si>
  <si>
    <t>MA3.20</t>
  </si>
  <si>
    <t>MA3.23</t>
  </si>
  <si>
    <t>MA3.24</t>
  </si>
  <si>
    <t>MA3.26</t>
  </si>
  <si>
    <t>MA3.27</t>
  </si>
  <si>
    <t>MA3.28</t>
  </si>
  <si>
    <t>MA3.29</t>
  </si>
  <si>
    <t>MA3.3</t>
  </si>
  <si>
    <t>MA3.30</t>
  </si>
  <si>
    <t>MA3.31</t>
  </si>
  <si>
    <t>MA3.32</t>
  </si>
  <si>
    <t>MA3.4</t>
  </si>
  <si>
    <t>MA3.5</t>
  </si>
  <si>
    <t>MA3.6</t>
  </si>
  <si>
    <t>MA3.7</t>
  </si>
  <si>
    <t>MA3.8</t>
  </si>
  <si>
    <t>MA3.9</t>
  </si>
  <si>
    <t>MA4</t>
  </si>
  <si>
    <t>MA5</t>
  </si>
  <si>
    <t>MD8</t>
  </si>
  <si>
    <t>ME.0</t>
  </si>
  <si>
    <t>ME2</t>
  </si>
  <si>
    <t>ME3.2</t>
  </si>
  <si>
    <t>ME3.3</t>
  </si>
  <si>
    <t>ME3.5</t>
  </si>
  <si>
    <t>ME3.6</t>
  </si>
  <si>
    <t>ME3.7</t>
  </si>
  <si>
    <t>ME4</t>
  </si>
  <si>
    <t>ME4.1</t>
  </si>
  <si>
    <t>ME4.2</t>
  </si>
  <si>
    <t>ME4.3</t>
  </si>
  <si>
    <t>ME4.4</t>
  </si>
  <si>
    <t>ME4.5</t>
  </si>
  <si>
    <t>ME4.6</t>
  </si>
  <si>
    <t>ME4.7</t>
  </si>
  <si>
    <t>ME4.8</t>
  </si>
  <si>
    <t>ME5.1</t>
  </si>
  <si>
    <t>ME5.2</t>
  </si>
  <si>
    <t>ME5.3</t>
  </si>
  <si>
    <t>ME5.4</t>
  </si>
  <si>
    <t>ME5.5</t>
  </si>
  <si>
    <t>ME5.6</t>
  </si>
  <si>
    <t>ME5.8</t>
  </si>
  <si>
    <t>ME6</t>
  </si>
  <si>
    <t>ME7</t>
  </si>
  <si>
    <t>ME8</t>
  </si>
  <si>
    <t>MF.0</t>
  </si>
  <si>
    <t>MF2</t>
  </si>
  <si>
    <t>MF3.1</t>
  </si>
  <si>
    <t>MF3.3</t>
  </si>
  <si>
    <t>MF3.4</t>
  </si>
  <si>
    <t>MF3.5</t>
  </si>
  <si>
    <t>MF3.6</t>
  </si>
  <si>
    <t>MF3.7</t>
  </si>
  <si>
    <t>MF3.8</t>
  </si>
  <si>
    <t>MF4</t>
  </si>
  <si>
    <t>MF4.1</t>
  </si>
  <si>
    <t>MF4.2</t>
  </si>
  <si>
    <t>MF4.4</t>
  </si>
  <si>
    <t>MF4.5</t>
  </si>
  <si>
    <t>MF4.6</t>
  </si>
  <si>
    <t>MF4.7</t>
  </si>
  <si>
    <t>MF4.8</t>
  </si>
  <si>
    <t>MF6</t>
  </si>
  <si>
    <t>MMA1</t>
  </si>
  <si>
    <t>MMOCA</t>
  </si>
  <si>
    <t>MMOCE</t>
  </si>
  <si>
    <t>MMOCF</t>
  </si>
  <si>
    <t>MOCE</t>
  </si>
  <si>
    <t>MTU</t>
  </si>
  <si>
    <t>W</t>
  </si>
  <si>
    <t>B</t>
  </si>
  <si>
    <t>T</t>
  </si>
  <si>
    <t>6V-3A</t>
  </si>
  <si>
    <t>O-086</t>
  </si>
  <si>
    <t>O-107</t>
  </si>
  <si>
    <t>E-055</t>
  </si>
  <si>
    <t>O-025</t>
  </si>
  <si>
    <t>O-135</t>
  </si>
  <si>
    <t>O-053</t>
  </si>
  <si>
    <t>E-064</t>
  </si>
  <si>
    <t>A-001</t>
  </si>
  <si>
    <t>E-70</t>
  </si>
  <si>
    <t>O-007</t>
  </si>
  <si>
    <t>E-072</t>
  </si>
  <si>
    <t>E-10a</t>
  </si>
  <si>
    <t>E-16a</t>
  </si>
  <si>
    <t>E-6a</t>
  </si>
  <si>
    <t>E-87</t>
  </si>
  <si>
    <t>E-e04</t>
  </si>
  <si>
    <t>A-015</t>
  </si>
  <si>
    <t>E-006</t>
  </si>
  <si>
    <t>A-017</t>
  </si>
  <si>
    <t>O-087</t>
  </si>
  <si>
    <t>A-24</t>
  </si>
  <si>
    <t>A-041</t>
  </si>
  <si>
    <t>A-042</t>
  </si>
  <si>
    <t>O-083</t>
  </si>
  <si>
    <t>O-140</t>
  </si>
  <si>
    <t>O-130</t>
  </si>
  <si>
    <t>A-028</t>
  </si>
  <si>
    <t>O-038</t>
  </si>
  <si>
    <t>A-006</t>
  </si>
  <si>
    <t>A-049</t>
  </si>
  <si>
    <t>A-037</t>
  </si>
  <si>
    <t>A-036</t>
  </si>
  <si>
    <t>O-051</t>
  </si>
  <si>
    <t>O-127</t>
  </si>
  <si>
    <t>A-026</t>
  </si>
  <si>
    <t>A-025</t>
  </si>
  <si>
    <t>E-076</t>
  </si>
  <si>
    <t>E-9</t>
  </si>
  <si>
    <t>E-e15</t>
  </si>
  <si>
    <t>E-e25</t>
  </si>
  <si>
    <t>O-026</t>
  </si>
  <si>
    <t>E-047</t>
  </si>
  <si>
    <t>E-077</t>
  </si>
  <si>
    <t>E-e09</t>
  </si>
  <si>
    <t>E-075</t>
  </si>
  <si>
    <t>E-078</t>
  </si>
  <si>
    <t>E-080</t>
  </si>
  <si>
    <t>E-079</t>
  </si>
  <si>
    <t>O-158</t>
  </si>
  <si>
    <t>O-159</t>
  </si>
  <si>
    <t>A-009</t>
  </si>
  <si>
    <t>A-a10</t>
  </si>
  <si>
    <t>O-144</t>
  </si>
  <si>
    <t>A-25</t>
  </si>
  <si>
    <t>A-26</t>
  </si>
  <si>
    <t>O-001</t>
  </si>
  <si>
    <t>O-002</t>
  </si>
  <si>
    <t>O-020</t>
  </si>
  <si>
    <t>E-037</t>
  </si>
  <si>
    <t>E-e26</t>
  </si>
  <si>
    <t>E-010</t>
  </si>
  <si>
    <t>E-019</t>
  </si>
  <si>
    <t>E-045</t>
  </si>
  <si>
    <t>E-013</t>
  </si>
  <si>
    <t>B-038</t>
  </si>
  <si>
    <t>B-039</t>
  </si>
  <si>
    <t>B-041</t>
  </si>
  <si>
    <t>O-108</t>
  </si>
  <si>
    <t>O-024</t>
  </si>
  <si>
    <t>O-106</t>
  </si>
  <si>
    <t>O-061</t>
  </si>
  <si>
    <t>O-097</t>
  </si>
  <si>
    <t>W-035</t>
  </si>
  <si>
    <t>W-036</t>
  </si>
  <si>
    <t>A-20</t>
  </si>
  <si>
    <t>O-021</t>
  </si>
  <si>
    <t>O-128</t>
  </si>
  <si>
    <t>O-146</t>
  </si>
  <si>
    <t>O-147</t>
  </si>
  <si>
    <t>O-148</t>
  </si>
  <si>
    <t>O-149</t>
  </si>
  <si>
    <t>O-150</t>
  </si>
  <si>
    <t>O-151</t>
  </si>
  <si>
    <t>O-152</t>
  </si>
  <si>
    <t>O-153</t>
  </si>
  <si>
    <t>O-154</t>
  </si>
  <si>
    <t>O-155</t>
  </si>
  <si>
    <t>O-156</t>
  </si>
  <si>
    <t>O-163</t>
  </si>
  <si>
    <t>T-18</t>
  </si>
  <si>
    <t>O-034</t>
  </si>
  <si>
    <t>O-039</t>
  </si>
  <si>
    <t>E-043</t>
  </si>
  <si>
    <t>A-045</t>
  </si>
  <si>
    <t>B-040</t>
  </si>
  <si>
    <t>O-116</t>
  </si>
  <si>
    <t>O-018</t>
  </si>
  <si>
    <t>O-022</t>
  </si>
  <si>
    <t>O-134</t>
  </si>
  <si>
    <t>E-95</t>
  </si>
  <si>
    <t>O-131</t>
  </si>
  <si>
    <t>B-12</t>
  </si>
  <si>
    <t>B-11</t>
  </si>
  <si>
    <t>A-14</t>
  </si>
  <si>
    <t>W-063</t>
  </si>
  <si>
    <t>W-048</t>
  </si>
  <si>
    <t>W-049</t>
  </si>
  <si>
    <t>W-047</t>
  </si>
  <si>
    <t>W-046</t>
  </si>
  <si>
    <t>W-054</t>
  </si>
  <si>
    <t>W-043</t>
  </si>
  <si>
    <t>W-085</t>
  </si>
  <si>
    <t>W-044</t>
  </si>
  <si>
    <t>W-086</t>
  </si>
  <si>
    <t>W-087</t>
  </si>
  <si>
    <t>W-045</t>
  </si>
  <si>
    <t>O-041</t>
  </si>
  <si>
    <t>O-045</t>
  </si>
  <si>
    <t>W-039</t>
  </si>
  <si>
    <t>W-038</t>
  </si>
  <si>
    <t>W-059</t>
  </si>
  <si>
    <t>W-070</t>
  </si>
  <si>
    <t>W-071</t>
  </si>
  <si>
    <t>W-w07</t>
  </si>
  <si>
    <t>W-w05</t>
  </si>
  <si>
    <t>B-031</t>
  </si>
  <si>
    <t>B-14</t>
  </si>
  <si>
    <t>O-059</t>
  </si>
  <si>
    <t>W-040</t>
  </si>
  <si>
    <t>W-051</t>
  </si>
  <si>
    <t>O-058</t>
  </si>
  <si>
    <t>W-003</t>
  </si>
  <si>
    <t>W-037</t>
  </si>
  <si>
    <t>O-099</t>
  </si>
  <si>
    <t>O-142</t>
  </si>
  <si>
    <t>O-143</t>
  </si>
  <si>
    <t>A-030</t>
  </si>
  <si>
    <t>A-031</t>
  </si>
  <si>
    <t>A-032</t>
  </si>
  <si>
    <t>O-012</t>
  </si>
  <si>
    <t>O-137</t>
  </si>
  <si>
    <t>SP-29</t>
  </si>
  <si>
    <t>E-061</t>
  </si>
  <si>
    <t>O-004</t>
  </si>
  <si>
    <t>O-114</t>
  </si>
  <si>
    <t>W-053</t>
  </si>
  <si>
    <t>W-026</t>
  </si>
  <si>
    <t>W-027</t>
  </si>
  <si>
    <t>W-052</t>
  </si>
  <si>
    <t>W-025</t>
  </si>
  <si>
    <t>W-024</t>
  </si>
  <si>
    <t>W-028</t>
  </si>
  <si>
    <t>E-e33</t>
  </si>
  <si>
    <t>W-066</t>
  </si>
  <si>
    <t>W-032</t>
  </si>
  <si>
    <t>W-023</t>
  </si>
  <si>
    <t>W-022</t>
  </si>
  <si>
    <t>W-030</t>
  </si>
  <si>
    <t>W-060</t>
  </si>
  <si>
    <t>W-029</t>
  </si>
  <si>
    <t>W-015</t>
  </si>
  <si>
    <t>W-016</t>
  </si>
  <si>
    <t>W-062</t>
  </si>
  <si>
    <t>E-008</t>
  </si>
  <si>
    <t>E-073</t>
  </si>
  <si>
    <t>A-28</t>
  </si>
  <si>
    <t>E-074</t>
  </si>
  <si>
    <t>E-e24</t>
  </si>
  <si>
    <t>E-003</t>
  </si>
  <si>
    <t>O-103</t>
  </si>
  <si>
    <t>O-109</t>
  </si>
  <si>
    <t>O-110</t>
  </si>
  <si>
    <t>O-111</t>
  </si>
  <si>
    <t>O-112</t>
  </si>
  <si>
    <t>O-113</t>
  </si>
  <si>
    <t>A-11</t>
  </si>
  <si>
    <t>A-033</t>
  </si>
  <si>
    <t>E-88</t>
  </si>
  <si>
    <t>E-99</t>
  </si>
  <si>
    <t>SP-35</t>
  </si>
  <si>
    <t>SP-53</t>
  </si>
  <si>
    <t>SP-64</t>
  </si>
  <si>
    <t>W-073</t>
  </si>
  <si>
    <t>E-100</t>
  </si>
  <si>
    <t>O-125</t>
  </si>
  <si>
    <t>O-126</t>
  </si>
  <si>
    <t>O-081</t>
  </si>
  <si>
    <t>O-082</t>
  </si>
  <si>
    <t>W-075</t>
  </si>
  <si>
    <t>W-077</t>
  </si>
  <si>
    <t>W-007</t>
  </si>
  <si>
    <t>W-012</t>
  </si>
  <si>
    <t>W-013</t>
  </si>
  <si>
    <t>W-017</t>
  </si>
  <si>
    <t>W-010</t>
  </si>
  <si>
    <t>W-042</t>
  </si>
  <si>
    <t>W-050</t>
  </si>
  <si>
    <t>W-056</t>
  </si>
  <si>
    <t>W-061</t>
  </si>
  <si>
    <t>W-067</t>
  </si>
  <si>
    <t>W-068</t>
  </si>
  <si>
    <t>W-069</t>
  </si>
  <si>
    <t>W-074</t>
  </si>
  <si>
    <t>W-081</t>
  </si>
  <si>
    <t>W-082</t>
  </si>
  <si>
    <t>A-005</t>
  </si>
  <si>
    <t>W-041</t>
  </si>
  <si>
    <t>W-072</t>
  </si>
  <si>
    <t>O-069</t>
  </si>
  <si>
    <t>O-071</t>
  </si>
  <si>
    <t>W-033</t>
  </si>
  <si>
    <t>W-w03</t>
  </si>
  <si>
    <t>W-w0480</t>
  </si>
  <si>
    <t>W-w0550</t>
  </si>
  <si>
    <t>A-002</t>
  </si>
  <si>
    <t>A-004</t>
  </si>
  <si>
    <t>A-13</t>
  </si>
  <si>
    <t>O-047</t>
  </si>
  <si>
    <t>O-085</t>
  </si>
  <si>
    <t>W-084</t>
  </si>
  <si>
    <t>B-033</t>
  </si>
  <si>
    <t>B-034</t>
  </si>
  <si>
    <t>O-084</t>
  </si>
  <si>
    <t>SP-42</t>
  </si>
  <si>
    <t>ổ</t>
  </si>
  <si>
    <t>viên</t>
  </si>
  <si>
    <t xml:space="preserve"> cây</t>
  </si>
  <si>
    <t>bì</t>
  </si>
  <si>
    <t>Ổ</t>
  </si>
  <si>
    <t xml:space="preserve">viên </t>
  </si>
  <si>
    <t>thanh</t>
  </si>
  <si>
    <t>que</t>
  </si>
  <si>
    <t>tấm</t>
  </si>
  <si>
    <t>mét</t>
  </si>
  <si>
    <t>ống</t>
  </si>
  <si>
    <t>lon</t>
  </si>
  <si>
    <t xml:space="preserve">bộ </t>
  </si>
  <si>
    <t>gam</t>
  </si>
  <si>
    <t>cây</t>
  </si>
  <si>
    <t>sợi</t>
  </si>
  <si>
    <t>Tời an toàn chống rơi MSA 10093349</t>
  </si>
  <si>
    <t>Dây đai bảo hộ toàn thân (loại mới)</t>
  </si>
  <si>
    <t>Bay lớn</t>
  </si>
  <si>
    <t>Bàn xoa</t>
  </si>
  <si>
    <t>Bê</t>
  </si>
  <si>
    <t>Ligo</t>
  </si>
  <si>
    <t>Cảo ổ bi 10 in</t>
  </si>
  <si>
    <t>Cảo ổ bi 4 in</t>
  </si>
  <si>
    <t xml:space="preserve">Thước lá inox 1m </t>
  </si>
  <si>
    <t>Dũa hợp kim</t>
  </si>
  <si>
    <t xml:space="preserve">Cale 17 </t>
  </si>
  <si>
    <t>Kềm cắt 6 in</t>
  </si>
  <si>
    <t>Kềm bằng 6in</t>
  </si>
  <si>
    <t>Kềm mỏ nhọn 6in</t>
  </si>
  <si>
    <t>Súng hút chì</t>
  </si>
  <si>
    <t>Mũi khoan bê tông ф12</t>
  </si>
  <si>
    <t>Tua vít 4 chấu Φ 4 dài 15 cm</t>
  </si>
  <si>
    <t>Tua vít lép Φ 10 dài 30 cm</t>
  </si>
  <si>
    <t>Dũa bán nguyệt R3</t>
  </si>
  <si>
    <t>Dũa lá 3 phân</t>
  </si>
  <si>
    <t>Dũa đũa Φ 6</t>
  </si>
  <si>
    <t>Dũa đũa Φ 8</t>
  </si>
  <si>
    <t>Dũa tam giác Φ8</t>
  </si>
  <si>
    <t>Dũa tam giác Φ 9</t>
  </si>
  <si>
    <t>Mũi khoang bê tông ф 6</t>
  </si>
  <si>
    <t>Mũi khoang bê tông ф 8</t>
  </si>
  <si>
    <t>Mũi khoang bê tông ф 10</t>
  </si>
  <si>
    <t>Mũi khoét sắt φ 20</t>
  </si>
  <si>
    <t>Mũi khoét sắt φ 25</t>
  </si>
  <si>
    <t>Mũi khoét sắt φ 28</t>
  </si>
  <si>
    <t>Đầu bu lông lục giác</t>
  </si>
  <si>
    <t>Đầu bắn vít 4 chấu</t>
  </si>
  <si>
    <t>MC1</t>
  </si>
  <si>
    <t>MMOCC</t>
  </si>
  <si>
    <t>T-84</t>
  </si>
  <si>
    <t>T-85</t>
  </si>
  <si>
    <t>T-68</t>
  </si>
  <si>
    <t>T-70</t>
  </si>
  <si>
    <t>T-71</t>
  </si>
  <si>
    <t>T-29</t>
  </si>
  <si>
    <t>T-30</t>
  </si>
  <si>
    <t>T-74</t>
  </si>
  <si>
    <t>T-10</t>
  </si>
  <si>
    <t>T-15</t>
  </si>
  <si>
    <t>T-20</t>
  </si>
  <si>
    <t>T-21</t>
  </si>
  <si>
    <t>T-22</t>
  </si>
  <si>
    <t>T-33</t>
  </si>
  <si>
    <t>T-42</t>
  </si>
  <si>
    <t>T-45</t>
  </si>
  <si>
    <t>T-46</t>
  </si>
  <si>
    <t>T-51</t>
  </si>
  <si>
    <t>T-53</t>
  </si>
  <si>
    <t>T-54</t>
  </si>
  <si>
    <t>T-55</t>
  </si>
  <si>
    <t>T-56</t>
  </si>
  <si>
    <t>T-57</t>
  </si>
  <si>
    <t>T-65</t>
  </si>
  <si>
    <t>T-66</t>
  </si>
  <si>
    <t>T-67</t>
  </si>
  <si>
    <t>T-76</t>
  </si>
  <si>
    <t>T-77</t>
  </si>
  <si>
    <t>T-78</t>
  </si>
  <si>
    <t>O-005</t>
  </si>
  <si>
    <t>O-043</t>
  </si>
  <si>
    <t>ID057165</t>
  </si>
  <si>
    <t>ID057166</t>
  </si>
  <si>
    <t>ID057152</t>
  </si>
  <si>
    <t>ID057153</t>
  </si>
  <si>
    <t>ID057154</t>
  </si>
  <si>
    <t>ID057155</t>
  </si>
  <si>
    <t>ID057128</t>
  </si>
  <si>
    <t>ID057129</t>
  </si>
  <si>
    <t>ID057156</t>
  </si>
  <si>
    <t>ID057116</t>
  </si>
  <si>
    <t>ID057119</t>
  </si>
  <si>
    <t>ID057123</t>
  </si>
  <si>
    <t>ID057124</t>
  </si>
  <si>
    <t>ID057125</t>
  </si>
  <si>
    <t>ID057131</t>
  </si>
  <si>
    <t>ID057134</t>
  </si>
  <si>
    <t>ID057136</t>
  </si>
  <si>
    <t>ID057137</t>
  </si>
  <si>
    <t>ID057138</t>
  </si>
  <si>
    <t>ID057139</t>
  </si>
  <si>
    <t>ID057140</t>
  </si>
  <si>
    <t>ID057141</t>
  </si>
  <si>
    <t>ID057142</t>
  </si>
  <si>
    <t>ID057143</t>
  </si>
  <si>
    <t>ID057149</t>
  </si>
  <si>
    <t>ID057150</t>
  </si>
  <si>
    <t>ID057151</t>
  </si>
  <si>
    <t>ID057158</t>
  </si>
  <si>
    <t>ID057159</t>
  </si>
  <si>
    <t>ID057160</t>
  </si>
  <si>
    <t>ID057085</t>
  </si>
  <si>
    <t>ID057114</t>
  </si>
  <si>
    <t xml:space="preserve">Kính bảo hộ trong </t>
  </si>
  <si>
    <t>ID057057</t>
  </si>
  <si>
    <t>O-157</t>
  </si>
  <si>
    <t>ME3.4</t>
  </si>
  <si>
    <t>Dây điện Cadivi 1.5 (loại tiếp địa)</t>
  </si>
  <si>
    <t>ID055798</t>
  </si>
  <si>
    <t>E-94</t>
  </si>
  <si>
    <t>Dây rút 250mm</t>
  </si>
  <si>
    <t>ID055281</t>
  </si>
  <si>
    <t>MA3.13</t>
  </si>
  <si>
    <t>E-001</t>
  </si>
  <si>
    <t>Keo 502</t>
  </si>
  <si>
    <t>ID055283</t>
  </si>
  <si>
    <t>O-023</t>
  </si>
  <si>
    <t>Ống nhựa luồn dây điện SP φ 25</t>
  </si>
  <si>
    <t>ID055282</t>
  </si>
  <si>
    <t>E-060</t>
  </si>
  <si>
    <t>Ban sô 3 cm</t>
  </si>
  <si>
    <t>ID055552</t>
  </si>
  <si>
    <t>ME3.8</t>
  </si>
  <si>
    <t>B-10</t>
  </si>
  <si>
    <t>Mực đồng hồ công đoạn</t>
  </si>
  <si>
    <t>ID055560</t>
  </si>
  <si>
    <t>ME5.7</t>
  </si>
  <si>
    <t>O-014</t>
  </si>
  <si>
    <t>Lề cửa toilet PB2</t>
  </si>
  <si>
    <t>ID055582</t>
  </si>
  <si>
    <t>O-117</t>
  </si>
  <si>
    <t>Lưỡi cưa sắt</t>
  </si>
  <si>
    <t>ID055585</t>
  </si>
  <si>
    <t>O-138</t>
  </si>
  <si>
    <t>Tắc kê sắt ф 8</t>
  </si>
  <si>
    <t>MB3.10</t>
  </si>
  <si>
    <t>Chất thông cầu</t>
  </si>
  <si>
    <t>Nước thông cống</t>
  </si>
  <si>
    <t>ID057015</t>
  </si>
  <si>
    <t>ID057021</t>
  </si>
  <si>
    <t>MD6</t>
  </si>
  <si>
    <t>O-006</t>
  </si>
  <si>
    <t>O-019</t>
  </si>
  <si>
    <t>Cầu đấu 12</t>
  </si>
  <si>
    <t>ID057322</t>
  </si>
  <si>
    <t>A-a11</t>
  </si>
  <si>
    <t>Thanh</t>
  </si>
  <si>
    <t>Bóng đèn philips 36-40w</t>
  </si>
  <si>
    <t>ID055723</t>
  </si>
  <si>
    <t>E-002</t>
  </si>
  <si>
    <t>Gas R407 (điều hòa PB2)</t>
  </si>
  <si>
    <t>ID057324</t>
  </si>
  <si>
    <t>B-037</t>
  </si>
  <si>
    <t>Ống mực in make 40hp</t>
  </si>
  <si>
    <t>Phích cắm ChengLi</t>
  </si>
  <si>
    <t>Đinh đóng bê tông 2cm</t>
  </si>
  <si>
    <t xml:space="preserve">Ổ khóa tủ văn phòng </t>
  </si>
  <si>
    <t>ID055564</t>
  </si>
  <si>
    <t>O-027</t>
  </si>
  <si>
    <t>Rơ le trung gian 230 VAC-50/60Hz - RXM4AB1P7</t>
  </si>
  <si>
    <t xml:space="preserve">Nút nhấn nước bồn cầu </t>
  </si>
  <si>
    <t>Vòi xịt toilet CFV-102A hiệu Inax</t>
  </si>
  <si>
    <t>Thu hẹp nhựa ф 21-27</t>
  </si>
  <si>
    <t>Van khóa nhựa φ 27</t>
  </si>
  <si>
    <r>
      <t xml:space="preserve">Van khoá nhựa </t>
    </r>
    <r>
      <rPr>
        <sz val="11"/>
        <color theme="1"/>
        <rFont val="Calibri"/>
        <family val="2"/>
      </rPr>
      <t>ф</t>
    </r>
    <r>
      <rPr>
        <sz val="11"/>
        <color theme="1"/>
        <rFont val="Calibri"/>
        <family val="2"/>
        <scheme val="minor"/>
      </rPr>
      <t xml:space="preserve"> 21</t>
    </r>
  </si>
  <si>
    <t>Thu hẹp nhựa ф 34-42</t>
  </si>
  <si>
    <t>Tắc kê sắt ф 10</t>
  </si>
  <si>
    <t>Rơ le nhiệt 2,5 - 4A</t>
  </si>
  <si>
    <t>Rơ le nhiệt 7 - 10A</t>
  </si>
  <si>
    <t>Rơ le nhiệt 4 - 6A</t>
  </si>
  <si>
    <t>Rơ le nhiệt 1 - 1.6A</t>
  </si>
  <si>
    <t>Ổ khóa tủ 2 ngăn</t>
  </si>
  <si>
    <t>Tăng phô philips BSN 70L 300L-70w</t>
  </si>
  <si>
    <t xml:space="preserve">Bóng đèn cao áp trực tiếp 250w/220 E40 </t>
  </si>
  <si>
    <t>Keo dán nhựa PVC (1 hộp 0.5kg)</t>
  </si>
  <si>
    <t>Pin 1.5V-3A (battery 1.5V-3A)</t>
  </si>
  <si>
    <t>Chuột Nano FL 4w-65w</t>
  </si>
  <si>
    <t>Bóng đèn philips 70w/730</t>
  </si>
  <si>
    <t>Dây curoa SPA1457LW</t>
  </si>
  <si>
    <t>Bóng đèn QC 3 tầng 220V/HY-TWN-220-3 (có flash)</t>
  </si>
  <si>
    <t>Lề cửa xưởng PB1</t>
  </si>
  <si>
    <t>ID057045</t>
  </si>
  <si>
    <t>O-145</t>
  </si>
  <si>
    <t xml:space="preserve">Bóng đèn philips TL-5-14w/830 </t>
  </si>
  <si>
    <t xml:space="preserve">Mặt công tắc 3 lỗ Clipsal </t>
  </si>
  <si>
    <t>Mặt công tắc 2 lỗ clipsal</t>
  </si>
  <si>
    <t>Mặt công tắc 1 lỗ clipsal</t>
  </si>
  <si>
    <t>Đơn giá 
price</t>
  </si>
  <si>
    <t>Vít vặn gai trơn 4 phân-6 phân</t>
  </si>
  <si>
    <t>ID057307</t>
  </si>
  <si>
    <t>A-034</t>
  </si>
  <si>
    <t>Mở bò Golden Pearl</t>
  </si>
  <si>
    <t>Vòng bi 6300zz ( hiệu NaChi)</t>
  </si>
  <si>
    <t>Vòng bi 6202zze (hiệu NaChi)</t>
  </si>
  <si>
    <t>Vòng bi 6201LLU</t>
  </si>
  <si>
    <t>Vòng bi 6204LLU</t>
  </si>
  <si>
    <t>Bình đựng xà phòng ZYQ-138</t>
  </si>
  <si>
    <t>Que hàn đồng 3.2mm</t>
  </si>
  <si>
    <t>Đèn sự cố (đèn sạc chiếu sáng khẩn cấp) KT-220EL</t>
  </si>
  <si>
    <t>Thiết bị lập trình báo cháy</t>
  </si>
  <si>
    <t>Đầu chuyển đổi Φ 21 sang Φ 12 (bằng đồng)</t>
  </si>
  <si>
    <t xml:space="preserve">Đầu bịt sắt ф 21 </t>
  </si>
  <si>
    <t>Măng sông lục giác sắt ф 21</t>
  </si>
  <si>
    <t>T nhựa nhiệt trơn ф 20</t>
  </si>
  <si>
    <t>Đuôi đèn cao áp</t>
  </si>
  <si>
    <t>Đầu nối dương PKE32M423</t>
  </si>
  <si>
    <t>ME3.1</t>
  </si>
  <si>
    <t>Măng xông nhựa nhiệt trơn φ 25</t>
  </si>
  <si>
    <t>Đế rơ le trung gian 230VAC - RXZE2M114</t>
  </si>
  <si>
    <t>Vít băn 3 cm</t>
  </si>
  <si>
    <t>MA3.25</t>
  </si>
  <si>
    <t>ID055277</t>
  </si>
  <si>
    <t>Bóng đèn Philip TL5-1,2m(28w/840, 830, 865)</t>
  </si>
  <si>
    <t>Vòng bi 6203zze</t>
  </si>
  <si>
    <t>Vòng bi 6205zze</t>
  </si>
  <si>
    <t>Vòng bi 6206zze</t>
  </si>
  <si>
    <t>Vòng bi 6305zze</t>
  </si>
  <si>
    <r>
      <t>Tụ điện paragon 45</t>
    </r>
    <r>
      <rPr>
        <sz val="11"/>
        <color theme="1"/>
        <rFont val="Calibri"/>
        <family val="2"/>
      </rPr>
      <t>µ</t>
    </r>
    <r>
      <rPr>
        <sz val="11"/>
        <color theme="1"/>
        <rFont val="Times New Roman"/>
        <family val="1"/>
      </rPr>
      <t>F</t>
    </r>
    <r>
      <rPr>
        <sz val="11"/>
        <color theme="1"/>
        <rFont val="Calibri"/>
        <family val="2"/>
      </rPr>
      <t>±</t>
    </r>
    <r>
      <rPr>
        <sz val="11"/>
        <color theme="1"/>
        <rFont val="Times New Roman"/>
        <family val="1"/>
      </rPr>
      <t xml:space="preserve"> 5% 250VAC</t>
    </r>
  </si>
  <si>
    <t>Bộ xả Lavabo</t>
  </si>
  <si>
    <t>MA3.22</t>
  </si>
  <si>
    <t>Dây điện cáp mềm 3c x 6</t>
  </si>
  <si>
    <t>Bánh lái xe nâng ERE120</t>
  </si>
  <si>
    <t>Keo chống thấm Elastobond 111</t>
  </si>
  <si>
    <t>Ổ khóa tay nắm tròn loại Việt Tiệp</t>
  </si>
  <si>
    <t>Băng keo điện 5MILx3/4"x20Y hiệu Nano</t>
  </si>
  <si>
    <t>Cao su non 0.075MMx1/2"x10-20M</t>
  </si>
  <si>
    <t>Ắc quy 12V-7A Pinaco</t>
  </si>
  <si>
    <t>Bánh cao su 140/55-9 (16x6-8)</t>
  </si>
  <si>
    <t>Số lượng
Quantity</t>
  </si>
  <si>
    <t>Họ tên người nhận
Full Name</t>
  </si>
  <si>
    <t>Dây cáp điện 4.0-3C TTT-VVCm KOREA</t>
  </si>
  <si>
    <t>Lưỡi cưa sắt 24TPI/10D-12"/300MM SANDFLEX</t>
  </si>
  <si>
    <t>Dây điện Cadivi 1x1.5 -tiếp địa</t>
  </si>
  <si>
    <t>Đèn sự cố KT-220EL (đèn sạc chiếu sáng khẩn cấp)</t>
  </si>
  <si>
    <t>Đầu bắn vít 4 chấu hiệu EERRYLION</t>
  </si>
  <si>
    <t>Bóng đèn compact 13w hiệu Việt Mỹ</t>
  </si>
  <si>
    <t>Giấy nhám P100</t>
  </si>
  <si>
    <t>Giấy nhám P1000</t>
  </si>
  <si>
    <t>Dây dẫn nước dài 50cm</t>
  </si>
  <si>
    <t>Băng cuộn khu vực cấm vào</t>
  </si>
  <si>
    <t>Cần gạt - hộp báo cháy khẩn cấp(DCP-AMS) hiệu Hochiki</t>
  </si>
  <si>
    <t>Bóng xoắn 24w hiệu Philips</t>
  </si>
  <si>
    <t>Bóng đèn philips TL-5-14w/865</t>
  </si>
  <si>
    <t>Mũi khoan bê tông ф 12</t>
  </si>
  <si>
    <t>Tắc kê sắt ф 12</t>
  </si>
  <si>
    <t>Lưỡi dao cắt hủy vải MAIER 3860x10</t>
  </si>
  <si>
    <t>Vòng bi 6304zz hiệu Nachi</t>
  </si>
  <si>
    <t>Vòi nước rửa tay tự động hiệu Luxshower/Ms: XTL05</t>
  </si>
  <si>
    <t>Bóng đèn philips PL-C 4P 18w/865</t>
  </si>
  <si>
    <t>Bóng đèn philips PL-C 2P 18w/865</t>
  </si>
  <si>
    <t>Panxo 8 cm</t>
  </si>
  <si>
    <t>Panxo 5 cm</t>
  </si>
  <si>
    <t>Panxo 3 cm</t>
  </si>
  <si>
    <t>Mực đồng hồ bấm giờ Ribbon ATT310 TP-10/ Model 175</t>
  </si>
  <si>
    <t>Pin 1.5V-2A hiệu Panasonic</t>
  </si>
  <si>
    <t>Bộ xả xi phông chậu rửa tay hiệu Royal</t>
  </si>
  <si>
    <t>Nắp đóng xả bồn toilet hiệu Sanitary</t>
  </si>
  <si>
    <t>Cần gạt nước toilet hiệu SOTO</t>
  </si>
  <si>
    <t>Ổ khóa tủ văn phòng hiệu HAFELE</t>
  </si>
  <si>
    <t>Ăc qui 6V- 5A</t>
  </si>
  <si>
    <t>Dây curoa máy sấy EDV 705</t>
  </si>
  <si>
    <t>Đầu báo khói quang Model ALK-V 39.5VDC MAX 30mA hiệu Hochiki</t>
  </si>
  <si>
    <t>Đầu báo khói nhiệt Model ATG-EA 39.5VDC. MAX. 30mA hiệu Hochiki</t>
  </si>
  <si>
    <t>Bản lề cửa 2 chiều  PB2</t>
  </si>
  <si>
    <t>Măng sông nối nhựa PVC ф 34</t>
  </si>
  <si>
    <t>Tụ điện paragon 45µF± 5% 250VAC</t>
  </si>
  <si>
    <t>Tắc kê nhựa Φ 5</t>
  </si>
  <si>
    <t>Khóa nước sắt Φ 21</t>
  </si>
  <si>
    <t>Van khoá nhựa ф 21</t>
  </si>
  <si>
    <t>Công tắc on - off</t>
  </si>
  <si>
    <t>Keo dán tổng hợp đa năng EXPO - hộp 600ml</t>
  </si>
  <si>
    <t>Thu hẹp nhựa ф 27-34</t>
  </si>
  <si>
    <t>Dây dẫn nước dài 80cm</t>
  </si>
  <si>
    <t>Kích nikkon 220-240-50/60Hz - Model SP 9008</t>
  </si>
  <si>
    <t>Dây Alantek audio/control 16AWG (301-CI9501-0000)</t>
  </si>
  <si>
    <t>A-3CM</t>
  </si>
  <si>
    <t>T sắt φ 21</t>
  </si>
  <si>
    <t>Bánh lái phụ ERE120</t>
  </si>
  <si>
    <t>Bánh tải ERE120</t>
  </si>
  <si>
    <t>Bánh lái ETV116</t>
  </si>
  <si>
    <t>Bộ khóa cửa tay cầm Hiệu Việt Tiệp số 04381</t>
  </si>
  <si>
    <t>Bóng đèn T5 35w/865 loại philips</t>
  </si>
  <si>
    <t>Bóng đèn cao áp paragon 400w</t>
  </si>
  <si>
    <t>Bóng đèn cao áp osram 250w HQI-T /250W/D</t>
  </si>
  <si>
    <t>Bóng đèn tròn 22w Toshiba FCL 22D/21</t>
  </si>
  <si>
    <t>Dây curoa SPZ 900LW/3V355</t>
  </si>
  <si>
    <t>Đầu nối dương Schneider PKE32M423 32A-6H/200-250</t>
  </si>
  <si>
    <t>Đầu nối âm Schneider PKF32M423 32A-6H/200-250</t>
  </si>
  <si>
    <t>Ổ khóa tủ hiệu HAFELE</t>
  </si>
  <si>
    <t>Ổ khóa tủ 2 ngăn hiệu XiaoBoShi</t>
  </si>
  <si>
    <t xml:space="preserve">Ổ khóa tủ Lock 03201 hiệu Việt Tiệp </t>
  </si>
  <si>
    <t>Ổ khóa tủ kính 03671 hiệu Việt Tiệp</t>
  </si>
  <si>
    <t>Ổ khóa tủ hiệu ANTEHLE</t>
  </si>
  <si>
    <t>Đầu dò áp suất máy lạnh Mode: H20PS</t>
  </si>
  <si>
    <t>Van sắt ba ngã ф 21 hiệu Valles</t>
  </si>
  <si>
    <t>Contactor 3P 220VAC (SC-N2) coil 220V hiệu Schneider</t>
  </si>
  <si>
    <t>Contactor 3P 32A  220VAC (LC1D32M7) hiệu Schneider</t>
  </si>
  <si>
    <t>Contactor  3P 18A 220VAC (LC1D18M7) hiệu Schneider</t>
  </si>
  <si>
    <t>Cọ lăn 23cm (9 inch)</t>
  </si>
  <si>
    <t>Nẹp điện 3cm</t>
  </si>
  <si>
    <t>Mở bò Golden Pearl hộp 0.5kg</t>
  </si>
  <si>
    <t>Cầu đấu φ 16</t>
  </si>
  <si>
    <t>Keo cây nhiệt</t>
  </si>
  <si>
    <t>Co nhựa nhiệt trơn φ 25</t>
  </si>
  <si>
    <t>Van khóa nhựa φ 34</t>
  </si>
  <si>
    <t>T nhựa φ 27</t>
  </si>
  <si>
    <t xml:space="preserve">Dây dẫn nước lắp vòi nóng lạnh </t>
  </si>
  <si>
    <t>Y nhựa PVC ф 42</t>
  </si>
  <si>
    <t>T sắt φ 34</t>
  </si>
  <si>
    <t>Lơ nước ф 60</t>
  </si>
  <si>
    <t>Vít vặn gai trơn 4 - 6cm</t>
  </si>
  <si>
    <t>MB1.4</t>
  </si>
  <si>
    <t>MB1.3</t>
  </si>
  <si>
    <t>Công tắc KCD4 - 15/30A-250V</t>
  </si>
  <si>
    <t>Co zắc hơi 5x8 (nhỏ) âm</t>
  </si>
  <si>
    <t>Co zắc hơi 5x8 (lớn) dương</t>
  </si>
  <si>
    <t>Co zắc hơi 5x10 (nhỏ)âm</t>
  </si>
  <si>
    <t>Co zắc hơi 5x10 (lớn) dương</t>
  </si>
  <si>
    <t>Ống nhựa luồn dây điện sino φ 20</t>
  </si>
  <si>
    <t>Co nhê inox ф 21</t>
  </si>
  <si>
    <t>Bịt nhựa ф 21</t>
  </si>
  <si>
    <t>MB1.2</t>
  </si>
  <si>
    <t>MB1.1</t>
  </si>
  <si>
    <t>Bách còng inox ф 34</t>
  </si>
  <si>
    <t>MB2.3</t>
  </si>
  <si>
    <t>Ổ khóa tay nắm tròn Việt Tiệp Mã số: 04205 - có chìa</t>
  </si>
  <si>
    <t>Ổ khóa tay nắm tròn  Việt Tiệp Mã số: 04208 - không chìa</t>
  </si>
  <si>
    <t>MB2.2</t>
  </si>
  <si>
    <t>Ổ khóa móc Việt Tiệp  mã số: 1466/38</t>
  </si>
  <si>
    <t>MB2.1</t>
  </si>
  <si>
    <t>Đầu zắc ống khí đồng ф 12</t>
  </si>
  <si>
    <t>MB2.4</t>
  </si>
  <si>
    <t xml:space="preserve">Đầu chuyển đổi đồng Φ 21 - Φ 12 </t>
  </si>
  <si>
    <t xml:space="preserve">Co nối Φ 21 xuống Φ 8 </t>
  </si>
  <si>
    <t>MB2.5</t>
  </si>
  <si>
    <t>MB2.6</t>
  </si>
  <si>
    <t xml:space="preserve">Lọc tinh nhớt máy phát điện </t>
  </si>
  <si>
    <t xml:space="preserve">Lọc thô dầu máy phát điện </t>
  </si>
  <si>
    <t xml:space="preserve">Lọc tinh dầu máy phát điện </t>
  </si>
  <si>
    <t>Contactor 3P 25A 220VAC (LC1D25M7)  hiệu Schneider</t>
  </si>
  <si>
    <t>Contactor 3P 12A 220VAC (LC1D12M7)  hiệu Schneider</t>
  </si>
  <si>
    <t>MB4.1</t>
  </si>
  <si>
    <t>MB4.2</t>
  </si>
  <si>
    <t>MB4.3</t>
  </si>
  <si>
    <t>Bóng đèn MiLan 150w</t>
  </si>
  <si>
    <t>Bóng cao áp OSRAM 150w (ánh sáng vàng)</t>
  </si>
  <si>
    <t>MB4.4</t>
  </si>
  <si>
    <t>MB4.5</t>
  </si>
  <si>
    <t>Đồng hồ điện tử</t>
  </si>
  <si>
    <t>MB4.6</t>
  </si>
  <si>
    <t>MA1.1</t>
  </si>
  <si>
    <t>MA1.5</t>
  </si>
  <si>
    <t>Nút siết nhựa PG  16</t>
  </si>
  <si>
    <t>Nút siết nhựa PG  21</t>
  </si>
  <si>
    <t>Nút siết nhựa PG  25</t>
  </si>
  <si>
    <t>Nút siết nhựa PG  29</t>
  </si>
  <si>
    <t>Nút siết nhựa PG 9</t>
  </si>
  <si>
    <t>MC1.2</t>
  </si>
  <si>
    <t>Co nhê inox ф 27</t>
  </si>
  <si>
    <t>MC1.3</t>
  </si>
  <si>
    <t>Măng xông nhựa nhiệt trơn φ 21</t>
  </si>
  <si>
    <t>T nhựa nhiệt pi 25 đầu ren trong φ 21</t>
  </si>
  <si>
    <t>Co nhựa nhiệt trơn φ 21</t>
  </si>
  <si>
    <t>Tê nhựa nhiệt trơn φ 25</t>
  </si>
  <si>
    <t>MC2.1</t>
  </si>
  <si>
    <t>MC2.2</t>
  </si>
  <si>
    <t>MC2.3</t>
  </si>
  <si>
    <t>Thu hẹp sắt ф 27 - 34</t>
  </si>
  <si>
    <t>Thu hẹp sắt ф 34 - 42</t>
  </si>
  <si>
    <t>MC2.4</t>
  </si>
  <si>
    <t>MC2.5</t>
  </si>
  <si>
    <t>MC2.6</t>
  </si>
  <si>
    <t>MC1.4</t>
  </si>
  <si>
    <t>MC1.5</t>
  </si>
  <si>
    <t>MC1.6</t>
  </si>
  <si>
    <t>MC3.5</t>
  </si>
  <si>
    <t>MC4.5</t>
  </si>
  <si>
    <t>MC4.4</t>
  </si>
  <si>
    <t>MC4.2</t>
  </si>
  <si>
    <t>MC4.1</t>
  </si>
  <si>
    <t>MC3.4</t>
  </si>
  <si>
    <t>MD2.1</t>
  </si>
  <si>
    <t>Dây curoa HTD 500-5M</t>
  </si>
  <si>
    <t>MD1.3</t>
  </si>
  <si>
    <t>Tua vít lép Φ 5x200mm</t>
  </si>
  <si>
    <t>MC4.3</t>
  </si>
  <si>
    <t>MD2.5</t>
  </si>
  <si>
    <t>MD2.3</t>
  </si>
  <si>
    <t>MD2.4</t>
  </si>
  <si>
    <t>MD2.2</t>
  </si>
  <si>
    <t>MD1.1</t>
  </si>
  <si>
    <t>MD1.2</t>
  </si>
  <si>
    <t>MB1.5</t>
  </si>
  <si>
    <t>MD1.4</t>
  </si>
  <si>
    <t>Co nhựa gai trong PVC ф 21</t>
  </si>
  <si>
    <t>Dây 3x2.5 cadivi</t>
  </si>
  <si>
    <t>Dây hơi ф 10 hiệu PumQ màu trắng cuộn 100m</t>
  </si>
  <si>
    <t>Dây hơi ф 12 hiệu PumQ màu trắng cuộn 100m</t>
  </si>
  <si>
    <t>Dây hơi ф 8 hiệu PumQ màu trắng cuộn 100m</t>
  </si>
  <si>
    <t>Dây hơi ф 6 hiệu PumQ màu trắng cuộn 100m</t>
  </si>
  <si>
    <t>Tăng phô BSN 150L-300ITS</t>
  </si>
  <si>
    <t>Bóng đèn  HBST 24V-70W</t>
  </si>
  <si>
    <t>Aptomat 3P 225A 25kV (EZC250N3225)</t>
  </si>
  <si>
    <t>Aptomat 3P 160A 25kV (EZC250N3160)</t>
  </si>
  <si>
    <t>Cuộn kích 50 - 70w</t>
  </si>
  <si>
    <t>Cuộn kích 100 - 600w</t>
  </si>
  <si>
    <t>Ắc quy khô 12V-100A (Accumulator 12V-100A)</t>
  </si>
  <si>
    <t>Rơ le áp HS-210</t>
  </si>
  <si>
    <t>Contactor 3 pha 16A-24V</t>
  </si>
  <si>
    <t>MC3.3</t>
  </si>
  <si>
    <t>Aptomat 3P 40A (24354)</t>
  </si>
  <si>
    <t>Lơ nhựa PVC Φ 76</t>
  </si>
  <si>
    <t>Y nhựa PVC φ 76</t>
  </si>
  <si>
    <t>Bộ chống sét</t>
  </si>
  <si>
    <t>Công tắc phao nước ST- 80 AB hiệu RAHATU</t>
  </si>
  <si>
    <t>Đầu zắc hơi âm ф 34</t>
  </si>
  <si>
    <t>Tụ philips CP32ET28-32µF</t>
  </si>
  <si>
    <t>Cầu đấu  ф 8</t>
  </si>
  <si>
    <t>Cầu đấu  ф 10</t>
  </si>
  <si>
    <t>Nắp bịt bằng nhựa ф 21 (không có đầu gai)</t>
  </si>
  <si>
    <t xml:space="preserve">Van đồng 1 chiều ф 60 </t>
  </si>
  <si>
    <r>
      <t xml:space="preserve">Khóa nước bằng đồng </t>
    </r>
    <r>
      <rPr>
        <sz val="11"/>
        <color indexed="8"/>
        <rFont val="Times New Roman"/>
        <family val="1"/>
      </rPr>
      <t>Φ 21</t>
    </r>
  </si>
  <si>
    <t>T nhựa nhiệt ф 25 đầu ren trong φ 25</t>
  </si>
  <si>
    <t>Co nhựa nhiệt  ф 21 đầu gen ngoài ф 21</t>
  </si>
  <si>
    <t>Co nhựa nhiệt nhiệt ф 25 ren trong φ 25</t>
  </si>
  <si>
    <t>Co nhựa nhiệt nhiệt ф 21 ren trong φ 21</t>
  </si>
  <si>
    <t>Măng xông nhựa nhiệt ф 25 đầu ren φ 21</t>
  </si>
  <si>
    <t>T nhựa ф 90</t>
  </si>
  <si>
    <t>Cầu đấu ф 12</t>
  </si>
  <si>
    <t>Khởi động từ C80 - 80A / LC1D80M7</t>
  </si>
  <si>
    <t xml:space="preserve"> </t>
  </si>
  <si>
    <t>Que hàn sắt Φ 2.6 mm loại 2.5kg</t>
  </si>
  <si>
    <t>Cảo ổ bi SGP-10F/300mm</t>
  </si>
  <si>
    <t>Cảo ổ bi SGP - 4F/300mm</t>
  </si>
  <si>
    <t>Biến áp vô cấp 1 pha SD - 255</t>
  </si>
  <si>
    <t>Số Tồn đầu kỳ</t>
  </si>
  <si>
    <t>Số lượng nhận trong kỳ</t>
  </si>
  <si>
    <t>Số lượng xuất trong kỳ</t>
  </si>
  <si>
    <t>Số Tồn cuối kỳ</t>
  </si>
  <si>
    <t>Số Tồn cuối kỳ trên LS</t>
  </si>
  <si>
    <t>PC</t>
  </si>
  <si>
    <t>HANESBRANDS VIETNAM CO LTD</t>
  </si>
  <si>
    <t>UY 118 GKS/FFG # 75</t>
  </si>
  <si>
    <t>ID121529</t>
  </si>
  <si>
    <t>UY 128 GAS/GBS/FFG # 70</t>
  </si>
  <si>
    <t>ID121528</t>
  </si>
  <si>
    <t>EA</t>
  </si>
  <si>
    <t>B27/SY6120/MY1023 RS</t>
  </si>
  <si>
    <t>ID121204</t>
  </si>
  <si>
    <t>SCREW</t>
  </si>
  <si>
    <t>ID115874</t>
  </si>
  <si>
    <t>SPRING</t>
  </si>
  <si>
    <t>ID115873</t>
  </si>
  <si>
    <t>CHIP GUARD</t>
  </si>
  <si>
    <t>O-RING</t>
  </si>
  <si>
    <t>UPPER THREAD TAKE UP ASSY</t>
  </si>
  <si>
    <t>ID115852</t>
  </si>
  <si>
    <t>CONNECTING ROD</t>
  </si>
  <si>
    <t>STOPPER</t>
  </si>
  <si>
    <t>OIL SEAL</t>
  </si>
  <si>
    <t>LEVER</t>
  </si>
  <si>
    <t>GASKET</t>
  </si>
  <si>
    <t>ID115769</t>
  </si>
  <si>
    <t>COVER</t>
  </si>
  <si>
    <t>BRACKET</t>
  </si>
  <si>
    <t>RUBBER</t>
  </si>
  <si>
    <t>PIN</t>
  </si>
  <si>
    <t>SHAFT</t>
  </si>
  <si>
    <t>COLLAR</t>
  </si>
  <si>
    <t>SIZE PLATE 4X</t>
  </si>
  <si>
    <t>ID114718</t>
  </si>
  <si>
    <t>BEARING</t>
  </si>
  <si>
    <t>BUSHING</t>
  </si>
  <si>
    <t>WASHER</t>
  </si>
  <si>
    <t>BALL-BEARING 6201</t>
  </si>
  <si>
    <t>NUT</t>
  </si>
  <si>
    <t>ID087868</t>
  </si>
  <si>
    <t>FEED DOG</t>
  </si>
  <si>
    <t>DIFF FEED DOG</t>
  </si>
  <si>
    <t>PLUG</t>
  </si>
  <si>
    <t>FLEXIBLE COVER</t>
  </si>
  <si>
    <t>ID087411</t>
  </si>
  <si>
    <t>ST</t>
  </si>
  <si>
    <t>BALL BEARING</t>
  </si>
  <si>
    <t>SCREW CT SERIES</t>
  </si>
  <si>
    <t>OIL WICK</t>
  </si>
  <si>
    <t>FEED BAR ECCENTRIC PIN</t>
  </si>
  <si>
    <t>ID060714</t>
  </si>
  <si>
    <t>STUD</t>
  </si>
  <si>
    <t>LIFTER ARM</t>
  </si>
  <si>
    <t>OIL TUBE JOINT</t>
  </si>
  <si>
    <t>SPRING CT6500</t>
  </si>
  <si>
    <t>ID058989</t>
  </si>
  <si>
    <t>ROD</t>
  </si>
  <si>
    <t>ECCENTRIC</t>
  </si>
  <si>
    <t>THREAD GUIDE</t>
  </si>
  <si>
    <t>BRACKET UH8004</t>
  </si>
  <si>
    <t>PLUNGER</t>
  </si>
  <si>
    <t>BG</t>
  </si>
  <si>
    <t>CONNECTOR T STEEL 35</t>
  </si>
  <si>
    <t>RL</t>
  </si>
  <si>
    <t>PLASTIC PART Ð¤ 42</t>
  </si>
  <si>
    <t>CONNECTOR Y PVC 61</t>
  </si>
  <si>
    <t>CONNECTOR T PVC 61</t>
  </si>
  <si>
    <t>CONNECTOR 21 TO 28</t>
  </si>
  <si>
    <t>CONNECTOR PLASTIC FRAM PI 50</t>
  </si>
  <si>
    <t>CONNECTOR 21 INTERNAL 22</t>
  </si>
  <si>
    <t>PLASTIC PART Ð¤ 21</t>
  </si>
  <si>
    <t>CONNECTOR HEAT 21</t>
  </si>
  <si>
    <t>CONNECTOR 114MM</t>
  </si>
  <si>
    <t>CONNECTOR 34 TO 43</t>
  </si>
  <si>
    <t>CONNECTOR 27 TO 35</t>
  </si>
  <si>
    <t>CONNECTOR</t>
  </si>
  <si>
    <t>9 FILING</t>
  </si>
  <si>
    <t>8 FILING</t>
  </si>
  <si>
    <t>Î¦ 6 FILING</t>
  </si>
  <si>
    <t>SCREWDRIVER 15CM</t>
  </si>
  <si>
    <t>BELT</t>
  </si>
  <si>
    <t>WHEEL FOR FORKLIFT (ERE 120)</t>
  </si>
  <si>
    <t>CONTACTOR SC-N2, COIL 220V</t>
  </si>
  <si>
    <t>DOOR HINGE</t>
  </si>
  <si>
    <t>RUBBISH FILTER 10X11</t>
  </si>
  <si>
    <t>RUBBISH FILTER 12X13</t>
  </si>
  <si>
    <t>BALAST PHILIP 36W</t>
  </si>
  <si>
    <t>BALAST PHILIP 18W</t>
  </si>
  <si>
    <t>ID055923</t>
  </si>
  <si>
    <t>CAPACITOR 20µF +-5% 450VAC</t>
  </si>
  <si>
    <t>BATTERY FOR RADIO TRANSMITTER</t>
  </si>
  <si>
    <t>THERMAL RELAY 2,5-4A</t>
  </si>
  <si>
    <t>THERMAL RELAY 1-1.6A</t>
  </si>
  <si>
    <t>CHENLY 3 HOLE SWITCH OF INTERF</t>
  </si>
  <si>
    <t>1 HOLE SWITCH OFF INTERFACE</t>
  </si>
  <si>
    <t>BALLAST PHILIPS 35W</t>
  </si>
  <si>
    <t>THE LIGHTNING PROTECTION</t>
  </si>
  <si>
    <t>2 HOLE SWITCH OFF INTERFACE CH</t>
  </si>
  <si>
    <t>6V-3A BATTERY</t>
  </si>
  <si>
    <t>THERMAL RELAY LRD340</t>
  </si>
  <si>
    <t>HEAT SENSOR:ATG-EA</t>
  </si>
  <si>
    <t>PRESSURE MEASURER 400KPA</t>
  </si>
  <si>
    <t>AIRFAST CONNECTÎ¦34(NITTOKOHKI</t>
  </si>
  <si>
    <t>WATER PIPE (80CM)</t>
  </si>
  <si>
    <t>PLASTIC CONNECT PIPE PI27</t>
  </si>
  <si>
    <t>PLASTIC CONNECT PIPEÎ¦25</t>
  </si>
  <si>
    <t>PLASTIC CONNECTOR TSHAPE Î¦25</t>
  </si>
  <si>
    <t>PLASTIC CONNECT PIPE PI34</t>
  </si>
  <si>
    <t>GRINDING STONE BAVIA</t>
  </si>
  <si>
    <t>ALUMINIUM DOOR HINGE</t>
  </si>
  <si>
    <t>LOCK FOR GLASS DOOR</t>
  </si>
  <si>
    <t>MALE AIR CONNECTOR PI12</t>
  </si>
  <si>
    <t>BELTS SPZ 900</t>
  </si>
  <si>
    <t>BEARING 6004</t>
  </si>
  <si>
    <t>BEARINGS  6305 ZZ</t>
  </si>
  <si>
    <t>BEARINGS 6206 ZZ</t>
  </si>
  <si>
    <t>BEARING 6300ZZ</t>
  </si>
  <si>
    <t>PLASTIC T-SHAPE PIPEÎ¦49</t>
  </si>
  <si>
    <t>PRESSING BUTTON</t>
  </si>
  <si>
    <t>T-SHAPE ZINC PI27</t>
  </si>
  <si>
    <t>SCREW FS/NT67</t>
  </si>
  <si>
    <t>ID052307</t>
  </si>
  <si>
    <t>ID052275</t>
  </si>
  <si>
    <t>SWITCH KNIFE/LOAD ES/PAXAR</t>
  </si>
  <si>
    <t>ID052259</t>
  </si>
  <si>
    <t>ID048897</t>
  </si>
  <si>
    <t>GUIDE</t>
  </si>
  <si>
    <t>THRUST WASHER</t>
  </si>
  <si>
    <t>ID047228</t>
  </si>
  <si>
    <t>SPRING WASHER</t>
  </si>
  <si>
    <t>NEEDLE BAR</t>
  </si>
  <si>
    <t>ADJUSTING SCREW</t>
  </si>
  <si>
    <t>TIMEING BELT</t>
  </si>
  <si>
    <t>SPACER</t>
  </si>
  <si>
    <t>VALVE</t>
  </si>
  <si>
    <t>ID046828</t>
  </si>
  <si>
    <t>PRESSER FOOT ASM</t>
  </si>
  <si>
    <t>POWER SWITCH</t>
  </si>
  <si>
    <t>ID046794</t>
  </si>
  <si>
    <t>UPPER LOOPER HOLDER</t>
  </si>
  <si>
    <t>LOOPER</t>
  </si>
  <si>
    <t>FABRIC GUIDE</t>
  </si>
  <si>
    <t>JOINT</t>
  </si>
  <si>
    <t>OIL FILTER COVER</t>
  </si>
  <si>
    <t>PACKING</t>
  </si>
  <si>
    <t>KNIFE</t>
  </si>
  <si>
    <t>LOWER KNIFE HOLDER</t>
  </si>
  <si>
    <t>UPPER KNIFE</t>
  </si>
  <si>
    <t>RETAINING RING</t>
  </si>
  <si>
    <t>SLIDE BLOCK</t>
  </si>
  <si>
    <t>LOOPER HOLDER</t>
  </si>
  <si>
    <t>NEEDLE GUARD</t>
  </si>
  <si>
    <t>NEEDLE CLAMP</t>
  </si>
  <si>
    <t>CONNECTING BLOCK</t>
  </si>
  <si>
    <t>CONNECTING BRACKET</t>
  </si>
  <si>
    <t>E-RING</t>
  </si>
  <si>
    <t>SCREW 9/64X40 L=6</t>
  </si>
  <si>
    <t>ID046495</t>
  </si>
  <si>
    <t>BOBBIN</t>
  </si>
  <si>
    <t>RING</t>
  </si>
  <si>
    <t>THROAT PLATE</t>
  </si>
  <si>
    <t>NEEDLE PLATE</t>
  </si>
  <si>
    <t>PAD CYLINDER FIGURE 4 NUMBER</t>
  </si>
  <si>
    <t>ID046343</t>
  </si>
  <si>
    <t>SENSOR DC-76</t>
  </si>
  <si>
    <t>ID046340</t>
  </si>
  <si>
    <t>NEEDLE  BAR</t>
  </si>
  <si>
    <t>ID046209</t>
  </si>
  <si>
    <t>FLOW CONTROL BOARD FIGURE 4</t>
  </si>
  <si>
    <t>ID046172</t>
  </si>
  <si>
    <t>TERMINAL CABLE</t>
  </si>
  <si>
    <t>ID046170</t>
  </si>
  <si>
    <t>KNOB FIGURE 4 NUMBER 4 TO MO</t>
  </si>
  <si>
    <t>ID046157</t>
  </si>
  <si>
    <t>KNOB FIGURE 4 NUMBER 26 TO A</t>
  </si>
  <si>
    <t>ID046156</t>
  </si>
  <si>
    <t>CORRUGATED WASHER</t>
  </si>
  <si>
    <t>ID046139</t>
  </si>
  <si>
    <t>KNOCK PIN</t>
  </si>
  <si>
    <t>ID046130</t>
  </si>
  <si>
    <t>STOPPER PIN</t>
  </si>
  <si>
    <t>ROLL PIN FOR MAIN SHAFT</t>
  </si>
  <si>
    <t>ID046122</t>
  </si>
  <si>
    <t>O RING</t>
  </si>
  <si>
    <t>NEEDLE BEARING</t>
  </si>
  <si>
    <t>E RING</t>
  </si>
  <si>
    <t>ID046089</t>
  </si>
  <si>
    <t>ID046086</t>
  </si>
  <si>
    <t>ID046073</t>
  </si>
  <si>
    <t>ID046067</t>
  </si>
  <si>
    <t>ID046061</t>
  </si>
  <si>
    <t>ID046054</t>
  </si>
  <si>
    <t>ID046039</t>
  </si>
  <si>
    <t>ID046035</t>
  </si>
  <si>
    <t>ID046033</t>
  </si>
  <si>
    <t>ID046019</t>
  </si>
  <si>
    <t>ID046009</t>
  </si>
  <si>
    <t>ID046002</t>
  </si>
  <si>
    <t>ID045999</t>
  </si>
  <si>
    <t>ID045995</t>
  </si>
  <si>
    <t>ID045991</t>
  </si>
  <si>
    <t>ID045989</t>
  </si>
  <si>
    <t>ID045981</t>
  </si>
  <si>
    <t>ID045951</t>
  </si>
  <si>
    <t>ID045944</t>
  </si>
  <si>
    <t>ID045942</t>
  </si>
  <si>
    <t>ID045940</t>
  </si>
  <si>
    <t>ID045937</t>
  </si>
  <si>
    <t>ID045920</t>
  </si>
  <si>
    <t>ID045910</t>
  </si>
  <si>
    <t>ID045904</t>
  </si>
  <si>
    <t>ID045902</t>
  </si>
  <si>
    <t>ID045891</t>
  </si>
  <si>
    <t>ID045875</t>
  </si>
  <si>
    <t>ID045873</t>
  </si>
  <si>
    <t>ID045872</t>
  </si>
  <si>
    <t>ID045870</t>
  </si>
  <si>
    <t>ID045865</t>
  </si>
  <si>
    <t>ID045862</t>
  </si>
  <si>
    <t>ID045846</t>
  </si>
  <si>
    <t>ID045832</t>
  </si>
  <si>
    <t>ID045818</t>
  </si>
  <si>
    <t>ID045816</t>
  </si>
  <si>
    <t>ID045815</t>
  </si>
  <si>
    <t>ID045804</t>
  </si>
  <si>
    <t>ID045794</t>
  </si>
  <si>
    <t>ID045790</t>
  </si>
  <si>
    <t>ID045786</t>
  </si>
  <si>
    <t>ID045779</t>
  </si>
  <si>
    <t>ID045773</t>
  </si>
  <si>
    <t>ID045772</t>
  </si>
  <si>
    <t>ID045768</t>
  </si>
  <si>
    <t>ID045767</t>
  </si>
  <si>
    <t>ID045766</t>
  </si>
  <si>
    <t>ID045759</t>
  </si>
  <si>
    <t>ID045741</t>
  </si>
  <si>
    <t>NEEDLE PLATE TONGUE</t>
  </si>
  <si>
    <t>UPPER LOOPER</t>
  </si>
  <si>
    <t>ID045737</t>
  </si>
  <si>
    <t>PRESSER FOOT SPRING PLATE ( L</t>
  </si>
  <si>
    <t>ID045730</t>
  </si>
  <si>
    <t>FIXED KNIFE</t>
  </si>
  <si>
    <t>LINK</t>
  </si>
  <si>
    <t>HOOK</t>
  </si>
  <si>
    <t>LOWER LOOPER</t>
  </si>
  <si>
    <t>NEEDLE GUIDE</t>
  </si>
  <si>
    <t>DIFFERENTIAL FEED DOG</t>
  </si>
  <si>
    <t>FEED DOG ASM</t>
  </si>
  <si>
    <t>ID045688</t>
  </si>
  <si>
    <t>FEED DOG ASM.</t>
  </si>
  <si>
    <t>ID045682</t>
  </si>
  <si>
    <t>THOAT PLATE</t>
  </si>
  <si>
    <t>ID045680</t>
  </si>
  <si>
    <t>PRESSER FOOT</t>
  </si>
  <si>
    <t>HINGED TYPE PRESSER FOOT</t>
  </si>
  <si>
    <t>SPREADER</t>
  </si>
  <si>
    <t>ID045650</t>
  </si>
  <si>
    <t>ID045641</t>
  </si>
  <si>
    <t>ID045640</t>
  </si>
  <si>
    <t>ID045638</t>
  </si>
  <si>
    <t>ID045632</t>
  </si>
  <si>
    <t>AUXILILARY FEED DOG</t>
  </si>
  <si>
    <t>ID045611</t>
  </si>
  <si>
    <t>ID045608</t>
  </si>
  <si>
    <t>ID045606</t>
  </si>
  <si>
    <t>PRESSER FOOT ASM.</t>
  </si>
  <si>
    <t>ID045599</t>
  </si>
  <si>
    <t>BRACKET HOLDER</t>
  </si>
  <si>
    <t>ID045535</t>
  </si>
  <si>
    <t>CYLINDER ASM.</t>
  </si>
  <si>
    <t>RUBBER CUSHION</t>
  </si>
  <si>
    <t>KNIFE PRESSURE SPRING</t>
  </si>
  <si>
    <t>ID045488</t>
  </si>
  <si>
    <t>TIMEING PULLEY</t>
  </si>
  <si>
    <t>COOLAR</t>
  </si>
  <si>
    <t>GUARD COVER</t>
  </si>
  <si>
    <t>ANVIL</t>
  </si>
  <si>
    <t>ID045453</t>
  </si>
  <si>
    <t>KNIFE SEAT</t>
  </si>
  <si>
    <t>ID045451</t>
  </si>
  <si>
    <t>CYLINDER</t>
  </si>
  <si>
    <t>SEWING HEAD COVER</t>
  </si>
  <si>
    <t>REGULATOR</t>
  </si>
  <si>
    <t>ID045316</t>
  </si>
  <si>
    <t>ID045298</t>
  </si>
  <si>
    <t>CAM</t>
  </si>
  <si>
    <t>POWER CORD</t>
  </si>
  <si>
    <t>PUMP ASM</t>
  </si>
  <si>
    <t>LOOPER THREAD TAKEUP CAM</t>
  </si>
  <si>
    <t>UPPER KNIFE ROD ASM</t>
  </si>
  <si>
    <t>NUT 1/4</t>
  </si>
  <si>
    <t>ID045188</t>
  </si>
  <si>
    <t>NUT M4</t>
  </si>
  <si>
    <t>ID045182</t>
  </si>
  <si>
    <t>THREAD GUIDE SEAT</t>
  </si>
  <si>
    <t>CLOTH PLATE</t>
  </si>
  <si>
    <t>ID045105</t>
  </si>
  <si>
    <t>ID045101</t>
  </si>
  <si>
    <t>FEED BAR GUIDE</t>
  </si>
  <si>
    <t>ID045100</t>
  </si>
  <si>
    <t>ID045094</t>
  </si>
  <si>
    <t>ID045075</t>
  </si>
  <si>
    <t>PLUG SCREW</t>
  </si>
  <si>
    <t>ID045066</t>
  </si>
  <si>
    <t>ROD PIN</t>
  </si>
  <si>
    <t>LATCH SPRING</t>
  </si>
  <si>
    <t>FEED DOG SEEAT</t>
  </si>
  <si>
    <t>ID045011</t>
  </si>
  <si>
    <t>ID045010</t>
  </si>
  <si>
    <t>ID045005</t>
  </si>
  <si>
    <t>ID044997</t>
  </si>
  <si>
    <t>CRANK SHAFT</t>
  </si>
  <si>
    <t>FILTER COVER</t>
  </si>
  <si>
    <t>ID044958</t>
  </si>
  <si>
    <t>INSIDE ROTOR</t>
  </si>
  <si>
    <t>SLIDER HOLDER</t>
  </si>
  <si>
    <t>ID044943</t>
  </si>
  <si>
    <t>PUSH BUTTON</t>
  </si>
  <si>
    <t>ID044923</t>
  </si>
  <si>
    <t>NEEDLE PLATE SEAT</t>
  </si>
  <si>
    <t>ID044922</t>
  </si>
  <si>
    <t>FEED DOG SEAT</t>
  </si>
  <si>
    <t>NEEDLE BAR CLAMP</t>
  </si>
  <si>
    <t>SUPPORT</t>
  </si>
  <si>
    <t>ID044847</t>
  </si>
  <si>
    <t>SEAL PLUG</t>
  </si>
  <si>
    <t>ID044812</t>
  </si>
  <si>
    <t>ID044809</t>
  </si>
  <si>
    <t>ID044804</t>
  </si>
  <si>
    <t>UPPER KNIFE SHAFT</t>
  </si>
  <si>
    <t>ID044802</t>
  </si>
  <si>
    <t>UPPER KNIFE HOLDER</t>
  </si>
  <si>
    <t>ID044777</t>
  </si>
  <si>
    <t>ID044761</t>
  </si>
  <si>
    <t>ID044760</t>
  </si>
  <si>
    <t>ID044759</t>
  </si>
  <si>
    <t>THRUST BEARING</t>
  </si>
  <si>
    <t>ID044736</t>
  </si>
  <si>
    <t>ORIENT GUIDE</t>
  </si>
  <si>
    <t>ID044712</t>
  </si>
  <si>
    <t>BALL LEVER</t>
  </si>
  <si>
    <t>ID044697</t>
  </si>
  <si>
    <t>ID044676</t>
  </si>
  <si>
    <t>DISK WASHER</t>
  </si>
  <si>
    <t>ID044648</t>
  </si>
  <si>
    <t>PULLEY</t>
  </si>
  <si>
    <t>BLOCK</t>
  </si>
  <si>
    <t>LATCH</t>
  </si>
  <si>
    <t>ID044592</t>
  </si>
  <si>
    <t>LOWER LOOPER ARM</t>
  </si>
  <si>
    <t>ID044536</t>
  </si>
  <si>
    <t>CLAMP</t>
  </si>
  <si>
    <t>ID044532</t>
  </si>
  <si>
    <t>ID044511</t>
  </si>
  <si>
    <t>ID044486</t>
  </si>
  <si>
    <t>WAVED WASHER</t>
  </si>
  <si>
    <t>ID044484</t>
  </si>
  <si>
    <t>ID044478</t>
  </si>
  <si>
    <t>ID044468</t>
  </si>
  <si>
    <t>PUMP HOUSING COVER UNIT</t>
  </si>
  <si>
    <t>ID044416</t>
  </si>
  <si>
    <t>KNIFE DRIVING CONNECTION</t>
  </si>
  <si>
    <t>STEADY WASHER</t>
  </si>
  <si>
    <t>DIFFERENTIAL FEED ADJUSTING LE</t>
  </si>
  <si>
    <t>FEED BAR SLIDE BLOCK</t>
  </si>
  <si>
    <t>ID044368</t>
  </si>
  <si>
    <t>PRESSER BAR LIFTER LEVER</t>
  </si>
  <si>
    <t>ID044363</t>
  </si>
  <si>
    <t>ID044362</t>
  </si>
  <si>
    <t>STOP PLUNGER SEGMENT PIN</t>
  </si>
  <si>
    <t>ID044361</t>
  </si>
  <si>
    <t>STOP PLUNGER SEGMENT</t>
  </si>
  <si>
    <t>ID044360</t>
  </si>
  <si>
    <t>PRESSER FOOT LIFTER STOP PLUNG</t>
  </si>
  <si>
    <t>ID044359</t>
  </si>
  <si>
    <t>PRESSER FOOT LIFTER LEVER LINK</t>
  </si>
  <si>
    <t>ID044341</t>
  </si>
  <si>
    <t>ID044335</t>
  </si>
  <si>
    <t>ID044326</t>
  </si>
  <si>
    <t>THRUST RING</t>
  </si>
  <si>
    <t>ID044321</t>
  </si>
  <si>
    <t>ID044301</t>
  </si>
  <si>
    <t>CRANKSHAFT BUSHING</t>
  </si>
  <si>
    <t>ID044260</t>
  </si>
  <si>
    <t>ID044257</t>
  </si>
  <si>
    <t>LAP FORMER GUIDE PLATE</t>
  </si>
  <si>
    <t>ID044256</t>
  </si>
  <si>
    <t>ID044250</t>
  </si>
  <si>
    <t>ID044245</t>
  </si>
  <si>
    <t>KNIFE DRIVING CONNECT OIL FELT</t>
  </si>
  <si>
    <t>ID044236</t>
  </si>
  <si>
    <t>SEWING HEAD OIL SHIELD</t>
  </si>
  <si>
    <t>ID044229</t>
  </si>
  <si>
    <t>TOP COVER</t>
  </si>
  <si>
    <t>ID044166</t>
  </si>
  <si>
    <t>ID044101</t>
  </si>
  <si>
    <t>INNER HOOK PRESSER ASM</t>
  </si>
  <si>
    <t>ID043980</t>
  </si>
  <si>
    <t>DISK STOPPER</t>
  </si>
  <si>
    <t>ID043960</t>
  </si>
  <si>
    <t>ID040444</t>
  </si>
  <si>
    <t>FEED DOG, A-27</t>
  </si>
  <si>
    <t>NEEDLE HOLDER</t>
  </si>
  <si>
    <t>NEEDLE PLATE F/PEGASUS WT500</t>
  </si>
  <si>
    <t>ID024519</t>
  </si>
  <si>
    <t>ID006755</t>
  </si>
  <si>
    <t>ID006685</t>
  </si>
  <si>
    <t>ID006274</t>
  </si>
  <si>
    <t>ID003644</t>
  </si>
  <si>
    <t>ID002954</t>
  </si>
  <si>
    <t>ID002781</t>
  </si>
  <si>
    <t>ID002014</t>
  </si>
  <si>
    <t>ID001445</t>
  </si>
  <si>
    <t>ID001296</t>
  </si>
  <si>
    <t>ID000702</t>
  </si>
  <si>
    <t>WEIGHT</t>
  </si>
  <si>
    <t>CUBIC-FEET</t>
  </si>
  <si>
    <t>ITE-STOCK-UOM</t>
  </si>
  <si>
    <t>SDT-SOH-QTY</t>
  </si>
  <si>
    <t>SDT-BIN</t>
  </si>
  <si>
    <t>ITE-DESCRIPTION</t>
  </si>
  <si>
    <t>SDT-ITEM</t>
  </si>
  <si>
    <t>ICL-NAME</t>
  </si>
  <si>
    <t>SDT-LOCATION</t>
  </si>
  <si>
    <t>ICC-NAME</t>
  </si>
  <si>
    <t>SDT-COMPANY</t>
  </si>
  <si>
    <t>THÁNG</t>
  </si>
  <si>
    <t>Theo dõi</t>
  </si>
  <si>
    <t>Hệ thống</t>
  </si>
  <si>
    <t>IC238-Đầu kỳ</t>
  </si>
  <si>
    <t>Hệ thống cuối kỳ</t>
  </si>
  <si>
    <t>IC238-Cuối kỳ</t>
  </si>
  <si>
    <t xml:space="preserve">Chênh lệch số lượng </t>
  </si>
  <si>
    <t>STT
No</t>
  </si>
  <si>
    <t>Mã số
ID</t>
  </si>
  <si>
    <t>ĐVT
Unit</t>
  </si>
  <si>
    <t>Số lượng
Quantity</t>
  </si>
  <si>
    <t>Ngày
Date</t>
  </si>
  <si>
    <t>Tháng
Month</t>
  </si>
  <si>
    <t>ID001695</t>
  </si>
  <si>
    <t>ID006206</t>
  </si>
  <si>
    <t>ID044966</t>
  </si>
  <si>
    <t>ID045232</t>
  </si>
  <si>
    <t>ID045293</t>
  </si>
  <si>
    <t>SPRING BASE</t>
  </si>
  <si>
    <t>ELECTRICAL CONTROLLER</t>
  </si>
  <si>
    <t>ID045827</t>
  </si>
  <si>
    <t>ID045915</t>
  </si>
  <si>
    <t>ID046087</t>
  </si>
  <si>
    <t>ID046133</t>
  </si>
  <si>
    <t>ID046433</t>
  </si>
  <si>
    <t>SPC-824SDU CONTROL BOARD FIGU</t>
  </si>
  <si>
    <t>ID051469</t>
  </si>
  <si>
    <t>B27/81X1/DCX27/DCX1 FFG 70/10</t>
  </si>
  <si>
    <t>OIL-PRESSURE PIPEÐ¤16,L 5.5M</t>
  </si>
  <si>
    <t>PLASTIC T Î¦27</t>
  </si>
  <si>
    <t>LIMIT SWITCH XCJ103</t>
  </si>
  <si>
    <t>CAPACITOR15µF +- 5% 450VAC</t>
  </si>
  <si>
    <t>ID058162</t>
  </si>
  <si>
    <t>FRONT SUPPORT UH8004</t>
  </si>
  <si>
    <t>OIL SEAL UH8004</t>
  </si>
  <si>
    <t>ID059486</t>
  </si>
  <si>
    <t>SLIDE BLOCK CAP FT7000</t>
  </si>
  <si>
    <t>ID059932</t>
  </si>
  <si>
    <t>FONT COVER</t>
  </si>
  <si>
    <t>ID087783</t>
  </si>
  <si>
    <t>HOLDER ARM</t>
  </si>
  <si>
    <t>CONTROL BOX</t>
  </si>
  <si>
    <t>ID121548</t>
  </si>
  <si>
    <t>B27 SAN 10/81X1SAN10FFG 65</t>
  </si>
  <si>
    <t>ID121549</t>
  </si>
  <si>
    <t>149X7/MY1002A/TVX7 80</t>
  </si>
  <si>
    <t>ID122096</t>
  </si>
  <si>
    <t>FILM INK 110X450</t>
  </si>
  <si>
    <t>ID122097</t>
  </si>
  <si>
    <t>TAPE 0.5 INCH</t>
  </si>
  <si>
    <t>A0.10</t>
  </si>
  <si>
    <t>ID122102</t>
  </si>
  <si>
    <t>BUNDLE-144 X 210 LOAI BUNDLE T</t>
  </si>
  <si>
    <t>K0.13</t>
  </si>
  <si>
    <t>SH</t>
  </si>
  <si>
    <t>ID122103</t>
  </si>
  <si>
    <t>ID122105</t>
  </si>
  <si>
    <t>FILM INK 85X450</t>
  </si>
  <si>
    <t>ID122111</t>
  </si>
  <si>
    <t>ACETATE FILM TAPE 3M 5910-1/2</t>
  </si>
  <si>
    <t>ID122112</t>
  </si>
  <si>
    <t>BOX SEALING TAPE PRINTED HANES</t>
  </si>
  <si>
    <t>ID122953</t>
  </si>
  <si>
    <t>BANG KEO 60MM-NGTAPE-3</t>
  </si>
  <si>
    <t>ID122954</t>
  </si>
  <si>
    <t>UPC - 1.25" X 1.5"-NGLW-12515</t>
  </si>
  <si>
    <t>Xuất</t>
  </si>
  <si>
    <t>Nhập</t>
  </si>
  <si>
    <t>Gas lạnh R22, DOPONT-Mỹ (bình 13.6kg bao vỏ)</t>
  </si>
  <si>
    <t>Dây curoa A46</t>
  </si>
  <si>
    <t>K0.12</t>
  </si>
  <si>
    <t>Filter kit Mode: 2901194402/ lọc dầu máy nén khí</t>
  </si>
  <si>
    <t>Rơ le nhiệt 1 - 1.6A hiệu Schneider</t>
  </si>
  <si>
    <t>Rơ le nhiệt 4 - 6A hiệu Schneider</t>
  </si>
  <si>
    <t>Rơ le nhiệt 2,5 - 4A hiệu Schneider</t>
  </si>
  <si>
    <t>Rơ le nhiệt 7 - 10A hiệu Schneider</t>
  </si>
  <si>
    <t>Ổ cắm Clipsal 16A/ 250V mã số: E426UEST2/T</t>
  </si>
  <si>
    <t>Công tắc Clipsal  mã số: E30/1M/D</t>
  </si>
  <si>
    <t>Mặt công tắc 2 lỗ clipsal PLATE ONLY No.32AVH</t>
  </si>
  <si>
    <t>Mặt công tắc 1 lỗ clipsal PLATE ONLY No.31AVH</t>
  </si>
  <si>
    <t>Mặt công tắc 3 lỗ Clipsal PLATE ONLY No.33AVH</t>
  </si>
  <si>
    <t>Bộ mồi lửa H.S.I Igniter and Flame Probe</t>
  </si>
  <si>
    <t>Bộ chuyển đổi tự động ngắt nhiệt độ/ Tem sensor Adapter Probe</t>
  </si>
  <si>
    <t>Cảm biến bình gas/ Tem sensor set</t>
  </si>
  <si>
    <t>Thiết bị đóng ngắt nhiệt độ/ Thermostat</t>
  </si>
  <si>
    <t>5X7.15</t>
  </si>
  <si>
    <t>5U6.1</t>
  </si>
  <si>
    <t>5X6.31</t>
  </si>
  <si>
    <t>5X7.16</t>
  </si>
  <si>
    <t>5T1.12</t>
  </si>
  <si>
    <t>5V6.3</t>
  </si>
  <si>
    <t>5H4.2</t>
  </si>
  <si>
    <t>5K1</t>
  </si>
  <si>
    <t>5Y3</t>
  </si>
  <si>
    <t>5C7</t>
  </si>
  <si>
    <t>5AF6.6</t>
  </si>
  <si>
    <t>5AN3</t>
  </si>
  <si>
    <t>5AB5</t>
  </si>
  <si>
    <t>5AE3.1</t>
  </si>
  <si>
    <t>5AE3.2</t>
  </si>
  <si>
    <t>5AE1.1</t>
  </si>
  <si>
    <t>5AE5.9</t>
  </si>
  <si>
    <t>5AE3.4</t>
  </si>
  <si>
    <t>5AE7</t>
  </si>
  <si>
    <t>5AE6</t>
  </si>
  <si>
    <t>5AE2.1</t>
  </si>
  <si>
    <t>5L4</t>
  </si>
  <si>
    <t>5R7</t>
  </si>
  <si>
    <t>5AN6</t>
  </si>
  <si>
    <t>5R5</t>
  </si>
  <si>
    <t>ID044164</t>
  </si>
  <si>
    <t>5Y7</t>
  </si>
  <si>
    <t>5S1</t>
  </si>
  <si>
    <t>5S6</t>
  </si>
  <si>
    <t>5O3.4</t>
  </si>
  <si>
    <t>5M5.31</t>
  </si>
  <si>
    <t>5R6</t>
  </si>
  <si>
    <t>5S2</t>
  </si>
  <si>
    <t>5M4.23</t>
  </si>
  <si>
    <t>5S3</t>
  </si>
  <si>
    <t>5M4.31</t>
  </si>
  <si>
    <t>5M3.29</t>
  </si>
  <si>
    <t>ID044354</t>
  </si>
  <si>
    <t>PRESURE FOOT GUIDE</t>
  </si>
  <si>
    <t>5O1.1</t>
  </si>
  <si>
    <t>5M6.23</t>
  </si>
  <si>
    <t>5S4</t>
  </si>
  <si>
    <t>5N4.5</t>
  </si>
  <si>
    <t>ID044411</t>
  </si>
  <si>
    <t>OIL CUB LID</t>
  </si>
  <si>
    <t>5N3.1</t>
  </si>
  <si>
    <t>5R4</t>
  </si>
  <si>
    <t>5G3.8</t>
  </si>
  <si>
    <t>5H3.3</t>
  </si>
  <si>
    <t>5W6.6</t>
  </si>
  <si>
    <t>5Y2</t>
  </si>
  <si>
    <t>5U2.3</t>
  </si>
  <si>
    <t>5Y1</t>
  </si>
  <si>
    <t>5W1.7</t>
  </si>
  <si>
    <t>5W7.3</t>
  </si>
  <si>
    <t>5T1.29</t>
  </si>
  <si>
    <t>5W4.3</t>
  </si>
  <si>
    <t>5W4.2</t>
  </si>
  <si>
    <t>5V6.7</t>
  </si>
  <si>
    <t>5W1.3</t>
  </si>
  <si>
    <t>5X1.1</t>
  </si>
  <si>
    <t>5L7</t>
  </si>
  <si>
    <t>5C5</t>
  </si>
  <si>
    <t>5K5</t>
  </si>
  <si>
    <t>5F5.6</t>
  </si>
  <si>
    <t>5B1.5</t>
  </si>
  <si>
    <t>5E6.7</t>
  </si>
  <si>
    <t>5K2</t>
  </si>
  <si>
    <t>5K4</t>
  </si>
  <si>
    <t>5I4.4</t>
  </si>
  <si>
    <t>5A3.8</t>
  </si>
  <si>
    <t>5H3.8</t>
  </si>
  <si>
    <t>5F2.4</t>
  </si>
  <si>
    <t>5E5.5</t>
  </si>
  <si>
    <t>5D2.34</t>
  </si>
  <si>
    <t>5L3</t>
  </si>
  <si>
    <t>5F6.8</t>
  </si>
  <si>
    <t>5K6</t>
  </si>
  <si>
    <t>5F3.4</t>
  </si>
  <si>
    <t>5H2.6</t>
  </si>
  <si>
    <t>5G6.7</t>
  </si>
  <si>
    <t>5A5.4</t>
  </si>
  <si>
    <t>5E2.2</t>
  </si>
  <si>
    <t>5L2</t>
  </si>
  <si>
    <t>5H3.6</t>
  </si>
  <si>
    <t>5H5.26</t>
  </si>
  <si>
    <t>5C6</t>
  </si>
  <si>
    <t>5H1.3</t>
  </si>
  <si>
    <t>5B1.4</t>
  </si>
  <si>
    <t>5K7</t>
  </si>
  <si>
    <t>5E5.3</t>
  </si>
  <si>
    <t>5B3.3</t>
  </si>
  <si>
    <t>5B4.3</t>
  </si>
  <si>
    <t>5B5.8</t>
  </si>
  <si>
    <t>5F3.6</t>
  </si>
  <si>
    <t>5I4.7</t>
  </si>
  <si>
    <t>5F7.6</t>
  </si>
  <si>
    <t>5I6.1</t>
  </si>
  <si>
    <t>5G5.6</t>
  </si>
  <si>
    <t>5G1.6</t>
  </si>
  <si>
    <t>ID045043</t>
  </si>
  <si>
    <t>5Q6</t>
  </si>
  <si>
    <t>ID045053</t>
  </si>
  <si>
    <t>5M4.24</t>
  </si>
  <si>
    <t>5C1.3</t>
  </si>
  <si>
    <t>5E6.3</t>
  </si>
  <si>
    <t>5AB1.1</t>
  </si>
  <si>
    <t>5AB1.4</t>
  </si>
  <si>
    <t>5AB4</t>
  </si>
  <si>
    <t>5U2.2</t>
  </si>
  <si>
    <t>5V4.7</t>
  </si>
  <si>
    <t>5I7.9</t>
  </si>
  <si>
    <t>5AB6.1</t>
  </si>
  <si>
    <t>5G4.3</t>
  </si>
  <si>
    <t>5C1.7</t>
  </si>
  <si>
    <t>5V4.1</t>
  </si>
  <si>
    <t>5V4.2</t>
  </si>
  <si>
    <t>5H4.5</t>
  </si>
  <si>
    <t>5D4.4</t>
  </si>
  <si>
    <t>5D3.34</t>
  </si>
  <si>
    <t>5C3.1</t>
  </si>
  <si>
    <t>ID045686</t>
  </si>
  <si>
    <t>ID045725</t>
  </si>
  <si>
    <t>PRESSER FOOT SPRING PLATE</t>
  </si>
  <si>
    <t>5D4.1</t>
  </si>
  <si>
    <t>5A1.6</t>
  </si>
  <si>
    <t>5D3.28</t>
  </si>
  <si>
    <t>5M2.35</t>
  </si>
  <si>
    <t>5D1.30</t>
  </si>
  <si>
    <t>5D1.34</t>
  </si>
  <si>
    <t>ID045817</t>
  </si>
  <si>
    <t>5D1.35</t>
  </si>
  <si>
    <t>ID045824</t>
  </si>
  <si>
    <t>5D3.12</t>
  </si>
  <si>
    <t>5D2.20</t>
  </si>
  <si>
    <t>5D4.17</t>
  </si>
  <si>
    <t>5T2.25</t>
  </si>
  <si>
    <t>5A1.34</t>
  </si>
  <si>
    <t>5M5.3</t>
  </si>
  <si>
    <t>5M2.3</t>
  </si>
  <si>
    <t>5M1.27</t>
  </si>
  <si>
    <t>5M4.34</t>
  </si>
  <si>
    <t>5C3.7</t>
  </si>
  <si>
    <t>5C3.9</t>
  </si>
  <si>
    <t>5H5.31</t>
  </si>
  <si>
    <t>5AC7</t>
  </si>
  <si>
    <t>5AG1.17</t>
  </si>
  <si>
    <t>5AF2.7</t>
  </si>
  <si>
    <t>5AF3</t>
  </si>
  <si>
    <t>5AA6.4</t>
  </si>
  <si>
    <t>ID050530</t>
  </si>
  <si>
    <t>KNEE SWITCH COMPLETE SET</t>
  </si>
  <si>
    <t>5AH2.3</t>
  </si>
  <si>
    <t>5AI5</t>
  </si>
  <si>
    <t>BELT SPA 3032 LW</t>
  </si>
  <si>
    <t>5AI7</t>
  </si>
  <si>
    <t>5H7.9</t>
  </si>
  <si>
    <t>5U2.7</t>
  </si>
  <si>
    <t>5U2.4</t>
  </si>
  <si>
    <t>5X3.1</t>
  </si>
  <si>
    <t>5F1.4</t>
  </si>
  <si>
    <t>5B4.8</t>
  </si>
  <si>
    <t>5B5.6</t>
  </si>
  <si>
    <t>5P7.7</t>
  </si>
  <si>
    <t>5E1.8</t>
  </si>
  <si>
    <t>5AC3.6</t>
  </si>
  <si>
    <t>ID121546</t>
  </si>
  <si>
    <t>135X17/DPX17#75</t>
  </si>
  <si>
    <t>5AF4</t>
  </si>
  <si>
    <t>ID122056</t>
  </si>
  <si>
    <t>BELT HOLDER (R)</t>
  </si>
  <si>
    <t>ID122350</t>
  </si>
  <si>
    <t>134/DPX5 FFG GEBEDUR 90</t>
  </si>
  <si>
    <t>Rơ le thời gian 0-300h - H3CR hiệu omrom</t>
  </si>
  <si>
    <t>Măng xông nối nhựa PVC ф 34</t>
  </si>
  <si>
    <t>Măng xông nối sống nhựa ф 27</t>
  </si>
  <si>
    <t>Măng xông nối sống nhựa ф 49</t>
  </si>
  <si>
    <t>Măng xông nối nhựa có gen ngoài ф 49</t>
  </si>
  <si>
    <t>Măng xông lục giác sắt φ 34</t>
  </si>
  <si>
    <t>Măng xông nối sống sắt ф 34</t>
  </si>
  <si>
    <t>Măng xông nối sống sắt ф 27</t>
  </si>
  <si>
    <t>Măng xông lục giác sắt ф 21</t>
  </si>
  <si>
    <t>Măng xông nối nhựa có gen ngoài ф 42</t>
  </si>
  <si>
    <t>ID122107</t>
  </si>
  <si>
    <t>UPC 1.375" X 1.375"</t>
  </si>
  <si>
    <t>E-73</t>
  </si>
  <si>
    <t>A-w09</t>
  </si>
  <si>
    <t>ID044226</t>
  </si>
  <si>
    <t>TOP COVER GASKET</t>
  </si>
  <si>
    <t>ID044568</t>
  </si>
  <si>
    <t>ID044858</t>
  </si>
  <si>
    <t>ID045228</t>
  </si>
  <si>
    <t>FOLDER</t>
  </si>
  <si>
    <t>ID045440</t>
  </si>
  <si>
    <t>SAFETY PLATE HOLDER</t>
  </si>
  <si>
    <t>TROWEL PLAT</t>
  </si>
  <si>
    <t>GASKET UH8004</t>
  </si>
  <si>
    <t>ID058060</t>
  </si>
  <si>
    <t>ID058107</t>
  </si>
  <si>
    <t>Contactor 3P 50A  220VAC (LC1D50M7) hiệu Schneider</t>
  </si>
  <si>
    <t>Bộ điều khiển lưu lượng gió Honeywell - CN7510A2001</t>
  </si>
  <si>
    <t>Vòng bi 6202zze hiệu Nachi</t>
  </si>
  <si>
    <t>Vòng bi 6203zze hiệu Nachi</t>
  </si>
  <si>
    <t>Vòng bi 6204LLU hiệu Nachi</t>
  </si>
  <si>
    <t xml:space="preserve">Bóng philips TL-5/28w/865 </t>
  </si>
  <si>
    <t>Bóng đèn philips TL-5-14w/840</t>
  </si>
  <si>
    <t>5AB1.3</t>
  </si>
  <si>
    <t>ID044227</t>
  </si>
  <si>
    <t>ID044270</t>
  </si>
  <si>
    <t>ID044746</t>
  </si>
  <si>
    <t>ID044948</t>
  </si>
  <si>
    <t>DIFFERENTIAL FEED BLOCK</t>
  </si>
  <si>
    <t>ID045673</t>
  </si>
  <si>
    <t>ID045887</t>
  </si>
  <si>
    <t>5A1.19</t>
  </si>
  <si>
    <t>WHEEL FOR FORKLIFT (ETV 116)</t>
  </si>
  <si>
    <t>ID058374</t>
  </si>
  <si>
    <t>ID112149</t>
  </si>
  <si>
    <t>'8'' TUYP TRANSMISSION DEVICE</t>
  </si>
  <si>
    <t>Tên thiết bị
Part Name</t>
  </si>
  <si>
    <t xml:space="preserve">Pin 9V -175mAh hiệu Energizer </t>
  </si>
  <si>
    <t>Dũa tam giác Φ 8</t>
  </si>
  <si>
    <t>Keo chống thấm Elastobond 111 (bì 250g)</t>
  </si>
  <si>
    <t>Lề inox hai chiều hiệu HAMMERED (mẫu)</t>
  </si>
  <si>
    <t>Lưỡi cắt bê tông</t>
  </si>
  <si>
    <t>Mũi khoan bê tông 14x160mm</t>
  </si>
  <si>
    <t>Mũi khoan bê tông 16x160mm</t>
  </si>
  <si>
    <t>Cùi chỏ cửa hiệu New start, chịu tải 120kg  (mẫu)</t>
  </si>
  <si>
    <t>Gas lạnh R407C, DOPONT-Mỹ (bình 11.3kg bao vỏ)</t>
  </si>
  <si>
    <t>Vít bắn sắt 1cm (bì 1000 con)</t>
  </si>
  <si>
    <t>Vít bắn sắt 2cm (bì 1000 con)</t>
  </si>
  <si>
    <t>Vít bắn sắt 3cm (bì 1000 con)</t>
  </si>
  <si>
    <t>Vít vặn ticke nhựa 4 phân</t>
  </si>
  <si>
    <t>Ống nhựa luồn dây điện sino φ 25</t>
  </si>
  <si>
    <t>Đế rơle trung gian 230V-50/60Hz RXZE2M114 (Schneider)</t>
  </si>
  <si>
    <t>ID044758</t>
  </si>
  <si>
    <t>SLIDE GUIDE</t>
  </si>
  <si>
    <t>ID044961</t>
  </si>
  <si>
    <t>SCREWED PIN</t>
  </si>
  <si>
    <t>ID045670</t>
  </si>
  <si>
    <t>ID046534</t>
  </si>
  <si>
    <t>TROWEL BIG</t>
  </si>
  <si>
    <t>Quạt hút 120×120 DP200A P/N 2123HSL 220-240V hiệu Sunon</t>
  </si>
  <si>
    <t>ID045610</t>
  </si>
  <si>
    <t>ID046056</t>
  </si>
  <si>
    <t>ID127258</t>
  </si>
  <si>
    <t>B27/81X1/DCX27/DCX1 FFG 75</t>
  </si>
  <si>
    <t>ID127264</t>
  </si>
  <si>
    <t>UPPER KNIFE QB</t>
  </si>
  <si>
    <t>KNIFE QB</t>
  </si>
  <si>
    <t>ID127267</t>
  </si>
  <si>
    <t>5Q7.2</t>
  </si>
  <si>
    <t>ID127270</t>
  </si>
  <si>
    <t>ID127272</t>
  </si>
  <si>
    <t>FIXED KNIFE QB</t>
  </si>
  <si>
    <t>ID052282</t>
  </si>
  <si>
    <t>MOVEABLE KNIFE SHAFT FS/NT67</t>
  </si>
  <si>
    <t>INK FOR OFF STANDARD WATCH</t>
  </si>
  <si>
    <t>ID121530</t>
  </si>
  <si>
    <t>UY118-SAN 10 FFG #70</t>
  </si>
  <si>
    <t>5AK3</t>
  </si>
  <si>
    <t>ID126395</t>
  </si>
  <si>
    <t>ADJUSTING SCREW ASM</t>
  </si>
  <si>
    <t>Aptomat 32A - 3 tép hiệu Schnieder</t>
  </si>
  <si>
    <t>Aptomat 32A - 1 tép hiệu Schnieder</t>
  </si>
  <si>
    <t>ID044033</t>
  </si>
  <si>
    <t>NEEDLE BAR CRANK ROD ASM</t>
  </si>
  <si>
    <t>ID044297</t>
  </si>
  <si>
    <t>LOOPER DRIVING CRANK PIN</t>
  </si>
  <si>
    <t>ID044314</t>
  </si>
  <si>
    <t>GUDIE</t>
  </si>
  <si>
    <t>ID045699</t>
  </si>
  <si>
    <t>Tồn kho 
tối thiểu</t>
  </si>
  <si>
    <t>Số lượng 
đặt hàng cho kỳ tiếp theo</t>
  </si>
  <si>
    <t>Đá mài Bavia Kt: 100x6.0x16.0mm</t>
  </si>
  <si>
    <t>Khớp nối trơn ф 20 (nối ống nhựa luồn dây điện)</t>
  </si>
  <si>
    <t>Bách còng nhựa φ 25</t>
  </si>
  <si>
    <t>Bách còng nhựa φ 20</t>
  </si>
  <si>
    <t>Dây rút 250mm (bì 1000 sợi)</t>
  </si>
  <si>
    <t>Ắc quy nước 12V-200A hiệu Đồng Nai</t>
  </si>
  <si>
    <t>Băng cuộn khu vực cấm vào trọng lượng 700g, chiều dài 100 mét 
(± 3m)</t>
  </si>
  <si>
    <t>Vòi nước Inox mã số: FC2233 hãng FiCo</t>
  </si>
  <si>
    <t>Khớp nối trơn ф 25 (nối ống nhựa luồn dây điện)</t>
  </si>
  <si>
    <t>Ruột gà SP hiệu Sino φ 25 SP9025CM (cuộn 40 mét)</t>
  </si>
  <si>
    <t>Keo dán nhựa PVC - hộp 0.5kg</t>
  </si>
  <si>
    <t>Ruột gà SP hiệu Sino φ 20 SP9020CM (cuộn 50 mét)</t>
  </si>
  <si>
    <t>ID045183</t>
  </si>
  <si>
    <t>ELECTROMAGNETIC VALVE ASM</t>
  </si>
  <si>
    <t>ID046379</t>
  </si>
  <si>
    <t>BOARD</t>
  </si>
  <si>
    <t>ID047099</t>
  </si>
  <si>
    <t>IRON WELDING ROD 2.6MM</t>
  </si>
  <si>
    <t>ID057845</t>
  </si>
  <si>
    <t>OIL FILTER SH7004</t>
  </si>
  <si>
    <t>ID061523</t>
  </si>
  <si>
    <t>WASHER FT6500</t>
  </si>
  <si>
    <t>ID122354</t>
  </si>
  <si>
    <t>134/DPX5/135X5 GEBEDUR 75</t>
  </si>
  <si>
    <t>Băng si màu trắng, khổ 75mm, quấn bảo ôn trọng lượng 340g</t>
  </si>
  <si>
    <t>Mũi khoét lỗ hợp kim Ф 20 hiệu hiệu Đông Ngân</t>
  </si>
  <si>
    <t>Mũi khoét lố hợp kim Ф 25 hiệu hiệu Đông Ngân</t>
  </si>
  <si>
    <t>Mũi khoét lố hợp kim Ф 28 hiệu hiệu Đông Ngân</t>
  </si>
  <si>
    <t>Mũi khoét lố hợp kim Ф 22 hiệu hiệu Đông Ngân</t>
  </si>
  <si>
    <t>Phích cắm hiệu ChengLi code: P3ET/2 - 250V-16A/125V-20A</t>
  </si>
  <si>
    <t>Chậu sắt Φ 21 - 27</t>
  </si>
  <si>
    <t>F/O filter unloader valve kit Mode: 2901146300</t>
  </si>
  <si>
    <t>Thermostat valve kit 60˚C Mode: 2901146400/van nhiệt máy nén khí</t>
  </si>
  <si>
    <t>Roto Xtend duty  Mode: 2901170100/ dầu máy nén khí</t>
  </si>
  <si>
    <t>D-end bearing SKF Mode: 6215/C4/ ổ bi máy nén khí</t>
  </si>
  <si>
    <t>Filter kit Mode: 2901194402/ lọc gió máy nén khí</t>
  </si>
  <si>
    <t>SPNK</t>
  </si>
  <si>
    <t>SPBC</t>
  </si>
  <si>
    <t>SPAT</t>
  </si>
  <si>
    <t>SPĐH</t>
  </si>
  <si>
    <t>SPXNĐ</t>
  </si>
  <si>
    <t>PHU-F-MTN-101</t>
  </si>
  <si>
    <t>Rev: 02-01/9/2015</t>
  </si>
  <si>
    <t>ID044856</t>
  </si>
  <si>
    <t>ID045534</t>
  </si>
  <si>
    <t>CRANK CHAMER COVER</t>
  </si>
  <si>
    <t>ID045662</t>
  </si>
  <si>
    <t>ID045706</t>
  </si>
  <si>
    <t>ID045852</t>
  </si>
  <si>
    <t>ID052277</t>
  </si>
  <si>
    <t>ID127266</t>
  </si>
  <si>
    <t>ID127268</t>
  </si>
  <si>
    <t>ID128446</t>
  </si>
  <si>
    <t>CLAMP LIFTING PIN</t>
  </si>
  <si>
    <t>ID131170</t>
  </si>
  <si>
    <t>LOWER KNIFEQB</t>
  </si>
  <si>
    <t>ID131172</t>
  </si>
  <si>
    <t>FIXING KNIFEQB</t>
  </si>
  <si>
    <t>SP-06</t>
  </si>
  <si>
    <t>Cọ con lăn 15cm hiệu Việt Mỹ</t>
  </si>
  <si>
    <t>Đầu bu lông lục giác DINOSAUR</t>
  </si>
  <si>
    <t>Dầu lạnh Suniso 3GS - VG32 Suniso Japan / cung cấp bảng CO &amp; CQ</t>
  </si>
  <si>
    <t>Ruột gà SP hiệu Sino φ 16 SP9016CM (cuộn 50 mét)</t>
  </si>
  <si>
    <t>ID044342</t>
  </si>
  <si>
    <t>ID044675</t>
  </si>
  <si>
    <t>5P6.6</t>
  </si>
  <si>
    <t>ID045685</t>
  </si>
  <si>
    <t>SWITCH (CNTD)</t>
  </si>
  <si>
    <t>ID052278</t>
  </si>
  <si>
    <t>WASHER FS/NT67</t>
  </si>
  <si>
    <t>ID087910</t>
  </si>
  <si>
    <t>BOW -SHAPE SPRING</t>
  </si>
  <si>
    <t>Bóng đèn philips TL-5/28w/840</t>
  </si>
  <si>
    <t>Đế nổi đơn Sino</t>
  </si>
  <si>
    <t>ID044259</t>
  </si>
  <si>
    <t>ID044311</t>
  </si>
  <si>
    <t>ID044334</t>
  </si>
  <si>
    <t>ID044597</t>
  </si>
  <si>
    <t>ID044682</t>
  </si>
  <si>
    <t>ID044696</t>
  </si>
  <si>
    <t>ROCKER ARM</t>
  </si>
  <si>
    <t>ID044884</t>
  </si>
  <si>
    <t>ID044897</t>
  </si>
  <si>
    <t>ID044939</t>
  </si>
  <si>
    <t>ID045603</t>
  </si>
  <si>
    <t>THROAD PLATE</t>
  </si>
  <si>
    <t>ID046029</t>
  </si>
  <si>
    <t>ID046082</t>
  </si>
  <si>
    <t>ID058682</t>
  </si>
  <si>
    <t>SIDE COVER UH9000</t>
  </si>
  <si>
    <t>ID060679</t>
  </si>
  <si>
    <t>KNIFE FTD7000</t>
  </si>
  <si>
    <t>Cupla Nitto - Nhật model: 80SN  (đầu âm)</t>
  </si>
  <si>
    <t>Cupla Nitto - Nhật model: 50PN (đầu dương)</t>
  </si>
  <si>
    <t>ID005594</t>
  </si>
  <si>
    <t>ID044290</t>
  </si>
  <si>
    <t>MAIN SHAFT COUPLING</t>
  </si>
  <si>
    <t>ID044436</t>
  </si>
  <si>
    <t>ID044600</t>
  </si>
  <si>
    <t>DIFFERENTIAL FEED ROCKER</t>
  </si>
  <si>
    <t>ID044881</t>
  </si>
  <si>
    <t>ID045329</t>
  </si>
  <si>
    <t>ID045619</t>
  </si>
  <si>
    <t>ID045696</t>
  </si>
  <si>
    <t>MAIN FEED GOG</t>
  </si>
  <si>
    <t>ID045936</t>
  </si>
  <si>
    <t>ID061614</t>
  </si>
  <si>
    <t>PULLEY NT67</t>
  </si>
  <si>
    <t>5R1.9</t>
  </si>
  <si>
    <t>ID061618</t>
  </si>
  <si>
    <t>STUD NT67</t>
  </si>
  <si>
    <t>ID122039</t>
  </si>
  <si>
    <t>UY 128 SAN 10 FFG 65</t>
  </si>
  <si>
    <t>ID126140</t>
  </si>
  <si>
    <t>ID127271</t>
  </si>
  <si>
    <t>NEEDLE PLATE TONGUE QB</t>
  </si>
  <si>
    <t>ID044237</t>
  </si>
  <si>
    <t>FRAME CHIP GUARD</t>
  </si>
  <si>
    <t>ID044328</t>
  </si>
  <si>
    <t>KNIFE HOLDER SHANK SUPPORT</t>
  </si>
  <si>
    <t>ID044433</t>
  </si>
  <si>
    <t>ID044732</t>
  </si>
  <si>
    <t>ID044756</t>
  </si>
  <si>
    <t>ID044757</t>
  </si>
  <si>
    <t>DRIVE PIN</t>
  </si>
  <si>
    <t>ID045554</t>
  </si>
  <si>
    <t>CYLINDER ASM</t>
  </si>
  <si>
    <t>ID045639</t>
  </si>
  <si>
    <t>ID045695</t>
  </si>
  <si>
    <t>ID045705</t>
  </si>
  <si>
    <t>ID045990</t>
  </si>
  <si>
    <t>ID115872</t>
  </si>
  <si>
    <t>Vít vặn ghế Ego</t>
  </si>
  <si>
    <t>MC1.1</t>
  </si>
  <si>
    <t>Vòng bi SKF/NJ 204 ECM01</t>
  </si>
  <si>
    <t>Móc treo máy điều hòa</t>
  </si>
  <si>
    <t>MA1.2</t>
  </si>
  <si>
    <t>MC.0</t>
  </si>
  <si>
    <t>Sơn xám mã sô: 910 hiệu Hoàng Gia / lon 1 lít - 0.85g</t>
  </si>
  <si>
    <t>MA2.2</t>
  </si>
  <si>
    <t>MA2.1</t>
  </si>
  <si>
    <t>Sơn xịt hiệu Kobe mã code: 241 màu vàng</t>
  </si>
  <si>
    <t>MA1.3</t>
  </si>
  <si>
    <t>Sơn xịt hiệu Kobe mã code: 211 màu đỏ</t>
  </si>
  <si>
    <t>Sơn xịt hiệu Kobe mã code: 210 màu đen</t>
  </si>
  <si>
    <t>Sơn xịt hiệu Kobe mã code: 200 màu trắng</t>
  </si>
  <si>
    <t>MA2.3</t>
  </si>
  <si>
    <t>Mặt công tắc sino 1 lỗ</t>
  </si>
  <si>
    <t>Công tắc Sino</t>
  </si>
  <si>
    <t>Ổ cắm đôi có nắp hiệu Panasonic</t>
  </si>
  <si>
    <t>Tăng phô LX-L50C</t>
  </si>
  <si>
    <t>MC3.1</t>
  </si>
  <si>
    <t>Relay TR-N2/3 (32-42A)</t>
  </si>
  <si>
    <t>Dây điện CV6 cadivi</t>
  </si>
  <si>
    <t>Dây điện CV1.0 cadivi</t>
  </si>
  <si>
    <t>Dây điện 1cx1.5 lucky star</t>
  </si>
  <si>
    <t>MG EZC100B 7.5KA 3P/3T 40A
Mã hàng EZC100B3040 schneider</t>
  </si>
  <si>
    <t>Ống ruột gà ф 34</t>
  </si>
  <si>
    <t>COMPL. CAMSWITCH DIA 22
Mã  hàng K1B1002HLH schenider</t>
  </si>
  <si>
    <t>EZC100H1040</t>
  </si>
  <si>
    <t>Contactor 40A 18.5KW AC3 220VAC  Mã hàng: LC1D40AM7 hiệu Schneider</t>
  </si>
  <si>
    <t>Aptomat CVS160B TM160D 3P 25kA Mã hàng: LV516303 hiệu Schneider</t>
  </si>
  <si>
    <t>MG EZC250F 18kA 3P 225A
Mã hàng EZC250F3225 
Hãng sản xuất Schneider</t>
  </si>
  <si>
    <t>MA1.4</t>
  </si>
  <si>
    <t>Bộ đèn sự cố PNE TTH 110LA, lắp âm trần,
dùng 01 bóng halogen 10W, 6V, kèm bộ lưu
điện 1,5-2h, tự hoạt động khi mất điện,
có chức năng test thử,
nguồn điện 220-240V, 50/60Hz 
Xuất xứ Malaysia</t>
  </si>
  <si>
    <t>Thiết bị báo rò rỉ gas Beinat GS 911K</t>
  </si>
  <si>
    <t>CCT15850</t>
  </si>
  <si>
    <t>Biến dòng điện hạ thế tỉ số 200/5A đấu nối lên cáp
Ref: METSECT5CC020</t>
  </si>
  <si>
    <t>Đế lót chân thang</t>
  </si>
  <si>
    <t>Đầu chuyển đổi camera VBC-03</t>
  </si>
  <si>
    <t xml:space="preserve">Co sắt Φ 21 </t>
  </si>
  <si>
    <t>Công tắc on-off-on 250VAC-15A/125VAC-20A</t>
  </si>
  <si>
    <t>Nối thẳng gen trong nhựa PVC ф 21</t>
  </si>
  <si>
    <t>Micro SR-918</t>
  </si>
  <si>
    <t>Mấy sấy tay FJ-T09B2 Panasonic</t>
  </si>
  <si>
    <t>MA2.4</t>
  </si>
  <si>
    <t>Van điện từ gas Typ 0518/1218 -220-240VAC</t>
  </si>
  <si>
    <t>Bộ điều khiển nhiệt độ kho đông dixell XR20CX</t>
  </si>
  <si>
    <t>Bộ điều khiển nhiệt độ kho đông dixell XR40CX</t>
  </si>
  <si>
    <t>Quạt Treo Công Nghiệp ASIA Sãi Cánh 50 cm. model: L20002
Công tắc Dây Kéo,Có 3 tốc độ gió - tem tiết kiệm điện</t>
  </si>
  <si>
    <t>Súng mồi lửa - đánh lửa Kt: 400-450mm</t>
  </si>
  <si>
    <t>Quạt đứng Senko DTS 107</t>
  </si>
  <si>
    <t>Van phao tự ngắt nước khi đầy
Loại ren ngoài ф 34</t>
  </si>
  <si>
    <t>Khớp nối trụ chữa cháy D65 - ngàm D65</t>
  </si>
  <si>
    <t>Bộ kìm phe 4 đầu Stanley 84-168 thương hiệu Mỹ</t>
  </si>
  <si>
    <t>Kềm bấm Rive</t>
  </si>
  <si>
    <t>Dây rack 3.5 ra 2 AV cho âm thanh</t>
  </si>
  <si>
    <t>Đèn Led Panel Lamp 18w/ Voltage: 90-265V</t>
  </si>
  <si>
    <t xml:space="preserve">Phe xe nâng tay  ф 20 (Việt Nam ) </t>
  </si>
  <si>
    <t>Bánh lái nhựa (Việt Nam) mẫu  thông số 200x50</t>
  </si>
  <si>
    <t>Bánh tải nhựa ( Việt Nam) mẫu thông số 70x80</t>
  </si>
  <si>
    <t>Tempreture controller Honeywell (T775b2040)</t>
  </si>
  <si>
    <t>Humidity Contoller Honeywell (T775U2006)</t>
  </si>
  <si>
    <t>Omron F2B - M12KS04 -WP-B1</t>
  </si>
  <si>
    <t>Khóa khẩn cấp YSSEP323-11RA</t>
  </si>
  <si>
    <t>Dây đai 500-5GT (bản rộng 12.5mm - 100 răng)</t>
  </si>
  <si>
    <t>Cáp VGA màn hình dài 25m</t>
  </si>
  <si>
    <t>MA1.6</t>
  </si>
  <si>
    <t>Đầu báo khói Beam thu phát hồng ngoại SPC-24 Hochiki/Japan</t>
  </si>
  <si>
    <t>Module giám sát 2 ngõ vào DCP-DIMM hiệu Hochiki /USA</t>
  </si>
  <si>
    <t>Module ngõ vào cho đầu báo thường DCP-CZM hiệu Hochiki</t>
  </si>
  <si>
    <t>Module 2 ngõ ra relay, 2A 
Model: DCP - R2ML</t>
  </si>
  <si>
    <t>Nút ấn khẩn Hokchiki PPE - 1</t>
  </si>
  <si>
    <t>Nút ấn khẩn AH0127 (kiểu đập vỡ kiếng tác động)</t>
  </si>
  <si>
    <t>Đèn báo động 12VDC Đài Loan</t>
  </si>
  <si>
    <t>Còi báo động 12VDC Đài Loan</t>
  </si>
  <si>
    <t>Gas Dupont 404A - USA ( 1 bình / 10.896kg)</t>
  </si>
  <si>
    <t>Lọc ẩm AHU/Liquid fiter drier DCL 307S (023Z0071) - HFC/HCFC/CFC
MVW P500 Psig/35bar 40 -70 ◦ C</t>
  </si>
  <si>
    <t>Bộ lọc ẩm / DCL 757S - 023 Z 0115/ MWP 500 PSI / 35 BAR</t>
  </si>
  <si>
    <t>EWD kit code: 2901074900</t>
  </si>
  <si>
    <t>Overhaul kit code: 2901108901</t>
  </si>
  <si>
    <t>Element mounting kit code: 2901146000</t>
  </si>
  <si>
    <t>Phớt máy bơm nước Grundfos Shaft seal CH12-30 P/N: 96586306</t>
  </si>
  <si>
    <t>Bộ đèn UV model SC4/2 (Viqua - Canada) Pb1</t>
  </si>
  <si>
    <t>Tăng phô B-80 (hệ thống nước uống Pb2)</t>
  </si>
  <si>
    <t>Công tắc an toàn xe nâng điện  mã code: 12057239</t>
  </si>
  <si>
    <t>Phốt chặn dầu xe nâng ERE 120 ( Shaft seal kit) Item code: 27407140</t>
  </si>
  <si>
    <t>Bạc đạn xe nâng Jungheinrich EFG320-FN404948</t>
  </si>
  <si>
    <t>Công tắc dừng khẩn cấp xe nâng điện Model ETV116 Mã số: 51159464</t>
  </si>
  <si>
    <t>Lọc thủy lực hồi ETV 116 code: 8893262</t>
  </si>
  <si>
    <t>Lọc hơi ETV 116 code: 2305848</t>
  </si>
  <si>
    <t>Lọc thủy lực hồi EFG 320 code: 4568077</t>
  </si>
  <si>
    <t>Lọc thủy lực hút EFG 320 code: 3916293</t>
  </si>
  <si>
    <t>Lọc thủy lực ERE 120 code: 613848</t>
  </si>
  <si>
    <t>Núm lái xe nâng code: 1297031</t>
  </si>
  <si>
    <t>Chốt sắt xe nâng tay 30x3mm (Việt Nam)</t>
  </si>
  <si>
    <t>Phớt xe nâng tay (mẫu)</t>
  </si>
  <si>
    <t>Áo quần cách điện</t>
  </si>
  <si>
    <t>Mỏ hàn kìm 60w -220/240V</t>
  </si>
  <si>
    <t>Búa sắt loại 500g</t>
  </si>
  <si>
    <t>Cale răng ф 14 in</t>
  </si>
  <si>
    <t>Mỏ hàn sung 100w -220v/50HZ</t>
  </si>
  <si>
    <t>Thước cặp</t>
  </si>
  <si>
    <t>Tua vít lép ф 5x200mm</t>
  </si>
  <si>
    <t>Dũa hợp kim 3 ly</t>
  </si>
  <si>
    <t>Dũa hợp kim 4 ly</t>
  </si>
  <si>
    <t>Dũa hợp kim 5 ly</t>
  </si>
  <si>
    <t>Búa sắt loại 200g</t>
  </si>
  <si>
    <t>Đầu khoan 1.5-10mm</t>
  </si>
  <si>
    <t>Đầu khoan 3-16mm</t>
  </si>
  <si>
    <t>Đầu khoan 1.5-13mm</t>
  </si>
  <si>
    <t>Kìm mở phe KWT HB-230/32-80MM</t>
  </si>
  <si>
    <t>Sủi cán dài hiệu Nam Long</t>
  </si>
  <si>
    <t>Lưỡi cưa gỗ hiệu Makita code: P - 67957 Kt: 185mmx20mm</t>
  </si>
  <si>
    <t xml:space="preserve">Mũi khoan bê tông Makita  phi 12 × 350mm </t>
  </si>
  <si>
    <t xml:space="preserve">Mũi khoan bê tông Makita  phi 12 × 260mm </t>
  </si>
  <si>
    <t xml:space="preserve">Mũi khoan bê tông Makita  phi 14 × 350mm </t>
  </si>
  <si>
    <t xml:space="preserve">Mũi khoan bê tông Makita  phi 14 × 260mm </t>
  </si>
  <si>
    <t xml:space="preserve">Mũi khoan bê tông Makita  phi 16 × 350mm </t>
  </si>
  <si>
    <t xml:space="preserve">Mũi khoan bê tông Makita  phi 16 × 260mm </t>
  </si>
  <si>
    <t xml:space="preserve">Vòi chậu rửa đơn A-7016C American Standard </t>
  </si>
  <si>
    <t>Khớp nối mềm Fi34 dùng cho bình ổn áp</t>
  </si>
  <si>
    <t>Khớp nối mềm Fi60 dùng hệ bơm nước lọc CH-12-30 A-W-A-CVBE</t>
  </si>
  <si>
    <t xml:space="preserve">Đồng hồ đo áp suất nước từ 0-15kg/cm2 hiệu badotherm 
KI 1.6 kg/cm2 xuất xứ từ Hà Lan +  đầu chuyển đổi gen ф 13 </t>
  </si>
  <si>
    <t>Đồng hồ đo áp suất nước từ 0-5kg/cm2 hiệu badotherm 
KI 1.6 kg/cm2 xuất xứ từ Hà Lan +  đầu chuyển đổi gen ф 13</t>
  </si>
  <si>
    <t>Đồng hồ đo áp suất nước từ 0-1kg/cm2 hiệu badotherm 
KI 1.6 kg/cm2 xuất xứ từ Hà Lan +  đầu chuyển đổi gen ф 13</t>
  </si>
  <si>
    <t>A-VEG</t>
  </si>
  <si>
    <t>A-6306RSCM</t>
  </si>
  <si>
    <t>A-30208</t>
  </si>
  <si>
    <t>A-32010</t>
  </si>
  <si>
    <t>A-ECM01</t>
  </si>
  <si>
    <t>A-ĐH01</t>
  </si>
  <si>
    <t>A-39</t>
  </si>
  <si>
    <t>B-010</t>
  </si>
  <si>
    <t>B-015</t>
  </si>
  <si>
    <t>B-4</t>
  </si>
  <si>
    <t>B-5</t>
  </si>
  <si>
    <t>B-014</t>
  </si>
  <si>
    <t>B-3</t>
  </si>
  <si>
    <t>B-011</t>
  </si>
  <si>
    <t>B-012</t>
  </si>
  <si>
    <t>B-013</t>
  </si>
  <si>
    <t>B-2</t>
  </si>
  <si>
    <t>B-002</t>
  </si>
  <si>
    <t>B-0566NT</t>
  </si>
  <si>
    <t>B-023</t>
  </si>
  <si>
    <t>B-024</t>
  </si>
  <si>
    <t>B1</t>
  </si>
  <si>
    <t>B2</t>
  </si>
  <si>
    <t>B-03</t>
  </si>
  <si>
    <t>B-016</t>
  </si>
  <si>
    <t>B-026</t>
  </si>
  <si>
    <t>B-020</t>
  </si>
  <si>
    <t>B-021</t>
  </si>
  <si>
    <t>B-022</t>
  </si>
  <si>
    <t>B-043</t>
  </si>
  <si>
    <t>B-044</t>
  </si>
  <si>
    <t>B-042</t>
  </si>
  <si>
    <t>B-003</t>
  </si>
  <si>
    <t>BT-01</t>
  </si>
  <si>
    <t>B-AL6</t>
  </si>
  <si>
    <t>B-444.3</t>
  </si>
  <si>
    <t>E-e055</t>
  </si>
  <si>
    <t>E-S1</t>
  </si>
  <si>
    <t>E-S4</t>
  </si>
  <si>
    <t>E-15829</t>
  </si>
  <si>
    <t>E-250</t>
  </si>
  <si>
    <t>E-KT610</t>
  </si>
  <si>
    <t>L50C-50W</t>
  </si>
  <si>
    <t>SP-RM4T32</t>
  </si>
  <si>
    <t>E-PM710</t>
  </si>
  <si>
    <t>E-6A-220V</t>
  </si>
  <si>
    <t>E-QC</t>
  </si>
  <si>
    <t>E-TR-N2/3</t>
  </si>
  <si>
    <t>E-2x1.5</t>
  </si>
  <si>
    <t>E-CV6</t>
  </si>
  <si>
    <t>E-CV1.0</t>
  </si>
  <si>
    <t>E-1cx1.5</t>
  </si>
  <si>
    <t>EZC100B3040</t>
  </si>
  <si>
    <t>EZC100H3075</t>
  </si>
  <si>
    <t>O-34</t>
  </si>
  <si>
    <t>K1B1002HLH</t>
  </si>
  <si>
    <t>400WV</t>
  </si>
  <si>
    <t>LRD22</t>
  </si>
  <si>
    <t>LRD32</t>
  </si>
  <si>
    <t>LRD12</t>
  </si>
  <si>
    <t>LC1D40AM7</t>
  </si>
  <si>
    <t>LV516303</t>
  </si>
  <si>
    <t>LRE32</t>
  </si>
  <si>
    <t>EZC250F3225</t>
  </si>
  <si>
    <t>PNE TTH 110LA</t>
  </si>
  <si>
    <t>FM3509DY</t>
  </si>
  <si>
    <t>O-GS911K</t>
  </si>
  <si>
    <t>TKN-6</t>
  </si>
  <si>
    <t>TKN-8</t>
  </si>
  <si>
    <t>O-168</t>
  </si>
  <si>
    <t>METSECT5CC020</t>
  </si>
  <si>
    <t>O-167</t>
  </si>
  <si>
    <t>B-030</t>
  </si>
  <si>
    <t>O-096</t>
  </si>
  <si>
    <t>O-095</t>
  </si>
  <si>
    <t>O-CD03</t>
  </si>
  <si>
    <t>O-NSS21</t>
  </si>
  <si>
    <t>O-VX2</t>
  </si>
  <si>
    <t>O-VX3</t>
  </si>
  <si>
    <t>O-RV4</t>
  </si>
  <si>
    <t>PP-GF20</t>
  </si>
  <si>
    <t>O-15A-20A</t>
  </si>
  <si>
    <t>O-NT21</t>
  </si>
  <si>
    <t>O-SR-918</t>
  </si>
  <si>
    <t>O-FJ-T09B2</t>
  </si>
  <si>
    <t>O-0518/1218</t>
  </si>
  <si>
    <t>O-XR20CX</t>
  </si>
  <si>
    <t>O-XR40CX</t>
  </si>
  <si>
    <t>Senko-2</t>
  </si>
  <si>
    <t>TKN-05</t>
  </si>
  <si>
    <t>TKN-04</t>
  </si>
  <si>
    <t>TKN-03</t>
  </si>
  <si>
    <t>O-VX5</t>
  </si>
  <si>
    <t>O-SML</t>
  </si>
  <si>
    <t>O-DTS107</t>
  </si>
  <si>
    <t>O-R34</t>
  </si>
  <si>
    <t>D65</t>
  </si>
  <si>
    <t>K-168</t>
  </si>
  <si>
    <t>T-KRIVE</t>
  </si>
  <si>
    <t>BNC</t>
  </si>
  <si>
    <t>3.5-2AV</t>
  </si>
  <si>
    <t>ĐL-18W</t>
  </si>
  <si>
    <t>P-20</t>
  </si>
  <si>
    <t>MSN-49</t>
  </si>
  <si>
    <t>BL200X50</t>
  </si>
  <si>
    <t>BL70X80</t>
  </si>
  <si>
    <t>T775b2040</t>
  </si>
  <si>
    <t>T775U2006</t>
  </si>
  <si>
    <t>6207E</t>
  </si>
  <si>
    <t>CORN - 21</t>
  </si>
  <si>
    <t>MSN - 21</t>
  </si>
  <si>
    <t>MSN - 27</t>
  </si>
  <si>
    <t>060B017166C</t>
  </si>
  <si>
    <t>M12KS04</t>
  </si>
  <si>
    <t>PCE - 16A</t>
  </si>
  <si>
    <t>YSSEP323</t>
  </si>
  <si>
    <t>V2.5cm</t>
  </si>
  <si>
    <t>500-5GT</t>
  </si>
  <si>
    <t>BC42</t>
  </si>
  <si>
    <t>ĐA2.5cm</t>
  </si>
  <si>
    <t>ĐO2.5cm</t>
  </si>
  <si>
    <t>X2.5cm</t>
  </si>
  <si>
    <t>XB2.5cm</t>
  </si>
  <si>
    <t>MS603-3</t>
  </si>
  <si>
    <t>MS480-2</t>
  </si>
  <si>
    <t>CC01</t>
  </si>
  <si>
    <t>SP-02</t>
  </si>
  <si>
    <t>SP-03</t>
  </si>
  <si>
    <t>SP-2012</t>
  </si>
  <si>
    <t>SPC-24Q</t>
  </si>
  <si>
    <t>DCP-DIMM</t>
  </si>
  <si>
    <t>DCP-CZM</t>
  </si>
  <si>
    <t>DCP-R2ML</t>
  </si>
  <si>
    <t>2412E</t>
  </si>
  <si>
    <t>PPE-1</t>
  </si>
  <si>
    <t>AH0127</t>
  </si>
  <si>
    <t>Đ-12VDC</t>
  </si>
  <si>
    <t>C-12VDC</t>
  </si>
  <si>
    <t>SP-06EA505674</t>
  </si>
  <si>
    <t>404A</t>
  </si>
  <si>
    <t>410A</t>
  </si>
  <si>
    <t>023Z0071</t>
  </si>
  <si>
    <t>023Z00115</t>
  </si>
  <si>
    <t>LLT-5-20</t>
  </si>
  <si>
    <t>LLT-0.2-20</t>
  </si>
  <si>
    <t xml:space="preserve"> P/N: 96586306</t>
  </si>
  <si>
    <t>SC4/2</t>
  </si>
  <si>
    <t>B-80</t>
  </si>
  <si>
    <t>FN404948</t>
  </si>
  <si>
    <t>C-20</t>
  </si>
  <si>
    <t>XNT-001</t>
  </si>
  <si>
    <t>T-U01</t>
  </si>
  <si>
    <t>T-AQ02</t>
  </si>
  <si>
    <t>T-BV15</t>
  </si>
  <si>
    <t>T-BN7</t>
  </si>
  <si>
    <t>T-60w</t>
  </si>
  <si>
    <t>T-MA200</t>
  </si>
  <si>
    <t>T-86</t>
  </si>
  <si>
    <t>T-87</t>
  </si>
  <si>
    <t>T-KS3</t>
  </si>
  <si>
    <t>T-KS4</t>
  </si>
  <si>
    <t>T-KS5</t>
  </si>
  <si>
    <t>T-KS6</t>
  </si>
  <si>
    <t>T-KS8</t>
  </si>
  <si>
    <t>T-BTD</t>
  </si>
  <si>
    <t>T-5-20</t>
  </si>
  <si>
    <t>T-6-25</t>
  </si>
  <si>
    <t>T-5M</t>
  </si>
  <si>
    <t>T-MA300</t>
  </si>
  <si>
    <t>T-SH01</t>
  </si>
  <si>
    <t>T-BS500</t>
  </si>
  <si>
    <t>T-LGS</t>
  </si>
  <si>
    <t>T-CLT12</t>
  </si>
  <si>
    <t>T-CLT13</t>
  </si>
  <si>
    <t>T-KBC</t>
  </si>
  <si>
    <t>T-CLR14</t>
  </si>
  <si>
    <t>T-CLR18</t>
  </si>
  <si>
    <t>T-BL9</t>
  </si>
  <si>
    <t>T-100W</t>
  </si>
  <si>
    <t>T-BM</t>
  </si>
  <si>
    <t>T- CLTR8-4</t>
  </si>
  <si>
    <t>T-TC</t>
  </si>
  <si>
    <t>T-KS</t>
  </si>
  <si>
    <t>T-KBT</t>
  </si>
  <si>
    <t>T- TVL</t>
  </si>
  <si>
    <t>T-HK3LI</t>
  </si>
  <si>
    <t>T-HK4LI</t>
  </si>
  <si>
    <t>T-HK5LI</t>
  </si>
  <si>
    <t>T-BS200</t>
  </si>
  <si>
    <t>T-SGP-8F200</t>
  </si>
  <si>
    <t>T-SGP-6F150</t>
  </si>
  <si>
    <t>T-CLM12-14</t>
  </si>
  <si>
    <t>T-KS10</t>
  </si>
  <si>
    <t>T-KS12</t>
  </si>
  <si>
    <t>T-ĐK1.5-10</t>
  </si>
  <si>
    <t>T-ĐK3-16</t>
  </si>
  <si>
    <t>T-ĐK1.5-13</t>
  </si>
  <si>
    <t>T-KWT</t>
  </si>
  <si>
    <t>SCD</t>
  </si>
  <si>
    <t>T-MK1-12</t>
  </si>
  <si>
    <t>P - 67957</t>
  </si>
  <si>
    <t>12x350</t>
  </si>
  <si>
    <t>12x260</t>
  </si>
  <si>
    <t>14x350</t>
  </si>
  <si>
    <t>14x260</t>
  </si>
  <si>
    <t>16x350</t>
  </si>
  <si>
    <t>16x260</t>
  </si>
  <si>
    <t>W-N60</t>
  </si>
  <si>
    <t>W034-1</t>
  </si>
  <si>
    <t>W-A7016C</t>
  </si>
  <si>
    <t>PVC42S</t>
  </si>
  <si>
    <t>PVC60</t>
  </si>
  <si>
    <t>PVC42</t>
  </si>
  <si>
    <t>Fi76</t>
  </si>
  <si>
    <t>Fi34</t>
  </si>
  <si>
    <t>Fi60</t>
  </si>
  <si>
    <t>ĐHA0-10</t>
  </si>
  <si>
    <t>ĐHA0-15</t>
  </si>
  <si>
    <t>ĐHA0-05</t>
  </si>
  <si>
    <t>ĐHA0-02</t>
  </si>
  <si>
    <t>ĐHA0-01</t>
  </si>
  <si>
    <t>SPXNT</t>
  </si>
  <si>
    <t>kg</t>
  </si>
  <si>
    <t>thùng</t>
  </si>
  <si>
    <t xml:space="preserve"> cái</t>
  </si>
  <si>
    <t>hộp</t>
  </si>
  <si>
    <t>Sợi</t>
  </si>
  <si>
    <t>đầu</t>
  </si>
  <si>
    <t>Ổ khóa tủ MS480-2 màu đen Haitna - China</t>
  </si>
  <si>
    <t>O-RV5</t>
  </si>
  <si>
    <t>SPCT</t>
  </si>
  <si>
    <t>Ổ khóa tủ MS603-3 chữ Push màu đỏ code MS603-3-2R 
Haitna - China</t>
  </si>
  <si>
    <t>Cầu đấu ф 10</t>
  </si>
  <si>
    <t>Số lượng
 tồn kho</t>
  </si>
  <si>
    <t>Lục giác hệ mét hiệu TOP</t>
  </si>
  <si>
    <t>Lục giác hệ inch hiệu TOP</t>
  </si>
  <si>
    <t>Lục giác sao - Nhật</t>
  </si>
  <si>
    <t>Kìm bấm chết 10"-250m - Vise Grip</t>
  </si>
  <si>
    <t>Súng bơm mở - King Tony</t>
  </si>
  <si>
    <t>Cale tròng 8-24mm Century Nhật</t>
  </si>
  <si>
    <t>Cale mỏ 12x14 DFJ - USA</t>
  </si>
  <si>
    <t>Kềm cắt 6 inch - King Tony</t>
  </si>
  <si>
    <t>Kềm bằng 6 inch - King Tony</t>
  </si>
  <si>
    <t>Kềm mỏ nhọn 6 inch - King Tony</t>
  </si>
  <si>
    <t>bì</t>
  </si>
  <si>
    <t>Súng hơi vệ sinh máy</t>
  </si>
  <si>
    <t>Súng bấm Rive YT 163502</t>
  </si>
  <si>
    <t>Kềm cắt Cable cutter 100</t>
  </si>
  <si>
    <t>Lò xo thông cống 5m</t>
  </si>
  <si>
    <t>Kìm hàn điện DE2500</t>
  </si>
  <si>
    <t>Đồng hồ Sanwa CD800a</t>
  </si>
  <si>
    <t>Co nhựa nhiệt ф 21 gen ngoài 21</t>
  </si>
  <si>
    <t>T nhựa nhiệt ф 25 ren trong 25</t>
  </si>
  <si>
    <t>Co nhựa nhiệt ф 25 ren trong 25</t>
  </si>
  <si>
    <t>Co nhựa nhiệt ф 21 ren trong 21</t>
  </si>
  <si>
    <t>T nhựa ф 90 PVC - Đạt Hòa</t>
  </si>
  <si>
    <t>Lơ nhựa Φ 76 PVC - Đạt Hòa</t>
  </si>
  <si>
    <t>Dây dẫn nước lắp vòi nóng lạnh hiệu ONSPA</t>
  </si>
  <si>
    <t>Măng xông nhựa nhiệt ф 25 đầu gen 21</t>
  </si>
  <si>
    <t>T nhựa nhiệt ф 21 đầu gen trong 21</t>
  </si>
  <si>
    <t>Y nhựa ф 42 PVC - Đạt Hòa</t>
  </si>
  <si>
    <t>Măng xông nối nhựa ф 49 gen ngoài 49 PVC - Đạt Hòa</t>
  </si>
  <si>
    <t>Co nhựa gen trong ф 21 PVC - Đạt Hòa</t>
  </si>
  <si>
    <t>Y nhựa φ 76 PVC - Đạt Hòa</t>
  </si>
  <si>
    <t>Y nhựa φ 60 PVC - Đạt Hòa</t>
  </si>
  <si>
    <t>Măng xông nối nhựa ф 42 gen ngoài 42 PVC - Đạt Hòa</t>
  </si>
  <si>
    <t>Co nhựa gen ngoài ф 21 PVC - Đạt Hòa</t>
  </si>
  <si>
    <t xml:space="preserve">Đầu chuyển đổi đồng Φ 21-12 </t>
  </si>
  <si>
    <t>Vòng bi 6300zz - Koyo</t>
  </si>
  <si>
    <t>Vòng bi 6206zze - Koyo</t>
  </si>
  <si>
    <t>Vòng bi 6304zz - Nachi</t>
  </si>
  <si>
    <t>Vòng bi 6305zze - Koyo</t>
  </si>
  <si>
    <t>Vòng bi 6004 - Nachi</t>
  </si>
  <si>
    <t>Cupla Nitto - Nhật model: 50PN - đầu dương</t>
  </si>
  <si>
    <t>Cupla Nitto - Nhật mã hàng: 800SM (SUS-SG/312180400)</t>
  </si>
  <si>
    <t>Cupla Nitto - Nhật model: 80SN - đầu âm</t>
  </si>
  <si>
    <t>Vòng bi 6201LLU - Koyo</t>
  </si>
  <si>
    <t>A-6307ZZE</t>
  </si>
  <si>
    <t>Vòng bi 6307 ZZCM - Koyo</t>
  </si>
  <si>
    <t>Vòng bi 63062RSCM - Koyo</t>
  </si>
  <si>
    <t>Vòng bi 30208 JR - Koyo</t>
  </si>
  <si>
    <t>Vòng bi 32010 FBJ - Nhật</t>
  </si>
  <si>
    <t>Vòng bi 32010 X-4T - MTN</t>
  </si>
  <si>
    <t>Vòng bi 6309 ZZCM - Koyo</t>
  </si>
  <si>
    <t>Vòng bi 32008X - 4T - MTN</t>
  </si>
  <si>
    <t>Đầu zắc ống khí mã hàng: KQ2H12-04AS hãng SMC xuất xứ Singapo</t>
  </si>
  <si>
    <t>cuộn</t>
  </si>
  <si>
    <t>Ghi chú</t>
  </si>
  <si>
    <t>ID044291</t>
  </si>
  <si>
    <t>PUMP DRIVING GEAR</t>
  </si>
  <si>
    <t>5O7.4</t>
  </si>
  <si>
    <t>ID044414</t>
  </si>
  <si>
    <t>LOOPER THREAD TAKE-UP EYELET (</t>
  </si>
  <si>
    <t>ID044427</t>
  </si>
  <si>
    <t>LOOPER THREAD TENSION SPRING</t>
  </si>
  <si>
    <t>ID044690</t>
  </si>
  <si>
    <t>ID044718</t>
  </si>
  <si>
    <t>ID044782</t>
  </si>
  <si>
    <t>OUTSIZE ROTOR</t>
  </si>
  <si>
    <t>ID044888</t>
  </si>
  <si>
    <t>ID045714</t>
  </si>
  <si>
    <t>ID045988</t>
  </si>
  <si>
    <t>ID046560</t>
  </si>
  <si>
    <t>EEPROM</t>
  </si>
  <si>
    <t>ID046873</t>
  </si>
  <si>
    <t>MAVABALE KNIFE</t>
  </si>
  <si>
    <t>CUTTER</t>
  </si>
  <si>
    <t>ID047235</t>
  </si>
  <si>
    <t>SEALING SILICON RUBBER</t>
  </si>
  <si>
    <t>GLUE EXPO</t>
  </si>
  <si>
    <t>SCREWDRIVER 30 CM</t>
  </si>
  <si>
    <t>R3 FILING</t>
  </si>
  <si>
    <t>ID087784</t>
  </si>
  <si>
    <t>MX21</t>
  </si>
  <si>
    <t>VB6309</t>
  </si>
  <si>
    <t>VB32008X</t>
  </si>
  <si>
    <t>ID044269</t>
  </si>
  <si>
    <t>LOOPER ROCKER SHAFT BUSHING</t>
  </si>
  <si>
    <t>ID044272</t>
  </si>
  <si>
    <t>NEEDLE BAR BUSHING LID</t>
  </si>
  <si>
    <t>ID044277</t>
  </si>
  <si>
    <t>ID044293</t>
  </si>
  <si>
    <t>LOOPER LEVER DRIVING ROD</t>
  </si>
  <si>
    <t>ID044317</t>
  </si>
  <si>
    <t>NEEDLE BAR CONNECTING LINK PIN</t>
  </si>
  <si>
    <t>5M4.19</t>
  </si>
  <si>
    <t>ID044319</t>
  </si>
  <si>
    <t>NEEDLE BAR LEVER CONNECTING RO</t>
  </si>
  <si>
    <t>ID044324</t>
  </si>
  <si>
    <t>ID044325</t>
  </si>
  <si>
    <t>ID044376</t>
  </si>
  <si>
    <t>FEED LIFT ECCENTRIC CONNECTING</t>
  </si>
  <si>
    <t>ID044403</t>
  </si>
  <si>
    <t>TENSION POST</t>
  </si>
  <si>
    <t>NEEDLE THREAD STRIKE-OFF PIN</t>
  </si>
  <si>
    <t>ID044689</t>
  </si>
  <si>
    <t>ID044933</t>
  </si>
  <si>
    <t>ID044996</t>
  </si>
  <si>
    <t>ID045223</t>
  </si>
  <si>
    <t>FEED DOG SEAT ASM</t>
  </si>
  <si>
    <t>5E7.1</t>
  </si>
  <si>
    <t>ID045448</t>
  </si>
  <si>
    <t>UPPER KNIFE CARRIER GUIDE</t>
  </si>
  <si>
    <t>5G4.2</t>
  </si>
  <si>
    <t>ID045698</t>
  </si>
  <si>
    <t>ID045717</t>
  </si>
  <si>
    <t>HOLDER</t>
  </si>
  <si>
    <t>ID045718</t>
  </si>
  <si>
    <t>5M6.34</t>
  </si>
  <si>
    <t>ID046112</t>
  </si>
  <si>
    <t>OIL RIN</t>
  </si>
  <si>
    <t>5C4.7</t>
  </si>
  <si>
    <t>5D5.7</t>
  </si>
  <si>
    <t>ID047229</t>
  </si>
  <si>
    <t>ID057286</t>
  </si>
  <si>
    <t>NEEDLE THREAD STRIKE-OFF PIN H</t>
  </si>
  <si>
    <t>ID059389</t>
  </si>
  <si>
    <t>CRANKSHAFT BUSHING FT7000</t>
  </si>
  <si>
    <t>5B4.1</t>
  </si>
  <si>
    <t>ID060510</t>
  </si>
  <si>
    <t>CRANK COVER OIL SHIELD.</t>
  </si>
  <si>
    <t>SPRING PIN CT SERIES</t>
  </si>
  <si>
    <t>5F1.2</t>
  </si>
  <si>
    <t>Sơn đen mã sô: 999 hiệu Hoàng Gia / lon 2.6kg - 3 lít</t>
  </si>
  <si>
    <t>Sơn xám mã sô: 910 hiệu Hoàng Gia / lon 3 lít - 2.6kg</t>
  </si>
  <si>
    <t>B-999.3</t>
  </si>
  <si>
    <t>51V2.34</t>
  </si>
  <si>
    <t>51S4.31</t>
  </si>
  <si>
    <t>51S5.21</t>
  </si>
  <si>
    <t>ID001298</t>
  </si>
  <si>
    <t>ID001299</t>
  </si>
  <si>
    <t>ID001300</t>
  </si>
  <si>
    <t>51A2.35</t>
  </si>
  <si>
    <t>51A7.18</t>
  </si>
  <si>
    <t>ID001446</t>
  </si>
  <si>
    <t>51V2.17</t>
  </si>
  <si>
    <t>ID001706</t>
  </si>
  <si>
    <t>51V2.25</t>
  </si>
  <si>
    <t>ID001774</t>
  </si>
  <si>
    <t>51V2.19</t>
  </si>
  <si>
    <t>ID001775</t>
  </si>
  <si>
    <t>51A5.20</t>
  </si>
  <si>
    <t>52A1.2</t>
  </si>
  <si>
    <t>ID001776</t>
  </si>
  <si>
    <t>51V2.21</t>
  </si>
  <si>
    <t>52A1.21</t>
  </si>
  <si>
    <t>ID002212</t>
  </si>
  <si>
    <t>51V2.31</t>
  </si>
  <si>
    <t>ID002650</t>
  </si>
  <si>
    <t>51V4.8</t>
  </si>
  <si>
    <t>51V3.4</t>
  </si>
  <si>
    <t>51T4.31</t>
  </si>
  <si>
    <t>ID002963</t>
  </si>
  <si>
    <t>51V2.26</t>
  </si>
  <si>
    <t>51V1.6</t>
  </si>
  <si>
    <t>51V3.23</t>
  </si>
  <si>
    <t>ID003315</t>
  </si>
  <si>
    <t>ID003645</t>
  </si>
  <si>
    <t>LOWER KNIFE CLAMP</t>
  </si>
  <si>
    <t>51V2.36</t>
  </si>
  <si>
    <t>ID003926</t>
  </si>
  <si>
    <t>ID004208</t>
  </si>
  <si>
    <t>THREAD TAKE UP</t>
  </si>
  <si>
    <t>51A7.12</t>
  </si>
  <si>
    <t>51V1.1</t>
  </si>
  <si>
    <t>ID005036</t>
  </si>
  <si>
    <t>51V1.7</t>
  </si>
  <si>
    <t>51V3.36</t>
  </si>
  <si>
    <t>ID005636</t>
  </si>
  <si>
    <t>LOWER MOVABLE KNIFE GUIDE</t>
  </si>
  <si>
    <t>51V4.9</t>
  </si>
  <si>
    <t>51V1.2</t>
  </si>
  <si>
    <t>ID006143</t>
  </si>
  <si>
    <t>51V2.32</t>
  </si>
  <si>
    <t>52A1.18</t>
  </si>
  <si>
    <t>ID006144</t>
  </si>
  <si>
    <t>REAR NEEDLE GUARD</t>
  </si>
  <si>
    <t>51V1.8</t>
  </si>
  <si>
    <t>ID006207</t>
  </si>
  <si>
    <t>51S1</t>
  </si>
  <si>
    <t>51V5</t>
  </si>
  <si>
    <t>51V4.7</t>
  </si>
  <si>
    <t>LOWER KNIFE</t>
  </si>
  <si>
    <t>51A5.2</t>
  </si>
  <si>
    <t>ID014234</t>
  </si>
  <si>
    <t>51B1.3</t>
  </si>
  <si>
    <t>51B5.2</t>
  </si>
  <si>
    <t>51T5.4</t>
  </si>
  <si>
    <t>ID029991</t>
  </si>
  <si>
    <t>51A5.5</t>
  </si>
  <si>
    <t>51A5.8</t>
  </si>
  <si>
    <t>51B3.6</t>
  </si>
  <si>
    <t>ID043949</t>
  </si>
  <si>
    <t>51B1.5</t>
  </si>
  <si>
    <t>ID043950</t>
  </si>
  <si>
    <t>DISK STOPER HOLDER CAP</t>
  </si>
  <si>
    <t>51B1.9</t>
  </si>
  <si>
    <t>ID043952</t>
  </si>
  <si>
    <t>L_SHAPED THREAD GUIDE A</t>
  </si>
  <si>
    <t>51B4.30</t>
  </si>
  <si>
    <t>ID043954</t>
  </si>
  <si>
    <t>THREAD TENSION SHAFT COLLAR</t>
  </si>
  <si>
    <t>51B2.3</t>
  </si>
  <si>
    <t>51B1.8</t>
  </si>
  <si>
    <t>ID043959</t>
  </si>
  <si>
    <t>MOVING KNIFE WASHER C</t>
  </si>
  <si>
    <t>51B1.2</t>
  </si>
  <si>
    <t>ID043964</t>
  </si>
  <si>
    <t>THREAD TAKE-UP SPRING</t>
  </si>
  <si>
    <t>51B1.1</t>
  </si>
  <si>
    <t>ID043965</t>
  </si>
  <si>
    <t>MOVING KNIFE WASHER E</t>
  </si>
  <si>
    <t>51A4</t>
  </si>
  <si>
    <t>ID043967</t>
  </si>
  <si>
    <t>HOLD CAP SCREW</t>
  </si>
  <si>
    <t>ID043971</t>
  </si>
  <si>
    <t>51B1.6</t>
  </si>
  <si>
    <t>ID043972</t>
  </si>
  <si>
    <t>INNER HOOK UPPER SPRING</t>
  </si>
  <si>
    <t>ID043974</t>
  </si>
  <si>
    <t>SCREW M4</t>
  </si>
  <si>
    <t>ID043975</t>
  </si>
  <si>
    <t>ID043976</t>
  </si>
  <si>
    <t>THREAD_TENSION_SHAFT</t>
  </si>
  <si>
    <t>ID043979</t>
  </si>
  <si>
    <t>HINGE SCREW</t>
  </si>
  <si>
    <t>51B4.22</t>
  </si>
  <si>
    <t>ID043986</t>
  </si>
  <si>
    <t>51B1.7</t>
  </si>
  <si>
    <t>ID043988</t>
  </si>
  <si>
    <t>51B2.7</t>
  </si>
  <si>
    <t>ID043989</t>
  </si>
  <si>
    <t>SHUTTLE DRIVER ASM</t>
  </si>
  <si>
    <t>ID043995</t>
  </si>
  <si>
    <t>BOBBIN SPRING</t>
  </si>
  <si>
    <t>ID043996</t>
  </si>
  <si>
    <t>BTW SPRING</t>
  </si>
  <si>
    <t>ID044006</t>
  </si>
  <si>
    <t>GEAR B</t>
  </si>
  <si>
    <t>ID044010</t>
  </si>
  <si>
    <t>51V6</t>
  </si>
  <si>
    <t>ID044012</t>
  </si>
  <si>
    <t>ID044013</t>
  </si>
  <si>
    <t>BTW SHAFT BASE</t>
  </si>
  <si>
    <t>ID044014</t>
  </si>
  <si>
    <t>51B4.7</t>
  </si>
  <si>
    <t>ID044016</t>
  </si>
  <si>
    <t>5AE5.2</t>
  </si>
  <si>
    <t>ID044022</t>
  </si>
  <si>
    <t>THREAD_GUIDE</t>
  </si>
  <si>
    <t>ID044024</t>
  </si>
  <si>
    <t>SCREW M3</t>
  </si>
  <si>
    <t>ID044027</t>
  </si>
  <si>
    <t>BOBBIN THREAD TENSION ASM.</t>
  </si>
  <si>
    <t>ID044028</t>
  </si>
  <si>
    <t>CRANK ROD ASM</t>
  </si>
  <si>
    <t>ID044030</t>
  </si>
  <si>
    <t>ID044043</t>
  </si>
  <si>
    <t>PHOTO SENSOR</t>
  </si>
  <si>
    <t>ID044053</t>
  </si>
  <si>
    <t>THREAD_TENSION_1_ASM</t>
  </si>
  <si>
    <t>51B1.4</t>
  </si>
  <si>
    <t>51V2.29</t>
  </si>
  <si>
    <t>ID044065</t>
  </si>
  <si>
    <t>THREAD CUTTER LEVER SHAFT</t>
  </si>
  <si>
    <t>ID044068</t>
  </si>
  <si>
    <t>51B2.4</t>
  </si>
  <si>
    <t>ID044070</t>
  </si>
  <si>
    <t>ID044074</t>
  </si>
  <si>
    <t>OIL TUBE</t>
  </si>
  <si>
    <t>51T3.5</t>
  </si>
  <si>
    <t>ID044100</t>
  </si>
  <si>
    <t>51T4.35</t>
  </si>
  <si>
    <t>ID044162</t>
  </si>
  <si>
    <t>51T4.22</t>
  </si>
  <si>
    <t>THREAD TAKE-UP</t>
  </si>
  <si>
    <t>ID044219</t>
  </si>
  <si>
    <t>MACHINE FRAME END COVER GASKET</t>
  </si>
  <si>
    <t>ID044223</t>
  </si>
  <si>
    <t>OIL SIGHT TOP WINDOW</t>
  </si>
  <si>
    <t>ID044224</t>
  </si>
  <si>
    <t>51T6.4</t>
  </si>
  <si>
    <t>ID044225</t>
  </si>
  <si>
    <t>51T3.6</t>
  </si>
  <si>
    <t>51T3.7</t>
  </si>
  <si>
    <t>ID044228</t>
  </si>
  <si>
    <t>51S4.7</t>
  </si>
  <si>
    <t>ID044231</t>
  </si>
  <si>
    <t>SEWING HEAD COVER GASKET</t>
  </si>
  <si>
    <t>51V3.3</t>
  </si>
  <si>
    <t>51T3.9</t>
  </si>
  <si>
    <t>ID044240</t>
  </si>
  <si>
    <t>SEWING CYLINDEDER COVER GASKET</t>
  </si>
  <si>
    <t>51A7.15</t>
  </si>
  <si>
    <t>ID044241</t>
  </si>
  <si>
    <t>ID044242</t>
  </si>
  <si>
    <t>51T6.6</t>
  </si>
  <si>
    <t>ID044244</t>
  </si>
  <si>
    <t>ID044247</t>
  </si>
  <si>
    <t>SEWING CYLINDER COVER GASKET</t>
  </si>
  <si>
    <t>ID044248</t>
  </si>
  <si>
    <t>DUST DEFENDER</t>
  </si>
  <si>
    <t>51T7.8</t>
  </si>
  <si>
    <t>51T2.8</t>
  </si>
  <si>
    <t>ID044258</t>
  </si>
  <si>
    <t>FRAME CHIP GUARD SPRING</t>
  </si>
  <si>
    <t>ID044264</t>
  </si>
  <si>
    <t>LOOPER AVOID CONNECTING ROD BU</t>
  </si>
  <si>
    <t>ID044271</t>
  </si>
  <si>
    <t>51T2.23</t>
  </si>
  <si>
    <t>ID044273</t>
  </si>
  <si>
    <t>NEEDLE BAR BUSHING</t>
  </si>
  <si>
    <t>ID044274</t>
  </si>
  <si>
    <t>51T5.8</t>
  </si>
  <si>
    <t>51T7.14</t>
  </si>
  <si>
    <t>ID044278</t>
  </si>
  <si>
    <t>ID044279</t>
  </si>
  <si>
    <t>51A5.26</t>
  </si>
  <si>
    <t>ID044280</t>
  </si>
  <si>
    <t>51A7.13</t>
  </si>
  <si>
    <t>ID044281</t>
  </si>
  <si>
    <t>51A7.9</t>
  </si>
  <si>
    <t>51A6</t>
  </si>
  <si>
    <t>ID044283</t>
  </si>
  <si>
    <t>THREAD CARRIER &amp; HOOK DRIVING</t>
  </si>
  <si>
    <t>ID044284</t>
  </si>
  <si>
    <t>NEEDLE BEARING RETAINING PLATE</t>
  </si>
  <si>
    <t>51A7.5</t>
  </si>
  <si>
    <t>ID044287</t>
  </si>
  <si>
    <t>LOOPER THREAD TAKE-UP</t>
  </si>
  <si>
    <t>51T2.1</t>
  </si>
  <si>
    <t>ID044295</t>
  </si>
  <si>
    <t>ID044296</t>
  </si>
  <si>
    <t>LOOPER LEVER DRIVING ROD PIN</t>
  </si>
  <si>
    <t>ID044298</t>
  </si>
  <si>
    <t>LOOPER LEVER</t>
  </si>
  <si>
    <t>ID044299</t>
  </si>
  <si>
    <t>ID044300</t>
  </si>
  <si>
    <t>LOOPER LEVER SHAFT</t>
  </si>
  <si>
    <t>51B2.5</t>
  </si>
  <si>
    <t>51T6.8</t>
  </si>
  <si>
    <t>ID044304</t>
  </si>
  <si>
    <t>ID044307</t>
  </si>
  <si>
    <t>LOOPER ROCKER SHAFT SLEEVE</t>
  </si>
  <si>
    <t>ID044309</t>
  </si>
  <si>
    <t>51A3.3</t>
  </si>
  <si>
    <t>51T6.7</t>
  </si>
  <si>
    <t>ID044313</t>
  </si>
  <si>
    <t>51T2.2</t>
  </si>
  <si>
    <t>ID044315</t>
  </si>
  <si>
    <t>NEEDLE BAR LEVER</t>
  </si>
  <si>
    <t>ID044316</t>
  </si>
  <si>
    <t>NEEDLE BAR CONNECTING LINK</t>
  </si>
  <si>
    <t>ID044320</t>
  </si>
  <si>
    <t>51A5.17</t>
  </si>
  <si>
    <t>ID044327</t>
  </si>
  <si>
    <t>51T5.2</t>
  </si>
  <si>
    <t>ID044329</t>
  </si>
  <si>
    <t>KNIFE HOLDER GUIDE COLLAR</t>
  </si>
  <si>
    <t>51T3.3</t>
  </si>
  <si>
    <t>ID044332</t>
  </si>
  <si>
    <t>ID044338</t>
  </si>
  <si>
    <t>LAP FORMER SLIDE BLOCK</t>
  </si>
  <si>
    <t>51A7.11</t>
  </si>
  <si>
    <t>ID044343</t>
  </si>
  <si>
    <t>KNIFE HOLDER</t>
  </si>
  <si>
    <t>ID044344</t>
  </si>
  <si>
    <t>LOCK NUT</t>
  </si>
  <si>
    <t>51A5.29</t>
  </si>
  <si>
    <t>ID044345</t>
  </si>
  <si>
    <t>PRESSER BAR GUIDE</t>
  </si>
  <si>
    <t>51V4.5</t>
  </si>
  <si>
    <t>ID044346</t>
  </si>
  <si>
    <t>CONNECTING BRACKET CUSHION</t>
  </si>
  <si>
    <t>51A7.3</t>
  </si>
  <si>
    <t>ID044348</t>
  </si>
  <si>
    <t>PRESSER BAR CONNECTING BRACKET</t>
  </si>
  <si>
    <t>51T7.35</t>
  </si>
  <si>
    <t>ID044351</t>
  </si>
  <si>
    <t>PRESSER SPRING</t>
  </si>
  <si>
    <t>PRESSER BAR</t>
  </si>
  <si>
    <t>ID044353</t>
  </si>
  <si>
    <t>PRESSER FOOT GUIDE</t>
  </si>
  <si>
    <t>51T5.3</t>
  </si>
  <si>
    <t>ID044355</t>
  </si>
  <si>
    <t>ID044358</t>
  </si>
  <si>
    <t>51T7.30</t>
  </si>
  <si>
    <t>MAIN FEED BAR</t>
  </si>
  <si>
    <t>ID044366</t>
  </si>
  <si>
    <t>DIFFERENTIAL FEED BAR</t>
  </si>
  <si>
    <t>ID044367</t>
  </si>
  <si>
    <t>FEED BAR PLATE</t>
  </si>
  <si>
    <t>51T2.19</t>
  </si>
  <si>
    <t>ID044373</t>
  </si>
  <si>
    <t>FEED LIFT CONNECTING ROD</t>
  </si>
  <si>
    <t>ID044375</t>
  </si>
  <si>
    <t>STEADY FORK</t>
  </si>
  <si>
    <t>ID044377</t>
  </si>
  <si>
    <t>FEED LIFT CONNECTION</t>
  </si>
  <si>
    <t>ID044381</t>
  </si>
  <si>
    <t>ID044387</t>
  </si>
  <si>
    <t>ID044390</t>
  </si>
  <si>
    <t>FEED DIVE/LOOPER AVOID LEVER</t>
  </si>
  <si>
    <t>ID044393</t>
  </si>
  <si>
    <t>ID044394</t>
  </si>
  <si>
    <t>FEED DRIVE CONNECTION BALL</t>
  </si>
  <si>
    <t>ID044396</t>
  </si>
  <si>
    <t>FEED DRIVE ECCENTRIC CONNECTIN</t>
  </si>
  <si>
    <t>51V4.3</t>
  </si>
  <si>
    <t>ID044397</t>
  </si>
  <si>
    <t>51V4.2</t>
  </si>
  <si>
    <t>ID044404</t>
  </si>
  <si>
    <t>TENSION RELEASE-PIN</t>
  </si>
  <si>
    <t>51T4.9</t>
  </si>
  <si>
    <t>51T3.4</t>
  </si>
  <si>
    <t>ID044413</t>
  </si>
  <si>
    <t>LOOPER THREAD TAKE-UP GUIDE</t>
  </si>
  <si>
    <t>51T7.5</t>
  </si>
  <si>
    <t>ID044417</t>
  </si>
  <si>
    <t>THREAD TAKE-UP EYELET</t>
  </si>
  <si>
    <t>ID044420</t>
  </si>
  <si>
    <t>51T4.34</t>
  </si>
  <si>
    <t>ID044423</t>
  </si>
  <si>
    <t>HEND COVE THREAD EYELET</t>
  </si>
  <si>
    <t>51T7.19</t>
  </si>
  <si>
    <t>ID044428</t>
  </si>
  <si>
    <t>PUMP HOUSING</t>
  </si>
  <si>
    <t>ID044429</t>
  </si>
  <si>
    <t>PUMP GEAR SHAFT</t>
  </si>
  <si>
    <t>51T7.3</t>
  </si>
  <si>
    <t>ID044430</t>
  </si>
  <si>
    <t>OIL PUMP GEAR</t>
  </si>
  <si>
    <t>51S6.2</t>
  </si>
  <si>
    <t>ID044434</t>
  </si>
  <si>
    <t>IN-TAKE FILTER</t>
  </si>
  <si>
    <t>ID044435</t>
  </si>
  <si>
    <t>OIL RECIVER</t>
  </si>
  <si>
    <t>ID044437</t>
  </si>
  <si>
    <t>ID044438</t>
  </si>
  <si>
    <t>CRANK CHAMBER OIL GAUGE UNIT</t>
  </si>
  <si>
    <t>ID044439</t>
  </si>
  <si>
    <t>OIL HEIGHT INDICATOR</t>
  </si>
  <si>
    <t>ID044440</t>
  </si>
  <si>
    <t>OIL RESERVOIR RUBBER SEAL</t>
  </si>
  <si>
    <t>ID044441</t>
  </si>
  <si>
    <t>OIL FILTER SCREEN</t>
  </si>
  <si>
    <t>ID044443</t>
  </si>
  <si>
    <t>RUBBER BUSHING</t>
  </si>
  <si>
    <t>ID044446</t>
  </si>
  <si>
    <t>ID044447</t>
  </si>
  <si>
    <t>ID044452</t>
  </si>
  <si>
    <t>SEAL</t>
  </si>
  <si>
    <t>ID044455</t>
  </si>
  <si>
    <t>CRANK PIN</t>
  </si>
  <si>
    <t>ID044458</t>
  </si>
  <si>
    <t>52A1.27</t>
  </si>
  <si>
    <t>TENSION NUT</t>
  </si>
  <si>
    <t>51A3.5</t>
  </si>
  <si>
    <t>TENSION DISC</t>
  </si>
  <si>
    <t>FELT</t>
  </si>
  <si>
    <t>51S4.10</t>
  </si>
  <si>
    <t>ID044473</t>
  </si>
  <si>
    <t>ID044474</t>
  </si>
  <si>
    <t>ID044481</t>
  </si>
  <si>
    <t>FABRIC GUARD</t>
  </si>
  <si>
    <t>ID044485</t>
  </si>
  <si>
    <t>CLOTH PLATE COVER</t>
  </si>
  <si>
    <t>ID044487</t>
  </si>
  <si>
    <t>51V2.9</t>
  </si>
  <si>
    <t>ID044490</t>
  </si>
  <si>
    <t>ID044494</t>
  </si>
  <si>
    <t>ID044499</t>
  </si>
  <si>
    <t>LEVEL PIN</t>
  </si>
  <si>
    <t>52A1.15</t>
  </si>
  <si>
    <t>ID044503</t>
  </si>
  <si>
    <t>ID044506</t>
  </si>
  <si>
    <t>ID044510</t>
  </si>
  <si>
    <t>PAWL</t>
  </si>
  <si>
    <t>51V3.21</t>
  </si>
  <si>
    <t>ID044517</t>
  </si>
  <si>
    <t>ID044528</t>
  </si>
  <si>
    <t>ID044529</t>
  </si>
  <si>
    <t>ID044534</t>
  </si>
  <si>
    <t>51V2.27</t>
  </si>
  <si>
    <t>52A1.29</t>
  </si>
  <si>
    <t>ID044541</t>
  </si>
  <si>
    <t>ID044543</t>
  </si>
  <si>
    <t>ID044547</t>
  </si>
  <si>
    <t>ID044548</t>
  </si>
  <si>
    <t>ID044549</t>
  </si>
  <si>
    <t>ID044554</t>
  </si>
  <si>
    <t>ID044556</t>
  </si>
  <si>
    <t>51V3.19</t>
  </si>
  <si>
    <t>ID044560</t>
  </si>
  <si>
    <t>51V3.20</t>
  </si>
  <si>
    <t>51V2.22</t>
  </si>
  <si>
    <t>ID044585</t>
  </si>
  <si>
    <t>ID044589</t>
  </si>
  <si>
    <t>LOOPER CONNECTING ROD HOLDER</t>
  </si>
  <si>
    <t>ID044590</t>
  </si>
  <si>
    <t>52A1.16</t>
  </si>
  <si>
    <t>51V3.26</t>
  </si>
  <si>
    <t>ID044599</t>
  </si>
  <si>
    <t>CRANK</t>
  </si>
  <si>
    <t>ID044601</t>
  </si>
  <si>
    <t>ID044603</t>
  </si>
  <si>
    <t>51V3.13</t>
  </si>
  <si>
    <t>ID044604</t>
  </si>
  <si>
    <t>ID044605</t>
  </si>
  <si>
    <t>51V2.16</t>
  </si>
  <si>
    <t>ID044608</t>
  </si>
  <si>
    <t>ID044610</t>
  </si>
  <si>
    <t>ID044613</t>
  </si>
  <si>
    <t>51V2.30</t>
  </si>
  <si>
    <t>ID044614</t>
  </si>
  <si>
    <t>ID044618</t>
  </si>
  <si>
    <t>SETTING PLATE</t>
  </si>
  <si>
    <t>ID044619</t>
  </si>
  <si>
    <t>ID044620</t>
  </si>
  <si>
    <t>51V3.11</t>
  </si>
  <si>
    <t>ID044621</t>
  </si>
  <si>
    <t>ID044622</t>
  </si>
  <si>
    <t>51V3.29</t>
  </si>
  <si>
    <t>ID044623</t>
  </si>
  <si>
    <t>FILTER</t>
  </si>
  <si>
    <t>ID044624</t>
  </si>
  <si>
    <t>ID044632</t>
  </si>
  <si>
    <t>ID044633</t>
  </si>
  <si>
    <t>ID044634</t>
  </si>
  <si>
    <t>OIL WINDOW</t>
  </si>
  <si>
    <t>51S2.12</t>
  </si>
  <si>
    <t>51S2.9</t>
  </si>
  <si>
    <t>ID044639</t>
  </si>
  <si>
    <t>51S7</t>
  </si>
  <si>
    <t>51A3.6</t>
  </si>
  <si>
    <t>ID044650</t>
  </si>
  <si>
    <t>51S6.7</t>
  </si>
  <si>
    <t>51A2.3</t>
  </si>
  <si>
    <t>ID044653</t>
  </si>
  <si>
    <t>SPRING SEAT</t>
  </si>
  <si>
    <t>51S4.33</t>
  </si>
  <si>
    <t>ID044655</t>
  </si>
  <si>
    <t>THREAD GUIDE PIN</t>
  </si>
  <si>
    <t>ID044659</t>
  </si>
  <si>
    <t>51T7.25</t>
  </si>
  <si>
    <t>ID044662</t>
  </si>
  <si>
    <t>ID044663</t>
  </si>
  <si>
    <t>51S6.19</t>
  </si>
  <si>
    <t>ID044667</t>
  </si>
  <si>
    <t>ID044668</t>
  </si>
  <si>
    <t>51S3.7</t>
  </si>
  <si>
    <t>51A3.1</t>
  </si>
  <si>
    <t>ID044678</t>
  </si>
  <si>
    <t>ID044683</t>
  </si>
  <si>
    <t>WORM</t>
  </si>
  <si>
    <t>ID044685</t>
  </si>
  <si>
    <t>ID044686</t>
  </si>
  <si>
    <t>51S6.29</t>
  </si>
  <si>
    <t>ID044688</t>
  </si>
  <si>
    <t>0RING</t>
  </si>
  <si>
    <t>51A2.21</t>
  </si>
  <si>
    <t>ID044692</t>
  </si>
  <si>
    <t>51S5.33</t>
  </si>
  <si>
    <t>ID044699</t>
  </si>
  <si>
    <t>ID044701</t>
  </si>
  <si>
    <t>ID044707</t>
  </si>
  <si>
    <t>51S4.8</t>
  </si>
  <si>
    <t>ID044711</t>
  </si>
  <si>
    <t>51S5.14</t>
  </si>
  <si>
    <t>ID044713</t>
  </si>
  <si>
    <t>ID044717</t>
  </si>
  <si>
    <t>ID044720</t>
  </si>
  <si>
    <t>51A3.8</t>
  </si>
  <si>
    <t>51A2.25</t>
  </si>
  <si>
    <t>ID044724</t>
  </si>
  <si>
    <t>ID044726</t>
  </si>
  <si>
    <t>ID044728</t>
  </si>
  <si>
    <t>THRUST PLATE</t>
  </si>
  <si>
    <t>51B5.5</t>
  </si>
  <si>
    <t>ID044730</t>
  </si>
  <si>
    <t>SPRING PIN</t>
  </si>
  <si>
    <t>51S3.3</t>
  </si>
  <si>
    <t>ID044731</t>
  </si>
  <si>
    <t>51S2.23</t>
  </si>
  <si>
    <t>51S5.20</t>
  </si>
  <si>
    <t>REGULATOR PLATE</t>
  </si>
  <si>
    <t>NEEDLE GUIDE HOLDER</t>
  </si>
  <si>
    <t>ID044753</t>
  </si>
  <si>
    <t>PRESSER</t>
  </si>
  <si>
    <t>51S2.26</t>
  </si>
  <si>
    <t>51S2.17</t>
  </si>
  <si>
    <t>51S3.6</t>
  </si>
  <si>
    <t>51S2.10</t>
  </si>
  <si>
    <t>ID044762</t>
  </si>
  <si>
    <t>51S5.36</t>
  </si>
  <si>
    <t>ID044767</t>
  </si>
  <si>
    <t>GUIDE BLOCK</t>
  </si>
  <si>
    <t>ID044772</t>
  </si>
  <si>
    <t>ID044774</t>
  </si>
  <si>
    <t>ID044778</t>
  </si>
  <si>
    <t>WORM GEAR</t>
  </si>
  <si>
    <t>ID044780</t>
  </si>
  <si>
    <t>NOZZLE</t>
  </si>
  <si>
    <t>ID044781</t>
  </si>
  <si>
    <t>PUMP BODY</t>
  </si>
  <si>
    <t>ID044783</t>
  </si>
  <si>
    <t>ID044784</t>
  </si>
  <si>
    <t>ROTOR CASE</t>
  </si>
  <si>
    <t>51B5.7</t>
  </si>
  <si>
    <t>ID044794</t>
  </si>
  <si>
    <t>51S3.5</t>
  </si>
  <si>
    <t>ID044798</t>
  </si>
  <si>
    <t>51S2.36</t>
  </si>
  <si>
    <t>51S2.3</t>
  </si>
  <si>
    <t>51S3.8</t>
  </si>
  <si>
    <t>ID044806</t>
  </si>
  <si>
    <t>ID044807</t>
  </si>
  <si>
    <t>ID044813</t>
  </si>
  <si>
    <t>51A1.6</t>
  </si>
  <si>
    <t>ID044816</t>
  </si>
  <si>
    <t>ID044817</t>
  </si>
  <si>
    <t>51A1.5</t>
  </si>
  <si>
    <t>ID044818</t>
  </si>
  <si>
    <t>51A2.24</t>
  </si>
  <si>
    <t>ID044822</t>
  </si>
  <si>
    <t>ID044825</t>
  </si>
  <si>
    <t>ID044826</t>
  </si>
  <si>
    <t>ID044829</t>
  </si>
  <si>
    <t>ID044830</t>
  </si>
  <si>
    <t>ID044832</t>
  </si>
  <si>
    <t>ID044834</t>
  </si>
  <si>
    <t>ID044837</t>
  </si>
  <si>
    <t>SHAFT JOINT</t>
  </si>
  <si>
    <t>ID044838</t>
  </si>
  <si>
    <t>51A3.9</t>
  </si>
  <si>
    <t>ID044841</t>
  </si>
  <si>
    <t>COUNTER  WIEGHT</t>
  </si>
  <si>
    <t>51S4.35</t>
  </si>
  <si>
    <t>ID044844</t>
  </si>
  <si>
    <t>DRIVING SHAFT</t>
  </si>
  <si>
    <t>ID044849</t>
  </si>
  <si>
    <t>51A3.7</t>
  </si>
  <si>
    <t>ID044854</t>
  </si>
  <si>
    <t>ID044861</t>
  </si>
  <si>
    <t>ID044865</t>
  </si>
  <si>
    <t>LEVER PIN</t>
  </si>
  <si>
    <t>ID044866</t>
  </si>
  <si>
    <t>WASHER FOR FT</t>
  </si>
  <si>
    <t>ID044868</t>
  </si>
  <si>
    <t>ID044871</t>
  </si>
  <si>
    <t>CONNECTING PIN</t>
  </si>
  <si>
    <t>ID044873</t>
  </si>
  <si>
    <t>ID044880</t>
  </si>
  <si>
    <t>ID044882</t>
  </si>
  <si>
    <t>ID044885</t>
  </si>
  <si>
    <t>ID044886</t>
  </si>
  <si>
    <t>51A1.8</t>
  </si>
  <si>
    <t>ID044898</t>
  </si>
  <si>
    <t>ID044903</t>
  </si>
  <si>
    <t>ID044904</t>
  </si>
  <si>
    <t>OIL PIPE</t>
  </si>
  <si>
    <t>ID044907</t>
  </si>
  <si>
    <t>ID044908</t>
  </si>
  <si>
    <t>ID044910</t>
  </si>
  <si>
    <t>ID044912</t>
  </si>
  <si>
    <t>ID044914</t>
  </si>
  <si>
    <t>51S3.4</t>
  </si>
  <si>
    <t>ID044915</t>
  </si>
  <si>
    <t>HINGE PIN</t>
  </si>
  <si>
    <t>SIDE COVER</t>
  </si>
  <si>
    <t>ID044920</t>
  </si>
  <si>
    <t>ID044921</t>
  </si>
  <si>
    <t>51S6.18</t>
  </si>
  <si>
    <t>ID044924</t>
  </si>
  <si>
    <t>OIL DEFENDER</t>
  </si>
  <si>
    <t>ID044926</t>
  </si>
  <si>
    <t>DEFENDER</t>
  </si>
  <si>
    <t>51S5.6</t>
  </si>
  <si>
    <t>ID044927</t>
  </si>
  <si>
    <t>ID044928</t>
  </si>
  <si>
    <t>51S6.21</t>
  </si>
  <si>
    <t>ID044931</t>
  </si>
  <si>
    <t>ID044934</t>
  </si>
  <si>
    <t>51S4.2</t>
  </si>
  <si>
    <t>ID044935</t>
  </si>
  <si>
    <t>51A2.34</t>
  </si>
  <si>
    <t>ID044937</t>
  </si>
  <si>
    <t>51A2.19</t>
  </si>
  <si>
    <t>ID044942</t>
  </si>
  <si>
    <t>ID044947</t>
  </si>
  <si>
    <t>ID044949</t>
  </si>
  <si>
    <t>ID044950</t>
  </si>
  <si>
    <t>ID044951</t>
  </si>
  <si>
    <t>51S5.28</t>
  </si>
  <si>
    <t>FRONT COVER SUPPORT</t>
  </si>
  <si>
    <t>ID044965</t>
  </si>
  <si>
    <t>FABRIC PRESSER BRACKET</t>
  </si>
  <si>
    <t>51B2.6</t>
  </si>
  <si>
    <t>ID044968</t>
  </si>
  <si>
    <t>ID044970</t>
  </si>
  <si>
    <t>ID044973</t>
  </si>
  <si>
    <t>51S5.13</t>
  </si>
  <si>
    <t>ID044994</t>
  </si>
  <si>
    <t>ID044999</t>
  </si>
  <si>
    <t>ID045000</t>
  </si>
  <si>
    <t>51S5.12</t>
  </si>
  <si>
    <t>ID045001</t>
  </si>
  <si>
    <t>ID045012</t>
  </si>
  <si>
    <t>ID045018</t>
  </si>
  <si>
    <t>ID045019</t>
  </si>
  <si>
    <t>51S2.19</t>
  </si>
  <si>
    <t>ID045028</t>
  </si>
  <si>
    <t>MAGNET</t>
  </si>
  <si>
    <t>51T7.36</t>
  </si>
  <si>
    <t>ID045030</t>
  </si>
  <si>
    <t>LOWER SHAFT COVER</t>
  </si>
  <si>
    <t>51S3.2</t>
  </si>
  <si>
    <t>ID045038</t>
  </si>
  <si>
    <t>51S6.14</t>
  </si>
  <si>
    <t>BALANCE WEIGHT</t>
  </si>
  <si>
    <t>ID045054</t>
  </si>
  <si>
    <t>ID045058</t>
  </si>
  <si>
    <t>HINGE</t>
  </si>
  <si>
    <t>ID045062</t>
  </si>
  <si>
    <t>51T2.21</t>
  </si>
  <si>
    <t>ID045067</t>
  </si>
  <si>
    <t>51A7.7</t>
  </si>
  <si>
    <t>ID045070</t>
  </si>
  <si>
    <t>LOOPER THREAD GUIDE WIRE</t>
  </si>
  <si>
    <t>51A1.7</t>
  </si>
  <si>
    <t>ID045080</t>
  </si>
  <si>
    <t>ADJUSTING NUT</t>
  </si>
  <si>
    <t>51T6.5</t>
  </si>
  <si>
    <t>ID045087</t>
  </si>
  <si>
    <t>51A1.4</t>
  </si>
  <si>
    <t>ID045091</t>
  </si>
  <si>
    <t>SEAL LUG</t>
  </si>
  <si>
    <t>ID045095</t>
  </si>
  <si>
    <t>ID045098</t>
  </si>
  <si>
    <t>ID045109</t>
  </si>
  <si>
    <t>ID045110</t>
  </si>
  <si>
    <t>51S5.1</t>
  </si>
  <si>
    <t>ID045154</t>
  </si>
  <si>
    <t>TH SENSOR CABLE ASM</t>
  </si>
  <si>
    <t>ID045156</t>
  </si>
  <si>
    <t>Y SENSOR CABLE ASM</t>
  </si>
  <si>
    <t>51B3.1</t>
  </si>
  <si>
    <t>ID045160</t>
  </si>
  <si>
    <t>STRAIN ROLIET BUSHING</t>
  </si>
  <si>
    <t>ID045168</t>
  </si>
  <si>
    <t>NUT(MAGNET)</t>
  </si>
  <si>
    <t>51B6.7</t>
  </si>
  <si>
    <t>ID045171</t>
  </si>
  <si>
    <t>FIXED TEFLON CLOTH PLATE</t>
  </si>
  <si>
    <t>ID045180</t>
  </si>
  <si>
    <t>ID045181</t>
  </si>
  <si>
    <t>51B6.9</t>
  </si>
  <si>
    <t>51B6.8</t>
  </si>
  <si>
    <t>ID045186</t>
  </si>
  <si>
    <t>ID045191</t>
  </si>
  <si>
    <t>ID045197</t>
  </si>
  <si>
    <t>UPPER KINFEROD ASM</t>
  </si>
  <si>
    <t>ID045199</t>
  </si>
  <si>
    <t>LEVEL ASM.</t>
  </si>
  <si>
    <t>ID045201</t>
  </si>
  <si>
    <t>CONNECTING ROD ASM</t>
  </si>
  <si>
    <t>ID045209</t>
  </si>
  <si>
    <t>ECCENTRIC ASM</t>
  </si>
  <si>
    <t>51A1.1</t>
  </si>
  <si>
    <t>COLLAR ASM</t>
  </si>
  <si>
    <t>51A1.9</t>
  </si>
  <si>
    <t>ID045217</t>
  </si>
  <si>
    <t>BALANCE WEIGHT ASM</t>
  </si>
  <si>
    <t>ID045219</t>
  </si>
  <si>
    <t>51V4.6</t>
  </si>
  <si>
    <t>ID045222</t>
  </si>
  <si>
    <t>ID045233</t>
  </si>
  <si>
    <t>ID045236</t>
  </si>
  <si>
    <t>FRONT TERMINAL COVER</t>
  </si>
  <si>
    <t>ID045254</t>
  </si>
  <si>
    <t>51V3.18</t>
  </si>
  <si>
    <t>ID045294</t>
  </si>
  <si>
    <t>51V4.4</t>
  </si>
  <si>
    <t>ID045303</t>
  </si>
  <si>
    <t>ID045305</t>
  </si>
  <si>
    <t>ID045306</t>
  </si>
  <si>
    <t>ID045314</t>
  </si>
  <si>
    <t>REGULATOR PLATGE</t>
  </si>
  <si>
    <t>ID045322</t>
  </si>
  <si>
    <t>51A5.34</t>
  </si>
  <si>
    <t>ID045404</t>
  </si>
  <si>
    <t>DRIVING LEVER</t>
  </si>
  <si>
    <t>51V1.4</t>
  </si>
  <si>
    <t>ID045406</t>
  </si>
  <si>
    <t>51V4.1</t>
  </si>
  <si>
    <t>51S4.3</t>
  </si>
  <si>
    <t>ID045418</t>
  </si>
  <si>
    <t>THREAD CLAMP SPRING</t>
  </si>
  <si>
    <t>ID045425</t>
  </si>
  <si>
    <t>51S6.1</t>
  </si>
  <si>
    <t>SPRING REGULATOR</t>
  </si>
  <si>
    <t>ID045432</t>
  </si>
  <si>
    <t>51A1.3</t>
  </si>
  <si>
    <t>ID045436</t>
  </si>
  <si>
    <t>ID045437</t>
  </si>
  <si>
    <t>ID045439</t>
  </si>
  <si>
    <t>ID045441</t>
  </si>
  <si>
    <t>51B3.9</t>
  </si>
  <si>
    <t>51A5.19</t>
  </si>
  <si>
    <t>CONTROLER</t>
  </si>
  <si>
    <t>ID045479</t>
  </si>
  <si>
    <t>STAND BASE</t>
  </si>
  <si>
    <t>ID045485</t>
  </si>
  <si>
    <t>ID045486</t>
  </si>
  <si>
    <t>CLUTCH</t>
  </si>
  <si>
    <t>ID045493</t>
  </si>
  <si>
    <t>51V3.28</t>
  </si>
  <si>
    <t>ID045494</t>
  </si>
  <si>
    <t>ADJUSTING RING</t>
  </si>
  <si>
    <t>ID045498</t>
  </si>
  <si>
    <t>CLAMP SPRING</t>
  </si>
  <si>
    <t>ID045499</t>
  </si>
  <si>
    <t>SUPPLEMENTARY SPRING</t>
  </si>
  <si>
    <t>51S4.11</t>
  </si>
  <si>
    <t>51S3.1</t>
  </si>
  <si>
    <t>ID045502</t>
  </si>
  <si>
    <t>ID045505</t>
  </si>
  <si>
    <t>CYLINDER HOLDER BRACKET</t>
  </si>
  <si>
    <t>ID045509</t>
  </si>
  <si>
    <t>SAFETY SWITCH</t>
  </si>
  <si>
    <t>ID045512</t>
  </si>
  <si>
    <t>THREAD PULL-OFF BLOCK</t>
  </si>
  <si>
    <t>51S6.8</t>
  </si>
  <si>
    <t>ID045515</t>
  </si>
  <si>
    <t>ID045519</t>
  </si>
  <si>
    <t>ID045528</t>
  </si>
  <si>
    <t>ID045531</t>
  </si>
  <si>
    <t>COOLAR ASM</t>
  </si>
  <si>
    <t>ID045536</t>
  </si>
  <si>
    <t>ID045537</t>
  </si>
  <si>
    <t>51S6.20</t>
  </si>
  <si>
    <t>ID045540</t>
  </si>
  <si>
    <t>THREAD GUIDE EYELET</t>
  </si>
  <si>
    <t>ID045542</t>
  </si>
  <si>
    <t>KNOCK BLOCK</t>
  </si>
  <si>
    <t>ID045544</t>
  </si>
  <si>
    <t>ID045560</t>
  </si>
  <si>
    <t>ID045562</t>
  </si>
  <si>
    <t>ID045575</t>
  </si>
  <si>
    <t>51S3.9</t>
  </si>
  <si>
    <t>ID045578</t>
  </si>
  <si>
    <t>AUXILIARY FEED DOG</t>
  </si>
  <si>
    <t>51V2.8</t>
  </si>
  <si>
    <t>ID045579</t>
  </si>
  <si>
    <t>NEEDLE LOOPER</t>
  </si>
  <si>
    <t>ID045580</t>
  </si>
  <si>
    <t>MAIN FEED DOG</t>
  </si>
  <si>
    <t>ID045584</t>
  </si>
  <si>
    <t>STITCH TONGUE</t>
  </si>
  <si>
    <t>51V3.7</t>
  </si>
  <si>
    <t>ID045593</t>
  </si>
  <si>
    <t>51A2.22</t>
  </si>
  <si>
    <t>ID045595</t>
  </si>
  <si>
    <t>ID045596</t>
  </si>
  <si>
    <t>FINGER GUIDE</t>
  </si>
  <si>
    <t>51V1.9</t>
  </si>
  <si>
    <t>51V3.5</t>
  </si>
  <si>
    <t>51V1.3</t>
  </si>
  <si>
    <t>51V2.7</t>
  </si>
  <si>
    <t>ID045622</t>
  </si>
  <si>
    <t>DIFFERENCE FEED DOG</t>
  </si>
  <si>
    <t>ID045631</t>
  </si>
  <si>
    <t>NEEDLE GUIDE (2ND GENERATION)</t>
  </si>
  <si>
    <t>ID045634</t>
  </si>
  <si>
    <t>51S2.8</t>
  </si>
  <si>
    <t>ID045636</t>
  </si>
  <si>
    <t>51S6.12</t>
  </si>
  <si>
    <t>51S6.35</t>
  </si>
  <si>
    <t>51S2.28</t>
  </si>
  <si>
    <t>51S2.6</t>
  </si>
  <si>
    <t>ID045643</t>
  </si>
  <si>
    <t>ID045644</t>
  </si>
  <si>
    <t>ID045645</t>
  </si>
  <si>
    <t>51T4.12</t>
  </si>
  <si>
    <t>ID045649</t>
  </si>
  <si>
    <t>ID045651</t>
  </si>
  <si>
    <t>51S2.29</t>
  </si>
  <si>
    <t>ID045653</t>
  </si>
  <si>
    <t>51A2.1</t>
  </si>
  <si>
    <t>51A3.2</t>
  </si>
  <si>
    <t>ID045668</t>
  </si>
  <si>
    <t>PRRESSER FOOT HINGE</t>
  </si>
  <si>
    <t>ID045669</t>
  </si>
  <si>
    <t>ID045671</t>
  </si>
  <si>
    <t>AUXILIARY STOPPER</t>
  </si>
  <si>
    <t>51A2.9</t>
  </si>
  <si>
    <t>ID045684</t>
  </si>
  <si>
    <t>ID045687</t>
  </si>
  <si>
    <t>FEED DOG SET</t>
  </si>
  <si>
    <t>51S5.24</t>
  </si>
  <si>
    <t>ID045690</t>
  </si>
  <si>
    <t>ID045691</t>
  </si>
  <si>
    <t>ID045694</t>
  </si>
  <si>
    <t>NEEDLE PLATE ASM</t>
  </si>
  <si>
    <t>ID045700</t>
  </si>
  <si>
    <t>ID045702</t>
  </si>
  <si>
    <t>LAP FORMER</t>
  </si>
  <si>
    <t>51T3.2</t>
  </si>
  <si>
    <t>STOPER</t>
  </si>
  <si>
    <t>51T2.12</t>
  </si>
  <si>
    <t>ID045716</t>
  </si>
  <si>
    <t>51T4.8</t>
  </si>
  <si>
    <t>ID045719</t>
  </si>
  <si>
    <t>ID045722</t>
  </si>
  <si>
    <t>PRESSER FOOT FOLDER PLATE</t>
  </si>
  <si>
    <t>ID045728</t>
  </si>
  <si>
    <t>ID045732</t>
  </si>
  <si>
    <t>51T2.15</t>
  </si>
  <si>
    <t>51T2.5</t>
  </si>
  <si>
    <t>ID045755</t>
  </si>
  <si>
    <t>ID045756</t>
  </si>
  <si>
    <t>ID045757</t>
  </si>
  <si>
    <t>ID045761</t>
  </si>
  <si>
    <t>51A2.7</t>
  </si>
  <si>
    <t>ID045763</t>
  </si>
  <si>
    <t>ID045764</t>
  </si>
  <si>
    <t>ID045765</t>
  </si>
  <si>
    <t>51V2.13</t>
  </si>
  <si>
    <t>51S5.4</t>
  </si>
  <si>
    <t>51S2.14</t>
  </si>
  <si>
    <t>ID045769</t>
  </si>
  <si>
    <t>52A1.13</t>
  </si>
  <si>
    <t>ID045770</t>
  </si>
  <si>
    <t>51T7.1</t>
  </si>
  <si>
    <t>ID045771</t>
  </si>
  <si>
    <t>ID045774</t>
  </si>
  <si>
    <t>ID045775</t>
  </si>
  <si>
    <t>ID045776</t>
  </si>
  <si>
    <t>51A5.12</t>
  </si>
  <si>
    <t>ID045777</t>
  </si>
  <si>
    <t>51T2.28</t>
  </si>
  <si>
    <t>51S4.32</t>
  </si>
  <si>
    <t>ID045783</t>
  </si>
  <si>
    <t>ID045784</t>
  </si>
  <si>
    <t>51S6.23</t>
  </si>
  <si>
    <t>ID045785</t>
  </si>
  <si>
    <t>51S5.30</t>
  </si>
  <si>
    <t>51S4.34</t>
  </si>
  <si>
    <t>ID045791</t>
  </si>
  <si>
    <t>ID045793</t>
  </si>
  <si>
    <t>ID045795</t>
  </si>
  <si>
    <t>51S2.25</t>
  </si>
  <si>
    <t>ID045796</t>
  </si>
  <si>
    <t>51T4.17</t>
  </si>
  <si>
    <t>ID045797</t>
  </si>
  <si>
    <t>51A2.4</t>
  </si>
  <si>
    <t>ID045798</t>
  </si>
  <si>
    <t>51S5.23</t>
  </si>
  <si>
    <t>ID045800</t>
  </si>
  <si>
    <t>ID045802</t>
  </si>
  <si>
    <t>ID045803</t>
  </si>
  <si>
    <t>ID045806</t>
  </si>
  <si>
    <t>ID045811</t>
  </si>
  <si>
    <t>51A2.11</t>
  </si>
  <si>
    <t>ID045813</t>
  </si>
  <si>
    <t>51S4.22</t>
  </si>
  <si>
    <t>ID045814</t>
  </si>
  <si>
    <t>51A5.7</t>
  </si>
  <si>
    <t>ID045820</t>
  </si>
  <si>
    <t>ID045822</t>
  </si>
  <si>
    <t>51S2.33</t>
  </si>
  <si>
    <t>ID045826</t>
  </si>
  <si>
    <t>51T2.35</t>
  </si>
  <si>
    <t>51T2.11</t>
  </si>
  <si>
    <t>ID045828</t>
  </si>
  <si>
    <t>51V2.1</t>
  </si>
  <si>
    <t>ID045829</t>
  </si>
  <si>
    <t>51S2.32</t>
  </si>
  <si>
    <t>ID045830</t>
  </si>
  <si>
    <t>51S5.9</t>
  </si>
  <si>
    <t>ID045833</t>
  </si>
  <si>
    <t>51T7.29</t>
  </si>
  <si>
    <t>51T4.28</t>
  </si>
  <si>
    <t>ID045839</t>
  </si>
  <si>
    <t>51S2.15</t>
  </si>
  <si>
    <t>ID045842</t>
  </si>
  <si>
    <t>ID045844</t>
  </si>
  <si>
    <t>SCREW(CT1015 M3.5-0.6*11)</t>
  </si>
  <si>
    <t>ID045845</t>
  </si>
  <si>
    <t>ID045850</t>
  </si>
  <si>
    <t>51S6.31</t>
  </si>
  <si>
    <t>ID045854</t>
  </si>
  <si>
    <t>51S2.13</t>
  </si>
  <si>
    <t>51V2.3</t>
  </si>
  <si>
    <t>51T4.11</t>
  </si>
  <si>
    <t>ID045861</t>
  </si>
  <si>
    <t>ID045864</t>
  </si>
  <si>
    <t>51T2.33</t>
  </si>
  <si>
    <t>ID045867</t>
  </si>
  <si>
    <t>ID045871</t>
  </si>
  <si>
    <t>51T2.17</t>
  </si>
  <si>
    <t>51S4.28</t>
  </si>
  <si>
    <t>ID045879</t>
  </si>
  <si>
    <t>ID045881</t>
  </si>
  <si>
    <t>51T4.13</t>
  </si>
  <si>
    <t>ID045884</t>
  </si>
  <si>
    <t>ID045885</t>
  </si>
  <si>
    <t>51S5.5</t>
  </si>
  <si>
    <t>ID045886</t>
  </si>
  <si>
    <t>ID045888</t>
  </si>
  <si>
    <t>ID045889</t>
  </si>
  <si>
    <t>51V3.30</t>
  </si>
  <si>
    <t>ID045892</t>
  </si>
  <si>
    <t>ID045895</t>
  </si>
  <si>
    <t>51V3.35</t>
  </si>
  <si>
    <t>ID045898</t>
  </si>
  <si>
    <t>51T7.11</t>
  </si>
  <si>
    <t>ID045900</t>
  </si>
  <si>
    <t>51T7.20</t>
  </si>
  <si>
    <t>ID045901</t>
  </si>
  <si>
    <t>51V2.14</t>
  </si>
  <si>
    <t>51S5.35</t>
  </si>
  <si>
    <t>51V2.15</t>
  </si>
  <si>
    <t>51T2.14</t>
  </si>
  <si>
    <t>ID045914</t>
  </si>
  <si>
    <t>51S6.33</t>
  </si>
  <si>
    <t>ID045933</t>
  </si>
  <si>
    <t>51T2.32</t>
  </si>
  <si>
    <t>ID045934</t>
  </si>
  <si>
    <t>ID045935</t>
  </si>
  <si>
    <t>51A7.1</t>
  </si>
  <si>
    <t>ID045939</t>
  </si>
  <si>
    <t>51S5.11</t>
  </si>
  <si>
    <t>ID045943</t>
  </si>
  <si>
    <t>ID045945</t>
  </si>
  <si>
    <t>51S4.17</t>
  </si>
  <si>
    <t>ID045948</t>
  </si>
  <si>
    <t>51A7.14</t>
  </si>
  <si>
    <t>ID045949</t>
  </si>
  <si>
    <t>ID045950</t>
  </si>
  <si>
    <t>51V3.27</t>
  </si>
  <si>
    <t>51T2.26</t>
  </si>
  <si>
    <t>ID045954</t>
  </si>
  <si>
    <t>ID045955</t>
  </si>
  <si>
    <t>51S4.30</t>
  </si>
  <si>
    <t>ID045959</t>
  </si>
  <si>
    <t>ID045960</t>
  </si>
  <si>
    <t>51V3.22</t>
  </si>
  <si>
    <t>ID045961</t>
  </si>
  <si>
    <t>ID045963</t>
  </si>
  <si>
    <t>ID045966</t>
  </si>
  <si>
    <t>ID045968</t>
  </si>
  <si>
    <t>ID045969</t>
  </si>
  <si>
    <t>ID045970</t>
  </si>
  <si>
    <t>ID045976</t>
  </si>
  <si>
    <t>ID045977</t>
  </si>
  <si>
    <t>ID045978</t>
  </si>
  <si>
    <t>51A2.18</t>
  </si>
  <si>
    <t>ID045979</t>
  </si>
  <si>
    <t>ID045980</t>
  </si>
  <si>
    <t>ID045982</t>
  </si>
  <si>
    <t>ID045984</t>
  </si>
  <si>
    <t>ID045985</t>
  </si>
  <si>
    <t>ID045986</t>
  </si>
  <si>
    <t>51A2.31</t>
  </si>
  <si>
    <t>ID045987</t>
  </si>
  <si>
    <t>ID045992</t>
  </si>
  <si>
    <t>51V2.20</t>
  </si>
  <si>
    <t>ID046000</t>
  </si>
  <si>
    <t>ID046001</t>
  </si>
  <si>
    <t>ID046003</t>
  </si>
  <si>
    <t>ID046004</t>
  </si>
  <si>
    <t>ID046005</t>
  </si>
  <si>
    <t>ID046008</t>
  </si>
  <si>
    <t>51T2.31</t>
  </si>
  <si>
    <t>ID046010</t>
  </si>
  <si>
    <t>ID046012</t>
  </si>
  <si>
    <t>ID046013</t>
  </si>
  <si>
    <t>ID046014</t>
  </si>
  <si>
    <t>51T7.13</t>
  </si>
  <si>
    <t>ID046015</t>
  </si>
  <si>
    <t>ID046016</t>
  </si>
  <si>
    <t>ID046017</t>
  </si>
  <si>
    <t>51T7.10</t>
  </si>
  <si>
    <t>ID046024</t>
  </si>
  <si>
    <t>51A5.35</t>
  </si>
  <si>
    <t>ID046028</t>
  </si>
  <si>
    <t>ID046034</t>
  </si>
  <si>
    <t>51S2.24</t>
  </si>
  <si>
    <t>ID046037</t>
  </si>
  <si>
    <t>ID046038</t>
  </si>
  <si>
    <t>ID046040</t>
  </si>
  <si>
    <t>ID046042</t>
  </si>
  <si>
    <t>ID046046</t>
  </si>
  <si>
    <t>51A5.15</t>
  </si>
  <si>
    <t>ID046047</t>
  </si>
  <si>
    <t>ID046049</t>
  </si>
  <si>
    <t>51T4.30</t>
  </si>
  <si>
    <t>ID046050</t>
  </si>
  <si>
    <t>ID046052</t>
  </si>
  <si>
    <t>ID046055</t>
  </si>
  <si>
    <t>ID046057</t>
  </si>
  <si>
    <t>51T7.12</t>
  </si>
  <si>
    <t>ID046058</t>
  </si>
  <si>
    <t>ID046060</t>
  </si>
  <si>
    <t>ID046064</t>
  </si>
  <si>
    <t>ID046066</t>
  </si>
  <si>
    <t>ID046068</t>
  </si>
  <si>
    <t>ID046070</t>
  </si>
  <si>
    <t>51S6.6</t>
  </si>
  <si>
    <t>ID046072</t>
  </si>
  <si>
    <t>ID046074</t>
  </si>
  <si>
    <t>51A7.4</t>
  </si>
  <si>
    <t>ID046075</t>
  </si>
  <si>
    <t>ID046081</t>
  </si>
  <si>
    <t>51A2.2</t>
  </si>
  <si>
    <t>ID046093</t>
  </si>
  <si>
    <t>ID046097</t>
  </si>
  <si>
    <t>ID046099</t>
  </si>
  <si>
    <t>ID046100</t>
  </si>
  <si>
    <t>ID046102</t>
  </si>
  <si>
    <t>ID046103</t>
  </si>
  <si>
    <t>ID046106</t>
  </si>
  <si>
    <t>NEEDLE BEARINH</t>
  </si>
  <si>
    <t>ID046111</t>
  </si>
  <si>
    <t>ID046114</t>
  </si>
  <si>
    <t>ID046115</t>
  </si>
  <si>
    <t>ID046123</t>
  </si>
  <si>
    <t>51S5.10</t>
  </si>
  <si>
    <t>ID046124</t>
  </si>
  <si>
    <t>ID046126</t>
  </si>
  <si>
    <t>ID046127</t>
  </si>
  <si>
    <t>ID046128</t>
  </si>
  <si>
    <t>ID046129</t>
  </si>
  <si>
    <t>51BD</t>
  </si>
  <si>
    <t>ID046136</t>
  </si>
  <si>
    <t>51A5.9</t>
  </si>
  <si>
    <t>ID046182</t>
  </si>
  <si>
    <t>SCREW  M4.37</t>
  </si>
  <si>
    <t>ID046279</t>
  </si>
  <si>
    <t>PLATE SPRING</t>
  </si>
  <si>
    <t>ID046307</t>
  </si>
  <si>
    <t>ID046441</t>
  </si>
  <si>
    <t>NEEDLE BAR CRANK ROD(INCLUDING</t>
  </si>
  <si>
    <t>ID046442</t>
  </si>
  <si>
    <t>THREAD TAKE-UP LEVER</t>
  </si>
  <si>
    <t>ID046444</t>
  </si>
  <si>
    <t>THREAD TAKE-UP LEVER FULLSET F</t>
  </si>
  <si>
    <t>51B4.4</t>
  </si>
  <si>
    <t>ID046445</t>
  </si>
  <si>
    <t>KNEE PRESS LIFTER ROD</t>
  </si>
  <si>
    <t>ID046452</t>
  </si>
  <si>
    <t>THROAT PALTE</t>
  </si>
  <si>
    <t>ID046456</t>
  </si>
  <si>
    <t>NEEDLE BEARING(INCLUDING GH334</t>
  </si>
  <si>
    <t>51B4.18</t>
  </si>
  <si>
    <t>ID046460</t>
  </si>
  <si>
    <t>WIPER SOLENOID</t>
  </si>
  <si>
    <t>NEEDLE BAR THREAD GUIDE</t>
  </si>
  <si>
    <t>51B2.1</t>
  </si>
  <si>
    <t>51B4.1</t>
  </si>
  <si>
    <t>ID046481</t>
  </si>
  <si>
    <t>PROTECT NEEDLE PATCH</t>
  </si>
  <si>
    <t>ID046483</t>
  </si>
  <si>
    <t>MOTORIAL KNIFE</t>
  </si>
  <si>
    <t>ID046485</t>
  </si>
  <si>
    <t>ROLL SHART ASYY</t>
  </si>
  <si>
    <t>51B4.17</t>
  </si>
  <si>
    <t>ID046486</t>
  </si>
  <si>
    <t>MAGNCTICPLUG CUSHION MAT</t>
  </si>
  <si>
    <t>ID046489</t>
  </si>
  <si>
    <t>UPPIGHT</t>
  </si>
  <si>
    <t>ID046490</t>
  </si>
  <si>
    <t>51B4.15</t>
  </si>
  <si>
    <t>51B4.2</t>
  </si>
  <si>
    <t>ID046497</t>
  </si>
  <si>
    <t>ID046499</t>
  </si>
  <si>
    <t>SCREW 1/4X40 L=8</t>
  </si>
  <si>
    <t>ID046506</t>
  </si>
  <si>
    <t>ID046510</t>
  </si>
  <si>
    <t>51B4.13</t>
  </si>
  <si>
    <t>ID046511</t>
  </si>
  <si>
    <t>ID046512</t>
  </si>
  <si>
    <t>SCREW SM11/16"X28 L=7</t>
  </si>
  <si>
    <t>ID046514</t>
  </si>
  <si>
    <t>ID046516</t>
  </si>
  <si>
    <t>ID046519</t>
  </si>
  <si>
    <t>SCREW 11/64X40 L=6</t>
  </si>
  <si>
    <t>ID046525</t>
  </si>
  <si>
    <t>SCREW 9/64X40 L=5</t>
  </si>
  <si>
    <t>ID046526</t>
  </si>
  <si>
    <t>WIPER LINK B, HINGE SCREW</t>
  </si>
  <si>
    <t>51B4.11</t>
  </si>
  <si>
    <t>ID046527</t>
  </si>
  <si>
    <t>HINGE SCREW D=6.5 D= 3.2</t>
  </si>
  <si>
    <t>51B4.12</t>
  </si>
  <si>
    <t>ID046530</t>
  </si>
  <si>
    <t>51B4.6</t>
  </si>
  <si>
    <t>51B4.14</t>
  </si>
  <si>
    <t>ID046535</t>
  </si>
  <si>
    <t>SCREW 9/64X40 L=8.5</t>
  </si>
  <si>
    <t>ID046541</t>
  </si>
  <si>
    <t>BED SLIDE SPRING</t>
  </si>
  <si>
    <t>ID046552</t>
  </si>
  <si>
    <t>ID046561</t>
  </si>
  <si>
    <t>MANUAL SWITCH</t>
  </si>
  <si>
    <t>51B3.8</t>
  </si>
  <si>
    <t>ID046563</t>
  </si>
  <si>
    <t>CYLINDER FOR CLUTCH</t>
  </si>
  <si>
    <t>BUTTON TRANSFER ARM</t>
  </si>
  <si>
    <t>51B3.5</t>
  </si>
  <si>
    <t>ID046578</t>
  </si>
  <si>
    <t>INSTALLING SHAET</t>
  </si>
  <si>
    <t>ID046581</t>
  </si>
  <si>
    <t>ID046585</t>
  </si>
  <si>
    <t>51B3.3</t>
  </si>
  <si>
    <t>ID046591</t>
  </si>
  <si>
    <t>BUTTON CLAMP SLIDE</t>
  </si>
  <si>
    <t>ID046592</t>
  </si>
  <si>
    <t>ID046593</t>
  </si>
  <si>
    <t>BUTTON CLAMP STOP PIN SCREW</t>
  </si>
  <si>
    <t>ID046594</t>
  </si>
  <si>
    <t>ID046595</t>
  </si>
  <si>
    <t>MIDDLE BUTTON CLAMP LEVER (RIG</t>
  </si>
  <si>
    <t>ID046597</t>
  </si>
  <si>
    <t>ID046598</t>
  </si>
  <si>
    <t>ID046600</t>
  </si>
  <si>
    <t>ID046793</t>
  </si>
  <si>
    <t>ID046864</t>
  </si>
  <si>
    <t>B-CASE HOLDER POSITION BRACKET</t>
  </si>
  <si>
    <t>51B3.4</t>
  </si>
  <si>
    <t>ID046901</t>
  </si>
  <si>
    <t>U-THREAD TRIMMSTOPPER</t>
  </si>
  <si>
    <t>ROTARY HOOK</t>
  </si>
  <si>
    <t>ID050843</t>
  </si>
  <si>
    <t>ID052262</t>
  </si>
  <si>
    <t>VALVE VAC MEAD ES/PAXAR</t>
  </si>
  <si>
    <t>51A5.4</t>
  </si>
  <si>
    <t>51A5.10</t>
  </si>
  <si>
    <t>ID053306</t>
  </si>
  <si>
    <t>ID055372</t>
  </si>
  <si>
    <t>DIFF.FEED DOG CB/W&amp;WT</t>
  </si>
  <si>
    <t>ID055389</t>
  </si>
  <si>
    <t>1/4-20X .975 PLASTIC HANDLE</t>
  </si>
  <si>
    <t>ID055643</t>
  </si>
  <si>
    <t>PHOTOEYE FIBER HT</t>
  </si>
  <si>
    <t>ID058178</t>
  </si>
  <si>
    <t>ID058206</t>
  </si>
  <si>
    <t>STUD UH8004</t>
  </si>
  <si>
    <t>ID058214</t>
  </si>
  <si>
    <t>NUT UH8004</t>
  </si>
  <si>
    <t>ID058695</t>
  </si>
  <si>
    <t>ID058717</t>
  </si>
  <si>
    <t>ID058814</t>
  </si>
  <si>
    <t>ID058827</t>
  </si>
  <si>
    <t>TAKEUP ARM PROTECT</t>
  </si>
  <si>
    <t>ID058965</t>
  </si>
  <si>
    <t>OIL FILTER COVER FT7000</t>
  </si>
  <si>
    <t>ID059419</t>
  </si>
  <si>
    <t>ID059422</t>
  </si>
  <si>
    <t>ID059776</t>
  </si>
  <si>
    <t>STOP COLLAR</t>
  </si>
  <si>
    <t>ID060532</t>
  </si>
  <si>
    <t>SEWING CYL COVER GASKET FTD700</t>
  </si>
  <si>
    <t>ID060550</t>
  </si>
  <si>
    <t>ID060595</t>
  </si>
  <si>
    <t>ID060630</t>
  </si>
  <si>
    <t>ID060749</t>
  </si>
  <si>
    <t>ID060838</t>
  </si>
  <si>
    <t>ID061083</t>
  </si>
  <si>
    <t>BRACKET CT9000</t>
  </si>
  <si>
    <t>ID063668</t>
  </si>
  <si>
    <t>ID064066</t>
  </si>
  <si>
    <t>ID064095</t>
  </si>
  <si>
    <t>ID064309</t>
  </si>
  <si>
    <t>ID064595</t>
  </si>
  <si>
    <t>ID064641</t>
  </si>
  <si>
    <t>E RING CT SERIES</t>
  </si>
  <si>
    <t>ID087679</t>
  </si>
  <si>
    <t>SEAL GUIDE</t>
  </si>
  <si>
    <t>ID087872</t>
  </si>
  <si>
    <t>BUTTON HOLE PANEL COVER</t>
  </si>
  <si>
    <t>51B6.1</t>
  </si>
  <si>
    <t>ID115734</t>
  </si>
  <si>
    <t>ID115735</t>
  </si>
  <si>
    <t>MAGNETIC PLUG</t>
  </si>
  <si>
    <t>ID115751</t>
  </si>
  <si>
    <t>ROU</t>
  </si>
  <si>
    <t>ID115775</t>
  </si>
  <si>
    <t>ID115796</t>
  </si>
  <si>
    <t>SCREW SM3/16"X28  L=20</t>
  </si>
  <si>
    <t>51B4.19</t>
  </si>
  <si>
    <t>ID115799</t>
  </si>
  <si>
    <t>THREAD TAKE UP COMPL</t>
  </si>
  <si>
    <t>ID115800</t>
  </si>
  <si>
    <t>ROCKER SHAFT CONNECTING ROD</t>
  </si>
  <si>
    <t>ID115842</t>
  </si>
  <si>
    <t>SYNCHRONIZER ASSY, H80</t>
  </si>
  <si>
    <t>ID115853</t>
  </si>
  <si>
    <t>BASE ASM.FOR CYLINDER</t>
  </si>
  <si>
    <t>ID115860</t>
  </si>
  <si>
    <t>ID115869</t>
  </si>
  <si>
    <t>THREAD TAKE-UP EYELET HOLDER</t>
  </si>
  <si>
    <t>ID122035</t>
  </si>
  <si>
    <t>UY 118 GKS FFG 65</t>
  </si>
  <si>
    <t>ID122054</t>
  </si>
  <si>
    <t>BUTTON FEED DRIVEN PULLEY</t>
  </si>
  <si>
    <t>ID122059</t>
  </si>
  <si>
    <t>ID125714</t>
  </si>
  <si>
    <t>BUSHING ASM</t>
  </si>
  <si>
    <t>ID127269</t>
  </si>
  <si>
    <t>LOWER KNIFE QB</t>
  </si>
  <si>
    <t>Co nhựa sino φ 25</t>
  </si>
  <si>
    <t>SINO25</t>
  </si>
  <si>
    <t>Đèn exit thoát hiểm KT610</t>
  </si>
  <si>
    <t>5AE1.27</t>
  </si>
  <si>
    <t>ID043981</t>
  </si>
  <si>
    <t>5AE2.9</t>
  </si>
  <si>
    <t>5AE1.25</t>
  </si>
  <si>
    <t>5AE2.6</t>
  </si>
  <si>
    <t>ID044035</t>
  </si>
  <si>
    <t>5AE2.27</t>
  </si>
  <si>
    <t>5AE5.7</t>
  </si>
  <si>
    <t>5AE2.16</t>
  </si>
  <si>
    <t>5AE1.2</t>
  </si>
  <si>
    <t>5N1.4</t>
  </si>
  <si>
    <t>5A4.3</t>
  </si>
  <si>
    <t>5H5.32</t>
  </si>
  <si>
    <t>5L5</t>
  </si>
  <si>
    <t>5Y4</t>
  </si>
  <si>
    <t>5X5.3</t>
  </si>
  <si>
    <t>ID045407</t>
  </si>
  <si>
    <t>MOVABLE KNIFE</t>
  </si>
  <si>
    <t>5F1.1</t>
  </si>
  <si>
    <t>51T2.4</t>
  </si>
  <si>
    <t>5D4.7</t>
  </si>
  <si>
    <t>5A1.5</t>
  </si>
  <si>
    <t>5X7.8</t>
  </si>
  <si>
    <t>5X7.17</t>
  </si>
  <si>
    <t>5D1.25</t>
  </si>
  <si>
    <t>5D1.28</t>
  </si>
  <si>
    <t>5A1.13</t>
  </si>
  <si>
    <t>5D2.5</t>
  </si>
  <si>
    <t>ID045851</t>
  </si>
  <si>
    <t>5M4.13</t>
  </si>
  <si>
    <t>5H5.7</t>
  </si>
  <si>
    <t>5M7.6</t>
  </si>
  <si>
    <t>5A1.33</t>
  </si>
  <si>
    <t>5M7.30</t>
  </si>
  <si>
    <t>5T3.25</t>
  </si>
  <si>
    <t>5M3.22</t>
  </si>
  <si>
    <t>5M6.26</t>
  </si>
  <si>
    <t>5M7.8</t>
  </si>
  <si>
    <t>5M7.20</t>
  </si>
  <si>
    <t>5AC2.17</t>
  </si>
  <si>
    <t>5AC2.10</t>
  </si>
  <si>
    <t>5AC1.3</t>
  </si>
  <si>
    <t>5AG4.5</t>
  </si>
  <si>
    <t>ID046453</t>
  </si>
  <si>
    <t>5AG1.35</t>
  </si>
  <si>
    <t>5AG1.2</t>
  </si>
  <si>
    <t>5AG1.32</t>
  </si>
  <si>
    <t>5AG1.10</t>
  </si>
  <si>
    <t>5P1.9</t>
  </si>
  <si>
    <t>5H6.16</t>
  </si>
  <si>
    <t>5AK1</t>
  </si>
  <si>
    <t>ID125444</t>
  </si>
  <si>
    <t>134/DPX5 FFG GEBEDUR 75</t>
  </si>
  <si>
    <t>Mũi khoan sắt ф 10 hiệu YETI (Rose)</t>
  </si>
  <si>
    <t>Mũi khoan sắt ф 12 hiệu YETI (Rose)</t>
  </si>
  <si>
    <t>Mũi khoan sắt  ф 01 - 12 (bộ/24 cái) hiệu YETI (Rose)</t>
  </si>
  <si>
    <t>5T2.3</t>
  </si>
  <si>
    <t>5V6.4</t>
  </si>
  <si>
    <t>5AK5</t>
  </si>
  <si>
    <t>ID044263</t>
  </si>
  <si>
    <t>5N7.2</t>
  </si>
  <si>
    <t>5V4.6</t>
  </si>
  <si>
    <t>5P3.3</t>
  </si>
  <si>
    <t>5U1.5</t>
  </si>
  <si>
    <t>5V4.3</t>
  </si>
  <si>
    <t>5M2.17</t>
  </si>
  <si>
    <t>5U1.2</t>
  </si>
  <si>
    <t>5AK2</t>
  </si>
  <si>
    <t>ID044371</t>
  </si>
  <si>
    <t>5M4.21</t>
  </si>
  <si>
    <t>ID044385</t>
  </si>
  <si>
    <t>5M5.25</t>
  </si>
  <si>
    <t>5T2.31</t>
  </si>
  <si>
    <t>ID044578</t>
  </si>
  <si>
    <t>ID044580</t>
  </si>
  <si>
    <t>RATCHAT GEAR</t>
  </si>
  <si>
    <t>5W1.8</t>
  </si>
  <si>
    <t>5W5.7</t>
  </si>
  <si>
    <t>ID044704</t>
  </si>
  <si>
    <t>5G3.4</t>
  </si>
  <si>
    <t>5V4.9</t>
  </si>
  <si>
    <t>5V4.5</t>
  </si>
  <si>
    <t>5K3</t>
  </si>
  <si>
    <t>5U1.3</t>
  </si>
  <si>
    <t>5U1.8</t>
  </si>
  <si>
    <t>5F6.7</t>
  </si>
  <si>
    <t>5P6.4</t>
  </si>
  <si>
    <t>ID044980</t>
  </si>
  <si>
    <t>ID044988</t>
  </si>
  <si>
    <t>5U1.1</t>
  </si>
  <si>
    <t>5C1.1</t>
  </si>
  <si>
    <t>5L1</t>
  </si>
  <si>
    <t>5AB3.5</t>
  </si>
  <si>
    <t>5AB1.6</t>
  </si>
  <si>
    <t>5AB3.1</t>
  </si>
  <si>
    <t>5AB2.4</t>
  </si>
  <si>
    <t>5H1.6</t>
  </si>
  <si>
    <t>ID045263</t>
  </si>
  <si>
    <t>5V6.5</t>
  </si>
  <si>
    <t>ID045296</t>
  </si>
  <si>
    <t>5V4.8</t>
  </si>
  <si>
    <t>5W4.5</t>
  </si>
  <si>
    <t>5W6.5</t>
  </si>
  <si>
    <t>5W1.9</t>
  </si>
  <si>
    <t>ID045422</t>
  </si>
  <si>
    <t>ID045504</t>
  </si>
  <si>
    <t>5D1.4</t>
  </si>
  <si>
    <t>5X5.9</t>
  </si>
  <si>
    <t>5D1.7</t>
  </si>
  <si>
    <t>5D1.8</t>
  </si>
  <si>
    <t>5D1.9</t>
  </si>
  <si>
    <t>5U2.6</t>
  </si>
  <si>
    <t>5V6.6</t>
  </si>
  <si>
    <t>5U2.1</t>
  </si>
  <si>
    <t>5U2.5</t>
  </si>
  <si>
    <t>ID045721</t>
  </si>
  <si>
    <t>5V1.2</t>
  </si>
  <si>
    <t>5Y5</t>
  </si>
  <si>
    <t>5M5.18</t>
  </si>
  <si>
    <t>5D1.24</t>
  </si>
  <si>
    <t>5D1.29</t>
  </si>
  <si>
    <t>5C3.4</t>
  </si>
  <si>
    <t>5T6.2</t>
  </si>
  <si>
    <t>5D2.7</t>
  </si>
  <si>
    <t>5P6.2</t>
  </si>
  <si>
    <t>5D2.16</t>
  </si>
  <si>
    <t>5H5.3</t>
  </si>
  <si>
    <t>5A1.21</t>
  </si>
  <si>
    <t>5M6.30</t>
  </si>
  <si>
    <t>51S2.5</t>
  </si>
  <si>
    <t>5P6.5</t>
  </si>
  <si>
    <t>5M3.25</t>
  </si>
  <si>
    <t>5M4.36</t>
  </si>
  <si>
    <t>5D4.21</t>
  </si>
  <si>
    <t>5M5.2</t>
  </si>
  <si>
    <t>51T2.18</t>
  </si>
  <si>
    <t>5M5.11</t>
  </si>
  <si>
    <t>5M2.12</t>
  </si>
  <si>
    <t>5M7.15</t>
  </si>
  <si>
    <t>5T3.28</t>
  </si>
  <si>
    <t>5M5.15</t>
  </si>
  <si>
    <t>5M6.20</t>
  </si>
  <si>
    <t>5M2.25</t>
  </si>
  <si>
    <t>5M3.15</t>
  </si>
  <si>
    <t>5M5.10</t>
  </si>
  <si>
    <t>5M3.19</t>
  </si>
  <si>
    <t>5M3.23</t>
  </si>
  <si>
    <t>51V2.2</t>
  </si>
  <si>
    <t>ID046062</t>
  </si>
  <si>
    <t>5M6.7</t>
  </si>
  <si>
    <t>5M7.11</t>
  </si>
  <si>
    <t>5M2.20</t>
  </si>
  <si>
    <t>5AG1.4</t>
  </si>
  <si>
    <t>5AG2.7</t>
  </si>
  <si>
    <t>5AG1.25</t>
  </si>
  <si>
    <t>51B2.8</t>
  </si>
  <si>
    <t>ID046599</t>
  </si>
  <si>
    <t>ID050743</t>
  </si>
  <si>
    <t>ROLLER BRUSHER 9IN</t>
  </si>
  <si>
    <t>KNIFE BLADE</t>
  </si>
  <si>
    <t>ID058812</t>
  </si>
  <si>
    <t>THREAD GUIDE (CT 03340)</t>
  </si>
  <si>
    <t>5B7.1</t>
  </si>
  <si>
    <t>ID064016</t>
  </si>
  <si>
    <t>NUT CT SERIES</t>
  </si>
  <si>
    <t>ID064098</t>
  </si>
  <si>
    <t>STUD CT SERIES</t>
  </si>
  <si>
    <t>ID064161</t>
  </si>
  <si>
    <t>5AG6</t>
  </si>
  <si>
    <t>ID087909</t>
  </si>
  <si>
    <t>INSULATING PIECES</t>
  </si>
  <si>
    <t>ID122070</t>
  </si>
  <si>
    <t>PRESSER PLATE(LEFT)</t>
  </si>
  <si>
    <t>Đế rơ le trung gian 230V-50/60Hz RXZE2M114 (Schneider)</t>
  </si>
  <si>
    <t>Dây dẫn nước dài 80cm hiệu ONSPA (bọc thép)</t>
  </si>
  <si>
    <t>Dây dẫn nước dài 50cm hiệu ONSPA (bọc thép)</t>
  </si>
  <si>
    <t>5X7.1</t>
  </si>
  <si>
    <t>5AF6.1</t>
  </si>
  <si>
    <t>5V3</t>
  </si>
  <si>
    <t>5V7</t>
  </si>
  <si>
    <t>5R2.7</t>
  </si>
  <si>
    <t>5O2.1</t>
  </si>
  <si>
    <t>5R3.7</t>
  </si>
  <si>
    <t>ID044392</t>
  </si>
  <si>
    <t>5O6.5</t>
  </si>
  <si>
    <t>5M5.36</t>
  </si>
  <si>
    <t>51T4.20</t>
  </si>
  <si>
    <t>5M7.17</t>
  </si>
  <si>
    <t>5X3.9</t>
  </si>
  <si>
    <t>5T2.20</t>
  </si>
  <si>
    <t>5U3</t>
  </si>
  <si>
    <t>5P6.3</t>
  </si>
  <si>
    <t>5D5.2</t>
  </si>
  <si>
    <t>5V5</t>
  </si>
  <si>
    <t>5P5.1</t>
  </si>
  <si>
    <t>5X5.4</t>
  </si>
  <si>
    <t>5V1.5</t>
  </si>
  <si>
    <t>5M3.2</t>
  </si>
  <si>
    <t>51A5.6</t>
  </si>
  <si>
    <t>ID045922</t>
  </si>
  <si>
    <t>ID045941</t>
  </si>
  <si>
    <t>ID045958</t>
  </si>
  <si>
    <t>5M4.17</t>
  </si>
  <si>
    <t>5M3.11</t>
  </si>
  <si>
    <t>5M2.1</t>
  </si>
  <si>
    <t>5P5.2</t>
  </si>
  <si>
    <t>Sơn đen mã sô: 999 hiệu Hoàng Gia / lon 0.85g - 1 lít</t>
  </si>
  <si>
    <t>Sơn trắng mã sô: 111 hiệu Hoàng Gia / lon 1 lít - 0.85g</t>
  </si>
  <si>
    <t>Sơn trắng mã sô: 111 hiệu Hoàng Gia / lon 3 lít - 2.6kg</t>
  </si>
  <si>
    <t>Sơn vàng mã sô: 444 hiệu Hoàng Gia / lon 0.85g - 1 ít</t>
  </si>
  <si>
    <t>Sơn vàng mã sô: 444 hiệu Hoàng Gia / lon 2.6kg - 3 lít</t>
  </si>
  <si>
    <t>Sơn đỏ mã sô: 210 hiệu Hoàng Gia / lon 0.85g - 1 lít</t>
  </si>
  <si>
    <t>Sơn chống rỉ mã số: AL6 hiệu Hoàng Gia/ lon 0.85g - 1 lít</t>
  </si>
  <si>
    <t>Sơn chống rỉ mã số: AL6 hiệu Hoàng Gia/ lon 2.6kg - 3 lít</t>
  </si>
  <si>
    <t>Dây curoa SPA1457LW Bando</t>
  </si>
  <si>
    <t>Rơ le nhiệt 2,5 - 4A hiệu Schneider mã: LRD08 xuất xứ Thái Lan</t>
  </si>
  <si>
    <t>Rơ le nhiệt 4 - 6A hiệu Schneider mã: LRD10 xuất xứ Thái Lan</t>
  </si>
  <si>
    <t>Rơ le nhiệt 1 - 1.6A hiệu Schneider mã: LRE06 xuất xứ Thái Lan</t>
  </si>
  <si>
    <t>Công tắc 1 chiều 10A Schneider E30-1M-D</t>
  </si>
  <si>
    <t>5W2.5</t>
  </si>
  <si>
    <t>ID043948</t>
  </si>
  <si>
    <t>THREAD TENSION POST BASE</t>
  </si>
  <si>
    <t>5AE4.3</t>
  </si>
  <si>
    <t>5AE3.5</t>
  </si>
  <si>
    <t>5AE2.8</t>
  </si>
  <si>
    <t>5AE4.1</t>
  </si>
  <si>
    <t>ID044062</t>
  </si>
  <si>
    <t>5AE4.6</t>
  </si>
  <si>
    <t>5M3.21</t>
  </si>
  <si>
    <t>5M3.31</t>
  </si>
  <si>
    <t>5O3.6</t>
  </si>
  <si>
    <t>5N5.4</t>
  </si>
  <si>
    <t>5R2.6</t>
  </si>
  <si>
    <t>ID044336</t>
  </si>
  <si>
    <t>CARRIER HOOK SLEEVE LEVER</t>
  </si>
  <si>
    <t>5M7.22</t>
  </si>
  <si>
    <t>5M4.4</t>
  </si>
  <si>
    <t>5M7.31</t>
  </si>
  <si>
    <t>5M6.27</t>
  </si>
  <si>
    <t>5W3.3</t>
  </si>
  <si>
    <t>5W7.1</t>
  </si>
  <si>
    <t>5G5.9</t>
  </si>
  <si>
    <t>5H2.4</t>
  </si>
  <si>
    <t>5A3.9</t>
  </si>
  <si>
    <t>5P6.9</t>
  </si>
  <si>
    <t>5E2.5</t>
  </si>
  <si>
    <t>5A4.9</t>
  </si>
  <si>
    <t>5F2.2</t>
  </si>
  <si>
    <t>5G2.6</t>
  </si>
  <si>
    <t>5E5.7</t>
  </si>
  <si>
    <t>ID044982</t>
  </si>
  <si>
    <t>5O7.5</t>
  </si>
  <si>
    <t>5I1.8</t>
  </si>
  <si>
    <t>ID045074</t>
  </si>
  <si>
    <t>5M7.4</t>
  </si>
  <si>
    <t>51V7</t>
  </si>
  <si>
    <t>5AE2.3</t>
  </si>
  <si>
    <t>5D3.4</t>
  </si>
  <si>
    <t>5H1.5</t>
  </si>
  <si>
    <t>5E1.2</t>
  </si>
  <si>
    <t>5D3.9</t>
  </si>
  <si>
    <t>5G1.7</t>
  </si>
  <si>
    <t>5D3.32</t>
  </si>
  <si>
    <t>5D1.6</t>
  </si>
  <si>
    <t>5D3.33</t>
  </si>
  <si>
    <t>5M5.26</t>
  </si>
  <si>
    <t>5D1.19</t>
  </si>
  <si>
    <t>5D3.14</t>
  </si>
  <si>
    <t>5D2.4</t>
  </si>
  <si>
    <t>5M6.33</t>
  </si>
  <si>
    <t>5D2.14</t>
  </si>
  <si>
    <t>5X7.5</t>
  </si>
  <si>
    <t>51S4.23</t>
  </si>
  <si>
    <t>5M4.33</t>
  </si>
  <si>
    <t>ID045952</t>
  </si>
  <si>
    <t>5X7.9</t>
  </si>
  <si>
    <t>5T1.35</t>
  </si>
  <si>
    <t>5AB6.4</t>
  </si>
  <si>
    <t>5A1.36</t>
  </si>
  <si>
    <t>5M3.5</t>
  </si>
  <si>
    <t>5T1.4</t>
  </si>
  <si>
    <t>5M4.2</t>
  </si>
  <si>
    <t>5M5.32</t>
  </si>
  <si>
    <t>5O6.9</t>
  </si>
  <si>
    <t>5M5.27</t>
  </si>
  <si>
    <t>5AG5.1</t>
  </si>
  <si>
    <t>5AG2.6</t>
  </si>
  <si>
    <t>5AG7</t>
  </si>
  <si>
    <t>5AG4.2</t>
  </si>
  <si>
    <t>5AG1.31</t>
  </si>
  <si>
    <t>5AF1.5</t>
  </si>
  <si>
    <t>CONNECTOR 35</t>
  </si>
  <si>
    <t>ID059500</t>
  </si>
  <si>
    <t>LEVER FT7000</t>
  </si>
  <si>
    <t>ID061689</t>
  </si>
  <si>
    <t>RELEASE WEDGE FT7000</t>
  </si>
  <si>
    <t>ID127265</t>
  </si>
  <si>
    <t>LOWER MOVABLE KNIFE QB</t>
  </si>
  <si>
    <t>ID134764</t>
  </si>
  <si>
    <t>UY128GAS/UY128GBS FFG 80</t>
  </si>
  <si>
    <t xml:space="preserve">Phích cắm code: U418T/250V-16A/125V-15A hiệu Schneider </t>
  </si>
  <si>
    <t xml:space="preserve">Dây rút nhựa 250mm (bì 100 sợi) màu trắng
Chất liệu: Nhựa Nylon PA66;  tính năng : Chống Axit; Chống ăn mòn ;Cách nhiệt tốt; Mềm dẻo, đàn hồi tốt
</t>
  </si>
  <si>
    <t>Cao su non 0.075MMx1/2"x10m - Tombo 9082 nhập khẩu Malaysia</t>
  </si>
  <si>
    <t xml:space="preserve">
Đầu siết tôn - dài 45mm lỗ lục giác 8mm TOP - 071120-8MM  
Được chế tạo bằng thép CR-V; có độ cứng tốt. Đầu xiết có tích hợp nam châm
</t>
  </si>
  <si>
    <t>Tụ điện 45µF± 5% 250VAC</t>
  </si>
  <si>
    <t>Đế nổi nhựa chữ nhật tự chống cháy, LỌAI THẤP SINO CK1578RL</t>
  </si>
  <si>
    <t>Rơ le nhiệt 7 - 10A hiệu Schneider mã: LRD14 xuất xứ Thái Lan</t>
  </si>
  <si>
    <t>Băng keo sọc vàng đen 3M 766 Thành phần keo: Rubber, dày 0.125mm, Kt: 50mmx33m
Màng băng keo : Polyvinyl Chloride
Sản xuất tại 3M Taiwan – Theo tiêu chuẩn 3M USA</t>
  </si>
  <si>
    <t>Bình ắc quy 6v-4.5Ah - KLBattery model: PA 6V-4.5Ah, diện áp  6V, dung lượng 4.5Ah
Kt: Dài 7cm, rộng 5.5cm, cao 10cm bình điện khô xuất xứ: Việt Nam</t>
  </si>
  <si>
    <t>Rơ le trung gian 8 chân dẹt to, loại tiêu chuẩn, có đèn, 
tiếp điểm DPDT - 10A điện áp 24VAC
Mã hàng: LY2N AC24 BY OMI - OMRON</t>
  </si>
  <si>
    <t>Đế rơ le trung gian 8 chân LY2N màu đen
PTF08A-E BY OMI - OMRON</t>
  </si>
  <si>
    <t>Rơ le trung gian 230V-50/60Hz RXM4AB1P7 (Schneider)</t>
  </si>
  <si>
    <t>Bình ắc quy 12V-7.2Ah Hiệu Pinaco Model: PA 12-7.2Ah điện áp 12V, bình ắc quy khô
Kt: Dài 151mm-rộng 66mm-cao 94mm, hãng sản xuất Đồng Nai, xuất xứ: Việt Nam
Bảo hành 6 tháng</t>
  </si>
  <si>
    <t>Rơ le nhiệt 23 - 32A/LRD32 hiệu Schneider xuất xứ Thái Lan</t>
  </si>
  <si>
    <t>Rơ le nhiệt 5.5 - 8.0A/LRD12 hiệu Schneider xuất xứ Thái Lan</t>
  </si>
  <si>
    <t>ID044234</t>
  </si>
  <si>
    <t>OIL GUARD</t>
  </si>
  <si>
    <t>ID044459</t>
  </si>
  <si>
    <t>ID044466</t>
  </si>
  <si>
    <t>SPRING(BLUE)</t>
  </si>
  <si>
    <t>ID044508</t>
  </si>
  <si>
    <t>CONNETION</t>
  </si>
  <si>
    <t>ID044710</t>
  </si>
  <si>
    <t>PRESSER BAR CLAMP</t>
  </si>
  <si>
    <t>ID044744</t>
  </si>
  <si>
    <t>ID044750</t>
  </si>
  <si>
    <t>ID044770</t>
  </si>
  <si>
    <t>51T4.32</t>
  </si>
  <si>
    <t>52A1.14</t>
  </si>
  <si>
    <t>52A1.24</t>
  </si>
  <si>
    <t>ID045932</t>
  </si>
  <si>
    <t>51V2.5</t>
  </si>
  <si>
    <t>51T2.10</t>
  </si>
  <si>
    <t>ID046031</t>
  </si>
  <si>
    <t>ID046065</t>
  </si>
  <si>
    <t>ID046096</t>
  </si>
  <si>
    <t>ID046118</t>
  </si>
  <si>
    <t>ID046125</t>
  </si>
  <si>
    <t>ID046531</t>
  </si>
  <si>
    <t>SCREW 11/64X40 L=5.5</t>
  </si>
  <si>
    <t>ID046959</t>
  </si>
  <si>
    <t>A/C GAS R22 AIR COND</t>
  </si>
  <si>
    <t>FEMALE AIR CONNECTOR PI12</t>
  </si>
  <si>
    <t>QC(CLIPSAL)LIGHT SWITCH OFF</t>
  </si>
  <si>
    <t>6V-4A BATTERY</t>
  </si>
  <si>
    <t>CUTTING STONE</t>
  </si>
  <si>
    <t>Cuộn rào chắn cấm vào 2 lớp màu trắng đỏ mã CRBV-VN-01 Nhà sản xuất: Nhật Quang - Việt Nam,
 màu trắng đỏ Kt: rộng 8cm- dài 100m, nhựa PP</t>
  </si>
  <si>
    <t>Mũi khoang bê tông chuỗi gài 4 khía  Plus 1 - 6x100x160mm - Bosch</t>
  </si>
  <si>
    <t>Mũi khoang bê tông chuỗi gài 4 khía  Plus 1 - 8x100x160mm - Bosch</t>
  </si>
  <si>
    <t>Mũi khoang bê tông chuỗi gài 4 khía  Plus 1 - 10x100x160mm - Bosch</t>
  </si>
  <si>
    <t>Mũi khoang bê tông chuỗi gài 4 khía  Plus 1 - 12x100x160mm - Bosch</t>
  </si>
  <si>
    <t>Mũi khoang bê tông chuỗi gài 4 khía  Plus 1 - 14x100x160mm - Bosch</t>
  </si>
  <si>
    <t>Mũi khoang bê tông chuỗi gài 4 khía  Plus 1 - 16x150x210mm - Bosch</t>
  </si>
  <si>
    <t>Còi xe nâng  code: 51257722 hiệu Total Source nhập từ tập đoàn TVH  Belgium Singapore</t>
  </si>
  <si>
    <t>ID000382</t>
  </si>
  <si>
    <t>SCREW,PAN SM4.37-40X14</t>
  </si>
  <si>
    <t>ID000955</t>
  </si>
  <si>
    <t>ID001083</t>
  </si>
  <si>
    <t>PIN FOR TM625</t>
  </si>
  <si>
    <t>5AF6.9</t>
  </si>
  <si>
    <t>ID001139</t>
  </si>
  <si>
    <t>ID001251</t>
  </si>
  <si>
    <t>5X7.33</t>
  </si>
  <si>
    <t>ID001278</t>
  </si>
  <si>
    <t>5AA1.11</t>
  </si>
  <si>
    <t>5A2.1</t>
  </si>
  <si>
    <t>ID001365</t>
  </si>
  <si>
    <t>5X1.6</t>
  </si>
  <si>
    <t>5AA1.30</t>
  </si>
  <si>
    <t>ID001578</t>
  </si>
  <si>
    <t>5AA1.16</t>
  </si>
  <si>
    <t>5AA1.32</t>
  </si>
  <si>
    <t>ID002578</t>
  </si>
  <si>
    <t>SCREW Y 4165</t>
  </si>
  <si>
    <t>ID003111</t>
  </si>
  <si>
    <t>5AF6.5</t>
  </si>
  <si>
    <t>ID003662</t>
  </si>
  <si>
    <t>5W4.1</t>
  </si>
  <si>
    <t>ID006273</t>
  </si>
  <si>
    <t>ID006932</t>
  </si>
  <si>
    <t>5AA3.4</t>
  </si>
  <si>
    <t>ID007901</t>
  </si>
  <si>
    <t>STITCH  PLATE</t>
  </si>
  <si>
    <t>5AA5.7</t>
  </si>
  <si>
    <t>ID010540</t>
  </si>
  <si>
    <t>ID010581</t>
  </si>
  <si>
    <t>SCREW 3.57</t>
  </si>
  <si>
    <t>NEEDLE GUARD FRONT</t>
  </si>
  <si>
    <t>5AF6.8</t>
  </si>
  <si>
    <t>ID011260</t>
  </si>
  <si>
    <t>FEED LIFT ECCENTRIC COMPLETE S</t>
  </si>
  <si>
    <t>5AA3.1</t>
  </si>
  <si>
    <t>5AA1.28</t>
  </si>
  <si>
    <t>ID012035</t>
  </si>
  <si>
    <t>ID012492</t>
  </si>
  <si>
    <t>5AA1.35</t>
  </si>
  <si>
    <t>ID014090</t>
  </si>
  <si>
    <t>SET SCREW   , SMB 3.18</t>
  </si>
  <si>
    <t>ID014239</t>
  </si>
  <si>
    <t>ID014313</t>
  </si>
  <si>
    <t>ID014448</t>
  </si>
  <si>
    <t>ECCENTRIC PIN</t>
  </si>
  <si>
    <t>5AF6.4</t>
  </si>
  <si>
    <t>ID015762</t>
  </si>
  <si>
    <t>TORNILLO DE LOOPER_160003</t>
  </si>
  <si>
    <t>5AA1.36</t>
  </si>
  <si>
    <t>ID022582</t>
  </si>
  <si>
    <t>5AA1.13</t>
  </si>
  <si>
    <t>5AF6.2</t>
  </si>
  <si>
    <t>ID023017</t>
  </si>
  <si>
    <t>5AA1.34</t>
  </si>
  <si>
    <t>ID023032</t>
  </si>
  <si>
    <t>5AA1.21</t>
  </si>
  <si>
    <t>5AA6.7</t>
  </si>
  <si>
    <t>ID024459</t>
  </si>
  <si>
    <t>ID024769</t>
  </si>
  <si>
    <t>ID027282</t>
  </si>
  <si>
    <t>ID027301</t>
  </si>
  <si>
    <t>SCREW , PAN M3.57-40X5</t>
  </si>
  <si>
    <t>ID027728</t>
  </si>
  <si>
    <t>ID027731</t>
  </si>
  <si>
    <t>ID027776</t>
  </si>
  <si>
    <t>STOP RING</t>
  </si>
  <si>
    <t>ID027785</t>
  </si>
  <si>
    <t>ID027793</t>
  </si>
  <si>
    <t>ID027803</t>
  </si>
  <si>
    <t>ID027806</t>
  </si>
  <si>
    <t>5AA7</t>
  </si>
  <si>
    <t>5X6.35</t>
  </si>
  <si>
    <t>ID032380</t>
  </si>
  <si>
    <t>ID032677</t>
  </si>
  <si>
    <t>5AI6</t>
  </si>
  <si>
    <t>ID039043</t>
  </si>
  <si>
    <t>NUT(100022005)</t>
  </si>
  <si>
    <t>ID041277</t>
  </si>
  <si>
    <t>ID041444</t>
  </si>
  <si>
    <t>ID041449</t>
  </si>
  <si>
    <t>ID043957</t>
  </si>
  <si>
    <t>5AE3.6</t>
  </si>
  <si>
    <t>5AE2.33</t>
  </si>
  <si>
    <t>ID043962</t>
  </si>
  <si>
    <t>WIPE CONNECTING LINK SHAFT</t>
  </si>
  <si>
    <t>5AE2.15</t>
  </si>
  <si>
    <t>ID043963</t>
  </si>
  <si>
    <t>POST BASE SCREW</t>
  </si>
  <si>
    <t>5AE2.14</t>
  </si>
  <si>
    <t>ID043969</t>
  </si>
  <si>
    <t>WIPER C ASM</t>
  </si>
  <si>
    <t>ID043978</t>
  </si>
  <si>
    <t>COUNTER WEIGHT</t>
  </si>
  <si>
    <t>5AE3.8</t>
  </si>
  <si>
    <t>5AE3.9</t>
  </si>
  <si>
    <t>ID043991</t>
  </si>
  <si>
    <t>5AE2.17</t>
  </si>
  <si>
    <t>ID043993</t>
  </si>
  <si>
    <t>BTW BEARING SPACER</t>
  </si>
  <si>
    <t>5AE2.30</t>
  </si>
  <si>
    <t>ID043994</t>
  </si>
  <si>
    <t>5AE2.4</t>
  </si>
  <si>
    <t>ID043998</t>
  </si>
  <si>
    <t>BTW CAM PLATE</t>
  </si>
  <si>
    <t>SET SCREW</t>
  </si>
  <si>
    <t>ID044002</t>
  </si>
  <si>
    <t>BTW LEVER SHAFT</t>
  </si>
  <si>
    <t>ID044003</t>
  </si>
  <si>
    <t>BTW LEVER</t>
  </si>
  <si>
    <t>ID044011</t>
  </si>
  <si>
    <t>BTW BEARING</t>
  </si>
  <si>
    <t>5AE3.3</t>
  </si>
  <si>
    <t>5AE1.9</t>
  </si>
  <si>
    <t>ID044015</t>
  </si>
  <si>
    <t>BTW SPACER</t>
  </si>
  <si>
    <t>5AE4.5</t>
  </si>
  <si>
    <t>5AE2.10</t>
  </si>
  <si>
    <t>ID044026</t>
  </si>
  <si>
    <t>CYLINDER ARM CAP (INCLUDING 1-</t>
  </si>
  <si>
    <t>ID044031</t>
  </si>
  <si>
    <t>ID044037</t>
  </si>
  <si>
    <t>5AE2.36</t>
  </si>
  <si>
    <t>ID044047</t>
  </si>
  <si>
    <t>ID044052</t>
  </si>
  <si>
    <t>AT JOINT BEARING</t>
  </si>
  <si>
    <t>5AE2.23</t>
  </si>
  <si>
    <t>ID044054</t>
  </si>
  <si>
    <t>ID044060</t>
  </si>
  <si>
    <t>THREAD TRIMER SENSOR SLIT</t>
  </si>
  <si>
    <t>5AE4.7</t>
  </si>
  <si>
    <t>5AE3.7</t>
  </si>
  <si>
    <t>ID044098</t>
  </si>
  <si>
    <t>ID044114</t>
  </si>
  <si>
    <t>5AA5.6</t>
  </si>
  <si>
    <t>ID044116</t>
  </si>
  <si>
    <t>CLOTH GUIDE PLATE</t>
  </si>
  <si>
    <t>ID044122</t>
  </si>
  <si>
    <t>5AA2.1</t>
  </si>
  <si>
    <t>FEED ROCKER LINK BUSHING</t>
  </si>
  <si>
    <t>ID044154</t>
  </si>
  <si>
    <t>KNIFE DRIVING CONNECTION(RIGHT</t>
  </si>
  <si>
    <t>5AA3.2</t>
  </si>
  <si>
    <t>ID044170</t>
  </si>
  <si>
    <t>5M1.21</t>
  </si>
  <si>
    <t>ID044175</t>
  </si>
  <si>
    <t>SET SCREW, SOCKET(FT) M5X5</t>
  </si>
  <si>
    <t>ID044179</t>
  </si>
  <si>
    <t>SET SCREW, SCOKET SM4.37-40X6</t>
  </si>
  <si>
    <t>ID044181</t>
  </si>
  <si>
    <t>SET SCREW, SOCKET SM6.35-40X6</t>
  </si>
  <si>
    <t>ID044188</t>
  </si>
  <si>
    <t>SHOULDER SCREW,SM2.38</t>
  </si>
  <si>
    <t>ID044190</t>
  </si>
  <si>
    <t>PRESSER BAR BUSH</t>
  </si>
  <si>
    <t>SHOULDER SCREW</t>
  </si>
  <si>
    <t>ID044198</t>
  </si>
  <si>
    <t>SET SCREW,SM4.76</t>
  </si>
  <si>
    <t>ID044205</t>
  </si>
  <si>
    <t>SHOULDER SCREW,SM4.37</t>
  </si>
  <si>
    <t>ID044209</t>
  </si>
  <si>
    <t>ID044213</t>
  </si>
  <si>
    <t>5M4.14</t>
  </si>
  <si>
    <t>5M2.14</t>
  </si>
  <si>
    <t>5P3.2</t>
  </si>
  <si>
    <t>ID044238</t>
  </si>
  <si>
    <t>NEEDLE THREAD TAKE-UP GUARD</t>
  </si>
  <si>
    <t>ID044239</t>
  </si>
  <si>
    <t>SEWING CYLINDEDER COVER</t>
  </si>
  <si>
    <t>5O2.4</t>
  </si>
  <si>
    <t>5M5.33</t>
  </si>
  <si>
    <t>ID044243</t>
  </si>
  <si>
    <t>CORRUGETED WASHER</t>
  </si>
  <si>
    <t>5M6.3</t>
  </si>
  <si>
    <t>5M5.35</t>
  </si>
  <si>
    <t>ID044253</t>
  </si>
  <si>
    <t>SEWING CYLINDER GAUGE</t>
  </si>
  <si>
    <t>5O6.2</t>
  </si>
  <si>
    <t>ID044254</t>
  </si>
  <si>
    <t>TOP COVER HINGE</t>
  </si>
  <si>
    <t>5P7.3</t>
  </si>
  <si>
    <t>5P1.8</t>
  </si>
  <si>
    <t>ID044266</t>
  </si>
  <si>
    <t>KNIFE DRIVING LEVER BUSHING</t>
  </si>
  <si>
    <t>ID044268</t>
  </si>
  <si>
    <t>LOOPER DRIVING</t>
  </si>
  <si>
    <t>5M3.4</t>
  </si>
  <si>
    <t>5O4.8</t>
  </si>
  <si>
    <t>5M3.33</t>
  </si>
  <si>
    <t>5M6.12</t>
  </si>
  <si>
    <t>ID044285</t>
  </si>
  <si>
    <t>5O5.4</t>
  </si>
  <si>
    <t>5M6.21</t>
  </si>
  <si>
    <t>ID044308</t>
  </si>
  <si>
    <t>LOOPER ROCKER SHAFT SLEEVE GID</t>
  </si>
  <si>
    <t>5N6.4</t>
  </si>
  <si>
    <t>5N2.3</t>
  </si>
  <si>
    <t>ID044310</t>
  </si>
  <si>
    <t>ID044318</t>
  </si>
  <si>
    <t>NEEDLE BAR CONNECTING BRACKET</t>
  </si>
  <si>
    <t>5N4.3</t>
  </si>
  <si>
    <t>5O2.6</t>
  </si>
  <si>
    <t>ID044322</t>
  </si>
  <si>
    <t>5O2.2</t>
  </si>
  <si>
    <t>5N1.5</t>
  </si>
  <si>
    <t>5M3.30</t>
  </si>
  <si>
    <t>5O7.6</t>
  </si>
  <si>
    <t>5N3.5</t>
  </si>
  <si>
    <t>5N3.7</t>
  </si>
  <si>
    <t>ID044356</t>
  </si>
  <si>
    <t>LIFTER LEVER SUPPLEMENTARY PLA</t>
  </si>
  <si>
    <t>5O3.3</t>
  </si>
  <si>
    <t>5O1.6</t>
  </si>
  <si>
    <t>5N4.7</t>
  </si>
  <si>
    <t>ID044369</t>
  </si>
  <si>
    <t>MAIN FEED BAR DRIVING LINK</t>
  </si>
  <si>
    <t>DIFFERENTIAL FEED BAR DRIVING</t>
  </si>
  <si>
    <t>ID044372</t>
  </si>
  <si>
    <t>ID044379</t>
  </si>
  <si>
    <t>FEED ROCKER</t>
  </si>
  <si>
    <t>ID044380</t>
  </si>
  <si>
    <t>FEED ROCKER LINK PIN</t>
  </si>
  <si>
    <t>5M6.15</t>
  </si>
  <si>
    <t>ID044382</t>
  </si>
  <si>
    <t>FEED ROKER SHAFT</t>
  </si>
  <si>
    <t>5O2.3</t>
  </si>
  <si>
    <t>ID044384</t>
  </si>
  <si>
    <t>DIFFERENTIAL FEED ADJUSTING LI</t>
  </si>
  <si>
    <t>5N6.8</t>
  </si>
  <si>
    <t>ID044386</t>
  </si>
  <si>
    <t>5M7.1</t>
  </si>
  <si>
    <t>ID044388</t>
  </si>
  <si>
    <t>5M4.15</t>
  </si>
  <si>
    <t>ID044389</t>
  </si>
  <si>
    <t>FEED ROCKER SHAFT BUSHING</t>
  </si>
  <si>
    <t>5P1.3</t>
  </si>
  <si>
    <t>ID044391</t>
  </si>
  <si>
    <t>FEED DIVE SHAFT</t>
  </si>
  <si>
    <t>5N3.8</t>
  </si>
  <si>
    <t>51T2.36</t>
  </si>
  <si>
    <t>ID044398</t>
  </si>
  <si>
    <t>TENSION RELEASE SHAFT SPRING</t>
  </si>
  <si>
    <t>5N2.8</t>
  </si>
  <si>
    <t>5N3.4</t>
  </si>
  <si>
    <t>ID044408</t>
  </si>
  <si>
    <t>THREAD EYELET</t>
  </si>
  <si>
    <t>ID044424</t>
  </si>
  <si>
    <t>NEEDLE THREAD GUIDE WIRE</t>
  </si>
  <si>
    <t>5O3.8</t>
  </si>
  <si>
    <t>ID044425</t>
  </si>
  <si>
    <t>NEEDLE THREAD EYELET HOLDER</t>
  </si>
  <si>
    <t>ID044426</t>
  </si>
  <si>
    <t>STITCH UNLOCKER SPRING</t>
  </si>
  <si>
    <t>5M2.24</t>
  </si>
  <si>
    <t>5M2.27</t>
  </si>
  <si>
    <t>ID044431</t>
  </si>
  <si>
    <t>PUMP DRIVE GEAR</t>
  </si>
  <si>
    <t>5O5.8</t>
  </si>
  <si>
    <t>ID044444</t>
  </si>
  <si>
    <t>SP FELT</t>
  </si>
  <si>
    <t>ID044450</t>
  </si>
  <si>
    <t>5W3.1</t>
  </si>
  <si>
    <t>5H2.8</t>
  </si>
  <si>
    <t>ID044454</t>
  </si>
  <si>
    <t>ID044456</t>
  </si>
  <si>
    <t>5D4.13</t>
  </si>
  <si>
    <t>5X7.4</t>
  </si>
  <si>
    <t>5G5.1</t>
  </si>
  <si>
    <t>ID044461</t>
  </si>
  <si>
    <t>ID044463</t>
  </si>
  <si>
    <t>TENSION SPRING RETAINER</t>
  </si>
  <si>
    <t>5W3.5</t>
  </si>
  <si>
    <t>5H4.6</t>
  </si>
  <si>
    <t>5AB6.3</t>
  </si>
  <si>
    <t>ID044469</t>
  </si>
  <si>
    <t>OIL TUBE JOINT (SH1505)</t>
  </si>
  <si>
    <t>51B5.8</t>
  </si>
  <si>
    <t>ID044482</t>
  </si>
  <si>
    <t>ID044483</t>
  </si>
  <si>
    <t>RUBBER PLUG</t>
  </si>
  <si>
    <t>5W3.2</t>
  </si>
  <si>
    <t>5X4.1</t>
  </si>
  <si>
    <t>ID044492</t>
  </si>
  <si>
    <t>5X1.4</t>
  </si>
  <si>
    <t>ID044500</t>
  </si>
  <si>
    <t>LEVEL</t>
  </si>
  <si>
    <t>ID044504</t>
  </si>
  <si>
    <t>ID044509</t>
  </si>
  <si>
    <t>5X2.4</t>
  </si>
  <si>
    <t>ID044514</t>
  </si>
  <si>
    <t>5W3.4</t>
  </si>
  <si>
    <t>5T5.35</t>
  </si>
  <si>
    <t>ID044533</t>
  </si>
  <si>
    <t>5W3.9</t>
  </si>
  <si>
    <t>ID044537</t>
  </si>
  <si>
    <t>ID044546</t>
  </si>
  <si>
    <t>CHAIN CUTTER</t>
  </si>
  <si>
    <t>5X4.2</t>
  </si>
  <si>
    <t>5X7.10</t>
  </si>
  <si>
    <t>ID044557</t>
  </si>
  <si>
    <t>THREAD  TAKEUP</t>
  </si>
  <si>
    <t>5W2.8</t>
  </si>
  <si>
    <t>ID044558</t>
  </si>
  <si>
    <t>5X1.7</t>
  </si>
  <si>
    <t>5W6.2</t>
  </si>
  <si>
    <t>ID044561</t>
  </si>
  <si>
    <t>THREAD GUIDE PLATE</t>
  </si>
  <si>
    <t>5W5.1</t>
  </si>
  <si>
    <t>5X1.2</t>
  </si>
  <si>
    <t>ID044571</t>
  </si>
  <si>
    <t>5X7.3</t>
  </si>
  <si>
    <t>ID044573</t>
  </si>
  <si>
    <t>5W5.9</t>
  </si>
  <si>
    <t>ID044577</t>
  </si>
  <si>
    <t>5W3.8</t>
  </si>
  <si>
    <t>ID044579</t>
  </si>
  <si>
    <t>ID044586</t>
  </si>
  <si>
    <t>ID044587</t>
  </si>
  <si>
    <t>5X2.3</t>
  </si>
  <si>
    <t>5U5.1</t>
  </si>
  <si>
    <t>5X4.5</t>
  </si>
  <si>
    <t>5X4.4</t>
  </si>
  <si>
    <t>ID044591</t>
  </si>
  <si>
    <t>5W4.6</t>
  </si>
  <si>
    <t>5U6.7</t>
  </si>
  <si>
    <t>5X4.3</t>
  </si>
  <si>
    <t>ID044602</t>
  </si>
  <si>
    <t>SLIDER</t>
  </si>
  <si>
    <t>52A1.19</t>
  </si>
  <si>
    <t>5W5.3</t>
  </si>
  <si>
    <t>5X3.7</t>
  </si>
  <si>
    <t>ID044612</t>
  </si>
  <si>
    <t>ID044617</t>
  </si>
  <si>
    <t>5W2.7</t>
  </si>
  <si>
    <t>5W1.1</t>
  </si>
  <si>
    <t>ID044640</t>
  </si>
  <si>
    <t>5I7.7</t>
  </si>
  <si>
    <t>5H2.2</t>
  </si>
  <si>
    <t>5G2.3</t>
  </si>
  <si>
    <t>ID044651</t>
  </si>
  <si>
    <t>5I4.6</t>
  </si>
  <si>
    <t>ID044654</t>
  </si>
  <si>
    <t>5A3.2</t>
  </si>
  <si>
    <t>ID044656</t>
  </si>
  <si>
    <t>COOLER OIL TANK COVER</t>
  </si>
  <si>
    <t>5G5.4</t>
  </si>
  <si>
    <t>ID044657</t>
  </si>
  <si>
    <t>WICK CLAMP</t>
  </si>
  <si>
    <t>5I1.7</t>
  </si>
  <si>
    <t>ID044666</t>
  </si>
  <si>
    <t>5F6.5</t>
  </si>
  <si>
    <t>ID044670</t>
  </si>
  <si>
    <t>5E6.9</t>
  </si>
  <si>
    <t>ID044674</t>
  </si>
  <si>
    <t>5F6.9</t>
  </si>
  <si>
    <t>5D7.9</t>
  </si>
  <si>
    <t>ID044684</t>
  </si>
  <si>
    <t>5F7.7</t>
  </si>
  <si>
    <t>ID044693</t>
  </si>
  <si>
    <t>ID044705</t>
  </si>
  <si>
    <t>5D4.32</t>
  </si>
  <si>
    <t>5D7.8</t>
  </si>
  <si>
    <t>5E4.6</t>
  </si>
  <si>
    <t>5G2.9</t>
  </si>
  <si>
    <t>5A4.6</t>
  </si>
  <si>
    <t>5F2.8</t>
  </si>
  <si>
    <t>ID044727</t>
  </si>
  <si>
    <t>ID044733</t>
  </si>
  <si>
    <t>OIL SPLASHER</t>
  </si>
  <si>
    <t>5I4.8</t>
  </si>
  <si>
    <t>ID044738</t>
  </si>
  <si>
    <t>ID044739</t>
  </si>
  <si>
    <t>5G3.1</t>
  </si>
  <si>
    <t>ID044740</t>
  </si>
  <si>
    <t>ID044741</t>
  </si>
  <si>
    <t>5G1.2</t>
  </si>
  <si>
    <t>5G7.5</t>
  </si>
  <si>
    <t>5F7.5</t>
  </si>
  <si>
    <t>5H6.2</t>
  </si>
  <si>
    <t>ID044771</t>
  </si>
  <si>
    <t>5D3.19</t>
  </si>
  <si>
    <t>ID044775</t>
  </si>
  <si>
    <t>5A5.2</t>
  </si>
  <si>
    <t>5A5.5</t>
  </si>
  <si>
    <t>5A5.6</t>
  </si>
  <si>
    <t>5B3.1</t>
  </si>
  <si>
    <t>5E5.6</t>
  </si>
  <si>
    <t>5D5.9</t>
  </si>
  <si>
    <t>5A6.2</t>
  </si>
  <si>
    <t>5A6.4</t>
  </si>
  <si>
    <t>ID044821</t>
  </si>
  <si>
    <t>ID044823</t>
  </si>
  <si>
    <t>5G5.8</t>
  </si>
  <si>
    <t>5A7.1</t>
  </si>
  <si>
    <t>5A7.2</t>
  </si>
  <si>
    <t>ID044831</t>
  </si>
  <si>
    <t>5A7.3</t>
  </si>
  <si>
    <t>5A7.4</t>
  </si>
  <si>
    <t>ID044835</t>
  </si>
  <si>
    <t>BELT PULLEY</t>
  </si>
  <si>
    <t>5A7.6</t>
  </si>
  <si>
    <t>5A7.7</t>
  </si>
  <si>
    <t>ID044839</t>
  </si>
  <si>
    <t>5A7.9</t>
  </si>
  <si>
    <t>ID044848</t>
  </si>
  <si>
    <t>5B2.3</t>
  </si>
  <si>
    <t>5B2.5</t>
  </si>
  <si>
    <t>5B2.7</t>
  </si>
  <si>
    <t>5B2.8</t>
  </si>
  <si>
    <t>ID044867</t>
  </si>
  <si>
    <t>ADJUSTING LEVER</t>
  </si>
  <si>
    <t>ID044872</t>
  </si>
  <si>
    <t>LEVER LINK</t>
  </si>
  <si>
    <t>5B3.5</t>
  </si>
  <si>
    <t>5B3.6</t>
  </si>
  <si>
    <t>5B4.4</t>
  </si>
  <si>
    <t>ID044883</t>
  </si>
  <si>
    <t>5B4.6</t>
  </si>
  <si>
    <t>5B4.7</t>
  </si>
  <si>
    <t>5B4.9</t>
  </si>
  <si>
    <t>5B5.1</t>
  </si>
  <si>
    <t>ID044890</t>
  </si>
  <si>
    <t>5B5.5</t>
  </si>
  <si>
    <t>5B6.3</t>
  </si>
  <si>
    <t>5I2.5</t>
  </si>
  <si>
    <t>5F7.8</t>
  </si>
  <si>
    <t>ID044909</t>
  </si>
  <si>
    <t>ID044913</t>
  </si>
  <si>
    <t>BACKET</t>
  </si>
  <si>
    <t>5H1.1</t>
  </si>
  <si>
    <t>ID044916</t>
  </si>
  <si>
    <t>5F4.1</t>
  </si>
  <si>
    <t>5E2.6</t>
  </si>
  <si>
    <t>5F4.9</t>
  </si>
  <si>
    <t>5N2.6</t>
  </si>
  <si>
    <t>ID044932</t>
  </si>
  <si>
    <t>5I7.5</t>
  </si>
  <si>
    <t>ID044936</t>
  </si>
  <si>
    <t>5F4.3</t>
  </si>
  <si>
    <t>ID044938</t>
  </si>
  <si>
    <t>5I5.7</t>
  </si>
  <si>
    <t>ID044946</t>
  </si>
  <si>
    <t>5E4.4</t>
  </si>
  <si>
    <t>51S4.5</t>
  </si>
  <si>
    <t>5D3.16</t>
  </si>
  <si>
    <t>ID044975</t>
  </si>
  <si>
    <t>5B7.3</t>
  </si>
  <si>
    <t>5B7.4</t>
  </si>
  <si>
    <t>ID044977</t>
  </si>
  <si>
    <t>5I1.2</t>
  </si>
  <si>
    <t>5D3.18</t>
  </si>
  <si>
    <t>ID044985</t>
  </si>
  <si>
    <t>5G4.8</t>
  </si>
  <si>
    <t>ID044986</t>
  </si>
  <si>
    <t>MOVEABLE BLOCK</t>
  </si>
  <si>
    <t>FRONT COVER</t>
  </si>
  <si>
    <t>ID044991</t>
  </si>
  <si>
    <t>5G3.2</t>
  </si>
  <si>
    <t>5I3.4</t>
  </si>
  <si>
    <t>ID045013</t>
  </si>
  <si>
    <t>5D4.31</t>
  </si>
  <si>
    <t>5G1.3</t>
  </si>
  <si>
    <t>ID045021</t>
  </si>
  <si>
    <t>5G1.9</t>
  </si>
  <si>
    <t>ID045022</t>
  </si>
  <si>
    <t>5D1.10</t>
  </si>
  <si>
    <t>5D5.1</t>
  </si>
  <si>
    <t>ID045044</t>
  </si>
  <si>
    <t>5G5.3</t>
  </si>
  <si>
    <t>5I2.3</t>
  </si>
  <si>
    <t>5D4.35</t>
  </si>
  <si>
    <t>5I3.2</t>
  </si>
  <si>
    <t>5E1.6</t>
  </si>
  <si>
    <t>5B7.6</t>
  </si>
  <si>
    <t>5D4.22</t>
  </si>
  <si>
    <t>ID045063</t>
  </si>
  <si>
    <t>5G3.7</t>
  </si>
  <si>
    <t>ID045081</t>
  </si>
  <si>
    <t>STITCH UNLOCKER SPRING HOLDER</t>
  </si>
  <si>
    <t>5M3.14</t>
  </si>
  <si>
    <t>ID045082</t>
  </si>
  <si>
    <t>THEARD TAKE-UP OIL DEFENSE UNI</t>
  </si>
  <si>
    <t>5O5.9</t>
  </si>
  <si>
    <t>ID045093</t>
  </si>
  <si>
    <t>FELT SEAT</t>
  </si>
  <si>
    <t>5E7.6</t>
  </si>
  <si>
    <t>5C1.4</t>
  </si>
  <si>
    <t>ID045099</t>
  </si>
  <si>
    <t>5C1.5</t>
  </si>
  <si>
    <t>ID045103</t>
  </si>
  <si>
    <t>ID045123</t>
  </si>
  <si>
    <t>ID045127</t>
  </si>
  <si>
    <t>WORK CLAMP FOOT MOUTING BASE</t>
  </si>
  <si>
    <t>5AE2.35</t>
  </si>
  <si>
    <t>ID045144</t>
  </si>
  <si>
    <t>ID045146</t>
  </si>
  <si>
    <t>WORK CLAMP FOOT RIGHT</t>
  </si>
  <si>
    <t>ID045147</t>
  </si>
  <si>
    <t>WORK CLAMP FOOT ®</t>
  </si>
  <si>
    <t>ID045148</t>
  </si>
  <si>
    <t>LEAVER DRIVING PLATE R ASM</t>
  </si>
  <si>
    <t>5W1.5</t>
  </si>
  <si>
    <t>5D6.5</t>
  </si>
  <si>
    <t>ID045203</t>
  </si>
  <si>
    <t>5H2.7</t>
  </si>
  <si>
    <t>5G7.1</t>
  </si>
  <si>
    <t>JOINT ASM</t>
  </si>
  <si>
    <t>ID045234</t>
  </si>
  <si>
    <t>THREAD PASS BUSH</t>
  </si>
  <si>
    <t>ID045243</t>
  </si>
  <si>
    <t>ID045249</t>
  </si>
  <si>
    <t>CYLINDER HEAD</t>
  </si>
  <si>
    <t>ID045250</t>
  </si>
  <si>
    <t>ID045261</t>
  </si>
  <si>
    <t>ID045271</t>
  </si>
  <si>
    <t>5T5.6</t>
  </si>
  <si>
    <t>5T6.8</t>
  </si>
  <si>
    <t>ID045289</t>
  </si>
  <si>
    <t>5W6.8</t>
  </si>
  <si>
    <t>ID045290</t>
  </si>
  <si>
    <t>LOEWER KNIFE HODER</t>
  </si>
  <si>
    <t>5U4.9</t>
  </si>
  <si>
    <t>THREARD HOLDER</t>
  </si>
  <si>
    <t>ID045300</t>
  </si>
  <si>
    <t>5X5.8</t>
  </si>
  <si>
    <t>5I5.3</t>
  </si>
  <si>
    <t>5H3.5</t>
  </si>
  <si>
    <t>ID045307</t>
  </si>
  <si>
    <t>ID045313</t>
  </si>
  <si>
    <t>ID045319</t>
  </si>
  <si>
    <t>HEAT TRANSFER</t>
  </si>
  <si>
    <t>5I4.5</t>
  </si>
  <si>
    <t>5AB7</t>
  </si>
  <si>
    <t>ID045342</t>
  </si>
  <si>
    <t>5AB6.2</t>
  </si>
  <si>
    <t>ID045348</t>
  </si>
  <si>
    <t>UPPER FEED ROLLER LIFTING LEVE</t>
  </si>
  <si>
    <t>5AB6.8</t>
  </si>
  <si>
    <t>ID045353</t>
  </si>
  <si>
    <t>ID045356</t>
  </si>
  <si>
    <t>UPPER FEED ROLLER YOKE</t>
  </si>
  <si>
    <t>ID045358</t>
  </si>
  <si>
    <t>RIGHT CLUTCH DRIVING SHAFT BUS</t>
  </si>
  <si>
    <t>YOKE GUIDE</t>
  </si>
  <si>
    <t>ID045364</t>
  </si>
  <si>
    <t>CLUTCH DRIVING LEVER</t>
  </si>
  <si>
    <t>ID045378</t>
  </si>
  <si>
    <t>UPPER FEED ROLLER LEVER ROD</t>
  </si>
  <si>
    <t>5G7.4</t>
  </si>
  <si>
    <t>ID045392</t>
  </si>
  <si>
    <t>UPPER FEED ROLLER</t>
  </si>
  <si>
    <t>ID045395</t>
  </si>
  <si>
    <t>CLUTCH SPACER</t>
  </si>
  <si>
    <t>5T5.33</t>
  </si>
  <si>
    <t>5G3.5</t>
  </si>
  <si>
    <t>5M2.31</t>
  </si>
  <si>
    <t>5C1.9</t>
  </si>
  <si>
    <t>5C2.4</t>
  </si>
  <si>
    <t>ID045478</t>
  </si>
  <si>
    <t>ID045483</t>
  </si>
  <si>
    <t>ID045484</t>
  </si>
  <si>
    <t>5O2.7</t>
  </si>
  <si>
    <t>ID045487</t>
  </si>
  <si>
    <t>ID045511</t>
  </si>
  <si>
    <t>TENSION RELEASE SHAFT</t>
  </si>
  <si>
    <t>5D4.33</t>
  </si>
  <si>
    <t>TERMAINAL HOLDER SUPPORT</t>
  </si>
  <si>
    <t>5I3.8</t>
  </si>
  <si>
    <t>ID045516</t>
  </si>
  <si>
    <t>ID045518</t>
  </si>
  <si>
    <t>5G6.2</t>
  </si>
  <si>
    <t>ID045521</t>
  </si>
  <si>
    <t>LOWER KHIFE HOLDER</t>
  </si>
  <si>
    <t>5H1.4</t>
  </si>
  <si>
    <t>5I7.1</t>
  </si>
  <si>
    <t>51S4.6</t>
  </si>
  <si>
    <t>ID045546</t>
  </si>
  <si>
    <t>ID045547</t>
  </si>
  <si>
    <t>5C3.8</t>
  </si>
  <si>
    <t>ID045561</t>
  </si>
  <si>
    <t>REAR COVER</t>
  </si>
  <si>
    <t>ID045566</t>
  </si>
  <si>
    <t>LINK ASM.</t>
  </si>
  <si>
    <t>5E4.5</t>
  </si>
  <si>
    <t>5H3.1</t>
  </si>
  <si>
    <t>5X4.6</t>
  </si>
  <si>
    <t>ID045590</t>
  </si>
  <si>
    <t>5X5.1</t>
  </si>
  <si>
    <t>5X5.2</t>
  </si>
  <si>
    <t>ID045612</t>
  </si>
  <si>
    <t>5W4.4</t>
  </si>
  <si>
    <t>ID045621</t>
  </si>
  <si>
    <t>DIFF. FEED DOG</t>
  </si>
  <si>
    <t>5H7.5</t>
  </si>
  <si>
    <t>ID045623</t>
  </si>
  <si>
    <t>5H7.8</t>
  </si>
  <si>
    <t>ID045626</t>
  </si>
  <si>
    <t>5H7.2</t>
  </si>
  <si>
    <t>5E3.2</t>
  </si>
  <si>
    <t>5C3.5</t>
  </si>
  <si>
    <t>5C3.6</t>
  </si>
  <si>
    <t>ID045689</t>
  </si>
  <si>
    <t>5D4.29</t>
  </si>
  <si>
    <t>ID045709</t>
  </si>
  <si>
    <t>5M7.7</t>
  </si>
  <si>
    <t>5M5.12</t>
  </si>
  <si>
    <t>51T2.20</t>
  </si>
  <si>
    <t>ID045746</t>
  </si>
  <si>
    <t>BOLT</t>
  </si>
  <si>
    <t>5P2.6</t>
  </si>
  <si>
    <t>5M5.19</t>
  </si>
  <si>
    <t>5I3.9</t>
  </si>
  <si>
    <t>5X7.13</t>
  </si>
  <si>
    <t>5D2.27</t>
  </si>
  <si>
    <t>5M7.27</t>
  </si>
  <si>
    <t>5D1.21</t>
  </si>
  <si>
    <t>5A1.10</t>
  </si>
  <si>
    <t>5D1.26</t>
  </si>
  <si>
    <t>5D1.31</t>
  </si>
  <si>
    <t>ID045807</t>
  </si>
  <si>
    <t>5X6.4</t>
  </si>
  <si>
    <t>ID045812</t>
  </si>
  <si>
    <t>5X7.22</t>
  </si>
  <si>
    <t>5D2.6</t>
  </si>
  <si>
    <t>5D2.10</t>
  </si>
  <si>
    <t>51S4.20</t>
  </si>
  <si>
    <t>5M6.1</t>
  </si>
  <si>
    <t>5M2.26</t>
  </si>
  <si>
    <t>5M3.32</t>
  </si>
  <si>
    <t>5D2.17</t>
  </si>
  <si>
    <t>5D3.35</t>
  </si>
  <si>
    <t>5A1.20</t>
  </si>
  <si>
    <t>5D4.16</t>
  </si>
  <si>
    <t>ID045896</t>
  </si>
  <si>
    <t>5M6.32</t>
  </si>
  <si>
    <t>5M7.5</t>
  </si>
  <si>
    <t>ID045903</t>
  </si>
  <si>
    <t>5G5.2</t>
  </si>
  <si>
    <t>ID045912</t>
  </si>
  <si>
    <t>5D3.25</t>
  </si>
  <si>
    <t>5D3.26</t>
  </si>
  <si>
    <t>ID045926</t>
  </si>
  <si>
    <t>ID045929</t>
  </si>
  <si>
    <t>5D3.10</t>
  </si>
  <si>
    <t>5A1.31</t>
  </si>
  <si>
    <t>5M7.21</t>
  </si>
  <si>
    <t>5H4.1</t>
  </si>
  <si>
    <t>ID045946</t>
  </si>
  <si>
    <t>5A1.32</t>
  </si>
  <si>
    <t>5H6.5</t>
  </si>
  <si>
    <t>ID045956</t>
  </si>
  <si>
    <t>5M6.9</t>
  </si>
  <si>
    <t>ID045957</t>
  </si>
  <si>
    <t>5H6.4</t>
  </si>
  <si>
    <t>5A1.35</t>
  </si>
  <si>
    <t>ID045965</t>
  </si>
  <si>
    <t>5H5.13</t>
  </si>
  <si>
    <t>ID045973</t>
  </si>
  <si>
    <t>5H6.6</t>
  </si>
  <si>
    <t>5M6.16</t>
  </si>
  <si>
    <t>5M5.17</t>
  </si>
  <si>
    <t>5X7.14</t>
  </si>
  <si>
    <t>5M5.34</t>
  </si>
  <si>
    <t>5M5.1</t>
  </si>
  <si>
    <t>5D3.15</t>
  </si>
  <si>
    <t>5M5.22</t>
  </si>
  <si>
    <t>ID046021</t>
  </si>
  <si>
    <t>5H5.20</t>
  </si>
  <si>
    <t>ID046022</t>
  </si>
  <si>
    <t>5H5.27</t>
  </si>
  <si>
    <t>5M6.6</t>
  </si>
  <si>
    <t>ID046032</t>
  </si>
  <si>
    <t>5M7.14</t>
  </si>
  <si>
    <t>5M3.13</t>
  </si>
  <si>
    <t>5M6.4</t>
  </si>
  <si>
    <t>5M4.30</t>
  </si>
  <si>
    <t>ID046048</t>
  </si>
  <si>
    <t>5M2.23</t>
  </si>
  <si>
    <t>ID046051</t>
  </si>
  <si>
    <t>5M4.6</t>
  </si>
  <si>
    <t>5M7.3</t>
  </si>
  <si>
    <t>5M6.11</t>
  </si>
  <si>
    <t>5M4.29</t>
  </si>
  <si>
    <t>ID046077</t>
  </si>
  <si>
    <t>5M4.3</t>
  </si>
  <si>
    <t>5D7.5</t>
  </si>
  <si>
    <t>ID046095</t>
  </si>
  <si>
    <t>5D2.33</t>
  </si>
  <si>
    <t>5M7.33</t>
  </si>
  <si>
    <t>ID046098</t>
  </si>
  <si>
    <t>5H5.35</t>
  </si>
  <si>
    <t>5O5.3</t>
  </si>
  <si>
    <t>5C4.4</t>
  </si>
  <si>
    <t>5C4.6</t>
  </si>
  <si>
    <t>5M7.18</t>
  </si>
  <si>
    <t>5M7.24</t>
  </si>
  <si>
    <t>5M6.14</t>
  </si>
  <si>
    <t>5D3.29</t>
  </si>
  <si>
    <t>5D4.12</t>
  </si>
  <si>
    <t>5M2.34</t>
  </si>
  <si>
    <t>5X6.33</t>
  </si>
  <si>
    <t>5H5.10</t>
  </si>
  <si>
    <t>ID046132</t>
  </si>
  <si>
    <t>ID046138</t>
  </si>
  <si>
    <t>5M6.18</t>
  </si>
  <si>
    <t>SCREW  M3.57</t>
  </si>
  <si>
    <t>ID046184</t>
  </si>
  <si>
    <t>SCREW  M4.76</t>
  </si>
  <si>
    <t>5AC2.27</t>
  </si>
  <si>
    <t>ID046187</t>
  </si>
  <si>
    <t>OIL TANK</t>
  </si>
  <si>
    <t>5AC4.8</t>
  </si>
  <si>
    <t>ID046198</t>
  </si>
  <si>
    <t>NEEDLE BAR CRANK</t>
  </si>
  <si>
    <t>ID046199</t>
  </si>
  <si>
    <t>NEEDLE  BAR  BUSHING(UPPER)</t>
  </si>
  <si>
    <t>5AC4.1</t>
  </si>
  <si>
    <t>ID046200</t>
  </si>
  <si>
    <t>NEEDLE  BAR  BUSHING(LOWER)</t>
  </si>
  <si>
    <t>5AC4.2</t>
  </si>
  <si>
    <t>ID046201</t>
  </si>
  <si>
    <t>FEED DOG ECCENTRIC AXLE</t>
  </si>
  <si>
    <t>5AC4.4</t>
  </si>
  <si>
    <t>ID046202</t>
  </si>
  <si>
    <t>ECCENTRIC WHEEL SLEEVE</t>
  </si>
  <si>
    <t>5AC5.7</t>
  </si>
  <si>
    <t>ID046203</t>
  </si>
  <si>
    <t>NEEDLE BAR CRANK ROD</t>
  </si>
  <si>
    <t>ID046204</t>
  </si>
  <si>
    <t>5AC5.2</t>
  </si>
  <si>
    <t>ID046205</t>
  </si>
  <si>
    <t>FEED LIFTING FORK</t>
  </si>
  <si>
    <t>5AC4.7</t>
  </si>
  <si>
    <t>ID046207</t>
  </si>
  <si>
    <t>NEEDLE  BAR  BRACKET</t>
  </si>
  <si>
    <t>5AC6.5</t>
  </si>
  <si>
    <t>ID046208</t>
  </si>
  <si>
    <t>OIL LEAR PROPF CAP</t>
  </si>
  <si>
    <t>5AC6.7</t>
  </si>
  <si>
    <t>ID046210</t>
  </si>
  <si>
    <t>ECCENTRIC WHEEL WITH SCREW</t>
  </si>
  <si>
    <t>5AC5.8</t>
  </si>
  <si>
    <t>ID046211</t>
  </si>
  <si>
    <t>FEED BAR SLIDE BIOCK ASEMBLY</t>
  </si>
  <si>
    <t>SCREW  15/64*28</t>
  </si>
  <si>
    <t>ID046214</t>
  </si>
  <si>
    <t>FEED ECCENTRIC ADJUSTING SCREW</t>
  </si>
  <si>
    <t>5AC2.35</t>
  </si>
  <si>
    <t>SCREW  11/64*40</t>
  </si>
  <si>
    <t>ID046225</t>
  </si>
  <si>
    <t>TIMING  BELT</t>
  </si>
  <si>
    <t>SCREW  3/16*32</t>
  </si>
  <si>
    <t>ID046233</t>
  </si>
  <si>
    <t>5AC2.19</t>
  </si>
  <si>
    <t>ID046234</t>
  </si>
  <si>
    <t>5AC2.14</t>
  </si>
  <si>
    <t>ID046235</t>
  </si>
  <si>
    <t>5AC4.3</t>
  </si>
  <si>
    <t>ID046239</t>
  </si>
  <si>
    <t>ID046240</t>
  </si>
  <si>
    <t>OIL GAUGE</t>
  </si>
  <si>
    <t>5AC6.3</t>
  </si>
  <si>
    <t>ID046241</t>
  </si>
  <si>
    <t>LOPPER LEFT-RIGHT MOVING SET</t>
  </si>
  <si>
    <t>5AC4.6</t>
  </si>
  <si>
    <t>ID046242</t>
  </si>
  <si>
    <t>5AC2.36</t>
  </si>
  <si>
    <t>ID046243</t>
  </si>
  <si>
    <t>5AC1.33</t>
  </si>
  <si>
    <t>ID046245</t>
  </si>
  <si>
    <t>SCREW  9/64X40</t>
  </si>
  <si>
    <t>5AC2.6</t>
  </si>
  <si>
    <t>ID046246</t>
  </si>
  <si>
    <t>5AC2.31</t>
  </si>
  <si>
    <t>ID046247</t>
  </si>
  <si>
    <t>5AC2.26</t>
  </si>
  <si>
    <t>5AC6.8</t>
  </si>
  <si>
    <t>ID046256</t>
  </si>
  <si>
    <t>TENSION  DISC</t>
  </si>
  <si>
    <t>ID046257</t>
  </si>
  <si>
    <t>TENSION  DISC  PRESSER</t>
  </si>
  <si>
    <t>ID046258</t>
  </si>
  <si>
    <t>UPPER  THREAD  TENSION  SPRING</t>
  </si>
  <si>
    <t>5AC6.4</t>
  </si>
  <si>
    <t>ID046269</t>
  </si>
  <si>
    <t>ID046270</t>
  </si>
  <si>
    <t>SCREW M3.57</t>
  </si>
  <si>
    <t>5AC2.22</t>
  </si>
  <si>
    <t>SCREW  M2.38</t>
  </si>
  <si>
    <t>5AC6.1</t>
  </si>
  <si>
    <t>5AC3.3</t>
  </si>
  <si>
    <t>ID046292</t>
  </si>
  <si>
    <t>5AC1.28</t>
  </si>
  <si>
    <t>ID046293</t>
  </si>
  <si>
    <t>LOOPER(1/4)</t>
  </si>
  <si>
    <t>5AC3.1</t>
  </si>
  <si>
    <t>ID046295</t>
  </si>
  <si>
    <t>LOVER SHAFT</t>
  </si>
  <si>
    <t>ID046297</t>
  </si>
  <si>
    <t>ID046298</t>
  </si>
  <si>
    <t>LOOPER HOLER</t>
  </si>
  <si>
    <t>5AC1.27</t>
  </si>
  <si>
    <t>NEEDLE CLAMP WITH(1/4)</t>
  </si>
  <si>
    <t>5AC4.5</t>
  </si>
  <si>
    <t>ID046300</t>
  </si>
  <si>
    <t>NEEDLE PLATE(1/4)</t>
  </si>
  <si>
    <t>5AC3.4</t>
  </si>
  <si>
    <t>ID046301</t>
  </si>
  <si>
    <t>PRESSER FOOT ASSEMBLY (1/4)</t>
  </si>
  <si>
    <t>ID046303</t>
  </si>
  <si>
    <t>SCREW  M3.37</t>
  </si>
  <si>
    <t>ID046306</t>
  </si>
  <si>
    <t>ID046309</t>
  </si>
  <si>
    <t>5AC1.2</t>
  </si>
  <si>
    <t>ID046312</t>
  </si>
  <si>
    <t>ID046317</t>
  </si>
  <si>
    <t>5X4.9</t>
  </si>
  <si>
    <t>ID046342</t>
  </si>
  <si>
    <t>HORIZONTAL CYLINDER FIGURE 4</t>
  </si>
  <si>
    <t>ID046458</t>
  </si>
  <si>
    <t>REVERSE FEED MAGNET ASM</t>
  </si>
  <si>
    <t>ID046464</t>
  </si>
  <si>
    <t>SNAP RING</t>
  </si>
  <si>
    <t>ID046466</t>
  </si>
  <si>
    <t>5AG2.5</t>
  </si>
  <si>
    <t>ID046472</t>
  </si>
  <si>
    <t>HAND LIFTER CAM ASM</t>
  </si>
  <si>
    <t>5AG5.6</t>
  </si>
  <si>
    <t>ID046475</t>
  </si>
  <si>
    <t>FEED SPRING HOOK</t>
  </si>
  <si>
    <t>5AG5.8</t>
  </si>
  <si>
    <t>ID046478</t>
  </si>
  <si>
    <t>ELECTRICAL PLUG BRACKET WASHER</t>
  </si>
  <si>
    <t>5AG3.7</t>
  </si>
  <si>
    <t>ID046482</t>
  </si>
  <si>
    <t>KNIFE BRACKET</t>
  </si>
  <si>
    <t>5AG5.5</t>
  </si>
  <si>
    <t>5AG2.4</t>
  </si>
  <si>
    <t>ID046488</t>
  </si>
  <si>
    <t>TENSION POST ASSEMBLY (SMALL)</t>
  </si>
  <si>
    <t>5AG1.14</t>
  </si>
  <si>
    <t>ID046502</t>
  </si>
  <si>
    <t>SCREW 3/16X28 L=15.5</t>
  </si>
  <si>
    <t>5AG1.23</t>
  </si>
  <si>
    <t>ID046513</t>
  </si>
  <si>
    <t>5AG1.34</t>
  </si>
  <si>
    <t>ID046524</t>
  </si>
  <si>
    <t>5AG1.11</t>
  </si>
  <si>
    <t>5AG1.29</t>
  </si>
  <si>
    <t>ID046528</t>
  </si>
  <si>
    <t>SCREW 3/16X28 L=14</t>
  </si>
  <si>
    <t>5AG1.28</t>
  </si>
  <si>
    <t>5AG1.1</t>
  </si>
  <si>
    <t>5AG1.5</t>
  </si>
  <si>
    <t>5AG1.26</t>
  </si>
  <si>
    <t>ID046536</t>
  </si>
  <si>
    <t>5AG1.7</t>
  </si>
  <si>
    <t>ID046544</t>
  </si>
  <si>
    <t>5AG3.4</t>
  </si>
  <si>
    <t>ID046548</t>
  </si>
  <si>
    <t>THREAD RELEASE PIN</t>
  </si>
  <si>
    <t>ID046566</t>
  </si>
  <si>
    <t>FIXING SCREW SUPPORT</t>
  </si>
  <si>
    <t>ID046569</t>
  </si>
  <si>
    <t>ID046571</t>
  </si>
  <si>
    <t>BUTTON SPINNING RUBBER TIP</t>
  </si>
  <si>
    <t>5AF2.6</t>
  </si>
  <si>
    <t>ID046572</t>
  </si>
  <si>
    <t>ID046573</t>
  </si>
  <si>
    <t>ID046580</t>
  </si>
  <si>
    <t>ID046601</t>
  </si>
  <si>
    <t>VIBRATION CONTROLLER</t>
  </si>
  <si>
    <t>ID046603</t>
  </si>
  <si>
    <t>PARTITION</t>
  </si>
  <si>
    <t>5W3.7</t>
  </si>
  <si>
    <t>ID046610</t>
  </si>
  <si>
    <t>ID046611</t>
  </si>
  <si>
    <t>OIL PROOF GASKET</t>
  </si>
  <si>
    <t>ID046615</t>
  </si>
  <si>
    <t>SPRING PLATE</t>
  </si>
  <si>
    <t>ID046625</t>
  </si>
  <si>
    <t>PROTECTING COVER</t>
  </si>
  <si>
    <t>ID046640</t>
  </si>
  <si>
    <t>5W5.5</t>
  </si>
  <si>
    <t>ID046641</t>
  </si>
  <si>
    <t>5T5.29</t>
  </si>
  <si>
    <t>NEEDLE HOLDER BRAKET</t>
  </si>
  <si>
    <t>5X2.5</t>
  </si>
  <si>
    <t>THREAD CLAMP</t>
  </si>
  <si>
    <t>5U5.6</t>
  </si>
  <si>
    <t>ID046670</t>
  </si>
  <si>
    <t>5T6.23</t>
  </si>
  <si>
    <t>0IL FELT</t>
  </si>
  <si>
    <t>ID046673</t>
  </si>
  <si>
    <t>5T7.2</t>
  </si>
  <si>
    <t>FIXED PLATE</t>
  </si>
  <si>
    <t>5X5.6</t>
  </si>
  <si>
    <t>ID046678</t>
  </si>
  <si>
    <t>THREAD CROSSING</t>
  </si>
  <si>
    <t>ID046682</t>
  </si>
  <si>
    <t>5X2.1</t>
  </si>
  <si>
    <t>ID046687</t>
  </si>
  <si>
    <t>ID046694</t>
  </si>
  <si>
    <t>5X7.27</t>
  </si>
  <si>
    <t>5W2.9</t>
  </si>
  <si>
    <t>5X5.5</t>
  </si>
  <si>
    <t>5W2.1</t>
  </si>
  <si>
    <t>COPPER TUBE</t>
  </si>
  <si>
    <t>ID046717</t>
  </si>
  <si>
    <t>ROCKING SHAFT</t>
  </si>
  <si>
    <t>ID046729</t>
  </si>
  <si>
    <t>PRESSER FOOT ARM</t>
  </si>
  <si>
    <t>ID046731</t>
  </si>
  <si>
    <t>PRESSER LIFTING SHAFT</t>
  </si>
  <si>
    <t>ID046740</t>
  </si>
  <si>
    <t>5T5.9</t>
  </si>
  <si>
    <t>ID046744</t>
  </si>
  <si>
    <t>PRESSER FOOT HINGE</t>
  </si>
  <si>
    <t>ID046750</t>
  </si>
  <si>
    <t>GEAR</t>
  </si>
  <si>
    <t>5T6.35</t>
  </si>
  <si>
    <t>ID046751</t>
  </si>
  <si>
    <t>5T6.6</t>
  </si>
  <si>
    <t>ID046754</t>
  </si>
  <si>
    <t>ID046755</t>
  </si>
  <si>
    <t>5W5.6</t>
  </si>
  <si>
    <t>ID046771</t>
  </si>
  <si>
    <t>ID046772</t>
  </si>
  <si>
    <t>CONNECTING LOOP</t>
  </si>
  <si>
    <t>FIXED SEAT</t>
  </si>
  <si>
    <t>ID046779</t>
  </si>
  <si>
    <t>SUPPORTER</t>
  </si>
  <si>
    <t>ID046785</t>
  </si>
  <si>
    <t>CUSHION RUBBER</t>
  </si>
  <si>
    <t>5W5.8</t>
  </si>
  <si>
    <t>ID046787</t>
  </si>
  <si>
    <t>FIXED SHAFT</t>
  </si>
  <si>
    <t>ID046795</t>
  </si>
  <si>
    <t>MUFFLER</t>
  </si>
  <si>
    <t>5W4.9</t>
  </si>
  <si>
    <t>ID046844</t>
  </si>
  <si>
    <t>SHOULDER SCREW, SM5.95</t>
  </si>
  <si>
    <t>ID046845</t>
  </si>
  <si>
    <t>SYNCHRONIZER COMPLETE</t>
  </si>
  <si>
    <t>ID046849</t>
  </si>
  <si>
    <t>SCREW, PAN SM4.37-40X25</t>
  </si>
  <si>
    <t>ID046852</t>
  </si>
  <si>
    <t>UPPER THREAD TRIMMER,M</t>
  </si>
  <si>
    <t>ID046853</t>
  </si>
  <si>
    <t>THREAD TAKE-UP CRANK</t>
  </si>
  <si>
    <t>ID046854</t>
  </si>
  <si>
    <t>NEEDLE BAR THERAD GUIDE</t>
  </si>
  <si>
    <t>ID046876</t>
  </si>
  <si>
    <t>ID046880</t>
  </si>
  <si>
    <t>ID046883</t>
  </si>
  <si>
    <t>SHOULDER SCREW, SM3.57</t>
  </si>
  <si>
    <t>ID046890</t>
  </si>
  <si>
    <t>THREAD TRIMMER ASSY,D</t>
  </si>
  <si>
    <t>ID046893</t>
  </si>
  <si>
    <t>ID046896</t>
  </si>
  <si>
    <t>SHOULDER SCREW, SM6.35</t>
  </si>
  <si>
    <t>ID046902</t>
  </si>
  <si>
    <t>SCREW, SM6.35</t>
  </si>
  <si>
    <t>ID046904</t>
  </si>
  <si>
    <t>SET SCREW, SM3.18</t>
  </si>
  <si>
    <t>ID046911</t>
  </si>
  <si>
    <t>ID046916</t>
  </si>
  <si>
    <t>WASHER, PLAIN L4.7 :D</t>
  </si>
  <si>
    <t>5X6.11</t>
  </si>
  <si>
    <t>E_SCREW</t>
  </si>
  <si>
    <t>ID046934</t>
  </si>
  <si>
    <t>5T5.30</t>
  </si>
  <si>
    <t>ID046950</t>
  </si>
  <si>
    <t>5T6.18</t>
  </si>
  <si>
    <t>E-SCREW</t>
  </si>
  <si>
    <t>E SCREW</t>
  </si>
  <si>
    <t>ID046983</t>
  </si>
  <si>
    <t>5W4.8</t>
  </si>
  <si>
    <t>M_SCREW</t>
  </si>
  <si>
    <t>ID047008</t>
  </si>
  <si>
    <t>ID047071</t>
  </si>
  <si>
    <t>FRAME PIPE</t>
  </si>
  <si>
    <t>5W2.3</t>
  </si>
  <si>
    <t>5X6.1</t>
  </si>
  <si>
    <t>ID047092</t>
  </si>
  <si>
    <t>5T6.29</t>
  </si>
  <si>
    <t>ID047093</t>
  </si>
  <si>
    <t>ID047095</t>
  </si>
  <si>
    <t>ID047101</t>
  </si>
  <si>
    <t>5P3.1</t>
  </si>
  <si>
    <t>ID047150</t>
  </si>
  <si>
    <t>NUT, 2 M8</t>
  </si>
  <si>
    <t>ID047173</t>
  </si>
  <si>
    <t>SCREW, BIND SM3.18-40X4</t>
  </si>
  <si>
    <t>ID047174</t>
  </si>
  <si>
    <t>ID047176</t>
  </si>
  <si>
    <t>SCREW, BINDSM3.57-40X5</t>
  </si>
  <si>
    <t>ID047179</t>
  </si>
  <si>
    <t>SCREW, PAN M4X6</t>
  </si>
  <si>
    <t>ID047183</t>
  </si>
  <si>
    <t>SCREW, PAN SM3.57-40X12</t>
  </si>
  <si>
    <t>ID047197</t>
  </si>
  <si>
    <t>SCREW, SM4.37</t>
  </si>
  <si>
    <t>ID047199</t>
  </si>
  <si>
    <t>SCREW, PLAT SM3.57</t>
  </si>
  <si>
    <t>ID047202</t>
  </si>
  <si>
    <t>SCREW, SM3.57</t>
  </si>
  <si>
    <t>ID047205</t>
  </si>
  <si>
    <t>ID047213</t>
  </si>
  <si>
    <t>5F7.9</t>
  </si>
  <si>
    <t>5F2.3</t>
  </si>
  <si>
    <t>ID048564</t>
  </si>
  <si>
    <t>PLUG OL/UH9000</t>
  </si>
  <si>
    <t>ID048566</t>
  </si>
  <si>
    <t>BOLT SOCKET SM3.57X8 MH/KHE800</t>
  </si>
  <si>
    <t>ID048886</t>
  </si>
  <si>
    <t>MAIN FEED DOG ORIG CF2339M-1</t>
  </si>
  <si>
    <t>5AA4.9</t>
  </si>
  <si>
    <t>5AA6.3</t>
  </si>
  <si>
    <t>ID048898</t>
  </si>
  <si>
    <t>LOOPER DRIVING SHAFT CZ6003</t>
  </si>
  <si>
    <t>5AA3.6</t>
  </si>
  <si>
    <t>5KI6</t>
  </si>
  <si>
    <t>5AH2.1</t>
  </si>
  <si>
    <t>5M3.26</t>
  </si>
  <si>
    <t>5AI3.1</t>
  </si>
  <si>
    <t>ID055162</t>
  </si>
  <si>
    <t>LABEL KNIFE HS</t>
  </si>
  <si>
    <t>5AI3.3</t>
  </si>
  <si>
    <t>5AI2.1</t>
  </si>
  <si>
    <t>ID055190</t>
  </si>
  <si>
    <t>PRINT PLATE RETAINER CLIP HS</t>
  </si>
  <si>
    <t>5AI2.8</t>
  </si>
  <si>
    <t>ID055195</t>
  </si>
  <si>
    <t>PRINTER DEPTH ADJ.SHOCK HS</t>
  </si>
  <si>
    <t>5AI3.4</t>
  </si>
  <si>
    <t>ID055216</t>
  </si>
  <si>
    <t>MUFFLER HS</t>
  </si>
  <si>
    <t>5AI3.7</t>
  </si>
  <si>
    <t>ID055231</t>
  </si>
  <si>
    <t>1/4-20X3/4 CAP SCREW PX</t>
  </si>
  <si>
    <t>5AH1.6</t>
  </si>
  <si>
    <t>ID055240</t>
  </si>
  <si>
    <t>VALVE 4 WAY(H110-4E1-PLS L1)PX</t>
  </si>
  <si>
    <t>5AH1.2</t>
  </si>
  <si>
    <t>BELT B72</t>
  </si>
  <si>
    <t>ID055335</t>
  </si>
  <si>
    <t>ID055336</t>
  </si>
  <si>
    <t>HOLDER (FRONT)CB/W&amp;WT</t>
  </si>
  <si>
    <t>ID055339</t>
  </si>
  <si>
    <t>ID055340</t>
  </si>
  <si>
    <t>ID055341</t>
  </si>
  <si>
    <t>LEVER CB/W&amp;WT</t>
  </si>
  <si>
    <t>ID055349</t>
  </si>
  <si>
    <t>SCREW/C4 × 4.5 CB/W&amp;WT</t>
  </si>
  <si>
    <t>ID055351</t>
  </si>
  <si>
    <t>SCREW/M4 × 10 CB/W&amp;WT</t>
  </si>
  <si>
    <t>ID055357</t>
  </si>
  <si>
    <t>5AH6</t>
  </si>
  <si>
    <t>ID055655</t>
  </si>
  <si>
    <t>BRONZE WASHER HT</t>
  </si>
  <si>
    <t>ID055659</t>
  </si>
  <si>
    <t>FLANGE BEARING HT</t>
  </si>
  <si>
    <t>ID055660</t>
  </si>
  <si>
    <t>QUICK RELEASE PIN HT</t>
  </si>
  <si>
    <t>REED SWITCH ASSE'Y HT</t>
  </si>
  <si>
    <t>ID055672</t>
  </si>
  <si>
    <t>ID055675</t>
  </si>
  <si>
    <t>THERMAL RELAY T 7-10A</t>
  </si>
  <si>
    <t>5AA6.5</t>
  </si>
  <si>
    <t>ID055878</t>
  </si>
  <si>
    <t>PRESSER FOOT SPRING PLATE R</t>
  </si>
  <si>
    <t>ID055889</t>
  </si>
  <si>
    <t>5AA4.1</t>
  </si>
  <si>
    <t>5AA5.2</t>
  </si>
  <si>
    <t>ID055903</t>
  </si>
  <si>
    <t>PRESSER FOOT SPRING PLATE L FD</t>
  </si>
  <si>
    <t>ID055905</t>
  </si>
  <si>
    <t>CHIP GUARD YMT/FD62E</t>
  </si>
  <si>
    <t>ID055918</t>
  </si>
  <si>
    <t>TROWEL BASE</t>
  </si>
  <si>
    <t>ID057707</t>
  </si>
  <si>
    <t>WASHER SH7004</t>
  </si>
  <si>
    <t>ID057710</t>
  </si>
  <si>
    <t>ID057851</t>
  </si>
  <si>
    <t>STUDE</t>
  </si>
  <si>
    <t>ID058024</t>
  </si>
  <si>
    <t>COVER UH8004</t>
  </si>
  <si>
    <t>ID058066</t>
  </si>
  <si>
    <t>BUSHING UH8004</t>
  </si>
  <si>
    <t>ID058082</t>
  </si>
  <si>
    <t>FAN UH8004</t>
  </si>
  <si>
    <t>5X3.3</t>
  </si>
  <si>
    <t>ID058089</t>
  </si>
  <si>
    <t>RING UH8004</t>
  </si>
  <si>
    <t>5U4.3</t>
  </si>
  <si>
    <t>ID058105</t>
  </si>
  <si>
    <t>WASHER UH8004</t>
  </si>
  <si>
    <t>5U4.4</t>
  </si>
  <si>
    <t>ID058136</t>
  </si>
  <si>
    <t>COLLAR UH8004</t>
  </si>
  <si>
    <t>5X2.8</t>
  </si>
  <si>
    <t>ID058159</t>
  </si>
  <si>
    <t>ID058175</t>
  </si>
  <si>
    <t>ID058210</t>
  </si>
  <si>
    <t>ADJUST SCREW UH8004</t>
  </si>
  <si>
    <t>ID058241</t>
  </si>
  <si>
    <t>FILTER UH8004</t>
  </si>
  <si>
    <t>5X2.7</t>
  </si>
  <si>
    <t>ID058382</t>
  </si>
  <si>
    <t>THREAD GUIDE UH8004</t>
  </si>
  <si>
    <t>ID058410</t>
  </si>
  <si>
    <t>LEVEL UH8004</t>
  </si>
  <si>
    <t>5U4.2</t>
  </si>
  <si>
    <t>ID058685</t>
  </si>
  <si>
    <t>HINGE UH9000</t>
  </si>
  <si>
    <t>ID058763</t>
  </si>
  <si>
    <t>ID058862</t>
  </si>
  <si>
    <t>SPACER CT6500</t>
  </si>
  <si>
    <t>ID058913</t>
  </si>
  <si>
    <t>NUT CT6500</t>
  </si>
  <si>
    <t>ID058919</t>
  </si>
  <si>
    <t>OIL SEPARATOR CT6500</t>
  </si>
  <si>
    <t>5H6.21</t>
  </si>
  <si>
    <t>ID058962</t>
  </si>
  <si>
    <t>ADJUSTING PIN</t>
  </si>
  <si>
    <t>5E7.2</t>
  </si>
  <si>
    <t>ID059033</t>
  </si>
  <si>
    <t>NEEDLE GUIDE HOLDER CT6500</t>
  </si>
  <si>
    <t>ID059037</t>
  </si>
  <si>
    <t>OIL FILTER JOINT CT6500</t>
  </si>
  <si>
    <t>5I5.1</t>
  </si>
  <si>
    <t>ID059059</t>
  </si>
  <si>
    <t>OIL TUBE HOLDER CT6500</t>
  </si>
  <si>
    <t>5G4.1</t>
  </si>
  <si>
    <t>ID059061</t>
  </si>
  <si>
    <t>PUMP SEAT CT6500</t>
  </si>
  <si>
    <t>ID059069</t>
  </si>
  <si>
    <t>OIL MESH CT6500</t>
  </si>
  <si>
    <t>5B7.9</t>
  </si>
  <si>
    <t>ID059394</t>
  </si>
  <si>
    <t>ID059398</t>
  </si>
  <si>
    <t>OIL COOLING FAN GUARD FT7000</t>
  </si>
  <si>
    <t>ID059441</t>
  </si>
  <si>
    <t>HAND WHEEL FT7000</t>
  </si>
  <si>
    <t>ID059472</t>
  </si>
  <si>
    <t>SLIDE BLOCK FT7000</t>
  </si>
  <si>
    <t>ID059473</t>
  </si>
  <si>
    <t>LEVER PIN FT7000</t>
  </si>
  <si>
    <t>ID059483</t>
  </si>
  <si>
    <t>ID059504</t>
  </si>
  <si>
    <t>FEED BAR GUIDE FT7000</t>
  </si>
  <si>
    <t>ID059525</t>
  </si>
  <si>
    <t>PLUG FT7000</t>
  </si>
  <si>
    <t>ID059697</t>
  </si>
  <si>
    <t>COLLAR ASM FT7000</t>
  </si>
  <si>
    <t>ID059700</t>
  </si>
  <si>
    <t>ID059718</t>
  </si>
  <si>
    <t>TOP COVER CT9000</t>
  </si>
  <si>
    <t>ID059719</t>
  </si>
  <si>
    <t>NEEDLE COVER CT9000</t>
  </si>
  <si>
    <t>5B4.5</t>
  </si>
  <si>
    <t>ID059841</t>
  </si>
  <si>
    <t>STOP COLLAR ASM CT9000</t>
  </si>
  <si>
    <t>ID059854</t>
  </si>
  <si>
    <t>SIDE COVER FTD7000</t>
  </si>
  <si>
    <t>ID059861</t>
  </si>
  <si>
    <t>DRIVE ARM FTD7000</t>
  </si>
  <si>
    <t>5G1.8</t>
  </si>
  <si>
    <t>ID059865</t>
  </si>
  <si>
    <t>ID059866</t>
  </si>
  <si>
    <t>SHIFT FTD7000</t>
  </si>
  <si>
    <t>ID060014</t>
  </si>
  <si>
    <t>MOVABLE BLOCK FT7000</t>
  </si>
  <si>
    <t>ID060021</t>
  </si>
  <si>
    <t>SPRING REGULATOR FT7000</t>
  </si>
  <si>
    <t>5A4.5</t>
  </si>
  <si>
    <t>ID060031</t>
  </si>
  <si>
    <t>DUST COVER FT7000</t>
  </si>
  <si>
    <t>5A3.4</t>
  </si>
  <si>
    <t>ID060271</t>
  </si>
  <si>
    <t>CORRUGATED WASHER MT4500</t>
  </si>
  <si>
    <t>ID060581</t>
  </si>
  <si>
    <t>WASHER FTD7000</t>
  </si>
  <si>
    <t>ID060596</t>
  </si>
  <si>
    <t>FEEL BAR ECCENTRIC PIN BUSHING</t>
  </si>
  <si>
    <t>5O4.3</t>
  </si>
  <si>
    <t>5AE1.18</t>
  </si>
  <si>
    <t>ID061131</t>
  </si>
  <si>
    <t>ID061686</t>
  </si>
  <si>
    <t>PIN FT7000</t>
  </si>
  <si>
    <t>ID061692</t>
  </si>
  <si>
    <t>GUIDE BAR FT7000</t>
  </si>
  <si>
    <t>ID061767</t>
  </si>
  <si>
    <t>SAFETY SWITCH BRACKET FT7000</t>
  </si>
  <si>
    <t>5I2.6</t>
  </si>
  <si>
    <t>ID061777</t>
  </si>
  <si>
    <t>STOPPER FT7000</t>
  </si>
  <si>
    <t>5I7.3</t>
  </si>
  <si>
    <t>ID061779</t>
  </si>
  <si>
    <t>CYLINDER HOLDER BRACKET FT7000</t>
  </si>
  <si>
    <t>ID061888</t>
  </si>
  <si>
    <t>BASE FT7000</t>
  </si>
  <si>
    <t>ID064048</t>
  </si>
  <si>
    <t>ID064167</t>
  </si>
  <si>
    <t>ID064205</t>
  </si>
  <si>
    <t>ID064253</t>
  </si>
  <si>
    <t>ID064625</t>
  </si>
  <si>
    <t>BALL BEARING CT SERIES</t>
  </si>
  <si>
    <t>5D7.6</t>
  </si>
  <si>
    <t>ID064633</t>
  </si>
  <si>
    <t>5O1.4</t>
  </si>
  <si>
    <t>ID087779</t>
  </si>
  <si>
    <t>5I5.2</t>
  </si>
  <si>
    <t>ID087818</t>
  </si>
  <si>
    <t>ID087824</t>
  </si>
  <si>
    <t>ID087825</t>
  </si>
  <si>
    <t>NEEDLE PLATE (1/4)</t>
  </si>
  <si>
    <t>5AC3.9</t>
  </si>
  <si>
    <t>ID087843</t>
  </si>
  <si>
    <t>BUTTON PRESSER HOLDER</t>
  </si>
  <si>
    <t>ID087893</t>
  </si>
  <si>
    <t>ORING</t>
  </si>
  <si>
    <t>ID112148</t>
  </si>
  <si>
    <t>LOOPER SHARE CLAMP</t>
  </si>
  <si>
    <t>5AC6.2</t>
  </si>
  <si>
    <t>ID112150</t>
  </si>
  <si>
    <t>STEEL BALL</t>
  </si>
  <si>
    <t>ID112153</t>
  </si>
  <si>
    <t>5AC1.20</t>
  </si>
  <si>
    <t>ID112155</t>
  </si>
  <si>
    <t>FEED DOG (1/4)</t>
  </si>
  <si>
    <t>5AC5.3</t>
  </si>
  <si>
    <t>ID112160</t>
  </si>
  <si>
    <t>LOOPER SHAET CLAMP</t>
  </si>
  <si>
    <t>5AC4.9</t>
  </si>
  <si>
    <t>ID112162</t>
  </si>
  <si>
    <t>SCREW M4.37</t>
  </si>
  <si>
    <t>5AC1.17</t>
  </si>
  <si>
    <t>ID114712</t>
  </si>
  <si>
    <t>SIZE PLATE 2X</t>
  </si>
  <si>
    <t>ID114713</t>
  </si>
  <si>
    <t>SIZE PLATE S</t>
  </si>
  <si>
    <t>ID114714</t>
  </si>
  <si>
    <t>SIZE PLATE M</t>
  </si>
  <si>
    <t>ID114715</t>
  </si>
  <si>
    <t>ID114716</t>
  </si>
  <si>
    <t>SIZE PLATE XL</t>
  </si>
  <si>
    <t>ID114717</t>
  </si>
  <si>
    <t>SIZE PLATE 3X</t>
  </si>
  <si>
    <t>ID115732</t>
  </si>
  <si>
    <t>SCREW 9/32X28    L=16</t>
  </si>
  <si>
    <t>5AG1.20</t>
  </si>
  <si>
    <t>5C4.9</t>
  </si>
  <si>
    <t>ID115741</t>
  </si>
  <si>
    <t>5G2.8</t>
  </si>
  <si>
    <t>ID115745</t>
  </si>
  <si>
    <t>5AC3.5</t>
  </si>
  <si>
    <t>ID115749</t>
  </si>
  <si>
    <t>ID115750</t>
  </si>
  <si>
    <t>ID115768</t>
  </si>
  <si>
    <t>5G1.4</t>
  </si>
  <si>
    <t>ID115779</t>
  </si>
  <si>
    <t>5AG1.3</t>
  </si>
  <si>
    <t>5I6.5</t>
  </si>
  <si>
    <t>ID115801</t>
  </si>
  <si>
    <t>ID115802</t>
  </si>
  <si>
    <t>FEED DRIVE ECCENTRIC CAM</t>
  </si>
  <si>
    <t>ID115844</t>
  </si>
  <si>
    <t>MAGNET ASSY,U</t>
  </si>
  <si>
    <t>ID115857</t>
  </si>
  <si>
    <t>KNIFE DRIVING CONNECTION ROD</t>
  </si>
  <si>
    <t>ID115861</t>
  </si>
  <si>
    <t>5AE1.12</t>
  </si>
  <si>
    <t>5O1.3</t>
  </si>
  <si>
    <t>ID120080</t>
  </si>
  <si>
    <t>NEEDLE BAR BUSHING,UPPER</t>
  </si>
  <si>
    <t>5KI13</t>
  </si>
  <si>
    <t>ID121355</t>
  </si>
  <si>
    <t>134/DPX5/135X5 FFG 75</t>
  </si>
  <si>
    <t>5KI15</t>
  </si>
  <si>
    <t>ID121358</t>
  </si>
  <si>
    <t>UY113GS/2055/UOX113 75</t>
  </si>
  <si>
    <t>5KI5</t>
  </si>
  <si>
    <t>5KI4</t>
  </si>
  <si>
    <t>ID121545</t>
  </si>
  <si>
    <t>DBX1/1738/16X257/71X1 75</t>
  </si>
  <si>
    <t>5KI16</t>
  </si>
  <si>
    <t>5KI7</t>
  </si>
  <si>
    <t>5KI8</t>
  </si>
  <si>
    <t>ID122034</t>
  </si>
  <si>
    <t>UY 36211 60</t>
  </si>
  <si>
    <t>5KI19</t>
  </si>
  <si>
    <t>5KI1</t>
  </si>
  <si>
    <t>5AF1.4</t>
  </si>
  <si>
    <t>ID122050</t>
  </si>
  <si>
    <t>BUTTON CHUTE PLATE (R)</t>
  </si>
  <si>
    <t>5AF2.4</t>
  </si>
  <si>
    <t>ID122052</t>
  </si>
  <si>
    <t>BUTTON RAIL(R)</t>
  </si>
  <si>
    <t>ID122057</t>
  </si>
  <si>
    <t>ID122067</t>
  </si>
  <si>
    <t>SOLENOID ASM.</t>
  </si>
  <si>
    <t>5KI9</t>
  </si>
  <si>
    <t>5KI11</t>
  </si>
  <si>
    <t>ID125704</t>
  </si>
  <si>
    <t>5KI10</t>
  </si>
  <si>
    <t>51S2.2</t>
  </si>
  <si>
    <t>ID128406</t>
  </si>
  <si>
    <t>BENSING FOR CLUTCH</t>
  </si>
  <si>
    <t>ID128444</t>
  </si>
  <si>
    <t>ID128445</t>
  </si>
  <si>
    <t>CLAMP LIFTING LEVER</t>
  </si>
  <si>
    <t>ID131264</t>
  </si>
  <si>
    <t>ID133695</t>
  </si>
  <si>
    <t>5H7.7</t>
  </si>
  <si>
    <t>ID134097</t>
  </si>
  <si>
    <t>ID134099</t>
  </si>
  <si>
    <t>5KI12</t>
  </si>
  <si>
    <t xml:space="preserve">Que Hàn Inox 3.2 mm Model:  KST-308 ( 3.2x350mm )  
Thương hiệu:  Kiswel 
Quy cách:  3.2x350mm 
Đóng gói:  1 hộp/2kg
</t>
  </si>
  <si>
    <t>Sơn xanh mã sô: 583 hiệu Hoàng Gia / lon 0.85g - 1 ít</t>
  </si>
  <si>
    <t>Cale φ 14  King Tony</t>
  </si>
  <si>
    <t>ID001242</t>
  </si>
  <si>
    <t>5T1.36</t>
  </si>
  <si>
    <t>5T5.12</t>
  </si>
  <si>
    <t>5T1.16</t>
  </si>
  <si>
    <t>5T5.18</t>
  </si>
  <si>
    <t>5AN9</t>
  </si>
  <si>
    <t>5T2.5</t>
  </si>
  <si>
    <t>5T2.22</t>
  </si>
  <si>
    <t>5AN10</t>
  </si>
  <si>
    <t>5AN13</t>
  </si>
  <si>
    <t>5AN1</t>
  </si>
  <si>
    <t>5AN7</t>
  </si>
  <si>
    <t>ID044221</t>
  </si>
  <si>
    <t>CRANK CHAMBER COVER</t>
  </si>
  <si>
    <t>5AN4</t>
  </si>
  <si>
    <t>5Q5.7</t>
  </si>
  <si>
    <t>ID044246</t>
  </si>
  <si>
    <t>ID044286</t>
  </si>
  <si>
    <t>MAIN SHAFT</t>
  </si>
  <si>
    <t>5Q5.6</t>
  </si>
  <si>
    <t>5R1.4</t>
  </si>
  <si>
    <t>5T3.1</t>
  </si>
  <si>
    <t>ID044402</t>
  </si>
  <si>
    <t>THREAD TENSION DISC EYELET</t>
  </si>
  <si>
    <t>5Q5.8</t>
  </si>
  <si>
    <t>5T1.2</t>
  </si>
  <si>
    <t>ID044480</t>
  </si>
  <si>
    <t>5T1.21</t>
  </si>
  <si>
    <t>5T3.8</t>
  </si>
  <si>
    <t>ID044501</t>
  </si>
  <si>
    <t>5T5.1</t>
  </si>
  <si>
    <t>5T2.14</t>
  </si>
  <si>
    <t>ID044550</t>
  </si>
  <si>
    <t>5T3.12</t>
  </si>
  <si>
    <t>5T1.13</t>
  </si>
  <si>
    <t>5U7.3</t>
  </si>
  <si>
    <t>ID044625</t>
  </si>
  <si>
    <t>5T1.11</t>
  </si>
  <si>
    <t>5I2.8</t>
  </si>
  <si>
    <t>5AN12</t>
  </si>
  <si>
    <t>ID044828</t>
  </si>
  <si>
    <t>5E5.8</t>
  </si>
  <si>
    <t>ID045069</t>
  </si>
  <si>
    <t>FEED DRIVE SHAFT COVER GASKET</t>
  </si>
  <si>
    <t>5R3.3</t>
  </si>
  <si>
    <t>ID045072</t>
  </si>
  <si>
    <t>ID045073</t>
  </si>
  <si>
    <t>LOOPPER AVOID CONNECTING ROD B</t>
  </si>
  <si>
    <t>ID045302</t>
  </si>
  <si>
    <t>5H4.7</t>
  </si>
  <si>
    <t>5T2.23</t>
  </si>
  <si>
    <t>5AN8</t>
  </si>
  <si>
    <t>ID045592</t>
  </si>
  <si>
    <t>ID045598</t>
  </si>
  <si>
    <t>ID045601</t>
  </si>
  <si>
    <t>ID045625</t>
  </si>
  <si>
    <t>5H7.4</t>
  </si>
  <si>
    <t>5AK7</t>
  </si>
  <si>
    <t>5G5.5</t>
  </si>
  <si>
    <t>ID045762</t>
  </si>
  <si>
    <t>5I5.4</t>
  </si>
  <si>
    <t>5H5.22</t>
  </si>
  <si>
    <t>51S4.18</t>
  </si>
  <si>
    <t>ID045849</t>
  </si>
  <si>
    <t>5T1.24</t>
  </si>
  <si>
    <t>5I6.7</t>
  </si>
  <si>
    <t>5H5.19</t>
  </si>
  <si>
    <t>5T2.4</t>
  </si>
  <si>
    <t>5H5.24</t>
  </si>
  <si>
    <t>ID046117</t>
  </si>
  <si>
    <t>ID046121</t>
  </si>
  <si>
    <t>C RING</t>
  </si>
  <si>
    <t>ID046175</t>
  </si>
  <si>
    <t>ID046177</t>
  </si>
  <si>
    <t>5AC2.8</t>
  </si>
  <si>
    <t>ID046228</t>
  </si>
  <si>
    <t>5AC2.9</t>
  </si>
  <si>
    <t>ID046272</t>
  </si>
  <si>
    <t>ID046274</t>
  </si>
  <si>
    <t>ID046462</t>
  </si>
  <si>
    <t>FRAME THREAD GUIDE LEFT</t>
  </si>
  <si>
    <t>ID046484</t>
  </si>
  <si>
    <t>THREAD SHEAR ROCK ARM SHAFT</t>
  </si>
  <si>
    <t>5AG1.33</t>
  </si>
  <si>
    <t>ID046529</t>
  </si>
  <si>
    <t>ID046542</t>
  </si>
  <si>
    <t>5AG1.36</t>
  </si>
  <si>
    <t>ID046606</t>
  </si>
  <si>
    <t>5T3.31</t>
  </si>
  <si>
    <t>ID046626</t>
  </si>
  <si>
    <t>5T1.30</t>
  </si>
  <si>
    <t>ID046638</t>
  </si>
  <si>
    <t>5T4.16</t>
  </si>
  <si>
    <t>ID046658</t>
  </si>
  <si>
    <t>5T4.24</t>
  </si>
  <si>
    <t>ID046660</t>
  </si>
  <si>
    <t>THREAD PULLER</t>
  </si>
  <si>
    <t>5T3.7</t>
  </si>
  <si>
    <t>ID046663</t>
  </si>
  <si>
    <t>TRAVELING NEEDLE GUARD</t>
  </si>
  <si>
    <t>5T3.6</t>
  </si>
  <si>
    <t>5U7.1</t>
  </si>
  <si>
    <t>ID046697</t>
  </si>
  <si>
    <t>SCALE</t>
  </si>
  <si>
    <t>5T2.21</t>
  </si>
  <si>
    <t>ID046719</t>
  </si>
  <si>
    <t>5T2.35</t>
  </si>
  <si>
    <t>ID046756</t>
  </si>
  <si>
    <t>5T1.3</t>
  </si>
  <si>
    <t>ID046760</t>
  </si>
  <si>
    <t>ID046792</t>
  </si>
  <si>
    <t>5T2.8</t>
  </si>
  <si>
    <t>ID046819</t>
  </si>
  <si>
    <t>ID046846</t>
  </si>
  <si>
    <t>ID046903</t>
  </si>
  <si>
    <t>ROTARY HOOK JOINT</t>
  </si>
  <si>
    <t>ID046919</t>
  </si>
  <si>
    <t>5T4.11</t>
  </si>
  <si>
    <t>ID046927</t>
  </si>
  <si>
    <t>5T4.18</t>
  </si>
  <si>
    <t>ID046929</t>
  </si>
  <si>
    <t>5T4.23</t>
  </si>
  <si>
    <t>ID046932</t>
  </si>
  <si>
    <t>5T4.5</t>
  </si>
  <si>
    <t>ID046935</t>
  </si>
  <si>
    <t>5T1.9</t>
  </si>
  <si>
    <t>ID046938</t>
  </si>
  <si>
    <t>5T3.4</t>
  </si>
  <si>
    <t>ID046951</t>
  </si>
  <si>
    <t>5T3.11</t>
  </si>
  <si>
    <t>ID046952</t>
  </si>
  <si>
    <t>5T3.15</t>
  </si>
  <si>
    <t>ID046957</t>
  </si>
  <si>
    <t>5T2.29</t>
  </si>
  <si>
    <t>ID046963</t>
  </si>
  <si>
    <t>5T3.23</t>
  </si>
  <si>
    <t>ID046968</t>
  </si>
  <si>
    <t>5T2.9</t>
  </si>
  <si>
    <t>ID046979</t>
  </si>
  <si>
    <t>5T4.1</t>
  </si>
  <si>
    <t>ID046982</t>
  </si>
  <si>
    <t>5T5.15</t>
  </si>
  <si>
    <t>5Q4.2</t>
  </si>
  <si>
    <t>5S5</t>
  </si>
  <si>
    <t>ID058088</t>
  </si>
  <si>
    <t>5C4.3</t>
  </si>
  <si>
    <t>ID058135</t>
  </si>
  <si>
    <t>ID060860</t>
  </si>
  <si>
    <t>THREAD TENSION NUT LK1900A</t>
  </si>
  <si>
    <t>ID060939</t>
  </si>
  <si>
    <t>CABLE</t>
  </si>
  <si>
    <t>5H4.8</t>
  </si>
  <si>
    <t>ID061127</t>
  </si>
  <si>
    <t>CYLINDER HOLDER CT9000</t>
  </si>
  <si>
    <t>ID061588</t>
  </si>
  <si>
    <t>ID061695</t>
  </si>
  <si>
    <t>TERMINAL HOLDER FT7000</t>
  </si>
  <si>
    <t>5H5.25</t>
  </si>
  <si>
    <t>ID064627</t>
  </si>
  <si>
    <t>ID064709</t>
  </si>
  <si>
    <t>ID087808</t>
  </si>
  <si>
    <t>5H5.30</t>
  </si>
  <si>
    <t>ID087829</t>
  </si>
  <si>
    <t>CONNECTING ARM ASM</t>
  </si>
  <si>
    <t>ID115731</t>
  </si>
  <si>
    <t>5Q5.2</t>
  </si>
  <si>
    <t>5Q5.9</t>
  </si>
  <si>
    <t>Tăng phô Philips 1xTL5 14w</t>
  </si>
  <si>
    <t>Tăng phô Philips 2xTL5 14w</t>
  </si>
  <si>
    <t>Tăng phô philip 2xTLD 36w</t>
  </si>
  <si>
    <t>Tăng phô philip 1xPLT/C 18w</t>
  </si>
  <si>
    <t>Tăng phô Philips 2xTL5 14/21/28/35w</t>
  </si>
  <si>
    <t>Tăng phô Philips 1xTL5 14/21/28/35w</t>
  </si>
  <si>
    <t>Ổ khóa tay nắm tròn hiệu Việt Tiệp Mã số: 04208 - không chìa</t>
  </si>
  <si>
    <t>Ổ khóa tay nắm tròn hiệu Việt Tiệp Mã số: 04206 - có chìa</t>
  </si>
  <si>
    <t>Chốt cửa Mã sản phẩm: CC01 Thương hiệu: Khóa Huy Hoàng</t>
  </si>
  <si>
    <t xml:space="preserve">
Tên bộ phận
Part Name
</t>
  </si>
  <si>
    <t>Mũi khoét lỗ hợp kim Ф 60 hiệu Đông Ngân</t>
  </si>
  <si>
    <t>Mũi khoét lỗ hợp kim Ф 20 hiệu Đông Ngân</t>
  </si>
  <si>
    <t>Mũi khoét lỗ hợp kim Ф 35 hiệu Đông Ngân</t>
  </si>
  <si>
    <t>Mũi khoét lỗ hợp kim Ф 32 hiệu Đông Ngân</t>
  </si>
  <si>
    <t>Mũi khoét lỗ hợp kim Ф 18 hiệu Đông Ngân</t>
  </si>
  <si>
    <t>Mũi khoét lố hợp kim Ф 22 hiệu Đông Ngân</t>
  </si>
  <si>
    <t>Mũi khoét lỗ hợp kim Ф 14 hiệu Đông Ngân</t>
  </si>
  <si>
    <t>Mũi khoét lố hợp kim Ф 25 hiệu Đông Ngân</t>
  </si>
  <si>
    <t>Mũi khoét lố hợp kim Ф 28 hiệu Đông Ngân</t>
  </si>
  <si>
    <t>Lơ nhựa ф 114 PVC - Đạt Hòa</t>
  </si>
  <si>
    <t>Aptomat 16A - 3 tép hiệu Schnieder</t>
  </si>
  <si>
    <t>Aptomat 16A - 1 tép hiệu Schnieder</t>
  </si>
  <si>
    <t>MCCB 18K3P-75A
MCCB 18K3P EZC100H3075 schneider</t>
  </si>
  <si>
    <t>EZC100H1040  schneider</t>
  </si>
  <si>
    <t>Công tắc chuyển XB7MD33</t>
  </si>
  <si>
    <t>CB chống dật Tec RC 304S</t>
  </si>
  <si>
    <t>Zen 10C - 3AR - A - V2</t>
  </si>
  <si>
    <t>SR3 B101FU</t>
  </si>
  <si>
    <t>Rơ le RXM4LB1P7</t>
  </si>
  <si>
    <t>Tụ điện 30µF +- 5% 450VAC</t>
  </si>
  <si>
    <t>Tụ điện 10µF +- 5% 450VAC</t>
  </si>
  <si>
    <t>Măng xông nối sắt gen trong φ 21</t>
  </si>
  <si>
    <t>Piston cụm nén ACU máy lạnh 06EA505674/06EA660169</t>
  </si>
  <si>
    <t>T nhựa nhiệt φ 25 ren trong 21</t>
  </si>
  <si>
    <t>Aptomat 10A - 3 tép hiệu Schnieder</t>
  </si>
  <si>
    <t>Contactor 225A, LC1F225M7 cuộn coil 220VAC Schneider</t>
  </si>
  <si>
    <t>MCCB Easypact 415V, 225A, 3P, 25kA mã hàng:
 EZC250N3225 hiệu Schneider</t>
  </si>
  <si>
    <t>MCCB Easypact 415V, 160A, 3P, 25kA mã hàng:
 EZC250N3160 hiệu Schneider</t>
  </si>
  <si>
    <t xml:space="preserve">Biến tần quạt gió thải
mã hàng: ATV310HU75N4E hiệu Schneider </t>
  </si>
  <si>
    <t xml:space="preserve">Relay bảo vệ quá dòng Mikro 204A - Malaysia </t>
  </si>
  <si>
    <t>Mikro 204A</t>
  </si>
  <si>
    <t>Rơ le bảo vệ điện áp pha RM22TR33 hiệu Schneider</t>
  </si>
  <si>
    <t>RM22TR33</t>
  </si>
  <si>
    <t>5V1.6</t>
  </si>
  <si>
    <t>51T7.24</t>
  </si>
  <si>
    <t>ID044495</t>
  </si>
  <si>
    <t>ID045155</t>
  </si>
  <si>
    <t>INT PCB</t>
  </si>
  <si>
    <t>ID045258</t>
  </si>
  <si>
    <t>51S5.16</t>
  </si>
  <si>
    <t>51S5.18</t>
  </si>
  <si>
    <t>FM CONNECT PCE(32A-6H/220-250V</t>
  </si>
  <si>
    <t>PHILIPS CAPACITOR</t>
  </si>
  <si>
    <t>LIGHT BULB TOSHIBA</t>
  </si>
  <si>
    <t>QC 12V/10W LIGHT BULB</t>
  </si>
  <si>
    <t>ID058689</t>
  </si>
  <si>
    <t>GASKET UH9000</t>
  </si>
  <si>
    <t>COVER UH9000</t>
  </si>
  <si>
    <t>ID060668</t>
  </si>
  <si>
    <t>ID061616</t>
  </si>
  <si>
    <t>HANDWHEEL NT67</t>
  </si>
  <si>
    <t>ID112025</t>
  </si>
  <si>
    <t>A/C MOTOR ASM</t>
  </si>
  <si>
    <t>PREPA5</t>
  </si>
  <si>
    <t>PREPA6</t>
  </si>
  <si>
    <t>Lề cửa hiệu Ivan (10 cái/hộp)</t>
  </si>
  <si>
    <t>Dây điện cáp mềm 3C x 6SQMM</t>
  </si>
  <si>
    <t>Cale φ 17 King Tony</t>
  </si>
  <si>
    <t>Van phao nước thải KRIPAL -  xuất sứ: Taiwan</t>
  </si>
  <si>
    <t>Rơ le áp suất dầu máy lạnh hiệu Danfoss mã hàng: 060B217666</t>
  </si>
  <si>
    <t>Cale φ 8  King Tony</t>
  </si>
  <si>
    <t>Cale φ 10  King Tony</t>
  </si>
  <si>
    <t>Cale φ 12  King Tony</t>
  </si>
  <si>
    <t>Khoan bê tông 3 chức năng GBH2-28DV Bosch-Malaysia</t>
  </si>
  <si>
    <t>Thu hẹp sắt φ 27-49</t>
  </si>
  <si>
    <t>Thu hẹp sắt φ 27-42</t>
  </si>
  <si>
    <t>Đồng hồ PM5350 hiệu Schneider</t>
  </si>
  <si>
    <t>5T4.2</t>
  </si>
  <si>
    <t>5X7.32</t>
  </si>
  <si>
    <t>5W7.2</t>
  </si>
  <si>
    <t>ID007593</t>
  </si>
  <si>
    <t>ID043919</t>
  </si>
  <si>
    <t>HEATING ELEMENT</t>
  </si>
  <si>
    <t>5AE1.30</t>
  </si>
  <si>
    <t>5P2.4</t>
  </si>
  <si>
    <t>51T6.2</t>
  </si>
  <si>
    <t>5N6.9</t>
  </si>
  <si>
    <t>5M5.4</t>
  </si>
  <si>
    <t>ID044294</t>
  </si>
  <si>
    <t>LOOPER LEVER ROD BALL</t>
  </si>
  <si>
    <t>5M5.6</t>
  </si>
  <si>
    <t>5N4.6</t>
  </si>
  <si>
    <t>5N2.5</t>
  </si>
  <si>
    <t>ID044347</t>
  </si>
  <si>
    <t>PRESSER FOOT ADJUSTING SCREW</t>
  </si>
  <si>
    <t>5P2.8</t>
  </si>
  <si>
    <t>ID044383</t>
  </si>
  <si>
    <t>5N6.3</t>
  </si>
  <si>
    <t>5M3.12</t>
  </si>
  <si>
    <t>5M4.20</t>
  </si>
  <si>
    <t>5D3.20</t>
  </si>
  <si>
    <t>5W7.8</t>
  </si>
  <si>
    <t>5V6.8</t>
  </si>
  <si>
    <t>ID044562</t>
  </si>
  <si>
    <t>5V2.1</t>
  </si>
  <si>
    <t>ID044581</t>
  </si>
  <si>
    <t>ID044607</t>
  </si>
  <si>
    <t>5H3.7</t>
  </si>
  <si>
    <t>5F5.5</t>
  </si>
  <si>
    <t>ID044716</t>
  </si>
  <si>
    <t>5AK6</t>
  </si>
  <si>
    <t>5B1.2</t>
  </si>
  <si>
    <t>5B3.4</t>
  </si>
  <si>
    <t>ID044955</t>
  </si>
  <si>
    <t>5I1.9</t>
  </si>
  <si>
    <t>5L6</t>
  </si>
  <si>
    <t>ID044993</t>
  </si>
  <si>
    <t>5F4.5</t>
  </si>
  <si>
    <t>ID045026</t>
  </si>
  <si>
    <t>FABRIC GUIDE (L)</t>
  </si>
  <si>
    <t>5I7.8</t>
  </si>
  <si>
    <t>ID045086</t>
  </si>
  <si>
    <t>ID045126</t>
  </si>
  <si>
    <t>5AE2.25</t>
  </si>
  <si>
    <t>ID045152</t>
  </si>
  <si>
    <t>51B7</t>
  </si>
  <si>
    <t>ID045295</t>
  </si>
  <si>
    <t>5N5.8</t>
  </si>
  <si>
    <t>5T7.6</t>
  </si>
  <si>
    <t>5W7.9</t>
  </si>
  <si>
    <t>ID045614</t>
  </si>
  <si>
    <t>FRONT NEEDLE GUARD</t>
  </si>
  <si>
    <t>ID045733</t>
  </si>
  <si>
    <t>5C3.3</t>
  </si>
  <si>
    <t>5D1.17</t>
  </si>
  <si>
    <t>5T1.6</t>
  </si>
  <si>
    <t>51S4.19</t>
  </si>
  <si>
    <t>51S6.30</t>
  </si>
  <si>
    <t>5M5.7</t>
  </si>
  <si>
    <t>5D4.2</t>
  </si>
  <si>
    <t>ID046025</t>
  </si>
  <si>
    <t>5M3.16</t>
  </si>
  <si>
    <t>5M5.5</t>
  </si>
  <si>
    <t>5W7.4</t>
  </si>
  <si>
    <t>5AG3.1</t>
  </si>
  <si>
    <t>5V4.4</t>
  </si>
  <si>
    <t>51B4.3</t>
  </si>
  <si>
    <t>ID046471</t>
  </si>
  <si>
    <t>FRAME THREAD GUIDE RIGHT</t>
  </si>
  <si>
    <t>ID046570</t>
  </si>
  <si>
    <t>SHAFT OF BUTTON SPINNING DRIVE</t>
  </si>
  <si>
    <t>ID046589</t>
  </si>
  <si>
    <t>ID047226</t>
  </si>
  <si>
    <t>UPPER THREAD TRIMMER,UPPER</t>
  </si>
  <si>
    <t>SCREW 1CM</t>
  </si>
  <si>
    <t>ID057290</t>
  </si>
  <si>
    <t>SPRING BASE NT6712</t>
  </si>
  <si>
    <t>51V3.17</t>
  </si>
  <si>
    <t>5H6.13</t>
  </si>
  <si>
    <t>5H6.18</t>
  </si>
  <si>
    <t>ID087806</t>
  </si>
  <si>
    <t>REVERSE FEED SWITCH UNIT</t>
  </si>
  <si>
    <t>ID087812</t>
  </si>
  <si>
    <t>ID115776</t>
  </si>
  <si>
    <t xml:space="preserve">
Nẹp luồn dây điện PVC max sản phẩm TP30: 30x16mm, cây 1.7m
Tiêu chuẩn: IEC 61084-2-1:1996 
Nguyên Liệu: PVC chống cháy, Màu sắc: trắng đục, bề mặt nhựa sáng bóng 
</t>
  </si>
  <si>
    <t>ID006147</t>
  </si>
  <si>
    <t>UPPER LOOPER HOLDER BASE</t>
  </si>
  <si>
    <t>ID007128</t>
  </si>
  <si>
    <t>ID008403</t>
  </si>
  <si>
    <t>ID044150</t>
  </si>
  <si>
    <t>FEED LIFT CONNECTION(UPPER), C</t>
  </si>
  <si>
    <t>ID044151</t>
  </si>
  <si>
    <t>FEED DRIVER ECCENTRIC (UPPER)</t>
  </si>
  <si>
    <t>ID044214</t>
  </si>
  <si>
    <t>51B5.1</t>
  </si>
  <si>
    <t>ID044489</t>
  </si>
  <si>
    <t>EYE GUARD</t>
  </si>
  <si>
    <t>ID044502</t>
  </si>
  <si>
    <t>ID044574</t>
  </si>
  <si>
    <t>ID044583</t>
  </si>
  <si>
    <t>ID044609</t>
  </si>
  <si>
    <t>ID045297</t>
  </si>
  <si>
    <t>THREAD HOLDER</t>
  </si>
  <si>
    <t>ID045331</t>
  </si>
  <si>
    <t>ID045398</t>
  </si>
  <si>
    <t>ID045609</t>
  </si>
  <si>
    <t>ID045620</t>
  </si>
  <si>
    <t>ID045624</t>
  </si>
  <si>
    <t>SCREW 3/32X56</t>
  </si>
  <si>
    <t>SCREW 9/64X40</t>
  </si>
  <si>
    <t>SCREW  1/4X40</t>
  </si>
  <si>
    <t>STUD  SCREW  15/64X28</t>
  </si>
  <si>
    <t>STUD  SCREW  5/16X24</t>
  </si>
  <si>
    <t>SCREW  11/64X40</t>
  </si>
  <si>
    <t>ID046455</t>
  </si>
  <si>
    <t>ID051497</t>
  </si>
  <si>
    <t>134/DPX5/135X5 FFG 70</t>
  </si>
  <si>
    <t>5KI14</t>
  </si>
  <si>
    <t>ID058174</t>
  </si>
  <si>
    <t>ADJUSTING SCREW UH8004</t>
  </si>
  <si>
    <t>ID058693</t>
  </si>
  <si>
    <t>ID062228</t>
  </si>
  <si>
    <t>AUXILIARY FEED DOG UH9000</t>
  </si>
  <si>
    <t>51V2.10</t>
  </si>
  <si>
    <t>ID115748</t>
  </si>
  <si>
    <t>ID131178</t>
  </si>
  <si>
    <t>DBX1 SAN 10 XS FFG</t>
  </si>
  <si>
    <t>ống</t>
  </si>
  <si>
    <t>MCCB Easypact 415V, 125A, 3P, 25kA mã hàng:
 EZC250N3125 hiệu Schneider</t>
  </si>
  <si>
    <t>51S6.10</t>
  </si>
  <si>
    <t>ID046830</t>
  </si>
  <si>
    <t>5W7.5</t>
  </si>
  <si>
    <t>WATER PIPE (LONG)</t>
  </si>
  <si>
    <t>ID128399</t>
  </si>
  <si>
    <t>ID128402</t>
  </si>
  <si>
    <t>CLAMP LIFTING LERVER ASM</t>
  </si>
  <si>
    <t>ID128404</t>
  </si>
  <si>
    <t>COLLAR ASM FOR CLUTCH</t>
  </si>
  <si>
    <t>ID128405</t>
  </si>
  <si>
    <t>CLUTCH FOR POWER TRANS MITTING</t>
  </si>
  <si>
    <t>ID128408</t>
  </si>
  <si>
    <t>NUT FOR CLUTCH BEARING</t>
  </si>
  <si>
    <t>ID128410</t>
  </si>
  <si>
    <t>TRANSFER ARM FIXING SCREW</t>
  </si>
  <si>
    <t>ID128411</t>
  </si>
  <si>
    <t>ID128413</t>
  </si>
  <si>
    <t>ID128414</t>
  </si>
  <si>
    <t>Vòng đệm/ Shim 05032502</t>
  </si>
  <si>
    <t>Vòng đệm/ Shim 05002077</t>
  </si>
  <si>
    <t>Công tắc/ Microswitch 50053117</t>
  </si>
  <si>
    <t>Dây điện xạc bình/ Cable truck LV/SB 320A48V 51089987</t>
  </si>
  <si>
    <t>Còi xe/ Buzzer 51122288</t>
  </si>
  <si>
    <t>Bộ cảm biến phanh/Initiator 51096078</t>
  </si>
  <si>
    <t>Phe chặn trục/ Circlip 51195045</t>
  </si>
  <si>
    <t>Bu loong/ Bolt 51041352</t>
  </si>
  <si>
    <t>Vòng bi/ Conical roller bearing 51079654-51276290</t>
  </si>
  <si>
    <t>Vòng bi/ roller supporting 05028545-26902330</t>
  </si>
  <si>
    <t>Ống thủy lực khung/ Hose hydraulic 52010379-51218970</t>
  </si>
  <si>
    <t>Kítseal/Bộ phốt 51094682</t>
  </si>
  <si>
    <t>Bóng đèn/ Bulb 51057153</t>
  </si>
  <si>
    <t>Cảm biến lái/Sensor 51316436</t>
  </si>
  <si>
    <t>Vòng bi/ Conical roller bearing 51079675-51276292</t>
  </si>
  <si>
    <t>Công tắc/ Microswitch 51128414</t>
  </si>
  <si>
    <t>Ống dầu thủy lực still 51199221</t>
  </si>
  <si>
    <t>Vô lăng/ wheel steering 51293580</t>
  </si>
  <si>
    <t>Thanh đở cảm biến lái/ Sensor wheel position 51075146-51074952</t>
  </si>
  <si>
    <t>Khóa xe/ Key swicht 26906860</t>
  </si>
  <si>
    <t>Cụm con lăn/roller chain 26602920</t>
  </si>
  <si>
    <t>Công tắc tơ/ Contactor 52018885</t>
  </si>
  <si>
    <t>Đèn cảnh báo/flashLight 52032717</t>
  </si>
  <si>
    <t>Đèn rẻ hướng Floof Light 51113955</t>
  </si>
  <si>
    <t>Điều chỉnh cáp/ cable control 51076188</t>
  </si>
  <si>
    <t>Ty giử tay lái  / Damping element 51363064</t>
  </si>
  <si>
    <t>Ống thủy lực/ Hose, Hydraulic 50251648</t>
  </si>
  <si>
    <t>Ống thủy lực/ Hose, Hydraulic 50251570</t>
  </si>
  <si>
    <t>Khóa xe/ Key switch 50017769</t>
  </si>
  <si>
    <t>Ê cu/ Nut 27217620</t>
  </si>
  <si>
    <t>Shaft/Dây xả dầu trục nâng hạ nhập khẩu từ Jungheinrich
PR: 50462722-(40.1)/ ETV116</t>
  </si>
  <si>
    <t>Chân phanh/ Pedan brake 51175579</t>
  </si>
  <si>
    <t>Phanh/ Pedan 51188550</t>
  </si>
  <si>
    <t>Đèn cảnh báo 48V  TVH Belgium - Singapore</t>
  </si>
  <si>
    <t>Bóng đèn cảnh báo 48V TVH Belgium - Singapore</t>
  </si>
  <si>
    <t>Dây thủy lực/51158979</t>
  </si>
  <si>
    <t>Dây thủy lực/51240642</t>
  </si>
  <si>
    <t>Dây thủy lực/52024062</t>
  </si>
  <si>
    <t>Dây thủy lực/5046125</t>
  </si>
  <si>
    <t>Dây thủy lực/5054086</t>
  </si>
  <si>
    <t>Dây thủy lực/5054087</t>
  </si>
  <si>
    <t>Dây thủy lực/5046123</t>
  </si>
  <si>
    <t>Tay lái/50263124</t>
  </si>
  <si>
    <t>Chân phanh/ 51248538</t>
  </si>
  <si>
    <t>EFG-320</t>
  </si>
  <si>
    <t>ETV-116</t>
  </si>
  <si>
    <t>Xe nâng điện</t>
  </si>
  <si>
    <t>05032502</t>
  </si>
  <si>
    <t>05002077</t>
  </si>
  <si>
    <t>51079654-51276290</t>
  </si>
  <si>
    <t>05028545-26902330</t>
  </si>
  <si>
    <t>52010379-51218970</t>
  </si>
  <si>
    <t>51079675-51276292</t>
  </si>
  <si>
    <t>51075146-51074952</t>
  </si>
  <si>
    <t>51128414&amp;51128181</t>
  </si>
  <si>
    <t>ĐP-48V</t>
  </si>
  <si>
    <t>ĐCB-48V</t>
  </si>
  <si>
    <t>ĐXNT-48V</t>
  </si>
  <si>
    <t>ĐXNS-48V</t>
  </si>
  <si>
    <t>BĐCB-48V</t>
  </si>
  <si>
    <t>BĐD-48V-10W</t>
  </si>
  <si>
    <t>BĐT-48V-25W</t>
  </si>
  <si>
    <t>BĐP-48V-40W</t>
  </si>
  <si>
    <t>BĐXNT-48V-25W</t>
  </si>
  <si>
    <t>Hose, Hydraulic – P/n : 51178926 xe nâng ETV116
ống dầu nối bộ chia thủy lực với tyben nâng bên hông</t>
  </si>
  <si>
    <t>Bộ điều khiển bảo vệ mất pha RM4TR32</t>
  </si>
  <si>
    <t xml:space="preserve">Que hàn inox đường kính φ 2.0mm chiều dài 250mm 
Model:KST-308L
Nhà sản xuất: Kiswel
Xuất xứ: Hàn Quốc
 </t>
  </si>
  <si>
    <t>Que hàn thép Carbon thấp KT- 421 (Ø2,5 mm )
(1 thùng 20kg, gồm 8 hộp 2.5kg)</t>
  </si>
  <si>
    <t>Que hàn thép carbon thấp hiệu Kim Tín  KT- 421 (Ø3,2 mm) hộp 2.5kg</t>
  </si>
  <si>
    <t>51D2.3</t>
  </si>
  <si>
    <t>51D1.1</t>
  </si>
  <si>
    <t>51D2.28</t>
  </si>
  <si>
    <t>ID001363</t>
  </si>
  <si>
    <t>51D1.23</t>
  </si>
  <si>
    <t>51D1.27</t>
  </si>
  <si>
    <t>51D2.33</t>
  </si>
  <si>
    <t>51D1.25</t>
  </si>
  <si>
    <t>51D2.24</t>
  </si>
  <si>
    <t>51D4.3</t>
  </si>
  <si>
    <t>51D2.27</t>
  </si>
  <si>
    <t>51D1.21</t>
  </si>
  <si>
    <t>51D1.31</t>
  </si>
  <si>
    <t>51D1.2</t>
  </si>
  <si>
    <t>51D1.17</t>
  </si>
  <si>
    <t>51D1.4</t>
  </si>
  <si>
    <t>51D5.4</t>
  </si>
  <si>
    <t>51D2.32</t>
  </si>
  <si>
    <t>51D2.30</t>
  </si>
  <si>
    <t>51D4.2</t>
  </si>
  <si>
    <t>51D1.3</t>
  </si>
  <si>
    <t>51B5.4</t>
  </si>
  <si>
    <t>51B2.2</t>
  </si>
  <si>
    <t>51D2.1</t>
  </si>
  <si>
    <t>51D1.15</t>
  </si>
  <si>
    <t>51D2.4</t>
  </si>
  <si>
    <t>51D5.7</t>
  </si>
  <si>
    <t>51D1.20</t>
  </si>
  <si>
    <t>51D6.4</t>
  </si>
  <si>
    <t>51D1.22</t>
  </si>
  <si>
    <t>51D2.17</t>
  </si>
  <si>
    <t>51D5.2</t>
  </si>
  <si>
    <t>51D6.3</t>
  </si>
  <si>
    <t>51D1.33</t>
  </si>
  <si>
    <t>5U5.2</t>
  </si>
  <si>
    <t>TOP COVER SPRING</t>
  </si>
  <si>
    <t>51T4.5</t>
  </si>
  <si>
    <t>51G5.4</t>
  </si>
  <si>
    <t>ID044340</t>
  </si>
  <si>
    <t>51G5.2</t>
  </si>
  <si>
    <t>51G5.3</t>
  </si>
  <si>
    <t>5O4.1</t>
  </si>
  <si>
    <t>ID044467</t>
  </si>
  <si>
    <t>ID044584</t>
  </si>
  <si>
    <t>CONNECTION</t>
  </si>
  <si>
    <t>ID044642</t>
  </si>
  <si>
    <t>ID044669</t>
  </si>
  <si>
    <t>5F5.3</t>
  </si>
  <si>
    <t>51S5.7</t>
  </si>
  <si>
    <t>ID044737</t>
  </si>
  <si>
    <t>ID044749</t>
  </si>
  <si>
    <t>51T4.15</t>
  </si>
  <si>
    <t>ID044787</t>
  </si>
  <si>
    <t>ID044824</t>
  </si>
  <si>
    <t>5F5.1</t>
  </si>
  <si>
    <t>5H6.12</t>
  </si>
  <si>
    <t>ID044929</t>
  </si>
  <si>
    <t>51G1.7</t>
  </si>
  <si>
    <t>ID045002</t>
  </si>
  <si>
    <t>DIFERENTIAL ROCKER</t>
  </si>
  <si>
    <t>5F1.8</t>
  </si>
  <si>
    <t>ID045014</t>
  </si>
  <si>
    <t>5G2.2</t>
  </si>
  <si>
    <t>ID045016</t>
  </si>
  <si>
    <t>51G5.1</t>
  </si>
  <si>
    <t>51B5.3</t>
  </si>
  <si>
    <t>ID045195</t>
  </si>
  <si>
    <t>EYE GUARD SET</t>
  </si>
  <si>
    <t>ID045205</t>
  </si>
  <si>
    <t>SLIDE BLOCK ASM.</t>
  </si>
  <si>
    <t>ID045207</t>
  </si>
  <si>
    <t>TAPE GUIDE SET</t>
  </si>
  <si>
    <t>ID045225</t>
  </si>
  <si>
    <t>5G6.9</t>
  </si>
  <si>
    <t>ID045229</t>
  </si>
  <si>
    <t>ROLLER ASM</t>
  </si>
  <si>
    <t>ID045379</t>
  </si>
  <si>
    <t>UPPER FEED ROLLER LEVER BUSHIN</t>
  </si>
  <si>
    <t>5Q1.3</t>
  </si>
  <si>
    <t>ID045399</t>
  </si>
  <si>
    <t>PHOTOSENSOR</t>
  </si>
  <si>
    <t>ID045400</t>
  </si>
  <si>
    <t>CUTTING KNIFE</t>
  </si>
  <si>
    <t>ID045403</t>
  </si>
  <si>
    <t>ID045419</t>
  </si>
  <si>
    <t>ID045426</t>
  </si>
  <si>
    <t>TAPE GUIDE</t>
  </si>
  <si>
    <t>ID045501</t>
  </si>
  <si>
    <t>CLAMP SPRING PRESSURE HOLDER</t>
  </si>
  <si>
    <t>5D7.4</t>
  </si>
  <si>
    <t>ID045507</t>
  </si>
  <si>
    <t>5H3.4</t>
  </si>
  <si>
    <t>ID045517</t>
  </si>
  <si>
    <t>ID045520</t>
  </si>
  <si>
    <t>LOWER KNIFE CARRIER</t>
  </si>
  <si>
    <t>ID045538</t>
  </si>
  <si>
    <t>ID045541</t>
  </si>
  <si>
    <t>ID045591</t>
  </si>
  <si>
    <t>5V2.4</t>
  </si>
  <si>
    <t>5E3.3</t>
  </si>
  <si>
    <t>ID045676</t>
  </si>
  <si>
    <t>NEEDLE PLATE (3N)</t>
  </si>
  <si>
    <t>ID045693</t>
  </si>
  <si>
    <t>ID045749</t>
  </si>
  <si>
    <t>ID045930</t>
  </si>
  <si>
    <t>5G7.2</t>
  </si>
  <si>
    <t>ID046006</t>
  </si>
  <si>
    <t>51S6.5</t>
  </si>
  <si>
    <t>ID046069</t>
  </si>
  <si>
    <t>ID046294</t>
  </si>
  <si>
    <t>LOOPER (3/16)</t>
  </si>
  <si>
    <t>5AC3.2</t>
  </si>
  <si>
    <t>ID046299</t>
  </si>
  <si>
    <t>ID046448</t>
  </si>
  <si>
    <t>ID046451</t>
  </si>
  <si>
    <t>51D3.9</t>
  </si>
  <si>
    <t>5AG3.5</t>
  </si>
  <si>
    <t>ID046487</t>
  </si>
  <si>
    <t>ID046507</t>
  </si>
  <si>
    <t>ID046508</t>
  </si>
  <si>
    <t>FEED REVERSE ARM SCREW</t>
  </si>
  <si>
    <t>5AG1.22</t>
  </si>
  <si>
    <t>51B3.7</t>
  </si>
  <si>
    <t>ID046564</t>
  </si>
  <si>
    <t>51G7</t>
  </si>
  <si>
    <t>51B5.6</t>
  </si>
  <si>
    <t>ID046587</t>
  </si>
  <si>
    <t>ID046655</t>
  </si>
  <si>
    <t>ID046679</t>
  </si>
  <si>
    <t>THREAD RETAINER</t>
  </si>
  <si>
    <t>5V1.3</t>
  </si>
  <si>
    <t>ID046684</t>
  </si>
  <si>
    <t>ID046686</t>
  </si>
  <si>
    <t>ID046691</t>
  </si>
  <si>
    <t>THUMB NUT</t>
  </si>
  <si>
    <t>ID046698</t>
  </si>
  <si>
    <t>ID046703</t>
  </si>
  <si>
    <t>ID046706</t>
  </si>
  <si>
    <t>ID046722</t>
  </si>
  <si>
    <t>5W7.6</t>
  </si>
  <si>
    <t>ID046741</t>
  </si>
  <si>
    <t>PRESSER FOOT PLATE</t>
  </si>
  <si>
    <t>5W7.7</t>
  </si>
  <si>
    <t>ID046782</t>
  </si>
  <si>
    <t>51D1.19</t>
  </si>
  <si>
    <t>51D7</t>
  </si>
  <si>
    <t>51D6.1</t>
  </si>
  <si>
    <t>51D4.4</t>
  </si>
  <si>
    <t>51D3.3</t>
  </si>
  <si>
    <t>51D3.2</t>
  </si>
  <si>
    <t>51D3.4</t>
  </si>
  <si>
    <t>51D5.6</t>
  </si>
  <si>
    <t>51D3.5</t>
  </si>
  <si>
    <t>51D6.2</t>
  </si>
  <si>
    <t>51D2.18</t>
  </si>
  <si>
    <t>51D2.20</t>
  </si>
  <si>
    <t>51D2.21</t>
  </si>
  <si>
    <t>51D2.16</t>
  </si>
  <si>
    <t>51D2.7</t>
  </si>
  <si>
    <t>ID046974</t>
  </si>
  <si>
    <t>ID046975</t>
  </si>
  <si>
    <t>ID046976</t>
  </si>
  <si>
    <t>ID047074</t>
  </si>
  <si>
    <t>MOVING KNIFE</t>
  </si>
  <si>
    <t>ID047078</t>
  </si>
  <si>
    <t>ID047096</t>
  </si>
  <si>
    <t>51D1.11</t>
  </si>
  <si>
    <t>51D2.12</t>
  </si>
  <si>
    <t>51D1.36</t>
  </si>
  <si>
    <t>51D1.16</t>
  </si>
  <si>
    <t>51D4.1</t>
  </si>
  <si>
    <t>51D1.24</t>
  </si>
  <si>
    <t>ID047231</t>
  </si>
  <si>
    <t>CUTTING DEVICE BASEMENT</t>
  </si>
  <si>
    <t>ID058028</t>
  </si>
  <si>
    <t>FRONT COVER HOOK UH8004</t>
  </si>
  <si>
    <t>5X7.36</t>
  </si>
  <si>
    <t>ID058699</t>
  </si>
  <si>
    <t>LOWER KNIFE CLAMP UH9000</t>
  </si>
  <si>
    <t>THREAD TAKEUP UH9000</t>
  </si>
  <si>
    <t>5H6.11</t>
  </si>
  <si>
    <t>ID060862</t>
  </si>
  <si>
    <t>ADJUSTING SHAFT LK1900A</t>
  </si>
  <si>
    <t>51D3.6</t>
  </si>
  <si>
    <t>ID112157</t>
  </si>
  <si>
    <t>8 '' TYPE TRANSMISSION DEVICE</t>
  </si>
  <si>
    <t>ID112158</t>
  </si>
  <si>
    <t>ID115746</t>
  </si>
  <si>
    <t>UPPER THREAD TAKE-UP ASSY</t>
  </si>
  <si>
    <t>ID122077</t>
  </si>
  <si>
    <t>ID128401</t>
  </si>
  <si>
    <t>ASSY-THREAD-TENSION-POST</t>
  </si>
  <si>
    <t>ID128407</t>
  </si>
  <si>
    <t>FIXING SCREW</t>
  </si>
  <si>
    <t>ID128416</t>
  </si>
  <si>
    <t>ID128424</t>
  </si>
  <si>
    <t>ID128425</t>
  </si>
  <si>
    <t>PETURN SPRING</t>
  </si>
  <si>
    <t>ID128426</t>
  </si>
  <si>
    <t>ID128427</t>
  </si>
  <si>
    <t>ID128428</t>
  </si>
  <si>
    <t>STUD SCREW</t>
  </si>
  <si>
    <t>ID128436</t>
  </si>
  <si>
    <t>THREAD CUTTER LEAVER ASM..LARG</t>
  </si>
  <si>
    <t>ID128438</t>
  </si>
  <si>
    <t>HINGE SCREW D=5.0 H=0.9</t>
  </si>
  <si>
    <t>ID128440</t>
  </si>
  <si>
    <t>SCREW 11/64-40 L=4.0</t>
  </si>
  <si>
    <t>Sơn Jontun Jotashield 4067 (sơn ngoại thất / thùng 5 lít) Việt Nam</t>
  </si>
  <si>
    <t>Sơn Jontun Majestic 4067 (sơn nội thất / thùng 5 lít) Việt Nam</t>
  </si>
  <si>
    <t>Bánh tải ETV 116 P/n: 51160625  Load wheel - Jungheinrich Đức</t>
  </si>
  <si>
    <t>Quạt làm mát xe ETV 116 P/n:  50286319 48V - Jungheinrich Đức</t>
  </si>
  <si>
    <t>Bánh Lái ERE120 P/n: 50460103 Wheel, Drive / 230x65/EL/Formschl - Jungheinrich Đức</t>
  </si>
  <si>
    <t>Vít xoắn 3cm ( màu đen - khoan gỗ, thạch cao) (bì 1kg)</t>
  </si>
  <si>
    <t>Vít xoắn 4cm ( màu đen - khoan gỗ, thạch cao) (bì 1kg)</t>
  </si>
  <si>
    <t>Tắc kê sắt M6X60mm Minh Phát xuất xứ Việt Nam</t>
  </si>
  <si>
    <t>Tắc kê sắt M8X60mm Minh Phát xuất xứ Việt Nam</t>
  </si>
  <si>
    <t>Tắc kê sắt M8X80mm Minh Phát xuất xứ Việt Nam</t>
  </si>
  <si>
    <t>Tắc kê sắt M10X60mm Minh Phát xuất xứ Việt Nam</t>
  </si>
  <si>
    <t>Tắc kê sắt M10X80mm Minh Phát xuất xứ Việt Nam</t>
  </si>
  <si>
    <t>Kẹp đỡ ống luồn dây điện D25 (E280 /25) hiệu Sino</t>
  </si>
  <si>
    <t>Khớp nối trơn/ măng xông cho ống luồn dây điện D25 (E242/25) hiệu Sino</t>
  </si>
  <si>
    <t>Pin 1.5V - 3A hiệu Panasonic</t>
  </si>
  <si>
    <t>Pin 1.5V - 2A hiệu Panasonic</t>
  </si>
  <si>
    <t>Đầu bắn vít 4 chấu PH2 - 65mm màu vàng hiệu Bosch</t>
  </si>
  <si>
    <t>Đầu bắn vít 4 chấu PH2 - 110mm màu vàng hiệu Bosch</t>
  </si>
  <si>
    <t>Cọ lăn sơn 15cm hiệu Việt Mỹ</t>
  </si>
  <si>
    <t xml:space="preserve">Dây rút nhựa 500mm (bì 100 sợi) màu trắng
Chất liệu: Nhựa Nylon PA66;  tính năng : Chống Axit; Chống ăn mòn ;Cách nhiệt tốt; Mềm dẻo, đàn hồi tốt
</t>
  </si>
  <si>
    <t>Gas lạnh R407C CHEMOURS - USA 
(bình 11.3kg bao vỏ) xuất xứ: Mỹ/Châu âu</t>
  </si>
  <si>
    <t>Tyben nghiêng khung P/n: 51071732 Jungheinrich Đức</t>
  </si>
  <si>
    <t>Tắc kê sắt M12X80mm Minh Phát xuất xứ Việt Nam</t>
  </si>
  <si>
    <t>M6x30</t>
  </si>
  <si>
    <t>M8x60</t>
  </si>
  <si>
    <t>M10x60</t>
  </si>
  <si>
    <t>Tắc kê nhựa trắng 6 khía 6F Minh Phát xuất xứ Việt Nam ( 10con/ bì)</t>
  </si>
  <si>
    <t>Tắc kê nhựa trắng 6 khía 7F Minh Phát xuất xứ Việt Nam ( 10con/ bì)</t>
  </si>
  <si>
    <t>Tắc kê nhựa trắng 6 khía 5F Minh Phát xuất xứ Việt Nam ( 10con/ bì)</t>
  </si>
  <si>
    <t>Tắc kê nhựa trắng 6 khía 4F Minh Phát xuất xứ Việt Nam ( 10con/ bì)</t>
  </si>
  <si>
    <t>Tắc kê nhựa trắng 6 khía 3F Minh Phát xuất xứ Việt Nam ( 10con/ bì)</t>
  </si>
  <si>
    <t>Mũi khoan sắt ф 14 hiệu YETI (Rose)</t>
  </si>
  <si>
    <t>Vít xoắn 1cm ( màu đen - khoan gỗ, thạch cao) (bì 1kg)</t>
  </si>
  <si>
    <t>ID002806</t>
  </si>
  <si>
    <t>51G6.4</t>
  </si>
  <si>
    <t>ID006057</t>
  </si>
  <si>
    <t>51B2.9</t>
  </si>
  <si>
    <t>5F2.1</t>
  </si>
  <si>
    <t>5F4.2</t>
  </si>
  <si>
    <t>51G6.3</t>
  </si>
  <si>
    <t>51G5.5</t>
  </si>
  <si>
    <t>51G5.9</t>
  </si>
  <si>
    <t>51G6.1</t>
  </si>
  <si>
    <t>51G5.7</t>
  </si>
  <si>
    <t>51G6.6</t>
  </si>
  <si>
    <t>51G6.5</t>
  </si>
  <si>
    <t>51G6.2</t>
  </si>
  <si>
    <t>51G5.8</t>
  </si>
  <si>
    <t>51V3.12</t>
  </si>
  <si>
    <t>51S5.3</t>
  </si>
  <si>
    <t>ID044512</t>
  </si>
  <si>
    <t>51G5.6</t>
  </si>
  <si>
    <t>51G3.1</t>
  </si>
  <si>
    <t>5E2.4</t>
  </si>
  <si>
    <t>51S6.22</t>
  </si>
  <si>
    <t>ID044703</t>
  </si>
  <si>
    <t>ID044870</t>
  </si>
  <si>
    <t>5B4.2</t>
  </si>
  <si>
    <t>ID044896</t>
  </si>
  <si>
    <t>REGULATING ECCENTRIC</t>
  </si>
  <si>
    <t>ID044989</t>
  </si>
  <si>
    <t>51B4.24</t>
  </si>
  <si>
    <t>ID045035</t>
  </si>
  <si>
    <t>ID045037</t>
  </si>
  <si>
    <t>ID045042</t>
  </si>
  <si>
    <t>ID045288</t>
  </si>
  <si>
    <t>ID045299</t>
  </si>
  <si>
    <t>5U1.4</t>
  </si>
  <si>
    <t>5P1.7</t>
  </si>
  <si>
    <t>5O3.7</t>
  </si>
  <si>
    <t>ID045556</t>
  </si>
  <si>
    <t>5I5.6</t>
  </si>
  <si>
    <t>ID045581</t>
  </si>
  <si>
    <t>ID045607</t>
  </si>
  <si>
    <t>5I6.3</t>
  </si>
  <si>
    <t>ID045711</t>
  </si>
  <si>
    <t>51A2.32</t>
  </si>
  <si>
    <t>5A1.25</t>
  </si>
  <si>
    <t>5A1.2</t>
  </si>
  <si>
    <t>ID046377</t>
  </si>
  <si>
    <t>ID046509</t>
  </si>
  <si>
    <t>SCREW 11/64X40 L=7</t>
  </si>
  <si>
    <t>ID046517</t>
  </si>
  <si>
    <t>5AG1.8</t>
  </si>
  <si>
    <t>ID046668</t>
  </si>
  <si>
    <t>ID046707</t>
  </si>
  <si>
    <t>ID046733</t>
  </si>
  <si>
    <t>5X3.5</t>
  </si>
  <si>
    <t>ID046735</t>
  </si>
  <si>
    <t>HOOK BAR</t>
  </si>
  <si>
    <t>ID046764</t>
  </si>
  <si>
    <t>GUARD</t>
  </si>
  <si>
    <t>5T2.26</t>
  </si>
  <si>
    <t>ID046776</t>
  </si>
  <si>
    <t>SPONGY CUSHION</t>
  </si>
  <si>
    <t>ID046778</t>
  </si>
  <si>
    <t>ID046818</t>
  </si>
  <si>
    <t>ID046944</t>
  </si>
  <si>
    <t>5X6.26</t>
  </si>
  <si>
    <t>ID046965</t>
  </si>
  <si>
    <t>5X7.12</t>
  </si>
  <si>
    <t>ID047084</t>
  </si>
  <si>
    <t>DRIVER WHEEL E120 FORKLIFT</t>
  </si>
  <si>
    <t>51G6.9</t>
  </si>
  <si>
    <t>ID058412</t>
  </si>
  <si>
    <t>ID058447</t>
  </si>
  <si>
    <t>ID058696</t>
  </si>
  <si>
    <t>5A1.28</t>
  </si>
  <si>
    <t>51G2.8</t>
  </si>
  <si>
    <t>ID087869</t>
  </si>
  <si>
    <t>5KI17</t>
  </si>
  <si>
    <t>ID122075</t>
  </si>
  <si>
    <t>51G3.4</t>
  </si>
  <si>
    <t>Lưỡi cắt bê tông  BOSCH 105x7x20/16mm, mã hàng 2608603727, xuất xứ China</t>
  </si>
  <si>
    <t>Mũi khoét lỗ hợp kim Ф 16 hiệu Đông Ngân</t>
  </si>
  <si>
    <t>Sơn đỏ mã sô: 210 hiệu Hoàng Gia / lon 2.6kg - 3 lít</t>
  </si>
  <si>
    <t>B-210</t>
  </si>
  <si>
    <t>Sơn nội thất Jotun loại cao cấp đẹp hoàn hảo bóng
Mã sơn: Majestic 1070-Y50R (lon 5 lít)</t>
  </si>
  <si>
    <t>B-1070</t>
  </si>
  <si>
    <t>NB</t>
  </si>
  <si>
    <t xml:space="preserve">Tụ SH - CAP 4µF-U 400WV.AC </t>
  </si>
  <si>
    <t>51V3.2</t>
  </si>
  <si>
    <t>FEED DRIVE ECCENTRIC C/S</t>
  </si>
  <si>
    <t>ID044032</t>
  </si>
  <si>
    <t>THREAD TAKE-UP COMPL</t>
  </si>
  <si>
    <t>51L1</t>
  </si>
  <si>
    <t>51H2</t>
  </si>
  <si>
    <t>51H3</t>
  </si>
  <si>
    <t>51I6</t>
  </si>
  <si>
    <t>5N4.8</t>
  </si>
  <si>
    <t>51H4</t>
  </si>
  <si>
    <t>51L2</t>
  </si>
  <si>
    <t>5N4.1</t>
  </si>
  <si>
    <t>5N4.2</t>
  </si>
  <si>
    <t>51H1</t>
  </si>
  <si>
    <t>51L4</t>
  </si>
  <si>
    <t>51K4</t>
  </si>
  <si>
    <t>51L6</t>
  </si>
  <si>
    <t>ID045172</t>
  </si>
  <si>
    <t>51I1</t>
  </si>
  <si>
    <t>ID045244</t>
  </si>
  <si>
    <t>51H5</t>
  </si>
  <si>
    <t>ID045411</t>
  </si>
  <si>
    <t>ID045577</t>
  </si>
  <si>
    <t>BLOW TUBE</t>
  </si>
  <si>
    <t>51I4</t>
  </si>
  <si>
    <t>51H7</t>
  </si>
  <si>
    <t>ID046463</t>
  </si>
  <si>
    <t>TENSION POST ASSEMBLY (LARGE)</t>
  </si>
  <si>
    <t>LOOPER HOLDER VF2500</t>
  </si>
  <si>
    <t>ORNAMENTAL THREAD HOOK</t>
  </si>
  <si>
    <t>51V2.24</t>
  </si>
  <si>
    <t>ID058677</t>
  </si>
  <si>
    <t>SLIDER ASM UH8000</t>
  </si>
  <si>
    <t>ID059482</t>
  </si>
  <si>
    <t>51V3.33</t>
  </si>
  <si>
    <t>ID061237</t>
  </si>
  <si>
    <t>POWER CORD CT9000</t>
  </si>
  <si>
    <t>ID061284</t>
  </si>
  <si>
    <t>LOW FEED ROLLER SUPPORT CT9000</t>
  </si>
  <si>
    <t>51K6</t>
  </si>
  <si>
    <t>ID134103</t>
  </si>
  <si>
    <t>ID138102</t>
  </si>
  <si>
    <t>ACETATE FILM TAPE 3M 600-1/2</t>
  </si>
  <si>
    <t>Công tắc hành trình HY-M904 HANYOUNG - Hàn Quốc</t>
  </si>
  <si>
    <t xml:space="preserve"> Buffer rubber 04397471</t>
  </si>
  <si>
    <t>Buffer ruber 04397463</t>
  </si>
  <si>
    <t>Bolt/ D20x55/62 - 50130155</t>
  </si>
  <si>
    <t>Set of seals f.lifting cylind S=40mm - 50006457</t>
  </si>
  <si>
    <t>Contactor /SW60B-8/1S/48V - 50297471</t>
  </si>
  <si>
    <t>Switch induct approximation /KJ6-M12MN60-NDS-V2 - 50297513</t>
  </si>
  <si>
    <t>Set of seals f.lifting cylind D=60mm - 50040904</t>
  </si>
  <si>
    <t>Cảm biến tốc độ lái P/n: 51009815 Jungheinrich Đức</t>
  </si>
  <si>
    <t>Ống dầu kẹp P/n: 52043845 Jungheinrich Đức</t>
  </si>
  <si>
    <t>Ống dầu sàn càng P/n: 51092829 Jungheinrich Đức</t>
  </si>
  <si>
    <t>Ống dầu kẹp P/n: 51159185 Jungheinrich Đức</t>
  </si>
  <si>
    <t>Ống dầu sàn càng P/n: 51159685 Jungheinrich Đức</t>
  </si>
  <si>
    <t>Ống dầu sàn càng P/n: 50042801 Jungheinrich Đức</t>
  </si>
  <si>
    <t>Ống dầu kẹp P/n: 52015740 Jungheinrich Đức</t>
  </si>
  <si>
    <t>Thắng từ P/n: 51035044  Jungheinrich Đức</t>
  </si>
  <si>
    <t>Bộ trục cầu nối giữa thân và khung xe P/n: 51179511  Jungheinrich Đức</t>
  </si>
  <si>
    <t>Cùm giữ bánh cân bằng  P/n: 50464801  Jungheinrich Đức</t>
  </si>
  <si>
    <t>Typen nâng chính P/n: 50427628  Jungheinrich Đức</t>
  </si>
  <si>
    <t>Phốt typen nâng hạ P/n: 51131173  Jungheinrich Đức</t>
  </si>
  <si>
    <t>Ty nâng hạ ghế ngồi Jungheinrich Đức P/n: 51165084</t>
  </si>
  <si>
    <t>Rotomatik</t>
  </si>
  <si>
    <t>Pin 3V - CR123A - hiệu Camelion</t>
  </si>
  <si>
    <t>ID000086</t>
  </si>
  <si>
    <t>51N5</t>
  </si>
  <si>
    <t>51R2</t>
  </si>
  <si>
    <t>51M2</t>
  </si>
  <si>
    <t>ID044049</t>
  </si>
  <si>
    <t>AT SOLENOID</t>
  </si>
  <si>
    <t>51H6</t>
  </si>
  <si>
    <t>51M3</t>
  </si>
  <si>
    <t>51M1</t>
  </si>
  <si>
    <t>51K5</t>
  </si>
  <si>
    <t>51Z1</t>
  </si>
  <si>
    <t>51I5</t>
  </si>
  <si>
    <t>51I7</t>
  </si>
  <si>
    <t>51A1.2</t>
  </si>
  <si>
    <t>51A3.4</t>
  </si>
  <si>
    <t>51M5</t>
  </si>
  <si>
    <t>51Z5</t>
  </si>
  <si>
    <t>51V3.6</t>
  </si>
  <si>
    <t>51K2</t>
  </si>
  <si>
    <t>51L7</t>
  </si>
  <si>
    <t>51K1</t>
  </si>
  <si>
    <t>ID045508</t>
  </si>
  <si>
    <t>51K7</t>
  </si>
  <si>
    <t>51M7</t>
  </si>
  <si>
    <t>51B4.28</t>
  </si>
  <si>
    <t>51B4.20</t>
  </si>
  <si>
    <t>ID052221</t>
  </si>
  <si>
    <t>UY128 GAS FFG 75</t>
  </si>
  <si>
    <t>51G3.8</t>
  </si>
  <si>
    <t>51L3</t>
  </si>
  <si>
    <t>ID128403</t>
  </si>
  <si>
    <t>LINK FOR CAM DRIVEN SHAFT ASM</t>
  </si>
  <si>
    <t>ID128417</t>
  </si>
  <si>
    <t>Co nhựa PVC Ø21 x 3,00 mm Đạt Hòa Việt Nam</t>
  </si>
  <si>
    <t>Co nhựa PVC Ø34 x 3,00 mm Đạt Hòa Việt Nam</t>
  </si>
  <si>
    <t>Co nhựa PVC Ø42 x 3,00 mm Đạt Hòa Việt Nam</t>
  </si>
  <si>
    <t>Co nhựa PVC Ø49 x 2,80 mm Đạt Hòa Việt Nam</t>
  </si>
  <si>
    <t>Co nhựa PVC Ø60 x 3,00 mm Đạt Hòa Việt Nam</t>
  </si>
  <si>
    <t>Tê nhựa PVC  Ø27 x 3,00 mm Đạt Hòa Việt Nam</t>
  </si>
  <si>
    <t>Tê  nhựa PVC Ø34 x 3,00 mm Đạt Hòa Việt Nam</t>
  </si>
  <si>
    <t>Tê  nhựa PVC Ø42 x 3,00 mm Đạt Hòa Việt Nam</t>
  </si>
  <si>
    <t>Tê  nhựa PVC Ø49 x 2,80 mm Đạt Hòa Việt Nam</t>
  </si>
  <si>
    <t>Lơi(Chênh) nhựa PVC Ø21 x dày 3,00 mm Đạt Hòa Việt Nam</t>
  </si>
  <si>
    <t>Lơi(Chênh) nhựa PVC  Ø 27 x 3,00 mm Đạt Hòa Việt Nam</t>
  </si>
  <si>
    <t>Lơi(Chênh)  nhựa PVC Ø34 x 3,00 mm Đạt Hòa Việt Nam</t>
  </si>
  <si>
    <t>Lơi(Chênh)  nhựa PVC Ø42 x 3,00 mm Đạt Hòa Việt Nam</t>
  </si>
  <si>
    <t>Lơi(Chênh)  nhựa PVC Ø49 x 2,80 mm Đạt Hòa Việt Nam</t>
  </si>
  <si>
    <t>Lơi(Chênh)  nhựa PVC Ø60 x 3,00 mm Đạt Hòa Việt Nam</t>
  </si>
  <si>
    <t>Côn chuyển PVC  Ø21- Ø27 x dày 3,00 mm Đạt Hòa Việt Nam</t>
  </si>
  <si>
    <t>Côn chuyển PVC  Ø27- Ø34 x dày 3,00 mm Đạt Hòa Việt Nam</t>
  </si>
  <si>
    <t>Côn chuyển PVC  Ø34- Ø42 x dày 3,00 mm Đạt Hòa Việt Nam</t>
  </si>
  <si>
    <t>Côn chuyển PVC  Ø42- Ø49 x dày 3,00 mm Đạt Hòa Việt Nam</t>
  </si>
  <si>
    <t>Côn chuyển PVC  Ø49- Ø60 x dày 3,00 mm Đạt Hòa Việt Nam</t>
  </si>
  <si>
    <t>Côn chuyển PVC  Ø21- Ø34 x dày 3,00 mm Đạt Hòa Việt Nam</t>
  </si>
  <si>
    <t>Côn chuyển PVC  Ø21- Ø42 x dày 3,00 mm Đạt Hòa Việt Nam</t>
  </si>
  <si>
    <t>Côn chuyển PVC  Ø27- Ø42 x dày 3,00 mm Đạt Hòa Việt Nam</t>
  </si>
  <si>
    <t>Côn chuyển PVC  Ø27- Ø49 x dày 3,00 mm Đạt Hòa Việt Nam</t>
  </si>
  <si>
    <t>Côn chuyển PVC  Ø27- Ø60 x dày 3,00 mm Đạt Hòa Việt Nam</t>
  </si>
  <si>
    <t>Côn chuyển PVC  Ø34- Ø49 x dày 3,00 mm Đạt Hòa Việt Nam</t>
  </si>
  <si>
    <t>Côn chuyển PVC  Ø34- Ø60 x dày 3,00 mm Đạt Hòa Việt Nam</t>
  </si>
  <si>
    <t>Côn chuyển PVC  Ø42- Ø60 x dày 3,00 mm Đạt Hòa Việt Nam</t>
  </si>
  <si>
    <t>Van khóa  nhựa PVC Ø 21 Đạt Hòa Việt Nam</t>
  </si>
  <si>
    <t>Van khóa  nhựa PVC Ø 27 Đạt Hòa Việt Nam</t>
  </si>
  <si>
    <t>Van khóa  nhựa PVC Ø 34 Đạt Hòa Việt Nam</t>
  </si>
  <si>
    <t>Van khóa  nhựa PVC Ø 42 Đạt Hòa Việt Nam</t>
  </si>
  <si>
    <t>Rắc co (Đúp nối) nhựa PVC Ø21 Đạt Hòa Việt Nam</t>
  </si>
  <si>
    <t>Rắc co (Đúp nối) nhựa PVC Ø27 Đạt Hòa Việt Nam</t>
  </si>
  <si>
    <t>Rắc co (Đúp nối) nhựa PVC Ø34 Đạt Hòa Việt Nam</t>
  </si>
  <si>
    <t>Rắc co (Đúp nối) nhựa PVC Ø42 Đạt Hòa Việt Nam</t>
  </si>
  <si>
    <t>Rắc co (Đúp nối) nhựa PVC Ø49 Đạt Hòa Việt Nam</t>
  </si>
  <si>
    <t>Luppe Nhựa (Rọ Bơm Nước) nhựa PVC Ø42 Đạt Hòa Việt Nam</t>
  </si>
  <si>
    <t>Luppe Nhựa (Rọ Bơm Nước) nhựa PVC Ø49 Đạt Hòa Việt Nam</t>
  </si>
  <si>
    <t>Tê nhưa PVC Ø27 có ren ngoài PVC Ø21 Đạt Hòa Việt Nam</t>
  </si>
  <si>
    <t>Luppe nước Ø60 Luppe lò xo 60mm. Model: LPT60 Cỡ ren 60mm Việt Nam</t>
  </si>
  <si>
    <t>C49</t>
  </si>
  <si>
    <t>MSN49</t>
  </si>
  <si>
    <t>T34</t>
  </si>
  <si>
    <t>T42</t>
  </si>
  <si>
    <t>L49</t>
  </si>
  <si>
    <t>CC12-49</t>
  </si>
  <si>
    <t>CC49-60</t>
  </si>
  <si>
    <t>CC21-34</t>
  </si>
  <si>
    <t>CC21-42</t>
  </si>
  <si>
    <t>CC27-42</t>
  </si>
  <si>
    <t>CC27-49</t>
  </si>
  <si>
    <t>CC27-60</t>
  </si>
  <si>
    <t>CC34-60</t>
  </si>
  <si>
    <t>CC42-60</t>
  </si>
  <si>
    <t>RC21</t>
  </si>
  <si>
    <t>RC34</t>
  </si>
  <si>
    <t>LB42</t>
  </si>
  <si>
    <t>LB49</t>
  </si>
  <si>
    <t>T27-21</t>
  </si>
  <si>
    <t>LBLS60</t>
  </si>
  <si>
    <t>MSRN60</t>
  </si>
  <si>
    <t>Tê nhựa PVC Ø21 x  3,00 mm Đạt Hòa Việt Nam</t>
  </si>
  <si>
    <t>Tê nhựa PVC Ø60 x 3,00 mm Đạt Hòa Việt Nam</t>
  </si>
  <si>
    <t xml:space="preserve">Đầu chống sét </t>
  </si>
  <si>
    <t>MK38</t>
  </si>
  <si>
    <t>MK42</t>
  </si>
  <si>
    <t>MK45</t>
  </si>
  <si>
    <t>MK52</t>
  </si>
  <si>
    <t>MK58</t>
  </si>
  <si>
    <t>51R1</t>
  </si>
  <si>
    <t>5A2.2</t>
  </si>
  <si>
    <t>ID043983</t>
  </si>
  <si>
    <t>51Z4</t>
  </si>
  <si>
    <t>51Z3</t>
  </si>
  <si>
    <t>51Y1</t>
  </si>
  <si>
    <t>ID044255</t>
  </si>
  <si>
    <t>5AK4</t>
  </si>
  <si>
    <t>ID044364</t>
  </si>
  <si>
    <t>51N6</t>
  </si>
  <si>
    <t>ADJUSTING GUIDE PLATE</t>
  </si>
  <si>
    <t>51Y2</t>
  </si>
  <si>
    <t>ID045025</t>
  </si>
  <si>
    <t>FABRIC GUIDE( R )</t>
  </si>
  <si>
    <t>51Z2</t>
  </si>
  <si>
    <t>51G3.7</t>
  </si>
  <si>
    <t>51M6</t>
  </si>
  <si>
    <t>ID045315</t>
  </si>
  <si>
    <t>ID045471</t>
  </si>
  <si>
    <t>ID045681</t>
  </si>
  <si>
    <t>ID045742</t>
  </si>
  <si>
    <t>STICTH PLATE ASM</t>
  </si>
  <si>
    <t>ID046689</t>
  </si>
  <si>
    <t>PLASTIC PIPE CONVERTERÎ¦49</t>
  </si>
  <si>
    <t>PLASTIC LOCKING VALVE Î¦34</t>
  </si>
  <si>
    <t>ELECTRIC TAPE</t>
  </si>
  <si>
    <t>BALL-BEARING 10 IN</t>
  </si>
  <si>
    <t>FALL LIMITER</t>
  </si>
  <si>
    <t>PLASTIC PART Ð¤ 34</t>
  </si>
  <si>
    <t>ID058413</t>
  </si>
  <si>
    <t>CHAIN LOOPER ARM UH8004</t>
  </si>
  <si>
    <t>ID058940</t>
  </si>
  <si>
    <t>LEVER CT6500</t>
  </si>
  <si>
    <t>ID059374</t>
  </si>
  <si>
    <t>REAR COVER FT7000</t>
  </si>
  <si>
    <t>ID062261</t>
  </si>
  <si>
    <t>DIFF FEED DOG CT9000</t>
  </si>
  <si>
    <t>ID064155</t>
  </si>
  <si>
    <t>ID112185</t>
  </si>
  <si>
    <t>ID122046</t>
  </si>
  <si>
    <t>ID128439</t>
  </si>
  <si>
    <t>SCREW 11/64-40 L=7</t>
  </si>
  <si>
    <t>Măng xông lục giác sắt φ 27</t>
  </si>
  <si>
    <t>Co sắt Φ 27</t>
  </si>
  <si>
    <t>Thu hẹp sắt φ 21-27</t>
  </si>
  <si>
    <t>Thu hẹp sắt ф 27-34</t>
  </si>
  <si>
    <t>Thu hẹp sắt ф 34-42</t>
  </si>
  <si>
    <t>Co nhựa PPR ø 20 Dekko sản xuất tại việt Nam</t>
  </si>
  <si>
    <t>Co nhựa PPR ø 25 Dekko sản xuất tại việt Nam</t>
  </si>
  <si>
    <t xml:space="preserve">Sơn Majestic 5040-R50B/lon 5 lít (sơn tím chân tường) </t>
  </si>
  <si>
    <t>Vòi Lạnh Gắn Tường CAESAR W035-1 (Ø27) mạ xi của thương hiệu thiết bị vệ sinh Caesar,
 Kết cấu bên trong vững vàng, lớp mạ chất lượng cao,
 Chất liệu chủ yếu: Inox, Chất liệu mạ: Crom, Niken</t>
  </si>
  <si>
    <t>Măng xông nhựa ren ngoài φ 21 PVC - Đạt Hòa</t>
  </si>
  <si>
    <t>Măng xông nhựa ren trong φ 21 PVC - Đạt Hòa</t>
  </si>
  <si>
    <t>Măng xông nối sống sắt Φ 21</t>
  </si>
  <si>
    <t>Măng xông nối sắt Φ 49</t>
  </si>
  <si>
    <t>Măng xông nối nhựa PVC Ø21 x 3,00 mm Đạt Hòa Việt Nam</t>
  </si>
  <si>
    <t>Măng xông nối  nhựa PVC  Ø27 x 3,00 mm Đạt Hòa Việt Nam</t>
  </si>
  <si>
    <t>Măng xông nối  nhựa PVC Ø60 x 3,00 mm Đạt Hòa Việt Nam</t>
  </si>
  <si>
    <t>Măng xông nối  nhựa PVC Ø49 x 2,80 mm Đạt Hòa Việt Nam</t>
  </si>
  <si>
    <t>Măng xông ren ngoài Ø60 x 3mm Đạt Hòa Việt Nam</t>
  </si>
  <si>
    <t>Dây điện Cadiv VC - 1x1.5  tiếp địa, màu vàng xanh (cuộn 100 mét)</t>
  </si>
  <si>
    <t>Vít bắn tôn 3cm (bì 200 con)</t>
  </si>
  <si>
    <t>Vít bắn tôn 4cm (bì 200 con)</t>
  </si>
  <si>
    <t>Ống nhựa luồn dây điện SINO  SP D25 SP 9025L 2.92m/cây</t>
  </si>
  <si>
    <t>Măng xông nối sắt Φ 21</t>
  </si>
  <si>
    <t>Măng xông nối sắt Φ 27</t>
  </si>
  <si>
    <t>Măng xông nối  nhựa PVC Ø34 x 3,00 mm Đạt Hòa Việt Nam</t>
  </si>
  <si>
    <t>Bộ bản lề cờ Seecar 5 lỗ vít/lá  (4 cái/bộ)
Chất liệu inox 100%, hình lá cờ
Kích thước: 127x100x3mm (trục 12mm)
Dùng lắp cửa thép, cửa nhựa</t>
  </si>
  <si>
    <t>Vít vặn ticke nhựa 4 - 5 phân (bì 50 con)</t>
  </si>
  <si>
    <t>Vít vặn gai trơn 4-5cm (bì 50 con)</t>
  </si>
  <si>
    <t>Vít bắn sắt 1cm - bì 1000 con</t>
  </si>
  <si>
    <t>Vít bắn sắt 2cm - bì 1000 con</t>
  </si>
  <si>
    <t>Vít bắn sắt 3cm - bì 1000 con</t>
  </si>
  <si>
    <t>Ổ khóa tủ hiệu HAFALE mã hàng: 232.26.621 xuất xứ: Việt Nam</t>
  </si>
  <si>
    <t>Ổ khóa tủ 3 ngăn hiệu XiaoBoShi KT3027 China</t>
  </si>
  <si>
    <t xml:space="preserve">Bản lề inox mở 2 chiều Kt: cao 15cm mã sản phẩm XIEHE, xuất xứ: Việt Nam 
</t>
  </si>
  <si>
    <t>Mỡ bôi trơn cao cấp Ý essenza GREASe Multi EP 3 - 500g (Nhập khẩu)</t>
  </si>
  <si>
    <t>ID044113</t>
  </si>
  <si>
    <t>KNIFE YAMATO</t>
  </si>
  <si>
    <t>51Y5</t>
  </si>
  <si>
    <t>51Y3</t>
  </si>
  <si>
    <t>51Y6</t>
  </si>
  <si>
    <t>5F1.9</t>
  </si>
  <si>
    <t>ID044987</t>
  </si>
  <si>
    <t>ID045112</t>
  </si>
  <si>
    <t>51B4.25</t>
  </si>
  <si>
    <t>51T4.7</t>
  </si>
  <si>
    <t>51K3</t>
  </si>
  <si>
    <t>5V6.1</t>
  </si>
  <si>
    <t>51T3.8</t>
  </si>
  <si>
    <t>51T4.27</t>
  </si>
  <si>
    <t>51T4.21</t>
  </si>
  <si>
    <t>51B4.27</t>
  </si>
  <si>
    <t>51L5</t>
  </si>
  <si>
    <t>AIRCONNECT CONVERTER PI21-PI8</t>
  </si>
  <si>
    <t>GRINDING STONE Ð¤ 250</t>
  </si>
  <si>
    <t>ID055841</t>
  </si>
  <si>
    <t>ADJUSTING SCREW FOR PRESSER FO</t>
  </si>
  <si>
    <t>ID055882</t>
  </si>
  <si>
    <t>ID055887</t>
  </si>
  <si>
    <t>STITCH PLATE (MS)</t>
  </si>
  <si>
    <t>51T4.25</t>
  </si>
  <si>
    <t xml:space="preserve">Tay gạt bồn cầu Onspa
Nguyên liệu:
- Tay: Nhựa ABS mạ Chrome trắng
- Ty: Inox 304
- Thân: Nhựa ABS
- Đinh ốc: Nhựa ABS
Quy cách:
- Chiều dài ty: 170mm
- Kích thước tay:  W76 x L35 x H25 mm
- Kích thước lắp đặt: Ø 18.5 mm 
</t>
  </si>
  <si>
    <t>Dây curoa A84 hiệu Bando xuất xứ: Nhật, sản xuất tại Indo</t>
  </si>
  <si>
    <t>Dây curoa B72 hiệu Bando xuất xứ: Nhật, sản xuất tại Indo</t>
  </si>
  <si>
    <t>Dây curoa BANDO POWER ACE / 3V - 355</t>
  </si>
  <si>
    <t>Đèn báo pha XB7EV03MP hiệu Schneider xanh lá cây
Điện áp 230V-max 20mA - Led
Xuất xứ: Indonesia</t>
  </si>
  <si>
    <t xml:space="preserve">Đèn báo pha XB7EV04MP hiệu Schneider đỏ
Điện áp 230V-max 20mA - Led
Xuất xứ: Indonesia </t>
  </si>
  <si>
    <t>Đèn báo pha XB7EV05MP hiệu Schneider vàng
Điện áp 230V-max 20mA - Led
Xuất xứ: Indonesia</t>
  </si>
  <si>
    <t>Đèn báo pha XB7EV06MP hiệu Schneider xanh biển
Điện áp 230V-max 20mA - Led
Xuất xứ: Indonesia</t>
  </si>
  <si>
    <t>Tắc kê sắt M10X100mm Minh Phát xuất xứ Việt Nam</t>
  </si>
  <si>
    <t>Tắc kê sắt M10X120mm Minh Phát xuất xứ Việt Nam</t>
  </si>
  <si>
    <t>Tắc kê sắt M8X100mm Minh Phát xuất xứ Việt Nam</t>
  </si>
  <si>
    <t>Tắc kê sắt M8X120mm Minh Phát xuất xứ Việt Nam</t>
  </si>
  <si>
    <t>M10x120</t>
  </si>
  <si>
    <t>M8X120</t>
  </si>
  <si>
    <t>Sơn lót PU Oseven7 trong nhà Mờ 50% 
Mã màu: 611 - Việt Nam ( lon 1 kg)</t>
  </si>
  <si>
    <t>Kho bảo trì</t>
  </si>
  <si>
    <t>Sơn phủ mờ PU trong nhà 50% Mã màu:711 - Việt Nam ( lon 1 kg)</t>
  </si>
  <si>
    <t>OL 07</t>
  </si>
  <si>
    <t>Chất làm cứng Oseven7 Trong nhà Mã màu: OL 17 Việt Nam lon (1kg)</t>
  </si>
  <si>
    <t>OL 17</t>
  </si>
  <si>
    <t>Chất làm cứng Oseven7 Ngoài trời Mã màu: OL 07 Việt Nam lon (1kg)</t>
  </si>
  <si>
    <t>Dung môi (xăng Oseven7) Việt Nam
Thinner PU Thùng lít (4)</t>
  </si>
  <si>
    <t>PU</t>
  </si>
  <si>
    <t>Sơn dầu gỗ jotun màu xám inen Grey
Mã màu: 2105 Việt Nam (lon 2.5lít)</t>
  </si>
  <si>
    <t>Sơn dầu gỗ jotun màu vàng  Yellow shan
Mã màu: 10038 Việt Nam lon (2.5kg)</t>
  </si>
  <si>
    <t>Mastix lack (lon 1 lít)</t>
  </si>
  <si>
    <t xml:space="preserve">Sơn Epoxy đa năng  mã màu: RAL 1016 (Sulfer Yellow)
5kg sơn và 5kg đóng rắn (bộ 10kg)
Hãng sản xuất: KRETOP
Mã sản phẩm:  EPOKRETER </t>
  </si>
  <si>
    <t>Xuất ngày 29/10</t>
  </si>
  <si>
    <t xml:space="preserve">Giấy nhám tờ Nikken trắng Nhật
KT: 9x11
Hạt mài A
 Độ hạt 240 </t>
  </si>
  <si>
    <t xml:space="preserve">Giấy nhám tờ Nikken trắng Nhật
KT: 9x11
Hạt mài A
 Độ hạt 400
</t>
  </si>
  <si>
    <t>Giấy nhám tờ Nikken trắng Nhật
KT: 9x11
Hạt mài A
 Độ hạt 120</t>
  </si>
  <si>
    <t>ID001753</t>
  </si>
  <si>
    <t>51Y4</t>
  </si>
  <si>
    <t>ID002805</t>
  </si>
  <si>
    <t>ID002807</t>
  </si>
  <si>
    <t>5V6.2</t>
  </si>
  <si>
    <t>51T7.2</t>
  </si>
  <si>
    <t>5T2.15</t>
  </si>
  <si>
    <t>ID012321</t>
  </si>
  <si>
    <t>5AA3.8</t>
  </si>
  <si>
    <t>51B4.36</t>
  </si>
  <si>
    <t>5AE2.2</t>
  </si>
  <si>
    <t>5O2.9</t>
  </si>
  <si>
    <t>5Q1.1</t>
  </si>
  <si>
    <t>51T6.3</t>
  </si>
  <si>
    <t>5Q2.5</t>
  </si>
  <si>
    <t>5R1.3</t>
  </si>
  <si>
    <t>ID044505</t>
  </si>
  <si>
    <t>5AG2.3</t>
  </si>
  <si>
    <t>5D7.3</t>
  </si>
  <si>
    <t>ID044862</t>
  </si>
  <si>
    <t>5B2.4</t>
  </si>
  <si>
    <t>51S6.11</t>
  </si>
  <si>
    <t>ID045259</t>
  </si>
  <si>
    <t>ID045278</t>
  </si>
  <si>
    <t>HING</t>
  </si>
  <si>
    <t>ID045279</t>
  </si>
  <si>
    <t>ID045405</t>
  </si>
  <si>
    <t>5T1.20</t>
  </si>
  <si>
    <t>ID045468</t>
  </si>
  <si>
    <t>5AF7</t>
  </si>
  <si>
    <t>5E4.1</t>
  </si>
  <si>
    <t>ID045583</t>
  </si>
  <si>
    <t>5T2.18</t>
  </si>
  <si>
    <t>51T2.24</t>
  </si>
  <si>
    <t>5O1.2</t>
  </si>
  <si>
    <t>5N1.8</t>
  </si>
  <si>
    <t>51S2.35</t>
  </si>
  <si>
    <t>5D1.23</t>
  </si>
  <si>
    <t>51A2.14</t>
  </si>
  <si>
    <t>5H6.9</t>
  </si>
  <si>
    <t>5O1.8</t>
  </si>
  <si>
    <t>5O3.9</t>
  </si>
  <si>
    <t>51T2.22</t>
  </si>
  <si>
    <t>5O3.5</t>
  </si>
  <si>
    <t>5AC2.11</t>
  </si>
  <si>
    <t>51B4.8</t>
  </si>
  <si>
    <t>ID046596</t>
  </si>
  <si>
    <t>ID046838</t>
  </si>
  <si>
    <t>WASHER,PLAIN L 6.4:U</t>
  </si>
  <si>
    <t>ID046841</t>
  </si>
  <si>
    <t>SET SCREW,SM3.57-40X6</t>
  </si>
  <si>
    <t>WATERPROOF GLUE</t>
  </si>
  <si>
    <t>BELTS A84</t>
  </si>
  <si>
    <t>IRON SAWING</t>
  </si>
  <si>
    <t>CERAMIC FUSE 16A</t>
  </si>
  <si>
    <t>CERAMIC FUSE  6A</t>
  </si>
  <si>
    <t>A PART OF TOILET BASE</t>
  </si>
  <si>
    <t>ID058051</t>
  </si>
  <si>
    <t>ID058137</t>
  </si>
  <si>
    <t>ID058209</t>
  </si>
  <si>
    <t>SPACER UH8004</t>
  </si>
  <si>
    <t>ID058212</t>
  </si>
  <si>
    <t>PIN UH8004</t>
  </si>
  <si>
    <t>ID058213</t>
  </si>
  <si>
    <t>SPRING WASHER UH8004</t>
  </si>
  <si>
    <t>ID058683</t>
  </si>
  <si>
    <t>FRONT COVER UH9000</t>
  </si>
  <si>
    <t>5X6.5</t>
  </si>
  <si>
    <t>ID058715</t>
  </si>
  <si>
    <t>THREAD GUIDE UH9000</t>
  </si>
  <si>
    <t>5H5.12</t>
  </si>
  <si>
    <t>5Q1.2</t>
  </si>
  <si>
    <t>5AH2.6</t>
  </si>
  <si>
    <t>5H6.14</t>
  </si>
  <si>
    <t>ID064678</t>
  </si>
  <si>
    <t>O RING CT SERIES</t>
  </si>
  <si>
    <t>ID128419</t>
  </si>
  <si>
    <t>BUTTON RAIL FEED SACK GEAR</t>
  </si>
  <si>
    <t xml:space="preserve">
MCCB Easypact 415V, 125A, 3P, 25kA mã hàng:  EZC250N3125 hiệu Schneider
 </t>
  </si>
  <si>
    <t xml:space="preserve">
MCCB Easypact 415V, 100A, 3P, 25kA
 mã hàng: EZC250N3100 hiệu Schneider
</t>
  </si>
  <si>
    <t xml:space="preserve">
MCCB Easypact 415V, 160A, 3P, 25kA mã hàng:  EZC250N3160 hiệu Schneider
 </t>
  </si>
  <si>
    <t>ATV310H
U75N4E</t>
  </si>
  <si>
    <t>Xuất ngày 3/11</t>
  </si>
  <si>
    <t>Số lượng
 tồn kho đâu kỳ</t>
  </si>
  <si>
    <t>Công tắc chính  P/n: 51159464 Jungheinrich Đức</t>
  </si>
  <si>
    <t>Cầu chì/Fuse 7.5A 50250456</t>
  </si>
  <si>
    <t>Cầu chì/Fuse 3A 26905110</t>
  </si>
  <si>
    <t>Cầu chì/Fuse 40A 51097550</t>
  </si>
  <si>
    <t>Cầu chì/Fuse 4A 28528520</t>
  </si>
  <si>
    <t>Cảm biến góc lái P/n: 50424639 Jungheinrich Đức</t>
  </si>
  <si>
    <t>Vòng bi 62052 Koyo</t>
  </si>
  <si>
    <t>Phốt typen giữa P/n: 50250779 Jungheinrich Đức</t>
  </si>
  <si>
    <t>Đệm cao su bảo vệ khung xe 51192366</t>
  </si>
  <si>
    <t>Công tắc stop switch/51128181</t>
  </si>
  <si>
    <t>Đèn xi nhan sau 48V TVH Belgium - Singapore 40401</t>
  </si>
  <si>
    <t>Đèn xi nhan trước 48V TVH Belgium - Singapore 42011</t>
  </si>
  <si>
    <t>Đèn pha 48V TVH Belgium - Singapore 42001</t>
  </si>
  <si>
    <t>Công tắc xe nâng ERE 120 51239402</t>
  </si>
  <si>
    <t>Bóng đèn xi nhan 48V-25W LL08-003-09421A TVH Belgium - Singapore</t>
  </si>
  <si>
    <t>Bóng đèn thắng 48V-25/10W LL08-006-0243B TVH Belgium - Singapore</t>
  </si>
  <si>
    <t>Bóng đèn pha 48V-40W LL08-001-0942A TVH Belgium - Singapore</t>
  </si>
  <si>
    <t>Bóng đèn de 48V-10W LL08-005-0972ATVH Belgium - Singapore</t>
  </si>
  <si>
    <t>Bóng đèn xi nhan 48V-25W LL08-003-0942A TVH Belgium - Singapore</t>
  </si>
  <si>
    <t>Bóng đèn de 48V-10W LL08-005-0942A TVH Belgium - Singapore</t>
  </si>
  <si>
    <t>Cụm con lăn 50132137 xuất xứ:Jungheinrich Đức (mã mới của vendor: 50470878)</t>
  </si>
  <si>
    <t>Cụm con lăn 50470878 xuất xứ:Jungheinrich Đức</t>
  </si>
  <si>
    <t>Vòng đệm lọc dầu hồi  FN911282 xuất xứ: Jungheinrich Đức (mã mới của vendor: 50041934)</t>
  </si>
  <si>
    <t xml:space="preserve">Vòng đệm lọc dầu hồi 50041934 xuất xứ: Jungheinrich Đức </t>
  </si>
  <si>
    <t>Quạt làm mát xe nâng điện P/n:  50471951 12V - Jungheinrich Đức</t>
  </si>
  <si>
    <t>Bu lông D25x62/72 P/n: 50130521 Jungheinrich Đức</t>
  </si>
  <si>
    <t>Bu lông D20x243 P/n: 50147927 Jungheinrich Đức</t>
  </si>
  <si>
    <t>Nhông mô tơ lái P/n: 50421452 Jungheinrich Đức</t>
  </si>
  <si>
    <t>Dây thủy lực dài của hệ thống sàn càng P/n: 50251577 Jungheinrich Đức</t>
  </si>
  <si>
    <t>Bạc đạn cầu chạy P/n: 50452065 Jungheinrich Đức</t>
  </si>
  <si>
    <t>Bộ chia thủy lực 51038315 xuất xứ: Jungheinrich Đức</t>
  </si>
  <si>
    <t>Vòng nhông cầu chạy P/n: 51085220 Jungheinrich Đức</t>
  </si>
  <si>
    <t>Bộ trục dẫn lái chính P/n: 50444606 Jungheinrich Đức</t>
  </si>
  <si>
    <t>Bơm thủy lực P/n: 05091568  Jungheinrich Đức</t>
  </si>
  <si>
    <t>Lọc dầu thủy lực P/n: 50297585 Jungheinrich Đức</t>
  </si>
  <si>
    <t>Miếng đệm P/n: 52037845 Jungheinrich Đức</t>
  </si>
  <si>
    <t>Phốt chặn dầu P/n: 50002740 Jungheinrich Đức</t>
  </si>
  <si>
    <t>Phốt ty lái P/n: 00001184 Jungheinrich Đức</t>
  </si>
  <si>
    <t>Vòng đệm P/n: 52037842 Jungheinrich Đức</t>
  </si>
  <si>
    <t>Miếng lót bạc đạn (gói 20 miếng) P/n: 51117274  Jungheinrich Đức</t>
  </si>
  <si>
    <t>Bộ cảm biến từ để chân P/n: 50441641 Jungheinrich Đức</t>
  </si>
  <si>
    <t>Phốt ty nghiêng khung  P/n: 51148115  Jungheinrich Đức</t>
  </si>
  <si>
    <t>Phốt ty nghiêng khung  P/n: 51154749  Jungheinrich Đức</t>
  </si>
  <si>
    <t>Bạc đạn khung nâng P/n: 26902340  Jungheinrich Đức</t>
  </si>
  <si>
    <t>STT</t>
  </si>
  <si>
    <t>Số Rổ</t>
  </si>
  <si>
    <t>ko</t>
  </si>
  <si>
    <t>MA1.9</t>
  </si>
  <si>
    <t>MA1.10</t>
  </si>
  <si>
    <t>MA1.8</t>
  </si>
  <si>
    <t>MA1.7</t>
  </si>
  <si>
    <t>MA1.11</t>
  </si>
  <si>
    <t>MA1.12</t>
  </si>
  <si>
    <t>MA1.13</t>
  </si>
  <si>
    <t>Lọc dầu P/n: 50041810  Jungheinrich Đức</t>
  </si>
  <si>
    <t>Vòng đệm P/n: 52037842 - 5047614 Jungheinrich Đức</t>
  </si>
  <si>
    <t>ID003361</t>
  </si>
  <si>
    <t>5Q2.3</t>
  </si>
  <si>
    <t>5P5.9</t>
  </si>
  <si>
    <t>51N3</t>
  </si>
  <si>
    <t>ID044687</t>
  </si>
  <si>
    <t>ID044708</t>
  </si>
  <si>
    <t>ID044793</t>
  </si>
  <si>
    <t>5B2.1</t>
  </si>
  <si>
    <t>ID045291</t>
  </si>
  <si>
    <t>KNIFE ASSEMBLY</t>
  </si>
  <si>
    <t>5T5.5</t>
  </si>
  <si>
    <t>ID045490</t>
  </si>
  <si>
    <t>BUILT-IN TYPE SYNCHRONIZER</t>
  </si>
  <si>
    <t>ID045500</t>
  </si>
  <si>
    <t>5H1.8</t>
  </si>
  <si>
    <t>ID045637</t>
  </si>
  <si>
    <t>5I6.6</t>
  </si>
  <si>
    <t>ID045724</t>
  </si>
  <si>
    <t>PRESURE FOOT SPRING PLATE(R )</t>
  </si>
  <si>
    <t>ID045736</t>
  </si>
  <si>
    <t>ID045906</t>
  </si>
  <si>
    <t>ID045983</t>
  </si>
  <si>
    <t>ID046480</t>
  </si>
  <si>
    <t>SECANT KNIFE</t>
  </si>
  <si>
    <t>ID046643</t>
  </si>
  <si>
    <t>ID055371</t>
  </si>
  <si>
    <t>LIGHT BULB 70W(730R*75)</t>
  </si>
  <si>
    <t>BALLAST PHILIPS BSN70L 3001-70</t>
  </si>
  <si>
    <t>3V BATTERY (CR123A)</t>
  </si>
  <si>
    <t>51S6.27</t>
  </si>
  <si>
    <t>ID128418</t>
  </si>
  <si>
    <t>BUTTON CHUTE PLATE(L)</t>
  </si>
  <si>
    <t>ID134614</t>
  </si>
  <si>
    <t>REAR PRESSER FOOT</t>
  </si>
  <si>
    <t>Xuất ngày 15/11</t>
  </si>
  <si>
    <t>Nhập ngày 24/12</t>
  </si>
  <si>
    <t>Sơn dầu gỗ jotun màu đỏ Việt Nam
Cashmere Scarf 
Mã màu: 2457*I lon 2.5kg</t>
  </si>
  <si>
    <t>Sơn dầu gỗ jotun màu tím Việt Nam
Purple candy 
Mã màu: 4498 lon 2.5kg</t>
  </si>
  <si>
    <t>Xuất ngày 25/12</t>
  </si>
  <si>
    <t>Tồn tháng 11</t>
  </si>
  <si>
    <t>Tồn đầu tháng 12</t>
  </si>
  <si>
    <t>Tồn tháng 1/2019</t>
  </si>
  <si>
    <t>ID001364</t>
  </si>
  <si>
    <t>ID043946</t>
  </si>
  <si>
    <t>THREAD_TENSION_ 2_ASM</t>
  </si>
  <si>
    <t>ID043953</t>
  </si>
  <si>
    <t>ID043958</t>
  </si>
  <si>
    <t>DISK STOPPER S.P</t>
  </si>
  <si>
    <t>ID043961</t>
  </si>
  <si>
    <t>5Y6</t>
  </si>
  <si>
    <t>ID044462</t>
  </si>
  <si>
    <t>ID044472</t>
  </si>
  <si>
    <t>5X7.26</t>
  </si>
  <si>
    <t>ID044709</t>
  </si>
  <si>
    <t>5A4.1</t>
  </si>
  <si>
    <t>5G2.7</t>
  </si>
  <si>
    <t>5B2.9</t>
  </si>
  <si>
    <t>51T7.7</t>
  </si>
  <si>
    <t>ID045260</t>
  </si>
  <si>
    <t>ID045447</t>
  </si>
  <si>
    <t>PLASTIC PLATE</t>
  </si>
  <si>
    <t>5H5.8</t>
  </si>
  <si>
    <t>51Z7</t>
  </si>
  <si>
    <t>5V2.2</t>
  </si>
  <si>
    <t>ID045710</t>
  </si>
  <si>
    <t>5M4.7</t>
  </si>
  <si>
    <t>ID045924</t>
  </si>
  <si>
    <t>51T2.6</t>
  </si>
  <si>
    <t>ID046041</t>
  </si>
  <si>
    <t>51A7.17</t>
  </si>
  <si>
    <t>ID046457</t>
  </si>
  <si>
    <t>WIPER COLLAR</t>
  </si>
  <si>
    <t>5AG4.1</t>
  </si>
  <si>
    <t>ID046539</t>
  </si>
  <si>
    <t>TAKE-UP SPRING</t>
  </si>
  <si>
    <t>5AG2.2</t>
  </si>
  <si>
    <t>ID052306</t>
  </si>
  <si>
    <t>DRILL BIT 8</t>
  </si>
  <si>
    <t>ID115809</t>
  </si>
  <si>
    <t xml:space="preserve">
Tên vật tư yêu cầu
Items
</t>
  </si>
  <si>
    <t xml:space="preserve">Nắp đóng xả két nước bồn toilet 
 Mã hàng : ABS OUT Thanh Tri Sanitary ware Company
 Màu sắc: Trắng
 Chất liệu: Nhựa ABS
Xuất xứ : SOTO
</t>
  </si>
  <si>
    <t>Cọ lăn sơn 23cm hiệu Việt Mỹ</t>
  </si>
  <si>
    <t>Cọ lăn sơn 11cm hiệu Việt Mỹ</t>
  </si>
  <si>
    <t>Còi  P/n: 51257721 - Jungheinrich Đức</t>
  </si>
  <si>
    <t>Tay điều khiển P/n: 51304432 - Multipilot Jungheinrich Đức</t>
  </si>
  <si>
    <t>Còi xe mã số P/n: 51257722 - Jungheinrich Đức</t>
  </si>
  <si>
    <t>RUBBER WHEEL 200/50-10 FORKLIF</t>
  </si>
  <si>
    <t>LOCKER FOR CABINET</t>
  </si>
  <si>
    <t>ID087796</t>
  </si>
  <si>
    <t>VPPB3</t>
  </si>
  <si>
    <t>Phốt typen ra vào khung nâng P/n: 50105674  Jungheinrich Đức</t>
  </si>
  <si>
    <t xml:space="preserve">Cọ sơn 8cm hiệu Việt Mỹ </t>
  </si>
  <si>
    <t xml:space="preserve">Cọ sơn 5cm hiệu Việt Mỹ </t>
  </si>
  <si>
    <t xml:space="preserve">Cọ sơn 3cm hiệu Việt Mỹ </t>
  </si>
  <si>
    <t>Vòi nước lavabo Model: Prolax PRB-2113 - Nút nhấn hơi
 Chất liệu: đồng thau mạ inox
Hãng sản xuất Prolax  Việt Nam</t>
  </si>
  <si>
    <t>PRB-2113</t>
  </si>
  <si>
    <t>Tắc kê sắt M12X60mm Minh Phát xuất xứ Việt Nam</t>
  </si>
  <si>
    <t>Tắc kê sắt M12X100mm Minh Phát xuất xứ Việt Nam</t>
  </si>
  <si>
    <t>Tắc kê sắt M12X120mm Minh Phát xuất xứ Việt Nam</t>
  </si>
  <si>
    <t>M12x6</t>
  </si>
  <si>
    <t>M12x10</t>
  </si>
  <si>
    <t>M12x12</t>
  </si>
  <si>
    <t>ID043956</t>
  </si>
  <si>
    <t>ID044001</t>
  </si>
  <si>
    <t>5D5.4</t>
  </si>
  <si>
    <t>ID045121</t>
  </si>
  <si>
    <t>51S2.22</t>
  </si>
  <si>
    <t>CUTTER BLADE PB3</t>
  </si>
  <si>
    <t>BEARINGS 62052 RSCM</t>
  </si>
  <si>
    <t>CLEANER FOR PAINTING 8 CM</t>
  </si>
  <si>
    <t>SCREW 12</t>
  </si>
  <si>
    <t>Mũi khoang bê tông chuỗi gài 4 khía  Plus 1 - 8x150x210mm - Bosch</t>
  </si>
  <si>
    <t>Mũi khoang bê tông chuỗi gài 4 khía  Plus 1 - 8x200x260mm - Bosch</t>
  </si>
  <si>
    <t>Mũi khoang bê tông chuỗi gài 4 khía  Plus 1 - 8x50x110mm - Bosch</t>
  </si>
  <si>
    <t>8x150x210</t>
  </si>
  <si>
    <t>8x200x260</t>
  </si>
  <si>
    <t>8x50x110</t>
  </si>
  <si>
    <t>bình</t>
  </si>
  <si>
    <t>Bánh tải ERE120 P/n: 50440837 (vendor đổi mã mới 50307456) Load wheel / D82x70 - Jungheinrich Đức</t>
  </si>
  <si>
    <t>Ổ khóa móc mã số: 1466/38 -  hiệu Việt Tiệp</t>
  </si>
  <si>
    <t>Hộp đựng xà phòng treo tường, hiệu Xinda ZYQ138 Dung tích: 380ml 
Xuất xứ: China</t>
  </si>
  <si>
    <t xml:space="preserve">Bánh xe đẩy SS PU (bánh xoay - không khóa)
 Càng thép không rỉ - Inox 304 
2-4456-944
Đường kính bánh xe Ø100 * 32W
Xuất xứ: Colson China
</t>
  </si>
  <si>
    <t>Aptomat 3 pha ACTI9 IC60N 3P 20A  C MCB - A9F74320 - Schneider
Xuất xứ: India</t>
  </si>
  <si>
    <t>Aptomat 1 pha ACTI9 IC60N 1P 32A C MCB - A9F74132 - Schneider
Xuất xứ: India</t>
  </si>
  <si>
    <t>Aptomat 2 pha ACTI9 IC60N 2P 32A C MCB - A9F74232 - Schneider
Xuất xứ: India</t>
  </si>
  <si>
    <t>Bộ cùm dầu thắng 5076747</t>
  </si>
  <si>
    <t>Bộ phốt mô tơ (26204080, 50040425, 27411660) Jungheinrich</t>
  </si>
  <si>
    <t>26204080, 50040425, 27411660</t>
  </si>
  <si>
    <t>51R7</t>
  </si>
  <si>
    <t>5AE2.12</t>
  </si>
  <si>
    <t>ID044282</t>
  </si>
  <si>
    <t>ID045071</t>
  </si>
  <si>
    <t>ADAPTER</t>
  </si>
  <si>
    <t>ID045414</t>
  </si>
  <si>
    <t>ID050525</t>
  </si>
  <si>
    <t>5R3.2</t>
  </si>
  <si>
    <t>ID058179</t>
  </si>
  <si>
    <t>STOPPER UH8004</t>
  </si>
  <si>
    <t>5I7.6</t>
  </si>
  <si>
    <t>CABLE 3X4</t>
  </si>
  <si>
    <t>MR</t>
  </si>
  <si>
    <t>KG</t>
  </si>
  <si>
    <t>ID138558</t>
  </si>
  <si>
    <t>ONG GIAY 1M6 - P52*2.3</t>
  </si>
  <si>
    <t>Camera PRC-406FH Hãng sản xuất: Puratech - Việt Nam
- bảo hành: 24 tháng</t>
  </si>
  <si>
    <t>Dây điện CV-1x1.5mm Cadivi/vn (cuộn 100 mét) - màu vàng</t>
  </si>
  <si>
    <t>Dây điện CV-1x1.5mm Cadivi/vn (cuộn 100 mét) - màu đỏ</t>
  </si>
  <si>
    <t>Dây điện CV-1x1.5mm Cadivi/vn (cuộn 100 mét) - màu xanh da trời</t>
  </si>
  <si>
    <t>Dây điện CV-1x1.5mm Cadivi/vn (cuộn 100 mét) - màu đen</t>
  </si>
  <si>
    <t>Vít xoắn 2cm ( màu đen - khoan gỗ, thạch cao) (bì 1kg)</t>
  </si>
  <si>
    <t>Giấy nhám thô P100  Nhật</t>
  </si>
  <si>
    <t xml:space="preserve">Sơn Jotun Jotashield Chống Phai Màu 0566 (sơn ngoại thất/ thùng 5 lít) </t>
  </si>
  <si>
    <t>Bột trét nội và ngoại thất jotun exterior putty màu trắng (bao 40kg)</t>
  </si>
  <si>
    <t>bao</t>
  </si>
  <si>
    <t>Giấy nhám thô P1000  Nhật</t>
  </si>
  <si>
    <t>Đầu zắc cắm xe nâng điện 9107239</t>
  </si>
  <si>
    <t>Đầu zắc cắm xe nâng điện 9107225</t>
  </si>
  <si>
    <t xml:space="preserve"> Đồng hồ áp suất 0-4 kg/cm², mã sản phẩm MG1-INOX 63 PE350414LF, FIMET
Kèm CO-CQ có tem kiểm định của trung tâm kiểm định do lường nhà nước cấp phép dán trên mỗi đồng hồ
Xuất xứ: Italia</t>
  </si>
  <si>
    <t xml:space="preserve"> Đồng hồ áp suất 0-16 kg/cm², mã sản phẩm MG1-INOX 63 PE351614LF, FIMET
Kèm CO-CQ có tem kiểm định của trung tâm kiểm định do lường nhà nước cấp phép dán trên mỗi đồng hồ
Xuất xứ: Italia</t>
  </si>
  <si>
    <t>Bộ xả xi phông chậu rửa tay hiệu Royal
Chất liệu: Nhựa ABS trắng bền, đẹp</t>
  </si>
  <si>
    <t>Tay co thủy lực Newstar 81N 
- Lắp được cho cửa mở ở bên trái hoặc bên phải.
 - Tải trọng tối đa cho cửa : 40kg, kích thước : Rộng 800mm X Cao 1800mm
.- Góc mở tối đa : 180 độ.
- Xuất xứ: Nhật Bản</t>
  </si>
  <si>
    <t>Pin 3V - CR2032 (5 viên/ vĩ) Panasonic</t>
  </si>
  <si>
    <t>ERE 120 Contactor / 24V/120A/1S/100% 51065715 Jungheinrich Đức</t>
  </si>
  <si>
    <t>ETV 116 : Bộ điều khiển càng nâng  Solopilot / HF4 prog./Justcap/ 
cụm điều khiển  50444915 Jungheinrich Đức</t>
  </si>
  <si>
    <t>Mâm bánh sau 16x6-8 có mâm P/n: 51109887(mã mới mâm 4998862) Jungheinrich Đức</t>
  </si>
  <si>
    <t>Mâm bánh trước 200x50-10 P/n: 51109714 (mã mới mâm 5041509) Jungheinrich Đức</t>
  </si>
  <si>
    <t>5M1.5</t>
  </si>
  <si>
    <t>5M2.8</t>
  </si>
  <si>
    <t>BEARINGS 6304 ZZ</t>
  </si>
  <si>
    <t>FAN ROTATE CLUSTERS(ELECTRIC T</t>
  </si>
  <si>
    <t>ID134339</t>
  </si>
  <si>
    <t>FILM INK 60X450</t>
  </si>
  <si>
    <t>ID138557</t>
  </si>
  <si>
    <t>ONG GIAY 1M - P52*2.3</t>
  </si>
  <si>
    <t>ID138578</t>
  </si>
  <si>
    <t>MANG PE 52CM 2.4KG</t>
  </si>
  <si>
    <t>Decal màu vàng KT: 5cm/ cuộn 25m</t>
  </si>
  <si>
    <t>Decal màu đỏ KT: 5cm/ cuộn 25m</t>
  </si>
  <si>
    <t>Decal màu xanh KT: 5cm/ cuộn 25m</t>
  </si>
  <si>
    <t>Decal màu đà KT: 5cm/ cuộn 25m</t>
  </si>
  <si>
    <t>Decal màu vàng KT: 2.5cm/ cuộn 25m</t>
  </si>
  <si>
    <t>Decal màu đà KT: 2.5cm/ cuộn 25m</t>
  </si>
  <si>
    <t>Decal màu đỏ KT: 2.5cm/ cuộn 25m</t>
  </si>
  <si>
    <t>Decal màu xanh KT: 2.5cm/ cuộn 25m</t>
  </si>
  <si>
    <t>Decal màu xanh biển KT: 2.5cm/ cuộn 25m</t>
  </si>
  <si>
    <t xml:space="preserve">Phe chặn trục/ Circlip 51195045 </t>
  </si>
  <si>
    <t>Vòng đệm P/n: 5047614 Jungheinrich Đức</t>
  </si>
  <si>
    <t>Camera CV-CPW201L  Hãng sản xuẩt: Panasonic - Trung Quốc
Loại camera: HD-CVI có đầy đủ CO, CQ, bảo hành: 24 tháng</t>
  </si>
  <si>
    <t>Bộ phốt bơm thủy lực P/n: 51094682 Jungheinrich Đức</t>
  </si>
  <si>
    <t>Lọc dầu P/n: 51438212 Jungheinrich Đức</t>
  </si>
  <si>
    <t>ETV 116: Pump 51009696 Jungheinrich Đức</t>
  </si>
  <si>
    <t>ETV216 Ống dầu sàn càng  51194785 Jungheinrich Đức</t>
  </si>
  <si>
    <t>EFG320 Ống dầu sàn càng  51515838 Jungheinrich Đức</t>
  </si>
  <si>
    <t>ETV116 Bộ chia thủy lực 50446265 Jungheinrich Đức</t>
  </si>
  <si>
    <t>EFG320 Bộ dây điện 52009248 Jungheinrich Đức</t>
  </si>
  <si>
    <t>EFG320 Bạc đạn trục mô tơ chạy 50051729 Jungheinrich Đức</t>
  </si>
  <si>
    <t>Contactor /SW60B-8/1S/48V/Công tắc phụ P/n: 50297471 Jungheinrich Đức</t>
  </si>
  <si>
    <t>Switch induct approximation /KJ6-M12MN60-NDS-V2/Cảm biến ra vào khung P/n: 50297513 Jungheinrich Đức</t>
  </si>
  <si>
    <t>Set of seals f.lifting cylind D=60mm/ Phốt typen giữa P/n: 50040904 Jungheinrich Đức</t>
  </si>
  <si>
    <t>Cảm biến tốc độ lái 52010406 Jungheinrich Đức</t>
  </si>
  <si>
    <t>EFG320</t>
  </si>
  <si>
    <t>Đồng hồ đo đếm PM5350 Ref: METSEPM5350
Schneider / India</t>
  </si>
  <si>
    <t>Van khóa 3 ngã mã VHA02 
Chất liệu Inox SUS 304
Thương hiệu: Blue Curent (Đài Loan) sản xuất tại Việt Nam
Bảo hành 2 năm</t>
  </si>
  <si>
    <t>ID046430</t>
  </si>
  <si>
    <t>EDGE GUIDE FOR UH-8004</t>
  </si>
  <si>
    <t>Dây curoa A85 hiệu Bando xuất xứ: Nhật, sản xuất tại Indo</t>
  </si>
  <si>
    <t>Aptomat 3 pha ACTI9 IC60N 3P 32A C MCB - A9F74332 - Schneider
Xuất xứ: India</t>
  </si>
  <si>
    <t>R32</t>
  </si>
  <si>
    <t>Ống đồng cuộn Hailiang 6.35 x 0.80 mm
dày 0.8mm Thành phần:   99,97% là Cu, cuộn 15m
 Trung Quốc</t>
  </si>
  <si>
    <t>Ống đồng cuộn Hailiang 9.52 x 0.80 mm
dày 0.8mm Thành phần:   99,97% là Cu cuộn 15m
Trung Quốc</t>
  </si>
  <si>
    <t>Ống đồng cuộn Hailiang 12.7 x 0.80 mm
dày 0.8mm Thành phần:   99,97% là Cu cuộn 15m
Trung Quốc</t>
  </si>
  <si>
    <t>Ống đồng cuộn  Hailiang 15.88 x 0.90 mm
dày 0.9mm Thành phần:   99,97% là Cu cuộn 15m
Trung Quốc</t>
  </si>
  <si>
    <t>Bảo ôn Superlon 16x13 (sợi 1.83m) Malaysia
chiều dài, 1,83m, đường kính Pi16 (đường kính luồng ống đồng), độ dày cách nhiệt: 13mm</t>
  </si>
  <si>
    <t>Cuộn</t>
  </si>
  <si>
    <t>ERE 120: Charging cable/ 320A24V (Dây điện sạc bình/ Charger plug 320A24V) bộ giắc cái Jungheinrich Đức 51382235</t>
  </si>
  <si>
    <t>ERE 120: Charging cable/ 320A24V (Dây điện sạc bình/ Charger plug 320A24V) bộ giắc đực Jungheinrich Đức 51526665</t>
  </si>
  <si>
    <t>ETV116 Ống dầu ra vào khung 50303695 Jungheinrich Đức</t>
  </si>
  <si>
    <t>ETV216 Miếng bảo vệ puli 51446539 Jungheinrich Đức</t>
  </si>
  <si>
    <t>EFG320 Bộ chia thủy lực 51079785 Jungheinrich Đức</t>
  </si>
  <si>
    <t>ERE120 Bộ vỏ nhựa bảo vệ thân xe (trước) 51428722 Jungheinrich Đức</t>
  </si>
  <si>
    <t>ERE120 Bộ vỏ nhựa bảo vệ thân xe (trái) 51428724 Jungheinrich Đức</t>
  </si>
  <si>
    <t>ERE120 Bộ vỏ nhựa bảo vệ thân xe (phải) 51428727 Jungheinrich Đức</t>
  </si>
  <si>
    <t>ERE120 Bộ vỏ nhựa bảo vệ thân xe (trên) 51428729 Jungheinrich Đức</t>
  </si>
  <si>
    <t>ETV116 Dây điện 51026811  Jungheinrich Đức</t>
  </si>
  <si>
    <t>ETV116 Bộ dây điện 51031132 Jungheinrich Đức</t>
  </si>
  <si>
    <t>ETV116 Bộ dây điện 51038758 Jungheinrich Đức</t>
  </si>
  <si>
    <t>EFG320 Bộ dây điện 51494169 Jungheinrich Đức</t>
  </si>
  <si>
    <t>EFG320 Bộ dây điện 51201445 Jungheinrich Đức</t>
  </si>
  <si>
    <t>EFG320 Bộ dây điện 52018933 Jungheinrich Đức</t>
  </si>
  <si>
    <t>ETV216</t>
  </si>
  <si>
    <t>ETV116</t>
  </si>
  <si>
    <t>ERE120</t>
  </si>
  <si>
    <t xml:space="preserve">EFG320 </t>
  </si>
  <si>
    <t>Buffer rubber 04397471</t>
  </si>
  <si>
    <t>51R4</t>
  </si>
  <si>
    <t>51X4</t>
  </si>
  <si>
    <t>ID044649</t>
  </si>
  <si>
    <t>51S5.25</t>
  </si>
  <si>
    <t>51G3.3</t>
  </si>
  <si>
    <t>NEEDLE GUARD REAR</t>
  </si>
  <si>
    <t>ELECTRIC CABLE 4X1.6</t>
  </si>
  <si>
    <t>51S2.30</t>
  </si>
  <si>
    <t>ID138583</t>
  </si>
  <si>
    <t>TEM NHAN DAN MOONROCK(105MM X</t>
  </si>
  <si>
    <t>Gas lạnh Floron R32 9Kg - SRF 
Thành phần: Difluromethane(R32)
Sử dụng: Dùng trong hệ thống điều hòa dân dụng và thương mại.
Xuất xứ: Ấn Độ</t>
  </si>
  <si>
    <t>Ống dầu P/n: 51515836 Jungheinrich Đức</t>
  </si>
  <si>
    <t>Ống dầu P/n: 51515687 Jungheinrich Đức</t>
  </si>
  <si>
    <t>Ống dầu P/n: 51518528 Jungheinrich Đức</t>
  </si>
  <si>
    <t>Bản lề  Hammerred inox 34 Neo 10F
Kích thước: 10.2x7.6x0.3 cm (DxRxC)
Chất liệu inox
Xuất xứ Trung Quốc</t>
  </si>
  <si>
    <t>PHU BAI</t>
  </si>
  <si>
    <t>KNIFE WASHER</t>
  </si>
  <si>
    <t>5P6.7</t>
  </si>
  <si>
    <t>5M5.23</t>
  </si>
  <si>
    <t>51A7.2</t>
  </si>
  <si>
    <t>51T4.29</t>
  </si>
  <si>
    <t>5C4.8</t>
  </si>
  <si>
    <t>PA3.3</t>
  </si>
  <si>
    <t>PA3.2</t>
  </si>
  <si>
    <t>PA4.4</t>
  </si>
  <si>
    <t>PA2.11</t>
  </si>
  <si>
    <t>ID115847</t>
  </si>
  <si>
    <t>ID005559</t>
  </si>
  <si>
    <t>UPPER KNIFE ROD</t>
  </si>
  <si>
    <t>51D4.8</t>
  </si>
  <si>
    <t>ID044400</t>
  </si>
  <si>
    <t>ID044497</t>
  </si>
  <si>
    <t>LOOPER ROD[KINGTEX</t>
  </si>
  <si>
    <t>ID044673</t>
  </si>
  <si>
    <t>51T4.2</t>
  </si>
  <si>
    <t>ID045617</t>
  </si>
  <si>
    <t>5U7.5</t>
  </si>
  <si>
    <t>ID122377</t>
  </si>
  <si>
    <t>THEAD GUIDE PLATE SUPPORT</t>
  </si>
  <si>
    <t>Đầu dò áp suất cao YK-03H  059-398R313Y- Trane
Open: 398 ± 15 PSI
Close: 313 ± 20 PSI
170116
Made in China</t>
  </si>
  <si>
    <t>Đầu dò áp suất thấp YK-03L 059-27G046G- Trane
Open: 27±7 PSI
Close: 46±7 PSI
250V 6A
180910
Made in China</t>
  </si>
  <si>
    <t>Mũi khoang bê tông chuỗi gài 4 khía  Plus 1 - 10x150x210mm - Bosch</t>
  </si>
  <si>
    <t>Mũi khoang bê tông chuỗi gài 4 khía  Plus 1 - 10x200x260mm - Bosch</t>
  </si>
  <si>
    <t>Đinh bê tông 1cm, 2cm, 3cm - hiệu Vĩnh Tường (bì 1kg)</t>
  </si>
  <si>
    <t>10x150x210</t>
  </si>
  <si>
    <t>10x200x260</t>
  </si>
  <si>
    <t>ID044725</t>
  </si>
  <si>
    <t>5D4.28</t>
  </si>
  <si>
    <t>GLUE FOR PLASTIC</t>
  </si>
  <si>
    <t>TEMPSENSOR ADAPT PROBE AUTO</t>
  </si>
  <si>
    <t>DRILL BIT 10</t>
  </si>
  <si>
    <t>Măng xông nối một đầu ren ngoài Phi 27, Một đầu nối ống trơn phi 27 Loại nhựa PVC dày 3mm Đạt Hòa</t>
  </si>
  <si>
    <t>Măng xông nối một đầu ren ngoài Phi 34, Một đầu nối ống trơn phi 34 Loại nhựa PVC dày 3mm Đạt Hòa</t>
  </si>
  <si>
    <t>Măng xông nối một đầu ren ngoài Phi 42, Một đầu nối ống trơn phi 42 Loại nhựa PVC dày 3mm Đạt Hòa</t>
  </si>
  <si>
    <t>Măng xông nối một đầu ren trong Phi 27, Một đầu nối ống trơn phi 27 Loại nhựa PVC dày 3mm Đạt Hòa</t>
  </si>
  <si>
    <t>Măng xông nối một đầu ren trong Phi 34, Một đầu nối ống trơn phi 34 Loại nhựa PVC dày 3mm Đạt Hòa</t>
  </si>
  <si>
    <t>Măng xông nối một đầu ren trong Phi 42, Một đầu nối ống trơn phi 42 Loại nhựa PVC dày 3mm Đạt Hòa</t>
  </si>
  <si>
    <t>MXNRN27</t>
  </si>
  <si>
    <t>MXNRN34</t>
  </si>
  <si>
    <t>MXNRN42</t>
  </si>
  <si>
    <t>MXNRT27</t>
  </si>
  <si>
    <t>MXNRT34</t>
  </si>
  <si>
    <t>MXNRT42</t>
  </si>
  <si>
    <t>xx</t>
  </si>
  <si>
    <t>Dây curoa A39 hiệu Pando</t>
  </si>
  <si>
    <t>P/n: 50143637 Plate, Metal (tấm kim loại) Jungheinrich Đức</t>
  </si>
  <si>
    <t>P/n: 51296863 Contactor (Công tắc) Jungheinrich Đức</t>
  </si>
  <si>
    <t>P/n: 50470232 Hose, Hydraulic (Ống dầu đi) Jungheinrich Đức</t>
  </si>
  <si>
    <t>P/n: 50448056 Box, Distribution (Hộp phân phối tín hiệu) Jungheinrich Đức</t>
  </si>
  <si>
    <t>P/n: 51225768 Kit, Seal (phốt ty nghiêng khung) Jungheinrich Đức</t>
  </si>
  <si>
    <t>P/n: 52040184 Seal Jungheinrich Đức</t>
  </si>
  <si>
    <t>P/n: 5049464 Potentiometer (công tắc cần hạ) Jungheinrich Đức</t>
  </si>
  <si>
    <t>P/n: 51023678 Ring, Guide (Phốt ty hông 2 bên) Jungheinrich Đức</t>
  </si>
  <si>
    <t>P/n: 50431038 Kit, Seal (Phốt ty hông nghiêng khung) Jungheinrich Đức</t>
  </si>
  <si>
    <t>P/n: 52022158 Ring, Seal Jungheinrich Đức</t>
  </si>
  <si>
    <t>P/n: 51218960 Hose, Hydraulic (Ống dầu nâng chính) Jungheinrich Đức</t>
  </si>
  <si>
    <t>P/n: 50039141 Kit, Seal (Phốt dí lái) Jungheinrich Đức</t>
  </si>
  <si>
    <t>P/n: 51094623 Kit, Seal (phốt ty nghiêng khung) Jungheinrich Đức</t>
  </si>
  <si>
    <t>P/n: 50250775 Kit, Seal (Phốt ty hông 2 bên) Jungheinrich Đức</t>
  </si>
  <si>
    <t>P/n: 05052813 Fuse Streifen/250A/80V (cầu chì) Jungheinrich Đức</t>
  </si>
  <si>
    <t>P/n: 51240970 Hose, Hydraulic (Ống dầu nâng chính) Jungheinrich Đức</t>
  </si>
  <si>
    <t xml:space="preserve"> ERE120 </t>
  </si>
  <si>
    <t xml:space="preserve"> ETV116</t>
  </si>
  <si>
    <t>5V2.3</t>
  </si>
  <si>
    <t>BELT SPA 1457 LW</t>
  </si>
  <si>
    <t xml:space="preserve">P/n: 50448056 Box, Distribution (Hộp phân phối tín hiệu) Jungheinrich </t>
  </si>
  <si>
    <t>P/n: 51101167 Hose, Hydraulic (Ống dầu ty hông) Jungheinrich Đức</t>
  </si>
  <si>
    <t>P/n: 50470233 Hose, Hydraulic (Ống dầu về) Jungheinrich Đức</t>
  </si>
  <si>
    <t>EFG 320: Solopilot 51072424 Jungheinrich Đức</t>
  </si>
  <si>
    <t>SCREW FOR 39500 ORIGINAL</t>
  </si>
  <si>
    <t>Kiểm kê</t>
  </si>
  <si>
    <t>Vòi rửa bát lạnh
Model : EL-T017
Thương hiệu: Eurolife - Việt Nam
Chất liệu: Được đúc từ Inox SUS 304 tinh khiết,
không Chì (Pb)
Chiều rộng đế gắn 42mm ( phần tiếp giáp với
chậu), ren nối ống dẫn 21mm
Trọng lượng: 400grs
Bảo hành : 2 năm</t>
  </si>
  <si>
    <t>P/n: 51422246 Hose, Hydraulic (ống dầu thủy lực từ bộ chia lên sang sip)</t>
  </si>
  <si>
    <t>Thước cuộn 7.5m 68-967 hiệu CROSSMAN 
Xuất xứ: China</t>
  </si>
  <si>
    <t>P/n: 51168716 Hose, Hydraulic (ống dầu ty lái)</t>
  </si>
  <si>
    <t>P/n: 51518526 Hose, Hydraulic (Ống dầu nâng chính)</t>
  </si>
  <si>
    <t>Mũi tên  vàng - chất liệu deacal - Kt: Dài 67cm - rộng 39cm chiều dài mũi 32cm , bảng rộng 9.4cm (theo maket) Việt Nam</t>
  </si>
  <si>
    <t xml:space="preserve">Sơn Jotashield PRIMER (sơn lót trắng - lon/5lit) </t>
  </si>
  <si>
    <t>Ribbon máy chấm công Seiko TP-20
Thương hiệu: Nhật Bản
Xuất xứ: Thái Lan</t>
  </si>
  <si>
    <t>P/n: 05039097 Circlip D2,5/A80</t>
  </si>
  <si>
    <t>P/n: 51101173 Hose, Hydraulic DN08-Ste.2STC NL866 (dây dầu thủy lực ra vào)</t>
  </si>
  <si>
    <t>Ống dầu kẹp càng</t>
  </si>
  <si>
    <t>P/n: 00002082 Ball</t>
  </si>
  <si>
    <t>P/n: 05079633 Ring, Seal</t>
  </si>
  <si>
    <t>P/n: 05052596 Ring, Guide</t>
  </si>
  <si>
    <t>00002082</t>
  </si>
  <si>
    <t>05079633</t>
  </si>
  <si>
    <t>05052596</t>
  </si>
  <si>
    <t>OD</t>
  </si>
  <si>
    <t>5V1.1</t>
  </si>
  <si>
    <t>ID003110</t>
  </si>
  <si>
    <t>ID004740</t>
  </si>
  <si>
    <t>UPPER LOOPER HOLDER GUIDE</t>
  </si>
  <si>
    <t>ID008687</t>
  </si>
  <si>
    <t>SEGURO</t>
  </si>
  <si>
    <t>51R3</t>
  </si>
  <si>
    <t>ID044066</t>
  </si>
  <si>
    <t>NEEDLE HOLE GUIDE</t>
  </si>
  <si>
    <t>ID044067</t>
  </si>
  <si>
    <t>5AE5.5</t>
  </si>
  <si>
    <t>ID044080</t>
  </si>
  <si>
    <t>51T6.1</t>
  </si>
  <si>
    <t>ID044275</t>
  </si>
  <si>
    <t>THREAD CARRIER AND HOOK SLEEVE</t>
  </si>
  <si>
    <t>ID044302</t>
  </si>
  <si>
    <t>LOOPER DRIVING CONNECTION</t>
  </si>
  <si>
    <t>ROD BALL</t>
  </si>
  <si>
    <t>5N7.4</t>
  </si>
  <si>
    <t>ID044395</t>
  </si>
  <si>
    <t>ID044405</t>
  </si>
  <si>
    <t>NEEDLE THREAD TENSION SPRING</t>
  </si>
  <si>
    <t>ID044406</t>
  </si>
  <si>
    <t>TENSION SPRING BUSHING</t>
  </si>
  <si>
    <t>ID044407</t>
  </si>
  <si>
    <t>5O6.7</t>
  </si>
  <si>
    <t>51T5.1</t>
  </si>
  <si>
    <t>5A2.9</t>
  </si>
  <si>
    <t>51V3.10</t>
  </si>
  <si>
    <t>ID044572</t>
  </si>
  <si>
    <t>THREAD PIPE STAY</t>
  </si>
  <si>
    <t>ID044598</t>
  </si>
  <si>
    <t>SUPPOPT</t>
  </si>
  <si>
    <t>51V2.6</t>
  </si>
  <si>
    <t>ID044743</t>
  </si>
  <si>
    <t>DISC WASHER</t>
  </si>
  <si>
    <t>ID044745</t>
  </si>
  <si>
    <t>ID044747</t>
  </si>
  <si>
    <t>ID044751</t>
  </si>
  <si>
    <t>ID044763</t>
  </si>
  <si>
    <t>5H4.4</t>
  </si>
  <si>
    <t>ID044764</t>
  </si>
  <si>
    <t>ID044791</t>
  </si>
  <si>
    <t>ID044895</t>
  </si>
  <si>
    <t>ID044953</t>
  </si>
  <si>
    <t>ID044959</t>
  </si>
  <si>
    <t>LOWER KNIFE HOLDER BRACKET</t>
  </si>
  <si>
    <t>ID044971</t>
  </si>
  <si>
    <t>HANDWHEEL</t>
  </si>
  <si>
    <t>ID045036</t>
  </si>
  <si>
    <t>ID045078</t>
  </si>
  <si>
    <t>CARRIER HOOK DRIVING ROD</t>
  </si>
  <si>
    <t>ID045104</t>
  </si>
  <si>
    <t>ID045106</t>
  </si>
  <si>
    <t>ID045309</t>
  </si>
  <si>
    <t>ID045310</t>
  </si>
  <si>
    <t>ID045311</t>
  </si>
  <si>
    <t>ID045338</t>
  </si>
  <si>
    <t>ID045424</t>
  </si>
  <si>
    <t>ID045472</t>
  </si>
  <si>
    <t>SHAFT (R)</t>
  </si>
  <si>
    <t>ID045473</t>
  </si>
  <si>
    <t>ROLLER(R)</t>
  </si>
  <si>
    <t>5F3.7</t>
  </si>
  <si>
    <t>ID045563</t>
  </si>
  <si>
    <t>51S4.24</t>
  </si>
  <si>
    <t>ID045597</t>
  </si>
  <si>
    <t>51V3.9</t>
  </si>
  <si>
    <t>5T2.24</t>
  </si>
  <si>
    <t>ID045692</t>
  </si>
  <si>
    <t>ID045720</t>
  </si>
  <si>
    <t>ID045782</t>
  </si>
  <si>
    <t>5D1.16</t>
  </si>
  <si>
    <t>5A1.9</t>
  </si>
  <si>
    <t>51S4.9</t>
  </si>
  <si>
    <t>ID045860</t>
  </si>
  <si>
    <t>ID045876</t>
  </si>
  <si>
    <t>ID045907</t>
  </si>
  <si>
    <t>5U7.2</t>
  </si>
  <si>
    <t>5D2.22</t>
  </si>
  <si>
    <t>ID045972</t>
  </si>
  <si>
    <t>5D3.11</t>
  </si>
  <si>
    <t>ID046083</t>
  </si>
  <si>
    <t>ID046107</t>
  </si>
  <si>
    <t>51T7.18</t>
  </si>
  <si>
    <t>ID046135</t>
  </si>
  <si>
    <t>5AC3.7</t>
  </si>
  <si>
    <t>ID046296</t>
  </si>
  <si>
    <t>5AC3.8</t>
  </si>
  <si>
    <t>51N2</t>
  </si>
  <si>
    <t>ID046912</t>
  </si>
  <si>
    <t>CONTROLLER OF AIR-COND'S WIND</t>
  </si>
  <si>
    <t>FIRE EXTINGUISH MFZL4 ABC)</t>
  </si>
  <si>
    <t>STEELCONNECT CONVERT PI21X27</t>
  </si>
  <si>
    <t>ELECTRICAL POWER METER</t>
  </si>
  <si>
    <t>BATTERY PINACO12V-200A(CMF-318</t>
  </si>
  <si>
    <t>BALL-BEARING 4 IN</t>
  </si>
  <si>
    <t>5R2.3</t>
  </si>
  <si>
    <t>ID058022</t>
  </si>
  <si>
    <t>SIDE COVER UH8004</t>
  </si>
  <si>
    <t>ID058792</t>
  </si>
  <si>
    <t>ID058916</t>
  </si>
  <si>
    <t>GUIDE BLOCK CT6500</t>
  </si>
  <si>
    <t>ID063599</t>
  </si>
  <si>
    <t>RIVET UH SERIES</t>
  </si>
  <si>
    <t>ID087702</t>
  </si>
  <si>
    <t>5KI2</t>
  </si>
  <si>
    <t>PREPA8</t>
  </si>
  <si>
    <t>ID122378</t>
  </si>
  <si>
    <t>ID126115</t>
  </si>
  <si>
    <t>UY128 GAS FFG GEBEDUR 60/8</t>
  </si>
  <si>
    <t>ID134612</t>
  </si>
  <si>
    <t>ID149021</t>
  </si>
  <si>
    <t>PRINTER HEAD ZEBRA 100XI4</t>
  </si>
  <si>
    <t>5B1.1</t>
  </si>
  <si>
    <t>5V2.5</t>
  </si>
  <si>
    <t>BEARINGS 6202 ZZ</t>
  </si>
  <si>
    <t>CONNECTOR 42</t>
  </si>
  <si>
    <t>PREPA2</t>
  </si>
  <si>
    <t>PREPA7</t>
  </si>
  <si>
    <t>a Chiến</t>
  </si>
  <si>
    <t>a Tuấn</t>
  </si>
  <si>
    <t>Mỹ</t>
  </si>
  <si>
    <t>Dây điện Cadivi VC - 4.0  tiếp địa, màu vàng xanh (cuộn 100 mét)</t>
  </si>
  <si>
    <t>Co nhựa PVC Ø27 x 3,00 mm Đạt Hòa Việt Nam</t>
  </si>
  <si>
    <t>Tây</t>
  </si>
  <si>
    <t>Sơn</t>
  </si>
  <si>
    <t>Thiện</t>
  </si>
  <si>
    <t>Quạt công nghiệp delton DHW-600TW
Đường kính cánh quạt:600, P=150W, V=220V
Xuất xứ: Việt Nam
Bảo hành 12 tháng</t>
  </si>
  <si>
    <t>Quạt công nghiệp delton DHW-500TW
Đường kính cánh quạt:500, P=125W , V=220Vu
Xuất xứ: Việt Nam
Bảo hành 12 tháng</t>
  </si>
  <si>
    <t>51372633: Kit, Seal/Bộ phốt dí lái Jungheinrich</t>
  </si>
  <si>
    <t>50120101: Damping element/Typen bàn đứng  Jungheinrich</t>
  </si>
  <si>
    <t>50432647: Wheel/Bánh cân bằng Jungheinrich</t>
  </si>
  <si>
    <t>51101349: Damping element/Typen tay bảo vệ Jungheinrich</t>
  </si>
  <si>
    <t>50469542: Gaiter/Nắp bảo vệ buly ống dầu Jungheinrich</t>
  </si>
  <si>
    <t>26600260: Joint support/Bạc lót mắc trâu typen nghiêng Jungheinrich</t>
  </si>
  <si>
    <t>Bánh Lái Phụ ERE120 P/n: 51077215 Wheel / 125x60mm - Jungheinrich Đức</t>
  </si>
  <si>
    <t>Results from IC21.1</t>
  </si>
  <si>
    <t>51AA5.2</t>
  </si>
  <si>
    <t>51AA7</t>
  </si>
  <si>
    <t>5V1.9</t>
  </si>
  <si>
    <t>51AB7</t>
  </si>
  <si>
    <t>51AA3</t>
  </si>
  <si>
    <t>51AD4</t>
  </si>
  <si>
    <t>51AB6</t>
  </si>
  <si>
    <t>51AF2</t>
  </si>
  <si>
    <t>51AD2</t>
  </si>
  <si>
    <t>51AA6</t>
  </si>
  <si>
    <t>51AA2</t>
  </si>
  <si>
    <t>51AA4.1</t>
  </si>
  <si>
    <t>51AA4.3</t>
  </si>
  <si>
    <t>51AD5</t>
  </si>
  <si>
    <t>BARRIER BAR(LIMIT AREA)</t>
  </si>
  <si>
    <t>51AC5</t>
  </si>
  <si>
    <t>51AD7</t>
  </si>
  <si>
    <t>DISCHARGE VALVE REED</t>
  </si>
  <si>
    <t>PREPA4</t>
  </si>
  <si>
    <t>51AA1</t>
  </si>
  <si>
    <t>ID138609</t>
  </si>
  <si>
    <t>TEM CAN IN NHIET(50X30 MMXLOI</t>
  </si>
  <si>
    <t>51437505: Restraint system/Tay bảo vệ bên trái Jungheinrich</t>
  </si>
  <si>
    <t>51437506: Restraint system/Tay bảo vệ bên phải Jungheinrich</t>
  </si>
  <si>
    <t xml:space="preserve"> Sơn lót mã hàng BM 604 màu trắng hiệu Benzo Việt Nam (lon 3 lít)</t>
  </si>
  <si>
    <t>Bạc đạn nghiêng khung mã 52023510 Jungheinrich</t>
  </si>
  <si>
    <t>Nút nhấn an toàn cùm điều khiển mã 51283905  Jungheinrich</t>
  </si>
  <si>
    <t>Ống dầu SideShift ngắn 50251657  Jungheinrich</t>
  </si>
  <si>
    <t>Ống dầu chính mã 51240654  Jungheinrich</t>
  </si>
  <si>
    <t>Ống dầu Side Shift ngắn mã 51194845 Jungheinrich</t>
  </si>
  <si>
    <t>MK2</t>
  </si>
  <si>
    <t>BM604</t>
  </si>
  <si>
    <t>Bộ xả bồn cầu nhấn 2 chế độ
Mã hàng: VS043
Bộ xả Hùng Anh
Xuất xứ: Việt Nam</t>
  </si>
  <si>
    <t>Bộ van nhiệt độ dầu TROPICAL THERMOSTAT KIT 75 C
Mã sản phẩm: 2901161800</t>
  </si>
  <si>
    <t>Van góc Angle Valve inox 304 Zento ZT984
- Chất liệu: inox 304
- Kích thước: như hình
- Trọng lượng: 180g
- Bảo hành: 12 tháng.</t>
  </si>
  <si>
    <t>ZT984</t>
  </si>
  <si>
    <t>Cáp nối Cell 70/95mm mã 50431953 Jungheinrich</t>
  </si>
  <si>
    <t>Phốt giữa dí lái mã 52040184 Jungheinrich</t>
  </si>
  <si>
    <t>Lọc gió thùng dầu thủy lực mã 51189840 Jungheinrich</t>
  </si>
  <si>
    <t>Cáp giới hạn hành trình cùm điều khiển mã 05004558 Jungheinrich</t>
  </si>
  <si>
    <t>Cáp nối Cell 50/95mm mã 51070787 Jungheinrich</t>
  </si>
  <si>
    <t>Cáp nối Cell 50/150mm mã 51168587 Jungheinrich</t>
  </si>
  <si>
    <t>Nắp lọc gió thùng dầu mã 50294753 Jungheinrich</t>
  </si>
  <si>
    <t>Cao su giảm chấn Battery mã 51536208  Jungheinrich</t>
  </si>
  <si>
    <t>Núm xoay vô lăng mã 51134300 Jungheinrich</t>
  </si>
  <si>
    <t>Keo dán ống nhựa PVC hiệu Đạt Hòa
Hộp 500g
Xuất xứ Việt Nam</t>
  </si>
  <si>
    <t>Bộ chống sét mã sản phẩm: A9L15685
Xuất xứ Trung Quốc</t>
  </si>
  <si>
    <t>51V2.4</t>
  </si>
  <si>
    <t>5X3.8</t>
  </si>
  <si>
    <t>ID043944</t>
  </si>
  <si>
    <t>FIRST THREAD TENSION SPRING</t>
  </si>
  <si>
    <t>5AE2.31</t>
  </si>
  <si>
    <t>ID043951</t>
  </si>
  <si>
    <t>5AE1.13</t>
  </si>
  <si>
    <t>ID043987</t>
  </si>
  <si>
    <t>DRIVER_ASM</t>
  </si>
  <si>
    <t>51AE7</t>
  </si>
  <si>
    <t>ID044018</t>
  </si>
  <si>
    <t>NEEDLE ROD METAL</t>
  </si>
  <si>
    <t>ID044020</t>
  </si>
  <si>
    <t>NEEDLE ROD LOWER META</t>
  </si>
  <si>
    <t>51Y7</t>
  </si>
  <si>
    <t>ID044034</t>
  </si>
  <si>
    <t>5AE5.1</t>
  </si>
  <si>
    <t>ID044103</t>
  </si>
  <si>
    <t>5M1.12</t>
  </si>
  <si>
    <t>ID044232</t>
  </si>
  <si>
    <t>5A2.5</t>
  </si>
  <si>
    <t>ID044305</t>
  </si>
  <si>
    <t>LOOPER DRIVING CONNECTION BALL</t>
  </si>
  <si>
    <t>ID044331</t>
  </si>
  <si>
    <t>51A5.33</t>
  </si>
  <si>
    <t>ID044378</t>
  </si>
  <si>
    <t>FEED LIFT CONNECTION BALL</t>
  </si>
  <si>
    <t>51A7.8</t>
  </si>
  <si>
    <t>ID044479</t>
  </si>
  <si>
    <t>ID044488</t>
  </si>
  <si>
    <t>5T1.15</t>
  </si>
  <si>
    <t>ID044527</t>
  </si>
  <si>
    <t>5T1.31</t>
  </si>
  <si>
    <t>5W2.4</t>
  </si>
  <si>
    <t>ID044615</t>
  </si>
  <si>
    <t>ID044635</t>
  </si>
  <si>
    <t>5A3.5</t>
  </si>
  <si>
    <t>ID044664</t>
  </si>
  <si>
    <t>ID044665</t>
  </si>
  <si>
    <t>ID044671</t>
  </si>
  <si>
    <t>5F5.9</t>
  </si>
  <si>
    <t>ID044700</t>
  </si>
  <si>
    <t>5A4.2</t>
  </si>
  <si>
    <t>51A7.6</t>
  </si>
  <si>
    <t>ID044735</t>
  </si>
  <si>
    <t>5E1.9</t>
  </si>
  <si>
    <t>ID044819</t>
  </si>
  <si>
    <t>5A6.5</t>
  </si>
  <si>
    <t>ID044833</t>
  </si>
  <si>
    <t>5A7.5</t>
  </si>
  <si>
    <t>ID044836</t>
  </si>
  <si>
    <t>ID044860</t>
  </si>
  <si>
    <t>ID044874</t>
  </si>
  <si>
    <t>5B3.7</t>
  </si>
  <si>
    <t>ID044878</t>
  </si>
  <si>
    <t>DIFFERENTIAL ROCKER</t>
  </si>
  <si>
    <t>51AF6</t>
  </si>
  <si>
    <t>ID044892</t>
  </si>
  <si>
    <t>FEED ADJUSTING SHAFT</t>
  </si>
  <si>
    <t>5B5.3</t>
  </si>
  <si>
    <t>ID044894</t>
  </si>
  <si>
    <t>ID044899</t>
  </si>
  <si>
    <t>REGULATING PLATE</t>
  </si>
  <si>
    <t>5B6.1</t>
  </si>
  <si>
    <t>ID044900</t>
  </si>
  <si>
    <t>REGULATING GEAR</t>
  </si>
  <si>
    <t>5B6.2</t>
  </si>
  <si>
    <t>ID044902</t>
  </si>
  <si>
    <t>LUBRICANT GUIDING BLOCK</t>
  </si>
  <si>
    <t>5B6.4</t>
  </si>
  <si>
    <t>ID044905</t>
  </si>
  <si>
    <t>ID044930</t>
  </si>
  <si>
    <t>ID044944</t>
  </si>
  <si>
    <t>5F7.2</t>
  </si>
  <si>
    <t>ID044952</t>
  </si>
  <si>
    <t>ID044974</t>
  </si>
  <si>
    <t>5B7.2</t>
  </si>
  <si>
    <t>ID044990</t>
  </si>
  <si>
    <t>5G3.6</t>
  </si>
  <si>
    <t>ID045029</t>
  </si>
  <si>
    <t>DUST COVER</t>
  </si>
  <si>
    <t>ID045031</t>
  </si>
  <si>
    <t>MOPVIABLE BLOCK</t>
  </si>
  <si>
    <t>5D4.24</t>
  </si>
  <si>
    <t>ID045039</t>
  </si>
  <si>
    <t>5G1.1</t>
  </si>
  <si>
    <t>ID045041</t>
  </si>
  <si>
    <t>5H2.1</t>
  </si>
  <si>
    <t>ID045059</t>
  </si>
  <si>
    <t>ID045090</t>
  </si>
  <si>
    <t>ID045097</t>
  </si>
  <si>
    <t>5H5.5</t>
  </si>
  <si>
    <t>51G3.5</t>
  </si>
  <si>
    <t>51A2.8</t>
  </si>
  <si>
    <t>ID045312</t>
  </si>
  <si>
    <t>ID045317</t>
  </si>
  <si>
    <t>ID045372</t>
  </si>
  <si>
    <t>ID045387</t>
  </si>
  <si>
    <t>ID045401</t>
  </si>
  <si>
    <t>ID045433</t>
  </si>
  <si>
    <t>ID045434</t>
  </si>
  <si>
    <t>51N4</t>
  </si>
  <si>
    <t>ID045438</t>
  </si>
  <si>
    <t>51A2.28</t>
  </si>
  <si>
    <t>ID045443</t>
  </si>
  <si>
    <t>ID045455</t>
  </si>
  <si>
    <t>5W1.4</t>
  </si>
  <si>
    <t>ID045482</t>
  </si>
  <si>
    <t>5S7</t>
  </si>
  <si>
    <t>51S4.27</t>
  </si>
  <si>
    <t>ID045567</t>
  </si>
  <si>
    <t>5I3.7</t>
  </si>
  <si>
    <t>ID045602</t>
  </si>
  <si>
    <t>ID045604</t>
  </si>
  <si>
    <t>ID045708</t>
  </si>
  <si>
    <t>PRESSER FOOT TONGUE GUARD</t>
  </si>
  <si>
    <t>ID045754</t>
  </si>
  <si>
    <t>5T2.2</t>
  </si>
  <si>
    <t>ID045780</t>
  </si>
  <si>
    <t>5A1.7</t>
  </si>
  <si>
    <t>ID045799</t>
  </si>
  <si>
    <t>5A2.3</t>
  </si>
  <si>
    <t>ID045808</t>
  </si>
  <si>
    <t>5D1.32</t>
  </si>
  <si>
    <t>5V2.9</t>
  </si>
  <si>
    <t>5T1.8</t>
  </si>
  <si>
    <t>5M2.18</t>
  </si>
  <si>
    <t>ID045868</t>
  </si>
  <si>
    <t>5M5.29</t>
  </si>
  <si>
    <t>ID045869</t>
  </si>
  <si>
    <t>ID045927</t>
  </si>
  <si>
    <t>51A5.14</t>
  </si>
  <si>
    <t>51T2.7</t>
  </si>
  <si>
    <t>ID046036</t>
  </si>
  <si>
    <t>5M7.29</t>
  </si>
  <si>
    <t>ID046053</t>
  </si>
  <si>
    <t>51A2.6</t>
  </si>
  <si>
    <t>5D3.3</t>
  </si>
  <si>
    <t>ID046213</t>
  </si>
  <si>
    <t>SCREW  1/4*40</t>
  </si>
  <si>
    <t>5AC2.34</t>
  </si>
  <si>
    <t>ID046231</t>
  </si>
  <si>
    <t>5AC2.28</t>
  </si>
  <si>
    <t>ID046280</t>
  </si>
  <si>
    <t>SCREW  9/64*40</t>
  </si>
  <si>
    <t>5AC2.4</t>
  </si>
  <si>
    <t>ID046474</t>
  </si>
  <si>
    <t>FEED BAR ASM</t>
  </si>
  <si>
    <t>5AG5.9</t>
  </si>
  <si>
    <t>ID046477</t>
  </si>
  <si>
    <t>RUBBER JOINT</t>
  </si>
  <si>
    <t>5AG2.8</t>
  </si>
  <si>
    <t>51B4.5</t>
  </si>
  <si>
    <t>ID046802</t>
  </si>
  <si>
    <t>MOTOR UH9303</t>
  </si>
  <si>
    <t>VALVE PI60]</t>
  </si>
  <si>
    <t>ID058161</t>
  </si>
  <si>
    <t>REAR SUPPORT UH8004</t>
  </si>
  <si>
    <t>5U6.3</t>
  </si>
  <si>
    <t>ID058966</t>
  </si>
  <si>
    <t>5E6.4</t>
  </si>
  <si>
    <t>ID059508</t>
  </si>
  <si>
    <t>SHAFT PIN FT7000</t>
  </si>
  <si>
    <t>ID059530</t>
  </si>
  <si>
    <t>COVER FT7000</t>
  </si>
  <si>
    <t>ID059959</t>
  </si>
  <si>
    <t>ID064265</t>
  </si>
  <si>
    <t>51S6.16</t>
  </si>
  <si>
    <t>ID115785</t>
  </si>
  <si>
    <t>ID115798</t>
  </si>
  <si>
    <t>ID122053</t>
  </si>
  <si>
    <t>ID122055</t>
  </si>
  <si>
    <t>BELT HOLDER (L)</t>
  </si>
  <si>
    <t>ID122058</t>
  </si>
  <si>
    <t>ID131265</t>
  </si>
  <si>
    <t>ID140206</t>
  </si>
  <si>
    <t>ITWH01</t>
  </si>
  <si>
    <t>ID149100</t>
  </si>
  <si>
    <t>PLASTIC WASHER</t>
  </si>
  <si>
    <t>ID149130</t>
  </si>
  <si>
    <t>LOOPER THREAD GUARD</t>
  </si>
  <si>
    <t>ID149131</t>
  </si>
  <si>
    <t>ID149133</t>
  </si>
  <si>
    <t>ID149134</t>
  </si>
  <si>
    <t>Ống ruột gà: Thép mạ kẽm (Pre-galvanized steel) + Lớp vỏ nhựa PVC OMB12CVL
Kích thước 1/2" Đường kính ngoài 20.70mm, đường kính trong 15.80mm, chiều dài 50m/cuộn
Cát Vạn Lợi Việt Nam</t>
  </si>
  <si>
    <t>Ống ruột gà: Thép mạ kẽm (Pre-galvanized steel) + Lớp vỏ nhựa PVC OMB34CVL
Kích thước 3/4" Đường kính ngoài 26.10mm, đường kính trong 20.70mm
Cát Vạn Lợi Việt Nam</t>
  </si>
  <si>
    <t>Vĩnh</t>
  </si>
  <si>
    <t>Khớp nối ống thép luồn dây điện trơn EMT  Mã sản phẩm AMCE12Z 1/2"
Cát Vạn Lợi Việt Nam</t>
  </si>
  <si>
    <t>Co cong 90° cho ống thép luồn dây điện trơn Mã sản phẩm ACOE12 1/2" có 2 vít
Cát Vạn Lợi Việt Nam</t>
  </si>
  <si>
    <t>Co cong 90° cho ống thép luồn dây điện trơn Mã sản phẩm ACOE34 3/4" có 2 vít
Cát Vạn Lợi Việt Nam</t>
  </si>
  <si>
    <t>Ống thép luồn dây điện loại trơn  EMT12
Kích thước 1/2" (16) Đường kính ngoài 17.93mm, độ dày 1.07mm, chiều dài 3.05m/ống
Cát Vạn Lợi Việt Nam</t>
  </si>
  <si>
    <t>Ống thép luồn dây điện loại trơn  EMT34
Kích thước 3/4" (22) Đường kính ngoài 23.42mm, độ dày 1.25mm, chiều dài 3.05m/ống
Cát Vạn Lợi Việt Nam</t>
  </si>
  <si>
    <t>Đầu nối ống thép luồn dây điện trơn và hộp điện CVL® Mã sản phẩm  ADNE12 1/2"
Cát Vạn Lợi Việt Nam</t>
  </si>
  <si>
    <t>Đầu nối ống thép luồn dây điện trơn và hộp điện CVL® Mã sản phẩm  ADNE34 3/4"
Cát Vạn Lợi Việt Nam</t>
  </si>
  <si>
    <t>Đá cắt sắt BOSCH 355x3.0x25.4mm
Mã hàng 2608602751
Xuất xứ China</t>
  </si>
  <si>
    <t>Keo chống thấm, chống dột ProSeal111 ELASTOBOND
Hàng nhập khẩu Philipins
Gói 250g</t>
  </si>
  <si>
    <t>5AH3</t>
  </si>
  <si>
    <t>ID014700</t>
  </si>
  <si>
    <t>EXHAUST PLATE</t>
  </si>
  <si>
    <t>5M2.21</t>
  </si>
  <si>
    <t>ID044370</t>
  </si>
  <si>
    <t>5P2.9</t>
  </si>
  <si>
    <t>5A2.7</t>
  </si>
  <si>
    <t>ID045061</t>
  </si>
  <si>
    <t>ID045715</t>
  </si>
  <si>
    <t>ID046522</t>
  </si>
  <si>
    <t>SCREW 1/4X40 L=6</t>
  </si>
  <si>
    <t>5AG1.27</t>
  </si>
  <si>
    <t>FUSE +  BRACKET 100A</t>
  </si>
  <si>
    <t>IC 42</t>
  </si>
  <si>
    <t>ID055929</t>
  </si>
  <si>
    <t>NEEDLES</t>
  </si>
  <si>
    <t>FALL PROTECTOR HARNESS</t>
  </si>
  <si>
    <t>BX</t>
  </si>
  <si>
    <t>B0.27</t>
  </si>
  <si>
    <t>ID138577</t>
  </si>
  <si>
    <t>MANG PE 52CM 16KG</t>
  </si>
  <si>
    <t>Tâm Hải</t>
  </si>
  <si>
    <t xml:space="preserve">Chất bôi trơn chống gỉ sét - Selleys RP7 /300g xuất xứ: Thái Lan </t>
  </si>
  <si>
    <t>MCCB 100A EZC250F3100 Schneider
Xuất xứ China
Bảo hành 12 tháng</t>
  </si>
  <si>
    <t>Vòng đệm cao su 6204-2RS 
Hiệu Koyo
Vòng bi cao su 20 × 47 × 14mm cho hộp số
Xuất xứ Trung Quốc</t>
  </si>
  <si>
    <t xml:space="preserve">
Vòng đệm cao su 6205 - 2RS
Hiệu Koyo
Đường kính trong:25mm
Đường kính ngoài:52mm
Độ dày vòng bi:15mm
Xuất xứ Trung Quốc
</t>
  </si>
  <si>
    <t>Dây điện Cadivi VCmo - 2x2.5 (cuộn 100 mét) 
Cadivi Việt Nam: màu đỏ, vàng, xanh 
Mã hàng: VCmo 2x2.5</t>
  </si>
  <si>
    <t>Dây điện Cadivi VCmo 2x1.5  (cuộn 100 mét) 
Cadivi Việt Nam: màu đỏ, vàng, xanh, đen
Mã hàng: VCmo 2x1.5</t>
  </si>
  <si>
    <t>Dây điện nối đất CV-1x1.5mm Cadivi/vn (cuộn 100 mét) - màu vàng xanh Cadivi Việt Nam</t>
  </si>
  <si>
    <t>Mũi khoan sắt Φ 3 hiệu Nachi, Nhật Bản</t>
  </si>
  <si>
    <t>Mũi khoan sắt Φ 4 hiệu Nachi, Nhật Bản</t>
  </si>
  <si>
    <t>Mũi khoan sắt Φ 5 hiệu Nachi, Nhật Bản</t>
  </si>
  <si>
    <t>Mũi khoan sắt Φ 6 hiệu Nachi, Nhật Bản</t>
  </si>
  <si>
    <t>Mũi khoan sắt Φ 6.5 hiệu Nachi, Nhật Bản</t>
  </si>
  <si>
    <t>Mũi khoan sắt Φ 7 hiệu Nachi, Nhật Bản</t>
  </si>
  <si>
    <t>Mũi khoan sắt Φ 7.5 hiệu Nachi, Nhật Bản</t>
  </si>
  <si>
    <t>Mũi khoan sắt Φ 8 hiệu Nachi, Nhật Bản</t>
  </si>
  <si>
    <t>Mũi khoan sắt Φ 8.5 hiệu Nachi, Nhật Bản</t>
  </si>
  <si>
    <t>Mũi khoan sắt Φ 9 hiệu Nachi, Nhật Bản</t>
  </si>
  <si>
    <t>Mũi khoan sắt Φ 11 hiệu Nachi, Nhật Bản</t>
  </si>
  <si>
    <t>Mũi khoan sắt Φ 11.5 hiệu Nachi, Nhật Bản</t>
  </si>
  <si>
    <t>T-KS6.5</t>
  </si>
  <si>
    <t>T-KS7</t>
  </si>
  <si>
    <t>T-KS7.5</t>
  </si>
  <si>
    <t>T-KS8.5</t>
  </si>
  <si>
    <t>T-KS9</t>
  </si>
  <si>
    <t>T-KS11</t>
  </si>
  <si>
    <t>T-KS11.5</t>
  </si>
  <si>
    <t>ID000948</t>
  </si>
  <si>
    <t>SCR,M4X0.7X12,FHSCS,DIN 7</t>
  </si>
  <si>
    <t>CA22.02</t>
  </si>
  <si>
    <t>ID001498</t>
  </si>
  <si>
    <t>WASHER,M4 CSK FINISHING,B</t>
  </si>
  <si>
    <t>CA19.02</t>
  </si>
  <si>
    <t>ID002573</t>
  </si>
  <si>
    <t>STOP SCREW</t>
  </si>
  <si>
    <t>CE12.07</t>
  </si>
  <si>
    <t>ID002635</t>
  </si>
  <si>
    <t>ROLL PIN FOR COLLAR</t>
  </si>
  <si>
    <t>CE04.08</t>
  </si>
  <si>
    <t>ID002636</t>
  </si>
  <si>
    <t>CG05.05</t>
  </si>
  <si>
    <t>ID002679</t>
  </si>
  <si>
    <t>MUT GIU DAU</t>
  </si>
  <si>
    <t>CE06.03</t>
  </si>
  <si>
    <t>ID002926</t>
  </si>
  <si>
    <t>CE12.04</t>
  </si>
  <si>
    <t>ID002927</t>
  </si>
  <si>
    <t>VONG CAO SU</t>
  </si>
  <si>
    <t>CG09</t>
  </si>
  <si>
    <t>ID002929</t>
  </si>
  <si>
    <t>CH07.04</t>
  </si>
  <si>
    <t>ID003009</t>
  </si>
  <si>
    <t>SPRING-  BELL CRANK</t>
  </si>
  <si>
    <t>CE06.01</t>
  </si>
  <si>
    <t>ID003269</t>
  </si>
  <si>
    <t>PIN FOR BELL CRANK</t>
  </si>
  <si>
    <t>CE12.01</t>
  </si>
  <si>
    <t>ID003270</t>
  </si>
  <si>
    <t>L.H. SHARPENE</t>
  </si>
  <si>
    <t>CE02.03</t>
  </si>
  <si>
    <t>ID003271</t>
  </si>
  <si>
    <t>R.H. SHARPENER</t>
  </si>
  <si>
    <t>CE04.04</t>
  </si>
  <si>
    <t>ID003335</t>
  </si>
  <si>
    <t>CE04.03</t>
  </si>
  <si>
    <t>ID003337</t>
  </si>
  <si>
    <t>PLATE BOLT NUT</t>
  </si>
  <si>
    <t>CG01.04</t>
  </si>
  <si>
    <t>ID003339</t>
  </si>
  <si>
    <t>CG06.01</t>
  </si>
  <si>
    <t>ID003492</t>
  </si>
  <si>
    <t>KEY FOR GEAR</t>
  </si>
  <si>
    <t>CE12.05</t>
  </si>
  <si>
    <t>ID003579</t>
  </si>
  <si>
    <t>SCREW FOR SHARPENER</t>
  </si>
  <si>
    <t>CH07.02</t>
  </si>
  <si>
    <t>ID003610</t>
  </si>
  <si>
    <t>PRESSURE FOOT</t>
  </si>
  <si>
    <t>CG05.02</t>
  </si>
  <si>
    <t>ID003715</t>
  </si>
  <si>
    <t>WEAR PLATE</t>
  </si>
  <si>
    <t>CE12.02</t>
  </si>
  <si>
    <t>ID003764</t>
  </si>
  <si>
    <t>PLATE BOLT</t>
  </si>
  <si>
    <t>CG04.01</t>
  </si>
  <si>
    <t>ID003785</t>
  </si>
  <si>
    <t>GUIDE BACK OF STANDARD</t>
  </si>
  <si>
    <t>CG12</t>
  </si>
  <si>
    <t>ID004582</t>
  </si>
  <si>
    <t>PULLEY TRUOC</t>
  </si>
  <si>
    <t>CE09</t>
  </si>
  <si>
    <t>ID005270</t>
  </si>
  <si>
    <t>BANH XE TRUOT CUM MAI</t>
  </si>
  <si>
    <t>CE01.02</t>
  </si>
  <si>
    <t>ID005416</t>
  </si>
  <si>
    <t>CHOT CO DINH</t>
  </si>
  <si>
    <t>CG06.02</t>
  </si>
  <si>
    <t>ID005608</t>
  </si>
  <si>
    <t>BANH XE MAI SAU TRAI</t>
  </si>
  <si>
    <t>CH02</t>
  </si>
  <si>
    <t>ID006183</t>
  </si>
  <si>
    <t>GEARBELT, 1/5 X 3/8</t>
  </si>
  <si>
    <t>CA17.01</t>
  </si>
  <si>
    <t>ID006193</t>
  </si>
  <si>
    <t>NHONG MAI TRAI</t>
  </si>
  <si>
    <t>CE01.01</t>
  </si>
  <si>
    <t>ID006312</t>
  </si>
  <si>
    <t>SPIRAL GEAR</t>
  </si>
  <si>
    <t>CE12.06</t>
  </si>
  <si>
    <t>ID006854</t>
  </si>
  <si>
    <t>NHONG NGHIENG</t>
  </si>
  <si>
    <t>CG07</t>
  </si>
  <si>
    <t>ID006892</t>
  </si>
  <si>
    <t>CLAMPING ARM</t>
  </si>
  <si>
    <t>CH05.01</t>
  </si>
  <si>
    <t>ID007392</t>
  </si>
  <si>
    <t>BRACKET, LOWER GEAR</t>
  </si>
  <si>
    <t>CE13</t>
  </si>
  <si>
    <t>ID008704</t>
  </si>
  <si>
    <t>BUSHING-SHARPENER</t>
  </si>
  <si>
    <t>CH07.01</t>
  </si>
  <si>
    <t>ID010536</t>
  </si>
  <si>
    <t>RING                  1</t>
  </si>
  <si>
    <t>51D2.23</t>
  </si>
  <si>
    <t>ID024819</t>
  </si>
  <si>
    <t>CONNECTING LINE</t>
  </si>
  <si>
    <t>ID026107</t>
  </si>
  <si>
    <t>GUIDE STUD</t>
  </si>
  <si>
    <t>CT01.03</t>
  </si>
  <si>
    <t>ID026109</t>
  </si>
  <si>
    <t>GRINDER SPRING</t>
  </si>
  <si>
    <t>CT01.06</t>
  </si>
  <si>
    <t>ID026110</t>
  </si>
  <si>
    <t>GRINDER SHAFT</t>
  </si>
  <si>
    <t>CT06.01</t>
  </si>
  <si>
    <t>ID026111</t>
  </si>
  <si>
    <t>GRINDER SHAFT BEARING</t>
  </si>
  <si>
    <t>CT05.05</t>
  </si>
  <si>
    <t>ID026112</t>
  </si>
  <si>
    <t>GRINDER WHEEL</t>
  </si>
  <si>
    <t>CT04.02</t>
  </si>
  <si>
    <t>ID026113</t>
  </si>
  <si>
    <t>HONE</t>
  </si>
  <si>
    <t>ID026114</t>
  </si>
  <si>
    <t>HONE CLAMP</t>
  </si>
  <si>
    <t>CT05.08</t>
  </si>
  <si>
    <t>ID026162</t>
  </si>
  <si>
    <t>4" CIRCULAR KNIFE</t>
  </si>
  <si>
    <t>ID026219</t>
  </si>
  <si>
    <t>CB02.02</t>
  </si>
  <si>
    <t>ID026326</t>
  </si>
  <si>
    <t>GRINDER HOUSING BOLT</t>
  </si>
  <si>
    <t>CT05.09</t>
  </si>
  <si>
    <t>ID026331</t>
  </si>
  <si>
    <t>GUIDE BLADE LEFT</t>
  </si>
  <si>
    <t>CT04.01</t>
  </si>
  <si>
    <t>ID026339</t>
  </si>
  <si>
    <t>HONE CLAMP SCREW</t>
  </si>
  <si>
    <t>CT05.07</t>
  </si>
  <si>
    <t>ID026432</t>
  </si>
  <si>
    <t>CE12.03</t>
  </si>
  <si>
    <t>ID026433</t>
  </si>
  <si>
    <t>CG03.02</t>
  </si>
  <si>
    <t>ID026436</t>
  </si>
  <si>
    <t>WASHER, FLAT</t>
  </si>
  <si>
    <t>CG02.03</t>
  </si>
  <si>
    <t>ID026445</t>
  </si>
  <si>
    <t>CG02.04</t>
  </si>
  <si>
    <t>ID026447</t>
  </si>
  <si>
    <t>VONG KHOA</t>
  </si>
  <si>
    <t>CG02.10</t>
  </si>
  <si>
    <t>ID026457</t>
  </si>
  <si>
    <t>CG01.02</t>
  </si>
  <si>
    <t>ID026461</t>
  </si>
  <si>
    <t>CLAMP SCREW</t>
  </si>
  <si>
    <t>CG04.08</t>
  </si>
  <si>
    <t>ID026474</t>
  </si>
  <si>
    <t>SCREW, #6-32 X 3/16</t>
  </si>
  <si>
    <t>CE04.10</t>
  </si>
  <si>
    <t>ID026475</t>
  </si>
  <si>
    <t>SCREW, #6-32 X 1/4</t>
  </si>
  <si>
    <t>CE04.11</t>
  </si>
  <si>
    <t>ID026483</t>
  </si>
  <si>
    <t>SCREW, #8-32 X 3/8</t>
  </si>
  <si>
    <t>CG02.11</t>
  </si>
  <si>
    <t>ID026557</t>
  </si>
  <si>
    <t>R.H. NUT</t>
  </si>
  <si>
    <t>CE02.01</t>
  </si>
  <si>
    <t>ID026558</t>
  </si>
  <si>
    <t>L.H. NUT</t>
  </si>
  <si>
    <t>CE02.02</t>
  </si>
  <si>
    <t>ID026559</t>
  </si>
  <si>
    <t>R.H. FOLLOWER NUT</t>
  </si>
  <si>
    <t>CE03.02</t>
  </si>
  <si>
    <t>ID026560</t>
  </si>
  <si>
    <t>L.H. FOLLOWER NUT</t>
  </si>
  <si>
    <t>CE03.04</t>
  </si>
  <si>
    <t>ID026708</t>
  </si>
  <si>
    <t>KHUNG NHOM CUM MAI</t>
  </si>
  <si>
    <t>CH14</t>
  </si>
  <si>
    <t>ID026710</t>
  </si>
  <si>
    <t>THRUST BALL BEARING</t>
  </si>
  <si>
    <t>CG04.04</t>
  </si>
  <si>
    <t>ID026729</t>
  </si>
  <si>
    <t>GEAR ON SCREW SHAFT</t>
  </si>
  <si>
    <t>CG04.09</t>
  </si>
  <si>
    <t>ID026737</t>
  </si>
  <si>
    <t>BEARING - SCREW SHAFT</t>
  </si>
  <si>
    <t>CE01.03</t>
  </si>
  <si>
    <t>ID026776</t>
  </si>
  <si>
    <t>15" CIRCULAR KNIFE</t>
  </si>
  <si>
    <t>CN03</t>
  </si>
  <si>
    <t>ID026780</t>
  </si>
  <si>
    <t>GRINDER WHEEL 3"</t>
  </si>
  <si>
    <t>CN16</t>
  </si>
  <si>
    <t>ID026820</t>
  </si>
  <si>
    <t>CP08.02</t>
  </si>
  <si>
    <t>ID026823</t>
  </si>
  <si>
    <t>TRUC BANH XE TRUOC</t>
  </si>
  <si>
    <t>CP02.11</t>
  </si>
  <si>
    <t>ID026825</t>
  </si>
  <si>
    <t>OFFSET AXLE - REAR</t>
  </si>
  <si>
    <t>CP01.16</t>
  </si>
  <si>
    <t>ID026829</t>
  </si>
  <si>
    <t>CP07.06</t>
  </si>
  <si>
    <t>ID026832</t>
  </si>
  <si>
    <t>CP09.04</t>
  </si>
  <si>
    <t>ID026836</t>
  </si>
  <si>
    <t>CP01.13</t>
  </si>
  <si>
    <t>ID026839</t>
  </si>
  <si>
    <t>CP02.01</t>
  </si>
  <si>
    <t>CP08.07</t>
  </si>
  <si>
    <t>ID026842</t>
  </si>
  <si>
    <t>CP02.03</t>
  </si>
  <si>
    <t>ID026843</t>
  </si>
  <si>
    <t>ID026846</t>
  </si>
  <si>
    <t>CP07.07</t>
  </si>
  <si>
    <t>ID026847</t>
  </si>
  <si>
    <t>FEED ROLL COIL SPRING</t>
  </si>
  <si>
    <t>CP07.10</t>
  </si>
  <si>
    <t>ID026854</t>
  </si>
  <si>
    <t>CP08.11</t>
  </si>
  <si>
    <t>ID026856</t>
  </si>
  <si>
    <t>GEAR REDUCER</t>
  </si>
  <si>
    <t>CP06</t>
  </si>
  <si>
    <t>ID026857</t>
  </si>
  <si>
    <t>DRIVE SPINDLE</t>
  </si>
  <si>
    <t>CP05.02</t>
  </si>
  <si>
    <t>ID026860</t>
  </si>
  <si>
    <t>CP01.12</t>
  </si>
  <si>
    <t>ID026861</t>
  </si>
  <si>
    <t>TORQUE LIMITER</t>
  </si>
  <si>
    <t>CP07.01</t>
  </si>
  <si>
    <t>ID026862</t>
  </si>
  <si>
    <t>NHONG XICH</t>
  </si>
  <si>
    <t>CP04.01</t>
  </si>
  <si>
    <t>ID026864</t>
  </si>
  <si>
    <t>CP07.09</t>
  </si>
  <si>
    <t>ID026867</t>
  </si>
  <si>
    <t>DRIVE GEAR ADJUSTING ARM</t>
  </si>
  <si>
    <t>CP07.08</t>
  </si>
  <si>
    <t>ID026868</t>
  </si>
  <si>
    <t>TRUC NHONG</t>
  </si>
  <si>
    <t>CP02.10</t>
  </si>
  <si>
    <t>ID026869</t>
  </si>
  <si>
    <t>BANH NHONG</t>
  </si>
  <si>
    <t>CP04.04</t>
  </si>
  <si>
    <t>ID026871</t>
  </si>
  <si>
    <t>FEED ROLL DRIVE GEAR/SPROCKET</t>
  </si>
  <si>
    <t>CP07.02</t>
  </si>
  <si>
    <t>ID026874</t>
  </si>
  <si>
    <t>CP08.04</t>
  </si>
  <si>
    <t>ID026884</t>
  </si>
  <si>
    <t>FEED ROLL DRIVE GEAR SHAFT</t>
  </si>
  <si>
    <t>CP08.03</t>
  </si>
  <si>
    <t>ID026887</t>
  </si>
  <si>
    <t>VARIABLE PULLEY LOCK NUT</t>
  </si>
  <si>
    <t>CP07.03</t>
  </si>
  <si>
    <t>ID026890</t>
  </si>
  <si>
    <t>RELEASE SPRING</t>
  </si>
  <si>
    <t>CP03.08</t>
  </si>
  <si>
    <t>ID026893</t>
  </si>
  <si>
    <t>VARIABLE PULLEY SHAFT</t>
  </si>
  <si>
    <t>CP08.01</t>
  </si>
  <si>
    <t>ID026894</t>
  </si>
  <si>
    <t>FEED ROLL DRIVE GEAR</t>
  </si>
  <si>
    <t>CP07.04</t>
  </si>
  <si>
    <t>ID026895</t>
  </si>
  <si>
    <t>VARIABLE PULLEY LINK - LH</t>
  </si>
  <si>
    <t>ID026896</t>
  </si>
  <si>
    <t>VARIABLE PULLEY LINK - RH</t>
  </si>
  <si>
    <t>ID026897</t>
  </si>
  <si>
    <t>VARIABLE PULLEY LINK HEX STUD</t>
  </si>
  <si>
    <t>CP08.08</t>
  </si>
  <si>
    <t>ID026898</t>
  </si>
  <si>
    <t>VARIABLE PULLEY LINK RATCHET</t>
  </si>
  <si>
    <t>CP09.01</t>
  </si>
  <si>
    <t>ID026908</t>
  </si>
  <si>
    <t>CLUTCH GEAR FOR ROLLER CLUTCH</t>
  </si>
  <si>
    <t>CP01.15</t>
  </si>
  <si>
    <t>ID026914</t>
  </si>
  <si>
    <t>CP14.02</t>
  </si>
  <si>
    <t>ID026925</t>
  </si>
  <si>
    <t>CP15.01</t>
  </si>
  <si>
    <t>ID026932</t>
  </si>
  <si>
    <t>CART GUIDE WHEEL AXLE</t>
  </si>
  <si>
    <t>CP03.10</t>
  </si>
  <si>
    <t>ID026933</t>
  </si>
  <si>
    <t>CART GUIDE WHEEL</t>
  </si>
  <si>
    <t>CP04.03</t>
  </si>
  <si>
    <t>ID026935</t>
  </si>
  <si>
    <t>VARIABLE FEED BELT GUARD</t>
  </si>
  <si>
    <t>ID026936</t>
  </si>
  <si>
    <t>ID026956</t>
  </si>
  <si>
    <t>RELAY</t>
  </si>
  <si>
    <t>ID026970</t>
  </si>
  <si>
    <t>TOGGLE SWITCH - THUMB</t>
  </si>
  <si>
    <t>CP08.12</t>
  </si>
  <si>
    <t>ID026972</t>
  </si>
  <si>
    <t>LIMIT MICROSWITCH - END TRAVEL</t>
  </si>
  <si>
    <t>CP09.02</t>
  </si>
  <si>
    <t>ID027016</t>
  </si>
  <si>
    <t>ROUND HEAD MACHINE SCREW</t>
  </si>
  <si>
    <t>CP03.02</t>
  </si>
  <si>
    <t>ID027017</t>
  </si>
  <si>
    <t>FILLISTER HEAD MACHINE SCREW</t>
  </si>
  <si>
    <t>CP02.08</t>
  </si>
  <si>
    <t>ID027021</t>
  </si>
  <si>
    <t>THUMB SCREW</t>
  </si>
  <si>
    <t>CP03.09</t>
  </si>
  <si>
    <t>ID027029</t>
  </si>
  <si>
    <t>CP01.06</t>
  </si>
  <si>
    <t>ID027048</t>
  </si>
  <si>
    <t>CP01.03</t>
  </si>
  <si>
    <t>ID027050</t>
  </si>
  <si>
    <t>THEN MAT NGUYET</t>
  </si>
  <si>
    <t>CP01.08</t>
  </si>
  <si>
    <t>ID027095</t>
  </si>
  <si>
    <t>CW10.11</t>
  </si>
  <si>
    <t>ID027096</t>
  </si>
  <si>
    <t>CYLINDER SUPPORT</t>
  </si>
  <si>
    <t>CW09.09</t>
  </si>
  <si>
    <t>ID027113</t>
  </si>
  <si>
    <t>CW10.05</t>
  </si>
  <si>
    <t>ID027123</t>
  </si>
  <si>
    <t>CP05.01</t>
  </si>
  <si>
    <t>ID027135</t>
  </si>
  <si>
    <t>CP05.04</t>
  </si>
  <si>
    <t>ID027145</t>
  </si>
  <si>
    <t>WOODRUFF KEY</t>
  </si>
  <si>
    <t>ID035070</t>
  </si>
  <si>
    <t>LINEAR POTENTIOM</t>
  </si>
  <si>
    <t>CN14.01</t>
  </si>
  <si>
    <t>ID041478</t>
  </si>
  <si>
    <t>DAY MAI EASTMAN-181C2-1/USA</t>
  </si>
  <si>
    <t>CB08</t>
  </si>
  <si>
    <t>ID043947</t>
  </si>
  <si>
    <t>THREAD CUTTER LEAVER ASM LARGE</t>
  </si>
  <si>
    <t>ID043955</t>
  </si>
  <si>
    <t>5AE1.8</t>
  </si>
  <si>
    <t>ID043970</t>
  </si>
  <si>
    <t>SHAFT NUT</t>
  </si>
  <si>
    <t>51A5.11</t>
  </si>
  <si>
    <t>51AC6</t>
  </si>
  <si>
    <t>ID044059</t>
  </si>
  <si>
    <t>CONNECTING BAR</t>
  </si>
  <si>
    <t>51T1</t>
  </si>
  <si>
    <t>51T5.9</t>
  </si>
  <si>
    <t>ID044261</t>
  </si>
  <si>
    <t>BUSHING HOUSING</t>
  </si>
  <si>
    <t>ID044276</t>
  </si>
  <si>
    <t>ID044365</t>
  </si>
  <si>
    <t>51AA4.9</t>
  </si>
  <si>
    <t>51T4.23</t>
  </si>
  <si>
    <t>ID044553</t>
  </si>
  <si>
    <t>5X6.14</t>
  </si>
  <si>
    <t>ID044595</t>
  </si>
  <si>
    <t>51V2.12</t>
  </si>
  <si>
    <t>ID044616</t>
  </si>
  <si>
    <t>ID044638</t>
  </si>
  <si>
    <t>ID044644</t>
  </si>
  <si>
    <t>51AA4.7</t>
  </si>
  <si>
    <t>ID044660</t>
  </si>
  <si>
    <t>TENSION CONTROL PLATE</t>
  </si>
  <si>
    <t>51S4.14</t>
  </si>
  <si>
    <t>51G6.7</t>
  </si>
  <si>
    <t>ID044776</t>
  </si>
  <si>
    <t>5U5.5</t>
  </si>
  <si>
    <t>51AA4.4</t>
  </si>
  <si>
    <t>ID045068</t>
  </si>
  <si>
    <t>5A1.29</t>
  </si>
  <si>
    <t>ID045092</t>
  </si>
  <si>
    <t>ID045161</t>
  </si>
  <si>
    <t>ALUMINUM STRIP</t>
  </si>
  <si>
    <t>ID045187</t>
  </si>
  <si>
    <t>ID045227</t>
  </si>
  <si>
    <t>51AA5.4</t>
  </si>
  <si>
    <t>51S6.28</t>
  </si>
  <si>
    <t>ID045420</t>
  </si>
  <si>
    <t>ID045475</t>
  </si>
  <si>
    <t>SHAFT(L)</t>
  </si>
  <si>
    <t>51S4.16</t>
  </si>
  <si>
    <t>5U1.6</t>
  </si>
  <si>
    <t>ID045656</t>
  </si>
  <si>
    <t>ID045747</t>
  </si>
  <si>
    <t>MAIN BOARD</t>
  </si>
  <si>
    <t>51T4.19</t>
  </si>
  <si>
    <t>ID045778</t>
  </si>
  <si>
    <t>5D1.15</t>
  </si>
  <si>
    <t>ID045847</t>
  </si>
  <si>
    <t>51S4.12</t>
  </si>
  <si>
    <t>51S5.26</t>
  </si>
  <si>
    <t>ID045953</t>
  </si>
  <si>
    <t>5M2.6</t>
  </si>
  <si>
    <t>51D2.11</t>
  </si>
  <si>
    <t>ID045967</t>
  </si>
  <si>
    <t>51S6.26</t>
  </si>
  <si>
    <t>51S2.20</t>
  </si>
  <si>
    <t>51S2.34</t>
  </si>
  <si>
    <t>51S6.25</t>
  </si>
  <si>
    <t>51T2.29</t>
  </si>
  <si>
    <t>51S6.24</t>
  </si>
  <si>
    <t>51G1.5</t>
  </si>
  <si>
    <t>51S6.32</t>
  </si>
  <si>
    <t>ID046278</t>
  </si>
  <si>
    <t>LOOPER SIDE COVER ( L ) ASSY</t>
  </si>
  <si>
    <t>51E2.1</t>
  </si>
  <si>
    <t>ID046310</t>
  </si>
  <si>
    <t>ID046496</t>
  </si>
  <si>
    <t>ID046532</t>
  </si>
  <si>
    <t>SCREW 9/64X40 L=10.5</t>
  </si>
  <si>
    <t>ID046577</t>
  </si>
  <si>
    <t>BUTTON CLAMP LIFTING ROD</t>
  </si>
  <si>
    <t>ID046862</t>
  </si>
  <si>
    <t>51D6.9</t>
  </si>
  <si>
    <t>ID046866</t>
  </si>
  <si>
    <t>BOBBIN CASE ASSY</t>
  </si>
  <si>
    <t>51D3.7</t>
  </si>
  <si>
    <t>ID046885</t>
  </si>
  <si>
    <t>51D4.6</t>
  </si>
  <si>
    <t>ID046900</t>
  </si>
  <si>
    <t>ID047151</t>
  </si>
  <si>
    <t>NUT, 2 M3</t>
  </si>
  <si>
    <t>ID047233</t>
  </si>
  <si>
    <t>TRANSFORMER 850W</t>
  </si>
  <si>
    <t>STAINLESSSTEEL HANDSOAP DISPEN</t>
  </si>
  <si>
    <t>1000 ROUGHNESS PAPER</t>
  </si>
  <si>
    <t>FIRE DETECTOR PB1</t>
  </si>
  <si>
    <t>CONNECTOR PLASTIC</t>
  </si>
  <si>
    <t>51S4.4</t>
  </si>
  <si>
    <t>ID059280</t>
  </si>
  <si>
    <t>LOW KNIFE CT6500</t>
  </si>
  <si>
    <t>ID062469</t>
  </si>
  <si>
    <t>LOOPER (RIGHT)</t>
  </si>
  <si>
    <t>ID062828</t>
  </si>
  <si>
    <t>5R2.2</t>
  </si>
  <si>
    <t>ID062841</t>
  </si>
  <si>
    <t>5R2.1</t>
  </si>
  <si>
    <t>51AA5.5</t>
  </si>
  <si>
    <t>ID112165</t>
  </si>
  <si>
    <t>CRANKSHAFE</t>
  </si>
  <si>
    <t>ID115752</t>
  </si>
  <si>
    <t>MOTOR</t>
  </si>
  <si>
    <t>ID115773</t>
  </si>
  <si>
    <t>ID122064</t>
  </si>
  <si>
    <t>CAM FOR BUTTON MOVING BASE</t>
  </si>
  <si>
    <t>51D6.5</t>
  </si>
  <si>
    <t>ID122065</t>
  </si>
  <si>
    <t>GEARHEAR</t>
  </si>
  <si>
    <t>ID122971</t>
  </si>
  <si>
    <t>SHAFT,PINION,SHARPENER DR</t>
  </si>
  <si>
    <t>CA03.01</t>
  </si>
  <si>
    <t>ID122973</t>
  </si>
  <si>
    <t>PULLEY, FIXED, MACHINING,</t>
  </si>
  <si>
    <t>CA16.01</t>
  </si>
  <si>
    <t>ID122974</t>
  </si>
  <si>
    <t>CLAMP ASSEMBLY, SHARPENER</t>
  </si>
  <si>
    <t>CA17.02</t>
  </si>
  <si>
    <t>ID123006</t>
  </si>
  <si>
    <t>ROLLER,SIDE,LWR RLR GD,S-</t>
  </si>
  <si>
    <t>CA15.02</t>
  </si>
  <si>
    <t>ID123030</t>
  </si>
  <si>
    <t>SPACER, GRINDING, SHARPEN</t>
  </si>
  <si>
    <t>CA23.01</t>
  </si>
  <si>
    <t>ID123052</t>
  </si>
  <si>
    <t>GRIP RING, DIA 6</t>
  </si>
  <si>
    <t>CA21.01</t>
  </si>
  <si>
    <t>ID123059</t>
  </si>
  <si>
    <t>PIN,REAR, LOWER ROLLER G</t>
  </si>
  <si>
    <t>CA12.02</t>
  </si>
  <si>
    <t>ID123101</t>
  </si>
  <si>
    <t>BUMPER,STOP,PRESSERFOOT,S</t>
  </si>
  <si>
    <t>CA10.01</t>
  </si>
  <si>
    <t>ID123355</t>
  </si>
  <si>
    <t>SCR, 6-32X5/16 SHCS BLK,</t>
  </si>
  <si>
    <t>CA18.01</t>
  </si>
  <si>
    <t>ID123801</t>
  </si>
  <si>
    <t>250S, STONE GRINDING</t>
  </si>
  <si>
    <t>CN07.01</t>
  </si>
  <si>
    <t>ID127448</t>
  </si>
  <si>
    <t>ATTACHMENT PLUG</t>
  </si>
  <si>
    <t>CE07</t>
  </si>
  <si>
    <t>ID127449</t>
  </si>
  <si>
    <t>TERMINAL BLOCK</t>
  </si>
  <si>
    <t>CE10</t>
  </si>
  <si>
    <t>ID127454</t>
  </si>
  <si>
    <t>STRAIGHT KNIFE 8"(ORIGINAL)</t>
  </si>
  <si>
    <t>CB10</t>
  </si>
  <si>
    <t>ID127464</t>
  </si>
  <si>
    <t>LIGHT, COMPLETE, E137, 25</t>
  </si>
  <si>
    <t>CN07.02</t>
  </si>
  <si>
    <t>ID127473</t>
  </si>
  <si>
    <t>BEARING, SELF-ALIGNING, B</t>
  </si>
  <si>
    <t>CN07.03</t>
  </si>
  <si>
    <t>ID127474</t>
  </si>
  <si>
    <t>CN07.06</t>
  </si>
  <si>
    <t>ID127475</t>
  </si>
  <si>
    <t>CABLE, VFD PROGRAMMING, 2</t>
  </si>
  <si>
    <t>CN07.05</t>
  </si>
  <si>
    <t>ID127485</t>
  </si>
  <si>
    <t>KNIFE DRIVEN GEAR - 18T</t>
  </si>
  <si>
    <t>CT01.07</t>
  </si>
  <si>
    <t>ID127486</t>
  </si>
  <si>
    <t>KNIFE SHAFT</t>
  </si>
  <si>
    <t>CT01.09</t>
  </si>
  <si>
    <t>ID127499</t>
  </si>
  <si>
    <t>DRIVE SHAFT GREASE FITTING</t>
  </si>
  <si>
    <t>CT05.10</t>
  </si>
  <si>
    <t>ID127505</t>
  </si>
  <si>
    <t>FIXED IDLER GEAR STUD GREASE</t>
  </si>
  <si>
    <t>CT01.10</t>
  </si>
  <si>
    <t>ID127506</t>
  </si>
  <si>
    <t>FIXED IDLER GEAR STUD NUT</t>
  </si>
  <si>
    <t>CT06.05</t>
  </si>
  <si>
    <t>ID127507</t>
  </si>
  <si>
    <t>SLIDE IDLER GEAR STUD GREASE</t>
  </si>
  <si>
    <t>ID127548</t>
  </si>
  <si>
    <t>COIL</t>
  </si>
  <si>
    <t>CW11.02</t>
  </si>
  <si>
    <t>ID127572</t>
  </si>
  <si>
    <t>BEARING-COUNTRY OF ORIGIN ITAL</t>
  </si>
  <si>
    <t>CW10.04</t>
  </si>
  <si>
    <t>ID127593</t>
  </si>
  <si>
    <t>ROD END BEARING</t>
  </si>
  <si>
    <t>ID127594</t>
  </si>
  <si>
    <t>CP02.05</t>
  </si>
  <si>
    <t>ID131267</t>
  </si>
  <si>
    <t>SUPPLY MAIN PCB ASSY</t>
  </si>
  <si>
    <t>ID131305</t>
  </si>
  <si>
    <t>VONG KHOA TRUC</t>
  </si>
  <si>
    <t>CP02.07</t>
  </si>
  <si>
    <t>ID133692</t>
  </si>
  <si>
    <t>ID133694</t>
  </si>
  <si>
    <t>ID134096</t>
  </si>
  <si>
    <t>ID134098</t>
  </si>
  <si>
    <t>FE0.25</t>
  </si>
  <si>
    <t>ID149291</t>
  </si>
  <si>
    <t>ID149313</t>
  </si>
  <si>
    <t>ADJUSTING SCREW ASM.</t>
  </si>
  <si>
    <t>51G2.5</t>
  </si>
  <si>
    <t>ID150169</t>
  </si>
  <si>
    <t>CB05.05</t>
  </si>
  <si>
    <t>ID150198</t>
  </si>
  <si>
    <t>BRUSH FOR CUTTING DEVICE</t>
  </si>
  <si>
    <t>ID150203</t>
  </si>
  <si>
    <t>END STOP SWITCH</t>
  </si>
  <si>
    <t>CB02.04</t>
  </si>
  <si>
    <t>ID150209</t>
  </si>
  <si>
    <t>250S, BLADEROUNDIN CARB</t>
  </si>
  <si>
    <t>CN04.04</t>
  </si>
  <si>
    <t>ID150234</t>
  </si>
  <si>
    <t>SCR, M3X0.5X6 SHCS BLK DI</t>
  </si>
  <si>
    <t>CA20.02</t>
  </si>
  <si>
    <t>ID150239</t>
  </si>
  <si>
    <t>SCR, M3X0.5X4 SHSS CUP PT</t>
  </si>
  <si>
    <t>CA15.01</t>
  </si>
  <si>
    <t>ID150240</t>
  </si>
  <si>
    <t>PIN,SIDE, LOWER ROLLER G</t>
  </si>
  <si>
    <t>CA12.01</t>
  </si>
  <si>
    <t>ID150261</t>
  </si>
  <si>
    <t>WASHER,M4 C'SUNK EXT TOOT</t>
  </si>
  <si>
    <t>CA19.01</t>
  </si>
  <si>
    <t>ID150267</t>
  </si>
  <si>
    <t>SPRING, EXTENSION</t>
  </si>
  <si>
    <t>CA09.01</t>
  </si>
  <si>
    <t>ID150286</t>
  </si>
  <si>
    <t>CW06.01</t>
  </si>
  <si>
    <t>ID150341</t>
  </si>
  <si>
    <t>L.H. SHARPENER</t>
  </si>
  <si>
    <t>CE04.05</t>
  </si>
  <si>
    <t>ID150344</t>
  </si>
  <si>
    <t>CE04.06</t>
  </si>
  <si>
    <t>Ống ruột gà: Thép mạ kẽm (Pre-galvanized steel) + Lớp vỏ nhựa PVC OMB100CVL
Kích thước 3/4" Đường kính ngoài 30.20mm, đường kính trong 26.00mm
Cát Vạn Lợi Việt Nam</t>
  </si>
  <si>
    <t xml:space="preserve">Vít bắn tôn 2cm Đài Loan
Tiêu chuẩn: DIN, ISO
 - Quy cách: 2cm
 - Chiều dài ren: Ren suốt
 - Bề mặt: Xi 7 màu
 - Kí hiệu: Chữ D
 - Nguyên liệu: C1022
 - Đóng gói: 200 con/bịch </t>
  </si>
  <si>
    <t>Công tắc hẹn giờ CCT15441 hiệu Schneider China
Bảo hành 12 tháng</t>
  </si>
  <si>
    <t>CCT15441</t>
  </si>
  <si>
    <t>485.95.008</t>
  </si>
  <si>
    <t>Tuần
Week</t>
  </si>
  <si>
    <t>Bánh lái ETV 116 P/n: 51331328 Wheel drive - Jungheinrich Đức  vendor đổi mã 51754648</t>
  </si>
  <si>
    <t>Biến tần Siemens SINAMICS V20 Trung Quốc 
6SL3210-5BE25-5UV0 (3P AC 380-480V, 5.5KW)
Cung cấp CO,CQ</t>
  </si>
  <si>
    <t>6SL3210-5BE25-5UV0</t>
  </si>
  <si>
    <t>Ổ cắm Clipsal 16A/ 250V mã số: E426UEST2/T Schneider</t>
  </si>
  <si>
    <t>Filter kit Mode: 2901194402 Alascopco - EU/ lọc gió máy nén khí</t>
  </si>
  <si>
    <t>ID044163</t>
  </si>
  <si>
    <t>ARM</t>
  </si>
  <si>
    <t>51V3.14</t>
  </si>
  <si>
    <t>51AE4</t>
  </si>
  <si>
    <t>ID045047</t>
  </si>
  <si>
    <t>ID045077</t>
  </si>
  <si>
    <t>CARRIER/HOOK DRIVING SLEEVE</t>
  </si>
  <si>
    <t>ID045325</t>
  </si>
  <si>
    <t>ID045326</t>
  </si>
  <si>
    <t>ID045678</t>
  </si>
  <si>
    <t>THROAT PLATE FOR FT7003</t>
  </si>
  <si>
    <t>ID045704</t>
  </si>
  <si>
    <t>5R3.1</t>
  </si>
  <si>
    <t>ID045836</t>
  </si>
  <si>
    <t>5M4.5</t>
  </si>
  <si>
    <t>ID046134</t>
  </si>
  <si>
    <t>ID046282</t>
  </si>
  <si>
    <t>5AC2.5</t>
  </si>
  <si>
    <t>5AG4.3</t>
  </si>
  <si>
    <t>ID061687</t>
  </si>
  <si>
    <t>SPRING FT7000</t>
  </si>
  <si>
    <t>5H6.17</t>
  </si>
  <si>
    <t>ID062415</t>
  </si>
  <si>
    <t>THREAD PLATE</t>
  </si>
  <si>
    <t>ID062468</t>
  </si>
  <si>
    <t>LOOPER FT6500</t>
  </si>
  <si>
    <t>ID126738</t>
  </si>
  <si>
    <t>CONTROL BOXFOR BUTTON FEEDER</t>
  </si>
  <si>
    <t>ID140845</t>
  </si>
  <si>
    <t>LOPPER L 3/16</t>
  </si>
  <si>
    <t>5AF6.3</t>
  </si>
  <si>
    <t>ID148990</t>
  </si>
  <si>
    <t>DRUM XEROX P455 CT350976</t>
  </si>
  <si>
    <t>ID148992</t>
  </si>
  <si>
    <t>HOP MUC XEROX P455</t>
  </si>
  <si>
    <t>ID148993</t>
  </si>
  <si>
    <t>CT201734 P455 REFILL+ CHIPSET</t>
  </si>
  <si>
    <t>ID148995</t>
  </si>
  <si>
    <t>MAINTENANCE KIT FUSER P455</t>
  </si>
  <si>
    <t>ID148998</t>
  </si>
  <si>
    <t>DRUM CARTRIDGE XEROX W 5225</t>
  </si>
  <si>
    <t>ID148999</t>
  </si>
  <si>
    <t>NHONG CUON GIAY P455</t>
  </si>
  <si>
    <t>ID149000</t>
  </si>
  <si>
    <t>PAPER PICKUP XEROX P455</t>
  </si>
  <si>
    <t>ID149001</t>
  </si>
  <si>
    <t>MAY IN XEROX P455D</t>
  </si>
  <si>
    <t>ID149006</t>
  </si>
  <si>
    <t>HOP MUC XEROX C3055DX BLACK</t>
  </si>
  <si>
    <t>ID149009</t>
  </si>
  <si>
    <t>HOP MUC RICOH MP 5055</t>
  </si>
  <si>
    <t>51E4.1</t>
  </si>
  <si>
    <t>Đầu báo khói 2412/24E System Sensor (Mỹ)</t>
  </si>
  <si>
    <t>Đầu báo khói quang Model ALN-V 39.5VDC MAX 30mA hiệu Hochiki</t>
  </si>
  <si>
    <t>Đầu báo khói nhiệt Model ATJ-EA 39.5VDC. MAX. 30mA hiệu Hochiki</t>
  </si>
  <si>
    <t>Lọc xe nâng Linder mã OC - 139</t>
  </si>
  <si>
    <t>Bộ điều khiển xe nâng gas Linder GEE065515140</t>
  </si>
  <si>
    <t>OC - 139</t>
  </si>
  <si>
    <t>GEE065515140</t>
  </si>
  <si>
    <t>SPXNG</t>
  </si>
  <si>
    <t>Lọc xe nâng Linder mã 06A - 115561BL</t>
  </si>
  <si>
    <t>06A - 115561BL</t>
  </si>
  <si>
    <t>Giá đỡ tay xe nâng điện Linder SKU: 3354336204</t>
  </si>
  <si>
    <t>Vòng bi càng nâng xe Linder SKU: 0009249535V</t>
  </si>
  <si>
    <t>0009249535V</t>
  </si>
  <si>
    <t>Dây curoa xe nâng Linder SKU: 3512228001</t>
  </si>
  <si>
    <t>Lọc gió xe nâng Linder SKU: 0009839013</t>
  </si>
  <si>
    <t>Găng tay len phủ cao su 1 mặt 70g
Chất liệu: len sợ, cao su
Màu sắc: Trắng đỏ
Bảo hộ hãng Sang Hà
Xuất xứ: Việt Nam</t>
  </si>
  <si>
    <t>đôi</t>
  </si>
  <si>
    <t>Rổ</t>
  </si>
  <si>
    <t>Vị trí</t>
  </si>
  <si>
    <t>Vòi nước rửa chén nóng lạnh hiệu Valta mã hàng: TD-2124M
Công nghệ Hàn Quốc
Xuất xứ: Việt Nam
Bảo hành 12 tháng</t>
  </si>
  <si>
    <t>Cụm bánh phụ P/n: 51522281  Jungheinrich Đức (bao gồm bánh xe và càng lắp)</t>
  </si>
  <si>
    <t>50127628: Lever, Wheel arm/Cụm bánh tải đôi Jungheinrich (không có bánh chỉ có càng lắp)</t>
  </si>
  <si>
    <t>VAN XẢ TIỂU CẢM ỨNG ÂM TƯỜNG
Mã sản phẩm WF-8614
Hãng sản xuất American Standard
Chiều dài 150 mm
Chiều rộng 150 mm
Hãng sản xuất: American Standard
Công nghệ sản xuất: Mỹ
Xuất xứ : China</t>
  </si>
  <si>
    <t>EFG120</t>
  </si>
  <si>
    <t>Bánh xe pu lõi nhựa có nắp che càng thép chịu tải nặng S4-6209-925P (φ150)
Thương hiệu: SP Caster ( COLSON GROUP )
•Xuất xứ:Colson Guangzhou China
•Vật liệu càng : Thép mạ kẽm</t>
  </si>
  <si>
    <t>ID001773</t>
  </si>
  <si>
    <t>ID044106</t>
  </si>
  <si>
    <t>5R1.7</t>
  </si>
  <si>
    <t>5P4.5</t>
  </si>
  <si>
    <t>51T2.30</t>
  </si>
  <si>
    <t>ID044765</t>
  </si>
  <si>
    <t>LOCATOR KEY</t>
  </si>
  <si>
    <t>ID044766</t>
  </si>
  <si>
    <t>5F6.3</t>
  </si>
  <si>
    <t>ID044814</t>
  </si>
  <si>
    <t>ID044815</t>
  </si>
  <si>
    <t>ID044850</t>
  </si>
  <si>
    <t>5B1.7</t>
  </si>
  <si>
    <t>5B5.9</t>
  </si>
  <si>
    <t>ID045008</t>
  </si>
  <si>
    <t>ID045009</t>
  </si>
  <si>
    <t>51AA5.6</t>
  </si>
  <si>
    <t>ID045023</t>
  </si>
  <si>
    <t>ID045024</t>
  </si>
  <si>
    <t>FABRIC GUIDE(L)</t>
  </si>
  <si>
    <t>51G1.4</t>
  </si>
  <si>
    <t>ID045055</t>
  </si>
  <si>
    <t>FABRIC PRESSER</t>
  </si>
  <si>
    <t>5D6.1</t>
  </si>
  <si>
    <t>51B3.2</t>
  </si>
  <si>
    <t>SLIDE GUIDE ASM</t>
  </si>
  <si>
    <t>ID045211</t>
  </si>
  <si>
    <t>LEVER ASM</t>
  </si>
  <si>
    <t>ID045320</t>
  </si>
  <si>
    <t>51AA5.7</t>
  </si>
  <si>
    <t>ID045435</t>
  </si>
  <si>
    <t>51A2.30</t>
  </si>
  <si>
    <t>ID045452</t>
  </si>
  <si>
    <t>ID045613</t>
  </si>
  <si>
    <t>ID045642</t>
  </si>
  <si>
    <t>ID045659</t>
  </si>
  <si>
    <t>5D1.13</t>
  </si>
  <si>
    <t>51S6.36</t>
  </si>
  <si>
    <t>ID045838</t>
  </si>
  <si>
    <t>ID045909</t>
  </si>
  <si>
    <t>51S5.15</t>
  </si>
  <si>
    <t>ID045917</t>
  </si>
  <si>
    <t>5D4.8</t>
  </si>
  <si>
    <t>ID046043</t>
  </si>
  <si>
    <t>51T4.18</t>
  </si>
  <si>
    <t>ID046084</t>
  </si>
  <si>
    <t>51S5.31</t>
  </si>
  <si>
    <t>ID046476</t>
  </si>
  <si>
    <t>ADJUSTING  LINK SPRING GUIDE</t>
  </si>
  <si>
    <t>ID046492</t>
  </si>
  <si>
    <t>ID046500</t>
  </si>
  <si>
    <t>SCREW 3/32X56 L=1.9</t>
  </si>
  <si>
    <t>5AG1.16</t>
  </si>
  <si>
    <t>ROTARY WHEEL Ð¤ 100</t>
  </si>
  <si>
    <t>PLASTIC TIE WRAPS 250MM</t>
  </si>
  <si>
    <t>PRESSING BUTTON FOR WATER</t>
  </si>
  <si>
    <t>FOX EYE LIGHT TAIL</t>
  </si>
  <si>
    <t>ID058083</t>
  </si>
  <si>
    <t>THRUST HOLDER UH8004</t>
  </si>
  <si>
    <t>ID058085</t>
  </si>
  <si>
    <t>O RING UH8004</t>
  </si>
  <si>
    <t>51AA5.8</t>
  </si>
  <si>
    <t>ID058690</t>
  </si>
  <si>
    <t>O-RING UH9000</t>
  </si>
  <si>
    <t>5C4.5</t>
  </si>
  <si>
    <t>ID072749</t>
  </si>
  <si>
    <t>THREAD TAKE-UP LEVEL ASM</t>
  </si>
  <si>
    <t>ID072751</t>
  </si>
  <si>
    <t>51S5.22</t>
  </si>
  <si>
    <t>5AG2.1</t>
  </si>
  <si>
    <t>ID115790</t>
  </si>
  <si>
    <t>RUUBER PLUG</t>
  </si>
  <si>
    <t>5AG3.8</t>
  </si>
  <si>
    <t>ID115793</t>
  </si>
  <si>
    <t>5X6.9</t>
  </si>
  <si>
    <t>5KI3</t>
  </si>
  <si>
    <t>ID125708</t>
  </si>
  <si>
    <t>ID149010</t>
  </si>
  <si>
    <t>HOP MUC XEROX 3065</t>
  </si>
  <si>
    <t>ID149016</t>
  </si>
  <si>
    <t>BO SAY XEROX DC 3065</t>
  </si>
  <si>
    <t>ID149019</t>
  </si>
  <si>
    <t>CUM SAY RICOH MP 5055</t>
  </si>
  <si>
    <t>ID149226</t>
  </si>
  <si>
    <t>NEEDLE PLATE ASM B</t>
  </si>
  <si>
    <t>ID150593</t>
  </si>
  <si>
    <t>D  Y CAO SU TO (TRUNG QU   C)</t>
  </si>
  <si>
    <t>FE0.24</t>
  </si>
  <si>
    <t>ID150594</t>
  </si>
  <si>
    <t>B  NG KEO TRONG 5CM</t>
  </si>
  <si>
    <t>Quạt hút tủ điện CNDF TA8038MSL-2
Kích thước : 8x8x3,8mmm. 220v/240v. 50/60hz  
Xuất xứ Trung Quốc</t>
  </si>
  <si>
    <t>TA8038</t>
  </si>
  <si>
    <t>Van thông áp SOLENOID UNLOADER COIL EMERSON EF19ZZ003
 điện áp: 208 - 240 voltsx</t>
  </si>
  <si>
    <t>EF19ZZ003</t>
  </si>
  <si>
    <t>Bánh xe pu lõi nhựa có nắp che càng thép chịu tải nặng S4-5209-925P (φ 125)
Thương hiệu: SP Caster ( COLSON GROUP )
•Xuất xứ:Colson Guangzhou China
•Vật liệu càng : Thép mạ kẽm</t>
  </si>
  <si>
    <t>Contactor 3P 12A 220VAC (LC1D12M7)  hiệu Schneider Indonesia</t>
  </si>
  <si>
    <t>Đá mài hiệu Bosch Kt: 100x6x16mm 
Mã sản phẩm: 2608600017-OACI
Xuất xứ Philippines</t>
  </si>
  <si>
    <t>Đá cắt sắt BOSCH 100x2.0x16mm, 
Mã hàng 2608600267
Xuất xứ Philippines</t>
  </si>
  <si>
    <t>Modul cách ly DCP-SCI Hochiki/US</t>
  </si>
  <si>
    <t>DCP-SCI</t>
  </si>
  <si>
    <t>Thoát sàn phòng vệ sinh 
Hãng American Standard FD-1150 115mm
Chất liệu: Inox mạ Chome cao cấp
Kích thước: 115x115mm
Xuất xứ: Mỹ
Sản xuất: Việt Nam</t>
  </si>
  <si>
    <t>FD-1150</t>
  </si>
  <si>
    <t>WF-8614</t>
  </si>
  <si>
    <t>Phốt bơm trục đứng Grundfos CR32
Model: Kit, Shaft Seal CR32
Grundfos Singapore</t>
  </si>
  <si>
    <t>CR32</t>
  </si>
  <si>
    <t xml:space="preserve">
Mô tơ quạt điều hòa Pb1 Pn: Carrier - 421X0013 - HT
Xuất xứ: Thái Lan</t>
  </si>
  <si>
    <t>421X0013</t>
  </si>
  <si>
    <t>Còi xe/ Buzzer 51122288 Jungheinrich Đức</t>
  </si>
  <si>
    <t>Còi  P/n: 51257721 Jungheinrich Đức</t>
  </si>
  <si>
    <t>Rơ le nhiệt 12 - 18A/LRD21 hiệu Schneider xuất xứ Thái Lan</t>
  </si>
  <si>
    <t>Rơ le nhiệt 20 - 32A/LRE32 hiệu Schneider xuất xứ Thái Lan (ko mua - ko dùng nữa)</t>
  </si>
  <si>
    <t xml:space="preserve">Đèn bẫy côn trùng PESTTECH GL – FOS01
(Sử dụng tấm keo dính côn trùng)
Phạm vi bao phủ: 100-120 m2
Nguồn sáng: T8 15W with FSL tub 
Tuổi thọ bóng: 8.500 h
Kích thước : 47 x 29,7 x 9,3 cm
Xuất xứ: Việt Nam
</t>
  </si>
  <si>
    <t xml:space="preserve">Tấm keo dính côn trùng
Kích thước: 46cm x 30cm
Màu: vàng/ đen/ kẻ ô
Độ dày: 0,55 - 1mm
Chất lượng keo: Không tan chảy ở nhiệt độ cao
</t>
  </si>
  <si>
    <t xml:space="preserve"> FOS01</t>
  </si>
  <si>
    <t>KDCT</t>
  </si>
  <si>
    <t>PK</t>
  </si>
  <si>
    <t xml:space="preserve">QUẠT TREO TƯỜNG PANASONIC F-409Q-B
Hãng sản xuất Panasonic
Xuất xứ Malaysia 
Kiểu Quạt đảo trần 
Đường kính cánh quạt (cm) 40 
Màu sắc cánh quạt Xanh 
Trọng lượng (kg) 4.3 
Tốc độ (vòng / phút) 1.200 
Hiệu điện thế (V) 220 
Bảo hành 12 tháng
</t>
  </si>
  <si>
    <t>Dự phòng</t>
  </si>
  <si>
    <t xml:space="preserve">Bộ khóa tay gạt lắp của  nhôm hệ 4500 Việt Pháp (trắng như mẫu)
Thương hiệu: GOLKING
Màu sắc: Trắng
•Chi tiết: 02 Tay gạt, 01 thân khóa, 01 lõi khóa, 01 miệng khóa, 03 chìa.
•Sử Dụng: Dùng cho cửa nhôm, cửa nhựa lõi thép hệ 4500 Việt Pháp
</t>
  </si>
  <si>
    <t>DUNG MÔI LÀM LẠNH</t>
  </si>
  <si>
    <t>QUY CÁCH</t>
  </si>
  <si>
    <t>ĐVT</t>
  </si>
  <si>
    <t>SỐ LƯỢNG SỬ DỤNG</t>
  </si>
  <si>
    <t>R-407C</t>
  </si>
  <si>
    <t>R-22</t>
  </si>
  <si>
    <t>R-404A</t>
  </si>
  <si>
    <t>R-410A</t>
  </si>
  <si>
    <t>P/n: 51092829: Hose, Hydraulic/Ống dầu kẹp càng dài 5450mm Jungheinrich Đức</t>
  </si>
  <si>
    <t>ID006575</t>
  </si>
  <si>
    <t>HEX BOLT FOR ELECTRIC CLOTHESL</t>
  </si>
  <si>
    <t>LEFT RATCH WHEEL OF CLOTHESLIN</t>
  </si>
  <si>
    <t>ELECTRIC CLOTHESLINE KEY HAND</t>
  </si>
  <si>
    <t>CLOTHESLINE KEY RELEASE BOLT</t>
  </si>
  <si>
    <t>PIN WITH CLOTHESLINE KEY LOCK</t>
  </si>
  <si>
    <t>NAIL CLIP HOLDER FOR ELECTRIC</t>
  </si>
  <si>
    <t>ELECTRIC CLOTHESLINE KEY NAIL</t>
  </si>
  <si>
    <t>RIGHT LEVER OF ELECTRIC CLOTHE</t>
  </si>
  <si>
    <t>HEAVY WASHER FOR CLOTHESLINE M</t>
  </si>
  <si>
    <t>METAL LIFT FOR TRANSMISSION SH</t>
  </si>
  <si>
    <t>CHAIN LINK CHAIN TRANSMISSION</t>
  </si>
  <si>
    <t>TRANSMISSION PINION SHAFT</t>
  </si>
  <si>
    <t>TENDING GUIDE WITH CLOTHESLINE</t>
  </si>
  <si>
    <t>CLOTHESLINE FOLD CHANGER PIN</t>
  </si>
  <si>
    <t>PRESSURE WASHER WITH EXTERNAL</t>
  </si>
  <si>
    <t>RETAINER 1 3/8 "ELECTRIC CLOTH</t>
  </si>
  <si>
    <t>REAR DRAG ROLLER SUPPORT FOR C</t>
  </si>
  <si>
    <t>CRANK ARM FOR DRAG ROLLERS</t>
  </si>
  <si>
    <t>ID043945</t>
  </si>
  <si>
    <t>THREAD CUTTER LEAVER ASM SMALL</t>
  </si>
  <si>
    <t>5AE1.19</t>
  </si>
  <si>
    <t>ID043968</t>
  </si>
  <si>
    <t>MOVING KNIFE ASM</t>
  </si>
  <si>
    <t>ID044023</t>
  </si>
  <si>
    <t>ID044042</t>
  </si>
  <si>
    <t>SENSOR SLIT ASM</t>
  </si>
  <si>
    <t>ID044044</t>
  </si>
  <si>
    <t>ID044072</t>
  </si>
  <si>
    <t>THREAD CUTTING LEAVER RING</t>
  </si>
  <si>
    <t>ID044105</t>
  </si>
  <si>
    <t>ID044249</t>
  </si>
  <si>
    <t>LOOPER COVER</t>
  </si>
  <si>
    <t>ID044252</t>
  </si>
  <si>
    <t>LOOPER COVER SPRING</t>
  </si>
  <si>
    <t>ID044401</t>
  </si>
  <si>
    <t>THREAD TENSION DISC</t>
  </si>
  <si>
    <t>ID044432</t>
  </si>
  <si>
    <t>5M3.20</t>
  </si>
  <si>
    <t>ID044460</t>
  </si>
  <si>
    <t>5I6.8</t>
  </si>
  <si>
    <t>ID044464</t>
  </si>
  <si>
    <t>51AA4.8</t>
  </si>
  <si>
    <t>51D3.8</t>
  </si>
  <si>
    <t>ID044596</t>
  </si>
  <si>
    <t>5AI1.1</t>
  </si>
  <si>
    <t>ID044652</t>
  </si>
  <si>
    <t>51AA4.6</t>
  </si>
  <si>
    <t>5H2.9</t>
  </si>
  <si>
    <t>5H2.3</t>
  </si>
  <si>
    <t>ID044979</t>
  </si>
  <si>
    <t>ID044984</t>
  </si>
  <si>
    <t>5I6.4</t>
  </si>
  <si>
    <t>ID045017</t>
  </si>
  <si>
    <t>ID045020</t>
  </si>
  <si>
    <t>5G3.9</t>
  </si>
  <si>
    <t>51AC4</t>
  </si>
  <si>
    <t>ID045076</t>
  </si>
  <si>
    <t>KNIFE HOLDER BRACKET</t>
  </si>
  <si>
    <t>ID045192</t>
  </si>
  <si>
    <t>ID045194</t>
  </si>
  <si>
    <t>FLT-T-PCB A ASS'Y</t>
  </si>
  <si>
    <t>ID045318</t>
  </si>
  <si>
    <t>ID045388</t>
  </si>
  <si>
    <t>ID045416</t>
  </si>
  <si>
    <t>UPPER MOVABLE KNIFE</t>
  </si>
  <si>
    <t>5C2.2</t>
  </si>
  <si>
    <t>5H2.5</t>
  </si>
  <si>
    <t>ID045630</t>
  </si>
  <si>
    <t>5H1.2</t>
  </si>
  <si>
    <t>ID045647</t>
  </si>
  <si>
    <t>ID045652</t>
  </si>
  <si>
    <t>51S2.11</t>
  </si>
  <si>
    <t>ID045654</t>
  </si>
  <si>
    <t>ID045672</t>
  </si>
  <si>
    <t>ID045744</t>
  </si>
  <si>
    <t>SYNCHRONIZER FOR UH</t>
  </si>
  <si>
    <t>ID045801</t>
  </si>
  <si>
    <t>ID045874</t>
  </si>
  <si>
    <t>ID045962</t>
  </si>
  <si>
    <t>51T7.28</t>
  </si>
  <si>
    <t>ID045974</t>
  </si>
  <si>
    <t>ID046219</t>
  </si>
  <si>
    <t>ID046450</t>
  </si>
  <si>
    <t>ID046520</t>
  </si>
  <si>
    <t>5AG1.30</t>
  </si>
  <si>
    <t>ID046584</t>
  </si>
  <si>
    <t>PICK-UP FOOT INSTALLING BASE</t>
  </si>
  <si>
    <t>ID046590</t>
  </si>
  <si>
    <t>ID047098</t>
  </si>
  <si>
    <t>PNEUMATIC WIPER</t>
  </si>
  <si>
    <t>ROTARY WHEEL Ð¤ 125</t>
  </si>
  <si>
    <t>ID058211</t>
  </si>
  <si>
    <t>SPRING UH8004</t>
  </si>
  <si>
    <t>ID058926</t>
  </si>
  <si>
    <t>ID060610</t>
  </si>
  <si>
    <t>BUSHING FTD7000</t>
  </si>
  <si>
    <t>ID061908</t>
  </si>
  <si>
    <t>KNIFE HOLDER BRACKET FT7000</t>
  </si>
  <si>
    <t>5F1.5</t>
  </si>
  <si>
    <t>ID062419</t>
  </si>
  <si>
    <t>THREAD PLATE CT9000</t>
  </si>
  <si>
    <t>ID062559</t>
  </si>
  <si>
    <t>PRESSER FOOT ASM FT6500</t>
  </si>
  <si>
    <t>5G4.9</t>
  </si>
  <si>
    <t>ID064328</t>
  </si>
  <si>
    <t>ID120057</t>
  </si>
  <si>
    <t>1 "RETAINER FOR ELECTRIC CLOTH</t>
  </si>
  <si>
    <t>ID138552</t>
  </si>
  <si>
    <t>FILM INK 110X450 IN LABEL</t>
  </si>
  <si>
    <t>PECUT</t>
  </si>
  <si>
    <t>PEKHO</t>
  </si>
  <si>
    <t>a Cửu</t>
  </si>
  <si>
    <t>Sơn xanh mã sô: 680 hiệu Hoàng Gia / lon 3kg</t>
  </si>
  <si>
    <t>P/n: 26902330: Roller,supporting/D79,6/D28X24/2RSR/Bạc đạn khung nâng Jungheinrich Đức (mã cũ 05028545)</t>
  </si>
  <si>
    <t>Bánh sau 16x6-8 P/n: 51109887 (mã mới lốp đặc 51458283, mã mới 51458284 ) Jungheinrich Đức</t>
  </si>
  <si>
    <t>P/n: 51094095: Handle/núm vô lăng Jungheinrich Đức</t>
  </si>
  <si>
    <t>P/n: 51185501: Kit, Seal / D40/Phốt ty hông Jungheinrich Đức</t>
  </si>
  <si>
    <t>P/n: 51200989: Kit, Sear / D60/Phốt nâng chính Jungheinrich Đức</t>
  </si>
  <si>
    <t>P/n: 51515902: Mounting Parts, Battery Door/ổ khóa của bình điện Jungheinrich Đức</t>
  </si>
  <si>
    <t>Van bi đồng tay gạt MIHA 2000 PN16 - DN15</t>
  </si>
  <si>
    <t>Xi quấn bảo ôn điều hòa 
Trọng lượng: 3 cuộn/ 1kg
Xuất xứ Malaysia</t>
  </si>
  <si>
    <t>Đèn khẩn cấp KenTom KT 402  
Nguồn điện sạc: AC 220V/50Hz
Bóng đèn: HIGH POEWR LED 2x3W
Bình ắc quy khô: 6V 5Ah
Dòng điện sạc: 250 mA
Thời gian sạc: 24 giờ
Thời gian thắp sáng:  4 giờ
Bảo hành 6 tháng
Đèn được kiểm định dán tem của bộ công an</t>
  </si>
  <si>
    <t>51V2.23</t>
  </si>
  <si>
    <t>COUNTER KNIFE</t>
  </si>
  <si>
    <t>ELBOW /AIR FITTING</t>
  </si>
  <si>
    <t>CUA01</t>
  </si>
  <si>
    <t>5AE2.32</t>
  </si>
  <si>
    <t>5AE1.23</t>
  </si>
  <si>
    <t>5AE2.7</t>
  </si>
  <si>
    <t>ID044566</t>
  </si>
  <si>
    <t>UPPER KNIFE CLAMP</t>
  </si>
  <si>
    <t>5A3.1</t>
  </si>
  <si>
    <t>ID044702</t>
  </si>
  <si>
    <t>ID044796</t>
  </si>
  <si>
    <t>5A3.3</t>
  </si>
  <si>
    <t>5AF5.1</t>
  </si>
  <si>
    <t>ID044992</t>
  </si>
  <si>
    <t>DRIVE ARM</t>
  </si>
  <si>
    <t>5D6.8</t>
  </si>
  <si>
    <t>5AI4.1</t>
  </si>
  <si>
    <t>5D6.7</t>
  </si>
  <si>
    <t>5D6.9</t>
  </si>
  <si>
    <t>5P2.3</t>
  </si>
  <si>
    <t>ID045449</t>
  </si>
  <si>
    <t>5C2.7</t>
  </si>
  <si>
    <t>51O7</t>
  </si>
  <si>
    <t>51I3</t>
  </si>
  <si>
    <t>ID045615</t>
  </si>
  <si>
    <t>5D1.27</t>
  </si>
  <si>
    <t>5P2.2</t>
  </si>
  <si>
    <t>5D7.1</t>
  </si>
  <si>
    <t>ID046226</t>
  </si>
  <si>
    <t>5AC1.13</t>
  </si>
  <si>
    <t>ID046574</t>
  </si>
  <si>
    <t>ID046575</t>
  </si>
  <si>
    <t>ID046576</t>
  </si>
  <si>
    <t>ID046579</t>
  </si>
  <si>
    <t>ID046582</t>
  </si>
  <si>
    <t>ID046583</t>
  </si>
  <si>
    <t>ID046646</t>
  </si>
  <si>
    <t>5T3.3</t>
  </si>
  <si>
    <t>ID046991</t>
  </si>
  <si>
    <t>5T6.12</t>
  </si>
  <si>
    <t>BEARING 6204 ZZ</t>
  </si>
  <si>
    <t>BEARING 6205 ZZ</t>
  </si>
  <si>
    <t>LUCKY 2X2.5 ELECTRICITY CABLE</t>
  </si>
  <si>
    <t>BALLAST PHILIPS BHL 250-200</t>
  </si>
  <si>
    <t>51AF7</t>
  </si>
  <si>
    <t>ID062477</t>
  </si>
  <si>
    <t>NEEDLE CLAMP FT6500</t>
  </si>
  <si>
    <t>ID062554</t>
  </si>
  <si>
    <t>FEED DOG FOR CT-9311</t>
  </si>
  <si>
    <t>ID062579</t>
  </si>
  <si>
    <t>PRESSER FOOT ASM. FT6500</t>
  </si>
  <si>
    <t>ID087884</t>
  </si>
  <si>
    <t>5P5.3</t>
  </si>
  <si>
    <t>ID114804</t>
  </si>
  <si>
    <t>STOPPER OL KINGTEX UH-9000</t>
  </si>
  <si>
    <t>ID122060</t>
  </si>
  <si>
    <t>CLAMP LIFTING CAM</t>
  </si>
  <si>
    <t>ID122062</t>
  </si>
  <si>
    <t>LIFTING LEVER CAM</t>
  </si>
  <si>
    <t>ID122063</t>
  </si>
  <si>
    <t>BUTTON SUPPLYING CAM</t>
  </si>
  <si>
    <t>L0.03</t>
  </si>
  <si>
    <t>ID125695</t>
  </si>
  <si>
    <t>THREAD ASM</t>
  </si>
  <si>
    <t>ID140679</t>
  </si>
  <si>
    <t>FOLDER 3/16" (M) FOR KH927</t>
  </si>
  <si>
    <t>51AD6</t>
  </si>
  <si>
    <t>ID149013</t>
  </si>
  <si>
    <t>CUM TRONG RIOCH MP 5055</t>
  </si>
  <si>
    <t>ID149014</t>
  </si>
  <si>
    <t>CUM TU RICOH MP 5055</t>
  </si>
  <si>
    <t>ID149015</t>
  </si>
  <si>
    <t>TYPE BLACK RICOH MP 5055</t>
  </si>
  <si>
    <t>HUB CHAIN WHEEL 1/2"X3/16" 1</t>
  </si>
  <si>
    <t>Thay xe nâng số 15</t>
  </si>
  <si>
    <t>P/n:  51158979: Hose, Hydraulic / NL = 3275/ống dầu chính Jungheinrich Đức</t>
  </si>
  <si>
    <t>P/n:  52015740: Hose, Hydraulic/Ống dầu Sideshift 5125mm Jungheinrich Đức</t>
  </si>
  <si>
    <t>P/n:  51515723 : Hose, Hydraulic /NL = 5550/ống dầu side shift Jungheinrich Đức</t>
  </si>
  <si>
    <t>P/n: 51709153: Front hood / center / JH-YE/ Jungheinrich Đức</t>
  </si>
  <si>
    <t>P/n: 50006457: Set of seals f.lifting cylind./Phốt typen hông Jungheinrich Đức</t>
  </si>
  <si>
    <t>P/n: 50052382: Roller, Supporting / D102,6xD40x25,65 /Bạc đạn khung nâng Jungheinrich Đức</t>
  </si>
  <si>
    <t>P/n: 50469945 Drive pinion/ Bánh răng truyền động Jungheinrich Đức</t>
  </si>
  <si>
    <t>P/n: 87499 Woodruff key/ Chốt gài Jungheinrich Đức</t>
  </si>
  <si>
    <t>Bánh trước 200x50-10 P/n: 51109714 ( mã mới lốp đặc 51458304, 2020 vendor đổi mã 51458305) Jungheinrich Đức</t>
  </si>
  <si>
    <t>FILTER ELEMENT 21M3/MIN/Lọc (máy số 11)
Model: 1613950300 Alascopco/ EU</t>
  </si>
  <si>
    <t xml:space="preserve"> KIT SET OF WEARING PARTS/Set of wearing/Seal bộ xã nước
Model: 2901063320 Alascopco/ EU</t>
  </si>
  <si>
    <t>P/n: 50052383: Roller, Supporting / D102,9xD40x25,65/Bạc đạn khung nâng Jungheinrich Đức</t>
  </si>
  <si>
    <t>P/n: 51493007 Drive control/ Board điều khiển Jungheinrich Đức</t>
  </si>
  <si>
    <t>ID007038</t>
  </si>
  <si>
    <t>51V1.5</t>
  </si>
  <si>
    <t>ID044303</t>
  </si>
  <si>
    <t>ID044337</t>
  </si>
  <si>
    <t>51G1.8</t>
  </si>
  <si>
    <t>ID044415</t>
  </si>
  <si>
    <t>LOOPER THREAD TAKE-UP EYELET(R</t>
  </si>
  <si>
    <t>5M3.7</t>
  </si>
  <si>
    <t>5A2.8</t>
  </si>
  <si>
    <t>ID044698</t>
  </si>
  <si>
    <t>5I3.6</t>
  </si>
  <si>
    <t>ID044792</t>
  </si>
  <si>
    <t>ID044800</t>
  </si>
  <si>
    <t>51G1.6</t>
  </si>
  <si>
    <t>5U1.9</t>
  </si>
  <si>
    <t>ID044803</t>
  </si>
  <si>
    <t>CUIDE</t>
  </si>
  <si>
    <t>5E4.3</t>
  </si>
  <si>
    <t>ID044805</t>
  </si>
  <si>
    <t>51B4.33</t>
  </si>
  <si>
    <t>ID044843</t>
  </si>
  <si>
    <t>5B6.5</t>
  </si>
  <si>
    <t>ID044918</t>
  </si>
  <si>
    <t>ID044960</t>
  </si>
  <si>
    <t>ID044963</t>
  </si>
  <si>
    <t>ELASTIC TAPE GUIDE BRACKET</t>
  </si>
  <si>
    <t>ID044981</t>
  </si>
  <si>
    <t>ID045204</t>
  </si>
  <si>
    <t>ID045328</t>
  </si>
  <si>
    <t>SOLENOID VALVE</t>
  </si>
  <si>
    <t>5AB6.6</t>
  </si>
  <si>
    <t>ID045366</t>
  </si>
  <si>
    <t>LOWER  FEED ROLLER</t>
  </si>
  <si>
    <t>ID045367</t>
  </si>
  <si>
    <t>LOWER FEED ROLLER SHAFT</t>
  </si>
  <si>
    <t>ID045457</t>
  </si>
  <si>
    <t>5AA5.4</t>
  </si>
  <si>
    <t>ID045458</t>
  </si>
  <si>
    <t>5AA5.3</t>
  </si>
  <si>
    <t>ID045522</t>
  </si>
  <si>
    <t>CLAMP SPRING ADJUSTING PIECE</t>
  </si>
  <si>
    <t>ID045530</t>
  </si>
  <si>
    <t>TENSION RELEASE LEVER</t>
  </si>
  <si>
    <t>5E6.8</t>
  </si>
  <si>
    <t>ID045576</t>
  </si>
  <si>
    <t>HOLDER BRACKET</t>
  </si>
  <si>
    <t>51S2.7</t>
  </si>
  <si>
    <t>5D2.13</t>
  </si>
  <si>
    <t>ID045866</t>
  </si>
  <si>
    <t>5D2.21</t>
  </si>
  <si>
    <t>ID045916</t>
  </si>
  <si>
    <t>51A2.20</t>
  </si>
  <si>
    <t>5A1.26</t>
  </si>
  <si>
    <t>51A2.5</t>
  </si>
  <si>
    <t>5D4.27</t>
  </si>
  <si>
    <t>SNAP FASTERNER CLAMP JAW (LEFT</t>
  </si>
  <si>
    <t>SNAP FASTERNER CLAMP JAW (RIGH</t>
  </si>
  <si>
    <t>ID047100</t>
  </si>
  <si>
    <t>GUIDE BAR</t>
  </si>
  <si>
    <t>5D5.6</t>
  </si>
  <si>
    <t>ID052308</t>
  </si>
  <si>
    <t>IRON ROUGHNESS PAPER</t>
  </si>
  <si>
    <t>LOCKER FOR TOILET</t>
  </si>
  <si>
    <t>LOCKER FOR OFFICE CABINET</t>
  </si>
  <si>
    <t>PLASTIC CONNECT PIPE 12</t>
  </si>
  <si>
    <t>THE FAN ROTATES CLUSTERS</t>
  </si>
  <si>
    <t>ID059040</t>
  </si>
  <si>
    <t>FELT CT6500</t>
  </si>
  <si>
    <t>ID149017</t>
  </si>
  <si>
    <t>BO DRUM CARTRIDGE DCV 3065</t>
  </si>
  <si>
    <t>ID149018</t>
  </si>
  <si>
    <t>BO DRUM CARTRIDGE S2520</t>
  </si>
  <si>
    <t>ID149970</t>
  </si>
  <si>
    <t>1/2 X 72YD 72RL/CS BULK</t>
  </si>
  <si>
    <t>Mục đích sử dụng</t>
  </si>
  <si>
    <t>P/n: 50052385: Roller, Supporting / D=90,6/Bạc đạn khung nâng Jungheinrich Đức</t>
  </si>
  <si>
    <t> Oil separator kit/ Phin tách dầu (GA75VSDFF/ máy số 9)
Model: 3002600140 Alascopco/ EU</t>
  </si>
  <si>
    <t>Air-/Oil filter kit/Bộ lọc khí, lọc dầu (GA75VSDFF/ máy số 9)
Model: 3002600450 Alascopco/ EU</t>
  </si>
  <si>
    <t>FILTER MESH LD20X - ED12/ Lọc lớp LD20X - ED12 (máy số 11)
Model: 2902016102 Alascopco/ EU</t>
  </si>
  <si>
    <t>Oil Stop Valve and Check Valve kit/ Van chặn dầu &amp; bộ van kiểm tra (máy số 9,10)
Model: 2901201200 Alascopco/ EU</t>
  </si>
  <si>
    <t>Vòi Xịt Toilet
Thương hiệu Inax
Mã sản phẩm: CFV-102A
Chất liệu nhựa, lõi van đồngCông nghệ Nhật Bản, sản xuất tại Trung Quốc
Bảo hành 2 năm</t>
  </si>
  <si>
    <t>Keo 502 A-100g Thuận Phong xuất xứ: Việt Nam</t>
  </si>
  <si>
    <t>Mũi khoét lố hợp kim Ф 42 hiệu Đông Ngân</t>
  </si>
  <si>
    <t>Mũi khoét lố hợp kim Ф 45 hiệu Đông Ngân</t>
  </si>
  <si>
    <t>Mũi khoét lố hợp kim Ф 52 hiệu Đông Ngân</t>
  </si>
  <si>
    <t>Mũi khoét lố hợp kim Ф 58 hiệu Đông Ngân</t>
  </si>
  <si>
    <t>Mũi khoét lố hợp kim Ф 38 hiệu Đông Ngân</t>
  </si>
  <si>
    <t>FILTER KIT Code: 2901194402 Lọc dầu và lọc gió máy nén khí Alascopco</t>
  </si>
  <si>
    <t>UNLOADER VALVE OVERHAUL KIT Code: 2901146300 Bộ đóng ngắt tải Alascopco</t>
  </si>
  <si>
    <t>THERMOSTAT VALVE KIT 60˚C Code: 2901146400 Van nhiệt máy nén khí Alascopco</t>
  </si>
  <si>
    <t xml:space="preserve">OIL CAN RS XD 20L Code: 2901170100 Dầu máy nén khí Alascopco </t>
  </si>
  <si>
    <t>BEARING Code: 0508110098 - SKF NU 215 ECP/ Vòng bi trước Alascopco</t>
  </si>
  <si>
    <t>WD80 Code: 8102025007 Van xả nước máy nén khí Alascopco</t>
  </si>
  <si>
    <t>INLET VALVE GA90VSD Code: 2901030200 Bộ kit van nạp tải (đóng, mở tải) Alascopco</t>
  </si>
  <si>
    <t>KIT OILSTOP/CHECK VALVE Code: 2901108400 - mã mới 2901108401 Van 1 chiều, chặn dầu Alascopco</t>
  </si>
  <si>
    <t>KIT VALVEMINIMUM PRESSURE Code: 2901145300 Bộ bảo dưỡng van áp lực tối thiểu Alascopco</t>
  </si>
  <si>
    <t>SCAVENGE LINE KIT Code: 2901145200 Ống hồi dầu Alascopco</t>
  </si>
  <si>
    <t>Màn hình điều khiển MK5 code: 2230501591 mã mới 2230501871</t>
  </si>
  <si>
    <t>THERMORESISTANCE PT1000 Code: 1089057480</t>
  </si>
  <si>
    <t>SENSOR Code: 1089057470</t>
  </si>
  <si>
    <t>OILSEPARATOR KIT Code: 2901056622/ Phin tách dầu Alascopco</t>
  </si>
  <si>
    <t>BEARING BALL Code: 0502110018 - SKF 6215-2Z/C4VT269/ Vòng bi sau Alascopco</t>
  </si>
  <si>
    <t>SOLENOID VALVE Code: 1089058003 - mã mới 1089062060/ Van điện từ Alascopco</t>
  </si>
  <si>
    <t>SET WEARING PARTS EWD330 1500C Code: 2901063300 Alascopco</t>
  </si>
  <si>
    <t>VIBRATION DAMPER Code: 0392110028/ Đệm su Alascopco</t>
  </si>
  <si>
    <t>HOSE M38X1.5 X1400XM38X1.5 Code: 0574991815 Ống dầu đến Alascopco</t>
  </si>
  <si>
    <t>HOSE M38X1.5 X1400XM38X1.5 Code: 0574991825 Ống dầu hồi Alascopco</t>
  </si>
  <si>
    <t>ELECTRONIC DRAIN KIT 115V Code: 2901146551/ Van xả nước EWD Alascopco</t>
  </si>
  <si>
    <t>HOSE ASSEMBLY Code: 0574800257 Alascopco</t>
  </si>
  <si>
    <t xml:space="preserve">PRESSURE TRANSMITTER Code: 1089049252 Sensor điều khiển hệ thống nén khí Atlascopco </t>
  </si>
  <si>
    <t>BALL VALVE 3/8+ Code: 0852001022 Van bi 5140 Atlascopco</t>
  </si>
  <si>
    <t>HEXAGON NIPPLE Code: 0603410042 Đoạn nối 4170 Atlascopco</t>
  </si>
  <si>
    <t>PLUG Code: 1622555800 Nắp chụp 5150 Atlascopco</t>
  </si>
  <si>
    <t>KIT VALVE UNIT COMPLETE Code: 2901063520 Bộ xả nước EWD330 (gồm cả cụm van solenoid)</t>
  </si>
  <si>
    <t>TEV  VALVE TUBE R410A Code: 1624248804 Van giãn nở nhiệt Atlascopco</t>
  </si>
  <si>
    <t>HGB TCHE ORIFICE N.4 Code: 1624248602 Van cân bằng nhiệt Atlascopco</t>
  </si>
  <si>
    <t>HGB VALVE Code: 1617152404 Van cân bằng nhiệt Atlascopco</t>
  </si>
  <si>
    <t>PRESSURE SWITCH Code: 1619570300 Công tắc áp suất cao bảo vệ lốc nén Atlascopco</t>
  </si>
  <si>
    <t>HP SWITCH  43 BAR SOLDER Code: 1089913916 Công tắc áp suất Atlascopco</t>
  </si>
  <si>
    <t>SENSOR TEMPERATURE Code: 1617307785 Cảm biến nhiệt Atlascopco</t>
  </si>
  <si>
    <t>FILTER DRYER Code: 1624229300 Phin lọc ga Atlascopco</t>
  </si>
  <si>
    <t>BUSHING Code: 1622662300 - 2901191100 Atlascopco</t>
  </si>
  <si>
    <t>SEAL LIP Code: 1625408500 - 2901191100 Atlascopco</t>
  </si>
  <si>
    <t>ID050138</t>
  </si>
  <si>
    <t>ID050127</t>
  </si>
  <si>
    <t>ID050128</t>
  </si>
  <si>
    <t>ID092281</t>
  </si>
  <si>
    <t>ID154490</t>
  </si>
  <si>
    <t>ID154491</t>
  </si>
  <si>
    <t>ID050106</t>
  </si>
  <si>
    <t>ID050125</t>
  </si>
  <si>
    <t>ID154495</t>
  </si>
  <si>
    <t>ID154496</t>
  </si>
  <si>
    <t>ID154497</t>
  </si>
  <si>
    <t>ID050123</t>
  </si>
  <si>
    <t>ID154499</t>
  </si>
  <si>
    <t>ID154500</t>
  </si>
  <si>
    <t>ID154501</t>
  </si>
  <si>
    <t>ID154502</t>
  </si>
  <si>
    <t>ID154503</t>
  </si>
  <si>
    <t>ID154504</t>
  </si>
  <si>
    <t>ID050129</t>
  </si>
  <si>
    <t>ID154506</t>
  </si>
  <si>
    <t>ID154507</t>
  </si>
  <si>
    <t>ID154508</t>
  </si>
  <si>
    <t>ID154509</t>
  </si>
  <si>
    <t>ID154512</t>
  </si>
  <si>
    <t>ID154523</t>
  </si>
  <si>
    <t>ID154524</t>
  </si>
  <si>
    <t>ID154522</t>
  </si>
  <si>
    <t>ID154525</t>
  </si>
  <si>
    <t>ID154519</t>
  </si>
  <si>
    <t>ID154520</t>
  </si>
  <si>
    <t>ID154513</t>
  </si>
  <si>
    <t>ID154514</t>
  </si>
  <si>
    <t>ID154515</t>
  </si>
  <si>
    <t>ID154516</t>
  </si>
  <si>
    <t>ID154517</t>
  </si>
  <si>
    <t>ID154518</t>
  </si>
  <si>
    <t>ID154510</t>
  </si>
  <si>
    <t>LIP SEAL KIT GA 55-90 KW Code: 2901191100 (1622662300+1625408500) Atlascopco</t>
  </si>
  <si>
    <t>ID154521</t>
  </si>
  <si>
    <t>This worksheet is used to save and retrieve Infor Lawson Drill Around mapping information.  Do not Delete This WorkSheet.</t>
  </si>
  <si>
    <t>ProductLine</t>
  </si>
  <si>
    <t>SystemCode</t>
  </si>
  <si>
    <t>SSType</t>
  </si>
  <si>
    <t>KeyFields</t>
  </si>
  <si>
    <t>kfn</t>
  </si>
  <si>
    <t>Required</t>
  </si>
  <si>
    <t>MappedFields</t>
  </si>
  <si>
    <t>Range</t>
  </si>
  <si>
    <t>5M4.9</t>
  </si>
  <si>
    <t>5AE4.2</t>
  </si>
  <si>
    <t>ID044235</t>
  </si>
  <si>
    <t>KNIFE DRIVING CONNECTION OIL G</t>
  </si>
  <si>
    <t>ID044594</t>
  </si>
  <si>
    <t>ID044637</t>
  </si>
  <si>
    <t>ID044658</t>
  </si>
  <si>
    <t>5I1.5</t>
  </si>
  <si>
    <t>5A3.6</t>
  </si>
  <si>
    <t>5A3.7</t>
  </si>
  <si>
    <t>ID044877</t>
  </si>
  <si>
    <t>51S4.1</t>
  </si>
  <si>
    <t>ELECTRICAL PIN</t>
  </si>
  <si>
    <t>5M4.18</t>
  </si>
  <si>
    <t>5M2.11</t>
  </si>
  <si>
    <t>INLET VALVE GA90VSD</t>
  </si>
  <si>
    <t>OILSEPARATOR KIT</t>
  </si>
  <si>
    <t>KIT VALVEMINIMUM PRESSURE</t>
  </si>
  <si>
    <t>UNLOADER VALVE OVERHAUL KIT</t>
  </si>
  <si>
    <t>ROTARY WHEEL Ð¤ 150</t>
  </si>
  <si>
    <t>BELTS A85</t>
  </si>
  <si>
    <t>ROLLER BRUSH 15CM</t>
  </si>
  <si>
    <t>PLASTIC LOCKING VALVE Î¦27</t>
  </si>
  <si>
    <t>CLIPSAL SOCKET</t>
  </si>
  <si>
    <t>ELECTRIC WIRE COVERÐ¤21,Ð¤25</t>
  </si>
  <si>
    <t>FAN FOR IC SYSTEM</t>
  </si>
  <si>
    <t>CONTACTOR</t>
  </si>
  <si>
    <t>VALVE LOCK PI22</t>
  </si>
  <si>
    <t>ID061114</t>
  </si>
  <si>
    <t>SPRING CT9000</t>
  </si>
  <si>
    <t>ID061184</t>
  </si>
  <si>
    <t>CUTTING PLATE CT9000</t>
  </si>
  <si>
    <t>ID061186</t>
  </si>
  <si>
    <t>CUTTING KNIFE CT9000</t>
  </si>
  <si>
    <t>ID121760</t>
  </si>
  <si>
    <t>PREPA3</t>
  </si>
  <si>
    <t>SCAVENGE LINE KIT</t>
  </si>
  <si>
    <t>BEARING BALL</t>
  </si>
  <si>
    <t>HOSE M38X1.5 X1400XM38X1.5</t>
  </si>
  <si>
    <t>BALL VALVE 3/8+</t>
  </si>
  <si>
    <t>HGB TCHE ORIFICE N.4</t>
  </si>
  <si>
    <t>HGB VALVE</t>
  </si>
  <si>
    <t>PRESSURE SWITCH</t>
  </si>
  <si>
    <t>HP SWITCH  43 BAR SOLDER</t>
  </si>
  <si>
    <t>SENSOR TEMPERATURE</t>
  </si>
  <si>
    <t>OIL SEPARATOR KIT</t>
  </si>
  <si>
    <t>LIP SEAL KIT GA 55-90 KW</t>
  </si>
  <si>
    <t>FILTER ELEMENT 21M3/MIN</t>
  </si>
  <si>
    <t>FILTER MESH LD20X - ED12</t>
  </si>
  <si>
    <t>OIL STOP VALVE AND CHECK VALEV</t>
  </si>
  <si>
    <t>KIT SET OF WEARING PARTS</t>
  </si>
  <si>
    <t>Cầu đấu 60A</t>
  </si>
  <si>
    <t>Quạt treo tường hiệu Senko (loại 2 dây)
 Model TC1626 - màu xám
 Xuất xứ: Việt Nam</t>
  </si>
  <si>
    <t>R1</t>
  </si>
  <si>
    <t>R2</t>
  </si>
  <si>
    <t>R4</t>
  </si>
  <si>
    <t>Giắc cái REMA 80A (tay đúc liền) China 9530901</t>
  </si>
  <si>
    <t>Giắc đực REMA 80A (không kèm tay cầm) China 9519910</t>
  </si>
  <si>
    <t>Aptomat 1 pha ACTI9 IC60N 1P 20A C MCB - A9F74120 - Schneider
Xuất xứ: India</t>
  </si>
  <si>
    <t>Aptomat 1 pha ACTI9 IC60H 1P 10A A9F84110 - Schneider
Xuất xứ: India</t>
  </si>
  <si>
    <t>Aptomat 2 pha ACTI9 IC60N 2P 25A C MCB - A9F74225 - Schneider
Xuất xứ: India</t>
  </si>
  <si>
    <t>Giắc cái REMA 320A (kèm tay cầm) China 51101918+9506677</t>
  </si>
  <si>
    <t>Giắc đực REMA 320A (kèm tay cầm) China 04961939+9506677</t>
  </si>
  <si>
    <t xml:space="preserve">Bóng đèn Philips HQ T5 thẳng TL-5 Essential 0.6m 14W/865 (trắng sáng)  </t>
  </si>
  <si>
    <t>Rive nhôm 3x12 hiệu Phú Thành (gói 1000 cái)</t>
  </si>
  <si>
    <t>Rive nhôm 4x16 hiệu Phú Thành (gói 500 cái)</t>
  </si>
  <si>
    <t>51101918+9506677</t>
  </si>
  <si>
    <t>04961939+9506677</t>
  </si>
  <si>
    <t>ID001297</t>
  </si>
  <si>
    <t>51A2.23</t>
  </si>
  <si>
    <t>ID014447</t>
  </si>
  <si>
    <t>ID026885</t>
  </si>
  <si>
    <t>VARIABLE PULLEY MOUNT</t>
  </si>
  <si>
    <t>ID026886</t>
  </si>
  <si>
    <t>VARIABLE PULLEY FLANGE</t>
  </si>
  <si>
    <t>ID043984</t>
  </si>
  <si>
    <t>ID044216</t>
  </si>
  <si>
    <t>5P5.6</t>
  </si>
  <si>
    <t>ID044251</t>
  </si>
  <si>
    <t>LOOPER COVER SPRING SUPPORT</t>
  </si>
  <si>
    <t>ID044262</t>
  </si>
  <si>
    <t>BUSHING HOUSING GASKET</t>
  </si>
  <si>
    <t>5N7.5</t>
  </si>
  <si>
    <t>51B4.32</t>
  </si>
  <si>
    <t>ID044323</t>
  </si>
  <si>
    <t>KNIFE DRIVING LEVER</t>
  </si>
  <si>
    <t>ID044575</t>
  </si>
  <si>
    <t>5W1.6</t>
  </si>
  <si>
    <t>ID044593</t>
  </si>
  <si>
    <t>5G1.5</t>
  </si>
  <si>
    <t>5AE1.10</t>
  </si>
  <si>
    <t>5X3.6</t>
  </si>
  <si>
    <t>51I2</t>
  </si>
  <si>
    <t>ID045701</t>
  </si>
  <si>
    <t>5Q4.9</t>
  </si>
  <si>
    <t>ID045877</t>
  </si>
  <si>
    <t>51LK5</t>
  </si>
  <si>
    <t>5AH7</t>
  </si>
  <si>
    <t>5AN2</t>
  </si>
  <si>
    <t>ID046515</t>
  </si>
  <si>
    <t>51B4.21</t>
  </si>
  <si>
    <t>ID046518</t>
  </si>
  <si>
    <t>5AG3.2</t>
  </si>
  <si>
    <t>ID046918</t>
  </si>
  <si>
    <t>5M7.25</t>
  </si>
  <si>
    <t>52A1.28</t>
  </si>
  <si>
    <t>T PI 90</t>
  </si>
  <si>
    <t>3-OUTPUT VALVE</t>
  </si>
  <si>
    <t>BALLAST NANO 18/20W</t>
  </si>
  <si>
    <t>ELECTRICAL PLUGS CHENLY</t>
  </si>
  <si>
    <t>LAMP 250W/220E40</t>
  </si>
  <si>
    <t>LIGHT COVER</t>
  </si>
  <si>
    <t>ELECTRIC CABLE PROTECTOR</t>
  </si>
  <si>
    <t>TOOL STICK</t>
  </si>
  <si>
    <t>4 INCH FILING</t>
  </si>
  <si>
    <t>LIGO</t>
  </si>
  <si>
    <t>PIERCING BIT 20</t>
  </si>
  <si>
    <t>GREASE QUICK</t>
  </si>
  <si>
    <t>ID058652</t>
  </si>
  <si>
    <t>ID058701</t>
  </si>
  <si>
    <t>PLATE UH9000</t>
  </si>
  <si>
    <t>ID058722</t>
  </si>
  <si>
    <t>OIL RESERVOIR UH9000</t>
  </si>
  <si>
    <t>ID059985</t>
  </si>
  <si>
    <t>ROLLER ASM. CT9000</t>
  </si>
  <si>
    <t>ID060809</t>
  </si>
  <si>
    <t>OIL RESERVOIR FTD7000</t>
  </si>
  <si>
    <t>ID064282</t>
  </si>
  <si>
    <t>ID087797</t>
  </si>
  <si>
    <t>TRANSFORMER</t>
  </si>
  <si>
    <t>ID115753</t>
  </si>
  <si>
    <t>51S5.29</t>
  </si>
  <si>
    <t>ID115755</t>
  </si>
  <si>
    <t>5X7.35</t>
  </si>
  <si>
    <t>ID133683</t>
  </si>
  <si>
    <t>ID138559</t>
  </si>
  <si>
    <t>PLOTTER PAPER 42"X1500'X25</t>
  </si>
  <si>
    <t>ID149023</t>
  </si>
  <si>
    <t>BANG KEO TRONG 7CM</t>
  </si>
  <si>
    <t>ID150194</t>
  </si>
  <si>
    <t>TOOTHED BELT 480-8M-HP-20</t>
  </si>
  <si>
    <t>ID150199</t>
  </si>
  <si>
    <t>TOOTHED BELT HTD 800-8M-2</t>
  </si>
  <si>
    <t>ID150253</t>
  </si>
  <si>
    <t>BRISTLE 1.6" POLY - SQUAR</t>
  </si>
  <si>
    <t>ID150254</t>
  </si>
  <si>
    <t>SWIVEL, SQUARE, .093/.125</t>
  </si>
  <si>
    <t>FILTER DRYER</t>
  </si>
  <si>
    <t>Tên nhân viên</t>
  </si>
  <si>
    <t>Khóa xe nâng 28526100</t>
  </si>
  <si>
    <t>Quạt hút tủ điện CNDF TA12038
Kích thước : 12x12x3,8mmm. 220v/240v. 50/60hz  
Xuất xứ China</t>
  </si>
  <si>
    <t xml:space="preserve">Quạt  công nghiệp treo tường Delton  
Model: DHW750-T xuất xứ: Việt Nam Bảo hành 12 tháng </t>
  </si>
  <si>
    <t>Công tắc áp suất dầu 30GT660018 Carrier 38AE-040</t>
  </si>
  <si>
    <t>Bộ điều chỉnh nhiệt đầu đẩy máy nén HN68GA295 Carrier 38AE-040</t>
  </si>
  <si>
    <t>Bộ vòi xịt WC HAFELE 589.25.991
Chất liệu :Với lớp mạ chrome nhiều lớp, công nghệ StarShine giữ bề mặt sản phẩm luôn sáng, bóng và khó bị trầy xước
Hãng sản xuất : HAFELE Xuất xứ Việt Nam Bảo hành 2 năm</t>
  </si>
  <si>
    <t>P/n: 51212791 Switch, emergency stop/ Công tắc</t>
  </si>
  <si>
    <t>P/n: 52041422 Fuse/ cầu chì Jungheinrich Đức</t>
  </si>
  <si>
    <t>30GT660018</t>
  </si>
  <si>
    <t>HN68GA295</t>
  </si>
  <si>
    <t>5D3.13</t>
  </si>
  <si>
    <t>ID005609</t>
  </si>
  <si>
    <t>BANH XE MAI SAU PHAI</t>
  </si>
  <si>
    <t>ID006659</t>
  </si>
  <si>
    <t>MA EP DAY MAI TRAI</t>
  </si>
  <si>
    <t>ID009333</t>
  </si>
  <si>
    <t>KNIFE SLIDE SCREW</t>
  </si>
  <si>
    <t>ID026822</t>
  </si>
  <si>
    <t>VCN STEEL DISC FOR CLOTHESLINE</t>
  </si>
  <si>
    <t>ID026962</t>
  </si>
  <si>
    <t>DRIVE MOTOR</t>
  </si>
  <si>
    <t>ID043977</t>
  </si>
  <si>
    <t>NEEDLE CAM ROLLER A</t>
  </si>
  <si>
    <t>5AE2.29</t>
  </si>
  <si>
    <t>5N1.6</t>
  </si>
  <si>
    <t>5M4.32</t>
  </si>
  <si>
    <t>ID044496</t>
  </si>
  <si>
    <t>51AF5</t>
  </si>
  <si>
    <t>ID044588</t>
  </si>
  <si>
    <t>ID044755</t>
  </si>
  <si>
    <t>DISC SPRING</t>
  </si>
  <si>
    <t>ID044876</t>
  </si>
  <si>
    <t>ID045049</t>
  </si>
  <si>
    <t>5E2.8</t>
  </si>
  <si>
    <t>ID045052</t>
  </si>
  <si>
    <t>ID045057</t>
  </si>
  <si>
    <t>EDGE GUIDE</t>
  </si>
  <si>
    <t>ID045208</t>
  </si>
  <si>
    <t>THREAD TENSION MECHANISM ASM</t>
  </si>
  <si>
    <t>ID045308</t>
  </si>
  <si>
    <t>ID045321</t>
  </si>
  <si>
    <t>51AC1</t>
  </si>
  <si>
    <t>ID045413</t>
  </si>
  <si>
    <t>5D3.2</t>
  </si>
  <si>
    <t>51T4.14</t>
  </si>
  <si>
    <t>ID045905</t>
  </si>
  <si>
    <t>ID045975</t>
  </si>
  <si>
    <t>5C4.2</t>
  </si>
  <si>
    <t>WATER VALVE Ð¤34</t>
  </si>
  <si>
    <t>ID061502</t>
  </si>
  <si>
    <t>ID064628</t>
  </si>
  <si>
    <t>ID123125</t>
  </si>
  <si>
    <t>CABLE,ASSY,TRANSD.,KI,COI</t>
  </si>
  <si>
    <t>ID123145</t>
  </si>
  <si>
    <t>BRG BALL DBL SHLD &amp; FLGD</t>
  </si>
  <si>
    <t>ID123258</t>
  </si>
  <si>
    <t>CONNECTOR, AMP, TRANSDUCE</t>
  </si>
  <si>
    <t>ID140839</t>
  </si>
  <si>
    <t>ID150167</t>
  </si>
  <si>
    <t>BANK FEE</t>
  </si>
  <si>
    <t>ID150252</t>
  </si>
  <si>
    <t>BLADEGUIDE-UPPER MODIFIC</t>
  </si>
  <si>
    <t>ID150276</t>
  </si>
  <si>
    <t>CORE,TRANSDUCER,SHORT,S-9</t>
  </si>
  <si>
    <t>ID150399</t>
  </si>
  <si>
    <t>Khắc Quang</t>
  </si>
  <si>
    <t>Dãi</t>
  </si>
  <si>
    <t>W1</t>
  </si>
  <si>
    <t>Thay máy sấy khay canteen</t>
  </si>
  <si>
    <t>Lắp hồ cá Koi</t>
  </si>
  <si>
    <t>Lắp tủ điện Pb2</t>
  </si>
  <si>
    <t>Lắp ống nước ngưng điều hòa Pb1</t>
  </si>
  <si>
    <t>Keo silicone A500 (keo màu trắng sữa, ống đựng màu trắng)
Hiệu Apollo 
Dung tích 300ml/ống
Xuất xứ Việt Nam</t>
  </si>
  <si>
    <t>Thay cổng bảo vệ Pb1</t>
  </si>
  <si>
    <t>Sơn trụ nhà xe Pb1</t>
  </si>
  <si>
    <t>Đắc cutting</t>
  </si>
  <si>
    <t>Tuấn MC</t>
  </si>
  <si>
    <t>Anh MC</t>
  </si>
  <si>
    <t>Dán layout máy cắt tự động</t>
  </si>
  <si>
    <t>Dán layout kho máy</t>
  </si>
  <si>
    <t>Thay xe nâng số 5</t>
  </si>
  <si>
    <t>Hộp điện sino 12x12</t>
  </si>
  <si>
    <t>Số đánh dấu đầu cos từ 0-9, L&lt; N&lt; P</t>
  </si>
  <si>
    <t>Van phao điện</t>
  </si>
  <si>
    <t>Đèn pin đội đầu 583 Led</t>
  </si>
  <si>
    <t>Cùi chỏ cửa Hafale 49930002</t>
  </si>
  <si>
    <t>Motor 9SDGE-120F2P hãng DKM (đính kèm Catalog)
Xuất xứ: Hàn Quốc
Bảo hành 12 tháng</t>
  </si>
  <si>
    <t>Động cơ giảm tốc 9PBK20BH hãng DKM
Xuất xứ: Hàn Quốc
Bảo hành 12 tháng</t>
  </si>
  <si>
    <t>Bộ điều khiển DSA-120-E hãng DKM
Xuất xứ: Hàn Quốc
Bảo hành 12 tháng</t>
  </si>
  <si>
    <t>Thành Nguyễn</t>
  </si>
  <si>
    <t>Đầu cos sắt pi 50</t>
  </si>
  <si>
    <t>Lắp xe nâng số 10 Pb1</t>
  </si>
  <si>
    <t>CCDC OP Bali</t>
  </si>
  <si>
    <t>Thay cửa xưởng Pb1</t>
  </si>
  <si>
    <t>Chỉnh sửa tủ điện</t>
  </si>
  <si>
    <t>Nhám xếp đánh bóng A60
Thương hiệu: Hải Dương
Sản xuất:Việt Nam 
Đường kính ngoài:16mm
Đường kính trong:100mm
Số viên/hộp:120</t>
  </si>
  <si>
    <t>Nhám xếp đánh bóng A80
Thương hiệu: Hải Dương
Sản xuất:Việt Nam 
Đường kính ngoài:16mm
Đường kính trong:100mm
Số viên/hộp:120</t>
  </si>
  <si>
    <t>Pull-Push</t>
  </si>
  <si>
    <t>A60</t>
  </si>
  <si>
    <t>A80</t>
  </si>
  <si>
    <t>Băng dính vải xanh 5cm</t>
  </si>
  <si>
    <t>Băng dính vải đỏ 5cm</t>
  </si>
  <si>
    <t>W2</t>
  </si>
  <si>
    <t>Gia công mái cửa exit</t>
  </si>
  <si>
    <t>a Chinh bảo vệ</t>
  </si>
  <si>
    <t>Thay bánh xe đựng canh</t>
  </si>
  <si>
    <t>Dán bảng PCCC</t>
  </si>
  <si>
    <t>Lắp tủ điện nước Pb3</t>
  </si>
  <si>
    <t>Làm lan can quán cà phê</t>
  </si>
  <si>
    <t>Lắp tủ nước Pb1.2.3</t>
  </si>
  <si>
    <t>a Trinh</t>
  </si>
  <si>
    <t>Nghị</t>
  </si>
  <si>
    <t>Nghĩa bảo vệ</t>
  </si>
  <si>
    <t>Thay tủ điều hòa Pb1</t>
  </si>
  <si>
    <t>Sơn đồ trang trí Tết</t>
  </si>
  <si>
    <t>Thay tủ bàn san xuất</t>
  </si>
  <si>
    <t>Sơn layout Pb2.3</t>
  </si>
  <si>
    <t>Buộc máng điện Pb1</t>
  </si>
  <si>
    <t>Lắp máy hầm thức ăn</t>
  </si>
  <si>
    <t>Lắp điện phòng họp sản xuất</t>
  </si>
  <si>
    <t>Buộc bảng thông báo</t>
  </si>
  <si>
    <t>Việt</t>
  </si>
  <si>
    <t>Lắp điện điều hòa Pb1</t>
  </si>
  <si>
    <t>Sơn Dán Layout Pb2.3</t>
  </si>
  <si>
    <t>Lắp hệ thống PCCC Pb2</t>
  </si>
  <si>
    <t xml:space="preserve">Găng tay cao su </t>
  </si>
  <si>
    <t>Nguồn Camera Fios 12V – 2A
 Nguồn điện vào: 110V ~ 240V - 50 / 60hz.
* Nguồn điện ra: 12V.
* Dòng cung cấp: 2A.
* Công suất: 12W.
Trung Quốc</t>
  </si>
  <si>
    <t>Đồng hồ KKGAU GES</t>
  </si>
  <si>
    <t>Rây tủ hiệu Bosch</t>
  </si>
  <si>
    <t>Máy hút bụi Hitachi CV-995DC</t>
  </si>
  <si>
    <t>Keo con chó X-66 lon 4 lít</t>
  </si>
  <si>
    <t>Phao nước</t>
  </si>
  <si>
    <t>Thay máy khoan bàn</t>
  </si>
  <si>
    <t>Thay nguồn camera màn hình C Pb1</t>
  </si>
  <si>
    <t>Thay nước uống Pb1</t>
  </si>
  <si>
    <t>Thay máy hút bụi hỏng</t>
  </si>
  <si>
    <t>Cao su non 0.075MMx1/2"x10m - Tombo 9082 nhập khẩu Malaysia (60 cuộn/hộp)</t>
  </si>
  <si>
    <t>Dây rút nhựa 10x500mm (bì 100 sợi) màu trắng HUADA-SHINKO ALONG JAPANChất liệu: Nhựa Nylon PA66; tính năng : Chống Axit; Chống ăn mòn ;Cách nhiệt tốt; Mềm dẻo, đàn hồi tốt</t>
  </si>
  <si>
    <t>Dây rút nhựa 5x250mm (Bì 100 sợi) màu trắng HUADA-SHINKO ALONG JAPANChất liệu: Nhựa Nylon PA66; tính năng : Chống Axit; Chống ăn mòn ;Cách nhiệt tốt; Mềm dẻo, đàn hồi tốt.</t>
  </si>
  <si>
    <t>Biến áp vô cấp 1 pha SD - 255</t>
  </si>
  <si>
    <t>a Lộc</t>
  </si>
  <si>
    <t>a Hùng</t>
  </si>
  <si>
    <t>Gia công cơ khí</t>
  </si>
  <si>
    <t>Lắp điều hòa số 2 Pb1</t>
  </si>
  <si>
    <t>Sơn tủ Chị Hằng và tường VPPB3</t>
  </si>
  <si>
    <t>W3</t>
  </si>
  <si>
    <t>a Đức</t>
  </si>
  <si>
    <t>Khắc phục xì khí Pb1</t>
  </si>
  <si>
    <t>Thay xe số 8 Pb1</t>
  </si>
  <si>
    <t>Thay tủ sấy cơm canteen</t>
  </si>
  <si>
    <t>Sơn trụ sắt nhà xe Pb1</t>
  </si>
  <si>
    <t>Lắp nguồn, dự phòng</t>
  </si>
  <si>
    <t>a Hiệu</t>
  </si>
  <si>
    <t>a Chiến bảo vệ</t>
  </si>
  <si>
    <t>Thay dù che nắng</t>
  </si>
  <si>
    <t>Tồn kho 
tối thiểu
MINQTY</t>
  </si>
  <si>
    <t>Tồn kho tối đa
MAXQTY</t>
  </si>
  <si>
    <t>Tần suất đặt hàng</t>
  </si>
  <si>
    <t>6 tháng</t>
  </si>
  <si>
    <t>1 năm</t>
  </si>
  <si>
    <t>2 tháng</t>
  </si>
  <si>
    <t>đăt dự phòng</t>
  </si>
  <si>
    <t>3 tháng</t>
  </si>
  <si>
    <t>Đăt dự phòng</t>
  </si>
  <si>
    <t>Tồn 
tối thiểu
MINQTY</t>
  </si>
  <si>
    <t>Tồn tối đa
MAXQTY</t>
  </si>
  <si>
    <t>Thay xe số 5 Pb1</t>
  </si>
  <si>
    <t>Thay xe nâng số 5 Pb1</t>
  </si>
  <si>
    <t>Lắp nước hồ cá Koi</t>
  </si>
  <si>
    <t>Sơn tường VPPB3</t>
  </si>
  <si>
    <t>Dán layout PCCC</t>
  </si>
  <si>
    <t>Dụng cụ cá nhân</t>
  </si>
  <si>
    <t>Thay máy kiểm vải Pb3</t>
  </si>
  <si>
    <t>Trang trí Tết</t>
  </si>
  <si>
    <t>Lắp bảo hộ trụ beam Pb2</t>
  </si>
  <si>
    <t>Thay xe nâng số 3</t>
  </si>
  <si>
    <t>Thay xe nâng số 6</t>
  </si>
  <si>
    <t>Sơm am</t>
  </si>
  <si>
    <t>Gas Dupont 410A - USA (1 bình / 11.35kg)</t>
  </si>
  <si>
    <t>Bảo dưỡng xe nâng tay</t>
  </si>
  <si>
    <t>Bảo dưỡng xe nâng điện</t>
  </si>
  <si>
    <t>Chống dột VP chính</t>
  </si>
  <si>
    <t>Lắp tủ bơm nước Pb1</t>
  </si>
  <si>
    <t>W4</t>
  </si>
  <si>
    <t>Lắp nước nóng canteen</t>
  </si>
  <si>
    <t>Sơn Jontun Jotashield 4498 (thùng 5 lít) Việt Nam</t>
  </si>
  <si>
    <t>Sơn Jontun Jotashield 2105 (thùng 2.5 lít) Việt Nam</t>
  </si>
  <si>
    <t>Dung môi (xăng Oseven 7) Thinner PU - Việt Nam (thùng 4 lít)</t>
  </si>
  <si>
    <t>Sơn tủ Chị Hằng</t>
  </si>
  <si>
    <t>Van bi đồng Miha DN50</t>
  </si>
  <si>
    <t>Xử lý xì khí Pb1</t>
  </si>
  <si>
    <t>Khóa tủ Việt Tiệp mã 498</t>
  </si>
  <si>
    <t>Rơ le thời gian SHT-N (ST-n2)-30 Min 
SHUNGHO-KOREA</t>
  </si>
  <si>
    <t>Rơ le thời gian SHT-N (ST-n2)-60 Min 
SHUNGHO-KOREA</t>
  </si>
  <si>
    <t>Giấy nhám vải AA60
Xuất xứ Nhật
JB5 ALUMINUM.
Rộng:10cm, dài:50</t>
  </si>
  <si>
    <t>mét</t>
  </si>
  <si>
    <t>Túi vệ sinh máy lạnh treo tường 1.7m</t>
  </si>
  <si>
    <t>Bộ lục giác hệ mét</t>
  </si>
  <si>
    <t>Cờ lê Magic Wrench EO902HLAA I2XRZVNAMZ-37914062</t>
  </si>
  <si>
    <t>Thay tủ sấy cơm</t>
  </si>
  <si>
    <t>Sơn trụ nhà xe Pb2</t>
  </si>
  <si>
    <t>Bóng đèn UV 12w 30cm Carepro - Carepro BD UV 12w</t>
  </si>
  <si>
    <t>Adaptor - Ballast biến áp chuyển nguồn đèn cực tím UV 12W-16W - 4 chấu</t>
  </si>
  <si>
    <t xml:space="preserve">Bộ đèn AQUA PRO UV 12W – 14W dùng cho máy lọc nước </t>
  </si>
  <si>
    <t>W5</t>
  </si>
  <si>
    <t>Thay máy nước uống Alaska Pb2.3</t>
  </si>
  <si>
    <t>Tắc kê đạn M12 + Bulong M12 + Long đền
Chất liệu: thép
Xuất xứ Việt Nam</t>
  </si>
  <si>
    <t>Tranmax Oil/ Dầu hộp số tự động Castrol</t>
  </si>
  <si>
    <t>Đèn Led đường hiệu Ambee SLF1 100W
Trọng lượng 3.1kg
Kích thước: 484*211*83mm
Bảo hành 12 tháng</t>
  </si>
  <si>
    <t>Thay đèn nhà xe Pb1.2</t>
  </si>
  <si>
    <t>Bách còng nhựa sino SP pi 20</t>
  </si>
  <si>
    <t>Hộp nhựa HL044 - 1-3</t>
  </si>
  <si>
    <t>Lắp trụ ống điện bàn runway</t>
  </si>
  <si>
    <t>Măng xông đồng pi 21</t>
  </si>
  <si>
    <t>a Hiệu cutting</t>
  </si>
  <si>
    <t>Lắp máy cutting</t>
  </si>
  <si>
    <t>Sâm HR</t>
  </si>
  <si>
    <t>Sơn trang trí Tết</t>
  </si>
  <si>
    <t>bảo dưỡng xe nâng</t>
  </si>
  <si>
    <t>Tháo domino zone 2 Pb1</t>
  </si>
  <si>
    <t>Chị Hồng chuyền trưởng</t>
  </si>
  <si>
    <t>sơn canopy kho Pb2</t>
  </si>
  <si>
    <t>Thay điều hòa số 4 Pb1</t>
  </si>
  <si>
    <t>Thay xe nâng tay</t>
  </si>
  <si>
    <t>Đầu cos sắt SC 70-10</t>
  </si>
  <si>
    <t>Rắc co sống nhựa PVC pi 60</t>
  </si>
  <si>
    <t xml:space="preserve">Măng xông nối nhựa PVC gen trong pi 60 </t>
  </si>
  <si>
    <t>Thay đường ống nước cateen</t>
  </si>
  <si>
    <t>Dây thủy lực xe nâng (bấm ngoài)</t>
  </si>
  <si>
    <t>Thay xe số 15 Pb3</t>
  </si>
  <si>
    <t>Cầu chì thủy tinh 1A</t>
  </si>
  <si>
    <t>Cầu chì thủy tinh 5A</t>
  </si>
  <si>
    <t>Cầu chì thủy tinh 6A</t>
  </si>
  <si>
    <t>Cảnh IE</t>
  </si>
  <si>
    <t>Lắp đồng hồ PM5350</t>
  </si>
  <si>
    <t>được bảo vệ</t>
  </si>
  <si>
    <t>Rào nhà xe Pb2</t>
  </si>
  <si>
    <t>Buộc máng đèn zone 2</t>
  </si>
  <si>
    <t>Lắp đầu beam zone 1 PB1</t>
  </si>
  <si>
    <t>Lắp trụ điện khí bàn runway</t>
  </si>
  <si>
    <t>Thay CB 20A và 40A Pb1.2</t>
  </si>
  <si>
    <t>biì</t>
  </si>
  <si>
    <t>Hồ Thành</t>
  </si>
  <si>
    <t>Nhung</t>
  </si>
  <si>
    <t>a Xuân Anh</t>
  </si>
  <si>
    <t>Buộc chai khử khuẩn</t>
  </si>
  <si>
    <t>Thay máy xịt cao áp</t>
  </si>
  <si>
    <t>Kaizen</t>
  </si>
  <si>
    <t>Thay toilet</t>
  </si>
  <si>
    <t>Gia công điều hòa 2.4 Pb1</t>
  </si>
  <si>
    <t>Sơn xích container Pb1</t>
  </si>
  <si>
    <t>Thay boiler canteen</t>
  </si>
  <si>
    <t>Công tơ điện tử 1 pha 2 dây CE-18G</t>
  </si>
  <si>
    <t>a Nhật</t>
  </si>
  <si>
    <t>lắp quán cà phê</t>
  </si>
  <si>
    <t>Quạt S4E300-AS7236  xuất xứ Đức</t>
  </si>
  <si>
    <t>Thay kho đông canteen</t>
  </si>
  <si>
    <t>Thay vòi nước canteen</t>
  </si>
  <si>
    <t>Buộc máng đèn</t>
  </si>
  <si>
    <t>Lắp camera</t>
  </si>
  <si>
    <t>Gia công buồng hòa trộn</t>
  </si>
  <si>
    <t>Thay toilet nam</t>
  </si>
  <si>
    <t>Thay bánh xe canteen</t>
  </si>
  <si>
    <t>Thay phòng DPA và dự phòng</t>
  </si>
  <si>
    <t>Đi dây tín hiệu điều hòa Pb2</t>
  </si>
  <si>
    <t>Dây cuuroa A28 Bando</t>
  </si>
  <si>
    <t>Sửa toilet</t>
  </si>
  <si>
    <t xml:space="preserve"> Bộ Micro không dây Misound M5+ 
Thông số kỹ thuật: đính kèm file thông tin 
Xuất xứ: Bosch China
Bảo hành 12 tháng</t>
  </si>
  <si>
    <t xml:space="preserve"> Dây kết nối canon 2 đầu đực cái loại 0.8-1 Mét
Thông số kỹ thuật: đính kèm file thông tin 
Xuất xứ: Bosch China
Bảo hành 12 tháng</t>
  </si>
  <si>
    <t>Dây kết nối âm thanh canon cái ra 6li loại 0.8 đến 1M
Thông số kỹ thuật: đính kèm file thông tin 
Xuất xứ: Bosch China
Bảo hành 12 tháng</t>
  </si>
  <si>
    <t xml:space="preserve"> Dây-MICRO  cao cấp 2 đầu 6 Ly Cong dài  loại 0.8 đến 1M
Thông số kỹ thuật: đính kèm file thông tin 
Xuất xứ: Bosch China
Bảo hành 12 tháng</t>
  </si>
  <si>
    <t xml:space="preserve"> Dây-MICRO  cao cấp 2 đầu 6 Ly dài  loại 0.8 đến 1M
Thông số kỹ thuật: đính kèm file thông tin 
Xuất xứ: Bosch China
Bảo hành 12 tháng</t>
  </si>
  <si>
    <t>Dây nối dài tai nghe 4 khấc bọc dù chất lượng cao dài 3M
Thông số kỹ thuật: đính kèm file thông tin 
Xuất xứ: Bosch China
Bảo hành 12 tháng</t>
  </si>
  <si>
    <t>Bộ</t>
  </si>
  <si>
    <t>Sợi</t>
  </si>
  <si>
    <t>Lắp âm thanh canteen và phòng JMS</t>
  </si>
  <si>
    <t>bảo dưỡng thang kho</t>
  </si>
  <si>
    <t>Vòi Nước SANWA 3/4" Q27
Xuất xứ: Thái Lan 
Chất liệu chủ yếu: Đồng thau 
Hãng sản xuất: Sanwa 
Loại: Van xoáy 
Bảo hành 12 tháng</t>
  </si>
  <si>
    <t>P/n: 51159464 Công tắc chính Jungheinrich Đức</t>
  </si>
  <si>
    <t>P/n: 50297471 Công tắc phụ Jungheinrich Đức</t>
  </si>
  <si>
    <t>Instrument hood/ Vỏ nhựa màu đen Jungheinrich P/n: 51583654</t>
  </si>
  <si>
    <t>Push button head/ Nút nhấn màu đỏ Jungheinrich P/n: 51188896</t>
  </si>
  <si>
    <t>Display unit/ Màn hình Jungheinrich P/n: 51540707</t>
  </si>
  <si>
    <t>Keyboard/ Bàn phím Jungheinrich P/n: 51736847</t>
  </si>
  <si>
    <t>Cable, Control/ Bộ cáp kết nối các thiết bị Jungheinrich P/n: 51416555</t>
  </si>
  <si>
    <t>Ống ruột gà: Thép mạ kẽm (Pre-galvanized steel) + Lớp vỏ nhựa PVC OMB12CVL
Kích thước 1/2" Đường kính ngoài 20.70mm, đường kính trong 15.80mm
chiều dài 50m/cuộn
Cát Vạn Lợi Việt Nam</t>
  </si>
  <si>
    <t>Nút kéo khẩn cấp địa chỉ hochiki
 Mã sản phẩm: DCP-AMS.
Hochiki/US</t>
  </si>
  <si>
    <t>Đầu báo khói Beam thu phát hồng ngoại
Hiêu Hochiki
Mã sản phẩm: SPC - 24
Xuất xứ: Nhật
Bảo hành 12 tháng</t>
  </si>
  <si>
    <t>Module giám sát đầu báo
Hiêu Hochiki
Mã sản phẩm: DCP-CZM
Xuất xứ Mỹ
Bảo hành 12 tháng</t>
  </si>
  <si>
    <t xml:space="preserve">
Biến tần Siemens SINAMICS V20 
6SL3210-5BE25-5UV0 (3P AC 380-480V, 5.5KW)
Xuất xứ China
Cung cấp CO,CQ</t>
  </si>
  <si>
    <t>P/n: RT50307525 Switch, Induct. Approximation/ Cảm biến chân an toàn Jungheinrich</t>
  </si>
  <si>
    <t>P/n: RT51057211 Drive control/ Bo lái Jungheinrich</t>
  </si>
  <si>
    <t>P/n: 5049464 Potentiometer/ công tắc cần hạ Jungheinrich Đức</t>
  </si>
  <si>
    <t>Add Complete - Continue</t>
  </si>
  <si>
    <t>Document already exists (_f9) | Change Complete - Continue</t>
  </si>
  <si>
    <t>MTN2300121</t>
  </si>
  <si>
    <t>5D1.1</t>
  </si>
  <si>
    <t>ID002451</t>
  </si>
  <si>
    <t>SCREW, #4-36 X 3/16</t>
  </si>
  <si>
    <t>ID002754</t>
  </si>
  <si>
    <t>SPRING FOR PULLEY</t>
  </si>
  <si>
    <t>ID004748</t>
  </si>
  <si>
    <t>BRG,W/DBLSHLD &amp; FLG,6IDX</t>
  </si>
  <si>
    <t>ID007129</t>
  </si>
  <si>
    <t>ID026683</t>
  </si>
  <si>
    <t>5V2.7</t>
  </si>
  <si>
    <t>51T3.1</t>
  </si>
  <si>
    <t>5D4.36</t>
  </si>
  <si>
    <t>5G4.5</t>
  </si>
  <si>
    <t>ID044998</t>
  </si>
  <si>
    <t>51G1.9</t>
  </si>
  <si>
    <t>5F3.1</t>
  </si>
  <si>
    <t>ID045385</t>
  </si>
  <si>
    <t>LOWER FEED ROLLER COVER</t>
  </si>
  <si>
    <t>5AB6.9</t>
  </si>
  <si>
    <t>ID045674</t>
  </si>
  <si>
    <t>ID045760</t>
  </si>
  <si>
    <t>5D4.5</t>
  </si>
  <si>
    <t>51T7.23</t>
  </si>
  <si>
    <t>ID046007</t>
  </si>
  <si>
    <t>5M3.28</t>
  </si>
  <si>
    <t>5M7.23</t>
  </si>
  <si>
    <t>ID046461</t>
  </si>
  <si>
    <t>NEEDLE BAR CONNECTION</t>
  </si>
  <si>
    <t>ID046565</t>
  </si>
  <si>
    <t>BUTTON SUPPLYING ROD</t>
  </si>
  <si>
    <t>ID064720</t>
  </si>
  <si>
    <t>PIN CT SERIES</t>
  </si>
  <si>
    <t>O0.01</t>
  </si>
  <si>
    <t>ID122978</t>
  </si>
  <si>
    <t>ROLLER, REAR, LOWER ROLLE</t>
  </si>
  <si>
    <t>ID123105</t>
  </si>
  <si>
    <t>SCR,M4X0.7X16 SHCS,ISO 47</t>
  </si>
  <si>
    <t>ID128397</t>
  </si>
  <si>
    <t>BTW WHEEL RUBBER</t>
  </si>
  <si>
    <t>5N1.1</t>
  </si>
  <si>
    <t>ID138556</t>
  </si>
  <si>
    <t>MANG PE 1M2</t>
  </si>
  <si>
    <t>ID140854</t>
  </si>
  <si>
    <t>ID150187</t>
  </si>
  <si>
    <t>CIRCUIT BOARD,FOLIO KEYP</t>
  </si>
  <si>
    <t>ID151498</t>
  </si>
  <si>
    <t>GIAY TACH LOP KHO 176 CM</t>
  </si>
  <si>
    <t>ID151499</t>
  </si>
  <si>
    <t>GIAY TACH LOP KHO 88 CM</t>
  </si>
  <si>
    <t>Tay cầm cửa Pull - 987.11.200 và Push - 987.11.300 Hãng Hafele 
Chất liệu : Inox304
Dài  : 300mm
rộng: 80mm
dày : 1.5mm
(1 cái pull và 1 cái Push = 1 bộ)</t>
  </si>
  <si>
    <t>Bản lề  Hammerred inox 34 Neo 10F
Kích thước: 10.2x7.6x0.3 cm (DxRxC) bộ 2 cái
Chất liệu inox
Xuất xứ Trung Quốc</t>
  </si>
  <si>
    <t>W6</t>
  </si>
  <si>
    <t>Lắp điện phòng phân phối Pb1</t>
  </si>
  <si>
    <t>Gia công tấm đan kho đông</t>
  </si>
  <si>
    <t>Thay xe số 4</t>
  </si>
  <si>
    <t>Rút máng đèn Pb1.2</t>
  </si>
  <si>
    <t>Thay toilet và dự phòng</t>
  </si>
  <si>
    <t>Thay đèn đường</t>
  </si>
  <si>
    <t>W7</t>
  </si>
  <si>
    <t>Thay canteen</t>
  </si>
  <si>
    <t>Bách còng nhựa sino SP pi 16</t>
  </si>
  <si>
    <t>Lắp trụ bàn Runway</t>
  </si>
  <si>
    <t>W8</t>
  </si>
  <si>
    <t>a Phi Lộc</t>
  </si>
  <si>
    <t>Bảo dưỡng điều hòa Pb1</t>
  </si>
  <si>
    <t>Lắp nước sinh hoạt Pb1</t>
  </si>
  <si>
    <t>Lắp vòi rửa tay tạm chống covid</t>
  </si>
  <si>
    <t>Dự phòng và thay quạt phòng nhân sự</t>
  </si>
  <si>
    <t>Thay cửa toilet</t>
  </si>
  <si>
    <t>Sơn trắng mã sô: 111 hiệu Hoàng Gia / lon 18 lít - 20kg</t>
  </si>
  <si>
    <t>Sơn lưới bảo hộ dàn nóng điều hòa Pb2</t>
  </si>
  <si>
    <t>Time Sungho 60min</t>
  </si>
  <si>
    <t>Time Sungho 30min</t>
  </si>
  <si>
    <t>W9</t>
  </si>
  <si>
    <t>Thay xe số 12 Pb3</t>
  </si>
  <si>
    <t>Bảo dưỡng lan can</t>
  </si>
  <si>
    <t>Lắp Model Wifi phòng FM</t>
  </si>
  <si>
    <t>Lắp phòng máy Pb3</t>
  </si>
  <si>
    <t>Màn hình danfoss 
Control panel  LCP 102
Mã hàng: 130B1107
Xuất xứ China
Cung cấp CO,CQ</t>
  </si>
  <si>
    <t>Thay tủ bơm nước cấp Pb2</t>
  </si>
  <si>
    <t>Ngọc Innovation</t>
  </si>
  <si>
    <t>Tháo domino ánh sáng xưởng Pb1</t>
  </si>
  <si>
    <t>Lắp cửa xe đẩy thức ăn canteen</t>
  </si>
  <si>
    <t>Thay tủ điện Pb3</t>
  </si>
  <si>
    <t>Thay đèn sự cố Pb2.3</t>
  </si>
  <si>
    <t>Thay xe đẩy ghế</t>
  </si>
  <si>
    <t>Sơn lan can kho Pb2.3</t>
  </si>
  <si>
    <t>Gia công kho tạm</t>
  </si>
  <si>
    <t>Aptomat 2 pha 10A</t>
  </si>
  <si>
    <t>Kaizen xe đẩy hàng</t>
  </si>
  <si>
    <t>Bản mã 200x200
Thép dày 10mm, 4 lỗ khoan D20, khoảng cách lỗ 135mm</t>
  </si>
  <si>
    <t>Lắp kho tạm FM</t>
  </si>
  <si>
    <t>Tháo domino Pb1</t>
  </si>
  <si>
    <t xml:space="preserve">Thay phòng nhân sự </t>
  </si>
  <si>
    <t>Đán Innovation</t>
  </si>
  <si>
    <t>Bảo dưỡng bếp canteen</t>
  </si>
  <si>
    <t>Dây đay dừa Cuộn dây đay 2mmx100m</t>
  </si>
  <si>
    <t>Thay báo cháy Pb2</t>
  </si>
  <si>
    <t>Luân bảo vệ</t>
  </si>
  <si>
    <t>Sơn layout cổng bảo vệ Pb3</t>
  </si>
  <si>
    <t>Thay đồng hồ Gas</t>
  </si>
  <si>
    <t>Lắp điện quán cafe</t>
  </si>
  <si>
    <t>Lắp dây tín hiệu quạt hút Pb3</t>
  </si>
  <si>
    <t>Công tơ điện xoay chiều 3 pha VSE3T</t>
  </si>
  <si>
    <t>Lắp quán cà phê</t>
  </si>
  <si>
    <t>Gia công quán cà phế</t>
  </si>
  <si>
    <t>Quốc Vĩnh</t>
  </si>
  <si>
    <t>Thay xe số 1 Pb2</t>
  </si>
  <si>
    <t>Thay máy điều hòa số 8 Pb1 và dự phòng</t>
  </si>
  <si>
    <t>Chổi đánh gỉ D100
Đường kính chổi: D00
Kích thước lỗ: 16mm
Kích thước sợi: 0.3mm
Ứng dụng: Sử dụng vệ sinh bề mặt sau khi hàn, đánh gỉ, bụi bẩn
Xuất xứ Việt Nam</t>
  </si>
  <si>
    <t>Biến dòng 200/ 5a Model: METSECT5CC020
CHNEIDER-Tunisia</t>
  </si>
  <si>
    <t>Đồng hồ đo điện năng Model: METSEPM5350
SCHNEIDER-India
Bảo hành 12 tháng</t>
  </si>
  <si>
    <t>Contactor 3P 32A  220VAC 
Mã sản phẩm: LC1D32M7
Xuất xứ: Schneider - Indonesia
Bảo hành 12 tháng</t>
  </si>
  <si>
    <t>Contactor 3P 25A 220VAC
Mã sản phẩm: LC1D25M7
Xuất xứ: Schneider - Indonesia
Bảo hành 12 tháng</t>
  </si>
  <si>
    <t>Ổ cắm Clipsal 16A/ 250V 
Mã hàng: E426UEST2/T hiệu Schneider 
Xuất xứ Việt Nam</t>
  </si>
  <si>
    <t>Đế nổi nhựa chữ nhật nhựa chống cháy, LỌAI THẤP SINO
 Mã sản phẩm: CK157RL
Xuất xứ Việt Nam</t>
  </si>
  <si>
    <t>Công tắc kiểu quả nhót 10A-250V 
Mã SP: LIOA CQN10A
Xuất xứ Việt Nam</t>
  </si>
  <si>
    <t>Sơn lót hiệu Benzo xuất xứ Việt Nam 
Mã hàng: KE8 màu xám (lon 3 lít)</t>
  </si>
  <si>
    <t xml:space="preserve">Silicone Apollo Sealant A300 Màu trắng trong chai nhựa
Dung tích quy ước 300ml/ống
Xuất xứ Việt Nam
</t>
  </si>
  <si>
    <t>Keo 502 hiệu Thuận Phong xuất xứ Việt Nam
Chai/50gr</t>
  </si>
  <si>
    <t>Đá cắt sắt BOSCH 100x2.0x16mm, 
Mã hàng 2608600267
Xuất xứ Đài Loan</t>
  </si>
  <si>
    <t>Đầu bắn vít 4 chấu PH2 - 110mm màu vàng hiệu Bosch
Xuất xứ Việt Nam</t>
  </si>
  <si>
    <t>Đầu bắn vít 4 chấu PH2 - 65mm màu vàng hiệu Bosch
Xuất xứ Việt Nam (vỉ 10 viên)</t>
  </si>
  <si>
    <t>Vít bắn sắt 2cm (bì 1000 con)</t>
  </si>
  <si>
    <t>Vít bắn tôn 2cm (bì 200 con)</t>
  </si>
  <si>
    <t>Vít xoắn 1.5 phân (màu đen) (1000 con) khoan gỗ, thạch cao</t>
  </si>
  <si>
    <t>Vít xoắn 2 phân (màu đen) (1000 con)  khoan gỗ, thạch cao</t>
  </si>
  <si>
    <t>Aptomat 1 pha ACTI9 IC60N 1P 32A C MCB - A9F74132 - Schneider Xuất xứ: India</t>
  </si>
  <si>
    <t>Ống</t>
  </si>
  <si>
    <t>Cái</t>
  </si>
  <si>
    <t>gói</t>
  </si>
  <si>
    <t>MTN1300221</t>
  </si>
  <si>
    <t>5M3.8</t>
  </si>
  <si>
    <t>ID044081</t>
  </si>
  <si>
    <t>TOOLS</t>
  </si>
  <si>
    <t>51T4.24</t>
  </si>
  <si>
    <t>5N6.2</t>
  </si>
  <si>
    <t>51T4.3</t>
  </si>
  <si>
    <t>ID044339</t>
  </si>
  <si>
    <t>LAP FORMER SLIDE BLOCK SPRING</t>
  </si>
  <si>
    <t>5M2.7</t>
  </si>
  <si>
    <t>5N4.4</t>
  </si>
  <si>
    <t>ID044626</t>
  </si>
  <si>
    <t>5AI2.2</t>
  </si>
  <si>
    <t>51G1.3</t>
  </si>
  <si>
    <t>ID045206</t>
  </si>
  <si>
    <t>SAFETY PLATE ASM.</t>
  </si>
  <si>
    <t>5F1.3</t>
  </si>
  <si>
    <t>5E6.2</t>
  </si>
  <si>
    <t>5AH4</t>
  </si>
  <si>
    <t>5C2.1</t>
  </si>
  <si>
    <t>5C2.3</t>
  </si>
  <si>
    <t>ID045446</t>
  </si>
  <si>
    <t>5C2.6</t>
  </si>
  <si>
    <t>51S5.2</t>
  </si>
  <si>
    <t>ID045543</t>
  </si>
  <si>
    <t>5D3.21</t>
  </si>
  <si>
    <t>5I6.2</t>
  </si>
  <si>
    <t>ID045635</t>
  </si>
  <si>
    <t>ID045661</t>
  </si>
  <si>
    <t>ID045677</t>
  </si>
  <si>
    <t>5U2.9</t>
  </si>
  <si>
    <t>5D4.10</t>
  </si>
  <si>
    <t>5D1.12</t>
  </si>
  <si>
    <t>ID045841</t>
  </si>
  <si>
    <t>5D2.12</t>
  </si>
  <si>
    <t>5D4.9</t>
  </si>
  <si>
    <t>5A1.23</t>
  </si>
  <si>
    <t>5D6.3</t>
  </si>
  <si>
    <t>51A2.33</t>
  </si>
  <si>
    <t>ID046076</t>
  </si>
  <si>
    <t>5H5.15</t>
  </si>
  <si>
    <t>5D4.30</t>
  </si>
  <si>
    <t>ID046491</t>
  </si>
  <si>
    <t>PRESSER ADJUSTING NUT</t>
  </si>
  <si>
    <t>ID046537</t>
  </si>
  <si>
    <t>5AG5.3</t>
  </si>
  <si>
    <t>BEARINGS 6205 2RSH</t>
  </si>
  <si>
    <t>CLEANER FOR PAINTING 3 CM</t>
  </si>
  <si>
    <t>CLEANER FOR PAINTING 5 CM</t>
  </si>
  <si>
    <t>SILICON FOR WATER LEAKAGE</t>
  </si>
  <si>
    <t>CB C25</t>
  </si>
  <si>
    <t>LOCK</t>
  </si>
  <si>
    <t>TOOL 4 BASE</t>
  </si>
  <si>
    <t>ID062597</t>
  </si>
  <si>
    <t>THROAT PLATE FT6500</t>
  </si>
  <si>
    <t>ID122051</t>
  </si>
  <si>
    <t>BUTTON RAIL(L)</t>
  </si>
  <si>
    <t>ID128422</t>
  </si>
  <si>
    <t>A/C MOTOR</t>
  </si>
  <si>
    <t>W10</t>
  </si>
  <si>
    <t>Thiện Dãi</t>
  </si>
  <si>
    <t>Thay xe số 11 Pb1</t>
  </si>
  <si>
    <t>Thay quạt dàn nóng điều hòa phòng Đa Năng</t>
  </si>
  <si>
    <t>Sơn bồn dầu</t>
  </si>
  <si>
    <t>Thay Dock Pb3</t>
  </si>
  <si>
    <t>Ổ cắm điện PKF32G423 Schneider</t>
  </si>
  <si>
    <t>Thử nghiệm Pb3</t>
  </si>
  <si>
    <t>Khởi động từ hộp Teco HUEB-11K</t>
  </si>
  <si>
    <t>Chuyển Cutting sử dụng</t>
  </si>
  <si>
    <t>Bích Ngọc bảo vệ</t>
  </si>
  <si>
    <t>Dán layout bình chữa cháy</t>
  </si>
  <si>
    <t>Sửa các finding sản xuất</t>
  </si>
  <si>
    <t>Chốt cửa Mini</t>
  </si>
  <si>
    <t>Lắp dựng kho tạm FM</t>
  </si>
  <si>
    <t>Ốc vít + bu long pi 14</t>
  </si>
  <si>
    <t>Thay máy số 2 Pb1</t>
  </si>
  <si>
    <t>Thay bàn nâng xưởng Cutting</t>
  </si>
  <si>
    <t>a Hiệu Cutting</t>
  </si>
  <si>
    <t>Thái Cutting</t>
  </si>
  <si>
    <t>Lắp quạt thổi bàn cắt</t>
  </si>
  <si>
    <t>Ân thợ máy</t>
  </si>
  <si>
    <t>Mượn sử dụng</t>
  </si>
  <si>
    <t>Thay xe 14 Pb3</t>
  </si>
  <si>
    <t>a Tùng</t>
  </si>
  <si>
    <t>Sơn Tường nhà máy</t>
  </si>
  <si>
    <t>bịch</t>
  </si>
  <si>
    <t>Sơn trụ sắt nhà xe Pb2</t>
  </si>
  <si>
    <t>Áo quần cách điện (áo rời + quần)</t>
  </si>
  <si>
    <t>W11</t>
  </si>
  <si>
    <t>Phương</t>
  </si>
  <si>
    <t>Nguyễn Thành</t>
  </si>
  <si>
    <t>Cấp bổ sung</t>
  </si>
  <si>
    <t>Thay đèn Pb1.2</t>
  </si>
  <si>
    <t>Cắt nền bê tông</t>
  </si>
  <si>
    <t>Khoan trụ đỡ dây điện</t>
  </si>
  <si>
    <t>Thay toilet Pb3</t>
  </si>
  <si>
    <t>Lắp trụ đỡ bàn runway</t>
  </si>
  <si>
    <t xml:space="preserve">Dây curoa B67 
</t>
  </si>
  <si>
    <t>Thay điều hòa số 6 Pb2</t>
  </si>
  <si>
    <t>W12</t>
  </si>
  <si>
    <t>Sơn máng điện Pb1</t>
  </si>
  <si>
    <t>Tháo domino line đèn dự phòng</t>
  </si>
  <si>
    <t>Sơn tường phía sau FM</t>
  </si>
  <si>
    <t>Sơn cửa số 10, 1 Pb1</t>
  </si>
  <si>
    <t>Bay tô tường (nhỏ)</t>
  </si>
  <si>
    <t>Lắp đèn cao áp</t>
  </si>
  <si>
    <t>Lắp loa kẹo kéo CSR trồng cây</t>
  </si>
  <si>
    <t>Lắp nước canteen</t>
  </si>
  <si>
    <t>Dây zắc âm thanh AQ5215 (5 mét)</t>
  </si>
  <si>
    <t>Lắp hệ thống âm thanh</t>
  </si>
  <si>
    <t>tờ</t>
  </si>
  <si>
    <t>Sơn tường nhà máy</t>
  </si>
  <si>
    <t>Giăng lối đi nhà xe</t>
  </si>
  <si>
    <t>Làm rack Pb3</t>
  </si>
  <si>
    <t>Con lăng trên và con lăng dưới - Việt Nam
Kích như hình vẽ và mẫu           
 Lăng trên 10 cái                       
lăng dưới 10 cai</t>
  </si>
  <si>
    <t>Trục truyền động chính băng tải (đính kèm bản vẽ)</t>
  </si>
  <si>
    <t>Bi gối lỗ  Ø12mm P001 ( như hình ảnh)
Mã sản phẩm: P001                        
 Lỗ trục Ø12mm
Xuất xứ Taiwan</t>
  </si>
  <si>
    <t>Bánh răng băng tải Lỗ Ø10mm
ích thước mặt răng: 30x25mm. Số răng: 14. Dài: 22mm. Mặt sau: Ø20mm. Lỗ trong: Ø10mm. Lỗ vít công: Ø6mm, vít lục giác âm. Chất liệu: Thép, trục sắt</t>
  </si>
  <si>
    <t>Dự phòng và thay băng tải bàn đóng gói</t>
  </si>
  <si>
    <t>Camera DH-IPC-HFW3441EPAS</t>
  </si>
  <si>
    <t>Dương Quang</t>
  </si>
  <si>
    <t>Lắp cửa canopy</t>
  </si>
  <si>
    <t>Sơn cửa exits 14.15</t>
  </si>
  <si>
    <t>Sơn trụ nhà xe Pb3</t>
  </si>
  <si>
    <t>Lắp rack Pb3</t>
  </si>
  <si>
    <t>Đầu báo khói địa chỉ kèm đế 4“
Model: ALN-V (ALN-V+YBN-NSA-4)
Hãng sản xuất: Hochiki / Mỹ
Bảo hành 12 tháng</t>
  </si>
  <si>
    <t>RT51195032 Screw, Bundle (Ốc) Jungheinrich</t>
  </si>
  <si>
    <t>RT28526100 Key switch 
(ổ khóa ) Jungheinrich</t>
  </si>
  <si>
    <t>RT50424639 Cảm biến 
sensor góc lái Jungheinrich</t>
  </si>
  <si>
    <t>RT50017769 Key switch 
(ổ khóa ) Jungheinrich</t>
  </si>
  <si>
    <t>RT51095777 Cầu chì 2A/32V Jungheinrich</t>
  </si>
  <si>
    <t>RT51316096 Cầu chì 4A/32V Jungheinrich</t>
  </si>
  <si>
    <t>RT51078620 Cầu chì 5A/32V Jungheinrich</t>
  </si>
  <si>
    <t>RT50039141 Kit, Seal/D65 ( phốt ty lái )Jungheinrich</t>
  </si>
  <si>
    <t>RT50250779 Kit, Seal ( phốt ty chính ) Jungheinrich</t>
  </si>
  <si>
    <t>RT51094623 Kit, Seal ( phốt nghiêng khung ) Jungheinrich</t>
  </si>
  <si>
    <t>RT51754648 Wheel, Drive/ Bánh lái Jungheinrich</t>
  </si>
  <si>
    <t>Relay thời gian SUNGHO - TS - N2: 30 Min</t>
  </si>
  <si>
    <t>Relay thời gian SUNGHO - TS - N2: 60 Min</t>
  </si>
  <si>
    <t>Loa Bosch LB2-UC30-L1
Model: LB2-UC30-L1 bảo hành 12 tháng
•Công suất định mức: 30 W
•Tiêu chuẩn chống thấm nước và bụi: IP65
•Màu sắc: Màu trắng
Xuất xứ China Có CO,CQ kèm theo</t>
  </si>
  <si>
    <t>Aptomat 1 pha ACTI9 IC60H 1P 10A C MCB -  A9F84110 - Schneider Xuất xứ: India</t>
  </si>
  <si>
    <t>Aptomat 1 pha ACTI9 IC60N 1P 20A C MCB - A9F74120 - Schneider Xuất xứ: India</t>
  </si>
  <si>
    <t>Aptomat 3 pha ACTI9 IC60N 3P 20A C MCB - A9F74320 - Schneider Xuất xứ: India</t>
  </si>
  <si>
    <t>Chai thử khói Solo A5 (dùng kèm solo 330)
Xuất xứ Bỉ/Hà Lan</t>
  </si>
  <si>
    <t>Bộ điều khiển nhiệt độ tủ đông
Dixell Ý xuất xứ China
Model: XR04CX</t>
  </si>
  <si>
    <t>Rơ le nhiệt 4- 6A hiệu Schneider mã: LRD10 xuất xứ Thái Lan</t>
  </si>
  <si>
    <t>Relay 230VAC RXM4AB1P7 Schneider xuất xứ Indonesia</t>
  </si>
  <si>
    <t>Relay 24VAC RXM4AB1B7 Schneider xuất xứ Indonesia</t>
  </si>
  <si>
    <t>Đế rơle trung gian 230VAC50/60Hz RXZE2M114 Schneider xuất xứ China</t>
  </si>
  <si>
    <t>Quạt thông gió ốp tường hai chiều Mitsubishi EX-25RH5T/ Thái Lan</t>
  </si>
  <si>
    <t>Dâu curoa Bando B-116  Nhật Bản</t>
  </si>
  <si>
    <t>Dây curoa Bando 3032LW Nhật Bản</t>
  </si>
  <si>
    <t>Dây curoa Bando 3v 355 Nhật Bản</t>
  </si>
  <si>
    <t>Dây curoa Bando SPA1282 Nhật Bản</t>
  </si>
  <si>
    <t>Dây curoa B85 hiệu Bando Nhật Bản</t>
  </si>
  <si>
    <t>Dây curoa A39 hiệu Pando Nhật Bản</t>
  </si>
  <si>
    <t>Quạt treo tường 
Hiệu Senko - Hàng Việt Nam chất lượng cao đạt chuẩn 
Mã TR1683
Màu xám đồng
Bảo hành 12 tháng</t>
  </si>
  <si>
    <t>chai</t>
  </si>
  <si>
    <t>Quạt treo tường Hiệu Senko - Hàng Việt Nam chất lượng cao đạt chuẩn 
Mã TR1683
Màu xám đồng
Bảo hành 12 tháng</t>
  </si>
  <si>
    <t>30 MIN</t>
  </si>
  <si>
    <t>60 MIN</t>
  </si>
  <si>
    <t>LB2-UC30-L1</t>
  </si>
  <si>
    <t>Solo A5</t>
  </si>
  <si>
    <t>XR04CX</t>
  </si>
  <si>
    <t>RXM4AB1B7</t>
  </si>
  <si>
    <t>EX-25RH5T</t>
  </si>
  <si>
    <t>B-116</t>
  </si>
  <si>
    <t>SPA1282</t>
  </si>
  <si>
    <t>Lắp nước hệ thống thải nước uống Pb2</t>
  </si>
  <si>
    <t>Máy khoan pin Makita DDF482RAE: 
 Nguồn Pin: Li-ion 18V/2.0Ah, 
 Trọng lượng : 1.5kg
 Makita : Trung Quốc Cung cấp CO, CQ.</t>
  </si>
  <si>
    <t>Máy đo lưu lượng gió EXTECH AN 
EXTECH: Trung Quốc</t>
  </si>
  <si>
    <t>Bộ taro Ren TOPTUL JGAI 4001
TOPTUL/ JGAI4001/ Đài Loan</t>
  </si>
  <si>
    <t xml:space="preserve"> Ống hơi JISAN phi 12
 Mã sản phẩm: JP-1208 Hàn Quốc
 Màu trắng trong cuộn 100 mét</t>
  </si>
  <si>
    <t>Đèn hàn gồm 5 béc hàn YAMATO WSS-3501
YAMATO/ WSS-3501/ Đài Loan</t>
  </si>
  <si>
    <t>Bộ đột 6 món TOPTUL GAAV0601
TOPTUL/ GAAV0601/ Đài Loan</t>
  </si>
  <si>
    <t>Công cụ dụng cụ nhóm ME</t>
  </si>
  <si>
    <t>Mỏ lết răng 24 inches,stanly 87626
Stanly Đài Loan</t>
  </si>
  <si>
    <t>W13</t>
  </si>
  <si>
    <t>Thay quạt văn phòng</t>
  </si>
  <si>
    <t>Lắp bồn dầu Pb2</t>
  </si>
  <si>
    <t xml:space="preserve">Bảo vệ </t>
  </si>
  <si>
    <t>Giăng cảnh báo điều hòa Pb3</t>
  </si>
  <si>
    <t>Xử lý hồ cá Koi</t>
  </si>
  <si>
    <t>Lắp feedrail</t>
  </si>
  <si>
    <t>Sửa bàn đóng gói và dự phòng</t>
  </si>
  <si>
    <t>Lắp xe ERE120 Pb1</t>
  </si>
  <si>
    <t xml:space="preserve">Thùng đựng đồ nghề Asaki </t>
  </si>
  <si>
    <t>Phòng</t>
  </si>
  <si>
    <t>Thay máy nén khí số 8</t>
  </si>
  <si>
    <t>Lắp tủ điện bơm dầu</t>
  </si>
  <si>
    <t>Cà lê 13</t>
  </si>
  <si>
    <t>Mượn sử dụng lắp đặt feedrail</t>
  </si>
  <si>
    <t>Kìm chết 10" Irwin 10WR
Hãng sản xuất : Irwin - JAPAN</t>
  </si>
  <si>
    <t>Đồng hồ Ampe Kìm KYORITSU  KEW SNAP 2009R
KYORITSU: Thái Lan</t>
  </si>
  <si>
    <t>Kìm rút đinh rive inox - Top (CT201) Taiwan</t>
  </si>
  <si>
    <t>Bộ tuýp 24 chi tiết - hệ mét 1/2'' hiệu TOP Đài Loan
 Mã sản phẩm: KW-S424D-12</t>
  </si>
  <si>
    <t>Công cụ dụng cụ nhóm BD</t>
  </si>
  <si>
    <t>Thay máy Alaska</t>
  </si>
  <si>
    <t>Cân đối tồn kho</t>
  </si>
  <si>
    <t>Thay xe số 16</t>
  </si>
  <si>
    <t>Lắp nhà ăn Pb2</t>
  </si>
  <si>
    <t>Aptomat 1 pha ACTI9 IC60H 1P 10A C MCB -  A9F74110 - Schneider Xuất xứ: India</t>
  </si>
  <si>
    <t>Thay tủ điện Pb1</t>
  </si>
  <si>
    <t>Thay vòi nước rửa tay</t>
  </si>
  <si>
    <t>Máng nhựa răng lược 45x45mm</t>
  </si>
  <si>
    <t>Lắp điện tủ bơm dầu Pb1</t>
  </si>
  <si>
    <t>Uyển</t>
  </si>
  <si>
    <t>Thay dàn nóng điều hòa 16.20 canteen</t>
  </si>
  <si>
    <t>Lắp dàn nóng điều hòa 16.20 canteen</t>
  </si>
  <si>
    <t>Thay xe số 6 Pb2</t>
  </si>
  <si>
    <t>Thay băng tải bàn đóng gói</t>
  </si>
  <si>
    <t>Lắp lọc hồ cá Koi</t>
  </si>
  <si>
    <t>Thay điều hòa VPSX Pb2</t>
  </si>
  <si>
    <t xml:space="preserve">Cánh quạt điều hòa Trane mã ODS710-108B4 KM11030034 </t>
  </si>
  <si>
    <t>Domino 10A-10P - 250V</t>
  </si>
  <si>
    <t xml:space="preserve">Lắp tủ điện </t>
  </si>
  <si>
    <t>Chuyển vườn ươm ra vườn rau</t>
  </si>
  <si>
    <t>RT50251892 Circuit board, Interface Jungheinrich</t>
  </si>
  <si>
    <t>RT26906870 Kit, Key ( ổ khóa ) Jungheinrich</t>
  </si>
  <si>
    <t>RT51287174 Pulley, Hose ( booly)Jungheinrich</t>
  </si>
  <si>
    <t>RT51458284 Bánh sau 16x6-8 P/n: 51109887 (mã mới lốp đặc 51458283, mã mới 51458284 ) Jungheinrich Đức Jungheinrich</t>
  </si>
  <si>
    <t>RT4998862 Mâm bánh sau 16x6-8 có mâm P/n: 51109887(mã mới mâm 4998862) Jungheinrich Đức</t>
  </si>
  <si>
    <t>Vòi Nước SANWA 1/2" Q21
Xuất xứ: Thái Lan
Chất liệu chủ yếu: Đồng thau
Hãng sản xuất: Sanwa
Loại: Van xoáy
Bảo hành 12 tháng</t>
  </si>
  <si>
    <t>Bóng đèn LED Tuýp T8 1.2m 20Wnhôm nhựa
Model: T8 1200/20w Rạng Đông bảo hành 12 tháng
Công suất: 20W
Điện áp hoạt động: (150-250)V
Màu ánh sáng: 3000K/6500K
Quang thông: 2300lm
Tuổi thọ: 30.000 giờ
Kích thước(ØxL): (28x1213)mm</t>
  </si>
  <si>
    <t>P/n: RT52006607 Pulley, Hose/ Bu ly Jungheinrich</t>
  </si>
  <si>
    <t>MTN1310321</t>
  </si>
  <si>
    <t>x</t>
  </si>
  <si>
    <t>Mũi khoan sắt ɸ 14mm hiệu Nachi, Nhật Bản</t>
  </si>
  <si>
    <t>Mũi khoan sắt ɸ 12mm hiệu Nachi, Nhật Bản</t>
  </si>
  <si>
    <t>Mũi khoan sắt ɸ 10mm hiệu Nachi, Nhật Bản</t>
  </si>
  <si>
    <t xml:space="preserve">Vít bắn tôn 5cm Đài Loan
Tiêu chuẩn: DIN, ISO
 - Quy cách: 5cm
 - Chiều dài ren: Ren suốt
 - Bề mặt: Xi 7 màu
 - Kí hiệu: Chữ D
 - Nguyên liệu: C1022
 - Đóng gói: 200 con/bịch </t>
  </si>
  <si>
    <t>Document already exists (_f9) | Insufficient SOH for the multiple lines of this item (_f21r4)</t>
  </si>
  <si>
    <t>ID043918</t>
  </si>
  <si>
    <t>SCREW W3/16X33.5</t>
  </si>
  <si>
    <t>5AE1.28</t>
  </si>
  <si>
    <t>5AE1.33</t>
  </si>
  <si>
    <t>51A7.16</t>
  </si>
  <si>
    <t>51V3.25</t>
  </si>
  <si>
    <t>51V2.11</t>
  </si>
  <si>
    <t>ID044785</t>
  </si>
  <si>
    <t>5A5.7</t>
  </si>
  <si>
    <t>5B3.9</t>
  </si>
  <si>
    <t>5I3.3</t>
  </si>
  <si>
    <t>ID045177</t>
  </si>
  <si>
    <t>5AB2.1</t>
  </si>
  <si>
    <t>ID045178</t>
  </si>
  <si>
    <t>5AB2.5</t>
  </si>
  <si>
    <t>5A1.4</t>
  </si>
  <si>
    <t>51A2.10</t>
  </si>
  <si>
    <t>51X5</t>
  </si>
  <si>
    <t>51A5.1</t>
  </si>
  <si>
    <t>5D2.8</t>
  </si>
  <si>
    <t>51V2.35</t>
  </si>
  <si>
    <t>5D2.30</t>
  </si>
  <si>
    <t>ID045971</t>
  </si>
  <si>
    <t>51A5.3</t>
  </si>
  <si>
    <t>ID046805</t>
  </si>
  <si>
    <t>MOTOR FOR UHD</t>
  </si>
  <si>
    <t>ID050814</t>
  </si>
  <si>
    <t>BELT FOR CUTTER</t>
  </si>
  <si>
    <t>PHOTOELECTRIC SMOKE SENSOR</t>
  </si>
  <si>
    <t>THERMAL RELAY 4-6A</t>
  </si>
  <si>
    <t>TYRE 140/55-10</t>
  </si>
  <si>
    <t>ID059038</t>
  </si>
  <si>
    <t>FILTER SCREEN CLAMP CT6500</t>
  </si>
  <si>
    <t>ID059519</t>
  </si>
  <si>
    <t>OIL RECEIVER FT7000</t>
  </si>
  <si>
    <t>5X2.6</t>
  </si>
  <si>
    <t>5D1.14</t>
  </si>
  <si>
    <t>ID119943</t>
  </si>
  <si>
    <t>PREPA1</t>
  </si>
  <si>
    <t>ID128443</t>
  </si>
  <si>
    <t>TAKE-UP THREAD GUIDE B</t>
  </si>
  <si>
    <t>ID138554</t>
  </si>
  <si>
    <t>GIAY DUC LO VANG 1M8</t>
  </si>
  <si>
    <t>W14</t>
  </si>
  <si>
    <t>Thay máy nén khí Pb2</t>
  </si>
  <si>
    <t>Thay máy số 1.3.4 Pb3</t>
  </si>
  <si>
    <t>Thay điều hòa xưởng Pb3</t>
  </si>
  <si>
    <t>Sơn cảnh báo trụ nhà xe Pb3</t>
  </si>
  <si>
    <t>Lắp đặt hồ các Koi</t>
  </si>
  <si>
    <t>Sơn thanh giằng rack</t>
  </si>
  <si>
    <t>Thay VPC và canteen</t>
  </si>
  <si>
    <t>Lắp phun sương</t>
  </si>
  <si>
    <t>HOSE ASSEMBLY Code: 0574991417 Atlascopco</t>
  </si>
  <si>
    <t>Nhân</t>
  </si>
  <si>
    <t>Thay domino đèn ánh sáng Pb1</t>
  </si>
  <si>
    <t>Thay máy nén khí</t>
  </si>
  <si>
    <t>Thay máy nén khi</t>
  </si>
  <si>
    <t>Thay xe số 3 Pb2</t>
  </si>
  <si>
    <t>Lắp đồng hồ Pb2</t>
  </si>
  <si>
    <t>Đồng hồ vạn năng Sanwa YX 360TRF
SANWA/Nhật Bản</t>
  </si>
  <si>
    <t>Thiết bị kiểm tra Ắc quy và Pin SEW 6470 BT( 0-100V, 0-20Ohm)
SEW/6470 BT/ Đài Loan</t>
  </si>
  <si>
    <t>Máy bơm cao áp TONYSON V2/8075 TONYSON: Trung Quốc</t>
  </si>
  <si>
    <t>Thay lọc máy nén khí số 2 Pb2</t>
  </si>
  <si>
    <t>ELEMENT PD/PDP780 - 3150F BOX Code: 1624184407 Atlascopco</t>
  </si>
  <si>
    <t>Motor quạt điều hòa Trane Model: 024-0378-001 xuất xứ Thái Lan</t>
  </si>
  <si>
    <t>Thay bộ lọc số 1 Pb1</t>
  </si>
  <si>
    <t>Thay điều hòa số 1 Đa Năng</t>
  </si>
  <si>
    <t>Đèn Led A60N1/9W Rạng Đông
Công suất : 9w
Điện áp : 220V/50Hz
Quang thông : 830 lm
Nhiệt độ màu : 6500K/5000K/3000K
Kích thước : 60 x 114 (mm)</t>
  </si>
  <si>
    <t>Thay đèn Toilet Pb3</t>
  </si>
  <si>
    <t>Ống thủy lực mã sản phẩm: SAE100R2AT 3/8" - KOMAN</t>
  </si>
  <si>
    <t>Thay bơm máy xịt cao áp</t>
  </si>
  <si>
    <t>RT50440837 Load wheel
 (bánh tải ) Jungheinrich</t>
  </si>
  <si>
    <t>RT50460103 Wheel, Drive
 (bánh lái ) Jungheinrich</t>
  </si>
  <si>
    <t>RT71303420 Bush Ống bạc (trục bánh tải) Jungheinrich</t>
  </si>
  <si>
    <t>RT50432647 Wheel 
(bánh cân bằng) Jungheinrich</t>
  </si>
  <si>
    <t>RT51077215 Wheel 
(bánh cân bằng) Jungheinrich</t>
  </si>
  <si>
    <t>RT51379966 Filter, Oil 
( lọc) Jungheinrich</t>
  </si>
  <si>
    <t>RT25702270 Pin-grooved 
(cùm giử ty đứng lái ) Jungheinrich</t>
  </si>
  <si>
    <t>RT50143637 Plate, Metal (miếng kẹp trục ) Jungheinrich</t>
  </si>
  <si>
    <t>RT51470075 Cảm biến sensor góc lái Jungheinrich</t>
  </si>
  <si>
    <t>RT51251961 Kit, Seal 
(phốt ra vào khung ) Jungheinrich</t>
  </si>
  <si>
    <t>RT50469831 Seal, O-ring (phốt làm kín lọc) Jungheinrich</t>
  </si>
  <si>
    <t>RT50469832 Seal, O-ring (phốt làm kín lọc) Jungheinrich</t>
  </si>
  <si>
    <t>RT51257721 Horn ( còi ) 24V Jungheinrich</t>
  </si>
  <si>
    <t>RT51525936 Horn ( còi ) 48V Jungheinrich</t>
  </si>
  <si>
    <t>RT50423112 Cầu chì 2A/58V Jungheinrich</t>
  </si>
  <si>
    <t>RT50423113 Cầu chì 3A/58V Jungheinrich</t>
  </si>
  <si>
    <t>RT50423115 Cầu chì 7.5A/58V Jungheinrich</t>
  </si>
  <si>
    <t>RT50423116 Cầu chì 10A/58V Jungheinrich</t>
  </si>
  <si>
    <t>RT50039111 Bolt ( chốt ) Jungheinrich</t>
  </si>
  <si>
    <t>RT51041353 Bolt 20x86,5 ( chốt ) Jungheinrich</t>
  </si>
  <si>
    <t>RT51218960 Hose, Hydraulic( ống dầu nâng chính ) Jungheinrich</t>
  </si>
  <si>
    <t>RT52035142 Rod, Track ( thanh dí lái ) Jungheinrich</t>
  </si>
  <si>
    <t>RT52043845 Hose, Hydraulic ( ống dầu sideshift ) Jungheinrich</t>
  </si>
  <si>
    <t>RT51314348 Cable, Truck ( cáp và jack ) Jungheinrich</t>
  </si>
  <si>
    <t>RT5079633 Ring, Seal ( phốt chân ty ) Jungheinrich</t>
  </si>
  <si>
    <t>RT52009248 Bộ dây điện điều khiển Jungheinrich</t>
  </si>
  <si>
    <t>Contactor K11 Code: 1089943868 Atlascopco</t>
  </si>
  <si>
    <t>Contactor K12 Code: 1089943842 Atlascopco</t>
  </si>
  <si>
    <t>OIL CAN 20L RS XD (GA90 30l)/dầu máy nén khí
Mode: 2901170100 Alascopco/ EU</t>
  </si>
  <si>
    <t>can</t>
  </si>
  <si>
    <t>RT05062945 Pin, Hollow Spring ( chốt giử booly) Jungheinrich</t>
  </si>
  <si>
    <t>RT05052596 Ring, Guide ( rôn chân ty ) Jungheinrich</t>
  </si>
  <si>
    <t>W15</t>
  </si>
  <si>
    <t>Măng xông nước PVC  ø 21  
Quy cách: 1 đầu trơn ø21, 1 đầu ren trong bằng đồng ø21.
Chất liệu; PVC, đồng
Hiệu Đạt Hòa</t>
  </si>
  <si>
    <t>Lắp van giảm áp Lavabo Pb1</t>
  </si>
  <si>
    <t>Thay bồn rửa tay covid</t>
  </si>
  <si>
    <t>Thay máy nén khí số 3 Pb1</t>
  </si>
  <si>
    <t>Thay bóng hành lang VPC</t>
  </si>
  <si>
    <t>Thay điều hòa số 4 Pb3</t>
  </si>
  <si>
    <t>Thay đồng hồ PCCC Pb2</t>
  </si>
  <si>
    <t>Thay bàn runway và dự phòng</t>
  </si>
  <si>
    <t>Thay đèn hành lang VPC</t>
  </si>
  <si>
    <t>Làm feedrail</t>
  </si>
  <si>
    <t>Thay máy nén khí số 11</t>
  </si>
  <si>
    <t>Thay đầu báo số 55 Pb2</t>
  </si>
  <si>
    <t>Sơn tường lối đi xưởng FM</t>
  </si>
  <si>
    <t>FL-H3-SP-001</t>
  </si>
  <si>
    <t>W16</t>
  </si>
  <si>
    <t>W17</t>
  </si>
  <si>
    <t>Sơn Innovation</t>
  </si>
  <si>
    <t>Nút nhấn XB7-NA-2 màu đỏ</t>
  </si>
  <si>
    <t>Dự án Ctex</t>
  </si>
  <si>
    <t>Nút dừng khẩn cấp Ø 22 Schneider XA2ET42</t>
  </si>
  <si>
    <t>Hộp nút nhấn 1 lỗ 
Kích thước: 70x70x65mm (Dài x Rộng x Cao).– Vật liệu: Nhựa ABS chống va đập.– IP: 65.– Đường kính lỗ: Phi 22 mm
Xuất xứ Việt Nam</t>
  </si>
  <si>
    <t>Thay xe đẩy rác</t>
  </si>
  <si>
    <t>Smart Tivi LG
Mã SP:65UN7290PTF
Loại tivi:Smart Tivi, 65 inch
Màn hình:4K, có HDR
Hệ điều hành:WebOS Smart TV 5.0 (mới nhất)
Remote thông minh:Có Magic Remote (tìm kiếm bằng giọng nói có hỗ trợ tiếng Việt)
Xuất xứ Indonesia bảo hành 12 tháng</t>
  </si>
  <si>
    <t>Lắp phòng họp Bali</t>
  </si>
  <si>
    <t>Giá treo TV áp thẳng tường
Khung treo tivi phù hợp với màn hình có kích thước màn hình từ 42 - 65 inch.
Xuất xứ Việt Nam</t>
  </si>
  <si>
    <t>Cáp HDMI 2.0 Dài 15M Cao Cấp Ugreen 40416 sl 3 x 548+vat
Xuất xứ Ugreen China</t>
  </si>
  <si>
    <t>Cáp HDMI 2.0 Sợi Quang Dài 30M Hỗ Trợ 4K@60Hz HDR Cao Cấp Ugreen 50217
Xuất xứ Ugreen China</t>
  </si>
  <si>
    <t>Lắp của kho rác bảo trì</t>
  </si>
  <si>
    <t>Bảo dưỡng Feedrail</t>
  </si>
  <si>
    <t>Bọc điều hòa y tế Pb2</t>
  </si>
  <si>
    <t>a Mai tài xế</t>
  </si>
  <si>
    <t xml:space="preserve">Bôi trơn của xe </t>
  </si>
  <si>
    <t>Tay nâng chống của nhôm kính</t>
  </si>
  <si>
    <t>Lắp giá ảnh</t>
  </si>
  <si>
    <t>Ổ khóa tủ điện 
Mã sản phẩm : MS408-1-1 Như mẫu, Khóa núm xoay, thân bằng kẽm đúc màu đen, Mô tả : Khóa núm xoay, thân bằng kẽm đúc màu đen- HengZhu-Trung Quốc</t>
  </si>
  <si>
    <t>Xích băng tải 
Mã SP: 25H-90L. Hãng Honda Việt nam (Xích Cam 90 mắt 25H, HBI xem hình ảnh đính kèm có đúng loại yêu cầu ko ạ)</t>
  </si>
  <si>
    <t xml:space="preserve">Nẹp lược tủ điện </t>
  </si>
  <si>
    <t>Bộ gộp HDMI 5 vào 1 ra Ugreen 40205 chính hãng, FullHD 1080p Cáp HDMI 2.0
Xuất xứ Ugreen China</t>
  </si>
  <si>
    <t>Dây Dẹt Siêu Mỏng Dài 1M5 Ugreen 50819
Xuất xứ Ugreen China</t>
  </si>
  <si>
    <t>Cáp HDMI 2.0 Dây Dẹt Siêu Mỏng Dài 3M Ugreen 50820
Xuất xứ Ugreen China</t>
  </si>
  <si>
    <t>Cáp HDMI 2.0 Siêu Mỏng Dài 0,5M 4k@30Hz Cao Cấp Ugreen 30475
Xuất xứ Ugreen China</t>
  </si>
  <si>
    <t>Lắp phòng họp Hanes</t>
  </si>
  <si>
    <t>Vòi bếp nóng lạnh gắn chậu 
Hiệu Caesar 
Model: K511C
Kích thước: DxRxC (220x130x120mm)
Chất liệu: Đồng mạ Crom, Niken sáng bóng
Bảo hành 12 tháng</t>
  </si>
  <si>
    <t>Bột thông cống TikTak (thông tắc đường ống, cống thoát)
Khối lượng: 100 gram/ gói
Xuất xứ: Việt Nam (sản xuất tháng 1/2021)</t>
  </si>
  <si>
    <t>Thông tắt toilet</t>
  </si>
  <si>
    <t>Lắp máy đo khí máy may</t>
  </si>
  <si>
    <t>Keo dán roăn Sparko xám Alpha Grey 85g/tuýp
Xuất xứ Thái Lan</t>
  </si>
  <si>
    <t>Dán hệ thống máy nén khí</t>
  </si>
  <si>
    <t>Thay nước uống</t>
  </si>
  <si>
    <t>Lắp phòng Đa Năng</t>
  </si>
  <si>
    <t>Thay xe số 1 Pb1</t>
  </si>
  <si>
    <t>Thay điều hòa số 3 Pb3</t>
  </si>
  <si>
    <t>Máng chuồi hàng bàn đóng gói</t>
  </si>
  <si>
    <t>Thay xe số 4 Pb2</t>
  </si>
  <si>
    <t>Thay quạt Pb3</t>
  </si>
  <si>
    <t>Thay xe số 2 Pb3</t>
  </si>
  <si>
    <t>Nhám AA-120</t>
  </si>
  <si>
    <t>Sửa máng chuồi hàng</t>
  </si>
  <si>
    <t>Sơn tường máy phát Pb1</t>
  </si>
  <si>
    <t>Thay zone 1 Pb1 (cập nhật bổ sung tháng 1)</t>
  </si>
  <si>
    <t>Đèn đường Led pha 30w: công suất 30w, điện áp: 220V. AC 50 - 60Hz
Công nghệ: Led SMD, 1PCS mã sô: AMBEE-LP-30W-T
Nhiệt độ màu: 3000K-6500K
Tương đương độ sáng đèn 100W metal
Bảo hành: 2 năm
Xuất xứ: AMBEE - Việt Nam</t>
  </si>
  <si>
    <t>Thay đèn kho</t>
  </si>
  <si>
    <t>Lắp nguồn dây điện</t>
  </si>
  <si>
    <t>Chổi than CB-325</t>
  </si>
  <si>
    <t>Thay khoan pin</t>
  </si>
  <si>
    <t>Sơn khung ảnh</t>
  </si>
  <si>
    <t>Thay vòi nước uống</t>
  </si>
  <si>
    <t>Thay cửa exit số 14 Pb2</t>
  </si>
  <si>
    <t>Thay đầu số 7 canteen</t>
  </si>
  <si>
    <t>Thay tủ trung tâm báo cháy Pb2</t>
  </si>
  <si>
    <t>Bánh xe nâng điện mã 50454067</t>
  </si>
  <si>
    <t>Lề cửa inox 08125-304</t>
  </si>
  <si>
    <t>Lắp cửa kho rác FM</t>
  </si>
  <si>
    <t>Cọ lăn sơn 10cm hiệu Việt Mỹ</t>
  </si>
  <si>
    <t>Phích cắm công nghiệp (đầu nối dương) 
Hiệu Schneider
Mã: PKE32M423 32A-6H/200-250</t>
  </si>
  <si>
    <t>Ổ cắm công nghiệp (đầu nối âm)
Hiệu Schneider 
Mã: PKF32M423 32A-6H/200-250</t>
  </si>
  <si>
    <t>Cầu dao tự động NS 1250A Model: NS125H3E2 SCHNEIDER-china</t>
  </si>
  <si>
    <t>Dây hơi PU phi 12 - Lion Mode: PU 8x12Kích thước: phi 8x12mmMàu sắc: trắng trongThương hiệu: Lion Đài Loan Cuộn/100m</t>
  </si>
  <si>
    <t>Làm kho TTD</t>
  </si>
  <si>
    <t>sửa tủ điện</t>
  </si>
  <si>
    <t>Van khóa nhựa nhiệt pi 21</t>
  </si>
  <si>
    <t>Thay xe số 6 PB2</t>
  </si>
  <si>
    <t>Thay máy điều hòa số 4</t>
  </si>
  <si>
    <t>Van phao cơ inox pi 27</t>
  </si>
  <si>
    <t>Đinh bê tông 3 phân</t>
  </si>
  <si>
    <t>Đinh bê tông 2 phân</t>
  </si>
  <si>
    <t>Đinh bê tông 5 phân</t>
  </si>
  <si>
    <t>Lắp mái phòng nước</t>
  </si>
  <si>
    <t>Thay máy kiểm vải</t>
  </si>
  <si>
    <t>Thay bàn đóng gói</t>
  </si>
  <si>
    <t>Thay máy nén khí số 1 Pb1</t>
  </si>
  <si>
    <t>Thay phòng FM</t>
  </si>
  <si>
    <t>Rào chống Covid</t>
  </si>
  <si>
    <t>Co nhựa Đạt Hòa pi 21 gen ngoài</t>
  </si>
  <si>
    <t>Sửa lại hệ phun sương Pb2</t>
  </si>
  <si>
    <t>Sửa lại hệ phun sương phun sương Pb2</t>
  </si>
  <si>
    <t>Sửa hệ phun sương Pb2</t>
  </si>
  <si>
    <t>Tài</t>
  </si>
  <si>
    <t>Thay máy quẹt thẻ</t>
  </si>
  <si>
    <t>Thay điều hòa số 8 Pb2</t>
  </si>
  <si>
    <t>Máy nén khí số 1</t>
  </si>
  <si>
    <t>Thay máy số 5 Pb2</t>
  </si>
  <si>
    <t>Di chuyển điều hòa phòng Hanes</t>
  </si>
  <si>
    <t>Lắp xe canteen</t>
  </si>
  <si>
    <t>Thay toilet Pb1</t>
  </si>
  <si>
    <t>W18</t>
  </si>
  <si>
    <t>Sơn phòng Wonderbra</t>
  </si>
  <si>
    <t>Tháo domino đèn Pb1.2</t>
  </si>
  <si>
    <t>Thay dãy D canteen</t>
  </si>
  <si>
    <t>a Đức MC</t>
  </si>
  <si>
    <t>sơn máy may</t>
  </si>
  <si>
    <t>Dây cấp nguồn
Cáp điện 3 lõi vỏ bọc cao su 450/750V Cu/NR/NR 3C x 6 SQMM JEIL
Xuất xứ Korea</t>
  </si>
  <si>
    <t>Dây Điện Cadivi, Dây Tròn Đặc 3 Ruột CVV 3x2.5
Mã sản phẩm: CVV 3x2.5</t>
  </si>
  <si>
    <t>Lắp điện feedrail</t>
  </si>
  <si>
    <t>Lắp nguồn máy chiếu</t>
  </si>
  <si>
    <t>a Tuấn Trần</t>
  </si>
  <si>
    <t>Lắp motor băng tải</t>
  </si>
  <si>
    <t>Dán cửa toilet</t>
  </si>
  <si>
    <t>Thay van canteen</t>
  </si>
  <si>
    <t>Hải</t>
  </si>
  <si>
    <t xml:space="preserve">Dự phòng </t>
  </si>
  <si>
    <t>cuôn</t>
  </si>
  <si>
    <t>MTN1050421</t>
  </si>
  <si>
    <t xml:space="preserve">Giấy nhám mịn P1000, Xuất xứ Nhật </t>
  </si>
  <si>
    <t xml:space="preserve">Giấy nhám thô P100 xuất xứ Nhật </t>
  </si>
  <si>
    <t>Mũi khoan ɸ 12mm hiệu Nachi, Nhật Bản</t>
  </si>
  <si>
    <t>Mũi khoan ɸ 10mm hiệu Nachi, Nhật Bản</t>
  </si>
  <si>
    <t>Mũi khoan ɸ 14mm hiệu Nachi, Nhật Bản</t>
  </si>
  <si>
    <t>Set of seals f.lifting cylind.( phốt ty chính) RT51383039 Jungheinrich</t>
  </si>
  <si>
    <t>Kit, Seal ( phốt ty lái ) RT50039141 Jungheinrich</t>
  </si>
  <si>
    <t>Bush ( bạc lốt ) RT4399928 Jungheinrich</t>
  </si>
  <si>
    <t>Seal, O-ring ( rôn ) RT1184 Jungheinrich</t>
  </si>
  <si>
    <t xml:space="preserve">Circlip ( kheo gài ) RT5047606 Jungheinrich </t>
  </si>
  <si>
    <t>Damping element ( ty ben tay đk ) RT51097256 Jungheinrich</t>
  </si>
  <si>
    <t>Cylinder, Tilt ( ty nghiêng khung ) RT51469032 Jungheinrich</t>
  </si>
  <si>
    <t xml:space="preserve"> Fastener (vòng đệm của ty lái) RT52037515 Jungheinrich</t>
  </si>
  <si>
    <t>Hose, Hydraulic ( ống dầu sideshift ) RT51811721 Jungheinrich</t>
  </si>
  <si>
    <t>Kit, Seal ( phốt nghiêng khung ) RT51094623 Jungheinrich</t>
  </si>
  <si>
    <t xml:space="preserve">
Sơn dầu Alkyd Roal Hoàng Gia 
Mã số: 910 màu xám
Lon 3 lít - 2.6kg</t>
  </si>
  <si>
    <t>Sơn dầu Alkyd Roal Hoàng Gia 
Mã sô: 444 màu vàng 
Lon 3 lít - 2.6kg</t>
  </si>
  <si>
    <t>Sơn dầu Alkyd Roal Hoàng Gia 
Mã sô: 999 màu đen
Lon 3 lít - 2.6kg</t>
  </si>
  <si>
    <t>Sơn chống rỉ Alkyd Roal Hoàng Gia 
Mã số: AL6
Lon 3 lít - 2.6kg</t>
  </si>
  <si>
    <t>Tay co thủy lực Newstar 81N 
Thông số kỹ thuật:
 - Tải trọng tối đa cho cửa : 40kg, kích thước : Rộng 800mm X Cao 1800mm
.- Góc mở tối đa : 180 độ.
Xuất xứ Newstar Nhật bảo hành 1 năm</t>
  </si>
  <si>
    <t>ID006737</t>
  </si>
  <si>
    <t>GEAR AND SHAFT</t>
  </si>
  <si>
    <t>51T5.5</t>
  </si>
  <si>
    <t>51F4</t>
  </si>
  <si>
    <t>51G1.1</t>
  </si>
  <si>
    <t>51T7.21</t>
  </si>
  <si>
    <t>51V3.16</t>
  </si>
  <si>
    <t>51F6</t>
  </si>
  <si>
    <t>ID044706</t>
  </si>
  <si>
    <t>51G1.2</t>
  </si>
  <si>
    <t>51AE1</t>
  </si>
  <si>
    <t>51U7</t>
  </si>
  <si>
    <t>51B4.23</t>
  </si>
  <si>
    <t>51F5</t>
  </si>
  <si>
    <t>51AF3</t>
  </si>
  <si>
    <t>51F1</t>
  </si>
  <si>
    <t>51D5.5</t>
  </si>
  <si>
    <t>51D1.9</t>
  </si>
  <si>
    <t>51S2.27</t>
  </si>
  <si>
    <t>5G4.4</t>
  </si>
  <si>
    <t>51D5.3</t>
  </si>
  <si>
    <t>51G3.9</t>
  </si>
  <si>
    <t>51T4.10</t>
  </si>
  <si>
    <t>ID045683</t>
  </si>
  <si>
    <t>ID045792</t>
  </si>
  <si>
    <t>5D1.22</t>
  </si>
  <si>
    <t>51T2.27</t>
  </si>
  <si>
    <t>ID045857</t>
  </si>
  <si>
    <t>51S6.3</t>
  </si>
  <si>
    <t>51S4.29</t>
  </si>
  <si>
    <t>ID045878</t>
  </si>
  <si>
    <t>51V3.15</t>
  </si>
  <si>
    <t>51T2.16</t>
  </si>
  <si>
    <t>ID046163</t>
  </si>
  <si>
    <t>PAD ADJUSTMENT FIGURE 4 NUMBE</t>
  </si>
  <si>
    <t>ID046378</t>
  </si>
  <si>
    <t>POWER BOARD SPC-826SDU</t>
  </si>
  <si>
    <t>ID046557</t>
  </si>
  <si>
    <t>SENSOR FN04</t>
  </si>
  <si>
    <t>51C5</t>
  </si>
  <si>
    <t>GLUE 502</t>
  </si>
  <si>
    <t>100 ROUGHNESS PAPER</t>
  </si>
  <si>
    <t>M CONNECT PCE(32A-6H/220-250V)</t>
  </si>
  <si>
    <t>LIGHT BULB 35W-1.5M</t>
  </si>
  <si>
    <t>EMERGENCY LAMP</t>
  </si>
  <si>
    <t>9V BATTERY CHARGER</t>
  </si>
  <si>
    <t>CONNECTOR INOX 91</t>
  </si>
  <si>
    <t>HANDLE</t>
  </si>
  <si>
    <t>CONTACT BREAKER (MS 18462)</t>
  </si>
  <si>
    <t>CONNECTOR 27</t>
  </si>
  <si>
    <t>51D1.10</t>
  </si>
  <si>
    <t>5X7.34</t>
  </si>
  <si>
    <t>51O6</t>
  </si>
  <si>
    <t>OIL CAN RS XD 20L</t>
  </si>
  <si>
    <t>CN</t>
  </si>
  <si>
    <t>51E2.9</t>
  </si>
  <si>
    <t>51C4</t>
  </si>
  <si>
    <t>51C7</t>
  </si>
  <si>
    <t>ID122379</t>
  </si>
  <si>
    <t>THEAD TENSION SUPPORT BRACKET</t>
  </si>
  <si>
    <t>51AF4</t>
  </si>
  <si>
    <t>ID131277</t>
  </si>
  <si>
    <t>51C6</t>
  </si>
  <si>
    <t>ID138566</t>
  </si>
  <si>
    <t>GIAY  LOT TACH LOP 96CM</t>
  </si>
  <si>
    <t>ID149132</t>
  </si>
  <si>
    <t>GREEN COLOR GLUE LIQUID</t>
  </si>
  <si>
    <t xml:space="preserve">RT51260975 Sensor, r.p.m 
(cảm biến motor thủy lực ) Jungheinrich </t>
  </si>
  <si>
    <t>W19</t>
  </si>
  <si>
    <t>Thay xe số 9</t>
  </si>
  <si>
    <t>Hưng CL</t>
  </si>
  <si>
    <t>Sơn mũi tên dấu chân</t>
  </si>
  <si>
    <t>a Trần Tuấn</t>
  </si>
  <si>
    <t>Thay điều hòa số 13</t>
  </si>
  <si>
    <t>Chụp bảo vệ dừng khẩn
Kích thước lỗ: phi 22- Đường kính: 55- Cao: 37 mm ( hoặc 43 mm, 55 mm tùy chọn).- Màu sắc: vàng + trắng trong
Xuất xứ Việt Nam</t>
  </si>
  <si>
    <t>Thay điều hòa Pb2</t>
  </si>
  <si>
    <t>Thay máy nén khí số 6</t>
  </si>
  <si>
    <t>Thay máy nén khí số 1</t>
  </si>
  <si>
    <t>Thay UBS phòng trung thế Pb1</t>
  </si>
  <si>
    <t>Lắp bơm phun sương sương</t>
  </si>
  <si>
    <t>RT51257721 Horn ( còi ) 24V Jungheinrich Đức</t>
  </si>
  <si>
    <t xml:space="preserve">Lắp xe số 5 </t>
  </si>
  <si>
    <t>RT51525936 Horn ( còi ) 48V Jungheinrich Đức</t>
  </si>
  <si>
    <t>Ngăn bạt bàn ăn canteen - Covid</t>
  </si>
  <si>
    <t>Đóng bàn máy may đi Hưng Yên</t>
  </si>
  <si>
    <t>Lắp 2 máy Ctex</t>
  </si>
  <si>
    <t>Lắp điện kho DT</t>
  </si>
  <si>
    <t xml:space="preserve">Lắp máy phát điện </t>
  </si>
  <si>
    <t>Tụ bù Schneider
Mã SP: BLRCS250A300B44
Xuất xứ: Ấn Độ</t>
  </si>
  <si>
    <t>Thay máy phát điện</t>
  </si>
  <si>
    <t>Lắp bảo hộ</t>
  </si>
  <si>
    <t>Sơn bảo hộ</t>
  </si>
  <si>
    <t>Thay máy số 7 Pb2</t>
  </si>
  <si>
    <t>Quạt Deton Model: FAG25-4T xuất xứ Đức</t>
  </si>
  <si>
    <t>Lắp điện kho Pb1</t>
  </si>
  <si>
    <t>Quạt đảo trần Senko TD105
Công suất: 47W
Tốc độ gió: 3 tốc độ
Sải cánh: 39cm
Số cánh quạt3 cánh 
Xuất Xứ: Việt nam</t>
  </si>
  <si>
    <t>Lắp quạt trần Canteen PB2</t>
  </si>
  <si>
    <t>Lắp canteen nhà xe PB2</t>
  </si>
  <si>
    <t>Lắp quạt trần canteen nhà xe PB2</t>
  </si>
  <si>
    <t>W20</t>
  </si>
  <si>
    <t>Lắp điện quạt canteen nhà xe PB2</t>
  </si>
  <si>
    <t>Lắp điện quạt canteen nhà xe Pb2</t>
  </si>
  <si>
    <t>Thay dàn nóng số 3 Pb3</t>
  </si>
  <si>
    <t>a Viết Đức</t>
  </si>
  <si>
    <t>Vật tư dự phòng công việc PB3</t>
  </si>
  <si>
    <t>Dự phòng công việc PB3</t>
  </si>
  <si>
    <t>Lắp bàn canteen - Covid</t>
  </si>
  <si>
    <t>Dự phòng công việc PB2</t>
  </si>
  <si>
    <t>Ổ khóa móc (khóa treo đồng)
Thương hiệu: Việt Tiệp
Mã số: 1466/38M (3 chìa)</t>
  </si>
  <si>
    <t>Khóa tủ đồ nghề nhóm ca PB2</t>
  </si>
  <si>
    <t>Ổ khóa tủ
Thương hiệu HAFALE
Mã hàng: 232.26.621
Xuất xứ: Việt Nam</t>
  </si>
  <si>
    <t>Quạt lắp tủ điện MSB PB1</t>
  </si>
  <si>
    <t>Dây điện Cadivi 2x2.5cuộn (100m)Việt nam</t>
  </si>
  <si>
    <t>Lắp máy kiểm vải Pb3</t>
  </si>
  <si>
    <t>Khoan bàn runway</t>
  </si>
  <si>
    <t>Fordor bàn đóng gói (loại gấp)</t>
  </si>
  <si>
    <t>Chuyển Pb2 - a Chiến</t>
  </si>
  <si>
    <t>Lắp hàng rào ngăn cách canteen</t>
  </si>
  <si>
    <t>Làm vách ngăn covid</t>
  </si>
  <si>
    <t>Thay xe ERE</t>
  </si>
  <si>
    <t>Nguyên Innovation</t>
  </si>
  <si>
    <t>Lắp điện</t>
  </si>
  <si>
    <t>W21</t>
  </si>
  <si>
    <t>Cos sắt SC35-8</t>
  </si>
  <si>
    <t>Lắp máy nén khí số 3</t>
  </si>
  <si>
    <t>Chuyển Pb3 -  a Đức</t>
  </si>
  <si>
    <t>Đầu jack BNC kết nối camera (lò xo)
Model: P537667
Xuất xứ Trung Quốc</t>
  </si>
  <si>
    <t>Đầu nối tín hiệu HD-CVI/AHD/TVI/CVBS
Xuất xứ Trung Quốc</t>
  </si>
  <si>
    <t>Đầu nối BNC camera cáp đồng trục
Xuất xứ Trung Quốc</t>
  </si>
  <si>
    <t>Bộ Jack BNC và F5 
Thông thường 1 mắt camera sử dụng 2 bộ (1 Bộ bao gồm đuôi vặn F5 và đầu Jack BNC) 1 bộ gắn vào camera quan sát – bộ còn lại gắn vào Đầu ghi hình</t>
  </si>
  <si>
    <t>Sơn Dock Pb2</t>
  </si>
  <si>
    <t>Bộ vòi nóng lạnh dùng cho máy Alaska - HC 450H 
Bộ gồm: 1 vòi nóng, 1 vòi lạnh, 2 vòi cổ cò
Xuất xứ China</t>
  </si>
  <si>
    <t>Lắp Pb2</t>
  </si>
  <si>
    <t>Thay toilet PB2</t>
  </si>
  <si>
    <t>Quạt thông gió Deton 
Mã sản phẩm: FAG25-4T
.Hiệu: Deton
Công suất: 45W
Điện áp: 220V
Tốc độ: 1400 v/p
Lưu lượng gió 840 m3/h
Kích thước: 284x284 mm
Loại có lưới trước, không lá sách.
Xuất xứ Việt Nam bảo hành 12 tháng</t>
  </si>
  <si>
    <t>Thay máy số 1 Pb1</t>
  </si>
  <si>
    <t>Tivi Sony 32 inch KDL-32W600D Model: 32W600D
Kích thước: Ngang 73.5 cm - Cao 48.1 cm - Dày 17.4 cm
Xuất xứ Malaysia
Bảo hành 12 tháng</t>
  </si>
  <si>
    <t>Chuyển Pb2 - Nghị</t>
  </si>
  <si>
    <t>Dây hơi Halkin Thunder power air hose 19mm 
Màu sắc: đen (cuộn 100 mét)
Chịu áp lực: 130 kg/cm2
Xuất xứ Korea
Bảo hành 12 tháng</t>
  </si>
  <si>
    <t>Chuyển Pb3 - a Đức</t>
  </si>
  <si>
    <t>Lưỡi dao không đốt KDS HB-10BNL
Chất liệu: Thép SK2
Quy cách đóng gói : 10 lưỡi/hộp
Số đốt: Không
Kích thước lưỡi dao : 125mm x 25mm x 0.7mm
Kích thước đóng gói: 15.5cm x 3.3cm x 1.4cm
Trọng lượng: 180g
Sản Xuất: Nhật
.Hãng : KDS ( Nhật)</t>
  </si>
  <si>
    <t>Lọc nước AO Smith LX293V</t>
  </si>
  <si>
    <t>Lọc nước AO Smith LX292V</t>
  </si>
  <si>
    <t>Lọc nước AO Smith TW - 1810 - 75 - SS</t>
  </si>
  <si>
    <t>Lọc nước AO Smith CTO Filter 5m</t>
  </si>
  <si>
    <t>Lọc nước AO Smith LX294V</t>
  </si>
  <si>
    <t>Lọc nước AO Smith LX - 005 AOS - 1V</t>
  </si>
  <si>
    <t>Thay máy nước uống PB3</t>
  </si>
  <si>
    <t>Thay bơm sân vườn Pb1</t>
  </si>
  <si>
    <t>Găng tay cao su</t>
  </si>
  <si>
    <t>Gia công máy CTEX</t>
  </si>
  <si>
    <t>Thay toiltet PB2</t>
  </si>
  <si>
    <t>W22</t>
  </si>
  <si>
    <t>Đế đầu báo địa chỉ 
Model: YBN-NSA-4
Hãng sản xuất: Hochiki China
Bảo hành 12 tháng</t>
  </si>
  <si>
    <t>Chuyển Pb2 - Mỹ</t>
  </si>
  <si>
    <t>Lắp tủ điện MSB PB1</t>
  </si>
  <si>
    <t>Lắp trạm y tế Covid</t>
  </si>
  <si>
    <t>Lắp máy CTEX</t>
  </si>
  <si>
    <t>Sơn máy CTEX</t>
  </si>
  <si>
    <t>Dây Cadivi CU 3x6+1x4-0.6/1kV-U (00137-000187)</t>
  </si>
  <si>
    <t>Giấy nhám A120</t>
  </si>
  <si>
    <t>Bay nhỏ</t>
  </si>
  <si>
    <t>Treo bảng dẫn tập Covid</t>
  </si>
  <si>
    <t>Treo bảng dẫn tập Covid (layout)</t>
  </si>
  <si>
    <t>Chuyển PB2 - Mỹ</t>
  </si>
  <si>
    <t>P/n: RT051093699 Drive control/ Bo chạy- Stock at Sing, delivery time: 3 (+/-1) working weeks
Jungheinrich</t>
  </si>
  <si>
    <t>P/n: RT051003138 Drive control group, Drive/ Bo chạy- Stock at Sing, delivery time: 3 (+/-1) working weeks
Jungheinrich</t>
  </si>
  <si>
    <t>Vòng đệm cao su 6205 - 2RS
Hiệu Koyo
Đường kính trong:25mm
Đường kính ngoài:52mm
Độ dày vòng bi:15mm
Xuất xứ Trung Quốc</t>
  </si>
  <si>
    <t>Gas lạnh R407C CHEMOURS FREON - USA 
(bình 11.35kg bao vỏ) xuất xứ: Mỹ/Châu âu</t>
  </si>
  <si>
    <t>Gas lạnh R22 CHEMOURS FREON - USA 
(bình 13.6kg bao vỏ) xuất xứ: Mỹ/Châu âu</t>
  </si>
  <si>
    <t>Đèn khẩn cấp KenTom KT 402  
Nguồn điện sạc: AC 220V/50Hz
Bóng đèn: HIGH POEWR LED 2x3W
Bình ắc quy khô: 6V 5Ah
Dòng điện sạc: 250 mA
Thời gian sạc: 24 giờ
Thời gian thắp sáng:  4 giờ
Bảo hành 12 tháng
Đèn được kiểm định dán tem của bộ công an</t>
  </si>
  <si>
    <t>Đầu ghi hình 16 kênh Panasonic CJ-HDR416A
- Đính kèm catalog
- Quy cách: đính kèm báo giá và file thông tin chi tiết
Xuất xứ Trung Quốc
Bảo hành 12 tháng</t>
  </si>
  <si>
    <t xml:space="preserve">Bộ khóa tay gạt lắp của nhôm hệ 4500 Việt Pháp
Thương hiệu: GOLKING
Màu sắc: Trắng
•Chi tiết: 02 Tay gạt, 01 thân khóa, 01 lõi khóa, 01 miệng khóa, 03 chìa
.•Sử Dụng: Dùng cho cửa nhôm, cửa nhựa lõi thép hệ 4500 Việt Pháp
Xuất xứ Trung Quốc </t>
  </si>
  <si>
    <t>RT027894840 Seal, O-ring Jungheinrich</t>
  </si>
  <si>
    <t>RT051067599 Shaft seal  Jungheinrich</t>
  </si>
  <si>
    <t>Vít bắn tôn 5cm Đài Loan Tiêu chuẩn: DIN, ISO - Q</t>
  </si>
  <si>
    <t xml:space="preserve">Vít bắn tôn 3cm Đài Loan
Tiêu chuẩn: DIN, ISO
 - Quy cách: 3cm
 - Chiều dài ren: Ren suốt
 - Bề mặt: Xi 7 màu
 - Kí hiệu: Chữ D
 - Nguyên liệu: C1022
 - Đóng gói: 200 con/bịch </t>
  </si>
  <si>
    <t xml:space="preserve">Vít bắn tôn 4cm Đài Loan
Tiêu chuẩn: DIN, ISO
 - Quy cách: 4cm
 - Chiều dài ren: Ren suốt
 - Bề mặt: Xi 7 màu
 - Kí hiệu: Chữ D
 - Nguyên liệu: C1022
 - Đóng gói: 200 con/bịch </t>
  </si>
  <si>
    <t>P/n: RT051003138 Drive control group, Drive/ Bo chạy- Stock at Sing, delivery time: 3 (+/-1) working week Jungheinrich</t>
  </si>
  <si>
    <t>Tây/Mỹ</t>
  </si>
  <si>
    <t>Xuất tổng hợp 1 lần</t>
  </si>
  <si>
    <t>MTN1060521</t>
  </si>
  <si>
    <t>ID003246</t>
  </si>
  <si>
    <t>5X6.21</t>
  </si>
  <si>
    <t>ID007228</t>
  </si>
  <si>
    <t>51D2.14</t>
  </si>
  <si>
    <t>51P5</t>
  </si>
  <si>
    <t>51F2</t>
  </si>
  <si>
    <t>5N5.7</t>
  </si>
  <si>
    <t>51AC7</t>
  </si>
  <si>
    <t>51P3</t>
  </si>
  <si>
    <t>51D6.6</t>
  </si>
  <si>
    <t>51B6.6</t>
  </si>
  <si>
    <t>51AF1</t>
  </si>
  <si>
    <t>51F3</t>
  </si>
  <si>
    <t>ID044419</t>
  </si>
  <si>
    <t>TOP COVER THREAD PIPE</t>
  </si>
  <si>
    <t>5X6.22</t>
  </si>
  <si>
    <t>51T4.33</t>
  </si>
  <si>
    <t>51T7.4</t>
  </si>
  <si>
    <t>ID044672</t>
  </si>
  <si>
    <t>51A2.13</t>
  </si>
  <si>
    <t>5D3.22</t>
  </si>
  <si>
    <t>ID044721</t>
  </si>
  <si>
    <t>5A4.7</t>
  </si>
  <si>
    <t>51S2.16</t>
  </si>
  <si>
    <t>ID044773</t>
  </si>
  <si>
    <t>51S6.4</t>
  </si>
  <si>
    <t>5F2.5</t>
  </si>
  <si>
    <t>ID044846</t>
  </si>
  <si>
    <t>5B1.3</t>
  </si>
  <si>
    <t>ID044851</t>
  </si>
  <si>
    <t>5B1.8</t>
  </si>
  <si>
    <t>ID044853</t>
  </si>
  <si>
    <t>5B1.9</t>
  </si>
  <si>
    <t>ID044887</t>
  </si>
  <si>
    <t>CRING</t>
  </si>
  <si>
    <t>ID044967</t>
  </si>
  <si>
    <t>5B6.8</t>
  </si>
  <si>
    <t>51G3.2</t>
  </si>
  <si>
    <t>ID045004</t>
  </si>
  <si>
    <t>5G6.8</t>
  </si>
  <si>
    <t>51D2.26</t>
  </si>
  <si>
    <t>ID045115</t>
  </si>
  <si>
    <t>5E3.5</t>
  </si>
  <si>
    <t>51U4</t>
  </si>
  <si>
    <t>51D6.7</t>
  </si>
  <si>
    <t>51D6.8</t>
  </si>
  <si>
    <t>51D2.25</t>
  </si>
  <si>
    <t>5E6.5</t>
  </si>
  <si>
    <t>51P6</t>
  </si>
  <si>
    <t>SCREW WITH GASKET</t>
  </si>
  <si>
    <t>5G4.7</t>
  </si>
  <si>
    <t>51D1.6</t>
  </si>
  <si>
    <t>51T2.13</t>
  </si>
  <si>
    <t>51D2.2</t>
  </si>
  <si>
    <t>ID045831</t>
  </si>
  <si>
    <t>5M3.35</t>
  </si>
  <si>
    <t>ID045834</t>
  </si>
  <si>
    <t>5A1.15</t>
  </si>
  <si>
    <t>5M2.9</t>
  </si>
  <si>
    <t>ID045848</t>
  </si>
  <si>
    <t>5D2.11</t>
  </si>
  <si>
    <t>ID045882</t>
  </si>
  <si>
    <t>5M2.13</t>
  </si>
  <si>
    <t>ID045894</t>
  </si>
  <si>
    <t>SCREW(FT0217 M4-0.7X10)</t>
  </si>
  <si>
    <t>5H5.34</t>
  </si>
  <si>
    <t>ID045911</t>
  </si>
  <si>
    <t>5D3.30</t>
  </si>
  <si>
    <t>51T7.17</t>
  </si>
  <si>
    <t>51AA5.9</t>
  </si>
  <si>
    <t>51D2.6</t>
  </si>
  <si>
    <t>ID046080</t>
  </si>
  <si>
    <t>ID046094</t>
  </si>
  <si>
    <t>ERING</t>
  </si>
  <si>
    <t>5D3.31</t>
  </si>
  <si>
    <t>ID046105</t>
  </si>
  <si>
    <t>51B6.5</t>
  </si>
  <si>
    <t>51B6.4</t>
  </si>
  <si>
    <t>ID046538</t>
  </si>
  <si>
    <t>51D2.10</t>
  </si>
  <si>
    <t>51D3.1</t>
  </si>
  <si>
    <t>51D2.13</t>
  </si>
  <si>
    <t>ID048573</t>
  </si>
  <si>
    <t>BRAZO PEGASUS</t>
  </si>
  <si>
    <t>ID050777</t>
  </si>
  <si>
    <t>OFFICE-DOOR LOCKER</t>
  </si>
  <si>
    <t>CERAMIC FUSE 2A</t>
  </si>
  <si>
    <t>CERAMIC FUSE  10A</t>
  </si>
  <si>
    <t>DOOR BOLT</t>
  </si>
  <si>
    <t>BEARING 608ZZC5</t>
  </si>
  <si>
    <t>SCREW 4-6 CM</t>
  </si>
  <si>
    <t>ID059372</t>
  </si>
  <si>
    <t>LATCH SPRING FT7000</t>
  </si>
  <si>
    <t>5B7.8</t>
  </si>
  <si>
    <t>ID059392</t>
  </si>
  <si>
    <t>NEEDLE PLATE SEAT FT7000</t>
  </si>
  <si>
    <t>ID059862</t>
  </si>
  <si>
    <t>LINK FTD7000</t>
  </si>
  <si>
    <t>ID060236</t>
  </si>
  <si>
    <t>5E2.7</t>
  </si>
  <si>
    <t>ID061438</t>
  </si>
  <si>
    <t>51T7.6</t>
  </si>
  <si>
    <t>51D2.9</t>
  </si>
  <si>
    <t>DOCK03</t>
  </si>
  <si>
    <t>W23</t>
  </si>
  <si>
    <t xml:space="preserve">Khóa tủ đồ nghề </t>
  </si>
  <si>
    <t>Chuyển Pb2  - a Chiến</t>
  </si>
  <si>
    <t>Lắp xe số 15 - PB3</t>
  </si>
  <si>
    <t>Thay trục mô tơ băng tải</t>
  </si>
  <si>
    <t>Chuyển PB3 - a Đức</t>
  </si>
  <si>
    <t>Thay điều hòa số 7 PB1</t>
  </si>
  <si>
    <t>Lắp nguồn camera Pb2</t>
  </si>
  <si>
    <t xml:space="preserve">Sơn </t>
  </si>
  <si>
    <t>Ampe kìm HIOKI 3280-10F (1000A)
Hãng sản xuất: HIOKI
Xuất xứ: Nhật Bản
Bảo hành 12 tháng</t>
  </si>
  <si>
    <t>Chuyển PB2 - a Chiến</t>
  </si>
  <si>
    <t>Điều chỉnh hệ thống</t>
  </si>
  <si>
    <t>Măng xông nhựa nhiệt pi 21 - 1 đầu gen 21, trơn 21</t>
  </si>
  <si>
    <t>Lắp nước uống kho Pb1</t>
  </si>
  <si>
    <t>Lắp nước uống kho PB1</t>
  </si>
  <si>
    <t>Fastener (vòng đệm của ty lái) RT52037515 Jungheinrich</t>
  </si>
  <si>
    <t>Dây điện Cadivi VCmo 2x1.5  (cuộn 100 mét) 
Cadivi Việt Nam: màu đỏ
Mã hàng: VCmo 2x1.5</t>
  </si>
  <si>
    <t>Dây điện Cadivi VCmo 2x1.5  (cuộn 100 mét) 
Cadivi Việt Nam: màu vàng
Mã hàng: VCmo 2x1.5</t>
  </si>
  <si>
    <t>Dây điện Cadivi VCmo 2x1.5  (cuộn 100 mét) 
Cadivi Việt Nam: màu xanh
Mã hàng: VCmo 2x1.5</t>
  </si>
  <si>
    <t>Nẹp điện 3cm Tiến phátcây dài 1,7mViệt nam</t>
  </si>
  <si>
    <t>W24</t>
  </si>
  <si>
    <t xml:space="preserve">Kìm cắt cáp điện 
Model: 84-258
Hãng sản xuất: Stanley
Xuất xứ: Trung Quốc
Bảo hành 12 tháng </t>
  </si>
  <si>
    <t>Dự phòng lắp canteen</t>
  </si>
  <si>
    <t>Công cụ nhóm OP</t>
  </si>
  <si>
    <t>Chuyển Pb2  - Mỹ</t>
  </si>
  <si>
    <t>Thay MSB máy phát Pb2</t>
  </si>
  <si>
    <t>Thay Feedrail Pb1</t>
  </si>
  <si>
    <t>cặp</t>
  </si>
  <si>
    <t xml:space="preserve"> Bộ Micro Bosch MW1-RX-F5 + Micro không dây cầm tay Bosch MW1-HTX-F5 - Xuất xứ: Bosch Taiwan
Thông số kỹ thuật: đính kèm file thông tin 
Xuất xứ: Bosch China
Bảo hành 12 tháng</t>
  </si>
  <si>
    <t>Lắp nhân sự Pb1</t>
  </si>
  <si>
    <t>Thay vòi rửa tay</t>
  </si>
  <si>
    <t>Lắp feedrail Pb1</t>
  </si>
  <si>
    <t>Lắp feedrail Pb2</t>
  </si>
  <si>
    <t>Lắp feedrail PB1</t>
  </si>
  <si>
    <t>Lắp kho quán Cà phê biggi</t>
  </si>
  <si>
    <t>Thay xe nâng điện PB1</t>
  </si>
  <si>
    <t>Bánh</t>
  </si>
  <si>
    <t>Thay Feedrail Pb2</t>
  </si>
  <si>
    <t>Thay điều hòa PB2</t>
  </si>
  <si>
    <t>Lắp điện Pb3</t>
  </si>
  <si>
    <t>Chuyển Tiến cutting PB3</t>
  </si>
  <si>
    <t>Thay điều hòa PB3</t>
  </si>
  <si>
    <t>Bộ cờ lê bánh răng từ 8 đến 22mm 204-JS8MT, Elora-Germany.
 • Model: 204-JS8MT</t>
  </si>
  <si>
    <t>Công cụ đội building</t>
  </si>
  <si>
    <t>Công cụ nhóm OP chuyển PB2 - Mỹ</t>
  </si>
  <si>
    <t>Bộ chìa lục giác bi dài 7 cây hệ mét
Model: 20107MR (2.5 ~ 10.0mm) 
Hãng sản xuất: KINGTONY/ Đài Loan 
Bảo hành 12 tháng</t>
  </si>
  <si>
    <t>Công cụ đội OP - Bali</t>
  </si>
  <si>
    <t>Bộ tuýp 24 chi tiết Kingtony
Model: 4026MR01
Thương hiệu: Kingtony | Đài Loan
Bảo hành 12 tháng</t>
  </si>
  <si>
    <t>Lắp nguồn 5 máy CTEX, 2 máy STS</t>
  </si>
  <si>
    <t>Camera nhiệt PTi120
Màn hình cảm ứng LCD 3,5” để dễ dàng khắc phục sự cố
Phạm vi đo nhiệt độ từ -20℃ đến 150℃
Palette 6 màu lựa chọn
Có thể chịu được rơi từ độ cao đến 1 mét
Định mức vỏ bọc IP54</t>
  </si>
  <si>
    <t>Công cụ đội OP - Bali + Ritmo</t>
  </si>
  <si>
    <t>Bộ cờ lê vòng miệng lắc léo đảo chiều 8 chi tiết 8-19mm
Model: YT-15259
Hãng sản xuất: YATO
Xuất xứ China
Bảo hành 12 tháng</t>
  </si>
  <si>
    <t>Máy mài góc 
Model: 9553B
Hãng sản xuất: Makita
Xuất xứ: Thái Lan
Bảo hành 12 tháng</t>
  </si>
  <si>
    <t>Công cụ đội OP - Ritmo</t>
  </si>
  <si>
    <t>Lắp lại tủ điện canteen</t>
  </si>
  <si>
    <t>Khóa tủ đồ nghề OP Ritmo</t>
  </si>
  <si>
    <t>W25</t>
  </si>
  <si>
    <t>Măng xông nối nhựa PVC Ø27 x 3,00 mm Đạt Hòa Việt Nam</t>
  </si>
  <si>
    <t>Măng xông nối nhựa PVC Ø60 x 3,00 mm Đạt Hòa Việt Nam</t>
  </si>
  <si>
    <t>Măng xông nối nhựa PVC Ø42 x 3,00 mm Đạt Hòa Việt Nam</t>
  </si>
  <si>
    <t>Măng xông nối nhựa PVC Ø34 x 3,00 mm Đạt Hòa Việt Nam</t>
  </si>
  <si>
    <t>Chuyển Pb3  a Trinh</t>
  </si>
  <si>
    <t>Lắp canteen</t>
  </si>
  <si>
    <t>Rút máng đèn line 35-42</t>
  </si>
  <si>
    <t>Lắp bơm nước PB3</t>
  </si>
  <si>
    <t>Thay máy rửa khay canteen</t>
  </si>
  <si>
    <t>THERMOSTAT VALVE KIT 60˚C Code: 2901146400 Van nhiệt máy nén khí Atlascopco</t>
  </si>
  <si>
    <t>Contactor 3P 18A 220VAC (LC1D18M7)  hiệu Schneider Indonesia</t>
  </si>
  <si>
    <t xml:space="preserve">Chất bôi trơn chống gỉ sét - Selleys RP7 /350g xuất xứ: Thái Lan </t>
  </si>
  <si>
    <t>Chuyển Pb2 - Thành</t>
  </si>
  <si>
    <t>Biến dòng đo lường (MCT) Omega 400/5
Đúc khối tròn
Tỷ số biến dòng 400/5A
Cấp chính xác CL.1
Dung lượng 5VA
Mức cách điện 0.72/3KV
Kí hiệu đầu dây P1-P2/S1-S2
Xuất xứ Việt Nam</t>
  </si>
  <si>
    <t>Sơn dầu gỗ jotun màu xám Việt Nam (lon 2.5kg)
Linen Grey
Mã màu: 2105</t>
  </si>
  <si>
    <t>Lắp thêm bàn phòng HR</t>
  </si>
  <si>
    <t>Sơn dầu gỗ jotun màu vàng  Yellow shan
Mã màu: 10038i Việt Nam lon (2.5kg)</t>
  </si>
  <si>
    <t>Giấy nhám P240</t>
  </si>
  <si>
    <t>Chất làm cứng Oseven7 Trong nhà Việt Nam (lon 1kg)
Mã màu: OL 07</t>
  </si>
  <si>
    <t>Lắp cửa phòng QC</t>
  </si>
  <si>
    <t>Nhận giúp a Nhật</t>
  </si>
  <si>
    <t>Lắp máy nén khí số 9.10 Pb3</t>
  </si>
  <si>
    <t>W26</t>
  </si>
  <si>
    <t>Bu lông + đai ốc + longden M8 x 40mm</t>
  </si>
  <si>
    <t>Keo dính đèn côn trùng PestechGL-FOS0
Tấm keo dính lắp cho đèn PestechGL-FOS01-2X15W. Trên sản phẩm không có thông tin chi tiết.</t>
  </si>
  <si>
    <t>tấm</t>
  </si>
  <si>
    <t>Thay đèn diệt côn trùng canteen</t>
  </si>
  <si>
    <t>Lõi lọc PP - 5002133</t>
  </si>
  <si>
    <t>Lọc CTO Filter</t>
  </si>
  <si>
    <t>Mỡ bôi trơn vòng bi GREASE LGMT 2/1 - SKF
Thương hiệu SKF
Trọng lượng 1 kg
Xuất xứ Thụy Điển</t>
  </si>
  <si>
    <t>Bóng đèn bẫy công trùng- chống vỡ PESTTECH GL-FOS01
_FSL:BL,T8 F15w.
_Kích thước 45cm.
_Tuổi thọ:8500h.
_Model: chống vỡ
_ Công suất: 15w.</t>
  </si>
  <si>
    <t>Sơn mũi tên thoát hiểm</t>
  </si>
  <si>
    <t>Thay máy nén khí Pb1</t>
  </si>
  <si>
    <t>Lắp điều hòa canteen PB2</t>
  </si>
  <si>
    <t>Bảo dưỡng máy</t>
  </si>
  <si>
    <t>PLC S7-1200, CPU 1215C, AC/DC/RLY
Model 6ES7 215-1BG40-0XB0 Siemens</t>
  </si>
  <si>
    <t>Điện động lực line ánh sáng PB2</t>
  </si>
  <si>
    <t>Module DI/DQ
SM 1223 DI16/DQ16 x relay
6ES7 223-1PL32-0XB0 Siemens</t>
  </si>
  <si>
    <t>Bộ máng chuồi hàng 5.5 in (như hình ảnh) 
Gồm: 2 thân trái + phải + lưỡi 
Chất liệu: Inox 304, máng dày 1,2mm.
Hai bề mặt bóng
 Tai bắt vít lên bàn  dày 4mm. Móc để móc thun inox d= 3mm.
Chú ý: kích thước lưỡi đang dùng hệ Inch</t>
  </si>
  <si>
    <t>Lắp bàn đóng gói Pb1</t>
  </si>
  <si>
    <t>Lắp bàn đóng gói Pb2</t>
  </si>
  <si>
    <t>Quạt hút tủ điện CNDF
Kích thước : 12x12x3,8mmm. 220v/240v. 50/60hz  
Xuất xứ China</t>
  </si>
  <si>
    <t>Vít bắn sắt 1cm (bì 1000 con)</t>
  </si>
  <si>
    <t xml:space="preserve">Bình ắc quy 12V-7.2Ah Hiệu Pinaco Model: PA 12-7.2	</t>
  </si>
  <si>
    <t>MTN1030621</t>
  </si>
  <si>
    <t>5U1.7</t>
  </si>
  <si>
    <t>ID005482</t>
  </si>
  <si>
    <t>51A2.27</t>
  </si>
  <si>
    <t>ID026282</t>
  </si>
  <si>
    <t>TRACKING DEVICE,W/AMP PLUG</t>
  </si>
  <si>
    <t>51U5</t>
  </si>
  <si>
    <t>ID044357</t>
  </si>
  <si>
    <t>51G2.3</t>
  </si>
  <si>
    <t>5X6.16</t>
  </si>
  <si>
    <t>51S2.4</t>
  </si>
  <si>
    <t>51A2.29</t>
  </si>
  <si>
    <t>FABRIC GUIDE (R)</t>
  </si>
  <si>
    <t>LOOPER THREAD TAKEUP COVER</t>
  </si>
  <si>
    <t>51A2.15</t>
  </si>
  <si>
    <t>51S6.34</t>
  </si>
  <si>
    <t>THERMOSTAT VALVE KIT 60°C</t>
  </si>
  <si>
    <t>WATER COCK (VIGLACERA)</t>
  </si>
  <si>
    <t>CLEANING OIL RP7</t>
  </si>
  <si>
    <t>CONTACTOR LC1D18M7</t>
  </si>
  <si>
    <t>SINO BASE FOR SOCKET</t>
  </si>
  <si>
    <t>12V-7A BATTERY</t>
  </si>
  <si>
    <t>ELECTRIC CABLE CADIVI1.5</t>
  </si>
  <si>
    <t>INTAKE FAN 120×120</t>
  </si>
  <si>
    <t>SCREW 2CM</t>
  </si>
  <si>
    <t>51G2.1</t>
  </si>
  <si>
    <t>51G2.6</t>
  </si>
  <si>
    <t>ID059832</t>
  </si>
  <si>
    <t>THERAD TENSION MECHANISM CT900</t>
  </si>
  <si>
    <t>ID061524</t>
  </si>
  <si>
    <t>LOOPER COVER FOR CV012</t>
  </si>
  <si>
    <t>N0.03</t>
  </si>
  <si>
    <t>ID149022</t>
  </si>
  <si>
    <t>MUC HP 45-BLACK INJET PRINT</t>
  </si>
  <si>
    <t>ID149170</t>
  </si>
  <si>
    <t>ID149171</t>
  </si>
  <si>
    <t>FRAME</t>
  </si>
  <si>
    <t>ID150192</t>
  </si>
  <si>
    <t>INDUCTIVE TRACKING DEVICE</t>
  </si>
  <si>
    <t>W27</t>
  </si>
  <si>
    <t>Van đồng 1 chiều pi 27</t>
  </si>
  <si>
    <t>Thay bình năng lượng mặt trời</t>
  </si>
  <si>
    <t>Thay tủ phòng Lab</t>
  </si>
  <si>
    <t>Chuyển Pb3 - Tiến Cutting</t>
  </si>
  <si>
    <t>Thay nguồn quạt hút phòng hóa chất</t>
  </si>
  <si>
    <t>Chuyển Pb2 - a Nhật</t>
  </si>
  <si>
    <t>chuyển Pb2 - a Chiến</t>
  </si>
  <si>
    <t>Nút nhấn stop (đỏ)</t>
  </si>
  <si>
    <t>Mượn thi nâng bậc</t>
  </si>
  <si>
    <t>Hộp cầu chì</t>
  </si>
  <si>
    <t>bô</t>
  </si>
  <si>
    <t>Dán layout xưởng</t>
  </si>
  <si>
    <t>Lưỡi dao rọc giấy Deli2011</t>
  </si>
  <si>
    <t>Bộ bảo vệ Micrologic 2.0: xuất xứ: Ấn Độ
Mã hàng: 33504 (mã thực tế 33069)</t>
  </si>
  <si>
    <t>Đầu cos 6-6 SC</t>
  </si>
  <si>
    <t>Lắp feedrai Pb1</t>
  </si>
  <si>
    <t>Bộ lưu điện - xuất xứ China bảo hành 1 năm
Model : EA-903S
Thông số kỹ thuật :
Điện áp vào : 220VAC, 50Hz, 1 Φ+N+PE 20A
.Điện áp ra: 220VAC, 50Hz, 1 Φ+N+PE 14A .
Hiệu suất sử dụng :3kVA/2.4kW</t>
  </si>
  <si>
    <t>Lắp trạm trung thế PB1</t>
  </si>
  <si>
    <t>Cuộn màng PVC màu trắng trong, dẻo Mang PVC 200mmx50m</t>
  </si>
  <si>
    <t>Camera hành trình Vietmap G79 - Việt Nam</t>
  </si>
  <si>
    <t>Lắp camera xe tải công ty</t>
  </si>
  <si>
    <t>W28</t>
  </si>
  <si>
    <t>Chuyển Pb3 - Hải</t>
  </si>
  <si>
    <t>Máng chuồi hàng inox 304, 4 inch
Kích thước: như bản vẽ. Chất liệu: Inox 304, máng dày 1,2mm.</t>
  </si>
  <si>
    <t>Lõi số 1 - PP 5 micron
MODEL: ADR75VET1
Hãng AO Smith-China</t>
  </si>
  <si>
    <t>Lõi lọc nước Karofi số 5 - GAC T33</t>
  </si>
  <si>
    <t>Lõi số 2 - GAC 
MODEL: ADR75VET1
Hãng AO Smith-China</t>
  </si>
  <si>
    <t>Lõi lọc nước karofi Lõi số 3 - Lõi CTO - GA</t>
  </si>
  <si>
    <t>Thay máy Aosmith PB2 - chuyển Mỹ</t>
  </si>
  <si>
    <t>Thay máy Alaska Pb2 - chuyển Mỹ</t>
  </si>
  <si>
    <t>Lõi lọc thô Karofi số 1 PP Sediment Filter 5 micron</t>
  </si>
  <si>
    <t>Thay lọc văn phòng Pb2 - chuyển Mỹ</t>
  </si>
  <si>
    <t>Thay bồn nước điều hòa</t>
  </si>
  <si>
    <t>Thay feedrail</t>
  </si>
  <si>
    <t>Chuyển Pb3</t>
  </si>
  <si>
    <t>Chuyển Pb3 - Đức</t>
  </si>
  <si>
    <t xml:space="preserve">a Cửu </t>
  </si>
  <si>
    <t>Chuyển Pb3 - a Trinh</t>
  </si>
  <si>
    <t>Đuôi chuột inox 304, 1/2*18 bấm ống hơi feedrail</t>
  </si>
  <si>
    <t>Bấm dây hơi feedrail</t>
  </si>
  <si>
    <t>Hàn gia công giá</t>
  </si>
  <si>
    <t>Lắp tủ điện quán cafe Biggi</t>
  </si>
  <si>
    <t>Board mạch dàn nóng điều hòa TRANE PB2
 Model: RAUP600
 Mã board: UC4C (CONTROLLER WCVS UC4C</t>
  </si>
  <si>
    <t>Motor quạt dàn nóng 600W, dùng cho Model RAUP600
Điện áp 380VAC, 3P, 50Hz
Công suất 600W
Xuất xứ BOMC - CHINA</t>
  </si>
  <si>
    <t>RT050297513 Switch, Induct. Approximation/ Cảm biến ra vào khung ETV116</t>
  </si>
  <si>
    <t>RT027894840 Seal, O-ring Local</t>
  </si>
  <si>
    <t>RT051067599 Shaft seal Local</t>
  </si>
  <si>
    <t>"Bảo ôn Superlon 16x13 (sợi 1.83m) Malaysia
chiều dài, 1,83m, đường kính Pi16 (đường kính luồng ống đồng), độ dày cách nhiệt: 13mm"</t>
  </si>
  <si>
    <t>"Ống đồng cuộn  Hailiang 15.88 x 0.90 mm
dày 0.9mm Thành phần:   99,97% là Cu cuộn 15m
Trung Quốc"</t>
  </si>
  <si>
    <t>"Ống đồng cuộn Hailiang 12.7 x 0.80 mm
dày 0.8mm Thành phần:   99,97% là Cu cuộn 15m
Trung Quốc"</t>
  </si>
  <si>
    <t>"Ống đồng cuộn Hailiang 6.35 x 0.80 mm
dày 0.8mm Thành phần:   99,97% là Cu, cuộn 15m
 Trung Quốc"</t>
  </si>
  <si>
    <t>"Ống đồng cuộn Hailiang 9.52 x 0.80 mm
dày 0.8mm Thành phần:   99,97% là Cu cuộn 15m
Trung Quốc"</t>
  </si>
  <si>
    <t>"Xi quấn bảo ôn điều hòa 
Trọng lượng: 3 cuộn/ 1kg
Xuất xứ Malaysia"</t>
  </si>
  <si>
    <t>Máng chuồi hàng inox 304, 5 inch
Kích thước: như bản vẽ. Chất liệu: Inox 304, máng dày 1,2mm</t>
  </si>
  <si>
    <t>Bộ máng chuồi hàng 5.5 in (như hình ảnh)
Kích thước: như bản vẽ. Chất liệu: Inox 304, máng dày 1,2mm.</t>
  </si>
  <si>
    <t>Máy nén khí số 4 Pb1</t>
  </si>
  <si>
    <t>Dây Cable Cadisun 3cx6.041Cx4.0 (2101-2135)</t>
  </si>
  <si>
    <t>Khóa kho hóa chất</t>
  </si>
  <si>
    <t>Thay máy nén khí số 4</t>
  </si>
  <si>
    <t>W29</t>
  </si>
  <si>
    <t>Dây Cable Tae Sung 1cx16SQmm -0.6/kV (114-199)</t>
  </si>
  <si>
    <t>Chuyển tủ điện quán Piggi</t>
  </si>
  <si>
    <t>Chuyển tủ điện quán Biggi</t>
  </si>
  <si>
    <t>Thay xe đẩy thức ăn canteen</t>
  </si>
  <si>
    <t>Thay công tắc line đèn</t>
  </si>
  <si>
    <t>Lắp điều hòa số 6 Pb2</t>
  </si>
  <si>
    <t>Vít bắn inox 1cm (bì 50 con)</t>
  </si>
  <si>
    <t>Lõi số 3 - PP 1 micron
MODEL: ADR75VET1
Hãng AO Smith-China</t>
  </si>
  <si>
    <t>Lõi số 4 - RO side Sediment
 MODEL: ADR75VET1
Hãng AO Smith-China</t>
  </si>
  <si>
    <t>Lõi số 5 - PAC 
MODEL: ADR75VET1
Hãng AO Smith-China</t>
  </si>
  <si>
    <t>Bảo dưỡng máy nước uống Pb1</t>
  </si>
  <si>
    <t>Bộ khuếch đại
EVX-100E:
Power: 24-30V AC/DC
Current: 2.50A Alarm, 0.18 Standby
Avg. Current Draw inAlarm: 2.5 A, 6.4A peak
Output: 100 Watts
Dimensions: W 14.5 x H18 x D4
Color: Charcoal Gray
POTTER -USA
Bảo hành 12 tháng</t>
  </si>
  <si>
    <t>Chuyển Pb2 - a Chiến (lắp hệ báo cháy Pb2)</t>
  </si>
  <si>
    <t>Bi gối lỗ Mã sản phẩm: P001 Lỗ trục Ø12mm xuất xứ Taiwan</t>
  </si>
  <si>
    <t>Bánh răng băng tải Lỗ Ø10mm Kích thước mặt răng: 30x25mm. Số răng: 14. Dài: 22mm. Mặt sau: Ø20mm. Lỗ trong: Ø10mm. Lỗ vít công: Ø6mm, vít lục giác âm. Chất liệu: Thép, trục sắt</t>
  </si>
  <si>
    <t>Bánh răng băng tải Lỗ Ø14mm Kích thước mặt răng: 30x25mm. Số răng: 14. Dài: 22mm. Mặt sau: Ø20mm. Lỗ trong: Ø14mm. Lỗ vít công: Ø6mm, vít lục giác âm. Chất liệu: Thép, trục sắt</t>
  </si>
  <si>
    <t xml:space="preserve"> Màng lọc RO Filmtec lcle-4040 (  Cung cấp CO, CQ.)
Kích thước: ɸ4x40"
Chủng loại thấp áp
Áp lực (PSI) 145
Công suất GPD 2500
Xuất xứ Dow filmtec USA</t>
  </si>
  <si>
    <t xml:space="preserve"> Lõi lọc vi sinh Aqua  0.2µm 20" loại 2 đầu bằng
Xuất xứ: Ugreen Korea</t>
  </si>
  <si>
    <t xml:space="preserve">  Lõi lọc 5µm 20" Flow-Pro
 - Vật liệu lọc: Polypropylene
 - Ống trụ giữa:Polypropylene
 - Nhiệt độ tối đa: 60oC
 - Áp suất tối đa: 40 PSI (2.8 bars)
 - Chênh áp max: 30PSI (2.4 bars)
Chiều dài: 20"
Xuất xứ Watts USA</t>
  </si>
  <si>
    <t>Bảo dưỡng hệ thống nước uống Pb1</t>
  </si>
  <si>
    <t>Chuyển Pb 3 - a Đức</t>
  </si>
  <si>
    <t>Tê PPR PN20 ø20
Kích thước: ø20 mm. Hiệu DEKKO Việt Nam</t>
  </si>
  <si>
    <t>Tê PPR PN20 ø25
Kích thước: ø25 mm. Hiệu DEKKO Việt Nam</t>
  </si>
  <si>
    <t xml:space="preserve">Khớp nối mềm Fi76 loại BS10K - Inox Dùng cho hệ 03 bơm nước sinh hoạt Grundfos trục đứng CR 32-2-A-F-A-E HQQE
</t>
  </si>
  <si>
    <t>Huân bảo vệ</t>
  </si>
  <si>
    <t>Sơn layout nhà hút thuốc 3 nhà máy</t>
  </si>
  <si>
    <t>Dán máng xối Pb1</t>
  </si>
  <si>
    <t>Nghị trả lại ngày 21/7/2021</t>
  </si>
  <si>
    <t>Bảo dưỡng điều hòa PB2</t>
  </si>
  <si>
    <t>W30</t>
  </si>
  <si>
    <t>Màn hình máy nén khí MK3 (cũ)</t>
  </si>
  <si>
    <t>Đơn giá 
price (VND)</t>
  </si>
  <si>
    <t>Đơn giá 
price (USD)</t>
  </si>
  <si>
    <t>Quý</t>
  </si>
  <si>
    <t>Quý 1</t>
  </si>
  <si>
    <t>Quý 2</t>
  </si>
  <si>
    <t>Quý 3</t>
  </si>
  <si>
    <t>Đơn giá (VND)</t>
  </si>
  <si>
    <t>Đơn giá (USD)</t>
  </si>
  <si>
    <t>Tổng số tiền 
Nhập</t>
  </si>
  <si>
    <t xml:space="preserve">Tên </t>
  </si>
  <si>
    <t>mã</t>
  </si>
  <si>
    <t>RT5062945 Pin, Hollow Spring ( chốt giử booly) Jungheinrich</t>
  </si>
  <si>
    <t>RT5052596 Ring, Guide ( rôn chân ty ) Jungheinrich</t>
  </si>
  <si>
    <t>Fork shoes 67x152x1400mm with stopper at 1150mm
Xuất xứ Singapore</t>
  </si>
  <si>
    <t>RT51383039 Set of seals f.lifting cylind.( phốt ty chính)  Jungheinrich</t>
  </si>
  <si>
    <t>RT50039141 Kit, Seal ( phốt ty lái ) Jungheinrich</t>
  </si>
  <si>
    <t>RT4399928 Bush ( bạc lốt ) Jungheinrich</t>
  </si>
  <si>
    <t>RT00001184 Seal, O-ring ( rôn ) Jungheinrich</t>
  </si>
  <si>
    <t xml:space="preserve">RT5047606 Circlip ( kheo gài ) Jungheinrich </t>
  </si>
  <si>
    <t>RT51097256 Damping element ( ty ben tay đk ) Jungheinrich</t>
  </si>
  <si>
    <t>RT51469032 Cylinder, Tilt ( ty nghiêng khung ) Jungheinrich</t>
  </si>
  <si>
    <t>RT52037515 Fastener (vòng đệm của ty lái) Jungheinrich</t>
  </si>
  <si>
    <t>RT51811721 Hose, Hydraulic ( ống dầu sideshift ) Jungheinrich</t>
  </si>
  <si>
    <t>RT51094623Kit, Seal ( phốt nghiêng khung ) Jungheinrich</t>
  </si>
  <si>
    <t>RT4399928 Bush ( bạc lốt)  Jungheinrich</t>
  </si>
  <si>
    <t xml:space="preserve">RT5047606 Circlip ( kheo gài ) RT5047606 Jungheinrich </t>
  </si>
  <si>
    <t>51195032</t>
  </si>
  <si>
    <t>xe</t>
  </si>
  <si>
    <t>Thay điều hòa phòng Đa Năng</t>
  </si>
  <si>
    <t>Thay vòi nước rửa tay di động</t>
  </si>
  <si>
    <t>Lắp thử nghiệm vòi rửa tay đạp chân</t>
  </si>
  <si>
    <t>a Tuấn chuyển từ Pb2  về nhập kho</t>
  </si>
  <si>
    <t>Đáng Innovation</t>
  </si>
  <si>
    <t>Lắp canteen Pb3 chuyển Hải</t>
  </si>
  <si>
    <t>Ổ cứng Toshiba 6TB SATA3
 Kèm dây cáp tín hiệu ngõ vào SATA3
 Ổ cứng chuyên dụng cho
 Camera China
Bảo hành 12 tháng</t>
  </si>
  <si>
    <t>Chuyển Pb3 - a Đức thay xe số 14</t>
  </si>
  <si>
    <t>W31</t>
  </si>
  <si>
    <t>Thay bộ sạc xe nâng điện số 1 Pb3</t>
  </si>
  <si>
    <t>Thay máy nén số 4 Pb1</t>
  </si>
  <si>
    <t>Cánh quạt điều hòa hiệu Trane mã T026-0690-001 xuất xứ Thái Lan</t>
  </si>
  <si>
    <t>Thay máy cắt</t>
  </si>
  <si>
    <t>Lắp tủ điện máy nén khí</t>
  </si>
  <si>
    <t>Đèn LED Nổi trần M26 40W
Model: BD M26L 120/40W</t>
  </si>
  <si>
    <t>Thay xe số 7 Pb1</t>
  </si>
  <si>
    <t>Bộ điều khiển nhiệt độ FOX - D1004 CONOTEC
Model: FOX - D1004
Xuất xứ Korea</t>
  </si>
  <si>
    <t>Cảm biến nhiệt Sungho_SHTC-90 16A 250V Hàn Quốc</t>
  </si>
  <si>
    <t>Lắp tủ điện</t>
  </si>
  <si>
    <t>Đầu zắc âm thanh 1 mét</t>
  </si>
  <si>
    <t>Thay tủ điện</t>
  </si>
  <si>
    <t>Sơn layout phòng máy</t>
  </si>
  <si>
    <t>Lắp máng đèn Pb1</t>
  </si>
  <si>
    <t>Lắp máng đèn feedrail</t>
  </si>
  <si>
    <t>Team vận hành</t>
  </si>
  <si>
    <t>Dự phòng thay nhà xe, toilet, văn phòng</t>
  </si>
  <si>
    <t>MTN1070721</t>
  </si>
  <si>
    <t>Nút kéo khẩn cấp địa chỉ hochiki
Mã sản phẩm: DCP-AMS.
Hochiki/US</t>
  </si>
  <si>
    <t>Aptomat 2 pha ACTI9 IC60N 2P 20A C MCB - A9F74220 - Schneider Xuất xứ: India</t>
  </si>
  <si>
    <t>Rơ le trung gian 230V-50/60Hz RXM4AB2P7 (Schneider)</t>
  </si>
  <si>
    <t>Phích cắm công nghiệp (đầu nối dương) 
Hiệu Schneider
Mã: PKE32M423 32A-6H/200-250
Hiệu Schneider xuất xứ Italy</t>
  </si>
  <si>
    <t>Ổ cắm công nghiệp (đầu nối âm)
Hiệu Schneider 
Mã: PKF32M423 32A-6H/200-250
Hiệu Schneider xuất xứ Italy</t>
  </si>
  <si>
    <t>RAUP600 - Board</t>
  </si>
  <si>
    <t>RAUP600 - Mortor</t>
  </si>
  <si>
    <t>ID001444</t>
  </si>
  <si>
    <t>51V3.34</t>
  </si>
  <si>
    <t>51T7.32</t>
  </si>
  <si>
    <t>ID026279</t>
  </si>
  <si>
    <t>KNIFE BLAND</t>
  </si>
  <si>
    <t>ID026668</t>
  </si>
  <si>
    <t>BRUSH FOR POWER RAIL</t>
  </si>
  <si>
    <t>ID044079</t>
  </si>
  <si>
    <t>ID044167</t>
  </si>
  <si>
    <t>SPOLL SET</t>
  </si>
  <si>
    <t>ID044171</t>
  </si>
  <si>
    <t>ID044222</t>
  </si>
  <si>
    <t>CRANK CHAMBER COVER GASKET</t>
  </si>
  <si>
    <t>ID044233</t>
  </si>
  <si>
    <t>ID044265</t>
  </si>
  <si>
    <t>MAIN SHAFT BUSHING</t>
  </si>
  <si>
    <t>ID044267</t>
  </si>
  <si>
    <t>5A2.4</t>
  </si>
  <si>
    <t>51G2.4</t>
  </si>
  <si>
    <t>5Q5.4</t>
  </si>
  <si>
    <t>ID044330</t>
  </si>
  <si>
    <t>KNIFE HOLDER SPRING</t>
  </si>
  <si>
    <t>5Q3.4</t>
  </si>
  <si>
    <t>ID044421</t>
  </si>
  <si>
    <t>ID044442</t>
  </si>
  <si>
    <t>OIL FILTER SCREEN RUBBER SEAL</t>
  </si>
  <si>
    <t>5O4.5</t>
  </si>
  <si>
    <t>ID044465</t>
  </si>
  <si>
    <t>ID044513</t>
  </si>
  <si>
    <t>NEEDLE BAR ROD</t>
  </si>
  <si>
    <t>ID044535</t>
  </si>
  <si>
    <t>51V2.28</t>
  </si>
  <si>
    <t>ID044582</t>
  </si>
  <si>
    <t>ID044606</t>
  </si>
  <si>
    <t>5T7.3</t>
  </si>
  <si>
    <t>51S2.1</t>
  </si>
  <si>
    <t>5D4.19</t>
  </si>
  <si>
    <t>ID044646</t>
  </si>
  <si>
    <t>51S5.17</t>
  </si>
  <si>
    <t>ID044647</t>
  </si>
  <si>
    <t>5F6.2</t>
  </si>
  <si>
    <t>ID044677</t>
  </si>
  <si>
    <t>5F5.7</t>
  </si>
  <si>
    <t>51AA5.3</t>
  </si>
  <si>
    <t>ID044722</t>
  </si>
  <si>
    <t>SPREADER ARM</t>
  </si>
  <si>
    <t>ID044723</t>
  </si>
  <si>
    <t>5A4.8</t>
  </si>
  <si>
    <t>ID044734</t>
  </si>
  <si>
    <t>ID044748</t>
  </si>
  <si>
    <t>ECCENTRIC CAM</t>
  </si>
  <si>
    <t>5F7.1</t>
  </si>
  <si>
    <t>51B5.9</t>
  </si>
  <si>
    <t>ID044768</t>
  </si>
  <si>
    <t>ID044769</t>
  </si>
  <si>
    <t>5E7.3</t>
  </si>
  <si>
    <t>ID044786</t>
  </si>
  <si>
    <t>5A5.8</t>
  </si>
  <si>
    <t>ID044799</t>
  </si>
  <si>
    <t>5D6.2</t>
  </si>
  <si>
    <t>ID044808</t>
  </si>
  <si>
    <t>5I4.3</t>
  </si>
  <si>
    <t>5A6.1</t>
  </si>
  <si>
    <t>5A6.3</t>
  </si>
  <si>
    <t>ID044820</t>
  </si>
  <si>
    <t>5A6.6</t>
  </si>
  <si>
    <t>5A6.7</t>
  </si>
  <si>
    <t>ID044842</t>
  </si>
  <si>
    <t>5B1.6</t>
  </si>
  <si>
    <t>ID044852</t>
  </si>
  <si>
    <t>ID044864</t>
  </si>
  <si>
    <t>5B2.6</t>
  </si>
  <si>
    <t>ID044906</t>
  </si>
  <si>
    <t>INDICATOR</t>
  </si>
  <si>
    <t>ID044917</t>
  </si>
  <si>
    <t>5G6.1</t>
  </si>
  <si>
    <t>ID044919</t>
  </si>
  <si>
    <t>ID044945</t>
  </si>
  <si>
    <t>LOOPER DRIVE BAR</t>
  </si>
  <si>
    <t>ID044962</t>
  </si>
  <si>
    <t>5D1.18</t>
  </si>
  <si>
    <t>ID044964</t>
  </si>
  <si>
    <t>5E4.8</t>
  </si>
  <si>
    <t>ID044978</t>
  </si>
  <si>
    <t>5F2.9</t>
  </si>
  <si>
    <t>ID045034</t>
  </si>
  <si>
    <t>ID045045</t>
  </si>
  <si>
    <t>ID045046</t>
  </si>
  <si>
    <t>ID045050</t>
  </si>
  <si>
    <t>5Q4.3</t>
  </si>
  <si>
    <t>ID045088</t>
  </si>
  <si>
    <t>ID045108</t>
  </si>
  <si>
    <t>ID045111</t>
  </si>
  <si>
    <t>5E1.5</t>
  </si>
  <si>
    <t>ID045113</t>
  </si>
  <si>
    <t>5D3.17</t>
  </si>
  <si>
    <t>ID045116</t>
  </si>
  <si>
    <t>ID045193</t>
  </si>
  <si>
    <t>ID045198</t>
  </si>
  <si>
    <t>ID045210</t>
  </si>
  <si>
    <t>5C1.8</t>
  </si>
  <si>
    <t>ID045216</t>
  </si>
  <si>
    <t>5H1.7</t>
  </si>
  <si>
    <t>ID045218</t>
  </si>
  <si>
    <t>5E5.1</t>
  </si>
  <si>
    <t>ID045221</t>
  </si>
  <si>
    <t>ECCENTRIC CAM ASM</t>
  </si>
  <si>
    <t>5D5.5</t>
  </si>
  <si>
    <t>ID045224</t>
  </si>
  <si>
    <t>ID045226</t>
  </si>
  <si>
    <t>THREAD RETAINER ASM</t>
  </si>
  <si>
    <t>5C1.2</t>
  </si>
  <si>
    <t>ID045251</t>
  </si>
  <si>
    <t>ID045301</t>
  </si>
  <si>
    <t>ID045304</t>
  </si>
  <si>
    <t>ID045327</t>
  </si>
  <si>
    <t>AIR CYLINDER FOR PRESSER FOOT</t>
  </si>
  <si>
    <t>ID045410</t>
  </si>
  <si>
    <t>5T1.10</t>
  </si>
  <si>
    <t>5C2.5</t>
  </si>
  <si>
    <t>ID045445</t>
  </si>
  <si>
    <t>ID045459</t>
  </si>
  <si>
    <t>DIVER ASM.</t>
  </si>
  <si>
    <t>ID045503</t>
  </si>
  <si>
    <t>51S2.18</t>
  </si>
  <si>
    <t>ID045513</t>
  </si>
  <si>
    <t>5I2.9</t>
  </si>
  <si>
    <t>5F2.7</t>
  </si>
  <si>
    <t>ID045529</t>
  </si>
  <si>
    <t>ELECTROMAGNETIC VALVE</t>
  </si>
  <si>
    <t>ID045533</t>
  </si>
  <si>
    <t>ID045549</t>
  </si>
  <si>
    <t>5F7.3</t>
  </si>
  <si>
    <t>ID045550</t>
  </si>
  <si>
    <t>ID045553</t>
  </si>
  <si>
    <t>UNDER TRIMMER COMPONENTS</t>
  </si>
  <si>
    <t>ID045555</t>
  </si>
  <si>
    <t>51N7</t>
  </si>
  <si>
    <t>ID045557</t>
  </si>
  <si>
    <t>ID045558</t>
  </si>
  <si>
    <t>CRANK CHABER COVER</t>
  </si>
  <si>
    <t>ID045564</t>
  </si>
  <si>
    <t>UNDER TRIMMER COMPONENT</t>
  </si>
  <si>
    <t>ID045574</t>
  </si>
  <si>
    <t>ID045582</t>
  </si>
  <si>
    <t>5U4.5</t>
  </si>
  <si>
    <t>ID045589</t>
  </si>
  <si>
    <t>5U6.4</t>
  </si>
  <si>
    <t>ID045616</t>
  </si>
  <si>
    <t>ID045618</t>
  </si>
  <si>
    <t>ID045628</t>
  </si>
  <si>
    <t>NEEDLE CLAMP FOR FT7003</t>
  </si>
  <si>
    <t>ID045629</t>
  </si>
  <si>
    <t>5E3.1</t>
  </si>
  <si>
    <t>ID045648</t>
  </si>
  <si>
    <t>ID045663</t>
  </si>
  <si>
    <t>5C3.2</t>
  </si>
  <si>
    <t>ID045664</t>
  </si>
  <si>
    <t>ID045666</t>
  </si>
  <si>
    <t>ID045679</t>
  </si>
  <si>
    <t>51T7.27</t>
  </si>
  <si>
    <t>ID045787</t>
  </si>
  <si>
    <t>51T4.1</t>
  </si>
  <si>
    <t>5A1.8</t>
  </si>
  <si>
    <t>ID045788</t>
  </si>
  <si>
    <t>5D1.20</t>
  </si>
  <si>
    <t>ID045789</t>
  </si>
  <si>
    <t>5V2.8</t>
  </si>
  <si>
    <t>51A5.24</t>
  </si>
  <si>
    <t>ID045805</t>
  </si>
  <si>
    <t>ID045809</t>
  </si>
  <si>
    <t>STUD (CT0227 M4-07X38)</t>
  </si>
  <si>
    <t>51S2.21</t>
  </si>
  <si>
    <t>ID045810</t>
  </si>
  <si>
    <t>51S2.31</t>
  </si>
  <si>
    <t>51A2.12</t>
  </si>
  <si>
    <t>ID045843</t>
  </si>
  <si>
    <t>51S4.13</t>
  </si>
  <si>
    <t>5D2.9</t>
  </si>
  <si>
    <t>ID045853</t>
  </si>
  <si>
    <t>51S6.15</t>
  </si>
  <si>
    <t>5D4.11</t>
  </si>
  <si>
    <t>5M3.10</t>
  </si>
  <si>
    <t>5M2.16</t>
  </si>
  <si>
    <t>ID045918</t>
  </si>
  <si>
    <t>SCREW F0524-0.8X12</t>
  </si>
  <si>
    <t>51A2.16</t>
  </si>
  <si>
    <t>5A1.27</t>
  </si>
  <si>
    <t>ID045919</t>
  </si>
  <si>
    <t>5P1.5</t>
  </si>
  <si>
    <t>5P6.1</t>
  </si>
  <si>
    <t>ID045925</t>
  </si>
  <si>
    <t>5D2.29</t>
  </si>
  <si>
    <t>ID045964</t>
  </si>
  <si>
    <t>5H5.36</t>
  </si>
  <si>
    <t>ID046030</t>
  </si>
  <si>
    <t>51T2.3</t>
  </si>
  <si>
    <t>5M7.16</t>
  </si>
  <si>
    <t>ID046085</t>
  </si>
  <si>
    <t>ID046091</t>
  </si>
  <si>
    <t>5D4.25</t>
  </si>
  <si>
    <t>ID046092</t>
  </si>
  <si>
    <t>5C4.1</t>
  </si>
  <si>
    <t>ID046108</t>
  </si>
  <si>
    <t>5E6.1</t>
  </si>
  <si>
    <t>ID046113</t>
  </si>
  <si>
    <t>5M2.19</t>
  </si>
  <si>
    <t>ID046116</t>
  </si>
  <si>
    <t>ID046277</t>
  </si>
  <si>
    <t>LOOPER SIDE COVER ( R ) ASSY</t>
  </si>
  <si>
    <t>ID046321</t>
  </si>
  <si>
    <t>WASTE REMOVER FUNNEL</t>
  </si>
  <si>
    <t>ID046465</t>
  </si>
  <si>
    <t>POSITIONING FINGER</t>
  </si>
  <si>
    <t>51B4.26</t>
  </si>
  <si>
    <t>5AG3.6</t>
  </si>
  <si>
    <t>ID046468</t>
  </si>
  <si>
    <t>THREAD</t>
  </si>
  <si>
    <t>ID046503</t>
  </si>
  <si>
    <t>SCREW SM3/16"X28 L=7</t>
  </si>
  <si>
    <t>5AG1.6</t>
  </si>
  <si>
    <t>ID046540</t>
  </si>
  <si>
    <t>51G2.2</t>
  </si>
  <si>
    <t>ID046550</t>
  </si>
  <si>
    <t>ID047230</t>
  </si>
  <si>
    <t>ADJUSTING STUD</t>
  </si>
  <si>
    <t>ID053550</t>
  </si>
  <si>
    <t>ID054131</t>
  </si>
  <si>
    <t>FOLDER  FB/FT7000</t>
  </si>
  <si>
    <t>COPPER FITTINGS A/CÐ¤6</t>
  </si>
  <si>
    <t>COPPER FITTINGS A/CÐ¤8</t>
  </si>
  <si>
    <t>COPPER FITTINGS A/CÐ¤10</t>
  </si>
  <si>
    <t>COPPER FITTINGS A/CÐ¤12</t>
  </si>
  <si>
    <t>EVAPORATOR DRAIN FITTING Ð¤12</t>
  </si>
  <si>
    <t>CB C32</t>
  </si>
  <si>
    <t>SENSOR(PRESSURE)</t>
  </si>
  <si>
    <t>ADDRMANUAL PULLSTATION DCP-AMS</t>
  </si>
  <si>
    <t>LIGHTING BULB 36-40W</t>
  </si>
  <si>
    <t>HIGH PRESSURE LIGHT TAIL</t>
  </si>
  <si>
    <t>TAIL OF LIGHT BULBS SCREW</t>
  </si>
  <si>
    <t>BASE FOR RELAY</t>
  </si>
  <si>
    <t>SCREW LOCK</t>
  </si>
  <si>
    <t>ROLLER INTERMEDIATE</t>
  </si>
  <si>
    <t>RAIL</t>
  </si>
  <si>
    <t>DOOR HOOK</t>
  </si>
  <si>
    <t>TAPE FOR AIR CONDITIONER</t>
  </si>
  <si>
    <t>INNER TUBE</t>
  </si>
  <si>
    <t>FIRE EXTINGUISHER</t>
  </si>
  <si>
    <t>CONNECTOR 34</t>
  </si>
  <si>
    <t>CONNECTOR 21</t>
  </si>
  <si>
    <t>CONNVALVE PLASTIC PI50</t>
  </si>
  <si>
    <t>PLASTIC PART Ð¤ 27</t>
  </si>
  <si>
    <t>ID057291</t>
  </si>
  <si>
    <t>CUTTING KNIFE FT7000</t>
  </si>
  <si>
    <t>CONNECTOR T STEEL 22</t>
  </si>
  <si>
    <t>CONNECTOR INOX 27</t>
  </si>
  <si>
    <t>CONNECTOR INOX 42</t>
  </si>
  <si>
    <t>5U7.4</t>
  </si>
  <si>
    <t>ID058246</t>
  </si>
  <si>
    <t>OID DISTRIBUTOR</t>
  </si>
  <si>
    <t>ID058251</t>
  </si>
  <si>
    <t>51D1.5</t>
  </si>
  <si>
    <t>ID058808</t>
  </si>
  <si>
    <t>COOLER OIL TANK (CT 0335)</t>
  </si>
  <si>
    <t>ID058918</t>
  </si>
  <si>
    <t>PRESSER BAR CT6500</t>
  </si>
  <si>
    <t>51S4.15</t>
  </si>
  <si>
    <t>ID058948</t>
  </si>
  <si>
    <t>LOOOPER HOLDER CT6500</t>
  </si>
  <si>
    <t>51T4.16</t>
  </si>
  <si>
    <t>ID059367</t>
  </si>
  <si>
    <t>ID059386</t>
  </si>
  <si>
    <t>ID059693</t>
  </si>
  <si>
    <t>THREAD GUIDE ASM. FT7000</t>
  </si>
  <si>
    <t>ID060016</t>
  </si>
  <si>
    <t>FRONT COVER HOLDER FT7000</t>
  </si>
  <si>
    <t>ID060017</t>
  </si>
  <si>
    <t>CLOTH PLATE FT7000</t>
  </si>
  <si>
    <t>ID060019</t>
  </si>
  <si>
    <t>FRONT COVER FT7000</t>
  </si>
  <si>
    <t>ID060474</t>
  </si>
  <si>
    <t>TENSION ASM. (RED)</t>
  </si>
  <si>
    <t>51A5.23</t>
  </si>
  <si>
    <t>ID061693</t>
  </si>
  <si>
    <t>RELEASE BAR FT7000</t>
  </si>
  <si>
    <t>ID061770</t>
  </si>
  <si>
    <t>CYLINER BRACKET FT7000</t>
  </si>
  <si>
    <t>51U3</t>
  </si>
  <si>
    <t>ID061792</t>
  </si>
  <si>
    <t>THREAD TENSION MC FT7000</t>
  </si>
  <si>
    <t>ID063641</t>
  </si>
  <si>
    <t>THREAD STAND ASM UH SERIES</t>
  </si>
  <si>
    <t>ID063667</t>
  </si>
  <si>
    <t>LOWER THREAD STAND ROD</t>
  </si>
  <si>
    <t>5T5.26</t>
  </si>
  <si>
    <t>ID087728</t>
  </si>
  <si>
    <t>CONNECTING ROD COMPONENT</t>
  </si>
  <si>
    <t>ID087739</t>
  </si>
  <si>
    <t>SUCTION PIPE UNIT</t>
  </si>
  <si>
    <t>ID087885</t>
  </si>
  <si>
    <t>OIL AND COMPRESSED RING</t>
  </si>
  <si>
    <t>ID121021</t>
  </si>
  <si>
    <t>MOVEABLE KNIFE, 38MM</t>
  </si>
  <si>
    <t>51E2.6</t>
  </si>
  <si>
    <t>ID122048</t>
  </si>
  <si>
    <t>FAN COVER FOR NT67/TT-S31</t>
  </si>
  <si>
    <t>51AC3</t>
  </si>
  <si>
    <t>5AN14</t>
  </si>
  <si>
    <t>SOHADX</t>
  </si>
  <si>
    <t>SONHA</t>
  </si>
  <si>
    <t>ID125531</t>
  </si>
  <si>
    <t>5H7.3</t>
  </si>
  <si>
    <t>FC0.21</t>
  </si>
  <si>
    <t>FA0.15</t>
  </si>
  <si>
    <t>FA0.02</t>
  </si>
  <si>
    <t>FA0.05</t>
  </si>
  <si>
    <t>FA0.10</t>
  </si>
  <si>
    <t>FA0.14</t>
  </si>
  <si>
    <t>FA0.08</t>
  </si>
  <si>
    <t>FA0.12</t>
  </si>
  <si>
    <t>FA0.16</t>
  </si>
  <si>
    <t>FA0.04</t>
  </si>
  <si>
    <t>FB0.21</t>
  </si>
  <si>
    <t>ID140846</t>
  </si>
  <si>
    <t>PRESSER FOOT SET</t>
  </si>
  <si>
    <t>ID148996</t>
  </si>
  <si>
    <t>MAINTENANCE KIT FUSER M355</t>
  </si>
  <si>
    <t>ID149110</t>
  </si>
  <si>
    <t>CONTROL BOX FOR MTD 4504P</t>
  </si>
  <si>
    <t>51X1</t>
  </si>
  <si>
    <t>ID149293</t>
  </si>
  <si>
    <t>CONNECT</t>
  </si>
  <si>
    <t>ID149300</t>
  </si>
  <si>
    <t>REJECT1</t>
  </si>
  <si>
    <t>ID150184</t>
  </si>
  <si>
    <t>GRINDING STONE</t>
  </si>
  <si>
    <t>ID150200</t>
  </si>
  <si>
    <t>WHEEL 1 # FOR # PLAT FORM</t>
  </si>
  <si>
    <t>FA0.11</t>
  </si>
  <si>
    <t>FA0.03</t>
  </si>
  <si>
    <t>FA0.07</t>
  </si>
  <si>
    <t>FA0.20</t>
  </si>
  <si>
    <t>Tổng Xuất 
USD</t>
  </si>
  <si>
    <t>Tổng Nhập
USD</t>
  </si>
  <si>
    <t>W32</t>
  </si>
  <si>
    <t>Vòng bi 6007 - 2Z/C3</t>
  </si>
  <si>
    <t>Thay xe số 11 PB1</t>
  </si>
  <si>
    <t>Thay quạt máy nén khí số 2 PB1</t>
  </si>
  <si>
    <t>Mũi khoan sắt ɸ 10.5mm hiệu Nachi, Nhật Bản</t>
  </si>
  <si>
    <t>Chuyển đội bidding</t>
  </si>
  <si>
    <t>Lắp cửa canteen</t>
  </si>
  <si>
    <t>Sơn nâu mã sô: ND816KL  hiệu Hoàng Gia / lon 0.85g - 1 lít</t>
  </si>
  <si>
    <t>Sơn layout nhà máy</t>
  </si>
  <si>
    <t>Sơn xanh ngọc mã sô: MR805KL  hiệu Hoàng Gia / lon 0.85g - 1 lít</t>
  </si>
  <si>
    <t>Lắp điều hòa phòng Đa Năng</t>
  </si>
  <si>
    <t>Đầu jack BNC kết nối camera (Lò xo) - Việt Nam</t>
  </si>
  <si>
    <t>Dây địa Cadivi CV16-0.6/kV (3216-3252)</t>
  </si>
  <si>
    <t>Dây địa Cadivi CV50-0.6/kV (692-703)</t>
  </si>
  <si>
    <t>Sửa camera</t>
  </si>
  <si>
    <t>Đui đèn G13 (T6-12)- BJ82/ Việt Nam</t>
  </si>
  <si>
    <t>Chuyển Mỹ - PB2</t>
  </si>
  <si>
    <t>Sơn máy kiểm vải</t>
  </si>
  <si>
    <t>Thay tủ QC</t>
  </si>
  <si>
    <t>Chuyển Hải - PB3</t>
  </si>
  <si>
    <t>Dán họng gió máy nén khí</t>
  </si>
  <si>
    <t>W33</t>
  </si>
  <si>
    <t>Công cụ lắp feedrail</t>
  </si>
  <si>
    <t>Lắp hệ nước cấp nhà xe Pb2 - Wes PB3</t>
  </si>
  <si>
    <t>Thay máy số 12</t>
  </si>
  <si>
    <t>Lắp các tủ điện</t>
  </si>
  <si>
    <t>Cải tạo tủ điện canteen PB3</t>
  </si>
  <si>
    <t>Lắp băng tải</t>
  </si>
  <si>
    <t>Bể bơi khung kim loại chữ nhật 220cm x 150cm x 60cm Intex 28270</t>
  </si>
  <si>
    <t>Chuyển Hải - Covid PB3</t>
  </si>
  <si>
    <t>Móc treo chử U 3 chấu
Mã sản phẩm HU3
Kích thước: 200x50x50mm
Chất liệu 100% inox 304
Xuất xứ Việt Nam</t>
  </si>
  <si>
    <t>Cuộn màng PVC màu trắng trong dẻo Mang PVC trang trong 1,2x15m</t>
  </si>
  <si>
    <t>Dự án máy kiểm vải</t>
  </si>
  <si>
    <t>Đai ốc M16 + bulong</t>
  </si>
  <si>
    <t>Giấy nhám A-240</t>
  </si>
  <si>
    <t>Lắp hộp kỹ thuật</t>
  </si>
  <si>
    <t>Thay tủ điện điều hòa VPC PB1</t>
  </si>
  <si>
    <t>Lắp điều hòa phòng Innovation</t>
  </si>
  <si>
    <t>Gia công bàn Runway</t>
  </si>
  <si>
    <t>Dao tiện ren REX 1/2"-3"</t>
  </si>
  <si>
    <t>Thay máng điện</t>
  </si>
  <si>
    <t>Dự phòng PB1</t>
  </si>
  <si>
    <t>Dự Phòng</t>
  </si>
  <si>
    <t>Thay dàn nón điều hòa PB3</t>
  </si>
  <si>
    <t>Thay dàn nóng điều hòa PB3</t>
  </si>
  <si>
    <t>Lắp nhà xe PB3 - Covid</t>
  </si>
  <si>
    <t>Lắp PB2  - Covid</t>
  </si>
  <si>
    <t>Lưới che nắng Thái lan 
Xuất xứ: Thái Lan
Tỷ lệ che phủ: 70% (Lưới mật độ che nắng 70%: Khoảng 5 Sợi / 1cm chỉ gân)
Chất liệu : HDPE
Màu sắc: xanh, đen
 Cuộn (3mx50m)</t>
  </si>
  <si>
    <t>Thay đèn PB2</t>
  </si>
  <si>
    <t>Nguyễn Đức</t>
  </si>
  <si>
    <t>Sơn layout Pb3</t>
  </si>
  <si>
    <t>Lắp điện nhà xe PB3 - Covid</t>
  </si>
  <si>
    <t>Chổi than máy mài MAKITA 9553, 9556
Model 9553 / 9556 - CB325</t>
  </si>
  <si>
    <t>DMST Chổi than makita CB-440 (100% carbon
Sản phẩm gồm: 1 cặp chổi than CB 440</t>
  </si>
  <si>
    <t>Ng Đức</t>
  </si>
  <si>
    <t>Lắp điện PB1</t>
  </si>
  <si>
    <t>Lắp máy khoan PB3</t>
  </si>
  <si>
    <t>Lắp tủ điện IT</t>
  </si>
  <si>
    <t>Sơn tủ điện IT</t>
  </si>
  <si>
    <t>Thành Hồ</t>
  </si>
  <si>
    <t xml:space="preserve">Thành Hồ </t>
  </si>
  <si>
    <t>Bấm dây hơi Halkin Thunder power air hose 19mm
Nhà máy cung cấp dây &amp; đầu cos (Bấm cos
2 đầu).
Lưu ý:
- Dán tem đơn vị cung cấp
- Test áp 8,5bar trước khi bàn
giao</t>
  </si>
  <si>
    <t>Khóa tủ đồ nghề</t>
  </si>
  <si>
    <t>Lắp toilet PB2</t>
  </si>
  <si>
    <t>Lắp feedrail PB2</t>
  </si>
  <si>
    <t xml:space="preserve">VÒI SEN TẮM XI INOX KHÔNG CHỈNH xuất xứ Việt Nam
- Đầu vòi tắm hoa sen bằng nhựa ABS mạ crom chống ố bẩn
- Dây sen tắm bằng inox lo xo mắt nhuyễn mềm mại 
- Đế cài vòi sen tắm bằng nhựa ABS mạ crom sáng bóng+ tắc kê và ốc vít </t>
  </si>
  <si>
    <t>Lắp toilet Pb2</t>
  </si>
  <si>
    <t>Thay toilet nam PB2</t>
  </si>
  <si>
    <t>Thay đèn sự cố Pb3</t>
  </si>
  <si>
    <t>Lắp đèn sự cố PB1</t>
  </si>
  <si>
    <t>Sơn khung phỏng vấn HR</t>
  </si>
  <si>
    <t>Gia công khung phỏng vấn HR</t>
  </si>
  <si>
    <t xml:space="preserve">Vòi cảm ứng Smartech A801 </t>
  </si>
  <si>
    <t>Lắp thử nghiệm toilet PB1</t>
  </si>
  <si>
    <t>Sơn tường PB2</t>
  </si>
  <si>
    <t>Gia công feedrail</t>
  </si>
  <si>
    <t>Dán layout PB2</t>
  </si>
  <si>
    <t>Gia công feedrail Pb2</t>
  </si>
  <si>
    <t>Chuyển Nghị lắp vòi phun chữa cháy</t>
  </si>
  <si>
    <t>Băng keo điện 5MILx3/4 inch x20Y hiệu Nano</t>
  </si>
  <si>
    <t>Cao su non 0.075MMx1/2 inch x10m - Tombo 9082 nhập khẩu Malaysia</t>
  </si>
  <si>
    <t>Đầu nối ống thép luồn dây điện trơn và hộp điện CVL® Mã sản phẩm  ADNE12 1/2 inch
Cát Vạn Lợi Việt Nam</t>
  </si>
  <si>
    <t>Đầu nối ống thép luồn dây điện trơn và hộp điện CVL® Mã sản phẩm  ADNE34 3/4 inch
Cát Vạn Lợi Việt Nam</t>
  </si>
  <si>
    <t>Ống thép luồn dây điện loại trơn  EMT34
Kích thước 3/4 inch (22) Đường kính ngoài 23.42mm, độ dày 1.25mm, chiều dài 3.05m/ống
Cát Vạn Lợi Việt Nam</t>
  </si>
  <si>
    <t>Khớp nối ống thép luồn dây điện trơn EMT  Mã sản phẩm AMCE34Z 3/4 inch 
Cát Vạn Lợi Việt Nam</t>
  </si>
  <si>
    <t>Ống ruột gà: Thép mạ kẽm (Pre-galvanized steel) + Lớp vỏ nhựa PVC OMB34CVL
Kích thước 3/4 inch Đường kính ngoài 26.10mm, đường kính trong 20.70mm
Cát Vạn Lợi Việt Nam</t>
  </si>
  <si>
    <t>Ống ruột gà: Thép mạ kẽm (Pre-galvanized steel) + Lớp vỏ nhựa PVC OMB100CVL
Kích thước 3/4 inch Đường kính ngoài 30.20mm, đường kính trong 26.00mm
Cát Vạn Lợi Việt Nam</t>
  </si>
  <si>
    <t>Ống ruột gà: Thép mạ kẽm (Pre-galvanized steel) + Lớp vỏ nhựa PVC OMB12CVL
Kích thước 1/2 inch Đường kính ngoài 20.70mm, đường kính trong 15.80mm, chiều dài 50m/cuộn
Cát Vạn Lợi Việt Nam</t>
  </si>
  <si>
    <t>Khớp nối ống thép luồn dây điện trơn EMT  Mã sản phẩm AMCE12Z 1/2 inch
Cát Vạn Lợi Việt Nam</t>
  </si>
  <si>
    <t>Co cong 90° cho ống thép luồn dây điện trơn Mã sản phẩm ACOE34 3/4 inch có 2 vít
Cát Vạn Lợi Việt Nam</t>
  </si>
  <si>
    <t>Co cong 90° cho ống thép luồn dây điện trơn Mã sản phẩm ACOE12 1/2 inch có 2 vít
Cát Vạn Lợi Việt Nam</t>
  </si>
  <si>
    <t>Lưỡi cưa sắt 24TPI/10D-12 inch/300MM SANDFLEX</t>
  </si>
  <si>
    <t>Lõi lọc thô 5µm 20 inch (Hàn Quốc)</t>
  </si>
  <si>
    <t>Lõi lọc tinh 0.2µm 20 inch (Hàn Quốc)</t>
  </si>
  <si>
    <t>Mỏ lết MA 8 inch-200mm hiệu Century</t>
  </si>
  <si>
    <t>Mỏ lết MA 12 inch-300mm hiệu Century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</si>
</sst>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d\-mmm\-yy;@"/>
    <numFmt numFmtId="166" formatCode="_-* #,##0_-;\-* #,##0_-;_-* &quot;-&quot;??_-;_-@_-"/>
    <numFmt numFmtId="167" formatCode="00000000"/>
    <numFmt numFmtId="168" formatCode="[$-409]dd\-mmm\-yy;@"/>
    <numFmt numFmtId="169" formatCode="0000000000"/>
    <numFmt numFmtId="170" formatCode="0.0"/>
    <numFmt numFmtId="171" formatCode="000000000"/>
    <numFmt numFmtId="172" formatCode="_(&quot;$&quot;* #,##0_);_(&quot;$&quot;* \(#,##0\);_(&quot;$&quot;* &quot;-&quot;??_);_(@_)"/>
  </numFmts>
  <fonts count="5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1"/>
      <color theme="1"/>
      <name val="Times New Roman"/>
      <family val="1"/>
    </font>
    <font>
      <b/>
      <sz val="15"/>
      <color theme="1"/>
      <name val="Times New Roman"/>
      <family val="1"/>
    </font>
    <font>
      <b/>
      <sz val="12"/>
      <color rgb="FF0000FF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9"/>
      <color theme="1"/>
      <name val="Times New Roman"/>
      <family val="1"/>
    </font>
    <font>
      <sz val="11"/>
      <color rgb="FF0000FF"/>
      <name val="Times New Roman"/>
      <family val="1"/>
    </font>
    <font>
      <sz val="11"/>
      <color rgb="FFFF0000"/>
      <name val="Times New Roman"/>
      <family val="1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indexed="8"/>
      <name val="Times New Roman"/>
      <family val="1"/>
    </font>
    <font>
      <b/>
      <sz val="12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0000FF"/>
      <name val="Times New Roman"/>
      <family val="1"/>
    </font>
    <font>
      <b/>
      <sz val="15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4"/>
      <name val="Times New Roman"/>
      <family val="1"/>
    </font>
    <font>
      <b/>
      <sz val="14"/>
      <color rgb="FF0000FF"/>
      <name val="Times New Roman"/>
      <family val="1"/>
    </font>
    <font>
      <b/>
      <sz val="14"/>
      <color rgb="FFFF0000"/>
      <name val="Times New Roman"/>
      <family val="1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3"/>
      <name val="Times New Roman"/>
      <family val="1"/>
    </font>
    <font>
      <sz val="14"/>
      <color theme="1"/>
      <name val="Times New Roman"/>
      <family val="1"/>
    </font>
    <font>
      <sz val="14"/>
      <color rgb="FFFF0000"/>
      <name val="Calibri"/>
      <family val="2"/>
      <scheme val="minor"/>
    </font>
    <font>
      <sz val="14"/>
      <color rgb="FFFF0000"/>
      <name val="Times New Roman"/>
      <family val="1"/>
    </font>
    <font>
      <b/>
      <sz val="13"/>
      <color theme="1"/>
      <name val="Calibri"/>
      <family val="2"/>
      <scheme val="minor"/>
    </font>
    <font>
      <sz val="12"/>
      <color rgb="FFFF0000"/>
      <name val="Times New Roman"/>
      <family val="1"/>
    </font>
    <font>
      <sz val="15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2"/>
      <color theme="0"/>
      <name val="Times New Roman"/>
      <family val="1"/>
    </font>
    <font>
      <b/>
      <sz val="11"/>
      <color theme="0"/>
      <name val="Times New Roman"/>
      <family val="1"/>
    </font>
    <font>
      <sz val="10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sz val="11"/>
      <color rgb="FFC00000"/>
      <name val="Times New Roman"/>
      <family val="1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9D7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30C2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0" borderId="0">
      <alignment vertical="top"/>
    </xf>
    <xf numFmtId="43" fontId="18" fillId="0" borderId="0" applyFont="0" applyFill="0" applyBorder="0" applyAlignment="0" applyProtection="0"/>
    <xf numFmtId="0" fontId="48" fillId="0" borderId="0"/>
    <xf numFmtId="0" fontId="47" fillId="0" borderId="0"/>
    <xf numFmtId="44" fontId="18" fillId="0" borderId="0" applyFont="0" applyFill="0" applyBorder="0" applyAlignment="0" applyProtection="0"/>
  </cellStyleXfs>
  <cellXfs count="622">
    <xf numFmtId="0" fontId="0" fillId="0" borderId="0" xfId="0"/>
    <xf numFmtId="0" fontId="5" fillId="6" borderId="1" xfId="0" applyFont="1" applyFill="1" applyBorder="1" applyAlignment="1">
      <alignment horizontal="center" vertical="center"/>
    </xf>
    <xf numFmtId="0" fontId="3" fillId="0" borderId="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/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/>
    <xf numFmtId="0" fontId="3" fillId="0" borderId="2" xfId="0" quotePrefix="1" applyFont="1" applyBorder="1"/>
    <xf numFmtId="0" fontId="11" fillId="0" borderId="2" xfId="0" applyFont="1" applyBorder="1" applyAlignment="1">
      <alignment horizontal="center"/>
    </xf>
    <xf numFmtId="0" fontId="3" fillId="0" borderId="2" xfId="0" applyFont="1" applyFill="1" applyBorder="1"/>
    <xf numFmtId="0" fontId="3" fillId="0" borderId="1" xfId="0" applyFont="1" applyFill="1" applyBorder="1" applyAlignment="1">
      <alignment horizontal="left"/>
    </xf>
    <xf numFmtId="0" fontId="0" fillId="0" borderId="1" xfId="0" applyFill="1" applyBorder="1"/>
    <xf numFmtId="0" fontId="0" fillId="0" borderId="1" xfId="0" applyBorder="1"/>
    <xf numFmtId="0" fontId="12" fillId="0" borderId="1" xfId="0" applyFont="1" applyBorder="1"/>
    <xf numFmtId="0" fontId="7" fillId="0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vertical="top"/>
    </xf>
    <xf numFmtId="0" fontId="8" fillId="0" borderId="1" xfId="0" applyFont="1" applyFill="1" applyBorder="1" applyAlignment="1">
      <alignment vertical="top"/>
    </xf>
    <xf numFmtId="0" fontId="7" fillId="0" borderId="1" xfId="0" applyFont="1" applyFill="1" applyBorder="1" applyAlignment="1">
      <alignment vertical="top"/>
    </xf>
    <xf numFmtId="0" fontId="14" fillId="0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0" borderId="1" xfId="0" applyFont="1" applyBorder="1"/>
    <xf numFmtId="0" fontId="8" fillId="0" borderId="1" xfId="0" applyFont="1" applyFill="1" applyBorder="1"/>
    <xf numFmtId="0" fontId="14" fillId="0" borderId="1" xfId="0" applyFont="1" applyBorder="1"/>
    <xf numFmtId="0" fontId="6" fillId="0" borderId="1" xfId="0" applyFont="1" applyBorder="1"/>
    <xf numFmtId="0" fontId="14" fillId="0" borderId="1" xfId="0" applyFont="1" applyFill="1" applyBorder="1"/>
    <xf numFmtId="0" fontId="6" fillId="0" borderId="2" xfId="0" applyFont="1" applyFill="1" applyBorder="1"/>
    <xf numFmtId="0" fontId="11" fillId="0" borderId="2" xfId="0" applyFont="1" applyFill="1" applyBorder="1"/>
    <xf numFmtId="0" fontId="6" fillId="0" borderId="2" xfId="0" applyFont="1" applyBorder="1"/>
    <xf numFmtId="0" fontId="6" fillId="0" borderId="2" xfId="0" quotePrefix="1" applyFont="1" applyBorder="1"/>
    <xf numFmtId="0" fontId="6" fillId="0" borderId="2" xfId="0" applyFont="1" applyBorder="1" applyAlignment="1">
      <alignment horizontal="center"/>
    </xf>
    <xf numFmtId="0" fontId="3" fillId="0" borderId="2" xfId="0" quotePrefix="1" applyFont="1" applyFill="1" applyBorder="1"/>
    <xf numFmtId="0" fontId="3" fillId="0" borderId="2" xfId="0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0" fontId="0" fillId="0" borderId="0" xfId="0" applyFill="1"/>
    <xf numFmtId="0" fontId="0" fillId="0" borderId="0" xfId="0" applyFont="1" applyFill="1"/>
    <xf numFmtId="0" fontId="0" fillId="4" borderId="0" xfId="0" applyFont="1" applyFill="1"/>
    <xf numFmtId="0" fontId="6" fillId="0" borderId="2" xfId="0" applyFont="1" applyFill="1" applyBorder="1" applyAlignment="1">
      <alignment horizontal="center"/>
    </xf>
    <xf numFmtId="0" fontId="0" fillId="0" borderId="0" xfId="0" applyFont="1"/>
    <xf numFmtId="165" fontId="0" fillId="0" borderId="0" xfId="0" applyNumberFormat="1" applyFont="1"/>
    <xf numFmtId="0" fontId="0" fillId="0" borderId="0" xfId="0" applyFont="1" applyAlignment="1">
      <alignment horizontal="center"/>
    </xf>
    <xf numFmtId="0" fontId="0" fillId="0" borderId="3" xfId="0" applyFont="1" applyFill="1" applyBorder="1"/>
    <xf numFmtId="0" fontId="0" fillId="0" borderId="3" xfId="0" applyFont="1" applyFill="1" applyBorder="1" applyAlignment="1">
      <alignment horizontal="center"/>
    </xf>
    <xf numFmtId="0" fontId="14" fillId="0" borderId="3" xfId="0" applyFont="1" applyFill="1" applyBorder="1"/>
    <xf numFmtId="164" fontId="0" fillId="0" borderId="0" xfId="3" applyNumberFormat="1" applyFont="1"/>
    <xf numFmtId="0" fontId="14" fillId="0" borderId="0" xfId="0" applyFont="1"/>
    <xf numFmtId="0" fontId="0" fillId="0" borderId="0" xfId="0" applyFont="1" applyFill="1" applyBorder="1"/>
    <xf numFmtId="14" fontId="0" fillId="0" borderId="0" xfId="0" applyNumberFormat="1" applyFont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22" fillId="0" borderId="0" xfId="0" applyFont="1"/>
    <xf numFmtId="165" fontId="0" fillId="0" borderId="3" xfId="0" applyNumberFormat="1" applyFont="1" applyFill="1" applyBorder="1"/>
    <xf numFmtId="0" fontId="2" fillId="8" borderId="4" xfId="0" applyFont="1" applyFill="1" applyBorder="1"/>
    <xf numFmtId="0" fontId="6" fillId="8" borderId="4" xfId="0" applyFont="1" applyFill="1" applyBorder="1" applyAlignment="1">
      <alignment horizontal="center"/>
    </xf>
    <xf numFmtId="0" fontId="21" fillId="8" borderId="4" xfId="0" applyFont="1" applyFill="1" applyBorder="1"/>
    <xf numFmtId="0" fontId="14" fillId="8" borderId="4" xfId="0" applyFont="1" applyFill="1" applyBorder="1"/>
    <xf numFmtId="164" fontId="6" fillId="8" borderId="4" xfId="3" applyNumberFormat="1" applyFont="1" applyFill="1" applyBorder="1" applyAlignment="1">
      <alignment horizontal="center"/>
    </xf>
    <xf numFmtId="0" fontId="21" fillId="8" borderId="4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0" fillId="0" borderId="5" xfId="0" applyFont="1" applyFill="1" applyBorder="1"/>
    <xf numFmtId="0" fontId="2" fillId="8" borderId="6" xfId="0" applyFont="1" applyFill="1" applyBorder="1"/>
    <xf numFmtId="0" fontId="6" fillId="8" borderId="6" xfId="0" applyFont="1" applyFill="1" applyBorder="1" applyAlignment="1">
      <alignment horizontal="center"/>
    </xf>
    <xf numFmtId="0" fontId="0" fillId="8" borderId="6" xfId="0" applyFont="1" applyFill="1" applyBorder="1"/>
    <xf numFmtId="164" fontId="6" fillId="8" borderId="6" xfId="3" applyNumberFormat="1" applyFont="1" applyFill="1" applyBorder="1" applyAlignment="1">
      <alignment horizontal="center"/>
    </xf>
    <xf numFmtId="0" fontId="21" fillId="8" borderId="6" xfId="0" applyFont="1" applyFill="1" applyBorder="1" applyAlignment="1">
      <alignment horizontal="center"/>
    </xf>
    <xf numFmtId="0" fontId="2" fillId="8" borderId="6" xfId="0" applyFont="1" applyFill="1" applyBorder="1" applyAlignment="1">
      <alignment horizontal="center"/>
    </xf>
    <xf numFmtId="0" fontId="0" fillId="0" borderId="7" xfId="0" applyFont="1" applyFill="1" applyBorder="1"/>
    <xf numFmtId="0" fontId="21" fillId="5" borderId="6" xfId="1" applyFont="1" applyFill="1" applyBorder="1" applyAlignment="1">
      <alignment horizontal="center" vertical="center" wrapText="1"/>
    </xf>
    <xf numFmtId="0" fontId="4" fillId="5" borderId="6" xfId="1" applyFont="1" applyFill="1" applyBorder="1" applyAlignment="1">
      <alignment horizontal="center" vertical="center" wrapText="1"/>
    </xf>
    <xf numFmtId="164" fontId="4" fillId="5" borderId="6" xfId="3" applyNumberFormat="1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left" vertical="top"/>
    </xf>
    <xf numFmtId="0" fontId="3" fillId="0" borderId="6" xfId="0" applyFont="1" applyFill="1" applyBorder="1"/>
    <xf numFmtId="0" fontId="3" fillId="0" borderId="6" xfId="0" applyFont="1" applyFill="1" applyBorder="1" applyAlignment="1">
      <alignment horizontal="center"/>
    </xf>
    <xf numFmtId="164" fontId="7" fillId="0" borderId="6" xfId="3" applyNumberFormat="1" applyFont="1" applyFill="1" applyBorder="1" applyAlignment="1">
      <alignment horizontal="left" vertical="top"/>
    </xf>
    <xf numFmtId="0" fontId="8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43" fontId="3" fillId="0" borderId="6" xfId="3" applyFont="1" applyFill="1" applyBorder="1" applyAlignment="1">
      <alignment horizontal="center"/>
    </xf>
    <xf numFmtId="43" fontId="3" fillId="0" borderId="6" xfId="0" applyNumberFormat="1" applyFont="1" applyFill="1" applyBorder="1" applyAlignment="1">
      <alignment horizontal="center"/>
    </xf>
    <xf numFmtId="43" fontId="2" fillId="0" borderId="6" xfId="3" applyFont="1" applyFill="1" applyBorder="1" applyAlignment="1">
      <alignment horizontal="center"/>
    </xf>
    <xf numFmtId="0" fontId="0" fillId="0" borderId="6" xfId="0" applyFont="1" applyFill="1" applyBorder="1"/>
    <xf numFmtId="43" fontId="0" fillId="0" borderId="6" xfId="0" applyNumberFormat="1" applyFont="1" applyFill="1" applyBorder="1"/>
    <xf numFmtId="0" fontId="8" fillId="0" borderId="6" xfId="0" applyFont="1" applyFill="1" applyBorder="1"/>
    <xf numFmtId="0" fontId="6" fillId="0" borderId="6" xfId="0" applyFont="1" applyFill="1" applyBorder="1"/>
    <xf numFmtId="164" fontId="8" fillId="0" borderId="6" xfId="3" applyNumberFormat="1" applyFont="1" applyFill="1" applyBorder="1"/>
    <xf numFmtId="0" fontId="8" fillId="0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left"/>
    </xf>
    <xf numFmtId="0" fontId="8" fillId="0" borderId="6" xfId="0" applyFont="1" applyFill="1" applyBorder="1" applyAlignment="1">
      <alignment vertical="top"/>
    </xf>
    <xf numFmtId="164" fontId="8" fillId="0" borderId="6" xfId="3" applyNumberFormat="1" applyFont="1" applyFill="1" applyBorder="1" applyAlignment="1">
      <alignment vertical="top"/>
    </xf>
    <xf numFmtId="0" fontId="0" fillId="4" borderId="7" xfId="0" applyFont="1" applyFill="1" applyBorder="1"/>
    <xf numFmtId="0" fontId="3" fillId="0" borderId="6" xfId="0" applyFont="1" applyBorder="1" applyProtection="1">
      <protection locked="0"/>
    </xf>
    <xf numFmtId="0" fontId="7" fillId="0" borderId="6" xfId="0" applyFont="1" applyFill="1" applyBorder="1" applyAlignment="1">
      <alignment vertical="top"/>
    </xf>
    <xf numFmtId="164" fontId="7" fillId="0" borderId="6" xfId="3" applyNumberFormat="1" applyFont="1" applyFill="1" applyBorder="1" applyAlignment="1">
      <alignment vertical="top"/>
    </xf>
    <xf numFmtId="0" fontId="7" fillId="0" borderId="6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43" fontId="6" fillId="0" borderId="6" xfId="3" applyFont="1" applyFill="1" applyBorder="1" applyAlignment="1">
      <alignment horizontal="center"/>
    </xf>
    <xf numFmtId="0" fontId="7" fillId="0" borderId="6" xfId="0" applyFont="1" applyFill="1" applyBorder="1"/>
    <xf numFmtId="0" fontId="19" fillId="0" borderId="6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164" fontId="7" fillId="0" borderId="6" xfId="3" applyNumberFormat="1" applyFont="1" applyFill="1" applyBorder="1" applyAlignment="1">
      <alignment horizontal="center"/>
    </xf>
    <xf numFmtId="0" fontId="2" fillId="0" borderId="6" xfId="0" applyFont="1" applyFill="1" applyBorder="1"/>
    <xf numFmtId="164" fontId="6" fillId="0" borderId="6" xfId="3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vertical="top"/>
    </xf>
    <xf numFmtId="0" fontId="6" fillId="4" borderId="6" xfId="0" applyFont="1" applyFill="1" applyBorder="1"/>
    <xf numFmtId="0" fontId="3" fillId="4" borderId="6" xfId="0" applyFont="1" applyFill="1" applyBorder="1" applyAlignment="1">
      <alignment horizontal="center"/>
    </xf>
    <xf numFmtId="164" fontId="8" fillId="4" borderId="6" xfId="3" applyNumberFormat="1" applyFont="1" applyFill="1" applyBorder="1" applyAlignment="1">
      <alignment vertical="top"/>
    </xf>
    <xf numFmtId="0" fontId="8" fillId="4" borderId="6" xfId="0" applyFont="1" applyFill="1" applyBorder="1" applyAlignment="1">
      <alignment horizontal="center"/>
    </xf>
    <xf numFmtId="43" fontId="3" fillId="4" borderId="6" xfId="3" applyFont="1" applyFill="1" applyBorder="1" applyAlignment="1">
      <alignment horizontal="center"/>
    </xf>
    <xf numFmtId="43" fontId="3" fillId="4" borderId="6" xfId="0" applyNumberFormat="1" applyFont="1" applyFill="1" applyBorder="1" applyAlignment="1">
      <alignment horizontal="center"/>
    </xf>
    <xf numFmtId="43" fontId="2" fillId="4" borderId="6" xfId="3" applyFont="1" applyFill="1" applyBorder="1" applyAlignment="1">
      <alignment horizontal="center"/>
    </xf>
    <xf numFmtId="0" fontId="0" fillId="4" borderId="6" xfId="0" applyFont="1" applyFill="1" applyBorder="1"/>
    <xf numFmtId="43" fontId="0" fillId="4" borderId="6" xfId="0" applyNumberFormat="1" applyFont="1" applyFill="1" applyBorder="1"/>
    <xf numFmtId="0" fontId="8" fillId="4" borderId="6" xfId="0" applyFont="1" applyFill="1" applyBorder="1"/>
    <xf numFmtId="0" fontId="3" fillId="4" borderId="6" xfId="0" applyFont="1" applyFill="1" applyBorder="1"/>
    <xf numFmtId="164" fontId="8" fillId="4" borderId="6" xfId="3" applyNumberFormat="1" applyFont="1" applyFill="1" applyBorder="1"/>
    <xf numFmtId="0" fontId="0" fillId="0" borderId="2" xfId="0" applyBorder="1"/>
    <xf numFmtId="0" fontId="14" fillId="7" borderId="2" xfId="0" applyFont="1" applyFill="1" applyBorder="1"/>
    <xf numFmtId="0" fontId="3" fillId="0" borderId="2" xfId="0" applyFont="1" applyFill="1" applyBorder="1" applyAlignment="1">
      <alignment horizontal="left"/>
    </xf>
    <xf numFmtId="0" fontId="3" fillId="5" borderId="2" xfId="0" applyFont="1" applyFill="1" applyBorder="1"/>
    <xf numFmtId="0" fontId="0" fillId="0" borderId="2" xfId="0" applyFill="1" applyBorder="1"/>
    <xf numFmtId="0" fontId="3" fillId="0" borderId="2" xfId="0" applyFont="1" applyBorder="1" applyProtection="1">
      <protection locked="0"/>
    </xf>
    <xf numFmtId="0" fontId="5" fillId="0" borderId="2" xfId="0" applyFont="1" applyFill="1" applyBorder="1" applyAlignment="1">
      <alignment horizontal="center" vertical="center"/>
    </xf>
    <xf numFmtId="164" fontId="7" fillId="0" borderId="2" xfId="3" applyNumberFormat="1" applyFont="1" applyFill="1" applyBorder="1" applyAlignment="1">
      <alignment horizontal="left" vertical="top"/>
    </xf>
    <xf numFmtId="0" fontId="8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43" fontId="3" fillId="0" borderId="2" xfId="3" applyFont="1" applyFill="1" applyBorder="1" applyAlignment="1">
      <alignment horizontal="center"/>
    </xf>
    <xf numFmtId="43" fontId="3" fillId="0" borderId="2" xfId="0" applyNumberFormat="1" applyFont="1" applyFill="1" applyBorder="1" applyAlignment="1">
      <alignment horizontal="center"/>
    </xf>
    <xf numFmtId="43" fontId="2" fillId="0" borderId="2" xfId="3" applyFont="1" applyFill="1" applyBorder="1" applyAlignment="1">
      <alignment horizontal="center"/>
    </xf>
    <xf numFmtId="0" fontId="0" fillId="0" borderId="2" xfId="0" applyFont="1" applyFill="1" applyBorder="1"/>
    <xf numFmtId="164" fontId="8" fillId="0" borderId="2" xfId="3" applyNumberFormat="1" applyFont="1" applyFill="1" applyBorder="1"/>
    <xf numFmtId="0" fontId="8" fillId="0" borderId="2" xfId="0" applyFont="1" applyFill="1" applyBorder="1" applyAlignment="1">
      <alignment horizontal="center"/>
    </xf>
    <xf numFmtId="0" fontId="8" fillId="0" borderId="2" xfId="0" applyFont="1" applyFill="1" applyBorder="1" applyAlignment="1">
      <alignment vertical="top"/>
    </xf>
    <xf numFmtId="164" fontId="8" fillId="0" borderId="2" xfId="3" applyNumberFormat="1" applyFont="1" applyFill="1" applyBorder="1" applyAlignment="1">
      <alignment vertical="top"/>
    </xf>
    <xf numFmtId="0" fontId="7" fillId="0" borderId="2" xfId="0" applyFont="1" applyFill="1" applyBorder="1" applyAlignment="1">
      <alignment horizontal="center"/>
    </xf>
    <xf numFmtId="0" fontId="21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164" fontId="7" fillId="0" borderId="2" xfId="3" applyNumberFormat="1" applyFont="1" applyFill="1" applyBorder="1" applyAlignment="1">
      <alignment horizontal="center"/>
    </xf>
    <xf numFmtId="164" fontId="6" fillId="0" borderId="2" xfId="3" applyNumberFormat="1" applyFont="1" applyFill="1" applyBorder="1" applyAlignment="1">
      <alignment horizontal="center"/>
    </xf>
    <xf numFmtId="164" fontId="6" fillId="0" borderId="2" xfId="3" applyNumberFormat="1" applyFont="1" applyBorder="1" applyAlignment="1">
      <alignment horizontal="center"/>
    </xf>
    <xf numFmtId="164" fontId="6" fillId="0" borderId="2" xfId="3" applyNumberFormat="1" applyFont="1" applyBorder="1" applyAlignment="1">
      <alignment horizontal="center" vertical="top"/>
    </xf>
    <xf numFmtId="164" fontId="6" fillId="0" borderId="2" xfId="3" applyNumberFormat="1" applyFont="1" applyFill="1" applyBorder="1" applyAlignment="1">
      <alignment horizontal="center" vertical="top"/>
    </xf>
    <xf numFmtId="0" fontId="6" fillId="0" borderId="2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wrapText="1"/>
    </xf>
    <xf numFmtId="0" fontId="6" fillId="0" borderId="2" xfId="0" applyFont="1" applyFill="1" applyBorder="1" applyAlignment="1">
      <alignment wrapText="1"/>
    </xf>
    <xf numFmtId="166" fontId="6" fillId="0" borderId="2" xfId="3" applyNumberFormat="1" applyFont="1" applyFill="1" applyBorder="1" applyAlignment="1">
      <alignment horizontal="left" vertical="center" wrapText="1"/>
    </xf>
    <xf numFmtId="43" fontId="6" fillId="0" borderId="2" xfId="3" applyFont="1" applyFill="1" applyBorder="1" applyAlignment="1" applyProtection="1">
      <alignment wrapText="1"/>
      <protection locked="0"/>
    </xf>
    <xf numFmtId="43" fontId="6" fillId="0" borderId="2" xfId="3" applyFont="1" applyFill="1" applyBorder="1" applyAlignment="1" applyProtection="1">
      <protection locked="0"/>
    </xf>
    <xf numFmtId="164" fontId="6" fillId="0" borderId="2" xfId="3" applyNumberFormat="1" applyFont="1" applyFill="1" applyBorder="1" applyAlignment="1" applyProtection="1">
      <alignment horizontal="left"/>
      <protection locked="0"/>
    </xf>
    <xf numFmtId="43" fontId="6" fillId="0" borderId="2" xfId="3" applyFont="1" applyFill="1" applyBorder="1" applyAlignment="1" applyProtection="1">
      <alignment horizontal="center"/>
      <protection locked="0"/>
    </xf>
    <xf numFmtId="0" fontId="2" fillId="0" borderId="2" xfId="0" applyFont="1" applyFill="1" applyBorder="1"/>
    <xf numFmtId="43" fontId="0" fillId="0" borderId="0" xfId="3" applyFont="1"/>
    <xf numFmtId="0" fontId="0" fillId="4" borderId="0" xfId="0" applyFill="1"/>
    <xf numFmtId="164" fontId="0" fillId="4" borderId="0" xfId="3" applyNumberFormat="1" applyFont="1" applyFill="1" applyAlignment="1">
      <alignment wrapText="1"/>
    </xf>
    <xf numFmtId="0" fontId="0" fillId="4" borderId="0" xfId="0" applyFill="1" applyAlignment="1">
      <alignment wrapText="1"/>
    </xf>
    <xf numFmtId="0" fontId="23" fillId="0" borderId="2" xfId="0" applyFont="1" applyFill="1" applyBorder="1" applyAlignment="1">
      <alignment vertical="top"/>
    </xf>
    <xf numFmtId="0" fontId="6" fillId="4" borderId="2" xfId="0" applyFont="1" applyFill="1" applyBorder="1"/>
    <xf numFmtId="0" fontId="5" fillId="4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43" fontId="2" fillId="4" borderId="2" xfId="3" applyFont="1" applyFill="1" applyBorder="1" applyAlignment="1">
      <alignment horizontal="center"/>
    </xf>
    <xf numFmtId="43" fontId="3" fillId="4" borderId="2" xfId="0" applyNumberFormat="1" applyFont="1" applyFill="1" applyBorder="1" applyAlignment="1">
      <alignment horizontal="center"/>
    </xf>
    <xf numFmtId="0" fontId="0" fillId="4" borderId="2" xfId="0" applyFont="1" applyFill="1" applyBorder="1"/>
    <xf numFmtId="164" fontId="6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wrapText="1"/>
    </xf>
    <xf numFmtId="0" fontId="5" fillId="0" borderId="8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/>
    </xf>
    <xf numFmtId="0" fontId="3" fillId="0" borderId="10" xfId="0" applyFont="1" applyFill="1" applyBorder="1"/>
    <xf numFmtId="0" fontId="6" fillId="0" borderId="2" xfId="0" applyFont="1" applyBorder="1" applyAlignment="1">
      <alignment horizontal="left"/>
    </xf>
    <xf numFmtId="0" fontId="19" fillId="5" borderId="2" xfId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right" vertical="top"/>
    </xf>
    <xf numFmtId="0" fontId="10" fillId="0" borderId="2" xfId="0" applyFont="1" applyFill="1" applyBorder="1" applyAlignment="1">
      <alignment horizontal="right" vertical="top"/>
    </xf>
    <xf numFmtId="0" fontId="10" fillId="0" borderId="2" xfId="0" applyFont="1" applyBorder="1" applyAlignment="1">
      <alignment horizontal="right"/>
    </xf>
    <xf numFmtId="0" fontId="10" fillId="0" borderId="2" xfId="0" applyFont="1" applyFill="1" applyBorder="1" applyAlignment="1">
      <alignment horizontal="right"/>
    </xf>
    <xf numFmtId="0" fontId="6" fillId="0" borderId="2" xfId="0" applyFont="1" applyBorder="1" applyAlignment="1">
      <alignment horizontal="right"/>
    </xf>
    <xf numFmtId="0" fontId="6" fillId="0" borderId="2" xfId="0" applyFont="1" applyBorder="1" applyAlignment="1">
      <alignment horizontal="right" vertical="top"/>
    </xf>
    <xf numFmtId="0" fontId="6" fillId="0" borderId="2" xfId="0" applyFont="1" applyFill="1" applyBorder="1" applyAlignment="1">
      <alignment horizontal="right"/>
    </xf>
    <xf numFmtId="0" fontId="6" fillId="0" borderId="2" xfId="0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right" vertical="top"/>
    </xf>
    <xf numFmtId="0" fontId="6" fillId="0" borderId="2" xfId="0" applyFont="1" applyFill="1" applyBorder="1" applyAlignment="1">
      <alignment horizontal="right" vertical="center"/>
    </xf>
    <xf numFmtId="0" fontId="3" fillId="0" borderId="9" xfId="0" applyFont="1" applyFill="1" applyBorder="1"/>
    <xf numFmtId="0" fontId="0" fillId="0" borderId="0" xfId="0" applyAlignment="1">
      <alignment horizontal="center"/>
    </xf>
    <xf numFmtId="43" fontId="0" fillId="0" borderId="0" xfId="0" applyNumberFormat="1" applyFont="1" applyFill="1"/>
    <xf numFmtId="0" fontId="8" fillId="0" borderId="2" xfId="0" applyNumberFormat="1" applyFont="1" applyFill="1" applyBorder="1" applyAlignment="1">
      <alignment vertical="top"/>
    </xf>
    <xf numFmtId="49" fontId="6" fillId="0" borderId="2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wrapText="1"/>
    </xf>
    <xf numFmtId="49" fontId="2" fillId="0" borderId="2" xfId="0" applyNumberFormat="1" applyFont="1" applyFill="1" applyBorder="1" applyAlignment="1">
      <alignment horizontal="right"/>
    </xf>
    <xf numFmtId="0" fontId="2" fillId="0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center"/>
    </xf>
    <xf numFmtId="0" fontId="3" fillId="4" borderId="2" xfId="0" applyFont="1" applyFill="1" applyBorder="1"/>
    <xf numFmtId="0" fontId="3" fillId="4" borderId="2" xfId="0" applyFont="1" applyFill="1" applyBorder="1" applyAlignment="1">
      <alignment horizontal="center"/>
    </xf>
    <xf numFmtId="164" fontId="8" fillId="4" borderId="2" xfId="3" applyNumberFormat="1" applyFont="1" applyFill="1" applyBorder="1"/>
    <xf numFmtId="0" fontId="8" fillId="4" borderId="2" xfId="0" applyFont="1" applyFill="1" applyBorder="1" applyAlignment="1">
      <alignment horizontal="center"/>
    </xf>
    <xf numFmtId="43" fontId="3" fillId="4" borderId="2" xfId="3" applyFont="1" applyFill="1" applyBorder="1" applyAlignment="1">
      <alignment horizontal="center"/>
    </xf>
    <xf numFmtId="11" fontId="0" fillId="0" borderId="0" xfId="0" applyNumberFormat="1"/>
    <xf numFmtId="0" fontId="14" fillId="0" borderId="0" xfId="0" applyFont="1" applyFill="1"/>
    <xf numFmtId="164" fontId="7" fillId="4" borderId="2" xfId="3" applyNumberFormat="1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vertical="top"/>
    </xf>
    <xf numFmtId="164" fontId="8" fillId="4" borderId="2" xfId="3" applyNumberFormat="1" applyFont="1" applyFill="1" applyBorder="1" applyAlignment="1">
      <alignment vertical="top"/>
    </xf>
    <xf numFmtId="0" fontId="23" fillId="4" borderId="2" xfId="0" applyFont="1" applyFill="1" applyBorder="1" applyAlignment="1">
      <alignment vertical="top"/>
    </xf>
    <xf numFmtId="0" fontId="7" fillId="4" borderId="2" xfId="0" applyFont="1" applyFill="1" applyBorder="1" applyAlignment="1">
      <alignment vertical="top"/>
    </xf>
    <xf numFmtId="164" fontId="7" fillId="4" borderId="2" xfId="3" applyNumberFormat="1" applyFont="1" applyFill="1" applyBorder="1" applyAlignment="1">
      <alignment vertical="top"/>
    </xf>
    <xf numFmtId="43" fontId="6" fillId="4" borderId="2" xfId="3" applyFont="1" applyFill="1" applyBorder="1" applyAlignment="1">
      <alignment horizontal="center"/>
    </xf>
    <xf numFmtId="0" fontId="21" fillId="4" borderId="2" xfId="0" applyFont="1" applyFill="1" applyBorder="1" applyAlignment="1">
      <alignment horizontal="center"/>
    </xf>
    <xf numFmtId="0" fontId="6" fillId="0" borderId="2" xfId="0" quotePrefix="1" applyFont="1" applyFill="1" applyBorder="1" applyAlignment="1">
      <alignment horizontal="center"/>
    </xf>
    <xf numFmtId="0" fontId="2" fillId="4" borderId="2" xfId="0" applyFont="1" applyFill="1" applyBorder="1"/>
    <xf numFmtId="0" fontId="17" fillId="0" borderId="0" xfId="0" applyFont="1"/>
    <xf numFmtId="0" fontId="2" fillId="0" borderId="2" xfId="0" applyFont="1" applyFill="1" applyBorder="1" applyAlignment="1">
      <alignment horizontal="left"/>
    </xf>
    <xf numFmtId="164" fontId="6" fillId="4" borderId="2" xfId="3" applyNumberFormat="1" applyFont="1" applyFill="1" applyBorder="1" applyAlignment="1">
      <alignment horizontal="center"/>
    </xf>
    <xf numFmtId="0" fontId="6" fillId="0" borderId="2" xfId="0" quotePrefix="1" applyFont="1" applyFill="1" applyBorder="1"/>
    <xf numFmtId="0" fontId="27" fillId="5" borderId="6" xfId="1" applyFont="1" applyFill="1" applyBorder="1" applyAlignment="1">
      <alignment horizontal="center" vertical="center" wrapText="1"/>
    </xf>
    <xf numFmtId="0" fontId="28" fillId="0" borderId="0" xfId="0" applyFont="1"/>
    <xf numFmtId="0" fontId="19" fillId="5" borderId="9" xfId="1" applyFont="1" applyFill="1" applyBorder="1" applyAlignment="1">
      <alignment horizontal="center" vertical="center" wrapText="1"/>
    </xf>
    <xf numFmtId="43" fontId="0" fillId="0" borderId="10" xfId="0" applyNumberFormat="1" applyFont="1" applyFill="1" applyBorder="1"/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64" fontId="0" fillId="4" borderId="0" xfId="3" applyNumberFormat="1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27" fillId="5" borderId="13" xfId="1" applyFont="1" applyFill="1" applyBorder="1" applyAlignment="1">
      <alignment horizontal="center" vertical="center" wrapText="1"/>
    </xf>
    <xf numFmtId="0" fontId="26" fillId="0" borderId="1" xfId="1" applyFont="1" applyFill="1" applyBorder="1" applyAlignment="1">
      <alignment horizontal="left" vertical="center" wrapText="1"/>
    </xf>
    <xf numFmtId="0" fontId="26" fillId="0" borderId="1" xfId="1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Border="1" applyAlignment="1">
      <alignment vertical="center" wrapText="1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9" fillId="5" borderId="6" xfId="1" applyFont="1" applyFill="1" applyBorder="1" applyAlignment="1">
      <alignment horizontal="center" vertical="center" wrapText="1"/>
    </xf>
    <xf numFmtId="0" fontId="29" fillId="5" borderId="2" xfId="1" applyFont="1" applyFill="1" applyBorder="1" applyAlignment="1">
      <alignment horizontal="center" vertical="center" wrapText="1"/>
    </xf>
    <xf numFmtId="0" fontId="30" fillId="0" borderId="2" xfId="0" applyFont="1" applyFill="1" applyBorder="1" applyAlignment="1">
      <alignment vertical="center" wrapText="1"/>
    </xf>
    <xf numFmtId="0" fontId="30" fillId="0" borderId="2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30" fillId="0" borderId="2" xfId="0" applyFont="1" applyFill="1" applyBorder="1"/>
    <xf numFmtId="0" fontId="30" fillId="0" borderId="2" xfId="0" applyFont="1" applyFill="1" applyBorder="1" applyAlignment="1">
      <alignment horizontal="center"/>
    </xf>
    <xf numFmtId="0" fontId="31" fillId="0" borderId="2" xfId="0" applyFont="1" applyFill="1" applyBorder="1" applyAlignment="1">
      <alignment horizontal="center"/>
    </xf>
    <xf numFmtId="0" fontId="32" fillId="0" borderId="2" xfId="1" applyFont="1" applyFill="1" applyBorder="1" applyAlignment="1">
      <alignment horizontal="center" vertical="center" wrapText="1"/>
    </xf>
    <xf numFmtId="0" fontId="32" fillId="0" borderId="2" xfId="0" applyFont="1" applyBorder="1" applyAlignment="1">
      <alignment vertical="center" wrapText="1"/>
    </xf>
    <xf numFmtId="0" fontId="32" fillId="0" borderId="2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0" fillId="0" borderId="0" xfId="0" applyFont="1" applyBorder="1" applyAlignment="1">
      <alignment vertical="center" wrapText="1"/>
    </xf>
    <xf numFmtId="0" fontId="30" fillId="0" borderId="2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7" xfId="1" applyFont="1" applyFill="1" applyBorder="1" applyAlignment="1">
      <alignment horizontal="left" vertical="center" wrapText="1"/>
    </xf>
    <xf numFmtId="0" fontId="29" fillId="5" borderId="6" xfId="1" applyFont="1" applyFill="1" applyBorder="1" applyAlignment="1">
      <alignment horizontal="center" vertical="top" wrapText="1"/>
    </xf>
    <xf numFmtId="0" fontId="32" fillId="0" borderId="2" xfId="0" applyFont="1" applyFill="1" applyBorder="1" applyAlignment="1">
      <alignment vertical="center" wrapText="1"/>
    </xf>
    <xf numFmtId="0" fontId="33" fillId="0" borderId="0" xfId="0" applyFont="1"/>
    <xf numFmtId="0" fontId="33" fillId="0" borderId="0" xfId="0" applyFont="1" applyAlignment="1">
      <alignment horizontal="center"/>
    </xf>
    <xf numFmtId="0" fontId="30" fillId="0" borderId="0" xfId="0" applyFont="1" applyFill="1" applyBorder="1" applyAlignment="1">
      <alignment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0" fillId="0" borderId="0" xfId="0" applyFont="1" applyFill="1" applyBorder="1" applyAlignment="1">
      <alignment vertical="center" wrapText="1"/>
    </xf>
    <xf numFmtId="0" fontId="30" fillId="0" borderId="2" xfId="0" applyFont="1" applyBorder="1" applyAlignment="1">
      <alignment vertical="center" wrapText="1"/>
    </xf>
    <xf numFmtId="0" fontId="29" fillId="5" borderId="13" xfId="1" applyFont="1" applyFill="1" applyBorder="1" applyAlignment="1">
      <alignment horizontal="center" vertical="center" wrapText="1"/>
    </xf>
    <xf numFmtId="0" fontId="29" fillId="5" borderId="9" xfId="1" applyFont="1" applyFill="1" applyBorder="1" applyAlignment="1">
      <alignment horizontal="center" vertical="center" wrapText="1"/>
    </xf>
    <xf numFmtId="0" fontId="34" fillId="0" borderId="1" xfId="0" applyFont="1" applyFill="1" applyBorder="1"/>
    <xf numFmtId="0" fontId="34" fillId="0" borderId="1" xfId="0" applyFont="1" applyFill="1" applyBorder="1" applyAlignment="1">
      <alignment horizontal="center"/>
    </xf>
    <xf numFmtId="0" fontId="29" fillId="5" borderId="14" xfId="1" applyFont="1" applyFill="1" applyBorder="1" applyAlignment="1">
      <alignment horizontal="center" vertical="center" wrapText="1"/>
    </xf>
    <xf numFmtId="0" fontId="29" fillId="5" borderId="10" xfId="1" applyFont="1" applyFill="1" applyBorder="1" applyAlignment="1">
      <alignment horizontal="center" vertical="center" wrapText="1"/>
    </xf>
    <xf numFmtId="0" fontId="32" fillId="0" borderId="2" xfId="0" applyFont="1" applyBorder="1" applyAlignment="1">
      <alignment vertical="center"/>
    </xf>
    <xf numFmtId="0" fontId="32" fillId="0" borderId="2" xfId="1" applyFont="1" applyFill="1" applyBorder="1" applyAlignment="1">
      <alignment horizontal="left" vertical="center" wrapText="1"/>
    </xf>
    <xf numFmtId="0" fontId="30" fillId="0" borderId="2" xfId="1" applyFont="1" applyFill="1" applyBorder="1" applyAlignment="1">
      <alignment horizontal="center" vertical="center" wrapText="1"/>
    </xf>
    <xf numFmtId="0" fontId="35" fillId="0" borderId="2" xfId="0" applyFont="1" applyBorder="1" applyAlignment="1">
      <alignment vertical="center" wrapText="1"/>
    </xf>
    <xf numFmtId="0" fontId="21" fillId="0" borderId="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35" fillId="0" borderId="1" xfId="1" applyFont="1" applyFill="1" applyBorder="1" applyAlignment="1">
      <alignment horizontal="center" vertical="center" wrapText="1"/>
    </xf>
    <xf numFmtId="0" fontId="21" fillId="0" borderId="1" xfId="1" applyFont="1" applyFill="1" applyBorder="1" applyAlignment="1">
      <alignment horizontal="center" vertical="center" wrapText="1"/>
    </xf>
    <xf numFmtId="0" fontId="30" fillId="0" borderId="15" xfId="1" applyFont="1" applyFill="1" applyBorder="1" applyAlignment="1">
      <alignment horizontal="left" vertical="center" wrapText="1"/>
    </xf>
    <xf numFmtId="0" fontId="30" fillId="0" borderId="6" xfId="1" applyFont="1" applyFill="1" applyBorder="1" applyAlignment="1">
      <alignment horizontal="left" vertical="top" wrapText="1"/>
    </xf>
    <xf numFmtId="0" fontId="30" fillId="0" borderId="2" xfId="1" applyFont="1" applyFill="1" applyBorder="1" applyAlignment="1">
      <alignment horizontal="center" vertical="top" wrapText="1"/>
    </xf>
    <xf numFmtId="0" fontId="30" fillId="0" borderId="6" xfId="1" applyFont="1" applyFill="1" applyBorder="1" applyAlignment="1">
      <alignment horizontal="center" vertical="center" wrapText="1"/>
    </xf>
    <xf numFmtId="0" fontId="30" fillId="5" borderId="6" xfId="1" applyFont="1" applyFill="1" applyBorder="1" applyAlignment="1">
      <alignment horizontal="center" vertical="top" wrapText="1"/>
    </xf>
    <xf numFmtId="0" fontId="30" fillId="5" borderId="2" xfId="1" applyFont="1" applyFill="1" applyBorder="1" applyAlignment="1">
      <alignment horizontal="center" vertical="center" wrapText="1"/>
    </xf>
    <xf numFmtId="0" fontId="30" fillId="0" borderId="12" xfId="1" applyFont="1" applyFill="1" applyBorder="1" applyAlignment="1">
      <alignment horizontal="left" vertical="center" wrapText="1"/>
    </xf>
    <xf numFmtId="164" fontId="8" fillId="0" borderId="2" xfId="3" applyNumberFormat="1" applyFont="1" applyFill="1" applyBorder="1" applyAlignment="1">
      <alignment horizontal="center" vertical="top"/>
    </xf>
    <xf numFmtId="164" fontId="8" fillId="0" borderId="2" xfId="3" applyNumberFormat="1" applyFont="1" applyFill="1" applyBorder="1" applyAlignment="1">
      <alignment horizontal="center"/>
    </xf>
    <xf numFmtId="0" fontId="29" fillId="5" borderId="16" xfId="1" applyFont="1" applyFill="1" applyBorder="1" applyAlignment="1">
      <alignment horizontal="center" vertical="center" wrapText="1"/>
    </xf>
    <xf numFmtId="0" fontId="29" fillId="5" borderId="17" xfId="1" applyFont="1" applyFill="1" applyBorder="1" applyAlignment="1">
      <alignment horizontal="center" vertical="center" wrapText="1"/>
    </xf>
    <xf numFmtId="0" fontId="30" fillId="0" borderId="1" xfId="1" applyFont="1" applyFill="1" applyBorder="1" applyAlignment="1">
      <alignment horizontal="left" vertical="center" wrapText="1"/>
    </xf>
    <xf numFmtId="0" fontId="30" fillId="0" borderId="1" xfId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 wrapText="1"/>
    </xf>
    <xf numFmtId="164" fontId="7" fillId="0" borderId="2" xfId="3" applyNumberFormat="1" applyFont="1" applyFill="1" applyBorder="1" applyAlignment="1">
      <alignment vertical="top"/>
    </xf>
    <xf numFmtId="43" fontId="6" fillId="0" borderId="2" xfId="3" applyFont="1" applyFill="1" applyBorder="1" applyAlignment="1">
      <alignment horizontal="center"/>
    </xf>
    <xf numFmtId="43" fontId="6" fillId="0" borderId="2" xfId="0" applyNumberFormat="1" applyFont="1" applyFill="1" applyBorder="1" applyAlignment="1">
      <alignment horizontal="center"/>
    </xf>
    <xf numFmtId="0" fontId="12" fillId="0" borderId="2" xfId="0" applyFont="1" applyFill="1" applyBorder="1"/>
    <xf numFmtId="0" fontId="12" fillId="0" borderId="0" xfId="0" applyFont="1" applyFill="1"/>
    <xf numFmtId="0" fontId="34" fillId="0" borderId="1" xfId="0" applyFont="1" applyBorder="1"/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/>
    <xf numFmtId="0" fontId="36" fillId="0" borderId="1" xfId="1" applyFont="1" applyFill="1" applyBorder="1" applyAlignment="1">
      <alignment vertical="center" wrapText="1"/>
    </xf>
    <xf numFmtId="0" fontId="36" fillId="0" borderId="1" xfId="1" applyFont="1" applyFill="1" applyBorder="1" applyAlignment="1">
      <alignment horizontal="center" vertical="center" wrapText="1"/>
    </xf>
    <xf numFmtId="0" fontId="29" fillId="5" borderId="1" xfId="1" applyFont="1" applyFill="1" applyBorder="1" applyAlignment="1">
      <alignment horizontal="center" vertical="center" wrapText="1"/>
    </xf>
    <xf numFmtId="0" fontId="21" fillId="5" borderId="9" xfId="1" applyFont="1" applyFill="1" applyBorder="1" applyAlignment="1">
      <alignment horizontal="center" vertical="center" wrapText="1"/>
    </xf>
    <xf numFmtId="0" fontId="4" fillId="5" borderId="13" xfId="1" applyFont="1" applyFill="1" applyBorder="1" applyAlignment="1">
      <alignment horizontal="center" vertical="center" wrapText="1"/>
    </xf>
    <xf numFmtId="0" fontId="24" fillId="5" borderId="9" xfId="1" applyFont="1" applyFill="1" applyBorder="1" applyAlignment="1">
      <alignment horizontal="center" vertical="center" wrapText="1"/>
    </xf>
    <xf numFmtId="0" fontId="37" fillId="0" borderId="1" xfId="0" applyFont="1" applyBorder="1" applyAlignment="1"/>
    <xf numFmtId="0" fontId="38" fillId="0" borderId="1" xfId="1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0" fontId="34" fillId="0" borderId="18" xfId="0" applyFont="1" applyBorder="1" applyAlignment="1"/>
    <xf numFmtId="0" fontId="34" fillId="0" borderId="18" xfId="0" applyFont="1" applyBorder="1" applyAlignment="1">
      <alignment horizontal="center"/>
    </xf>
    <xf numFmtId="0" fontId="27" fillId="9" borderId="1" xfId="1" applyFont="1" applyFill="1" applyBorder="1" applyAlignment="1">
      <alignment horizontal="center" vertical="center" wrapText="1"/>
    </xf>
    <xf numFmtId="0" fontId="39" fillId="9" borderId="1" xfId="0" applyFont="1" applyFill="1" applyBorder="1" applyAlignment="1">
      <alignment vertical="center"/>
    </xf>
    <xf numFmtId="0" fontId="40" fillId="0" borderId="2" xfId="0" applyFont="1" applyFill="1" applyBorder="1"/>
    <xf numFmtId="0" fontId="0" fillId="0" borderId="0" xfId="0" applyAlignment="1">
      <alignment vertical="center"/>
    </xf>
    <xf numFmtId="0" fontId="34" fillId="0" borderId="1" xfId="0" applyFont="1" applyBorder="1" applyAlignment="1">
      <alignment vertical="center"/>
    </xf>
    <xf numFmtId="0" fontId="34" fillId="0" borderId="1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34" fillId="4" borderId="1" xfId="0" applyFont="1" applyFill="1" applyBorder="1" applyAlignment="1">
      <alignment horizontal="left"/>
    </xf>
    <xf numFmtId="0" fontId="34" fillId="4" borderId="1" xfId="0" applyFont="1" applyFill="1" applyBorder="1" applyAlignment="1">
      <alignment horizontal="center"/>
    </xf>
    <xf numFmtId="0" fontId="33" fillId="4" borderId="0" xfId="0" applyFont="1" applyFill="1"/>
    <xf numFmtId="0" fontId="33" fillId="4" borderId="0" xfId="0" applyFont="1" applyFill="1" applyAlignment="1">
      <alignment horizontal="center"/>
    </xf>
    <xf numFmtId="16" fontId="0" fillId="0" borderId="0" xfId="0" applyNumberFormat="1" applyFont="1" applyFill="1"/>
    <xf numFmtId="0" fontId="0" fillId="0" borderId="0" xfId="0" applyFont="1" applyAlignment="1"/>
    <xf numFmtId="0" fontId="0" fillId="0" borderId="3" xfId="0" applyFont="1" applyFill="1" applyBorder="1" applyAlignment="1"/>
    <xf numFmtId="164" fontId="7" fillId="0" borderId="2" xfId="3" applyNumberFormat="1" applyFont="1" applyFill="1" applyBorder="1" applyAlignment="1">
      <alignment horizontal="left" vertical="center"/>
    </xf>
    <xf numFmtId="0" fontId="3" fillId="0" borderId="2" xfId="0" applyFont="1" applyFill="1" applyBorder="1" applyAlignment="1">
      <alignment vertical="center" wrapText="1"/>
    </xf>
    <xf numFmtId="43" fontId="3" fillId="0" borderId="2" xfId="3" applyFont="1" applyFill="1" applyBorder="1" applyAlignment="1">
      <alignment horizontal="center" vertical="center"/>
    </xf>
    <xf numFmtId="43" fontId="3" fillId="0" borderId="2" xfId="0" applyNumberFormat="1" applyFont="1" applyFill="1" applyBorder="1" applyAlignment="1">
      <alignment horizontal="center" vertical="center"/>
    </xf>
    <xf numFmtId="43" fontId="2" fillId="0" borderId="2" xfId="3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164" fontId="6" fillId="0" borderId="2" xfId="3" applyNumberFormat="1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top"/>
    </xf>
    <xf numFmtId="0" fontId="14" fillId="0" borderId="0" xfId="0" applyFont="1" applyAlignment="1">
      <alignment horizontal="left"/>
    </xf>
    <xf numFmtId="0" fontId="14" fillId="0" borderId="3" xfId="0" applyFont="1" applyFill="1" applyBorder="1" applyAlignment="1">
      <alignment horizontal="left"/>
    </xf>
    <xf numFmtId="0" fontId="23" fillId="0" borderId="2" xfId="0" applyFont="1" applyFill="1" applyBorder="1" applyAlignment="1"/>
    <xf numFmtId="0" fontId="7" fillId="0" borderId="2" xfId="0" applyFont="1" applyFill="1" applyBorder="1" applyAlignment="1">
      <alignment vertical="center"/>
    </xf>
    <xf numFmtId="0" fontId="8" fillId="0" borderId="2" xfId="0" applyFont="1" applyFill="1" applyBorder="1" applyAlignment="1"/>
    <xf numFmtId="0" fontId="23" fillId="4" borderId="2" xfId="0" applyFont="1" applyFill="1" applyBorder="1" applyAlignment="1"/>
    <xf numFmtId="0" fontId="8" fillId="4" borderId="2" xfId="0" applyFont="1" applyFill="1" applyBorder="1" applyAlignment="1"/>
    <xf numFmtId="0" fontId="7" fillId="4" borderId="2" xfId="0" applyFont="1" applyFill="1" applyBorder="1" applyAlignment="1"/>
    <xf numFmtId="0" fontId="10" fillId="0" borderId="2" xfId="0" applyFont="1" applyBorder="1" applyAlignment="1">
      <alignment horizontal="right" vertical="center"/>
    </xf>
    <xf numFmtId="0" fontId="6" fillId="0" borderId="2" xfId="0" applyFont="1" applyBorder="1" applyAlignment="1">
      <alignment horizontal="right" vertical="center"/>
    </xf>
    <xf numFmtId="49" fontId="6" fillId="0" borderId="2" xfId="0" applyNumberFormat="1" applyFont="1" applyFill="1" applyBorder="1" applyAlignment="1">
      <alignment horizontal="right"/>
    </xf>
    <xf numFmtId="0" fontId="6" fillId="0" borderId="2" xfId="0" quotePrefix="1" applyFont="1" applyFill="1" applyBorder="1" applyAlignment="1">
      <alignment horizontal="right"/>
    </xf>
    <xf numFmtId="0" fontId="34" fillId="0" borderId="0" xfId="0" applyFont="1" applyBorder="1" applyAlignment="1">
      <alignment horizontal="left"/>
    </xf>
    <xf numFmtId="0" fontId="34" fillId="0" borderId="0" xfId="0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29" fillId="0" borderId="1" xfId="1" applyFont="1" applyFill="1" applyBorder="1" applyAlignment="1">
      <alignment horizontal="center" vertical="center" wrapText="1"/>
    </xf>
    <xf numFmtId="0" fontId="41" fillId="0" borderId="1" xfId="1" applyFont="1" applyFill="1" applyBorder="1" applyAlignment="1">
      <alignment horizontal="left" vertical="center" wrapText="1"/>
    </xf>
    <xf numFmtId="0" fontId="41" fillId="0" borderId="1" xfId="1" applyFont="1" applyFill="1" applyBorder="1" applyAlignment="1">
      <alignment horizontal="center" vertical="center" wrapText="1"/>
    </xf>
    <xf numFmtId="0" fontId="36" fillId="0" borderId="1" xfId="1" applyFont="1" applyFill="1" applyBorder="1" applyAlignment="1">
      <alignment horizontal="left" vertical="center" wrapText="1"/>
    </xf>
    <xf numFmtId="0" fontId="34" fillId="0" borderId="1" xfId="0" applyFont="1" applyFill="1" applyBorder="1" applyAlignment="1">
      <alignment horizontal="left"/>
    </xf>
    <xf numFmtId="0" fontId="33" fillId="0" borderId="1" xfId="0" applyFont="1" applyFill="1" applyBorder="1" applyAlignment="1">
      <alignment horizontal="center"/>
    </xf>
    <xf numFmtId="0" fontId="3" fillId="10" borderId="2" xfId="0" applyFont="1" applyFill="1" applyBorder="1"/>
    <xf numFmtId="0" fontId="3" fillId="10" borderId="2" xfId="0" applyFont="1" applyFill="1" applyBorder="1" applyAlignment="1">
      <alignment wrapText="1"/>
    </xf>
    <xf numFmtId="0" fontId="6" fillId="10" borderId="2" xfId="0" applyFont="1" applyFill="1" applyBorder="1"/>
    <xf numFmtId="0" fontId="3" fillId="10" borderId="2" xfId="0" applyFont="1" applyFill="1" applyBorder="1" applyAlignment="1">
      <alignment horizontal="left"/>
    </xf>
    <xf numFmtId="43" fontId="0" fillId="4" borderId="0" xfId="0" applyNumberFormat="1" applyFont="1" applyFill="1"/>
    <xf numFmtId="1" fontId="6" fillId="0" borderId="2" xfId="0" applyNumberFormat="1" applyFont="1" applyFill="1" applyBorder="1" applyAlignment="1">
      <alignment horizontal="center"/>
    </xf>
    <xf numFmtId="167" fontId="6" fillId="0" borderId="2" xfId="0" quotePrefix="1" applyNumberFormat="1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0" fillId="3" borderId="2" xfId="0" applyFont="1" applyFill="1" applyBorder="1" applyAlignment="1"/>
    <xf numFmtId="0" fontId="10" fillId="0" borderId="2" xfId="0" applyFont="1" applyFill="1" applyBorder="1" applyAlignment="1"/>
    <xf numFmtId="0" fontId="3" fillId="0" borderId="2" xfId="0" applyFont="1" applyBorder="1" applyAlignment="1"/>
    <xf numFmtId="0" fontId="8" fillId="11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wrapText="1"/>
    </xf>
    <xf numFmtId="0" fontId="8" fillId="11" borderId="2" xfId="0" applyFont="1" applyFill="1" applyBorder="1" applyAlignment="1">
      <alignment vertical="center"/>
    </xf>
    <xf numFmtId="0" fontId="8" fillId="11" borderId="2" xfId="0" applyFont="1" applyFill="1" applyBorder="1" applyAlignment="1">
      <alignment horizontal="center" vertical="center" wrapText="1"/>
    </xf>
    <xf numFmtId="0" fontId="21" fillId="13" borderId="2" xfId="1" applyFont="1" applyFill="1" applyBorder="1" applyAlignment="1">
      <alignment horizontal="center" vertical="center" wrapText="1"/>
    </xf>
    <xf numFmtId="0" fontId="4" fillId="13" borderId="6" xfId="1" applyFont="1" applyFill="1" applyBorder="1" applyAlignment="1">
      <alignment horizontal="center" vertical="center" wrapText="1"/>
    </xf>
    <xf numFmtId="0" fontId="4" fillId="13" borderId="2" xfId="1" applyFont="1" applyFill="1" applyBorder="1" applyAlignment="1">
      <alignment horizontal="center" vertical="center" wrapText="1"/>
    </xf>
    <xf numFmtId="164" fontId="4" fillId="13" borderId="2" xfId="3" applyNumberFormat="1" applyFont="1" applyFill="1" applyBorder="1" applyAlignment="1">
      <alignment horizontal="center" vertical="center" wrapText="1"/>
    </xf>
    <xf numFmtId="0" fontId="24" fillId="13" borderId="2" xfId="1" applyFont="1" applyFill="1" applyBorder="1" applyAlignment="1">
      <alignment horizontal="center" vertical="center" wrapText="1"/>
    </xf>
    <xf numFmtId="0" fontId="4" fillId="13" borderId="8" xfId="1" applyFont="1" applyFill="1" applyBorder="1" applyAlignment="1">
      <alignment horizontal="center" vertical="center" wrapText="1"/>
    </xf>
    <xf numFmtId="0" fontId="4" fillId="13" borderId="1" xfId="1" applyFont="1" applyFill="1" applyBorder="1" applyAlignment="1">
      <alignment horizontal="center" vertical="center" wrapText="1"/>
    </xf>
    <xf numFmtId="0" fontId="43" fillId="12" borderId="2" xfId="0" applyFont="1" applyFill="1" applyBorder="1"/>
    <xf numFmtId="0" fontId="43" fillId="12" borderId="2" xfId="0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 vertical="center" wrapText="1"/>
    </xf>
    <xf numFmtId="165" fontId="29" fillId="11" borderId="3" xfId="0" applyNumberFormat="1" applyFont="1" applyFill="1" applyBorder="1" applyAlignment="1">
      <alignment horizontal="center" vertical="center" wrapText="1"/>
    </xf>
    <xf numFmtId="0" fontId="29" fillId="11" borderId="0" xfId="0" applyFont="1" applyFill="1" applyAlignment="1">
      <alignment horizontal="center" vertical="center"/>
    </xf>
    <xf numFmtId="0" fontId="44" fillId="12" borderId="2" xfId="0" applyFont="1" applyFill="1" applyBorder="1" applyAlignment="1">
      <alignment horizontal="center"/>
    </xf>
    <xf numFmtId="164" fontId="44" fillId="12" borderId="2" xfId="3" applyNumberFormat="1" applyFont="1" applyFill="1" applyBorder="1" applyAlignment="1">
      <alignment horizontal="center"/>
    </xf>
    <xf numFmtId="0" fontId="43" fillId="12" borderId="9" xfId="0" applyFont="1" applyFill="1" applyBorder="1" applyAlignment="1">
      <alignment horizontal="center"/>
    </xf>
    <xf numFmtId="168" fontId="8" fillId="11" borderId="17" xfId="0" applyNumberFormat="1" applyFont="1" applyFill="1" applyBorder="1" applyAlignment="1">
      <alignment horizontal="center" vertical="center" wrapText="1"/>
    </xf>
    <xf numFmtId="168" fontId="0" fillId="0" borderId="2" xfId="0" applyNumberFormat="1" applyBorder="1"/>
    <xf numFmtId="168" fontId="0" fillId="0" borderId="2" xfId="0" applyNumberFormat="1" applyFill="1" applyBorder="1"/>
    <xf numFmtId="168" fontId="0" fillId="0" borderId="0" xfId="0" applyNumberFormat="1"/>
    <xf numFmtId="0" fontId="10" fillId="3" borderId="2" xfId="0" applyFont="1" applyFill="1" applyBorder="1" applyAlignment="1">
      <alignment horizontal="left"/>
    </xf>
    <xf numFmtId="164" fontId="14" fillId="4" borderId="0" xfId="3" applyNumberFormat="1" applyFont="1" applyFill="1" applyAlignment="1"/>
    <xf numFmtId="164" fontId="29" fillId="11" borderId="3" xfId="3" applyNumberFormat="1" applyFont="1" applyFill="1" applyBorder="1" applyAlignment="1">
      <alignment vertical="center" wrapText="1"/>
    </xf>
    <xf numFmtId="0" fontId="14" fillId="0" borderId="3" xfId="0" applyFont="1" applyFill="1" applyBorder="1" applyAlignment="1"/>
    <xf numFmtId="164" fontId="0" fillId="0" borderId="3" xfId="3" applyNumberFormat="1" applyFont="1" applyFill="1" applyBorder="1" applyAlignment="1"/>
    <xf numFmtId="164" fontId="0" fillId="0" borderId="0" xfId="3" applyNumberFormat="1" applyFont="1" applyAlignment="1"/>
    <xf numFmtId="0" fontId="14" fillId="0" borderId="3" xfId="0" applyFont="1" applyFill="1" applyBorder="1" applyAlignment="1">
      <alignment horizontal="right"/>
    </xf>
    <xf numFmtId="0" fontId="0" fillId="4" borderId="3" xfId="0" applyFont="1" applyFill="1" applyBorder="1"/>
    <xf numFmtId="167" fontId="6" fillId="0" borderId="2" xfId="0" applyNumberFormat="1" applyFont="1" applyFill="1" applyBorder="1" applyAlignment="1">
      <alignment horizontal="center"/>
    </xf>
    <xf numFmtId="16" fontId="0" fillId="0" borderId="0" xfId="0" applyNumberFormat="1"/>
    <xf numFmtId="0" fontId="0" fillId="0" borderId="3" xfId="0" applyFont="1" applyFill="1" applyBorder="1" applyAlignment="1">
      <alignment wrapText="1"/>
    </xf>
    <xf numFmtId="0" fontId="0" fillId="0" borderId="3" xfId="0" applyFont="1" applyFill="1" applyBorder="1" applyAlignment="1">
      <alignment horizontal="left"/>
    </xf>
    <xf numFmtId="165" fontId="0" fillId="0" borderId="0" xfId="0" applyNumberFormat="1" applyFont="1" applyAlignment="1">
      <alignment horizontal="right"/>
    </xf>
    <xf numFmtId="165" fontId="0" fillId="0" borderId="3" xfId="0" applyNumberFormat="1" applyFont="1" applyFill="1" applyBorder="1" applyAlignment="1">
      <alignment horizontal="right"/>
    </xf>
    <xf numFmtId="0" fontId="29" fillId="11" borderId="0" xfId="0" applyFont="1" applyFill="1" applyBorder="1" applyAlignment="1">
      <alignment horizontal="center" vertical="center" wrapText="1"/>
    </xf>
    <xf numFmtId="164" fontId="29" fillId="11" borderId="3" xfId="3" applyNumberFormat="1" applyFont="1" applyFill="1" applyBorder="1" applyAlignment="1">
      <alignment horizontal="center" vertical="center" wrapText="1"/>
    </xf>
    <xf numFmtId="0" fontId="42" fillId="12" borderId="2" xfId="0" applyFont="1" applyFill="1" applyBorder="1" applyAlignment="1">
      <alignment horizontal="center"/>
    </xf>
    <xf numFmtId="16" fontId="0" fillId="0" borderId="2" xfId="0" applyNumberFormat="1" applyBorder="1"/>
    <xf numFmtId="169" fontId="6" fillId="0" borderId="2" xfId="0" applyNumberFormat="1" applyFont="1" applyFill="1" applyBorder="1" applyAlignment="1">
      <alignment horizontal="center"/>
    </xf>
    <xf numFmtId="0" fontId="29" fillId="0" borderId="18" xfId="1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/>
    </xf>
    <xf numFmtId="0" fontId="6" fillId="4" borderId="2" xfId="0" quotePrefix="1" applyFont="1" applyFill="1" applyBorder="1"/>
    <xf numFmtId="0" fontId="10" fillId="4" borderId="2" xfId="0" applyFont="1" applyFill="1" applyBorder="1" applyAlignment="1"/>
    <xf numFmtId="0" fontId="11" fillId="4" borderId="2" xfId="0" applyFont="1" applyFill="1" applyBorder="1" applyAlignment="1">
      <alignment horizontal="center"/>
    </xf>
    <xf numFmtId="0" fontId="0" fillId="4" borderId="2" xfId="0" applyFill="1" applyBorder="1"/>
    <xf numFmtId="0" fontId="14" fillId="4" borderId="2" xfId="0" applyFont="1" applyFill="1" applyBorder="1"/>
    <xf numFmtId="168" fontId="0" fillId="4" borderId="2" xfId="0" applyNumberFormat="1" applyFill="1" applyBorder="1"/>
    <xf numFmtId="0" fontId="3" fillId="0" borderId="9" xfId="0" applyFont="1" applyFill="1" applyBorder="1" applyAlignment="1">
      <alignment wrapText="1"/>
    </xf>
    <xf numFmtId="0" fontId="0" fillId="4" borderId="3" xfId="0" applyFont="1" applyFill="1" applyBorder="1" applyAlignment="1">
      <alignment horizontal="center"/>
    </xf>
    <xf numFmtId="0" fontId="0" fillId="4" borderId="3" xfId="0" applyFont="1" applyFill="1" applyBorder="1" applyAlignment="1"/>
    <xf numFmtId="164" fontId="0" fillId="4" borderId="3" xfId="3" applyNumberFormat="1" applyFont="1" applyFill="1" applyBorder="1" applyAlignment="1"/>
    <xf numFmtId="165" fontId="0" fillId="4" borderId="3" xfId="0" applyNumberFormat="1" applyFont="1" applyFill="1" applyBorder="1"/>
    <xf numFmtId="0" fontId="14" fillId="4" borderId="3" xfId="0" applyFont="1" applyFill="1" applyBorder="1"/>
    <xf numFmtId="43" fontId="45" fillId="0" borderId="2" xfId="3" applyFont="1" applyFill="1" applyBorder="1" applyAlignment="1" applyProtection="1">
      <protection locked="0"/>
    </xf>
    <xf numFmtId="0" fontId="46" fillId="0" borderId="20" xfId="0" applyFont="1" applyBorder="1" applyAlignment="1">
      <alignment horizontal="right" vertical="center"/>
    </xf>
    <xf numFmtId="0" fontId="46" fillId="0" borderId="21" xfId="0" applyFont="1" applyBorder="1" applyAlignment="1">
      <alignment vertical="center"/>
    </xf>
    <xf numFmtId="170" fontId="46" fillId="0" borderId="21" xfId="0" applyNumberFormat="1" applyFont="1" applyBorder="1" applyAlignment="1">
      <alignment vertical="center"/>
    </xf>
    <xf numFmtId="0" fontId="46" fillId="4" borderId="21" xfId="0" applyFont="1" applyFill="1" applyBorder="1" applyAlignment="1">
      <alignment horizontal="center" vertical="center"/>
    </xf>
    <xf numFmtId="43" fontId="45" fillId="0" borderId="2" xfId="3" applyFont="1" applyFill="1" applyBorder="1" applyAlignment="1" applyProtection="1">
      <alignment wrapText="1"/>
      <protection locked="0"/>
    </xf>
    <xf numFmtId="0" fontId="6" fillId="0" borderId="2" xfId="0" applyFont="1" applyFill="1" applyBorder="1" applyAlignment="1">
      <alignment vertical="center"/>
    </xf>
    <xf numFmtId="0" fontId="0" fillId="0" borderId="25" xfId="0" applyFont="1" applyFill="1" applyBorder="1" applyAlignment="1">
      <alignment horizontal="center"/>
    </xf>
    <xf numFmtId="0" fontId="6" fillId="0" borderId="9" xfId="0" applyFont="1" applyBorder="1"/>
    <xf numFmtId="0" fontId="0" fillId="0" borderId="25" xfId="0" applyFont="1" applyFill="1" applyBorder="1" applyAlignment="1"/>
    <xf numFmtId="0" fontId="14" fillId="0" borderId="25" xfId="0" applyFont="1" applyFill="1" applyBorder="1" applyAlignment="1">
      <alignment horizontal="left"/>
    </xf>
    <xf numFmtId="164" fontId="0" fillId="0" borderId="25" xfId="3" applyNumberFormat="1" applyFont="1" applyFill="1" applyBorder="1" applyAlignment="1"/>
    <xf numFmtId="168" fontId="0" fillId="0" borderId="9" xfId="0" applyNumberFormat="1" applyBorder="1"/>
    <xf numFmtId="0" fontId="14" fillId="0" borderId="25" xfId="0" applyFont="1" applyFill="1" applyBorder="1"/>
    <xf numFmtId="0" fontId="0" fillId="0" borderId="9" xfId="0" applyBorder="1"/>
    <xf numFmtId="0" fontId="0" fillId="0" borderId="2" xfId="0" applyFont="1" applyFill="1" applyBorder="1" applyAlignment="1"/>
    <xf numFmtId="0" fontId="14" fillId="0" borderId="2" xfId="0" applyFont="1" applyFill="1" applyBorder="1" applyAlignment="1">
      <alignment horizontal="left"/>
    </xf>
    <xf numFmtId="164" fontId="0" fillId="0" borderId="2" xfId="3" applyNumberFormat="1" applyFont="1" applyFill="1" applyBorder="1" applyAlignment="1"/>
    <xf numFmtId="0" fontId="14" fillId="0" borderId="2" xfId="0" applyFont="1" applyFill="1" applyBorder="1"/>
    <xf numFmtId="0" fontId="0" fillId="0" borderId="2" xfId="0" applyFont="1" applyBorder="1" applyAlignment="1"/>
    <xf numFmtId="0" fontId="14" fillId="0" borderId="2" xfId="0" applyFont="1" applyBorder="1" applyAlignment="1">
      <alignment horizontal="left"/>
    </xf>
    <xf numFmtId="164" fontId="0" fillId="0" borderId="2" xfId="3" applyNumberFormat="1" applyFont="1" applyBorder="1" applyAlignment="1"/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165" fontId="0" fillId="0" borderId="2" xfId="0" applyNumberFormat="1" applyFont="1" applyBorder="1"/>
    <xf numFmtId="165" fontId="0" fillId="0" borderId="2" xfId="0" applyNumberFormat="1" applyFont="1" applyBorder="1" applyAlignment="1">
      <alignment horizontal="right"/>
    </xf>
    <xf numFmtId="0" fontId="14" fillId="0" borderId="2" xfId="0" applyFont="1" applyBorder="1"/>
    <xf numFmtId="0" fontId="7" fillId="11" borderId="2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1" xfId="0" applyFont="1" applyBorder="1" applyAlignment="1"/>
    <xf numFmtId="0" fontId="0" fillId="0" borderId="9" xfId="0" applyFont="1" applyBorder="1" applyAlignment="1">
      <alignment wrapText="1"/>
    </xf>
    <xf numFmtId="0" fontId="0" fillId="0" borderId="2" xfId="0" applyBorder="1" applyAlignment="1">
      <alignment vertical="center"/>
    </xf>
    <xf numFmtId="0" fontId="0" fillId="0" borderId="10" xfId="0" applyFont="1" applyBorder="1" applyAlignment="1">
      <alignment wrapText="1"/>
    </xf>
    <xf numFmtId="165" fontId="0" fillId="0" borderId="2" xfId="0" applyNumberFormat="1" applyFont="1" applyFill="1" applyBorder="1"/>
    <xf numFmtId="164" fontId="12" fillId="0" borderId="2" xfId="3" applyNumberFormat="1" applyFont="1" applyFill="1" applyBorder="1" applyAlignment="1" applyProtection="1">
      <alignment horizontal="left"/>
      <protection locked="0"/>
    </xf>
    <xf numFmtId="0" fontId="0" fillId="15" borderId="3" xfId="0" applyFont="1" applyFill="1" applyBorder="1" applyAlignment="1">
      <alignment horizontal="center"/>
    </xf>
    <xf numFmtId="0" fontId="0" fillId="15" borderId="0" xfId="0" applyFont="1" applyFill="1"/>
    <xf numFmtId="0" fontId="10" fillId="0" borderId="2" xfId="0" applyFont="1" applyFill="1" applyBorder="1" applyAlignment="1">
      <alignment horizontal="center"/>
    </xf>
    <xf numFmtId="0" fontId="0" fillId="0" borderId="9" xfId="0" applyFont="1" applyBorder="1"/>
    <xf numFmtId="0" fontId="0" fillId="0" borderId="9" xfId="0" applyFont="1" applyBorder="1" applyAlignment="1"/>
    <xf numFmtId="0" fontId="14" fillId="0" borderId="9" xfId="0" applyFont="1" applyBorder="1" applyAlignment="1">
      <alignment horizontal="left"/>
    </xf>
    <xf numFmtId="0" fontId="0" fillId="0" borderId="9" xfId="0" applyFont="1" applyBorder="1" applyAlignment="1">
      <alignment horizontal="center"/>
    </xf>
    <xf numFmtId="164" fontId="0" fillId="0" borderId="9" xfId="3" applyNumberFormat="1" applyFont="1" applyBorder="1" applyAlignment="1"/>
    <xf numFmtId="165" fontId="0" fillId="0" borderId="9" xfId="0" applyNumberFormat="1" applyFont="1" applyBorder="1"/>
    <xf numFmtId="0" fontId="14" fillId="0" borderId="9" xfId="0" applyFont="1" applyBorder="1"/>
    <xf numFmtId="165" fontId="0" fillId="0" borderId="2" xfId="0" applyNumberFormat="1" applyFont="1" applyFill="1" applyBorder="1" applyAlignment="1">
      <alignment horizontal="right"/>
    </xf>
    <xf numFmtId="0" fontId="0" fillId="0" borderId="8" xfId="0" applyFont="1" applyFill="1" applyBorder="1" applyAlignment="1">
      <alignment horizontal="center"/>
    </xf>
    <xf numFmtId="0" fontId="5" fillId="16" borderId="2" xfId="0" applyFont="1" applyFill="1" applyBorder="1" applyAlignment="1">
      <alignment horizontal="center" vertical="center"/>
    </xf>
    <xf numFmtId="0" fontId="6" fillId="16" borderId="2" xfId="0" applyFont="1" applyFill="1" applyBorder="1"/>
    <xf numFmtId="0" fontId="6" fillId="16" borderId="2" xfId="0" applyFont="1" applyFill="1" applyBorder="1" applyAlignment="1">
      <alignment horizontal="center"/>
    </xf>
    <xf numFmtId="0" fontId="8" fillId="16" borderId="2" xfId="0" applyFont="1" applyFill="1" applyBorder="1" applyAlignment="1">
      <alignment vertical="top"/>
    </xf>
    <xf numFmtId="164" fontId="8" fillId="16" borderId="2" xfId="3" applyNumberFormat="1" applyFont="1" applyFill="1" applyBorder="1" applyAlignment="1">
      <alignment vertical="top"/>
    </xf>
    <xf numFmtId="0" fontId="8" fillId="16" borderId="2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43" fontId="3" fillId="16" borderId="2" xfId="3" applyFont="1" applyFill="1" applyBorder="1" applyAlignment="1">
      <alignment horizontal="center"/>
    </xf>
    <xf numFmtId="43" fontId="3" fillId="16" borderId="2" xfId="0" applyNumberFormat="1" applyFont="1" applyFill="1" applyBorder="1" applyAlignment="1">
      <alignment horizontal="center"/>
    </xf>
    <xf numFmtId="43" fontId="2" fillId="16" borderId="2" xfId="3" applyFont="1" applyFill="1" applyBorder="1" applyAlignment="1">
      <alignment horizontal="center"/>
    </xf>
    <xf numFmtId="0" fontId="0" fillId="16" borderId="2" xfId="0" applyFont="1" applyFill="1" applyBorder="1"/>
    <xf numFmtId="0" fontId="0" fillId="16" borderId="0" xfId="0" applyFont="1" applyFill="1"/>
    <xf numFmtId="0" fontId="8" fillId="0" borderId="2" xfId="0" applyFont="1" applyFill="1" applyBorder="1" applyAlignment="1">
      <alignment horizontal="right" vertical="top"/>
    </xf>
    <xf numFmtId="169" fontId="3" fillId="0" borderId="2" xfId="0" applyNumberFormat="1" applyFont="1" applyFill="1" applyBorder="1" applyAlignment="1">
      <alignment horizontal="center"/>
    </xf>
    <xf numFmtId="43" fontId="6" fillId="0" borderId="2" xfId="3" applyFont="1" applyFill="1" applyBorder="1" applyAlignment="1" applyProtection="1">
      <alignment horizontal="left"/>
      <protection locked="0"/>
    </xf>
    <xf numFmtId="169" fontId="6" fillId="0" borderId="2" xfId="0" applyNumberFormat="1" applyFont="1" applyFill="1" applyBorder="1" applyAlignment="1">
      <alignment horizontal="right"/>
    </xf>
    <xf numFmtId="0" fontId="14" fillId="4" borderId="3" xfId="0" applyFont="1" applyFill="1" applyBorder="1" applyAlignment="1">
      <alignment horizontal="left"/>
    </xf>
    <xf numFmtId="0" fontId="5" fillId="8" borderId="2" xfId="0" applyFont="1" applyFill="1" applyBorder="1" applyAlignment="1">
      <alignment horizontal="center" vertical="center"/>
    </xf>
    <xf numFmtId="0" fontId="6" fillId="8" borderId="2" xfId="0" applyFont="1" applyFill="1" applyBorder="1"/>
    <xf numFmtId="0" fontId="6" fillId="8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right"/>
    </xf>
    <xf numFmtId="164" fontId="6" fillId="8" borderId="2" xfId="3" applyNumberFormat="1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43" fontId="2" fillId="8" borderId="2" xfId="3" applyFont="1" applyFill="1" applyBorder="1" applyAlignment="1">
      <alignment horizontal="center"/>
    </xf>
    <xf numFmtId="43" fontId="3" fillId="8" borderId="2" xfId="0" applyNumberFormat="1" applyFont="1" applyFill="1" applyBorder="1" applyAlignment="1">
      <alignment horizontal="center"/>
    </xf>
    <xf numFmtId="0" fontId="0" fillId="8" borderId="2" xfId="0" applyFont="1" applyFill="1" applyBorder="1"/>
    <xf numFmtId="0" fontId="0" fillId="8" borderId="0" xfId="0" applyFont="1" applyFill="1"/>
    <xf numFmtId="43" fontId="45" fillId="0" borderId="2" xfId="3" applyFont="1" applyFill="1" applyBorder="1" applyAlignment="1" applyProtection="1">
      <alignment horizontal="left" wrapText="1"/>
      <protection locked="0"/>
    </xf>
    <xf numFmtId="0" fontId="49" fillId="0" borderId="1" xfId="4" applyFont="1" applyBorder="1" applyAlignment="1">
      <alignment horizontal="left" vertical="center" wrapText="1"/>
    </xf>
    <xf numFmtId="0" fontId="14" fillId="0" borderId="0" xfId="0" applyFont="1" applyFill="1" applyAlignment="1">
      <alignment horizontal="center" vertical="center"/>
    </xf>
    <xf numFmtId="0" fontId="14" fillId="17" borderId="0" xfId="0" applyFont="1" applyFill="1"/>
    <xf numFmtId="0" fontId="7" fillId="0" borderId="2" xfId="0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right"/>
    </xf>
    <xf numFmtId="169" fontId="7" fillId="0" borderId="2" xfId="0" applyNumberFormat="1" applyFont="1" applyFill="1" applyBorder="1" applyAlignment="1">
      <alignment horizontal="right"/>
    </xf>
    <xf numFmtId="0" fontId="0" fillId="0" borderId="3" xfId="0" applyFont="1" applyBorder="1"/>
    <xf numFmtId="0" fontId="0" fillId="0" borderId="3" xfId="0" applyFont="1" applyBorder="1" applyAlignment="1"/>
    <xf numFmtId="0" fontId="14" fillId="0" borderId="3" xfId="0" applyFont="1" applyBorder="1" applyAlignment="1">
      <alignment horizontal="left"/>
    </xf>
    <xf numFmtId="164" fontId="0" fillId="0" borderId="3" xfId="3" applyNumberFormat="1" applyFont="1" applyBorder="1" applyAlignment="1"/>
    <xf numFmtId="165" fontId="0" fillId="0" borderId="3" xfId="0" applyNumberFormat="1" applyFont="1" applyBorder="1"/>
    <xf numFmtId="0" fontId="0" fillId="0" borderId="3" xfId="0" applyFont="1" applyBorder="1" applyAlignment="1">
      <alignment horizontal="center"/>
    </xf>
    <xf numFmtId="0" fontId="14" fillId="0" borderId="3" xfId="0" applyFont="1" applyBorder="1"/>
    <xf numFmtId="164" fontId="8" fillId="0" borderId="2" xfId="3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164" fontId="8" fillId="0" borderId="2" xfId="3" applyNumberFormat="1" applyFont="1" applyFill="1" applyBorder="1" applyAlignment="1">
      <alignment vertical="center"/>
    </xf>
    <xf numFmtId="0" fontId="0" fillId="0" borderId="3" xfId="0" applyFont="1" applyBorder="1" applyAlignment="1">
      <alignment wrapText="1"/>
    </xf>
    <xf numFmtId="0" fontId="0" fillId="0" borderId="3" xfId="0" applyFont="1" applyBorder="1" applyAlignment="1">
      <alignment horizontal="left"/>
    </xf>
    <xf numFmtId="0" fontId="50" fillId="14" borderId="2" xfId="0" applyFont="1" applyFill="1" applyBorder="1" applyAlignment="1"/>
    <xf numFmtId="17" fontId="6" fillId="0" borderId="2" xfId="0" applyNumberFormat="1" applyFont="1" applyFill="1" applyBorder="1" applyAlignment="1">
      <alignment horizontal="right" vertical="top"/>
    </xf>
    <xf numFmtId="16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2" fillId="0" borderId="3" xfId="0" applyFont="1" applyFill="1" applyBorder="1"/>
    <xf numFmtId="0" fontId="12" fillId="0" borderId="3" xfId="0" applyFont="1" applyFill="1" applyBorder="1" applyAlignment="1">
      <alignment horizontal="center"/>
    </xf>
    <xf numFmtId="0" fontId="12" fillId="0" borderId="3" xfId="0" applyFont="1" applyFill="1" applyBorder="1" applyAlignment="1"/>
    <xf numFmtId="0" fontId="12" fillId="0" borderId="3" xfId="0" applyFont="1" applyFill="1" applyBorder="1" applyAlignment="1">
      <alignment horizontal="right"/>
    </xf>
    <xf numFmtId="165" fontId="12" fillId="0" borderId="3" xfId="0" applyNumberFormat="1" applyFont="1" applyFill="1" applyBorder="1"/>
    <xf numFmtId="165" fontId="12" fillId="0" borderId="3" xfId="0" applyNumberFormat="1" applyFont="1" applyFill="1" applyBorder="1" applyAlignment="1">
      <alignment horizontal="right"/>
    </xf>
    <xf numFmtId="164" fontId="12" fillId="0" borderId="3" xfId="3" applyNumberFormat="1" applyFont="1" applyFill="1" applyBorder="1" applyAlignment="1">
      <alignment horizontal="right"/>
    </xf>
    <xf numFmtId="164" fontId="12" fillId="0" borderId="3" xfId="3" applyNumberFormat="1" applyFont="1" applyFill="1" applyBorder="1" applyAlignment="1"/>
    <xf numFmtId="0" fontId="12" fillId="0" borderId="3" xfId="0" applyFont="1" applyFill="1" applyBorder="1" applyAlignment="1">
      <alignment horizontal="left"/>
    </xf>
    <xf numFmtId="0" fontId="12" fillId="0" borderId="3" xfId="0" applyFont="1" applyFill="1" applyBorder="1" applyAlignment="1">
      <alignment wrapText="1"/>
    </xf>
    <xf numFmtId="0" fontId="12" fillId="0" borderId="3" xfId="0" applyFont="1" applyBorder="1"/>
    <xf numFmtId="0" fontId="6" fillId="0" borderId="3" xfId="0" applyFont="1" applyFill="1" applyBorder="1"/>
    <xf numFmtId="0" fontId="6" fillId="0" borderId="3" xfId="0" applyFont="1" applyBorder="1" applyAlignment="1">
      <alignment horizontal="center"/>
    </xf>
    <xf numFmtId="0" fontId="6" fillId="0" borderId="3" xfId="0" applyFont="1" applyFill="1" applyBorder="1" applyAlignment="1">
      <alignment wrapText="1"/>
    </xf>
    <xf numFmtId="0" fontId="6" fillId="0" borderId="3" xfId="0" applyFont="1" applyBorder="1"/>
    <xf numFmtId="0" fontId="2" fillId="0" borderId="3" xfId="0" applyFont="1" applyFill="1" applyBorder="1"/>
    <xf numFmtId="164" fontId="14" fillId="0" borderId="0" xfId="3" applyNumberFormat="1" applyFont="1" applyFill="1" applyAlignment="1"/>
    <xf numFmtId="0" fontId="4" fillId="13" borderId="0" xfId="1" applyFont="1" applyFill="1" applyBorder="1" applyAlignment="1">
      <alignment horizontal="center" vertical="center" wrapText="1"/>
    </xf>
    <xf numFmtId="0" fontId="0" fillId="0" borderId="10" xfId="0" applyFont="1" applyFill="1" applyBorder="1"/>
    <xf numFmtId="0" fontId="8" fillId="18" borderId="1" xfId="1" applyFont="1" applyFill="1" applyBorder="1" applyAlignment="1">
      <alignment horizontal="center" vertical="center" wrapText="1"/>
    </xf>
    <xf numFmtId="43" fontId="51" fillId="0" borderId="2" xfId="3" applyFont="1" applyFill="1" applyBorder="1" applyAlignment="1" applyProtection="1">
      <protection locked="0"/>
    </xf>
    <xf numFmtId="0" fontId="52" fillId="0" borderId="3" xfId="0" applyFont="1" applyFill="1" applyBorder="1" applyAlignment="1">
      <alignment horizontal="left"/>
    </xf>
    <xf numFmtId="0" fontId="52" fillId="0" borderId="3" xfId="0" applyFont="1" applyFill="1" applyBorder="1"/>
    <xf numFmtId="0" fontId="10" fillId="0" borderId="2" xfId="0" applyFont="1" applyFill="1" applyBorder="1" applyAlignment="1">
      <alignment horizontal="right" vertical="center"/>
    </xf>
    <xf numFmtId="16" fontId="0" fillId="0" borderId="2" xfId="0" applyNumberFormat="1" applyFill="1" applyBorder="1" applyAlignment="1">
      <alignment horizontal="center"/>
    </xf>
    <xf numFmtId="16" fontId="3" fillId="0" borderId="2" xfId="0" applyNumberFormat="1" applyFont="1" applyFill="1" applyBorder="1" applyAlignment="1">
      <alignment horizontal="center"/>
    </xf>
    <xf numFmtId="167" fontId="14" fillId="0" borderId="3" xfId="0" applyNumberFormat="1" applyFont="1" applyFill="1" applyBorder="1" applyAlignment="1">
      <alignment horizontal="left"/>
    </xf>
    <xf numFmtId="43" fontId="0" fillId="0" borderId="0" xfId="3" applyFont="1" applyFill="1"/>
    <xf numFmtId="43" fontId="12" fillId="0" borderId="0" xfId="3" applyFont="1" applyFill="1"/>
    <xf numFmtId="43" fontId="0" fillId="4" borderId="0" xfId="3" applyFont="1" applyFill="1"/>
    <xf numFmtId="0" fontId="10" fillId="3" borderId="2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left" vertical="center"/>
    </xf>
    <xf numFmtId="0" fontId="0" fillId="15" borderId="2" xfId="0" applyFont="1" applyFill="1" applyBorder="1"/>
    <xf numFmtId="0" fontId="0" fillId="15" borderId="2" xfId="0" applyFont="1" applyFill="1" applyBorder="1" applyAlignment="1"/>
    <xf numFmtId="0" fontId="14" fillId="15" borderId="2" xfId="0" applyFont="1" applyFill="1" applyBorder="1" applyAlignment="1">
      <alignment horizontal="left"/>
    </xf>
    <xf numFmtId="0" fontId="0" fillId="15" borderId="2" xfId="0" applyFont="1" applyFill="1" applyBorder="1" applyAlignment="1">
      <alignment horizontal="center"/>
    </xf>
    <xf numFmtId="164" fontId="0" fillId="15" borderId="2" xfId="3" applyNumberFormat="1" applyFont="1" applyFill="1" applyBorder="1" applyAlignment="1"/>
    <xf numFmtId="165" fontId="0" fillId="15" borderId="2" xfId="0" applyNumberFormat="1" applyFont="1" applyFill="1" applyBorder="1"/>
    <xf numFmtId="165" fontId="0" fillId="15" borderId="3" xfId="0" applyNumberFormat="1" applyFont="1" applyFill="1" applyBorder="1" applyAlignment="1">
      <alignment horizontal="right"/>
    </xf>
    <xf numFmtId="0" fontId="14" fillId="15" borderId="2" xfId="0" applyFont="1" applyFill="1" applyBorder="1"/>
    <xf numFmtId="0" fontId="0" fillId="4" borderId="2" xfId="0" applyFont="1" applyFill="1" applyBorder="1" applyAlignment="1"/>
    <xf numFmtId="0" fontId="14" fillId="4" borderId="2" xfId="0" applyFont="1" applyFill="1" applyBorder="1" applyAlignment="1">
      <alignment horizontal="left"/>
    </xf>
    <xf numFmtId="164" fontId="0" fillId="4" borderId="2" xfId="3" applyNumberFormat="1" applyFont="1" applyFill="1" applyBorder="1" applyAlignment="1"/>
    <xf numFmtId="0" fontId="0" fillId="19" borderId="2" xfId="0" applyFont="1" applyFill="1" applyBorder="1"/>
    <xf numFmtId="0" fontId="0" fillId="19" borderId="2" xfId="0" applyFont="1" applyFill="1" applyBorder="1" applyAlignment="1"/>
    <xf numFmtId="0" fontId="14" fillId="19" borderId="2" xfId="0" applyFont="1" applyFill="1" applyBorder="1" applyAlignment="1">
      <alignment horizontal="left"/>
    </xf>
    <xf numFmtId="0" fontId="0" fillId="19" borderId="2" xfId="0" applyFont="1" applyFill="1" applyBorder="1" applyAlignment="1">
      <alignment horizontal="center"/>
    </xf>
    <xf numFmtId="164" fontId="0" fillId="19" borderId="2" xfId="3" applyNumberFormat="1" applyFont="1" applyFill="1" applyBorder="1" applyAlignment="1"/>
    <xf numFmtId="0" fontId="0" fillId="14" borderId="2" xfId="0" applyFont="1" applyFill="1" applyBorder="1"/>
    <xf numFmtId="0" fontId="0" fillId="14" borderId="2" xfId="0" applyFont="1" applyFill="1" applyBorder="1" applyAlignment="1"/>
    <xf numFmtId="0" fontId="14" fillId="14" borderId="2" xfId="0" applyFont="1" applyFill="1" applyBorder="1" applyAlignment="1">
      <alignment horizontal="left"/>
    </xf>
    <xf numFmtId="0" fontId="0" fillId="14" borderId="2" xfId="0" applyFont="1" applyFill="1" applyBorder="1" applyAlignment="1">
      <alignment horizontal="center"/>
    </xf>
    <xf numFmtId="164" fontId="0" fillId="14" borderId="2" xfId="3" applyNumberFormat="1" applyFont="1" applyFill="1" applyBorder="1" applyAlignment="1"/>
    <xf numFmtId="0" fontId="0" fillId="20" borderId="2" xfId="0" applyFont="1" applyFill="1" applyBorder="1"/>
    <xf numFmtId="0" fontId="0" fillId="20" borderId="2" xfId="0" applyFont="1" applyFill="1" applyBorder="1" applyAlignment="1"/>
    <xf numFmtId="0" fontId="14" fillId="20" borderId="2" xfId="0" applyFont="1" applyFill="1" applyBorder="1" applyAlignment="1">
      <alignment horizontal="left"/>
    </xf>
    <xf numFmtId="0" fontId="0" fillId="20" borderId="2" xfId="0" applyFont="1" applyFill="1" applyBorder="1" applyAlignment="1">
      <alignment horizontal="center"/>
    </xf>
    <xf numFmtId="164" fontId="0" fillId="20" borderId="2" xfId="3" applyNumberFormat="1" applyFont="1" applyFill="1" applyBorder="1" applyAlignment="1"/>
    <xf numFmtId="164" fontId="3" fillId="0" borderId="2" xfId="3" applyNumberFormat="1" applyFont="1" applyBorder="1"/>
    <xf numFmtId="164" fontId="3" fillId="4" borderId="2" xfId="3" applyNumberFormat="1" applyFont="1" applyFill="1" applyBorder="1"/>
    <xf numFmtId="164" fontId="3" fillId="0" borderId="2" xfId="3" applyNumberFormat="1" applyFont="1" applyFill="1" applyBorder="1"/>
    <xf numFmtId="164" fontId="8" fillId="11" borderId="2" xfId="3" applyNumberFormat="1" applyFont="1" applyFill="1" applyBorder="1" applyAlignment="1">
      <alignment horizontal="center" vertical="center" wrapText="1"/>
    </xf>
    <xf numFmtId="43" fontId="3" fillId="0" borderId="2" xfId="3" applyNumberFormat="1" applyFont="1" applyBorder="1"/>
    <xf numFmtId="0" fontId="8" fillId="11" borderId="9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44" fontId="3" fillId="0" borderId="2" xfId="6" applyFont="1" applyBorder="1"/>
    <xf numFmtId="44" fontId="0" fillId="0" borderId="1" xfId="6" applyFont="1" applyBorder="1"/>
    <xf numFmtId="172" fontId="0" fillId="0" borderId="1" xfId="6" applyNumberFormat="1" applyFont="1" applyBorder="1"/>
    <xf numFmtId="164" fontId="14" fillId="0" borderId="0" xfId="3" applyNumberFormat="1" applyFont="1" applyAlignment="1">
      <alignment horizontal="left"/>
    </xf>
    <xf numFmtId="164" fontId="14" fillId="0" borderId="3" xfId="3" applyNumberFormat="1" applyFont="1" applyFill="1" applyBorder="1" applyAlignment="1">
      <alignment horizontal="left"/>
    </xf>
    <xf numFmtId="164" fontId="14" fillId="4" borderId="3" xfId="3" applyNumberFormat="1" applyFont="1" applyFill="1" applyBorder="1" applyAlignment="1">
      <alignment horizontal="left"/>
    </xf>
    <xf numFmtId="164" fontId="14" fillId="0" borderId="3" xfId="3" applyNumberFormat="1" applyFont="1" applyBorder="1" applyAlignment="1">
      <alignment horizontal="left"/>
    </xf>
    <xf numFmtId="0" fontId="14" fillId="0" borderId="0" xfId="0" applyFont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44" fontId="14" fillId="0" borderId="0" xfId="6" applyFont="1" applyAlignment="1">
      <alignment horizontal="left"/>
    </xf>
    <xf numFmtId="44" fontId="29" fillId="11" borderId="3" xfId="6" applyFont="1" applyFill="1" applyBorder="1" applyAlignment="1">
      <alignment horizontal="center" vertical="center" wrapText="1"/>
    </xf>
    <xf numFmtId="44" fontId="14" fillId="0" borderId="3" xfId="6" applyFont="1" applyFill="1" applyBorder="1" applyAlignment="1">
      <alignment horizontal="left"/>
    </xf>
    <xf numFmtId="44" fontId="14" fillId="4" borderId="3" xfId="6" applyFont="1" applyFill="1" applyBorder="1" applyAlignment="1">
      <alignment horizontal="left"/>
    </xf>
    <xf numFmtId="44" fontId="14" fillId="0" borderId="3" xfId="6" applyFont="1" applyBorder="1" applyAlignment="1">
      <alignment horizontal="left"/>
    </xf>
    <xf numFmtId="44" fontId="3" fillId="0" borderId="2" xfId="6" applyFont="1" applyFill="1" applyBorder="1"/>
    <xf numFmtId="0" fontId="12" fillId="0" borderId="2" xfId="0" applyFont="1" applyBorder="1"/>
    <xf numFmtId="0" fontId="12" fillId="0" borderId="2" xfId="0" applyFont="1" applyBorder="1" applyAlignment="1">
      <alignment wrapText="1"/>
    </xf>
    <xf numFmtId="0" fontId="46" fillId="4" borderId="19" xfId="0" applyFont="1" applyFill="1" applyBorder="1" applyAlignment="1">
      <alignment horizontal="center" vertical="center"/>
    </xf>
    <xf numFmtId="0" fontId="46" fillId="4" borderId="20" xfId="0" applyFont="1" applyFill="1" applyBorder="1" applyAlignment="1">
      <alignment horizontal="center" vertical="center"/>
    </xf>
    <xf numFmtId="0" fontId="46" fillId="4" borderId="24" xfId="0" applyFont="1" applyFill="1" applyBorder="1" applyAlignment="1">
      <alignment horizontal="center" vertical="center"/>
    </xf>
    <xf numFmtId="0" fontId="46" fillId="4" borderId="23" xfId="0" applyFont="1" applyFill="1" applyBorder="1" applyAlignment="1">
      <alignment horizontal="center" vertical="center"/>
    </xf>
    <xf numFmtId="0" fontId="46" fillId="4" borderId="22" xfId="0" applyFont="1" applyFill="1" applyBorder="1" applyAlignment="1">
      <alignment horizontal="center" vertical="center"/>
    </xf>
  </cellXfs>
  <cellStyles count="7">
    <cellStyle name="Accent5" xfId="1" builtinId="45"/>
    <cellStyle name="Comma" xfId="3" builtinId="3"/>
    <cellStyle name="Currency" xfId="6" builtinId="4"/>
    <cellStyle name="Normal" xfId="0" builtinId="0"/>
    <cellStyle name="Normal 2" xfId="2" xr:uid="{00000000-0005-0000-0000-000004000000}"/>
    <cellStyle name="Normal 2 2" xfId="5" xr:uid="{00000000-0005-0000-0000-000005000000}"/>
    <cellStyle name="Normal 2 3" xfId="4" xr:uid="{00000000-0005-0000-0000-000006000000}"/>
  </cellStyles>
  <dxfs count="3078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lor auto="1"/>
      </font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lor auto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49D7C9"/>
      <color rgb="FFFF99CC"/>
      <color rgb="FF0000FF"/>
      <color rgb="FFFF00FF"/>
      <color rgb="FF00FFFF"/>
      <color rgb="FF30C2F0"/>
      <color rgb="FFFF0000"/>
      <color rgb="FF41DF81"/>
      <color rgb="FFFF66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Users\uynguyen\Desktop\IC238.23.11.201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&amp;M%20HBI/FM2020/Xuat%20-%20Nhap%20vat%20tu%202021/2020/Add%20ID/ID/Copy%20of%20CY20P01%20IC21%20Inventory%20ISSIE2020%20-%20Add%20I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ynguyen/Desktop/Copy%20of%20CY20_FM_ADD_ID%20-%20Indirect%20Materials-%20KT_20%2016.10.2020%20MTN%20R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&amp;M%20HBI/FM2020/Xuat%20-%20Nhap%20vat%20tu%202021/2021/CY21P01%20IC21%20Inventory%20ISSIE2021%20-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238"/>
    </sheetNames>
    <sheetDataSet>
      <sheetData sheetId="0">
        <row r="133">
          <cell r="E133" t="str">
            <v>ID005705</v>
          </cell>
          <cell r="F133" t="str">
            <v>Bóng đèn philips PL-C 4P 18w/865</v>
          </cell>
          <cell r="G133" t="str">
            <v>TLUSK HANDLE</v>
          </cell>
          <cell r="H133" t="str">
            <v>MB4.3</v>
          </cell>
          <cell r="I133">
            <v>7</v>
          </cell>
        </row>
        <row r="134">
          <cell r="E134" t="str">
            <v>ID005791</v>
          </cell>
          <cell r="G134" t="str">
            <v>TORNILLO CON PIN</v>
          </cell>
          <cell r="H134" t="str">
            <v>CUG04</v>
          </cell>
          <cell r="I134">
            <v>5</v>
          </cell>
        </row>
        <row r="135">
          <cell r="E135" t="str">
            <v>ID005960</v>
          </cell>
          <cell r="G135" t="str">
            <v>NEEDLE HOLDER</v>
          </cell>
          <cell r="H135" t="str">
            <v>5V6.3</v>
          </cell>
          <cell r="I135">
            <v>9</v>
          </cell>
        </row>
        <row r="136">
          <cell r="E136" t="str">
            <v>ID006057</v>
          </cell>
          <cell r="G136" t="str">
            <v>LOOPER</v>
          </cell>
          <cell r="H136" t="str">
            <v>5T7.1</v>
          </cell>
          <cell r="I136">
            <v>36</v>
          </cell>
        </row>
        <row r="137">
          <cell r="E137" t="str">
            <v>ID006121</v>
          </cell>
          <cell r="G137" t="str">
            <v>DRIVER SHAFT WITH GEAR</v>
          </cell>
          <cell r="H137" t="str">
            <v>CUG07</v>
          </cell>
          <cell r="I137">
            <v>7</v>
          </cell>
        </row>
        <row r="138">
          <cell r="E138" t="str">
            <v>ID006143</v>
          </cell>
          <cell r="G138" t="str">
            <v>NEEDLE GUARD</v>
          </cell>
          <cell r="H138" t="str">
            <v>5W4.1</v>
          </cell>
          <cell r="I138">
            <v>7</v>
          </cell>
        </row>
        <row r="139">
          <cell r="E139" t="str">
            <v>ID006144</v>
          </cell>
          <cell r="G139" t="str">
            <v>REAR NEEDLE GUARD</v>
          </cell>
          <cell r="H139" t="str">
            <v>5W2.5</v>
          </cell>
          <cell r="I139">
            <v>13</v>
          </cell>
        </row>
        <row r="140">
          <cell r="E140" t="str">
            <v>ID006147</v>
          </cell>
          <cell r="G140" t="str">
            <v>UPPER LOOPER HOLDER BASE</v>
          </cell>
          <cell r="H140" t="str">
            <v>5V5.3</v>
          </cell>
          <cell r="I140">
            <v>5</v>
          </cell>
        </row>
        <row r="141">
          <cell r="E141" t="str">
            <v>ID006193</v>
          </cell>
          <cell r="G141" t="str">
            <v>LH SHAFT EXTENCION</v>
          </cell>
          <cell r="H141" t="str">
            <v>CUG08</v>
          </cell>
          <cell r="I141">
            <v>19</v>
          </cell>
        </row>
        <row r="142">
          <cell r="E142" t="str">
            <v>ID006206</v>
          </cell>
          <cell r="G142" t="str">
            <v>LOOPER</v>
          </cell>
          <cell r="H142" t="str">
            <v>5V7.6</v>
          </cell>
          <cell r="I142">
            <v>28</v>
          </cell>
        </row>
        <row r="143">
          <cell r="E143" t="str">
            <v>ID006207</v>
          </cell>
          <cell r="G143" t="str">
            <v>SCREW</v>
          </cell>
          <cell r="H143" t="str">
            <v>5T2.15</v>
          </cell>
          <cell r="I143">
            <v>27</v>
          </cell>
        </row>
        <row r="144">
          <cell r="E144" t="str">
            <v>ID006273</v>
          </cell>
          <cell r="G144" t="str">
            <v>WORM</v>
          </cell>
          <cell r="H144" t="str">
            <v>5W2.5</v>
          </cell>
          <cell r="I144">
            <v>2</v>
          </cell>
        </row>
        <row r="145">
          <cell r="E145" t="str">
            <v>ID006274</v>
          </cell>
          <cell r="G145" t="str">
            <v>LOWER LOOPER ARM</v>
          </cell>
          <cell r="H145" t="str">
            <v>5V5.1</v>
          </cell>
          <cell r="I145">
            <v>17</v>
          </cell>
        </row>
        <row r="146">
          <cell r="E146" t="str">
            <v>ID006312</v>
          </cell>
          <cell r="G146" t="str">
            <v>SPIRAL GEAR</v>
          </cell>
          <cell r="H146" t="str">
            <v>CUG04</v>
          </cell>
          <cell r="I146">
            <v>7</v>
          </cell>
        </row>
        <row r="147">
          <cell r="E147" t="str">
            <v>ID006316</v>
          </cell>
          <cell r="G147" t="str">
            <v>KNIFE</v>
          </cell>
          <cell r="H147" t="str">
            <v>5H4.2</v>
          </cell>
          <cell r="I147">
            <v>14</v>
          </cell>
        </row>
        <row r="148">
          <cell r="E148" t="str">
            <v>ID006384</v>
          </cell>
          <cell r="G148" t="str">
            <v>SPUR GEAR (2)</v>
          </cell>
          <cell r="H148" t="str">
            <v>CUH06</v>
          </cell>
          <cell r="I148">
            <v>18</v>
          </cell>
        </row>
        <row r="149">
          <cell r="E149" t="str">
            <v>ID006402</v>
          </cell>
          <cell r="G149" t="str">
            <v>GEAR COVER</v>
          </cell>
          <cell r="H149" t="str">
            <v>CUG08</v>
          </cell>
          <cell r="I149">
            <v>5</v>
          </cell>
        </row>
        <row r="150">
          <cell r="E150" t="str">
            <v>ID006492</v>
          </cell>
          <cell r="G150" t="str">
            <v>SCREW</v>
          </cell>
          <cell r="H150" t="str">
            <v>5AH4</v>
          </cell>
          <cell r="I150">
            <v>1</v>
          </cell>
        </row>
        <row r="151">
          <cell r="E151" t="str">
            <v>ID006575</v>
          </cell>
          <cell r="G151" t="str">
            <v>LOWER LOOPER</v>
          </cell>
          <cell r="H151" t="str">
            <v>5K1</v>
          </cell>
          <cell r="I151">
            <v>127</v>
          </cell>
        </row>
        <row r="152">
          <cell r="E152" t="str">
            <v>ID006658</v>
          </cell>
          <cell r="G152" t="str">
            <v>RH PRE-SET SHARPENER SHOE</v>
          </cell>
          <cell r="H152" t="str">
            <v>CUG07</v>
          </cell>
          <cell r="I152">
            <v>24</v>
          </cell>
        </row>
        <row r="153">
          <cell r="E153" t="str">
            <v>ID006659</v>
          </cell>
          <cell r="G153" t="str">
            <v>LH PRE-SET SHARPENER SHOE</v>
          </cell>
          <cell r="H153" t="str">
            <v>CUG07</v>
          </cell>
          <cell r="I153">
            <v>23</v>
          </cell>
        </row>
        <row r="154">
          <cell r="E154" t="str">
            <v>ID006685</v>
          </cell>
          <cell r="G154" t="str">
            <v>GASKET</v>
          </cell>
          <cell r="H154" t="str">
            <v>5Y3</v>
          </cell>
          <cell r="I154">
            <v>29</v>
          </cell>
        </row>
        <row r="155">
          <cell r="E155" t="str">
            <v>ID006697</v>
          </cell>
          <cell r="G155" t="str">
            <v>INTERMEDIATE GEAR</v>
          </cell>
          <cell r="H155" t="str">
            <v>CUG02</v>
          </cell>
          <cell r="I155">
            <v>14</v>
          </cell>
        </row>
        <row r="156">
          <cell r="E156" t="str">
            <v>ID006737</v>
          </cell>
          <cell r="G156" t="str">
            <v>GEAR AND SHAFT</v>
          </cell>
          <cell r="H156" t="str">
            <v>CUG08</v>
          </cell>
          <cell r="I156">
            <v>22</v>
          </cell>
        </row>
        <row r="157">
          <cell r="E157" t="str">
            <v>ID006755</v>
          </cell>
          <cell r="G157" t="str">
            <v>UPPER KNIFE ROD ASM</v>
          </cell>
          <cell r="H157" t="str">
            <v>5U1.3</v>
          </cell>
          <cell r="I157">
            <v>11</v>
          </cell>
        </row>
        <row r="158">
          <cell r="E158" t="str">
            <v>ID006854</v>
          </cell>
          <cell r="G158" t="str">
            <v>IDLER GEAR BUSHING</v>
          </cell>
          <cell r="H158" t="str">
            <v>CUG08</v>
          </cell>
          <cell r="I158">
            <v>10</v>
          </cell>
        </row>
        <row r="159">
          <cell r="E159" t="str">
            <v>ID006884</v>
          </cell>
          <cell r="G159" t="str">
            <v>FRONT BALL BEARING</v>
          </cell>
          <cell r="H159" t="str">
            <v>CUH06</v>
          </cell>
          <cell r="I159">
            <v>10</v>
          </cell>
        </row>
        <row r="160">
          <cell r="E160" t="str">
            <v>ID006892</v>
          </cell>
          <cell r="G160" t="str">
            <v>CLAMPING ARM FOR SHOE</v>
          </cell>
          <cell r="H160" t="str">
            <v>CUH03</v>
          </cell>
          <cell r="I160">
            <v>20</v>
          </cell>
        </row>
        <row r="161">
          <cell r="E161" t="str">
            <v>ID006908</v>
          </cell>
          <cell r="G161" t="str">
            <v>LOOPER W600</v>
          </cell>
          <cell r="H161" t="str">
            <v>5AF6.1</v>
          </cell>
          <cell r="I161">
            <v>7</v>
          </cell>
        </row>
        <row r="162">
          <cell r="E162" t="str">
            <v>ID006932</v>
          </cell>
          <cell r="G162" t="str">
            <v>UPPER KNIFE</v>
          </cell>
          <cell r="H162" t="str">
            <v>5AA3.4</v>
          </cell>
          <cell r="I162">
            <v>2</v>
          </cell>
        </row>
        <row r="163">
          <cell r="E163" t="str">
            <v>ID007038</v>
          </cell>
          <cell r="G163" t="str">
            <v>KNIFE</v>
          </cell>
          <cell r="H163" t="str">
            <v>5V3.4</v>
          </cell>
          <cell r="I163">
            <v>24</v>
          </cell>
        </row>
        <row r="164">
          <cell r="E164" t="str">
            <v>ID007103</v>
          </cell>
          <cell r="G164" t="str">
            <v>NEEDLE GUARD</v>
          </cell>
          <cell r="H164" t="str">
            <v>5AA4.8</v>
          </cell>
          <cell r="I164">
            <v>5</v>
          </cell>
        </row>
        <row r="165">
          <cell r="E165" t="str">
            <v>ID007129</v>
          </cell>
          <cell r="G165" t="str">
            <v>PRESSER FOOT</v>
          </cell>
          <cell r="H165" t="str">
            <v>5V5.4</v>
          </cell>
          <cell r="I165">
            <v>5</v>
          </cell>
        </row>
        <row r="166">
          <cell r="E166" t="str">
            <v>ID007228</v>
          </cell>
          <cell r="G166" t="str">
            <v>OIL TUBE JOINT</v>
          </cell>
          <cell r="H166" t="str">
            <v>5A2.2</v>
          </cell>
          <cell r="I166">
            <v>2</v>
          </cell>
        </row>
        <row r="167">
          <cell r="E167" t="str">
            <v>ID007392</v>
          </cell>
          <cell r="G167" t="str">
            <v>BRACKET LOWER GEAR</v>
          </cell>
          <cell r="H167" t="str">
            <v>CUH13</v>
          </cell>
          <cell r="I167">
            <v>4</v>
          </cell>
        </row>
        <row r="168">
          <cell r="E168" t="str">
            <v>ID007676</v>
          </cell>
          <cell r="G168" t="str">
            <v>JACK</v>
          </cell>
          <cell r="H168" t="str">
            <v>5Q1.6</v>
          </cell>
          <cell r="I168">
            <v>5</v>
          </cell>
        </row>
        <row r="169">
          <cell r="E169" t="str">
            <v>ID007700</v>
          </cell>
          <cell r="G169" t="str">
            <v>NUT</v>
          </cell>
          <cell r="H169" t="str">
            <v>5M1.24</v>
          </cell>
          <cell r="I169">
            <v>41</v>
          </cell>
        </row>
        <row r="170">
          <cell r="E170" t="str">
            <v>ID007901</v>
          </cell>
          <cell r="G170" t="str">
            <v>STITCH  PLATE</v>
          </cell>
          <cell r="H170" t="str">
            <v>5AA5.7</v>
          </cell>
          <cell r="I170">
            <v>1</v>
          </cell>
        </row>
        <row r="171">
          <cell r="E171" t="str">
            <v>ID008060</v>
          </cell>
          <cell r="G171" t="str">
            <v>KNIFE SLID3E ASSY 8'' KNIFE</v>
          </cell>
          <cell r="H171" t="str">
            <v>CUH09</v>
          </cell>
          <cell r="I171">
            <v>5</v>
          </cell>
        </row>
        <row r="172">
          <cell r="E172" t="str">
            <v>ID008091</v>
          </cell>
          <cell r="G172" t="str">
            <v>CROSS GEAR COMPLETO</v>
          </cell>
          <cell r="H172" t="str">
            <v>CUH03</v>
          </cell>
          <cell r="I172">
            <v>18</v>
          </cell>
        </row>
        <row r="173">
          <cell r="E173" t="str">
            <v>ID008704</v>
          </cell>
          <cell r="G173" t="str">
            <v>ALZA</v>
          </cell>
          <cell r="H173" t="str">
            <v>CUH07</v>
          </cell>
          <cell r="I173">
            <v>20</v>
          </cell>
        </row>
        <row r="174">
          <cell r="E174" t="str">
            <v>ID009333</v>
          </cell>
          <cell r="G174" t="str">
            <v>SCREW</v>
          </cell>
          <cell r="H174" t="str">
            <v>CUG02</v>
          </cell>
          <cell r="I174">
            <v>97</v>
          </cell>
        </row>
        <row r="175">
          <cell r="E175" t="str">
            <v>ID009672</v>
          </cell>
          <cell r="G175" t="str">
            <v>TOP BLADE</v>
          </cell>
          <cell r="H175" t="str">
            <v>CUE03</v>
          </cell>
          <cell r="I175">
            <v>2</v>
          </cell>
        </row>
        <row r="176">
          <cell r="E176" t="str">
            <v>ID010375</v>
          </cell>
          <cell r="G176" t="str">
            <v>SCREW</v>
          </cell>
          <cell r="H176" t="str">
            <v>5AA1.22</v>
          </cell>
          <cell r="I176">
            <v>27</v>
          </cell>
        </row>
        <row r="177">
          <cell r="E177" t="str">
            <v>ID010378</v>
          </cell>
          <cell r="G177" t="str">
            <v>SCREW</v>
          </cell>
          <cell r="H177" t="str">
            <v>5AA1.1</v>
          </cell>
          <cell r="I177">
            <v>12</v>
          </cell>
        </row>
        <row r="178">
          <cell r="E178" t="str">
            <v>ID010501</v>
          </cell>
          <cell r="G178" t="str">
            <v>NUT</v>
          </cell>
          <cell r="H178" t="str">
            <v>5AD2.26</v>
          </cell>
          <cell r="I178">
            <v>5</v>
          </cell>
        </row>
        <row r="179">
          <cell r="E179" t="str">
            <v>ID010536</v>
          </cell>
          <cell r="G179" t="str">
            <v>RING                  1</v>
          </cell>
          <cell r="H179" t="str">
            <v>5AD2.23</v>
          </cell>
          <cell r="I179">
            <v>3</v>
          </cell>
        </row>
        <row r="180">
          <cell r="E180" t="str">
            <v>ID010540</v>
          </cell>
          <cell r="G180" t="str">
            <v>SCREW</v>
          </cell>
          <cell r="H180" t="str">
            <v>5AD1.23</v>
          </cell>
          <cell r="I180">
            <v>5</v>
          </cell>
        </row>
        <row r="181">
          <cell r="E181" t="str">
            <v>ID010575</v>
          </cell>
          <cell r="G181" t="str">
            <v>SCREW</v>
          </cell>
          <cell r="H181" t="str">
            <v>5AA1.34</v>
          </cell>
          <cell r="I181">
            <v>10</v>
          </cell>
        </row>
        <row r="182">
          <cell r="E182" t="str">
            <v>ID010581</v>
          </cell>
          <cell r="G182" t="str">
            <v>SCREW 3.57</v>
          </cell>
          <cell r="H182" t="str">
            <v>5AD1.27</v>
          </cell>
          <cell r="I182">
            <v>3</v>
          </cell>
        </row>
        <row r="183">
          <cell r="E183" t="str">
            <v>ID010639</v>
          </cell>
          <cell r="G183" t="str">
            <v>SCREW</v>
          </cell>
          <cell r="H183" t="str">
            <v>5AA1.19</v>
          </cell>
          <cell r="I183">
            <v>39</v>
          </cell>
        </row>
        <row r="184">
          <cell r="E184" t="str">
            <v>ID010827</v>
          </cell>
          <cell r="G184" t="str">
            <v>PLUG                  1</v>
          </cell>
          <cell r="H184" t="str">
            <v>5AF6.6</v>
          </cell>
          <cell r="I184">
            <v>6</v>
          </cell>
        </row>
        <row r="185">
          <cell r="E185" t="str">
            <v>ID011123</v>
          </cell>
          <cell r="G185" t="str">
            <v>BEARING</v>
          </cell>
          <cell r="H185" t="str">
            <v>5P5.6</v>
          </cell>
          <cell r="I185">
            <v>59</v>
          </cell>
        </row>
        <row r="186">
          <cell r="E186" t="str">
            <v>ID011175</v>
          </cell>
          <cell r="G186" t="str">
            <v>LOOPER                1</v>
          </cell>
          <cell r="H186" t="str">
            <v>5AF6.1</v>
          </cell>
          <cell r="I186">
            <v>7</v>
          </cell>
        </row>
        <row r="187">
          <cell r="E187" t="str">
            <v>ID011177</v>
          </cell>
          <cell r="G187" t="str">
            <v>NEEDLE GUARD FRONT</v>
          </cell>
          <cell r="H187" t="str">
            <v>5AF6.8</v>
          </cell>
          <cell r="I187">
            <v>1</v>
          </cell>
        </row>
        <row r="188">
          <cell r="E188" t="str">
            <v>ID011213</v>
          </cell>
          <cell r="G188" t="str">
            <v>GEAR, 28</v>
          </cell>
          <cell r="H188" t="str">
            <v>5M1.28</v>
          </cell>
          <cell r="I188">
            <v>31</v>
          </cell>
        </row>
        <row r="189">
          <cell r="E189" t="str">
            <v>ID011260</v>
          </cell>
          <cell r="G189" t="str">
            <v>FEED LIFT ECCENTRIC COMPLETE S</v>
          </cell>
          <cell r="H189" t="str">
            <v>5AA3.1</v>
          </cell>
          <cell r="I189">
            <v>1</v>
          </cell>
        </row>
        <row r="190">
          <cell r="E190" t="str">
            <v>ID011789</v>
          </cell>
          <cell r="G190" t="str">
            <v>SCREW</v>
          </cell>
          <cell r="H190" t="str">
            <v>5AA1.8</v>
          </cell>
          <cell r="I190">
            <v>32</v>
          </cell>
        </row>
        <row r="191">
          <cell r="E191" t="str">
            <v>ID011790</v>
          </cell>
          <cell r="G191" t="str">
            <v>SCREW STITCH TONGUE   1</v>
          </cell>
          <cell r="H191" t="str">
            <v>5AA1.10</v>
          </cell>
          <cell r="I191">
            <v>44</v>
          </cell>
        </row>
        <row r="192">
          <cell r="E192" t="str">
            <v>ID011792</v>
          </cell>
          <cell r="G192" t="str">
            <v>SCREW</v>
          </cell>
          <cell r="H192" t="str">
            <v>5AA1.1</v>
          </cell>
          <cell r="I192">
            <v>19</v>
          </cell>
        </row>
        <row r="193">
          <cell r="E193" t="str">
            <v>ID011839</v>
          </cell>
          <cell r="G193" t="str">
            <v>SCREW</v>
          </cell>
          <cell r="H193" t="str">
            <v>5AA1.28</v>
          </cell>
          <cell r="I193">
            <v>24</v>
          </cell>
        </row>
        <row r="194">
          <cell r="E194" t="str">
            <v>ID012035</v>
          </cell>
          <cell r="G194" t="str">
            <v>WASHER</v>
          </cell>
          <cell r="H194" t="str">
            <v>5AA6.8</v>
          </cell>
          <cell r="I194">
            <v>10</v>
          </cell>
        </row>
        <row r="195">
          <cell r="E195" t="str">
            <v>ID012321</v>
          </cell>
          <cell r="G195" t="str">
            <v>SPRING SUPPORT</v>
          </cell>
          <cell r="H195" t="str">
            <v>5AA3.8</v>
          </cell>
          <cell r="I195">
            <v>14</v>
          </cell>
        </row>
        <row r="196">
          <cell r="E196" t="str">
            <v>ID012322</v>
          </cell>
          <cell r="G196" t="str">
            <v>SPRING</v>
          </cell>
          <cell r="H196" t="str">
            <v>5AA3.7</v>
          </cell>
          <cell r="I196">
            <v>16</v>
          </cell>
        </row>
        <row r="197">
          <cell r="E197" t="str">
            <v>ID012492</v>
          </cell>
          <cell r="G197" t="str">
            <v>SCREW</v>
          </cell>
          <cell r="H197" t="str">
            <v>5AA1.35</v>
          </cell>
          <cell r="I197">
            <v>9</v>
          </cell>
        </row>
        <row r="198">
          <cell r="E198" t="str">
            <v>ID012527</v>
          </cell>
          <cell r="G198" t="str">
            <v>SWITCH</v>
          </cell>
          <cell r="H198" t="str">
            <v>5S5</v>
          </cell>
          <cell r="I198">
            <v>84</v>
          </cell>
        </row>
        <row r="199">
          <cell r="E199" t="str">
            <v>ID013729</v>
          </cell>
          <cell r="G199" t="str">
            <v>SPRING</v>
          </cell>
          <cell r="H199" t="str">
            <v>5AF5.36</v>
          </cell>
          <cell r="I199">
            <v>3</v>
          </cell>
        </row>
        <row r="200">
          <cell r="E200" t="str">
            <v>ID013790</v>
          </cell>
          <cell r="G200" t="str">
            <v>TORNILLO</v>
          </cell>
          <cell r="H200" t="str">
            <v>5AD2.5</v>
          </cell>
          <cell r="I200">
            <v>6</v>
          </cell>
        </row>
        <row r="201">
          <cell r="E201" t="str">
            <v>ID014090</v>
          </cell>
          <cell r="G201" t="str">
            <v>SET SCREW   , SMB 3.18</v>
          </cell>
          <cell r="H201" t="str">
            <v>5AD2.33</v>
          </cell>
          <cell r="I201">
            <v>8</v>
          </cell>
        </row>
        <row r="202">
          <cell r="E202" t="str">
            <v>ID014239</v>
          </cell>
          <cell r="G202" t="str">
            <v>THREAD GUIDE</v>
          </cell>
          <cell r="H202" t="str">
            <v>5AN3</v>
          </cell>
          <cell r="I202">
            <v>242</v>
          </cell>
        </row>
        <row r="203">
          <cell r="E203" t="str">
            <v>ID014313</v>
          </cell>
          <cell r="G203" t="str">
            <v>WASHER</v>
          </cell>
          <cell r="H203" t="str">
            <v>5AF6.5</v>
          </cell>
          <cell r="I203">
            <v>3</v>
          </cell>
        </row>
        <row r="204">
          <cell r="E204" t="str">
            <v>ID014315</v>
          </cell>
          <cell r="G204" t="str">
            <v>OIL FILTER</v>
          </cell>
          <cell r="H204" t="str">
            <v>5AH4</v>
          </cell>
          <cell r="I204">
            <v>11</v>
          </cell>
        </row>
        <row r="205">
          <cell r="E205" t="str">
            <v>ID014448</v>
          </cell>
          <cell r="G205" t="str">
            <v>ECCENTRIC PIN</v>
          </cell>
          <cell r="H205" t="str">
            <v>5AF6.8</v>
          </cell>
          <cell r="I205">
            <v>3</v>
          </cell>
        </row>
        <row r="206">
          <cell r="E206" t="str">
            <v>ID014700</v>
          </cell>
          <cell r="G206" t="str">
            <v>EXHAUST PLATE</v>
          </cell>
          <cell r="H206" t="str">
            <v>5AF6.4</v>
          </cell>
          <cell r="I206">
            <v>2</v>
          </cell>
        </row>
        <row r="207">
          <cell r="E207" t="str">
            <v>ID014866</v>
          </cell>
          <cell r="G207" t="str">
            <v>PHOTO CELL</v>
          </cell>
          <cell r="H207" t="str">
            <v>5AF6.7</v>
          </cell>
          <cell r="I207">
            <v>2</v>
          </cell>
        </row>
        <row r="208">
          <cell r="E208" t="str">
            <v>ID014879</v>
          </cell>
          <cell r="G208" t="str">
            <v>SCREW</v>
          </cell>
          <cell r="H208" t="str">
            <v>5AF5.13</v>
          </cell>
          <cell r="I208">
            <v>8</v>
          </cell>
        </row>
        <row r="209">
          <cell r="E209" t="str">
            <v>ID015419</v>
          </cell>
          <cell r="G209" t="str">
            <v>NEEDLE GUAGE UY128GAS CALIBRE</v>
          </cell>
          <cell r="H209" t="str">
            <v>5AK7</v>
          </cell>
          <cell r="I209">
            <v>90</v>
          </cell>
        </row>
        <row r="210">
          <cell r="E210" t="str">
            <v>ID015762</v>
          </cell>
          <cell r="G210" t="str">
            <v>TORNILLO DE LOOPER_160003</v>
          </cell>
          <cell r="H210" t="str">
            <v>5AA1.36</v>
          </cell>
          <cell r="I210">
            <v>10</v>
          </cell>
        </row>
        <row r="211">
          <cell r="E211" t="str">
            <v>ID022439</v>
          </cell>
          <cell r="G211" t="str">
            <v>SCREW</v>
          </cell>
          <cell r="H211" t="str">
            <v>5M1.14</v>
          </cell>
          <cell r="I211">
            <v>67</v>
          </cell>
        </row>
        <row r="212">
          <cell r="E212" t="str">
            <v>ID022453</v>
          </cell>
          <cell r="G212" t="str">
            <v>SCREW</v>
          </cell>
          <cell r="H212" t="str">
            <v>5AA1.26</v>
          </cell>
          <cell r="I212">
            <v>30</v>
          </cell>
        </row>
        <row r="213">
          <cell r="E213" t="str">
            <v>ID022572</v>
          </cell>
          <cell r="G213" t="str">
            <v>SCREW</v>
          </cell>
          <cell r="H213" t="str">
            <v>5AA1.25</v>
          </cell>
          <cell r="I213">
            <v>29</v>
          </cell>
        </row>
        <row r="214">
          <cell r="E214" t="str">
            <v>ID022582</v>
          </cell>
          <cell r="G214" t="str">
            <v>SCREW</v>
          </cell>
          <cell r="H214" t="str">
            <v>5AA1.13</v>
          </cell>
          <cell r="I214">
            <v>9</v>
          </cell>
        </row>
        <row r="215">
          <cell r="E215" t="str">
            <v>ID022584</v>
          </cell>
          <cell r="G215" t="str">
            <v>SCREW</v>
          </cell>
          <cell r="H215" t="str">
            <v>5AA1.4</v>
          </cell>
          <cell r="I215">
            <v>29</v>
          </cell>
        </row>
        <row r="216">
          <cell r="E216" t="str">
            <v>ID022612</v>
          </cell>
          <cell r="G216" t="str">
            <v>SCREW</v>
          </cell>
          <cell r="H216" t="str">
            <v>5AA1.15</v>
          </cell>
          <cell r="I216">
            <v>37</v>
          </cell>
        </row>
        <row r="217">
          <cell r="E217" t="str">
            <v>ID022638</v>
          </cell>
          <cell r="G217" t="str">
            <v>CHIP GUARD SPRING</v>
          </cell>
          <cell r="H217" t="str">
            <v>5AA1.17</v>
          </cell>
          <cell r="I217">
            <v>5</v>
          </cell>
        </row>
        <row r="218">
          <cell r="E218" t="str">
            <v>ID022757</v>
          </cell>
          <cell r="G218" t="str">
            <v>KNIFE</v>
          </cell>
          <cell r="H218" t="str">
            <v>5AF6.2</v>
          </cell>
          <cell r="I218">
            <v>4</v>
          </cell>
        </row>
        <row r="219">
          <cell r="E219" t="str">
            <v>ID023017</v>
          </cell>
          <cell r="G219" t="str">
            <v>SCREW</v>
          </cell>
          <cell r="H219" t="str">
            <v>5AA1.34</v>
          </cell>
          <cell r="I219">
            <v>10</v>
          </cell>
        </row>
        <row r="220">
          <cell r="E220" t="str">
            <v>ID023032</v>
          </cell>
          <cell r="G220" t="str">
            <v>SCREW</v>
          </cell>
          <cell r="H220" t="str">
            <v>5AA1.21</v>
          </cell>
          <cell r="I220">
            <v>10</v>
          </cell>
        </row>
        <row r="221">
          <cell r="E221" t="str">
            <v>ID023065</v>
          </cell>
          <cell r="G221" t="str">
            <v>WASHER</v>
          </cell>
          <cell r="H221" t="str">
            <v>5AA6.7</v>
          </cell>
          <cell r="I221">
            <v>6</v>
          </cell>
        </row>
        <row r="222">
          <cell r="E222" t="str">
            <v>ID023423</v>
          </cell>
          <cell r="G222" t="str">
            <v>EDGE GUIDE BRACKET</v>
          </cell>
          <cell r="H222" t="str">
            <v>5AF6.4</v>
          </cell>
          <cell r="I222">
            <v>3</v>
          </cell>
        </row>
        <row r="223">
          <cell r="E223" t="str">
            <v>ID023514</v>
          </cell>
          <cell r="G223" t="str">
            <v>SCOKET HEAD</v>
          </cell>
          <cell r="H223" t="str">
            <v>5AF5.15</v>
          </cell>
          <cell r="I223">
            <v>9</v>
          </cell>
        </row>
        <row r="224">
          <cell r="E224" t="str">
            <v>ID024459</v>
          </cell>
          <cell r="G224" t="str">
            <v>SCREW</v>
          </cell>
          <cell r="H224" t="str">
            <v>5AD1.25</v>
          </cell>
          <cell r="I224">
            <v>5</v>
          </cell>
        </row>
        <row r="225">
          <cell r="E225" t="str">
            <v>ID024519</v>
          </cell>
          <cell r="G225" t="str">
            <v>NEEDLE PLATE F/PEGASUS WT500</v>
          </cell>
          <cell r="H225" t="str">
            <v>5AF6.6</v>
          </cell>
          <cell r="I225">
            <v>9</v>
          </cell>
        </row>
        <row r="226">
          <cell r="E226" t="str">
            <v>ID024769</v>
          </cell>
          <cell r="G226" t="str">
            <v>NEEDLE HOLDER</v>
          </cell>
          <cell r="H226" t="str">
            <v>5AF6.1</v>
          </cell>
          <cell r="I226">
            <v>3</v>
          </cell>
        </row>
        <row r="227">
          <cell r="E227" t="str">
            <v>ID024819</v>
          </cell>
          <cell r="G227" t="str">
            <v>CONNECTING LINE</v>
          </cell>
          <cell r="H227" t="str">
            <v>5S5</v>
          </cell>
          <cell r="I227">
            <v>22</v>
          </cell>
        </row>
        <row r="228">
          <cell r="E228" t="str">
            <v>ID025270</v>
          </cell>
          <cell r="G228" t="str">
            <v>WASHER</v>
          </cell>
          <cell r="H228" t="str">
            <v>5AD5.1</v>
          </cell>
          <cell r="I228">
            <v>4</v>
          </cell>
        </row>
        <row r="229">
          <cell r="E229" t="str">
            <v>ID025648</v>
          </cell>
          <cell r="G229" t="str">
            <v>SEAM</v>
          </cell>
          <cell r="H229" t="str">
            <v>5AF6.2</v>
          </cell>
          <cell r="I229">
            <v>2</v>
          </cell>
        </row>
        <row r="230">
          <cell r="E230" t="str">
            <v>ID025657</v>
          </cell>
          <cell r="G230" t="str">
            <v>SCREW</v>
          </cell>
          <cell r="H230" t="str">
            <v>5AF5.23</v>
          </cell>
          <cell r="I230">
            <v>10</v>
          </cell>
        </row>
        <row r="231">
          <cell r="E231" t="str">
            <v>ID025666</v>
          </cell>
          <cell r="G231" t="str">
            <v>SCREW</v>
          </cell>
          <cell r="H231" t="str">
            <v>5AF5.31</v>
          </cell>
          <cell r="I231">
            <v>10</v>
          </cell>
        </row>
        <row r="232">
          <cell r="E232" t="str">
            <v>ID025667</v>
          </cell>
          <cell r="G232" t="str">
            <v>M3 X12MM FLAT HEAD S. C.S</v>
          </cell>
          <cell r="H232" t="str">
            <v>5AF5.29</v>
          </cell>
          <cell r="I232">
            <v>9</v>
          </cell>
        </row>
        <row r="233">
          <cell r="E233" t="str">
            <v>ID026105</v>
          </cell>
          <cell r="G233" t="str">
            <v>MOTOR 1/2 H.P 220 VOLT. 3 PHAS</v>
          </cell>
          <cell r="H233" t="str">
            <v>CUN02</v>
          </cell>
          <cell r="I233">
            <v>2</v>
          </cell>
        </row>
        <row r="234">
          <cell r="E234" t="str">
            <v>ID026106</v>
          </cell>
          <cell r="G234" t="str">
            <v>0516030 O'RING</v>
          </cell>
          <cell r="H234" t="str">
            <v>CUE07</v>
          </cell>
          <cell r="I234">
            <v>4</v>
          </cell>
        </row>
        <row r="235">
          <cell r="E235" t="str">
            <v>ID026107</v>
          </cell>
          <cell r="G235" t="str">
            <v>GUIDE STUD</v>
          </cell>
          <cell r="H235" t="str">
            <v>CUE02</v>
          </cell>
          <cell r="I235">
            <v>2</v>
          </cell>
        </row>
        <row r="236">
          <cell r="E236" t="str">
            <v>ID026108</v>
          </cell>
          <cell r="G236" t="str">
            <v>GRINDER HOUSING SCREW</v>
          </cell>
          <cell r="H236" t="str">
            <v>CUE04</v>
          </cell>
          <cell r="I236">
            <v>4</v>
          </cell>
        </row>
        <row r="237">
          <cell r="E237" t="str">
            <v>ID026109</v>
          </cell>
          <cell r="G237" t="str">
            <v>GRINDER SPRING</v>
          </cell>
          <cell r="H237" t="str">
            <v>CUE02</v>
          </cell>
          <cell r="I237">
            <v>10</v>
          </cell>
        </row>
        <row r="238">
          <cell r="E238" t="str">
            <v>ID026110</v>
          </cell>
          <cell r="G238" t="str">
            <v>PLUNGER</v>
          </cell>
          <cell r="H238" t="str">
            <v>CUE02</v>
          </cell>
          <cell r="I238">
            <v>4</v>
          </cell>
        </row>
        <row r="239">
          <cell r="E239" t="str">
            <v>ID026111</v>
          </cell>
          <cell r="G239" t="str">
            <v>GRINDER SHAFT BEARING</v>
          </cell>
          <cell r="H239" t="str">
            <v>CUE02</v>
          </cell>
          <cell r="I239">
            <v>4</v>
          </cell>
        </row>
        <row r="240">
          <cell r="E240" t="str">
            <v>ID026112</v>
          </cell>
          <cell r="G240" t="str">
            <v>GRINDER WHEEL</v>
          </cell>
          <cell r="H240" t="str">
            <v>CUE01</v>
          </cell>
          <cell r="I240">
            <v>3</v>
          </cell>
        </row>
        <row r="241">
          <cell r="E241" t="str">
            <v>ID026113</v>
          </cell>
          <cell r="G241" t="str">
            <v>HONE</v>
          </cell>
          <cell r="H241" t="str">
            <v>CUE02</v>
          </cell>
          <cell r="I241">
            <v>4</v>
          </cell>
        </row>
        <row r="242">
          <cell r="E242" t="str">
            <v>ID026114</v>
          </cell>
          <cell r="G242" t="str">
            <v>PARA FLEX COUPLING   COMAB</v>
          </cell>
          <cell r="H242" t="str">
            <v>CUE02</v>
          </cell>
          <cell r="I242">
            <v>4</v>
          </cell>
        </row>
        <row r="243">
          <cell r="E243" t="str">
            <v>ID026162</v>
          </cell>
          <cell r="G243" t="str">
            <v>4  BLADE</v>
          </cell>
          <cell r="H243" t="str">
            <v>CUE01</v>
          </cell>
          <cell r="I243">
            <v>2</v>
          </cell>
        </row>
        <row r="244">
          <cell r="E244" t="str">
            <v>ID026326</v>
          </cell>
          <cell r="G244" t="str">
            <v>GRINDER HOUSING BOLT</v>
          </cell>
          <cell r="H244" t="str">
            <v>CUE02</v>
          </cell>
          <cell r="I244">
            <v>10</v>
          </cell>
        </row>
        <row r="245">
          <cell r="E245" t="str">
            <v>ID026338</v>
          </cell>
          <cell r="G245" t="str">
            <v>GRINDER WHEEL BLOTTER WASHER</v>
          </cell>
          <cell r="H245" t="str">
            <v>CUE01</v>
          </cell>
          <cell r="I245">
            <v>4</v>
          </cell>
        </row>
        <row r="246">
          <cell r="E246" t="str">
            <v>ID026339</v>
          </cell>
          <cell r="G246" t="str">
            <v>HOME CLAMP SCREW</v>
          </cell>
          <cell r="H246" t="str">
            <v>CUE02</v>
          </cell>
          <cell r="I246">
            <v>10</v>
          </cell>
        </row>
        <row r="247">
          <cell r="E247" t="str">
            <v>ID026414</v>
          </cell>
          <cell r="G247" t="str">
            <v>SHAFT CAM SHARP</v>
          </cell>
          <cell r="H247" t="str">
            <v>CUH07</v>
          </cell>
          <cell r="I247">
            <v>19</v>
          </cell>
        </row>
        <row r="248">
          <cell r="E248" t="str">
            <v>ID026429</v>
          </cell>
          <cell r="G248" t="str">
            <v>KNIFE LOCK WASCHER SPECIAL</v>
          </cell>
          <cell r="H248" t="str">
            <v>CUG01</v>
          </cell>
          <cell r="I248">
            <v>107</v>
          </cell>
        </row>
        <row r="249">
          <cell r="E249" t="str">
            <v>ID026432</v>
          </cell>
          <cell r="G249" t="str">
            <v>THRUSH WASHER FLAT</v>
          </cell>
          <cell r="H249" t="str">
            <v>CUG04</v>
          </cell>
          <cell r="I249">
            <v>30</v>
          </cell>
        </row>
        <row r="250">
          <cell r="E250" t="str">
            <v>ID026433</v>
          </cell>
          <cell r="G250" t="str">
            <v>THRUST WASHER FLAT  FOR BOTTON</v>
          </cell>
          <cell r="H250" t="str">
            <v>CUG04</v>
          </cell>
          <cell r="I250">
            <v>40</v>
          </cell>
        </row>
        <row r="251">
          <cell r="E251" t="str">
            <v>ID026434</v>
          </cell>
          <cell r="G251" t="str">
            <v>SPRING WASHER FOR LEVER</v>
          </cell>
          <cell r="H251" t="str">
            <v>CUG05</v>
          </cell>
          <cell r="I251">
            <v>31</v>
          </cell>
        </row>
        <row r="252">
          <cell r="E252" t="str">
            <v>ID026435</v>
          </cell>
          <cell r="G252" t="str">
            <v>WASHER FOR LOCK BRACKET</v>
          </cell>
          <cell r="H252" t="str">
            <v>CUH07</v>
          </cell>
          <cell r="I252">
            <v>21</v>
          </cell>
        </row>
        <row r="253">
          <cell r="E253" t="str">
            <v>ID026436</v>
          </cell>
          <cell r="G253" t="str">
            <v>WASHER, FLAT</v>
          </cell>
          <cell r="H253" t="str">
            <v>CUG03</v>
          </cell>
          <cell r="I253">
            <v>44</v>
          </cell>
        </row>
        <row r="254">
          <cell r="E254" t="str">
            <v>ID026437</v>
          </cell>
          <cell r="G254" t="str">
            <v>THURS WASHER,UPPER NUT</v>
          </cell>
          <cell r="H254" t="str">
            <v>CUG04</v>
          </cell>
          <cell r="I254">
            <v>32</v>
          </cell>
        </row>
        <row r="255">
          <cell r="E255" t="str">
            <v>ID026442</v>
          </cell>
          <cell r="G255" t="str">
            <v>STUD LOWER RH MOUNTING</v>
          </cell>
          <cell r="H255" t="str">
            <v>CUG05</v>
          </cell>
          <cell r="I255">
            <v>40</v>
          </cell>
        </row>
        <row r="256">
          <cell r="E256" t="str">
            <v>ID026445</v>
          </cell>
          <cell r="G256" t="str">
            <v>HINBE PIN</v>
          </cell>
          <cell r="H256" t="str">
            <v>CUG02</v>
          </cell>
          <cell r="I256">
            <v>20</v>
          </cell>
        </row>
        <row r="257">
          <cell r="E257" t="str">
            <v>ID026447</v>
          </cell>
          <cell r="G257" t="str">
            <v>RATAINING RING FOR BELL</v>
          </cell>
          <cell r="H257" t="str">
            <v>CUG02</v>
          </cell>
          <cell r="I257">
            <v>42</v>
          </cell>
        </row>
        <row r="258">
          <cell r="E258" t="str">
            <v>ID026454</v>
          </cell>
          <cell r="G258" t="str">
            <v>SCREW FOR LACTCH</v>
          </cell>
          <cell r="H258" t="str">
            <v>CUH07</v>
          </cell>
          <cell r="I258">
            <v>20</v>
          </cell>
        </row>
        <row r="259">
          <cell r="E259" t="str">
            <v>ID026455</v>
          </cell>
          <cell r="G259" t="str">
            <v>CAM SHAFT SPRING SCREW</v>
          </cell>
          <cell r="H259" t="str">
            <v>CUH07</v>
          </cell>
          <cell r="I259">
            <v>20</v>
          </cell>
        </row>
        <row r="260">
          <cell r="E260" t="str">
            <v>ID026457</v>
          </cell>
          <cell r="G260" t="str">
            <v>SCREW FOR CLAMPING ARM</v>
          </cell>
          <cell r="H260" t="str">
            <v>CUG01</v>
          </cell>
          <cell r="I260">
            <v>29</v>
          </cell>
        </row>
        <row r="261">
          <cell r="E261" t="str">
            <v>ID026460</v>
          </cell>
          <cell r="G261" t="str">
            <v>STNDRD.TO SCRW</v>
          </cell>
          <cell r="H261" t="str">
            <v>CUH07</v>
          </cell>
          <cell r="I261">
            <v>20</v>
          </cell>
        </row>
        <row r="262">
          <cell r="E262" t="str">
            <v>ID026461</v>
          </cell>
          <cell r="G262" t="str">
            <v>CLAMP SCREW FOR ROLLERS</v>
          </cell>
          <cell r="H262" t="str">
            <v>CUG04</v>
          </cell>
          <cell r="I262">
            <v>50</v>
          </cell>
        </row>
        <row r="263">
          <cell r="E263" t="str">
            <v>ID026464</v>
          </cell>
          <cell r="G263" t="str">
            <v>CARRYING HANDLE</v>
          </cell>
          <cell r="H263" t="str">
            <v>CUH13</v>
          </cell>
          <cell r="I263">
            <v>9</v>
          </cell>
        </row>
        <row r="264">
          <cell r="E264" t="str">
            <v>ID026465</v>
          </cell>
          <cell r="G264" t="str">
            <v>LIFT HANDLE FOR KNIFE GUARD</v>
          </cell>
          <cell r="H264" t="str">
            <v>CUH02</v>
          </cell>
          <cell r="I264">
            <v>27</v>
          </cell>
        </row>
        <row r="265">
          <cell r="E265" t="str">
            <v>ID026474</v>
          </cell>
          <cell r="G265" t="str">
            <v>SCREW ROUND HEAD</v>
          </cell>
          <cell r="H265" t="str">
            <v>CUG01</v>
          </cell>
          <cell r="I265">
            <v>112</v>
          </cell>
        </row>
        <row r="266">
          <cell r="E266" t="str">
            <v>ID026475</v>
          </cell>
          <cell r="G266" t="str">
            <v>SCREW ROUND HEAD</v>
          </cell>
          <cell r="H266" t="str">
            <v>CUG02</v>
          </cell>
          <cell r="I266">
            <v>191</v>
          </cell>
        </row>
        <row r="267">
          <cell r="E267" t="str">
            <v>ID026476</v>
          </cell>
          <cell r="G267" t="str">
            <v>300C10-6 SCREW,RD.HD. #6-32 X</v>
          </cell>
          <cell r="H267" t="str">
            <v>CUG05</v>
          </cell>
          <cell r="I267">
            <v>19</v>
          </cell>
        </row>
        <row r="268">
          <cell r="E268" t="str">
            <v>ID026479</v>
          </cell>
          <cell r="G268" t="str">
            <v>SCREW ROUND HEAD</v>
          </cell>
          <cell r="H268" t="str">
            <v>CUG01</v>
          </cell>
          <cell r="I268">
            <v>75</v>
          </cell>
        </row>
        <row r="269">
          <cell r="E269" t="str">
            <v>ID026480</v>
          </cell>
          <cell r="G269" t="str">
            <v>SCREW FILLISTER HEAD</v>
          </cell>
          <cell r="H269" t="str">
            <v>CUG06</v>
          </cell>
          <cell r="I269">
            <v>20</v>
          </cell>
        </row>
        <row r="270">
          <cell r="E270" t="str">
            <v>ID026482</v>
          </cell>
          <cell r="G270" t="str">
            <v>SCREW FLAT HEAD</v>
          </cell>
          <cell r="H270" t="str">
            <v>CUG06</v>
          </cell>
          <cell r="I270">
            <v>20</v>
          </cell>
        </row>
        <row r="271">
          <cell r="E271" t="str">
            <v>ID026483</v>
          </cell>
          <cell r="G271" t="str">
            <v>SCREW FLAT HEAD</v>
          </cell>
          <cell r="H271" t="str">
            <v>CUG01</v>
          </cell>
          <cell r="I271">
            <v>117</v>
          </cell>
        </row>
        <row r="272">
          <cell r="E272" t="str">
            <v>ID026493</v>
          </cell>
          <cell r="G272" t="str">
            <v>SET SCREW FOR CAM</v>
          </cell>
          <cell r="H272" t="str">
            <v>CUG06</v>
          </cell>
          <cell r="I272">
            <v>20</v>
          </cell>
        </row>
        <row r="273">
          <cell r="E273" t="str">
            <v>ID026506</v>
          </cell>
          <cell r="G273" t="str">
            <v>SPRING FOR LACTCH</v>
          </cell>
          <cell r="H273" t="str">
            <v>CUG03</v>
          </cell>
          <cell r="I273">
            <v>30</v>
          </cell>
        </row>
        <row r="274">
          <cell r="E274" t="str">
            <v>ID026555</v>
          </cell>
          <cell r="G274" t="str">
            <v>FRONT TO REAR BEARING NUT</v>
          </cell>
          <cell r="H274" t="str">
            <v>CUG06</v>
          </cell>
          <cell r="I274">
            <v>21</v>
          </cell>
        </row>
        <row r="275">
          <cell r="E275" t="str">
            <v>ID026557</v>
          </cell>
          <cell r="G275" t="str">
            <v>R.H NUT FOR SCREW SHAFT</v>
          </cell>
          <cell r="H275" t="str">
            <v>CUG03</v>
          </cell>
          <cell r="I275">
            <v>20</v>
          </cell>
        </row>
        <row r="276">
          <cell r="E276" t="str">
            <v>ID026558</v>
          </cell>
          <cell r="G276" t="str">
            <v>L.H NUT FOR SCREW SHAFT</v>
          </cell>
          <cell r="H276" t="str">
            <v>CUG03</v>
          </cell>
          <cell r="I276">
            <v>6</v>
          </cell>
        </row>
        <row r="277">
          <cell r="E277" t="str">
            <v>ID026559</v>
          </cell>
          <cell r="G277" t="str">
            <v>RH FOLLOWER NUT</v>
          </cell>
          <cell r="H277" t="str">
            <v>CUG03</v>
          </cell>
          <cell r="I277">
            <v>15</v>
          </cell>
        </row>
        <row r="278">
          <cell r="E278" t="str">
            <v>ID026560</v>
          </cell>
          <cell r="G278" t="str">
            <v>LH FOLLOWER NUT</v>
          </cell>
          <cell r="H278" t="str">
            <v>CUG03</v>
          </cell>
          <cell r="I278">
            <v>15</v>
          </cell>
        </row>
        <row r="279">
          <cell r="E279" t="str">
            <v>ID026563</v>
          </cell>
          <cell r="G279" t="str">
            <v>GUIDE ADJUSTING NUT</v>
          </cell>
          <cell r="H279" t="str">
            <v>CUG02</v>
          </cell>
          <cell r="I279">
            <v>40</v>
          </cell>
        </row>
        <row r="280">
          <cell r="E280" t="str">
            <v>ID026674</v>
          </cell>
          <cell r="G280" t="str">
            <v>RUBBER MOUNTED ROLLER</v>
          </cell>
          <cell r="H280" t="str">
            <v>CUG07</v>
          </cell>
          <cell r="I280">
            <v>4</v>
          </cell>
        </row>
        <row r="281">
          <cell r="E281" t="str">
            <v>ID026679</v>
          </cell>
          <cell r="G281" t="str">
            <v>GREASE PLUG</v>
          </cell>
          <cell r="H281" t="str">
            <v>CUG06</v>
          </cell>
          <cell r="I281">
            <v>19</v>
          </cell>
        </row>
        <row r="282">
          <cell r="E282" t="str">
            <v>ID026680</v>
          </cell>
          <cell r="G282" t="str">
            <v>PRESSURE FOOT LOCK</v>
          </cell>
          <cell r="H282" t="str">
            <v>CUH07</v>
          </cell>
          <cell r="I282">
            <v>5</v>
          </cell>
        </row>
        <row r="283">
          <cell r="E283" t="str">
            <v>ID026682</v>
          </cell>
          <cell r="G283" t="str">
            <v>SPACE FOR BALL BEARINGS</v>
          </cell>
          <cell r="H283" t="str">
            <v>CUG01</v>
          </cell>
          <cell r="I283">
            <v>62</v>
          </cell>
        </row>
        <row r="284">
          <cell r="E284" t="str">
            <v>ID026684</v>
          </cell>
          <cell r="G284" t="str">
            <v>BELL CRANK COMPLETE</v>
          </cell>
          <cell r="H284" t="str">
            <v>CUH08</v>
          </cell>
          <cell r="I284">
            <v>8</v>
          </cell>
        </row>
        <row r="285">
          <cell r="E285" t="str">
            <v>ID026692</v>
          </cell>
          <cell r="G285" t="str">
            <v>RELEASE LEVER WITH CAM</v>
          </cell>
          <cell r="H285" t="str">
            <v>CUH02</v>
          </cell>
          <cell r="I285">
            <v>10</v>
          </cell>
        </row>
        <row r="286">
          <cell r="E286" t="str">
            <v>ID026693</v>
          </cell>
          <cell r="G286" t="str">
            <v>SHARPENER HOUSING</v>
          </cell>
          <cell r="H286" t="str">
            <v>CUH14</v>
          </cell>
          <cell r="I286">
            <v>2</v>
          </cell>
        </row>
        <row r="287">
          <cell r="E287" t="str">
            <v>ID026696</v>
          </cell>
          <cell r="G287" t="str">
            <v>PUSH ROD</v>
          </cell>
          <cell r="H287" t="str">
            <v>CUH05</v>
          </cell>
          <cell r="I287">
            <v>5</v>
          </cell>
        </row>
        <row r="288">
          <cell r="E288" t="str">
            <v>ID026702</v>
          </cell>
          <cell r="G288" t="str">
            <v>SPRING</v>
          </cell>
          <cell r="H288" t="str">
            <v>CUH05</v>
          </cell>
          <cell r="I288">
            <v>4</v>
          </cell>
        </row>
        <row r="289">
          <cell r="E289" t="str">
            <v>ID026703</v>
          </cell>
          <cell r="G289" t="str">
            <v>PRESSURE FOOT SHOE STROKE</v>
          </cell>
          <cell r="H289" t="str">
            <v>CUG07</v>
          </cell>
          <cell r="I289">
            <v>6</v>
          </cell>
        </row>
        <row r="290">
          <cell r="E290" t="str">
            <v>ID026706</v>
          </cell>
          <cell r="G290" t="str">
            <v>CAPACITOR 220 VOLT</v>
          </cell>
          <cell r="H290" t="str">
            <v>CUH04</v>
          </cell>
          <cell r="I290">
            <v>9</v>
          </cell>
        </row>
        <row r="291">
          <cell r="E291" t="str">
            <v>ID026708</v>
          </cell>
          <cell r="G291" t="str">
            <v>LOWER GEAR BRACKET WITH C.</v>
          </cell>
          <cell r="H291" t="str">
            <v>CUH08</v>
          </cell>
          <cell r="I291">
            <v>4</v>
          </cell>
        </row>
        <row r="292">
          <cell r="E292" t="str">
            <v>ID026710</v>
          </cell>
          <cell r="G292" t="str">
            <v>THRUST BEARING</v>
          </cell>
          <cell r="H292" t="str">
            <v>CUG04</v>
          </cell>
          <cell r="I292">
            <v>52</v>
          </cell>
        </row>
        <row r="293">
          <cell r="E293" t="str">
            <v>ID026711</v>
          </cell>
          <cell r="G293" t="str">
            <v>FRONT BALL BEARING RETAINER</v>
          </cell>
          <cell r="H293" t="str">
            <v>CUH06</v>
          </cell>
          <cell r="I293">
            <v>2</v>
          </cell>
        </row>
        <row r="294">
          <cell r="E294" t="str">
            <v>ID026712</v>
          </cell>
          <cell r="G294" t="str">
            <v>OIL PAD HOLDER</v>
          </cell>
          <cell r="H294" t="str">
            <v>CUG06</v>
          </cell>
          <cell r="I294">
            <v>4</v>
          </cell>
        </row>
        <row r="295">
          <cell r="E295" t="str">
            <v>ID026729</v>
          </cell>
          <cell r="G295" t="str">
            <v>GEAR ON SCREW SHAFT</v>
          </cell>
          <cell r="H295" t="str">
            <v>CUG02</v>
          </cell>
          <cell r="I295">
            <v>10</v>
          </cell>
        </row>
        <row r="296">
          <cell r="E296" t="str">
            <v>ID026733</v>
          </cell>
          <cell r="G296" t="str">
            <v>BEARING FOR DRIVE SHAFT</v>
          </cell>
          <cell r="H296" t="str">
            <v>CUG04</v>
          </cell>
          <cell r="I296">
            <v>44</v>
          </cell>
        </row>
        <row r="297">
          <cell r="E297" t="str">
            <v>ID026734</v>
          </cell>
          <cell r="G297" t="str">
            <v>BEARING FOR BELL CRANK</v>
          </cell>
          <cell r="H297" t="str">
            <v>CUH06</v>
          </cell>
          <cell r="I297">
            <v>20</v>
          </cell>
        </row>
        <row r="298">
          <cell r="E298" t="str">
            <v>ID026735</v>
          </cell>
          <cell r="G298" t="str">
            <v>BEARING FOR DRIVE SHAFT</v>
          </cell>
          <cell r="H298" t="str">
            <v>CUH06</v>
          </cell>
          <cell r="I298">
            <v>20</v>
          </cell>
        </row>
        <row r="299">
          <cell r="E299" t="str">
            <v>ID026736</v>
          </cell>
          <cell r="G299" t="str">
            <v>BEARING FOR DRIVE SHAFT</v>
          </cell>
          <cell r="H299" t="str">
            <v>CUG04</v>
          </cell>
          <cell r="I299">
            <v>45</v>
          </cell>
        </row>
        <row r="300">
          <cell r="E300" t="str">
            <v>ID026737</v>
          </cell>
          <cell r="G300" t="str">
            <v>BEARING FOR SCREW SHAFT</v>
          </cell>
          <cell r="H300" t="str">
            <v>CUH06</v>
          </cell>
          <cell r="I300">
            <v>10</v>
          </cell>
        </row>
        <row r="301">
          <cell r="E301" t="str">
            <v>ID026738</v>
          </cell>
          <cell r="G301" t="str">
            <v>BALL BEARING FOR CRANK</v>
          </cell>
          <cell r="H301" t="str">
            <v>CUH02</v>
          </cell>
          <cell r="I301">
            <v>41</v>
          </cell>
        </row>
        <row r="302">
          <cell r="E302" t="str">
            <v>ID026743</v>
          </cell>
          <cell r="G302" t="str">
            <v>LATCH FOR CAM</v>
          </cell>
          <cell r="H302" t="str">
            <v>CUH06</v>
          </cell>
          <cell r="I302">
            <v>5</v>
          </cell>
        </row>
        <row r="303">
          <cell r="E303" t="str">
            <v>ID026766</v>
          </cell>
          <cell r="G303" t="str">
            <v>CHUCK DRIVE BELT</v>
          </cell>
          <cell r="H303" t="str">
            <v>CUC05</v>
          </cell>
          <cell r="I303">
            <v>8</v>
          </cell>
        </row>
        <row r="304">
          <cell r="E304" t="str">
            <v>ID026767</v>
          </cell>
          <cell r="G304" t="str">
            <v>DRIVE MOTOR</v>
          </cell>
          <cell r="H304" t="str">
            <v>CUN02</v>
          </cell>
          <cell r="I304">
            <v>1</v>
          </cell>
        </row>
        <row r="305">
          <cell r="E305" t="str">
            <v>ID026772</v>
          </cell>
          <cell r="G305" t="str">
            <v>KNIFE DRV.SPINDLE</v>
          </cell>
          <cell r="H305" t="str">
            <v>CUC06</v>
          </cell>
          <cell r="I305">
            <v>1</v>
          </cell>
        </row>
        <row r="306">
          <cell r="E306" t="str">
            <v>ID026773</v>
          </cell>
          <cell r="G306" t="str">
            <v>KNF.DRV.SPND.NUT</v>
          </cell>
          <cell r="H306" t="str">
            <v>CUC06</v>
          </cell>
          <cell r="I306">
            <v>2</v>
          </cell>
        </row>
        <row r="307">
          <cell r="E307" t="str">
            <v>ID026777</v>
          </cell>
          <cell r="G307" t="str">
            <v>KNIFE NUT</v>
          </cell>
          <cell r="H307" t="str">
            <v>CUC06</v>
          </cell>
          <cell r="I307">
            <v>1</v>
          </cell>
        </row>
        <row r="308">
          <cell r="E308" t="str">
            <v>ID026780</v>
          </cell>
          <cell r="G308" t="str">
            <v>GRINDER WHEEL</v>
          </cell>
          <cell r="H308" t="str">
            <v>CUC05</v>
          </cell>
          <cell r="I308">
            <v>7</v>
          </cell>
        </row>
        <row r="309">
          <cell r="E309" t="str">
            <v>ID026784</v>
          </cell>
          <cell r="G309" t="str">
            <v>SERVO MOTOR</v>
          </cell>
          <cell r="H309" t="str">
            <v>CUC07</v>
          </cell>
          <cell r="I309">
            <v>1</v>
          </cell>
        </row>
        <row r="310">
          <cell r="E310" t="str">
            <v>ID026788</v>
          </cell>
          <cell r="G310" t="str">
            <v>DRIVE</v>
          </cell>
          <cell r="H310" t="str">
            <v>CUC07</v>
          </cell>
          <cell r="I310">
            <v>1</v>
          </cell>
        </row>
        <row r="311">
          <cell r="E311" t="str">
            <v>ID026817</v>
          </cell>
          <cell r="G311" t="str">
            <v>PRISION BAR PLATE</v>
          </cell>
          <cell r="H311" t="str">
            <v>CUF02</v>
          </cell>
          <cell r="I311">
            <v>2</v>
          </cell>
        </row>
        <row r="312">
          <cell r="E312" t="str">
            <v>ID026821</v>
          </cell>
          <cell r="G312" t="str">
            <v>CARRIAGE RUBBER WHEEL</v>
          </cell>
          <cell r="H312" t="str">
            <v>CUC02</v>
          </cell>
          <cell r="I312">
            <v>11</v>
          </cell>
        </row>
        <row r="313">
          <cell r="E313" t="str">
            <v>ID026822</v>
          </cell>
          <cell r="G313" t="str">
            <v>CARRAGE WHEEL</v>
          </cell>
          <cell r="H313" t="str">
            <v>CUF14</v>
          </cell>
          <cell r="I313">
            <v>1</v>
          </cell>
        </row>
        <row r="314">
          <cell r="E314" t="str">
            <v>ID026823</v>
          </cell>
          <cell r="G314" t="str">
            <v>OFFSET AXLE-FRONT</v>
          </cell>
          <cell r="H314" t="str">
            <v>CUF06</v>
          </cell>
          <cell r="I314">
            <v>1</v>
          </cell>
        </row>
        <row r="315">
          <cell r="E315" t="str">
            <v>ID026825</v>
          </cell>
          <cell r="G315" t="str">
            <v>OFFSET AXLE-REAR</v>
          </cell>
          <cell r="H315" t="str">
            <v>CUF08</v>
          </cell>
          <cell r="I315">
            <v>1</v>
          </cell>
        </row>
        <row r="316">
          <cell r="E316" t="str">
            <v>ID026826</v>
          </cell>
          <cell r="G316" t="str">
            <v>CHAIN IDLER STUD</v>
          </cell>
          <cell r="H316" t="str">
            <v>CUF08</v>
          </cell>
          <cell r="I316">
            <v>1</v>
          </cell>
        </row>
        <row r="317">
          <cell r="E317" t="str">
            <v>ID026827</v>
          </cell>
          <cell r="G317" t="str">
            <v>CHAIN IDLER</v>
          </cell>
          <cell r="H317" t="str">
            <v>CUF06</v>
          </cell>
          <cell r="I317">
            <v>1</v>
          </cell>
        </row>
        <row r="318">
          <cell r="E318" t="str">
            <v>ID026831</v>
          </cell>
          <cell r="G318" t="str">
            <v>FEED ROLL SPROCKET</v>
          </cell>
          <cell r="H318" t="str">
            <v>CUF07</v>
          </cell>
          <cell r="I318">
            <v>2</v>
          </cell>
        </row>
        <row r="319">
          <cell r="E319" t="str">
            <v>ID026841</v>
          </cell>
          <cell r="G319" t="str">
            <v>FEED ROLL RACHET</v>
          </cell>
          <cell r="H319" t="str">
            <v>CUF03</v>
          </cell>
          <cell r="I319">
            <v>10</v>
          </cell>
        </row>
        <row r="320">
          <cell r="E320" t="str">
            <v>ID026842</v>
          </cell>
          <cell r="G320" t="str">
            <v>FEED ROLL RATCHET DOG</v>
          </cell>
          <cell r="H320" t="str">
            <v>CUF02</v>
          </cell>
          <cell r="I320">
            <v>1</v>
          </cell>
        </row>
        <row r="321">
          <cell r="E321" t="str">
            <v>ID026843</v>
          </cell>
          <cell r="G321" t="str">
            <v>FEED ROLL RATCHET DOG FINGER</v>
          </cell>
          <cell r="H321" t="str">
            <v>CUF09</v>
          </cell>
          <cell r="I321">
            <v>9</v>
          </cell>
        </row>
        <row r="322">
          <cell r="E322" t="str">
            <v>ID026845</v>
          </cell>
          <cell r="G322" t="str">
            <v>FEED ROLL RATCHET LEVER - LEFT</v>
          </cell>
          <cell r="H322" t="str">
            <v>CUF07</v>
          </cell>
          <cell r="I322">
            <v>1</v>
          </cell>
        </row>
        <row r="323">
          <cell r="E323" t="str">
            <v>ID026847</v>
          </cell>
          <cell r="G323" t="str">
            <v>FEED ROLL COIL SPRING</v>
          </cell>
          <cell r="H323" t="str">
            <v>CUF07</v>
          </cell>
          <cell r="I323">
            <v>1</v>
          </cell>
        </row>
        <row r="324">
          <cell r="E324" t="str">
            <v>ID026850</v>
          </cell>
          <cell r="G324" t="str">
            <v>FEED ROLL RATCHET PAWL PAW</v>
          </cell>
          <cell r="H324" t="str">
            <v>CUF08</v>
          </cell>
          <cell r="I324">
            <v>1</v>
          </cell>
        </row>
        <row r="325">
          <cell r="E325" t="str">
            <v>ID026851</v>
          </cell>
          <cell r="G325" t="str">
            <v>FEED ROLL LIFT CHAIN ASSEMBLY</v>
          </cell>
          <cell r="H325" t="str">
            <v>CUF14</v>
          </cell>
          <cell r="I325">
            <v>2</v>
          </cell>
        </row>
        <row r="326">
          <cell r="E326" t="str">
            <v>ID026856</v>
          </cell>
          <cell r="G326" t="str">
            <v>GEAR REDUCER 5:1</v>
          </cell>
          <cell r="H326" t="str">
            <v>CUN02</v>
          </cell>
          <cell r="I326">
            <v>1</v>
          </cell>
        </row>
        <row r="327">
          <cell r="E327" t="str">
            <v>ID026857</v>
          </cell>
          <cell r="G327" t="str">
            <v>DRIVE SPINDLE</v>
          </cell>
          <cell r="H327" t="str">
            <v>CUF12</v>
          </cell>
          <cell r="I327">
            <v>1</v>
          </cell>
        </row>
        <row r="328">
          <cell r="E328" t="str">
            <v>ID026859</v>
          </cell>
          <cell r="G328" t="str">
            <v>DRIVE SPINDLE KEY DRIVEN</v>
          </cell>
          <cell r="H328" t="str">
            <v>CUF04</v>
          </cell>
          <cell r="I328">
            <v>3</v>
          </cell>
        </row>
        <row r="329">
          <cell r="E329" t="str">
            <v>ID026860</v>
          </cell>
          <cell r="G329" t="str">
            <v>DRIVE SPINDLE HIM</v>
          </cell>
          <cell r="H329" t="str">
            <v>CUF09</v>
          </cell>
          <cell r="I329">
            <v>10</v>
          </cell>
        </row>
        <row r="330">
          <cell r="E330" t="str">
            <v>ID026861</v>
          </cell>
          <cell r="G330" t="str">
            <v>TORQUE LIMITER</v>
          </cell>
          <cell r="H330" t="str">
            <v>CUF14</v>
          </cell>
          <cell r="I330">
            <v>1</v>
          </cell>
        </row>
        <row r="331">
          <cell r="E331" t="str">
            <v>ID026863</v>
          </cell>
          <cell r="G331" t="str">
            <v>DRIVE CHAIN</v>
          </cell>
          <cell r="H331" t="str">
            <v>CUF02</v>
          </cell>
          <cell r="I331">
            <v>3</v>
          </cell>
        </row>
        <row r="332">
          <cell r="E332" t="str">
            <v>ID026865</v>
          </cell>
          <cell r="G332" t="str">
            <v>DRIVE GEAR ADJUSTING ARM</v>
          </cell>
          <cell r="H332" t="str">
            <v>CUF11</v>
          </cell>
          <cell r="I332">
            <v>5</v>
          </cell>
        </row>
        <row r="333">
          <cell r="E333" t="str">
            <v>ID026866</v>
          </cell>
          <cell r="G333" t="str">
            <v>VARIABLE PULLEY</v>
          </cell>
          <cell r="H333" t="str">
            <v>CUF06</v>
          </cell>
          <cell r="I333">
            <v>3</v>
          </cell>
        </row>
        <row r="334">
          <cell r="E334" t="str">
            <v>ID026868</v>
          </cell>
          <cell r="G334" t="str">
            <v>SHAFT</v>
          </cell>
          <cell r="H334" t="str">
            <v>CUF04</v>
          </cell>
          <cell r="I334">
            <v>1</v>
          </cell>
        </row>
        <row r="335">
          <cell r="E335" t="str">
            <v>ID026869</v>
          </cell>
          <cell r="G335" t="str">
            <v>DRIVE GEAR</v>
          </cell>
          <cell r="H335" t="str">
            <v>CUF07</v>
          </cell>
          <cell r="I335">
            <v>1</v>
          </cell>
        </row>
        <row r="336">
          <cell r="E336" t="str">
            <v>ID026870</v>
          </cell>
          <cell r="G336" t="str">
            <v>DRIVE GEAR WASHER</v>
          </cell>
          <cell r="H336" t="str">
            <v>CUF04</v>
          </cell>
          <cell r="I336">
            <v>2</v>
          </cell>
        </row>
        <row r="337">
          <cell r="E337" t="str">
            <v>ID026871</v>
          </cell>
          <cell r="G337" t="str">
            <v>FEED ROLL DRIVE GEAR/SPROCKET</v>
          </cell>
          <cell r="H337" t="str">
            <v>CUF03</v>
          </cell>
          <cell r="I337">
            <v>2</v>
          </cell>
        </row>
        <row r="338">
          <cell r="E338" t="str">
            <v>ID026872</v>
          </cell>
          <cell r="G338" t="str">
            <v>DRIVE PINION BRACKET</v>
          </cell>
          <cell r="H338" t="str">
            <v>CUF01</v>
          </cell>
          <cell r="I338">
            <v>1</v>
          </cell>
        </row>
        <row r="339">
          <cell r="E339" t="str">
            <v>ID026874</v>
          </cell>
          <cell r="G339" t="str">
            <v>DRIVE PINION SHAFT</v>
          </cell>
          <cell r="H339" t="str">
            <v>CUF07</v>
          </cell>
          <cell r="I339">
            <v>12</v>
          </cell>
        </row>
        <row r="340">
          <cell r="E340" t="str">
            <v>ID026885</v>
          </cell>
          <cell r="G340" t="str">
            <v>VARIABLE PULLEY MOUNT</v>
          </cell>
          <cell r="H340" t="str">
            <v>CUF14</v>
          </cell>
          <cell r="I340">
            <v>3</v>
          </cell>
        </row>
        <row r="341">
          <cell r="E341" t="str">
            <v>ID026886</v>
          </cell>
          <cell r="G341" t="str">
            <v>VARIABLE PULLEY FLANGE</v>
          </cell>
          <cell r="H341" t="str">
            <v>CUF03</v>
          </cell>
          <cell r="I341">
            <v>4</v>
          </cell>
        </row>
        <row r="342">
          <cell r="E342" t="str">
            <v>ID026887</v>
          </cell>
          <cell r="G342" t="str">
            <v>VARIABLE PULLEY LOCK NUT</v>
          </cell>
          <cell r="H342" t="str">
            <v>CUF01</v>
          </cell>
          <cell r="I342">
            <v>3</v>
          </cell>
        </row>
        <row r="343">
          <cell r="E343" t="str">
            <v>ID026888</v>
          </cell>
          <cell r="G343" t="str">
            <v>VARIABLE PULLEY SHAFT 8- 3/8</v>
          </cell>
          <cell r="H343" t="str">
            <v>CUF02</v>
          </cell>
          <cell r="I343">
            <v>3</v>
          </cell>
        </row>
        <row r="344">
          <cell r="E344" t="str">
            <v>ID026889</v>
          </cell>
          <cell r="G344" t="str">
            <v>RELEASE SPRING WASHER</v>
          </cell>
          <cell r="H344" t="str">
            <v>CUF04</v>
          </cell>
          <cell r="I344">
            <v>2</v>
          </cell>
        </row>
        <row r="345">
          <cell r="E345" t="str">
            <v>ID026890</v>
          </cell>
          <cell r="G345" t="str">
            <v>REALESE SPRING</v>
          </cell>
          <cell r="H345" t="str">
            <v>CUF01</v>
          </cell>
          <cell r="I345">
            <v>10</v>
          </cell>
        </row>
        <row r="346">
          <cell r="E346" t="str">
            <v>ID026891</v>
          </cell>
          <cell r="G346" t="str">
            <v>REALESE KEY</v>
          </cell>
          <cell r="H346" t="str">
            <v>CUF04</v>
          </cell>
          <cell r="I346">
            <v>3</v>
          </cell>
        </row>
        <row r="347">
          <cell r="E347" t="str">
            <v>ID026893</v>
          </cell>
          <cell r="G347" t="str">
            <v>VARIABLE PULLEY SHAFT 8- 3/8</v>
          </cell>
          <cell r="H347" t="str">
            <v>CUF06</v>
          </cell>
          <cell r="I347">
            <v>2</v>
          </cell>
        </row>
        <row r="348">
          <cell r="E348" t="str">
            <v>ID026894</v>
          </cell>
          <cell r="G348" t="str">
            <v>FEED ROLL DRIVE GEAR</v>
          </cell>
          <cell r="H348" t="str">
            <v>CUF03</v>
          </cell>
          <cell r="I348">
            <v>2</v>
          </cell>
        </row>
        <row r="349">
          <cell r="E349" t="str">
            <v>ID026895</v>
          </cell>
          <cell r="G349" t="str">
            <v>VARIABLE PULLEY LINK-LEFT HAND</v>
          </cell>
          <cell r="H349" t="str">
            <v>CUF05</v>
          </cell>
          <cell r="I349">
            <v>2</v>
          </cell>
        </row>
        <row r="350">
          <cell r="E350" t="str">
            <v>ID026896</v>
          </cell>
          <cell r="G350" t="str">
            <v>VARIABLE PULLEY LINK-RIGTH HAN</v>
          </cell>
          <cell r="H350" t="str">
            <v>CUF07</v>
          </cell>
          <cell r="I350">
            <v>1</v>
          </cell>
        </row>
        <row r="351">
          <cell r="E351" t="str">
            <v>ID026897</v>
          </cell>
          <cell r="G351" t="str">
            <v>TORNILLO</v>
          </cell>
          <cell r="H351" t="str">
            <v>CUF02</v>
          </cell>
          <cell r="I351">
            <v>3</v>
          </cell>
        </row>
        <row r="352">
          <cell r="E352" t="str">
            <v>ID026905</v>
          </cell>
          <cell r="G352" t="str">
            <v>FEED ROLL SWIVEL ARM</v>
          </cell>
          <cell r="H352" t="str">
            <v>CUF12</v>
          </cell>
          <cell r="I352">
            <v>1</v>
          </cell>
        </row>
        <row r="353">
          <cell r="E353" t="str">
            <v>ID026906</v>
          </cell>
          <cell r="G353" t="str">
            <v>SYNCHRONOUS GEAR</v>
          </cell>
          <cell r="H353" t="str">
            <v>CUF12</v>
          </cell>
          <cell r="I353">
            <v>1</v>
          </cell>
        </row>
        <row r="354">
          <cell r="E354" t="str">
            <v>ID026908</v>
          </cell>
          <cell r="G354" t="str">
            <v>CLUTCH GEAR</v>
          </cell>
          <cell r="H354" t="str">
            <v>CUF02</v>
          </cell>
          <cell r="I354">
            <v>1</v>
          </cell>
        </row>
        <row r="355">
          <cell r="E355" t="str">
            <v>ID026913</v>
          </cell>
          <cell r="G355" t="str">
            <v>BRAKE ADJUSTING SPRING</v>
          </cell>
          <cell r="H355" t="str">
            <v>CUF04</v>
          </cell>
          <cell r="I355">
            <v>1</v>
          </cell>
        </row>
        <row r="356">
          <cell r="E356" t="str">
            <v>ID026914</v>
          </cell>
          <cell r="G356" t="str">
            <v>SPREADER GUIDE WITH ROLLER</v>
          </cell>
          <cell r="H356" t="str">
            <v>CUF03</v>
          </cell>
          <cell r="I356">
            <v>1</v>
          </cell>
        </row>
        <row r="357">
          <cell r="E357" t="str">
            <v>ID026932</v>
          </cell>
          <cell r="G357" t="str">
            <v>CART GUIDE WHEEL AXLE</v>
          </cell>
          <cell r="H357" t="str">
            <v>CUF02</v>
          </cell>
          <cell r="I357">
            <v>2</v>
          </cell>
        </row>
        <row r="358">
          <cell r="E358" t="str">
            <v>ID026933</v>
          </cell>
          <cell r="G358" t="str">
            <v>CART GUIDE WHEEL</v>
          </cell>
          <cell r="H358" t="str">
            <v>CUF02</v>
          </cell>
          <cell r="I358">
            <v>1</v>
          </cell>
        </row>
        <row r="359">
          <cell r="E359" t="str">
            <v>ID026956</v>
          </cell>
          <cell r="G359" t="str">
            <v>RELAY</v>
          </cell>
          <cell r="H359" t="str">
            <v>CUC03</v>
          </cell>
          <cell r="I359">
            <v>4</v>
          </cell>
        </row>
        <row r="360">
          <cell r="E360" t="str">
            <v>ID026960</v>
          </cell>
          <cell r="G360" t="str">
            <v>AC DRIVE</v>
          </cell>
          <cell r="H360" t="str">
            <v>CUC03</v>
          </cell>
          <cell r="I360">
            <v>1</v>
          </cell>
        </row>
        <row r="361">
          <cell r="E361" t="str">
            <v>ID026962</v>
          </cell>
          <cell r="G361" t="str">
            <v>DRIVE MOTOR</v>
          </cell>
          <cell r="H361" t="str">
            <v>CUN02</v>
          </cell>
          <cell r="I361">
            <v>1</v>
          </cell>
        </row>
        <row r="362">
          <cell r="E362" t="str">
            <v>ID026963</v>
          </cell>
          <cell r="G362" t="str">
            <v>DRIVE MOTOR KEY</v>
          </cell>
          <cell r="H362" t="str">
            <v>CUF05</v>
          </cell>
          <cell r="I362">
            <v>2</v>
          </cell>
        </row>
        <row r="363">
          <cell r="E363" t="str">
            <v>ID026970</v>
          </cell>
          <cell r="G363" t="str">
            <v>TOGGLE SWITCH -THUMB</v>
          </cell>
          <cell r="H363" t="str">
            <v>CUF09</v>
          </cell>
          <cell r="I363">
            <v>3</v>
          </cell>
        </row>
        <row r="364">
          <cell r="E364" t="str">
            <v>ID026971</v>
          </cell>
          <cell r="G364" t="str">
            <v>THUMB SWITCH ASSEMBLY</v>
          </cell>
          <cell r="H364" t="str">
            <v>CUF05</v>
          </cell>
          <cell r="I364">
            <v>1</v>
          </cell>
        </row>
        <row r="365">
          <cell r="E365" t="str">
            <v>ID026972</v>
          </cell>
          <cell r="G365" t="str">
            <v>LIMIT MICROSWITCH-END TRAVEL</v>
          </cell>
          <cell r="H365" t="str">
            <v>CUF05</v>
          </cell>
          <cell r="I365">
            <v>2</v>
          </cell>
        </row>
        <row r="366">
          <cell r="E366" t="str">
            <v>ID026973</v>
          </cell>
          <cell r="G366" t="str">
            <v>LIMIT MICROSWITCH ARM</v>
          </cell>
          <cell r="H366" t="str">
            <v>CUF09</v>
          </cell>
          <cell r="I366">
            <v>2</v>
          </cell>
        </row>
        <row r="367">
          <cell r="E367" t="str">
            <v>ID026982</v>
          </cell>
          <cell r="G367" t="str">
            <v>POTENCIOMETER</v>
          </cell>
          <cell r="H367" t="str">
            <v>CUF05</v>
          </cell>
          <cell r="I367">
            <v>1</v>
          </cell>
        </row>
        <row r="368">
          <cell r="E368" t="str">
            <v>ID027000</v>
          </cell>
          <cell r="G368" t="str">
            <v>SOCKET HEAD CAP SCREW</v>
          </cell>
          <cell r="H368" t="str">
            <v>CUF05</v>
          </cell>
          <cell r="I368">
            <v>3</v>
          </cell>
        </row>
        <row r="369">
          <cell r="E369" t="str">
            <v>ID027017</v>
          </cell>
          <cell r="G369" t="str">
            <v>FILLISTER HEAD MACHINE SCREW</v>
          </cell>
          <cell r="H369" t="str">
            <v>CUF04</v>
          </cell>
          <cell r="I369">
            <v>7</v>
          </cell>
        </row>
        <row r="370">
          <cell r="E370" t="str">
            <v>ID027022</v>
          </cell>
          <cell r="G370" t="str">
            <v>WASHER</v>
          </cell>
          <cell r="H370" t="str">
            <v>CUF04</v>
          </cell>
          <cell r="I370">
            <v>10</v>
          </cell>
        </row>
        <row r="371">
          <cell r="E371" t="str">
            <v>ID027047</v>
          </cell>
          <cell r="G371" t="str">
            <v>EXTERNAL RETAINIG RING 5/8</v>
          </cell>
          <cell r="H371" t="str">
            <v>CUF09</v>
          </cell>
          <cell r="I371">
            <v>3</v>
          </cell>
        </row>
        <row r="372">
          <cell r="E372" t="str">
            <v>ID027048</v>
          </cell>
          <cell r="G372" t="str">
            <v>INTERNAL RETAINING RING 1-3/8</v>
          </cell>
          <cell r="H372" t="str">
            <v>CUF01</v>
          </cell>
          <cell r="I372">
            <v>14</v>
          </cell>
        </row>
        <row r="373">
          <cell r="E373" t="str">
            <v>ID027050</v>
          </cell>
          <cell r="G373" t="str">
            <v>WOODRUFF KEY</v>
          </cell>
          <cell r="H373" t="str">
            <v>CUF09</v>
          </cell>
          <cell r="I373">
            <v>3</v>
          </cell>
        </row>
        <row r="374">
          <cell r="E374" t="str">
            <v>ID027053</v>
          </cell>
          <cell r="G374" t="str">
            <v>BEARING</v>
          </cell>
          <cell r="H374" t="str">
            <v>CUF01</v>
          </cell>
          <cell r="I374">
            <v>6</v>
          </cell>
        </row>
        <row r="375">
          <cell r="E375" t="str">
            <v>ID027054</v>
          </cell>
          <cell r="G375" t="str">
            <v>BEARING</v>
          </cell>
          <cell r="H375" t="str">
            <v>CUF01</v>
          </cell>
          <cell r="I375">
            <v>9</v>
          </cell>
        </row>
        <row r="376">
          <cell r="E376" t="str">
            <v>ID027055</v>
          </cell>
          <cell r="G376" t="str">
            <v>ROLLER CLUTCH BEARING</v>
          </cell>
          <cell r="H376" t="str">
            <v>CUF03</v>
          </cell>
          <cell r="I376">
            <v>2</v>
          </cell>
        </row>
        <row r="377">
          <cell r="E377" t="str">
            <v>ID027056</v>
          </cell>
          <cell r="G377" t="str">
            <v>BEARING</v>
          </cell>
          <cell r="H377" t="str">
            <v>CUF01</v>
          </cell>
          <cell r="I377">
            <v>3</v>
          </cell>
        </row>
        <row r="378">
          <cell r="E378" t="str">
            <v>ID027060</v>
          </cell>
          <cell r="G378" t="str">
            <v>POINTER KNOB</v>
          </cell>
          <cell r="H378" t="str">
            <v>CUF03</v>
          </cell>
          <cell r="I378">
            <v>1</v>
          </cell>
        </row>
        <row r="379">
          <cell r="E379" t="str">
            <v>ID027061</v>
          </cell>
          <cell r="G379" t="str">
            <v>SPACER 1/32</v>
          </cell>
          <cell r="H379" t="str">
            <v>CUF09</v>
          </cell>
          <cell r="I379">
            <v>4</v>
          </cell>
        </row>
        <row r="380">
          <cell r="E380" t="str">
            <v>ID027062</v>
          </cell>
          <cell r="G380" t="str">
            <v>SPACER -3/16</v>
          </cell>
          <cell r="H380" t="str">
            <v>CUF09</v>
          </cell>
          <cell r="I380">
            <v>5</v>
          </cell>
        </row>
        <row r="381">
          <cell r="E381" t="str">
            <v>ID027099</v>
          </cell>
          <cell r="G381" t="str">
            <v>PIVOT</v>
          </cell>
          <cell r="H381" t="str">
            <v>CUB05</v>
          </cell>
          <cell r="I381">
            <v>34</v>
          </cell>
        </row>
        <row r="382">
          <cell r="E382" t="str">
            <v>ID027100</v>
          </cell>
          <cell r="G382" t="str">
            <v>BLADE</v>
          </cell>
          <cell r="H382" t="str">
            <v>CUB08</v>
          </cell>
          <cell r="I382">
            <v>4</v>
          </cell>
        </row>
        <row r="383">
          <cell r="E383" t="str">
            <v>ID027105</v>
          </cell>
          <cell r="G383" t="str">
            <v>BELT</v>
          </cell>
          <cell r="H383" t="str">
            <v>CUT10</v>
          </cell>
          <cell r="I383">
            <v>14</v>
          </cell>
        </row>
        <row r="384">
          <cell r="E384" t="str">
            <v>ID027108</v>
          </cell>
          <cell r="G384" t="str">
            <v>BELT</v>
          </cell>
          <cell r="H384" t="str">
            <v>CUT10</v>
          </cell>
          <cell r="I384">
            <v>4</v>
          </cell>
        </row>
        <row r="385">
          <cell r="E385" t="str">
            <v>ID027110</v>
          </cell>
          <cell r="G385" t="str">
            <v>BEARING</v>
          </cell>
          <cell r="H385" t="str">
            <v>CUB05</v>
          </cell>
          <cell r="I385">
            <v>1</v>
          </cell>
        </row>
        <row r="386">
          <cell r="E386" t="str">
            <v>ID027115</v>
          </cell>
          <cell r="G386" t="str">
            <v>BELT</v>
          </cell>
          <cell r="H386" t="str">
            <v>CUT10</v>
          </cell>
          <cell r="I386">
            <v>5</v>
          </cell>
        </row>
        <row r="387">
          <cell r="E387" t="str">
            <v>ID027123</v>
          </cell>
          <cell r="G387" t="str">
            <v>FRONT FEED ROLL BRACKET FOR RI</v>
          </cell>
          <cell r="H387" t="str">
            <v>CUF10</v>
          </cell>
          <cell r="I387">
            <v>1</v>
          </cell>
        </row>
        <row r="388">
          <cell r="E388" t="str">
            <v>ID027135</v>
          </cell>
          <cell r="G388" t="str">
            <v>SPARE PART</v>
          </cell>
          <cell r="H388" t="str">
            <v>CUF12</v>
          </cell>
          <cell r="I388">
            <v>1</v>
          </cell>
        </row>
        <row r="389">
          <cell r="E389" t="str">
            <v>ID027137</v>
          </cell>
          <cell r="G389" t="str">
            <v>SPARE PART</v>
          </cell>
          <cell r="H389" t="str">
            <v>CUF08</v>
          </cell>
          <cell r="I389">
            <v>2</v>
          </cell>
        </row>
        <row r="390">
          <cell r="E390" t="str">
            <v>ID027138</v>
          </cell>
          <cell r="G390" t="str">
            <v>SPARE PART</v>
          </cell>
          <cell r="H390" t="str">
            <v>CUC03</v>
          </cell>
          <cell r="I390">
            <v>1</v>
          </cell>
        </row>
        <row r="391">
          <cell r="E391" t="str">
            <v>ID027145</v>
          </cell>
          <cell r="G391" t="str">
            <v>SPARE PART</v>
          </cell>
          <cell r="H391" t="str">
            <v>CUF09</v>
          </cell>
          <cell r="I391">
            <v>3</v>
          </cell>
        </row>
        <row r="392">
          <cell r="E392" t="str">
            <v>ID027282</v>
          </cell>
          <cell r="G392" t="str">
            <v>SCREW FOR 39500</v>
          </cell>
          <cell r="H392" t="str">
            <v>5AF6.5</v>
          </cell>
          <cell r="I392">
            <v>10</v>
          </cell>
        </row>
        <row r="393">
          <cell r="E393" t="str">
            <v>ID027283</v>
          </cell>
          <cell r="G393" t="str">
            <v>SCREW</v>
          </cell>
          <cell r="H393" t="str">
            <v>5AF5.25</v>
          </cell>
          <cell r="I393">
            <v>10</v>
          </cell>
        </row>
        <row r="394">
          <cell r="E394" t="str">
            <v>ID027284</v>
          </cell>
          <cell r="G394" t="str">
            <v>SCREW FOR UNION SPECIAL 39500</v>
          </cell>
          <cell r="H394" t="str">
            <v>5AF5.5</v>
          </cell>
          <cell r="I394">
            <v>7</v>
          </cell>
        </row>
        <row r="395">
          <cell r="E395" t="str">
            <v>ID027285</v>
          </cell>
          <cell r="G395" t="str">
            <v>SCREW</v>
          </cell>
          <cell r="H395" t="str">
            <v>5AF5.33</v>
          </cell>
          <cell r="I395">
            <v>10</v>
          </cell>
        </row>
        <row r="396">
          <cell r="E396" t="str">
            <v>ID027301</v>
          </cell>
          <cell r="G396" t="str">
            <v>SCREW , PAN M3.57-40X5</v>
          </cell>
          <cell r="H396" t="str">
            <v>5AD2.24</v>
          </cell>
          <cell r="I396">
            <v>10</v>
          </cell>
        </row>
        <row r="397">
          <cell r="E397" t="str">
            <v>ID027350</v>
          </cell>
          <cell r="G397" t="str">
            <v>THREADING BAR</v>
          </cell>
          <cell r="H397" t="str">
            <v>5AD4.5</v>
          </cell>
          <cell r="I397">
            <v>3</v>
          </cell>
        </row>
        <row r="398">
          <cell r="E398" t="str">
            <v>ID027457</v>
          </cell>
          <cell r="G398" t="str">
            <v>SPRING</v>
          </cell>
          <cell r="H398" t="str">
            <v>5R3.2</v>
          </cell>
          <cell r="I398">
            <v>42</v>
          </cell>
        </row>
        <row r="399">
          <cell r="E399" t="str">
            <v>ID027478</v>
          </cell>
          <cell r="F399" t="str">
            <v>Dây curoa A46</v>
          </cell>
          <cell r="G399" t="str">
            <v>FEED DOG, A-27</v>
          </cell>
          <cell r="H399" t="str">
            <v>MD1.3</v>
          </cell>
          <cell r="I399">
            <v>11</v>
          </cell>
        </row>
        <row r="400">
          <cell r="E400" t="str">
            <v>ID027605</v>
          </cell>
          <cell r="G400" t="str">
            <v>SCREW</v>
          </cell>
          <cell r="H400" t="str">
            <v>5M1.8</v>
          </cell>
          <cell r="I400">
            <v>24</v>
          </cell>
        </row>
        <row r="401">
          <cell r="E401" t="str">
            <v>ID027607</v>
          </cell>
          <cell r="G401" t="str">
            <v>OIL WICK</v>
          </cell>
          <cell r="H401" t="str">
            <v>5M7.18</v>
          </cell>
          <cell r="I401">
            <v>8</v>
          </cell>
        </row>
        <row r="402">
          <cell r="E402" t="str">
            <v>ID027608</v>
          </cell>
          <cell r="G402" t="str">
            <v>SCREW/KNOTTER SET</v>
          </cell>
          <cell r="H402" t="str">
            <v>5M1.5</v>
          </cell>
          <cell r="I402">
            <v>4</v>
          </cell>
        </row>
        <row r="403">
          <cell r="E403" t="str">
            <v>ID027619</v>
          </cell>
          <cell r="G403" t="str">
            <v>LOCK NUT</v>
          </cell>
          <cell r="H403" t="str">
            <v>5AA1.36</v>
          </cell>
          <cell r="I403">
            <v>12</v>
          </cell>
        </row>
        <row r="404">
          <cell r="E404" t="str">
            <v>ID027627</v>
          </cell>
          <cell r="G404" t="str">
            <v>WASHER</v>
          </cell>
          <cell r="H404" t="str">
            <v>5AA1.13</v>
          </cell>
          <cell r="I404">
            <v>10</v>
          </cell>
        </row>
        <row r="405">
          <cell r="E405" t="str">
            <v>ID027654</v>
          </cell>
          <cell r="G405" t="str">
            <v>NDL SCREW</v>
          </cell>
          <cell r="H405" t="str">
            <v>5AF5.36</v>
          </cell>
          <cell r="I405">
            <v>6</v>
          </cell>
        </row>
        <row r="406">
          <cell r="E406" t="str">
            <v>ID027688</v>
          </cell>
          <cell r="G406" t="str">
            <v>SCREW</v>
          </cell>
          <cell r="H406" t="str">
            <v>5AF5.8</v>
          </cell>
          <cell r="I406">
            <v>9</v>
          </cell>
        </row>
        <row r="407">
          <cell r="E407" t="str">
            <v>ID027691</v>
          </cell>
          <cell r="G407" t="str">
            <v>SCREW</v>
          </cell>
          <cell r="H407" t="str">
            <v>5AF5.32</v>
          </cell>
          <cell r="I407">
            <v>10</v>
          </cell>
        </row>
        <row r="408">
          <cell r="E408" t="str">
            <v>ID027697</v>
          </cell>
          <cell r="G408" t="str">
            <v>SCREW</v>
          </cell>
          <cell r="H408" t="str">
            <v>5AA1.29</v>
          </cell>
          <cell r="I408">
            <v>10</v>
          </cell>
        </row>
        <row r="409">
          <cell r="E409" t="str">
            <v>ID027728</v>
          </cell>
          <cell r="G409" t="str">
            <v>SCREW</v>
          </cell>
          <cell r="H409" t="str">
            <v>5AD4.3</v>
          </cell>
          <cell r="I409">
            <v>5</v>
          </cell>
        </row>
        <row r="410">
          <cell r="E410" t="str">
            <v>ID027731</v>
          </cell>
          <cell r="G410" t="str">
            <v>SCREW</v>
          </cell>
          <cell r="H410" t="str">
            <v>5AD2.27</v>
          </cell>
          <cell r="I410">
            <v>5</v>
          </cell>
        </row>
        <row r="411">
          <cell r="E411" t="str">
            <v>ID027760</v>
          </cell>
          <cell r="G411" t="str">
            <v>WASHER</v>
          </cell>
          <cell r="H411" t="str">
            <v>5AD1.12</v>
          </cell>
          <cell r="I411">
            <v>5</v>
          </cell>
        </row>
        <row r="412">
          <cell r="E412" t="str">
            <v>ID027762</v>
          </cell>
          <cell r="G412" t="str">
            <v>WASHER</v>
          </cell>
          <cell r="H412" t="str">
            <v>5AD5.5</v>
          </cell>
          <cell r="I412">
            <v>5</v>
          </cell>
        </row>
        <row r="413">
          <cell r="E413" t="str">
            <v>ID027776</v>
          </cell>
          <cell r="G413" t="str">
            <v>STOP RING</v>
          </cell>
          <cell r="H413" t="str">
            <v>5AD5.8</v>
          </cell>
          <cell r="I413">
            <v>3</v>
          </cell>
        </row>
        <row r="414">
          <cell r="E414" t="str">
            <v>ID027785</v>
          </cell>
          <cell r="G414" t="str">
            <v>SCREW</v>
          </cell>
          <cell r="H414" t="str">
            <v>5AD1.21</v>
          </cell>
          <cell r="I414">
            <v>5</v>
          </cell>
        </row>
        <row r="415">
          <cell r="E415" t="str">
            <v>ID027793</v>
          </cell>
          <cell r="G415" t="str">
            <v>SCREW</v>
          </cell>
          <cell r="H415" t="str">
            <v>5AD1.31</v>
          </cell>
          <cell r="I415">
            <v>5</v>
          </cell>
        </row>
        <row r="416">
          <cell r="E416" t="str">
            <v>ID027794</v>
          </cell>
          <cell r="G416" t="str">
            <v>SCREW</v>
          </cell>
          <cell r="H416" t="str">
            <v>5AD2.5</v>
          </cell>
          <cell r="I416">
            <v>10</v>
          </cell>
        </row>
        <row r="417">
          <cell r="E417" t="str">
            <v>ID027797</v>
          </cell>
          <cell r="G417" t="str">
            <v>SCREW</v>
          </cell>
          <cell r="H417" t="str">
            <v>5AD2.11</v>
          </cell>
          <cell r="I417">
            <v>10</v>
          </cell>
        </row>
        <row r="418">
          <cell r="E418" t="str">
            <v>ID027799</v>
          </cell>
          <cell r="G418" t="str">
            <v>SCREW</v>
          </cell>
          <cell r="H418" t="str">
            <v>5AD1.23</v>
          </cell>
          <cell r="I418">
            <v>10</v>
          </cell>
        </row>
        <row r="419">
          <cell r="E419" t="str">
            <v>ID027803</v>
          </cell>
          <cell r="G419" t="str">
            <v>SCREW</v>
          </cell>
          <cell r="H419" t="str">
            <v>5AD1.2</v>
          </cell>
          <cell r="I419">
            <v>5</v>
          </cell>
        </row>
        <row r="420">
          <cell r="E420" t="str">
            <v>ID027804</v>
          </cell>
          <cell r="G420" t="str">
            <v>SCREW</v>
          </cell>
          <cell r="H420" t="str">
            <v>5AD1.17</v>
          </cell>
          <cell r="I420">
            <v>10</v>
          </cell>
        </row>
        <row r="421">
          <cell r="E421" t="str">
            <v>ID027806</v>
          </cell>
          <cell r="G421" t="str">
            <v>SCREW</v>
          </cell>
          <cell r="H421" t="str">
            <v>5AD1.4</v>
          </cell>
          <cell r="I421">
            <v>10</v>
          </cell>
        </row>
        <row r="422">
          <cell r="E422" t="str">
            <v>ID027821</v>
          </cell>
          <cell r="G422" t="str">
            <v>SCREW</v>
          </cell>
          <cell r="H422" t="str">
            <v>5AD2.22</v>
          </cell>
          <cell r="I422">
            <v>21</v>
          </cell>
        </row>
        <row r="423">
          <cell r="E423" t="str">
            <v>ID028040</v>
          </cell>
          <cell r="G423" t="str">
            <v>RH SQUARE SHAFT</v>
          </cell>
          <cell r="H423" t="str">
            <v>CUH13</v>
          </cell>
          <cell r="I423">
            <v>17</v>
          </cell>
        </row>
        <row r="424">
          <cell r="E424" t="str">
            <v>ID028064</v>
          </cell>
          <cell r="G424" t="str">
            <v>SPRING WASHER</v>
          </cell>
          <cell r="H424" t="str">
            <v>CUG05</v>
          </cell>
          <cell r="I424">
            <v>5</v>
          </cell>
        </row>
        <row r="425">
          <cell r="E425" t="str">
            <v>ID028254</v>
          </cell>
          <cell r="G425" t="str">
            <v>NUT</v>
          </cell>
          <cell r="H425" t="str">
            <v>5AD2.36</v>
          </cell>
          <cell r="I425">
            <v>5</v>
          </cell>
        </row>
        <row r="426">
          <cell r="E426" t="str">
            <v>ID028518</v>
          </cell>
          <cell r="G426" t="str">
            <v>SPACER</v>
          </cell>
          <cell r="H426" t="str">
            <v>CUG05</v>
          </cell>
          <cell r="I426">
            <v>12</v>
          </cell>
        </row>
        <row r="427">
          <cell r="E427" t="str">
            <v>ID028572</v>
          </cell>
          <cell r="G427" t="str">
            <v>BEARING</v>
          </cell>
          <cell r="H427" t="str">
            <v>5M1.21</v>
          </cell>
          <cell r="I427">
            <v>18</v>
          </cell>
        </row>
        <row r="428">
          <cell r="E428" t="str">
            <v>ID028926</v>
          </cell>
          <cell r="G428" t="str">
            <v>SCREW</v>
          </cell>
          <cell r="H428" t="str">
            <v>5M1.13</v>
          </cell>
          <cell r="I428">
            <v>16</v>
          </cell>
        </row>
        <row r="429">
          <cell r="E429" t="str">
            <v>ID028966</v>
          </cell>
          <cell r="G429" t="str">
            <v>SCREW</v>
          </cell>
          <cell r="H429" t="str">
            <v>CUG06</v>
          </cell>
          <cell r="I429">
            <v>20</v>
          </cell>
        </row>
        <row r="430">
          <cell r="E430" t="str">
            <v>ID029319</v>
          </cell>
          <cell r="G430" t="str">
            <v>STANDARD (8" KNIFE)</v>
          </cell>
          <cell r="H430" t="str">
            <v>CUH09</v>
          </cell>
          <cell r="I430">
            <v>5</v>
          </cell>
        </row>
        <row r="431">
          <cell r="E431" t="str">
            <v>ID029499</v>
          </cell>
          <cell r="G431" t="str">
            <v>KNIFE GUARD 8"</v>
          </cell>
          <cell r="H431" t="str">
            <v>CUH12</v>
          </cell>
          <cell r="I431">
            <v>5</v>
          </cell>
        </row>
        <row r="432">
          <cell r="E432" t="str">
            <v>ID029555</v>
          </cell>
          <cell r="G432" t="str">
            <v>CONNECTING ROD</v>
          </cell>
          <cell r="H432" t="str">
            <v>CUH04</v>
          </cell>
          <cell r="I432">
            <v>10</v>
          </cell>
        </row>
        <row r="433">
          <cell r="E433" t="str">
            <v>ID029596</v>
          </cell>
          <cell r="G433" t="str">
            <v>SCREW SHAFT</v>
          </cell>
          <cell r="H433" t="str">
            <v>CUH09</v>
          </cell>
          <cell r="I433">
            <v>9</v>
          </cell>
        </row>
        <row r="434">
          <cell r="E434" t="str">
            <v>ID029685</v>
          </cell>
          <cell r="G434" t="str">
            <v>STUD</v>
          </cell>
          <cell r="H434" t="str">
            <v>5M1.30</v>
          </cell>
          <cell r="I434">
            <v>36</v>
          </cell>
        </row>
        <row r="435">
          <cell r="E435" t="str">
            <v>ID029986</v>
          </cell>
          <cell r="G435" t="str">
            <v>SWITCH</v>
          </cell>
          <cell r="H435" t="str">
            <v>5M1.35</v>
          </cell>
          <cell r="I435">
            <v>12</v>
          </cell>
        </row>
        <row r="436">
          <cell r="E436" t="str">
            <v>ID029991</v>
          </cell>
          <cell r="G436" t="str">
            <v>SCREW</v>
          </cell>
          <cell r="H436" t="str">
            <v>5M1.19</v>
          </cell>
          <cell r="I436">
            <v>71</v>
          </cell>
        </row>
        <row r="437">
          <cell r="E437" t="str">
            <v>ID029998</v>
          </cell>
          <cell r="G437" t="str">
            <v>SCREW</v>
          </cell>
          <cell r="H437" t="str">
            <v>5M3.36</v>
          </cell>
          <cell r="I437">
            <v>38</v>
          </cell>
        </row>
        <row r="438">
          <cell r="E438" t="str">
            <v>ID030000</v>
          </cell>
          <cell r="G438" t="str">
            <v>BLOCK</v>
          </cell>
          <cell r="H438" t="str">
            <v>5M1.11</v>
          </cell>
          <cell r="I438">
            <v>26</v>
          </cell>
        </row>
        <row r="439">
          <cell r="E439" t="str">
            <v>ID030227</v>
          </cell>
          <cell r="G439" t="str">
            <v>NEEDLE BAR</v>
          </cell>
          <cell r="H439" t="str">
            <v>5AA7</v>
          </cell>
          <cell r="I439">
            <v>5</v>
          </cell>
        </row>
        <row r="440">
          <cell r="E440" t="str">
            <v>ID031579</v>
          </cell>
          <cell r="G440" t="str">
            <v>SENSOR</v>
          </cell>
          <cell r="H440" t="str">
            <v>5X6.35</v>
          </cell>
          <cell r="I440">
            <v>3</v>
          </cell>
        </row>
        <row r="441">
          <cell r="E441" t="str">
            <v>ID032069</v>
          </cell>
          <cell r="G441" t="str">
            <v>THREAD SUPPORT</v>
          </cell>
          <cell r="H441" t="str">
            <v>5AH2.2</v>
          </cell>
          <cell r="I441">
            <v>3</v>
          </cell>
        </row>
        <row r="442">
          <cell r="E442" t="str">
            <v>ID032380</v>
          </cell>
          <cell r="G442" t="str">
            <v>WASHER</v>
          </cell>
          <cell r="H442" t="str">
            <v>5AD1.4</v>
          </cell>
          <cell r="I442">
            <v>5</v>
          </cell>
        </row>
        <row r="443">
          <cell r="E443" t="str">
            <v>ID032677</v>
          </cell>
          <cell r="G443" t="str">
            <v>SCREW</v>
          </cell>
          <cell r="H443" t="str">
            <v>5AD5.4</v>
          </cell>
          <cell r="I443">
            <v>4</v>
          </cell>
        </row>
        <row r="444">
          <cell r="E444" t="str">
            <v>ID034476</v>
          </cell>
          <cell r="G444" t="str">
            <v>KNIFE FLANGE</v>
          </cell>
          <cell r="H444" t="str">
            <v>CUE04</v>
          </cell>
          <cell r="I444">
            <v>2</v>
          </cell>
        </row>
        <row r="445">
          <cell r="E445" t="str">
            <v>ID035070</v>
          </cell>
          <cell r="G445" t="str">
            <v>TROLLEY SWITCH</v>
          </cell>
          <cell r="H445" t="str">
            <v>CUA05</v>
          </cell>
          <cell r="I445">
            <v>5</v>
          </cell>
        </row>
        <row r="446">
          <cell r="E446" t="str">
            <v>ID035071</v>
          </cell>
          <cell r="G446" t="str">
            <v>CARD 2020 8 OUT</v>
          </cell>
          <cell r="H446" t="str">
            <v>CUA01</v>
          </cell>
          <cell r="I446">
            <v>1</v>
          </cell>
        </row>
        <row r="447">
          <cell r="E447" t="str">
            <v>ID036206</v>
          </cell>
          <cell r="G447" t="str">
            <v>IDLER PULLEY</v>
          </cell>
          <cell r="H447" t="str">
            <v>CUE01</v>
          </cell>
          <cell r="I447">
            <v>4</v>
          </cell>
        </row>
        <row r="448">
          <cell r="E448" t="str">
            <v>ID036207</v>
          </cell>
          <cell r="G448" t="str">
            <v>UPPER KNIFE</v>
          </cell>
          <cell r="H448" t="str">
            <v>CUE03</v>
          </cell>
          <cell r="I448">
            <v>2</v>
          </cell>
        </row>
        <row r="449">
          <cell r="E449" t="str">
            <v>ID036210</v>
          </cell>
          <cell r="G449" t="str">
            <v>KNIFE SPACER</v>
          </cell>
          <cell r="H449" t="str">
            <v>CUE03</v>
          </cell>
          <cell r="I449">
            <v>2</v>
          </cell>
        </row>
        <row r="450">
          <cell r="E450" t="str">
            <v>ID036769</v>
          </cell>
          <cell r="G450" t="str">
            <v>DRIVE SHAFT</v>
          </cell>
          <cell r="H450" t="str">
            <v>CUM02</v>
          </cell>
          <cell r="I450">
            <v>3</v>
          </cell>
        </row>
        <row r="451">
          <cell r="E451" t="str">
            <v>ID036790</v>
          </cell>
          <cell r="G451" t="str">
            <v>SPRING</v>
          </cell>
          <cell r="H451" t="str">
            <v>5M1.31</v>
          </cell>
          <cell r="I451">
            <v>15</v>
          </cell>
        </row>
        <row r="452">
          <cell r="E452" t="str">
            <v>ID036791</v>
          </cell>
          <cell r="G452" t="str">
            <v>WASHER</v>
          </cell>
          <cell r="H452" t="str">
            <v>5M1.36</v>
          </cell>
          <cell r="I452">
            <v>48</v>
          </cell>
        </row>
        <row r="453">
          <cell r="E453" t="str">
            <v>ID038257</v>
          </cell>
          <cell r="G453" t="str">
            <v>GRINDER MOTOR 220</v>
          </cell>
          <cell r="H453" t="str">
            <v>CUC08</v>
          </cell>
          <cell r="I453">
            <v>3</v>
          </cell>
        </row>
        <row r="454">
          <cell r="E454" t="str">
            <v>ID038282</v>
          </cell>
          <cell r="G454" t="str">
            <v>MAIN SPINDLE BRUSH</v>
          </cell>
          <cell r="H454" t="str">
            <v>5AI6</v>
          </cell>
          <cell r="I454">
            <v>6</v>
          </cell>
        </row>
        <row r="455">
          <cell r="E455" t="str">
            <v>ID039043</v>
          </cell>
          <cell r="G455" t="str">
            <v>NUT(100022005)</v>
          </cell>
          <cell r="H455" t="str">
            <v>5AD2.32</v>
          </cell>
          <cell r="I455">
            <v>5</v>
          </cell>
        </row>
        <row r="456">
          <cell r="E456" t="str">
            <v>ID040424</v>
          </cell>
          <cell r="G456" t="str">
            <v>BLOCK</v>
          </cell>
          <cell r="H456" t="str">
            <v>5M1.10</v>
          </cell>
          <cell r="I456">
            <v>11</v>
          </cell>
        </row>
        <row r="457">
          <cell r="E457" t="str">
            <v>ID040444</v>
          </cell>
          <cell r="G457" t="str">
            <v>SCREW</v>
          </cell>
          <cell r="H457" t="str">
            <v>5M1.22</v>
          </cell>
          <cell r="I457">
            <v>100</v>
          </cell>
        </row>
        <row r="458">
          <cell r="E458" t="str">
            <v>ID040445</v>
          </cell>
          <cell r="G458" t="str">
            <v>WASHER</v>
          </cell>
          <cell r="H458" t="str">
            <v>5Q1.5</v>
          </cell>
          <cell r="I458">
            <v>8</v>
          </cell>
        </row>
        <row r="459">
          <cell r="E459" t="str">
            <v>ID040446</v>
          </cell>
          <cell r="G459" t="str">
            <v>SCREW</v>
          </cell>
          <cell r="H459" t="str">
            <v>5M4.28</v>
          </cell>
          <cell r="I459">
            <v>15</v>
          </cell>
        </row>
        <row r="460">
          <cell r="E460" t="str">
            <v>ID040447</v>
          </cell>
          <cell r="G460" t="str">
            <v>SHAFT</v>
          </cell>
          <cell r="H460" t="str">
            <v>5M1.33</v>
          </cell>
          <cell r="I460">
            <v>53</v>
          </cell>
        </row>
        <row r="461">
          <cell r="E461" t="str">
            <v>ID040666</v>
          </cell>
          <cell r="G461" t="str">
            <v>SPRING</v>
          </cell>
          <cell r="H461" t="str">
            <v>5AD5.1</v>
          </cell>
          <cell r="I461">
            <v>3</v>
          </cell>
        </row>
        <row r="462">
          <cell r="E462" t="str">
            <v>ID041173</v>
          </cell>
          <cell r="G462" t="str">
            <v>HEX NUT 6-32</v>
          </cell>
          <cell r="H462" t="str">
            <v>5AH1.9</v>
          </cell>
          <cell r="I462">
            <v>6</v>
          </cell>
        </row>
        <row r="463">
          <cell r="E463" t="str">
            <v>ID041174</v>
          </cell>
          <cell r="G463" t="str">
            <v>HEAD SCREW</v>
          </cell>
          <cell r="H463" t="str">
            <v>5AH1.7</v>
          </cell>
          <cell r="I463">
            <v>36</v>
          </cell>
        </row>
        <row r="464">
          <cell r="E464" t="str">
            <v>ID041224</v>
          </cell>
          <cell r="G464" t="str">
            <v>BLOCK BEARING</v>
          </cell>
          <cell r="H464" t="str">
            <v>5AH5</v>
          </cell>
          <cell r="I464">
            <v>3</v>
          </cell>
        </row>
        <row r="465">
          <cell r="E465" t="str">
            <v>ID041277</v>
          </cell>
          <cell r="G465" t="str">
            <v>SCREW</v>
          </cell>
          <cell r="H465" t="str">
            <v>5AD2.30</v>
          </cell>
          <cell r="I465">
            <v>5</v>
          </cell>
        </row>
        <row r="466">
          <cell r="E466" t="str">
            <v>ID041437</v>
          </cell>
          <cell r="G466" t="str">
            <v>WASHER</v>
          </cell>
          <cell r="H466" t="str">
            <v>5AD4.2</v>
          </cell>
          <cell r="I466">
            <v>14</v>
          </cell>
        </row>
        <row r="467">
          <cell r="E467" t="str">
            <v>ID041444</v>
          </cell>
          <cell r="G467" t="str">
            <v>SCREW</v>
          </cell>
          <cell r="H467" t="str">
            <v>5AD1.3</v>
          </cell>
          <cell r="I467">
            <v>10</v>
          </cell>
        </row>
        <row r="468">
          <cell r="E468" t="str">
            <v>ID041449</v>
          </cell>
          <cell r="G468" t="str">
            <v>SCREW</v>
          </cell>
          <cell r="H468" t="str">
            <v>5AD1.21</v>
          </cell>
          <cell r="I468">
            <v>5</v>
          </cell>
        </row>
        <row r="469">
          <cell r="E469" t="str">
            <v>ID041478</v>
          </cell>
          <cell r="G469" t="str">
            <v>ABRASIVE BELT (COARSE EASTMAN)</v>
          </cell>
          <cell r="H469" t="str">
            <v>CUT18</v>
          </cell>
          <cell r="I469">
            <v>14</v>
          </cell>
        </row>
        <row r="470">
          <cell r="E470" t="str">
            <v>ID042955</v>
          </cell>
          <cell r="G470" t="str">
            <v>GASKET</v>
          </cell>
          <cell r="H470" t="str">
            <v>5AF6.9</v>
          </cell>
          <cell r="I470">
            <v>2</v>
          </cell>
        </row>
        <row r="471">
          <cell r="E471" t="str">
            <v>ID043320</v>
          </cell>
          <cell r="G471" t="str">
            <v>SCREW</v>
          </cell>
          <cell r="H471" t="str">
            <v>5AF5.16</v>
          </cell>
          <cell r="I471">
            <v>5</v>
          </cell>
        </row>
        <row r="472">
          <cell r="E472" t="str">
            <v>ID043326</v>
          </cell>
          <cell r="G472" t="str">
            <v>SCREW</v>
          </cell>
          <cell r="H472" t="str">
            <v>5AF5.35</v>
          </cell>
          <cell r="I472">
            <v>30</v>
          </cell>
        </row>
        <row r="473">
          <cell r="E473" t="str">
            <v>ID043338</v>
          </cell>
          <cell r="G473" t="str">
            <v>OIL FILTER</v>
          </cell>
          <cell r="H473" t="str">
            <v>5AH4</v>
          </cell>
          <cell r="I473">
            <v>6</v>
          </cell>
        </row>
        <row r="474">
          <cell r="E474" t="str">
            <v>ID043343</v>
          </cell>
          <cell r="G474" t="str">
            <v>SCREW</v>
          </cell>
          <cell r="H474" t="str">
            <v>5AF5.10</v>
          </cell>
          <cell r="I474">
            <v>10</v>
          </cell>
        </row>
        <row r="475">
          <cell r="E475" t="str">
            <v>ID043918</v>
          </cell>
          <cell r="G475" t="str">
            <v>SCREW W3/16X33.5</v>
          </cell>
          <cell r="H475" t="str">
            <v>5AB1.3</v>
          </cell>
          <cell r="I475">
            <v>148</v>
          </cell>
        </row>
        <row r="476">
          <cell r="E476" t="str">
            <v>ID043919</v>
          </cell>
          <cell r="G476" t="str">
            <v>HEATING ELEMENT</v>
          </cell>
          <cell r="H476" t="str">
            <v>5AB5</v>
          </cell>
          <cell r="I476">
            <v>163</v>
          </cell>
        </row>
        <row r="477">
          <cell r="E477" t="str">
            <v>ID043944</v>
          </cell>
          <cell r="G477" t="str">
            <v>FIRST THREAD TENSION SPRING</v>
          </cell>
          <cell r="H477" t="str">
            <v>5AE2.31</v>
          </cell>
          <cell r="I477">
            <v>6</v>
          </cell>
        </row>
        <row r="478">
          <cell r="E478" t="str">
            <v>ID043945</v>
          </cell>
          <cell r="G478" t="str">
            <v>THREAD CUTTER LEAVER ASM SMALL</v>
          </cell>
          <cell r="H478" t="str">
            <v>5AE2.32</v>
          </cell>
          <cell r="I478">
            <v>4</v>
          </cell>
        </row>
        <row r="479">
          <cell r="E479" t="str">
            <v>ID043946</v>
          </cell>
          <cell r="G479" t="str">
            <v>THREAD_TENSION_ 2_ASM</v>
          </cell>
          <cell r="H479" t="str">
            <v>5AE3.1</v>
          </cell>
          <cell r="I479">
            <v>1</v>
          </cell>
        </row>
        <row r="480">
          <cell r="E480" t="str">
            <v>ID043947</v>
          </cell>
          <cell r="G480" t="str">
            <v>THREAD CUTTER LEAVER ASM LARGE</v>
          </cell>
          <cell r="H480" t="str">
            <v>5AE5.8</v>
          </cell>
          <cell r="I480">
            <v>4</v>
          </cell>
        </row>
        <row r="481">
          <cell r="E481" t="str">
            <v>ID043948</v>
          </cell>
          <cell r="G481" t="str">
            <v>THREAD TENSION POST BASE</v>
          </cell>
          <cell r="H481" t="str">
            <v>5AE4.3</v>
          </cell>
          <cell r="I481">
            <v>2</v>
          </cell>
        </row>
        <row r="482">
          <cell r="E482" t="str">
            <v>ID043949</v>
          </cell>
          <cell r="G482" t="str">
            <v>SCREW</v>
          </cell>
          <cell r="H482" t="str">
            <v>5AE1.4</v>
          </cell>
          <cell r="I482">
            <v>4</v>
          </cell>
        </row>
        <row r="483">
          <cell r="E483" t="str">
            <v>ID043950</v>
          </cell>
          <cell r="G483" t="str">
            <v>DISK STOPER HOLDER CAP</v>
          </cell>
          <cell r="H483" t="str">
            <v>5AE4.1</v>
          </cell>
          <cell r="I483">
            <v>3</v>
          </cell>
        </row>
        <row r="484">
          <cell r="E484" t="str">
            <v>ID043951</v>
          </cell>
          <cell r="G484" t="str">
            <v>WASHER</v>
          </cell>
          <cell r="H484" t="str">
            <v>5AE1.13</v>
          </cell>
          <cell r="I484">
            <v>4</v>
          </cell>
        </row>
        <row r="485">
          <cell r="E485" t="str">
            <v>ID043952</v>
          </cell>
          <cell r="G485" t="str">
            <v>L_SHAPED THREAD GUIDE A</v>
          </cell>
          <cell r="H485" t="str">
            <v>5AE3.1</v>
          </cell>
          <cell r="I485">
            <v>10</v>
          </cell>
        </row>
        <row r="486">
          <cell r="E486" t="str">
            <v>ID043954</v>
          </cell>
          <cell r="G486" t="str">
            <v>THREAD TENSION SHAFT COLLAR</v>
          </cell>
          <cell r="H486" t="str">
            <v>5AE1.30</v>
          </cell>
          <cell r="I486">
            <v>7</v>
          </cell>
        </row>
        <row r="487">
          <cell r="E487" t="str">
            <v>ID043955</v>
          </cell>
          <cell r="G487" t="str">
            <v>SCREW</v>
          </cell>
          <cell r="H487" t="str">
            <v>5AE1.8</v>
          </cell>
          <cell r="I487">
            <v>49</v>
          </cell>
        </row>
        <row r="488">
          <cell r="E488" t="str">
            <v>ID043957</v>
          </cell>
          <cell r="G488" t="str">
            <v>SPRING</v>
          </cell>
          <cell r="H488" t="str">
            <v>5AE3.6</v>
          </cell>
          <cell r="I488">
            <v>18</v>
          </cell>
        </row>
        <row r="489">
          <cell r="E489" t="str">
            <v>ID043958</v>
          </cell>
          <cell r="G489" t="str">
            <v>DISK STOPPER S.P</v>
          </cell>
          <cell r="H489" t="str">
            <v>5AE2.12</v>
          </cell>
          <cell r="I489">
            <v>44</v>
          </cell>
        </row>
        <row r="490">
          <cell r="E490" t="str">
            <v>ID043959</v>
          </cell>
          <cell r="G490" t="str">
            <v>MOVING KNIFE WASHER C</v>
          </cell>
          <cell r="H490" t="str">
            <v>5AE2.33</v>
          </cell>
          <cell r="I490">
            <v>23</v>
          </cell>
        </row>
        <row r="491">
          <cell r="E491" t="str">
            <v>ID043960</v>
          </cell>
          <cell r="G491" t="str">
            <v>DISK STOPPER</v>
          </cell>
          <cell r="H491" t="str">
            <v>5AE3.2</v>
          </cell>
          <cell r="I491">
            <v>11</v>
          </cell>
        </row>
        <row r="492">
          <cell r="E492" t="str">
            <v>ID043961</v>
          </cell>
          <cell r="G492" t="str">
            <v>RETAINING RING</v>
          </cell>
          <cell r="H492" t="str">
            <v>5AE1.19</v>
          </cell>
          <cell r="I492">
            <v>16</v>
          </cell>
        </row>
        <row r="493">
          <cell r="E493" t="str">
            <v>ID043962</v>
          </cell>
          <cell r="G493" t="str">
            <v>WIPE CONNECTING LINK SHAFT</v>
          </cell>
          <cell r="H493" t="str">
            <v>5AE2.15</v>
          </cell>
          <cell r="I493">
            <v>16</v>
          </cell>
        </row>
        <row r="494">
          <cell r="E494" t="str">
            <v>ID043963</v>
          </cell>
          <cell r="G494" t="str">
            <v>POST BASE SCREW</v>
          </cell>
          <cell r="H494" t="str">
            <v>5AE2.14</v>
          </cell>
          <cell r="I494">
            <v>23</v>
          </cell>
        </row>
        <row r="495">
          <cell r="E495" t="str">
            <v>ID043964</v>
          </cell>
          <cell r="G495" t="str">
            <v>THREAD TAKE-UP SPRING</v>
          </cell>
          <cell r="H495" t="str">
            <v>5AE3.5</v>
          </cell>
          <cell r="I495">
            <v>34</v>
          </cell>
        </row>
        <row r="496">
          <cell r="E496" t="str">
            <v>ID043965</v>
          </cell>
          <cell r="G496" t="str">
            <v>MOVING KNIFE WASHER E</v>
          </cell>
          <cell r="H496" t="str">
            <v>5AE2.33</v>
          </cell>
          <cell r="I496">
            <v>10</v>
          </cell>
        </row>
        <row r="497">
          <cell r="E497" t="str">
            <v>ID043966</v>
          </cell>
          <cell r="G497" t="str">
            <v>WIPER CONNECTING-PLATE</v>
          </cell>
          <cell r="H497" t="str">
            <v>5AE5.3</v>
          </cell>
          <cell r="I497">
            <v>2</v>
          </cell>
        </row>
        <row r="498">
          <cell r="E498" t="str">
            <v>ID043967</v>
          </cell>
          <cell r="G498" t="str">
            <v>HOLD CAP SCREW</v>
          </cell>
          <cell r="H498" t="str">
            <v>5AE1.1</v>
          </cell>
          <cell r="I498">
            <v>23</v>
          </cell>
        </row>
        <row r="499">
          <cell r="E499" t="str">
            <v>ID043968</v>
          </cell>
          <cell r="G499" t="str">
            <v>MOVING KNIFE ASM</v>
          </cell>
          <cell r="H499" t="str">
            <v>5AE4.2</v>
          </cell>
          <cell r="I499">
            <v>4</v>
          </cell>
        </row>
        <row r="500">
          <cell r="E500" t="str">
            <v>ID043969</v>
          </cell>
          <cell r="G500" t="str">
            <v>WIPER C ASM</v>
          </cell>
          <cell r="H500" t="str">
            <v>5AE5.7</v>
          </cell>
          <cell r="I500">
            <v>5</v>
          </cell>
        </row>
        <row r="501">
          <cell r="E501" t="str">
            <v>ID043970</v>
          </cell>
          <cell r="G501" t="str">
            <v>SHAFT NUT</v>
          </cell>
          <cell r="H501" t="str">
            <v>5AE2.26</v>
          </cell>
          <cell r="I501">
            <v>20</v>
          </cell>
        </row>
        <row r="502">
          <cell r="E502" t="str">
            <v>ID043971</v>
          </cell>
          <cell r="G502" t="str">
            <v>SCREW</v>
          </cell>
          <cell r="H502" t="str">
            <v>5AE1.14</v>
          </cell>
          <cell r="I502">
            <v>18</v>
          </cell>
        </row>
        <row r="503">
          <cell r="E503" t="str">
            <v>ID043972</v>
          </cell>
          <cell r="G503" t="str">
            <v>INNER HOOK UPPER SPRING</v>
          </cell>
          <cell r="H503" t="str">
            <v>5AE3.1</v>
          </cell>
          <cell r="I503">
            <v>6</v>
          </cell>
        </row>
        <row r="504">
          <cell r="E504" t="str">
            <v>ID043973</v>
          </cell>
          <cell r="G504" t="str">
            <v>POST-BASE-C-RING</v>
          </cell>
          <cell r="H504" t="str">
            <v>5AE5.9</v>
          </cell>
          <cell r="I504">
            <v>20</v>
          </cell>
        </row>
        <row r="505">
          <cell r="E505" t="str">
            <v>ID043974</v>
          </cell>
          <cell r="G505" t="str">
            <v>SCREW M4</v>
          </cell>
          <cell r="H505" t="str">
            <v>5AE1.28</v>
          </cell>
          <cell r="I505">
            <v>19</v>
          </cell>
        </row>
        <row r="506">
          <cell r="E506" t="str">
            <v>ID043975</v>
          </cell>
          <cell r="G506" t="str">
            <v>RETAINING RING</v>
          </cell>
          <cell r="H506" t="str">
            <v>5AE2.8</v>
          </cell>
          <cell r="I506">
            <v>20</v>
          </cell>
        </row>
        <row r="507">
          <cell r="E507" t="str">
            <v>ID043976</v>
          </cell>
          <cell r="G507" t="str">
            <v>THREAD_TENSION_SHAFT</v>
          </cell>
          <cell r="H507" t="str">
            <v>5AE5.1</v>
          </cell>
          <cell r="I507">
            <v>6</v>
          </cell>
        </row>
        <row r="508">
          <cell r="E508" t="str">
            <v>ID043977</v>
          </cell>
          <cell r="G508" t="str">
            <v>NEEDLE CAM ROLLER A</v>
          </cell>
          <cell r="H508" t="str">
            <v>5AE2.29</v>
          </cell>
          <cell r="I508">
            <v>3</v>
          </cell>
        </row>
        <row r="509">
          <cell r="E509" t="str">
            <v>ID043978</v>
          </cell>
          <cell r="G509" t="str">
            <v>COUNTER WEIGHT</v>
          </cell>
          <cell r="H509" t="str">
            <v>5AE3.8</v>
          </cell>
          <cell r="I509">
            <v>6</v>
          </cell>
        </row>
        <row r="510">
          <cell r="E510" t="str">
            <v>ID043979</v>
          </cell>
          <cell r="G510" t="str">
            <v>HINGE SCREW</v>
          </cell>
          <cell r="H510" t="str">
            <v>5AE1.27</v>
          </cell>
          <cell r="I510">
            <v>20</v>
          </cell>
        </row>
        <row r="511">
          <cell r="E511" t="str">
            <v>ID043980</v>
          </cell>
          <cell r="G511" t="str">
            <v>INNER HOOK PRESSER ASM</v>
          </cell>
          <cell r="H511" t="str">
            <v>5AE3.4</v>
          </cell>
          <cell r="I511">
            <v>5</v>
          </cell>
        </row>
        <row r="512">
          <cell r="E512" t="str">
            <v>ID043981</v>
          </cell>
          <cell r="G512" t="str">
            <v>SCREW</v>
          </cell>
          <cell r="H512" t="str">
            <v>5AE2.9</v>
          </cell>
          <cell r="I512">
            <v>14</v>
          </cell>
        </row>
        <row r="513">
          <cell r="E513" t="str">
            <v>ID043982</v>
          </cell>
          <cell r="G513" t="str">
            <v>WIPER BASE PLATE</v>
          </cell>
          <cell r="H513" t="str">
            <v>5AE3.9</v>
          </cell>
          <cell r="I513">
            <v>3</v>
          </cell>
        </row>
        <row r="514">
          <cell r="E514" t="str">
            <v>ID043984</v>
          </cell>
          <cell r="G514" t="str">
            <v>SCREW</v>
          </cell>
          <cell r="H514" t="str">
            <v>5AE1.3</v>
          </cell>
          <cell r="I514">
            <v>10</v>
          </cell>
        </row>
        <row r="515">
          <cell r="E515" t="str">
            <v>ID043985</v>
          </cell>
          <cell r="G515" t="str">
            <v>SCREW</v>
          </cell>
          <cell r="H515" t="str">
            <v>5AE1.21</v>
          </cell>
          <cell r="I515">
            <v>10</v>
          </cell>
        </row>
        <row r="516">
          <cell r="E516" t="str">
            <v>ID043986</v>
          </cell>
          <cell r="G516" t="str">
            <v>SCREW</v>
          </cell>
          <cell r="H516" t="str">
            <v>5AE1.25</v>
          </cell>
          <cell r="I516">
            <v>19</v>
          </cell>
        </row>
        <row r="517">
          <cell r="E517" t="str">
            <v>ID043987</v>
          </cell>
          <cell r="G517" t="str">
            <v>DRIVER_ASM</v>
          </cell>
          <cell r="H517" t="str">
            <v>5AE2.6</v>
          </cell>
          <cell r="I517">
            <v>1</v>
          </cell>
        </row>
        <row r="518">
          <cell r="E518" t="str">
            <v>ID043988</v>
          </cell>
          <cell r="G518" t="str">
            <v>SCREW</v>
          </cell>
          <cell r="H518" t="str">
            <v>5AE1.6</v>
          </cell>
          <cell r="I518">
            <v>32</v>
          </cell>
        </row>
        <row r="519">
          <cell r="E519" t="str">
            <v>ID043989</v>
          </cell>
          <cell r="G519" t="str">
            <v>SHUTTLE DRIVER ASM</v>
          </cell>
          <cell r="H519" t="str">
            <v>5AE3.2</v>
          </cell>
          <cell r="I519">
            <v>6</v>
          </cell>
        </row>
        <row r="520">
          <cell r="E520" t="str">
            <v>ID043990</v>
          </cell>
          <cell r="G520" t="str">
            <v>BOBBIN CASE ASM</v>
          </cell>
          <cell r="H520" t="str">
            <v>5AN2</v>
          </cell>
          <cell r="I520">
            <v>2</v>
          </cell>
        </row>
        <row r="521">
          <cell r="E521" t="str">
            <v>ID043991</v>
          </cell>
          <cell r="G521" t="str">
            <v>RETAINING RING</v>
          </cell>
          <cell r="H521" t="str">
            <v>5AE2.17</v>
          </cell>
          <cell r="I521">
            <v>20</v>
          </cell>
        </row>
        <row r="522">
          <cell r="E522" t="str">
            <v>ID043992</v>
          </cell>
          <cell r="G522" t="str">
            <v>ERING</v>
          </cell>
          <cell r="H522" t="str">
            <v>5AE2.19</v>
          </cell>
          <cell r="I522">
            <v>16</v>
          </cell>
        </row>
        <row r="523">
          <cell r="E523" t="str">
            <v>ID043993</v>
          </cell>
          <cell r="G523" t="str">
            <v>BTW BEARING SPACER</v>
          </cell>
          <cell r="H523" t="str">
            <v>5AE2.30</v>
          </cell>
          <cell r="I523">
            <v>9</v>
          </cell>
        </row>
        <row r="524">
          <cell r="E524" t="str">
            <v>ID043994</v>
          </cell>
          <cell r="G524" t="str">
            <v>PULLEY</v>
          </cell>
          <cell r="H524" t="str">
            <v>5AE7</v>
          </cell>
          <cell r="I524">
            <v>2</v>
          </cell>
        </row>
        <row r="525">
          <cell r="E525" t="str">
            <v>ID043995</v>
          </cell>
          <cell r="G525" t="str">
            <v>BOBBIN SPRING</v>
          </cell>
          <cell r="H525" t="str">
            <v>5AE1.33</v>
          </cell>
          <cell r="I525">
            <v>28</v>
          </cell>
        </row>
        <row r="526">
          <cell r="E526" t="str">
            <v>ID043996</v>
          </cell>
          <cell r="G526" t="str">
            <v>BTW SPRING</v>
          </cell>
          <cell r="H526" t="str">
            <v>5AE2.4</v>
          </cell>
          <cell r="I526">
            <v>6</v>
          </cell>
        </row>
        <row r="527">
          <cell r="E527" t="str">
            <v>ID043997</v>
          </cell>
          <cell r="G527" t="str">
            <v>BTW BASE</v>
          </cell>
          <cell r="H527" t="str">
            <v>5AE5.6</v>
          </cell>
          <cell r="I527">
            <v>3</v>
          </cell>
        </row>
        <row r="528">
          <cell r="E528" t="str">
            <v>ID043998</v>
          </cell>
          <cell r="G528" t="str">
            <v>BTW CAM PLATE</v>
          </cell>
          <cell r="H528" t="str">
            <v>5AE4.3</v>
          </cell>
          <cell r="I528">
            <v>1</v>
          </cell>
        </row>
        <row r="529">
          <cell r="E529" t="str">
            <v>ID043999</v>
          </cell>
          <cell r="G529" t="str">
            <v>SET SCREW</v>
          </cell>
          <cell r="H529" t="str">
            <v>5AE2.5</v>
          </cell>
          <cell r="I529">
            <v>48</v>
          </cell>
        </row>
        <row r="530">
          <cell r="E530" t="str">
            <v>ID044000</v>
          </cell>
          <cell r="G530" t="str">
            <v>BTW SHAFT</v>
          </cell>
          <cell r="H530" t="str">
            <v>5AE2.3</v>
          </cell>
          <cell r="I530">
            <v>5</v>
          </cell>
        </row>
        <row r="531">
          <cell r="E531" t="str">
            <v>ID044001</v>
          </cell>
          <cell r="G531" t="str">
            <v>SPRING</v>
          </cell>
          <cell r="H531" t="str">
            <v>5AE2.4</v>
          </cell>
          <cell r="I531">
            <v>14</v>
          </cell>
        </row>
        <row r="532">
          <cell r="E532" t="str">
            <v>ID044002</v>
          </cell>
          <cell r="G532" t="str">
            <v>BTW LEVER SHAFT</v>
          </cell>
          <cell r="H532" t="str">
            <v>5AE3.9</v>
          </cell>
          <cell r="I532">
            <v>8</v>
          </cell>
        </row>
        <row r="533">
          <cell r="E533" t="str">
            <v>ID044003</v>
          </cell>
          <cell r="G533" t="str">
            <v>BTW LEVER</v>
          </cell>
          <cell r="H533" t="str">
            <v>5AE3.6</v>
          </cell>
          <cell r="I533">
            <v>9</v>
          </cell>
        </row>
        <row r="534">
          <cell r="E534" t="str">
            <v>ID044004</v>
          </cell>
          <cell r="G534" t="str">
            <v>SHUTTLE</v>
          </cell>
          <cell r="H534" t="str">
            <v>5AE6</v>
          </cell>
          <cell r="I534">
            <v>43</v>
          </cell>
        </row>
        <row r="535">
          <cell r="E535" t="str">
            <v>ID044005</v>
          </cell>
          <cell r="G535" t="str">
            <v>SCREW</v>
          </cell>
          <cell r="H535" t="str">
            <v>5AE1.11</v>
          </cell>
          <cell r="I535">
            <v>60</v>
          </cell>
        </row>
        <row r="536">
          <cell r="E536" t="str">
            <v>ID044006</v>
          </cell>
          <cell r="G536" t="str">
            <v>GEAR B</v>
          </cell>
          <cell r="H536" t="str">
            <v>5AE3.8</v>
          </cell>
          <cell r="I536">
            <v>2</v>
          </cell>
        </row>
        <row r="537">
          <cell r="E537" t="str">
            <v>ID044007</v>
          </cell>
          <cell r="G537" t="str">
            <v>WASHER</v>
          </cell>
          <cell r="H537" t="str">
            <v>5AE1.5</v>
          </cell>
          <cell r="I537">
            <v>11</v>
          </cell>
        </row>
        <row r="538">
          <cell r="E538" t="str">
            <v>ID044008</v>
          </cell>
          <cell r="G538" t="str">
            <v>SCREW</v>
          </cell>
          <cell r="H538" t="str">
            <v>5AE1.34</v>
          </cell>
          <cell r="I538">
            <v>42</v>
          </cell>
        </row>
        <row r="539">
          <cell r="E539" t="str">
            <v>ID044009</v>
          </cell>
          <cell r="G539" t="str">
            <v>BTW BASE SHAFT</v>
          </cell>
          <cell r="H539" t="str">
            <v>5AE1.20</v>
          </cell>
          <cell r="I539">
            <v>9</v>
          </cell>
        </row>
        <row r="540">
          <cell r="E540" t="str">
            <v>ID044010</v>
          </cell>
          <cell r="G540" t="str">
            <v>NEEDLE BAR</v>
          </cell>
          <cell r="H540" t="str">
            <v>5AE6</v>
          </cell>
          <cell r="I540">
            <v>1</v>
          </cell>
        </row>
        <row r="541">
          <cell r="E541" t="str">
            <v>ID044011</v>
          </cell>
          <cell r="G541" t="str">
            <v>BTW BEARING</v>
          </cell>
          <cell r="H541" t="str">
            <v>5AE5.6</v>
          </cell>
          <cell r="I541">
            <v>7</v>
          </cell>
        </row>
        <row r="542">
          <cell r="E542" t="str">
            <v>ID044012</v>
          </cell>
          <cell r="G542" t="str">
            <v>NEEDLE BAR CLAMP</v>
          </cell>
          <cell r="H542" t="str">
            <v>5AE3.3</v>
          </cell>
          <cell r="I542">
            <v>13</v>
          </cell>
        </row>
        <row r="543">
          <cell r="E543" t="str">
            <v>ID044013</v>
          </cell>
          <cell r="G543" t="str">
            <v>BTW SHAFT BASE</v>
          </cell>
          <cell r="H543" t="str">
            <v>5AE3.4</v>
          </cell>
          <cell r="I543">
            <v>3</v>
          </cell>
        </row>
        <row r="544">
          <cell r="E544" t="str">
            <v>ID044014</v>
          </cell>
          <cell r="G544" t="str">
            <v>SCREW</v>
          </cell>
          <cell r="H544" t="str">
            <v>5AE1.9</v>
          </cell>
          <cell r="I544">
            <v>71</v>
          </cell>
        </row>
        <row r="545">
          <cell r="E545" t="str">
            <v>ID044015</v>
          </cell>
          <cell r="G545" t="str">
            <v>BTW SPACER</v>
          </cell>
          <cell r="H545" t="str">
            <v>5AE5.4</v>
          </cell>
          <cell r="I545">
            <v>8</v>
          </cell>
        </row>
        <row r="546">
          <cell r="E546" t="str">
            <v>ID044016</v>
          </cell>
          <cell r="G546" t="str">
            <v>SLIDE BLOCK</v>
          </cell>
          <cell r="H546" t="str">
            <v>5AE6</v>
          </cell>
          <cell r="I546">
            <v>1</v>
          </cell>
        </row>
        <row r="547">
          <cell r="E547" t="str">
            <v>ID044017</v>
          </cell>
          <cell r="G547" t="str">
            <v>BTW  CAM LEVER</v>
          </cell>
          <cell r="H547" t="str">
            <v>5AE3.6</v>
          </cell>
          <cell r="I547">
            <v>4</v>
          </cell>
        </row>
        <row r="548">
          <cell r="E548" t="str">
            <v>ID044018</v>
          </cell>
          <cell r="G548" t="str">
            <v>NEEDLE ROD METAL</v>
          </cell>
          <cell r="H548" t="str">
            <v>5AE5.2</v>
          </cell>
          <cell r="I548">
            <v>2</v>
          </cell>
        </row>
        <row r="549">
          <cell r="E549" t="str">
            <v>ID044019</v>
          </cell>
          <cell r="G549" t="str">
            <v>SCREW</v>
          </cell>
          <cell r="H549" t="str">
            <v>5AE1.22</v>
          </cell>
          <cell r="I549">
            <v>64</v>
          </cell>
        </row>
        <row r="550">
          <cell r="E550" t="str">
            <v>ID044020</v>
          </cell>
          <cell r="G550" t="str">
            <v>NEEDLE ROD LOWER META</v>
          </cell>
          <cell r="H550" t="str">
            <v>5AE3.4</v>
          </cell>
          <cell r="I550">
            <v>14</v>
          </cell>
        </row>
        <row r="551">
          <cell r="E551" t="str">
            <v>ID044021</v>
          </cell>
          <cell r="G551" t="str">
            <v>BTW WHEEL</v>
          </cell>
          <cell r="H551" t="str">
            <v>5AE5.4</v>
          </cell>
          <cell r="I551">
            <v>5</v>
          </cell>
        </row>
        <row r="552">
          <cell r="E552" t="str">
            <v>ID044022</v>
          </cell>
          <cell r="G552" t="str">
            <v>THREAD_GUIDE</v>
          </cell>
          <cell r="H552" t="str">
            <v>5AE4.5</v>
          </cell>
          <cell r="I552">
            <v>30</v>
          </cell>
        </row>
        <row r="553">
          <cell r="E553" t="str">
            <v>ID044023</v>
          </cell>
          <cell r="G553" t="str">
            <v>SCREW</v>
          </cell>
          <cell r="H553" t="str">
            <v>5AE1.23</v>
          </cell>
          <cell r="I553">
            <v>20</v>
          </cell>
        </row>
        <row r="554">
          <cell r="E554" t="str">
            <v>ID044024</v>
          </cell>
          <cell r="G554" t="str">
            <v>SCREW M3</v>
          </cell>
          <cell r="H554" t="str">
            <v>5AE2.10</v>
          </cell>
          <cell r="I554">
            <v>62</v>
          </cell>
        </row>
        <row r="555">
          <cell r="E555" t="str">
            <v>ID044025</v>
          </cell>
          <cell r="G555" t="str">
            <v>AC SERVO MOTOR</v>
          </cell>
          <cell r="H555" t="str">
            <v>5AE7</v>
          </cell>
          <cell r="I555">
            <v>12</v>
          </cell>
        </row>
        <row r="556">
          <cell r="E556" t="str">
            <v>ID044026</v>
          </cell>
          <cell r="G556" t="str">
            <v>CYLINDER ARM CAP (INCLUDING 1-</v>
          </cell>
          <cell r="H556" t="str">
            <v>5AE7</v>
          </cell>
          <cell r="I556">
            <v>2</v>
          </cell>
        </row>
        <row r="557">
          <cell r="E557" t="str">
            <v>ID044027</v>
          </cell>
          <cell r="G557" t="str">
            <v>BOBBIN THREAD TENSION ASM.</v>
          </cell>
          <cell r="H557" t="str">
            <v>5AE3.3</v>
          </cell>
          <cell r="I557">
            <v>6</v>
          </cell>
        </row>
        <row r="558">
          <cell r="E558" t="str">
            <v>ID044028</v>
          </cell>
          <cell r="G558" t="str">
            <v>CRANK ROD ASM</v>
          </cell>
          <cell r="H558" t="str">
            <v>5AE7</v>
          </cell>
          <cell r="I558">
            <v>2</v>
          </cell>
        </row>
        <row r="559">
          <cell r="E559" t="str">
            <v>ID044030</v>
          </cell>
          <cell r="G559" t="str">
            <v>BEARING</v>
          </cell>
          <cell r="H559" t="str">
            <v>5AE5.9</v>
          </cell>
          <cell r="I559">
            <v>4</v>
          </cell>
        </row>
        <row r="560">
          <cell r="E560" t="str">
            <v>ID044031</v>
          </cell>
          <cell r="G560" t="str">
            <v>BEARING</v>
          </cell>
          <cell r="H560" t="str">
            <v>5AE3.1</v>
          </cell>
          <cell r="I560">
            <v>3</v>
          </cell>
        </row>
        <row r="561">
          <cell r="E561" t="str">
            <v>ID044032</v>
          </cell>
          <cell r="G561" t="str">
            <v>THREAD TAKE-UP COMPL</v>
          </cell>
          <cell r="H561" t="str">
            <v>5AE4.1</v>
          </cell>
          <cell r="I561">
            <v>16</v>
          </cell>
        </row>
        <row r="562">
          <cell r="E562" t="str">
            <v>ID044033</v>
          </cell>
          <cell r="G562" t="str">
            <v>NEEDLE BAR CRANK ROD ASM</v>
          </cell>
          <cell r="H562" t="str">
            <v>5AE5.9</v>
          </cell>
          <cell r="I562">
            <v>13</v>
          </cell>
        </row>
        <row r="563">
          <cell r="E563" t="str">
            <v>ID044034</v>
          </cell>
          <cell r="G563" t="str">
            <v>BEARING</v>
          </cell>
          <cell r="H563" t="str">
            <v>5AE5.1</v>
          </cell>
          <cell r="I563">
            <v>6</v>
          </cell>
        </row>
        <row r="564">
          <cell r="E564" t="str">
            <v>ID044035</v>
          </cell>
          <cell r="G564" t="str">
            <v>SCREW</v>
          </cell>
          <cell r="H564" t="str">
            <v>5AE2.27</v>
          </cell>
          <cell r="I564">
            <v>16</v>
          </cell>
        </row>
        <row r="565">
          <cell r="E565" t="str">
            <v>ID044037</v>
          </cell>
          <cell r="G565" t="str">
            <v>BEARING</v>
          </cell>
          <cell r="H565" t="str">
            <v>5AE2.36</v>
          </cell>
          <cell r="I565">
            <v>2</v>
          </cell>
        </row>
        <row r="566">
          <cell r="E566" t="str">
            <v>ID044038</v>
          </cell>
          <cell r="G566" t="str">
            <v>NEEDLE CAM ROLLER A</v>
          </cell>
          <cell r="H566" t="str">
            <v>5AE2.22</v>
          </cell>
          <cell r="I566">
            <v>18</v>
          </cell>
        </row>
        <row r="567">
          <cell r="E567" t="str">
            <v>ID044039</v>
          </cell>
          <cell r="G567" t="str">
            <v>UTT CAM ROLER SHAFT</v>
          </cell>
          <cell r="H567" t="str">
            <v>5AE1.24</v>
          </cell>
          <cell r="I567">
            <v>22</v>
          </cell>
        </row>
        <row r="568">
          <cell r="E568" t="str">
            <v>ID044040</v>
          </cell>
          <cell r="G568" t="str">
            <v>NUT</v>
          </cell>
          <cell r="H568" t="str">
            <v>5AE2.20</v>
          </cell>
          <cell r="I568">
            <v>4</v>
          </cell>
        </row>
        <row r="569">
          <cell r="E569" t="str">
            <v>ID044041</v>
          </cell>
          <cell r="G569" t="str">
            <v>SPRING</v>
          </cell>
          <cell r="H569" t="str">
            <v>5AE1.7</v>
          </cell>
          <cell r="I569">
            <v>22</v>
          </cell>
        </row>
        <row r="570">
          <cell r="E570" t="str">
            <v>ID044042</v>
          </cell>
          <cell r="G570" t="str">
            <v>SENSOR SLIT ASM</v>
          </cell>
          <cell r="H570" t="str">
            <v>5AE7</v>
          </cell>
          <cell r="I570">
            <v>31</v>
          </cell>
        </row>
        <row r="571">
          <cell r="E571" t="str">
            <v>ID044043</v>
          </cell>
          <cell r="G571" t="str">
            <v>PHOTO SENSOR</v>
          </cell>
          <cell r="H571" t="str">
            <v>5AE5.7</v>
          </cell>
          <cell r="I571">
            <v>5</v>
          </cell>
        </row>
        <row r="572">
          <cell r="E572" t="str">
            <v>ID044044</v>
          </cell>
          <cell r="G572" t="str">
            <v>HINGE SCREW</v>
          </cell>
          <cell r="H572" t="str">
            <v>5AE2.7</v>
          </cell>
          <cell r="I572">
            <v>40</v>
          </cell>
        </row>
        <row r="573">
          <cell r="E573" t="str">
            <v>ID044045</v>
          </cell>
          <cell r="G573" t="str">
            <v>HINGE SCREW</v>
          </cell>
          <cell r="H573" t="str">
            <v>5AE1.15</v>
          </cell>
          <cell r="I573">
            <v>68</v>
          </cell>
        </row>
        <row r="574">
          <cell r="E574" t="str">
            <v>ID044046</v>
          </cell>
          <cell r="G574" t="str">
            <v>NUT</v>
          </cell>
          <cell r="H574" t="str">
            <v>5AE1.29</v>
          </cell>
          <cell r="I574">
            <v>26</v>
          </cell>
        </row>
        <row r="575">
          <cell r="E575" t="str">
            <v>ID044047</v>
          </cell>
          <cell r="G575" t="str">
            <v>BEARING</v>
          </cell>
          <cell r="H575" t="str">
            <v>5AE3.5</v>
          </cell>
          <cell r="I575">
            <v>4</v>
          </cell>
        </row>
        <row r="576">
          <cell r="E576" t="str">
            <v>ID044049</v>
          </cell>
          <cell r="G576" t="str">
            <v>AT SOLENOID</v>
          </cell>
          <cell r="H576" t="str">
            <v>5AE6</v>
          </cell>
          <cell r="I576">
            <v>4</v>
          </cell>
        </row>
        <row r="577">
          <cell r="E577" t="str">
            <v>ID044050</v>
          </cell>
          <cell r="G577" t="str">
            <v>ERING</v>
          </cell>
          <cell r="H577" t="str">
            <v>5AE2.1</v>
          </cell>
          <cell r="I577">
            <v>25</v>
          </cell>
        </row>
        <row r="578">
          <cell r="E578" t="str">
            <v>ID044051</v>
          </cell>
          <cell r="G578" t="str">
            <v>AT PIVOT BEARING</v>
          </cell>
          <cell r="H578" t="str">
            <v>5AE2.28</v>
          </cell>
          <cell r="I578">
            <v>12</v>
          </cell>
        </row>
        <row r="579">
          <cell r="E579" t="str">
            <v>ID044052</v>
          </cell>
          <cell r="G579" t="str">
            <v>AT JOINT BEARING</v>
          </cell>
          <cell r="H579" t="str">
            <v>5AE2.23</v>
          </cell>
          <cell r="I579">
            <v>12</v>
          </cell>
        </row>
        <row r="580">
          <cell r="E580" t="str">
            <v>ID044053</v>
          </cell>
          <cell r="G580" t="str">
            <v>THREAD_TENSION_1_ASM</v>
          </cell>
          <cell r="H580" t="str">
            <v>5AE5.3</v>
          </cell>
          <cell r="I580">
            <v>40</v>
          </cell>
        </row>
        <row r="581">
          <cell r="E581" t="str">
            <v>ID044054</v>
          </cell>
          <cell r="G581" t="str">
            <v>NUT</v>
          </cell>
          <cell r="H581" t="str">
            <v>5AE2.2</v>
          </cell>
          <cell r="I581">
            <v>11</v>
          </cell>
        </row>
        <row r="582">
          <cell r="E582" t="str">
            <v>ID044055</v>
          </cell>
          <cell r="G582" t="str">
            <v>WASHER</v>
          </cell>
          <cell r="H582" t="str">
            <v>5AE1.17</v>
          </cell>
          <cell r="I582">
            <v>29</v>
          </cell>
        </row>
        <row r="583">
          <cell r="E583" t="str">
            <v>ID044056</v>
          </cell>
          <cell r="G583" t="str">
            <v>UTT CAM ROLLER SHAFT</v>
          </cell>
          <cell r="H583" t="str">
            <v>5AE1.16</v>
          </cell>
          <cell r="I583">
            <v>23</v>
          </cell>
        </row>
        <row r="584">
          <cell r="E584" t="str">
            <v>ID044057</v>
          </cell>
          <cell r="G584" t="str">
            <v>NUT</v>
          </cell>
          <cell r="H584" t="str">
            <v>5AE2.11</v>
          </cell>
          <cell r="I584">
            <v>30</v>
          </cell>
        </row>
        <row r="585">
          <cell r="E585" t="str">
            <v>ID044058</v>
          </cell>
          <cell r="G585" t="str">
            <v>SCREW</v>
          </cell>
          <cell r="H585" t="str">
            <v>5AE2.18</v>
          </cell>
          <cell r="I585">
            <v>38</v>
          </cell>
        </row>
        <row r="586">
          <cell r="E586" t="str">
            <v>ID044059</v>
          </cell>
          <cell r="G586" t="str">
            <v>CONNECTING BAR</v>
          </cell>
          <cell r="H586" t="str">
            <v>5AN3</v>
          </cell>
          <cell r="I586">
            <v>5</v>
          </cell>
        </row>
        <row r="587">
          <cell r="E587" t="str">
            <v>ID044060</v>
          </cell>
          <cell r="G587" t="str">
            <v>THREAD TRIMER SENSOR SLIT</v>
          </cell>
          <cell r="H587" t="str">
            <v>5AE3.8</v>
          </cell>
          <cell r="I587">
            <v>9</v>
          </cell>
        </row>
        <row r="588">
          <cell r="E588" t="str">
            <v>ID044061</v>
          </cell>
          <cell r="G588" t="str">
            <v>SCREW</v>
          </cell>
          <cell r="H588" t="str">
            <v>5AE1.35</v>
          </cell>
          <cell r="I588">
            <v>57</v>
          </cell>
        </row>
        <row r="589">
          <cell r="E589" t="str">
            <v>ID044062</v>
          </cell>
          <cell r="G589" t="str">
            <v>PHOTO SENSOR</v>
          </cell>
          <cell r="H589" t="str">
            <v>5AE4.6</v>
          </cell>
          <cell r="I589">
            <v>4</v>
          </cell>
        </row>
        <row r="590">
          <cell r="E590" t="str">
            <v>ID044063</v>
          </cell>
          <cell r="G590" t="str">
            <v>THREAD TRIMER SENSOR BASE</v>
          </cell>
          <cell r="H590" t="str">
            <v>5AE4.7</v>
          </cell>
          <cell r="I590">
            <v>5</v>
          </cell>
        </row>
        <row r="591">
          <cell r="E591" t="str">
            <v>ID044064</v>
          </cell>
          <cell r="G591" t="str">
            <v>SCREW</v>
          </cell>
          <cell r="H591" t="str">
            <v>5AE2.13</v>
          </cell>
          <cell r="I591">
            <v>33</v>
          </cell>
        </row>
        <row r="592">
          <cell r="E592" t="str">
            <v>ID044065</v>
          </cell>
          <cell r="G592" t="str">
            <v>THREAD CUTTER LEVER SHAFT</v>
          </cell>
          <cell r="H592" t="str">
            <v>5AE2.6</v>
          </cell>
          <cell r="I592">
            <v>5</v>
          </cell>
        </row>
        <row r="593">
          <cell r="E593" t="str">
            <v>ID044066</v>
          </cell>
          <cell r="G593" t="str">
            <v>NEEDLE HOLE GUIDE</v>
          </cell>
          <cell r="H593" t="str">
            <v>5AE2.1</v>
          </cell>
          <cell r="I593">
            <v>5</v>
          </cell>
        </row>
        <row r="594">
          <cell r="E594" t="str">
            <v>ID044067</v>
          </cell>
          <cell r="G594" t="str">
            <v>NEEDLE HOLE GUIDE</v>
          </cell>
          <cell r="H594" t="str">
            <v>5AE5.5</v>
          </cell>
          <cell r="I594">
            <v>1</v>
          </cell>
        </row>
        <row r="595">
          <cell r="E595" t="str">
            <v>ID044068</v>
          </cell>
          <cell r="G595" t="str">
            <v>SCREW</v>
          </cell>
          <cell r="H595" t="str">
            <v>5AE2.16</v>
          </cell>
          <cell r="I595">
            <v>45</v>
          </cell>
        </row>
        <row r="596">
          <cell r="E596" t="str">
            <v>ID044069</v>
          </cell>
          <cell r="G596" t="str">
            <v>FIXING KNIFE</v>
          </cell>
          <cell r="H596" t="str">
            <v>5AE4.2</v>
          </cell>
          <cell r="I596">
            <v>45</v>
          </cell>
        </row>
        <row r="597">
          <cell r="E597" t="str">
            <v>ID044070</v>
          </cell>
          <cell r="G597" t="str">
            <v>SCREW</v>
          </cell>
          <cell r="H597" t="str">
            <v>5AE1.2</v>
          </cell>
          <cell r="I597">
            <v>20</v>
          </cell>
        </row>
        <row r="598">
          <cell r="E598" t="str">
            <v>ID044071</v>
          </cell>
          <cell r="G598" t="str">
            <v>MOVING KNIFE UNK</v>
          </cell>
          <cell r="H598" t="str">
            <v>5AE3.7</v>
          </cell>
          <cell r="I598">
            <v>21</v>
          </cell>
        </row>
        <row r="599">
          <cell r="E599" t="str">
            <v>ID044072</v>
          </cell>
          <cell r="G599" t="str">
            <v>THREAD CUTTING LEAVER RING</v>
          </cell>
          <cell r="H599" t="str">
            <v>5AE3.3</v>
          </cell>
          <cell r="I599">
            <v>1</v>
          </cell>
        </row>
        <row r="600">
          <cell r="E600" t="str">
            <v>ID044074</v>
          </cell>
          <cell r="G600" t="str">
            <v>OIL TUBE</v>
          </cell>
          <cell r="H600" t="str">
            <v>5I5.9</v>
          </cell>
          <cell r="I600">
            <v>10</v>
          </cell>
        </row>
        <row r="601">
          <cell r="E601" t="str">
            <v>ID044075</v>
          </cell>
          <cell r="G601" t="str">
            <v>OIL TUBE</v>
          </cell>
          <cell r="H601" t="str">
            <v>5I5.5</v>
          </cell>
          <cell r="I601">
            <v>15</v>
          </cell>
        </row>
        <row r="602">
          <cell r="E602" t="str">
            <v>ID044076</v>
          </cell>
          <cell r="G602" t="str">
            <v>OIL WICK</v>
          </cell>
          <cell r="H602" t="str">
            <v>5Q1.1</v>
          </cell>
          <cell r="I602">
            <v>30</v>
          </cell>
        </row>
        <row r="603">
          <cell r="E603" t="str">
            <v>ID044078</v>
          </cell>
          <cell r="G603" t="str">
            <v>O-RING, BUNA N 70 008</v>
          </cell>
          <cell r="H603" t="str">
            <v>5I4.1</v>
          </cell>
          <cell r="I603">
            <v>6</v>
          </cell>
        </row>
        <row r="604">
          <cell r="E604" t="str">
            <v>ID044080</v>
          </cell>
          <cell r="G604" t="str">
            <v>FABRIC PRESSER BRACKET</v>
          </cell>
          <cell r="H604" t="str">
            <v>5L4</v>
          </cell>
          <cell r="I604">
            <v>1</v>
          </cell>
        </row>
        <row r="605">
          <cell r="E605" t="str">
            <v>ID044081</v>
          </cell>
          <cell r="G605" t="str">
            <v>TOOLS</v>
          </cell>
          <cell r="H605" t="str">
            <v>5K2</v>
          </cell>
          <cell r="I605">
            <v>3</v>
          </cell>
        </row>
        <row r="606">
          <cell r="E606" t="str">
            <v>ID044098</v>
          </cell>
          <cell r="G606" t="str">
            <v>SCREW</v>
          </cell>
          <cell r="H606" t="str">
            <v>5AA1.30</v>
          </cell>
          <cell r="I606">
            <v>3</v>
          </cell>
        </row>
        <row r="607">
          <cell r="E607" t="str">
            <v>ID044100</v>
          </cell>
          <cell r="G607" t="str">
            <v>NUT</v>
          </cell>
          <cell r="H607" t="str">
            <v>5R7</v>
          </cell>
          <cell r="I607">
            <v>66</v>
          </cell>
        </row>
        <row r="608">
          <cell r="E608" t="str">
            <v>ID044101</v>
          </cell>
          <cell r="G608" t="str">
            <v>BRACKET</v>
          </cell>
          <cell r="H608" t="str">
            <v>5AN6</v>
          </cell>
          <cell r="I608">
            <v>108</v>
          </cell>
        </row>
        <row r="609">
          <cell r="E609" t="str">
            <v>ID044102</v>
          </cell>
          <cell r="G609" t="str">
            <v>SCREW</v>
          </cell>
          <cell r="H609" t="str">
            <v>5P6.8</v>
          </cell>
          <cell r="I609">
            <v>22</v>
          </cell>
        </row>
        <row r="610">
          <cell r="E610" t="str">
            <v>ID044103</v>
          </cell>
          <cell r="G610" t="str">
            <v>NUT</v>
          </cell>
          <cell r="H610" t="str">
            <v>5M1.12</v>
          </cell>
          <cell r="I610">
            <v>78</v>
          </cell>
        </row>
        <row r="611">
          <cell r="E611" t="str">
            <v>ID044104</v>
          </cell>
          <cell r="G611" t="str">
            <v>LOWER THREAD STAND ROD</v>
          </cell>
          <cell r="H611" t="str">
            <v>5AN6</v>
          </cell>
          <cell r="I611">
            <v>91</v>
          </cell>
        </row>
        <row r="612">
          <cell r="E612" t="str">
            <v>ID044105</v>
          </cell>
          <cell r="G612" t="str">
            <v>BRACKET</v>
          </cell>
          <cell r="H612" t="str">
            <v>5AN6</v>
          </cell>
          <cell r="I612">
            <v>97</v>
          </cell>
        </row>
        <row r="613">
          <cell r="E613" t="str">
            <v>ID044106</v>
          </cell>
          <cell r="G613" t="str">
            <v>SCREW</v>
          </cell>
          <cell r="H613" t="str">
            <v>5R1.7</v>
          </cell>
          <cell r="I613">
            <v>47</v>
          </cell>
        </row>
        <row r="614">
          <cell r="E614" t="str">
            <v>ID044109</v>
          </cell>
          <cell r="G614" t="str">
            <v>KNIFE DRIVING CONNECTION</v>
          </cell>
          <cell r="H614" t="str">
            <v>5AA4.2</v>
          </cell>
          <cell r="I614">
            <v>5</v>
          </cell>
        </row>
        <row r="615">
          <cell r="E615" t="str">
            <v>ID044114</v>
          </cell>
          <cell r="G615" t="str">
            <v>UPPER KNIFE HOLDER</v>
          </cell>
          <cell r="H615" t="str">
            <v>5AA5.6</v>
          </cell>
          <cell r="I615">
            <v>1</v>
          </cell>
        </row>
        <row r="616">
          <cell r="E616" t="str">
            <v>ID044116</v>
          </cell>
          <cell r="G616" t="str">
            <v>CLOTH GUIDE PLATE</v>
          </cell>
          <cell r="H616" t="str">
            <v>5AA6.7</v>
          </cell>
          <cell r="I616">
            <v>2</v>
          </cell>
        </row>
        <row r="617">
          <cell r="E617" t="str">
            <v>ID044118</v>
          </cell>
          <cell r="G617" t="str">
            <v>NEEDLE BEARING</v>
          </cell>
          <cell r="H617" t="str">
            <v>5AA2.9</v>
          </cell>
          <cell r="I617">
            <v>3</v>
          </cell>
        </row>
        <row r="618">
          <cell r="E618" t="str">
            <v>ID044122</v>
          </cell>
          <cell r="G618" t="str">
            <v>NEEDLE BAR LEVER CONNECTING RO</v>
          </cell>
          <cell r="H618" t="str">
            <v>5AA2.1</v>
          </cell>
          <cell r="I618">
            <v>2</v>
          </cell>
        </row>
        <row r="619">
          <cell r="E619" t="str">
            <v>ID044123</v>
          </cell>
          <cell r="G619" t="str">
            <v>FEED ROCKER LINK BUSHING</v>
          </cell>
          <cell r="H619" t="str">
            <v>5AA3.4</v>
          </cell>
          <cell r="I619">
            <v>10</v>
          </cell>
        </row>
        <row r="620">
          <cell r="E620" t="str">
            <v>ID044124</v>
          </cell>
          <cell r="G620" t="str">
            <v>FEED BAR SLIDE BLOCK</v>
          </cell>
          <cell r="H620" t="str">
            <v>5AA3.4</v>
          </cell>
          <cell r="I620">
            <v>10</v>
          </cell>
        </row>
        <row r="621">
          <cell r="E621" t="str">
            <v>ID044125</v>
          </cell>
          <cell r="G621" t="str">
            <v>DIFFERENTIAL FEED BAR</v>
          </cell>
          <cell r="H621" t="str">
            <v>5AA7</v>
          </cell>
          <cell r="I621">
            <v>4</v>
          </cell>
        </row>
        <row r="622">
          <cell r="E622" t="str">
            <v>ID044126</v>
          </cell>
          <cell r="G622" t="str">
            <v>MAIN FEED BAR</v>
          </cell>
          <cell r="H622" t="str">
            <v>5AA7</v>
          </cell>
          <cell r="I622">
            <v>4</v>
          </cell>
        </row>
        <row r="623">
          <cell r="E623" t="str">
            <v>ID044127</v>
          </cell>
          <cell r="G623" t="str">
            <v>CARRIER  HOOK DRIVING ROD(LEFT</v>
          </cell>
          <cell r="H623" t="str">
            <v>5AA7</v>
          </cell>
          <cell r="I623">
            <v>6</v>
          </cell>
        </row>
        <row r="624">
          <cell r="E624" t="str">
            <v>ID044128</v>
          </cell>
          <cell r="G624" t="str">
            <v>CARRER HOOK SLEEVE LEVER</v>
          </cell>
          <cell r="H624" t="str">
            <v>5AA2.8</v>
          </cell>
          <cell r="I624">
            <v>6</v>
          </cell>
        </row>
        <row r="625">
          <cell r="E625" t="str">
            <v>ID044129</v>
          </cell>
          <cell r="G625" t="str">
            <v>ROD BALL(LEFT)</v>
          </cell>
          <cell r="H625" t="str">
            <v>5AA3.5</v>
          </cell>
          <cell r="I625">
            <v>9</v>
          </cell>
        </row>
        <row r="626">
          <cell r="E626" t="str">
            <v>ID044130</v>
          </cell>
          <cell r="G626" t="str">
            <v>NEEDLE BEARING</v>
          </cell>
          <cell r="H626" t="str">
            <v>5AA3.4</v>
          </cell>
          <cell r="I626">
            <v>10</v>
          </cell>
        </row>
        <row r="627">
          <cell r="E627" t="str">
            <v>ID044132</v>
          </cell>
          <cell r="G627" t="str">
            <v>LOOPER AVOID CONNECTING ROD, C</v>
          </cell>
          <cell r="H627" t="str">
            <v>5AA2.4</v>
          </cell>
          <cell r="I627">
            <v>5</v>
          </cell>
        </row>
        <row r="628">
          <cell r="E628" t="str">
            <v>ID044133</v>
          </cell>
          <cell r="G628" t="str">
            <v>LOOPER AVOID CONNECTING ROD</v>
          </cell>
          <cell r="H628" t="str">
            <v>5AA5.8</v>
          </cell>
          <cell r="I628">
            <v>10</v>
          </cell>
        </row>
        <row r="629">
          <cell r="E629" t="str">
            <v>ID044134</v>
          </cell>
          <cell r="G629" t="str">
            <v>LOOPER AVOID CONNECTING ROD BU</v>
          </cell>
          <cell r="H629" t="str">
            <v>5AA4.5</v>
          </cell>
          <cell r="I629">
            <v>10</v>
          </cell>
        </row>
        <row r="630">
          <cell r="E630" t="str">
            <v>ID044135</v>
          </cell>
          <cell r="G630" t="str">
            <v>LOOPER AVOID ADJUSTING NUT</v>
          </cell>
          <cell r="H630" t="str">
            <v>5AA1.3</v>
          </cell>
          <cell r="I630">
            <v>19</v>
          </cell>
        </row>
        <row r="631">
          <cell r="E631" t="str">
            <v>ID044137</v>
          </cell>
          <cell r="G631" t="str">
            <v>THREAD TAKE-UP EYELET</v>
          </cell>
          <cell r="H631" t="str">
            <v>5AA2.2</v>
          </cell>
          <cell r="I631">
            <v>6</v>
          </cell>
        </row>
        <row r="632">
          <cell r="E632" t="str">
            <v>ID044138</v>
          </cell>
          <cell r="G632" t="str">
            <v>NEEDLE THREAD STRIKE OFF PIN H</v>
          </cell>
          <cell r="H632" t="str">
            <v>5AA4.6</v>
          </cell>
          <cell r="I632">
            <v>6</v>
          </cell>
        </row>
        <row r="633">
          <cell r="E633" t="str">
            <v>ID044146</v>
          </cell>
          <cell r="G633" t="str">
            <v>NEEDLE BAR SETTING TORQUE ROD</v>
          </cell>
          <cell r="H633" t="str">
            <v>5AA5.4</v>
          </cell>
          <cell r="I633">
            <v>3</v>
          </cell>
        </row>
        <row r="634">
          <cell r="E634" t="str">
            <v>ID044150</v>
          </cell>
          <cell r="G634" t="str">
            <v>FEED LIFT CONNECTION(UPPER), C</v>
          </cell>
          <cell r="H634" t="str">
            <v>5AA2.6</v>
          </cell>
          <cell r="I634">
            <v>2</v>
          </cell>
        </row>
        <row r="635">
          <cell r="E635" t="str">
            <v>ID044154</v>
          </cell>
          <cell r="G635" t="str">
            <v>KNIFE DRIVING CONNECTION(RIGHT</v>
          </cell>
          <cell r="H635" t="str">
            <v>5AA3.2</v>
          </cell>
          <cell r="I635">
            <v>2</v>
          </cell>
        </row>
        <row r="636">
          <cell r="E636" t="str">
            <v>ID044157</v>
          </cell>
          <cell r="G636" t="str">
            <v>FEED LIFT CONNECTION(LOWER), C</v>
          </cell>
          <cell r="H636" t="str">
            <v>5AA4.3</v>
          </cell>
          <cell r="I636">
            <v>3</v>
          </cell>
        </row>
        <row r="637">
          <cell r="E637" t="str">
            <v>ID044158</v>
          </cell>
          <cell r="G637" t="str">
            <v>FEED DRIVER ECCENTRIC (LOWER)</v>
          </cell>
          <cell r="H637" t="str">
            <v>5AA5.9</v>
          </cell>
          <cell r="I637">
            <v>7</v>
          </cell>
        </row>
        <row r="638">
          <cell r="E638" t="str">
            <v>ID044160</v>
          </cell>
          <cell r="G638" t="str">
            <v>LOOPER ROCKER SHAFT BUSHING (R</v>
          </cell>
          <cell r="H638" t="str">
            <v>5AA2.5</v>
          </cell>
          <cell r="I638">
            <v>3</v>
          </cell>
        </row>
        <row r="639">
          <cell r="E639" t="str">
            <v>ID044162</v>
          </cell>
          <cell r="G639" t="str">
            <v>SCREW</v>
          </cell>
          <cell r="H639" t="str">
            <v>5M3.6</v>
          </cell>
          <cell r="I639">
            <v>5</v>
          </cell>
        </row>
        <row r="640">
          <cell r="E640" t="str">
            <v>ID044163</v>
          </cell>
          <cell r="G640" t="str">
            <v>ARM</v>
          </cell>
          <cell r="H640" t="str">
            <v>5AN6</v>
          </cell>
          <cell r="I640">
            <v>93</v>
          </cell>
        </row>
        <row r="641">
          <cell r="E641" t="str">
            <v>ID044164</v>
          </cell>
          <cell r="G641" t="str">
            <v>BRACKET</v>
          </cell>
          <cell r="H641" t="str">
            <v>5AN6</v>
          </cell>
          <cell r="I641">
            <v>102</v>
          </cell>
        </row>
        <row r="642">
          <cell r="E642" t="str">
            <v>ID044166</v>
          </cell>
          <cell r="G642" t="str">
            <v>THREAD GUIDE</v>
          </cell>
          <cell r="H642" t="str">
            <v>5AN6</v>
          </cell>
          <cell r="I642">
            <v>79</v>
          </cell>
        </row>
        <row r="643">
          <cell r="E643" t="str">
            <v>ID044167</v>
          </cell>
          <cell r="G643" t="str">
            <v>SPOLL SET</v>
          </cell>
          <cell r="H643" t="str">
            <v>5Y7</v>
          </cell>
          <cell r="I643">
            <v>9</v>
          </cell>
        </row>
        <row r="644">
          <cell r="E644" t="str">
            <v>ID044169</v>
          </cell>
          <cell r="G644" t="str">
            <v>SEAT</v>
          </cell>
          <cell r="H644" t="str">
            <v>5O7.9</v>
          </cell>
          <cell r="I644">
            <v>8</v>
          </cell>
        </row>
        <row r="645">
          <cell r="E645" t="str">
            <v>ID044170</v>
          </cell>
          <cell r="G645" t="str">
            <v>WASHER</v>
          </cell>
          <cell r="H645" t="str">
            <v>5M1.21</v>
          </cell>
          <cell r="I645">
            <v>2</v>
          </cell>
        </row>
        <row r="646">
          <cell r="E646" t="str">
            <v>ID044171</v>
          </cell>
          <cell r="G646" t="str">
            <v>NUT</v>
          </cell>
          <cell r="H646" t="str">
            <v>5M4.25</v>
          </cell>
          <cell r="I646">
            <v>17</v>
          </cell>
        </row>
        <row r="647">
          <cell r="E647" t="str">
            <v>ID044174</v>
          </cell>
          <cell r="G647" t="str">
            <v>SCREW,SM2.38</v>
          </cell>
          <cell r="H647" t="str">
            <v>5AD1.29</v>
          </cell>
          <cell r="I647">
            <v>10</v>
          </cell>
        </row>
        <row r="648">
          <cell r="E648" t="str">
            <v>ID044175</v>
          </cell>
          <cell r="G648" t="str">
            <v>SET SCREW, SOCKET(FT) M5X5</v>
          </cell>
          <cell r="H648" t="str">
            <v>5AD2.1</v>
          </cell>
          <cell r="I648">
            <v>5</v>
          </cell>
        </row>
        <row r="649">
          <cell r="E649" t="str">
            <v>ID044178</v>
          </cell>
          <cell r="G649" t="str">
            <v>SET SCEW, SOCKET (CP)M4X4</v>
          </cell>
          <cell r="H649" t="str">
            <v>5AD1.28</v>
          </cell>
          <cell r="I649">
            <v>5</v>
          </cell>
        </row>
        <row r="650">
          <cell r="E650" t="str">
            <v>ID044179</v>
          </cell>
          <cell r="G650" t="str">
            <v>SET SCREW, SCOKET SM4.37-40X6</v>
          </cell>
          <cell r="H650" t="str">
            <v>5AD1.15</v>
          </cell>
          <cell r="I650">
            <v>5</v>
          </cell>
        </row>
        <row r="651">
          <cell r="E651" t="str">
            <v>ID044181</v>
          </cell>
          <cell r="G651" t="str">
            <v>SET SCREW, SOCKET SM6.35-40X6</v>
          </cell>
          <cell r="H651" t="str">
            <v>5AD2.4</v>
          </cell>
          <cell r="I651">
            <v>15</v>
          </cell>
        </row>
        <row r="652">
          <cell r="E652" t="str">
            <v>ID044182</v>
          </cell>
          <cell r="G652" t="str">
            <v>BOLT, SOCKET M6X10</v>
          </cell>
          <cell r="H652" t="str">
            <v>5AD2.1</v>
          </cell>
          <cell r="I652">
            <v>3</v>
          </cell>
        </row>
        <row r="653">
          <cell r="E653" t="str">
            <v>ID044183</v>
          </cell>
          <cell r="G653" t="str">
            <v>BOLT,SOCKET M3X6</v>
          </cell>
          <cell r="H653" t="str">
            <v>5AD1.7</v>
          </cell>
          <cell r="I653">
            <v>2</v>
          </cell>
        </row>
        <row r="654">
          <cell r="E654" t="str">
            <v>ID044185</v>
          </cell>
          <cell r="G654" t="str">
            <v>ROLLER SHAFT</v>
          </cell>
          <cell r="H654" t="str">
            <v>5AD1.35</v>
          </cell>
          <cell r="I654">
            <v>5</v>
          </cell>
        </row>
        <row r="655">
          <cell r="E655" t="str">
            <v>ID044187</v>
          </cell>
          <cell r="G655" t="str">
            <v>SPRING,PLATE</v>
          </cell>
          <cell r="H655" t="str">
            <v>5AD5.7</v>
          </cell>
          <cell r="I655">
            <v>5</v>
          </cell>
        </row>
        <row r="656">
          <cell r="E656" t="str">
            <v>ID044188</v>
          </cell>
          <cell r="G656" t="str">
            <v>SHOULDER SCREW,SM2.38</v>
          </cell>
          <cell r="H656" t="str">
            <v>5AD1.20</v>
          </cell>
          <cell r="I656">
            <v>5</v>
          </cell>
        </row>
        <row r="657">
          <cell r="E657" t="str">
            <v>ID044190</v>
          </cell>
          <cell r="G657" t="str">
            <v>PRESSER BAR BUSH</v>
          </cell>
          <cell r="H657" t="str">
            <v>5AD6.4</v>
          </cell>
          <cell r="I657">
            <v>2</v>
          </cell>
        </row>
        <row r="658">
          <cell r="E658" t="str">
            <v>ID044193</v>
          </cell>
          <cell r="G658" t="str">
            <v>SET SCREW, SOCKET SM5.95-28X6</v>
          </cell>
          <cell r="H658" t="str">
            <v>5AD1.30</v>
          </cell>
          <cell r="I658">
            <v>2</v>
          </cell>
        </row>
        <row r="659">
          <cell r="E659" t="str">
            <v>ID044194</v>
          </cell>
          <cell r="G659" t="str">
            <v>SHOULDER SCREW</v>
          </cell>
          <cell r="H659" t="str">
            <v>5AD2.9</v>
          </cell>
          <cell r="I659">
            <v>12</v>
          </cell>
        </row>
        <row r="660">
          <cell r="E660" t="str">
            <v>ID044195</v>
          </cell>
          <cell r="G660" t="str">
            <v>BOLT, SOCKET SM4.37X18</v>
          </cell>
          <cell r="H660" t="str">
            <v>5AD2.2</v>
          </cell>
          <cell r="I660">
            <v>5</v>
          </cell>
        </row>
        <row r="661">
          <cell r="E661" t="str">
            <v>ID044198</v>
          </cell>
          <cell r="G661" t="str">
            <v>SET SCREW,SM4.76</v>
          </cell>
          <cell r="H661" t="str">
            <v>5AD1.22</v>
          </cell>
          <cell r="I661">
            <v>5</v>
          </cell>
        </row>
        <row r="662">
          <cell r="E662" t="str">
            <v>ID044200</v>
          </cell>
          <cell r="G662" t="str">
            <v>N-BAR BASE SUPPORT SHAFT</v>
          </cell>
          <cell r="H662" t="str">
            <v>5AD4.7</v>
          </cell>
          <cell r="I662">
            <v>1</v>
          </cell>
        </row>
        <row r="663">
          <cell r="E663" t="str">
            <v>ID044202</v>
          </cell>
          <cell r="G663" t="str">
            <v>SHOULDER SCERW, SM3..18</v>
          </cell>
          <cell r="H663" t="str">
            <v>5AD1.9</v>
          </cell>
          <cell r="I663">
            <v>9</v>
          </cell>
        </row>
        <row r="664">
          <cell r="E664" t="str">
            <v>ID044203</v>
          </cell>
          <cell r="G664" t="str">
            <v>RUBBER CAP, 20.5</v>
          </cell>
          <cell r="H664" t="str">
            <v>5AD3.8</v>
          </cell>
          <cell r="I664">
            <v>2</v>
          </cell>
        </row>
        <row r="665">
          <cell r="E665" t="str">
            <v>ID044205</v>
          </cell>
          <cell r="G665" t="str">
            <v>SHOULDER SCREW,SM4.37</v>
          </cell>
          <cell r="H665" t="str">
            <v>5AD2.17</v>
          </cell>
          <cell r="I665">
            <v>5</v>
          </cell>
        </row>
        <row r="666">
          <cell r="E666" t="str">
            <v>ID044206</v>
          </cell>
          <cell r="G666" t="str">
            <v>SCREW</v>
          </cell>
          <cell r="H666" t="str">
            <v>5AD2.6</v>
          </cell>
          <cell r="I666">
            <v>12</v>
          </cell>
        </row>
        <row r="667">
          <cell r="E667" t="str">
            <v>ID044207</v>
          </cell>
          <cell r="G667" t="str">
            <v>SUPPORT STUD</v>
          </cell>
          <cell r="H667" t="str">
            <v>5AD5.2</v>
          </cell>
          <cell r="I667">
            <v>3</v>
          </cell>
        </row>
        <row r="668">
          <cell r="E668" t="str">
            <v>ID044208</v>
          </cell>
          <cell r="G668" t="str">
            <v>QORK CLAMP, 25RS</v>
          </cell>
          <cell r="H668" t="str">
            <v>5AD6.5</v>
          </cell>
          <cell r="I668">
            <v>1</v>
          </cell>
        </row>
        <row r="669">
          <cell r="E669" t="str">
            <v>ID044209</v>
          </cell>
          <cell r="G669" t="str">
            <v>SHOULDER SCREW</v>
          </cell>
          <cell r="H669" t="str">
            <v>5AD6.3</v>
          </cell>
          <cell r="I669">
            <v>3</v>
          </cell>
        </row>
        <row r="670">
          <cell r="E670" t="str">
            <v>ID044210</v>
          </cell>
          <cell r="G670" t="str">
            <v>PIN,L</v>
          </cell>
          <cell r="H670" t="str">
            <v>5AD1.32</v>
          </cell>
          <cell r="I670">
            <v>5</v>
          </cell>
        </row>
        <row r="671">
          <cell r="E671" t="str">
            <v>ID044211</v>
          </cell>
          <cell r="G671" t="str">
            <v>PIN,S</v>
          </cell>
          <cell r="H671" t="str">
            <v>5AD2.8</v>
          </cell>
          <cell r="I671">
            <v>5</v>
          </cell>
        </row>
        <row r="672">
          <cell r="E672" t="str">
            <v>ID044212</v>
          </cell>
          <cell r="G672" t="str">
            <v>SCREW</v>
          </cell>
          <cell r="H672" t="str">
            <v>5AD2.15</v>
          </cell>
          <cell r="I672">
            <v>6</v>
          </cell>
        </row>
        <row r="673">
          <cell r="E673" t="str">
            <v>ID044213</v>
          </cell>
          <cell r="G673" t="str">
            <v>ADJUSTING SCREW</v>
          </cell>
          <cell r="H673" t="str">
            <v>5AD1.33</v>
          </cell>
          <cell r="I673">
            <v>6</v>
          </cell>
        </row>
        <row r="674">
          <cell r="E674" t="str">
            <v>ID044214</v>
          </cell>
          <cell r="G674" t="str">
            <v>SCREW</v>
          </cell>
          <cell r="H674" t="str">
            <v>5V5.9</v>
          </cell>
          <cell r="I674">
            <v>24</v>
          </cell>
        </row>
        <row r="675">
          <cell r="E675" t="str">
            <v>ID044216</v>
          </cell>
          <cell r="G675" t="str">
            <v>THREAD TAKE-UP</v>
          </cell>
          <cell r="H675" t="str">
            <v>5A2.3</v>
          </cell>
          <cell r="I675">
            <v>8</v>
          </cell>
        </row>
        <row r="676">
          <cell r="E676" t="str">
            <v>ID044219</v>
          </cell>
          <cell r="G676" t="str">
            <v>MACHINE FRAME END COVER GASKET</v>
          </cell>
          <cell r="H676" t="str">
            <v>5O1.9</v>
          </cell>
          <cell r="I676">
            <v>165</v>
          </cell>
        </row>
        <row r="677">
          <cell r="E677" t="str">
            <v>ID044221</v>
          </cell>
          <cell r="G677" t="str">
            <v>CRANK CHAMBER COVER</v>
          </cell>
          <cell r="H677" t="str">
            <v>5R7</v>
          </cell>
          <cell r="I677">
            <v>1</v>
          </cell>
        </row>
        <row r="678">
          <cell r="E678" t="str">
            <v>ID044222</v>
          </cell>
          <cell r="G678" t="str">
            <v>CRANK CHAMBER COVER GASKET</v>
          </cell>
          <cell r="H678" t="str">
            <v>5S1</v>
          </cell>
          <cell r="I678">
            <v>152</v>
          </cell>
        </row>
        <row r="679">
          <cell r="E679" t="str">
            <v>ID044223</v>
          </cell>
          <cell r="G679" t="str">
            <v>OIL SIGHT TOP WINDOW</v>
          </cell>
          <cell r="H679" t="str">
            <v>5O6.3</v>
          </cell>
          <cell r="I679">
            <v>16</v>
          </cell>
        </row>
        <row r="680">
          <cell r="E680" t="str">
            <v>ID044224</v>
          </cell>
          <cell r="G680" t="str">
            <v>SCREW</v>
          </cell>
          <cell r="H680" t="str">
            <v>5M4.14</v>
          </cell>
          <cell r="I680">
            <v>10</v>
          </cell>
        </row>
        <row r="681">
          <cell r="E681" t="str">
            <v>ID044225</v>
          </cell>
          <cell r="G681" t="str">
            <v>TOP COVER</v>
          </cell>
          <cell r="H681" t="str">
            <v>5S6</v>
          </cell>
          <cell r="I681">
            <v>10</v>
          </cell>
        </row>
        <row r="682">
          <cell r="E682" t="str">
            <v>ID044226</v>
          </cell>
          <cell r="G682" t="str">
            <v>TOP COVER GASKET</v>
          </cell>
          <cell r="H682" t="str">
            <v>5P3.8</v>
          </cell>
          <cell r="I682">
            <v>142</v>
          </cell>
        </row>
        <row r="683">
          <cell r="E683" t="str">
            <v>ID044227</v>
          </cell>
          <cell r="G683" t="str">
            <v>TOP COVER</v>
          </cell>
          <cell r="H683" t="str">
            <v>5P5.8</v>
          </cell>
          <cell r="I683">
            <v>17</v>
          </cell>
        </row>
        <row r="684">
          <cell r="E684" t="str">
            <v>ID044228</v>
          </cell>
          <cell r="G684" t="str">
            <v>THREAD CARRIER AND HOOK SLEEVE</v>
          </cell>
          <cell r="H684" t="str">
            <v>5M2.14</v>
          </cell>
          <cell r="I684">
            <v>24</v>
          </cell>
        </row>
        <row r="685">
          <cell r="E685" t="str">
            <v>ID044229</v>
          </cell>
          <cell r="G685" t="str">
            <v>SEWING HEAD OIL SHIELD</v>
          </cell>
          <cell r="H685" t="str">
            <v>5O3.4</v>
          </cell>
          <cell r="I685">
            <v>10</v>
          </cell>
        </row>
        <row r="686">
          <cell r="E686" t="str">
            <v>ID044231</v>
          </cell>
          <cell r="G686" t="str">
            <v>SEWING HEAD COVER GASKET</v>
          </cell>
          <cell r="H686" t="str">
            <v>5Q4.7</v>
          </cell>
          <cell r="I686">
            <v>11</v>
          </cell>
        </row>
        <row r="687">
          <cell r="E687" t="str">
            <v>ID044232</v>
          </cell>
          <cell r="G687" t="str">
            <v>SEWING HEAD COVER</v>
          </cell>
          <cell r="H687" t="str">
            <v>5S1</v>
          </cell>
          <cell r="I687">
            <v>2</v>
          </cell>
        </row>
        <row r="688">
          <cell r="E688" t="str">
            <v>ID044233</v>
          </cell>
          <cell r="G688" t="str">
            <v>SEAL PLUG</v>
          </cell>
          <cell r="H688" t="str">
            <v>5S1</v>
          </cell>
          <cell r="I688">
            <v>148</v>
          </cell>
        </row>
        <row r="689">
          <cell r="E689" t="str">
            <v>ID044234</v>
          </cell>
          <cell r="G689" t="str">
            <v>OIL GUARD</v>
          </cell>
          <cell r="H689" t="str">
            <v>5P3.2</v>
          </cell>
          <cell r="I689">
            <v>58</v>
          </cell>
        </row>
        <row r="690">
          <cell r="E690" t="str">
            <v>ID044235</v>
          </cell>
          <cell r="G690" t="str">
            <v>KNIFE DRIVING CONNECTION OIL G</v>
          </cell>
          <cell r="H690" t="str">
            <v>5R5</v>
          </cell>
          <cell r="I690">
            <v>47</v>
          </cell>
        </row>
        <row r="691">
          <cell r="E691" t="str">
            <v>ID044236</v>
          </cell>
          <cell r="G691" t="str">
            <v>KNIFE DRIVING CONNECT OIL FELT</v>
          </cell>
          <cell r="H691" t="str">
            <v>5Q5.7</v>
          </cell>
          <cell r="I691">
            <v>18</v>
          </cell>
        </row>
        <row r="692">
          <cell r="E692" t="str">
            <v>ID044238</v>
          </cell>
          <cell r="G692" t="str">
            <v>NEEDLE THREAD TAKE-UP GUARD</v>
          </cell>
          <cell r="H692" t="str">
            <v>5N3.2</v>
          </cell>
          <cell r="I692">
            <v>4</v>
          </cell>
        </row>
        <row r="693">
          <cell r="E693" t="str">
            <v>ID044239</v>
          </cell>
          <cell r="G693" t="str">
            <v>SEWING CYLINDEDER COVER</v>
          </cell>
          <cell r="H693" t="str">
            <v>5O2.4</v>
          </cell>
          <cell r="I693">
            <v>1</v>
          </cell>
        </row>
        <row r="694">
          <cell r="E694" t="str">
            <v>ID044240</v>
          </cell>
          <cell r="G694" t="str">
            <v>SEWING CYLINDEDER COVER GASKET</v>
          </cell>
          <cell r="H694" t="str">
            <v>5N6.6</v>
          </cell>
          <cell r="I694">
            <v>151</v>
          </cell>
        </row>
        <row r="695">
          <cell r="E695" t="str">
            <v>ID044241</v>
          </cell>
          <cell r="G695" t="str">
            <v>PLUG SCREW</v>
          </cell>
          <cell r="H695" t="str">
            <v>5O1.2</v>
          </cell>
          <cell r="I695">
            <v>10</v>
          </cell>
        </row>
        <row r="696">
          <cell r="E696" t="str">
            <v>ID044242</v>
          </cell>
          <cell r="G696" t="str">
            <v>O-RING</v>
          </cell>
          <cell r="H696" t="str">
            <v>5M5.33</v>
          </cell>
          <cell r="I696">
            <v>27</v>
          </cell>
        </row>
        <row r="697">
          <cell r="E697" t="str">
            <v>ID044243</v>
          </cell>
          <cell r="G697" t="str">
            <v>CORRUGETED WASHER</v>
          </cell>
          <cell r="H697" t="str">
            <v>5M6.3</v>
          </cell>
          <cell r="I697">
            <v>18</v>
          </cell>
        </row>
        <row r="698">
          <cell r="E698" t="str">
            <v>ID044244</v>
          </cell>
          <cell r="G698" t="str">
            <v>WASHER</v>
          </cell>
          <cell r="H698" t="str">
            <v>5M5.35</v>
          </cell>
          <cell r="I698">
            <v>11</v>
          </cell>
        </row>
        <row r="699">
          <cell r="E699" t="str">
            <v>ID044245</v>
          </cell>
          <cell r="G699" t="str">
            <v>DIFFERENTIAL FEED ADJUSTING LE</v>
          </cell>
          <cell r="H699" t="str">
            <v>5M5.31</v>
          </cell>
          <cell r="I699">
            <v>21</v>
          </cell>
        </row>
        <row r="700">
          <cell r="E700" t="str">
            <v>ID044246</v>
          </cell>
          <cell r="G700" t="str">
            <v>COVER</v>
          </cell>
          <cell r="H700" t="str">
            <v>5R7</v>
          </cell>
          <cell r="I700">
            <v>2</v>
          </cell>
        </row>
        <row r="701">
          <cell r="E701" t="str">
            <v>ID044247</v>
          </cell>
          <cell r="G701" t="str">
            <v>SEWING CYLINDER COVER GASKET</v>
          </cell>
          <cell r="H701" t="str">
            <v>5R6</v>
          </cell>
          <cell r="I701">
            <v>163</v>
          </cell>
        </row>
        <row r="702">
          <cell r="E702" t="str">
            <v>ID044248</v>
          </cell>
          <cell r="G702" t="str">
            <v>DUST DEFENDER</v>
          </cell>
          <cell r="H702" t="str">
            <v>5P4.5</v>
          </cell>
          <cell r="I702">
            <v>50</v>
          </cell>
        </row>
        <row r="703">
          <cell r="E703" t="str">
            <v>ID044249</v>
          </cell>
          <cell r="G703" t="str">
            <v>LOOPER COVER</v>
          </cell>
          <cell r="H703" t="str">
            <v>5O4.6</v>
          </cell>
          <cell r="I703">
            <v>19</v>
          </cell>
        </row>
        <row r="704">
          <cell r="E704" t="str">
            <v>ID044250</v>
          </cell>
          <cell r="G704" t="str">
            <v>SCREW</v>
          </cell>
          <cell r="H704" t="str">
            <v>5M2.21</v>
          </cell>
          <cell r="I704">
            <v>59</v>
          </cell>
        </row>
        <row r="705">
          <cell r="E705" t="str">
            <v>ID044251</v>
          </cell>
          <cell r="G705" t="str">
            <v>LOOPER COVER SPRING SUPPORT</v>
          </cell>
          <cell r="H705" t="str">
            <v>5O4.2</v>
          </cell>
          <cell r="I705">
            <v>21</v>
          </cell>
        </row>
        <row r="706">
          <cell r="E706" t="str">
            <v>ID044252</v>
          </cell>
          <cell r="G706" t="str">
            <v>LOOPER COVER SPRING</v>
          </cell>
          <cell r="H706" t="str">
            <v>5M5.24</v>
          </cell>
          <cell r="I706">
            <v>18</v>
          </cell>
        </row>
        <row r="707">
          <cell r="E707" t="str">
            <v>ID044253</v>
          </cell>
          <cell r="G707" t="str">
            <v>SEWING CYLINDER GAUGE</v>
          </cell>
          <cell r="H707" t="str">
            <v>5O6.2</v>
          </cell>
          <cell r="I707">
            <v>9</v>
          </cell>
        </row>
        <row r="708">
          <cell r="E708" t="str">
            <v>ID044254</v>
          </cell>
          <cell r="G708" t="str">
            <v>TOP COVER HINGE</v>
          </cell>
          <cell r="H708" t="str">
            <v>5P2.7</v>
          </cell>
          <cell r="I708">
            <v>30</v>
          </cell>
        </row>
        <row r="709">
          <cell r="E709" t="str">
            <v>ID044256</v>
          </cell>
          <cell r="G709" t="str">
            <v>LAP FORMER GUIDE PLATE</v>
          </cell>
          <cell r="H709" t="str">
            <v>5S1</v>
          </cell>
          <cell r="I709">
            <v>2</v>
          </cell>
        </row>
        <row r="710">
          <cell r="E710" t="str">
            <v>ID044257</v>
          </cell>
          <cell r="G710" t="str">
            <v>PIN</v>
          </cell>
          <cell r="H710" t="str">
            <v>5M3.21</v>
          </cell>
          <cell r="I710">
            <v>26</v>
          </cell>
        </row>
        <row r="711">
          <cell r="E711" t="str">
            <v>ID044258</v>
          </cell>
          <cell r="G711" t="str">
            <v>FRAME CHIP GUARD SPRING</v>
          </cell>
          <cell r="H711" t="str">
            <v>5M4.35</v>
          </cell>
          <cell r="I711">
            <v>33</v>
          </cell>
        </row>
        <row r="712">
          <cell r="E712" t="str">
            <v>ID044259</v>
          </cell>
          <cell r="G712" t="str">
            <v>NUT</v>
          </cell>
          <cell r="H712" t="str">
            <v>5M5.28</v>
          </cell>
          <cell r="I712">
            <v>12</v>
          </cell>
        </row>
        <row r="713">
          <cell r="E713" t="str">
            <v>ID044260</v>
          </cell>
          <cell r="G713" t="str">
            <v>SCREW</v>
          </cell>
          <cell r="H713" t="str">
            <v>5M5.23</v>
          </cell>
          <cell r="I713">
            <v>24</v>
          </cell>
        </row>
        <row r="714">
          <cell r="E714" t="str">
            <v>ID044261</v>
          </cell>
          <cell r="G714" t="str">
            <v>BUSHING HOUSING</v>
          </cell>
          <cell r="H714" t="str">
            <v>5P3.6</v>
          </cell>
          <cell r="I714">
            <v>3</v>
          </cell>
        </row>
        <row r="715">
          <cell r="E715" t="str">
            <v>ID044262</v>
          </cell>
          <cell r="G715" t="str">
            <v>BUSHING HOUSING GASKET</v>
          </cell>
          <cell r="H715" t="str">
            <v>5N7.5</v>
          </cell>
          <cell r="I715">
            <v>9</v>
          </cell>
        </row>
        <row r="716">
          <cell r="E716" t="str">
            <v>ID044263</v>
          </cell>
          <cell r="G716" t="str">
            <v>CRANKSHAFT BUSHING</v>
          </cell>
          <cell r="H716" t="str">
            <v>5P7.3</v>
          </cell>
          <cell r="I716">
            <v>1</v>
          </cell>
        </row>
        <row r="717">
          <cell r="E717" t="str">
            <v>ID044264</v>
          </cell>
          <cell r="G717" t="str">
            <v>LOOPER AVOID CONNECTING ROD BU</v>
          </cell>
          <cell r="H717" t="str">
            <v>5P1.8</v>
          </cell>
          <cell r="I717">
            <v>11</v>
          </cell>
        </row>
        <row r="718">
          <cell r="E718" t="str">
            <v>ID044265</v>
          </cell>
          <cell r="G718" t="str">
            <v>KNIFE DRIVING LEVER BUSHING</v>
          </cell>
          <cell r="H718" t="str">
            <v>5N1.6</v>
          </cell>
          <cell r="I718">
            <v>13</v>
          </cell>
        </row>
        <row r="719">
          <cell r="E719" t="str">
            <v>ID044266</v>
          </cell>
          <cell r="G719" t="str">
            <v>KNIFE DRIVING LEVER BUSHING</v>
          </cell>
          <cell r="H719" t="str">
            <v>5P2.4</v>
          </cell>
          <cell r="I719">
            <v>3</v>
          </cell>
        </row>
        <row r="720">
          <cell r="E720" t="str">
            <v>ID044267</v>
          </cell>
          <cell r="G720" t="str">
            <v>BUSHING</v>
          </cell>
          <cell r="H720" t="str">
            <v>5A2.4</v>
          </cell>
          <cell r="I720">
            <v>3</v>
          </cell>
        </row>
        <row r="721">
          <cell r="E721" t="str">
            <v>ID044268</v>
          </cell>
          <cell r="G721" t="str">
            <v>LOOPER DRIVING</v>
          </cell>
          <cell r="H721" t="str">
            <v>5M3.4</v>
          </cell>
          <cell r="I721">
            <v>2</v>
          </cell>
        </row>
        <row r="722">
          <cell r="E722" t="str">
            <v>ID044269</v>
          </cell>
          <cell r="G722" t="str">
            <v>LOOPER ROCKER SHAFT BUSHING</v>
          </cell>
          <cell r="H722" t="str">
            <v>5O4.8</v>
          </cell>
          <cell r="I722">
            <v>23</v>
          </cell>
        </row>
        <row r="723">
          <cell r="E723" t="str">
            <v>ID044270</v>
          </cell>
          <cell r="G723" t="str">
            <v>CRANKSHAFT BUSHING</v>
          </cell>
          <cell r="H723" t="str">
            <v>5O4.7</v>
          </cell>
          <cell r="I723">
            <v>6</v>
          </cell>
        </row>
        <row r="724">
          <cell r="E724" t="str">
            <v>ID044271</v>
          </cell>
          <cell r="G724" t="str">
            <v>GASKET</v>
          </cell>
          <cell r="H724" t="str">
            <v>5M3.33</v>
          </cell>
          <cell r="I724">
            <v>22</v>
          </cell>
        </row>
        <row r="725">
          <cell r="E725" t="str">
            <v>ID044272</v>
          </cell>
          <cell r="G725" t="str">
            <v>NEEDLE BAR BUSHING LID</v>
          </cell>
          <cell r="H725" t="str">
            <v>5N5.1</v>
          </cell>
          <cell r="I725">
            <v>4</v>
          </cell>
        </row>
        <row r="726">
          <cell r="E726" t="str">
            <v>ID044273</v>
          </cell>
          <cell r="G726" t="str">
            <v>NEEDLE BAR BUSHING</v>
          </cell>
          <cell r="H726" t="str">
            <v>5A2.5</v>
          </cell>
          <cell r="I726">
            <v>1</v>
          </cell>
        </row>
        <row r="727">
          <cell r="E727" t="str">
            <v>ID044274</v>
          </cell>
          <cell r="G727" t="str">
            <v>OIL SEAL</v>
          </cell>
          <cell r="H727" t="str">
            <v>5N6.9</v>
          </cell>
          <cell r="I727">
            <v>146</v>
          </cell>
        </row>
        <row r="728">
          <cell r="E728" t="str">
            <v>ID044275</v>
          </cell>
          <cell r="G728" t="str">
            <v>THREAD CARRIER AND HOOK SLEEVE</v>
          </cell>
          <cell r="H728" t="str">
            <v>5S2</v>
          </cell>
          <cell r="I728">
            <v>16</v>
          </cell>
        </row>
        <row r="729">
          <cell r="E729" t="str">
            <v>ID044276</v>
          </cell>
          <cell r="G729" t="str">
            <v>OIL WICK</v>
          </cell>
          <cell r="H729" t="str">
            <v>5M6.17</v>
          </cell>
          <cell r="I729">
            <v>4</v>
          </cell>
        </row>
        <row r="730">
          <cell r="E730" t="str">
            <v>ID044278</v>
          </cell>
          <cell r="G730" t="str">
            <v>OIL SEAL</v>
          </cell>
          <cell r="H730" t="str">
            <v>5N7.2</v>
          </cell>
          <cell r="I730">
            <v>198</v>
          </cell>
        </row>
        <row r="731">
          <cell r="E731" t="str">
            <v>ID044279</v>
          </cell>
          <cell r="G731" t="str">
            <v>OIL SEAL</v>
          </cell>
          <cell r="H731" t="str">
            <v>5M3.31</v>
          </cell>
          <cell r="I731">
            <v>3</v>
          </cell>
        </row>
        <row r="732">
          <cell r="E732" t="str">
            <v>ID044280</v>
          </cell>
          <cell r="G732" t="str">
            <v>OIL SEAL</v>
          </cell>
          <cell r="H732" t="str">
            <v>5M5.4</v>
          </cell>
          <cell r="I732">
            <v>184</v>
          </cell>
        </row>
        <row r="733">
          <cell r="E733" t="str">
            <v>ID044281</v>
          </cell>
          <cell r="G733" t="str">
            <v>OIL WICK</v>
          </cell>
          <cell r="H733" t="str">
            <v>5M6.12</v>
          </cell>
          <cell r="I733">
            <v>25</v>
          </cell>
        </row>
        <row r="734">
          <cell r="E734" t="str">
            <v>ID044283</v>
          </cell>
          <cell r="G734" t="str">
            <v>THREAD CARRIER &amp; HOOK DRIVING</v>
          </cell>
          <cell r="H734" t="str">
            <v>5N5.7</v>
          </cell>
          <cell r="I734">
            <v>3</v>
          </cell>
        </row>
        <row r="735">
          <cell r="E735" t="str">
            <v>ID044285</v>
          </cell>
          <cell r="G735" t="str">
            <v>COLLAR</v>
          </cell>
          <cell r="H735" t="str">
            <v>5O5.4</v>
          </cell>
          <cell r="I735">
            <v>12</v>
          </cell>
        </row>
        <row r="736">
          <cell r="E736" t="str">
            <v>ID044286</v>
          </cell>
          <cell r="G736" t="str">
            <v>MAIN SHAFT</v>
          </cell>
          <cell r="H736" t="str">
            <v>5S2</v>
          </cell>
          <cell r="I736">
            <v>3</v>
          </cell>
        </row>
        <row r="737">
          <cell r="E737" t="str">
            <v>ID044287</v>
          </cell>
          <cell r="G737" t="str">
            <v>LOOPER THREAD TAKE-UP</v>
          </cell>
          <cell r="H737" t="str">
            <v>5P1.6</v>
          </cell>
          <cell r="I737">
            <v>6</v>
          </cell>
        </row>
        <row r="738">
          <cell r="E738" t="str">
            <v>ID044288</v>
          </cell>
          <cell r="G738" t="str">
            <v>TOP COVER THREAD TAKE UP</v>
          </cell>
          <cell r="H738" t="str">
            <v>5N4.9</v>
          </cell>
          <cell r="I738">
            <v>1</v>
          </cell>
        </row>
        <row r="739">
          <cell r="E739" t="str">
            <v>ID044289</v>
          </cell>
          <cell r="G739" t="str">
            <v>POSITIONING SCREW</v>
          </cell>
          <cell r="H739" t="str">
            <v>5M4.16</v>
          </cell>
          <cell r="I739">
            <v>24</v>
          </cell>
        </row>
        <row r="740">
          <cell r="E740" t="str">
            <v>ID044291</v>
          </cell>
          <cell r="G740" t="str">
            <v>PUMP DRIVING GEAR</v>
          </cell>
          <cell r="H740" t="str">
            <v>5O7.4</v>
          </cell>
          <cell r="I740">
            <v>1</v>
          </cell>
        </row>
        <row r="741">
          <cell r="E741" t="str">
            <v>ID044294</v>
          </cell>
          <cell r="G741" t="str">
            <v>LOOPER LEVER ROD BALL</v>
          </cell>
          <cell r="H741" t="str">
            <v>5P3.3</v>
          </cell>
          <cell r="I741">
            <v>26</v>
          </cell>
        </row>
        <row r="742">
          <cell r="E742" t="str">
            <v>ID044295</v>
          </cell>
          <cell r="G742" t="str">
            <v>SCREW</v>
          </cell>
          <cell r="H742" t="str">
            <v>5M5.6</v>
          </cell>
          <cell r="I742">
            <v>48</v>
          </cell>
        </row>
        <row r="743">
          <cell r="E743" t="str">
            <v>ID044296</v>
          </cell>
          <cell r="G743" t="str">
            <v>LOOPER LEVER DRIVING ROD PIN</v>
          </cell>
          <cell r="H743" t="str">
            <v>5M6.21</v>
          </cell>
          <cell r="I743">
            <v>19</v>
          </cell>
        </row>
        <row r="744">
          <cell r="E744" t="str">
            <v>ID044297</v>
          </cell>
          <cell r="G744" t="str">
            <v>LOOPER DRIVING CRANK PIN</v>
          </cell>
          <cell r="H744" t="str">
            <v>5M4.32</v>
          </cell>
          <cell r="I744">
            <v>32</v>
          </cell>
        </row>
        <row r="745">
          <cell r="E745" t="str">
            <v>ID044298</v>
          </cell>
          <cell r="G745" t="str">
            <v>LOOPER LEVER</v>
          </cell>
          <cell r="H745" t="str">
            <v>5Q5.7</v>
          </cell>
          <cell r="I745">
            <v>10</v>
          </cell>
        </row>
        <row r="746">
          <cell r="E746" t="str">
            <v>ID044299</v>
          </cell>
          <cell r="G746" t="str">
            <v>COLLAR</v>
          </cell>
          <cell r="H746" t="str">
            <v>5Q5.3</v>
          </cell>
          <cell r="I746">
            <v>14</v>
          </cell>
        </row>
        <row r="747">
          <cell r="E747" t="str">
            <v>ID044300</v>
          </cell>
          <cell r="G747" t="str">
            <v>LOOPER LEVER SHAFT</v>
          </cell>
          <cell r="H747" t="str">
            <v>5N5.4</v>
          </cell>
          <cell r="I747">
            <v>8</v>
          </cell>
        </row>
        <row r="748">
          <cell r="E748" t="str">
            <v>ID044301</v>
          </cell>
          <cell r="G748" t="str">
            <v>SCREW</v>
          </cell>
          <cell r="H748" t="str">
            <v>5M4.23</v>
          </cell>
          <cell r="I748">
            <v>2</v>
          </cell>
        </row>
        <row r="749">
          <cell r="E749" t="str">
            <v>ID044302</v>
          </cell>
          <cell r="G749" t="str">
            <v>LOOPER DRIVING CONNECTION</v>
          </cell>
          <cell r="H749" t="str">
            <v>5P4.2</v>
          </cell>
          <cell r="I749">
            <v>10</v>
          </cell>
        </row>
        <row r="750">
          <cell r="E750" t="str">
            <v>ID044303</v>
          </cell>
          <cell r="G750" t="str">
            <v>LOOPER DRIVING CONNECTION BALL</v>
          </cell>
          <cell r="H750" t="str">
            <v>5Q4.5</v>
          </cell>
          <cell r="I750">
            <v>2</v>
          </cell>
        </row>
        <row r="751">
          <cell r="E751" t="str">
            <v>ID044304</v>
          </cell>
          <cell r="G751" t="str">
            <v>LOOPER DRIVING CONNECTION ROD</v>
          </cell>
          <cell r="H751" t="str">
            <v>5N3.9</v>
          </cell>
          <cell r="I751">
            <v>6</v>
          </cell>
        </row>
        <row r="752">
          <cell r="E752" t="str">
            <v>ID044305</v>
          </cell>
          <cell r="G752" t="str">
            <v>LOOPER DRIVING CONNECTION BALL</v>
          </cell>
          <cell r="H752" t="str">
            <v>5N7.8</v>
          </cell>
          <cell r="I752">
            <v>20</v>
          </cell>
        </row>
        <row r="753">
          <cell r="E753" t="str">
            <v>ID044306</v>
          </cell>
          <cell r="G753" t="str">
            <v>LOOPER CRANK SHAFT</v>
          </cell>
          <cell r="H753" t="str">
            <v>5S3</v>
          </cell>
          <cell r="I753">
            <v>18</v>
          </cell>
        </row>
        <row r="754">
          <cell r="E754" t="str">
            <v>ID044308</v>
          </cell>
          <cell r="G754" t="str">
            <v>LOOPER ROCKER SHAFT SLEEVE GID</v>
          </cell>
          <cell r="H754" t="str">
            <v>5N6.4</v>
          </cell>
          <cell r="I754">
            <v>13</v>
          </cell>
        </row>
        <row r="755">
          <cell r="E755" t="str">
            <v>ID044309</v>
          </cell>
          <cell r="G755" t="str">
            <v>COLLAR</v>
          </cell>
          <cell r="H755" t="str">
            <v>5N2.3</v>
          </cell>
          <cell r="I755">
            <v>4</v>
          </cell>
        </row>
        <row r="756">
          <cell r="E756" t="str">
            <v>ID044310</v>
          </cell>
          <cell r="G756" t="str">
            <v>LOOPER AVOID CONNECTING ROD BU</v>
          </cell>
          <cell r="H756" t="str">
            <v>5N7.7</v>
          </cell>
          <cell r="I756">
            <v>6</v>
          </cell>
        </row>
        <row r="757">
          <cell r="E757" t="str">
            <v>ID044311</v>
          </cell>
          <cell r="G757" t="str">
            <v>SCREW</v>
          </cell>
          <cell r="H757" t="str">
            <v>5M6.35</v>
          </cell>
          <cell r="I757">
            <v>20</v>
          </cell>
        </row>
        <row r="758">
          <cell r="E758" t="str">
            <v>ID044313</v>
          </cell>
          <cell r="G758" t="str">
            <v>WASHER</v>
          </cell>
          <cell r="H758" t="str">
            <v>5Q5.6</v>
          </cell>
          <cell r="I758">
            <v>74</v>
          </cell>
        </row>
        <row r="759">
          <cell r="E759" t="str">
            <v>ID044314</v>
          </cell>
          <cell r="G759" t="str">
            <v>PACKING</v>
          </cell>
          <cell r="H759" t="str">
            <v>5M3.1</v>
          </cell>
          <cell r="I759">
            <v>25</v>
          </cell>
        </row>
        <row r="760">
          <cell r="E760" t="str">
            <v>ID044315</v>
          </cell>
          <cell r="G760" t="str">
            <v>NEEDLE BAR LEVER</v>
          </cell>
          <cell r="H760" t="str">
            <v>5N4.6</v>
          </cell>
          <cell r="I760">
            <v>11</v>
          </cell>
        </row>
        <row r="761">
          <cell r="E761" t="str">
            <v>ID044316</v>
          </cell>
          <cell r="G761" t="str">
            <v>NEEDLE BAR CONNECTING LINK</v>
          </cell>
          <cell r="H761" t="str">
            <v>5O7.8</v>
          </cell>
          <cell r="I761">
            <v>14</v>
          </cell>
        </row>
        <row r="762">
          <cell r="E762" t="str">
            <v>ID044317</v>
          </cell>
          <cell r="G762" t="str">
            <v>NEEDLE BAR CONNECTING LINK PIN</v>
          </cell>
          <cell r="H762" t="str">
            <v>5M4.19</v>
          </cell>
          <cell r="I762">
            <v>6</v>
          </cell>
        </row>
        <row r="763">
          <cell r="E763" t="str">
            <v>ID044318</v>
          </cell>
          <cell r="G763" t="str">
            <v>NEEDLE BAR CONNECTING BRACKET</v>
          </cell>
          <cell r="H763" t="str">
            <v>5N4.3</v>
          </cell>
          <cell r="I763">
            <v>21</v>
          </cell>
        </row>
        <row r="764">
          <cell r="E764" t="str">
            <v>ID044319</v>
          </cell>
          <cell r="G764" t="str">
            <v>NEEDLE BAR LEVER CONNECTING RO</v>
          </cell>
          <cell r="H764" t="str">
            <v>5Q5.1</v>
          </cell>
          <cell r="I764">
            <v>32</v>
          </cell>
        </row>
        <row r="765">
          <cell r="E765" t="str">
            <v>ID044320</v>
          </cell>
          <cell r="G765" t="str">
            <v>OIL WICK</v>
          </cell>
          <cell r="H765" t="str">
            <v>5O2.6</v>
          </cell>
          <cell r="I765">
            <v>41</v>
          </cell>
        </row>
        <row r="766">
          <cell r="E766" t="str">
            <v>ID044321</v>
          </cell>
          <cell r="G766" t="str">
            <v>THRUST RING</v>
          </cell>
          <cell r="H766" t="str">
            <v>5M4.31</v>
          </cell>
          <cell r="I766">
            <v>4</v>
          </cell>
        </row>
        <row r="767">
          <cell r="E767" t="str">
            <v>ID044322</v>
          </cell>
          <cell r="G767" t="str">
            <v>COLLAR</v>
          </cell>
          <cell r="H767" t="str">
            <v>5O2.2</v>
          </cell>
          <cell r="I767">
            <v>6</v>
          </cell>
        </row>
        <row r="768">
          <cell r="E768" t="str">
            <v>ID044324</v>
          </cell>
          <cell r="G768" t="str">
            <v>NEEDLE BAR LEVER CONNECTING RO</v>
          </cell>
          <cell r="H768" t="str">
            <v>5O6.1</v>
          </cell>
          <cell r="I768">
            <v>11</v>
          </cell>
        </row>
        <row r="769">
          <cell r="E769" t="str">
            <v>ID044325</v>
          </cell>
          <cell r="G769" t="str">
            <v>NEEDLE BAR</v>
          </cell>
          <cell r="H769" t="str">
            <v>5P4.9</v>
          </cell>
          <cell r="I769">
            <v>10</v>
          </cell>
        </row>
        <row r="770">
          <cell r="E770" t="str">
            <v>ID044326</v>
          </cell>
          <cell r="G770" t="str">
            <v>WASHER</v>
          </cell>
          <cell r="H770" t="str">
            <v>5M2.15</v>
          </cell>
          <cell r="I770">
            <v>74</v>
          </cell>
        </row>
        <row r="771">
          <cell r="E771" t="str">
            <v>ID044327</v>
          </cell>
          <cell r="G771" t="str">
            <v>OIL SEAL</v>
          </cell>
          <cell r="H771" t="str">
            <v>5M2.17</v>
          </cell>
          <cell r="I771">
            <v>179</v>
          </cell>
        </row>
        <row r="772">
          <cell r="E772" t="str">
            <v>ID044328</v>
          </cell>
          <cell r="G772" t="str">
            <v>KNIFE HOLDER SHANK SUPPORT</v>
          </cell>
          <cell r="H772" t="str">
            <v>5N4.1</v>
          </cell>
          <cell r="I772">
            <v>2</v>
          </cell>
        </row>
        <row r="773">
          <cell r="E773" t="str">
            <v>ID044330</v>
          </cell>
          <cell r="G773" t="str">
            <v>KNIFE HOLDER SPRING</v>
          </cell>
          <cell r="H773" t="str">
            <v>5Q3.4</v>
          </cell>
          <cell r="I773">
            <v>5</v>
          </cell>
        </row>
        <row r="774">
          <cell r="E774" t="str">
            <v>ID044331</v>
          </cell>
          <cell r="G774" t="str">
            <v>KNIFE</v>
          </cell>
          <cell r="H774" t="str">
            <v>5N6.2</v>
          </cell>
          <cell r="I774">
            <v>15</v>
          </cell>
        </row>
        <row r="775">
          <cell r="E775" t="str">
            <v>ID044332</v>
          </cell>
          <cell r="G775" t="str">
            <v>BRACKET</v>
          </cell>
          <cell r="H775" t="str">
            <v>5M3.30</v>
          </cell>
          <cell r="I775">
            <v>13</v>
          </cell>
        </row>
        <row r="776">
          <cell r="E776" t="str">
            <v>ID044334</v>
          </cell>
          <cell r="G776" t="str">
            <v>KNIFE DRIVING CONNECTION</v>
          </cell>
          <cell r="H776" t="str">
            <v>5R2.6</v>
          </cell>
          <cell r="I776">
            <v>11</v>
          </cell>
        </row>
        <row r="777">
          <cell r="E777" t="str">
            <v>ID044335</v>
          </cell>
          <cell r="G777" t="str">
            <v>STEADY WASHER</v>
          </cell>
          <cell r="H777" t="str">
            <v>5M3.29</v>
          </cell>
          <cell r="I777">
            <v>28</v>
          </cell>
        </row>
        <row r="778">
          <cell r="E778" t="str">
            <v>ID044336</v>
          </cell>
          <cell r="G778" t="str">
            <v>CARRIER HOOK SLEEVE LEVER</v>
          </cell>
          <cell r="H778" t="str">
            <v>5N2.5</v>
          </cell>
          <cell r="I778">
            <v>4</v>
          </cell>
        </row>
        <row r="779">
          <cell r="E779" t="str">
            <v>ID044337</v>
          </cell>
          <cell r="G779" t="str">
            <v>ROD BALL</v>
          </cell>
          <cell r="H779" t="str">
            <v>5R2.4</v>
          </cell>
          <cell r="I779">
            <v>16</v>
          </cell>
        </row>
        <row r="780">
          <cell r="E780" t="str">
            <v>ID044338</v>
          </cell>
          <cell r="G780" t="str">
            <v>LAP FORMER SLIDE BLOCK</v>
          </cell>
          <cell r="H780" t="str">
            <v>5O7.6</v>
          </cell>
          <cell r="I780">
            <v>8</v>
          </cell>
        </row>
        <row r="781">
          <cell r="E781" t="str">
            <v>ID044339</v>
          </cell>
          <cell r="G781" t="str">
            <v>LAP FORMER SLIDE BLOCK SPRING</v>
          </cell>
          <cell r="H781" t="str">
            <v>5M2.7</v>
          </cell>
          <cell r="I781">
            <v>15</v>
          </cell>
        </row>
        <row r="782">
          <cell r="E782" t="str">
            <v>ID044340</v>
          </cell>
          <cell r="G782" t="str">
            <v>UPPER KNIFE</v>
          </cell>
          <cell r="H782" t="str">
            <v>5O1.4</v>
          </cell>
          <cell r="I782">
            <v>6</v>
          </cell>
        </row>
        <row r="783">
          <cell r="E783" t="str">
            <v>ID044341</v>
          </cell>
          <cell r="G783" t="str">
            <v>KNIFE</v>
          </cell>
          <cell r="H783" t="str">
            <v>5Q2.6</v>
          </cell>
          <cell r="I783">
            <v>144</v>
          </cell>
        </row>
        <row r="784">
          <cell r="E784" t="str">
            <v>ID044342</v>
          </cell>
          <cell r="G784" t="str">
            <v>KNIFE</v>
          </cell>
          <cell r="H784" t="str">
            <v>5N4.2</v>
          </cell>
          <cell r="I784">
            <v>8</v>
          </cell>
        </row>
        <row r="785">
          <cell r="E785" t="str">
            <v>ID044343</v>
          </cell>
          <cell r="G785" t="str">
            <v>KNIFE HOLDER</v>
          </cell>
          <cell r="H785" t="str">
            <v>5O5.7</v>
          </cell>
          <cell r="I785">
            <v>17</v>
          </cell>
        </row>
        <row r="786">
          <cell r="E786" t="str">
            <v>ID044344</v>
          </cell>
          <cell r="G786" t="str">
            <v>LOCK NUT</v>
          </cell>
          <cell r="H786" t="str">
            <v>5N3.5</v>
          </cell>
          <cell r="I786">
            <v>12</v>
          </cell>
        </row>
        <row r="787">
          <cell r="E787" t="str">
            <v>ID044345</v>
          </cell>
          <cell r="G787" t="str">
            <v>PRESSER BAR GUIDE</v>
          </cell>
          <cell r="H787" t="str">
            <v>5N3.7</v>
          </cell>
          <cell r="I787">
            <v>6</v>
          </cell>
        </row>
        <row r="788">
          <cell r="E788" t="str">
            <v>ID044346</v>
          </cell>
          <cell r="G788" t="str">
            <v>CONNECTING BRACKET CUSHION</v>
          </cell>
          <cell r="H788" t="str">
            <v>5M6.10</v>
          </cell>
          <cell r="I788">
            <v>3</v>
          </cell>
        </row>
        <row r="789">
          <cell r="E789" t="str">
            <v>ID044347</v>
          </cell>
          <cell r="G789" t="str">
            <v>PRESSER FOOT ADJUSTING SCREW</v>
          </cell>
          <cell r="H789" t="str">
            <v>5O1.5</v>
          </cell>
          <cell r="I789">
            <v>15</v>
          </cell>
        </row>
        <row r="790">
          <cell r="E790" t="str">
            <v>ID044348</v>
          </cell>
          <cell r="G790" t="str">
            <v>PRESSER BAR CONNECTING BRACKET</v>
          </cell>
          <cell r="H790" t="str">
            <v>5R1.4</v>
          </cell>
          <cell r="I790">
            <v>2</v>
          </cell>
        </row>
        <row r="791">
          <cell r="E791" t="str">
            <v>ID044352</v>
          </cell>
          <cell r="G791" t="str">
            <v>PRESSER BAR</v>
          </cell>
          <cell r="H791" t="str">
            <v>5R7</v>
          </cell>
          <cell r="I791">
            <v>2</v>
          </cell>
        </row>
        <row r="792">
          <cell r="E792" t="str">
            <v>ID044353</v>
          </cell>
          <cell r="G792" t="str">
            <v>PRESSER FOOT GUIDE</v>
          </cell>
          <cell r="H792" t="str">
            <v>5N7.3</v>
          </cell>
          <cell r="I792">
            <v>8</v>
          </cell>
        </row>
        <row r="793">
          <cell r="E793" t="str">
            <v>ID044354</v>
          </cell>
          <cell r="G793" t="str">
            <v>PRESURE FOOT GUIDE</v>
          </cell>
          <cell r="H793" t="str">
            <v>5P2.8</v>
          </cell>
          <cell r="I793">
            <v>13</v>
          </cell>
        </row>
        <row r="794">
          <cell r="E794" t="str">
            <v>ID044355</v>
          </cell>
          <cell r="G794" t="str">
            <v>PRESSER BAR LIFTER LEVER</v>
          </cell>
          <cell r="H794" t="str">
            <v>5O1.7</v>
          </cell>
          <cell r="I794">
            <v>8</v>
          </cell>
        </row>
        <row r="795">
          <cell r="E795" t="str">
            <v>ID044356</v>
          </cell>
          <cell r="G795" t="str">
            <v>LIFTER LEVER SUPPLEMENTARY PLA</v>
          </cell>
          <cell r="H795" t="str">
            <v>5O3.3</v>
          </cell>
          <cell r="I795">
            <v>3</v>
          </cell>
        </row>
        <row r="796">
          <cell r="E796" t="str">
            <v>ID044357</v>
          </cell>
          <cell r="G796" t="str">
            <v>PRESSER FOOT LIFTER LEVER LINK</v>
          </cell>
          <cell r="H796" t="str">
            <v>5S1</v>
          </cell>
          <cell r="I796">
            <v>11</v>
          </cell>
        </row>
        <row r="797">
          <cell r="E797" t="str">
            <v>ID044358</v>
          </cell>
          <cell r="G797" t="str">
            <v>PRESSER FOOT LIFTER LEVER LINK</v>
          </cell>
          <cell r="H797" t="str">
            <v>5O1.6</v>
          </cell>
          <cell r="I797">
            <v>1</v>
          </cell>
        </row>
        <row r="798">
          <cell r="E798" t="str">
            <v>ID044359</v>
          </cell>
          <cell r="G798" t="str">
            <v>PRESSER FOOT LIFTER STOP PLUNG</v>
          </cell>
          <cell r="H798" t="str">
            <v>5M6.19</v>
          </cell>
          <cell r="I798">
            <v>7</v>
          </cell>
        </row>
        <row r="799">
          <cell r="E799" t="str">
            <v>ID044360</v>
          </cell>
          <cell r="G799" t="str">
            <v>STOP PLUNGER SEGMENT</v>
          </cell>
          <cell r="H799" t="str">
            <v>5O1.1</v>
          </cell>
          <cell r="I799">
            <v>12</v>
          </cell>
        </row>
        <row r="800">
          <cell r="E800" t="str">
            <v>ID044361</v>
          </cell>
          <cell r="G800" t="str">
            <v>STOP PLUNGER SEGMENT PIN</v>
          </cell>
          <cell r="H800" t="str">
            <v>5M6.23</v>
          </cell>
          <cell r="I800">
            <v>10</v>
          </cell>
        </row>
        <row r="801">
          <cell r="E801" t="str">
            <v>ID044362</v>
          </cell>
          <cell r="G801" t="str">
            <v>PRESSER BAR LIFTER LEVER</v>
          </cell>
          <cell r="H801" t="str">
            <v>5N4.7</v>
          </cell>
          <cell r="I801">
            <v>11</v>
          </cell>
        </row>
        <row r="802">
          <cell r="E802" t="str">
            <v>ID044363</v>
          </cell>
          <cell r="G802" t="str">
            <v>PRESSER BAR LIFTER LEVER</v>
          </cell>
          <cell r="H802" t="str">
            <v>5S4</v>
          </cell>
          <cell r="I802">
            <v>26</v>
          </cell>
        </row>
        <row r="803">
          <cell r="E803" t="str">
            <v>ID044365</v>
          </cell>
          <cell r="G803" t="str">
            <v>MAIN FEED BAR</v>
          </cell>
          <cell r="H803" t="str">
            <v>5S7</v>
          </cell>
          <cell r="I803">
            <v>5</v>
          </cell>
        </row>
        <row r="804">
          <cell r="E804" t="str">
            <v>ID044366</v>
          </cell>
          <cell r="G804" t="str">
            <v>DIFFERENTIAL FEED BAR</v>
          </cell>
          <cell r="H804" t="str">
            <v>5S3</v>
          </cell>
          <cell r="I804">
            <v>4</v>
          </cell>
        </row>
        <row r="805">
          <cell r="E805" t="str">
            <v>ID044367</v>
          </cell>
          <cell r="G805" t="str">
            <v>FEED BAR PLATE</v>
          </cell>
          <cell r="H805" t="str">
            <v>5N6.5</v>
          </cell>
          <cell r="I805">
            <v>2</v>
          </cell>
        </row>
        <row r="806">
          <cell r="E806" t="str">
            <v>ID044368</v>
          </cell>
          <cell r="G806" t="str">
            <v>FEED BAR SLIDE BLOCK</v>
          </cell>
          <cell r="H806" t="str">
            <v>5N7.4</v>
          </cell>
          <cell r="I806">
            <v>7</v>
          </cell>
        </row>
        <row r="807">
          <cell r="E807" t="str">
            <v>ID044369</v>
          </cell>
          <cell r="G807" t="str">
            <v>MAIN FEED BAR DRIVING LINK</v>
          </cell>
          <cell r="H807" t="str">
            <v>5N3.3</v>
          </cell>
          <cell r="I807">
            <v>5</v>
          </cell>
        </row>
        <row r="808">
          <cell r="E808" t="str">
            <v>ID044370</v>
          </cell>
          <cell r="G808" t="str">
            <v>DIFFERENTIAL FEED BAR DRIVING</v>
          </cell>
          <cell r="H808" t="str">
            <v>5P2.9</v>
          </cell>
          <cell r="I808">
            <v>7</v>
          </cell>
        </row>
        <row r="809">
          <cell r="E809" t="str">
            <v>ID044371</v>
          </cell>
          <cell r="G809" t="str">
            <v>SCREW</v>
          </cell>
          <cell r="H809" t="str">
            <v>5M7.22</v>
          </cell>
          <cell r="I809">
            <v>42</v>
          </cell>
        </row>
        <row r="810">
          <cell r="E810" t="str">
            <v>ID044372</v>
          </cell>
          <cell r="G810" t="str">
            <v>FEED ROCKER LINK BUSHING</v>
          </cell>
          <cell r="H810" t="str">
            <v>5M6.13</v>
          </cell>
          <cell r="I810">
            <v>2</v>
          </cell>
        </row>
        <row r="811">
          <cell r="E811" t="str">
            <v>ID044373</v>
          </cell>
          <cell r="G811" t="str">
            <v>FEED LIFT CONNECTING ROD</v>
          </cell>
          <cell r="H811" t="str">
            <v>5R2.7</v>
          </cell>
          <cell r="I811">
            <v>1</v>
          </cell>
        </row>
        <row r="812">
          <cell r="E812" t="str">
            <v>ID044374</v>
          </cell>
          <cell r="G812" t="str">
            <v>LOOPER DRIVING CONNECTION</v>
          </cell>
          <cell r="H812" t="str">
            <v>5P7.2</v>
          </cell>
          <cell r="I812">
            <v>4</v>
          </cell>
        </row>
        <row r="813">
          <cell r="E813" t="str">
            <v>ID044375</v>
          </cell>
          <cell r="G813" t="str">
            <v>STEADY FORK</v>
          </cell>
          <cell r="H813" t="str">
            <v>5O2.1</v>
          </cell>
          <cell r="I813">
            <v>12</v>
          </cell>
        </row>
        <row r="814">
          <cell r="E814" t="str">
            <v>ID044377</v>
          </cell>
          <cell r="G814" t="str">
            <v>FEED LIFT CONNECTION</v>
          </cell>
          <cell r="H814" t="str">
            <v>5R3.7</v>
          </cell>
          <cell r="I814">
            <v>8</v>
          </cell>
        </row>
        <row r="815">
          <cell r="E815" t="str">
            <v>ID044378</v>
          </cell>
          <cell r="G815" t="str">
            <v>FEED LIFT CONNECTION BALL</v>
          </cell>
          <cell r="H815" t="str">
            <v>5O2.8</v>
          </cell>
          <cell r="I815">
            <v>1</v>
          </cell>
        </row>
        <row r="816">
          <cell r="E816" t="str">
            <v>ID044379</v>
          </cell>
          <cell r="G816" t="str">
            <v>FEED ROCKER</v>
          </cell>
          <cell r="H816" t="str">
            <v>5P6.7</v>
          </cell>
          <cell r="I816">
            <v>2</v>
          </cell>
        </row>
        <row r="817">
          <cell r="E817" t="str">
            <v>ID044380</v>
          </cell>
          <cell r="G817" t="str">
            <v>FEED ROCKER LINK PIN</v>
          </cell>
          <cell r="H817" t="str">
            <v>5M6.15</v>
          </cell>
          <cell r="I817">
            <v>13</v>
          </cell>
        </row>
        <row r="818">
          <cell r="E818" t="str">
            <v>ID044381</v>
          </cell>
          <cell r="G818" t="str">
            <v>SCREW</v>
          </cell>
          <cell r="H818" t="str">
            <v>5M4.21</v>
          </cell>
          <cell r="I818">
            <v>32</v>
          </cell>
        </row>
        <row r="819">
          <cell r="E819" t="str">
            <v>ID044382</v>
          </cell>
          <cell r="G819" t="str">
            <v>FEED ROKER SHAFT</v>
          </cell>
          <cell r="H819" t="str">
            <v>5O2.3</v>
          </cell>
          <cell r="I819">
            <v>5</v>
          </cell>
        </row>
        <row r="820">
          <cell r="E820" t="str">
            <v>ID044383</v>
          </cell>
          <cell r="G820" t="str">
            <v>DIFFERENTIAL FEED ADJUSTING LE</v>
          </cell>
          <cell r="H820" t="str">
            <v>5N6.3</v>
          </cell>
          <cell r="I820">
            <v>5</v>
          </cell>
        </row>
        <row r="821">
          <cell r="E821" t="str">
            <v>ID044384</v>
          </cell>
          <cell r="G821" t="str">
            <v>DIFFERENTIAL FEED ADJUSTING LI</v>
          </cell>
          <cell r="H821" t="str">
            <v>5N6.8</v>
          </cell>
          <cell r="I821">
            <v>12</v>
          </cell>
        </row>
        <row r="822">
          <cell r="E822" t="str">
            <v>ID044385</v>
          </cell>
          <cell r="G822" t="str">
            <v>SCREW</v>
          </cell>
          <cell r="H822" t="str">
            <v>5T3.1</v>
          </cell>
          <cell r="I822">
            <v>87</v>
          </cell>
        </row>
        <row r="823">
          <cell r="E823" t="str">
            <v>ID044386</v>
          </cell>
          <cell r="G823" t="str">
            <v>DIFFERENTIAL FEED BAR DRIVING</v>
          </cell>
          <cell r="H823" t="str">
            <v>5M7.1</v>
          </cell>
          <cell r="I823">
            <v>11</v>
          </cell>
        </row>
        <row r="824">
          <cell r="E824" t="str">
            <v>ID044387</v>
          </cell>
          <cell r="G824" t="str">
            <v>SCREW</v>
          </cell>
          <cell r="H824" t="str">
            <v>5M5.25</v>
          </cell>
          <cell r="I824">
            <v>24</v>
          </cell>
        </row>
        <row r="825">
          <cell r="E825" t="str">
            <v>ID044388</v>
          </cell>
          <cell r="G825" t="str">
            <v>SCREW</v>
          </cell>
          <cell r="H825" t="str">
            <v>5M4.15</v>
          </cell>
          <cell r="I825">
            <v>31</v>
          </cell>
        </row>
        <row r="826">
          <cell r="E826" t="str">
            <v>ID044389</v>
          </cell>
          <cell r="G826" t="str">
            <v>FEED ROCKER SHAFT BUSHING</v>
          </cell>
          <cell r="H826" t="str">
            <v>5P1.3</v>
          </cell>
          <cell r="I826">
            <v>14</v>
          </cell>
        </row>
        <row r="827">
          <cell r="E827" t="str">
            <v>ID044391</v>
          </cell>
          <cell r="G827" t="str">
            <v>FEED DIVE SHAFT</v>
          </cell>
          <cell r="H827" t="str">
            <v>5N3.8</v>
          </cell>
          <cell r="I827">
            <v>7</v>
          </cell>
        </row>
        <row r="828">
          <cell r="E828" t="str">
            <v>ID044392</v>
          </cell>
          <cell r="G828" t="str">
            <v>STEADY WASHER</v>
          </cell>
          <cell r="H828" t="str">
            <v>5O6.5</v>
          </cell>
          <cell r="I828">
            <v>9</v>
          </cell>
        </row>
        <row r="829">
          <cell r="E829" t="str">
            <v>ID044393</v>
          </cell>
          <cell r="G829" t="str">
            <v>KNIFE DRIVING CONNECTION</v>
          </cell>
          <cell r="H829" t="str">
            <v>5R1.2</v>
          </cell>
          <cell r="I829">
            <v>9</v>
          </cell>
        </row>
        <row r="830">
          <cell r="E830" t="str">
            <v>ID044394</v>
          </cell>
          <cell r="G830" t="str">
            <v>FEED DRIVE CONNECTION BALL</v>
          </cell>
          <cell r="H830" t="str">
            <v>5P1.4</v>
          </cell>
          <cell r="I830">
            <v>11</v>
          </cell>
        </row>
        <row r="831">
          <cell r="E831" t="str">
            <v>ID044395</v>
          </cell>
          <cell r="G831" t="str">
            <v>FEED DRIVE CONNECTION BALL</v>
          </cell>
          <cell r="H831" t="str">
            <v>5N1.7</v>
          </cell>
          <cell r="I831">
            <v>3</v>
          </cell>
        </row>
        <row r="832">
          <cell r="E832" t="str">
            <v>ID044396</v>
          </cell>
          <cell r="G832" t="str">
            <v>FEED DRIVE ECCENTRIC CONNECTIN</v>
          </cell>
          <cell r="H832" t="str">
            <v>5O4.1</v>
          </cell>
          <cell r="I832">
            <v>4</v>
          </cell>
        </row>
        <row r="833">
          <cell r="E833" t="str">
            <v>ID044397</v>
          </cell>
          <cell r="G833" t="str">
            <v>WASHER</v>
          </cell>
          <cell r="H833" t="str">
            <v>5M5.36</v>
          </cell>
          <cell r="I833">
            <v>25</v>
          </cell>
        </row>
        <row r="834">
          <cell r="E834" t="str">
            <v>ID044398</v>
          </cell>
          <cell r="G834" t="str">
            <v>TENSION RELEASE SHAFT SPRING</v>
          </cell>
          <cell r="H834" t="str">
            <v>5N2.8</v>
          </cell>
          <cell r="I834">
            <v>37</v>
          </cell>
        </row>
        <row r="835">
          <cell r="E835" t="str">
            <v>ID044401</v>
          </cell>
          <cell r="G835" t="str">
            <v>THREAD TENSION DISC</v>
          </cell>
          <cell r="H835" t="str">
            <v>5N4.5</v>
          </cell>
          <cell r="I835">
            <v>4</v>
          </cell>
        </row>
        <row r="836">
          <cell r="E836" t="str">
            <v>ID044402</v>
          </cell>
          <cell r="G836" t="str">
            <v>THREAD TENSION DISC EYELET</v>
          </cell>
          <cell r="H836" t="str">
            <v>5S6</v>
          </cell>
          <cell r="I836">
            <v>24</v>
          </cell>
        </row>
        <row r="837">
          <cell r="E837" t="str">
            <v>ID044403</v>
          </cell>
          <cell r="G837" t="str">
            <v>TENSION POST</v>
          </cell>
          <cell r="H837" t="str">
            <v>5N2.2</v>
          </cell>
          <cell r="I837">
            <v>1</v>
          </cell>
        </row>
        <row r="838">
          <cell r="E838" t="str">
            <v>ID044404</v>
          </cell>
          <cell r="G838" t="str">
            <v>TENSION RELEASE-PIN</v>
          </cell>
          <cell r="H838" t="str">
            <v>5P7.1</v>
          </cell>
          <cell r="I838">
            <v>5</v>
          </cell>
        </row>
        <row r="839">
          <cell r="E839" t="str">
            <v>ID044408</v>
          </cell>
          <cell r="G839" t="str">
            <v>THREAD EYELET</v>
          </cell>
          <cell r="H839" t="str">
            <v>5M3.3</v>
          </cell>
          <cell r="I839">
            <v>24</v>
          </cell>
        </row>
        <row r="840">
          <cell r="E840" t="str">
            <v>ID044409</v>
          </cell>
          <cell r="G840" t="str">
            <v>THREAD EYELET BUSHING</v>
          </cell>
          <cell r="H840" t="str">
            <v>5M1.34</v>
          </cell>
          <cell r="I840">
            <v>43</v>
          </cell>
        </row>
        <row r="841">
          <cell r="E841" t="str">
            <v>ID044410</v>
          </cell>
          <cell r="G841" t="str">
            <v>SPFELT</v>
          </cell>
          <cell r="H841" t="str">
            <v>5P4.7</v>
          </cell>
          <cell r="I841">
            <v>316</v>
          </cell>
        </row>
        <row r="842">
          <cell r="E842" t="str">
            <v>ID044411</v>
          </cell>
          <cell r="G842" t="str">
            <v>OIL CUB LID</v>
          </cell>
          <cell r="H842" t="str">
            <v>5S1</v>
          </cell>
          <cell r="I842">
            <v>8</v>
          </cell>
        </row>
        <row r="843">
          <cell r="E843" t="str">
            <v>ID044412</v>
          </cell>
          <cell r="G843" t="str">
            <v>EYELET SUPORTING PLATE</v>
          </cell>
          <cell r="H843" t="str">
            <v>5P4.1</v>
          </cell>
          <cell r="I843">
            <v>1</v>
          </cell>
        </row>
        <row r="844">
          <cell r="E844" t="str">
            <v>ID044413</v>
          </cell>
          <cell r="G844" t="str">
            <v>LOOPER THREAD TAKE-UP GUIDE</v>
          </cell>
          <cell r="H844" t="str">
            <v>5N1.4</v>
          </cell>
          <cell r="I844">
            <v>2</v>
          </cell>
        </row>
        <row r="845">
          <cell r="E845" t="str">
            <v>ID044414</v>
          </cell>
          <cell r="G845" t="str">
            <v>LOOPER THREAD TAKE-UP EYELET (</v>
          </cell>
          <cell r="H845" t="str">
            <v>5M7.32</v>
          </cell>
          <cell r="I845">
            <v>7</v>
          </cell>
        </row>
        <row r="846">
          <cell r="E846" t="str">
            <v>ID044415</v>
          </cell>
          <cell r="G846" t="str">
            <v>LOOPER THREAD TAKE-UP EYELET(R</v>
          </cell>
          <cell r="H846" t="str">
            <v>5M3.7</v>
          </cell>
          <cell r="I846">
            <v>7</v>
          </cell>
        </row>
        <row r="847">
          <cell r="E847" t="str">
            <v>ID044416</v>
          </cell>
          <cell r="G847" t="str">
            <v>BUSHING</v>
          </cell>
          <cell r="H847" t="str">
            <v>5A2.6</v>
          </cell>
          <cell r="I847">
            <v>1</v>
          </cell>
        </row>
        <row r="848">
          <cell r="E848" t="str">
            <v>ID044418</v>
          </cell>
          <cell r="G848" t="str">
            <v>LOOPER THREAD GUARD</v>
          </cell>
          <cell r="H848" t="str">
            <v>5S1</v>
          </cell>
          <cell r="I848">
            <v>6</v>
          </cell>
        </row>
        <row r="849">
          <cell r="E849" t="str">
            <v>ID044419</v>
          </cell>
          <cell r="G849" t="str">
            <v>NUT</v>
          </cell>
          <cell r="H849" t="str">
            <v>5X6.22</v>
          </cell>
          <cell r="I849">
            <v>2</v>
          </cell>
        </row>
        <row r="850">
          <cell r="E850" t="str">
            <v>ID044421</v>
          </cell>
          <cell r="G850" t="str">
            <v>NEEDLE THREAD STRIKE-OFF PIN</v>
          </cell>
          <cell r="H850" t="str">
            <v>5M7.26</v>
          </cell>
          <cell r="I850">
            <v>9</v>
          </cell>
        </row>
        <row r="851">
          <cell r="E851" t="str">
            <v>ID044423</v>
          </cell>
          <cell r="G851" t="str">
            <v>HEND COVE THREAD EYELET</v>
          </cell>
          <cell r="H851" t="str">
            <v>5M3.12</v>
          </cell>
          <cell r="I851">
            <v>1</v>
          </cell>
        </row>
        <row r="852">
          <cell r="E852" t="str">
            <v>ID044424</v>
          </cell>
          <cell r="G852" t="str">
            <v>NEEDLE THREAD GUIDE WIRE</v>
          </cell>
          <cell r="H852" t="str">
            <v>5O3.8</v>
          </cell>
          <cell r="I852">
            <v>9</v>
          </cell>
        </row>
        <row r="853">
          <cell r="E853" t="str">
            <v>ID044425</v>
          </cell>
          <cell r="G853" t="str">
            <v>NEEDLE THREAD EYELET HOLDER</v>
          </cell>
          <cell r="H853" t="str">
            <v>5N3.1</v>
          </cell>
          <cell r="I853">
            <v>22</v>
          </cell>
        </row>
        <row r="854">
          <cell r="E854" t="str">
            <v>ID044426</v>
          </cell>
          <cell r="G854" t="str">
            <v>STITCH UNLOCKER SPRING</v>
          </cell>
          <cell r="H854" t="str">
            <v>5M2.24</v>
          </cell>
          <cell r="I854">
            <v>35</v>
          </cell>
        </row>
        <row r="855">
          <cell r="E855" t="str">
            <v>ID044428</v>
          </cell>
          <cell r="G855" t="str">
            <v>PUMP HOUSING</v>
          </cell>
          <cell r="H855" t="str">
            <v>5O6.4</v>
          </cell>
          <cell r="I855">
            <v>3</v>
          </cell>
        </row>
        <row r="856">
          <cell r="E856" t="str">
            <v>ID044429</v>
          </cell>
          <cell r="G856" t="str">
            <v>PUMP GEAR SHAFT</v>
          </cell>
          <cell r="H856" t="str">
            <v>5M2.27</v>
          </cell>
          <cell r="I856">
            <v>11</v>
          </cell>
        </row>
        <row r="857">
          <cell r="E857" t="str">
            <v>ID044430</v>
          </cell>
          <cell r="G857" t="str">
            <v>OIL PUMP GEAR</v>
          </cell>
          <cell r="H857" t="str">
            <v>5M7.31</v>
          </cell>
          <cell r="I857">
            <v>24</v>
          </cell>
        </row>
        <row r="858">
          <cell r="E858" t="str">
            <v>ID044431</v>
          </cell>
          <cell r="G858" t="str">
            <v>PUMP DRIVE GEAR</v>
          </cell>
          <cell r="H858" t="str">
            <v>5O5.8</v>
          </cell>
          <cell r="I858">
            <v>11</v>
          </cell>
        </row>
        <row r="859">
          <cell r="E859" t="str">
            <v>ID044432</v>
          </cell>
          <cell r="G859" t="str">
            <v>WASHER</v>
          </cell>
          <cell r="H859" t="str">
            <v>5M3.20</v>
          </cell>
          <cell r="I859">
            <v>46</v>
          </cell>
        </row>
        <row r="860">
          <cell r="E860" t="str">
            <v>ID044434</v>
          </cell>
          <cell r="G860" t="str">
            <v>IN-TAKE FILTER</v>
          </cell>
          <cell r="H860" t="str">
            <v>5O7.2</v>
          </cell>
          <cell r="I860">
            <v>35</v>
          </cell>
        </row>
        <row r="861">
          <cell r="E861" t="str">
            <v>ID044435</v>
          </cell>
          <cell r="G861" t="str">
            <v>OIL RECIVER</v>
          </cell>
          <cell r="H861" t="str">
            <v>5Q5.8</v>
          </cell>
          <cell r="I861">
            <v>2</v>
          </cell>
        </row>
        <row r="862">
          <cell r="E862" t="str">
            <v>ID044437</v>
          </cell>
          <cell r="G862" t="str">
            <v>OIL RECIVER</v>
          </cell>
          <cell r="H862" t="str">
            <v>5O5.2</v>
          </cell>
          <cell r="I862">
            <v>3</v>
          </cell>
        </row>
        <row r="863">
          <cell r="E863" t="str">
            <v>ID044438</v>
          </cell>
          <cell r="G863" t="str">
            <v>CRANK CHAMBER OIL GAUGE UNIT</v>
          </cell>
          <cell r="H863" t="str">
            <v>5R4</v>
          </cell>
          <cell r="I863">
            <v>27</v>
          </cell>
        </row>
        <row r="864">
          <cell r="E864" t="str">
            <v>ID044439</v>
          </cell>
          <cell r="G864" t="str">
            <v>OIL HEIGHT INDICATOR</v>
          </cell>
          <cell r="H864" t="str">
            <v>5N2.9</v>
          </cell>
          <cell r="I864">
            <v>40</v>
          </cell>
        </row>
        <row r="865">
          <cell r="E865" t="str">
            <v>ID044440</v>
          </cell>
          <cell r="G865" t="str">
            <v>OIL RESERVOIR RUBBER SEAL</v>
          </cell>
          <cell r="H865" t="str">
            <v>5R5</v>
          </cell>
          <cell r="I865">
            <v>171</v>
          </cell>
        </row>
        <row r="866">
          <cell r="E866" t="str">
            <v>ID044441</v>
          </cell>
          <cell r="G866" t="str">
            <v>OIL FILTER SCREEN</v>
          </cell>
          <cell r="H866" t="str">
            <v>5R1.3</v>
          </cell>
          <cell r="I866">
            <v>5</v>
          </cell>
        </row>
        <row r="867">
          <cell r="E867" t="str">
            <v>ID044442</v>
          </cell>
          <cell r="G867" t="str">
            <v>OIL FILTER SCREEN RUBBER SEAL</v>
          </cell>
          <cell r="H867" t="str">
            <v>5O4.5</v>
          </cell>
          <cell r="I867">
            <v>20</v>
          </cell>
        </row>
        <row r="868">
          <cell r="E868" t="str">
            <v>ID044443</v>
          </cell>
          <cell r="G868" t="str">
            <v>RUBBER BUSHING</v>
          </cell>
          <cell r="H868" t="str">
            <v>5M6.27</v>
          </cell>
          <cell r="I868">
            <v>14</v>
          </cell>
        </row>
        <row r="869">
          <cell r="E869" t="str">
            <v>ID044444</v>
          </cell>
          <cell r="G869" t="str">
            <v>SP FELT</v>
          </cell>
          <cell r="H869" t="str">
            <v>5S6</v>
          </cell>
          <cell r="I869">
            <v>11</v>
          </cell>
        </row>
        <row r="870">
          <cell r="E870" t="str">
            <v>ID044445</v>
          </cell>
          <cell r="G870" t="str">
            <v>WASHER</v>
          </cell>
          <cell r="H870" t="str">
            <v>5M2.10</v>
          </cell>
          <cell r="I870">
            <v>3</v>
          </cell>
        </row>
        <row r="871">
          <cell r="E871" t="str">
            <v>ID044446</v>
          </cell>
          <cell r="G871" t="str">
            <v>WASHER</v>
          </cell>
          <cell r="H871" t="str">
            <v>5M2.28</v>
          </cell>
          <cell r="I871">
            <v>4</v>
          </cell>
        </row>
        <row r="872">
          <cell r="E872" t="str">
            <v>ID044447</v>
          </cell>
          <cell r="G872" t="str">
            <v>SCREW</v>
          </cell>
          <cell r="H872" t="str">
            <v>5M7.17</v>
          </cell>
          <cell r="I872">
            <v>2</v>
          </cell>
        </row>
        <row r="873">
          <cell r="E873" t="str">
            <v>ID044449</v>
          </cell>
          <cell r="G873" t="str">
            <v>SCREW</v>
          </cell>
          <cell r="H873" t="str">
            <v>5AD1.7</v>
          </cell>
          <cell r="I873">
            <v>10</v>
          </cell>
        </row>
        <row r="874">
          <cell r="E874" t="str">
            <v>ID044450</v>
          </cell>
          <cell r="G874" t="str">
            <v>PLUG</v>
          </cell>
          <cell r="H874" t="str">
            <v>5W3.1</v>
          </cell>
          <cell r="I874">
            <v>13</v>
          </cell>
        </row>
        <row r="875">
          <cell r="E875" t="str">
            <v>ID044452</v>
          </cell>
          <cell r="G875" t="str">
            <v>SEAL</v>
          </cell>
          <cell r="H875" t="str">
            <v>5H2.8</v>
          </cell>
          <cell r="I875">
            <v>19</v>
          </cell>
        </row>
        <row r="876">
          <cell r="E876" t="str">
            <v>ID044454</v>
          </cell>
          <cell r="G876" t="str">
            <v>SEAL PLUG</v>
          </cell>
          <cell r="H876" t="str">
            <v>5D3.20</v>
          </cell>
          <cell r="I876">
            <v>19</v>
          </cell>
        </row>
        <row r="877">
          <cell r="E877" t="str">
            <v>ID044455</v>
          </cell>
          <cell r="G877" t="str">
            <v>CRANK PIN</v>
          </cell>
          <cell r="H877" t="str">
            <v>5G3.8</v>
          </cell>
          <cell r="I877">
            <v>4</v>
          </cell>
        </row>
        <row r="878">
          <cell r="E878" t="str">
            <v>ID044456</v>
          </cell>
          <cell r="G878" t="str">
            <v>WASHER</v>
          </cell>
          <cell r="H878" t="str">
            <v>5D4.13</v>
          </cell>
          <cell r="I878">
            <v>40</v>
          </cell>
        </row>
        <row r="879">
          <cell r="E879" t="str">
            <v>ID044457</v>
          </cell>
          <cell r="G879" t="str">
            <v>WASHER</v>
          </cell>
          <cell r="H879" t="str">
            <v>5D4.20</v>
          </cell>
          <cell r="I879">
            <v>15</v>
          </cell>
        </row>
        <row r="880">
          <cell r="E880" t="str">
            <v>ID044458</v>
          </cell>
          <cell r="G880" t="str">
            <v>DIFFERENTIAL FEED DOG</v>
          </cell>
          <cell r="H880" t="str">
            <v>5X7.4</v>
          </cell>
          <cell r="I880">
            <v>45</v>
          </cell>
        </row>
        <row r="881">
          <cell r="E881" t="str">
            <v>ID044459</v>
          </cell>
          <cell r="G881" t="str">
            <v>STUD</v>
          </cell>
          <cell r="H881" t="str">
            <v>5G5.1</v>
          </cell>
          <cell r="I881">
            <v>10</v>
          </cell>
        </row>
        <row r="882">
          <cell r="E882" t="str">
            <v>ID044460</v>
          </cell>
          <cell r="G882" t="str">
            <v>TENSION NUT</v>
          </cell>
          <cell r="H882" t="str">
            <v>5I6.8</v>
          </cell>
          <cell r="I882">
            <v>19</v>
          </cell>
        </row>
        <row r="883">
          <cell r="E883" t="str">
            <v>ID044462</v>
          </cell>
          <cell r="G883" t="str">
            <v>SPRING</v>
          </cell>
          <cell r="H883" t="str">
            <v>5A2.8</v>
          </cell>
          <cell r="I883">
            <v>50</v>
          </cell>
        </row>
        <row r="884">
          <cell r="E884" t="str">
            <v>ID044463</v>
          </cell>
          <cell r="G884" t="str">
            <v>TENSION SPRING RETAINER</v>
          </cell>
          <cell r="H884" t="str">
            <v>5W3.5</v>
          </cell>
          <cell r="I884">
            <v>1</v>
          </cell>
        </row>
        <row r="885">
          <cell r="E885" t="str">
            <v>ID044465</v>
          </cell>
          <cell r="G885" t="str">
            <v>FELT</v>
          </cell>
          <cell r="H885" t="str">
            <v>5I4.1</v>
          </cell>
          <cell r="I885">
            <v>23</v>
          </cell>
        </row>
        <row r="886">
          <cell r="E886" t="str">
            <v>ID044466</v>
          </cell>
          <cell r="G886" t="str">
            <v>SPRING(BLUE)</v>
          </cell>
          <cell r="H886" t="str">
            <v>5H4.6</v>
          </cell>
          <cell r="I886">
            <v>25</v>
          </cell>
        </row>
        <row r="887">
          <cell r="E887" t="str">
            <v>ID044467</v>
          </cell>
          <cell r="G887" t="str">
            <v>WASHER</v>
          </cell>
          <cell r="H887" t="str">
            <v>5AB6.3</v>
          </cell>
          <cell r="I887">
            <v>11</v>
          </cell>
        </row>
        <row r="888">
          <cell r="E888" t="str">
            <v>ID044468</v>
          </cell>
          <cell r="G888" t="str">
            <v>PLUG</v>
          </cell>
          <cell r="H888" t="str">
            <v>5H3.3</v>
          </cell>
          <cell r="I888">
            <v>9</v>
          </cell>
        </row>
        <row r="889">
          <cell r="E889" t="str">
            <v>ID044469</v>
          </cell>
          <cell r="G889" t="str">
            <v>OIL TUBE JOINT (SH1505)</v>
          </cell>
          <cell r="H889" t="str">
            <v>5W6.6</v>
          </cell>
          <cell r="I889">
            <v>3</v>
          </cell>
        </row>
        <row r="890">
          <cell r="E890" t="str">
            <v>ID044472</v>
          </cell>
          <cell r="G890" t="str">
            <v>LATCH SPRING</v>
          </cell>
          <cell r="H890" t="str">
            <v>5I6.6</v>
          </cell>
          <cell r="I890">
            <v>16</v>
          </cell>
        </row>
        <row r="891">
          <cell r="E891" t="str">
            <v>ID044473</v>
          </cell>
          <cell r="G891" t="str">
            <v>SPRING</v>
          </cell>
          <cell r="H891" t="str">
            <v>5A2.9</v>
          </cell>
          <cell r="I891">
            <v>90</v>
          </cell>
        </row>
        <row r="892">
          <cell r="E892" t="str">
            <v>ID044474</v>
          </cell>
          <cell r="G892" t="str">
            <v>GASKET</v>
          </cell>
          <cell r="H892" t="str">
            <v>5T1.2</v>
          </cell>
          <cell r="I892">
            <v>10</v>
          </cell>
        </row>
        <row r="893">
          <cell r="E893" t="str">
            <v>ID044478</v>
          </cell>
          <cell r="G893" t="str">
            <v>PLUG</v>
          </cell>
          <cell r="H893" t="str">
            <v>5Y3</v>
          </cell>
          <cell r="I893">
            <v>51</v>
          </cell>
        </row>
        <row r="894">
          <cell r="E894" t="str">
            <v>ID044479</v>
          </cell>
          <cell r="G894" t="str">
            <v>HOOK</v>
          </cell>
          <cell r="H894" t="str">
            <v>5X3.8</v>
          </cell>
          <cell r="I894">
            <v>3</v>
          </cell>
        </row>
        <row r="895">
          <cell r="E895" t="str">
            <v>ID044480</v>
          </cell>
          <cell r="G895" t="str">
            <v>LATCH</v>
          </cell>
          <cell r="H895" t="str">
            <v>5T1.21</v>
          </cell>
          <cell r="I895">
            <v>19</v>
          </cell>
        </row>
        <row r="896">
          <cell r="E896" t="str">
            <v>ID044481</v>
          </cell>
          <cell r="G896" t="str">
            <v>PLUG</v>
          </cell>
          <cell r="H896" t="str">
            <v>5T3.8</v>
          </cell>
          <cell r="I896">
            <v>26</v>
          </cell>
        </row>
        <row r="897">
          <cell r="E897" t="str">
            <v>ID044482</v>
          </cell>
          <cell r="G897" t="str">
            <v>FABRIC GUARD</v>
          </cell>
          <cell r="H897" t="str">
            <v>5Y2</v>
          </cell>
          <cell r="I897">
            <v>2</v>
          </cell>
        </row>
        <row r="898">
          <cell r="E898" t="str">
            <v>ID044483</v>
          </cell>
          <cell r="G898" t="str">
            <v>RUBBER PLUG</v>
          </cell>
          <cell r="H898" t="str">
            <v>5W3.2</v>
          </cell>
          <cell r="I898">
            <v>25</v>
          </cell>
        </row>
        <row r="899">
          <cell r="E899" t="str">
            <v>ID044484</v>
          </cell>
          <cell r="G899" t="str">
            <v>WAVED WASHER</v>
          </cell>
          <cell r="H899" t="str">
            <v>5U2.3</v>
          </cell>
          <cell r="I899">
            <v>39</v>
          </cell>
        </row>
        <row r="900">
          <cell r="E900" t="str">
            <v>ID044485</v>
          </cell>
          <cell r="G900" t="str">
            <v>CLOTH PLATE COVER</v>
          </cell>
          <cell r="H900" t="str">
            <v>5Y5</v>
          </cell>
          <cell r="I900">
            <v>5</v>
          </cell>
        </row>
        <row r="901">
          <cell r="E901" t="str">
            <v>ID044486</v>
          </cell>
          <cell r="G901" t="str">
            <v>HOOK</v>
          </cell>
          <cell r="H901" t="str">
            <v>5V5.3</v>
          </cell>
          <cell r="I901">
            <v>17</v>
          </cell>
        </row>
        <row r="902">
          <cell r="E902" t="str">
            <v>ID044487</v>
          </cell>
          <cell r="G902" t="str">
            <v>SCREW</v>
          </cell>
          <cell r="H902" t="str">
            <v>5T2.31</v>
          </cell>
          <cell r="I902">
            <v>36</v>
          </cell>
        </row>
        <row r="903">
          <cell r="E903" t="str">
            <v>ID044488</v>
          </cell>
          <cell r="G903" t="str">
            <v>SPRING WASHER</v>
          </cell>
          <cell r="H903" t="str">
            <v>5X1.3</v>
          </cell>
          <cell r="I903">
            <v>17</v>
          </cell>
        </row>
        <row r="904">
          <cell r="E904" t="str">
            <v>ID044489</v>
          </cell>
          <cell r="G904" t="str">
            <v>EYE GUARD</v>
          </cell>
          <cell r="H904" t="str">
            <v>5V7.8</v>
          </cell>
          <cell r="I904">
            <v>2</v>
          </cell>
        </row>
        <row r="905">
          <cell r="E905" t="str">
            <v>ID044490</v>
          </cell>
          <cell r="G905" t="str">
            <v>OIL SEAL</v>
          </cell>
          <cell r="H905" t="str">
            <v>5T1.15</v>
          </cell>
          <cell r="I905">
            <v>10</v>
          </cell>
        </row>
        <row r="906">
          <cell r="E906" t="str">
            <v>ID044491</v>
          </cell>
          <cell r="G906" t="str">
            <v>BUSHING</v>
          </cell>
          <cell r="H906" t="str">
            <v>5X4.1</v>
          </cell>
          <cell r="I906">
            <v>3</v>
          </cell>
        </row>
        <row r="907">
          <cell r="E907" t="str">
            <v>ID044492</v>
          </cell>
          <cell r="G907" t="str">
            <v>PLUG</v>
          </cell>
          <cell r="H907" t="str">
            <v>5X1.4</v>
          </cell>
          <cell r="I907">
            <v>50</v>
          </cell>
        </row>
        <row r="908">
          <cell r="E908" t="str">
            <v>ID044494</v>
          </cell>
          <cell r="G908" t="str">
            <v>PLUG</v>
          </cell>
          <cell r="H908" t="str">
            <v>5U2.1</v>
          </cell>
          <cell r="I908">
            <v>30</v>
          </cell>
        </row>
        <row r="909">
          <cell r="E909" t="str">
            <v>ID044495</v>
          </cell>
          <cell r="G909" t="str">
            <v>BUSHING</v>
          </cell>
          <cell r="H909" t="str">
            <v>5V7.2</v>
          </cell>
          <cell r="I909">
            <v>3</v>
          </cell>
        </row>
        <row r="910">
          <cell r="E910" t="str">
            <v>ID044496</v>
          </cell>
          <cell r="G910" t="str">
            <v>CRANK SHAFT</v>
          </cell>
          <cell r="H910" t="str">
            <v>5Y1</v>
          </cell>
          <cell r="I910">
            <v>8</v>
          </cell>
        </row>
        <row r="911">
          <cell r="E911" t="str">
            <v>ID044497</v>
          </cell>
          <cell r="G911" t="str">
            <v>LLOPER ROD</v>
          </cell>
          <cell r="H911" t="str">
            <v>5W3.3</v>
          </cell>
          <cell r="I911">
            <v>6</v>
          </cell>
        </row>
        <row r="912">
          <cell r="E912" t="str">
            <v>ID044499</v>
          </cell>
          <cell r="G912" t="str">
            <v>LEVEL PIN</v>
          </cell>
          <cell r="H912" t="str">
            <v>5W1.9</v>
          </cell>
          <cell r="I912">
            <v>23</v>
          </cell>
        </row>
        <row r="913">
          <cell r="E913" t="str">
            <v>ID044500</v>
          </cell>
          <cell r="G913" t="str">
            <v>LEVEL</v>
          </cell>
          <cell r="H913" t="str">
            <v>5W1.7</v>
          </cell>
          <cell r="I913">
            <v>10</v>
          </cell>
        </row>
        <row r="914">
          <cell r="E914" t="str">
            <v>ID044501</v>
          </cell>
          <cell r="G914" t="str">
            <v>BALANCE WEIGHT</v>
          </cell>
          <cell r="H914" t="str">
            <v>5T5.1</v>
          </cell>
          <cell r="I914">
            <v>1</v>
          </cell>
        </row>
        <row r="915">
          <cell r="E915" t="str">
            <v>ID044502</v>
          </cell>
          <cell r="G915" t="str">
            <v>PULLEY</v>
          </cell>
          <cell r="H915" t="str">
            <v>5V7.7</v>
          </cell>
          <cell r="I915">
            <v>2</v>
          </cell>
        </row>
        <row r="916">
          <cell r="E916" t="str">
            <v>ID044503</v>
          </cell>
          <cell r="G916" t="str">
            <v>O RING</v>
          </cell>
          <cell r="H916" t="str">
            <v>5W4.1</v>
          </cell>
          <cell r="I916">
            <v>59</v>
          </cell>
        </row>
        <row r="917">
          <cell r="E917" t="str">
            <v>ID044504</v>
          </cell>
          <cell r="G917" t="str">
            <v>RATCHAT GEAR</v>
          </cell>
          <cell r="H917" t="str">
            <v>5W1.8</v>
          </cell>
          <cell r="I917">
            <v>2</v>
          </cell>
        </row>
        <row r="918">
          <cell r="E918" t="str">
            <v>ID044505</v>
          </cell>
          <cell r="G918" t="str">
            <v>REGULATOR</v>
          </cell>
          <cell r="H918" t="str">
            <v>5X3.4</v>
          </cell>
          <cell r="I918">
            <v>3</v>
          </cell>
        </row>
        <row r="919">
          <cell r="E919" t="str">
            <v>ID044508</v>
          </cell>
          <cell r="G919" t="str">
            <v>CONNETION</v>
          </cell>
          <cell r="H919" t="str">
            <v>5W7.3</v>
          </cell>
          <cell r="I919">
            <v>1</v>
          </cell>
        </row>
        <row r="920">
          <cell r="E920" t="str">
            <v>ID044509</v>
          </cell>
          <cell r="G920" t="str">
            <v>ECCENTRIC</v>
          </cell>
          <cell r="H920" t="str">
            <v>5X2.4</v>
          </cell>
          <cell r="I920">
            <v>5</v>
          </cell>
        </row>
        <row r="921">
          <cell r="E921" t="str">
            <v>ID044510</v>
          </cell>
          <cell r="G921" t="str">
            <v>PAWL</v>
          </cell>
          <cell r="H921" t="str">
            <v>5X5.3</v>
          </cell>
          <cell r="I921">
            <v>1</v>
          </cell>
        </row>
        <row r="922">
          <cell r="E922" t="str">
            <v>ID044511</v>
          </cell>
          <cell r="G922" t="str">
            <v>SPRING</v>
          </cell>
          <cell r="H922" t="str">
            <v>5T1.29</v>
          </cell>
          <cell r="I922">
            <v>17</v>
          </cell>
        </row>
        <row r="923">
          <cell r="E923" t="str">
            <v>ID044512</v>
          </cell>
          <cell r="G923" t="str">
            <v>STUD</v>
          </cell>
          <cell r="H923" t="str">
            <v>5X7.26</v>
          </cell>
          <cell r="I923">
            <v>2</v>
          </cell>
        </row>
        <row r="924">
          <cell r="E924" t="str">
            <v>ID044513</v>
          </cell>
          <cell r="G924" t="str">
            <v>NEEDLE BAR ROD</v>
          </cell>
          <cell r="H924" t="str">
            <v>5Y2</v>
          </cell>
          <cell r="I924">
            <v>7</v>
          </cell>
        </row>
        <row r="925">
          <cell r="E925" t="str">
            <v>ID044514</v>
          </cell>
          <cell r="G925" t="str">
            <v>SPACER</v>
          </cell>
          <cell r="H925" t="str">
            <v>5W3.4</v>
          </cell>
          <cell r="I925">
            <v>3</v>
          </cell>
        </row>
        <row r="926">
          <cell r="E926" t="str">
            <v>ID044517</v>
          </cell>
          <cell r="G926" t="str">
            <v>UPPER LOOPER HOLDER</v>
          </cell>
          <cell r="H926" t="str">
            <v>5U5.3</v>
          </cell>
          <cell r="I926">
            <v>8</v>
          </cell>
        </row>
        <row r="927">
          <cell r="E927" t="str">
            <v>ID044527</v>
          </cell>
          <cell r="G927" t="str">
            <v>O-RING</v>
          </cell>
          <cell r="H927" t="str">
            <v>5T1.31</v>
          </cell>
          <cell r="I927">
            <v>8</v>
          </cell>
        </row>
        <row r="928">
          <cell r="E928" t="str">
            <v>ID044528</v>
          </cell>
          <cell r="G928" t="str">
            <v>LEVER</v>
          </cell>
          <cell r="H928" t="str">
            <v>5W2.4</v>
          </cell>
          <cell r="I928">
            <v>1</v>
          </cell>
        </row>
        <row r="929">
          <cell r="E929" t="str">
            <v>ID044529</v>
          </cell>
          <cell r="G929" t="str">
            <v>PIN</v>
          </cell>
          <cell r="H929" t="str">
            <v>5T5.35</v>
          </cell>
          <cell r="I929">
            <v>25</v>
          </cell>
        </row>
        <row r="930">
          <cell r="E930" t="str">
            <v>ID044532</v>
          </cell>
          <cell r="G930" t="str">
            <v>CLAMP</v>
          </cell>
          <cell r="H930" t="str">
            <v>5X4.6</v>
          </cell>
          <cell r="I930">
            <v>5</v>
          </cell>
        </row>
        <row r="931">
          <cell r="E931" t="str">
            <v>ID044533</v>
          </cell>
          <cell r="G931" t="str">
            <v>FELT</v>
          </cell>
          <cell r="H931" t="str">
            <v>5W3.9</v>
          </cell>
          <cell r="I931">
            <v>10</v>
          </cell>
        </row>
        <row r="932">
          <cell r="E932" t="str">
            <v>ID044534</v>
          </cell>
          <cell r="G932" t="str">
            <v>UPPER KNIFE SHAFT</v>
          </cell>
          <cell r="H932" t="str">
            <v>5Y1</v>
          </cell>
          <cell r="I932">
            <v>6</v>
          </cell>
        </row>
        <row r="933">
          <cell r="E933" t="str">
            <v>ID044535</v>
          </cell>
          <cell r="G933" t="str">
            <v>PIN</v>
          </cell>
          <cell r="H933" t="str">
            <v>5T2.12</v>
          </cell>
          <cell r="I933">
            <v>14</v>
          </cell>
        </row>
        <row r="934">
          <cell r="E934" t="str">
            <v>ID044536</v>
          </cell>
          <cell r="G934" t="str">
            <v>PIN</v>
          </cell>
          <cell r="H934" t="str">
            <v>5W7.8</v>
          </cell>
          <cell r="I934">
            <v>7</v>
          </cell>
        </row>
        <row r="935">
          <cell r="E935" t="str">
            <v>ID044537</v>
          </cell>
          <cell r="G935" t="str">
            <v>COLLAR</v>
          </cell>
          <cell r="H935" t="str">
            <v>5W4.3</v>
          </cell>
          <cell r="I935">
            <v>4</v>
          </cell>
        </row>
        <row r="936">
          <cell r="E936" t="str">
            <v>ID044541</v>
          </cell>
          <cell r="G936" t="str">
            <v>GASKET</v>
          </cell>
          <cell r="H936" t="str">
            <v>5T2.14</v>
          </cell>
          <cell r="I936">
            <v>50</v>
          </cell>
        </row>
        <row r="937">
          <cell r="E937" t="str">
            <v>ID044543</v>
          </cell>
          <cell r="G937" t="str">
            <v>STUD</v>
          </cell>
          <cell r="H937" t="str">
            <v>5V6.6</v>
          </cell>
          <cell r="I937">
            <v>7</v>
          </cell>
        </row>
        <row r="938">
          <cell r="E938" t="str">
            <v>ID044544</v>
          </cell>
          <cell r="G938" t="str">
            <v>SPRING</v>
          </cell>
          <cell r="H938" t="str">
            <v>5W3.3</v>
          </cell>
          <cell r="I938">
            <v>7</v>
          </cell>
        </row>
        <row r="939">
          <cell r="E939" t="str">
            <v>ID044547</v>
          </cell>
          <cell r="G939" t="str">
            <v>PRESSER BAR</v>
          </cell>
          <cell r="H939" t="str">
            <v>5V4.5</v>
          </cell>
          <cell r="I939">
            <v>23</v>
          </cell>
        </row>
        <row r="940">
          <cell r="E940" t="str">
            <v>ID044548</v>
          </cell>
          <cell r="G940" t="str">
            <v>LEVER</v>
          </cell>
          <cell r="H940" t="str">
            <v>5X4.2</v>
          </cell>
          <cell r="I940">
            <v>55</v>
          </cell>
        </row>
        <row r="941">
          <cell r="E941" t="str">
            <v>ID044549</v>
          </cell>
          <cell r="G941" t="str">
            <v>SPRING</v>
          </cell>
          <cell r="H941" t="str">
            <v>5W7.1</v>
          </cell>
          <cell r="I941">
            <v>14</v>
          </cell>
        </row>
        <row r="942">
          <cell r="E942" t="str">
            <v>ID044550</v>
          </cell>
          <cell r="G942" t="str">
            <v>COLLAR</v>
          </cell>
          <cell r="H942" t="str">
            <v>5T3.12</v>
          </cell>
          <cell r="I942">
            <v>11</v>
          </cell>
        </row>
        <row r="943">
          <cell r="E943" t="str">
            <v>ID044552</v>
          </cell>
          <cell r="G943" t="str">
            <v>TENSION CONTROL PLATE</v>
          </cell>
          <cell r="H943" t="str">
            <v>5X5.9</v>
          </cell>
          <cell r="I943">
            <v>55</v>
          </cell>
        </row>
        <row r="944">
          <cell r="E944" t="str">
            <v>ID044553</v>
          </cell>
          <cell r="G944" t="str">
            <v>SPRING</v>
          </cell>
          <cell r="H944" t="str">
            <v>5X6.14</v>
          </cell>
          <cell r="I944">
            <v>42</v>
          </cell>
        </row>
        <row r="945">
          <cell r="E945" t="str">
            <v>ID044554</v>
          </cell>
          <cell r="G945" t="str">
            <v>STUD</v>
          </cell>
          <cell r="H945" t="str">
            <v>5X7.10</v>
          </cell>
          <cell r="I945">
            <v>77</v>
          </cell>
        </row>
        <row r="946">
          <cell r="E946" t="str">
            <v>ID044556</v>
          </cell>
          <cell r="G946" t="str">
            <v>THREAD GUIDE</v>
          </cell>
          <cell r="H946" t="str">
            <v>5V6.8</v>
          </cell>
          <cell r="I946">
            <v>7</v>
          </cell>
        </row>
        <row r="947">
          <cell r="E947" t="str">
            <v>ID044557</v>
          </cell>
          <cell r="G947" t="str">
            <v>THREAD  TAKEUP</v>
          </cell>
          <cell r="H947" t="str">
            <v>5W2.8</v>
          </cell>
          <cell r="I947">
            <v>7</v>
          </cell>
        </row>
        <row r="948">
          <cell r="E948" t="str">
            <v>ID044558</v>
          </cell>
          <cell r="G948" t="str">
            <v>THREAD GUIDE</v>
          </cell>
          <cell r="H948" t="str">
            <v>5X1.7</v>
          </cell>
          <cell r="I948">
            <v>6</v>
          </cell>
        </row>
        <row r="949">
          <cell r="E949" t="str">
            <v>ID044560</v>
          </cell>
          <cell r="G949" t="str">
            <v>THREAD GUIDE</v>
          </cell>
          <cell r="H949" t="str">
            <v>5W6.2</v>
          </cell>
          <cell r="I949">
            <v>8</v>
          </cell>
        </row>
        <row r="950">
          <cell r="E950" t="str">
            <v>ID044561</v>
          </cell>
          <cell r="G950" t="str">
            <v>THREAD GUIDE</v>
          </cell>
          <cell r="H950" t="str">
            <v>5W4.2</v>
          </cell>
          <cell r="I950">
            <v>4</v>
          </cell>
        </row>
        <row r="951">
          <cell r="E951" t="str">
            <v>ID044562</v>
          </cell>
          <cell r="G951" t="str">
            <v>O-RING</v>
          </cell>
          <cell r="H951" t="str">
            <v>5U3.2</v>
          </cell>
          <cell r="I951">
            <v>20</v>
          </cell>
        </row>
        <row r="952">
          <cell r="E952" t="str">
            <v>ID044564</v>
          </cell>
          <cell r="G952" t="str">
            <v>PIN</v>
          </cell>
          <cell r="H952" t="str">
            <v>5X7.30</v>
          </cell>
          <cell r="I952">
            <v>30</v>
          </cell>
        </row>
        <row r="953">
          <cell r="E953" t="str">
            <v>ID044567</v>
          </cell>
          <cell r="G953" t="str">
            <v>THREAD GUIDE PLATE</v>
          </cell>
          <cell r="H953" t="str">
            <v>5X7.7</v>
          </cell>
          <cell r="I953">
            <v>49</v>
          </cell>
        </row>
        <row r="954">
          <cell r="E954" t="str">
            <v>ID044568</v>
          </cell>
          <cell r="G954" t="str">
            <v>THREAD GUIDE</v>
          </cell>
          <cell r="H954" t="str">
            <v>5W5.1</v>
          </cell>
          <cell r="I954">
            <v>30</v>
          </cell>
        </row>
        <row r="955">
          <cell r="E955" t="str">
            <v>ID044569</v>
          </cell>
          <cell r="G955" t="str">
            <v>THREAD GUIDE</v>
          </cell>
          <cell r="H955" t="str">
            <v>5X1.2</v>
          </cell>
          <cell r="I955">
            <v>8</v>
          </cell>
        </row>
        <row r="956">
          <cell r="E956" t="str">
            <v>ID044571</v>
          </cell>
          <cell r="G956" t="str">
            <v>THREAD GUIDE</v>
          </cell>
          <cell r="H956" t="str">
            <v>5X7.3</v>
          </cell>
          <cell r="I956">
            <v>29</v>
          </cell>
        </row>
        <row r="957">
          <cell r="E957" t="str">
            <v>ID044572</v>
          </cell>
          <cell r="G957" t="str">
            <v>THREAD PIPE STAY</v>
          </cell>
          <cell r="H957" t="str">
            <v>5X4.1</v>
          </cell>
          <cell r="I957">
            <v>27</v>
          </cell>
        </row>
        <row r="958">
          <cell r="E958" t="str">
            <v>ID044573</v>
          </cell>
          <cell r="G958" t="str">
            <v>THREAD GUIDE PLATE</v>
          </cell>
          <cell r="H958" t="str">
            <v>5W5.9</v>
          </cell>
          <cell r="I958">
            <v>19</v>
          </cell>
        </row>
        <row r="959">
          <cell r="E959" t="str">
            <v>ID044574</v>
          </cell>
          <cell r="G959" t="str">
            <v>THREAD TAKE UP</v>
          </cell>
          <cell r="H959" t="str">
            <v>5V4.9</v>
          </cell>
          <cell r="I959">
            <v>3</v>
          </cell>
        </row>
        <row r="960">
          <cell r="E960" t="str">
            <v>ID044575</v>
          </cell>
          <cell r="G960" t="str">
            <v>THREAD GUIDE</v>
          </cell>
          <cell r="H960" t="str">
            <v>5W1.6</v>
          </cell>
          <cell r="I960">
            <v>9</v>
          </cell>
        </row>
        <row r="961">
          <cell r="E961" t="str">
            <v>ID044576</v>
          </cell>
          <cell r="G961" t="str">
            <v>CHIP GUARD</v>
          </cell>
          <cell r="H961" t="str">
            <v>5V2.1</v>
          </cell>
          <cell r="I961">
            <v>10</v>
          </cell>
        </row>
        <row r="962">
          <cell r="E962" t="str">
            <v>ID044577</v>
          </cell>
          <cell r="G962" t="str">
            <v>PIN</v>
          </cell>
          <cell r="H962" t="str">
            <v>5W3.8</v>
          </cell>
          <cell r="I962">
            <v>5</v>
          </cell>
        </row>
        <row r="963">
          <cell r="E963" t="str">
            <v>ID044578</v>
          </cell>
          <cell r="G963" t="str">
            <v>HOOK</v>
          </cell>
          <cell r="H963" t="str">
            <v>5X3.9</v>
          </cell>
          <cell r="I963">
            <v>4</v>
          </cell>
        </row>
        <row r="964">
          <cell r="E964" t="str">
            <v>ID044579</v>
          </cell>
          <cell r="G964" t="str">
            <v>COVER</v>
          </cell>
          <cell r="H964" t="str">
            <v>5Y5</v>
          </cell>
          <cell r="I964">
            <v>4</v>
          </cell>
        </row>
        <row r="965">
          <cell r="E965" t="str">
            <v>ID044580</v>
          </cell>
          <cell r="G965" t="str">
            <v>RATCHAT GEAR</v>
          </cell>
          <cell r="H965" t="str">
            <v>5W1.8</v>
          </cell>
          <cell r="I965">
            <v>3</v>
          </cell>
        </row>
        <row r="966">
          <cell r="E966" t="str">
            <v>ID044581</v>
          </cell>
          <cell r="G966" t="str">
            <v>REGULATOR</v>
          </cell>
          <cell r="H966" t="str">
            <v>5U3.8</v>
          </cell>
          <cell r="I966">
            <v>5</v>
          </cell>
        </row>
        <row r="967">
          <cell r="E967" t="str">
            <v>ID044583</v>
          </cell>
          <cell r="G967" t="str">
            <v>CONNNECTION</v>
          </cell>
          <cell r="H967" t="str">
            <v>5X1.7</v>
          </cell>
          <cell r="I967">
            <v>3</v>
          </cell>
        </row>
        <row r="968">
          <cell r="E968" t="str">
            <v>ID044584</v>
          </cell>
          <cell r="G968" t="str">
            <v>CONNECTION</v>
          </cell>
          <cell r="H968" t="str">
            <v>5Y1</v>
          </cell>
          <cell r="I968">
            <v>7</v>
          </cell>
        </row>
        <row r="969">
          <cell r="E969" t="str">
            <v>ID044585</v>
          </cell>
          <cell r="G969" t="str">
            <v>ECCENTRIC</v>
          </cell>
          <cell r="H969" t="str">
            <v>5W3.4</v>
          </cell>
          <cell r="I969">
            <v>11</v>
          </cell>
        </row>
        <row r="970">
          <cell r="E970" t="str">
            <v>ID044586</v>
          </cell>
          <cell r="G970" t="str">
            <v>PAWL</v>
          </cell>
          <cell r="H970" t="str">
            <v>5W2.6</v>
          </cell>
          <cell r="I970">
            <v>4</v>
          </cell>
        </row>
        <row r="971">
          <cell r="E971" t="str">
            <v>ID044587</v>
          </cell>
          <cell r="G971" t="str">
            <v>SPRING</v>
          </cell>
          <cell r="H971" t="str">
            <v>5X2.3</v>
          </cell>
          <cell r="I971">
            <v>10</v>
          </cell>
        </row>
        <row r="972">
          <cell r="E972" t="str">
            <v>ID044588</v>
          </cell>
          <cell r="G972" t="str">
            <v>UPPER LOOPER HOLDER</v>
          </cell>
          <cell r="H972" t="str">
            <v>5U5.1</v>
          </cell>
          <cell r="I972">
            <v>2</v>
          </cell>
        </row>
        <row r="973">
          <cell r="E973" t="str">
            <v>ID044589</v>
          </cell>
          <cell r="G973" t="str">
            <v>LOOPER CONNECTING ROD HOLDER</v>
          </cell>
          <cell r="H973" t="str">
            <v>5X4.5</v>
          </cell>
          <cell r="I973">
            <v>5</v>
          </cell>
        </row>
        <row r="974">
          <cell r="E974" t="str">
            <v>ID044590</v>
          </cell>
          <cell r="G974" t="str">
            <v>LOWER LOOPER ARM</v>
          </cell>
          <cell r="H974" t="str">
            <v>5X4.4</v>
          </cell>
          <cell r="I974">
            <v>12</v>
          </cell>
        </row>
        <row r="975">
          <cell r="E975" t="str">
            <v>ID044591</v>
          </cell>
          <cell r="G975" t="str">
            <v>BRACKET</v>
          </cell>
          <cell r="H975" t="str">
            <v>5Y4</v>
          </cell>
          <cell r="I975">
            <v>3</v>
          </cell>
        </row>
        <row r="976">
          <cell r="E976" t="str">
            <v>ID044592</v>
          </cell>
          <cell r="G976" t="str">
            <v>SPRING</v>
          </cell>
          <cell r="H976" t="str">
            <v>5W4.8</v>
          </cell>
          <cell r="I976">
            <v>3</v>
          </cell>
        </row>
        <row r="977">
          <cell r="E977" t="str">
            <v>ID044593</v>
          </cell>
          <cell r="G977" t="str">
            <v>LOWER KNIFE HOLDER</v>
          </cell>
          <cell r="H977" t="str">
            <v>5W4.6</v>
          </cell>
          <cell r="I977">
            <v>7</v>
          </cell>
        </row>
        <row r="978">
          <cell r="E978" t="str">
            <v>ID044594</v>
          </cell>
          <cell r="G978" t="str">
            <v>SHAFT</v>
          </cell>
          <cell r="H978" t="str">
            <v>5X6.5</v>
          </cell>
          <cell r="I978">
            <v>22</v>
          </cell>
        </row>
        <row r="979">
          <cell r="E979" t="str">
            <v>ID044595</v>
          </cell>
          <cell r="G979" t="str">
            <v>LATCH</v>
          </cell>
          <cell r="H979" t="str">
            <v>5V6.7</v>
          </cell>
          <cell r="I979">
            <v>14</v>
          </cell>
        </row>
        <row r="980">
          <cell r="E980" t="str">
            <v>ID044597</v>
          </cell>
          <cell r="G980" t="str">
            <v>COVER</v>
          </cell>
          <cell r="H980" t="str">
            <v>5U6.7</v>
          </cell>
          <cell r="I980">
            <v>2</v>
          </cell>
        </row>
        <row r="981">
          <cell r="E981" t="str">
            <v>ID044598</v>
          </cell>
          <cell r="G981" t="str">
            <v>SUPPOPT</v>
          </cell>
          <cell r="H981" t="str">
            <v>5X1.3</v>
          </cell>
          <cell r="I981">
            <v>2</v>
          </cell>
        </row>
        <row r="982">
          <cell r="E982" t="str">
            <v>ID044599</v>
          </cell>
          <cell r="G982" t="str">
            <v>CRANK</v>
          </cell>
          <cell r="H982" t="str">
            <v>5Y4</v>
          </cell>
          <cell r="I982">
            <v>11</v>
          </cell>
        </row>
        <row r="983">
          <cell r="E983" t="str">
            <v>ID044601</v>
          </cell>
          <cell r="G983" t="str">
            <v>GUIDE</v>
          </cell>
          <cell r="H983" t="str">
            <v>5X4.3</v>
          </cell>
          <cell r="I983">
            <v>14</v>
          </cell>
        </row>
        <row r="984">
          <cell r="E984" t="str">
            <v>ID044602</v>
          </cell>
          <cell r="G984" t="str">
            <v>SLIDER</v>
          </cell>
          <cell r="H984" t="str">
            <v>5V7.1</v>
          </cell>
          <cell r="I984">
            <v>23</v>
          </cell>
        </row>
        <row r="985">
          <cell r="E985" t="str">
            <v>ID044603</v>
          </cell>
          <cell r="G985" t="str">
            <v>BLOCK</v>
          </cell>
          <cell r="H985" t="str">
            <v>5W5.3</v>
          </cell>
          <cell r="I985">
            <v>30</v>
          </cell>
        </row>
        <row r="986">
          <cell r="E986" t="str">
            <v>ID044604</v>
          </cell>
          <cell r="G986" t="str">
            <v>PIN</v>
          </cell>
          <cell r="H986" t="str">
            <v>5W1.3</v>
          </cell>
          <cell r="I986">
            <v>12</v>
          </cell>
        </row>
        <row r="987">
          <cell r="E987" t="str">
            <v>ID044605</v>
          </cell>
          <cell r="G987" t="str">
            <v>WASHER</v>
          </cell>
          <cell r="H987" t="str">
            <v>5X3.7</v>
          </cell>
          <cell r="I987">
            <v>15</v>
          </cell>
        </row>
        <row r="988">
          <cell r="E988" t="str">
            <v>ID044606</v>
          </cell>
          <cell r="G988" t="str">
            <v>SHAFT</v>
          </cell>
          <cell r="H988" t="str">
            <v>5T7.3</v>
          </cell>
          <cell r="I988">
            <v>21</v>
          </cell>
        </row>
        <row r="989">
          <cell r="E989" t="str">
            <v>ID044607</v>
          </cell>
          <cell r="G989" t="str">
            <v>CRANK</v>
          </cell>
          <cell r="H989" t="str">
            <v>5U2.5</v>
          </cell>
          <cell r="I989">
            <v>2</v>
          </cell>
        </row>
        <row r="990">
          <cell r="E990" t="str">
            <v>ID044608</v>
          </cell>
          <cell r="G990" t="str">
            <v>COLLAR</v>
          </cell>
          <cell r="H990" t="str">
            <v>5T1.13</v>
          </cell>
          <cell r="I990">
            <v>5</v>
          </cell>
        </row>
        <row r="991">
          <cell r="E991" t="str">
            <v>ID044609</v>
          </cell>
          <cell r="G991" t="str">
            <v>BLOCK</v>
          </cell>
          <cell r="H991" t="str">
            <v>5V4.6</v>
          </cell>
          <cell r="I991">
            <v>28</v>
          </cell>
        </row>
        <row r="992">
          <cell r="E992" t="str">
            <v>ID044610</v>
          </cell>
          <cell r="G992" t="str">
            <v>DIFFERENTIAL FEED BAR</v>
          </cell>
          <cell r="H992" t="str">
            <v>5U2.8</v>
          </cell>
          <cell r="I992">
            <v>19</v>
          </cell>
        </row>
        <row r="993">
          <cell r="E993" t="str">
            <v>ID044612</v>
          </cell>
          <cell r="G993" t="str">
            <v>LINK</v>
          </cell>
          <cell r="H993" t="str">
            <v>5U7.3</v>
          </cell>
          <cell r="I993">
            <v>44</v>
          </cell>
        </row>
        <row r="994">
          <cell r="E994" t="str">
            <v>ID044613</v>
          </cell>
          <cell r="G994" t="str">
            <v>BUSHING</v>
          </cell>
          <cell r="H994" t="str">
            <v>5W1.6</v>
          </cell>
          <cell r="I994">
            <v>7</v>
          </cell>
        </row>
        <row r="995">
          <cell r="E995" t="str">
            <v>ID044614</v>
          </cell>
          <cell r="G995" t="str">
            <v>WASHER</v>
          </cell>
          <cell r="H995" t="str">
            <v>5X6.30</v>
          </cell>
          <cell r="I995">
            <v>2</v>
          </cell>
        </row>
        <row r="996">
          <cell r="E996" t="str">
            <v>ID044615</v>
          </cell>
          <cell r="G996" t="str">
            <v>BLOCK</v>
          </cell>
          <cell r="H996" t="str">
            <v>5U3.2</v>
          </cell>
          <cell r="I996">
            <v>19</v>
          </cell>
        </row>
        <row r="997">
          <cell r="E997" t="str">
            <v>ID044616</v>
          </cell>
          <cell r="G997" t="str">
            <v>LEVER</v>
          </cell>
          <cell r="H997" t="str">
            <v>5V2.9</v>
          </cell>
          <cell r="I997">
            <v>12</v>
          </cell>
        </row>
        <row r="998">
          <cell r="E998" t="str">
            <v>ID044617</v>
          </cell>
          <cell r="G998" t="str">
            <v>LINK</v>
          </cell>
          <cell r="H998" t="str">
            <v>5W2.7</v>
          </cell>
          <cell r="I998">
            <v>3</v>
          </cell>
        </row>
        <row r="999">
          <cell r="E999" t="str">
            <v>ID044618</v>
          </cell>
          <cell r="G999" t="str">
            <v>SETTING PLATE</v>
          </cell>
          <cell r="H999" t="str">
            <v>5W5.7</v>
          </cell>
          <cell r="I999">
            <v>26</v>
          </cell>
        </row>
        <row r="1000">
          <cell r="E1000" t="str">
            <v>ID044619</v>
          </cell>
          <cell r="G1000" t="str">
            <v>WASHER</v>
          </cell>
          <cell r="H1000" t="str">
            <v>5T2.20</v>
          </cell>
          <cell r="I1000">
            <v>13</v>
          </cell>
        </row>
        <row r="1001">
          <cell r="E1001" t="str">
            <v>ID044621</v>
          </cell>
          <cell r="G1001" t="str">
            <v>THREAD GUIDE</v>
          </cell>
          <cell r="H1001" t="str">
            <v>5X1.1</v>
          </cell>
          <cell r="I1001">
            <v>4</v>
          </cell>
        </row>
        <row r="1002">
          <cell r="E1002" t="str">
            <v>ID044623</v>
          </cell>
          <cell r="G1002" t="str">
            <v>FILTER</v>
          </cell>
          <cell r="H1002" t="str">
            <v>5Y5</v>
          </cell>
          <cell r="I1002">
            <v>4</v>
          </cell>
        </row>
        <row r="1003">
          <cell r="E1003" t="str">
            <v>ID044624</v>
          </cell>
          <cell r="G1003" t="str">
            <v>GASKET</v>
          </cell>
          <cell r="H1003" t="str">
            <v>5Y3</v>
          </cell>
          <cell r="I1003">
            <v>5</v>
          </cell>
        </row>
        <row r="1004">
          <cell r="E1004" t="str">
            <v>ID044625</v>
          </cell>
          <cell r="G1004" t="str">
            <v>SCREW</v>
          </cell>
          <cell r="H1004" t="str">
            <v>5T1.11</v>
          </cell>
          <cell r="I1004">
            <v>12</v>
          </cell>
        </row>
        <row r="1005">
          <cell r="E1005" t="str">
            <v>ID044626</v>
          </cell>
          <cell r="G1005" t="str">
            <v>FRONT COVER</v>
          </cell>
          <cell r="H1005" t="str">
            <v>5V1.5</v>
          </cell>
          <cell r="I1005">
            <v>2</v>
          </cell>
        </row>
        <row r="1006">
          <cell r="E1006" t="str">
            <v>ID044627</v>
          </cell>
          <cell r="G1006" t="str">
            <v>STUD</v>
          </cell>
          <cell r="H1006" t="str">
            <v>5W1.1</v>
          </cell>
          <cell r="I1006">
            <v>5</v>
          </cell>
        </row>
        <row r="1007">
          <cell r="E1007" t="str">
            <v>ID044633</v>
          </cell>
          <cell r="G1007" t="str">
            <v>GASKET</v>
          </cell>
          <cell r="H1007" t="str">
            <v>5I7.4</v>
          </cell>
          <cell r="I1007">
            <v>17</v>
          </cell>
        </row>
        <row r="1008">
          <cell r="E1008" t="str">
            <v>ID044634</v>
          </cell>
          <cell r="G1008" t="str">
            <v>OIL WINDOW</v>
          </cell>
          <cell r="H1008" t="str">
            <v>5G5.9</v>
          </cell>
          <cell r="I1008">
            <v>48</v>
          </cell>
        </row>
        <row r="1009">
          <cell r="E1009" t="str">
            <v>ID044635</v>
          </cell>
          <cell r="G1009" t="str">
            <v>GASKET</v>
          </cell>
          <cell r="H1009" t="str">
            <v>5L7</v>
          </cell>
          <cell r="I1009">
            <v>20</v>
          </cell>
        </row>
        <row r="1010">
          <cell r="E1010" t="str">
            <v>ID044636</v>
          </cell>
          <cell r="G1010" t="str">
            <v>SUPPORTING BAR</v>
          </cell>
          <cell r="H1010" t="str">
            <v>5H2.3</v>
          </cell>
          <cell r="I1010">
            <v>16</v>
          </cell>
        </row>
        <row r="1011">
          <cell r="E1011" t="str">
            <v>ID044637</v>
          </cell>
          <cell r="G1011" t="str">
            <v>LATCH SPRING</v>
          </cell>
          <cell r="H1011" t="str">
            <v>5E2.4</v>
          </cell>
          <cell r="I1011">
            <v>49</v>
          </cell>
        </row>
        <row r="1012">
          <cell r="E1012" t="str">
            <v>ID044638</v>
          </cell>
          <cell r="G1012" t="str">
            <v>DISK WASHER</v>
          </cell>
          <cell r="H1012" t="str">
            <v>5D4.19</v>
          </cell>
          <cell r="I1012">
            <v>24</v>
          </cell>
        </row>
        <row r="1013">
          <cell r="E1013" t="str">
            <v>ID044639</v>
          </cell>
          <cell r="G1013" t="str">
            <v>GASKET</v>
          </cell>
          <cell r="H1013" t="str">
            <v>5L1</v>
          </cell>
          <cell r="I1013">
            <v>92</v>
          </cell>
        </row>
        <row r="1014">
          <cell r="E1014" t="str">
            <v>ID044640</v>
          </cell>
          <cell r="G1014" t="str">
            <v>MAGNET</v>
          </cell>
          <cell r="H1014" t="str">
            <v>5I7.7</v>
          </cell>
          <cell r="I1014">
            <v>2</v>
          </cell>
        </row>
        <row r="1015">
          <cell r="E1015" t="str">
            <v>ID044641</v>
          </cell>
          <cell r="G1015" t="str">
            <v>HOLDER</v>
          </cell>
          <cell r="H1015" t="str">
            <v>5I4.2</v>
          </cell>
          <cell r="I1015">
            <v>6</v>
          </cell>
        </row>
        <row r="1016">
          <cell r="E1016" t="str">
            <v>ID044642</v>
          </cell>
          <cell r="G1016" t="str">
            <v>PLUG</v>
          </cell>
          <cell r="H1016" t="str">
            <v>5H2.2</v>
          </cell>
          <cell r="I1016">
            <v>4</v>
          </cell>
        </row>
        <row r="1017">
          <cell r="E1017" t="str">
            <v>ID044643</v>
          </cell>
          <cell r="G1017" t="str">
            <v>KNOCK PIN</v>
          </cell>
          <cell r="H1017" t="str">
            <v>5G2.3</v>
          </cell>
          <cell r="I1017">
            <v>13</v>
          </cell>
        </row>
        <row r="1018">
          <cell r="E1018" t="str">
            <v>ID044644</v>
          </cell>
          <cell r="G1018" t="str">
            <v>GASKET</v>
          </cell>
          <cell r="H1018" t="str">
            <v>5C5</v>
          </cell>
          <cell r="I1018">
            <v>129</v>
          </cell>
        </row>
        <row r="1019">
          <cell r="E1019" t="str">
            <v>ID044646</v>
          </cell>
          <cell r="G1019" t="str">
            <v>SPRING</v>
          </cell>
          <cell r="H1019" t="str">
            <v>5D3.24</v>
          </cell>
          <cell r="I1019">
            <v>21</v>
          </cell>
        </row>
        <row r="1020">
          <cell r="E1020" t="str">
            <v>ID044648</v>
          </cell>
          <cell r="G1020" t="str">
            <v>DISK WASHER</v>
          </cell>
          <cell r="H1020" t="str">
            <v>5D4.15</v>
          </cell>
          <cell r="I1020">
            <v>15</v>
          </cell>
        </row>
        <row r="1021">
          <cell r="E1021" t="str">
            <v>ID044649</v>
          </cell>
          <cell r="G1021" t="str">
            <v>PLUG</v>
          </cell>
          <cell r="H1021" t="str">
            <v>5K5</v>
          </cell>
          <cell r="I1021">
            <v>75</v>
          </cell>
        </row>
        <row r="1022">
          <cell r="E1022" t="str">
            <v>ID044650</v>
          </cell>
          <cell r="G1022" t="str">
            <v>PLUG</v>
          </cell>
          <cell r="H1022" t="str">
            <v>5H3.7</v>
          </cell>
          <cell r="I1022">
            <v>11</v>
          </cell>
        </row>
        <row r="1023">
          <cell r="E1023" t="str">
            <v>ID044651</v>
          </cell>
          <cell r="G1023" t="str">
            <v>DEFENDER</v>
          </cell>
          <cell r="H1023" t="str">
            <v>5I4.6</v>
          </cell>
          <cell r="I1023">
            <v>6</v>
          </cell>
        </row>
        <row r="1024">
          <cell r="E1024" t="str">
            <v>ID044652</v>
          </cell>
          <cell r="G1024" t="str">
            <v>BUSHING</v>
          </cell>
          <cell r="H1024" t="str">
            <v>5A3.1</v>
          </cell>
          <cell r="I1024">
            <v>27</v>
          </cell>
        </row>
        <row r="1025">
          <cell r="E1025" t="str">
            <v>ID044653</v>
          </cell>
          <cell r="G1025" t="str">
            <v>SPRING SEAT</v>
          </cell>
          <cell r="H1025" t="str">
            <v>5I6.3</v>
          </cell>
          <cell r="I1025">
            <v>7</v>
          </cell>
        </row>
        <row r="1026">
          <cell r="E1026" t="str">
            <v>ID044654</v>
          </cell>
          <cell r="G1026" t="str">
            <v>THREAD GUIDE</v>
          </cell>
          <cell r="H1026" t="str">
            <v>5A3.2</v>
          </cell>
          <cell r="I1026">
            <v>3</v>
          </cell>
        </row>
        <row r="1027">
          <cell r="E1027" t="str">
            <v>ID044655</v>
          </cell>
          <cell r="G1027" t="str">
            <v>THREAD GUIDE PIN</v>
          </cell>
          <cell r="H1027" t="str">
            <v>5H1.5</v>
          </cell>
          <cell r="I1027">
            <v>8</v>
          </cell>
        </row>
        <row r="1028">
          <cell r="E1028" t="str">
            <v>ID044656</v>
          </cell>
          <cell r="G1028" t="str">
            <v>COOLER OIL TANK COVER</v>
          </cell>
          <cell r="H1028" t="str">
            <v>5G5.4</v>
          </cell>
          <cell r="I1028">
            <v>3</v>
          </cell>
        </row>
        <row r="1029">
          <cell r="E1029" t="str">
            <v>ID044657</v>
          </cell>
          <cell r="G1029" t="str">
            <v>WICK CLAMP</v>
          </cell>
          <cell r="H1029" t="str">
            <v>5I1.7</v>
          </cell>
          <cell r="I1029">
            <v>4</v>
          </cell>
        </row>
        <row r="1030">
          <cell r="E1030" t="str">
            <v>ID044658</v>
          </cell>
          <cell r="G1030" t="str">
            <v>FELT</v>
          </cell>
          <cell r="H1030" t="str">
            <v>5I1.5</v>
          </cell>
          <cell r="I1030">
            <v>115</v>
          </cell>
        </row>
        <row r="1031">
          <cell r="E1031" t="str">
            <v>ID044659</v>
          </cell>
          <cell r="G1031" t="str">
            <v>THREAD GUIDE</v>
          </cell>
          <cell r="H1031" t="str">
            <v>5A3.3</v>
          </cell>
          <cell r="I1031">
            <v>53</v>
          </cell>
        </row>
        <row r="1032">
          <cell r="E1032" t="str">
            <v>ID044660</v>
          </cell>
          <cell r="G1032" t="str">
            <v>TENSION CONTROL PLATE</v>
          </cell>
          <cell r="H1032" t="str">
            <v>5A3.4</v>
          </cell>
          <cell r="I1032">
            <v>10</v>
          </cell>
        </row>
        <row r="1033">
          <cell r="E1033" t="str">
            <v>ID044661</v>
          </cell>
          <cell r="G1033" t="str">
            <v>STUD</v>
          </cell>
          <cell r="H1033" t="str">
            <v>5A3.5</v>
          </cell>
          <cell r="I1033">
            <v>3</v>
          </cell>
        </row>
        <row r="1034">
          <cell r="E1034" t="str">
            <v>ID044662</v>
          </cell>
          <cell r="G1034" t="str">
            <v>TENSION DISC</v>
          </cell>
          <cell r="H1034" t="str">
            <v>5A3.6</v>
          </cell>
          <cell r="I1034">
            <v>6</v>
          </cell>
        </row>
        <row r="1035">
          <cell r="E1035" t="str">
            <v>ID044663</v>
          </cell>
          <cell r="G1035" t="str">
            <v>SPRING</v>
          </cell>
          <cell r="H1035" t="str">
            <v>5A3.7</v>
          </cell>
          <cell r="I1035">
            <v>34</v>
          </cell>
        </row>
        <row r="1036">
          <cell r="E1036" t="str">
            <v>ID044664</v>
          </cell>
          <cell r="G1036" t="str">
            <v>NUT</v>
          </cell>
          <cell r="H1036" t="str">
            <v>5H2.2</v>
          </cell>
          <cell r="I1036">
            <v>25</v>
          </cell>
        </row>
        <row r="1037">
          <cell r="E1037" t="str">
            <v>ID044665</v>
          </cell>
          <cell r="G1037" t="str">
            <v>BUSHING</v>
          </cell>
          <cell r="H1037" t="str">
            <v>5F6.6</v>
          </cell>
          <cell r="I1037">
            <v>24</v>
          </cell>
        </row>
        <row r="1038">
          <cell r="E1038" t="str">
            <v>ID044666</v>
          </cell>
          <cell r="G1038" t="str">
            <v>BUSHING</v>
          </cell>
          <cell r="H1038" t="str">
            <v>5F6.5</v>
          </cell>
          <cell r="I1038">
            <v>25</v>
          </cell>
        </row>
        <row r="1039">
          <cell r="E1039" t="str">
            <v>ID044667</v>
          </cell>
          <cell r="G1039" t="str">
            <v>OIL SEAL</v>
          </cell>
          <cell r="H1039" t="str">
            <v>5E7.9</v>
          </cell>
          <cell r="I1039">
            <v>363</v>
          </cell>
        </row>
        <row r="1040">
          <cell r="E1040" t="str">
            <v>ID044668</v>
          </cell>
          <cell r="G1040" t="str">
            <v>OIL SEAL</v>
          </cell>
          <cell r="H1040" t="str">
            <v>5E1.7</v>
          </cell>
          <cell r="I1040">
            <v>293</v>
          </cell>
        </row>
        <row r="1041">
          <cell r="E1041" t="str">
            <v>ID044669</v>
          </cell>
          <cell r="G1041" t="str">
            <v>BUSHING</v>
          </cell>
          <cell r="H1041" t="str">
            <v>5F5.3</v>
          </cell>
          <cell r="I1041">
            <v>5</v>
          </cell>
        </row>
        <row r="1042">
          <cell r="E1042" t="str">
            <v>ID044670</v>
          </cell>
          <cell r="G1042" t="str">
            <v>BUSHING</v>
          </cell>
          <cell r="H1042" t="str">
            <v>5E6.9</v>
          </cell>
          <cell r="I1042">
            <v>6</v>
          </cell>
        </row>
        <row r="1043">
          <cell r="E1043" t="str">
            <v>ID044671</v>
          </cell>
          <cell r="G1043" t="str">
            <v>BUSHING</v>
          </cell>
          <cell r="H1043" t="str">
            <v>5F5.9</v>
          </cell>
          <cell r="I1043">
            <v>22</v>
          </cell>
        </row>
        <row r="1044">
          <cell r="E1044" t="str">
            <v>ID044672</v>
          </cell>
          <cell r="G1044" t="str">
            <v>BUSHING</v>
          </cell>
          <cell r="H1044" t="str">
            <v>5F5.9</v>
          </cell>
          <cell r="I1044">
            <v>25</v>
          </cell>
        </row>
        <row r="1045">
          <cell r="E1045" t="str">
            <v>ID044673</v>
          </cell>
          <cell r="G1045" t="str">
            <v>BUSHING</v>
          </cell>
          <cell r="H1045" t="str">
            <v>5F5.4</v>
          </cell>
          <cell r="I1045">
            <v>24</v>
          </cell>
        </row>
        <row r="1046">
          <cell r="E1046" t="str">
            <v>ID044674</v>
          </cell>
          <cell r="G1046" t="str">
            <v>BUSHING</v>
          </cell>
          <cell r="H1046" t="str">
            <v>5F6.2</v>
          </cell>
          <cell r="I1046">
            <v>29</v>
          </cell>
        </row>
        <row r="1047">
          <cell r="E1047" t="str">
            <v>ID044675</v>
          </cell>
          <cell r="G1047" t="str">
            <v>BUSHING</v>
          </cell>
          <cell r="H1047" t="str">
            <v>5F5.5</v>
          </cell>
          <cell r="I1047">
            <v>5</v>
          </cell>
        </row>
        <row r="1048">
          <cell r="E1048" t="str">
            <v>ID044676</v>
          </cell>
          <cell r="G1048" t="str">
            <v>BUSHING</v>
          </cell>
          <cell r="H1048" t="str">
            <v>5F5.6</v>
          </cell>
          <cell r="I1048">
            <v>21</v>
          </cell>
        </row>
        <row r="1049">
          <cell r="E1049" t="str">
            <v>ID044677</v>
          </cell>
          <cell r="G1049" t="str">
            <v>BUSHING</v>
          </cell>
          <cell r="H1049" t="str">
            <v>5F5.7</v>
          </cell>
          <cell r="I1049">
            <v>20</v>
          </cell>
        </row>
        <row r="1050">
          <cell r="E1050" t="str">
            <v>ID044678</v>
          </cell>
          <cell r="G1050" t="str">
            <v>BUSHING</v>
          </cell>
          <cell r="H1050" t="str">
            <v>5F6.9</v>
          </cell>
          <cell r="I1050">
            <v>26</v>
          </cell>
        </row>
        <row r="1051">
          <cell r="E1051" t="str">
            <v>ID044679</v>
          </cell>
          <cell r="G1051" t="str">
            <v>BUSHING</v>
          </cell>
          <cell r="H1051" t="str">
            <v>5F6.4</v>
          </cell>
          <cell r="I1051">
            <v>11</v>
          </cell>
        </row>
        <row r="1052">
          <cell r="E1052" t="str">
            <v>ID044680</v>
          </cell>
          <cell r="G1052" t="str">
            <v>BUINT IN TYPE SYNCHRONIZE</v>
          </cell>
          <cell r="H1052" t="str">
            <v>5F6.1</v>
          </cell>
          <cell r="I1052">
            <v>12</v>
          </cell>
        </row>
        <row r="1053">
          <cell r="E1053" t="str">
            <v>ID044681</v>
          </cell>
          <cell r="G1053" t="str">
            <v>PLUG</v>
          </cell>
          <cell r="H1053" t="str">
            <v>5E6.8</v>
          </cell>
          <cell r="I1053">
            <v>11</v>
          </cell>
        </row>
        <row r="1054">
          <cell r="E1054" t="str">
            <v>ID044682</v>
          </cell>
          <cell r="G1054" t="str">
            <v>TIMEING PULLEY</v>
          </cell>
          <cell r="H1054" t="str">
            <v>5B1.5</v>
          </cell>
          <cell r="I1054">
            <v>6</v>
          </cell>
        </row>
        <row r="1055">
          <cell r="E1055" t="str">
            <v>ID044683</v>
          </cell>
          <cell r="G1055" t="str">
            <v>WORM</v>
          </cell>
          <cell r="H1055" t="str">
            <v>5D7.9</v>
          </cell>
          <cell r="I1055">
            <v>12</v>
          </cell>
        </row>
        <row r="1056">
          <cell r="E1056" t="str">
            <v>ID044684</v>
          </cell>
          <cell r="G1056" t="str">
            <v>BALANCE WEIGHT</v>
          </cell>
          <cell r="H1056" t="str">
            <v>5E6.7</v>
          </cell>
          <cell r="I1056">
            <v>1</v>
          </cell>
        </row>
        <row r="1057">
          <cell r="E1057" t="str">
            <v>ID044685</v>
          </cell>
          <cell r="G1057" t="str">
            <v>CRANK SHAFT</v>
          </cell>
          <cell r="H1057" t="str">
            <v>5D7.3</v>
          </cell>
          <cell r="I1057">
            <v>2</v>
          </cell>
        </row>
        <row r="1058">
          <cell r="E1058" t="str">
            <v>ID044686</v>
          </cell>
          <cell r="G1058" t="str">
            <v>PLUG</v>
          </cell>
          <cell r="H1058" t="str">
            <v>5D4.1</v>
          </cell>
          <cell r="I1058">
            <v>20</v>
          </cell>
        </row>
        <row r="1059">
          <cell r="E1059" t="str">
            <v>ID044688</v>
          </cell>
          <cell r="G1059" t="str">
            <v>0RING</v>
          </cell>
          <cell r="H1059" t="str">
            <v>5H2.4</v>
          </cell>
          <cell r="I1059">
            <v>5</v>
          </cell>
        </row>
        <row r="1060">
          <cell r="E1060" t="str">
            <v>ID044692</v>
          </cell>
          <cell r="G1060" t="str">
            <v>DIFF. FEED DOG</v>
          </cell>
          <cell r="H1060" t="str">
            <v>5F7.7</v>
          </cell>
          <cell r="I1060">
            <v>2</v>
          </cell>
        </row>
        <row r="1061">
          <cell r="E1061" t="str">
            <v>ID044693</v>
          </cell>
          <cell r="G1061" t="str">
            <v>SHAFT</v>
          </cell>
          <cell r="H1061" t="str">
            <v>5G7.7</v>
          </cell>
          <cell r="I1061">
            <v>7</v>
          </cell>
        </row>
        <row r="1062">
          <cell r="E1062" t="str">
            <v>ID044694</v>
          </cell>
          <cell r="G1062" t="str">
            <v>RUBBER SEAT</v>
          </cell>
          <cell r="H1062" t="str">
            <v>5H2.5</v>
          </cell>
          <cell r="I1062">
            <v>5</v>
          </cell>
        </row>
        <row r="1063">
          <cell r="E1063" t="str">
            <v>ID044695</v>
          </cell>
          <cell r="G1063" t="str">
            <v>COMNECTING ROD</v>
          </cell>
          <cell r="H1063" t="str">
            <v>5F1.9</v>
          </cell>
          <cell r="I1063">
            <v>2</v>
          </cell>
        </row>
        <row r="1064">
          <cell r="E1064" t="str">
            <v>ID044696</v>
          </cell>
          <cell r="G1064" t="str">
            <v>ORIENT GUIDE</v>
          </cell>
          <cell r="H1064" t="str">
            <v>5H2.9</v>
          </cell>
          <cell r="I1064">
            <v>7</v>
          </cell>
        </row>
        <row r="1065">
          <cell r="E1065" t="str">
            <v>ID044697</v>
          </cell>
          <cell r="G1065" t="str">
            <v>BALL LEVER</v>
          </cell>
          <cell r="H1065" t="str">
            <v>5I4.4</v>
          </cell>
          <cell r="I1065">
            <v>7</v>
          </cell>
        </row>
        <row r="1066">
          <cell r="E1066" t="str">
            <v>ID044698</v>
          </cell>
          <cell r="G1066" t="str">
            <v>WASHER</v>
          </cell>
          <cell r="H1066" t="str">
            <v>5I3.6</v>
          </cell>
          <cell r="I1066">
            <v>10</v>
          </cell>
        </row>
        <row r="1067">
          <cell r="E1067" t="str">
            <v>ID044699</v>
          </cell>
          <cell r="G1067" t="str">
            <v>SPACER</v>
          </cell>
          <cell r="H1067" t="str">
            <v>5I1.8</v>
          </cell>
          <cell r="I1067">
            <v>7</v>
          </cell>
        </row>
        <row r="1068">
          <cell r="E1068" t="str">
            <v>ID044700</v>
          </cell>
          <cell r="G1068" t="str">
            <v>SHAFT</v>
          </cell>
          <cell r="H1068" t="str">
            <v>5A3.8</v>
          </cell>
          <cell r="I1068">
            <v>1</v>
          </cell>
        </row>
        <row r="1069">
          <cell r="E1069" t="str">
            <v>ID044701</v>
          </cell>
          <cell r="G1069" t="str">
            <v>BRACKET</v>
          </cell>
          <cell r="H1069" t="str">
            <v>5A3.9</v>
          </cell>
          <cell r="I1069">
            <v>12</v>
          </cell>
        </row>
        <row r="1070">
          <cell r="E1070" t="str">
            <v>ID044702</v>
          </cell>
          <cell r="G1070" t="str">
            <v>THREAD TAKE UP</v>
          </cell>
          <cell r="H1070" t="str">
            <v>5P6.9</v>
          </cell>
          <cell r="I1070">
            <v>38</v>
          </cell>
        </row>
        <row r="1071">
          <cell r="E1071" t="str">
            <v>ID044703</v>
          </cell>
          <cell r="G1071" t="str">
            <v>NEEDLE BAR</v>
          </cell>
          <cell r="H1071" t="str">
            <v>5L2</v>
          </cell>
          <cell r="I1071">
            <v>15</v>
          </cell>
        </row>
        <row r="1072">
          <cell r="E1072" t="str">
            <v>ID044704</v>
          </cell>
          <cell r="G1072" t="str">
            <v>THREAD GUIDE</v>
          </cell>
          <cell r="H1072" t="str">
            <v>5H3.8</v>
          </cell>
          <cell r="I1072">
            <v>14</v>
          </cell>
        </row>
        <row r="1073">
          <cell r="E1073" t="str">
            <v>ID044705</v>
          </cell>
          <cell r="G1073" t="str">
            <v>WASHER</v>
          </cell>
          <cell r="H1073" t="str">
            <v>5D4.32</v>
          </cell>
          <cell r="I1073">
            <v>9</v>
          </cell>
        </row>
        <row r="1074">
          <cell r="E1074" t="str">
            <v>ID044706</v>
          </cell>
          <cell r="G1074" t="str">
            <v>THREAD GUIDE</v>
          </cell>
          <cell r="H1074" t="str">
            <v>5D3.22</v>
          </cell>
          <cell r="I1074">
            <v>18</v>
          </cell>
        </row>
        <row r="1075">
          <cell r="E1075" t="str">
            <v>ID044707</v>
          </cell>
          <cell r="G1075" t="str">
            <v>WASHER</v>
          </cell>
          <cell r="H1075" t="str">
            <v>5F2.4</v>
          </cell>
          <cell r="I1075">
            <v>17</v>
          </cell>
        </row>
        <row r="1076">
          <cell r="E1076" t="str">
            <v>ID044708</v>
          </cell>
          <cell r="G1076" t="str">
            <v>SLIDE BLOCK</v>
          </cell>
          <cell r="H1076" t="str">
            <v>5E5.5</v>
          </cell>
          <cell r="I1076">
            <v>8</v>
          </cell>
        </row>
        <row r="1077">
          <cell r="E1077" t="str">
            <v>ID044709</v>
          </cell>
          <cell r="G1077" t="str">
            <v>SPRING</v>
          </cell>
          <cell r="H1077" t="str">
            <v>5A4.1</v>
          </cell>
          <cell r="I1077">
            <v>7</v>
          </cell>
        </row>
        <row r="1078">
          <cell r="E1078" t="str">
            <v>ID044710</v>
          </cell>
          <cell r="G1078" t="str">
            <v>PRESSER BAR CLAMP</v>
          </cell>
          <cell r="H1078" t="str">
            <v>5D7.8</v>
          </cell>
          <cell r="I1078">
            <v>6</v>
          </cell>
        </row>
        <row r="1079">
          <cell r="E1079" t="str">
            <v>ID044711</v>
          </cell>
          <cell r="G1079" t="str">
            <v>SPRING</v>
          </cell>
          <cell r="H1079" t="str">
            <v>5A4.2</v>
          </cell>
          <cell r="I1079">
            <v>2</v>
          </cell>
        </row>
        <row r="1080">
          <cell r="E1080" t="str">
            <v>ID044712</v>
          </cell>
          <cell r="G1080" t="str">
            <v>SPRING</v>
          </cell>
          <cell r="H1080" t="str">
            <v>5D2.34</v>
          </cell>
          <cell r="I1080">
            <v>33</v>
          </cell>
        </row>
        <row r="1081">
          <cell r="E1081" t="str">
            <v>ID044713</v>
          </cell>
          <cell r="G1081" t="str">
            <v>LINK</v>
          </cell>
          <cell r="H1081" t="str">
            <v>5A4.3</v>
          </cell>
          <cell r="I1081">
            <v>11</v>
          </cell>
        </row>
        <row r="1082">
          <cell r="E1082" t="str">
            <v>ID044714</v>
          </cell>
          <cell r="G1082" t="str">
            <v>LEVER</v>
          </cell>
          <cell r="H1082" t="str">
            <v>5I2.1</v>
          </cell>
          <cell r="I1082">
            <v>5</v>
          </cell>
        </row>
        <row r="1083">
          <cell r="E1083" t="str">
            <v>ID044715</v>
          </cell>
          <cell r="G1083" t="str">
            <v>SPRING</v>
          </cell>
          <cell r="H1083" t="str">
            <v>5A4.4</v>
          </cell>
          <cell r="I1083">
            <v>1</v>
          </cell>
        </row>
        <row r="1084">
          <cell r="E1084" t="str">
            <v>ID044716</v>
          </cell>
          <cell r="G1084" t="str">
            <v>SHAFT</v>
          </cell>
          <cell r="H1084" t="str">
            <v>5A4.5</v>
          </cell>
          <cell r="I1084">
            <v>4</v>
          </cell>
        </row>
        <row r="1085">
          <cell r="E1085" t="str">
            <v>ID044717</v>
          </cell>
          <cell r="G1085" t="str">
            <v>LINK</v>
          </cell>
          <cell r="H1085" t="str">
            <v>5E4.6</v>
          </cell>
          <cell r="I1085">
            <v>7</v>
          </cell>
        </row>
        <row r="1086">
          <cell r="E1086" t="str">
            <v>ID044719</v>
          </cell>
          <cell r="G1086" t="str">
            <v>STOPPER</v>
          </cell>
          <cell r="H1086" t="str">
            <v>5G2.9</v>
          </cell>
          <cell r="I1086">
            <v>15</v>
          </cell>
        </row>
        <row r="1087">
          <cell r="E1087" t="str">
            <v>ID044720</v>
          </cell>
          <cell r="G1087" t="str">
            <v>ROD PIN</v>
          </cell>
          <cell r="H1087" t="str">
            <v>5A4.6</v>
          </cell>
          <cell r="I1087">
            <v>9</v>
          </cell>
        </row>
        <row r="1088">
          <cell r="E1088" t="str">
            <v>ID044721</v>
          </cell>
          <cell r="G1088" t="str">
            <v>WASHER</v>
          </cell>
          <cell r="H1088" t="str">
            <v>5A4.7</v>
          </cell>
          <cell r="I1088">
            <v>25</v>
          </cell>
        </row>
        <row r="1089">
          <cell r="E1089" t="str">
            <v>ID044723</v>
          </cell>
          <cell r="G1089" t="str">
            <v>WASHER</v>
          </cell>
          <cell r="H1089" t="str">
            <v>5A4.8</v>
          </cell>
          <cell r="I1089">
            <v>38</v>
          </cell>
        </row>
        <row r="1090">
          <cell r="E1090" t="str">
            <v>ID044724</v>
          </cell>
          <cell r="G1090" t="str">
            <v>THREAD GUIDE</v>
          </cell>
          <cell r="H1090" t="str">
            <v>5G3.4</v>
          </cell>
          <cell r="I1090">
            <v>10</v>
          </cell>
        </row>
        <row r="1091">
          <cell r="E1091" t="str">
            <v>ID044726</v>
          </cell>
          <cell r="G1091" t="str">
            <v>SLIDER HOLDER</v>
          </cell>
          <cell r="H1091" t="str">
            <v>5F2.8</v>
          </cell>
          <cell r="I1091">
            <v>2</v>
          </cell>
        </row>
        <row r="1092">
          <cell r="E1092" t="str">
            <v>ID044727</v>
          </cell>
          <cell r="G1092" t="str">
            <v>WASHER</v>
          </cell>
          <cell r="H1092" t="str">
            <v>5H6.7</v>
          </cell>
          <cell r="I1092">
            <v>20</v>
          </cell>
        </row>
        <row r="1093">
          <cell r="E1093" t="str">
            <v>ID044728</v>
          </cell>
          <cell r="G1093" t="str">
            <v>THRUST PLATE</v>
          </cell>
          <cell r="H1093" t="str">
            <v>5E2.5</v>
          </cell>
          <cell r="I1093">
            <v>21</v>
          </cell>
        </row>
        <row r="1094">
          <cell r="E1094" t="str">
            <v>ID044730</v>
          </cell>
          <cell r="G1094" t="str">
            <v>SPRING PIN</v>
          </cell>
          <cell r="H1094" t="str">
            <v>5H5.32</v>
          </cell>
          <cell r="I1094">
            <v>52</v>
          </cell>
        </row>
        <row r="1095">
          <cell r="E1095" t="str">
            <v>ID044733</v>
          </cell>
          <cell r="G1095" t="str">
            <v>OIL SPLASHER</v>
          </cell>
          <cell r="H1095" t="str">
            <v>5I4.8</v>
          </cell>
          <cell r="I1095">
            <v>13</v>
          </cell>
        </row>
        <row r="1096">
          <cell r="E1096" t="str">
            <v>ID044734</v>
          </cell>
          <cell r="G1096" t="str">
            <v>ORIENT GUIDE</v>
          </cell>
          <cell r="H1096" t="str">
            <v>5F3.3</v>
          </cell>
          <cell r="I1096">
            <v>12</v>
          </cell>
        </row>
        <row r="1097">
          <cell r="E1097" t="str">
            <v>ID044736</v>
          </cell>
          <cell r="G1097" t="str">
            <v>THRUST BEARING</v>
          </cell>
          <cell r="H1097" t="str">
            <v>5G3.8</v>
          </cell>
          <cell r="I1097">
            <v>7</v>
          </cell>
        </row>
        <row r="1098">
          <cell r="E1098" t="str">
            <v>ID044737</v>
          </cell>
          <cell r="G1098" t="str">
            <v>SHAFT</v>
          </cell>
          <cell r="H1098" t="str">
            <v>5K6</v>
          </cell>
          <cell r="I1098">
            <v>2</v>
          </cell>
        </row>
        <row r="1099">
          <cell r="E1099" t="str">
            <v>ID044738</v>
          </cell>
          <cell r="G1099" t="str">
            <v>LEVER</v>
          </cell>
          <cell r="H1099" t="str">
            <v>5G6.5</v>
          </cell>
          <cell r="I1099">
            <v>9</v>
          </cell>
        </row>
        <row r="1100">
          <cell r="E1100" t="str">
            <v>ID044739</v>
          </cell>
          <cell r="G1100" t="str">
            <v>ROD PIN</v>
          </cell>
          <cell r="H1100" t="str">
            <v>5G3.1</v>
          </cell>
          <cell r="I1100">
            <v>11</v>
          </cell>
        </row>
        <row r="1101">
          <cell r="E1101" t="str">
            <v>ID044740</v>
          </cell>
          <cell r="G1101" t="str">
            <v>ROD</v>
          </cell>
          <cell r="H1101" t="str">
            <v>5G2.7</v>
          </cell>
          <cell r="I1101">
            <v>4</v>
          </cell>
        </row>
        <row r="1102">
          <cell r="E1102" t="str">
            <v>ID044741</v>
          </cell>
          <cell r="G1102" t="str">
            <v>ECCENTRIC</v>
          </cell>
          <cell r="H1102" t="str">
            <v>5E7.8</v>
          </cell>
          <cell r="I1102">
            <v>6</v>
          </cell>
        </row>
        <row r="1103">
          <cell r="E1103" t="str">
            <v>ID044742</v>
          </cell>
          <cell r="G1103" t="str">
            <v>LEVER</v>
          </cell>
          <cell r="H1103" t="str">
            <v>5G1.2</v>
          </cell>
          <cell r="I1103">
            <v>4</v>
          </cell>
        </row>
        <row r="1104">
          <cell r="E1104" t="str">
            <v>ID044743</v>
          </cell>
          <cell r="G1104" t="str">
            <v>DISC WASHER</v>
          </cell>
          <cell r="H1104" t="str">
            <v>5H2.4</v>
          </cell>
          <cell r="I1104">
            <v>8</v>
          </cell>
        </row>
        <row r="1105">
          <cell r="E1105" t="str">
            <v>ID044744</v>
          </cell>
          <cell r="G1105" t="str">
            <v>REGULATOR PLATE</v>
          </cell>
          <cell r="H1105" t="str">
            <v>5G7.5</v>
          </cell>
          <cell r="I1105">
            <v>5</v>
          </cell>
        </row>
        <row r="1106">
          <cell r="E1106" t="str">
            <v>ID044745</v>
          </cell>
          <cell r="G1106" t="str">
            <v>SPACER</v>
          </cell>
          <cell r="H1106" t="str">
            <v>5H2.3</v>
          </cell>
          <cell r="I1106">
            <v>5</v>
          </cell>
        </row>
        <row r="1107">
          <cell r="E1107" t="str">
            <v>ID044746</v>
          </cell>
          <cell r="G1107" t="str">
            <v>STOPPER</v>
          </cell>
          <cell r="H1107" t="str">
            <v>5A4.9</v>
          </cell>
          <cell r="I1107">
            <v>10</v>
          </cell>
        </row>
        <row r="1108">
          <cell r="E1108" t="str">
            <v>ID044747</v>
          </cell>
          <cell r="G1108" t="str">
            <v>NUT</v>
          </cell>
          <cell r="H1108" t="str">
            <v>5F7.5</v>
          </cell>
          <cell r="I1108">
            <v>2</v>
          </cell>
        </row>
        <row r="1109">
          <cell r="E1109" t="str">
            <v>ID044748</v>
          </cell>
          <cell r="G1109" t="str">
            <v>ECCENTRIC CAM</v>
          </cell>
          <cell r="H1109" t="str">
            <v>5F7.1</v>
          </cell>
          <cell r="I1109">
            <v>9</v>
          </cell>
        </row>
        <row r="1110">
          <cell r="E1110" t="str">
            <v>ID044750</v>
          </cell>
          <cell r="G1110" t="str">
            <v>NEEDLE GUIDE HOLDER</v>
          </cell>
          <cell r="H1110" t="str">
            <v>5F6.8</v>
          </cell>
          <cell r="I1110">
            <v>6</v>
          </cell>
        </row>
        <row r="1111">
          <cell r="E1111" t="str">
            <v>ID044751</v>
          </cell>
          <cell r="G1111" t="str">
            <v>LEVER</v>
          </cell>
          <cell r="H1111" t="str">
            <v>5E1.9</v>
          </cell>
          <cell r="I1111">
            <v>2</v>
          </cell>
        </row>
        <row r="1112">
          <cell r="E1112" t="str">
            <v>ID044752</v>
          </cell>
          <cell r="G1112" t="str">
            <v>NEEDLE GUIDE HOLDER</v>
          </cell>
          <cell r="H1112" t="str">
            <v>5E5.4</v>
          </cell>
          <cell r="I1112">
            <v>9</v>
          </cell>
        </row>
        <row r="1113">
          <cell r="E1113" t="str">
            <v>ID044753</v>
          </cell>
          <cell r="G1113" t="str">
            <v>PRESSER</v>
          </cell>
          <cell r="H1113" t="str">
            <v>5F2.2</v>
          </cell>
          <cell r="I1113">
            <v>31</v>
          </cell>
        </row>
        <row r="1114">
          <cell r="E1114" t="str">
            <v>ID044755</v>
          </cell>
          <cell r="G1114" t="str">
            <v>DISC SPRING</v>
          </cell>
          <cell r="H1114" t="str">
            <v>5F3.3</v>
          </cell>
          <cell r="I1114">
            <v>48</v>
          </cell>
        </row>
        <row r="1115">
          <cell r="E1115" t="str">
            <v>ID044756</v>
          </cell>
          <cell r="G1115" t="str">
            <v>CAM</v>
          </cell>
          <cell r="H1115" t="str">
            <v>5F2.1</v>
          </cell>
          <cell r="I1115">
            <v>3</v>
          </cell>
        </row>
        <row r="1116">
          <cell r="E1116" t="str">
            <v>ID044759</v>
          </cell>
          <cell r="G1116" t="str">
            <v>LINK</v>
          </cell>
          <cell r="H1116" t="str">
            <v>5E1.5</v>
          </cell>
          <cell r="I1116">
            <v>34</v>
          </cell>
        </row>
        <row r="1117">
          <cell r="E1117" t="str">
            <v>ID044760</v>
          </cell>
          <cell r="G1117" t="str">
            <v>PIN</v>
          </cell>
          <cell r="H1117" t="str">
            <v>5F3.4</v>
          </cell>
          <cell r="I1117">
            <v>7</v>
          </cell>
        </row>
        <row r="1118">
          <cell r="E1118" t="str">
            <v>ID044761</v>
          </cell>
          <cell r="G1118" t="str">
            <v>GUIDE</v>
          </cell>
          <cell r="H1118" t="str">
            <v>5H2.6</v>
          </cell>
          <cell r="I1118">
            <v>1</v>
          </cell>
        </row>
        <row r="1119">
          <cell r="E1119" t="str">
            <v>ID044762</v>
          </cell>
          <cell r="G1119" t="str">
            <v>SLIDE BLOCK</v>
          </cell>
          <cell r="H1119" t="str">
            <v>5E1.6</v>
          </cell>
          <cell r="I1119">
            <v>20</v>
          </cell>
        </row>
        <row r="1120">
          <cell r="E1120" t="str">
            <v>ID044764</v>
          </cell>
          <cell r="G1120" t="str">
            <v>FEED DOG SEAT</v>
          </cell>
          <cell r="H1120" t="str">
            <v>5H4.4</v>
          </cell>
          <cell r="I1120">
            <v>2</v>
          </cell>
        </row>
        <row r="1121">
          <cell r="E1121" t="str">
            <v>ID044765</v>
          </cell>
          <cell r="G1121" t="str">
            <v>LOCATOR KEY</v>
          </cell>
          <cell r="H1121" t="str">
            <v>5F2.4</v>
          </cell>
          <cell r="I1121">
            <v>14</v>
          </cell>
        </row>
        <row r="1122">
          <cell r="E1122" t="str">
            <v>ID044766</v>
          </cell>
          <cell r="G1122" t="str">
            <v>SLIDE BLOCK</v>
          </cell>
          <cell r="H1122" t="str">
            <v>5F6.3</v>
          </cell>
          <cell r="I1122">
            <v>2</v>
          </cell>
        </row>
        <row r="1123">
          <cell r="E1123" t="str">
            <v>ID044768</v>
          </cell>
          <cell r="G1123" t="str">
            <v>LINK</v>
          </cell>
          <cell r="H1123" t="str">
            <v>5F2.6</v>
          </cell>
          <cell r="I1123">
            <v>5</v>
          </cell>
        </row>
        <row r="1124">
          <cell r="E1124" t="str">
            <v>ID044769</v>
          </cell>
          <cell r="G1124" t="str">
            <v>PIN</v>
          </cell>
          <cell r="H1124" t="str">
            <v>5G6.7</v>
          </cell>
          <cell r="I1124">
            <v>23</v>
          </cell>
        </row>
        <row r="1125">
          <cell r="E1125" t="str">
            <v>ID044770</v>
          </cell>
          <cell r="G1125" t="str">
            <v>PIN</v>
          </cell>
          <cell r="H1125" t="str">
            <v>5H6.2</v>
          </cell>
          <cell r="I1125">
            <v>22</v>
          </cell>
        </row>
        <row r="1126">
          <cell r="E1126" t="str">
            <v>ID044771</v>
          </cell>
          <cell r="G1126" t="str">
            <v>PLUG</v>
          </cell>
          <cell r="H1126" t="str">
            <v>5D3.19</v>
          </cell>
          <cell r="I1126">
            <v>8</v>
          </cell>
        </row>
        <row r="1127">
          <cell r="E1127" t="str">
            <v>ID044772</v>
          </cell>
          <cell r="G1127" t="str">
            <v>SHAFT</v>
          </cell>
          <cell r="H1127" t="str">
            <v>5L4</v>
          </cell>
          <cell r="I1127">
            <v>4</v>
          </cell>
        </row>
        <row r="1128">
          <cell r="E1128" t="str">
            <v>ID044773</v>
          </cell>
          <cell r="G1128" t="str">
            <v>SLIDE BLOCK</v>
          </cell>
          <cell r="H1128" t="str">
            <v>5F2.5</v>
          </cell>
          <cell r="I1128">
            <v>8</v>
          </cell>
        </row>
        <row r="1129">
          <cell r="E1129" t="str">
            <v>ID044774</v>
          </cell>
          <cell r="G1129" t="str">
            <v>CRANK SHAFT</v>
          </cell>
          <cell r="H1129" t="str">
            <v>5K6</v>
          </cell>
          <cell r="I1129">
            <v>2</v>
          </cell>
        </row>
        <row r="1130">
          <cell r="E1130" t="str">
            <v>ID044775</v>
          </cell>
          <cell r="G1130" t="str">
            <v>COLLAR</v>
          </cell>
          <cell r="H1130" t="str">
            <v>5D4.25</v>
          </cell>
          <cell r="I1130">
            <v>1</v>
          </cell>
        </row>
        <row r="1131">
          <cell r="E1131" t="str">
            <v>ID044776</v>
          </cell>
          <cell r="G1131" t="str">
            <v>OIL FILTER COVER</v>
          </cell>
          <cell r="H1131" t="str">
            <v>5L6</v>
          </cell>
          <cell r="I1131">
            <v>45</v>
          </cell>
        </row>
        <row r="1132">
          <cell r="E1132" t="str">
            <v>ID044777</v>
          </cell>
          <cell r="G1132" t="str">
            <v>O RING</v>
          </cell>
          <cell r="H1132" t="str">
            <v>5H1.2</v>
          </cell>
          <cell r="I1132">
            <v>279</v>
          </cell>
        </row>
        <row r="1133">
          <cell r="E1133" t="str">
            <v>ID044778</v>
          </cell>
          <cell r="G1133" t="str">
            <v>WORM GEAR</v>
          </cell>
          <cell r="H1133" t="str">
            <v>5E7.3</v>
          </cell>
          <cell r="I1133">
            <v>8</v>
          </cell>
        </row>
        <row r="1134">
          <cell r="E1134" t="str">
            <v>ID044779</v>
          </cell>
          <cell r="G1134" t="str">
            <v>OIL TUBE</v>
          </cell>
          <cell r="H1134" t="str">
            <v>5A5.1</v>
          </cell>
          <cell r="I1134">
            <v>1</v>
          </cell>
        </row>
        <row r="1135">
          <cell r="E1135" t="str">
            <v>ID044781</v>
          </cell>
          <cell r="G1135" t="str">
            <v>PUMP BODY</v>
          </cell>
          <cell r="H1135" t="str">
            <v>5A5.3</v>
          </cell>
          <cell r="I1135">
            <v>1</v>
          </cell>
        </row>
        <row r="1136">
          <cell r="E1136" t="str">
            <v>ID044783</v>
          </cell>
          <cell r="G1136" t="str">
            <v>INSIDE ROTOR</v>
          </cell>
          <cell r="H1136" t="str">
            <v>5A5.5</v>
          </cell>
          <cell r="I1136">
            <v>1</v>
          </cell>
        </row>
        <row r="1137">
          <cell r="E1137" t="str">
            <v>ID044784</v>
          </cell>
          <cell r="G1137" t="str">
            <v>ROTOR CASE</v>
          </cell>
          <cell r="H1137" t="str">
            <v>5A5.6</v>
          </cell>
          <cell r="I1137">
            <v>4</v>
          </cell>
        </row>
        <row r="1138">
          <cell r="E1138" t="str">
            <v>ID044785</v>
          </cell>
          <cell r="G1138" t="str">
            <v>SHAFT</v>
          </cell>
          <cell r="H1138" t="str">
            <v>5A5.7</v>
          </cell>
          <cell r="I1138">
            <v>2</v>
          </cell>
        </row>
        <row r="1139">
          <cell r="E1139" t="str">
            <v>ID044786</v>
          </cell>
          <cell r="G1139" t="str">
            <v>COVER</v>
          </cell>
          <cell r="H1139" t="str">
            <v>5A5.8</v>
          </cell>
          <cell r="I1139">
            <v>15</v>
          </cell>
        </row>
        <row r="1140">
          <cell r="E1140" t="str">
            <v>ID044787</v>
          </cell>
          <cell r="G1140" t="str">
            <v>WASHER</v>
          </cell>
          <cell r="H1140" t="str">
            <v>5H2.2</v>
          </cell>
          <cell r="I1140">
            <v>8</v>
          </cell>
        </row>
        <row r="1141">
          <cell r="E1141" t="str">
            <v>ID044788</v>
          </cell>
          <cell r="G1141" t="str">
            <v>FIXING PLATE</v>
          </cell>
          <cell r="H1141" t="str">
            <v>5A5.9</v>
          </cell>
          <cell r="I1141">
            <v>2</v>
          </cell>
        </row>
        <row r="1142">
          <cell r="E1142" t="str">
            <v>ID044789</v>
          </cell>
          <cell r="G1142" t="str">
            <v>STUD</v>
          </cell>
          <cell r="H1142" t="str">
            <v>5B3.1</v>
          </cell>
          <cell r="I1142">
            <v>30</v>
          </cell>
        </row>
        <row r="1143">
          <cell r="E1143" t="str">
            <v>ID044791</v>
          </cell>
          <cell r="G1143" t="str">
            <v>BUSHING</v>
          </cell>
          <cell r="H1143" t="str">
            <v>5F5.5</v>
          </cell>
          <cell r="I1143">
            <v>2</v>
          </cell>
        </row>
        <row r="1144">
          <cell r="E1144" t="str">
            <v>ID044792</v>
          </cell>
          <cell r="G1144" t="str">
            <v>BUSHING</v>
          </cell>
          <cell r="H1144" t="str">
            <v>5F5.8</v>
          </cell>
          <cell r="I1144">
            <v>5</v>
          </cell>
        </row>
        <row r="1145">
          <cell r="E1145" t="str">
            <v>ID044793</v>
          </cell>
          <cell r="G1145" t="str">
            <v>LOWER KNIFE HOLDER</v>
          </cell>
          <cell r="H1145" t="str">
            <v>5F1.7</v>
          </cell>
          <cell r="I1145">
            <v>1</v>
          </cell>
        </row>
        <row r="1146">
          <cell r="E1146" t="str">
            <v>ID044794</v>
          </cell>
          <cell r="G1146" t="str">
            <v>GUIDE</v>
          </cell>
          <cell r="H1146" t="str">
            <v>5I2.8</v>
          </cell>
          <cell r="I1146">
            <v>47</v>
          </cell>
        </row>
        <row r="1147">
          <cell r="E1147" t="str">
            <v>ID044796</v>
          </cell>
          <cell r="G1147" t="str">
            <v>UPPER KNIFE HOLDER</v>
          </cell>
          <cell r="H1147" t="str">
            <v>5E2.2</v>
          </cell>
          <cell r="I1147">
            <v>2</v>
          </cell>
        </row>
        <row r="1148">
          <cell r="E1148" t="str">
            <v>ID044797</v>
          </cell>
          <cell r="G1148" t="str">
            <v>LOWER KNIFE</v>
          </cell>
          <cell r="H1148" t="str">
            <v>5F3.2</v>
          </cell>
          <cell r="I1148">
            <v>76</v>
          </cell>
        </row>
        <row r="1149">
          <cell r="E1149" t="str">
            <v>ID044798</v>
          </cell>
          <cell r="G1149" t="str">
            <v>PIN</v>
          </cell>
          <cell r="H1149" t="str">
            <v>5D5.2</v>
          </cell>
          <cell r="I1149">
            <v>9</v>
          </cell>
        </row>
        <row r="1150">
          <cell r="E1150" t="str">
            <v>ID044799</v>
          </cell>
          <cell r="G1150" t="str">
            <v>LEVER</v>
          </cell>
          <cell r="H1150" t="str">
            <v>5D6.2</v>
          </cell>
          <cell r="I1150">
            <v>14</v>
          </cell>
        </row>
        <row r="1151">
          <cell r="E1151" t="str">
            <v>ID044800</v>
          </cell>
          <cell r="G1151" t="str">
            <v>LEVER</v>
          </cell>
          <cell r="H1151" t="str">
            <v>5E2.4</v>
          </cell>
          <cell r="I1151">
            <v>28</v>
          </cell>
        </row>
        <row r="1152">
          <cell r="E1152" t="str">
            <v>ID044801</v>
          </cell>
          <cell r="G1152" t="str">
            <v>FEED LIFT SHAFT</v>
          </cell>
          <cell r="H1152" t="str">
            <v>5L2</v>
          </cell>
          <cell r="I1152">
            <v>1</v>
          </cell>
        </row>
        <row r="1153">
          <cell r="E1153" t="str">
            <v>ID044802</v>
          </cell>
          <cell r="G1153" t="str">
            <v>UPPER KNIFE SHAFT</v>
          </cell>
          <cell r="H1153" t="str">
            <v>5H3.6</v>
          </cell>
          <cell r="I1153">
            <v>5</v>
          </cell>
        </row>
        <row r="1154">
          <cell r="E1154" t="str">
            <v>ID044803</v>
          </cell>
          <cell r="G1154" t="str">
            <v>CUIDE</v>
          </cell>
          <cell r="H1154" t="str">
            <v>5E5.6</v>
          </cell>
          <cell r="I1154">
            <v>52</v>
          </cell>
        </row>
        <row r="1155">
          <cell r="E1155" t="str">
            <v>ID044804</v>
          </cell>
          <cell r="G1155" t="str">
            <v>GUDIE</v>
          </cell>
          <cell r="H1155" t="str">
            <v>5E4.3</v>
          </cell>
          <cell r="I1155">
            <v>37</v>
          </cell>
        </row>
        <row r="1156">
          <cell r="E1156" t="str">
            <v>ID044805</v>
          </cell>
          <cell r="G1156" t="str">
            <v>COLLAR</v>
          </cell>
          <cell r="H1156" t="str">
            <v>5I7.3</v>
          </cell>
          <cell r="I1156">
            <v>33</v>
          </cell>
        </row>
        <row r="1157">
          <cell r="E1157" t="str">
            <v>ID044806</v>
          </cell>
          <cell r="G1157" t="str">
            <v>SPRING</v>
          </cell>
          <cell r="H1157" t="str">
            <v>5D5.7</v>
          </cell>
          <cell r="I1157">
            <v>47</v>
          </cell>
        </row>
        <row r="1158">
          <cell r="E1158" t="str">
            <v>ID044807</v>
          </cell>
          <cell r="G1158" t="str">
            <v>SHAFT</v>
          </cell>
          <cell r="H1158" t="str">
            <v>5D5.9</v>
          </cell>
          <cell r="I1158">
            <v>33</v>
          </cell>
        </row>
        <row r="1159">
          <cell r="E1159" t="str">
            <v>ID044808</v>
          </cell>
          <cell r="G1159" t="str">
            <v>SPRING</v>
          </cell>
          <cell r="H1159" t="str">
            <v>5I4.3</v>
          </cell>
          <cell r="I1159">
            <v>21</v>
          </cell>
        </row>
        <row r="1160">
          <cell r="E1160" t="str">
            <v>ID044809</v>
          </cell>
          <cell r="G1160" t="str">
            <v>WASHER</v>
          </cell>
          <cell r="H1160" t="str">
            <v>5H5.26</v>
          </cell>
          <cell r="I1160">
            <v>26</v>
          </cell>
        </row>
        <row r="1161">
          <cell r="E1161" t="str">
            <v>ID044811</v>
          </cell>
          <cell r="G1161" t="str">
            <v>GASKET</v>
          </cell>
          <cell r="H1161" t="str">
            <v>5C5</v>
          </cell>
          <cell r="I1161">
            <v>109</v>
          </cell>
        </row>
        <row r="1162">
          <cell r="E1162" t="str">
            <v>ID044812</v>
          </cell>
          <cell r="G1162" t="str">
            <v>GASKET</v>
          </cell>
          <cell r="H1162" t="str">
            <v>5C5</v>
          </cell>
          <cell r="I1162">
            <v>103</v>
          </cell>
        </row>
        <row r="1163">
          <cell r="E1163" t="str">
            <v>ID044813</v>
          </cell>
          <cell r="G1163" t="str">
            <v>OIL FILTER COVER</v>
          </cell>
          <cell r="H1163" t="str">
            <v>5A6.1</v>
          </cell>
          <cell r="I1163">
            <v>10</v>
          </cell>
        </row>
        <row r="1164">
          <cell r="E1164" t="str">
            <v>ID044814</v>
          </cell>
          <cell r="G1164" t="str">
            <v>GASKET</v>
          </cell>
          <cell r="H1164" t="str">
            <v>5A3.3</v>
          </cell>
          <cell r="I1164">
            <v>5</v>
          </cell>
        </row>
        <row r="1165">
          <cell r="E1165" t="str">
            <v>ID044815</v>
          </cell>
          <cell r="G1165" t="str">
            <v>STOPPER PIN</v>
          </cell>
          <cell r="H1165" t="str">
            <v>5B1.1</v>
          </cell>
          <cell r="I1165">
            <v>14</v>
          </cell>
        </row>
        <row r="1166">
          <cell r="E1166" t="str">
            <v>ID044816</v>
          </cell>
          <cell r="G1166" t="str">
            <v>SPRING</v>
          </cell>
          <cell r="H1166" t="str">
            <v>5A6.2</v>
          </cell>
          <cell r="I1166">
            <v>19</v>
          </cell>
        </row>
        <row r="1167">
          <cell r="E1167" t="str">
            <v>ID044817</v>
          </cell>
          <cell r="G1167" t="str">
            <v>SEAL PLUG</v>
          </cell>
          <cell r="H1167" t="str">
            <v>5A6.3</v>
          </cell>
          <cell r="I1167">
            <v>61</v>
          </cell>
        </row>
        <row r="1168">
          <cell r="E1168" t="str">
            <v>ID044818</v>
          </cell>
          <cell r="G1168" t="str">
            <v>GASKET</v>
          </cell>
          <cell r="H1168" t="str">
            <v>5A6.4</v>
          </cell>
          <cell r="I1168">
            <v>25</v>
          </cell>
        </row>
        <row r="1169">
          <cell r="E1169" t="str">
            <v>ID044819</v>
          </cell>
          <cell r="G1169" t="str">
            <v>GASKET</v>
          </cell>
          <cell r="H1169" t="str">
            <v>5A6.5</v>
          </cell>
          <cell r="I1169">
            <v>17</v>
          </cell>
        </row>
        <row r="1170">
          <cell r="E1170" t="str">
            <v>ID044820</v>
          </cell>
          <cell r="G1170" t="str">
            <v>LATCH SPRING</v>
          </cell>
          <cell r="H1170" t="str">
            <v>5A6.6</v>
          </cell>
          <cell r="I1170">
            <v>6</v>
          </cell>
        </row>
        <row r="1171">
          <cell r="E1171" t="str">
            <v>ID044821</v>
          </cell>
          <cell r="G1171" t="str">
            <v>THREAD GUIDE</v>
          </cell>
          <cell r="H1171" t="str">
            <v>5G5.1</v>
          </cell>
          <cell r="I1171">
            <v>7</v>
          </cell>
        </row>
        <row r="1172">
          <cell r="E1172" t="str">
            <v>ID044822</v>
          </cell>
          <cell r="G1172" t="str">
            <v>THREAD GUIDE</v>
          </cell>
          <cell r="H1172" t="str">
            <v>5A6.7</v>
          </cell>
          <cell r="I1172">
            <v>1</v>
          </cell>
        </row>
        <row r="1173">
          <cell r="E1173" t="str">
            <v>ID044823</v>
          </cell>
          <cell r="G1173" t="str">
            <v>THREAD GUIDE</v>
          </cell>
          <cell r="H1173" t="str">
            <v>5H2.6</v>
          </cell>
          <cell r="I1173">
            <v>2</v>
          </cell>
        </row>
        <row r="1174">
          <cell r="E1174" t="str">
            <v>ID044824</v>
          </cell>
          <cell r="G1174" t="str">
            <v>BUSHING</v>
          </cell>
          <cell r="H1174" t="str">
            <v>5F5.1</v>
          </cell>
          <cell r="I1174">
            <v>16</v>
          </cell>
        </row>
        <row r="1175">
          <cell r="E1175" t="str">
            <v>ID044825</v>
          </cell>
          <cell r="G1175" t="str">
            <v>BUSHING</v>
          </cell>
          <cell r="H1175" t="str">
            <v>5G5.8</v>
          </cell>
          <cell r="I1175">
            <v>10</v>
          </cell>
        </row>
        <row r="1176">
          <cell r="E1176" t="str">
            <v>ID044826</v>
          </cell>
          <cell r="G1176" t="str">
            <v>BUSHING</v>
          </cell>
          <cell r="H1176" t="str">
            <v>5A6.8</v>
          </cell>
          <cell r="I1176">
            <v>3</v>
          </cell>
        </row>
        <row r="1177">
          <cell r="E1177" t="str">
            <v>ID044828</v>
          </cell>
          <cell r="G1177" t="str">
            <v>BUSHING</v>
          </cell>
          <cell r="H1177" t="str">
            <v>5H3.2</v>
          </cell>
          <cell r="I1177">
            <v>2</v>
          </cell>
        </row>
        <row r="1178">
          <cell r="E1178" t="str">
            <v>ID044830</v>
          </cell>
          <cell r="G1178" t="str">
            <v>BUSHING</v>
          </cell>
          <cell r="H1178" t="str">
            <v>5A7.2</v>
          </cell>
          <cell r="I1178">
            <v>2</v>
          </cell>
        </row>
        <row r="1179">
          <cell r="E1179" t="str">
            <v>ID044831</v>
          </cell>
          <cell r="G1179" t="str">
            <v>BUSHING</v>
          </cell>
          <cell r="H1179" t="str">
            <v>5A7.3</v>
          </cell>
          <cell r="I1179">
            <v>3</v>
          </cell>
        </row>
        <row r="1180">
          <cell r="E1180" t="str">
            <v>ID044832</v>
          </cell>
          <cell r="G1180" t="str">
            <v>OIL SEAL</v>
          </cell>
          <cell r="H1180" t="str">
            <v>5A7.4</v>
          </cell>
          <cell r="I1180">
            <v>115</v>
          </cell>
        </row>
        <row r="1181">
          <cell r="E1181" t="str">
            <v>ID044833</v>
          </cell>
          <cell r="G1181" t="str">
            <v>BUSHING</v>
          </cell>
          <cell r="H1181" t="str">
            <v>5A7.5</v>
          </cell>
          <cell r="I1181">
            <v>26</v>
          </cell>
        </row>
        <row r="1182">
          <cell r="E1182" t="str">
            <v>ID044834</v>
          </cell>
          <cell r="G1182" t="str">
            <v>PLUG</v>
          </cell>
          <cell r="H1182" t="str">
            <v>5A2.7</v>
          </cell>
          <cell r="I1182">
            <v>116</v>
          </cell>
        </row>
        <row r="1183">
          <cell r="E1183" t="str">
            <v>ID044835</v>
          </cell>
          <cell r="G1183" t="str">
            <v>BELT PULLEY</v>
          </cell>
          <cell r="H1183" t="str">
            <v>5C5</v>
          </cell>
          <cell r="I1183">
            <v>2</v>
          </cell>
        </row>
        <row r="1184">
          <cell r="E1184" t="str">
            <v>ID044836</v>
          </cell>
          <cell r="G1184" t="str">
            <v>SHAFT</v>
          </cell>
          <cell r="H1184" t="str">
            <v>5K2</v>
          </cell>
          <cell r="I1184">
            <v>3</v>
          </cell>
        </row>
        <row r="1185">
          <cell r="E1185" t="str">
            <v>ID044837</v>
          </cell>
          <cell r="G1185" t="str">
            <v>SHAFT JOINT</v>
          </cell>
          <cell r="H1185" t="str">
            <v>5A7.6</v>
          </cell>
          <cell r="I1185">
            <v>6</v>
          </cell>
        </row>
        <row r="1186">
          <cell r="E1186" t="str">
            <v>ID044838</v>
          </cell>
          <cell r="G1186" t="str">
            <v>LOOPER THREAD TAKEUP CAM</v>
          </cell>
          <cell r="H1186" t="str">
            <v>5A7.7</v>
          </cell>
          <cell r="I1186">
            <v>5</v>
          </cell>
        </row>
        <row r="1187">
          <cell r="E1187" t="str">
            <v>ID044839</v>
          </cell>
          <cell r="G1187" t="str">
            <v>CONNECTING ROD</v>
          </cell>
          <cell r="H1187" t="str">
            <v>5C5</v>
          </cell>
          <cell r="I1187">
            <v>8</v>
          </cell>
        </row>
        <row r="1188">
          <cell r="E1188" t="str">
            <v>ID044840</v>
          </cell>
          <cell r="G1188" t="str">
            <v>LEVER</v>
          </cell>
          <cell r="H1188" t="str">
            <v>5A7.8</v>
          </cell>
          <cell r="I1188">
            <v>2</v>
          </cell>
        </row>
        <row r="1189">
          <cell r="E1189" t="str">
            <v>ID044841</v>
          </cell>
          <cell r="G1189" t="str">
            <v>COUNTER  WIEGHT</v>
          </cell>
          <cell r="H1189" t="str">
            <v>5A7.9</v>
          </cell>
          <cell r="I1189">
            <v>3</v>
          </cell>
        </row>
        <row r="1190">
          <cell r="E1190" t="str">
            <v>ID044842</v>
          </cell>
          <cell r="G1190" t="str">
            <v>CRANK SHAFT</v>
          </cell>
          <cell r="H1190" t="str">
            <v>5C6</v>
          </cell>
          <cell r="I1190">
            <v>2</v>
          </cell>
        </row>
        <row r="1191">
          <cell r="E1191" t="str">
            <v>ID044844</v>
          </cell>
          <cell r="G1191" t="str">
            <v>DRIVING SHAFT</v>
          </cell>
          <cell r="H1191" t="str">
            <v>5B1.2</v>
          </cell>
          <cell r="I1191">
            <v>6</v>
          </cell>
        </row>
        <row r="1192">
          <cell r="E1192" t="str">
            <v>ID044845</v>
          </cell>
          <cell r="G1192" t="str">
            <v>SUPPORT</v>
          </cell>
          <cell r="H1192" t="str">
            <v>5H5.1</v>
          </cell>
          <cell r="I1192">
            <v>4</v>
          </cell>
        </row>
        <row r="1193">
          <cell r="E1193" t="str">
            <v>ID044846</v>
          </cell>
          <cell r="G1193" t="str">
            <v>SUPPORT</v>
          </cell>
          <cell r="H1193" t="str">
            <v>5B1.3</v>
          </cell>
          <cell r="I1193">
            <v>7</v>
          </cell>
        </row>
        <row r="1194">
          <cell r="E1194" t="str">
            <v>ID044847</v>
          </cell>
          <cell r="G1194" t="str">
            <v>THREAD GUIDE SEAT</v>
          </cell>
          <cell r="H1194" t="str">
            <v>5B1.4</v>
          </cell>
          <cell r="I1194">
            <v>5</v>
          </cell>
        </row>
        <row r="1195">
          <cell r="E1195" t="str">
            <v>ID044848</v>
          </cell>
          <cell r="G1195" t="str">
            <v>THREAD GUIDE</v>
          </cell>
          <cell r="H1195" t="str">
            <v>5B1.5</v>
          </cell>
          <cell r="I1195">
            <v>25</v>
          </cell>
        </row>
        <row r="1196">
          <cell r="E1196" t="str">
            <v>ID044849</v>
          </cell>
          <cell r="G1196" t="str">
            <v>WASHER</v>
          </cell>
          <cell r="H1196" t="str">
            <v>5B1.6</v>
          </cell>
          <cell r="I1196">
            <v>2</v>
          </cell>
        </row>
        <row r="1197">
          <cell r="E1197" t="str">
            <v>ID044850</v>
          </cell>
          <cell r="G1197" t="str">
            <v>SUPPORT</v>
          </cell>
          <cell r="H1197" t="str">
            <v>5B1.7</v>
          </cell>
          <cell r="I1197">
            <v>11</v>
          </cell>
        </row>
        <row r="1198">
          <cell r="E1198" t="str">
            <v>ID044851</v>
          </cell>
          <cell r="G1198" t="str">
            <v>THREAD GUIDE</v>
          </cell>
          <cell r="H1198" t="str">
            <v>5B1.8</v>
          </cell>
          <cell r="I1198">
            <v>18</v>
          </cell>
        </row>
        <row r="1199">
          <cell r="E1199" t="str">
            <v>ID044852</v>
          </cell>
          <cell r="G1199" t="str">
            <v>CRANK SHAFT</v>
          </cell>
          <cell r="H1199" t="str">
            <v>5K7</v>
          </cell>
          <cell r="I1199">
            <v>4</v>
          </cell>
        </row>
        <row r="1200">
          <cell r="E1200" t="str">
            <v>ID044854</v>
          </cell>
          <cell r="G1200" t="str">
            <v>THREAD GUIDE</v>
          </cell>
          <cell r="H1200" t="str">
            <v>5B2.1</v>
          </cell>
          <cell r="I1200">
            <v>43</v>
          </cell>
        </row>
        <row r="1201">
          <cell r="E1201" t="str">
            <v>ID044855</v>
          </cell>
          <cell r="G1201" t="str">
            <v>NEEDLE BAR</v>
          </cell>
          <cell r="H1201" t="str">
            <v>5C5</v>
          </cell>
          <cell r="I1201">
            <v>1</v>
          </cell>
        </row>
        <row r="1202">
          <cell r="E1202" t="str">
            <v>ID044856</v>
          </cell>
          <cell r="G1202" t="str">
            <v>NEEDLE BAR CLAMP</v>
          </cell>
          <cell r="H1202" t="str">
            <v>5E5.3</v>
          </cell>
          <cell r="I1202">
            <v>9</v>
          </cell>
        </row>
        <row r="1203">
          <cell r="E1203" t="str">
            <v>ID044858</v>
          </cell>
          <cell r="G1203" t="str">
            <v>CONNECTING ROD</v>
          </cell>
          <cell r="H1203" t="str">
            <v>5E3.7</v>
          </cell>
          <cell r="I1203">
            <v>25</v>
          </cell>
        </row>
        <row r="1204">
          <cell r="E1204" t="str">
            <v>ID044860</v>
          </cell>
          <cell r="G1204" t="str">
            <v>GUIDE BLOCK</v>
          </cell>
          <cell r="H1204" t="str">
            <v>5B2.2</v>
          </cell>
          <cell r="I1204">
            <v>1</v>
          </cell>
        </row>
        <row r="1205">
          <cell r="E1205" t="str">
            <v>ID044861</v>
          </cell>
          <cell r="G1205" t="str">
            <v>SPRING</v>
          </cell>
          <cell r="H1205" t="str">
            <v>5B2.3</v>
          </cell>
          <cell r="I1205">
            <v>10</v>
          </cell>
        </row>
        <row r="1206">
          <cell r="E1206" t="str">
            <v>ID044862</v>
          </cell>
          <cell r="G1206" t="str">
            <v>SPRING</v>
          </cell>
          <cell r="H1206" t="str">
            <v>5B2.4</v>
          </cell>
          <cell r="I1206">
            <v>9</v>
          </cell>
        </row>
        <row r="1207">
          <cell r="E1207" t="str">
            <v>ID044863</v>
          </cell>
          <cell r="G1207" t="str">
            <v>STOPPER</v>
          </cell>
          <cell r="H1207" t="str">
            <v>5B2.5</v>
          </cell>
          <cell r="I1207">
            <v>3</v>
          </cell>
        </row>
        <row r="1208">
          <cell r="E1208" t="str">
            <v>ID044864</v>
          </cell>
          <cell r="G1208" t="str">
            <v>CONNECTING ROD</v>
          </cell>
          <cell r="H1208" t="str">
            <v>5B2.6</v>
          </cell>
          <cell r="I1208">
            <v>1</v>
          </cell>
        </row>
        <row r="1209">
          <cell r="E1209" t="str">
            <v>ID044865</v>
          </cell>
          <cell r="G1209" t="str">
            <v>LEVER PIN</v>
          </cell>
          <cell r="H1209" t="str">
            <v>5B2.7</v>
          </cell>
          <cell r="I1209">
            <v>10</v>
          </cell>
        </row>
        <row r="1210">
          <cell r="E1210" t="str">
            <v>ID044866</v>
          </cell>
          <cell r="G1210" t="str">
            <v>WASHER FOR FT</v>
          </cell>
          <cell r="H1210" t="str">
            <v>5B2.8</v>
          </cell>
          <cell r="I1210">
            <v>20</v>
          </cell>
        </row>
        <row r="1211">
          <cell r="E1211" t="str">
            <v>ID044867</v>
          </cell>
          <cell r="G1211" t="str">
            <v>ADJUSTING LEVER</v>
          </cell>
          <cell r="H1211" t="str">
            <v>5B2.9</v>
          </cell>
          <cell r="I1211">
            <v>2</v>
          </cell>
        </row>
        <row r="1212">
          <cell r="E1212" t="str">
            <v>ID044868</v>
          </cell>
          <cell r="G1212" t="str">
            <v>SHAFT</v>
          </cell>
          <cell r="H1212" t="str">
            <v>5B3.1</v>
          </cell>
          <cell r="I1212">
            <v>1</v>
          </cell>
        </row>
        <row r="1213">
          <cell r="E1213" t="str">
            <v>ID044869</v>
          </cell>
          <cell r="G1213" t="str">
            <v>LEVER</v>
          </cell>
          <cell r="H1213" t="str">
            <v>5B3.2</v>
          </cell>
          <cell r="I1213">
            <v>2</v>
          </cell>
        </row>
        <row r="1214">
          <cell r="E1214" t="str">
            <v>ID044870</v>
          </cell>
          <cell r="G1214" t="str">
            <v>ROD</v>
          </cell>
          <cell r="H1214" t="str">
            <v>5B3.3</v>
          </cell>
          <cell r="I1214">
            <v>4</v>
          </cell>
        </row>
        <row r="1215">
          <cell r="E1215" t="str">
            <v>ID044871</v>
          </cell>
          <cell r="G1215" t="str">
            <v>CONNECTING PIN</v>
          </cell>
          <cell r="H1215" t="str">
            <v>5B3.4</v>
          </cell>
          <cell r="I1215">
            <v>42</v>
          </cell>
        </row>
        <row r="1216">
          <cell r="E1216" t="str">
            <v>ID044872</v>
          </cell>
          <cell r="G1216" t="str">
            <v>LEVER LINK</v>
          </cell>
          <cell r="H1216" t="str">
            <v>5B3.5</v>
          </cell>
          <cell r="I1216">
            <v>1</v>
          </cell>
        </row>
        <row r="1217">
          <cell r="E1217" t="str">
            <v>ID044873</v>
          </cell>
          <cell r="G1217" t="str">
            <v>CONNECTING PIN</v>
          </cell>
          <cell r="H1217" t="str">
            <v>5B3.6</v>
          </cell>
          <cell r="I1217">
            <v>11</v>
          </cell>
        </row>
        <row r="1218">
          <cell r="E1218" t="str">
            <v>ID044875</v>
          </cell>
          <cell r="G1218" t="str">
            <v>SHAFT</v>
          </cell>
          <cell r="H1218" t="str">
            <v>5B3.8</v>
          </cell>
          <cell r="I1218">
            <v>2</v>
          </cell>
        </row>
        <row r="1219">
          <cell r="E1219" t="str">
            <v>ID044876</v>
          </cell>
          <cell r="G1219" t="str">
            <v>ROCKER ARM</v>
          </cell>
          <cell r="H1219" t="str">
            <v>5B3.9</v>
          </cell>
          <cell r="I1219">
            <v>10</v>
          </cell>
        </row>
        <row r="1220">
          <cell r="E1220" t="str">
            <v>ID044877</v>
          </cell>
          <cell r="G1220" t="str">
            <v>WASHER</v>
          </cell>
          <cell r="H1220" t="str">
            <v>5B4.1</v>
          </cell>
          <cell r="I1220">
            <v>37</v>
          </cell>
        </row>
        <row r="1221">
          <cell r="E1221" t="str">
            <v>ID044878</v>
          </cell>
          <cell r="G1221" t="str">
            <v>DIFFERENTIAL ROCKER</v>
          </cell>
          <cell r="H1221" t="str">
            <v>5B4.2</v>
          </cell>
          <cell r="I1221">
            <v>9</v>
          </cell>
        </row>
        <row r="1222">
          <cell r="E1222" t="str">
            <v>ID044879</v>
          </cell>
          <cell r="G1222" t="str">
            <v>SLIDE BLOCK</v>
          </cell>
          <cell r="H1222" t="str">
            <v>5B4.3</v>
          </cell>
          <cell r="I1222">
            <v>1</v>
          </cell>
        </row>
        <row r="1223">
          <cell r="E1223" t="str">
            <v>ID044880</v>
          </cell>
          <cell r="G1223" t="str">
            <v>LINK</v>
          </cell>
          <cell r="H1223" t="str">
            <v>5B4.4</v>
          </cell>
          <cell r="I1223">
            <v>5</v>
          </cell>
        </row>
        <row r="1224">
          <cell r="E1224" t="str">
            <v>ID044882</v>
          </cell>
          <cell r="G1224" t="str">
            <v>FEED DOG SEAT</v>
          </cell>
          <cell r="H1224" t="str">
            <v>5C5</v>
          </cell>
          <cell r="I1224">
            <v>5</v>
          </cell>
        </row>
        <row r="1225">
          <cell r="E1225" t="str">
            <v>ID044883</v>
          </cell>
          <cell r="G1225" t="str">
            <v>BUSHING</v>
          </cell>
          <cell r="H1225" t="str">
            <v>5B4.5</v>
          </cell>
          <cell r="I1225">
            <v>8</v>
          </cell>
        </row>
        <row r="1226">
          <cell r="E1226" t="str">
            <v>ID044884</v>
          </cell>
          <cell r="G1226" t="str">
            <v>LOOPER</v>
          </cell>
          <cell r="H1226" t="str">
            <v>5I5.3</v>
          </cell>
          <cell r="I1226">
            <v>6</v>
          </cell>
        </row>
        <row r="1227">
          <cell r="E1227" t="str">
            <v>ID044885</v>
          </cell>
          <cell r="G1227" t="str">
            <v>ROD</v>
          </cell>
          <cell r="H1227" t="str">
            <v>5B4.6</v>
          </cell>
          <cell r="I1227">
            <v>3</v>
          </cell>
        </row>
        <row r="1228">
          <cell r="E1228" t="str">
            <v>ID044886</v>
          </cell>
          <cell r="G1228" t="str">
            <v>BUSHING</v>
          </cell>
          <cell r="H1228" t="str">
            <v>5B4.7</v>
          </cell>
          <cell r="I1228">
            <v>4</v>
          </cell>
        </row>
        <row r="1229">
          <cell r="E1229" t="str">
            <v>ID044887</v>
          </cell>
          <cell r="G1229" t="str">
            <v>CRING</v>
          </cell>
          <cell r="H1229" t="str">
            <v>5B4.8</v>
          </cell>
          <cell r="I1229">
            <v>5</v>
          </cell>
        </row>
        <row r="1230">
          <cell r="E1230" t="str">
            <v>ID044889</v>
          </cell>
          <cell r="G1230" t="str">
            <v>SPRING</v>
          </cell>
          <cell r="H1230" t="str">
            <v>5B5.1</v>
          </cell>
          <cell r="I1230">
            <v>11</v>
          </cell>
        </row>
        <row r="1231">
          <cell r="E1231" t="str">
            <v>ID044890</v>
          </cell>
          <cell r="G1231" t="str">
            <v>SHAFT</v>
          </cell>
          <cell r="H1231" t="str">
            <v>5C5</v>
          </cell>
          <cell r="I1231">
            <v>3</v>
          </cell>
        </row>
        <row r="1232">
          <cell r="E1232" t="str">
            <v>ID044891</v>
          </cell>
          <cell r="G1232" t="str">
            <v>FEED BAR GUIDE</v>
          </cell>
          <cell r="H1232" t="str">
            <v>5B5.2</v>
          </cell>
          <cell r="I1232">
            <v>4</v>
          </cell>
        </row>
        <row r="1233">
          <cell r="E1233" t="str">
            <v>ID044892</v>
          </cell>
          <cell r="G1233" t="str">
            <v>FEED ADJUSTING SHAFT</v>
          </cell>
          <cell r="H1233" t="str">
            <v>5B5.3</v>
          </cell>
          <cell r="I1233">
            <v>5</v>
          </cell>
        </row>
        <row r="1234">
          <cell r="E1234" t="str">
            <v>ID044893</v>
          </cell>
          <cell r="G1234" t="str">
            <v>GUIDE</v>
          </cell>
          <cell r="H1234" t="str">
            <v>5B5.4</v>
          </cell>
          <cell r="I1234">
            <v>4</v>
          </cell>
        </row>
        <row r="1235">
          <cell r="E1235" t="str">
            <v>ID044894</v>
          </cell>
          <cell r="G1235" t="str">
            <v>SLIDE BLOCK</v>
          </cell>
          <cell r="H1235" t="str">
            <v>5B5.5</v>
          </cell>
          <cell r="I1235">
            <v>1</v>
          </cell>
        </row>
        <row r="1236">
          <cell r="E1236" t="str">
            <v>ID044895</v>
          </cell>
          <cell r="G1236" t="str">
            <v>ECCENTRIC</v>
          </cell>
          <cell r="H1236" t="str">
            <v>5B5.6</v>
          </cell>
          <cell r="I1236">
            <v>10</v>
          </cell>
        </row>
        <row r="1237">
          <cell r="E1237" t="str">
            <v>ID044896</v>
          </cell>
          <cell r="G1237" t="str">
            <v>REGULATING ECCENTRIC</v>
          </cell>
          <cell r="H1237" t="str">
            <v>5B5.7</v>
          </cell>
          <cell r="I1237">
            <v>3</v>
          </cell>
        </row>
        <row r="1238">
          <cell r="E1238" t="str">
            <v>ID044897</v>
          </cell>
          <cell r="G1238" t="str">
            <v>ECCENTRIC</v>
          </cell>
          <cell r="H1238" t="str">
            <v>5B5.8</v>
          </cell>
          <cell r="I1238">
            <v>3</v>
          </cell>
        </row>
        <row r="1239">
          <cell r="E1239" t="str">
            <v>ID044898</v>
          </cell>
          <cell r="G1239" t="str">
            <v>SPRING</v>
          </cell>
          <cell r="H1239" t="str">
            <v>5B5.9</v>
          </cell>
          <cell r="I1239">
            <v>10</v>
          </cell>
        </row>
        <row r="1240">
          <cell r="E1240" t="str">
            <v>ID044899</v>
          </cell>
          <cell r="G1240" t="str">
            <v>REGULATING PLATE</v>
          </cell>
          <cell r="H1240" t="str">
            <v>5B6.1</v>
          </cell>
          <cell r="I1240">
            <v>1</v>
          </cell>
        </row>
        <row r="1241">
          <cell r="E1241" t="str">
            <v>ID044900</v>
          </cell>
          <cell r="G1241" t="str">
            <v>REGULATING GEAR</v>
          </cell>
          <cell r="H1241" t="str">
            <v>5B6.2</v>
          </cell>
          <cell r="I1241">
            <v>18</v>
          </cell>
        </row>
        <row r="1242">
          <cell r="E1242" t="str">
            <v>ID044901</v>
          </cell>
          <cell r="G1242" t="str">
            <v>COVER</v>
          </cell>
          <cell r="H1242" t="str">
            <v>5B6.3</v>
          </cell>
          <cell r="I1242">
            <v>3</v>
          </cell>
        </row>
        <row r="1243">
          <cell r="E1243" t="str">
            <v>ID044902</v>
          </cell>
          <cell r="G1243" t="str">
            <v>LUBRICANT GUIDING BLOCK</v>
          </cell>
          <cell r="H1243" t="str">
            <v>5B6.4</v>
          </cell>
          <cell r="I1243">
            <v>3</v>
          </cell>
        </row>
        <row r="1244">
          <cell r="E1244" t="str">
            <v>ID044903</v>
          </cell>
          <cell r="G1244" t="str">
            <v>NOZZLE</v>
          </cell>
          <cell r="H1244" t="str">
            <v>5I2.5</v>
          </cell>
          <cell r="I1244">
            <v>6</v>
          </cell>
        </row>
        <row r="1245">
          <cell r="E1245" t="str">
            <v>ID044904</v>
          </cell>
          <cell r="G1245" t="str">
            <v>OIL PIPE</v>
          </cell>
          <cell r="H1245" t="str">
            <v>5H6.12</v>
          </cell>
          <cell r="I1245">
            <v>1</v>
          </cell>
        </row>
        <row r="1246">
          <cell r="E1246" t="str">
            <v>ID044905</v>
          </cell>
          <cell r="G1246" t="str">
            <v>NUT</v>
          </cell>
          <cell r="H1246" t="str">
            <v>5F7.8</v>
          </cell>
          <cell r="I1246">
            <v>8</v>
          </cell>
        </row>
        <row r="1247">
          <cell r="E1247" t="str">
            <v>ID044907</v>
          </cell>
          <cell r="G1247" t="str">
            <v>NOZZLE</v>
          </cell>
          <cell r="H1247" t="str">
            <v>5G1.7</v>
          </cell>
          <cell r="I1247">
            <v>3</v>
          </cell>
        </row>
        <row r="1248">
          <cell r="E1248" t="str">
            <v>ID044908</v>
          </cell>
          <cell r="G1248" t="str">
            <v>OIL WICK</v>
          </cell>
          <cell r="H1248" t="str">
            <v>5B6.5</v>
          </cell>
          <cell r="I1248">
            <v>30</v>
          </cell>
        </row>
        <row r="1249">
          <cell r="E1249" t="str">
            <v>ID044909</v>
          </cell>
          <cell r="G1249" t="str">
            <v>OIL WICK</v>
          </cell>
          <cell r="H1249" t="str">
            <v>5D1.7</v>
          </cell>
          <cell r="I1249">
            <v>3</v>
          </cell>
        </row>
        <row r="1250">
          <cell r="E1250" t="str">
            <v>ID044910</v>
          </cell>
          <cell r="G1250" t="str">
            <v>COVER</v>
          </cell>
          <cell r="H1250" t="str">
            <v>5F7.8</v>
          </cell>
          <cell r="I1250">
            <v>2</v>
          </cell>
        </row>
        <row r="1251">
          <cell r="E1251" t="str">
            <v>ID044911</v>
          </cell>
          <cell r="G1251" t="str">
            <v>FPLDER SUPPORT</v>
          </cell>
          <cell r="H1251" t="str">
            <v>5B6.6</v>
          </cell>
          <cell r="I1251">
            <v>6</v>
          </cell>
        </row>
        <row r="1252">
          <cell r="E1252" t="str">
            <v>ID044912</v>
          </cell>
          <cell r="G1252" t="str">
            <v>SCREW</v>
          </cell>
          <cell r="H1252" t="str">
            <v>5A1.2</v>
          </cell>
          <cell r="I1252">
            <v>12</v>
          </cell>
        </row>
        <row r="1253">
          <cell r="E1253" t="str">
            <v>ID044913</v>
          </cell>
          <cell r="G1253" t="str">
            <v>BACKET</v>
          </cell>
          <cell r="H1253" t="str">
            <v>5H1.1</v>
          </cell>
          <cell r="I1253">
            <v>6</v>
          </cell>
        </row>
        <row r="1254">
          <cell r="E1254" t="str">
            <v>ID044914</v>
          </cell>
          <cell r="G1254" t="str">
            <v>GASKET</v>
          </cell>
          <cell r="H1254" t="str">
            <v>5F4.6</v>
          </cell>
          <cell r="I1254">
            <v>136</v>
          </cell>
        </row>
        <row r="1255">
          <cell r="E1255" t="str">
            <v>ID044915</v>
          </cell>
          <cell r="G1255" t="str">
            <v>HINGE PIN</v>
          </cell>
          <cell r="H1255" t="str">
            <v>5G2.6</v>
          </cell>
          <cell r="I1255">
            <v>12</v>
          </cell>
        </row>
        <row r="1256">
          <cell r="E1256" t="str">
            <v>ID044918</v>
          </cell>
          <cell r="G1256" t="str">
            <v>LATCH SPRING</v>
          </cell>
          <cell r="H1256" t="str">
            <v>5D5.2</v>
          </cell>
          <cell r="I1256">
            <v>23</v>
          </cell>
        </row>
        <row r="1257">
          <cell r="E1257" t="str">
            <v>ID044919</v>
          </cell>
          <cell r="G1257" t="str">
            <v>DEFENDER</v>
          </cell>
          <cell r="H1257" t="str">
            <v>5F4.1</v>
          </cell>
          <cell r="I1257">
            <v>4</v>
          </cell>
        </row>
        <row r="1258">
          <cell r="E1258" t="str">
            <v>ID044920</v>
          </cell>
          <cell r="G1258" t="str">
            <v>SIDE COVER</v>
          </cell>
          <cell r="H1258" t="str">
            <v>5L2</v>
          </cell>
          <cell r="I1258">
            <v>4</v>
          </cell>
        </row>
        <row r="1259">
          <cell r="E1259" t="str">
            <v>ID044921</v>
          </cell>
          <cell r="G1259" t="str">
            <v>GASKET</v>
          </cell>
          <cell r="H1259" t="str">
            <v>5K7</v>
          </cell>
          <cell r="I1259">
            <v>90</v>
          </cell>
        </row>
        <row r="1260">
          <cell r="E1260" t="str">
            <v>ID044922</v>
          </cell>
          <cell r="G1260" t="str">
            <v>NEEDLE PLATE SEAT</v>
          </cell>
          <cell r="H1260" t="str">
            <v>5L5</v>
          </cell>
          <cell r="I1260">
            <v>2</v>
          </cell>
        </row>
        <row r="1261">
          <cell r="E1261" t="str">
            <v>ID044923</v>
          </cell>
          <cell r="G1261" t="str">
            <v>PUSH BUTTON</v>
          </cell>
          <cell r="H1261" t="str">
            <v>5F3.6</v>
          </cell>
          <cell r="I1261">
            <v>7</v>
          </cell>
        </row>
        <row r="1262">
          <cell r="E1262" t="str">
            <v>ID044924</v>
          </cell>
          <cell r="G1262" t="str">
            <v>OIL DEFENDER</v>
          </cell>
          <cell r="H1262" t="str">
            <v>5E2.6</v>
          </cell>
          <cell r="I1262">
            <v>14</v>
          </cell>
        </row>
        <row r="1263">
          <cell r="E1263" t="str">
            <v>ID044926</v>
          </cell>
          <cell r="G1263" t="str">
            <v>DEFENDER</v>
          </cell>
          <cell r="H1263" t="str">
            <v>5F4.9</v>
          </cell>
          <cell r="I1263">
            <v>6</v>
          </cell>
        </row>
        <row r="1264">
          <cell r="E1264" t="str">
            <v>ID044927</v>
          </cell>
          <cell r="G1264" t="str">
            <v>THREAD GUIDE</v>
          </cell>
          <cell r="H1264" t="str">
            <v>5K7</v>
          </cell>
          <cell r="I1264">
            <v>2</v>
          </cell>
        </row>
        <row r="1265">
          <cell r="E1265" t="str">
            <v>ID044928</v>
          </cell>
          <cell r="G1265" t="str">
            <v>THREAD GUIDE</v>
          </cell>
          <cell r="H1265" t="str">
            <v>5N2.6</v>
          </cell>
          <cell r="I1265">
            <v>3</v>
          </cell>
        </row>
        <row r="1266">
          <cell r="E1266" t="str">
            <v>ID044929</v>
          </cell>
          <cell r="G1266" t="str">
            <v>BUSHING</v>
          </cell>
          <cell r="H1266" t="str">
            <v>5F5.2</v>
          </cell>
          <cell r="I1266">
            <v>10</v>
          </cell>
        </row>
        <row r="1267">
          <cell r="E1267" t="str">
            <v>ID044930</v>
          </cell>
          <cell r="G1267" t="str">
            <v>TIMEING PULLEY</v>
          </cell>
          <cell r="H1267" t="str">
            <v>5F3.8</v>
          </cell>
          <cell r="I1267">
            <v>5</v>
          </cell>
        </row>
        <row r="1268">
          <cell r="E1268" t="str">
            <v>ID044931</v>
          </cell>
          <cell r="G1268" t="str">
            <v>JOINT</v>
          </cell>
          <cell r="H1268" t="str">
            <v>5F2.8</v>
          </cell>
          <cell r="I1268">
            <v>2</v>
          </cell>
        </row>
        <row r="1269">
          <cell r="E1269" t="str">
            <v>ID044932</v>
          </cell>
          <cell r="G1269" t="str">
            <v>TIMEING PULLEY</v>
          </cell>
          <cell r="H1269" t="str">
            <v>5I7.5</v>
          </cell>
          <cell r="I1269">
            <v>6</v>
          </cell>
        </row>
        <row r="1270">
          <cell r="E1270" t="str">
            <v>ID044933</v>
          </cell>
          <cell r="G1270" t="str">
            <v>THREAD GUIDE</v>
          </cell>
          <cell r="H1270" t="str">
            <v>5E2.1</v>
          </cell>
          <cell r="I1270">
            <v>82</v>
          </cell>
        </row>
        <row r="1271">
          <cell r="E1271" t="str">
            <v>ID044934</v>
          </cell>
          <cell r="G1271" t="str">
            <v>THREAD GUIDE</v>
          </cell>
          <cell r="H1271" t="str">
            <v>5E2.1</v>
          </cell>
          <cell r="I1271">
            <v>81</v>
          </cell>
        </row>
        <row r="1272">
          <cell r="E1272" t="str">
            <v>ID044935</v>
          </cell>
          <cell r="G1272" t="str">
            <v>LATCH SPRING</v>
          </cell>
          <cell r="H1272" t="str">
            <v>5D4.36</v>
          </cell>
          <cell r="I1272">
            <v>11</v>
          </cell>
        </row>
        <row r="1273">
          <cell r="E1273" t="str">
            <v>ID044936</v>
          </cell>
          <cell r="G1273" t="str">
            <v>COVER</v>
          </cell>
          <cell r="H1273" t="str">
            <v>5G2.9</v>
          </cell>
          <cell r="I1273">
            <v>2</v>
          </cell>
        </row>
        <row r="1274">
          <cell r="E1274" t="str">
            <v>ID044937</v>
          </cell>
          <cell r="G1274" t="str">
            <v>THREAD TAKE-UP</v>
          </cell>
          <cell r="H1274" t="str">
            <v>5F4.3</v>
          </cell>
          <cell r="I1274">
            <v>13</v>
          </cell>
        </row>
        <row r="1275">
          <cell r="E1275" t="str">
            <v>ID044938</v>
          </cell>
          <cell r="G1275" t="str">
            <v>NUT</v>
          </cell>
          <cell r="H1275" t="str">
            <v>5I5.7</v>
          </cell>
          <cell r="I1275">
            <v>5</v>
          </cell>
        </row>
        <row r="1276">
          <cell r="E1276" t="str">
            <v>ID044939</v>
          </cell>
          <cell r="G1276" t="str">
            <v>KNIFE</v>
          </cell>
          <cell r="H1276" t="str">
            <v>5B1.3</v>
          </cell>
          <cell r="I1276">
            <v>22</v>
          </cell>
        </row>
        <row r="1277">
          <cell r="E1277" t="str">
            <v>ID044941</v>
          </cell>
          <cell r="G1277" t="str">
            <v>CRANK SHAFT</v>
          </cell>
          <cell r="H1277" t="str">
            <v>5I4.9</v>
          </cell>
          <cell r="I1277">
            <v>2</v>
          </cell>
        </row>
        <row r="1278">
          <cell r="E1278" t="str">
            <v>ID044942</v>
          </cell>
          <cell r="G1278" t="str">
            <v>BUSHING</v>
          </cell>
          <cell r="H1278" t="str">
            <v>5D6.6</v>
          </cell>
          <cell r="I1278">
            <v>8</v>
          </cell>
        </row>
        <row r="1279">
          <cell r="E1279" t="str">
            <v>ID044943</v>
          </cell>
          <cell r="G1279" t="str">
            <v>SLIDER HOLDER</v>
          </cell>
          <cell r="H1279" t="str">
            <v>5I4.7</v>
          </cell>
          <cell r="I1279">
            <v>3</v>
          </cell>
        </row>
        <row r="1280">
          <cell r="E1280" t="str">
            <v>ID044944</v>
          </cell>
          <cell r="G1280" t="str">
            <v>GUIDE BLOCK</v>
          </cell>
          <cell r="H1280" t="str">
            <v>5F7.2</v>
          </cell>
          <cell r="I1280">
            <v>3</v>
          </cell>
        </row>
        <row r="1281">
          <cell r="E1281" t="str">
            <v>ID044945</v>
          </cell>
          <cell r="G1281" t="str">
            <v>LOOPER DRIVE BAR</v>
          </cell>
          <cell r="H1281" t="str">
            <v>5K1</v>
          </cell>
          <cell r="I1281">
            <v>6</v>
          </cell>
        </row>
        <row r="1282">
          <cell r="E1282" t="str">
            <v>ID044946</v>
          </cell>
          <cell r="G1282" t="str">
            <v>LEVER</v>
          </cell>
          <cell r="H1282" t="str">
            <v>5E4.4</v>
          </cell>
          <cell r="I1282">
            <v>3</v>
          </cell>
        </row>
        <row r="1283">
          <cell r="E1283" t="str">
            <v>ID044947</v>
          </cell>
          <cell r="G1283" t="str">
            <v>ADJUSTING SCREW</v>
          </cell>
          <cell r="H1283" t="str">
            <v>5F6.7</v>
          </cell>
          <cell r="I1283">
            <v>1</v>
          </cell>
        </row>
        <row r="1284">
          <cell r="E1284" t="str">
            <v>ID044948</v>
          </cell>
          <cell r="G1284" t="str">
            <v>DIFFERENTIAL FEED BLOCK</v>
          </cell>
          <cell r="H1284" t="str">
            <v>5I6.1</v>
          </cell>
          <cell r="I1284">
            <v>15</v>
          </cell>
        </row>
        <row r="1285">
          <cell r="E1285" t="str">
            <v>ID044949</v>
          </cell>
          <cell r="G1285" t="str">
            <v>SPRING</v>
          </cell>
          <cell r="H1285" t="str">
            <v>5F7.6</v>
          </cell>
          <cell r="I1285">
            <v>10</v>
          </cell>
        </row>
        <row r="1286">
          <cell r="E1286" t="str">
            <v>ID044950</v>
          </cell>
          <cell r="G1286" t="str">
            <v>WASHER</v>
          </cell>
          <cell r="H1286" t="str">
            <v>5D3.16</v>
          </cell>
          <cell r="I1286">
            <v>41</v>
          </cell>
        </row>
        <row r="1287">
          <cell r="E1287" t="str">
            <v>ID044951</v>
          </cell>
          <cell r="G1287" t="str">
            <v>LEVER</v>
          </cell>
          <cell r="H1287" t="str">
            <v>5E4.4</v>
          </cell>
          <cell r="I1287">
            <v>5</v>
          </cell>
        </row>
        <row r="1288">
          <cell r="E1288" t="str">
            <v>ID044952</v>
          </cell>
          <cell r="G1288" t="str">
            <v>REGULATOR PLATE</v>
          </cell>
          <cell r="H1288" t="str">
            <v>5K7</v>
          </cell>
          <cell r="I1288">
            <v>7</v>
          </cell>
        </row>
        <row r="1289">
          <cell r="E1289" t="str">
            <v>ID044953</v>
          </cell>
          <cell r="G1289" t="str">
            <v>SPACER</v>
          </cell>
          <cell r="H1289" t="str">
            <v>5I6.1</v>
          </cell>
          <cell r="I1289">
            <v>9</v>
          </cell>
        </row>
        <row r="1290">
          <cell r="E1290" t="str">
            <v>ID044954</v>
          </cell>
          <cell r="G1290" t="str">
            <v>OIL TUBE JOINT</v>
          </cell>
          <cell r="H1290" t="str">
            <v>5B6.7</v>
          </cell>
          <cell r="I1290">
            <v>3</v>
          </cell>
        </row>
        <row r="1291">
          <cell r="E1291" t="str">
            <v>ID044955</v>
          </cell>
          <cell r="G1291" t="str">
            <v>INSIDE ROTOR</v>
          </cell>
          <cell r="H1291" t="str">
            <v>5I1.9</v>
          </cell>
          <cell r="I1291">
            <v>4</v>
          </cell>
        </row>
        <row r="1292">
          <cell r="E1292" t="str">
            <v>ID044956</v>
          </cell>
          <cell r="G1292" t="str">
            <v>CONNECTOR</v>
          </cell>
          <cell r="H1292" t="str">
            <v>5I3.3</v>
          </cell>
          <cell r="I1292">
            <v>4</v>
          </cell>
        </row>
        <row r="1293">
          <cell r="E1293" t="str">
            <v>ID044957</v>
          </cell>
          <cell r="G1293" t="str">
            <v>OIL MESH</v>
          </cell>
          <cell r="H1293" t="str">
            <v>5G5.6</v>
          </cell>
          <cell r="I1293">
            <v>3</v>
          </cell>
        </row>
        <row r="1294">
          <cell r="E1294" t="str">
            <v>ID044958</v>
          </cell>
          <cell r="G1294" t="str">
            <v>FILTER COVER</v>
          </cell>
          <cell r="H1294" t="str">
            <v>5K6</v>
          </cell>
          <cell r="I1294">
            <v>6</v>
          </cell>
        </row>
        <row r="1295">
          <cell r="E1295" t="str">
            <v>ID044960</v>
          </cell>
          <cell r="G1295" t="str">
            <v>GUIDE</v>
          </cell>
          <cell r="H1295" t="str">
            <v>5G4.5</v>
          </cell>
          <cell r="I1295">
            <v>5</v>
          </cell>
        </row>
        <row r="1296">
          <cell r="E1296" t="str">
            <v>ID044961</v>
          </cell>
          <cell r="G1296" t="str">
            <v>SCREWED PIN</v>
          </cell>
          <cell r="H1296" t="str">
            <v>5D1.2</v>
          </cell>
          <cell r="I1296">
            <v>14</v>
          </cell>
        </row>
        <row r="1297">
          <cell r="E1297" t="str">
            <v>ID044962</v>
          </cell>
          <cell r="G1297" t="str">
            <v>COOLAR</v>
          </cell>
          <cell r="H1297" t="str">
            <v>5D1.18</v>
          </cell>
          <cell r="I1297">
            <v>3</v>
          </cell>
        </row>
        <row r="1298">
          <cell r="E1298" t="str">
            <v>ID044963</v>
          </cell>
          <cell r="G1298" t="str">
            <v>ELASTIC TAPE GUIDE BRACKET</v>
          </cell>
          <cell r="H1298" t="str">
            <v>5H1.9</v>
          </cell>
          <cell r="I1298">
            <v>26</v>
          </cell>
        </row>
        <row r="1299">
          <cell r="E1299" t="str">
            <v>ID044964</v>
          </cell>
          <cell r="G1299" t="str">
            <v>FRONT COVER SUPPORT</v>
          </cell>
          <cell r="H1299" t="str">
            <v>5E4.8</v>
          </cell>
          <cell r="I1299">
            <v>25</v>
          </cell>
        </row>
        <row r="1300">
          <cell r="E1300" t="str">
            <v>ID044965</v>
          </cell>
          <cell r="G1300" t="str">
            <v>FABRIC PRESSER BRACKET</v>
          </cell>
          <cell r="H1300" t="str">
            <v>5E7.5</v>
          </cell>
          <cell r="I1300">
            <v>28</v>
          </cell>
        </row>
        <row r="1301">
          <cell r="E1301" t="str">
            <v>ID044966</v>
          </cell>
          <cell r="G1301" t="str">
            <v>BRACKET HOLDER</v>
          </cell>
          <cell r="H1301" t="str">
            <v>5E5.7</v>
          </cell>
          <cell r="I1301">
            <v>39</v>
          </cell>
        </row>
        <row r="1302">
          <cell r="E1302" t="str">
            <v>ID044967</v>
          </cell>
          <cell r="G1302" t="str">
            <v>BUSHING</v>
          </cell>
          <cell r="H1302" t="str">
            <v>5B6.8</v>
          </cell>
          <cell r="I1302">
            <v>5</v>
          </cell>
        </row>
        <row r="1303">
          <cell r="E1303" t="str">
            <v>ID044968</v>
          </cell>
          <cell r="G1303" t="str">
            <v>SHAFT</v>
          </cell>
          <cell r="H1303" t="str">
            <v>5K7</v>
          </cell>
          <cell r="I1303">
            <v>13</v>
          </cell>
        </row>
        <row r="1304">
          <cell r="E1304" t="str">
            <v>ID044969</v>
          </cell>
          <cell r="G1304" t="str">
            <v>BUSHING</v>
          </cell>
          <cell r="H1304" t="str">
            <v>5B6.9</v>
          </cell>
          <cell r="I1304">
            <v>2</v>
          </cell>
        </row>
        <row r="1305">
          <cell r="E1305" t="str">
            <v>ID044970</v>
          </cell>
          <cell r="G1305" t="str">
            <v>TIMEING PULLEY</v>
          </cell>
          <cell r="H1305" t="str">
            <v>5V7.4</v>
          </cell>
          <cell r="I1305">
            <v>4</v>
          </cell>
        </row>
        <row r="1306">
          <cell r="E1306" t="str">
            <v>ID044972</v>
          </cell>
          <cell r="G1306" t="str">
            <v>COVER</v>
          </cell>
          <cell r="H1306" t="str">
            <v>5C7</v>
          </cell>
          <cell r="I1306">
            <v>5</v>
          </cell>
        </row>
        <row r="1307">
          <cell r="E1307" t="str">
            <v>ID044973</v>
          </cell>
          <cell r="G1307" t="str">
            <v>OIL TUBE</v>
          </cell>
          <cell r="H1307" t="str">
            <v>5B7.1</v>
          </cell>
          <cell r="I1307">
            <v>9</v>
          </cell>
        </row>
        <row r="1308">
          <cell r="E1308" t="str">
            <v>ID044974</v>
          </cell>
          <cell r="G1308" t="str">
            <v>NOZZLE</v>
          </cell>
          <cell r="H1308" t="str">
            <v>5B7.2</v>
          </cell>
          <cell r="I1308">
            <v>4</v>
          </cell>
        </row>
        <row r="1309">
          <cell r="E1309" t="str">
            <v>ID044975</v>
          </cell>
          <cell r="G1309" t="str">
            <v>OIL TUBE JOINT</v>
          </cell>
          <cell r="H1309" t="str">
            <v>5B7.3</v>
          </cell>
          <cell r="I1309">
            <v>4</v>
          </cell>
        </row>
        <row r="1310">
          <cell r="E1310" t="str">
            <v>ID044976</v>
          </cell>
          <cell r="G1310" t="str">
            <v>LATCH SPRING</v>
          </cell>
          <cell r="H1310" t="str">
            <v>5B7.4</v>
          </cell>
          <cell r="I1310">
            <v>8</v>
          </cell>
        </row>
        <row r="1311">
          <cell r="E1311" t="str">
            <v>ID044977</v>
          </cell>
          <cell r="G1311" t="str">
            <v>GASKET</v>
          </cell>
          <cell r="H1311" t="str">
            <v>5I1.2</v>
          </cell>
          <cell r="I1311">
            <v>10</v>
          </cell>
        </row>
        <row r="1312">
          <cell r="E1312" t="str">
            <v>ID044978</v>
          </cell>
          <cell r="G1312" t="str">
            <v>CLOTH PLATE</v>
          </cell>
          <cell r="H1312" t="str">
            <v>5L4</v>
          </cell>
          <cell r="I1312">
            <v>1</v>
          </cell>
        </row>
        <row r="1313">
          <cell r="E1313" t="str">
            <v>ID044979</v>
          </cell>
          <cell r="G1313" t="str">
            <v>SPACER</v>
          </cell>
          <cell r="H1313" t="str">
            <v>5G4.2</v>
          </cell>
          <cell r="I1313">
            <v>40</v>
          </cell>
        </row>
        <row r="1314">
          <cell r="E1314" t="str">
            <v>ID044980</v>
          </cell>
          <cell r="G1314" t="str">
            <v>RUBBER CUSHION</v>
          </cell>
          <cell r="H1314" t="str">
            <v>5D3.18</v>
          </cell>
          <cell r="I1314">
            <v>39</v>
          </cell>
        </row>
        <row r="1315">
          <cell r="E1315" t="str">
            <v>ID044981</v>
          </cell>
          <cell r="G1315" t="str">
            <v>GASKET</v>
          </cell>
          <cell r="H1315" t="str">
            <v>5K7</v>
          </cell>
          <cell r="I1315">
            <v>12</v>
          </cell>
        </row>
        <row r="1316">
          <cell r="E1316" t="str">
            <v>ID044982</v>
          </cell>
          <cell r="G1316" t="str">
            <v>GASKET</v>
          </cell>
          <cell r="H1316" t="str">
            <v>5K4</v>
          </cell>
          <cell r="I1316">
            <v>61</v>
          </cell>
        </row>
        <row r="1317">
          <cell r="E1317" t="str">
            <v>ID044983</v>
          </cell>
          <cell r="G1317" t="str">
            <v>FRONT COVER SUPPORT</v>
          </cell>
          <cell r="H1317" t="str">
            <v>5K6</v>
          </cell>
          <cell r="I1317">
            <v>5</v>
          </cell>
        </row>
        <row r="1318">
          <cell r="E1318" t="str">
            <v>ID044986</v>
          </cell>
          <cell r="G1318" t="str">
            <v>MOVEABLE BLOCK</v>
          </cell>
          <cell r="H1318" t="str">
            <v>5F7.5</v>
          </cell>
          <cell r="I1318">
            <v>4</v>
          </cell>
        </row>
        <row r="1319">
          <cell r="E1319" t="str">
            <v>ID044987</v>
          </cell>
          <cell r="G1319" t="str">
            <v>FRONT COVER</v>
          </cell>
          <cell r="H1319" t="str">
            <v>5L3</v>
          </cell>
          <cell r="I1319">
            <v>1</v>
          </cell>
        </row>
        <row r="1320">
          <cell r="E1320" t="str">
            <v>ID044988</v>
          </cell>
          <cell r="G1320" t="str">
            <v>THREAD GUIDE</v>
          </cell>
          <cell r="H1320" t="str">
            <v>5G1.6</v>
          </cell>
          <cell r="I1320">
            <v>13</v>
          </cell>
        </row>
        <row r="1321">
          <cell r="E1321" t="str">
            <v>ID044990</v>
          </cell>
          <cell r="G1321" t="str">
            <v>BUSHING</v>
          </cell>
          <cell r="H1321" t="str">
            <v>5G3.6</v>
          </cell>
          <cell r="I1321">
            <v>14</v>
          </cell>
        </row>
        <row r="1322">
          <cell r="E1322" t="str">
            <v>ID044991</v>
          </cell>
          <cell r="G1322" t="str">
            <v>BUSHING</v>
          </cell>
          <cell r="H1322" t="str">
            <v>5G3.2</v>
          </cell>
          <cell r="I1322">
            <v>13</v>
          </cell>
        </row>
        <row r="1323">
          <cell r="E1323" t="str">
            <v>ID044992</v>
          </cell>
          <cell r="G1323" t="str">
            <v>DRIVE ARM</v>
          </cell>
          <cell r="H1323" t="str">
            <v>5D6.8</v>
          </cell>
          <cell r="I1323">
            <v>9</v>
          </cell>
        </row>
        <row r="1324">
          <cell r="E1324" t="str">
            <v>ID044993</v>
          </cell>
          <cell r="G1324" t="str">
            <v>COVER</v>
          </cell>
          <cell r="H1324" t="str">
            <v>5L4</v>
          </cell>
          <cell r="I1324">
            <v>12</v>
          </cell>
        </row>
        <row r="1325">
          <cell r="E1325" t="str">
            <v>ID044994</v>
          </cell>
          <cell r="G1325" t="str">
            <v>THREAD GUIDE</v>
          </cell>
          <cell r="H1325" t="str">
            <v>5F3.4</v>
          </cell>
          <cell r="I1325">
            <v>1</v>
          </cell>
        </row>
        <row r="1326">
          <cell r="E1326" t="str">
            <v>ID044995</v>
          </cell>
          <cell r="G1326" t="str">
            <v>THREAD GUIDE</v>
          </cell>
          <cell r="H1326" t="str">
            <v>5E2.8</v>
          </cell>
          <cell r="I1326">
            <v>3</v>
          </cell>
        </row>
        <row r="1327">
          <cell r="E1327" t="str">
            <v>ID044996</v>
          </cell>
          <cell r="G1327" t="str">
            <v>CRANK SHAFT</v>
          </cell>
          <cell r="H1327" t="str">
            <v>5K4</v>
          </cell>
          <cell r="I1327">
            <v>7</v>
          </cell>
        </row>
        <row r="1328">
          <cell r="E1328" t="str">
            <v>ID044997</v>
          </cell>
          <cell r="G1328" t="str">
            <v>THREAD GUIDE</v>
          </cell>
          <cell r="H1328" t="str">
            <v>5G7.1</v>
          </cell>
          <cell r="I1328">
            <v>32</v>
          </cell>
        </row>
        <row r="1329">
          <cell r="E1329" t="str">
            <v>ID044998</v>
          </cell>
          <cell r="G1329" t="str">
            <v>LOOPER HOLDER</v>
          </cell>
          <cell r="H1329" t="str">
            <v>5F3.1</v>
          </cell>
          <cell r="I1329">
            <v>4</v>
          </cell>
        </row>
        <row r="1330">
          <cell r="E1330" t="str">
            <v>ID044999</v>
          </cell>
          <cell r="G1330" t="str">
            <v>BUSHING</v>
          </cell>
          <cell r="H1330" t="str">
            <v>5F2.9</v>
          </cell>
          <cell r="I1330">
            <v>2</v>
          </cell>
        </row>
        <row r="1331">
          <cell r="E1331" t="str">
            <v>ID045000</v>
          </cell>
          <cell r="G1331" t="str">
            <v>ROD</v>
          </cell>
          <cell r="H1331" t="str">
            <v>5I3.4</v>
          </cell>
          <cell r="I1331">
            <v>12</v>
          </cell>
        </row>
        <row r="1332">
          <cell r="E1332" t="str">
            <v>ID045002</v>
          </cell>
          <cell r="G1332" t="str">
            <v>DIFERENTIAL ROCKER</v>
          </cell>
          <cell r="H1332" t="str">
            <v>5F1.8</v>
          </cell>
          <cell r="I1332">
            <v>8</v>
          </cell>
        </row>
        <row r="1333">
          <cell r="E1333" t="str">
            <v>ID045003</v>
          </cell>
          <cell r="G1333" t="str">
            <v>NUT</v>
          </cell>
          <cell r="H1333" t="str">
            <v>5I2.2</v>
          </cell>
          <cell r="I1333">
            <v>12</v>
          </cell>
        </row>
        <row r="1334">
          <cell r="E1334" t="str">
            <v>ID045004</v>
          </cell>
          <cell r="G1334" t="str">
            <v>SHAFT</v>
          </cell>
          <cell r="H1334" t="str">
            <v>5G6.8</v>
          </cell>
          <cell r="I1334">
            <v>2</v>
          </cell>
        </row>
        <row r="1335">
          <cell r="E1335" t="str">
            <v>ID045005</v>
          </cell>
          <cell r="G1335" t="str">
            <v>LEVER</v>
          </cell>
          <cell r="H1335" t="str">
            <v>5E6.7</v>
          </cell>
          <cell r="I1335">
            <v>6</v>
          </cell>
        </row>
        <row r="1336">
          <cell r="E1336" t="str">
            <v>ID045006</v>
          </cell>
          <cell r="G1336" t="str">
            <v>LINK</v>
          </cell>
          <cell r="H1336" t="str">
            <v>5I1.1</v>
          </cell>
          <cell r="I1336">
            <v>1</v>
          </cell>
        </row>
        <row r="1337">
          <cell r="E1337" t="str">
            <v>ID045007</v>
          </cell>
          <cell r="G1337" t="str">
            <v>SPACER</v>
          </cell>
          <cell r="H1337" t="str">
            <v>5G3.3</v>
          </cell>
          <cell r="I1337">
            <v>10</v>
          </cell>
        </row>
        <row r="1338">
          <cell r="E1338" t="str">
            <v>ID045008</v>
          </cell>
          <cell r="G1338" t="str">
            <v>SLIDE BLOCK</v>
          </cell>
          <cell r="H1338" t="str">
            <v>5G6.7</v>
          </cell>
          <cell r="I1338">
            <v>1</v>
          </cell>
        </row>
        <row r="1339">
          <cell r="E1339" t="str">
            <v>ID045009</v>
          </cell>
          <cell r="G1339" t="str">
            <v>NEEDLE GUIDE HOLDER</v>
          </cell>
          <cell r="H1339" t="str">
            <v>5H3.9</v>
          </cell>
          <cell r="I1339">
            <v>2</v>
          </cell>
        </row>
        <row r="1340">
          <cell r="E1340" t="str">
            <v>ID045010</v>
          </cell>
          <cell r="G1340" t="str">
            <v>FEED DOG SEAT</v>
          </cell>
          <cell r="H1340" t="str">
            <v>5G4.1</v>
          </cell>
          <cell r="I1340">
            <v>1</v>
          </cell>
        </row>
        <row r="1341">
          <cell r="E1341" t="str">
            <v>ID045011</v>
          </cell>
          <cell r="G1341" t="str">
            <v>FEED DOG SEEAT</v>
          </cell>
          <cell r="H1341" t="str">
            <v>5G1.5</v>
          </cell>
          <cell r="I1341">
            <v>7</v>
          </cell>
        </row>
        <row r="1342">
          <cell r="E1342" t="str">
            <v>ID045012</v>
          </cell>
          <cell r="G1342" t="str">
            <v>LINK</v>
          </cell>
          <cell r="H1342" t="str">
            <v>5E5.8</v>
          </cell>
          <cell r="I1342">
            <v>2</v>
          </cell>
        </row>
        <row r="1343">
          <cell r="E1343" t="str">
            <v>ID045013</v>
          </cell>
          <cell r="G1343" t="str">
            <v>LINK</v>
          </cell>
          <cell r="H1343" t="str">
            <v>5D4.31</v>
          </cell>
          <cell r="I1343">
            <v>10</v>
          </cell>
        </row>
        <row r="1344">
          <cell r="E1344" t="str">
            <v>ID045015</v>
          </cell>
          <cell r="G1344" t="str">
            <v>LEVER</v>
          </cell>
          <cell r="H1344" t="str">
            <v>5G1.6</v>
          </cell>
          <cell r="I1344">
            <v>4</v>
          </cell>
        </row>
        <row r="1345">
          <cell r="E1345" t="str">
            <v>ID045016</v>
          </cell>
          <cell r="G1345" t="str">
            <v>LEVER</v>
          </cell>
          <cell r="H1345" t="str">
            <v>5G2.4</v>
          </cell>
          <cell r="I1345">
            <v>5</v>
          </cell>
        </row>
        <row r="1346">
          <cell r="E1346" t="str">
            <v>ID045017</v>
          </cell>
          <cell r="G1346" t="str">
            <v>LINK</v>
          </cell>
          <cell r="H1346" t="str">
            <v>5H2.1</v>
          </cell>
          <cell r="I1346">
            <v>4</v>
          </cell>
        </row>
        <row r="1347">
          <cell r="E1347" t="str">
            <v>ID045018</v>
          </cell>
          <cell r="G1347" t="str">
            <v>PIN</v>
          </cell>
          <cell r="H1347" t="str">
            <v>5G1.3</v>
          </cell>
          <cell r="I1347">
            <v>14</v>
          </cell>
        </row>
        <row r="1348">
          <cell r="E1348" t="str">
            <v>ID045019</v>
          </cell>
          <cell r="G1348" t="str">
            <v>LEVER</v>
          </cell>
          <cell r="H1348" t="str">
            <v>5F4.5</v>
          </cell>
          <cell r="I1348">
            <v>3</v>
          </cell>
        </row>
        <row r="1349">
          <cell r="E1349" t="str">
            <v>ID045020</v>
          </cell>
          <cell r="G1349" t="str">
            <v>PIN</v>
          </cell>
          <cell r="H1349" t="str">
            <v>5G3.9</v>
          </cell>
          <cell r="I1349">
            <v>4</v>
          </cell>
        </row>
        <row r="1350">
          <cell r="E1350" t="str">
            <v>ID045021</v>
          </cell>
          <cell r="G1350" t="str">
            <v>LEVER</v>
          </cell>
          <cell r="H1350" t="str">
            <v>5G1.9</v>
          </cell>
          <cell r="I1350">
            <v>5</v>
          </cell>
        </row>
        <row r="1351">
          <cell r="E1351" t="str">
            <v>ID045022</v>
          </cell>
          <cell r="G1351" t="str">
            <v>NEEDLE GUIDE HOLDER</v>
          </cell>
          <cell r="H1351" t="str">
            <v>5D1.10</v>
          </cell>
          <cell r="I1351">
            <v>8</v>
          </cell>
        </row>
        <row r="1352">
          <cell r="E1352" t="str">
            <v>ID045024</v>
          </cell>
          <cell r="G1352" t="str">
            <v>FABRIC GUIDE(L)</v>
          </cell>
          <cell r="H1352" t="str">
            <v>5I6.5</v>
          </cell>
          <cell r="I1352">
            <v>4</v>
          </cell>
        </row>
        <row r="1353">
          <cell r="E1353" t="str">
            <v>ID045025</v>
          </cell>
          <cell r="G1353" t="str">
            <v>FABRIC GUIDE( R )</v>
          </cell>
          <cell r="H1353" t="str">
            <v>5H1.6</v>
          </cell>
          <cell r="I1353">
            <v>2</v>
          </cell>
        </row>
        <row r="1354">
          <cell r="E1354" t="str">
            <v>ID045026</v>
          </cell>
          <cell r="G1354" t="str">
            <v>FABRIC GUIDE (L)</v>
          </cell>
          <cell r="H1354" t="str">
            <v>5I7.8</v>
          </cell>
          <cell r="I1354">
            <v>4</v>
          </cell>
        </row>
        <row r="1355">
          <cell r="E1355" t="str">
            <v>ID045027</v>
          </cell>
          <cell r="G1355" t="str">
            <v>CLOTH PLATE</v>
          </cell>
          <cell r="H1355" t="str">
            <v>5L5</v>
          </cell>
          <cell r="I1355">
            <v>1</v>
          </cell>
        </row>
        <row r="1356">
          <cell r="E1356" t="str">
            <v>ID045028</v>
          </cell>
          <cell r="G1356" t="str">
            <v>MAGNET</v>
          </cell>
          <cell r="H1356" t="str">
            <v>5O7.5</v>
          </cell>
          <cell r="I1356">
            <v>57</v>
          </cell>
        </row>
        <row r="1357">
          <cell r="E1357" t="str">
            <v>ID045029</v>
          </cell>
          <cell r="G1357" t="str">
            <v>DUST COVER</v>
          </cell>
          <cell r="H1357" t="str">
            <v>5E1.1</v>
          </cell>
          <cell r="I1357">
            <v>24</v>
          </cell>
        </row>
        <row r="1358">
          <cell r="E1358" t="str">
            <v>ID045031</v>
          </cell>
          <cell r="G1358" t="str">
            <v>MOPVIABLE BLOCK</v>
          </cell>
          <cell r="H1358" t="str">
            <v>5E5.6</v>
          </cell>
          <cell r="I1358">
            <v>13</v>
          </cell>
        </row>
        <row r="1359">
          <cell r="E1359" t="str">
            <v>ID045032</v>
          </cell>
          <cell r="G1359" t="str">
            <v>CLOTH PLATE</v>
          </cell>
          <cell r="H1359" t="str">
            <v>5L5</v>
          </cell>
          <cell r="I1359">
            <v>1</v>
          </cell>
        </row>
        <row r="1360">
          <cell r="E1360" t="str">
            <v>ID045033</v>
          </cell>
          <cell r="G1360" t="str">
            <v>CLOTH PLATE</v>
          </cell>
          <cell r="H1360" t="str">
            <v>5L2</v>
          </cell>
          <cell r="I1360">
            <v>5</v>
          </cell>
        </row>
        <row r="1361">
          <cell r="E1361" t="str">
            <v>ID045035</v>
          </cell>
          <cell r="G1361" t="str">
            <v>THREAD GUIDE</v>
          </cell>
          <cell r="H1361" t="str">
            <v>5I6.7</v>
          </cell>
          <cell r="I1361">
            <v>1</v>
          </cell>
        </row>
        <row r="1362">
          <cell r="E1362" t="str">
            <v>ID045036</v>
          </cell>
          <cell r="G1362" t="str">
            <v>THREAD GUIDE</v>
          </cell>
          <cell r="H1362" t="str">
            <v>5D4.24</v>
          </cell>
          <cell r="I1362">
            <v>4</v>
          </cell>
        </row>
        <row r="1363">
          <cell r="E1363" t="str">
            <v>ID045037</v>
          </cell>
          <cell r="G1363" t="str">
            <v>LOOPER THREAD TAKEUP CAM</v>
          </cell>
          <cell r="H1363" t="str">
            <v>5I1.8</v>
          </cell>
          <cell r="I1363">
            <v>5</v>
          </cell>
        </row>
        <row r="1364">
          <cell r="E1364" t="str">
            <v>ID045039</v>
          </cell>
          <cell r="G1364" t="str">
            <v>BRACKET</v>
          </cell>
          <cell r="H1364" t="str">
            <v>5G1.1</v>
          </cell>
          <cell r="I1364">
            <v>4</v>
          </cell>
        </row>
        <row r="1365">
          <cell r="E1365" t="str">
            <v>ID045040</v>
          </cell>
          <cell r="G1365" t="str">
            <v>LATCH SPRING</v>
          </cell>
          <cell r="H1365" t="str">
            <v>5D5.1</v>
          </cell>
          <cell r="I1365">
            <v>8</v>
          </cell>
        </row>
        <row r="1366">
          <cell r="E1366" t="str">
            <v>ID045041</v>
          </cell>
          <cell r="G1366" t="str">
            <v>SHAFT</v>
          </cell>
          <cell r="H1366" t="str">
            <v>5K7</v>
          </cell>
          <cell r="I1366">
            <v>5</v>
          </cell>
        </row>
        <row r="1367">
          <cell r="E1367" t="str">
            <v>ID045042</v>
          </cell>
          <cell r="G1367" t="str">
            <v>THREAD GUIDE</v>
          </cell>
          <cell r="H1367" t="str">
            <v>5E2.4</v>
          </cell>
          <cell r="I1367">
            <v>22</v>
          </cell>
        </row>
        <row r="1368">
          <cell r="E1368" t="str">
            <v>ID045043</v>
          </cell>
          <cell r="G1368" t="str">
            <v>LOOPER THREAD RAKEUP COVER</v>
          </cell>
          <cell r="H1368" t="str">
            <v>5AN2</v>
          </cell>
          <cell r="I1368">
            <v>54</v>
          </cell>
        </row>
        <row r="1369">
          <cell r="E1369" t="str">
            <v>ID045045</v>
          </cell>
          <cell r="G1369" t="str">
            <v>BALANCE WEIGHT</v>
          </cell>
          <cell r="H1369" t="str">
            <v>5F3.9</v>
          </cell>
          <cell r="I1369">
            <v>6</v>
          </cell>
        </row>
        <row r="1370">
          <cell r="E1370" t="str">
            <v>ID045046</v>
          </cell>
          <cell r="G1370" t="str">
            <v>WASHER</v>
          </cell>
          <cell r="H1370" t="str">
            <v>5I2.7</v>
          </cell>
          <cell r="I1370">
            <v>61</v>
          </cell>
        </row>
        <row r="1371">
          <cell r="E1371" t="str">
            <v>ID045047</v>
          </cell>
          <cell r="G1371" t="str">
            <v>ROD PIN</v>
          </cell>
          <cell r="H1371" t="str">
            <v>5C4.2</v>
          </cell>
          <cell r="I1371">
            <v>5</v>
          </cell>
        </row>
        <row r="1372">
          <cell r="E1372" t="str">
            <v>ID045048</v>
          </cell>
          <cell r="G1372" t="str">
            <v>SPRING</v>
          </cell>
          <cell r="H1372" t="str">
            <v>5B7.5</v>
          </cell>
          <cell r="I1372">
            <v>12</v>
          </cell>
        </row>
        <row r="1373">
          <cell r="E1373" t="str">
            <v>ID045049</v>
          </cell>
          <cell r="G1373" t="str">
            <v>BRACKET</v>
          </cell>
          <cell r="H1373" t="str">
            <v>5E2.8</v>
          </cell>
          <cell r="I1373">
            <v>10</v>
          </cell>
        </row>
        <row r="1374">
          <cell r="E1374" t="str">
            <v>ID045050</v>
          </cell>
          <cell r="G1374" t="str">
            <v>COVER</v>
          </cell>
          <cell r="H1374" t="str">
            <v>5H2.1</v>
          </cell>
          <cell r="I1374">
            <v>13</v>
          </cell>
        </row>
        <row r="1375">
          <cell r="E1375" t="str">
            <v>ID045051</v>
          </cell>
          <cell r="G1375" t="str">
            <v>GUIDE</v>
          </cell>
          <cell r="H1375" t="str">
            <v>5I1.1</v>
          </cell>
          <cell r="I1375">
            <v>3</v>
          </cell>
        </row>
        <row r="1376">
          <cell r="E1376" t="str">
            <v>ID045053</v>
          </cell>
          <cell r="G1376" t="str">
            <v>WASHER</v>
          </cell>
          <cell r="H1376" t="str">
            <v>5I2.3</v>
          </cell>
          <cell r="I1376">
            <v>5</v>
          </cell>
        </row>
        <row r="1377">
          <cell r="E1377" t="str">
            <v>ID045054</v>
          </cell>
          <cell r="G1377" t="str">
            <v>CONNECTING BLOCK</v>
          </cell>
          <cell r="H1377" t="str">
            <v>5D4.35</v>
          </cell>
          <cell r="I1377">
            <v>42</v>
          </cell>
        </row>
        <row r="1378">
          <cell r="E1378" t="str">
            <v>ID045055</v>
          </cell>
          <cell r="G1378" t="str">
            <v>FABRIC PRESSER</v>
          </cell>
          <cell r="H1378" t="str">
            <v>5D6.1</v>
          </cell>
          <cell r="I1378">
            <v>15</v>
          </cell>
        </row>
        <row r="1379">
          <cell r="E1379" t="str">
            <v>ID045056</v>
          </cell>
          <cell r="G1379" t="str">
            <v>ELASTIC TAPE GUIDE</v>
          </cell>
          <cell r="H1379" t="str">
            <v>5E4.7</v>
          </cell>
          <cell r="I1379">
            <v>5</v>
          </cell>
        </row>
        <row r="1380">
          <cell r="E1380" t="str">
            <v>ID045059</v>
          </cell>
          <cell r="G1380" t="str">
            <v>RUBBER</v>
          </cell>
          <cell r="H1380" t="str">
            <v>5B7.6</v>
          </cell>
          <cell r="I1380">
            <v>4</v>
          </cell>
        </row>
        <row r="1381">
          <cell r="E1381" t="str">
            <v>ID045060</v>
          </cell>
          <cell r="G1381" t="str">
            <v>WASHER</v>
          </cell>
          <cell r="H1381" t="str">
            <v>5B7.7</v>
          </cell>
          <cell r="I1381">
            <v>45</v>
          </cell>
        </row>
        <row r="1382">
          <cell r="E1382" t="str">
            <v>ID045061</v>
          </cell>
          <cell r="G1382" t="str">
            <v>LINK</v>
          </cell>
          <cell r="H1382" t="str">
            <v>5E7.4</v>
          </cell>
          <cell r="I1382">
            <v>3</v>
          </cell>
        </row>
        <row r="1383">
          <cell r="E1383" t="str">
            <v>ID045062</v>
          </cell>
          <cell r="G1383" t="str">
            <v>STUD</v>
          </cell>
          <cell r="H1383" t="str">
            <v>5D4.22</v>
          </cell>
          <cell r="I1383">
            <v>11</v>
          </cell>
        </row>
        <row r="1384">
          <cell r="E1384" t="str">
            <v>ID045063</v>
          </cell>
          <cell r="G1384" t="str">
            <v>SIDE COVER</v>
          </cell>
          <cell r="H1384" t="str">
            <v>5G3.7</v>
          </cell>
          <cell r="I1384">
            <v>1</v>
          </cell>
        </row>
        <row r="1385">
          <cell r="E1385" t="str">
            <v>ID045066</v>
          </cell>
          <cell r="G1385" t="str">
            <v>PLUG SCREW</v>
          </cell>
          <cell r="H1385" t="str">
            <v>5M4.24</v>
          </cell>
          <cell r="I1385">
            <v>15</v>
          </cell>
        </row>
        <row r="1386">
          <cell r="E1386" t="str">
            <v>ID045067</v>
          </cell>
          <cell r="G1386" t="str">
            <v>SCREW</v>
          </cell>
          <cell r="H1386" t="str">
            <v>5M2.30</v>
          </cell>
          <cell r="I1386">
            <v>11</v>
          </cell>
        </row>
        <row r="1387">
          <cell r="E1387" t="str">
            <v>ID045068</v>
          </cell>
          <cell r="G1387" t="str">
            <v>SEWING HEAD COVER</v>
          </cell>
          <cell r="H1387" t="str">
            <v>5Q1.7</v>
          </cell>
          <cell r="I1387">
            <v>5</v>
          </cell>
        </row>
        <row r="1388">
          <cell r="E1388" t="str">
            <v>ID045069</v>
          </cell>
          <cell r="G1388" t="str">
            <v>FEED DRIVE SHAFT COVER GASKET</v>
          </cell>
          <cell r="H1388" t="str">
            <v>5R3.3</v>
          </cell>
          <cell r="I1388">
            <v>160</v>
          </cell>
        </row>
        <row r="1389">
          <cell r="E1389" t="str">
            <v>ID045070</v>
          </cell>
          <cell r="G1389" t="str">
            <v>LOOPER THREAD GUIDE WIRE</v>
          </cell>
          <cell r="H1389" t="str">
            <v>5M6.2</v>
          </cell>
          <cell r="I1389">
            <v>1</v>
          </cell>
        </row>
        <row r="1390">
          <cell r="E1390" t="str">
            <v>ID045071</v>
          </cell>
          <cell r="G1390" t="str">
            <v>ADAPTER</v>
          </cell>
          <cell r="H1390" t="str">
            <v>5P7.6</v>
          </cell>
          <cell r="I1390">
            <v>4</v>
          </cell>
        </row>
        <row r="1391">
          <cell r="E1391" t="str">
            <v>ID045072</v>
          </cell>
          <cell r="G1391" t="str">
            <v>BUSHING</v>
          </cell>
          <cell r="H1391" t="str">
            <v>5M4.22</v>
          </cell>
          <cell r="I1391">
            <v>19</v>
          </cell>
        </row>
        <row r="1392">
          <cell r="E1392" t="str">
            <v>ID045073</v>
          </cell>
          <cell r="G1392" t="str">
            <v>LOOPPER AVOID CONNECTING ROD B</v>
          </cell>
          <cell r="H1392" t="str">
            <v>5Q4.3</v>
          </cell>
          <cell r="I1392">
            <v>7</v>
          </cell>
        </row>
        <row r="1393">
          <cell r="E1393" t="str">
            <v>ID045074</v>
          </cell>
          <cell r="G1393" t="str">
            <v>NUT</v>
          </cell>
          <cell r="H1393" t="str">
            <v>5M7.4</v>
          </cell>
          <cell r="I1393">
            <v>5</v>
          </cell>
        </row>
        <row r="1394">
          <cell r="E1394" t="str">
            <v>ID045075</v>
          </cell>
          <cell r="G1394" t="str">
            <v>LOOPER HOLDER</v>
          </cell>
          <cell r="H1394" t="str">
            <v>5N7.9</v>
          </cell>
          <cell r="I1394">
            <v>2</v>
          </cell>
        </row>
        <row r="1395">
          <cell r="E1395" t="str">
            <v>ID045077</v>
          </cell>
          <cell r="G1395" t="str">
            <v>CARRIER/HOOK DRIVING SLEEVE</v>
          </cell>
          <cell r="H1395" t="str">
            <v>5P6.6</v>
          </cell>
          <cell r="I1395">
            <v>1</v>
          </cell>
        </row>
        <row r="1396">
          <cell r="E1396" t="str">
            <v>ID045078</v>
          </cell>
          <cell r="G1396" t="str">
            <v>CARRIER HOOK DRIVING ROD</v>
          </cell>
          <cell r="H1396" t="str">
            <v>5S2</v>
          </cell>
          <cell r="I1396">
            <v>3</v>
          </cell>
        </row>
        <row r="1397">
          <cell r="E1397" t="str">
            <v>ID045080</v>
          </cell>
          <cell r="G1397" t="str">
            <v>ADJUSTING NUT</v>
          </cell>
          <cell r="H1397" t="str">
            <v>5N3.6</v>
          </cell>
          <cell r="I1397">
            <v>14</v>
          </cell>
        </row>
        <row r="1398">
          <cell r="E1398" t="str">
            <v>ID045081</v>
          </cell>
          <cell r="G1398" t="str">
            <v>STITCH UNLOCKER SPRING HOLDER</v>
          </cell>
          <cell r="H1398" t="str">
            <v>5M3.14</v>
          </cell>
          <cell r="I1398">
            <v>4</v>
          </cell>
        </row>
        <row r="1399">
          <cell r="E1399" t="str">
            <v>ID045082</v>
          </cell>
          <cell r="G1399" t="str">
            <v>THEARD TAKE-UP OIL DEFENSE UNI</v>
          </cell>
          <cell r="H1399" t="str">
            <v>5O5.9</v>
          </cell>
          <cell r="I1399">
            <v>10</v>
          </cell>
        </row>
        <row r="1400">
          <cell r="E1400" t="str">
            <v>ID045084</v>
          </cell>
          <cell r="G1400" t="str">
            <v>SPRING</v>
          </cell>
          <cell r="H1400" t="str">
            <v>5B7.8</v>
          </cell>
          <cell r="I1400">
            <v>30</v>
          </cell>
        </row>
        <row r="1401">
          <cell r="E1401" t="str">
            <v>ID045085</v>
          </cell>
          <cell r="G1401" t="str">
            <v>STUD</v>
          </cell>
          <cell r="H1401" t="str">
            <v>5T3.33</v>
          </cell>
          <cell r="I1401">
            <v>25</v>
          </cell>
        </row>
        <row r="1402">
          <cell r="E1402" t="str">
            <v>ID045086</v>
          </cell>
          <cell r="G1402" t="str">
            <v>LEVER</v>
          </cell>
          <cell r="H1402" t="str">
            <v>5U1.8</v>
          </cell>
          <cell r="I1402">
            <v>19</v>
          </cell>
        </row>
        <row r="1403">
          <cell r="E1403" t="str">
            <v>ID045087</v>
          </cell>
          <cell r="G1403" t="str">
            <v>PLUG</v>
          </cell>
          <cell r="H1403" t="str">
            <v>5K7</v>
          </cell>
          <cell r="I1403">
            <v>22</v>
          </cell>
        </row>
        <row r="1404">
          <cell r="E1404" t="str">
            <v>ID045088</v>
          </cell>
          <cell r="G1404" t="str">
            <v>PLUG</v>
          </cell>
          <cell r="H1404" t="str">
            <v>5F1.1</v>
          </cell>
          <cell r="I1404">
            <v>154</v>
          </cell>
        </row>
        <row r="1405">
          <cell r="E1405" t="str">
            <v>ID045090</v>
          </cell>
          <cell r="G1405" t="str">
            <v>PLUG</v>
          </cell>
          <cell r="H1405" t="str">
            <v>5A1.29</v>
          </cell>
          <cell r="I1405">
            <v>124</v>
          </cell>
        </row>
        <row r="1406">
          <cell r="E1406" t="str">
            <v>ID045091</v>
          </cell>
          <cell r="G1406" t="str">
            <v>SEAL LUG</v>
          </cell>
          <cell r="H1406" t="str">
            <v>5C1.1</v>
          </cell>
          <cell r="I1406">
            <v>120</v>
          </cell>
        </row>
        <row r="1407">
          <cell r="E1407" t="str">
            <v>ID045093</v>
          </cell>
          <cell r="G1407" t="str">
            <v>FELT SEAT</v>
          </cell>
          <cell r="H1407" t="str">
            <v>5E7.6</v>
          </cell>
          <cell r="I1407">
            <v>4</v>
          </cell>
        </row>
        <row r="1408">
          <cell r="E1408" t="str">
            <v>ID045095</v>
          </cell>
          <cell r="G1408" t="str">
            <v>OIL TUBE</v>
          </cell>
          <cell r="H1408" t="str">
            <v>5K1</v>
          </cell>
          <cell r="I1408">
            <v>70</v>
          </cell>
        </row>
        <row r="1409">
          <cell r="E1409" t="str">
            <v>ID045096</v>
          </cell>
          <cell r="G1409" t="str">
            <v>SEAL</v>
          </cell>
          <cell r="H1409" t="str">
            <v>5C1.3</v>
          </cell>
          <cell r="I1409">
            <v>11</v>
          </cell>
        </row>
        <row r="1410">
          <cell r="E1410" t="str">
            <v>ID045098</v>
          </cell>
          <cell r="G1410" t="str">
            <v>PLUG</v>
          </cell>
          <cell r="H1410" t="str">
            <v>5C1.4</v>
          </cell>
          <cell r="I1410">
            <v>129</v>
          </cell>
        </row>
        <row r="1411">
          <cell r="E1411" t="str">
            <v>ID045099</v>
          </cell>
          <cell r="G1411" t="str">
            <v>PLUG</v>
          </cell>
          <cell r="H1411" t="str">
            <v>5C1.5</v>
          </cell>
          <cell r="I1411">
            <v>80</v>
          </cell>
        </row>
        <row r="1412">
          <cell r="E1412" t="str">
            <v>ID045100</v>
          </cell>
          <cell r="G1412" t="str">
            <v>FEED BAR GUIDE</v>
          </cell>
          <cell r="H1412" t="str">
            <v>5C6</v>
          </cell>
          <cell r="I1412">
            <v>8</v>
          </cell>
        </row>
        <row r="1413">
          <cell r="E1413" t="str">
            <v>ID045101</v>
          </cell>
          <cell r="G1413" t="str">
            <v>PLUG</v>
          </cell>
          <cell r="H1413" t="str">
            <v>5I7.2</v>
          </cell>
          <cell r="I1413">
            <v>11</v>
          </cell>
        </row>
        <row r="1414">
          <cell r="E1414" t="str">
            <v>ID045103</v>
          </cell>
          <cell r="G1414" t="str">
            <v>SHAFT</v>
          </cell>
          <cell r="H1414" t="str">
            <v>5K2</v>
          </cell>
          <cell r="I1414">
            <v>4</v>
          </cell>
        </row>
        <row r="1415">
          <cell r="E1415" t="str">
            <v>ID045104</v>
          </cell>
          <cell r="G1415" t="str">
            <v>GUIDE BLOCK</v>
          </cell>
          <cell r="H1415" t="str">
            <v>5G5.7</v>
          </cell>
          <cell r="I1415">
            <v>4</v>
          </cell>
        </row>
        <row r="1416">
          <cell r="E1416" t="str">
            <v>ID045105</v>
          </cell>
          <cell r="G1416" t="str">
            <v>BUSHING</v>
          </cell>
          <cell r="H1416" t="str">
            <v>5E6.3</v>
          </cell>
          <cell r="I1416">
            <v>7</v>
          </cell>
        </row>
        <row r="1417">
          <cell r="E1417" t="str">
            <v>ID045106</v>
          </cell>
          <cell r="G1417" t="str">
            <v>GASKET</v>
          </cell>
          <cell r="H1417" t="str">
            <v>5L1</v>
          </cell>
          <cell r="I1417">
            <v>110</v>
          </cell>
        </row>
        <row r="1418">
          <cell r="E1418" t="str">
            <v>ID045110</v>
          </cell>
          <cell r="G1418" t="str">
            <v>THREAD GUIDE SEAT</v>
          </cell>
          <cell r="H1418" t="str">
            <v>5G5.6</v>
          </cell>
          <cell r="I1418">
            <v>9</v>
          </cell>
        </row>
        <row r="1419">
          <cell r="E1419" t="str">
            <v>ID045111</v>
          </cell>
          <cell r="G1419" t="str">
            <v>THREAD GUIDE</v>
          </cell>
          <cell r="H1419" t="str">
            <v>5E1.5</v>
          </cell>
          <cell r="I1419">
            <v>3</v>
          </cell>
        </row>
        <row r="1420">
          <cell r="E1420" t="str">
            <v>ID045113</v>
          </cell>
          <cell r="G1420" t="str">
            <v>STUD</v>
          </cell>
          <cell r="H1420" t="str">
            <v>5D3.17</v>
          </cell>
          <cell r="I1420">
            <v>22</v>
          </cell>
        </row>
        <row r="1421">
          <cell r="E1421" t="str">
            <v>ID045115</v>
          </cell>
          <cell r="G1421" t="str">
            <v>COLLAR</v>
          </cell>
          <cell r="H1421" t="str">
            <v>5E3.5</v>
          </cell>
          <cell r="I1421">
            <v>14</v>
          </cell>
        </row>
        <row r="1422">
          <cell r="E1422" t="str">
            <v>ID045121</v>
          </cell>
          <cell r="G1422" t="str">
            <v>PHOTO SENSOR</v>
          </cell>
          <cell r="H1422" t="str">
            <v>5AE4.6</v>
          </cell>
          <cell r="I1422">
            <v>1</v>
          </cell>
        </row>
        <row r="1423">
          <cell r="E1423" t="str">
            <v>ID045122</v>
          </cell>
          <cell r="G1423" t="str">
            <v>X FEED GEAR</v>
          </cell>
          <cell r="H1423" t="str">
            <v>5AE5.6</v>
          </cell>
          <cell r="I1423">
            <v>2</v>
          </cell>
        </row>
        <row r="1424">
          <cell r="E1424" t="str">
            <v>ID045123</v>
          </cell>
          <cell r="G1424" t="str">
            <v>PHOTO SENSOR</v>
          </cell>
          <cell r="H1424" t="str">
            <v>5AE4.3</v>
          </cell>
          <cell r="I1424">
            <v>11</v>
          </cell>
        </row>
        <row r="1425">
          <cell r="E1425" t="str">
            <v>ID045124</v>
          </cell>
          <cell r="G1425" t="str">
            <v>SCREW</v>
          </cell>
          <cell r="H1425" t="str">
            <v>5AE2.5</v>
          </cell>
          <cell r="I1425">
            <v>35</v>
          </cell>
        </row>
        <row r="1426">
          <cell r="E1426" t="str">
            <v>ID045125</v>
          </cell>
          <cell r="G1426" t="str">
            <v>SENSOR INSTALLING BASE</v>
          </cell>
          <cell r="H1426" t="str">
            <v>5AE5.8</v>
          </cell>
          <cell r="I1426">
            <v>5</v>
          </cell>
        </row>
        <row r="1427">
          <cell r="E1427" t="str">
            <v>ID045126</v>
          </cell>
          <cell r="G1427" t="str">
            <v>SCREW</v>
          </cell>
          <cell r="H1427" t="str">
            <v>5AE2.25</v>
          </cell>
          <cell r="I1427">
            <v>18</v>
          </cell>
        </row>
        <row r="1428">
          <cell r="E1428" t="str">
            <v>ID045144</v>
          </cell>
          <cell r="G1428" t="str">
            <v>E RING</v>
          </cell>
          <cell r="H1428" t="str">
            <v>5AE1.10</v>
          </cell>
          <cell r="I1428">
            <v>14</v>
          </cell>
        </row>
        <row r="1429">
          <cell r="E1429" t="str">
            <v>ID045145</v>
          </cell>
          <cell r="G1429" t="str">
            <v>SCREW</v>
          </cell>
          <cell r="H1429" t="str">
            <v>5AE1.26</v>
          </cell>
          <cell r="I1429">
            <v>75</v>
          </cell>
        </row>
        <row r="1430">
          <cell r="E1430" t="str">
            <v>ID045146</v>
          </cell>
          <cell r="G1430" t="str">
            <v>WORK CLAMP FOOT RIGHT</v>
          </cell>
          <cell r="H1430" t="str">
            <v>5AE4.4</v>
          </cell>
          <cell r="I1430">
            <v>4</v>
          </cell>
        </row>
        <row r="1431">
          <cell r="E1431" t="str">
            <v>ID045147</v>
          </cell>
          <cell r="G1431" t="str">
            <v>WORK CLAMP FOOT ®</v>
          </cell>
          <cell r="H1431" t="str">
            <v>5AE3.2</v>
          </cell>
          <cell r="I1431">
            <v>4</v>
          </cell>
        </row>
        <row r="1432">
          <cell r="E1432" t="str">
            <v>ID045148</v>
          </cell>
          <cell r="G1432" t="str">
            <v>LEAVER DRIVING PLATE R ASM</v>
          </cell>
          <cell r="H1432" t="str">
            <v>5AE3.7</v>
          </cell>
          <cell r="I1432">
            <v>4</v>
          </cell>
        </row>
        <row r="1433">
          <cell r="E1433" t="str">
            <v>ID045150</v>
          </cell>
          <cell r="G1433" t="str">
            <v>MOVEABLE KNIFE</v>
          </cell>
          <cell r="H1433" t="str">
            <v>5R1.5</v>
          </cell>
          <cell r="I1433">
            <v>32</v>
          </cell>
        </row>
        <row r="1434">
          <cell r="E1434" t="str">
            <v>ID045152</v>
          </cell>
          <cell r="G1434" t="str">
            <v>PHOTO SENSOR</v>
          </cell>
          <cell r="H1434" t="str">
            <v>5AE4.5</v>
          </cell>
          <cell r="I1434">
            <v>3</v>
          </cell>
        </row>
        <row r="1435">
          <cell r="E1435" t="str">
            <v>ID045154</v>
          </cell>
          <cell r="G1435" t="str">
            <v>TH SENSOR CABLE ASM</v>
          </cell>
          <cell r="H1435" t="str">
            <v>5AE7</v>
          </cell>
          <cell r="I1435">
            <v>5</v>
          </cell>
        </row>
        <row r="1436">
          <cell r="E1436" t="str">
            <v>ID045156</v>
          </cell>
          <cell r="G1436" t="str">
            <v>Y SENSOR CABLE ASM</v>
          </cell>
          <cell r="H1436" t="str">
            <v>5AE7</v>
          </cell>
          <cell r="I1436">
            <v>28</v>
          </cell>
        </row>
        <row r="1437">
          <cell r="E1437" t="str">
            <v>ID045157</v>
          </cell>
          <cell r="G1437" t="str">
            <v>PF SENSOR CABLE ASM</v>
          </cell>
          <cell r="H1437" t="str">
            <v>5AE6</v>
          </cell>
          <cell r="I1437">
            <v>5</v>
          </cell>
        </row>
        <row r="1438">
          <cell r="E1438" t="str">
            <v>ID045158</v>
          </cell>
          <cell r="G1438" t="str">
            <v>X SENSOR CABLE ASM</v>
          </cell>
          <cell r="H1438" t="str">
            <v>5AE7</v>
          </cell>
          <cell r="I1438">
            <v>4</v>
          </cell>
        </row>
        <row r="1439">
          <cell r="E1439" t="str">
            <v>ID045159</v>
          </cell>
          <cell r="G1439" t="str">
            <v>TT SENSOR CABLE ASM</v>
          </cell>
          <cell r="H1439" t="str">
            <v>5AE6</v>
          </cell>
          <cell r="I1439">
            <v>8</v>
          </cell>
        </row>
        <row r="1440">
          <cell r="E1440" t="str">
            <v>ID045160</v>
          </cell>
          <cell r="G1440" t="str">
            <v>STRAIN ROLIET BUSHING</v>
          </cell>
          <cell r="H1440" t="str">
            <v>5AB2.7</v>
          </cell>
          <cell r="I1440">
            <v>108</v>
          </cell>
        </row>
        <row r="1441">
          <cell r="E1441" t="str">
            <v>ID045161</v>
          </cell>
          <cell r="G1441" t="str">
            <v>ALUMINUM STRIP</v>
          </cell>
          <cell r="H1441" t="str">
            <v>5AB5</v>
          </cell>
          <cell r="I1441">
            <v>12</v>
          </cell>
        </row>
        <row r="1442">
          <cell r="E1442" t="str">
            <v>ID045162</v>
          </cell>
          <cell r="G1442" t="str">
            <v>MICRO SWITH TOUCH PLATE</v>
          </cell>
          <cell r="H1442" t="str">
            <v>5AB2.2</v>
          </cell>
          <cell r="I1442">
            <v>95</v>
          </cell>
        </row>
        <row r="1443">
          <cell r="E1443" t="str">
            <v>ID045165</v>
          </cell>
          <cell r="G1443" t="str">
            <v>PRESING PLATE FOR MS</v>
          </cell>
          <cell r="H1443" t="str">
            <v>5AB1.8</v>
          </cell>
          <cell r="I1443">
            <v>29</v>
          </cell>
        </row>
        <row r="1444">
          <cell r="E1444" t="str">
            <v>ID045168</v>
          </cell>
          <cell r="G1444" t="str">
            <v>NUT(MAGNET)</v>
          </cell>
          <cell r="H1444" t="str">
            <v>5AB3.5</v>
          </cell>
          <cell r="I1444">
            <v>100</v>
          </cell>
        </row>
        <row r="1445">
          <cell r="E1445" t="str">
            <v>ID045170</v>
          </cell>
          <cell r="G1445" t="str">
            <v>SWITCH BRACKET</v>
          </cell>
          <cell r="H1445" t="str">
            <v>5AB4</v>
          </cell>
          <cell r="I1445">
            <v>50</v>
          </cell>
        </row>
        <row r="1446">
          <cell r="E1446" t="str">
            <v>ID045175</v>
          </cell>
          <cell r="G1446" t="str">
            <v>RUBBER FOOT</v>
          </cell>
          <cell r="H1446" t="str">
            <v>5AB1.7</v>
          </cell>
          <cell r="I1446">
            <v>59</v>
          </cell>
        </row>
        <row r="1447">
          <cell r="E1447" t="str">
            <v>ID045177</v>
          </cell>
          <cell r="G1447" t="str">
            <v>SPRING</v>
          </cell>
          <cell r="H1447" t="str">
            <v>5AB2.1</v>
          </cell>
          <cell r="I1447">
            <v>15</v>
          </cell>
        </row>
        <row r="1448">
          <cell r="E1448" t="str">
            <v>ID045178</v>
          </cell>
          <cell r="G1448" t="str">
            <v>SPRING</v>
          </cell>
          <cell r="H1448" t="str">
            <v>5AB2.5</v>
          </cell>
          <cell r="I1448">
            <v>22</v>
          </cell>
        </row>
        <row r="1449">
          <cell r="E1449" t="str">
            <v>ID045179</v>
          </cell>
          <cell r="G1449" t="str">
            <v>SPRING</v>
          </cell>
          <cell r="H1449" t="str">
            <v>5AB1.5</v>
          </cell>
          <cell r="I1449">
            <v>53</v>
          </cell>
        </row>
        <row r="1450">
          <cell r="E1450" t="str">
            <v>ID045180</v>
          </cell>
          <cell r="G1450" t="str">
            <v>SPRING</v>
          </cell>
          <cell r="H1450" t="str">
            <v>5AB1.6</v>
          </cell>
          <cell r="I1450">
            <v>66</v>
          </cell>
        </row>
        <row r="1451">
          <cell r="E1451" t="str">
            <v>ID045181</v>
          </cell>
          <cell r="G1451" t="str">
            <v>SCREW</v>
          </cell>
          <cell r="H1451" t="str">
            <v>5AB3.1</v>
          </cell>
          <cell r="I1451">
            <v>72</v>
          </cell>
        </row>
        <row r="1452">
          <cell r="E1452" t="str">
            <v>ID045182</v>
          </cell>
          <cell r="G1452" t="str">
            <v>SCREW</v>
          </cell>
          <cell r="H1452" t="str">
            <v>5AB1.1</v>
          </cell>
          <cell r="I1452">
            <v>135</v>
          </cell>
        </row>
        <row r="1453">
          <cell r="E1453" t="str">
            <v>ID045183</v>
          </cell>
          <cell r="G1453" t="str">
            <v>SCREW</v>
          </cell>
          <cell r="H1453" t="str">
            <v>5AB1.3</v>
          </cell>
          <cell r="I1453">
            <v>37</v>
          </cell>
        </row>
        <row r="1454">
          <cell r="E1454" t="str">
            <v>ID045186</v>
          </cell>
          <cell r="G1454" t="str">
            <v>SCREW</v>
          </cell>
          <cell r="H1454" t="str">
            <v>5AB2.4</v>
          </cell>
          <cell r="I1454">
            <v>155</v>
          </cell>
        </row>
        <row r="1455">
          <cell r="E1455" t="str">
            <v>ID045187</v>
          </cell>
          <cell r="G1455" t="str">
            <v>NUT M4</v>
          </cell>
          <cell r="H1455" t="str">
            <v>5AB1.2</v>
          </cell>
          <cell r="I1455">
            <v>39</v>
          </cell>
        </row>
        <row r="1456">
          <cell r="E1456" t="str">
            <v>ID045188</v>
          </cell>
          <cell r="G1456" t="str">
            <v>NUT 1/4</v>
          </cell>
          <cell r="H1456" t="str">
            <v>5AB1.4</v>
          </cell>
          <cell r="I1456">
            <v>8</v>
          </cell>
        </row>
        <row r="1457">
          <cell r="E1457" t="str">
            <v>ID045191</v>
          </cell>
          <cell r="G1457" t="str">
            <v>TENSION NUT</v>
          </cell>
          <cell r="H1457" t="str">
            <v>5C7</v>
          </cell>
          <cell r="I1457">
            <v>20</v>
          </cell>
        </row>
        <row r="1458">
          <cell r="E1458" t="str">
            <v>ID045192</v>
          </cell>
          <cell r="G1458" t="str">
            <v>MAIN BOARD</v>
          </cell>
          <cell r="H1458" t="str">
            <v>5AN3</v>
          </cell>
          <cell r="I1458">
            <v>4</v>
          </cell>
        </row>
        <row r="1459">
          <cell r="E1459" t="str">
            <v>ID045193</v>
          </cell>
          <cell r="G1459" t="str">
            <v>MAIN BOARD</v>
          </cell>
          <cell r="H1459" t="str">
            <v>5AN3</v>
          </cell>
          <cell r="I1459">
            <v>1</v>
          </cell>
        </row>
        <row r="1460">
          <cell r="E1460" t="str">
            <v>ID045194</v>
          </cell>
          <cell r="G1460" t="str">
            <v>FLT-T-PCB A ASS'Y</v>
          </cell>
          <cell r="H1460" t="str">
            <v>5AN3</v>
          </cell>
          <cell r="I1460">
            <v>6</v>
          </cell>
        </row>
        <row r="1461">
          <cell r="E1461" t="str">
            <v>ID045195</v>
          </cell>
          <cell r="G1461" t="str">
            <v>EYE GUARD SET</v>
          </cell>
          <cell r="H1461" t="str">
            <v>5X5.7</v>
          </cell>
          <cell r="I1461">
            <v>5</v>
          </cell>
        </row>
        <row r="1462">
          <cell r="E1462" t="str">
            <v>ID045197</v>
          </cell>
          <cell r="G1462" t="str">
            <v>UPPER KINFEROD ASM</v>
          </cell>
          <cell r="H1462" t="str">
            <v>5V5.8</v>
          </cell>
          <cell r="I1462">
            <v>2</v>
          </cell>
        </row>
        <row r="1463">
          <cell r="E1463" t="str">
            <v>ID045199</v>
          </cell>
          <cell r="G1463" t="str">
            <v>LEVEL ASM.</v>
          </cell>
          <cell r="H1463" t="str">
            <v>5W1.5</v>
          </cell>
          <cell r="I1463">
            <v>5</v>
          </cell>
        </row>
        <row r="1464">
          <cell r="E1464" t="str">
            <v>ID045200</v>
          </cell>
          <cell r="G1464" t="str">
            <v>FRONT SPRING</v>
          </cell>
          <cell r="H1464" t="str">
            <v>5AE4.2</v>
          </cell>
          <cell r="I1464">
            <v>5</v>
          </cell>
        </row>
        <row r="1465">
          <cell r="E1465" t="str">
            <v>ID045201</v>
          </cell>
          <cell r="G1465" t="str">
            <v>CONNECTING ROD ASM</v>
          </cell>
          <cell r="H1465" t="str">
            <v>5D6.5</v>
          </cell>
          <cell r="I1465">
            <v>3</v>
          </cell>
        </row>
        <row r="1466">
          <cell r="E1466" t="str">
            <v>ID045202</v>
          </cell>
          <cell r="G1466" t="str">
            <v>LEVER ASM</v>
          </cell>
          <cell r="H1466" t="str">
            <v>5D5.3</v>
          </cell>
          <cell r="I1466">
            <v>10</v>
          </cell>
        </row>
        <row r="1467">
          <cell r="E1467" t="str">
            <v>ID045203</v>
          </cell>
          <cell r="G1467" t="str">
            <v>COOLAR ASM</v>
          </cell>
          <cell r="H1467" t="str">
            <v>5H2.7</v>
          </cell>
          <cell r="I1467">
            <v>4</v>
          </cell>
        </row>
        <row r="1468">
          <cell r="E1468" t="str">
            <v>ID045206</v>
          </cell>
          <cell r="G1468" t="str">
            <v>SAFETY PLATE ASM.</v>
          </cell>
          <cell r="H1468" t="str">
            <v>5G3.3</v>
          </cell>
          <cell r="I1468">
            <v>3</v>
          </cell>
        </row>
        <row r="1469">
          <cell r="E1469" t="str">
            <v>ID045209</v>
          </cell>
          <cell r="G1469" t="str">
            <v>ECCENTRIC ASM</v>
          </cell>
          <cell r="H1469" t="str">
            <v>5C1.7</v>
          </cell>
          <cell r="I1469">
            <v>5</v>
          </cell>
        </row>
        <row r="1470">
          <cell r="E1470" t="str">
            <v>ID045210</v>
          </cell>
          <cell r="G1470" t="str">
            <v>COLLAR ASM</v>
          </cell>
          <cell r="H1470" t="str">
            <v>5G7.1</v>
          </cell>
          <cell r="I1470">
            <v>16</v>
          </cell>
        </row>
        <row r="1471">
          <cell r="E1471" t="str">
            <v>ID045211</v>
          </cell>
          <cell r="G1471" t="str">
            <v>LEVER ASM</v>
          </cell>
          <cell r="H1471" t="str">
            <v>5C1.8</v>
          </cell>
          <cell r="I1471">
            <v>3</v>
          </cell>
        </row>
        <row r="1472">
          <cell r="E1472" t="str">
            <v>ID045214</v>
          </cell>
          <cell r="G1472" t="str">
            <v>JOINT ASM</v>
          </cell>
          <cell r="H1472" t="str">
            <v>5E7.4</v>
          </cell>
          <cell r="I1472">
            <v>4</v>
          </cell>
        </row>
        <row r="1473">
          <cell r="E1473" t="str">
            <v>ID045215</v>
          </cell>
          <cell r="G1473" t="str">
            <v>JOINT ASM</v>
          </cell>
          <cell r="H1473" t="str">
            <v>5H1.3</v>
          </cell>
          <cell r="I1473">
            <v>7</v>
          </cell>
        </row>
        <row r="1474">
          <cell r="E1474" t="str">
            <v>ID045216</v>
          </cell>
          <cell r="G1474" t="str">
            <v>JOINT ASM</v>
          </cell>
          <cell r="H1474" t="str">
            <v>5H1.8</v>
          </cell>
          <cell r="I1474">
            <v>2</v>
          </cell>
        </row>
        <row r="1475">
          <cell r="E1475" t="str">
            <v>ID045221</v>
          </cell>
          <cell r="G1475" t="str">
            <v>ECCENTRIC CAM ASM</v>
          </cell>
          <cell r="H1475" t="str">
            <v>5D5.5</v>
          </cell>
          <cell r="I1475">
            <v>5</v>
          </cell>
        </row>
        <row r="1476">
          <cell r="E1476" t="str">
            <v>ID045222</v>
          </cell>
          <cell r="G1476" t="str">
            <v>FEED DOG SEAT ASM</v>
          </cell>
          <cell r="H1476" t="str">
            <v>5E7.1</v>
          </cell>
          <cell r="I1476">
            <v>7</v>
          </cell>
        </row>
        <row r="1477">
          <cell r="E1477" t="str">
            <v>ID045223</v>
          </cell>
          <cell r="G1477" t="str">
            <v>FEED DOG SEAT ASM</v>
          </cell>
          <cell r="H1477" t="str">
            <v>5E7.1</v>
          </cell>
          <cell r="I1477">
            <v>7</v>
          </cell>
        </row>
        <row r="1478">
          <cell r="E1478" t="str">
            <v>ID045224</v>
          </cell>
          <cell r="G1478" t="str">
            <v>SLIDE GUIDE ASM</v>
          </cell>
          <cell r="H1478" t="str">
            <v>5E1.4</v>
          </cell>
          <cell r="I1478">
            <v>4</v>
          </cell>
        </row>
        <row r="1479">
          <cell r="E1479" t="str">
            <v>ID045226</v>
          </cell>
          <cell r="G1479" t="str">
            <v>THREAD RETAINER ASM</v>
          </cell>
          <cell r="H1479" t="str">
            <v>5C1.2</v>
          </cell>
          <cell r="I1479">
            <v>5</v>
          </cell>
        </row>
        <row r="1480">
          <cell r="E1480" t="str">
            <v>ID045227</v>
          </cell>
          <cell r="G1480" t="str">
            <v>JOINT ASM</v>
          </cell>
          <cell r="H1480" t="str">
            <v>5D6.7</v>
          </cell>
          <cell r="I1480">
            <v>3</v>
          </cell>
        </row>
        <row r="1481">
          <cell r="E1481" t="str">
            <v>ID045228</v>
          </cell>
          <cell r="G1481" t="str">
            <v>PUMP ASM</v>
          </cell>
          <cell r="H1481" t="str">
            <v>5L2</v>
          </cell>
          <cell r="I1481">
            <v>2</v>
          </cell>
        </row>
        <row r="1482">
          <cell r="E1482" t="str">
            <v>ID045229</v>
          </cell>
          <cell r="G1482" t="str">
            <v>ROLLER ASM</v>
          </cell>
          <cell r="H1482" t="str">
            <v>5C6</v>
          </cell>
          <cell r="I1482">
            <v>2</v>
          </cell>
        </row>
        <row r="1483">
          <cell r="E1483" t="str">
            <v>ID045232</v>
          </cell>
          <cell r="G1483" t="str">
            <v>SUPPORT</v>
          </cell>
          <cell r="H1483" t="str">
            <v>5M1.25</v>
          </cell>
          <cell r="I1483">
            <v>12</v>
          </cell>
        </row>
        <row r="1484">
          <cell r="E1484" t="str">
            <v>ID045233</v>
          </cell>
          <cell r="G1484" t="str">
            <v>SPRING</v>
          </cell>
          <cell r="H1484" t="str">
            <v>5AE2.3</v>
          </cell>
          <cell r="I1484">
            <v>3</v>
          </cell>
        </row>
        <row r="1485">
          <cell r="E1485" t="str">
            <v>ID045234</v>
          </cell>
          <cell r="G1485" t="str">
            <v>THREAD PASS BUSH</v>
          </cell>
          <cell r="H1485" t="str">
            <v>5AF1.4</v>
          </cell>
          <cell r="I1485">
            <v>8</v>
          </cell>
        </row>
        <row r="1486">
          <cell r="E1486" t="str">
            <v>ID045235</v>
          </cell>
          <cell r="G1486" t="str">
            <v>SCREW M3 L=5</v>
          </cell>
          <cell r="H1486" t="str">
            <v>5AE1.32</v>
          </cell>
          <cell r="I1486">
            <v>40</v>
          </cell>
        </row>
        <row r="1487">
          <cell r="E1487" t="str">
            <v>ID045236</v>
          </cell>
          <cell r="G1487" t="str">
            <v>FRONT TERMINAL COVER</v>
          </cell>
          <cell r="H1487" t="str">
            <v>5AB4</v>
          </cell>
          <cell r="I1487">
            <v>85</v>
          </cell>
        </row>
        <row r="1488">
          <cell r="E1488" t="str">
            <v>ID045243</v>
          </cell>
          <cell r="G1488" t="str">
            <v>GUIDE</v>
          </cell>
          <cell r="H1488" t="str">
            <v>5AE4.4</v>
          </cell>
          <cell r="I1488">
            <v>5</v>
          </cell>
        </row>
        <row r="1489">
          <cell r="E1489" t="str">
            <v>ID045248</v>
          </cell>
          <cell r="G1489" t="str">
            <v>CONNECTOR</v>
          </cell>
          <cell r="H1489" t="str">
            <v>5Q5.8</v>
          </cell>
          <cell r="I1489">
            <v>5</v>
          </cell>
        </row>
        <row r="1490">
          <cell r="E1490" t="str">
            <v>ID045249</v>
          </cell>
          <cell r="G1490" t="str">
            <v>CYLINDER HEAD</v>
          </cell>
          <cell r="H1490" t="str">
            <v>5O7.3</v>
          </cell>
          <cell r="I1490">
            <v>5</v>
          </cell>
        </row>
        <row r="1491">
          <cell r="E1491" t="str">
            <v>ID045250</v>
          </cell>
          <cell r="G1491" t="str">
            <v>FOWER COAD</v>
          </cell>
          <cell r="H1491" t="str">
            <v>5M6.28</v>
          </cell>
          <cell r="I1491">
            <v>1</v>
          </cell>
        </row>
        <row r="1492">
          <cell r="E1492" t="str">
            <v>ID045251</v>
          </cell>
          <cell r="G1492" t="str">
            <v>FOWER COAD</v>
          </cell>
          <cell r="H1492" t="str">
            <v>5N7.6</v>
          </cell>
          <cell r="I1492">
            <v>5</v>
          </cell>
        </row>
        <row r="1493">
          <cell r="E1493" t="str">
            <v>ID045253</v>
          </cell>
          <cell r="G1493" t="str">
            <v>CYLINDER BRACKET</v>
          </cell>
          <cell r="H1493" t="str">
            <v>5P4.8</v>
          </cell>
          <cell r="I1493">
            <v>1</v>
          </cell>
        </row>
        <row r="1494">
          <cell r="E1494" t="str">
            <v>ID045255</v>
          </cell>
          <cell r="G1494" t="str">
            <v>BASE</v>
          </cell>
          <cell r="H1494" t="str">
            <v>5S6</v>
          </cell>
          <cell r="I1494">
            <v>1</v>
          </cell>
        </row>
        <row r="1495">
          <cell r="E1495" t="str">
            <v>ID045258</v>
          </cell>
          <cell r="G1495" t="str">
            <v>POWER CORD</v>
          </cell>
          <cell r="H1495" t="str">
            <v>5M1.15</v>
          </cell>
          <cell r="I1495">
            <v>10</v>
          </cell>
        </row>
        <row r="1496">
          <cell r="E1496" t="str">
            <v>ID045259</v>
          </cell>
          <cell r="G1496" t="str">
            <v>POWER CORD</v>
          </cell>
          <cell r="H1496" t="str">
            <v>5V1.4</v>
          </cell>
          <cell r="I1496">
            <v>40</v>
          </cell>
        </row>
        <row r="1497">
          <cell r="E1497" t="str">
            <v>ID045260</v>
          </cell>
          <cell r="G1497" t="str">
            <v>POWER CORD</v>
          </cell>
          <cell r="H1497" t="str">
            <v>5K2</v>
          </cell>
          <cell r="I1497">
            <v>100</v>
          </cell>
        </row>
        <row r="1498">
          <cell r="E1498" t="str">
            <v>ID045261</v>
          </cell>
          <cell r="G1498" t="str">
            <v>SCREW</v>
          </cell>
          <cell r="H1498" t="str">
            <v>5M7.12</v>
          </cell>
          <cell r="I1498">
            <v>12</v>
          </cell>
        </row>
        <row r="1499">
          <cell r="E1499" t="str">
            <v>ID045262</v>
          </cell>
          <cell r="G1499" t="str">
            <v>ELECTROMAGNETIC VALVE BASE</v>
          </cell>
          <cell r="H1499" t="str">
            <v>5P2.1</v>
          </cell>
          <cell r="I1499">
            <v>3</v>
          </cell>
        </row>
        <row r="1500">
          <cell r="E1500" t="str">
            <v>ID045263</v>
          </cell>
          <cell r="G1500" t="str">
            <v>CYLINDER ASM.</v>
          </cell>
          <cell r="H1500" t="str">
            <v>5R6</v>
          </cell>
          <cell r="I1500">
            <v>1</v>
          </cell>
        </row>
        <row r="1501">
          <cell r="E1501" t="str">
            <v>ID045265</v>
          </cell>
          <cell r="G1501" t="str">
            <v>ARM</v>
          </cell>
          <cell r="H1501" t="str">
            <v>5T6.31</v>
          </cell>
          <cell r="I1501">
            <v>1</v>
          </cell>
        </row>
        <row r="1502">
          <cell r="E1502" t="str">
            <v>ID045266</v>
          </cell>
          <cell r="G1502" t="str">
            <v>WASHER</v>
          </cell>
          <cell r="H1502" t="str">
            <v>5T5.11</v>
          </cell>
          <cell r="I1502">
            <v>12</v>
          </cell>
        </row>
        <row r="1503">
          <cell r="E1503" t="str">
            <v>ID045267</v>
          </cell>
          <cell r="G1503" t="str">
            <v>PIN</v>
          </cell>
          <cell r="H1503" t="str">
            <v>5T3.30</v>
          </cell>
          <cell r="I1503">
            <v>10</v>
          </cell>
        </row>
        <row r="1504">
          <cell r="E1504" t="str">
            <v>ID045268</v>
          </cell>
          <cell r="G1504" t="str">
            <v>SPRING</v>
          </cell>
          <cell r="H1504" t="str">
            <v>5T6.10</v>
          </cell>
          <cell r="I1504">
            <v>12</v>
          </cell>
        </row>
        <row r="1505">
          <cell r="E1505" t="str">
            <v>ID045269</v>
          </cell>
          <cell r="G1505" t="str">
            <v>CAM</v>
          </cell>
          <cell r="H1505" t="str">
            <v>5T6.15</v>
          </cell>
          <cell r="I1505">
            <v>12</v>
          </cell>
        </row>
        <row r="1506">
          <cell r="E1506" t="str">
            <v>ID045270</v>
          </cell>
          <cell r="G1506" t="str">
            <v>GUIDE</v>
          </cell>
          <cell r="H1506" t="str">
            <v>5T4.7</v>
          </cell>
          <cell r="I1506">
            <v>4</v>
          </cell>
        </row>
        <row r="1507">
          <cell r="E1507" t="str">
            <v>ID045271</v>
          </cell>
          <cell r="G1507" t="str">
            <v>SCREW</v>
          </cell>
          <cell r="H1507" t="str">
            <v>5T5.6</v>
          </cell>
          <cell r="I1507">
            <v>12</v>
          </cell>
        </row>
        <row r="1508">
          <cell r="E1508" t="str">
            <v>ID045272</v>
          </cell>
          <cell r="G1508" t="str">
            <v>GLOTA GUIDE</v>
          </cell>
          <cell r="H1508" t="str">
            <v>5W1.4</v>
          </cell>
          <cell r="I1508">
            <v>2</v>
          </cell>
        </row>
        <row r="1509">
          <cell r="E1509" t="str">
            <v>ID045273</v>
          </cell>
          <cell r="G1509" t="str">
            <v>HING SEAT</v>
          </cell>
          <cell r="H1509" t="str">
            <v>5T6.3</v>
          </cell>
          <cell r="I1509">
            <v>12</v>
          </cell>
        </row>
        <row r="1510">
          <cell r="E1510" t="str">
            <v>ID045274</v>
          </cell>
          <cell r="G1510" t="str">
            <v>SPACER</v>
          </cell>
          <cell r="H1510" t="str">
            <v>5T5.10</v>
          </cell>
          <cell r="I1510">
            <v>6</v>
          </cell>
        </row>
        <row r="1511">
          <cell r="E1511" t="str">
            <v>ID045275</v>
          </cell>
          <cell r="G1511" t="str">
            <v>STOPPER</v>
          </cell>
          <cell r="H1511" t="str">
            <v>5T6.16</v>
          </cell>
          <cell r="I1511">
            <v>4</v>
          </cell>
        </row>
        <row r="1512">
          <cell r="E1512" t="str">
            <v>ID045276</v>
          </cell>
          <cell r="G1512" t="str">
            <v>SPRING</v>
          </cell>
          <cell r="H1512" t="str">
            <v>5T6.5</v>
          </cell>
          <cell r="I1512">
            <v>12</v>
          </cell>
        </row>
        <row r="1513">
          <cell r="E1513" t="str">
            <v>ID045277</v>
          </cell>
          <cell r="G1513" t="str">
            <v>HOOK</v>
          </cell>
          <cell r="H1513" t="str">
            <v>5T3.27</v>
          </cell>
          <cell r="I1513">
            <v>12</v>
          </cell>
        </row>
        <row r="1514">
          <cell r="E1514" t="str">
            <v>ID045278</v>
          </cell>
          <cell r="G1514" t="str">
            <v>HING</v>
          </cell>
          <cell r="H1514" t="str">
            <v>5U3.9</v>
          </cell>
          <cell r="I1514">
            <v>6</v>
          </cell>
        </row>
        <row r="1515">
          <cell r="E1515" t="str">
            <v>ID045279</v>
          </cell>
          <cell r="G1515" t="str">
            <v>FOLDER</v>
          </cell>
          <cell r="H1515" t="str">
            <v>5U3.9</v>
          </cell>
          <cell r="I1515">
            <v>6</v>
          </cell>
        </row>
        <row r="1516">
          <cell r="E1516" t="str">
            <v>ID045280</v>
          </cell>
          <cell r="G1516" t="str">
            <v>LEVER</v>
          </cell>
          <cell r="H1516" t="str">
            <v>5T3.27</v>
          </cell>
          <cell r="I1516">
            <v>12</v>
          </cell>
        </row>
        <row r="1517">
          <cell r="E1517" t="str">
            <v>ID045281</v>
          </cell>
          <cell r="G1517" t="str">
            <v>SPACER</v>
          </cell>
          <cell r="H1517" t="str">
            <v>5T5.20</v>
          </cell>
          <cell r="I1517">
            <v>4</v>
          </cell>
        </row>
        <row r="1518">
          <cell r="E1518" t="str">
            <v>ID045282</v>
          </cell>
          <cell r="G1518" t="str">
            <v>WASHER</v>
          </cell>
          <cell r="H1518" t="str">
            <v>5T6.14</v>
          </cell>
          <cell r="I1518">
            <v>12</v>
          </cell>
        </row>
        <row r="1519">
          <cell r="E1519" t="str">
            <v>ID045283</v>
          </cell>
          <cell r="G1519" t="str">
            <v>REGULATOR</v>
          </cell>
          <cell r="H1519" t="str">
            <v>5T6.36</v>
          </cell>
          <cell r="I1519">
            <v>6</v>
          </cell>
        </row>
        <row r="1520">
          <cell r="E1520" t="str">
            <v>ID045284</v>
          </cell>
          <cell r="G1520" t="str">
            <v>SPRING</v>
          </cell>
          <cell r="H1520" t="str">
            <v>5T5.28</v>
          </cell>
          <cell r="I1520">
            <v>24</v>
          </cell>
        </row>
        <row r="1521">
          <cell r="E1521" t="str">
            <v>ID045285</v>
          </cell>
          <cell r="G1521" t="str">
            <v>PIN</v>
          </cell>
          <cell r="H1521" t="str">
            <v>5T4.4</v>
          </cell>
          <cell r="I1521">
            <v>8</v>
          </cell>
        </row>
        <row r="1522">
          <cell r="E1522" t="str">
            <v>ID045286</v>
          </cell>
          <cell r="G1522" t="str">
            <v>GLOTA GUIDE</v>
          </cell>
          <cell r="H1522" t="str">
            <v>5X4.8</v>
          </cell>
          <cell r="I1522">
            <v>2</v>
          </cell>
        </row>
        <row r="1523">
          <cell r="E1523" t="str">
            <v>ID045287</v>
          </cell>
          <cell r="G1523" t="str">
            <v>PLATE</v>
          </cell>
          <cell r="H1523" t="str">
            <v>5T6.8</v>
          </cell>
          <cell r="I1523">
            <v>4</v>
          </cell>
        </row>
        <row r="1524">
          <cell r="E1524" t="str">
            <v>ID045288</v>
          </cell>
          <cell r="G1524" t="str">
            <v>SPRING</v>
          </cell>
          <cell r="H1524" t="str">
            <v>5X3.6</v>
          </cell>
          <cell r="I1524">
            <v>19</v>
          </cell>
        </row>
        <row r="1525">
          <cell r="E1525" t="str">
            <v>ID045289</v>
          </cell>
          <cell r="G1525" t="str">
            <v>GUIDE</v>
          </cell>
          <cell r="H1525" t="str">
            <v>5W6.8</v>
          </cell>
          <cell r="I1525">
            <v>3</v>
          </cell>
        </row>
        <row r="1526">
          <cell r="E1526" t="str">
            <v>ID045290</v>
          </cell>
          <cell r="G1526" t="str">
            <v>LOEWER KNIFE HODER</v>
          </cell>
          <cell r="H1526" t="str">
            <v>5U4.9</v>
          </cell>
          <cell r="I1526">
            <v>2</v>
          </cell>
        </row>
        <row r="1527">
          <cell r="E1527" t="str">
            <v>ID045291</v>
          </cell>
          <cell r="G1527" t="str">
            <v>KNIFE ASSEMBLY</v>
          </cell>
          <cell r="H1527" t="str">
            <v>5U2.2</v>
          </cell>
          <cell r="I1527">
            <v>3</v>
          </cell>
        </row>
        <row r="1528">
          <cell r="E1528" t="str">
            <v>ID045293</v>
          </cell>
          <cell r="G1528" t="str">
            <v>SPRING BASE</v>
          </cell>
          <cell r="H1528" t="str">
            <v>5X1.1</v>
          </cell>
          <cell r="I1528">
            <v>12</v>
          </cell>
        </row>
        <row r="1529">
          <cell r="E1529" t="str">
            <v>ID045294</v>
          </cell>
          <cell r="G1529" t="str">
            <v>CUTTER</v>
          </cell>
          <cell r="H1529" t="str">
            <v>5U2.3</v>
          </cell>
          <cell r="I1529">
            <v>17</v>
          </cell>
        </row>
        <row r="1530">
          <cell r="E1530" t="str">
            <v>ID045296</v>
          </cell>
          <cell r="G1530" t="str">
            <v>SCREW</v>
          </cell>
          <cell r="H1530" t="str">
            <v>5V4.8</v>
          </cell>
          <cell r="I1530">
            <v>5</v>
          </cell>
        </row>
        <row r="1531">
          <cell r="E1531" t="str">
            <v>ID045297</v>
          </cell>
          <cell r="G1531" t="str">
            <v>THREAD HOLDER</v>
          </cell>
          <cell r="H1531" t="str">
            <v>5V4.7</v>
          </cell>
          <cell r="I1531">
            <v>21</v>
          </cell>
        </row>
        <row r="1532">
          <cell r="E1532" t="str">
            <v>ID045298</v>
          </cell>
          <cell r="G1532" t="str">
            <v>STOPPER</v>
          </cell>
          <cell r="H1532" t="str">
            <v>5X1.1</v>
          </cell>
          <cell r="I1532">
            <v>13</v>
          </cell>
        </row>
        <row r="1533">
          <cell r="E1533" t="str">
            <v>ID045299</v>
          </cell>
          <cell r="G1533" t="str">
            <v>COVER</v>
          </cell>
          <cell r="H1533" t="str">
            <v>5V5.2</v>
          </cell>
          <cell r="I1533">
            <v>15</v>
          </cell>
        </row>
        <row r="1534">
          <cell r="E1534" t="str">
            <v>ID045300</v>
          </cell>
          <cell r="G1534" t="str">
            <v>HOOK</v>
          </cell>
          <cell r="H1534" t="str">
            <v>5X5.8</v>
          </cell>
          <cell r="I1534">
            <v>1</v>
          </cell>
        </row>
        <row r="1535">
          <cell r="E1535" t="str">
            <v>ID045301</v>
          </cell>
          <cell r="G1535" t="str">
            <v>LEVER</v>
          </cell>
          <cell r="H1535" t="str">
            <v>5F1.3</v>
          </cell>
          <cell r="I1535">
            <v>3</v>
          </cell>
        </row>
        <row r="1536">
          <cell r="E1536" t="str">
            <v>ID045302</v>
          </cell>
          <cell r="G1536" t="str">
            <v>REGULATOR PLATE</v>
          </cell>
          <cell r="H1536" t="str">
            <v>5H4.7</v>
          </cell>
          <cell r="I1536">
            <v>10</v>
          </cell>
        </row>
        <row r="1537">
          <cell r="E1537" t="str">
            <v>ID045303</v>
          </cell>
          <cell r="G1537" t="str">
            <v>BRACKET</v>
          </cell>
          <cell r="H1537" t="str">
            <v>5L3</v>
          </cell>
          <cell r="I1537">
            <v>2</v>
          </cell>
        </row>
        <row r="1538">
          <cell r="E1538" t="str">
            <v>ID045304</v>
          </cell>
          <cell r="G1538" t="str">
            <v>SPACER</v>
          </cell>
          <cell r="H1538" t="str">
            <v>5I5.3</v>
          </cell>
          <cell r="I1538">
            <v>25</v>
          </cell>
        </row>
        <row r="1539">
          <cell r="E1539" t="str">
            <v>ID045305</v>
          </cell>
          <cell r="G1539" t="str">
            <v>PIN</v>
          </cell>
          <cell r="H1539" t="str">
            <v>5G4.4</v>
          </cell>
          <cell r="I1539">
            <v>15</v>
          </cell>
        </row>
        <row r="1540">
          <cell r="E1540" t="str">
            <v>ID045306</v>
          </cell>
          <cell r="G1540" t="str">
            <v>BRACKET</v>
          </cell>
          <cell r="H1540" t="str">
            <v>5H3.5</v>
          </cell>
          <cell r="I1540">
            <v>8</v>
          </cell>
        </row>
        <row r="1541">
          <cell r="E1541" t="str">
            <v>ID045307</v>
          </cell>
          <cell r="G1541" t="str">
            <v>COVER</v>
          </cell>
          <cell r="H1541" t="str">
            <v>5N5.3</v>
          </cell>
          <cell r="I1541">
            <v>7</v>
          </cell>
        </row>
        <row r="1542">
          <cell r="E1542" t="str">
            <v>ID045308</v>
          </cell>
          <cell r="G1542" t="str">
            <v>CYLINDER</v>
          </cell>
          <cell r="H1542" t="str">
            <v>5K2</v>
          </cell>
          <cell r="I1542">
            <v>5</v>
          </cell>
        </row>
        <row r="1543">
          <cell r="E1543" t="str">
            <v>ID045309</v>
          </cell>
          <cell r="G1543" t="str">
            <v>LINK</v>
          </cell>
          <cell r="H1543" t="str">
            <v>5E6.2</v>
          </cell>
          <cell r="I1543">
            <v>4</v>
          </cell>
        </row>
        <row r="1544">
          <cell r="E1544" t="str">
            <v>ID045310</v>
          </cell>
          <cell r="G1544" t="str">
            <v>JOINT</v>
          </cell>
          <cell r="H1544" t="str">
            <v>5F1.3</v>
          </cell>
          <cell r="I1544">
            <v>5</v>
          </cell>
        </row>
        <row r="1545">
          <cell r="E1545" t="str">
            <v>ID045311</v>
          </cell>
          <cell r="G1545" t="str">
            <v>STUD</v>
          </cell>
          <cell r="H1545" t="str">
            <v>5E6.5</v>
          </cell>
          <cell r="I1545">
            <v>32</v>
          </cell>
        </row>
        <row r="1546">
          <cell r="E1546" t="str">
            <v>ID045313</v>
          </cell>
          <cell r="G1546" t="str">
            <v>NUT</v>
          </cell>
          <cell r="H1546" t="str">
            <v>5M6.24</v>
          </cell>
          <cell r="I1546">
            <v>29</v>
          </cell>
        </row>
        <row r="1547">
          <cell r="E1547" t="str">
            <v>ID045314</v>
          </cell>
          <cell r="G1547" t="str">
            <v>REGULATOR PLATGE</v>
          </cell>
          <cell r="H1547" t="str">
            <v>5F6.7</v>
          </cell>
          <cell r="I1547">
            <v>7</v>
          </cell>
        </row>
        <row r="1548">
          <cell r="E1548" t="str">
            <v>ID045315</v>
          </cell>
          <cell r="G1548" t="str">
            <v>LEVER</v>
          </cell>
          <cell r="H1548" t="str">
            <v>5V6.4</v>
          </cell>
          <cell r="I1548">
            <v>3</v>
          </cell>
        </row>
        <row r="1549">
          <cell r="E1549" t="str">
            <v>ID045316</v>
          </cell>
          <cell r="G1549" t="str">
            <v>BRACKET</v>
          </cell>
          <cell r="H1549" t="str">
            <v>5I7.9</v>
          </cell>
          <cell r="I1549">
            <v>2</v>
          </cell>
        </row>
        <row r="1550">
          <cell r="E1550" t="str">
            <v>ID045317</v>
          </cell>
          <cell r="G1550" t="str">
            <v>WASHER</v>
          </cell>
          <cell r="H1550" t="str">
            <v>5E5.4</v>
          </cell>
          <cell r="I1550">
            <v>3</v>
          </cell>
        </row>
        <row r="1551">
          <cell r="E1551" t="str">
            <v>ID045318</v>
          </cell>
          <cell r="G1551" t="str">
            <v>LINK</v>
          </cell>
          <cell r="H1551" t="str">
            <v>5D6.9</v>
          </cell>
          <cell r="I1551">
            <v>6</v>
          </cell>
        </row>
        <row r="1552">
          <cell r="E1552" t="str">
            <v>ID045319</v>
          </cell>
          <cell r="G1552" t="str">
            <v>HEAT TRANSFER</v>
          </cell>
          <cell r="H1552" t="str">
            <v>5I4.5</v>
          </cell>
          <cell r="I1552">
            <v>5</v>
          </cell>
        </row>
        <row r="1553">
          <cell r="E1553" t="str">
            <v>ID045322</v>
          </cell>
          <cell r="G1553" t="str">
            <v>SPRING</v>
          </cell>
          <cell r="H1553" t="str">
            <v>5N2.6</v>
          </cell>
          <cell r="I1553">
            <v>23</v>
          </cell>
        </row>
        <row r="1554">
          <cell r="E1554" t="str">
            <v>ID045323</v>
          </cell>
          <cell r="G1554" t="str">
            <v>ATTACHMENT PLATE</v>
          </cell>
          <cell r="H1554" t="str">
            <v>5V5.5</v>
          </cell>
          <cell r="I1554">
            <v>10</v>
          </cell>
        </row>
        <row r="1555">
          <cell r="E1555" t="str">
            <v>ID045325</v>
          </cell>
          <cell r="G1555" t="str">
            <v>BACKET</v>
          </cell>
          <cell r="H1555" t="str">
            <v>5Q3.2</v>
          </cell>
          <cell r="I1555">
            <v>7</v>
          </cell>
        </row>
        <row r="1556">
          <cell r="E1556" t="str">
            <v>ID045326</v>
          </cell>
          <cell r="G1556" t="str">
            <v>BACKET</v>
          </cell>
          <cell r="H1556" t="str">
            <v>5Q3.1</v>
          </cell>
          <cell r="I1556">
            <v>7</v>
          </cell>
        </row>
        <row r="1557">
          <cell r="E1557" t="str">
            <v>ID045327</v>
          </cell>
          <cell r="G1557" t="str">
            <v>AIR CYLINDER FOR PRESSER FOOT</v>
          </cell>
          <cell r="H1557" t="str">
            <v>5Y3</v>
          </cell>
          <cell r="I1557">
            <v>16</v>
          </cell>
        </row>
        <row r="1558">
          <cell r="E1558" t="str">
            <v>ID045328</v>
          </cell>
          <cell r="G1558" t="str">
            <v>ELECTRICAL CONTROLLER</v>
          </cell>
          <cell r="H1558" t="str">
            <v>5Y4</v>
          </cell>
          <cell r="I1558">
            <v>5</v>
          </cell>
        </row>
        <row r="1559">
          <cell r="E1559" t="str">
            <v>ID045330</v>
          </cell>
          <cell r="G1559" t="str">
            <v>HINGE</v>
          </cell>
          <cell r="H1559" t="str">
            <v>5V3.5</v>
          </cell>
          <cell r="I1559">
            <v>2</v>
          </cell>
        </row>
        <row r="1560">
          <cell r="E1560" t="str">
            <v>ID045331</v>
          </cell>
          <cell r="G1560" t="str">
            <v>BRACKET</v>
          </cell>
          <cell r="H1560" t="str">
            <v>5V2.8</v>
          </cell>
          <cell r="I1560">
            <v>4</v>
          </cell>
        </row>
        <row r="1561">
          <cell r="E1561" t="str">
            <v>ID045333</v>
          </cell>
          <cell r="G1561" t="str">
            <v>TIMEING PULLEY</v>
          </cell>
          <cell r="H1561" t="str">
            <v>5G6.4</v>
          </cell>
          <cell r="I1561">
            <v>1</v>
          </cell>
        </row>
        <row r="1562">
          <cell r="E1562" t="str">
            <v>ID045335</v>
          </cell>
          <cell r="G1562" t="str">
            <v>FOOT PEDAL CONTROLLER ASM</v>
          </cell>
          <cell r="H1562" t="str">
            <v>5AO4</v>
          </cell>
          <cell r="I1562">
            <v>3</v>
          </cell>
        </row>
        <row r="1563">
          <cell r="E1563" t="str">
            <v>ID045340</v>
          </cell>
          <cell r="G1563" t="str">
            <v>UPPER FEED ROLLER BRACKET</v>
          </cell>
          <cell r="H1563" t="str">
            <v>5AB7</v>
          </cell>
          <cell r="I1563">
            <v>3</v>
          </cell>
        </row>
        <row r="1564">
          <cell r="E1564" t="str">
            <v>ID045341</v>
          </cell>
          <cell r="G1564" t="str">
            <v>ROLLER PRESS BAR BUSHING</v>
          </cell>
          <cell r="H1564" t="str">
            <v>5AB6.3</v>
          </cell>
          <cell r="I1564">
            <v>3</v>
          </cell>
        </row>
        <row r="1565">
          <cell r="E1565" t="str">
            <v>ID045342</v>
          </cell>
          <cell r="G1565" t="str">
            <v>KNOCK PIN</v>
          </cell>
          <cell r="H1565" t="str">
            <v>5AB6.3</v>
          </cell>
          <cell r="I1565">
            <v>12</v>
          </cell>
        </row>
        <row r="1566">
          <cell r="E1566" t="str">
            <v>ID045343</v>
          </cell>
          <cell r="G1566" t="str">
            <v>SPRING REGULATOR</v>
          </cell>
          <cell r="H1566" t="str">
            <v>5AB7</v>
          </cell>
          <cell r="I1566">
            <v>5</v>
          </cell>
        </row>
        <row r="1567">
          <cell r="E1567" t="str">
            <v>ID045344</v>
          </cell>
          <cell r="G1567" t="str">
            <v>UPPER FEED ROLLER PRESS BAR</v>
          </cell>
          <cell r="H1567" t="str">
            <v>5AB7</v>
          </cell>
          <cell r="I1567">
            <v>6</v>
          </cell>
        </row>
        <row r="1568">
          <cell r="E1568" t="str">
            <v>ID045345</v>
          </cell>
          <cell r="G1568" t="str">
            <v>SPRING</v>
          </cell>
          <cell r="H1568" t="str">
            <v>5AB7</v>
          </cell>
          <cell r="I1568">
            <v>4</v>
          </cell>
        </row>
        <row r="1569">
          <cell r="E1569" t="str">
            <v>ID045347</v>
          </cell>
          <cell r="G1569" t="str">
            <v>LIFTING LEVER SLEEVE</v>
          </cell>
          <cell r="H1569" t="str">
            <v>5AB6.2</v>
          </cell>
          <cell r="I1569">
            <v>7</v>
          </cell>
        </row>
        <row r="1570">
          <cell r="E1570" t="str">
            <v>ID045348</v>
          </cell>
          <cell r="G1570" t="str">
            <v>UPPER FEED ROLLER LIFTING LEVE</v>
          </cell>
          <cell r="H1570" t="str">
            <v>5AB6.8</v>
          </cell>
          <cell r="I1570">
            <v>2</v>
          </cell>
        </row>
        <row r="1571">
          <cell r="E1571" t="str">
            <v>ID045349</v>
          </cell>
          <cell r="G1571" t="str">
            <v>LIFTER CONNECTING PLATE</v>
          </cell>
          <cell r="H1571" t="str">
            <v>5AB6.2</v>
          </cell>
          <cell r="I1571">
            <v>4</v>
          </cell>
        </row>
        <row r="1572">
          <cell r="E1572" t="str">
            <v>ID045351</v>
          </cell>
          <cell r="G1572" t="str">
            <v>UPPER FEED ROLLER LIFTER PIN</v>
          </cell>
          <cell r="H1572" t="str">
            <v>5AB6.7</v>
          </cell>
          <cell r="I1572">
            <v>10</v>
          </cell>
        </row>
        <row r="1573">
          <cell r="E1573" t="str">
            <v>ID045352</v>
          </cell>
          <cell r="G1573" t="str">
            <v>LEFT UPPER FEED ROLLER AR</v>
          </cell>
          <cell r="H1573" t="str">
            <v>5G6.8</v>
          </cell>
          <cell r="I1573">
            <v>15</v>
          </cell>
        </row>
        <row r="1574">
          <cell r="E1574" t="str">
            <v>ID045353</v>
          </cell>
          <cell r="G1574" t="str">
            <v>WASHER</v>
          </cell>
          <cell r="H1574" t="str">
            <v>5AB6.2</v>
          </cell>
          <cell r="I1574">
            <v>29</v>
          </cell>
        </row>
        <row r="1575">
          <cell r="E1575" t="str">
            <v>ID045354</v>
          </cell>
          <cell r="G1575" t="str">
            <v>SPACER</v>
          </cell>
          <cell r="H1575" t="str">
            <v>5AB6.6</v>
          </cell>
          <cell r="I1575">
            <v>28</v>
          </cell>
        </row>
        <row r="1576">
          <cell r="E1576" t="str">
            <v>ID045355</v>
          </cell>
          <cell r="G1576" t="str">
            <v>NUT</v>
          </cell>
          <cell r="H1576" t="str">
            <v>5AB7</v>
          </cell>
          <cell r="I1576">
            <v>25</v>
          </cell>
        </row>
        <row r="1577">
          <cell r="E1577" t="str">
            <v>ID045356</v>
          </cell>
          <cell r="G1577" t="str">
            <v>UPPER FEED ROLLER YOKE</v>
          </cell>
          <cell r="H1577" t="str">
            <v>5AB7</v>
          </cell>
          <cell r="I1577">
            <v>2</v>
          </cell>
        </row>
        <row r="1578">
          <cell r="E1578" t="str">
            <v>ID045357</v>
          </cell>
          <cell r="G1578" t="str">
            <v>LEFT CLUTCH DRIVING SHAFT</v>
          </cell>
          <cell r="H1578" t="str">
            <v>5AB6.3</v>
          </cell>
          <cell r="I1578">
            <v>3</v>
          </cell>
        </row>
        <row r="1579">
          <cell r="E1579" t="str">
            <v>ID045358</v>
          </cell>
          <cell r="G1579" t="str">
            <v>RIGHT CLUTCH DRIVING SHAFT BUS</v>
          </cell>
          <cell r="H1579" t="str">
            <v>5AB6.3</v>
          </cell>
          <cell r="I1579">
            <v>2</v>
          </cell>
        </row>
        <row r="1580">
          <cell r="E1580" t="str">
            <v>ID045359</v>
          </cell>
          <cell r="G1580" t="str">
            <v>STOP PIN</v>
          </cell>
          <cell r="H1580" t="str">
            <v>5AB6.1</v>
          </cell>
          <cell r="I1580">
            <v>36</v>
          </cell>
        </row>
        <row r="1581">
          <cell r="E1581" t="str">
            <v>ID045360</v>
          </cell>
          <cell r="G1581" t="str">
            <v>CLUTCH TENSION SLEEVE</v>
          </cell>
          <cell r="H1581" t="str">
            <v>5AB6.6</v>
          </cell>
          <cell r="I1581">
            <v>4</v>
          </cell>
        </row>
        <row r="1582">
          <cell r="E1582" t="str">
            <v>ID045361</v>
          </cell>
          <cell r="G1582" t="str">
            <v>YOKE GUIDE</v>
          </cell>
          <cell r="H1582" t="str">
            <v>5AB6.4</v>
          </cell>
          <cell r="I1582">
            <v>5</v>
          </cell>
        </row>
        <row r="1583">
          <cell r="E1583" t="str">
            <v>ID045362</v>
          </cell>
          <cell r="G1583" t="str">
            <v>YOKE PIN</v>
          </cell>
          <cell r="H1583" t="str">
            <v>5AB6.5</v>
          </cell>
          <cell r="I1583">
            <v>4</v>
          </cell>
        </row>
        <row r="1584">
          <cell r="E1584" t="str">
            <v>ID045363</v>
          </cell>
          <cell r="G1584" t="str">
            <v>COTTER PIN</v>
          </cell>
          <cell r="H1584" t="str">
            <v>5AB6.2</v>
          </cell>
          <cell r="I1584">
            <v>13</v>
          </cell>
        </row>
        <row r="1585">
          <cell r="E1585" t="str">
            <v>ID045364</v>
          </cell>
          <cell r="G1585" t="str">
            <v>CLUTCH DRIVING LEVER</v>
          </cell>
          <cell r="H1585" t="str">
            <v>5AB7</v>
          </cell>
          <cell r="I1585">
            <v>2</v>
          </cell>
        </row>
        <row r="1586">
          <cell r="E1586" t="str">
            <v>ID045365</v>
          </cell>
          <cell r="G1586" t="str">
            <v>CLUTCH TENSION SPRING</v>
          </cell>
          <cell r="H1586" t="str">
            <v>5AB6.6</v>
          </cell>
          <cell r="I1586">
            <v>13</v>
          </cell>
        </row>
        <row r="1587">
          <cell r="E1587" t="str">
            <v>ID045366</v>
          </cell>
          <cell r="G1587" t="str">
            <v>LOWER  FEED ROLLER</v>
          </cell>
          <cell r="H1587" t="str">
            <v>5E2.9</v>
          </cell>
          <cell r="I1587">
            <v>7</v>
          </cell>
        </row>
        <row r="1588">
          <cell r="E1588" t="str">
            <v>ID045367</v>
          </cell>
          <cell r="G1588" t="str">
            <v>LOWER FEED ROLLER SHAFT</v>
          </cell>
          <cell r="H1588" t="str">
            <v>5AB6.6</v>
          </cell>
          <cell r="I1588">
            <v>3</v>
          </cell>
        </row>
        <row r="1589">
          <cell r="E1589" t="str">
            <v>ID045368</v>
          </cell>
          <cell r="G1589" t="str">
            <v>SUPPLEMENTARY ROLLER</v>
          </cell>
          <cell r="H1589" t="str">
            <v>5AB6.9</v>
          </cell>
          <cell r="I1589">
            <v>3</v>
          </cell>
        </row>
        <row r="1590">
          <cell r="E1590" t="str">
            <v>ID045369</v>
          </cell>
          <cell r="G1590" t="str">
            <v>LEFT SUPPLEMENTARY ROOLER STAY</v>
          </cell>
          <cell r="H1590" t="str">
            <v>5AB6.8</v>
          </cell>
          <cell r="I1590">
            <v>3</v>
          </cell>
        </row>
        <row r="1591">
          <cell r="E1591" t="str">
            <v>ID045370</v>
          </cell>
          <cell r="G1591" t="str">
            <v>RIGHT SUPPLEMENTARY ROOLER STA</v>
          </cell>
          <cell r="H1591" t="str">
            <v>5AB6.5</v>
          </cell>
          <cell r="I1591">
            <v>4</v>
          </cell>
        </row>
        <row r="1592">
          <cell r="E1592" t="str">
            <v>ID045371</v>
          </cell>
          <cell r="G1592" t="str">
            <v>SUPPLEMENTARY ROLLER SUPPORT</v>
          </cell>
          <cell r="H1592" t="str">
            <v>5AB6.7</v>
          </cell>
          <cell r="I1592">
            <v>2</v>
          </cell>
        </row>
        <row r="1593">
          <cell r="E1593" t="str">
            <v>ID045372</v>
          </cell>
          <cell r="G1593" t="str">
            <v>CORRUGATED WASHER</v>
          </cell>
          <cell r="H1593" t="str">
            <v>5AB6.6</v>
          </cell>
          <cell r="I1593">
            <v>13</v>
          </cell>
        </row>
        <row r="1594">
          <cell r="E1594" t="str">
            <v>ID045373</v>
          </cell>
          <cell r="G1594" t="str">
            <v>RIGHT ROLLER SHAFT BUSHING</v>
          </cell>
          <cell r="H1594" t="str">
            <v>5AB6.3</v>
          </cell>
          <cell r="I1594">
            <v>5</v>
          </cell>
        </row>
        <row r="1595">
          <cell r="E1595" t="str">
            <v>ID045374</v>
          </cell>
          <cell r="G1595" t="str">
            <v>UPPER FEED ROLLER SHAFT LEVEER</v>
          </cell>
          <cell r="H1595" t="str">
            <v>5AB7</v>
          </cell>
          <cell r="I1595">
            <v>3</v>
          </cell>
        </row>
        <row r="1596">
          <cell r="E1596" t="str">
            <v>ID045375</v>
          </cell>
          <cell r="G1596" t="str">
            <v>UPPER FEED ROLLER DRIVING ROD</v>
          </cell>
          <cell r="H1596" t="str">
            <v>5AB6.9</v>
          </cell>
          <cell r="I1596">
            <v>7</v>
          </cell>
        </row>
        <row r="1597">
          <cell r="E1597" t="str">
            <v>ID045376</v>
          </cell>
          <cell r="G1597" t="str">
            <v>UPPER FEED ROLLER ARM</v>
          </cell>
          <cell r="H1597" t="str">
            <v>5AB7</v>
          </cell>
          <cell r="I1597">
            <v>5</v>
          </cell>
        </row>
        <row r="1598">
          <cell r="E1598" t="str">
            <v>ID045377</v>
          </cell>
          <cell r="G1598" t="str">
            <v>UPER FEED ROLLER LEVER PIN</v>
          </cell>
          <cell r="H1598" t="str">
            <v>5E5.9</v>
          </cell>
          <cell r="I1598">
            <v>63</v>
          </cell>
        </row>
        <row r="1599">
          <cell r="E1599" t="str">
            <v>ID045378</v>
          </cell>
          <cell r="G1599" t="str">
            <v>UPPER FEED ROLLER LEVER ROD</v>
          </cell>
          <cell r="H1599" t="str">
            <v>5G7.4</v>
          </cell>
          <cell r="I1599">
            <v>1</v>
          </cell>
        </row>
        <row r="1600">
          <cell r="E1600" t="str">
            <v>ID045380</v>
          </cell>
          <cell r="G1600" t="str">
            <v>UPPER FEED ROLLER REGULATOR</v>
          </cell>
          <cell r="H1600" t="str">
            <v>5AB7</v>
          </cell>
          <cell r="I1600">
            <v>5</v>
          </cell>
        </row>
        <row r="1601">
          <cell r="E1601" t="str">
            <v>ID045381</v>
          </cell>
          <cell r="G1601" t="str">
            <v>ADJUSTING STUD</v>
          </cell>
          <cell r="H1601" t="str">
            <v>5AB6.5</v>
          </cell>
          <cell r="I1601">
            <v>60</v>
          </cell>
        </row>
        <row r="1602">
          <cell r="E1602" t="str">
            <v>ID045382</v>
          </cell>
          <cell r="G1602" t="str">
            <v>BUSHING</v>
          </cell>
          <cell r="H1602" t="str">
            <v>5AB7</v>
          </cell>
          <cell r="I1602">
            <v>5</v>
          </cell>
        </row>
        <row r="1603">
          <cell r="E1603" t="str">
            <v>ID045383</v>
          </cell>
          <cell r="G1603" t="str">
            <v>UPPER FEED ROLLER DRIVING ROD</v>
          </cell>
          <cell r="H1603" t="str">
            <v>5AB7</v>
          </cell>
          <cell r="I1603">
            <v>4</v>
          </cell>
        </row>
        <row r="1604">
          <cell r="E1604" t="str">
            <v>ID045384</v>
          </cell>
          <cell r="G1604" t="str">
            <v>UPPER FEED ROOLER LEVER ROD AS</v>
          </cell>
          <cell r="H1604" t="str">
            <v>5AB7</v>
          </cell>
          <cell r="I1604">
            <v>6</v>
          </cell>
        </row>
        <row r="1605">
          <cell r="E1605" t="str">
            <v>ID045385</v>
          </cell>
          <cell r="G1605" t="str">
            <v>LOWER FEED ROLLER COVER</v>
          </cell>
          <cell r="H1605" t="str">
            <v>5AB6.9</v>
          </cell>
          <cell r="I1605">
            <v>2</v>
          </cell>
        </row>
        <row r="1606">
          <cell r="E1606" t="str">
            <v>ID045386</v>
          </cell>
          <cell r="G1606" t="str">
            <v>CYLINDER</v>
          </cell>
          <cell r="H1606" t="str">
            <v>5AB7</v>
          </cell>
          <cell r="I1606">
            <v>2</v>
          </cell>
        </row>
        <row r="1607">
          <cell r="E1607" t="str">
            <v>ID045387</v>
          </cell>
          <cell r="G1607" t="str">
            <v>SPACER</v>
          </cell>
          <cell r="H1607" t="str">
            <v>5AB6.1</v>
          </cell>
          <cell r="I1607">
            <v>12</v>
          </cell>
        </row>
        <row r="1608">
          <cell r="E1608" t="str">
            <v>ID045388</v>
          </cell>
          <cell r="G1608" t="str">
            <v>CYLINDER ASM.</v>
          </cell>
          <cell r="H1608" t="str">
            <v>5AB7</v>
          </cell>
          <cell r="I1608">
            <v>2</v>
          </cell>
        </row>
        <row r="1609">
          <cell r="E1609" t="str">
            <v>ID045389</v>
          </cell>
          <cell r="G1609" t="str">
            <v>JOINT ASM</v>
          </cell>
          <cell r="H1609" t="str">
            <v>5AB6.2</v>
          </cell>
          <cell r="I1609">
            <v>4</v>
          </cell>
        </row>
        <row r="1610">
          <cell r="E1610" t="str">
            <v>ID045390</v>
          </cell>
          <cell r="G1610" t="str">
            <v>BRACKET ASM</v>
          </cell>
          <cell r="H1610" t="str">
            <v>5H2.1</v>
          </cell>
          <cell r="I1610">
            <v>4</v>
          </cell>
        </row>
        <row r="1611">
          <cell r="E1611" t="str">
            <v>ID045391</v>
          </cell>
          <cell r="G1611" t="str">
            <v>CLUTCH DRIVING SHAFT</v>
          </cell>
          <cell r="H1611" t="str">
            <v>5AB7</v>
          </cell>
          <cell r="I1611">
            <v>4</v>
          </cell>
        </row>
        <row r="1612">
          <cell r="E1612" t="str">
            <v>ID045392</v>
          </cell>
          <cell r="G1612" t="str">
            <v>UPPER FEED ROLLER</v>
          </cell>
          <cell r="H1612" t="str">
            <v>5AB7</v>
          </cell>
          <cell r="I1612">
            <v>5</v>
          </cell>
        </row>
        <row r="1613">
          <cell r="E1613" t="str">
            <v>ID045393</v>
          </cell>
          <cell r="G1613" t="str">
            <v>CLUTCH</v>
          </cell>
          <cell r="H1613" t="str">
            <v>5AB7</v>
          </cell>
          <cell r="I1613">
            <v>5</v>
          </cell>
        </row>
        <row r="1614">
          <cell r="E1614" t="str">
            <v>ID045394</v>
          </cell>
          <cell r="G1614" t="str">
            <v>CLUTCH SLEEVE</v>
          </cell>
          <cell r="H1614" t="str">
            <v>5AB7</v>
          </cell>
          <cell r="I1614">
            <v>8</v>
          </cell>
        </row>
        <row r="1615">
          <cell r="E1615" t="str">
            <v>ID045395</v>
          </cell>
          <cell r="G1615" t="str">
            <v>CLUTCH SPACER</v>
          </cell>
          <cell r="H1615" t="str">
            <v>5AB7</v>
          </cell>
          <cell r="I1615">
            <v>2</v>
          </cell>
        </row>
        <row r="1616">
          <cell r="E1616" t="str">
            <v>ID045396</v>
          </cell>
          <cell r="G1616" t="str">
            <v>CLUTCH</v>
          </cell>
          <cell r="H1616" t="str">
            <v>5AB7</v>
          </cell>
          <cell r="I1616">
            <v>8</v>
          </cell>
        </row>
        <row r="1617">
          <cell r="E1617" t="str">
            <v>ID045399</v>
          </cell>
          <cell r="G1617" t="str">
            <v>PHOTOSENSOR</v>
          </cell>
          <cell r="H1617" t="str">
            <v>5Y3</v>
          </cell>
          <cell r="I1617">
            <v>2</v>
          </cell>
        </row>
        <row r="1618">
          <cell r="E1618" t="str">
            <v>ID045401</v>
          </cell>
          <cell r="G1618" t="str">
            <v>PIN</v>
          </cell>
          <cell r="H1618" t="str">
            <v>5W4.5</v>
          </cell>
          <cell r="I1618">
            <v>16</v>
          </cell>
        </row>
        <row r="1619">
          <cell r="E1619" t="str">
            <v>ID045403</v>
          </cell>
          <cell r="G1619" t="str">
            <v>BRACKET</v>
          </cell>
          <cell r="H1619" t="str">
            <v>5U1.5</v>
          </cell>
          <cell r="I1619">
            <v>11</v>
          </cell>
        </row>
        <row r="1620">
          <cell r="E1620" t="str">
            <v>ID045404</v>
          </cell>
          <cell r="G1620" t="str">
            <v>DRIVING LEVER</v>
          </cell>
          <cell r="H1620" t="str">
            <v>5T2.23</v>
          </cell>
          <cell r="I1620">
            <v>4</v>
          </cell>
        </row>
        <row r="1621">
          <cell r="E1621" t="str">
            <v>ID045405</v>
          </cell>
          <cell r="G1621" t="str">
            <v>SPRING</v>
          </cell>
          <cell r="H1621" t="str">
            <v>5T1.20</v>
          </cell>
          <cell r="I1621">
            <v>14</v>
          </cell>
        </row>
        <row r="1622">
          <cell r="E1622" t="str">
            <v>ID045406</v>
          </cell>
          <cell r="G1622" t="str">
            <v>SCREW</v>
          </cell>
          <cell r="H1622" t="str">
            <v>5X5.3</v>
          </cell>
          <cell r="I1622">
            <v>1</v>
          </cell>
        </row>
        <row r="1623">
          <cell r="E1623" t="str">
            <v>ID045407</v>
          </cell>
          <cell r="G1623" t="str">
            <v>MOVABLE KNIFE</v>
          </cell>
          <cell r="H1623" t="str">
            <v>5V3.6</v>
          </cell>
          <cell r="I1623">
            <v>1</v>
          </cell>
        </row>
        <row r="1624">
          <cell r="E1624" t="str">
            <v>ID045409</v>
          </cell>
          <cell r="G1624" t="str">
            <v>COVER</v>
          </cell>
          <cell r="H1624" t="str">
            <v>5W6.5</v>
          </cell>
          <cell r="I1624">
            <v>19</v>
          </cell>
        </row>
        <row r="1625">
          <cell r="E1625" t="str">
            <v>ID045410</v>
          </cell>
          <cell r="G1625" t="str">
            <v>SLIDE BLOCK</v>
          </cell>
          <cell r="H1625" t="str">
            <v>5T1.10</v>
          </cell>
          <cell r="I1625">
            <v>2</v>
          </cell>
        </row>
        <row r="1626">
          <cell r="E1626" t="str">
            <v>ID045411</v>
          </cell>
          <cell r="G1626" t="str">
            <v>FABRIC GUARD</v>
          </cell>
          <cell r="H1626" t="str">
            <v>5W1.9</v>
          </cell>
          <cell r="I1626">
            <v>3</v>
          </cell>
        </row>
        <row r="1627">
          <cell r="E1627" t="str">
            <v>ID045412</v>
          </cell>
          <cell r="G1627" t="str">
            <v>TYPE LABEL</v>
          </cell>
          <cell r="H1627" t="str">
            <v>5T1.27</v>
          </cell>
          <cell r="I1627">
            <v>10</v>
          </cell>
        </row>
        <row r="1628">
          <cell r="E1628" t="str">
            <v>ID045413</v>
          </cell>
          <cell r="G1628" t="str">
            <v>COVER</v>
          </cell>
          <cell r="H1628" t="str">
            <v>5V3.2</v>
          </cell>
          <cell r="I1628">
            <v>8</v>
          </cell>
        </row>
        <row r="1629">
          <cell r="E1629" t="str">
            <v>ID045414</v>
          </cell>
          <cell r="G1629" t="str">
            <v>STOPPER</v>
          </cell>
          <cell r="H1629" t="str">
            <v>5T5.33</v>
          </cell>
          <cell r="I1629">
            <v>9</v>
          </cell>
        </row>
        <row r="1630">
          <cell r="E1630" t="str">
            <v>ID045415</v>
          </cell>
          <cell r="G1630" t="str">
            <v>UPPER  MOVABLE  KNIFE BASE</v>
          </cell>
          <cell r="H1630" t="str">
            <v>5G2.1</v>
          </cell>
          <cell r="I1630">
            <v>7</v>
          </cell>
        </row>
        <row r="1631">
          <cell r="E1631" t="str">
            <v>ID045416</v>
          </cell>
          <cell r="G1631" t="str">
            <v>UPPER MOVABLE KNIFE</v>
          </cell>
          <cell r="H1631" t="str">
            <v>5G3.4</v>
          </cell>
          <cell r="I1631">
            <v>27</v>
          </cell>
        </row>
        <row r="1632">
          <cell r="E1632" t="str">
            <v>ID045417</v>
          </cell>
          <cell r="G1632" t="str">
            <v>KNIFE GUIDE</v>
          </cell>
          <cell r="H1632" t="str">
            <v>5G4.3</v>
          </cell>
          <cell r="I1632">
            <v>15</v>
          </cell>
        </row>
        <row r="1633">
          <cell r="E1633" t="str">
            <v>ID045418</v>
          </cell>
          <cell r="G1633" t="str">
            <v>THREAD CLAMP SPRING</v>
          </cell>
          <cell r="H1633" t="str">
            <v>5G3.5</v>
          </cell>
          <cell r="I1633">
            <v>12</v>
          </cell>
        </row>
        <row r="1634">
          <cell r="E1634" t="str">
            <v>ID045419</v>
          </cell>
          <cell r="G1634" t="str">
            <v>KNIFE PRESSURE SPRING</v>
          </cell>
          <cell r="H1634" t="str">
            <v>5G4.3</v>
          </cell>
          <cell r="I1634">
            <v>47</v>
          </cell>
        </row>
        <row r="1635">
          <cell r="E1635" t="str">
            <v>ID045420</v>
          </cell>
          <cell r="G1635" t="str">
            <v>FIXED KNIFE</v>
          </cell>
          <cell r="H1635" t="str">
            <v>5G3.9</v>
          </cell>
          <cell r="I1635">
            <v>26</v>
          </cell>
        </row>
        <row r="1636">
          <cell r="E1636" t="str">
            <v>ID045422</v>
          </cell>
          <cell r="G1636" t="str">
            <v>STUD</v>
          </cell>
          <cell r="H1636" t="str">
            <v>5H5.14</v>
          </cell>
          <cell r="I1636">
            <v>15</v>
          </cell>
        </row>
        <row r="1637">
          <cell r="E1637" t="str">
            <v>ID045424</v>
          </cell>
          <cell r="G1637" t="str">
            <v>SUPPORT</v>
          </cell>
          <cell r="H1637" t="str">
            <v>5S7</v>
          </cell>
          <cell r="I1637">
            <v>2</v>
          </cell>
        </row>
        <row r="1638">
          <cell r="E1638" t="str">
            <v>ID045425</v>
          </cell>
          <cell r="G1638" t="str">
            <v>SCREW</v>
          </cell>
          <cell r="H1638" t="str">
            <v>5M2.31</v>
          </cell>
          <cell r="I1638">
            <v>7</v>
          </cell>
        </row>
        <row r="1639">
          <cell r="E1639" t="str">
            <v>ID045428</v>
          </cell>
          <cell r="G1639" t="str">
            <v>SPRING REGULATOR</v>
          </cell>
          <cell r="H1639" t="str">
            <v>5C1.4</v>
          </cell>
          <cell r="I1639">
            <v>12</v>
          </cell>
        </row>
        <row r="1640">
          <cell r="E1640" t="str">
            <v>ID045429</v>
          </cell>
          <cell r="G1640" t="str">
            <v>AIR TUBE</v>
          </cell>
          <cell r="H1640" t="str">
            <v>5C7</v>
          </cell>
          <cell r="I1640">
            <v>5</v>
          </cell>
        </row>
        <row r="1641">
          <cell r="E1641" t="str">
            <v>ID045430</v>
          </cell>
          <cell r="G1641" t="str">
            <v>BOBBIN</v>
          </cell>
          <cell r="H1641" t="str">
            <v>5C1.6</v>
          </cell>
          <cell r="I1641">
            <v>10</v>
          </cell>
        </row>
        <row r="1642">
          <cell r="E1642" t="str">
            <v>ID045431</v>
          </cell>
          <cell r="G1642" t="str">
            <v>CYLINDER</v>
          </cell>
          <cell r="H1642" t="str">
            <v>5C7</v>
          </cell>
          <cell r="I1642">
            <v>5</v>
          </cell>
        </row>
        <row r="1643">
          <cell r="E1643" t="str">
            <v>ID045432</v>
          </cell>
          <cell r="G1643" t="str">
            <v>SCREW</v>
          </cell>
          <cell r="H1643" t="str">
            <v>5A1.3</v>
          </cell>
          <cell r="I1643">
            <v>13</v>
          </cell>
        </row>
        <row r="1644">
          <cell r="E1644" t="str">
            <v>ID045433</v>
          </cell>
          <cell r="G1644" t="str">
            <v>SPRING</v>
          </cell>
          <cell r="H1644" t="str">
            <v>5C1.7</v>
          </cell>
          <cell r="I1644">
            <v>11</v>
          </cell>
        </row>
        <row r="1645">
          <cell r="E1645" t="str">
            <v>ID045434</v>
          </cell>
          <cell r="G1645" t="str">
            <v>SCREW</v>
          </cell>
          <cell r="H1645" t="str">
            <v>5A1.4</v>
          </cell>
          <cell r="I1645">
            <v>12</v>
          </cell>
        </row>
        <row r="1646">
          <cell r="E1646" t="str">
            <v>ID045435</v>
          </cell>
          <cell r="G1646" t="str">
            <v>UPPER KNIFE</v>
          </cell>
          <cell r="H1646" t="str">
            <v>5C1.8</v>
          </cell>
          <cell r="I1646">
            <v>48</v>
          </cell>
        </row>
        <row r="1647">
          <cell r="E1647" t="str">
            <v>ID045436</v>
          </cell>
          <cell r="G1647" t="str">
            <v>CONNECTING ROD</v>
          </cell>
          <cell r="H1647" t="str">
            <v>5C1.9</v>
          </cell>
          <cell r="I1647">
            <v>15</v>
          </cell>
        </row>
        <row r="1648">
          <cell r="E1648" t="str">
            <v>ID045437</v>
          </cell>
          <cell r="G1648" t="str">
            <v>CONNECTING ROD</v>
          </cell>
          <cell r="H1648" t="str">
            <v>5C2.1</v>
          </cell>
          <cell r="I1648">
            <v>6</v>
          </cell>
        </row>
        <row r="1649">
          <cell r="E1649" t="str">
            <v>ID045438</v>
          </cell>
          <cell r="G1649" t="str">
            <v>SHAFT</v>
          </cell>
          <cell r="H1649" t="str">
            <v>5C2.2</v>
          </cell>
          <cell r="I1649">
            <v>15</v>
          </cell>
        </row>
        <row r="1650">
          <cell r="E1650" t="str">
            <v>ID045439</v>
          </cell>
          <cell r="G1650" t="str">
            <v>CONNECTOR</v>
          </cell>
          <cell r="H1650" t="str">
            <v>5C2.3</v>
          </cell>
          <cell r="I1650">
            <v>10</v>
          </cell>
        </row>
        <row r="1651">
          <cell r="E1651" t="str">
            <v>ID045440</v>
          </cell>
          <cell r="G1651" t="str">
            <v>SAFETY PLATE HOLDER</v>
          </cell>
          <cell r="H1651" t="str">
            <v>5C6</v>
          </cell>
          <cell r="I1651">
            <v>33</v>
          </cell>
        </row>
        <row r="1652">
          <cell r="E1652" t="str">
            <v>ID045441</v>
          </cell>
          <cell r="G1652" t="str">
            <v>STUD</v>
          </cell>
          <cell r="H1652" t="str">
            <v>5C2.4</v>
          </cell>
          <cell r="I1652">
            <v>10</v>
          </cell>
        </row>
        <row r="1653">
          <cell r="E1653" t="str">
            <v>ID045442</v>
          </cell>
          <cell r="G1653" t="str">
            <v>ROD</v>
          </cell>
          <cell r="H1653" t="str">
            <v>5C6</v>
          </cell>
          <cell r="I1653">
            <v>1</v>
          </cell>
        </row>
        <row r="1654">
          <cell r="E1654" t="str">
            <v>ID045443</v>
          </cell>
          <cell r="G1654" t="str">
            <v>SHAFT</v>
          </cell>
          <cell r="H1654" t="str">
            <v>5C2.5</v>
          </cell>
          <cell r="I1654">
            <v>6</v>
          </cell>
        </row>
        <row r="1655">
          <cell r="E1655" t="str">
            <v>ID045445</v>
          </cell>
          <cell r="G1655" t="str">
            <v>FIXED KNIFE</v>
          </cell>
          <cell r="H1655" t="str">
            <v>5C6</v>
          </cell>
          <cell r="I1655">
            <v>22</v>
          </cell>
        </row>
        <row r="1656">
          <cell r="E1656" t="str">
            <v>ID045446</v>
          </cell>
          <cell r="G1656" t="str">
            <v>FABRIC GUIDE</v>
          </cell>
          <cell r="H1656" t="str">
            <v>5C2.6</v>
          </cell>
          <cell r="I1656">
            <v>27</v>
          </cell>
        </row>
        <row r="1657">
          <cell r="E1657" t="str">
            <v>ID045447</v>
          </cell>
          <cell r="G1657" t="str">
            <v>SEWING HEAD COVER</v>
          </cell>
          <cell r="H1657" t="str">
            <v>5S1</v>
          </cell>
          <cell r="I1657">
            <v>9</v>
          </cell>
        </row>
        <row r="1658">
          <cell r="E1658" t="str">
            <v>ID045448</v>
          </cell>
          <cell r="G1658" t="str">
            <v>BRACKET</v>
          </cell>
          <cell r="H1658" t="str">
            <v>5N5.5</v>
          </cell>
          <cell r="I1658">
            <v>26</v>
          </cell>
        </row>
        <row r="1659">
          <cell r="E1659" t="str">
            <v>ID045449</v>
          </cell>
          <cell r="G1659" t="str">
            <v>WASHER</v>
          </cell>
          <cell r="H1659" t="str">
            <v>5C2.7</v>
          </cell>
          <cell r="I1659">
            <v>20</v>
          </cell>
        </row>
        <row r="1660">
          <cell r="E1660" t="str">
            <v>ID045450</v>
          </cell>
          <cell r="G1660" t="str">
            <v>CYLINDER</v>
          </cell>
          <cell r="H1660" t="str">
            <v>5R5</v>
          </cell>
          <cell r="I1660">
            <v>12</v>
          </cell>
        </row>
        <row r="1661">
          <cell r="E1661" t="str">
            <v>ID045451</v>
          </cell>
          <cell r="G1661" t="str">
            <v>KNIFE SEAT</v>
          </cell>
          <cell r="H1661" t="str">
            <v>5N6.1</v>
          </cell>
          <cell r="I1661">
            <v>27</v>
          </cell>
        </row>
        <row r="1662">
          <cell r="E1662" t="str">
            <v>ID045452</v>
          </cell>
          <cell r="G1662" t="str">
            <v>KNIFE</v>
          </cell>
          <cell r="H1662" t="str">
            <v>5P7.9</v>
          </cell>
          <cell r="I1662">
            <v>34</v>
          </cell>
        </row>
        <row r="1663">
          <cell r="E1663" t="str">
            <v>ID045453</v>
          </cell>
          <cell r="G1663" t="str">
            <v>GUARD COVER</v>
          </cell>
          <cell r="H1663" t="str">
            <v>5C2.8</v>
          </cell>
          <cell r="I1663">
            <v>14</v>
          </cell>
        </row>
        <row r="1664">
          <cell r="E1664" t="str">
            <v>ID045454</v>
          </cell>
          <cell r="G1664" t="str">
            <v>ANVIL</v>
          </cell>
          <cell r="H1664" t="str">
            <v>5N5.8</v>
          </cell>
          <cell r="I1664">
            <v>10</v>
          </cell>
        </row>
        <row r="1665">
          <cell r="E1665" t="str">
            <v>ID045455</v>
          </cell>
          <cell r="G1665" t="str">
            <v>GUARD COVER</v>
          </cell>
          <cell r="H1665" t="str">
            <v>5P3.9</v>
          </cell>
          <cell r="I1665">
            <v>23</v>
          </cell>
        </row>
        <row r="1666">
          <cell r="E1666" t="str">
            <v>ID045457</v>
          </cell>
          <cell r="G1666" t="str">
            <v>PIN</v>
          </cell>
          <cell r="H1666" t="str">
            <v>5F7.4</v>
          </cell>
          <cell r="I1666">
            <v>2</v>
          </cell>
        </row>
        <row r="1667">
          <cell r="E1667" t="str">
            <v>ID045458</v>
          </cell>
          <cell r="G1667" t="str">
            <v>CONTROLER</v>
          </cell>
          <cell r="H1667" t="str">
            <v>5F7.4</v>
          </cell>
          <cell r="I1667">
            <v>3</v>
          </cell>
        </row>
        <row r="1668">
          <cell r="E1668" t="str">
            <v>ID045459</v>
          </cell>
          <cell r="G1668" t="str">
            <v>DIVER ASM.</v>
          </cell>
          <cell r="H1668" t="str">
            <v>5S2</v>
          </cell>
          <cell r="I1668">
            <v>2</v>
          </cell>
        </row>
        <row r="1669">
          <cell r="E1669" t="str">
            <v>ID045460</v>
          </cell>
          <cell r="G1669" t="str">
            <v>SCREW</v>
          </cell>
          <cell r="H1669" t="str">
            <v>5X6.6</v>
          </cell>
          <cell r="I1669">
            <v>20</v>
          </cell>
        </row>
        <row r="1670">
          <cell r="E1670" t="str">
            <v>ID045469</v>
          </cell>
          <cell r="G1670" t="str">
            <v>COOLAR</v>
          </cell>
          <cell r="H1670" t="str">
            <v>5I3.1</v>
          </cell>
          <cell r="I1670">
            <v>6</v>
          </cell>
        </row>
        <row r="1671">
          <cell r="E1671" t="str">
            <v>ID045471</v>
          </cell>
          <cell r="G1671" t="str">
            <v>BRACKET</v>
          </cell>
          <cell r="H1671" t="str">
            <v>5W1.7</v>
          </cell>
          <cell r="I1671">
            <v>2</v>
          </cell>
        </row>
        <row r="1672">
          <cell r="E1672" t="str">
            <v>ID045473</v>
          </cell>
          <cell r="G1672" t="str">
            <v>ROLLER(R)</v>
          </cell>
          <cell r="H1672" t="str">
            <v>5W1.4</v>
          </cell>
          <cell r="I1672">
            <v>4</v>
          </cell>
        </row>
        <row r="1673">
          <cell r="E1673" t="str">
            <v>ID045474</v>
          </cell>
          <cell r="G1673" t="str">
            <v>ROLLER(L)</v>
          </cell>
          <cell r="H1673" t="str">
            <v>5W1.3</v>
          </cell>
          <cell r="I1673">
            <v>1</v>
          </cell>
        </row>
        <row r="1674">
          <cell r="E1674" t="str">
            <v>ID045475</v>
          </cell>
          <cell r="G1674" t="str">
            <v>SHAFT(L)</v>
          </cell>
          <cell r="H1674" t="str">
            <v>5W1.1</v>
          </cell>
          <cell r="I1674">
            <v>23</v>
          </cell>
        </row>
        <row r="1675">
          <cell r="E1675" t="str">
            <v>ID045476</v>
          </cell>
          <cell r="G1675" t="str">
            <v>CORD CLAMP</v>
          </cell>
          <cell r="H1675" t="str">
            <v>5I7.1</v>
          </cell>
          <cell r="I1675">
            <v>20</v>
          </cell>
        </row>
        <row r="1676">
          <cell r="E1676" t="str">
            <v>ID045478</v>
          </cell>
          <cell r="G1676" t="str">
            <v>COVER</v>
          </cell>
          <cell r="H1676" t="str">
            <v>5L7</v>
          </cell>
          <cell r="I1676">
            <v>2</v>
          </cell>
        </row>
        <row r="1677">
          <cell r="E1677" t="str">
            <v>ID045479</v>
          </cell>
          <cell r="G1677" t="str">
            <v>STAND BASE</v>
          </cell>
          <cell r="H1677" t="str">
            <v>5C2.9</v>
          </cell>
          <cell r="I1677">
            <v>2</v>
          </cell>
        </row>
        <row r="1678">
          <cell r="E1678" t="str">
            <v>ID045480</v>
          </cell>
          <cell r="G1678" t="str">
            <v>STAND BASE</v>
          </cell>
          <cell r="H1678" t="str">
            <v>5C6</v>
          </cell>
          <cell r="I1678">
            <v>1</v>
          </cell>
        </row>
        <row r="1679">
          <cell r="E1679" t="str">
            <v>ID045481</v>
          </cell>
          <cell r="G1679" t="str">
            <v>RING ASM</v>
          </cell>
          <cell r="H1679" t="str">
            <v>5C2.2</v>
          </cell>
          <cell r="I1679">
            <v>10</v>
          </cell>
        </row>
        <row r="1680">
          <cell r="E1680" t="str">
            <v>ID045482</v>
          </cell>
          <cell r="G1680" t="str">
            <v>BRACKET</v>
          </cell>
          <cell r="H1680" t="str">
            <v>5S7</v>
          </cell>
          <cell r="I1680">
            <v>3</v>
          </cell>
        </row>
        <row r="1681">
          <cell r="E1681" t="str">
            <v>ID045483</v>
          </cell>
          <cell r="G1681" t="str">
            <v>TIMEING PULLEY</v>
          </cell>
          <cell r="H1681" t="str">
            <v>5P3.5</v>
          </cell>
          <cell r="I1681">
            <v>12</v>
          </cell>
        </row>
        <row r="1682">
          <cell r="E1682" t="str">
            <v>ID045484</v>
          </cell>
          <cell r="G1682" t="str">
            <v>CLUTCH</v>
          </cell>
          <cell r="H1682" t="str">
            <v>5P1.7</v>
          </cell>
          <cell r="I1682">
            <v>5</v>
          </cell>
        </row>
        <row r="1683">
          <cell r="E1683" t="str">
            <v>ID045485</v>
          </cell>
          <cell r="G1683" t="str">
            <v>TIMING PULLEY</v>
          </cell>
          <cell r="H1683" t="str">
            <v>5R3.8</v>
          </cell>
          <cell r="I1683">
            <v>1</v>
          </cell>
        </row>
        <row r="1684">
          <cell r="E1684" t="str">
            <v>ID045486</v>
          </cell>
          <cell r="G1684" t="str">
            <v>CLUTCH</v>
          </cell>
          <cell r="H1684" t="str">
            <v>5O2.7</v>
          </cell>
          <cell r="I1684">
            <v>9</v>
          </cell>
        </row>
        <row r="1685">
          <cell r="E1685" t="str">
            <v>ID045487</v>
          </cell>
          <cell r="G1685" t="str">
            <v>SHAFT</v>
          </cell>
          <cell r="H1685" t="str">
            <v>5P5.4</v>
          </cell>
          <cell r="I1685">
            <v>12</v>
          </cell>
        </row>
        <row r="1686">
          <cell r="E1686" t="str">
            <v>ID045488</v>
          </cell>
          <cell r="G1686" t="str">
            <v>SPRING</v>
          </cell>
          <cell r="H1686" t="str">
            <v>5O3.7</v>
          </cell>
          <cell r="I1686">
            <v>17</v>
          </cell>
        </row>
        <row r="1687">
          <cell r="E1687" t="str">
            <v>ID045490</v>
          </cell>
          <cell r="G1687" t="str">
            <v>BUILT-IN TYPE SYNCHRONIZER</v>
          </cell>
          <cell r="H1687" t="str">
            <v>5R6</v>
          </cell>
          <cell r="I1687">
            <v>6</v>
          </cell>
        </row>
        <row r="1688">
          <cell r="E1688" t="str">
            <v>ID045492</v>
          </cell>
          <cell r="G1688" t="str">
            <v>CONNECT(RIGHT)</v>
          </cell>
          <cell r="H1688" t="str">
            <v>5P5.1</v>
          </cell>
          <cell r="I1688">
            <v>8</v>
          </cell>
        </row>
        <row r="1689">
          <cell r="E1689" t="str">
            <v>ID045493</v>
          </cell>
          <cell r="G1689" t="str">
            <v>RING</v>
          </cell>
          <cell r="H1689" t="str">
            <v>5H3.7</v>
          </cell>
          <cell r="I1689">
            <v>6</v>
          </cell>
        </row>
        <row r="1690">
          <cell r="E1690" t="str">
            <v>ID045494</v>
          </cell>
          <cell r="G1690" t="str">
            <v>ADJUSTING RING</v>
          </cell>
          <cell r="H1690" t="str">
            <v>5E2.2</v>
          </cell>
          <cell r="I1690">
            <v>28</v>
          </cell>
        </row>
        <row r="1691">
          <cell r="E1691" t="str">
            <v>ID045495</v>
          </cell>
          <cell r="G1691" t="str">
            <v>LOWER MOVABLE KNIFE</v>
          </cell>
          <cell r="H1691" t="str">
            <v>5G2.2</v>
          </cell>
          <cell r="I1691">
            <v>12</v>
          </cell>
        </row>
        <row r="1692">
          <cell r="E1692" t="str">
            <v>ID045498</v>
          </cell>
          <cell r="G1692" t="str">
            <v>CLAMP SPRING</v>
          </cell>
          <cell r="H1692" t="str">
            <v>5G1.3</v>
          </cell>
          <cell r="I1692">
            <v>10</v>
          </cell>
        </row>
        <row r="1693">
          <cell r="E1693" t="str">
            <v>ID045499</v>
          </cell>
          <cell r="G1693" t="str">
            <v>SUPPLEMENTARY SPRING</v>
          </cell>
          <cell r="H1693" t="str">
            <v>5H2.5</v>
          </cell>
          <cell r="I1693">
            <v>18</v>
          </cell>
        </row>
        <row r="1694">
          <cell r="E1694" t="str">
            <v>ID045500</v>
          </cell>
          <cell r="G1694" t="str">
            <v>KNIFE PRESSURE SPRING</v>
          </cell>
          <cell r="H1694" t="str">
            <v>5H3.8</v>
          </cell>
          <cell r="I1694">
            <v>2</v>
          </cell>
        </row>
        <row r="1695">
          <cell r="E1695" t="str">
            <v>ID045501</v>
          </cell>
          <cell r="G1695" t="str">
            <v>CLAMP SPRING PRESSURE HOLDER</v>
          </cell>
          <cell r="H1695" t="str">
            <v>5D7.4</v>
          </cell>
          <cell r="I1695">
            <v>17</v>
          </cell>
        </row>
        <row r="1696">
          <cell r="E1696" t="str">
            <v>ID045502</v>
          </cell>
          <cell r="G1696" t="str">
            <v>SPRING</v>
          </cell>
          <cell r="H1696" t="str">
            <v>5D3.4</v>
          </cell>
          <cell r="I1696">
            <v>29</v>
          </cell>
        </row>
        <row r="1697">
          <cell r="E1697" t="str">
            <v>ID045503</v>
          </cell>
          <cell r="G1697" t="str">
            <v>UPPER KNIFE CARRIER GUIDE</v>
          </cell>
          <cell r="H1697" t="str">
            <v>5E5.5</v>
          </cell>
          <cell r="I1697">
            <v>28</v>
          </cell>
        </row>
        <row r="1698">
          <cell r="E1698" t="str">
            <v>ID045504</v>
          </cell>
          <cell r="G1698" t="str">
            <v>RUBBER CUSHION</v>
          </cell>
          <cell r="H1698" t="str">
            <v>5H5.8</v>
          </cell>
          <cell r="I1698">
            <v>3</v>
          </cell>
        </row>
        <row r="1699">
          <cell r="E1699" t="str">
            <v>ID045505</v>
          </cell>
          <cell r="G1699" t="str">
            <v>CYLINDER HOLDER BRACKET</v>
          </cell>
          <cell r="H1699" t="str">
            <v>5H1.8</v>
          </cell>
          <cell r="I1699">
            <v>1</v>
          </cell>
        </row>
        <row r="1700">
          <cell r="E1700" t="str">
            <v>ID045507</v>
          </cell>
          <cell r="G1700" t="str">
            <v>JOINT ASM</v>
          </cell>
          <cell r="H1700" t="str">
            <v>5H3.4</v>
          </cell>
          <cell r="I1700">
            <v>7</v>
          </cell>
        </row>
        <row r="1701">
          <cell r="E1701" t="str">
            <v>ID045508</v>
          </cell>
          <cell r="G1701" t="str">
            <v>LIFTER ARM</v>
          </cell>
          <cell r="H1701" t="str">
            <v>5K2</v>
          </cell>
          <cell r="I1701">
            <v>5</v>
          </cell>
        </row>
        <row r="1702">
          <cell r="E1702" t="str">
            <v>ID045509</v>
          </cell>
          <cell r="G1702" t="str">
            <v>SAFETY SWITCH</v>
          </cell>
          <cell r="H1702" t="str">
            <v>5H1.5</v>
          </cell>
          <cell r="I1702">
            <v>9</v>
          </cell>
        </row>
        <row r="1703">
          <cell r="E1703" t="str">
            <v>ID045511</v>
          </cell>
          <cell r="G1703" t="str">
            <v>TENSION RELEASE SHAFT</v>
          </cell>
          <cell r="H1703" t="str">
            <v>5L5</v>
          </cell>
          <cell r="I1703">
            <v>1</v>
          </cell>
        </row>
        <row r="1704">
          <cell r="E1704" t="str">
            <v>ID045512</v>
          </cell>
          <cell r="G1704" t="str">
            <v>SPRING</v>
          </cell>
          <cell r="H1704" t="str">
            <v>5D4.33</v>
          </cell>
          <cell r="I1704">
            <v>23</v>
          </cell>
        </row>
        <row r="1705">
          <cell r="E1705" t="str">
            <v>ID045513</v>
          </cell>
          <cell r="G1705" t="str">
            <v>THREAD PULL-OFF BLOCK</v>
          </cell>
          <cell r="H1705" t="str">
            <v>5I2.9</v>
          </cell>
          <cell r="I1705">
            <v>12</v>
          </cell>
        </row>
        <row r="1706">
          <cell r="E1706" t="str">
            <v>ID045514</v>
          </cell>
          <cell r="G1706" t="str">
            <v>TERMAINAL HOLDER SUPPORT</v>
          </cell>
          <cell r="H1706" t="str">
            <v>5G4.6</v>
          </cell>
          <cell r="I1706">
            <v>2</v>
          </cell>
        </row>
        <row r="1707">
          <cell r="E1707" t="str">
            <v>ID045515</v>
          </cell>
          <cell r="G1707" t="str">
            <v>THREAD PULL-OFF BLOCK</v>
          </cell>
          <cell r="H1707" t="str">
            <v>5I3.8</v>
          </cell>
          <cell r="I1707">
            <v>20</v>
          </cell>
        </row>
        <row r="1708">
          <cell r="E1708" t="str">
            <v>ID045516</v>
          </cell>
          <cell r="G1708" t="str">
            <v>MAGNET</v>
          </cell>
          <cell r="H1708" t="str">
            <v>5M7.26</v>
          </cell>
          <cell r="I1708">
            <v>10</v>
          </cell>
        </row>
        <row r="1709">
          <cell r="E1709" t="str">
            <v>ID045517</v>
          </cell>
          <cell r="G1709" t="str">
            <v>LOOPER HOLDER</v>
          </cell>
          <cell r="H1709" t="str">
            <v>5F2.7</v>
          </cell>
          <cell r="I1709">
            <v>10</v>
          </cell>
        </row>
        <row r="1710">
          <cell r="E1710" t="str">
            <v>ID045518</v>
          </cell>
          <cell r="G1710" t="str">
            <v>CONNECTOR</v>
          </cell>
          <cell r="H1710" t="str">
            <v>5G6.2</v>
          </cell>
          <cell r="I1710">
            <v>2</v>
          </cell>
        </row>
        <row r="1711">
          <cell r="E1711" t="str">
            <v>ID045519</v>
          </cell>
          <cell r="G1711" t="str">
            <v>LEVER</v>
          </cell>
          <cell r="H1711" t="str">
            <v>5F4.1</v>
          </cell>
          <cell r="I1711">
            <v>7</v>
          </cell>
        </row>
        <row r="1712">
          <cell r="E1712" t="str">
            <v>ID045520</v>
          </cell>
          <cell r="G1712" t="str">
            <v>LOWER KNIFE CARRIER</v>
          </cell>
          <cell r="H1712" t="str">
            <v>5G7.3</v>
          </cell>
          <cell r="I1712">
            <v>3</v>
          </cell>
        </row>
        <row r="1713">
          <cell r="E1713" t="str">
            <v>ID045521</v>
          </cell>
          <cell r="G1713" t="str">
            <v>LOWER KHIFE HOLDER</v>
          </cell>
          <cell r="H1713" t="str">
            <v>5H1.4</v>
          </cell>
          <cell r="I1713">
            <v>13</v>
          </cell>
        </row>
        <row r="1714">
          <cell r="E1714" t="str">
            <v>ID045523</v>
          </cell>
          <cell r="G1714" t="str">
            <v>SPRING</v>
          </cell>
          <cell r="H1714" t="str">
            <v>5H5.2</v>
          </cell>
          <cell r="I1714">
            <v>8</v>
          </cell>
        </row>
        <row r="1715">
          <cell r="E1715" t="str">
            <v>ID045524</v>
          </cell>
          <cell r="G1715" t="str">
            <v>SPRING</v>
          </cell>
          <cell r="H1715" t="str">
            <v>5D3.8</v>
          </cell>
          <cell r="I1715">
            <v>48</v>
          </cell>
        </row>
        <row r="1716">
          <cell r="E1716" t="str">
            <v>ID045525</v>
          </cell>
          <cell r="G1716" t="str">
            <v>COLLAR</v>
          </cell>
          <cell r="H1716" t="str">
            <v>5H2.3</v>
          </cell>
          <cell r="I1716">
            <v>2</v>
          </cell>
        </row>
        <row r="1717">
          <cell r="E1717" t="str">
            <v>ID045527</v>
          </cell>
          <cell r="G1717" t="str">
            <v>CONNECTOR</v>
          </cell>
          <cell r="H1717" t="str">
            <v>5I7.1</v>
          </cell>
          <cell r="I1717">
            <v>2</v>
          </cell>
        </row>
        <row r="1718">
          <cell r="E1718" t="str">
            <v>ID045528</v>
          </cell>
          <cell r="G1718" t="str">
            <v>SCREW</v>
          </cell>
          <cell r="H1718" t="str">
            <v>5D1.4</v>
          </cell>
          <cell r="I1718">
            <v>35</v>
          </cell>
        </row>
        <row r="1719">
          <cell r="E1719" t="str">
            <v>ID045529</v>
          </cell>
          <cell r="G1719" t="str">
            <v>ELECTROMAGNETIC VALVE</v>
          </cell>
          <cell r="H1719" t="str">
            <v>5C2.3</v>
          </cell>
          <cell r="I1719">
            <v>2</v>
          </cell>
        </row>
        <row r="1720">
          <cell r="E1720" t="str">
            <v>ID045530</v>
          </cell>
          <cell r="G1720" t="str">
            <v>TENSION RELEASE LEVER</v>
          </cell>
          <cell r="H1720" t="str">
            <v>5E6.8</v>
          </cell>
          <cell r="I1720">
            <v>7</v>
          </cell>
        </row>
        <row r="1721">
          <cell r="E1721" t="str">
            <v>ID045531</v>
          </cell>
          <cell r="G1721" t="str">
            <v>COOLAR ASM</v>
          </cell>
          <cell r="H1721" t="str">
            <v>5C2.4</v>
          </cell>
          <cell r="I1721">
            <v>4</v>
          </cell>
        </row>
        <row r="1722">
          <cell r="E1722" t="str">
            <v>ID045534</v>
          </cell>
          <cell r="G1722" t="str">
            <v>CRANK CHAMER COVER</v>
          </cell>
          <cell r="H1722" t="str">
            <v>5K2</v>
          </cell>
          <cell r="I1722">
            <v>17</v>
          </cell>
        </row>
        <row r="1723">
          <cell r="E1723" t="str">
            <v>ID045535</v>
          </cell>
          <cell r="G1723" t="str">
            <v>CONNECTING BLOCK</v>
          </cell>
          <cell r="H1723" t="str">
            <v>5E4.1</v>
          </cell>
          <cell r="I1723">
            <v>16</v>
          </cell>
        </row>
        <row r="1724">
          <cell r="E1724" t="str">
            <v>ID045536</v>
          </cell>
          <cell r="G1724" t="str">
            <v>DRIVING LEVER</v>
          </cell>
          <cell r="H1724" t="str">
            <v>5F3.7</v>
          </cell>
          <cell r="I1724">
            <v>6</v>
          </cell>
        </row>
        <row r="1725">
          <cell r="E1725" t="str">
            <v>ID045537</v>
          </cell>
          <cell r="G1725" t="str">
            <v>LOWER KNIFE HOLDER</v>
          </cell>
          <cell r="H1725" t="str">
            <v>5D5.1</v>
          </cell>
          <cell r="I1725">
            <v>26</v>
          </cell>
        </row>
        <row r="1726">
          <cell r="E1726" t="str">
            <v>ID045538</v>
          </cell>
          <cell r="G1726" t="str">
            <v>SPACER</v>
          </cell>
          <cell r="H1726" t="str">
            <v>5H3.4</v>
          </cell>
          <cell r="I1726">
            <v>9</v>
          </cell>
        </row>
        <row r="1727">
          <cell r="E1727" t="str">
            <v>ID045539</v>
          </cell>
          <cell r="G1727" t="str">
            <v>SPACER</v>
          </cell>
          <cell r="H1727" t="str">
            <v>5F3.5</v>
          </cell>
          <cell r="I1727">
            <v>12</v>
          </cell>
        </row>
        <row r="1728">
          <cell r="E1728" t="str">
            <v>ID045540</v>
          </cell>
          <cell r="G1728" t="str">
            <v>THREAD GUIDE EYELET</v>
          </cell>
          <cell r="H1728" t="str">
            <v>5I2.3</v>
          </cell>
          <cell r="I1728">
            <v>44</v>
          </cell>
        </row>
        <row r="1729">
          <cell r="E1729" t="str">
            <v>ID045541</v>
          </cell>
          <cell r="G1729" t="str">
            <v>LOWER KNIFE CARRIER</v>
          </cell>
          <cell r="H1729" t="str">
            <v>5G5.5</v>
          </cell>
          <cell r="I1729">
            <v>3</v>
          </cell>
        </row>
        <row r="1730">
          <cell r="E1730" t="str">
            <v>ID045542</v>
          </cell>
          <cell r="G1730" t="str">
            <v>KNOCK BLOCK</v>
          </cell>
          <cell r="H1730" t="str">
            <v>5H3.3</v>
          </cell>
          <cell r="I1730">
            <v>7</v>
          </cell>
        </row>
        <row r="1731">
          <cell r="E1731" t="str">
            <v>ID045543</v>
          </cell>
          <cell r="G1731" t="str">
            <v>NUT</v>
          </cell>
          <cell r="H1731" t="str">
            <v>5D3.21</v>
          </cell>
          <cell r="I1731">
            <v>4</v>
          </cell>
        </row>
        <row r="1732">
          <cell r="E1732" t="str">
            <v>ID045544</v>
          </cell>
          <cell r="G1732" t="str">
            <v>SPRING</v>
          </cell>
          <cell r="H1732" t="str">
            <v>5D3.9</v>
          </cell>
          <cell r="I1732">
            <v>47</v>
          </cell>
        </row>
        <row r="1733">
          <cell r="E1733" t="str">
            <v>ID045545</v>
          </cell>
          <cell r="G1733" t="str">
            <v>CONNECTING PLATE</v>
          </cell>
          <cell r="H1733" t="str">
            <v>5E4.2</v>
          </cell>
          <cell r="I1733">
            <v>9</v>
          </cell>
        </row>
        <row r="1734">
          <cell r="E1734" t="str">
            <v>ID045546</v>
          </cell>
          <cell r="G1734" t="str">
            <v>BRACKET HOLDER</v>
          </cell>
          <cell r="H1734" t="str">
            <v>5F3.6</v>
          </cell>
          <cell r="I1734">
            <v>2</v>
          </cell>
        </row>
        <row r="1735">
          <cell r="E1735" t="str">
            <v>ID045547</v>
          </cell>
          <cell r="G1735" t="str">
            <v>YOKE GUIDE</v>
          </cell>
          <cell r="H1735" t="str">
            <v>5F4.9</v>
          </cell>
          <cell r="I1735">
            <v>1</v>
          </cell>
        </row>
        <row r="1736">
          <cell r="E1736" t="str">
            <v>ID045549</v>
          </cell>
          <cell r="G1736" t="str">
            <v>SPRING</v>
          </cell>
          <cell r="H1736" t="str">
            <v>5F7.3</v>
          </cell>
          <cell r="I1736">
            <v>31</v>
          </cell>
        </row>
        <row r="1737">
          <cell r="E1737" t="str">
            <v>ID045550</v>
          </cell>
          <cell r="G1737" t="str">
            <v>PLUNGER</v>
          </cell>
          <cell r="H1737" t="str">
            <v>5F3.4</v>
          </cell>
          <cell r="I1737">
            <v>2</v>
          </cell>
        </row>
        <row r="1738">
          <cell r="E1738" t="str">
            <v>ID045551</v>
          </cell>
          <cell r="G1738" t="str">
            <v>BRACKET HOLDER</v>
          </cell>
          <cell r="H1738" t="str">
            <v>5G5.3</v>
          </cell>
          <cell r="I1738">
            <v>4</v>
          </cell>
        </row>
        <row r="1739">
          <cell r="E1739" t="str">
            <v>ID045555</v>
          </cell>
          <cell r="G1739" t="str">
            <v>BUILT-IN TYPE SYNCHRONIZER</v>
          </cell>
          <cell r="H1739" t="str">
            <v>5C6</v>
          </cell>
          <cell r="I1739">
            <v>22</v>
          </cell>
        </row>
        <row r="1740">
          <cell r="E1740" t="str">
            <v>ID045557</v>
          </cell>
          <cell r="G1740" t="str">
            <v>CYLINDER</v>
          </cell>
          <cell r="H1740" t="str">
            <v>5K7</v>
          </cell>
          <cell r="I1740">
            <v>4</v>
          </cell>
        </row>
        <row r="1741">
          <cell r="E1741" t="str">
            <v>ID045558</v>
          </cell>
          <cell r="G1741" t="str">
            <v>CRANK CHABER COVER</v>
          </cell>
          <cell r="H1741" t="str">
            <v>5K2</v>
          </cell>
          <cell r="I1741">
            <v>12</v>
          </cell>
        </row>
        <row r="1742">
          <cell r="E1742" t="str">
            <v>ID045560</v>
          </cell>
          <cell r="G1742" t="str">
            <v>THREAD GUIDE EYELET</v>
          </cell>
          <cell r="H1742" t="str">
            <v>5I6.1</v>
          </cell>
          <cell r="I1742">
            <v>6</v>
          </cell>
        </row>
        <row r="1743">
          <cell r="E1743" t="str">
            <v>ID045561</v>
          </cell>
          <cell r="G1743" t="str">
            <v>REAR COVER</v>
          </cell>
          <cell r="H1743" t="str">
            <v>5K6</v>
          </cell>
          <cell r="I1743">
            <v>1</v>
          </cell>
        </row>
        <row r="1744">
          <cell r="E1744" t="str">
            <v>ID045562</v>
          </cell>
          <cell r="G1744" t="str">
            <v>LOWER KNIFE HOLDER</v>
          </cell>
          <cell r="H1744" t="str">
            <v>5H2.4</v>
          </cell>
          <cell r="I1744">
            <v>17</v>
          </cell>
        </row>
        <row r="1745">
          <cell r="E1745" t="str">
            <v>ID045563</v>
          </cell>
          <cell r="G1745" t="str">
            <v>UPPER KNIFE CARRIER GUIDE</v>
          </cell>
          <cell r="H1745" t="str">
            <v>5G4.2</v>
          </cell>
          <cell r="I1745">
            <v>15</v>
          </cell>
        </row>
        <row r="1746">
          <cell r="E1746" t="str">
            <v>ID045564</v>
          </cell>
          <cell r="G1746" t="str">
            <v>UNDER TRIMMER COMPONENT</v>
          </cell>
          <cell r="H1746" t="str">
            <v>5K2</v>
          </cell>
          <cell r="I1746">
            <v>1</v>
          </cell>
        </row>
        <row r="1747">
          <cell r="E1747" t="str">
            <v>ID045565</v>
          </cell>
          <cell r="G1747" t="str">
            <v>SUPPLEMENT ARY PLATE</v>
          </cell>
          <cell r="H1747" t="str">
            <v>5H2.9</v>
          </cell>
          <cell r="I1747">
            <v>5</v>
          </cell>
        </row>
        <row r="1748">
          <cell r="E1748" t="str">
            <v>ID045566</v>
          </cell>
          <cell r="G1748" t="str">
            <v>LINK ASM.</v>
          </cell>
          <cell r="H1748" t="str">
            <v>5E4.5</v>
          </cell>
          <cell r="I1748">
            <v>2</v>
          </cell>
        </row>
        <row r="1749">
          <cell r="E1749" t="str">
            <v>ID045567</v>
          </cell>
          <cell r="G1749" t="str">
            <v>SPRING</v>
          </cell>
          <cell r="H1749" t="str">
            <v>5I3.7</v>
          </cell>
          <cell r="I1749">
            <v>4</v>
          </cell>
        </row>
        <row r="1750">
          <cell r="E1750" t="str">
            <v>ID045569</v>
          </cell>
          <cell r="G1750" t="str">
            <v>SPRING</v>
          </cell>
          <cell r="H1750" t="str">
            <v>5G2.5</v>
          </cell>
          <cell r="I1750">
            <v>19</v>
          </cell>
        </row>
        <row r="1751">
          <cell r="E1751" t="str">
            <v>ID045570</v>
          </cell>
          <cell r="G1751" t="str">
            <v>PLUNGER</v>
          </cell>
          <cell r="H1751" t="str">
            <v>5H3.1</v>
          </cell>
          <cell r="I1751">
            <v>5</v>
          </cell>
        </row>
        <row r="1752">
          <cell r="E1752" t="str">
            <v>ID045571</v>
          </cell>
          <cell r="G1752" t="str">
            <v>SILENCER</v>
          </cell>
          <cell r="H1752" t="str">
            <v>5I3.5</v>
          </cell>
          <cell r="I1752">
            <v>3</v>
          </cell>
        </row>
        <row r="1753">
          <cell r="E1753" t="str">
            <v>ID045578</v>
          </cell>
          <cell r="G1753" t="str">
            <v>AUXILIARY FEED DOG</v>
          </cell>
          <cell r="H1753" t="str">
            <v>5X4.6</v>
          </cell>
          <cell r="I1753">
            <v>13</v>
          </cell>
        </row>
        <row r="1754">
          <cell r="E1754" t="str">
            <v>ID045579</v>
          </cell>
          <cell r="G1754" t="str">
            <v>NEEDLE LOOPER</v>
          </cell>
          <cell r="H1754" t="str">
            <v>5T7.6</v>
          </cell>
          <cell r="I1754">
            <v>21</v>
          </cell>
        </row>
        <row r="1755">
          <cell r="E1755" t="str">
            <v>ID045580</v>
          </cell>
          <cell r="G1755" t="str">
            <v>DIFFERENTIAL FEED DOG</v>
          </cell>
          <cell r="H1755" t="str">
            <v>5W7.9</v>
          </cell>
          <cell r="I1755">
            <v>6</v>
          </cell>
        </row>
        <row r="1756">
          <cell r="E1756" t="str">
            <v>ID045581</v>
          </cell>
          <cell r="G1756" t="str">
            <v>DIFFERENTIAL FEED DOG</v>
          </cell>
          <cell r="H1756" t="str">
            <v>5U5.2</v>
          </cell>
          <cell r="I1756">
            <v>3</v>
          </cell>
        </row>
        <row r="1757">
          <cell r="E1757" t="str">
            <v>ID045582</v>
          </cell>
          <cell r="G1757" t="str">
            <v>FEED DOG ASM</v>
          </cell>
          <cell r="H1757" t="str">
            <v>5U4.5</v>
          </cell>
          <cell r="I1757">
            <v>8</v>
          </cell>
        </row>
        <row r="1758">
          <cell r="E1758" t="str">
            <v>ID045583</v>
          </cell>
          <cell r="G1758" t="str">
            <v>MAIN FEED DOG</v>
          </cell>
          <cell r="H1758" t="str">
            <v>5X5.9</v>
          </cell>
          <cell r="I1758">
            <v>20</v>
          </cell>
        </row>
        <row r="1759">
          <cell r="E1759" t="str">
            <v>ID045584</v>
          </cell>
          <cell r="G1759" t="str">
            <v>MAIN FEED DOG</v>
          </cell>
          <cell r="H1759" t="str">
            <v>5X4.9</v>
          </cell>
          <cell r="I1759">
            <v>9</v>
          </cell>
        </row>
        <row r="1760">
          <cell r="E1760" t="str">
            <v>ID045589</v>
          </cell>
          <cell r="G1760" t="str">
            <v>PRESSER FOOT ASM</v>
          </cell>
          <cell r="H1760" t="str">
            <v>5U7.2</v>
          </cell>
          <cell r="I1760">
            <v>2</v>
          </cell>
        </row>
        <row r="1761">
          <cell r="E1761" t="str">
            <v>ID045590</v>
          </cell>
          <cell r="G1761" t="str">
            <v>HINGED TYPE PRESSER FOOT</v>
          </cell>
          <cell r="H1761" t="str">
            <v>5X2.4</v>
          </cell>
          <cell r="I1761">
            <v>1</v>
          </cell>
        </row>
        <row r="1762">
          <cell r="E1762" t="str">
            <v>ID045591</v>
          </cell>
          <cell r="G1762" t="str">
            <v>STITCH TONGUE</v>
          </cell>
          <cell r="H1762" t="str">
            <v>5T2.18</v>
          </cell>
          <cell r="I1762">
            <v>7</v>
          </cell>
        </row>
        <row r="1763">
          <cell r="E1763" t="str">
            <v>ID045592</v>
          </cell>
          <cell r="G1763" t="str">
            <v>PRESSER FOOT HINGE</v>
          </cell>
          <cell r="H1763" t="str">
            <v>5T2.16</v>
          </cell>
          <cell r="I1763">
            <v>11</v>
          </cell>
        </row>
        <row r="1764">
          <cell r="E1764" t="str">
            <v>ID045593</v>
          </cell>
          <cell r="G1764" t="str">
            <v>PLUNGER</v>
          </cell>
          <cell r="H1764" t="str">
            <v>5X5.1</v>
          </cell>
          <cell r="I1764">
            <v>11</v>
          </cell>
        </row>
        <row r="1765">
          <cell r="E1765" t="str">
            <v>ID045594</v>
          </cell>
          <cell r="G1765" t="str">
            <v>PLUNGER</v>
          </cell>
          <cell r="H1765" t="str">
            <v>5X5.2</v>
          </cell>
          <cell r="I1765">
            <v>9</v>
          </cell>
        </row>
        <row r="1766">
          <cell r="E1766" t="str">
            <v>ID045595</v>
          </cell>
          <cell r="G1766" t="str">
            <v>SPRING</v>
          </cell>
          <cell r="H1766" t="str">
            <v>5X5.1</v>
          </cell>
          <cell r="I1766">
            <v>16</v>
          </cell>
        </row>
        <row r="1767">
          <cell r="E1767" t="str">
            <v>ID045596</v>
          </cell>
          <cell r="G1767" t="str">
            <v>FINGER GUIDE</v>
          </cell>
          <cell r="H1767" t="str">
            <v>5T2.17</v>
          </cell>
          <cell r="I1767">
            <v>14</v>
          </cell>
        </row>
        <row r="1768">
          <cell r="E1768" t="str">
            <v>ID045597</v>
          </cell>
          <cell r="G1768" t="str">
            <v>SPRING</v>
          </cell>
          <cell r="H1768" t="str">
            <v>5T2.24</v>
          </cell>
          <cell r="I1768">
            <v>20</v>
          </cell>
        </row>
        <row r="1769">
          <cell r="E1769" t="str">
            <v>ID045598</v>
          </cell>
          <cell r="G1769" t="str">
            <v>STITCH TONGUE</v>
          </cell>
          <cell r="H1769" t="str">
            <v>5T2.19</v>
          </cell>
          <cell r="I1769">
            <v>23</v>
          </cell>
        </row>
        <row r="1770">
          <cell r="E1770" t="str">
            <v>ID045599</v>
          </cell>
          <cell r="G1770" t="str">
            <v>PRESSER FOOT ASM.</v>
          </cell>
          <cell r="H1770" t="str">
            <v>5V6.1</v>
          </cell>
          <cell r="I1770">
            <v>6</v>
          </cell>
        </row>
        <row r="1771">
          <cell r="E1771" t="str">
            <v>ID045601</v>
          </cell>
          <cell r="G1771" t="str">
            <v>NEEDLE PLATE</v>
          </cell>
          <cell r="H1771" t="str">
            <v>5V2.2</v>
          </cell>
          <cell r="I1771">
            <v>1</v>
          </cell>
        </row>
        <row r="1772">
          <cell r="E1772" t="str">
            <v>ID045602</v>
          </cell>
          <cell r="G1772" t="str">
            <v>THROAT PLATE</v>
          </cell>
          <cell r="H1772" t="str">
            <v>5V4.1</v>
          </cell>
          <cell r="I1772">
            <v>7</v>
          </cell>
        </row>
        <row r="1773">
          <cell r="E1773" t="str">
            <v>ID045603</v>
          </cell>
          <cell r="G1773" t="str">
            <v>THROAD PLATE</v>
          </cell>
          <cell r="H1773" t="str">
            <v>5X4.7</v>
          </cell>
          <cell r="I1773">
            <v>11</v>
          </cell>
        </row>
        <row r="1774">
          <cell r="E1774" t="str">
            <v>ID045604</v>
          </cell>
          <cell r="G1774" t="str">
            <v>NEEDLE PLATE</v>
          </cell>
          <cell r="H1774" t="str">
            <v>5V3.5</v>
          </cell>
          <cell r="I1774">
            <v>20</v>
          </cell>
        </row>
        <row r="1775">
          <cell r="E1775" t="str">
            <v>ID045606</v>
          </cell>
          <cell r="G1775" t="str">
            <v>UPPER LOOPER</v>
          </cell>
          <cell r="H1775" t="str">
            <v>5V3.3</v>
          </cell>
          <cell r="I1775">
            <v>59</v>
          </cell>
        </row>
        <row r="1776">
          <cell r="E1776" t="str">
            <v>ID045607</v>
          </cell>
          <cell r="G1776" t="str">
            <v>AUXILILARY FEED DOG</v>
          </cell>
          <cell r="H1776" t="str">
            <v>5V4.3</v>
          </cell>
          <cell r="I1776">
            <v>8</v>
          </cell>
        </row>
        <row r="1777">
          <cell r="E1777" t="str">
            <v>ID045608</v>
          </cell>
          <cell r="G1777" t="str">
            <v>DIFFERENTIAL FEED DOG</v>
          </cell>
          <cell r="H1777" t="str">
            <v>5V4.2</v>
          </cell>
          <cell r="I1777">
            <v>7</v>
          </cell>
        </row>
        <row r="1778">
          <cell r="E1778" t="str">
            <v>ID045609</v>
          </cell>
          <cell r="G1778" t="str">
            <v>FEED DOG ASM</v>
          </cell>
          <cell r="H1778" t="str">
            <v>5U6.4</v>
          </cell>
          <cell r="I1778">
            <v>13</v>
          </cell>
        </row>
        <row r="1779">
          <cell r="E1779" t="str">
            <v>ID045610</v>
          </cell>
          <cell r="G1779" t="str">
            <v>FEED DOG</v>
          </cell>
          <cell r="H1779" t="str">
            <v>5V5.6</v>
          </cell>
          <cell r="I1779">
            <v>4</v>
          </cell>
        </row>
        <row r="1780">
          <cell r="E1780" t="str">
            <v>ID045611</v>
          </cell>
          <cell r="G1780" t="str">
            <v>AUXILILARY FEED DOG</v>
          </cell>
          <cell r="H1780" t="str">
            <v>5V2.4</v>
          </cell>
          <cell r="I1780">
            <v>12</v>
          </cell>
        </row>
        <row r="1781">
          <cell r="E1781" t="str">
            <v>ID045612</v>
          </cell>
          <cell r="G1781" t="str">
            <v>LOWER KNIFE</v>
          </cell>
          <cell r="H1781" t="str">
            <v>5W4.4</v>
          </cell>
          <cell r="I1781">
            <v>12</v>
          </cell>
        </row>
        <row r="1782">
          <cell r="E1782" t="str">
            <v>ID045613</v>
          </cell>
          <cell r="G1782" t="str">
            <v>LOWER LOOPER</v>
          </cell>
          <cell r="H1782" t="str">
            <v>5V6.2</v>
          </cell>
          <cell r="I1782">
            <v>25</v>
          </cell>
        </row>
        <row r="1783">
          <cell r="E1783" t="str">
            <v>ID045615</v>
          </cell>
          <cell r="G1783" t="str">
            <v>REAR NEEDLE GUARD</v>
          </cell>
          <cell r="H1783" t="str">
            <v>5X5.4</v>
          </cell>
          <cell r="I1783">
            <v>9</v>
          </cell>
        </row>
        <row r="1784">
          <cell r="E1784" t="str">
            <v>ID045616</v>
          </cell>
          <cell r="G1784" t="str">
            <v>PRESSER FOOT ASM</v>
          </cell>
          <cell r="H1784" t="str">
            <v>5V6.5</v>
          </cell>
          <cell r="I1784">
            <v>3</v>
          </cell>
        </row>
        <row r="1785">
          <cell r="E1785" t="str">
            <v>ID045618</v>
          </cell>
          <cell r="G1785" t="str">
            <v>NEEDLE PLATE</v>
          </cell>
          <cell r="H1785" t="str">
            <v>5V5.6</v>
          </cell>
          <cell r="I1785">
            <v>10</v>
          </cell>
        </row>
        <row r="1786">
          <cell r="E1786" t="str">
            <v>ID045621</v>
          </cell>
          <cell r="G1786" t="str">
            <v>DIFF. FEED DOG</v>
          </cell>
          <cell r="H1786" t="str">
            <v>5H4.5</v>
          </cell>
          <cell r="I1786">
            <v>2</v>
          </cell>
        </row>
        <row r="1787">
          <cell r="E1787" t="str">
            <v>ID045622</v>
          </cell>
          <cell r="G1787" t="str">
            <v>DIFFERENCE FEED DOG</v>
          </cell>
          <cell r="H1787" t="str">
            <v>5H7.5</v>
          </cell>
          <cell r="I1787">
            <v>1</v>
          </cell>
        </row>
        <row r="1788">
          <cell r="E1788" t="str">
            <v>ID045623</v>
          </cell>
          <cell r="G1788" t="str">
            <v>DIFFERENCE FEED DOG</v>
          </cell>
          <cell r="H1788" t="str">
            <v>5H7.8</v>
          </cell>
          <cell r="I1788">
            <v>3</v>
          </cell>
        </row>
        <row r="1789">
          <cell r="E1789" t="str">
            <v>ID045625</v>
          </cell>
          <cell r="G1789" t="str">
            <v>MAIN FEED DOG</v>
          </cell>
          <cell r="H1789" t="str">
            <v>5H7.4</v>
          </cell>
          <cell r="I1789">
            <v>4</v>
          </cell>
        </row>
        <row r="1790">
          <cell r="E1790" t="str">
            <v>ID045626</v>
          </cell>
          <cell r="G1790" t="str">
            <v>MAIN FEED DOG</v>
          </cell>
          <cell r="H1790" t="str">
            <v>5H7.2</v>
          </cell>
          <cell r="I1790">
            <v>3</v>
          </cell>
        </row>
        <row r="1791">
          <cell r="E1791" t="str">
            <v>ID045629</v>
          </cell>
          <cell r="G1791" t="str">
            <v>NEEDLE CLAMP</v>
          </cell>
          <cell r="H1791" t="str">
            <v>5C2.6</v>
          </cell>
          <cell r="I1791">
            <v>3</v>
          </cell>
        </row>
        <row r="1792">
          <cell r="E1792" t="str">
            <v>ID045630</v>
          </cell>
          <cell r="G1792" t="str">
            <v>NEEDLE CLAMP</v>
          </cell>
          <cell r="H1792" t="str">
            <v>5H6.8</v>
          </cell>
          <cell r="I1792">
            <v>12</v>
          </cell>
        </row>
        <row r="1793">
          <cell r="E1793" t="str">
            <v>ID045631</v>
          </cell>
          <cell r="G1793" t="str">
            <v>NEEDLE GUIDE (2ND GENERATION)</v>
          </cell>
          <cell r="H1793" t="str">
            <v>5H5.3</v>
          </cell>
          <cell r="I1793">
            <v>6</v>
          </cell>
        </row>
        <row r="1794">
          <cell r="E1794" t="str">
            <v>ID045632</v>
          </cell>
          <cell r="G1794" t="str">
            <v>SPRING</v>
          </cell>
          <cell r="H1794" t="str">
            <v>5G1.7</v>
          </cell>
          <cell r="I1794">
            <v>71</v>
          </cell>
        </row>
        <row r="1795">
          <cell r="E1795" t="str">
            <v>ID045634</v>
          </cell>
          <cell r="G1795" t="str">
            <v>SPRING</v>
          </cell>
          <cell r="H1795" t="str">
            <v>5D3.32</v>
          </cell>
          <cell r="I1795">
            <v>109</v>
          </cell>
        </row>
        <row r="1796">
          <cell r="E1796" t="str">
            <v>ID045635</v>
          </cell>
          <cell r="G1796" t="str">
            <v>FABRIC GUIDE</v>
          </cell>
          <cell r="H1796" t="str">
            <v>5C2.7</v>
          </cell>
          <cell r="I1796">
            <v>7</v>
          </cell>
        </row>
        <row r="1797">
          <cell r="E1797" t="str">
            <v>ID045636</v>
          </cell>
          <cell r="G1797" t="str">
            <v>GUIDE</v>
          </cell>
          <cell r="H1797" t="str">
            <v>5E3.2</v>
          </cell>
          <cell r="I1797">
            <v>13</v>
          </cell>
        </row>
        <row r="1798">
          <cell r="E1798" t="str">
            <v>ID045637</v>
          </cell>
          <cell r="G1798" t="str">
            <v>NUT</v>
          </cell>
          <cell r="H1798" t="str">
            <v>5D3.7</v>
          </cell>
          <cell r="I1798">
            <v>77</v>
          </cell>
        </row>
        <row r="1799">
          <cell r="E1799" t="str">
            <v>ID045638</v>
          </cell>
          <cell r="G1799" t="str">
            <v>PIN</v>
          </cell>
          <cell r="H1799" t="str">
            <v>5D4.4</v>
          </cell>
          <cell r="I1799">
            <v>6</v>
          </cell>
        </row>
        <row r="1800">
          <cell r="E1800" t="str">
            <v>ID045640</v>
          </cell>
          <cell r="G1800" t="str">
            <v>SCREW</v>
          </cell>
          <cell r="H1800" t="str">
            <v>5D1.5</v>
          </cell>
          <cell r="I1800">
            <v>170</v>
          </cell>
        </row>
        <row r="1801">
          <cell r="E1801" t="str">
            <v>ID045641</v>
          </cell>
          <cell r="G1801" t="str">
            <v>PIN</v>
          </cell>
          <cell r="H1801" t="str">
            <v>5D3.34</v>
          </cell>
          <cell r="I1801">
            <v>50</v>
          </cell>
        </row>
        <row r="1802">
          <cell r="E1802" t="str">
            <v>ID045642</v>
          </cell>
          <cell r="G1802" t="str">
            <v>SPRING</v>
          </cell>
          <cell r="H1802" t="str">
            <v>5D3.6</v>
          </cell>
          <cell r="I1802">
            <v>60</v>
          </cell>
        </row>
        <row r="1803">
          <cell r="E1803" t="str">
            <v>ID045643</v>
          </cell>
          <cell r="G1803" t="str">
            <v>SCREW</v>
          </cell>
          <cell r="H1803" t="str">
            <v>5D1.6</v>
          </cell>
          <cell r="I1803">
            <v>93</v>
          </cell>
        </row>
        <row r="1804">
          <cell r="E1804" t="str">
            <v>ID045644</v>
          </cell>
          <cell r="G1804" t="str">
            <v>SCREW</v>
          </cell>
          <cell r="H1804" t="str">
            <v>5D1.7</v>
          </cell>
          <cell r="I1804">
            <v>85</v>
          </cell>
        </row>
        <row r="1805">
          <cell r="E1805" t="str">
            <v>ID045645</v>
          </cell>
          <cell r="G1805" t="str">
            <v>SCREW</v>
          </cell>
          <cell r="H1805" t="str">
            <v>5D1.8</v>
          </cell>
          <cell r="I1805">
            <v>171</v>
          </cell>
        </row>
        <row r="1806">
          <cell r="E1806" t="str">
            <v>ID045646</v>
          </cell>
          <cell r="G1806" t="str">
            <v>PRESSER FOOT</v>
          </cell>
          <cell r="H1806" t="str">
            <v>5H7.1</v>
          </cell>
          <cell r="I1806">
            <v>5</v>
          </cell>
        </row>
        <row r="1807">
          <cell r="E1807" t="str">
            <v>ID045649</v>
          </cell>
          <cell r="G1807" t="str">
            <v>GUIDE</v>
          </cell>
          <cell r="H1807" t="str">
            <v>5F3.5</v>
          </cell>
          <cell r="I1807">
            <v>1</v>
          </cell>
        </row>
        <row r="1808">
          <cell r="E1808" t="str">
            <v>ID045650</v>
          </cell>
          <cell r="G1808" t="str">
            <v>HINGED TYPE PRESSER FOOT</v>
          </cell>
          <cell r="H1808" t="str">
            <v>5E3.3</v>
          </cell>
          <cell r="I1808">
            <v>3</v>
          </cell>
        </row>
        <row r="1809">
          <cell r="E1809" t="str">
            <v>ID045651</v>
          </cell>
          <cell r="G1809" t="str">
            <v>PIN</v>
          </cell>
          <cell r="H1809" t="str">
            <v>5D3.33</v>
          </cell>
          <cell r="I1809">
            <v>12</v>
          </cell>
        </row>
        <row r="1810">
          <cell r="E1810" t="str">
            <v>ID045652</v>
          </cell>
          <cell r="G1810" t="str">
            <v>SPRING</v>
          </cell>
          <cell r="H1810" t="str">
            <v>5D3.2</v>
          </cell>
          <cell r="I1810">
            <v>37</v>
          </cell>
        </row>
        <row r="1811">
          <cell r="E1811" t="str">
            <v>ID045653</v>
          </cell>
          <cell r="G1811" t="str">
            <v>SCREW</v>
          </cell>
          <cell r="H1811" t="str">
            <v>5D1.9</v>
          </cell>
          <cell r="I1811">
            <v>158</v>
          </cell>
        </row>
        <row r="1812">
          <cell r="E1812" t="str">
            <v>ID045654</v>
          </cell>
          <cell r="G1812" t="str">
            <v>SPREADER</v>
          </cell>
          <cell r="H1812" t="str">
            <v>5G4.7</v>
          </cell>
          <cell r="I1812">
            <v>12</v>
          </cell>
        </row>
        <row r="1813">
          <cell r="E1813" t="str">
            <v>ID045655</v>
          </cell>
          <cell r="G1813" t="str">
            <v>THOAT PLATE</v>
          </cell>
          <cell r="H1813" t="str">
            <v>5I6.3</v>
          </cell>
          <cell r="I1813">
            <v>4</v>
          </cell>
        </row>
        <row r="1814">
          <cell r="E1814" t="str">
            <v>ID045656</v>
          </cell>
          <cell r="G1814" t="str">
            <v>NEEDLE PLATE</v>
          </cell>
          <cell r="H1814" t="str">
            <v>5K1</v>
          </cell>
          <cell r="I1814">
            <v>31</v>
          </cell>
        </row>
        <row r="1815">
          <cell r="E1815" t="str">
            <v>ID045657</v>
          </cell>
          <cell r="G1815" t="str">
            <v>DIFF FEED DOG</v>
          </cell>
          <cell r="H1815" t="str">
            <v>5C2.8</v>
          </cell>
          <cell r="I1815">
            <v>11</v>
          </cell>
        </row>
        <row r="1816">
          <cell r="E1816" t="str">
            <v>ID045659</v>
          </cell>
          <cell r="G1816" t="str">
            <v>LOWER LOOPER</v>
          </cell>
          <cell r="H1816" t="str">
            <v>5C7</v>
          </cell>
          <cell r="I1816">
            <v>52</v>
          </cell>
        </row>
        <row r="1817">
          <cell r="E1817" t="str">
            <v>ID045660</v>
          </cell>
          <cell r="G1817" t="str">
            <v>NEEDLE GUIDE</v>
          </cell>
          <cell r="H1817" t="str">
            <v>5A3.1</v>
          </cell>
          <cell r="I1817">
            <v>12</v>
          </cell>
        </row>
        <row r="1818">
          <cell r="E1818" t="str">
            <v>ID045661</v>
          </cell>
          <cell r="G1818" t="str">
            <v>NEEDLE GUIDE</v>
          </cell>
          <cell r="H1818" t="str">
            <v>5C2.9</v>
          </cell>
          <cell r="I1818">
            <v>20</v>
          </cell>
        </row>
        <row r="1819">
          <cell r="E1819" t="str">
            <v>ID045662</v>
          </cell>
          <cell r="G1819" t="str">
            <v>NEEDLE GUIDE</v>
          </cell>
          <cell r="H1819" t="str">
            <v>5C3.1</v>
          </cell>
          <cell r="I1819">
            <v>33</v>
          </cell>
        </row>
        <row r="1820">
          <cell r="E1820" t="str">
            <v>ID045664</v>
          </cell>
          <cell r="G1820" t="str">
            <v>THROAT PLATE</v>
          </cell>
          <cell r="H1820" t="str">
            <v>5C7</v>
          </cell>
          <cell r="I1820">
            <v>5</v>
          </cell>
        </row>
        <row r="1821">
          <cell r="E1821" t="str">
            <v>ID045665</v>
          </cell>
          <cell r="G1821" t="str">
            <v>PRESSER FOOT ASM FOR FT7003</v>
          </cell>
          <cell r="H1821" t="str">
            <v>5C3.3</v>
          </cell>
          <cell r="I1821">
            <v>5</v>
          </cell>
        </row>
        <row r="1822">
          <cell r="E1822" t="str">
            <v>ID045666</v>
          </cell>
          <cell r="G1822" t="str">
            <v>PRESSER FOOT ASM</v>
          </cell>
          <cell r="H1822" t="str">
            <v>5C7</v>
          </cell>
          <cell r="I1822">
            <v>1</v>
          </cell>
        </row>
        <row r="1823">
          <cell r="E1823" t="str">
            <v>ID045667</v>
          </cell>
          <cell r="G1823" t="str">
            <v>HINGED TYPE PRESSER FOOT</v>
          </cell>
          <cell r="H1823" t="str">
            <v>5C3.4</v>
          </cell>
          <cell r="I1823">
            <v>2</v>
          </cell>
        </row>
        <row r="1824">
          <cell r="E1824" t="str">
            <v>ID045668</v>
          </cell>
          <cell r="G1824" t="str">
            <v>PRRESSER FOOT HINGE</v>
          </cell>
          <cell r="H1824" t="str">
            <v>5C3.5</v>
          </cell>
          <cell r="I1824">
            <v>8</v>
          </cell>
        </row>
        <row r="1825">
          <cell r="E1825" t="str">
            <v>ID045669</v>
          </cell>
          <cell r="G1825" t="str">
            <v>SPRING</v>
          </cell>
          <cell r="H1825" t="str">
            <v>5C3.6</v>
          </cell>
          <cell r="I1825">
            <v>16</v>
          </cell>
        </row>
        <row r="1826">
          <cell r="E1826" t="str">
            <v>ID045670</v>
          </cell>
          <cell r="G1826" t="str">
            <v>HINGED TYPE PRESSER FOOT</v>
          </cell>
          <cell r="H1826" t="str">
            <v>5C3.7</v>
          </cell>
          <cell r="I1826">
            <v>8</v>
          </cell>
        </row>
        <row r="1827">
          <cell r="E1827" t="str">
            <v>ID045671</v>
          </cell>
          <cell r="G1827" t="str">
            <v>AUXILIARY STOPPER</v>
          </cell>
          <cell r="H1827" t="str">
            <v>5C3.8</v>
          </cell>
          <cell r="I1827">
            <v>49</v>
          </cell>
        </row>
        <row r="1828">
          <cell r="E1828" t="str">
            <v>ID045672</v>
          </cell>
          <cell r="G1828" t="str">
            <v>PRESSER FOOT ASM</v>
          </cell>
          <cell r="H1828" t="str">
            <v>5C7</v>
          </cell>
          <cell r="I1828">
            <v>19</v>
          </cell>
        </row>
        <row r="1829">
          <cell r="E1829" t="str">
            <v>ID045673</v>
          </cell>
          <cell r="G1829" t="str">
            <v>PRESSER FOOT</v>
          </cell>
          <cell r="H1829" t="str">
            <v>5C3.9</v>
          </cell>
          <cell r="I1829">
            <v>4</v>
          </cell>
        </row>
        <row r="1830">
          <cell r="E1830" t="str">
            <v>ID045674</v>
          </cell>
          <cell r="G1830" t="str">
            <v>PRESSER FOOT ASM</v>
          </cell>
          <cell r="H1830" t="str">
            <v>5H3.2</v>
          </cell>
          <cell r="I1830">
            <v>28</v>
          </cell>
        </row>
        <row r="1831">
          <cell r="E1831" t="str">
            <v>ID045675</v>
          </cell>
          <cell r="G1831" t="str">
            <v>PRESSER FOOT ASM</v>
          </cell>
          <cell r="H1831" t="str">
            <v>5E3.6</v>
          </cell>
          <cell r="I1831">
            <v>12</v>
          </cell>
        </row>
        <row r="1832">
          <cell r="E1832" t="str">
            <v>ID045676</v>
          </cell>
          <cell r="G1832" t="str">
            <v>NEEDLE PLATE (3N)</v>
          </cell>
          <cell r="H1832" t="str">
            <v>5H7.8</v>
          </cell>
          <cell r="I1832">
            <v>1</v>
          </cell>
        </row>
        <row r="1833">
          <cell r="E1833" t="str">
            <v>ID045678</v>
          </cell>
          <cell r="G1833" t="str">
            <v>THROAT PLATE FOR FT7003</v>
          </cell>
          <cell r="H1833" t="str">
            <v>5C6</v>
          </cell>
          <cell r="I1833">
            <v>12</v>
          </cell>
        </row>
        <row r="1834">
          <cell r="E1834" t="str">
            <v>ID045679</v>
          </cell>
          <cell r="G1834" t="str">
            <v>THROAT PLATE</v>
          </cell>
          <cell r="H1834" t="str">
            <v>5C7</v>
          </cell>
          <cell r="I1834">
            <v>10</v>
          </cell>
        </row>
        <row r="1835">
          <cell r="E1835" t="str">
            <v>ID045680</v>
          </cell>
          <cell r="G1835" t="str">
            <v>THOAT PLATE</v>
          </cell>
          <cell r="H1835" t="str">
            <v>5C7</v>
          </cell>
          <cell r="I1835">
            <v>1</v>
          </cell>
        </row>
        <row r="1836">
          <cell r="E1836" t="str">
            <v>ID045681</v>
          </cell>
          <cell r="G1836" t="str">
            <v>THOAT PLATE</v>
          </cell>
          <cell r="H1836" t="str">
            <v>5C7</v>
          </cell>
          <cell r="I1836">
            <v>1</v>
          </cell>
        </row>
        <row r="1837">
          <cell r="E1837" t="str">
            <v>ID045682</v>
          </cell>
          <cell r="G1837" t="str">
            <v>FEED DOG ASM.</v>
          </cell>
          <cell r="H1837" t="str">
            <v>5C7</v>
          </cell>
          <cell r="I1837">
            <v>28</v>
          </cell>
        </row>
        <row r="1838">
          <cell r="E1838" t="str">
            <v>ID045684</v>
          </cell>
          <cell r="G1838" t="str">
            <v>AUX FEED DOG</v>
          </cell>
          <cell r="H1838" t="str">
            <v>5C3.2</v>
          </cell>
          <cell r="I1838">
            <v>5</v>
          </cell>
        </row>
        <row r="1839">
          <cell r="E1839" t="str">
            <v>ID045685</v>
          </cell>
          <cell r="G1839" t="str">
            <v>DIFF FEED DOG</v>
          </cell>
          <cell r="H1839" t="str">
            <v>5I7.6</v>
          </cell>
          <cell r="I1839">
            <v>22</v>
          </cell>
        </row>
        <row r="1840">
          <cell r="E1840" t="str">
            <v>ID045686</v>
          </cell>
          <cell r="G1840" t="str">
            <v>FEED DOG ASM</v>
          </cell>
          <cell r="H1840" t="str">
            <v>5C3.2</v>
          </cell>
          <cell r="I1840">
            <v>5</v>
          </cell>
        </row>
        <row r="1841">
          <cell r="E1841" t="str">
            <v>ID045687</v>
          </cell>
          <cell r="G1841" t="str">
            <v>FEED DOG SET</v>
          </cell>
          <cell r="H1841" t="str">
            <v>5G5.5</v>
          </cell>
          <cell r="I1841">
            <v>2</v>
          </cell>
        </row>
        <row r="1842">
          <cell r="E1842" t="str">
            <v>ID045688</v>
          </cell>
          <cell r="G1842" t="str">
            <v>FEED DOG ASM</v>
          </cell>
          <cell r="H1842" t="str">
            <v>5I7.6</v>
          </cell>
          <cell r="I1842">
            <v>2</v>
          </cell>
        </row>
        <row r="1843">
          <cell r="E1843" t="str">
            <v>ID045689</v>
          </cell>
          <cell r="G1843" t="str">
            <v>NEEDLE GUIDE</v>
          </cell>
          <cell r="H1843" t="str">
            <v>5G7.1</v>
          </cell>
          <cell r="I1843">
            <v>4</v>
          </cell>
        </row>
        <row r="1844">
          <cell r="E1844" t="str">
            <v>ID045690</v>
          </cell>
          <cell r="G1844" t="str">
            <v>NEEDLE GUIDE</v>
          </cell>
          <cell r="H1844" t="str">
            <v>5D4.29</v>
          </cell>
          <cell r="I1844">
            <v>5</v>
          </cell>
        </row>
        <row r="1845">
          <cell r="E1845" t="str">
            <v>ID045691</v>
          </cell>
          <cell r="G1845" t="str">
            <v>THROAT PLATE</v>
          </cell>
          <cell r="H1845" t="str">
            <v>5I6.6</v>
          </cell>
          <cell r="I1845">
            <v>4</v>
          </cell>
        </row>
        <row r="1846">
          <cell r="E1846" t="str">
            <v>ID045692</v>
          </cell>
          <cell r="G1846" t="str">
            <v>THROAT PLATE</v>
          </cell>
          <cell r="H1846" t="str">
            <v>5I1.4</v>
          </cell>
          <cell r="I1846">
            <v>6</v>
          </cell>
        </row>
        <row r="1847">
          <cell r="E1847" t="str">
            <v>ID045693</v>
          </cell>
          <cell r="G1847" t="str">
            <v>THROAT PLATE</v>
          </cell>
          <cell r="H1847" t="str">
            <v>5C7</v>
          </cell>
          <cell r="I1847">
            <v>16</v>
          </cell>
        </row>
        <row r="1848">
          <cell r="E1848" t="str">
            <v>ID045694</v>
          </cell>
          <cell r="G1848" t="str">
            <v>NEEDLE PLATE ASM</v>
          </cell>
          <cell r="H1848" t="str">
            <v>5I6.2</v>
          </cell>
          <cell r="I1848">
            <v>7</v>
          </cell>
        </row>
        <row r="1849">
          <cell r="E1849" t="str">
            <v>ID045695</v>
          </cell>
          <cell r="G1849" t="str">
            <v>DIFFERENTIAL FEED DOG</v>
          </cell>
          <cell r="H1849" t="str">
            <v>5E3.8</v>
          </cell>
          <cell r="I1849">
            <v>5</v>
          </cell>
        </row>
        <row r="1850">
          <cell r="E1850" t="str">
            <v>ID045697</v>
          </cell>
          <cell r="G1850" t="str">
            <v>NEEDLE GUIDE</v>
          </cell>
          <cell r="H1850" t="str">
            <v>5I1.3</v>
          </cell>
          <cell r="I1850">
            <v>5</v>
          </cell>
        </row>
        <row r="1851">
          <cell r="E1851" t="str">
            <v>ID045698</v>
          </cell>
          <cell r="G1851" t="str">
            <v>FEED DOG</v>
          </cell>
          <cell r="H1851" t="str">
            <v>5R2.2</v>
          </cell>
          <cell r="I1851">
            <v>57</v>
          </cell>
        </row>
        <row r="1852">
          <cell r="E1852" t="str">
            <v>ID045699</v>
          </cell>
          <cell r="G1852" t="str">
            <v>FEED DOG</v>
          </cell>
          <cell r="H1852" t="str">
            <v>5R2.1</v>
          </cell>
          <cell r="I1852">
            <v>16</v>
          </cell>
        </row>
        <row r="1853">
          <cell r="E1853" t="str">
            <v>ID045700</v>
          </cell>
          <cell r="G1853" t="str">
            <v>FEED DOG</v>
          </cell>
          <cell r="H1853" t="str">
            <v>5N1.1</v>
          </cell>
          <cell r="I1853">
            <v>27</v>
          </cell>
        </row>
        <row r="1854">
          <cell r="E1854" t="str">
            <v>ID045701</v>
          </cell>
          <cell r="G1854" t="str">
            <v>LAP FORMER</v>
          </cell>
          <cell r="H1854" t="str">
            <v>5P1.1</v>
          </cell>
          <cell r="I1854">
            <v>16</v>
          </cell>
        </row>
        <row r="1855">
          <cell r="E1855" t="str">
            <v>ID045704</v>
          </cell>
          <cell r="G1855" t="str">
            <v>NEEDLE CLAMP</v>
          </cell>
          <cell r="H1855" t="str">
            <v>5R3.1</v>
          </cell>
          <cell r="I1855">
            <v>10</v>
          </cell>
        </row>
        <row r="1856">
          <cell r="E1856" t="str">
            <v>ID045706</v>
          </cell>
          <cell r="G1856" t="str">
            <v>NEEDLE GUARD</v>
          </cell>
          <cell r="H1856" t="str">
            <v>5O6.6</v>
          </cell>
          <cell r="I1856">
            <v>37</v>
          </cell>
        </row>
        <row r="1857">
          <cell r="E1857" t="str">
            <v>ID045707</v>
          </cell>
          <cell r="G1857" t="str">
            <v>NEEDLE GUARD</v>
          </cell>
          <cell r="H1857" t="str">
            <v>5N1.5</v>
          </cell>
          <cell r="I1857">
            <v>53</v>
          </cell>
        </row>
        <row r="1858">
          <cell r="E1858" t="str">
            <v>ID045708</v>
          </cell>
          <cell r="G1858" t="str">
            <v>PRESSER FOOT TONGUE GUARD</v>
          </cell>
          <cell r="H1858" t="str">
            <v>5M6.31</v>
          </cell>
          <cell r="I1858">
            <v>5</v>
          </cell>
        </row>
        <row r="1859">
          <cell r="E1859" t="str">
            <v>ID045709</v>
          </cell>
          <cell r="G1859" t="str">
            <v>SPRING</v>
          </cell>
          <cell r="H1859" t="str">
            <v>5M7.7</v>
          </cell>
          <cell r="I1859">
            <v>42</v>
          </cell>
        </row>
        <row r="1860">
          <cell r="E1860" t="str">
            <v>ID045710</v>
          </cell>
          <cell r="G1860" t="str">
            <v>SPRING</v>
          </cell>
          <cell r="H1860" t="str">
            <v>5M4.7</v>
          </cell>
          <cell r="I1860">
            <v>17</v>
          </cell>
        </row>
        <row r="1861">
          <cell r="E1861" t="str">
            <v>ID045711</v>
          </cell>
          <cell r="G1861" t="str">
            <v>STOPER</v>
          </cell>
          <cell r="H1861" t="str">
            <v>5Q5.3</v>
          </cell>
          <cell r="I1861">
            <v>24</v>
          </cell>
        </row>
        <row r="1862">
          <cell r="E1862" t="str">
            <v>ID045715</v>
          </cell>
          <cell r="G1862" t="str">
            <v>SPRING</v>
          </cell>
          <cell r="H1862" t="str">
            <v>5M4.8</v>
          </cell>
          <cell r="I1862">
            <v>69</v>
          </cell>
        </row>
        <row r="1863">
          <cell r="E1863" t="str">
            <v>ID045716</v>
          </cell>
          <cell r="G1863" t="str">
            <v>HOOK</v>
          </cell>
          <cell r="H1863" t="str">
            <v>5M5.12</v>
          </cell>
          <cell r="I1863">
            <v>28</v>
          </cell>
        </row>
        <row r="1864">
          <cell r="E1864" t="str">
            <v>ID045717</v>
          </cell>
          <cell r="G1864" t="str">
            <v>HOLDER</v>
          </cell>
          <cell r="H1864" t="str">
            <v>5Q5.6</v>
          </cell>
          <cell r="I1864">
            <v>6</v>
          </cell>
        </row>
        <row r="1865">
          <cell r="E1865" t="str">
            <v>ID045719</v>
          </cell>
          <cell r="G1865" t="str">
            <v>LINK</v>
          </cell>
          <cell r="H1865" t="str">
            <v>5M3.2</v>
          </cell>
          <cell r="I1865">
            <v>21</v>
          </cell>
        </row>
        <row r="1866">
          <cell r="E1866" t="str">
            <v>ID045721</v>
          </cell>
          <cell r="G1866" t="str">
            <v>BRACKET</v>
          </cell>
          <cell r="H1866" t="str">
            <v>5M1.7</v>
          </cell>
          <cell r="I1866">
            <v>2</v>
          </cell>
        </row>
        <row r="1867">
          <cell r="E1867" t="str">
            <v>ID045724</v>
          </cell>
          <cell r="G1867" t="str">
            <v>PRESURE FOOT SPRING PLATE(R )</v>
          </cell>
          <cell r="H1867" t="str">
            <v>5Q2.7</v>
          </cell>
          <cell r="I1867">
            <v>4</v>
          </cell>
        </row>
        <row r="1868">
          <cell r="E1868" t="str">
            <v>ID045725</v>
          </cell>
          <cell r="G1868" t="str">
            <v>PRESSER FOOT SPRING PLATE</v>
          </cell>
          <cell r="H1868" t="str">
            <v>5Q2.8</v>
          </cell>
          <cell r="I1868">
            <v>253</v>
          </cell>
        </row>
        <row r="1869">
          <cell r="E1869" t="str">
            <v>ID045727</v>
          </cell>
          <cell r="G1869" t="str">
            <v>PRESSER FOOT ASM</v>
          </cell>
          <cell r="H1869" t="str">
            <v>5Q6</v>
          </cell>
          <cell r="I1869">
            <v>1</v>
          </cell>
        </row>
        <row r="1870">
          <cell r="E1870" t="str">
            <v>ID045728</v>
          </cell>
          <cell r="G1870" t="str">
            <v>PRESSER FOOT FOLDER PLATE</v>
          </cell>
          <cell r="H1870" t="str">
            <v>5P6.1</v>
          </cell>
          <cell r="I1870">
            <v>13</v>
          </cell>
        </row>
        <row r="1871">
          <cell r="E1871" t="str">
            <v>ID045729</v>
          </cell>
          <cell r="G1871" t="str">
            <v>PRESSER FOOT SPRING PLATE(R)</v>
          </cell>
          <cell r="H1871" t="str">
            <v>5R2.5</v>
          </cell>
          <cell r="I1871">
            <v>45</v>
          </cell>
        </row>
        <row r="1872">
          <cell r="E1872" t="str">
            <v>ID045730</v>
          </cell>
          <cell r="G1872" t="str">
            <v>PRESSER FOOT SPRING PLATE ( L</v>
          </cell>
          <cell r="H1872" t="str">
            <v>5Q2.1</v>
          </cell>
          <cell r="I1872">
            <v>109</v>
          </cell>
        </row>
        <row r="1873">
          <cell r="E1873" t="str">
            <v>ID045731</v>
          </cell>
          <cell r="G1873" t="str">
            <v>PRESSER FOOT ASM</v>
          </cell>
          <cell r="H1873" t="str">
            <v>5Q6</v>
          </cell>
          <cell r="I1873">
            <v>11</v>
          </cell>
        </row>
        <row r="1874">
          <cell r="E1874" t="str">
            <v>ID045736</v>
          </cell>
          <cell r="G1874" t="str">
            <v>UPPER LOOPER</v>
          </cell>
          <cell r="H1874" t="str">
            <v>5P3.4</v>
          </cell>
          <cell r="I1874">
            <v>7</v>
          </cell>
        </row>
        <row r="1875">
          <cell r="E1875" t="str">
            <v>ID045737</v>
          </cell>
          <cell r="G1875" t="str">
            <v>UPPER LOOPER</v>
          </cell>
          <cell r="H1875" t="str">
            <v>5Q2.3</v>
          </cell>
          <cell r="I1875">
            <v>96</v>
          </cell>
        </row>
        <row r="1876">
          <cell r="E1876" t="str">
            <v>ID045738</v>
          </cell>
          <cell r="G1876" t="str">
            <v>STITCH PLATE ASM</v>
          </cell>
          <cell r="H1876" t="str">
            <v>5P1.2</v>
          </cell>
          <cell r="I1876">
            <v>27</v>
          </cell>
        </row>
        <row r="1877">
          <cell r="E1877" t="str">
            <v>ID045740</v>
          </cell>
          <cell r="G1877" t="str">
            <v>STITCH PLATE</v>
          </cell>
          <cell r="H1877" t="str">
            <v>5N1.3</v>
          </cell>
          <cell r="I1877">
            <v>5</v>
          </cell>
        </row>
        <row r="1878">
          <cell r="E1878" t="str">
            <v>ID045741</v>
          </cell>
          <cell r="G1878" t="str">
            <v>NEEDLE PLATE TONGUE</v>
          </cell>
          <cell r="H1878" t="str">
            <v>5N1.3</v>
          </cell>
          <cell r="I1878">
            <v>242</v>
          </cell>
        </row>
        <row r="1879">
          <cell r="E1879" t="str">
            <v>ID045742</v>
          </cell>
          <cell r="G1879" t="str">
            <v>STICTH PLATE ASM</v>
          </cell>
          <cell r="H1879" t="str">
            <v>5P1.2</v>
          </cell>
          <cell r="I1879">
            <v>5</v>
          </cell>
        </row>
        <row r="1880">
          <cell r="E1880" t="str">
            <v>ID045745</v>
          </cell>
          <cell r="G1880" t="str">
            <v>NAME PLATE</v>
          </cell>
          <cell r="H1880" t="str">
            <v>5H3.6</v>
          </cell>
          <cell r="I1880">
            <v>20</v>
          </cell>
        </row>
        <row r="1881">
          <cell r="E1881" t="str">
            <v>ID045746</v>
          </cell>
          <cell r="G1881" t="str">
            <v>BOLT</v>
          </cell>
          <cell r="H1881" t="str">
            <v>5P2.6</v>
          </cell>
          <cell r="I1881">
            <v>5</v>
          </cell>
        </row>
        <row r="1882">
          <cell r="E1882" t="str">
            <v>ID045747</v>
          </cell>
          <cell r="G1882" t="str">
            <v>MAIN BOARD</v>
          </cell>
          <cell r="H1882" t="str">
            <v>5R4</v>
          </cell>
          <cell r="I1882">
            <v>35</v>
          </cell>
        </row>
        <row r="1883">
          <cell r="E1883" t="str">
            <v>ID045749</v>
          </cell>
          <cell r="G1883" t="str">
            <v>BOBBIN</v>
          </cell>
          <cell r="H1883" t="str">
            <v>5AN3</v>
          </cell>
          <cell r="I1883">
            <v>242</v>
          </cell>
        </row>
        <row r="1884">
          <cell r="E1884" t="str">
            <v>ID045750</v>
          </cell>
          <cell r="G1884" t="str">
            <v>POWER SUPPLEMENTAL UNIT</v>
          </cell>
          <cell r="H1884" t="str">
            <v>5S7</v>
          </cell>
          <cell r="I1884">
            <v>41</v>
          </cell>
        </row>
        <row r="1885">
          <cell r="E1885" t="str">
            <v>ID045754</v>
          </cell>
          <cell r="G1885" t="str">
            <v>NUT</v>
          </cell>
          <cell r="H1885" t="str">
            <v>5T2.2</v>
          </cell>
          <cell r="I1885">
            <v>3</v>
          </cell>
        </row>
        <row r="1886">
          <cell r="E1886" t="str">
            <v>ID045755</v>
          </cell>
          <cell r="G1886" t="str">
            <v>NUT</v>
          </cell>
          <cell r="H1886" t="str">
            <v>5M5.19</v>
          </cell>
          <cell r="I1886">
            <v>47</v>
          </cell>
        </row>
        <row r="1887">
          <cell r="E1887" t="str">
            <v>ID045756</v>
          </cell>
          <cell r="G1887" t="str">
            <v>SCREW</v>
          </cell>
          <cell r="H1887" t="str">
            <v>5D4.7</v>
          </cell>
          <cell r="I1887">
            <v>14</v>
          </cell>
        </row>
        <row r="1888">
          <cell r="E1888" t="str">
            <v>ID045757</v>
          </cell>
          <cell r="G1888" t="str">
            <v>NUT</v>
          </cell>
          <cell r="H1888" t="str">
            <v>5D4.10</v>
          </cell>
          <cell r="I1888">
            <v>41</v>
          </cell>
        </row>
        <row r="1889">
          <cell r="E1889" t="str">
            <v>ID045759</v>
          </cell>
          <cell r="G1889" t="str">
            <v>NUT</v>
          </cell>
          <cell r="H1889" t="str">
            <v>5I3.9</v>
          </cell>
          <cell r="I1889">
            <v>4</v>
          </cell>
        </row>
        <row r="1890">
          <cell r="E1890" t="str">
            <v>ID045760</v>
          </cell>
          <cell r="G1890" t="str">
            <v>NUT</v>
          </cell>
          <cell r="H1890" t="str">
            <v>5I1.6</v>
          </cell>
          <cell r="I1890">
            <v>31</v>
          </cell>
        </row>
        <row r="1891">
          <cell r="E1891" t="str">
            <v>ID045761</v>
          </cell>
          <cell r="G1891" t="str">
            <v>NUT</v>
          </cell>
          <cell r="H1891" t="str">
            <v>5C3.3</v>
          </cell>
          <cell r="I1891">
            <v>7</v>
          </cell>
        </row>
        <row r="1892">
          <cell r="E1892" t="str">
            <v>ID045762</v>
          </cell>
          <cell r="G1892" t="str">
            <v>NUT</v>
          </cell>
          <cell r="H1892" t="str">
            <v>5I5.4</v>
          </cell>
          <cell r="I1892">
            <v>6</v>
          </cell>
        </row>
        <row r="1893">
          <cell r="E1893" t="str">
            <v>ID045763</v>
          </cell>
          <cell r="G1893" t="str">
            <v>NUT</v>
          </cell>
          <cell r="H1893" t="str">
            <v>5M5.26</v>
          </cell>
          <cell r="I1893">
            <v>122</v>
          </cell>
        </row>
        <row r="1894">
          <cell r="E1894" t="str">
            <v>ID045764</v>
          </cell>
          <cell r="G1894" t="str">
            <v>SCREW</v>
          </cell>
          <cell r="H1894" t="str">
            <v>5A1.5</v>
          </cell>
          <cell r="I1894">
            <v>46</v>
          </cell>
        </row>
        <row r="1895">
          <cell r="E1895" t="str">
            <v>ID045765</v>
          </cell>
          <cell r="G1895" t="str">
            <v>SCREW</v>
          </cell>
          <cell r="H1895" t="str">
            <v>5X7.13</v>
          </cell>
          <cell r="I1895">
            <v>92</v>
          </cell>
        </row>
        <row r="1896">
          <cell r="E1896" t="str">
            <v>ID045766</v>
          </cell>
          <cell r="G1896" t="str">
            <v>SCREW</v>
          </cell>
          <cell r="H1896" t="str">
            <v>5D1.10</v>
          </cell>
          <cell r="I1896">
            <v>82</v>
          </cell>
        </row>
        <row r="1897">
          <cell r="E1897" t="str">
            <v>ID045767</v>
          </cell>
          <cell r="G1897" t="str">
            <v>SCREW</v>
          </cell>
          <cell r="H1897" t="str">
            <v>5D4.1</v>
          </cell>
          <cell r="I1897">
            <v>170</v>
          </cell>
        </row>
        <row r="1898">
          <cell r="E1898" t="str">
            <v>ID045768</v>
          </cell>
          <cell r="G1898" t="str">
            <v>SCREW</v>
          </cell>
          <cell r="H1898" t="str">
            <v>5D1.12</v>
          </cell>
          <cell r="I1898">
            <v>50</v>
          </cell>
        </row>
        <row r="1899">
          <cell r="E1899" t="str">
            <v>ID045769</v>
          </cell>
          <cell r="G1899" t="str">
            <v>SCREW</v>
          </cell>
          <cell r="H1899" t="str">
            <v>5X7.8</v>
          </cell>
          <cell r="I1899">
            <v>18</v>
          </cell>
        </row>
        <row r="1900">
          <cell r="E1900" t="str">
            <v>ID045770</v>
          </cell>
          <cell r="G1900" t="str">
            <v>SCREW</v>
          </cell>
          <cell r="H1900" t="str">
            <v>5M5.18</v>
          </cell>
          <cell r="I1900">
            <v>411</v>
          </cell>
        </row>
        <row r="1901">
          <cell r="E1901" t="str">
            <v>ID045771</v>
          </cell>
          <cell r="G1901" t="str">
            <v>SCREW</v>
          </cell>
          <cell r="H1901" t="str">
            <v>5D1.13</v>
          </cell>
          <cell r="I1901">
            <v>9</v>
          </cell>
        </row>
        <row r="1902">
          <cell r="E1902" t="str">
            <v>ID045772</v>
          </cell>
          <cell r="G1902" t="str">
            <v>SCREW</v>
          </cell>
          <cell r="H1902" t="str">
            <v>5A1.6</v>
          </cell>
          <cell r="I1902">
            <v>7</v>
          </cell>
        </row>
        <row r="1903">
          <cell r="E1903" t="str">
            <v>ID045773</v>
          </cell>
          <cell r="G1903" t="str">
            <v>SCREW</v>
          </cell>
          <cell r="H1903" t="str">
            <v>5D3.28</v>
          </cell>
          <cell r="I1903">
            <v>194</v>
          </cell>
        </row>
        <row r="1904">
          <cell r="E1904" t="str">
            <v>ID045774</v>
          </cell>
          <cell r="G1904" t="str">
            <v>SCREW</v>
          </cell>
          <cell r="H1904" t="str">
            <v>5X7.17</v>
          </cell>
          <cell r="I1904">
            <v>30</v>
          </cell>
        </row>
        <row r="1905">
          <cell r="E1905" t="str">
            <v>ID045775</v>
          </cell>
          <cell r="G1905" t="str">
            <v>SCREW</v>
          </cell>
          <cell r="H1905" t="str">
            <v>5M2.23</v>
          </cell>
          <cell r="I1905">
            <v>7</v>
          </cell>
        </row>
        <row r="1906">
          <cell r="E1906" t="str">
            <v>ID045776</v>
          </cell>
          <cell r="G1906" t="str">
            <v>STUD</v>
          </cell>
          <cell r="H1906" t="str">
            <v>5D2.27</v>
          </cell>
          <cell r="I1906">
            <v>15</v>
          </cell>
        </row>
        <row r="1907">
          <cell r="E1907" t="str">
            <v>ID045777</v>
          </cell>
          <cell r="G1907" t="str">
            <v>SCREW</v>
          </cell>
          <cell r="H1907" t="str">
            <v>5M7.27</v>
          </cell>
          <cell r="I1907">
            <v>120</v>
          </cell>
        </row>
        <row r="1908">
          <cell r="E1908" t="str">
            <v>ID045778</v>
          </cell>
          <cell r="G1908" t="str">
            <v>SCREW</v>
          </cell>
          <cell r="H1908" t="str">
            <v>5D1.15</v>
          </cell>
          <cell r="I1908">
            <v>109</v>
          </cell>
        </row>
        <row r="1909">
          <cell r="E1909" t="str">
            <v>ID045779</v>
          </cell>
          <cell r="G1909" t="str">
            <v>SCREW</v>
          </cell>
          <cell r="H1909" t="str">
            <v>5X7.29</v>
          </cell>
          <cell r="I1909">
            <v>1</v>
          </cell>
        </row>
        <row r="1910">
          <cell r="E1910" t="str">
            <v>ID045780</v>
          </cell>
          <cell r="G1910" t="str">
            <v>SCREW</v>
          </cell>
          <cell r="H1910" t="str">
            <v>5A1.7</v>
          </cell>
          <cell r="I1910">
            <v>25</v>
          </cell>
        </row>
        <row r="1911">
          <cell r="E1911" t="str">
            <v>ID045782</v>
          </cell>
          <cell r="G1911" t="str">
            <v>SCREW</v>
          </cell>
          <cell r="H1911" t="str">
            <v>5D1.16</v>
          </cell>
          <cell r="I1911">
            <v>13</v>
          </cell>
        </row>
        <row r="1912">
          <cell r="E1912" t="str">
            <v>ID045783</v>
          </cell>
          <cell r="G1912" t="str">
            <v>SCREW</v>
          </cell>
          <cell r="H1912" t="str">
            <v>5D1.17</v>
          </cell>
          <cell r="I1912">
            <v>39</v>
          </cell>
        </row>
        <row r="1913">
          <cell r="E1913" t="str">
            <v>ID045784</v>
          </cell>
          <cell r="G1913" t="str">
            <v>SCREW</v>
          </cell>
          <cell r="H1913" t="str">
            <v>5H5.22</v>
          </cell>
          <cell r="I1913">
            <v>21</v>
          </cell>
        </row>
        <row r="1914">
          <cell r="E1914" t="str">
            <v>ID045785</v>
          </cell>
          <cell r="G1914" t="str">
            <v>SCREW</v>
          </cell>
          <cell r="H1914" t="str">
            <v>5D1.19</v>
          </cell>
          <cell r="I1914">
            <v>71</v>
          </cell>
        </row>
        <row r="1915">
          <cell r="E1915" t="str">
            <v>ID045786</v>
          </cell>
          <cell r="G1915" t="str">
            <v>SCREW</v>
          </cell>
          <cell r="H1915" t="str">
            <v>5M2.35</v>
          </cell>
          <cell r="I1915">
            <v>37</v>
          </cell>
        </row>
        <row r="1916">
          <cell r="E1916" t="str">
            <v>ID045787</v>
          </cell>
          <cell r="G1916" t="str">
            <v>SCREW</v>
          </cell>
          <cell r="H1916" t="str">
            <v>5A1.8</v>
          </cell>
          <cell r="I1916">
            <v>83</v>
          </cell>
        </row>
        <row r="1917">
          <cell r="E1917" t="str">
            <v>ID045788</v>
          </cell>
          <cell r="G1917" t="str">
            <v>SCREW</v>
          </cell>
          <cell r="H1917" t="str">
            <v>5D1.20</v>
          </cell>
          <cell r="I1917">
            <v>60</v>
          </cell>
        </row>
        <row r="1918">
          <cell r="E1918" t="str">
            <v>ID045789</v>
          </cell>
          <cell r="G1918" t="str">
            <v>STUD</v>
          </cell>
          <cell r="H1918" t="str">
            <v>5I5.8</v>
          </cell>
          <cell r="I1918">
            <v>76</v>
          </cell>
        </row>
        <row r="1919">
          <cell r="E1919" t="str">
            <v>ID045790</v>
          </cell>
          <cell r="G1919" t="str">
            <v>SCREW</v>
          </cell>
          <cell r="H1919" t="str">
            <v>5D1.21</v>
          </cell>
          <cell r="I1919">
            <v>135</v>
          </cell>
        </row>
        <row r="1920">
          <cell r="E1920" t="str">
            <v>ID045791</v>
          </cell>
          <cell r="G1920" t="str">
            <v>SCREW</v>
          </cell>
          <cell r="H1920" t="str">
            <v>5T1.6</v>
          </cell>
          <cell r="I1920">
            <v>59</v>
          </cell>
        </row>
        <row r="1921">
          <cell r="E1921" t="str">
            <v>ID045792</v>
          </cell>
          <cell r="G1921" t="str">
            <v>SCREW</v>
          </cell>
          <cell r="H1921" t="str">
            <v>5D1.22</v>
          </cell>
          <cell r="I1921">
            <v>28</v>
          </cell>
        </row>
        <row r="1922">
          <cell r="E1922" t="str">
            <v>ID045793</v>
          </cell>
          <cell r="G1922" t="str">
            <v>STUD</v>
          </cell>
          <cell r="H1922" t="str">
            <v>5D3.14</v>
          </cell>
          <cell r="I1922">
            <v>47</v>
          </cell>
        </row>
        <row r="1923">
          <cell r="E1923" t="str">
            <v>ID045794</v>
          </cell>
          <cell r="G1923" t="str">
            <v>SCREW</v>
          </cell>
          <cell r="H1923" t="str">
            <v>5D1.23</v>
          </cell>
          <cell r="I1923">
            <v>50</v>
          </cell>
        </row>
        <row r="1924">
          <cell r="E1924" t="str">
            <v>ID045795</v>
          </cell>
          <cell r="G1924" t="str">
            <v>SCREW</v>
          </cell>
          <cell r="H1924" t="str">
            <v>5D1.24</v>
          </cell>
          <cell r="I1924">
            <v>178</v>
          </cell>
        </row>
        <row r="1925">
          <cell r="E1925" t="str">
            <v>ID045796</v>
          </cell>
          <cell r="G1925" t="str">
            <v>SCREW</v>
          </cell>
          <cell r="H1925" t="str">
            <v>5A1.9</v>
          </cell>
          <cell r="I1925">
            <v>72</v>
          </cell>
        </row>
        <row r="1926">
          <cell r="E1926" t="str">
            <v>ID045797</v>
          </cell>
          <cell r="G1926" t="str">
            <v>SCREW</v>
          </cell>
          <cell r="H1926" t="str">
            <v>5A1.10</v>
          </cell>
          <cell r="I1926">
            <v>94</v>
          </cell>
        </row>
        <row r="1927">
          <cell r="E1927" t="str">
            <v>ID045798</v>
          </cell>
          <cell r="G1927" t="str">
            <v>SCREW</v>
          </cell>
          <cell r="H1927" t="str">
            <v>5D1.25</v>
          </cell>
          <cell r="I1927">
            <v>45</v>
          </cell>
        </row>
        <row r="1928">
          <cell r="E1928" t="str">
            <v>ID045799</v>
          </cell>
          <cell r="G1928" t="str">
            <v>SCREW</v>
          </cell>
          <cell r="H1928" t="str">
            <v>5A1.11</v>
          </cell>
          <cell r="I1928">
            <v>14</v>
          </cell>
        </row>
        <row r="1929">
          <cell r="E1929" t="str">
            <v>ID045800</v>
          </cell>
          <cell r="G1929" t="str">
            <v>SCREW</v>
          </cell>
          <cell r="H1929" t="str">
            <v>5D1.26</v>
          </cell>
          <cell r="I1929">
            <v>36</v>
          </cell>
        </row>
        <row r="1930">
          <cell r="E1930" t="str">
            <v>ID045801</v>
          </cell>
          <cell r="G1930" t="str">
            <v>SCREW</v>
          </cell>
          <cell r="H1930" t="str">
            <v>5D1.27</v>
          </cell>
          <cell r="I1930">
            <v>53</v>
          </cell>
        </row>
        <row r="1931">
          <cell r="E1931" t="str">
            <v>ID045802</v>
          </cell>
          <cell r="G1931" t="str">
            <v>SCREW</v>
          </cell>
          <cell r="H1931" t="str">
            <v>5D1.28</v>
          </cell>
          <cell r="I1931">
            <v>55</v>
          </cell>
        </row>
        <row r="1932">
          <cell r="E1932" t="str">
            <v>ID045803</v>
          </cell>
          <cell r="G1932" t="str">
            <v>SCREW</v>
          </cell>
          <cell r="H1932" t="str">
            <v>5D1.29</v>
          </cell>
          <cell r="I1932">
            <v>4</v>
          </cell>
        </row>
        <row r="1933">
          <cell r="E1933" t="str">
            <v>ID045804</v>
          </cell>
          <cell r="G1933" t="str">
            <v>SCREW</v>
          </cell>
          <cell r="H1933" t="str">
            <v>5D1.30</v>
          </cell>
          <cell r="I1933">
            <v>3</v>
          </cell>
        </row>
        <row r="1934">
          <cell r="E1934" t="str">
            <v>ID045805</v>
          </cell>
          <cell r="G1934" t="str">
            <v>SCREW</v>
          </cell>
          <cell r="H1934" t="str">
            <v>5A1.12</v>
          </cell>
          <cell r="I1934">
            <v>76</v>
          </cell>
        </row>
        <row r="1935">
          <cell r="E1935" t="str">
            <v>ID045806</v>
          </cell>
          <cell r="G1935" t="str">
            <v>SCREW</v>
          </cell>
          <cell r="H1935" t="str">
            <v>5D1.31</v>
          </cell>
          <cell r="I1935">
            <v>82</v>
          </cell>
        </row>
        <row r="1936">
          <cell r="E1936" t="str">
            <v>ID045807</v>
          </cell>
          <cell r="G1936" t="str">
            <v>SCREW</v>
          </cell>
          <cell r="H1936" t="str">
            <v>5X6.4</v>
          </cell>
          <cell r="I1936">
            <v>47</v>
          </cell>
        </row>
        <row r="1937">
          <cell r="E1937" t="str">
            <v>ID045808</v>
          </cell>
          <cell r="G1937" t="str">
            <v>SCREW</v>
          </cell>
          <cell r="H1937" t="str">
            <v>5D1.32</v>
          </cell>
          <cell r="I1937">
            <v>64</v>
          </cell>
        </row>
        <row r="1938">
          <cell r="E1938" t="str">
            <v>ID045809</v>
          </cell>
          <cell r="G1938" t="str">
            <v>STUD (CT0227 M4-07X38)</v>
          </cell>
          <cell r="H1938" t="str">
            <v>5F4.4</v>
          </cell>
          <cell r="I1938">
            <v>104</v>
          </cell>
        </row>
        <row r="1939">
          <cell r="E1939" t="str">
            <v>ID045810</v>
          </cell>
          <cell r="G1939" t="str">
            <v>STUD</v>
          </cell>
          <cell r="H1939" t="str">
            <v>5G6.6</v>
          </cell>
          <cell r="I1939">
            <v>75</v>
          </cell>
        </row>
        <row r="1940">
          <cell r="E1940" t="str">
            <v>ID045811</v>
          </cell>
          <cell r="G1940" t="str">
            <v>STUD</v>
          </cell>
          <cell r="H1940" t="str">
            <v>5C3.4</v>
          </cell>
          <cell r="I1940">
            <v>123</v>
          </cell>
        </row>
        <row r="1941">
          <cell r="E1941" t="str">
            <v>ID045812</v>
          </cell>
          <cell r="G1941" t="str">
            <v>SCREW</v>
          </cell>
          <cell r="H1941" t="str">
            <v>5AB6.2</v>
          </cell>
          <cell r="I1941">
            <v>16</v>
          </cell>
        </row>
        <row r="1942">
          <cell r="E1942" t="str">
            <v>ID045814</v>
          </cell>
          <cell r="G1942" t="str">
            <v>SCREW</v>
          </cell>
          <cell r="H1942" t="str">
            <v>5A1.13</v>
          </cell>
          <cell r="I1942">
            <v>24</v>
          </cell>
        </row>
        <row r="1943">
          <cell r="E1943" t="str">
            <v>ID045815</v>
          </cell>
          <cell r="G1943" t="str">
            <v>SCREW</v>
          </cell>
          <cell r="H1943" t="str">
            <v>5M2.36</v>
          </cell>
          <cell r="I1943">
            <v>171</v>
          </cell>
        </row>
        <row r="1944">
          <cell r="E1944" t="str">
            <v>ID045816</v>
          </cell>
          <cell r="G1944" t="str">
            <v>SCREW</v>
          </cell>
          <cell r="H1944" t="str">
            <v>5D1.34</v>
          </cell>
          <cell r="I1944">
            <v>45</v>
          </cell>
        </row>
        <row r="1945">
          <cell r="E1945" t="str">
            <v>ID045817</v>
          </cell>
          <cell r="G1945" t="str">
            <v>SCREW</v>
          </cell>
          <cell r="H1945" t="str">
            <v>5D1.35</v>
          </cell>
          <cell r="I1945">
            <v>87</v>
          </cell>
        </row>
        <row r="1946">
          <cell r="E1946" t="str">
            <v>ID045818</v>
          </cell>
          <cell r="G1946" t="str">
            <v>SCREW</v>
          </cell>
          <cell r="H1946" t="str">
            <v>5D1.36</v>
          </cell>
          <cell r="I1946">
            <v>47</v>
          </cell>
        </row>
        <row r="1947">
          <cell r="E1947" t="str">
            <v>ID045820</v>
          </cell>
          <cell r="G1947" t="str">
            <v>SCREW</v>
          </cell>
          <cell r="H1947" t="str">
            <v>5D2.1</v>
          </cell>
          <cell r="I1947">
            <v>44</v>
          </cell>
        </row>
        <row r="1948">
          <cell r="E1948" t="str">
            <v>ID045821</v>
          </cell>
          <cell r="G1948" t="str">
            <v>STUD</v>
          </cell>
          <cell r="H1948" t="str">
            <v>5D6.4</v>
          </cell>
          <cell r="I1948">
            <v>49</v>
          </cell>
        </row>
        <row r="1949">
          <cell r="E1949" t="str">
            <v>ID045822</v>
          </cell>
          <cell r="G1949" t="str">
            <v>SCREW</v>
          </cell>
          <cell r="H1949" t="str">
            <v>5AB6.4</v>
          </cell>
          <cell r="I1949">
            <v>1</v>
          </cell>
        </row>
        <row r="1950">
          <cell r="E1950" t="str">
            <v>ID045824</v>
          </cell>
          <cell r="G1950" t="str">
            <v>SCREW</v>
          </cell>
          <cell r="H1950" t="str">
            <v>5T1.12</v>
          </cell>
          <cell r="I1950">
            <v>230</v>
          </cell>
        </row>
        <row r="1951">
          <cell r="E1951" t="str">
            <v>ID045826</v>
          </cell>
          <cell r="G1951" t="str">
            <v>SCREW</v>
          </cell>
          <cell r="H1951" t="str">
            <v>5D2.4</v>
          </cell>
          <cell r="I1951">
            <v>60</v>
          </cell>
        </row>
        <row r="1952">
          <cell r="E1952" t="str">
            <v>ID045827</v>
          </cell>
          <cell r="G1952" t="str">
            <v>SCREW</v>
          </cell>
          <cell r="H1952" t="str">
            <v>5M4.18</v>
          </cell>
          <cell r="I1952">
            <v>152</v>
          </cell>
        </row>
        <row r="1953">
          <cell r="E1953" t="str">
            <v>ID045828</v>
          </cell>
          <cell r="G1953" t="str">
            <v>SCREW</v>
          </cell>
          <cell r="H1953" t="str">
            <v>5T6.2</v>
          </cell>
          <cell r="I1953">
            <v>162</v>
          </cell>
        </row>
        <row r="1954">
          <cell r="E1954" t="str">
            <v>ID045829</v>
          </cell>
          <cell r="G1954" t="str">
            <v>SCREW</v>
          </cell>
          <cell r="H1954" t="str">
            <v>5A1.14</v>
          </cell>
          <cell r="I1954">
            <v>1</v>
          </cell>
        </row>
        <row r="1955">
          <cell r="E1955" t="str">
            <v>ID045830</v>
          </cell>
          <cell r="G1955" t="str">
            <v>SCREW</v>
          </cell>
          <cell r="H1955" t="str">
            <v>5D2.5</v>
          </cell>
          <cell r="I1955">
            <v>41</v>
          </cell>
        </row>
        <row r="1956">
          <cell r="E1956" t="str">
            <v>ID045831</v>
          </cell>
          <cell r="G1956" t="str">
            <v>SCREW</v>
          </cell>
          <cell r="H1956" t="str">
            <v>5M3.35</v>
          </cell>
          <cell r="I1956">
            <v>114</v>
          </cell>
        </row>
        <row r="1957">
          <cell r="E1957" t="str">
            <v>ID045832</v>
          </cell>
          <cell r="G1957" t="str">
            <v>SCREW</v>
          </cell>
          <cell r="H1957" t="str">
            <v>5D2.6</v>
          </cell>
          <cell r="I1957">
            <v>64</v>
          </cell>
        </row>
        <row r="1958">
          <cell r="E1958" t="str">
            <v>ID045833</v>
          </cell>
          <cell r="G1958" t="str">
            <v>SCREW</v>
          </cell>
          <cell r="H1958" t="str">
            <v>5M6.33</v>
          </cell>
          <cell r="I1958">
            <v>141</v>
          </cell>
        </row>
        <row r="1959">
          <cell r="E1959" t="str">
            <v>ID045834</v>
          </cell>
          <cell r="G1959" t="str">
            <v>SCREW</v>
          </cell>
          <cell r="H1959" t="str">
            <v>5A1.15</v>
          </cell>
          <cell r="I1959">
            <v>37</v>
          </cell>
        </row>
        <row r="1960">
          <cell r="E1960" t="str">
            <v>ID045836</v>
          </cell>
          <cell r="G1960" t="str">
            <v>SCREW</v>
          </cell>
          <cell r="H1960" t="str">
            <v>5M4.5</v>
          </cell>
          <cell r="I1960">
            <v>69</v>
          </cell>
        </row>
        <row r="1961">
          <cell r="E1961" t="str">
            <v>ID045838</v>
          </cell>
          <cell r="G1961" t="str">
            <v>SCREW</v>
          </cell>
          <cell r="H1961" t="str">
            <v>5M7.34</v>
          </cell>
          <cell r="I1961">
            <v>440</v>
          </cell>
        </row>
        <row r="1962">
          <cell r="E1962" t="str">
            <v>ID045839</v>
          </cell>
          <cell r="G1962" t="str">
            <v>SCREW</v>
          </cell>
          <cell r="H1962" t="str">
            <v>5D2.7</v>
          </cell>
          <cell r="I1962">
            <v>114</v>
          </cell>
        </row>
        <row r="1963">
          <cell r="E1963" t="str">
            <v>ID045840</v>
          </cell>
          <cell r="G1963" t="str">
            <v>SCREW</v>
          </cell>
          <cell r="H1963" t="str">
            <v>5X6.3</v>
          </cell>
          <cell r="I1963">
            <v>25</v>
          </cell>
        </row>
        <row r="1964">
          <cell r="E1964" t="str">
            <v>ID045841</v>
          </cell>
          <cell r="G1964" t="str">
            <v>SCREW</v>
          </cell>
          <cell r="H1964" t="str">
            <v>5M2.9</v>
          </cell>
          <cell r="I1964">
            <v>64</v>
          </cell>
        </row>
        <row r="1965">
          <cell r="E1965" t="str">
            <v>ID045842</v>
          </cell>
          <cell r="G1965" t="str">
            <v>SCREW</v>
          </cell>
          <cell r="H1965" t="str">
            <v>5D2.8</v>
          </cell>
          <cell r="I1965">
            <v>66</v>
          </cell>
        </row>
        <row r="1966">
          <cell r="E1966" t="str">
            <v>ID045843</v>
          </cell>
          <cell r="G1966" t="str">
            <v>SCREW</v>
          </cell>
          <cell r="H1966" t="str">
            <v>5D2.9</v>
          </cell>
          <cell r="I1966">
            <v>125</v>
          </cell>
        </row>
        <row r="1967">
          <cell r="E1967" t="str">
            <v>ID045844</v>
          </cell>
          <cell r="G1967" t="str">
            <v>SCREW(CT1015 M3.5-0.6*11)</v>
          </cell>
          <cell r="H1967" t="str">
            <v>5D2.10</v>
          </cell>
          <cell r="I1967">
            <v>9</v>
          </cell>
        </row>
        <row r="1968">
          <cell r="E1968" t="str">
            <v>ID045845</v>
          </cell>
          <cell r="G1968" t="str">
            <v>SCREW</v>
          </cell>
          <cell r="H1968" t="str">
            <v>5M5.30</v>
          </cell>
          <cell r="I1968">
            <v>2</v>
          </cell>
        </row>
        <row r="1969">
          <cell r="E1969" t="str">
            <v>ID045846</v>
          </cell>
          <cell r="G1969" t="str">
            <v>SCREW</v>
          </cell>
          <cell r="H1969" t="str">
            <v>5T1.8</v>
          </cell>
          <cell r="I1969">
            <v>58</v>
          </cell>
        </row>
        <row r="1970">
          <cell r="E1970" t="str">
            <v>ID045847</v>
          </cell>
          <cell r="G1970" t="str">
            <v>SCREW</v>
          </cell>
          <cell r="H1970" t="str">
            <v>5M3.27</v>
          </cell>
          <cell r="I1970">
            <v>100</v>
          </cell>
        </row>
        <row r="1971">
          <cell r="E1971" t="str">
            <v>ID045848</v>
          </cell>
          <cell r="G1971" t="str">
            <v>SCREW</v>
          </cell>
          <cell r="H1971" t="str">
            <v>5D2.11</v>
          </cell>
          <cell r="I1971">
            <v>80</v>
          </cell>
        </row>
        <row r="1972">
          <cell r="E1972" t="str">
            <v>ID045849</v>
          </cell>
          <cell r="G1972" t="str">
            <v>SCREW</v>
          </cell>
          <cell r="H1972" t="str">
            <v>5T1.24</v>
          </cell>
          <cell r="I1972">
            <v>78</v>
          </cell>
        </row>
        <row r="1973">
          <cell r="E1973" t="str">
            <v>ID045850</v>
          </cell>
          <cell r="G1973" t="str">
            <v>SCREW</v>
          </cell>
          <cell r="H1973" t="str">
            <v>5M2.18</v>
          </cell>
          <cell r="I1973">
            <v>70</v>
          </cell>
        </row>
        <row r="1974">
          <cell r="E1974" t="str">
            <v>ID045852</v>
          </cell>
          <cell r="G1974" t="str">
            <v>SCREW</v>
          </cell>
          <cell r="H1974" t="str">
            <v>5M6.1</v>
          </cell>
          <cell r="I1974">
            <v>300</v>
          </cell>
        </row>
        <row r="1975">
          <cell r="E1975" t="str">
            <v>ID045853</v>
          </cell>
          <cell r="G1975" t="str">
            <v>SCREW</v>
          </cell>
          <cell r="H1975" t="str">
            <v>5D4.11</v>
          </cell>
          <cell r="I1975">
            <v>79</v>
          </cell>
        </row>
        <row r="1976">
          <cell r="E1976" t="str">
            <v>ID045854</v>
          </cell>
          <cell r="G1976" t="str">
            <v>SCREW</v>
          </cell>
          <cell r="H1976" t="str">
            <v>5D2.12</v>
          </cell>
          <cell r="I1976">
            <v>119</v>
          </cell>
        </row>
        <row r="1977">
          <cell r="E1977" t="str">
            <v>ID045857</v>
          </cell>
          <cell r="G1977" t="str">
            <v>SCREW</v>
          </cell>
          <cell r="H1977" t="str">
            <v>5X6.31</v>
          </cell>
          <cell r="I1977">
            <v>102</v>
          </cell>
        </row>
        <row r="1978">
          <cell r="E1978" t="str">
            <v>ID045858</v>
          </cell>
          <cell r="G1978" t="str">
            <v>SCREW</v>
          </cell>
          <cell r="H1978" t="str">
            <v>5T1.34</v>
          </cell>
          <cell r="I1978">
            <v>129</v>
          </cell>
        </row>
        <row r="1979">
          <cell r="E1979" t="str">
            <v>ID045859</v>
          </cell>
          <cell r="G1979" t="str">
            <v>SCREW</v>
          </cell>
          <cell r="H1979" t="str">
            <v>5A1.16</v>
          </cell>
          <cell r="I1979">
            <v>172</v>
          </cell>
        </row>
        <row r="1980">
          <cell r="E1980" t="str">
            <v>ID045860</v>
          </cell>
          <cell r="G1980" t="str">
            <v>SCREW</v>
          </cell>
          <cell r="H1980" t="str">
            <v>5D2.13</v>
          </cell>
          <cell r="I1980">
            <v>38</v>
          </cell>
        </row>
        <row r="1981">
          <cell r="E1981" t="str">
            <v>ID045861</v>
          </cell>
          <cell r="G1981" t="str">
            <v>SCREW</v>
          </cell>
          <cell r="H1981" t="str">
            <v>5M4.13</v>
          </cell>
          <cell r="I1981">
            <v>45</v>
          </cell>
        </row>
        <row r="1982">
          <cell r="E1982" t="str">
            <v>ID045862</v>
          </cell>
          <cell r="G1982" t="str">
            <v>SCREW</v>
          </cell>
          <cell r="H1982" t="str">
            <v>5D2.14</v>
          </cell>
          <cell r="I1982">
            <v>57</v>
          </cell>
        </row>
        <row r="1983">
          <cell r="E1983" t="str">
            <v>ID045863</v>
          </cell>
          <cell r="G1983" t="str">
            <v>SCREW</v>
          </cell>
          <cell r="H1983" t="str">
            <v>5D2.15</v>
          </cell>
          <cell r="I1983">
            <v>1</v>
          </cell>
        </row>
        <row r="1984">
          <cell r="E1984" t="str">
            <v>ID045864</v>
          </cell>
          <cell r="G1984" t="str">
            <v>SCREW</v>
          </cell>
          <cell r="H1984" t="str">
            <v>5M2.26</v>
          </cell>
          <cell r="I1984">
            <v>62</v>
          </cell>
        </row>
        <row r="1985">
          <cell r="E1985" t="str">
            <v>ID045865</v>
          </cell>
          <cell r="G1985" t="str">
            <v>SCREW</v>
          </cell>
          <cell r="H1985" t="str">
            <v>5X7.21</v>
          </cell>
          <cell r="I1985">
            <v>372</v>
          </cell>
        </row>
        <row r="1986">
          <cell r="E1986" t="str">
            <v>ID045866</v>
          </cell>
          <cell r="G1986" t="str">
            <v>SCREW</v>
          </cell>
          <cell r="H1986" t="str">
            <v>5H6.9</v>
          </cell>
          <cell r="I1986">
            <v>226</v>
          </cell>
        </row>
        <row r="1987">
          <cell r="E1987" t="str">
            <v>ID045867</v>
          </cell>
          <cell r="G1987" t="str">
            <v>SCREW</v>
          </cell>
          <cell r="H1987" t="str">
            <v>5A1.17</v>
          </cell>
          <cell r="I1987">
            <v>13</v>
          </cell>
        </row>
        <row r="1988">
          <cell r="E1988" t="str">
            <v>ID045868</v>
          </cell>
          <cell r="G1988" t="str">
            <v>SCREW</v>
          </cell>
          <cell r="H1988" t="str">
            <v>5M5.29</v>
          </cell>
          <cell r="I1988">
            <v>90</v>
          </cell>
        </row>
        <row r="1989">
          <cell r="E1989" t="str">
            <v>ID045869</v>
          </cell>
          <cell r="G1989" t="str">
            <v>SCREW</v>
          </cell>
          <cell r="H1989" t="str">
            <v>5M3.10</v>
          </cell>
          <cell r="I1989">
            <v>20</v>
          </cell>
        </row>
        <row r="1990">
          <cell r="E1990" t="str">
            <v>ID045870</v>
          </cell>
          <cell r="G1990" t="str">
            <v>SCREW</v>
          </cell>
          <cell r="H1990" t="str">
            <v>5M3.32</v>
          </cell>
          <cell r="I1990">
            <v>140</v>
          </cell>
        </row>
        <row r="1991">
          <cell r="E1991" t="str">
            <v>ID045871</v>
          </cell>
          <cell r="G1991" t="str">
            <v>SCREW</v>
          </cell>
          <cell r="H1991" t="str">
            <v>5D2.16</v>
          </cell>
          <cell r="I1991">
            <v>22</v>
          </cell>
        </row>
        <row r="1992">
          <cell r="E1992" t="str">
            <v>ID045872</v>
          </cell>
          <cell r="G1992" t="str">
            <v>SCREW</v>
          </cell>
          <cell r="H1992" t="str">
            <v>5D2.17</v>
          </cell>
          <cell r="I1992">
            <v>28</v>
          </cell>
        </row>
        <row r="1993">
          <cell r="E1993" t="str">
            <v>ID045873</v>
          </cell>
          <cell r="G1993" t="str">
            <v>SCREW</v>
          </cell>
          <cell r="H1993" t="str">
            <v>5D3.12</v>
          </cell>
          <cell r="I1993">
            <v>100</v>
          </cell>
        </row>
        <row r="1994">
          <cell r="E1994" t="str">
            <v>ID045874</v>
          </cell>
          <cell r="G1994" t="str">
            <v>SCREW</v>
          </cell>
          <cell r="H1994" t="str">
            <v>5H2.8</v>
          </cell>
          <cell r="I1994">
            <v>63</v>
          </cell>
        </row>
        <row r="1995">
          <cell r="E1995" t="str">
            <v>ID045875</v>
          </cell>
          <cell r="G1995" t="str">
            <v>SCREW</v>
          </cell>
          <cell r="H1995" t="str">
            <v>5D2.20</v>
          </cell>
          <cell r="I1995">
            <v>10</v>
          </cell>
        </row>
        <row r="1996">
          <cell r="E1996" t="str">
            <v>ID045876</v>
          </cell>
          <cell r="G1996" t="str">
            <v>SCREW</v>
          </cell>
          <cell r="H1996" t="str">
            <v>5D2.21</v>
          </cell>
          <cell r="I1996">
            <v>27</v>
          </cell>
        </row>
        <row r="1997">
          <cell r="E1997" t="str">
            <v>ID045877</v>
          </cell>
          <cell r="G1997" t="str">
            <v>SCREW</v>
          </cell>
          <cell r="H1997" t="str">
            <v>5D4.9</v>
          </cell>
          <cell r="I1997">
            <v>19</v>
          </cell>
        </row>
        <row r="1998">
          <cell r="E1998" t="str">
            <v>ID045878</v>
          </cell>
          <cell r="G1998" t="str">
            <v>SCREW</v>
          </cell>
          <cell r="H1998" t="str">
            <v>5H5.3</v>
          </cell>
          <cell r="I1998">
            <v>102</v>
          </cell>
        </row>
        <row r="1999">
          <cell r="E1999" t="str">
            <v>ID045879</v>
          </cell>
          <cell r="G1999" t="str">
            <v>SCREW</v>
          </cell>
          <cell r="H1999" t="str">
            <v>5D2.32</v>
          </cell>
          <cell r="I1999">
            <v>84</v>
          </cell>
        </row>
        <row r="2000">
          <cell r="E2000" t="str">
            <v>ID045881</v>
          </cell>
          <cell r="G2000" t="str">
            <v>SCREW</v>
          </cell>
          <cell r="H2000" t="str">
            <v>5W4.6</v>
          </cell>
          <cell r="I2000">
            <v>80</v>
          </cell>
        </row>
        <row r="2001">
          <cell r="E2001" t="str">
            <v>ID045882</v>
          </cell>
          <cell r="G2001" t="str">
            <v>SCREW</v>
          </cell>
          <cell r="H2001" t="str">
            <v>5M2.13</v>
          </cell>
          <cell r="I2001">
            <v>175</v>
          </cell>
        </row>
        <row r="2002">
          <cell r="E2002" t="str">
            <v>ID045884</v>
          </cell>
          <cell r="G2002" t="str">
            <v>SCREW</v>
          </cell>
          <cell r="H2002" t="str">
            <v>5M2.29</v>
          </cell>
          <cell r="I2002">
            <v>6</v>
          </cell>
        </row>
        <row r="2003">
          <cell r="E2003" t="str">
            <v>ID045885</v>
          </cell>
          <cell r="G2003" t="str">
            <v>SCREW</v>
          </cell>
          <cell r="H2003" t="str">
            <v>5H5.7</v>
          </cell>
          <cell r="I2003">
            <v>44</v>
          </cell>
        </row>
        <row r="2004">
          <cell r="E2004" t="str">
            <v>ID045886</v>
          </cell>
          <cell r="G2004" t="str">
            <v>SCREW</v>
          </cell>
          <cell r="H2004" t="str">
            <v>5A1.18</v>
          </cell>
          <cell r="I2004">
            <v>150</v>
          </cell>
        </row>
        <row r="2005">
          <cell r="E2005" t="str">
            <v>ID045887</v>
          </cell>
          <cell r="G2005" t="str">
            <v>SCREW</v>
          </cell>
          <cell r="H2005" t="str">
            <v>5A1.19</v>
          </cell>
          <cell r="I2005">
            <v>80</v>
          </cell>
        </row>
        <row r="2006">
          <cell r="E2006" t="str">
            <v>ID045888</v>
          </cell>
          <cell r="G2006" t="str">
            <v>SCREW</v>
          </cell>
          <cell r="H2006" t="str">
            <v>5D3.35</v>
          </cell>
          <cell r="I2006">
            <v>36</v>
          </cell>
        </row>
        <row r="2007">
          <cell r="E2007" t="str">
            <v>ID045889</v>
          </cell>
          <cell r="G2007" t="str">
            <v>SCREW</v>
          </cell>
          <cell r="H2007" t="str">
            <v>5A1.20</v>
          </cell>
          <cell r="I2007">
            <v>37</v>
          </cell>
        </row>
        <row r="2008">
          <cell r="E2008" t="str">
            <v>ID045891</v>
          </cell>
          <cell r="G2008" t="str">
            <v>SCREW</v>
          </cell>
          <cell r="H2008" t="str">
            <v>5D4.16</v>
          </cell>
          <cell r="I2008">
            <v>30</v>
          </cell>
        </row>
        <row r="2009">
          <cell r="E2009" t="str">
            <v>ID045892</v>
          </cell>
          <cell r="G2009" t="str">
            <v>SCREW</v>
          </cell>
          <cell r="H2009" t="str">
            <v>5A1.21</v>
          </cell>
          <cell r="I2009">
            <v>11</v>
          </cell>
        </row>
        <row r="2010">
          <cell r="E2010" t="str">
            <v>ID045894</v>
          </cell>
          <cell r="G2010" t="str">
            <v>SCREW(FT0217 M4-0.7X10)</v>
          </cell>
          <cell r="H2010" t="str">
            <v>5H5.34</v>
          </cell>
          <cell r="I2010">
            <v>103</v>
          </cell>
        </row>
        <row r="2011">
          <cell r="E2011" t="str">
            <v>ID045895</v>
          </cell>
          <cell r="G2011" t="str">
            <v>SCREW</v>
          </cell>
          <cell r="H2011" t="str">
            <v>5A1.22</v>
          </cell>
          <cell r="I2011">
            <v>15</v>
          </cell>
        </row>
        <row r="2012">
          <cell r="E2012" t="str">
            <v>ID045896</v>
          </cell>
          <cell r="G2012" t="str">
            <v>SCREW</v>
          </cell>
          <cell r="H2012" t="str">
            <v>5M6.32</v>
          </cell>
          <cell r="I2012">
            <v>17</v>
          </cell>
        </row>
        <row r="2013">
          <cell r="E2013" t="str">
            <v>ID045898</v>
          </cell>
          <cell r="G2013" t="str">
            <v>SCREW</v>
          </cell>
          <cell r="H2013" t="str">
            <v>5M6.30</v>
          </cell>
          <cell r="I2013">
            <v>1</v>
          </cell>
        </row>
        <row r="2014">
          <cell r="E2014" t="str">
            <v>ID045900</v>
          </cell>
          <cell r="G2014" t="str">
            <v>SCREW</v>
          </cell>
          <cell r="H2014" t="str">
            <v>5M7.5</v>
          </cell>
          <cell r="I2014">
            <v>79</v>
          </cell>
        </row>
        <row r="2015">
          <cell r="E2015" t="str">
            <v>ID045901</v>
          </cell>
          <cell r="G2015" t="str">
            <v>SCREW</v>
          </cell>
          <cell r="H2015" t="str">
            <v>5X7.5</v>
          </cell>
          <cell r="I2015">
            <v>41</v>
          </cell>
        </row>
        <row r="2016">
          <cell r="E2016" t="str">
            <v>ID045902</v>
          </cell>
          <cell r="G2016" t="str">
            <v>STUD</v>
          </cell>
          <cell r="H2016" t="str">
            <v>5G5.6</v>
          </cell>
          <cell r="I2016">
            <v>14</v>
          </cell>
        </row>
        <row r="2017">
          <cell r="E2017" t="str">
            <v>ID045903</v>
          </cell>
          <cell r="G2017" t="str">
            <v>SCREW</v>
          </cell>
          <cell r="H2017" t="str">
            <v>5G5.2</v>
          </cell>
          <cell r="I2017">
            <v>23</v>
          </cell>
        </row>
        <row r="2018">
          <cell r="E2018" t="str">
            <v>ID045904</v>
          </cell>
          <cell r="G2018" t="str">
            <v>SCREW</v>
          </cell>
          <cell r="H2018" t="str">
            <v>5D4.17</v>
          </cell>
          <cell r="I2018">
            <v>58</v>
          </cell>
        </row>
        <row r="2019">
          <cell r="E2019" t="str">
            <v>ID045905</v>
          </cell>
          <cell r="G2019" t="str">
            <v>SCREW</v>
          </cell>
          <cell r="H2019" t="str">
            <v>5D2.18</v>
          </cell>
          <cell r="I2019">
            <v>20</v>
          </cell>
        </row>
        <row r="2020">
          <cell r="E2020" t="str">
            <v>ID045906</v>
          </cell>
          <cell r="G2020" t="str">
            <v>SCREW</v>
          </cell>
          <cell r="H2020" t="str">
            <v>5D4.23</v>
          </cell>
          <cell r="I2020">
            <v>219</v>
          </cell>
        </row>
        <row r="2021">
          <cell r="E2021" t="str">
            <v>ID045907</v>
          </cell>
          <cell r="G2021" t="str">
            <v>SCREW</v>
          </cell>
          <cell r="H2021" t="str">
            <v>5D3.27</v>
          </cell>
          <cell r="I2021">
            <v>178</v>
          </cell>
        </row>
        <row r="2022">
          <cell r="E2022" t="str">
            <v>ID045908</v>
          </cell>
          <cell r="G2022" t="str">
            <v>SCREW</v>
          </cell>
          <cell r="H2022" t="str">
            <v>5M1.13</v>
          </cell>
          <cell r="I2022">
            <v>170</v>
          </cell>
        </row>
        <row r="2023">
          <cell r="E2023" t="str">
            <v>ID045909</v>
          </cell>
          <cell r="G2023" t="str">
            <v>SCREW</v>
          </cell>
          <cell r="H2023" t="str">
            <v>5D4.5</v>
          </cell>
          <cell r="I2023">
            <v>76</v>
          </cell>
        </row>
        <row r="2024">
          <cell r="E2024" t="str">
            <v>ID045910</v>
          </cell>
          <cell r="G2024" t="str">
            <v>SCREW</v>
          </cell>
          <cell r="H2024" t="str">
            <v>5A1.23</v>
          </cell>
          <cell r="I2024">
            <v>27</v>
          </cell>
        </row>
        <row r="2025">
          <cell r="E2025" t="str">
            <v>ID045911</v>
          </cell>
          <cell r="G2025" t="str">
            <v>SCREW</v>
          </cell>
          <cell r="H2025" t="str">
            <v>5D3.30</v>
          </cell>
          <cell r="I2025">
            <v>119</v>
          </cell>
        </row>
        <row r="2026">
          <cell r="E2026" t="str">
            <v>ID045912</v>
          </cell>
          <cell r="G2026" t="str">
            <v>SCREW</v>
          </cell>
          <cell r="H2026" t="str">
            <v>5D3.25</v>
          </cell>
          <cell r="I2026">
            <v>11</v>
          </cell>
        </row>
        <row r="2027">
          <cell r="E2027" t="str">
            <v>ID045913</v>
          </cell>
          <cell r="G2027" t="str">
            <v>SCREW</v>
          </cell>
          <cell r="H2027" t="str">
            <v>5A1.24</v>
          </cell>
          <cell r="I2027">
            <v>49</v>
          </cell>
        </row>
        <row r="2028">
          <cell r="E2028" t="str">
            <v>ID045914</v>
          </cell>
          <cell r="G2028" t="str">
            <v>SCREW</v>
          </cell>
          <cell r="H2028" t="str">
            <v>5D3.26</v>
          </cell>
          <cell r="I2028">
            <v>58</v>
          </cell>
        </row>
        <row r="2029">
          <cell r="E2029" t="str">
            <v>ID045915</v>
          </cell>
          <cell r="G2029" t="str">
            <v>SCREW</v>
          </cell>
          <cell r="H2029" t="str">
            <v>5A1.25</v>
          </cell>
          <cell r="I2029">
            <v>29</v>
          </cell>
        </row>
        <row r="2030">
          <cell r="E2030" t="str">
            <v>ID045916</v>
          </cell>
          <cell r="G2030" t="str">
            <v>SCREW</v>
          </cell>
          <cell r="H2030" t="str">
            <v>5A1.26</v>
          </cell>
          <cell r="I2030">
            <v>24</v>
          </cell>
        </row>
        <row r="2031">
          <cell r="E2031" t="str">
            <v>ID045917</v>
          </cell>
          <cell r="G2031" t="str">
            <v>SCREW</v>
          </cell>
          <cell r="H2031" t="str">
            <v>5H5.15</v>
          </cell>
          <cell r="I2031">
            <v>187</v>
          </cell>
        </row>
        <row r="2032">
          <cell r="E2032" t="str">
            <v>ID045918</v>
          </cell>
          <cell r="G2032" t="str">
            <v>SCREW F0524-0.8X12</v>
          </cell>
          <cell r="H2032" t="str">
            <v>5A1.27</v>
          </cell>
          <cell r="I2032">
            <v>55</v>
          </cell>
        </row>
        <row r="2033">
          <cell r="E2033" t="str">
            <v>ID045919</v>
          </cell>
          <cell r="G2033" t="str">
            <v>SCREW</v>
          </cell>
          <cell r="H2033" t="str">
            <v>5M1.1</v>
          </cell>
          <cell r="I2033">
            <v>175</v>
          </cell>
        </row>
        <row r="2034">
          <cell r="E2034" t="str">
            <v>ID045920</v>
          </cell>
          <cell r="G2034" t="str">
            <v>SCREW</v>
          </cell>
          <cell r="H2034" t="str">
            <v>5A1.28</v>
          </cell>
          <cell r="I2034">
            <v>157</v>
          </cell>
        </row>
        <row r="2035">
          <cell r="E2035" t="str">
            <v>ID045922</v>
          </cell>
          <cell r="G2035" t="str">
            <v>SCREW</v>
          </cell>
          <cell r="H2035" t="str">
            <v>5H5.33</v>
          </cell>
          <cell r="I2035">
            <v>51</v>
          </cell>
        </row>
        <row r="2036">
          <cell r="E2036" t="str">
            <v>ID045923</v>
          </cell>
          <cell r="G2036" t="str">
            <v>SCREW</v>
          </cell>
          <cell r="H2036" t="str">
            <v>5D3.23</v>
          </cell>
          <cell r="I2036">
            <v>43</v>
          </cell>
        </row>
        <row r="2037">
          <cell r="E2037" t="str">
            <v>ID045924</v>
          </cell>
          <cell r="G2037" t="str">
            <v>SCREW</v>
          </cell>
          <cell r="H2037" t="str">
            <v>5B3.3</v>
          </cell>
          <cell r="I2037">
            <v>52</v>
          </cell>
        </row>
        <row r="2038">
          <cell r="E2038" t="str">
            <v>ID045925</v>
          </cell>
          <cell r="G2038" t="str">
            <v>SCREW</v>
          </cell>
          <cell r="H2038" t="str">
            <v>5D2.29</v>
          </cell>
          <cell r="I2038">
            <v>130</v>
          </cell>
        </row>
        <row r="2039">
          <cell r="E2039" t="str">
            <v>ID045926</v>
          </cell>
          <cell r="G2039" t="str">
            <v>SCREW</v>
          </cell>
          <cell r="H2039" t="str">
            <v>5M6.29</v>
          </cell>
          <cell r="I2039">
            <v>36</v>
          </cell>
        </row>
        <row r="2040">
          <cell r="E2040" t="str">
            <v>ID045927</v>
          </cell>
          <cell r="G2040" t="str">
            <v>SCREW</v>
          </cell>
          <cell r="H2040" t="str">
            <v>5I6.7</v>
          </cell>
          <cell r="I2040">
            <v>62</v>
          </cell>
        </row>
        <row r="2041">
          <cell r="E2041" t="str">
            <v>ID045928</v>
          </cell>
          <cell r="G2041" t="str">
            <v>SCREW</v>
          </cell>
          <cell r="H2041" t="str">
            <v>5H5.18</v>
          </cell>
          <cell r="I2041">
            <v>20</v>
          </cell>
        </row>
        <row r="2042">
          <cell r="E2042" t="str">
            <v>ID045929</v>
          </cell>
          <cell r="G2042" t="str">
            <v>SCREW</v>
          </cell>
          <cell r="H2042" t="str">
            <v>5D6.3</v>
          </cell>
          <cell r="I2042">
            <v>55</v>
          </cell>
        </row>
        <row r="2043">
          <cell r="E2043" t="str">
            <v>ID045930</v>
          </cell>
          <cell r="G2043" t="str">
            <v>SCREW</v>
          </cell>
          <cell r="H2043" t="str">
            <v>5G7.2</v>
          </cell>
          <cell r="I2043">
            <v>11</v>
          </cell>
        </row>
        <row r="2044">
          <cell r="E2044" t="str">
            <v>ID045931</v>
          </cell>
          <cell r="G2044" t="str">
            <v>SCREW</v>
          </cell>
          <cell r="H2044" t="str">
            <v>5R7</v>
          </cell>
          <cell r="I2044">
            <v>122</v>
          </cell>
        </row>
        <row r="2045">
          <cell r="E2045" t="str">
            <v>ID045932</v>
          </cell>
          <cell r="G2045" t="str">
            <v>SCREW</v>
          </cell>
          <cell r="H2045" t="str">
            <v>5D3.10</v>
          </cell>
          <cell r="I2045">
            <v>46</v>
          </cell>
        </row>
        <row r="2046">
          <cell r="E2046" t="str">
            <v>ID045933</v>
          </cell>
          <cell r="G2046" t="str">
            <v>SCREW</v>
          </cell>
          <cell r="H2046" t="str">
            <v>5M3.25</v>
          </cell>
          <cell r="I2046">
            <v>15</v>
          </cell>
        </row>
        <row r="2047">
          <cell r="E2047" t="str">
            <v>ID045934</v>
          </cell>
          <cell r="G2047" t="str">
            <v>SCREW</v>
          </cell>
          <cell r="H2047" t="str">
            <v>5M7.6</v>
          </cell>
          <cell r="I2047">
            <v>21</v>
          </cell>
        </row>
        <row r="2048">
          <cell r="E2048" t="str">
            <v>ID045935</v>
          </cell>
          <cell r="G2048" t="str">
            <v>SCREW</v>
          </cell>
          <cell r="H2048" t="str">
            <v>5M4.36</v>
          </cell>
          <cell r="I2048">
            <v>47</v>
          </cell>
        </row>
        <row r="2049">
          <cell r="E2049" t="str">
            <v>ID045937</v>
          </cell>
          <cell r="G2049" t="str">
            <v>SCREW</v>
          </cell>
          <cell r="H2049" t="str">
            <v>5H5.19</v>
          </cell>
          <cell r="I2049">
            <v>115</v>
          </cell>
        </row>
        <row r="2050">
          <cell r="E2050" t="str">
            <v>ID045939</v>
          </cell>
          <cell r="G2050" t="str">
            <v>SCREW</v>
          </cell>
          <cell r="H2050" t="str">
            <v>5M7.35</v>
          </cell>
          <cell r="I2050">
            <v>52</v>
          </cell>
        </row>
        <row r="2051">
          <cell r="E2051" t="str">
            <v>ID045940</v>
          </cell>
          <cell r="G2051" t="str">
            <v>SCREW</v>
          </cell>
          <cell r="H2051" t="str">
            <v>5D2.22</v>
          </cell>
          <cell r="I2051">
            <v>4</v>
          </cell>
        </row>
        <row r="2052">
          <cell r="E2052" t="str">
            <v>ID045941</v>
          </cell>
          <cell r="G2052" t="str">
            <v>SCREW</v>
          </cell>
          <cell r="H2052" t="str">
            <v>5A1.31</v>
          </cell>
          <cell r="I2052">
            <v>56</v>
          </cell>
        </row>
        <row r="2053">
          <cell r="E2053" t="str">
            <v>ID045942</v>
          </cell>
          <cell r="G2053" t="str">
            <v>SCREW</v>
          </cell>
          <cell r="H2053" t="str">
            <v>5M7.21</v>
          </cell>
          <cell r="I2053">
            <v>73</v>
          </cell>
        </row>
        <row r="2054">
          <cell r="E2054" t="str">
            <v>ID045943</v>
          </cell>
          <cell r="G2054" t="str">
            <v>SCREW</v>
          </cell>
          <cell r="H2054" t="str">
            <v>5H4.1</v>
          </cell>
          <cell r="I2054">
            <v>35</v>
          </cell>
        </row>
        <row r="2055">
          <cell r="E2055" t="str">
            <v>ID045944</v>
          </cell>
          <cell r="G2055" t="str">
            <v>SCREW</v>
          </cell>
          <cell r="H2055" t="str">
            <v>5T2.25</v>
          </cell>
          <cell r="I2055">
            <v>50</v>
          </cell>
        </row>
        <row r="2056">
          <cell r="E2056" t="str">
            <v>ID045945</v>
          </cell>
          <cell r="G2056" t="str">
            <v>SCREW</v>
          </cell>
          <cell r="H2056" t="str">
            <v>5M7.37</v>
          </cell>
          <cell r="I2056">
            <v>232</v>
          </cell>
        </row>
        <row r="2057">
          <cell r="E2057" t="str">
            <v>ID045946</v>
          </cell>
          <cell r="G2057" t="str">
            <v>SCREW</v>
          </cell>
          <cell r="H2057" t="str">
            <v>5A1.32</v>
          </cell>
          <cell r="I2057">
            <v>80</v>
          </cell>
        </row>
        <row r="2058">
          <cell r="E2058" t="str">
            <v>ID045948</v>
          </cell>
          <cell r="G2058" t="str">
            <v>SCREW</v>
          </cell>
          <cell r="H2058" t="str">
            <v>5M4.33</v>
          </cell>
          <cell r="I2058">
            <v>85</v>
          </cell>
        </row>
        <row r="2059">
          <cell r="E2059" t="str">
            <v>ID045949</v>
          </cell>
          <cell r="G2059" t="str">
            <v>SCREW</v>
          </cell>
          <cell r="H2059" t="str">
            <v>5H6.5</v>
          </cell>
          <cell r="I2059">
            <v>1</v>
          </cell>
        </row>
        <row r="2060">
          <cell r="E2060" t="str">
            <v>ID045950</v>
          </cell>
          <cell r="G2060" t="str">
            <v>SCREW</v>
          </cell>
          <cell r="H2060" t="str">
            <v>5T2.4</v>
          </cell>
          <cell r="I2060">
            <v>15</v>
          </cell>
        </row>
        <row r="2061">
          <cell r="E2061" t="str">
            <v>ID045951</v>
          </cell>
          <cell r="G2061" t="str">
            <v>SCREW</v>
          </cell>
          <cell r="H2061" t="str">
            <v>5H5.21</v>
          </cell>
          <cell r="I2061">
            <v>65</v>
          </cell>
        </row>
        <row r="2062">
          <cell r="E2062" t="str">
            <v>ID045952</v>
          </cell>
          <cell r="G2062" t="str">
            <v>SCREW</v>
          </cell>
          <cell r="H2062" t="str">
            <v>5X7.9</v>
          </cell>
          <cell r="I2062">
            <v>90</v>
          </cell>
        </row>
        <row r="2063">
          <cell r="E2063" t="str">
            <v>ID045953</v>
          </cell>
          <cell r="G2063" t="str">
            <v>SCREW</v>
          </cell>
          <cell r="H2063" t="str">
            <v>5M2.6</v>
          </cell>
          <cell r="I2063">
            <v>400</v>
          </cell>
        </row>
        <row r="2064">
          <cell r="E2064" t="str">
            <v>ID045954</v>
          </cell>
          <cell r="G2064" t="str">
            <v>SCREW</v>
          </cell>
          <cell r="H2064" t="str">
            <v>5M5.7</v>
          </cell>
          <cell r="I2064">
            <v>17</v>
          </cell>
        </row>
        <row r="2065">
          <cell r="E2065" t="str">
            <v>ID045955</v>
          </cell>
          <cell r="G2065" t="str">
            <v>SCREW</v>
          </cell>
          <cell r="H2065" t="str">
            <v>5H5.24</v>
          </cell>
          <cell r="I2065">
            <v>32</v>
          </cell>
        </row>
        <row r="2066">
          <cell r="E2066" t="str">
            <v>ID045957</v>
          </cell>
          <cell r="G2066" t="str">
            <v>SCREW</v>
          </cell>
          <cell r="H2066" t="str">
            <v>5H6.4</v>
          </cell>
          <cell r="I2066">
            <v>93</v>
          </cell>
        </row>
        <row r="2067">
          <cell r="E2067" t="str">
            <v>ID045959</v>
          </cell>
          <cell r="G2067" t="str">
            <v>SCREW</v>
          </cell>
          <cell r="H2067" t="str">
            <v>5A1.33</v>
          </cell>
          <cell r="I2067">
            <v>25</v>
          </cell>
        </row>
        <row r="2068">
          <cell r="E2068" t="str">
            <v>ID045960</v>
          </cell>
          <cell r="G2068" t="str">
            <v>SCREW</v>
          </cell>
          <cell r="H2068" t="str">
            <v>5T1.35</v>
          </cell>
          <cell r="I2068">
            <v>17</v>
          </cell>
        </row>
        <row r="2069">
          <cell r="E2069" t="str">
            <v>ID045961</v>
          </cell>
          <cell r="G2069" t="str">
            <v>SCREW</v>
          </cell>
          <cell r="H2069" t="str">
            <v>5A1.34</v>
          </cell>
          <cell r="I2069">
            <v>100</v>
          </cell>
        </row>
        <row r="2070">
          <cell r="E2070" t="str">
            <v>ID045962</v>
          </cell>
          <cell r="G2070" t="str">
            <v>SCREW</v>
          </cell>
          <cell r="H2070" t="str">
            <v>5A1.35</v>
          </cell>
          <cell r="I2070">
            <v>20</v>
          </cell>
        </row>
        <row r="2071">
          <cell r="E2071" t="str">
            <v>ID045963</v>
          </cell>
          <cell r="G2071" t="str">
            <v>SCREW</v>
          </cell>
          <cell r="H2071" t="str">
            <v>5D3.2</v>
          </cell>
          <cell r="I2071">
            <v>56</v>
          </cell>
        </row>
        <row r="2072">
          <cell r="E2072" t="str">
            <v>ID045964</v>
          </cell>
          <cell r="G2072" t="str">
            <v>SCREW</v>
          </cell>
          <cell r="H2072" t="str">
            <v>5H5.17</v>
          </cell>
          <cell r="I2072">
            <v>5</v>
          </cell>
        </row>
        <row r="2073">
          <cell r="E2073" t="str">
            <v>ID045965</v>
          </cell>
          <cell r="G2073" t="str">
            <v>SCREW</v>
          </cell>
          <cell r="H2073" t="str">
            <v>5H5.13</v>
          </cell>
          <cell r="I2073">
            <v>34</v>
          </cell>
        </row>
        <row r="2074">
          <cell r="E2074" t="str">
            <v>ID045966</v>
          </cell>
          <cell r="G2074" t="str">
            <v>SCREW</v>
          </cell>
          <cell r="H2074" t="str">
            <v>5D4.21</v>
          </cell>
          <cell r="I2074">
            <v>20</v>
          </cell>
        </row>
        <row r="2075">
          <cell r="E2075" t="str">
            <v>ID045967</v>
          </cell>
          <cell r="G2075" t="str">
            <v>SCREW</v>
          </cell>
          <cell r="H2075" t="str">
            <v>5H5.29</v>
          </cell>
          <cell r="I2075">
            <v>128</v>
          </cell>
        </row>
        <row r="2076">
          <cell r="E2076" t="str">
            <v>ID045968</v>
          </cell>
          <cell r="G2076" t="str">
            <v>SCREW</v>
          </cell>
          <cell r="H2076" t="str">
            <v>5H5.16</v>
          </cell>
          <cell r="I2076">
            <v>42</v>
          </cell>
        </row>
        <row r="2077">
          <cell r="E2077" t="str">
            <v>ID045969</v>
          </cell>
          <cell r="G2077" t="str">
            <v>SCREW</v>
          </cell>
          <cell r="H2077" t="str">
            <v>5D4.8</v>
          </cell>
          <cell r="I2077">
            <v>80</v>
          </cell>
        </row>
        <row r="2078">
          <cell r="E2078" t="str">
            <v>ID045970</v>
          </cell>
          <cell r="G2078" t="str">
            <v>SCREW</v>
          </cell>
          <cell r="H2078" t="str">
            <v>5D2.30</v>
          </cell>
          <cell r="I2078">
            <v>71</v>
          </cell>
        </row>
        <row r="2079">
          <cell r="E2079" t="str">
            <v>ID045972</v>
          </cell>
          <cell r="G2079" t="str">
            <v>SCREW</v>
          </cell>
          <cell r="H2079" t="str">
            <v>5D3.11</v>
          </cell>
          <cell r="I2079">
            <v>53</v>
          </cell>
        </row>
        <row r="2080">
          <cell r="E2080" t="str">
            <v>ID045973</v>
          </cell>
          <cell r="G2080" t="str">
            <v>NUT</v>
          </cell>
          <cell r="H2080" t="str">
            <v>5H6.6</v>
          </cell>
          <cell r="I2080">
            <v>50</v>
          </cell>
        </row>
        <row r="2081">
          <cell r="E2081" t="str">
            <v>ID045974</v>
          </cell>
          <cell r="G2081" t="str">
            <v>NUT</v>
          </cell>
          <cell r="H2081" t="str">
            <v>5AB6.1</v>
          </cell>
          <cell r="I2081">
            <v>43</v>
          </cell>
        </row>
        <row r="2082">
          <cell r="E2082" t="str">
            <v>ID045975</v>
          </cell>
          <cell r="G2082" t="str">
            <v>NUT</v>
          </cell>
          <cell r="H2082" t="str">
            <v>5D4.6</v>
          </cell>
          <cell r="I2082">
            <v>49</v>
          </cell>
        </row>
        <row r="2083">
          <cell r="E2083" t="str">
            <v>ID045977</v>
          </cell>
          <cell r="G2083" t="str">
            <v>NUT</v>
          </cell>
          <cell r="H2083" t="str">
            <v>5M6.16</v>
          </cell>
          <cell r="I2083">
            <v>27</v>
          </cell>
        </row>
        <row r="2084">
          <cell r="E2084" t="str">
            <v>ID045978</v>
          </cell>
          <cell r="G2084" t="str">
            <v>NUT</v>
          </cell>
          <cell r="H2084" t="str">
            <v>5M4.17</v>
          </cell>
          <cell r="I2084">
            <v>17</v>
          </cell>
        </row>
        <row r="2085">
          <cell r="E2085" t="str">
            <v>ID045979</v>
          </cell>
          <cell r="G2085" t="str">
            <v>NUT</v>
          </cell>
          <cell r="H2085" t="str">
            <v>5M3.11</v>
          </cell>
          <cell r="I2085">
            <v>37</v>
          </cell>
        </row>
        <row r="2086">
          <cell r="E2086" t="str">
            <v>ID045980</v>
          </cell>
          <cell r="G2086" t="str">
            <v>NUT</v>
          </cell>
          <cell r="H2086" t="str">
            <v>5M5.17</v>
          </cell>
          <cell r="I2086">
            <v>50</v>
          </cell>
        </row>
        <row r="2087">
          <cell r="E2087" t="str">
            <v>ID045981</v>
          </cell>
          <cell r="G2087" t="str">
            <v>NUT</v>
          </cell>
          <cell r="H2087" t="str">
            <v>5M6.22</v>
          </cell>
          <cell r="I2087">
            <v>5</v>
          </cell>
        </row>
        <row r="2088">
          <cell r="E2088" t="str">
            <v>ID045982</v>
          </cell>
          <cell r="G2088" t="str">
            <v>NUT</v>
          </cell>
          <cell r="H2088" t="str">
            <v>5AB6.4</v>
          </cell>
          <cell r="I2088">
            <v>53</v>
          </cell>
        </row>
        <row r="2089">
          <cell r="E2089" t="str">
            <v>ID045983</v>
          </cell>
          <cell r="G2089" t="str">
            <v>SCREW</v>
          </cell>
          <cell r="H2089" t="str">
            <v>5M2.11</v>
          </cell>
          <cell r="I2089">
            <v>49</v>
          </cell>
        </row>
        <row r="2090">
          <cell r="E2090" t="str">
            <v>ID045984</v>
          </cell>
          <cell r="G2090" t="str">
            <v>SCREW</v>
          </cell>
          <cell r="H2090" t="str">
            <v>5X7.14</v>
          </cell>
          <cell r="I2090">
            <v>247</v>
          </cell>
        </row>
        <row r="2091">
          <cell r="E2091" t="str">
            <v>ID045985</v>
          </cell>
          <cell r="G2091" t="str">
            <v>SCREW</v>
          </cell>
          <cell r="H2091" t="str">
            <v>5M7.30</v>
          </cell>
          <cell r="I2091">
            <v>44</v>
          </cell>
        </row>
        <row r="2092">
          <cell r="E2092" t="str">
            <v>ID045986</v>
          </cell>
          <cell r="G2092" t="str">
            <v>SCREW</v>
          </cell>
          <cell r="H2092" t="str">
            <v>5A1.36</v>
          </cell>
          <cell r="I2092">
            <v>117</v>
          </cell>
        </row>
        <row r="2093">
          <cell r="E2093" t="str">
            <v>ID045987</v>
          </cell>
          <cell r="G2093" t="str">
            <v>SCREW</v>
          </cell>
          <cell r="H2093" t="str">
            <v>5M5.34</v>
          </cell>
          <cell r="I2093">
            <v>38</v>
          </cell>
        </row>
        <row r="2094">
          <cell r="E2094" t="str">
            <v>ID045989</v>
          </cell>
          <cell r="G2094" t="str">
            <v>SCREW</v>
          </cell>
          <cell r="H2094" t="str">
            <v>5A1.34</v>
          </cell>
          <cell r="I2094">
            <v>135</v>
          </cell>
        </row>
        <row r="2095">
          <cell r="E2095" t="str">
            <v>ID045991</v>
          </cell>
          <cell r="G2095" t="str">
            <v>SCREW</v>
          </cell>
          <cell r="H2095" t="str">
            <v>5D1.3</v>
          </cell>
          <cell r="I2095">
            <v>68</v>
          </cell>
        </row>
        <row r="2096">
          <cell r="E2096" t="str">
            <v>ID045992</v>
          </cell>
          <cell r="G2096" t="str">
            <v>SCREW</v>
          </cell>
          <cell r="H2096" t="str">
            <v>5M5.11</v>
          </cell>
          <cell r="I2096">
            <v>322</v>
          </cell>
        </row>
        <row r="2097">
          <cell r="E2097" t="str">
            <v>ID045994</v>
          </cell>
          <cell r="G2097" t="str">
            <v>SCREW</v>
          </cell>
          <cell r="H2097" t="str">
            <v>5T3.24</v>
          </cell>
          <cell r="I2097">
            <v>28</v>
          </cell>
        </row>
        <row r="2098">
          <cell r="E2098" t="str">
            <v>ID045995</v>
          </cell>
          <cell r="G2098" t="str">
            <v>SCREW</v>
          </cell>
          <cell r="H2098" t="str">
            <v>5M5.3</v>
          </cell>
          <cell r="I2098">
            <v>400</v>
          </cell>
        </row>
        <row r="2099">
          <cell r="E2099" t="str">
            <v>ID045996</v>
          </cell>
          <cell r="G2099" t="str">
            <v>SCREW</v>
          </cell>
          <cell r="H2099" t="str">
            <v>5M2.19</v>
          </cell>
          <cell r="I2099">
            <v>101</v>
          </cell>
        </row>
        <row r="2100">
          <cell r="E2100" t="str">
            <v>ID045998</v>
          </cell>
          <cell r="G2100" t="str">
            <v>SCREW</v>
          </cell>
          <cell r="H2100" t="str">
            <v>5T5.25</v>
          </cell>
          <cell r="I2100">
            <v>7</v>
          </cell>
        </row>
        <row r="2101">
          <cell r="E2101" t="str">
            <v>ID045999</v>
          </cell>
          <cell r="G2101" t="str">
            <v>SCREW</v>
          </cell>
          <cell r="H2101" t="str">
            <v>5M2.3</v>
          </cell>
          <cell r="I2101">
            <v>200</v>
          </cell>
        </row>
        <row r="2102">
          <cell r="E2102" t="str">
            <v>ID046000</v>
          </cell>
          <cell r="G2102" t="str">
            <v>SCREW</v>
          </cell>
          <cell r="H2102" t="str">
            <v>5M2.12</v>
          </cell>
          <cell r="I2102">
            <v>1</v>
          </cell>
        </row>
        <row r="2103">
          <cell r="E2103" t="str">
            <v>ID046001</v>
          </cell>
          <cell r="G2103" t="str">
            <v>SCREW</v>
          </cell>
          <cell r="H2103" t="str">
            <v>5T3.25</v>
          </cell>
          <cell r="I2103">
            <v>66</v>
          </cell>
        </row>
        <row r="2104">
          <cell r="E2104" t="str">
            <v>ID046002</v>
          </cell>
          <cell r="G2104" t="str">
            <v>SCREW</v>
          </cell>
          <cell r="H2104" t="str">
            <v>5M5.8</v>
          </cell>
          <cell r="I2104">
            <v>221</v>
          </cell>
        </row>
        <row r="2105">
          <cell r="E2105" t="str">
            <v>ID046003</v>
          </cell>
          <cell r="G2105" t="str">
            <v>SCREW</v>
          </cell>
          <cell r="H2105" t="str">
            <v>5M3.5</v>
          </cell>
          <cell r="I2105">
            <v>59</v>
          </cell>
        </row>
        <row r="2106">
          <cell r="E2106" t="str">
            <v>ID046004</v>
          </cell>
          <cell r="G2106" t="str">
            <v>SCREW</v>
          </cell>
          <cell r="H2106" t="str">
            <v>5M7.15</v>
          </cell>
          <cell r="I2106">
            <v>31</v>
          </cell>
        </row>
        <row r="2107">
          <cell r="E2107" t="str">
            <v>ID046005</v>
          </cell>
          <cell r="G2107" t="str">
            <v>SCREW</v>
          </cell>
          <cell r="H2107" t="str">
            <v>5T3.28</v>
          </cell>
          <cell r="I2107">
            <v>20</v>
          </cell>
        </row>
        <row r="2108">
          <cell r="E2108" t="str">
            <v>ID046006</v>
          </cell>
          <cell r="G2108" t="str">
            <v>SCREW</v>
          </cell>
          <cell r="H2108" t="str">
            <v>5T6.9</v>
          </cell>
          <cell r="I2108">
            <v>11</v>
          </cell>
        </row>
        <row r="2109">
          <cell r="E2109" t="str">
            <v>ID046007</v>
          </cell>
          <cell r="G2109" t="str">
            <v>SCREW</v>
          </cell>
          <cell r="H2109" t="str">
            <v>5M6.25</v>
          </cell>
          <cell r="I2109">
            <v>20</v>
          </cell>
        </row>
        <row r="2110">
          <cell r="E2110" t="str">
            <v>ID046008</v>
          </cell>
          <cell r="G2110" t="str">
            <v>SCREW</v>
          </cell>
          <cell r="H2110" t="str">
            <v>5M5.15</v>
          </cell>
          <cell r="I2110">
            <v>181</v>
          </cell>
        </row>
        <row r="2111">
          <cell r="E2111" t="str">
            <v>ID046009</v>
          </cell>
          <cell r="G2111" t="str">
            <v>SCREW</v>
          </cell>
          <cell r="H2111" t="str">
            <v>5M5.21</v>
          </cell>
          <cell r="I2111">
            <v>100</v>
          </cell>
        </row>
        <row r="2112">
          <cell r="E2112" t="str">
            <v>ID046010</v>
          </cell>
          <cell r="G2112" t="str">
            <v>SCREW</v>
          </cell>
          <cell r="H2112" t="str">
            <v>5D3.15</v>
          </cell>
          <cell r="I2112">
            <v>57</v>
          </cell>
        </row>
        <row r="2113">
          <cell r="E2113" t="str">
            <v>ID046011</v>
          </cell>
          <cell r="G2113" t="str">
            <v>SCREW</v>
          </cell>
          <cell r="H2113" t="str">
            <v>5H5.29</v>
          </cell>
          <cell r="I2113">
            <v>32</v>
          </cell>
        </row>
        <row r="2114">
          <cell r="E2114" t="str">
            <v>ID046012</v>
          </cell>
          <cell r="G2114" t="str">
            <v>SCREW</v>
          </cell>
          <cell r="H2114" t="str">
            <v>5M5.24</v>
          </cell>
          <cell r="I2114">
            <v>6</v>
          </cell>
        </row>
        <row r="2115">
          <cell r="E2115" t="str">
            <v>ID046013</v>
          </cell>
          <cell r="G2115" t="str">
            <v>SCREW</v>
          </cell>
          <cell r="H2115" t="str">
            <v>5M6.20</v>
          </cell>
          <cell r="I2115">
            <v>63</v>
          </cell>
        </row>
        <row r="2116">
          <cell r="E2116" t="str">
            <v>ID046014</v>
          </cell>
          <cell r="G2116" t="str">
            <v>SCREW</v>
          </cell>
          <cell r="H2116" t="str">
            <v>5M5.22</v>
          </cell>
          <cell r="I2116">
            <v>160</v>
          </cell>
        </row>
        <row r="2117">
          <cell r="E2117" t="str">
            <v>ID046015</v>
          </cell>
          <cell r="G2117" t="str">
            <v>SCREW</v>
          </cell>
          <cell r="H2117" t="str">
            <v>5D4.2</v>
          </cell>
          <cell r="I2117">
            <v>37</v>
          </cell>
        </row>
        <row r="2118">
          <cell r="E2118" t="str">
            <v>ID046016</v>
          </cell>
          <cell r="G2118" t="str">
            <v>SCREW</v>
          </cell>
          <cell r="H2118" t="str">
            <v>5T1.4</v>
          </cell>
          <cell r="I2118">
            <v>5</v>
          </cell>
        </row>
        <row r="2119">
          <cell r="E2119" t="str">
            <v>ID046017</v>
          </cell>
          <cell r="G2119" t="str">
            <v>SCREW</v>
          </cell>
          <cell r="H2119" t="str">
            <v>5M2.25</v>
          </cell>
          <cell r="I2119">
            <v>34</v>
          </cell>
        </row>
        <row r="2120">
          <cell r="E2120" t="str">
            <v>ID046018</v>
          </cell>
          <cell r="G2120" t="str">
            <v>SCREW</v>
          </cell>
          <cell r="H2120" t="str">
            <v>5AB6.1</v>
          </cell>
          <cell r="I2120">
            <v>40</v>
          </cell>
        </row>
        <row r="2121">
          <cell r="E2121" t="str">
            <v>ID046019</v>
          </cell>
          <cell r="G2121" t="str">
            <v>SCREW</v>
          </cell>
          <cell r="H2121" t="str">
            <v>5M3.15</v>
          </cell>
          <cell r="I2121">
            <v>215</v>
          </cell>
        </row>
        <row r="2122">
          <cell r="E2122" t="str">
            <v>ID046020</v>
          </cell>
          <cell r="G2122" t="str">
            <v>STUD</v>
          </cell>
          <cell r="H2122" t="str">
            <v>5H5.11</v>
          </cell>
          <cell r="I2122">
            <v>43</v>
          </cell>
        </row>
        <row r="2123">
          <cell r="E2123" t="str">
            <v>ID046021</v>
          </cell>
          <cell r="G2123" t="str">
            <v>SCREW</v>
          </cell>
          <cell r="H2123" t="str">
            <v>5H5.20</v>
          </cell>
          <cell r="I2123">
            <v>13</v>
          </cell>
        </row>
        <row r="2124">
          <cell r="E2124" t="str">
            <v>ID046022</v>
          </cell>
          <cell r="G2124" t="str">
            <v>SCREW</v>
          </cell>
          <cell r="H2124" t="str">
            <v>5H5.27</v>
          </cell>
          <cell r="I2124">
            <v>21</v>
          </cell>
        </row>
        <row r="2125">
          <cell r="E2125" t="str">
            <v>ID046023</v>
          </cell>
          <cell r="G2125" t="str">
            <v>SCREW</v>
          </cell>
          <cell r="H2125" t="str">
            <v>5H5.14</v>
          </cell>
          <cell r="I2125">
            <v>8</v>
          </cell>
        </row>
        <row r="2126">
          <cell r="E2126" t="str">
            <v>ID046024</v>
          </cell>
          <cell r="G2126" t="str">
            <v>SCREW</v>
          </cell>
          <cell r="H2126" t="str">
            <v>5M6.6</v>
          </cell>
          <cell r="I2126">
            <v>34</v>
          </cell>
        </row>
        <row r="2127">
          <cell r="E2127" t="str">
            <v>ID046027</v>
          </cell>
          <cell r="G2127" t="str">
            <v>SCREW</v>
          </cell>
          <cell r="H2127" t="str">
            <v>5M3.1</v>
          </cell>
          <cell r="I2127">
            <v>50</v>
          </cell>
        </row>
        <row r="2128">
          <cell r="E2128" t="str">
            <v>ID046028</v>
          </cell>
          <cell r="G2128" t="str">
            <v>SCREW</v>
          </cell>
          <cell r="H2128" t="str">
            <v>5M3.22</v>
          </cell>
          <cell r="I2128">
            <v>16</v>
          </cell>
        </row>
        <row r="2129">
          <cell r="E2129" t="str">
            <v>ID046029</v>
          </cell>
          <cell r="G2129" t="str">
            <v>SCREW</v>
          </cell>
          <cell r="H2129" t="str">
            <v>5H2.7</v>
          </cell>
          <cell r="I2129">
            <v>80</v>
          </cell>
        </row>
        <row r="2130">
          <cell r="E2130" t="str">
            <v>ID046030</v>
          </cell>
          <cell r="G2130" t="str">
            <v>SCREW</v>
          </cell>
          <cell r="H2130" t="str">
            <v>5M7.16</v>
          </cell>
          <cell r="I2130">
            <v>244</v>
          </cell>
        </row>
        <row r="2131">
          <cell r="E2131" t="str">
            <v>ID046032</v>
          </cell>
          <cell r="G2131" t="str">
            <v>SCREW</v>
          </cell>
          <cell r="H2131" t="str">
            <v>5M7.14</v>
          </cell>
          <cell r="I2131">
            <v>8</v>
          </cell>
        </row>
        <row r="2132">
          <cell r="E2132" t="str">
            <v>ID046033</v>
          </cell>
          <cell r="G2132" t="str">
            <v>SCREW</v>
          </cell>
          <cell r="H2132" t="str">
            <v>5M1.27</v>
          </cell>
          <cell r="I2132">
            <v>38</v>
          </cell>
        </row>
        <row r="2133">
          <cell r="E2133" t="str">
            <v>ID046034</v>
          </cell>
          <cell r="G2133" t="str">
            <v>SCREW</v>
          </cell>
          <cell r="H2133" t="str">
            <v>5M6.26</v>
          </cell>
          <cell r="I2133">
            <v>43</v>
          </cell>
        </row>
        <row r="2134">
          <cell r="E2134" t="str">
            <v>ID046035</v>
          </cell>
          <cell r="G2134" t="str">
            <v>SCREW</v>
          </cell>
          <cell r="H2134" t="str">
            <v>5M7.8</v>
          </cell>
          <cell r="I2134">
            <v>48</v>
          </cell>
        </row>
        <row r="2135">
          <cell r="E2135" t="str">
            <v>ID046036</v>
          </cell>
          <cell r="G2135" t="str">
            <v>SCREW</v>
          </cell>
          <cell r="H2135" t="str">
            <v>5M7.29</v>
          </cell>
          <cell r="I2135">
            <v>481</v>
          </cell>
        </row>
        <row r="2136">
          <cell r="E2136" t="str">
            <v>ID046037</v>
          </cell>
          <cell r="G2136" t="str">
            <v>SCREW</v>
          </cell>
          <cell r="H2136" t="str">
            <v>5M5.10</v>
          </cell>
          <cell r="I2136">
            <v>129</v>
          </cell>
        </row>
        <row r="2137">
          <cell r="E2137" t="str">
            <v>ID046038</v>
          </cell>
          <cell r="G2137" t="str">
            <v>SCREW</v>
          </cell>
          <cell r="H2137" t="str">
            <v>5M3.13</v>
          </cell>
          <cell r="I2137">
            <v>42</v>
          </cell>
        </row>
        <row r="2138">
          <cell r="E2138" t="str">
            <v>ID046039</v>
          </cell>
          <cell r="G2138" t="str">
            <v>SCREW</v>
          </cell>
          <cell r="H2138" t="str">
            <v>5M6.4</v>
          </cell>
          <cell r="I2138">
            <v>2</v>
          </cell>
        </row>
        <row r="2139">
          <cell r="E2139" t="str">
            <v>ID046040</v>
          </cell>
          <cell r="G2139" t="str">
            <v>SCREW</v>
          </cell>
          <cell r="H2139" t="str">
            <v>5M7.20</v>
          </cell>
          <cell r="I2139">
            <v>30</v>
          </cell>
        </row>
        <row r="2140">
          <cell r="E2140" t="str">
            <v>ID046041</v>
          </cell>
          <cell r="G2140" t="str">
            <v>SCREW</v>
          </cell>
          <cell r="H2140" t="str">
            <v>5M2.8</v>
          </cell>
          <cell r="I2140">
            <v>57</v>
          </cell>
        </row>
        <row r="2141">
          <cell r="E2141" t="str">
            <v>ID046042</v>
          </cell>
          <cell r="G2141" t="str">
            <v>SCREW</v>
          </cell>
          <cell r="H2141" t="str">
            <v>5M3.19</v>
          </cell>
          <cell r="I2141">
            <v>142</v>
          </cell>
        </row>
        <row r="2142">
          <cell r="E2142" t="str">
            <v>ID046043</v>
          </cell>
          <cell r="G2142" t="str">
            <v>SCREW</v>
          </cell>
          <cell r="H2142" t="str">
            <v>5M3.28</v>
          </cell>
          <cell r="I2142">
            <v>72</v>
          </cell>
        </row>
        <row r="2143">
          <cell r="E2143" t="str">
            <v>ID046044</v>
          </cell>
          <cell r="G2143" t="str">
            <v>SCREW</v>
          </cell>
          <cell r="H2143" t="str">
            <v>5H5.6</v>
          </cell>
          <cell r="I2143">
            <v>20</v>
          </cell>
        </row>
        <row r="2144">
          <cell r="E2144" t="str">
            <v>ID046045</v>
          </cell>
          <cell r="G2144" t="str">
            <v>SCREW</v>
          </cell>
          <cell r="H2144" t="str">
            <v>5T5.7</v>
          </cell>
          <cell r="I2144">
            <v>11</v>
          </cell>
        </row>
        <row r="2145">
          <cell r="E2145" t="str">
            <v>ID046046</v>
          </cell>
          <cell r="G2145" t="str">
            <v>SCREW</v>
          </cell>
          <cell r="H2145" t="str">
            <v>5M4.30</v>
          </cell>
          <cell r="I2145">
            <v>72</v>
          </cell>
        </row>
        <row r="2146">
          <cell r="E2146" t="str">
            <v>ID046047</v>
          </cell>
          <cell r="G2146" t="str">
            <v>SCREW</v>
          </cell>
          <cell r="H2146" t="str">
            <v>5X6.25</v>
          </cell>
          <cell r="I2146">
            <v>15</v>
          </cell>
        </row>
        <row r="2147">
          <cell r="E2147" t="str">
            <v>ID046048</v>
          </cell>
          <cell r="G2147" t="str">
            <v>SCREW</v>
          </cell>
          <cell r="H2147" t="str">
            <v>5M2.23</v>
          </cell>
          <cell r="I2147">
            <v>22</v>
          </cell>
        </row>
        <row r="2148">
          <cell r="E2148" t="str">
            <v>ID046049</v>
          </cell>
          <cell r="G2148" t="str">
            <v>SCREW</v>
          </cell>
          <cell r="H2148" t="str">
            <v>5M5.5</v>
          </cell>
          <cell r="I2148">
            <v>325</v>
          </cell>
        </row>
        <row r="2149">
          <cell r="E2149" t="str">
            <v>ID046050</v>
          </cell>
          <cell r="G2149" t="str">
            <v>SCREW</v>
          </cell>
          <cell r="H2149" t="str">
            <v>5M2.1</v>
          </cell>
          <cell r="I2149">
            <v>75</v>
          </cell>
        </row>
        <row r="2150">
          <cell r="E2150" t="str">
            <v>ID046051</v>
          </cell>
          <cell r="G2150" t="str">
            <v>SCREW</v>
          </cell>
          <cell r="H2150" t="str">
            <v>5H3.1</v>
          </cell>
          <cell r="I2150">
            <v>23</v>
          </cell>
        </row>
        <row r="2151">
          <cell r="E2151" t="str">
            <v>ID046052</v>
          </cell>
          <cell r="G2151" t="str">
            <v>SCREW</v>
          </cell>
          <cell r="H2151" t="str">
            <v>5M4.2</v>
          </cell>
          <cell r="I2151">
            <v>35</v>
          </cell>
        </row>
        <row r="2152">
          <cell r="E2152" t="str">
            <v>ID046053</v>
          </cell>
          <cell r="G2152" t="str">
            <v>SCREW</v>
          </cell>
          <cell r="H2152" t="str">
            <v>5D3.3</v>
          </cell>
          <cell r="I2152">
            <v>193</v>
          </cell>
        </row>
        <row r="2153">
          <cell r="E2153" t="str">
            <v>ID046054</v>
          </cell>
          <cell r="G2153" t="str">
            <v>SCREW</v>
          </cell>
          <cell r="H2153" t="str">
            <v>5M4.6</v>
          </cell>
          <cell r="I2153">
            <v>99</v>
          </cell>
        </row>
        <row r="2154">
          <cell r="E2154" t="str">
            <v>ID046055</v>
          </cell>
          <cell r="G2154" t="str">
            <v>SCREW</v>
          </cell>
          <cell r="H2154" t="str">
            <v>5M7.23</v>
          </cell>
          <cell r="I2154">
            <v>134</v>
          </cell>
        </row>
        <row r="2155">
          <cell r="E2155" t="str">
            <v>ID046056</v>
          </cell>
          <cell r="G2155" t="str">
            <v>SCREW</v>
          </cell>
          <cell r="H2155" t="str">
            <v>5M2.2</v>
          </cell>
          <cell r="I2155">
            <v>157</v>
          </cell>
        </row>
        <row r="2156">
          <cell r="E2156" t="str">
            <v>ID046057</v>
          </cell>
          <cell r="G2156" t="str">
            <v>SCREW</v>
          </cell>
          <cell r="H2156" t="str">
            <v>5M3.23</v>
          </cell>
          <cell r="I2156">
            <v>100</v>
          </cell>
        </row>
        <row r="2157">
          <cell r="E2157" t="str">
            <v>ID046058</v>
          </cell>
          <cell r="G2157" t="str">
            <v>SCREW</v>
          </cell>
          <cell r="H2157" t="str">
            <v>5A1.35</v>
          </cell>
          <cell r="I2157">
            <v>50</v>
          </cell>
        </row>
        <row r="2158">
          <cell r="E2158" t="str">
            <v>ID046059</v>
          </cell>
          <cell r="G2158" t="str">
            <v>SCREW</v>
          </cell>
          <cell r="H2158" t="str">
            <v>5D2.23</v>
          </cell>
          <cell r="I2158">
            <v>288</v>
          </cell>
        </row>
        <row r="2159">
          <cell r="E2159" t="str">
            <v>ID046060</v>
          </cell>
          <cell r="G2159" t="str">
            <v>SCREW</v>
          </cell>
          <cell r="H2159" t="str">
            <v>5M7.3</v>
          </cell>
          <cell r="I2159">
            <v>58</v>
          </cell>
        </row>
        <row r="2160">
          <cell r="E2160" t="str">
            <v>ID046061</v>
          </cell>
          <cell r="G2160" t="str">
            <v>SCREW</v>
          </cell>
          <cell r="H2160" t="str">
            <v>5M1.23</v>
          </cell>
          <cell r="I2160">
            <v>33</v>
          </cell>
        </row>
        <row r="2161">
          <cell r="E2161" t="str">
            <v>ID046062</v>
          </cell>
          <cell r="G2161" t="str">
            <v>SCREW</v>
          </cell>
          <cell r="H2161" t="str">
            <v>5M6.7</v>
          </cell>
          <cell r="I2161">
            <v>31</v>
          </cell>
        </row>
        <row r="2162">
          <cell r="E2162" t="str">
            <v>ID046063</v>
          </cell>
          <cell r="G2162" t="str">
            <v>SCREW</v>
          </cell>
          <cell r="H2162" t="str">
            <v>5T3.32</v>
          </cell>
          <cell r="I2162">
            <v>8</v>
          </cell>
        </row>
        <row r="2163">
          <cell r="E2163" t="str">
            <v>ID046064</v>
          </cell>
          <cell r="G2163" t="str">
            <v>SCREW</v>
          </cell>
          <cell r="H2163" t="str">
            <v>5M7.11</v>
          </cell>
          <cell r="I2163">
            <v>66</v>
          </cell>
        </row>
        <row r="2164">
          <cell r="E2164" t="str">
            <v>ID046065</v>
          </cell>
          <cell r="G2164" t="str">
            <v>SCREW</v>
          </cell>
          <cell r="H2164" t="str">
            <v>5A1.36</v>
          </cell>
          <cell r="I2164">
            <v>15</v>
          </cell>
        </row>
        <row r="2165">
          <cell r="E2165" t="str">
            <v>ID046066</v>
          </cell>
          <cell r="G2165" t="str">
            <v>SCREW</v>
          </cell>
          <cell r="H2165" t="str">
            <v>5M5.32</v>
          </cell>
          <cell r="I2165">
            <v>22</v>
          </cell>
        </row>
        <row r="2166">
          <cell r="E2166" t="str">
            <v>ID046067</v>
          </cell>
          <cell r="G2166" t="str">
            <v>SCREW</v>
          </cell>
          <cell r="H2166" t="str">
            <v>5M5.9</v>
          </cell>
          <cell r="I2166">
            <v>141</v>
          </cell>
        </row>
        <row r="2167">
          <cell r="E2167" t="str">
            <v>ID046068</v>
          </cell>
          <cell r="G2167" t="str">
            <v>SCREW</v>
          </cell>
          <cell r="H2167" t="str">
            <v>5M6.11</v>
          </cell>
          <cell r="I2167">
            <v>118</v>
          </cell>
        </row>
        <row r="2168">
          <cell r="E2168" t="str">
            <v>ID046069</v>
          </cell>
          <cell r="G2168" t="str">
            <v>SCREW</v>
          </cell>
          <cell r="H2168" t="str">
            <v>5D4.26</v>
          </cell>
          <cell r="I2168">
            <v>56</v>
          </cell>
        </row>
        <row r="2169">
          <cell r="E2169" t="str">
            <v>ID046070</v>
          </cell>
          <cell r="G2169" t="str">
            <v>SCREW</v>
          </cell>
          <cell r="H2169" t="str">
            <v>5M6.8</v>
          </cell>
          <cell r="I2169">
            <v>414</v>
          </cell>
        </row>
        <row r="2170">
          <cell r="E2170" t="str">
            <v>ID046071</v>
          </cell>
          <cell r="G2170" t="str">
            <v>SCREW</v>
          </cell>
          <cell r="H2170" t="str">
            <v>5M3.9</v>
          </cell>
          <cell r="I2170">
            <v>9</v>
          </cell>
        </row>
        <row r="2171">
          <cell r="E2171" t="str">
            <v>ID046072</v>
          </cell>
          <cell r="G2171" t="str">
            <v>SCREW</v>
          </cell>
          <cell r="H2171" t="str">
            <v>5M2.20</v>
          </cell>
          <cell r="I2171">
            <v>171</v>
          </cell>
        </row>
        <row r="2172">
          <cell r="E2172" t="str">
            <v>ID046073</v>
          </cell>
          <cell r="G2172" t="str">
            <v>SCREW</v>
          </cell>
          <cell r="H2172" t="str">
            <v>5M4.34</v>
          </cell>
          <cell r="I2172">
            <v>5</v>
          </cell>
        </row>
        <row r="2173">
          <cell r="E2173" t="str">
            <v>ID046074</v>
          </cell>
          <cell r="G2173" t="str">
            <v>SCREW</v>
          </cell>
          <cell r="H2173" t="str">
            <v>5M4.29</v>
          </cell>
          <cell r="I2173">
            <v>7</v>
          </cell>
        </row>
        <row r="2174">
          <cell r="E2174" t="str">
            <v>ID046075</v>
          </cell>
          <cell r="G2174" t="str">
            <v>SCREW</v>
          </cell>
          <cell r="H2174" t="str">
            <v>5M5.16</v>
          </cell>
          <cell r="I2174">
            <v>411</v>
          </cell>
        </row>
        <row r="2175">
          <cell r="E2175" t="str">
            <v>ID046076</v>
          </cell>
          <cell r="G2175" t="str">
            <v>SCREW</v>
          </cell>
          <cell r="H2175" t="str">
            <v>5H5.15</v>
          </cell>
          <cell r="I2175">
            <v>39</v>
          </cell>
        </row>
        <row r="2176">
          <cell r="E2176" t="str">
            <v>ID046077</v>
          </cell>
          <cell r="G2176" t="str">
            <v>OIL RIN</v>
          </cell>
          <cell r="H2176" t="str">
            <v>5M4.3</v>
          </cell>
          <cell r="I2176">
            <v>10</v>
          </cell>
        </row>
        <row r="2177">
          <cell r="E2177" t="str">
            <v>ID046078</v>
          </cell>
          <cell r="G2177" t="str">
            <v>V SHAPED BELT</v>
          </cell>
          <cell r="H2177" t="str">
            <v>5R7</v>
          </cell>
          <cell r="I2177">
            <v>9</v>
          </cell>
        </row>
        <row r="2178">
          <cell r="E2178" t="str">
            <v>ID046079</v>
          </cell>
          <cell r="G2178" t="str">
            <v>BALL BEARING</v>
          </cell>
          <cell r="H2178" t="str">
            <v>5I4.6</v>
          </cell>
          <cell r="I2178">
            <v>7</v>
          </cell>
        </row>
        <row r="2179">
          <cell r="E2179" t="str">
            <v>ID046080</v>
          </cell>
          <cell r="G2179" t="str">
            <v>BALL BEARING</v>
          </cell>
          <cell r="H2179" t="str">
            <v>5C3.6</v>
          </cell>
          <cell r="I2179">
            <v>2</v>
          </cell>
        </row>
        <row r="2180">
          <cell r="E2180" t="str">
            <v>ID046081</v>
          </cell>
          <cell r="G2180" t="str">
            <v>BALL BEARING</v>
          </cell>
          <cell r="H2180" t="str">
            <v>5D7.5</v>
          </cell>
          <cell r="I2180">
            <v>4</v>
          </cell>
        </row>
        <row r="2181">
          <cell r="E2181" t="str">
            <v>ID046082</v>
          </cell>
          <cell r="G2181" t="str">
            <v>BALL BEARING</v>
          </cell>
          <cell r="H2181" t="str">
            <v>5C3.7</v>
          </cell>
          <cell r="I2181">
            <v>6</v>
          </cell>
        </row>
        <row r="2182">
          <cell r="E2182" t="str">
            <v>ID046083</v>
          </cell>
          <cell r="G2182" t="str">
            <v>BALL BEARING</v>
          </cell>
          <cell r="H2182" t="str">
            <v>5D7.6</v>
          </cell>
          <cell r="I2182">
            <v>7</v>
          </cell>
        </row>
        <row r="2183">
          <cell r="E2183" t="str">
            <v>ID046084</v>
          </cell>
          <cell r="G2183" t="str">
            <v>BALL BEARING</v>
          </cell>
          <cell r="H2183" t="str">
            <v>5D7.1</v>
          </cell>
          <cell r="I2183">
            <v>2</v>
          </cell>
        </row>
        <row r="2184">
          <cell r="E2184" t="str">
            <v>ID046086</v>
          </cell>
          <cell r="G2184" t="str">
            <v>BALL BEARING</v>
          </cell>
          <cell r="H2184" t="str">
            <v>5D7.2</v>
          </cell>
          <cell r="I2184">
            <v>400</v>
          </cell>
        </row>
        <row r="2185">
          <cell r="E2185" t="str">
            <v>ID046087</v>
          </cell>
          <cell r="G2185" t="str">
            <v>BALL BEARING</v>
          </cell>
          <cell r="H2185" t="str">
            <v>5D7.7</v>
          </cell>
          <cell r="I2185">
            <v>100</v>
          </cell>
        </row>
        <row r="2186">
          <cell r="E2186" t="str">
            <v>ID046089</v>
          </cell>
          <cell r="G2186" t="str">
            <v>BALL BEARING</v>
          </cell>
          <cell r="H2186" t="str">
            <v>5D7.8</v>
          </cell>
          <cell r="I2186">
            <v>200</v>
          </cell>
        </row>
        <row r="2187">
          <cell r="E2187" t="str">
            <v>ID046090</v>
          </cell>
          <cell r="G2187" t="str">
            <v>BALL</v>
          </cell>
          <cell r="H2187" t="str">
            <v>5C3.9</v>
          </cell>
          <cell r="I2187">
            <v>6</v>
          </cell>
        </row>
        <row r="2188">
          <cell r="E2188" t="str">
            <v>ID046091</v>
          </cell>
          <cell r="G2188" t="str">
            <v>SPRING WASHER</v>
          </cell>
          <cell r="H2188" t="str">
            <v>5D4.25</v>
          </cell>
          <cell r="I2188">
            <v>20</v>
          </cell>
        </row>
        <row r="2189">
          <cell r="E2189" t="str">
            <v>ID046092</v>
          </cell>
          <cell r="G2189" t="str">
            <v>E RING</v>
          </cell>
          <cell r="H2189" t="str">
            <v>5C4.1</v>
          </cell>
          <cell r="I2189">
            <v>115</v>
          </cell>
        </row>
        <row r="2190">
          <cell r="E2190" t="str">
            <v>ID046093</v>
          </cell>
          <cell r="G2190" t="str">
            <v>E RING</v>
          </cell>
          <cell r="H2190" t="str">
            <v>5C4.2</v>
          </cell>
          <cell r="I2190">
            <v>34</v>
          </cell>
        </row>
        <row r="2191">
          <cell r="E2191" t="str">
            <v>ID046094</v>
          </cell>
          <cell r="G2191" t="str">
            <v>ERING</v>
          </cell>
          <cell r="H2191" t="str">
            <v>5D3.31</v>
          </cell>
          <cell r="I2191">
            <v>6</v>
          </cell>
        </row>
        <row r="2192">
          <cell r="E2192" t="str">
            <v>ID046095</v>
          </cell>
          <cell r="G2192" t="str">
            <v>RETAINING RING</v>
          </cell>
          <cell r="H2192" t="str">
            <v>5D2.33</v>
          </cell>
          <cell r="I2192">
            <v>20</v>
          </cell>
        </row>
        <row r="2193">
          <cell r="E2193" t="str">
            <v>ID046096</v>
          </cell>
          <cell r="G2193" t="str">
            <v>RETAINING RING</v>
          </cell>
          <cell r="H2193" t="str">
            <v>5AB6.1</v>
          </cell>
          <cell r="I2193">
            <v>4</v>
          </cell>
        </row>
        <row r="2194">
          <cell r="E2194" t="str">
            <v>ID046097</v>
          </cell>
          <cell r="G2194" t="str">
            <v>RETAINING RING</v>
          </cell>
          <cell r="H2194" t="str">
            <v>5M7.33</v>
          </cell>
          <cell r="I2194">
            <v>47</v>
          </cell>
        </row>
        <row r="2195">
          <cell r="E2195" t="str">
            <v>ID046098</v>
          </cell>
          <cell r="G2195" t="str">
            <v>E RING</v>
          </cell>
          <cell r="H2195" t="str">
            <v>5H5.35</v>
          </cell>
          <cell r="I2195">
            <v>26</v>
          </cell>
        </row>
        <row r="2196">
          <cell r="E2196" t="str">
            <v>ID046099</v>
          </cell>
          <cell r="G2196" t="str">
            <v>NEEDLE BEARING</v>
          </cell>
          <cell r="H2196" t="str">
            <v>5O5.3</v>
          </cell>
          <cell r="I2196">
            <v>4</v>
          </cell>
        </row>
        <row r="2197">
          <cell r="E2197" t="str">
            <v>ID046100</v>
          </cell>
          <cell r="G2197" t="str">
            <v>NEEDLE BEARING</v>
          </cell>
          <cell r="H2197" t="str">
            <v>5O6.9</v>
          </cell>
          <cell r="I2197">
            <v>124</v>
          </cell>
        </row>
        <row r="2198">
          <cell r="E2198" t="str">
            <v>ID046101</v>
          </cell>
          <cell r="G2198" t="str">
            <v>NEEDLE BEARING</v>
          </cell>
          <cell r="H2198" t="str">
            <v>5C4.3</v>
          </cell>
          <cell r="I2198">
            <v>77</v>
          </cell>
        </row>
        <row r="2199">
          <cell r="E2199" t="str">
            <v>ID046102</v>
          </cell>
          <cell r="G2199" t="str">
            <v>NEEDLE BEARING</v>
          </cell>
          <cell r="H2199" t="str">
            <v>5C4.4</v>
          </cell>
          <cell r="I2199">
            <v>5</v>
          </cell>
        </row>
        <row r="2200">
          <cell r="E2200" t="str">
            <v>ID046104</v>
          </cell>
          <cell r="G2200" t="str">
            <v>ROLLER BEARING</v>
          </cell>
          <cell r="H2200" t="str">
            <v>5AB7</v>
          </cell>
          <cell r="I2200">
            <v>20</v>
          </cell>
        </row>
        <row r="2201">
          <cell r="E2201" t="str">
            <v>ID046105</v>
          </cell>
          <cell r="G2201" t="str">
            <v>NEEDLE BEARING</v>
          </cell>
          <cell r="H2201" t="str">
            <v>5C4.5</v>
          </cell>
          <cell r="I2201">
            <v>13</v>
          </cell>
        </row>
        <row r="2202">
          <cell r="E2202" t="str">
            <v>ID046106</v>
          </cell>
          <cell r="G2202" t="str">
            <v>NEEDLE BEARINH</v>
          </cell>
          <cell r="H2202" t="str">
            <v>5W7.4</v>
          </cell>
          <cell r="I2202">
            <v>3</v>
          </cell>
        </row>
        <row r="2203">
          <cell r="E2203" t="str">
            <v>ID046107</v>
          </cell>
          <cell r="G2203" t="str">
            <v>NEEDLE BEARING</v>
          </cell>
          <cell r="H2203" t="str">
            <v>5C4.6</v>
          </cell>
          <cell r="I2203">
            <v>12</v>
          </cell>
        </row>
        <row r="2204">
          <cell r="E2204" t="str">
            <v>ID046108</v>
          </cell>
          <cell r="G2204" t="str">
            <v>NEEDLE BEARING</v>
          </cell>
          <cell r="H2204" t="str">
            <v>5E6.1</v>
          </cell>
          <cell r="I2204">
            <v>4</v>
          </cell>
        </row>
        <row r="2205">
          <cell r="E2205" t="str">
            <v>ID046109</v>
          </cell>
          <cell r="G2205" t="str">
            <v>ROLLER BEARING</v>
          </cell>
          <cell r="H2205" t="str">
            <v>5AB6.5</v>
          </cell>
          <cell r="I2205">
            <v>6</v>
          </cell>
        </row>
        <row r="2206">
          <cell r="E2206" t="str">
            <v>ID046110</v>
          </cell>
          <cell r="G2206" t="str">
            <v>NEEDLE BEARING</v>
          </cell>
          <cell r="H2206" t="str">
            <v>5E6.6</v>
          </cell>
          <cell r="I2206">
            <v>1</v>
          </cell>
        </row>
        <row r="2207">
          <cell r="E2207" t="str">
            <v>ID046111</v>
          </cell>
          <cell r="G2207" t="str">
            <v>SPACER</v>
          </cell>
          <cell r="H2207" t="str">
            <v>5M7.18</v>
          </cell>
          <cell r="I2207">
            <v>63</v>
          </cell>
        </row>
        <row r="2208">
          <cell r="E2208" t="str">
            <v>ID046112</v>
          </cell>
          <cell r="G2208" t="str">
            <v>OIL RIN</v>
          </cell>
          <cell r="H2208" t="str">
            <v>5C4.7</v>
          </cell>
          <cell r="I2208">
            <v>12</v>
          </cell>
        </row>
        <row r="2209">
          <cell r="E2209" t="str">
            <v>ID046113</v>
          </cell>
          <cell r="G2209" t="str">
            <v>O RING</v>
          </cell>
          <cell r="H2209" t="str">
            <v>5D5.7</v>
          </cell>
          <cell r="I2209">
            <v>21</v>
          </cell>
        </row>
        <row r="2210">
          <cell r="E2210" t="str">
            <v>ID046114</v>
          </cell>
          <cell r="G2210" t="str">
            <v>O-RING</v>
          </cell>
          <cell r="H2210" t="str">
            <v>5M2.19</v>
          </cell>
          <cell r="I2210">
            <v>29</v>
          </cell>
        </row>
        <row r="2211">
          <cell r="E2211" t="str">
            <v>ID046115</v>
          </cell>
          <cell r="G2211" t="str">
            <v>O-RING</v>
          </cell>
          <cell r="H2211" t="str">
            <v>5M5.27</v>
          </cell>
          <cell r="I2211">
            <v>56</v>
          </cell>
        </row>
        <row r="2212">
          <cell r="E2212" t="str">
            <v>ID046116</v>
          </cell>
          <cell r="G2212" t="str">
            <v>WASHER</v>
          </cell>
          <cell r="H2212" t="str">
            <v>5M7.30</v>
          </cell>
          <cell r="I2212">
            <v>69</v>
          </cell>
        </row>
        <row r="2213">
          <cell r="E2213" t="str">
            <v>ID046117</v>
          </cell>
          <cell r="G2213" t="str">
            <v>WASHER</v>
          </cell>
          <cell r="H2213" t="str">
            <v>5R1.8</v>
          </cell>
          <cell r="I2213">
            <v>60</v>
          </cell>
        </row>
        <row r="2214">
          <cell r="E2214" t="str">
            <v>ID046119</v>
          </cell>
          <cell r="G2214" t="str">
            <v>WASHER</v>
          </cell>
          <cell r="H2214" t="str">
            <v>5I3.6</v>
          </cell>
          <cell r="I2214">
            <v>6</v>
          </cell>
        </row>
        <row r="2215">
          <cell r="E2215" t="str">
            <v>ID046120</v>
          </cell>
          <cell r="G2215" t="str">
            <v>PIN</v>
          </cell>
          <cell r="H2215" t="str">
            <v>5T5.25</v>
          </cell>
          <cell r="I2215">
            <v>9</v>
          </cell>
        </row>
        <row r="2216">
          <cell r="E2216" t="str">
            <v>ID046121</v>
          </cell>
          <cell r="G2216" t="str">
            <v>C RING</v>
          </cell>
          <cell r="H2216" t="str">
            <v>5I3.2</v>
          </cell>
          <cell r="I2216">
            <v>5</v>
          </cell>
        </row>
        <row r="2217">
          <cell r="E2217" t="str">
            <v>ID046122</v>
          </cell>
          <cell r="G2217" t="str">
            <v>ROLL PIN FOR MAIN SHAFT</v>
          </cell>
          <cell r="H2217" t="str">
            <v>5M6.14</v>
          </cell>
          <cell r="I2217">
            <v>45</v>
          </cell>
        </row>
        <row r="2218">
          <cell r="E2218" t="str">
            <v>ID046123</v>
          </cell>
          <cell r="G2218" t="str">
            <v>SPRING PIN</v>
          </cell>
          <cell r="H2218" t="str">
            <v>5D3.29</v>
          </cell>
          <cell r="I2218">
            <v>11</v>
          </cell>
        </row>
        <row r="2219">
          <cell r="E2219" t="str">
            <v>ID046124</v>
          </cell>
          <cell r="G2219" t="str">
            <v>LOOPER CRANK SHAFT</v>
          </cell>
          <cell r="H2219" t="str">
            <v>5P6.4</v>
          </cell>
          <cell r="I2219">
            <v>35</v>
          </cell>
        </row>
        <row r="2220">
          <cell r="E2220" t="str">
            <v>ID046125</v>
          </cell>
          <cell r="G2220" t="str">
            <v>STOPPER PIN</v>
          </cell>
          <cell r="H2220" t="str">
            <v>5D4.12</v>
          </cell>
          <cell r="I2220">
            <v>48</v>
          </cell>
        </row>
        <row r="2221">
          <cell r="E2221" t="str">
            <v>ID046126</v>
          </cell>
          <cell r="G2221" t="str">
            <v>SPRING PIN</v>
          </cell>
          <cell r="H2221" t="str">
            <v>5M2.34</v>
          </cell>
          <cell r="I2221">
            <v>24</v>
          </cell>
        </row>
        <row r="2222">
          <cell r="E2222" t="str">
            <v>ID046127</v>
          </cell>
          <cell r="G2222" t="str">
            <v>SPRING PIN</v>
          </cell>
          <cell r="H2222" t="str">
            <v>5X6.33</v>
          </cell>
          <cell r="I2222">
            <v>16</v>
          </cell>
        </row>
        <row r="2223">
          <cell r="E2223" t="str">
            <v>ID046128</v>
          </cell>
          <cell r="G2223" t="str">
            <v>SPRING PIN</v>
          </cell>
          <cell r="H2223" t="str">
            <v>5D4.30</v>
          </cell>
          <cell r="I2223">
            <v>25</v>
          </cell>
        </row>
        <row r="2224">
          <cell r="E2224" t="str">
            <v>ID046129</v>
          </cell>
          <cell r="G2224" t="str">
            <v>PIN</v>
          </cell>
          <cell r="H2224" t="str">
            <v>5H5.10</v>
          </cell>
          <cell r="I2224">
            <v>29</v>
          </cell>
        </row>
        <row r="2225">
          <cell r="E2225" t="str">
            <v>ID046130</v>
          </cell>
          <cell r="G2225" t="str">
            <v>KNOCK PIN</v>
          </cell>
          <cell r="H2225" t="str">
            <v>5D4.27</v>
          </cell>
          <cell r="I2225">
            <v>9</v>
          </cell>
        </row>
        <row r="2226">
          <cell r="E2226" t="str">
            <v>ID046131</v>
          </cell>
          <cell r="G2226" t="str">
            <v>SPRING WASHER</v>
          </cell>
          <cell r="H2226" t="str">
            <v>5H5.9</v>
          </cell>
          <cell r="I2226">
            <v>10</v>
          </cell>
        </row>
        <row r="2227">
          <cell r="E2227" t="str">
            <v>ID046132</v>
          </cell>
          <cell r="G2227" t="str">
            <v>SPRING WASHER</v>
          </cell>
          <cell r="H2227" t="str">
            <v>5C4.8</v>
          </cell>
          <cell r="I2227">
            <v>12</v>
          </cell>
        </row>
        <row r="2228">
          <cell r="E2228" t="str">
            <v>ID046133</v>
          </cell>
          <cell r="G2228" t="str">
            <v>TIMEING BELT</v>
          </cell>
          <cell r="H2228" t="str">
            <v>5K5</v>
          </cell>
          <cell r="I2228">
            <v>49</v>
          </cell>
        </row>
        <row r="2229">
          <cell r="E2229" t="str">
            <v>ID046134</v>
          </cell>
          <cell r="G2229" t="str">
            <v>TIMEING BELT</v>
          </cell>
          <cell r="H2229" t="str">
            <v>5K5</v>
          </cell>
          <cell r="I2229">
            <v>12</v>
          </cell>
        </row>
        <row r="2230">
          <cell r="E2230" t="str">
            <v>ID046135</v>
          </cell>
          <cell r="G2230" t="str">
            <v>TIMEING BELT</v>
          </cell>
          <cell r="H2230" t="str">
            <v>5K3</v>
          </cell>
          <cell r="I2230">
            <v>15</v>
          </cell>
        </row>
        <row r="2231">
          <cell r="E2231" t="str">
            <v>ID046136</v>
          </cell>
          <cell r="G2231" t="str">
            <v>TIMEING BELT</v>
          </cell>
          <cell r="H2231" t="str">
            <v>5K4</v>
          </cell>
          <cell r="I2231">
            <v>3</v>
          </cell>
        </row>
        <row r="2232">
          <cell r="E2232" t="str">
            <v>ID046138</v>
          </cell>
          <cell r="G2232" t="str">
            <v>WASHER</v>
          </cell>
          <cell r="H2232" t="str">
            <v>5M6.18</v>
          </cell>
          <cell r="I2232">
            <v>11</v>
          </cell>
        </row>
        <row r="2233">
          <cell r="E2233" t="str">
            <v>ID046139</v>
          </cell>
          <cell r="G2233" t="str">
            <v>CORRUGATED WASHER</v>
          </cell>
          <cell r="H2233" t="str">
            <v>5H5.31</v>
          </cell>
          <cell r="I2233">
            <v>8</v>
          </cell>
        </row>
        <row r="2234">
          <cell r="E2234" t="str">
            <v>ID046140</v>
          </cell>
          <cell r="G2234" t="str">
            <v>MOVEABLE KNIFE SHAFT</v>
          </cell>
          <cell r="H2234" t="str">
            <v>5M1.17</v>
          </cell>
          <cell r="I2234">
            <v>106</v>
          </cell>
        </row>
        <row r="2235">
          <cell r="E2235" t="str">
            <v>ID046141</v>
          </cell>
          <cell r="G2235" t="str">
            <v>AIR SWITCH</v>
          </cell>
          <cell r="H2235" t="str">
            <v>5Y7</v>
          </cell>
          <cell r="I2235">
            <v>4</v>
          </cell>
        </row>
        <row r="2236">
          <cell r="E2236" t="str">
            <v>ID046143</v>
          </cell>
          <cell r="G2236" t="str">
            <v>BUFFER CYLINDER (SHOCK ABSORBE</v>
          </cell>
          <cell r="H2236" t="str">
            <v>PA3.6</v>
          </cell>
          <cell r="I2236">
            <v>22</v>
          </cell>
        </row>
        <row r="2237">
          <cell r="E2237" t="str">
            <v>ID046145</v>
          </cell>
          <cell r="G2237" t="str">
            <v>BUFFER CYLINDER (SHOCK ABSORBE</v>
          </cell>
          <cell r="H2237" t="str">
            <v>PA3.7</v>
          </cell>
          <cell r="I2237">
            <v>35</v>
          </cell>
        </row>
        <row r="2238">
          <cell r="E2238" t="str">
            <v>ID046149</v>
          </cell>
          <cell r="G2238" t="str">
            <v>CUP LID FIGURE 10 B</v>
          </cell>
          <cell r="H2238" t="str">
            <v>PA2.5</v>
          </cell>
          <cell r="I2238">
            <v>42</v>
          </cell>
        </row>
        <row r="2239">
          <cell r="E2239" t="str">
            <v>ID046150</v>
          </cell>
          <cell r="G2239" t="str">
            <v>SPC-824SDU EMERGENCY STOP FIG</v>
          </cell>
          <cell r="H2239" t="str">
            <v>PA2.6</v>
          </cell>
          <cell r="I2239">
            <v>19</v>
          </cell>
        </row>
        <row r="2240">
          <cell r="E2240" t="str">
            <v>ID046156</v>
          </cell>
          <cell r="G2240" t="str">
            <v>KNOB FIGURE 4 NUMBER 26 TO A</v>
          </cell>
          <cell r="H2240" t="str">
            <v>PA2.9</v>
          </cell>
          <cell r="I2240">
            <v>27</v>
          </cell>
        </row>
        <row r="2241">
          <cell r="E2241" t="str">
            <v>ID046157</v>
          </cell>
          <cell r="G2241" t="str">
            <v>KNOB FIGURE 4 NUMBER 4 TO MO</v>
          </cell>
          <cell r="H2241" t="str">
            <v>PA2.8</v>
          </cell>
          <cell r="I2241">
            <v>9</v>
          </cell>
        </row>
        <row r="2242">
          <cell r="E2242" t="str">
            <v>ID046163</v>
          </cell>
          <cell r="G2242" t="str">
            <v>PAD ADJUSTMENT FIGURE 4 NUMBE</v>
          </cell>
          <cell r="H2242" t="str">
            <v>PA2.7</v>
          </cell>
          <cell r="I2242">
            <v>3</v>
          </cell>
        </row>
        <row r="2243">
          <cell r="E2243" t="str">
            <v>ID046170</v>
          </cell>
          <cell r="G2243" t="str">
            <v>TERMINAL CABLE</v>
          </cell>
          <cell r="H2243" t="str">
            <v>PA2.12</v>
          </cell>
          <cell r="I2243">
            <v>13</v>
          </cell>
        </row>
        <row r="2244">
          <cell r="E2244" t="str">
            <v>ID046172</v>
          </cell>
          <cell r="G2244" t="str">
            <v>FLOW CONTROL BOARD FIGURE 4</v>
          </cell>
          <cell r="H2244" t="str">
            <v>PA3.4</v>
          </cell>
          <cell r="I2244">
            <v>23</v>
          </cell>
        </row>
        <row r="2245">
          <cell r="E2245" t="str">
            <v>ID046175</v>
          </cell>
          <cell r="G2245" t="str">
            <v>SCREW 3/32*56</v>
          </cell>
          <cell r="H2245" t="str">
            <v>5AC2.10</v>
          </cell>
          <cell r="I2245">
            <v>10</v>
          </cell>
        </row>
        <row r="2246">
          <cell r="E2246" t="str">
            <v>ID046176</v>
          </cell>
          <cell r="G2246" t="str">
            <v>SCREW 11/64*40</v>
          </cell>
          <cell r="H2246" t="str">
            <v>5AC1.5</v>
          </cell>
          <cell r="I2246">
            <v>10</v>
          </cell>
        </row>
        <row r="2247">
          <cell r="E2247" t="str">
            <v>ID046177</v>
          </cell>
          <cell r="G2247" t="str">
            <v>SCREW 9/64*40</v>
          </cell>
          <cell r="H2247" t="str">
            <v>5AC2.8</v>
          </cell>
          <cell r="I2247">
            <v>9</v>
          </cell>
        </row>
        <row r="2248">
          <cell r="E2248" t="str">
            <v>ID046180</v>
          </cell>
          <cell r="G2248" t="str">
            <v>SCREW  M3.57</v>
          </cell>
          <cell r="H2248" t="str">
            <v>5AC1.34</v>
          </cell>
          <cell r="I2248">
            <v>10</v>
          </cell>
        </row>
        <row r="2249">
          <cell r="E2249" t="str">
            <v>ID046181</v>
          </cell>
          <cell r="G2249" t="str">
            <v>SCREW  M4.37</v>
          </cell>
          <cell r="H2249" t="str">
            <v>5AC2.34</v>
          </cell>
          <cell r="I2249">
            <v>10</v>
          </cell>
        </row>
        <row r="2250">
          <cell r="E2250" t="str">
            <v>ID046182</v>
          </cell>
          <cell r="G2250" t="str">
            <v>SCREW  M4.37</v>
          </cell>
          <cell r="H2250" t="str">
            <v>5AC2.17</v>
          </cell>
          <cell r="I2250">
            <v>30</v>
          </cell>
        </row>
        <row r="2251">
          <cell r="E2251" t="str">
            <v>ID046183</v>
          </cell>
          <cell r="G2251" t="str">
            <v>SCREW  M3.75</v>
          </cell>
          <cell r="H2251" t="str">
            <v>5AC1.7</v>
          </cell>
          <cell r="I2251">
            <v>10</v>
          </cell>
        </row>
        <row r="2252">
          <cell r="E2252" t="str">
            <v>ID046184</v>
          </cell>
          <cell r="G2252" t="str">
            <v>SCREW  M4.76</v>
          </cell>
          <cell r="H2252" t="str">
            <v>5AC2.27</v>
          </cell>
          <cell r="I2252">
            <v>10</v>
          </cell>
        </row>
        <row r="2253">
          <cell r="E2253" t="str">
            <v>ID046185</v>
          </cell>
          <cell r="G2253" t="str">
            <v>SCREW  M3.57</v>
          </cell>
          <cell r="H2253" t="str">
            <v>5AC2.1</v>
          </cell>
          <cell r="I2253">
            <v>10</v>
          </cell>
        </row>
        <row r="2254">
          <cell r="E2254" t="str">
            <v>ID046186</v>
          </cell>
          <cell r="G2254" t="str">
            <v>SCREW  M4.37</v>
          </cell>
          <cell r="H2254" t="str">
            <v>5AC2.2</v>
          </cell>
          <cell r="I2254">
            <v>10</v>
          </cell>
        </row>
        <row r="2255">
          <cell r="E2255" t="str">
            <v>ID046187</v>
          </cell>
          <cell r="G2255" t="str">
            <v>OIL TANK</v>
          </cell>
          <cell r="H2255" t="str">
            <v>5AC4.8</v>
          </cell>
          <cell r="I2255">
            <v>4</v>
          </cell>
        </row>
        <row r="2256">
          <cell r="E2256" t="str">
            <v>ID046188</v>
          </cell>
          <cell r="G2256" t="str">
            <v>SCREW   11.11</v>
          </cell>
          <cell r="H2256" t="str">
            <v>5AC5.5</v>
          </cell>
          <cell r="I2256">
            <v>10</v>
          </cell>
        </row>
        <row r="2257">
          <cell r="E2257" t="str">
            <v>ID046189</v>
          </cell>
          <cell r="G2257" t="str">
            <v>SCREW  6.35</v>
          </cell>
          <cell r="H2257" t="str">
            <v>5AC1.35</v>
          </cell>
          <cell r="I2257">
            <v>10</v>
          </cell>
        </row>
        <row r="2258">
          <cell r="E2258" t="str">
            <v>ID046190</v>
          </cell>
          <cell r="G2258" t="str">
            <v>SEALING PILOT LAMP</v>
          </cell>
          <cell r="H2258" t="str">
            <v>5AB2.9</v>
          </cell>
          <cell r="I2258">
            <v>20</v>
          </cell>
        </row>
        <row r="2259">
          <cell r="E2259" t="str">
            <v>ID046192</v>
          </cell>
          <cell r="G2259" t="str">
            <v>COOLINGTIMER KNOB</v>
          </cell>
          <cell r="H2259" t="str">
            <v>5AB2.8</v>
          </cell>
          <cell r="I2259">
            <v>11</v>
          </cell>
        </row>
        <row r="2260">
          <cell r="E2260" t="str">
            <v>ID046193</v>
          </cell>
          <cell r="G2260" t="str">
            <v>SCREW 5/16*28</v>
          </cell>
          <cell r="H2260" t="str">
            <v>5AC1.1</v>
          </cell>
          <cell r="I2260">
            <v>10</v>
          </cell>
        </row>
        <row r="2261">
          <cell r="E2261" t="str">
            <v>ID046194</v>
          </cell>
          <cell r="G2261" t="str">
            <v>SCREW  7.94</v>
          </cell>
          <cell r="H2261" t="str">
            <v>5AC2.32</v>
          </cell>
          <cell r="I2261">
            <v>10</v>
          </cell>
        </row>
        <row r="2262">
          <cell r="E2262" t="str">
            <v>ID046195</v>
          </cell>
          <cell r="G2262" t="str">
            <v>SCREW  3.57</v>
          </cell>
          <cell r="H2262" t="str">
            <v>5AC2.21</v>
          </cell>
          <cell r="I2262">
            <v>10</v>
          </cell>
        </row>
        <row r="2263">
          <cell r="E2263" t="str">
            <v>ID046198</v>
          </cell>
          <cell r="G2263" t="str">
            <v>NEEDLE BAR CRANK</v>
          </cell>
          <cell r="H2263" t="str">
            <v>5AC3.7</v>
          </cell>
          <cell r="I2263">
            <v>8</v>
          </cell>
        </row>
        <row r="2264">
          <cell r="E2264" t="str">
            <v>ID046199</v>
          </cell>
          <cell r="G2264" t="str">
            <v>NEEDLE  BAR  BUSHING(UPPER)</v>
          </cell>
          <cell r="H2264" t="str">
            <v>5AC4.1</v>
          </cell>
          <cell r="I2264">
            <v>5</v>
          </cell>
        </row>
        <row r="2265">
          <cell r="E2265" t="str">
            <v>ID046200</v>
          </cell>
          <cell r="G2265" t="str">
            <v>NEEDLE  BAR  BUSHING(LOWER)</v>
          </cell>
          <cell r="H2265" t="str">
            <v>5AC4.2</v>
          </cell>
          <cell r="I2265">
            <v>2</v>
          </cell>
        </row>
        <row r="2266">
          <cell r="E2266" t="str">
            <v>ID046201</v>
          </cell>
          <cell r="G2266" t="str">
            <v>FEED DOG ECCENTRIC AXLE</v>
          </cell>
          <cell r="H2266" t="str">
            <v>5AC4.4</v>
          </cell>
          <cell r="I2266">
            <v>1</v>
          </cell>
        </row>
        <row r="2267">
          <cell r="E2267" t="str">
            <v>ID046202</v>
          </cell>
          <cell r="G2267" t="str">
            <v>ECCENTRIC WHEEL SLEEVE</v>
          </cell>
          <cell r="H2267" t="str">
            <v>5AC5.7</v>
          </cell>
          <cell r="I2267">
            <v>3</v>
          </cell>
        </row>
        <row r="2268">
          <cell r="E2268" t="str">
            <v>ID046203</v>
          </cell>
          <cell r="G2268" t="str">
            <v>NEEDLE BAR CRANK ROD</v>
          </cell>
          <cell r="H2268" t="str">
            <v>5AC4.4</v>
          </cell>
          <cell r="I2268">
            <v>5</v>
          </cell>
        </row>
        <row r="2269">
          <cell r="E2269" t="str">
            <v>ID046204</v>
          </cell>
          <cell r="G2269" t="str">
            <v>ECCENTRIC WHEEL SLEEVE</v>
          </cell>
          <cell r="H2269" t="str">
            <v>5AC5.2</v>
          </cell>
          <cell r="I2269">
            <v>3</v>
          </cell>
        </row>
        <row r="2270">
          <cell r="E2270" t="str">
            <v>ID046205</v>
          </cell>
          <cell r="G2270" t="str">
            <v>FEED LIFTING FORK</v>
          </cell>
          <cell r="H2270" t="str">
            <v>5AC4.7</v>
          </cell>
          <cell r="I2270">
            <v>1</v>
          </cell>
        </row>
        <row r="2271">
          <cell r="E2271" t="str">
            <v>ID046207</v>
          </cell>
          <cell r="G2271" t="str">
            <v>NEEDLE  BAR  BRACKET</v>
          </cell>
          <cell r="H2271" t="str">
            <v>5AC6.5</v>
          </cell>
          <cell r="I2271">
            <v>3</v>
          </cell>
        </row>
        <row r="2272">
          <cell r="E2272" t="str">
            <v>ID046208</v>
          </cell>
          <cell r="G2272" t="str">
            <v>OIL LEAR PROPF CAP</v>
          </cell>
          <cell r="H2272" t="str">
            <v>5AC6.7</v>
          </cell>
          <cell r="I2272">
            <v>3</v>
          </cell>
        </row>
        <row r="2273">
          <cell r="E2273" t="str">
            <v>ID046209</v>
          </cell>
          <cell r="G2273" t="str">
            <v>NEEDLE  BAR</v>
          </cell>
          <cell r="H2273" t="str">
            <v>5AC7</v>
          </cell>
          <cell r="I2273">
            <v>4</v>
          </cell>
        </row>
        <row r="2274">
          <cell r="E2274" t="str">
            <v>ID046210</v>
          </cell>
          <cell r="G2274" t="str">
            <v>ECCENTRIC WHEEL WITH SCREW</v>
          </cell>
          <cell r="H2274" t="str">
            <v>5AC5.8</v>
          </cell>
          <cell r="I2274">
            <v>1</v>
          </cell>
        </row>
        <row r="2275">
          <cell r="E2275" t="str">
            <v>ID046211</v>
          </cell>
          <cell r="G2275" t="str">
            <v>FEED BAR SLIDE BIOCK ASEMBLY</v>
          </cell>
          <cell r="H2275" t="str">
            <v>5AC7</v>
          </cell>
          <cell r="I2275">
            <v>1</v>
          </cell>
        </row>
        <row r="2276">
          <cell r="E2276" t="str">
            <v>ID046212</v>
          </cell>
          <cell r="G2276" t="str">
            <v>SCREW  15/64*28</v>
          </cell>
          <cell r="H2276" t="str">
            <v>5AC1.16</v>
          </cell>
          <cell r="I2276">
            <v>10</v>
          </cell>
        </row>
        <row r="2277">
          <cell r="E2277" t="str">
            <v>ID046213</v>
          </cell>
          <cell r="G2277" t="str">
            <v>SCREW  1/4*40</v>
          </cell>
          <cell r="H2277" t="str">
            <v>5AC2.34</v>
          </cell>
          <cell r="I2277">
            <v>10</v>
          </cell>
        </row>
        <row r="2278">
          <cell r="E2278" t="str">
            <v>ID046214</v>
          </cell>
          <cell r="G2278" t="str">
            <v>FEED ECCENTRIC ADJUSTING SCREW</v>
          </cell>
          <cell r="H2278" t="str">
            <v>5AC2.35</v>
          </cell>
          <cell r="I2278">
            <v>5</v>
          </cell>
        </row>
        <row r="2279">
          <cell r="E2279" t="str">
            <v>ID046215</v>
          </cell>
          <cell r="G2279" t="str">
            <v>SCREW  15/64X40</v>
          </cell>
          <cell r="H2279" t="str">
            <v>5AC2.7</v>
          </cell>
          <cell r="I2279">
            <v>50</v>
          </cell>
        </row>
        <row r="2280">
          <cell r="E2280" t="str">
            <v>ID046216</v>
          </cell>
          <cell r="G2280" t="str">
            <v>SCREW  11/64*40</v>
          </cell>
          <cell r="H2280" t="str">
            <v>5AC1.22</v>
          </cell>
          <cell r="I2280">
            <v>10</v>
          </cell>
        </row>
        <row r="2281">
          <cell r="E2281" t="str">
            <v>ID046217</v>
          </cell>
          <cell r="G2281" t="str">
            <v>SCREW  15/64*28</v>
          </cell>
          <cell r="H2281" t="str">
            <v>5AC2.12</v>
          </cell>
          <cell r="I2281">
            <v>8</v>
          </cell>
        </row>
        <row r="2282">
          <cell r="E2282" t="str">
            <v>ID046218</v>
          </cell>
          <cell r="G2282" t="str">
            <v>SCREW  9/64*40</v>
          </cell>
          <cell r="H2282" t="str">
            <v>5AC2.32</v>
          </cell>
          <cell r="I2282">
            <v>10</v>
          </cell>
        </row>
        <row r="2283">
          <cell r="E2283" t="str">
            <v>ID046219</v>
          </cell>
          <cell r="G2283" t="str">
            <v>SCREW  1/4*40</v>
          </cell>
          <cell r="H2283" t="str">
            <v>5AC2.10</v>
          </cell>
          <cell r="I2283">
            <v>7</v>
          </cell>
        </row>
        <row r="2284">
          <cell r="E2284" t="str">
            <v>ID046220</v>
          </cell>
          <cell r="G2284" t="str">
            <v>SCREW  11/64*40</v>
          </cell>
          <cell r="H2284" t="str">
            <v>5AC2.15</v>
          </cell>
          <cell r="I2284">
            <v>10</v>
          </cell>
        </row>
        <row r="2285">
          <cell r="E2285" t="str">
            <v>ID046221</v>
          </cell>
          <cell r="G2285" t="str">
            <v>SCREW  15/64*28</v>
          </cell>
          <cell r="H2285" t="str">
            <v>5AC2.30</v>
          </cell>
          <cell r="I2285">
            <v>10</v>
          </cell>
        </row>
        <row r="2286">
          <cell r="E2286" t="str">
            <v>ID046225</v>
          </cell>
          <cell r="G2286" t="str">
            <v>TIMING  BELT</v>
          </cell>
          <cell r="H2286" t="str">
            <v>5AC7</v>
          </cell>
          <cell r="I2286">
            <v>2</v>
          </cell>
        </row>
        <row r="2287">
          <cell r="E2287" t="str">
            <v>ID046226</v>
          </cell>
          <cell r="G2287" t="str">
            <v>SCREW  15/64*28</v>
          </cell>
          <cell r="H2287" t="str">
            <v>5AC1.13</v>
          </cell>
          <cell r="I2287">
            <v>10</v>
          </cell>
        </row>
        <row r="2288">
          <cell r="E2288" t="str">
            <v>ID046227</v>
          </cell>
          <cell r="G2288" t="str">
            <v>SCREW  M6*1</v>
          </cell>
          <cell r="H2288" t="str">
            <v>5AC1.4</v>
          </cell>
          <cell r="I2288">
            <v>10</v>
          </cell>
        </row>
        <row r="2289">
          <cell r="E2289" t="str">
            <v>ID046228</v>
          </cell>
          <cell r="G2289" t="str">
            <v>SCREW  1/4*40</v>
          </cell>
          <cell r="H2289" t="str">
            <v>5AC2.8</v>
          </cell>
          <cell r="I2289">
            <v>10</v>
          </cell>
        </row>
        <row r="2290">
          <cell r="E2290" t="str">
            <v>ID046229</v>
          </cell>
          <cell r="G2290" t="str">
            <v>SCREW  M10</v>
          </cell>
          <cell r="H2290" t="str">
            <v>5AC5.4</v>
          </cell>
          <cell r="I2290">
            <v>10</v>
          </cell>
        </row>
        <row r="2291">
          <cell r="E2291" t="str">
            <v>ID046230</v>
          </cell>
          <cell r="G2291" t="str">
            <v>SCREW  1/4*24</v>
          </cell>
          <cell r="H2291" t="str">
            <v>5AC1.29</v>
          </cell>
          <cell r="I2291">
            <v>10</v>
          </cell>
        </row>
        <row r="2292">
          <cell r="E2292" t="str">
            <v>ID046231</v>
          </cell>
          <cell r="G2292" t="str">
            <v>SCREW  3/16*32</v>
          </cell>
          <cell r="H2292" t="str">
            <v>5AC2.28</v>
          </cell>
          <cell r="I2292">
            <v>10</v>
          </cell>
        </row>
        <row r="2293">
          <cell r="E2293" t="str">
            <v>ID046232</v>
          </cell>
          <cell r="G2293" t="str">
            <v>SCREW  15/64*28</v>
          </cell>
          <cell r="H2293" t="str">
            <v>5AC1.36</v>
          </cell>
          <cell r="I2293">
            <v>10</v>
          </cell>
        </row>
        <row r="2294">
          <cell r="E2294" t="str">
            <v>ID046233</v>
          </cell>
          <cell r="G2294" t="str">
            <v>SCREW  11/64*40</v>
          </cell>
          <cell r="H2294" t="str">
            <v>5AC2.19</v>
          </cell>
          <cell r="I2294">
            <v>10</v>
          </cell>
        </row>
        <row r="2295">
          <cell r="E2295" t="str">
            <v>ID046234</v>
          </cell>
          <cell r="G2295" t="str">
            <v>STUD  SCREW  15/64*28</v>
          </cell>
          <cell r="H2295" t="str">
            <v>5AC2.14</v>
          </cell>
          <cell r="I2295">
            <v>5</v>
          </cell>
        </row>
        <row r="2296">
          <cell r="E2296" t="str">
            <v>ID046235</v>
          </cell>
          <cell r="G2296" t="str">
            <v>STUD  SCREW  5/16*24</v>
          </cell>
          <cell r="H2296" t="str">
            <v>5AC4.3</v>
          </cell>
          <cell r="I2296">
            <v>5</v>
          </cell>
        </row>
        <row r="2297">
          <cell r="E2297" t="str">
            <v>ID046236</v>
          </cell>
          <cell r="G2297" t="str">
            <v>SCREW  9/64*40</v>
          </cell>
          <cell r="H2297" t="str">
            <v>5AC1.21</v>
          </cell>
          <cell r="I2297">
            <v>10</v>
          </cell>
        </row>
        <row r="2298">
          <cell r="E2298" t="str">
            <v>ID046237</v>
          </cell>
          <cell r="G2298" t="str">
            <v>SCREW  9/64*40</v>
          </cell>
          <cell r="H2298" t="str">
            <v>5AC2.23</v>
          </cell>
          <cell r="I2298">
            <v>10</v>
          </cell>
        </row>
        <row r="2299">
          <cell r="E2299" t="str">
            <v>ID046238</v>
          </cell>
          <cell r="G2299" t="str">
            <v>NUT  3/16*32</v>
          </cell>
          <cell r="H2299" t="str">
            <v>5AC2.9</v>
          </cell>
          <cell r="I2299">
            <v>10</v>
          </cell>
        </row>
        <row r="2300">
          <cell r="E2300" t="str">
            <v>ID046239</v>
          </cell>
          <cell r="G2300" t="str">
            <v>ECCENTRIC WHEEL SLEEVE</v>
          </cell>
          <cell r="H2300" t="str">
            <v>5AC5.6</v>
          </cell>
          <cell r="I2300">
            <v>3</v>
          </cell>
        </row>
        <row r="2301">
          <cell r="E2301" t="str">
            <v>ID046240</v>
          </cell>
          <cell r="G2301" t="str">
            <v>OIL GAUGE</v>
          </cell>
          <cell r="H2301" t="str">
            <v>5AC6.3</v>
          </cell>
          <cell r="I2301">
            <v>5</v>
          </cell>
        </row>
        <row r="2302">
          <cell r="E2302" t="str">
            <v>ID046241</v>
          </cell>
          <cell r="G2302" t="str">
            <v>LOPPER LEFT-RIGHT MOVING SET</v>
          </cell>
          <cell r="H2302" t="str">
            <v>5AC4.6</v>
          </cell>
          <cell r="I2302">
            <v>3</v>
          </cell>
        </row>
        <row r="2303">
          <cell r="E2303" t="str">
            <v>ID046242</v>
          </cell>
          <cell r="G2303" t="str">
            <v>SCREW  11/64*40</v>
          </cell>
          <cell r="H2303" t="str">
            <v>5AC2.36</v>
          </cell>
          <cell r="I2303">
            <v>9</v>
          </cell>
        </row>
        <row r="2304">
          <cell r="E2304" t="str">
            <v>ID046243</v>
          </cell>
          <cell r="G2304" t="str">
            <v>SCREW  15/64*28</v>
          </cell>
          <cell r="H2304" t="str">
            <v>5AC1.33</v>
          </cell>
          <cell r="I2304">
            <v>10</v>
          </cell>
        </row>
        <row r="2305">
          <cell r="E2305" t="str">
            <v>ID046244</v>
          </cell>
          <cell r="G2305" t="str">
            <v>SCREW  11/64*40</v>
          </cell>
          <cell r="H2305" t="str">
            <v>5AC1.30</v>
          </cell>
          <cell r="I2305">
            <v>8</v>
          </cell>
        </row>
        <row r="2306">
          <cell r="E2306" t="str">
            <v>ID046245</v>
          </cell>
          <cell r="G2306" t="str">
            <v>SCREW  9/64X40</v>
          </cell>
          <cell r="H2306" t="str">
            <v>5AC2.6</v>
          </cell>
          <cell r="I2306">
            <v>17</v>
          </cell>
        </row>
        <row r="2307">
          <cell r="E2307" t="str">
            <v>ID046246</v>
          </cell>
          <cell r="G2307" t="str">
            <v>SCREW  11/64*40</v>
          </cell>
          <cell r="H2307" t="str">
            <v>5AC2.31</v>
          </cell>
          <cell r="I2307">
            <v>9</v>
          </cell>
        </row>
        <row r="2308">
          <cell r="E2308" t="str">
            <v>ID046247</v>
          </cell>
          <cell r="G2308" t="str">
            <v>SCREW  3/16*32</v>
          </cell>
          <cell r="H2308" t="str">
            <v>5AC2.26</v>
          </cell>
          <cell r="I2308">
            <v>10</v>
          </cell>
        </row>
        <row r="2309">
          <cell r="E2309" t="str">
            <v>ID046248</v>
          </cell>
          <cell r="G2309" t="str">
            <v>SCREW  3/32*56</v>
          </cell>
          <cell r="H2309" t="str">
            <v>5AC2.33</v>
          </cell>
          <cell r="I2309">
            <v>10</v>
          </cell>
        </row>
        <row r="2310">
          <cell r="E2310" t="str">
            <v>ID046249</v>
          </cell>
          <cell r="G2310" t="str">
            <v>SCREW  11/64*40</v>
          </cell>
          <cell r="H2310" t="str">
            <v>5AC2.33</v>
          </cell>
          <cell r="I2310">
            <v>9</v>
          </cell>
        </row>
        <row r="2311">
          <cell r="E2311" t="str">
            <v>ID046250</v>
          </cell>
          <cell r="G2311" t="str">
            <v>SCREW  11/64*40</v>
          </cell>
          <cell r="H2311" t="str">
            <v>5AC1.31</v>
          </cell>
          <cell r="I2311">
            <v>10</v>
          </cell>
        </row>
        <row r="2312">
          <cell r="E2312" t="str">
            <v>ID046251</v>
          </cell>
          <cell r="G2312" t="str">
            <v>SCREW  15/64*28</v>
          </cell>
          <cell r="H2312" t="str">
            <v>5T4.34</v>
          </cell>
          <cell r="I2312">
            <v>9</v>
          </cell>
        </row>
        <row r="2313">
          <cell r="E2313" t="str">
            <v>ID046252</v>
          </cell>
          <cell r="G2313" t="str">
            <v>SCREW  1/2*32</v>
          </cell>
          <cell r="H2313" t="str">
            <v>5AC5.9</v>
          </cell>
          <cell r="I2313">
            <v>10</v>
          </cell>
        </row>
        <row r="2314">
          <cell r="E2314" t="str">
            <v>ID046253</v>
          </cell>
          <cell r="G2314" t="str">
            <v>SCREW  9/64*40</v>
          </cell>
          <cell r="H2314" t="str">
            <v>5AC2.24</v>
          </cell>
          <cell r="I2314">
            <v>10</v>
          </cell>
        </row>
        <row r="2315">
          <cell r="E2315" t="str">
            <v>ID046254</v>
          </cell>
          <cell r="G2315" t="str">
            <v>NUT  15/64*28</v>
          </cell>
          <cell r="H2315" t="str">
            <v>5AC6.5</v>
          </cell>
          <cell r="I2315">
            <v>10</v>
          </cell>
        </row>
        <row r="2316">
          <cell r="E2316" t="str">
            <v>ID046255</v>
          </cell>
          <cell r="G2316" t="str">
            <v>TENSION  SPRING  WASHER</v>
          </cell>
          <cell r="H2316" t="str">
            <v>5AC6.8</v>
          </cell>
          <cell r="I2316">
            <v>5</v>
          </cell>
        </row>
        <row r="2317">
          <cell r="E2317" t="str">
            <v>ID046256</v>
          </cell>
          <cell r="G2317" t="str">
            <v>TENSION  DISC</v>
          </cell>
          <cell r="H2317" t="str">
            <v>5AC6.8</v>
          </cell>
          <cell r="I2317">
            <v>3</v>
          </cell>
        </row>
        <row r="2318">
          <cell r="E2318" t="str">
            <v>ID046257</v>
          </cell>
          <cell r="G2318" t="str">
            <v>TENSION  DISC  PRESSER</v>
          </cell>
          <cell r="H2318" t="str">
            <v>5AC6.7</v>
          </cell>
          <cell r="I2318">
            <v>3</v>
          </cell>
        </row>
        <row r="2319">
          <cell r="E2319" t="str">
            <v>ID046258</v>
          </cell>
          <cell r="G2319" t="str">
            <v>UPPER  THREAD  TENSION  SPRING</v>
          </cell>
          <cell r="H2319" t="str">
            <v>5AC6.4</v>
          </cell>
          <cell r="I2319">
            <v>4</v>
          </cell>
        </row>
        <row r="2320">
          <cell r="E2320" t="str">
            <v>ID046259</v>
          </cell>
          <cell r="G2320" t="str">
            <v>WASHER</v>
          </cell>
          <cell r="H2320" t="str">
            <v>5AC6.6</v>
          </cell>
          <cell r="I2320">
            <v>2</v>
          </cell>
        </row>
        <row r="2321">
          <cell r="E2321" t="str">
            <v>ID046260</v>
          </cell>
          <cell r="G2321" t="str">
            <v>UPPER  THREAD  TAKE-UP  HOLDER</v>
          </cell>
          <cell r="H2321" t="str">
            <v>5AC6.9</v>
          </cell>
          <cell r="I2321">
            <v>4</v>
          </cell>
        </row>
        <row r="2322">
          <cell r="E2322" t="str">
            <v>ID046261</v>
          </cell>
          <cell r="G2322" t="str">
            <v>SPRING</v>
          </cell>
          <cell r="H2322" t="str">
            <v>5AC1.15</v>
          </cell>
          <cell r="I2322">
            <v>5</v>
          </cell>
        </row>
        <row r="2323">
          <cell r="E2323" t="str">
            <v>ID046262</v>
          </cell>
          <cell r="G2323" t="str">
            <v>UPPER  THREAD  TAKE-UP  GUIDE</v>
          </cell>
          <cell r="H2323" t="str">
            <v>5AC1.8</v>
          </cell>
          <cell r="I2323">
            <v>4</v>
          </cell>
        </row>
        <row r="2324">
          <cell r="E2324" t="str">
            <v>ID046263</v>
          </cell>
          <cell r="G2324" t="str">
            <v>UPPER THREAD TAKE-UP GUIDE</v>
          </cell>
          <cell r="H2324" t="str">
            <v>5AC5.1</v>
          </cell>
          <cell r="I2324">
            <v>7</v>
          </cell>
        </row>
        <row r="2325">
          <cell r="E2325" t="str">
            <v>ID046264</v>
          </cell>
          <cell r="G2325" t="str">
            <v>SCREW  M3.57</v>
          </cell>
          <cell r="H2325" t="str">
            <v>5AC1.24</v>
          </cell>
          <cell r="I2325">
            <v>10</v>
          </cell>
        </row>
        <row r="2326">
          <cell r="E2326" t="str">
            <v>ID046265</v>
          </cell>
          <cell r="G2326" t="str">
            <v>SCREW  M4.76</v>
          </cell>
          <cell r="H2326" t="str">
            <v>5AC2.3</v>
          </cell>
          <cell r="I2326">
            <v>10</v>
          </cell>
        </row>
        <row r="2327">
          <cell r="E2327" t="str">
            <v>ID046266</v>
          </cell>
          <cell r="G2327" t="str">
            <v>SCREW  M3.57</v>
          </cell>
          <cell r="H2327" t="str">
            <v>5AC2.30</v>
          </cell>
          <cell r="I2327">
            <v>10</v>
          </cell>
        </row>
        <row r="2328">
          <cell r="E2328" t="str">
            <v>ID046267</v>
          </cell>
          <cell r="G2328" t="str">
            <v>SCREW  M3.57</v>
          </cell>
          <cell r="H2328" t="str">
            <v>5AC1.3</v>
          </cell>
          <cell r="I2328">
            <v>10</v>
          </cell>
        </row>
        <row r="2329">
          <cell r="E2329" t="str">
            <v>ID046268</v>
          </cell>
          <cell r="G2329" t="str">
            <v>SCREW  M3.57</v>
          </cell>
          <cell r="H2329" t="str">
            <v>5AC1.6</v>
          </cell>
          <cell r="I2329">
            <v>10</v>
          </cell>
        </row>
        <row r="2330">
          <cell r="E2330" t="str">
            <v>ID046269</v>
          </cell>
          <cell r="G2330" t="str">
            <v>SCREW  M3.57</v>
          </cell>
          <cell r="H2330" t="str">
            <v>5AC2.35</v>
          </cell>
          <cell r="I2330">
            <v>10</v>
          </cell>
        </row>
        <row r="2331">
          <cell r="E2331" t="str">
            <v>ID046270</v>
          </cell>
          <cell r="G2331" t="str">
            <v>SCREW M3.57</v>
          </cell>
          <cell r="H2331" t="str">
            <v>5AC2.22</v>
          </cell>
          <cell r="I2331">
            <v>3</v>
          </cell>
        </row>
        <row r="2332">
          <cell r="E2332" t="str">
            <v>ID046271</v>
          </cell>
          <cell r="G2332" t="str">
            <v>SCREW  M2.38</v>
          </cell>
          <cell r="H2332" t="str">
            <v>5AC2.13</v>
          </cell>
          <cell r="I2332">
            <v>10</v>
          </cell>
        </row>
        <row r="2333">
          <cell r="E2333" t="str">
            <v>ID046272</v>
          </cell>
          <cell r="G2333" t="str">
            <v>SCREW</v>
          </cell>
          <cell r="H2333" t="str">
            <v>5AC3.5</v>
          </cell>
          <cell r="I2333">
            <v>10</v>
          </cell>
        </row>
        <row r="2334">
          <cell r="E2334" t="str">
            <v>ID046273</v>
          </cell>
          <cell r="G2334" t="str">
            <v>SCREW  M4.37</v>
          </cell>
          <cell r="H2334" t="str">
            <v>5AC1.18</v>
          </cell>
          <cell r="I2334">
            <v>10</v>
          </cell>
        </row>
        <row r="2335">
          <cell r="E2335" t="str">
            <v>ID046274</v>
          </cell>
          <cell r="G2335" t="str">
            <v>SCREW  M2.38</v>
          </cell>
          <cell r="H2335" t="str">
            <v>5AC2.9</v>
          </cell>
          <cell r="I2335">
            <v>9</v>
          </cell>
        </row>
        <row r="2336">
          <cell r="E2336" t="str">
            <v>ID046275</v>
          </cell>
          <cell r="G2336" t="str">
            <v>NUT  M4.37</v>
          </cell>
          <cell r="H2336" t="str">
            <v>5AC2.16</v>
          </cell>
          <cell r="I2336">
            <v>10</v>
          </cell>
        </row>
        <row r="2337">
          <cell r="E2337" t="str">
            <v>ID046276</v>
          </cell>
          <cell r="G2337" t="str">
            <v>LOWER THREAD GUIDE BRACKET</v>
          </cell>
          <cell r="H2337" t="str">
            <v>5AC6.3</v>
          </cell>
          <cell r="I2337">
            <v>3</v>
          </cell>
        </row>
        <row r="2338">
          <cell r="E2338" t="str">
            <v>ID046277</v>
          </cell>
          <cell r="G2338" t="str">
            <v>LOOPER SIDE COVER ( R ) ASSY</v>
          </cell>
          <cell r="H2338" t="str">
            <v>5AC4.1</v>
          </cell>
          <cell r="I2338">
            <v>1</v>
          </cell>
        </row>
        <row r="2339">
          <cell r="E2339" t="str">
            <v>ID046278</v>
          </cell>
          <cell r="G2339" t="str">
            <v>LOOPER SIDE COVER ( L ) ASSY</v>
          </cell>
          <cell r="H2339" t="str">
            <v>5AC6.1</v>
          </cell>
          <cell r="I2339">
            <v>1</v>
          </cell>
        </row>
        <row r="2340">
          <cell r="E2340" t="str">
            <v>ID046279</v>
          </cell>
          <cell r="G2340" t="str">
            <v>PLATE SPRING</v>
          </cell>
          <cell r="H2340" t="str">
            <v>5AC3.3</v>
          </cell>
          <cell r="I2340">
            <v>3</v>
          </cell>
        </row>
        <row r="2341">
          <cell r="E2341" t="str">
            <v>ID046280</v>
          </cell>
          <cell r="G2341" t="str">
            <v>SCREW  9/64*40</v>
          </cell>
          <cell r="H2341" t="str">
            <v>5AC2.4</v>
          </cell>
          <cell r="I2341">
            <v>10</v>
          </cell>
        </row>
        <row r="2342">
          <cell r="E2342" t="str">
            <v>ID046281</v>
          </cell>
          <cell r="G2342" t="str">
            <v>SCREW  9/64*40</v>
          </cell>
          <cell r="H2342" t="str">
            <v>5AC2.29</v>
          </cell>
          <cell r="I2342">
            <v>10</v>
          </cell>
        </row>
        <row r="2343">
          <cell r="E2343" t="str">
            <v>ID046282</v>
          </cell>
          <cell r="G2343" t="str">
            <v>SCREW  9/64*40</v>
          </cell>
          <cell r="H2343" t="str">
            <v>5AC2.5</v>
          </cell>
          <cell r="I2343">
            <v>10</v>
          </cell>
        </row>
        <row r="2344">
          <cell r="E2344" t="str">
            <v>ID046283</v>
          </cell>
          <cell r="G2344" t="str">
            <v>SCREW  9/64*40</v>
          </cell>
          <cell r="H2344" t="str">
            <v>5AC1.10</v>
          </cell>
          <cell r="I2344">
            <v>10</v>
          </cell>
        </row>
        <row r="2345">
          <cell r="E2345" t="str">
            <v>ID046284</v>
          </cell>
          <cell r="G2345" t="str">
            <v>SCREW  2.38</v>
          </cell>
          <cell r="H2345" t="str">
            <v>5AC2.29</v>
          </cell>
          <cell r="I2345">
            <v>10</v>
          </cell>
        </row>
        <row r="2346">
          <cell r="E2346" t="str">
            <v>ID046285</v>
          </cell>
          <cell r="G2346" t="str">
            <v>SCREW  9/64*40</v>
          </cell>
          <cell r="H2346" t="str">
            <v>5AC2.28</v>
          </cell>
          <cell r="I2346">
            <v>10</v>
          </cell>
        </row>
        <row r="2347">
          <cell r="E2347" t="str">
            <v>ID046286</v>
          </cell>
          <cell r="G2347" t="str">
            <v>SCREW  9/64*40</v>
          </cell>
          <cell r="H2347" t="str">
            <v>5AC1.14</v>
          </cell>
          <cell r="I2347">
            <v>10</v>
          </cell>
        </row>
        <row r="2348">
          <cell r="E2348" t="str">
            <v>ID046287</v>
          </cell>
          <cell r="G2348" t="str">
            <v>SCREW  15/64*28</v>
          </cell>
          <cell r="H2348" t="str">
            <v>5AC2.25</v>
          </cell>
          <cell r="I2348">
            <v>10</v>
          </cell>
        </row>
        <row r="2349">
          <cell r="E2349" t="str">
            <v>ID046288</v>
          </cell>
          <cell r="G2349" t="str">
            <v>SCREW  3/32*56</v>
          </cell>
          <cell r="H2349" t="str">
            <v>5AC1.23</v>
          </cell>
          <cell r="I2349">
            <v>10</v>
          </cell>
        </row>
        <row r="2350">
          <cell r="E2350" t="str">
            <v>ID046289</v>
          </cell>
          <cell r="G2350" t="str">
            <v>SCREW  3/32X56</v>
          </cell>
          <cell r="H2350" t="str">
            <v>5AC2.36</v>
          </cell>
          <cell r="I2350">
            <v>24</v>
          </cell>
        </row>
        <row r="2351">
          <cell r="E2351" t="str">
            <v>ID046290</v>
          </cell>
          <cell r="G2351" t="str">
            <v>SCREW  1/4*40</v>
          </cell>
          <cell r="H2351" t="str">
            <v>5AC1.25</v>
          </cell>
          <cell r="I2351">
            <v>10</v>
          </cell>
        </row>
        <row r="2352">
          <cell r="E2352" t="str">
            <v>ID046291</v>
          </cell>
          <cell r="G2352" t="str">
            <v>SCREW  3/32*56</v>
          </cell>
          <cell r="H2352" t="str">
            <v>5AC1.32</v>
          </cell>
          <cell r="I2352">
            <v>10</v>
          </cell>
        </row>
        <row r="2353">
          <cell r="E2353" t="str">
            <v>ID046292</v>
          </cell>
          <cell r="G2353" t="str">
            <v>SCREW  9/64*40</v>
          </cell>
          <cell r="H2353" t="str">
            <v>5AC1.28</v>
          </cell>
          <cell r="I2353">
            <v>9</v>
          </cell>
        </row>
        <row r="2354">
          <cell r="E2354" t="str">
            <v>ID046293</v>
          </cell>
          <cell r="G2354" t="str">
            <v>LOOPER(1/4)</v>
          </cell>
          <cell r="H2354" t="str">
            <v>5AC3.1</v>
          </cell>
          <cell r="I2354">
            <v>21</v>
          </cell>
        </row>
        <row r="2355">
          <cell r="E2355" t="str">
            <v>ID046294</v>
          </cell>
          <cell r="G2355" t="str">
            <v>LOOPER (3/16)</v>
          </cell>
          <cell r="H2355" t="str">
            <v>5AC3.2</v>
          </cell>
          <cell r="I2355">
            <v>11</v>
          </cell>
        </row>
        <row r="2356">
          <cell r="E2356" t="str">
            <v>ID046295</v>
          </cell>
          <cell r="G2356" t="str">
            <v>LOVER SHAFT</v>
          </cell>
          <cell r="H2356" t="str">
            <v>5AC7</v>
          </cell>
          <cell r="I2356">
            <v>1</v>
          </cell>
        </row>
        <row r="2357">
          <cell r="E2357" t="str">
            <v>ID046296</v>
          </cell>
          <cell r="G2357" t="str">
            <v>NEEDLE GUARD</v>
          </cell>
          <cell r="H2357" t="str">
            <v>5AC3.8</v>
          </cell>
          <cell r="I2357">
            <v>2</v>
          </cell>
        </row>
        <row r="2358">
          <cell r="E2358" t="str">
            <v>ID046297</v>
          </cell>
          <cell r="G2358" t="str">
            <v>LOOPER HOLDER</v>
          </cell>
          <cell r="H2358" t="str">
            <v>5AC2.11</v>
          </cell>
          <cell r="I2358">
            <v>3</v>
          </cell>
        </row>
        <row r="2359">
          <cell r="E2359" t="str">
            <v>ID046298</v>
          </cell>
          <cell r="G2359" t="str">
            <v>LOOPER HOLER</v>
          </cell>
          <cell r="H2359" t="str">
            <v>5AC1.27</v>
          </cell>
          <cell r="I2359">
            <v>3</v>
          </cell>
        </row>
        <row r="2360">
          <cell r="E2360" t="str">
            <v>ID046299</v>
          </cell>
          <cell r="G2360" t="str">
            <v>NEEDLE CLAMP WITH(1/4)</v>
          </cell>
          <cell r="H2360" t="str">
            <v>5AC4.5</v>
          </cell>
          <cell r="I2360">
            <v>1</v>
          </cell>
        </row>
        <row r="2361">
          <cell r="E2361" t="str">
            <v>ID046300</v>
          </cell>
          <cell r="G2361" t="str">
            <v>NEEDLE PLATE(1/4)</v>
          </cell>
          <cell r="H2361" t="str">
            <v>5AC3.4</v>
          </cell>
          <cell r="I2361">
            <v>1</v>
          </cell>
        </row>
        <row r="2362">
          <cell r="E2362" t="str">
            <v>ID046301</v>
          </cell>
          <cell r="G2362" t="str">
            <v>PRESSER FOOT ASSEMBLY (1/4)</v>
          </cell>
          <cell r="H2362" t="str">
            <v>5AC7</v>
          </cell>
          <cell r="I2362">
            <v>5</v>
          </cell>
        </row>
        <row r="2363">
          <cell r="E2363" t="str">
            <v>ID046302</v>
          </cell>
          <cell r="G2363" t="str">
            <v>SCREW  M7.94</v>
          </cell>
          <cell r="H2363" t="str">
            <v>5AC1.25</v>
          </cell>
          <cell r="I2363">
            <v>10</v>
          </cell>
        </row>
        <row r="2364">
          <cell r="E2364" t="str">
            <v>ID046303</v>
          </cell>
          <cell r="G2364" t="str">
            <v>SCREW  M3.37</v>
          </cell>
          <cell r="H2364" t="str">
            <v>5AC1.11</v>
          </cell>
          <cell r="I2364">
            <v>10</v>
          </cell>
        </row>
        <row r="2365">
          <cell r="E2365" t="str">
            <v>ID046304</v>
          </cell>
          <cell r="G2365" t="str">
            <v>SCREW  M4.37</v>
          </cell>
          <cell r="H2365" t="str">
            <v>5AC1.19</v>
          </cell>
          <cell r="I2365">
            <v>10</v>
          </cell>
        </row>
        <row r="2366">
          <cell r="E2366" t="str">
            <v>ID046305</v>
          </cell>
          <cell r="G2366" t="str">
            <v>SCREW  M6*1</v>
          </cell>
          <cell r="H2366" t="str">
            <v>5AC1.9</v>
          </cell>
          <cell r="I2366">
            <v>10</v>
          </cell>
        </row>
        <row r="2367">
          <cell r="E2367" t="str">
            <v>ID046306</v>
          </cell>
          <cell r="G2367" t="str">
            <v>SCREW  M4.37</v>
          </cell>
          <cell r="H2367" t="str">
            <v>5AC2.20</v>
          </cell>
          <cell r="I2367">
            <v>10</v>
          </cell>
        </row>
        <row r="2368">
          <cell r="E2368" t="str">
            <v>ID046307</v>
          </cell>
          <cell r="G2368" t="str">
            <v>SCREW  M4.37</v>
          </cell>
          <cell r="H2368" t="str">
            <v>5AC1.3</v>
          </cell>
          <cell r="I2368">
            <v>20</v>
          </cell>
        </row>
        <row r="2369">
          <cell r="E2369" t="str">
            <v>ID046308</v>
          </cell>
          <cell r="G2369" t="str">
            <v>SCREW  M3.57*8</v>
          </cell>
          <cell r="H2369" t="str">
            <v>5AC2.31</v>
          </cell>
          <cell r="I2369">
            <v>10</v>
          </cell>
        </row>
        <row r="2370">
          <cell r="E2370" t="str">
            <v>ID046309</v>
          </cell>
          <cell r="G2370" t="str">
            <v>SCREW  M4.76</v>
          </cell>
          <cell r="H2370" t="str">
            <v>5AC1.2</v>
          </cell>
          <cell r="I2370">
            <v>9</v>
          </cell>
        </row>
        <row r="2371">
          <cell r="E2371" t="str">
            <v>ID046310</v>
          </cell>
          <cell r="G2371" t="str">
            <v>SCREW  M3.57</v>
          </cell>
          <cell r="H2371" t="str">
            <v>5AC1.12</v>
          </cell>
          <cell r="I2371">
            <v>10</v>
          </cell>
        </row>
        <row r="2372">
          <cell r="E2372" t="str">
            <v>ID046311</v>
          </cell>
          <cell r="G2372" t="str">
            <v>SCREW  M4.37</v>
          </cell>
          <cell r="H2372" t="str">
            <v>5AC2.18</v>
          </cell>
          <cell r="I2372">
            <v>10</v>
          </cell>
        </row>
        <row r="2373">
          <cell r="E2373" t="str">
            <v>ID046312</v>
          </cell>
          <cell r="G2373" t="str">
            <v>BEARING</v>
          </cell>
          <cell r="H2373" t="str">
            <v>5W3.4</v>
          </cell>
          <cell r="I2373">
            <v>1</v>
          </cell>
        </row>
        <row r="2374">
          <cell r="E2374" t="str">
            <v>ID046314</v>
          </cell>
          <cell r="G2374" t="str">
            <v>SPC-824SDU SHUTTLE CYLINDER</v>
          </cell>
          <cell r="H2374" t="str">
            <v>PA3.1</v>
          </cell>
          <cell r="I2374">
            <v>3</v>
          </cell>
        </row>
        <row r="2375">
          <cell r="E2375" t="str">
            <v>ID046317</v>
          </cell>
          <cell r="G2375" t="str">
            <v>MAIN FEED DOG</v>
          </cell>
          <cell r="H2375" t="str">
            <v>5X5.8</v>
          </cell>
          <cell r="I2375">
            <v>2</v>
          </cell>
        </row>
        <row r="2376">
          <cell r="E2376" t="str">
            <v>ID046318</v>
          </cell>
          <cell r="G2376" t="str">
            <v>AUX FEED DOG</v>
          </cell>
          <cell r="H2376" t="str">
            <v>5X4.9</v>
          </cell>
          <cell r="I2376">
            <v>9</v>
          </cell>
        </row>
        <row r="2377">
          <cell r="E2377" t="str">
            <v>ID046319</v>
          </cell>
          <cell r="G2377" t="str">
            <v>AUX. FEED DOG</v>
          </cell>
          <cell r="H2377" t="str">
            <v>5X2.3</v>
          </cell>
          <cell r="I2377">
            <v>4</v>
          </cell>
        </row>
        <row r="2378">
          <cell r="E2378" t="str">
            <v>ID046320</v>
          </cell>
          <cell r="G2378" t="str">
            <v>MAIN FEED DOG</v>
          </cell>
          <cell r="H2378" t="str">
            <v>5W6.8</v>
          </cell>
          <cell r="I2378">
            <v>21</v>
          </cell>
        </row>
        <row r="2379">
          <cell r="E2379" t="str">
            <v>ID046340</v>
          </cell>
          <cell r="G2379" t="str">
            <v>SENSOR DC-76</v>
          </cell>
          <cell r="H2379" t="str">
            <v>PA2.2</v>
          </cell>
          <cell r="I2379">
            <v>10</v>
          </cell>
        </row>
        <row r="2380">
          <cell r="E2380" t="str">
            <v>ID046342</v>
          </cell>
          <cell r="G2380" t="str">
            <v>HORIZONTAL CYLINDER FIGURE 4</v>
          </cell>
          <cell r="H2380" t="str">
            <v>PA3.3</v>
          </cell>
          <cell r="I2380">
            <v>3</v>
          </cell>
        </row>
        <row r="2381">
          <cell r="E2381" t="str">
            <v>ID046343</v>
          </cell>
          <cell r="G2381" t="str">
            <v>PAD CYLINDER FIGURE 4 NUMBER</v>
          </cell>
          <cell r="H2381" t="str">
            <v>PA3.2</v>
          </cell>
          <cell r="I2381">
            <v>3</v>
          </cell>
        </row>
        <row r="2382">
          <cell r="E2382" t="str">
            <v>ID046376</v>
          </cell>
          <cell r="G2382" t="str">
            <v>NEEDLE PLATE</v>
          </cell>
          <cell r="H2382" t="str">
            <v>5W6.1</v>
          </cell>
          <cell r="I2382">
            <v>8</v>
          </cell>
        </row>
        <row r="2383">
          <cell r="E2383" t="str">
            <v>ID046377</v>
          </cell>
          <cell r="G2383" t="str">
            <v>THROAT PLATE</v>
          </cell>
          <cell r="H2383" t="str">
            <v>5V1.8</v>
          </cell>
          <cell r="I2383">
            <v>16</v>
          </cell>
        </row>
        <row r="2384">
          <cell r="E2384" t="str">
            <v>ID046378</v>
          </cell>
          <cell r="G2384" t="str">
            <v>POWER BOARD SPC-826SDU</v>
          </cell>
          <cell r="H2384" t="str">
            <v>PA3.8</v>
          </cell>
          <cell r="I2384">
            <v>17</v>
          </cell>
        </row>
        <row r="2385">
          <cell r="E2385" t="str">
            <v>ID046379</v>
          </cell>
          <cell r="G2385" t="str">
            <v>BOARD</v>
          </cell>
          <cell r="H2385" t="str">
            <v>PA2.4</v>
          </cell>
          <cell r="I2385">
            <v>13</v>
          </cell>
        </row>
        <row r="2386">
          <cell r="E2386" t="str">
            <v>ID046380</v>
          </cell>
          <cell r="G2386" t="str">
            <v>CHAIN CUTTER</v>
          </cell>
          <cell r="H2386" t="str">
            <v>5AN5</v>
          </cell>
          <cell r="I2386">
            <v>11</v>
          </cell>
        </row>
        <row r="2387">
          <cell r="E2387" t="str">
            <v>ID046430</v>
          </cell>
          <cell r="G2387" t="str">
            <v>EDGE GUIDE FOR UH-8004</v>
          </cell>
          <cell r="H2387" t="str">
            <v>5U7.7</v>
          </cell>
          <cell r="I2387">
            <v>2</v>
          </cell>
        </row>
        <row r="2388">
          <cell r="E2388" t="str">
            <v>ID046431</v>
          </cell>
          <cell r="G2388" t="str">
            <v>E_CIRCLIPS</v>
          </cell>
          <cell r="H2388" t="str">
            <v>5T1.23</v>
          </cell>
          <cell r="I2388">
            <v>27</v>
          </cell>
        </row>
        <row r="2389">
          <cell r="E2389" t="str">
            <v>ID046432</v>
          </cell>
          <cell r="G2389" t="str">
            <v>RING</v>
          </cell>
          <cell r="H2389" t="str">
            <v>5T4.17</v>
          </cell>
          <cell r="I2389">
            <v>30</v>
          </cell>
        </row>
        <row r="2390">
          <cell r="E2390" t="str">
            <v>ID046433</v>
          </cell>
          <cell r="G2390" t="str">
            <v>SPC-824SDU CONTROL BOARD FIGU</v>
          </cell>
          <cell r="H2390" t="str">
            <v>PA4.4</v>
          </cell>
          <cell r="I2390">
            <v>10</v>
          </cell>
        </row>
        <row r="2391">
          <cell r="E2391" t="str">
            <v>ID046436</v>
          </cell>
          <cell r="G2391" t="str">
            <v>PRESSER FOOT FINGER</v>
          </cell>
          <cell r="H2391" t="str">
            <v>5X2.2</v>
          </cell>
          <cell r="I2391">
            <v>13</v>
          </cell>
        </row>
        <row r="2392">
          <cell r="E2392" t="str">
            <v>ID046441</v>
          </cell>
          <cell r="G2392" t="str">
            <v>NEEDLE BAR CRANK ROD(INCLUDING</v>
          </cell>
          <cell r="H2392" t="str">
            <v>5AG2.6</v>
          </cell>
          <cell r="I2392">
            <v>3</v>
          </cell>
        </row>
        <row r="2393">
          <cell r="E2393" t="str">
            <v>ID046442</v>
          </cell>
          <cell r="G2393" t="str">
            <v>THREAD TAKE-UP LEVER</v>
          </cell>
          <cell r="H2393" t="str">
            <v>5AG3.3</v>
          </cell>
          <cell r="I2393">
            <v>7</v>
          </cell>
        </row>
        <row r="2394">
          <cell r="E2394" t="str">
            <v>ID046444</v>
          </cell>
          <cell r="G2394" t="str">
            <v>THREAD TAKE-UP LEVER FULLSET F</v>
          </cell>
          <cell r="H2394" t="str">
            <v>5AG4.5</v>
          </cell>
          <cell r="I2394">
            <v>1</v>
          </cell>
        </row>
        <row r="2395">
          <cell r="E2395" t="str">
            <v>ID046446</v>
          </cell>
          <cell r="G2395" t="str">
            <v>HAND WHEEL</v>
          </cell>
          <cell r="H2395" t="str">
            <v>5U6.6</v>
          </cell>
          <cell r="I2395">
            <v>1</v>
          </cell>
        </row>
        <row r="2396">
          <cell r="E2396" t="str">
            <v>ID046447</v>
          </cell>
          <cell r="G2396" t="str">
            <v>NEEDLE BAR CONNECTING LEVER</v>
          </cell>
          <cell r="H2396" t="str">
            <v>5Y4</v>
          </cell>
          <cell r="I2396">
            <v>7</v>
          </cell>
        </row>
        <row r="2397">
          <cell r="E2397" t="str">
            <v>ID046448</v>
          </cell>
          <cell r="G2397" t="str">
            <v>BUSHING</v>
          </cell>
          <cell r="H2397" t="str">
            <v>5U1.6</v>
          </cell>
          <cell r="I2397">
            <v>5</v>
          </cell>
        </row>
        <row r="2398">
          <cell r="E2398" t="str">
            <v>ID046449</v>
          </cell>
          <cell r="G2398" t="str">
            <v>NUT 9/32X28</v>
          </cell>
          <cell r="H2398" t="str">
            <v>5AG2.9</v>
          </cell>
          <cell r="I2398">
            <v>10</v>
          </cell>
        </row>
        <row r="2399">
          <cell r="E2399" t="str">
            <v>ID046450</v>
          </cell>
          <cell r="G2399" t="str">
            <v>PRESSER FOOT ASM</v>
          </cell>
          <cell r="H2399" t="str">
            <v>5AG5.1</v>
          </cell>
          <cell r="I2399">
            <v>1</v>
          </cell>
        </row>
        <row r="2400">
          <cell r="E2400" t="str">
            <v>ID046451</v>
          </cell>
          <cell r="G2400" t="str">
            <v>FEED DOG</v>
          </cell>
          <cell r="H2400" t="str">
            <v>5AG5.1</v>
          </cell>
          <cell r="I2400">
            <v>1</v>
          </cell>
        </row>
        <row r="2401">
          <cell r="E2401" t="str">
            <v>ID046452</v>
          </cell>
          <cell r="G2401" t="str">
            <v>THROAT PALTE</v>
          </cell>
          <cell r="H2401" t="str">
            <v>5AG4.3</v>
          </cell>
          <cell r="I2401">
            <v>2</v>
          </cell>
        </row>
        <row r="2402">
          <cell r="E2402" t="str">
            <v>ID046455</v>
          </cell>
          <cell r="G2402" t="str">
            <v>BOBBIN</v>
          </cell>
          <cell r="H2402" t="str">
            <v>5AN3</v>
          </cell>
          <cell r="I2402">
            <v>609</v>
          </cell>
        </row>
        <row r="2403">
          <cell r="E2403" t="str">
            <v>ID046456</v>
          </cell>
          <cell r="G2403" t="str">
            <v>NEEDLE BEARING(INCLUDING GH334</v>
          </cell>
          <cell r="H2403" t="str">
            <v>5AG2.6</v>
          </cell>
          <cell r="I2403">
            <v>6</v>
          </cell>
        </row>
        <row r="2404">
          <cell r="E2404" t="str">
            <v>ID046458</v>
          </cell>
          <cell r="G2404" t="str">
            <v>REVERSE FEED MAGNET ASM</v>
          </cell>
          <cell r="H2404" t="str">
            <v>5AG6</v>
          </cell>
          <cell r="I2404">
            <v>8</v>
          </cell>
        </row>
        <row r="2405">
          <cell r="E2405" t="str">
            <v>ID046460</v>
          </cell>
          <cell r="G2405" t="str">
            <v>WIPER SOLENOID</v>
          </cell>
          <cell r="H2405" t="str">
            <v>5AG7</v>
          </cell>
          <cell r="I2405">
            <v>17</v>
          </cell>
        </row>
        <row r="2406">
          <cell r="E2406" t="str">
            <v>ID046461</v>
          </cell>
          <cell r="G2406" t="str">
            <v>NEEDLE BAR CONNECTION</v>
          </cell>
          <cell r="H2406" t="str">
            <v>5AG4.8</v>
          </cell>
          <cell r="I2406">
            <v>8</v>
          </cell>
        </row>
        <row r="2407">
          <cell r="E2407" t="str">
            <v>ID046462</v>
          </cell>
          <cell r="G2407" t="str">
            <v>FRAME THREAD GUIDE LEFT</v>
          </cell>
          <cell r="H2407" t="str">
            <v>5AG1.35</v>
          </cell>
          <cell r="I2407">
            <v>3</v>
          </cell>
        </row>
        <row r="2408">
          <cell r="E2408" t="str">
            <v>ID046466</v>
          </cell>
          <cell r="G2408" t="str">
            <v>RETAINING RING</v>
          </cell>
          <cell r="H2408" t="str">
            <v>5AG2.5</v>
          </cell>
          <cell r="I2408">
            <v>10</v>
          </cell>
        </row>
        <row r="2409">
          <cell r="E2409" t="str">
            <v>ID046467</v>
          </cell>
          <cell r="G2409" t="str">
            <v>3P ATM THREAD GUIDE</v>
          </cell>
          <cell r="H2409" t="str">
            <v>5AG3.2</v>
          </cell>
          <cell r="I2409">
            <v>3</v>
          </cell>
        </row>
        <row r="2410">
          <cell r="E2410" t="str">
            <v>ID046468</v>
          </cell>
          <cell r="G2410" t="str">
            <v>THREAD</v>
          </cell>
          <cell r="H2410" t="str">
            <v>5AG7</v>
          </cell>
          <cell r="I2410">
            <v>2</v>
          </cell>
        </row>
        <row r="2411">
          <cell r="E2411" t="str">
            <v>ID046469</v>
          </cell>
          <cell r="G2411" t="str">
            <v>RUBBER</v>
          </cell>
          <cell r="H2411" t="str">
            <v>5AG4.2</v>
          </cell>
          <cell r="I2411">
            <v>6</v>
          </cell>
        </row>
        <row r="2412">
          <cell r="E2412" t="str">
            <v>ID046470</v>
          </cell>
          <cell r="G2412" t="str">
            <v>NEEDLE BAR THREAD GUIDE</v>
          </cell>
          <cell r="H2412" t="str">
            <v>5AG4.9</v>
          </cell>
          <cell r="I2412">
            <v>10</v>
          </cell>
        </row>
        <row r="2413">
          <cell r="E2413" t="str">
            <v>ID046471</v>
          </cell>
          <cell r="G2413" t="str">
            <v>FRAME THREAD GUIDE RIGHT</v>
          </cell>
          <cell r="H2413" t="str">
            <v>5AD3.9</v>
          </cell>
          <cell r="I2413">
            <v>8</v>
          </cell>
        </row>
        <row r="2414">
          <cell r="E2414" t="str">
            <v>ID046472</v>
          </cell>
          <cell r="G2414" t="str">
            <v>HAND LIFTER CAM ASM</v>
          </cell>
          <cell r="H2414" t="str">
            <v>5AG5.6</v>
          </cell>
          <cell r="I2414">
            <v>2</v>
          </cell>
        </row>
        <row r="2415">
          <cell r="E2415" t="str">
            <v>ID046473</v>
          </cell>
          <cell r="G2415" t="str">
            <v>THRUST COLLAR</v>
          </cell>
          <cell r="H2415" t="str">
            <v>5AG5.7</v>
          </cell>
          <cell r="I2415">
            <v>3</v>
          </cell>
        </row>
        <row r="2416">
          <cell r="E2416" t="str">
            <v>ID046474</v>
          </cell>
          <cell r="G2416" t="str">
            <v>FEED BAR ASM</v>
          </cell>
          <cell r="H2416" t="str">
            <v>5AG5.9</v>
          </cell>
          <cell r="I2416">
            <v>1</v>
          </cell>
        </row>
        <row r="2417">
          <cell r="E2417" t="str">
            <v>ID046475</v>
          </cell>
          <cell r="G2417" t="str">
            <v>FEED SPRING HOOK</v>
          </cell>
          <cell r="H2417" t="str">
            <v>5AG5.8</v>
          </cell>
          <cell r="I2417">
            <v>2</v>
          </cell>
        </row>
        <row r="2418">
          <cell r="E2418" t="str">
            <v>ID046476</v>
          </cell>
          <cell r="G2418" t="str">
            <v>ADJUSTING  LINK SPRING GUIDE</v>
          </cell>
          <cell r="H2418" t="str">
            <v>5AG5.2</v>
          </cell>
          <cell r="I2418">
            <v>6</v>
          </cell>
        </row>
        <row r="2419">
          <cell r="E2419" t="str">
            <v>ID046477</v>
          </cell>
          <cell r="G2419" t="str">
            <v>RUBBER JOINT</v>
          </cell>
          <cell r="H2419" t="str">
            <v>5AG2.8</v>
          </cell>
          <cell r="I2419">
            <v>3</v>
          </cell>
        </row>
        <row r="2420">
          <cell r="E2420" t="str">
            <v>ID046478</v>
          </cell>
          <cell r="G2420" t="str">
            <v>ELECTRICAL PLUG BRACKET WASHER</v>
          </cell>
          <cell r="H2420" t="str">
            <v>5AG3.7</v>
          </cell>
          <cell r="I2420">
            <v>10</v>
          </cell>
        </row>
        <row r="2421">
          <cell r="E2421" t="str">
            <v>ID046480</v>
          </cell>
          <cell r="G2421" t="str">
            <v>SECANT KNIFE</v>
          </cell>
          <cell r="H2421" t="str">
            <v>5AG2.3</v>
          </cell>
          <cell r="I2421">
            <v>16</v>
          </cell>
        </row>
        <row r="2422">
          <cell r="E2422" t="str">
            <v>ID046481</v>
          </cell>
          <cell r="G2422" t="str">
            <v>PROTECT NEEDLE PATCH</v>
          </cell>
          <cell r="H2422" t="str">
            <v>5AG2.3</v>
          </cell>
          <cell r="I2422">
            <v>19</v>
          </cell>
        </row>
        <row r="2423">
          <cell r="E2423" t="str">
            <v>ID046482</v>
          </cell>
          <cell r="G2423" t="str">
            <v>KNIFE BRACKET</v>
          </cell>
          <cell r="H2423" t="str">
            <v>5AG5.5</v>
          </cell>
          <cell r="I2423">
            <v>6</v>
          </cell>
        </row>
        <row r="2424">
          <cell r="E2424" t="str">
            <v>ID046483</v>
          </cell>
          <cell r="G2424" t="str">
            <v>MOTORIAL KNIFE</v>
          </cell>
          <cell r="H2424" t="str">
            <v>5AG2.4</v>
          </cell>
          <cell r="I2424">
            <v>1</v>
          </cell>
        </row>
        <row r="2425">
          <cell r="E2425" t="str">
            <v>ID046484</v>
          </cell>
          <cell r="G2425" t="str">
            <v>THREAD SHEAR ROCK ARM SHAFT</v>
          </cell>
          <cell r="H2425" t="str">
            <v>5AG7</v>
          </cell>
          <cell r="I2425">
            <v>27</v>
          </cell>
        </row>
        <row r="2426">
          <cell r="E2426" t="str">
            <v>ID046485</v>
          </cell>
          <cell r="G2426" t="str">
            <v>ROLL SHART ASYY</v>
          </cell>
          <cell r="H2426" t="str">
            <v>5AG4.2</v>
          </cell>
          <cell r="I2426">
            <v>5</v>
          </cell>
        </row>
        <row r="2427">
          <cell r="E2427" t="str">
            <v>ID046486</v>
          </cell>
          <cell r="G2427" t="str">
            <v>MAGNCTICPLUG CUSHION MAT</v>
          </cell>
          <cell r="H2427" t="str">
            <v>5AG3.5</v>
          </cell>
          <cell r="I2427">
            <v>7</v>
          </cell>
        </row>
        <row r="2428">
          <cell r="E2428" t="str">
            <v>ID046487</v>
          </cell>
          <cell r="G2428" t="str">
            <v>RETAINING RING</v>
          </cell>
          <cell r="H2428" t="str">
            <v>5AG3.5</v>
          </cell>
          <cell r="I2428">
            <v>5</v>
          </cell>
        </row>
        <row r="2429">
          <cell r="E2429" t="str">
            <v>ID046488</v>
          </cell>
          <cell r="G2429" t="str">
            <v>TENSION POST ASSEMBLY (SMALL)</v>
          </cell>
          <cell r="H2429" t="str">
            <v>5AG6</v>
          </cell>
          <cell r="I2429">
            <v>8</v>
          </cell>
        </row>
        <row r="2430">
          <cell r="E2430" t="str">
            <v>ID046489</v>
          </cell>
          <cell r="G2430" t="str">
            <v>UPPIGHT</v>
          </cell>
          <cell r="H2430" t="str">
            <v>5AG6</v>
          </cell>
          <cell r="I2430">
            <v>4</v>
          </cell>
        </row>
        <row r="2431">
          <cell r="E2431" t="str">
            <v>ID046490</v>
          </cell>
          <cell r="G2431" t="str">
            <v>GASKET</v>
          </cell>
          <cell r="H2431" t="str">
            <v>5AG2.5</v>
          </cell>
          <cell r="I2431">
            <v>19</v>
          </cell>
        </row>
        <row r="2432">
          <cell r="E2432" t="str">
            <v>ID046491</v>
          </cell>
          <cell r="G2432" t="str">
            <v>PRESSER ADJUSTING NUT</v>
          </cell>
          <cell r="H2432" t="str">
            <v>5AG2.9</v>
          </cell>
          <cell r="I2432">
            <v>5</v>
          </cell>
        </row>
        <row r="2433">
          <cell r="E2433" t="str">
            <v>ID046492</v>
          </cell>
          <cell r="G2433" t="str">
            <v>NEEDLE BAR THREAD GUIDE</v>
          </cell>
          <cell r="H2433" t="str">
            <v>5AG5.8</v>
          </cell>
          <cell r="I2433">
            <v>3</v>
          </cell>
        </row>
        <row r="2434">
          <cell r="E2434" t="str">
            <v>ID046493</v>
          </cell>
          <cell r="G2434" t="str">
            <v>SCREW 11/64X40 L=10.5</v>
          </cell>
          <cell r="H2434" t="str">
            <v>5AG1.9</v>
          </cell>
          <cell r="I2434">
            <v>17</v>
          </cell>
        </row>
        <row r="2435">
          <cell r="E2435" t="str">
            <v>ID046494</v>
          </cell>
          <cell r="G2435" t="str">
            <v>SCREW 11/64X40 L=4</v>
          </cell>
          <cell r="H2435" t="str">
            <v>5AG1.19</v>
          </cell>
          <cell r="I2435">
            <v>20</v>
          </cell>
        </row>
        <row r="2436">
          <cell r="E2436" t="str">
            <v>ID046495</v>
          </cell>
          <cell r="G2436" t="str">
            <v>SCREW 9/64X40 L=6</v>
          </cell>
          <cell r="H2436" t="str">
            <v>5AG1.17</v>
          </cell>
          <cell r="I2436">
            <v>9</v>
          </cell>
        </row>
        <row r="2437">
          <cell r="E2437" t="str">
            <v>ID046496</v>
          </cell>
          <cell r="G2437" t="str">
            <v>SCREW</v>
          </cell>
          <cell r="H2437" t="str">
            <v>5AG1.35</v>
          </cell>
          <cell r="I2437">
            <v>45</v>
          </cell>
        </row>
        <row r="2438">
          <cell r="E2438" t="str">
            <v>ID046497</v>
          </cell>
          <cell r="G2438" t="str">
            <v>SCREW</v>
          </cell>
          <cell r="H2438" t="str">
            <v>5AG1.14</v>
          </cell>
          <cell r="I2438">
            <v>15</v>
          </cell>
        </row>
        <row r="2439">
          <cell r="E2439" t="str">
            <v>ID046498</v>
          </cell>
          <cell r="G2439" t="str">
            <v>OIL SEAL SCREW</v>
          </cell>
          <cell r="H2439" t="str">
            <v>5AG1.21</v>
          </cell>
          <cell r="I2439">
            <v>10</v>
          </cell>
        </row>
        <row r="2440">
          <cell r="E2440" t="str">
            <v>ID046499</v>
          </cell>
          <cell r="G2440" t="str">
            <v>SCREW 1/4X40 L=8</v>
          </cell>
          <cell r="H2440" t="str">
            <v>5AG1.4</v>
          </cell>
          <cell r="I2440">
            <v>2</v>
          </cell>
        </row>
        <row r="2441">
          <cell r="E2441" t="str">
            <v>ID046500</v>
          </cell>
          <cell r="G2441" t="str">
            <v>SCREW 3/32X56 L=1.9</v>
          </cell>
          <cell r="H2441" t="str">
            <v>5AG1.12</v>
          </cell>
          <cell r="I2441">
            <v>18</v>
          </cell>
        </row>
        <row r="2442">
          <cell r="E2442" t="str">
            <v>ID046502</v>
          </cell>
          <cell r="G2442" t="str">
            <v>SCREW 3/16X28 L=15.5</v>
          </cell>
          <cell r="H2442" t="str">
            <v>5AG1.23</v>
          </cell>
          <cell r="I2442">
            <v>16</v>
          </cell>
        </row>
        <row r="2443">
          <cell r="E2443" t="str">
            <v>ID046503</v>
          </cell>
          <cell r="G2443" t="str">
            <v>SCREW SM3/16"X28 L=7</v>
          </cell>
          <cell r="H2443" t="str">
            <v>5AG1.6</v>
          </cell>
          <cell r="I2443">
            <v>13</v>
          </cell>
        </row>
        <row r="2444">
          <cell r="E2444" t="str">
            <v>ID046504</v>
          </cell>
          <cell r="G2444" t="str">
            <v>LINK SHAFT</v>
          </cell>
          <cell r="H2444" t="str">
            <v>5AG1.18</v>
          </cell>
          <cell r="I2444">
            <v>3</v>
          </cell>
        </row>
        <row r="2445">
          <cell r="E2445" t="str">
            <v>ID046505</v>
          </cell>
          <cell r="G2445" t="str">
            <v>TEENSION RELEASE SHAFT</v>
          </cell>
          <cell r="H2445" t="str">
            <v>5AG1.15</v>
          </cell>
          <cell r="I2445">
            <v>3</v>
          </cell>
        </row>
        <row r="2446">
          <cell r="E2446" t="str">
            <v>ID046506</v>
          </cell>
          <cell r="G2446" t="str">
            <v>HINGE SCREW</v>
          </cell>
          <cell r="H2446" t="str">
            <v>5AG1.31</v>
          </cell>
          <cell r="I2446">
            <v>1</v>
          </cell>
        </row>
        <row r="2447">
          <cell r="E2447" t="str">
            <v>ID046507</v>
          </cell>
          <cell r="G2447" t="str">
            <v>HINGE SCREW</v>
          </cell>
          <cell r="H2447" t="str">
            <v>5AG3.1</v>
          </cell>
          <cell r="I2447">
            <v>5</v>
          </cell>
        </row>
        <row r="2448">
          <cell r="E2448" t="str">
            <v>ID046508</v>
          </cell>
          <cell r="G2448" t="str">
            <v>FEED REVERSE ARM SCREW</v>
          </cell>
          <cell r="H2448" t="str">
            <v>5AG1.22</v>
          </cell>
          <cell r="I2448">
            <v>5</v>
          </cell>
        </row>
        <row r="2449">
          <cell r="E2449" t="str">
            <v>ID046509</v>
          </cell>
          <cell r="G2449" t="str">
            <v>SCREW 11/64X40 L=7</v>
          </cell>
          <cell r="H2449" t="str">
            <v>5AG3.5</v>
          </cell>
          <cell r="I2449">
            <v>19</v>
          </cell>
        </row>
        <row r="2450">
          <cell r="E2450" t="str">
            <v>ID046510</v>
          </cell>
          <cell r="G2450" t="str">
            <v>SCREW</v>
          </cell>
          <cell r="H2450" t="str">
            <v>5AG1.2</v>
          </cell>
          <cell r="I2450">
            <v>28</v>
          </cell>
        </row>
        <row r="2451">
          <cell r="E2451" t="str">
            <v>ID046511</v>
          </cell>
          <cell r="G2451" t="str">
            <v>SCREW</v>
          </cell>
          <cell r="H2451" t="str">
            <v>5AG1.33</v>
          </cell>
          <cell r="I2451">
            <v>60</v>
          </cell>
        </row>
        <row r="2452">
          <cell r="E2452" t="str">
            <v>ID046512</v>
          </cell>
          <cell r="G2452" t="str">
            <v>SCREW SM11/16"X28 L=7</v>
          </cell>
          <cell r="H2452" t="str">
            <v>5AG2.7</v>
          </cell>
          <cell r="I2452">
            <v>11</v>
          </cell>
        </row>
        <row r="2453">
          <cell r="E2453" t="str">
            <v>ID046513</v>
          </cell>
          <cell r="G2453" t="str">
            <v>E-RING</v>
          </cell>
          <cell r="H2453" t="str">
            <v>5AG2.5</v>
          </cell>
          <cell r="I2453">
            <v>5</v>
          </cell>
        </row>
        <row r="2454">
          <cell r="E2454" t="str">
            <v>ID046514</v>
          </cell>
          <cell r="G2454" t="str">
            <v>SCREW</v>
          </cell>
          <cell r="H2454" t="str">
            <v>5AG1.32</v>
          </cell>
          <cell r="I2454">
            <v>7</v>
          </cell>
        </row>
        <row r="2455">
          <cell r="E2455" t="str">
            <v>ID046515</v>
          </cell>
          <cell r="G2455" t="str">
            <v>SCREW</v>
          </cell>
          <cell r="H2455" t="str">
            <v>5AG1.34</v>
          </cell>
          <cell r="I2455">
            <v>18</v>
          </cell>
        </row>
        <row r="2456">
          <cell r="E2456" t="str">
            <v>ID046516</v>
          </cell>
          <cell r="G2456" t="str">
            <v>SCREW</v>
          </cell>
          <cell r="H2456" t="str">
            <v>5AG1.25</v>
          </cell>
          <cell r="I2456">
            <v>27</v>
          </cell>
        </row>
        <row r="2457">
          <cell r="E2457" t="str">
            <v>ID046517</v>
          </cell>
          <cell r="G2457" t="str">
            <v>SCREW</v>
          </cell>
          <cell r="H2457" t="str">
            <v>5AG1.8</v>
          </cell>
          <cell r="I2457">
            <v>20</v>
          </cell>
        </row>
        <row r="2458">
          <cell r="E2458" t="str">
            <v>ID046518</v>
          </cell>
          <cell r="G2458" t="str">
            <v>SCREW</v>
          </cell>
          <cell r="H2458" t="str">
            <v>5AG3.2</v>
          </cell>
          <cell r="I2458">
            <v>10</v>
          </cell>
        </row>
        <row r="2459">
          <cell r="E2459" t="str">
            <v>ID046519</v>
          </cell>
          <cell r="G2459" t="str">
            <v>SCREW 11/64X40 L=6</v>
          </cell>
          <cell r="H2459" t="str">
            <v>5AG1.32</v>
          </cell>
          <cell r="I2459">
            <v>9</v>
          </cell>
        </row>
        <row r="2460">
          <cell r="E2460" t="str">
            <v>ID046520</v>
          </cell>
          <cell r="G2460" t="str">
            <v>SCREW</v>
          </cell>
          <cell r="H2460" t="str">
            <v>5AG1.30</v>
          </cell>
          <cell r="I2460">
            <v>28</v>
          </cell>
        </row>
        <row r="2461">
          <cell r="E2461" t="str">
            <v>ID046521</v>
          </cell>
          <cell r="G2461" t="str">
            <v>SCREW SM9/64"X40 L=5</v>
          </cell>
          <cell r="H2461" t="str">
            <v>5AG1.13</v>
          </cell>
          <cell r="I2461">
            <v>15</v>
          </cell>
        </row>
        <row r="2462">
          <cell r="E2462" t="str">
            <v>ID046522</v>
          </cell>
          <cell r="G2462" t="str">
            <v>SCREW 1/4X40 L=6</v>
          </cell>
          <cell r="H2462" t="str">
            <v>5AG1.27</v>
          </cell>
          <cell r="I2462">
            <v>10</v>
          </cell>
        </row>
        <row r="2463">
          <cell r="E2463" t="str">
            <v>ID046523</v>
          </cell>
          <cell r="G2463" t="str">
            <v>SCREW 3/16X28 L=9</v>
          </cell>
          <cell r="H2463" t="str">
            <v>5AG1.24</v>
          </cell>
          <cell r="I2463">
            <v>12</v>
          </cell>
        </row>
        <row r="2464">
          <cell r="E2464" t="str">
            <v>ID046524</v>
          </cell>
          <cell r="G2464" t="str">
            <v>SCREW</v>
          </cell>
          <cell r="H2464" t="str">
            <v>5AG1.11</v>
          </cell>
          <cell r="I2464">
            <v>20</v>
          </cell>
        </row>
        <row r="2465">
          <cell r="E2465" t="str">
            <v>ID046525</v>
          </cell>
          <cell r="G2465" t="str">
            <v>SCREW 9/64X40 L=5</v>
          </cell>
          <cell r="H2465" t="str">
            <v>5AG1.29</v>
          </cell>
          <cell r="I2465">
            <v>6</v>
          </cell>
        </row>
        <row r="2466">
          <cell r="E2466" t="str">
            <v>ID046526</v>
          </cell>
          <cell r="G2466" t="str">
            <v>WIPER LINK B, HINGE SCREW</v>
          </cell>
          <cell r="H2466" t="str">
            <v>5AG7</v>
          </cell>
          <cell r="I2466">
            <v>17</v>
          </cell>
        </row>
        <row r="2467">
          <cell r="E2467" t="str">
            <v>ID046527</v>
          </cell>
          <cell r="G2467" t="str">
            <v>HINGE SCREW D=6.5 D= 3.2</v>
          </cell>
          <cell r="H2467" t="str">
            <v>5AG1.33</v>
          </cell>
          <cell r="I2467">
            <v>5</v>
          </cell>
        </row>
        <row r="2468">
          <cell r="E2468" t="str">
            <v>ID046528</v>
          </cell>
          <cell r="G2468" t="str">
            <v>SCREW 3/16X28 L=14</v>
          </cell>
          <cell r="H2468" t="str">
            <v>5AG1.28</v>
          </cell>
          <cell r="I2468">
            <v>9</v>
          </cell>
        </row>
        <row r="2469">
          <cell r="E2469" t="str">
            <v>ID046529</v>
          </cell>
          <cell r="G2469" t="str">
            <v>SCREW 9/64X40 L=6</v>
          </cell>
          <cell r="H2469" t="str">
            <v>5AG1.34</v>
          </cell>
          <cell r="I2469">
            <v>8</v>
          </cell>
        </row>
        <row r="2470">
          <cell r="E2470" t="str">
            <v>ID046530</v>
          </cell>
          <cell r="G2470" t="str">
            <v>SCREW</v>
          </cell>
          <cell r="H2470" t="str">
            <v>5AG1.1</v>
          </cell>
          <cell r="I2470">
            <v>52</v>
          </cell>
        </row>
        <row r="2471">
          <cell r="E2471" t="str">
            <v>ID046531</v>
          </cell>
          <cell r="G2471" t="str">
            <v>SCREW 11/64X40 L=5.5</v>
          </cell>
          <cell r="H2471" t="str">
            <v>5AG1.5</v>
          </cell>
          <cell r="I2471">
            <v>13</v>
          </cell>
        </row>
        <row r="2472">
          <cell r="E2472" t="str">
            <v>ID046532</v>
          </cell>
          <cell r="G2472" t="str">
            <v>SCREW 9/64X40 L=10.5</v>
          </cell>
          <cell r="H2472" t="str">
            <v>5AG1.16</v>
          </cell>
          <cell r="I2472">
            <v>3</v>
          </cell>
        </row>
        <row r="2473">
          <cell r="E2473" t="str">
            <v>ID046534</v>
          </cell>
          <cell r="G2473" t="str">
            <v>SCREW</v>
          </cell>
          <cell r="H2473" t="str">
            <v>5AG1.26</v>
          </cell>
          <cell r="I2473">
            <v>60</v>
          </cell>
        </row>
        <row r="2474">
          <cell r="E2474" t="str">
            <v>ID046535</v>
          </cell>
          <cell r="G2474" t="str">
            <v>SCREW 9/64X40 L=8.5</v>
          </cell>
          <cell r="H2474" t="str">
            <v>5AG1.10</v>
          </cell>
          <cell r="I2474">
            <v>7</v>
          </cell>
        </row>
        <row r="2475">
          <cell r="E2475" t="str">
            <v>ID046536</v>
          </cell>
          <cell r="G2475" t="str">
            <v>SCREW</v>
          </cell>
          <cell r="H2475" t="str">
            <v>5AG1.7</v>
          </cell>
          <cell r="I2475">
            <v>20</v>
          </cell>
        </row>
        <row r="2476">
          <cell r="E2476" t="str">
            <v>ID046537</v>
          </cell>
          <cell r="G2476" t="str">
            <v>SLIDE BLOCK</v>
          </cell>
          <cell r="H2476" t="str">
            <v>5AG5.3</v>
          </cell>
          <cell r="I2476">
            <v>2</v>
          </cell>
        </row>
        <row r="2477">
          <cell r="E2477" t="str">
            <v>ID046538</v>
          </cell>
          <cell r="G2477" t="str">
            <v>SPRING</v>
          </cell>
          <cell r="H2477" t="str">
            <v>5AG4.2</v>
          </cell>
          <cell r="I2477">
            <v>10</v>
          </cell>
        </row>
        <row r="2478">
          <cell r="E2478" t="str">
            <v>ID046539</v>
          </cell>
          <cell r="G2478" t="str">
            <v>TAKE-UP SPRING</v>
          </cell>
          <cell r="H2478" t="str">
            <v>5AG2.2</v>
          </cell>
          <cell r="I2478">
            <v>16</v>
          </cell>
        </row>
        <row r="2479">
          <cell r="E2479" t="str">
            <v>ID046540</v>
          </cell>
          <cell r="G2479" t="str">
            <v>PRESSER SPRING</v>
          </cell>
          <cell r="H2479" t="str">
            <v>5AG6</v>
          </cell>
          <cell r="I2479">
            <v>9</v>
          </cell>
        </row>
        <row r="2480">
          <cell r="E2480" t="str">
            <v>ID046541</v>
          </cell>
          <cell r="G2480" t="str">
            <v>BED SLIDE SPRING</v>
          </cell>
          <cell r="H2480" t="str">
            <v>5AG2.4</v>
          </cell>
          <cell r="I2480">
            <v>2</v>
          </cell>
        </row>
        <row r="2481">
          <cell r="E2481" t="str">
            <v>ID046542</v>
          </cell>
          <cell r="G2481" t="str">
            <v>SPRING</v>
          </cell>
          <cell r="H2481" t="str">
            <v>5AG1.36</v>
          </cell>
          <cell r="I2481">
            <v>10</v>
          </cell>
        </row>
        <row r="2482">
          <cell r="E2482" t="str">
            <v>ID046543</v>
          </cell>
          <cell r="G2482" t="str">
            <v>TENSION RELEASE PIN SPRING</v>
          </cell>
          <cell r="H2482" t="str">
            <v>5AG7</v>
          </cell>
          <cell r="I2482">
            <v>19</v>
          </cell>
        </row>
        <row r="2483">
          <cell r="E2483" t="str">
            <v>ID046544</v>
          </cell>
          <cell r="G2483" t="str">
            <v>SPRING</v>
          </cell>
          <cell r="H2483" t="str">
            <v>5AG3.4</v>
          </cell>
          <cell r="I2483">
            <v>20</v>
          </cell>
        </row>
        <row r="2484">
          <cell r="E2484" t="str">
            <v>ID046545</v>
          </cell>
          <cell r="G2484" t="str">
            <v>SPRING</v>
          </cell>
          <cell r="H2484" t="str">
            <v>5AG5.4</v>
          </cell>
          <cell r="I2484">
            <v>4</v>
          </cell>
        </row>
        <row r="2485">
          <cell r="E2485" t="str">
            <v>ID046546</v>
          </cell>
          <cell r="G2485" t="str">
            <v>SPING</v>
          </cell>
          <cell r="H2485" t="str">
            <v>5AG2.8</v>
          </cell>
          <cell r="I2485">
            <v>10</v>
          </cell>
        </row>
        <row r="2486">
          <cell r="E2486" t="str">
            <v>ID046547</v>
          </cell>
          <cell r="G2486" t="str">
            <v>SPING</v>
          </cell>
          <cell r="H2486" t="str">
            <v>5U3.2</v>
          </cell>
          <cell r="I2486">
            <v>13</v>
          </cell>
        </row>
        <row r="2487">
          <cell r="E2487" t="str">
            <v>ID046548</v>
          </cell>
          <cell r="G2487" t="str">
            <v>THREAD RELEASE PIN</v>
          </cell>
          <cell r="H2487" t="str">
            <v>5AG2.7</v>
          </cell>
          <cell r="I2487">
            <v>30</v>
          </cell>
        </row>
        <row r="2488">
          <cell r="E2488" t="str">
            <v>ID046549</v>
          </cell>
          <cell r="G2488" t="str">
            <v>FEED REGULATOR PIN</v>
          </cell>
          <cell r="H2488" t="str">
            <v>5AG1.36</v>
          </cell>
          <cell r="I2488">
            <v>5</v>
          </cell>
        </row>
        <row r="2489">
          <cell r="E2489" t="str">
            <v>ID046550</v>
          </cell>
          <cell r="G2489" t="str">
            <v>NEEDLE BAR</v>
          </cell>
          <cell r="H2489" t="str">
            <v>5AG7</v>
          </cell>
          <cell r="I2489">
            <v>2</v>
          </cell>
        </row>
        <row r="2490">
          <cell r="E2490" t="str">
            <v>ID046557</v>
          </cell>
          <cell r="G2490" t="str">
            <v>LOWER MAGNETIC</v>
          </cell>
          <cell r="H2490" t="str">
            <v>PA2.3</v>
          </cell>
          <cell r="I2490">
            <v>1</v>
          </cell>
        </row>
        <row r="2491">
          <cell r="E2491" t="str">
            <v>ID046560</v>
          </cell>
          <cell r="G2491" t="str">
            <v>EEPROM</v>
          </cell>
          <cell r="H2491" t="str">
            <v>5AF2.3</v>
          </cell>
          <cell r="I2491">
            <v>2</v>
          </cell>
        </row>
        <row r="2492">
          <cell r="E2492" t="str">
            <v>ID046561</v>
          </cell>
          <cell r="G2492" t="str">
            <v>MANUAL SWITCH</v>
          </cell>
          <cell r="H2492" t="str">
            <v>5AF2.7</v>
          </cell>
          <cell r="I2492">
            <v>4</v>
          </cell>
        </row>
        <row r="2493">
          <cell r="E2493" t="str">
            <v>ID046562</v>
          </cell>
          <cell r="G2493" t="str">
            <v>NUT FOR CLUTCH CYLINDER</v>
          </cell>
          <cell r="H2493" t="str">
            <v>5AF1.9</v>
          </cell>
          <cell r="I2493">
            <v>5</v>
          </cell>
        </row>
        <row r="2494">
          <cell r="E2494" t="str">
            <v>ID046563</v>
          </cell>
          <cell r="G2494" t="str">
            <v>CYLINDER FOR CLUTCH</v>
          </cell>
          <cell r="H2494" t="str">
            <v>5AF2.8</v>
          </cell>
          <cell r="I2494">
            <v>4</v>
          </cell>
        </row>
        <row r="2495">
          <cell r="E2495" t="str">
            <v>ID046564</v>
          </cell>
          <cell r="G2495" t="str">
            <v>BUTTON TRANSFER ARM</v>
          </cell>
          <cell r="H2495" t="str">
            <v>5AF1.1</v>
          </cell>
          <cell r="I2495">
            <v>10</v>
          </cell>
        </row>
        <row r="2496">
          <cell r="E2496" t="str">
            <v>ID046565</v>
          </cell>
          <cell r="G2496" t="str">
            <v>BUTTON SUPPLYING ROD</v>
          </cell>
          <cell r="H2496" t="str">
            <v>5AF3</v>
          </cell>
          <cell r="I2496">
            <v>3</v>
          </cell>
        </row>
        <row r="2497">
          <cell r="E2497" t="str">
            <v>ID046566</v>
          </cell>
          <cell r="G2497" t="str">
            <v>FIXING SCREW SUPPORT</v>
          </cell>
          <cell r="H2497" t="str">
            <v>5AF1.5</v>
          </cell>
          <cell r="I2497">
            <v>4</v>
          </cell>
        </row>
        <row r="2498">
          <cell r="E2498" t="str">
            <v>ID046568</v>
          </cell>
          <cell r="G2498" t="str">
            <v>BEARING</v>
          </cell>
          <cell r="H2498" t="str">
            <v>5AF2.2</v>
          </cell>
          <cell r="I2498">
            <v>20</v>
          </cell>
        </row>
        <row r="2499">
          <cell r="E2499" t="str">
            <v>ID046569</v>
          </cell>
          <cell r="G2499" t="str">
            <v>BEARING</v>
          </cell>
          <cell r="H2499" t="str">
            <v>5AF1.8</v>
          </cell>
          <cell r="I2499">
            <v>10</v>
          </cell>
        </row>
        <row r="2500">
          <cell r="E2500" t="str">
            <v>ID046570</v>
          </cell>
          <cell r="G2500" t="str">
            <v>SHAFT OF BUTTON SPINNING DRIVE</v>
          </cell>
          <cell r="H2500" t="str">
            <v>5AF3</v>
          </cell>
          <cell r="I2500">
            <v>3</v>
          </cell>
        </row>
        <row r="2501">
          <cell r="E2501" t="str">
            <v>ID046572</v>
          </cell>
          <cell r="G2501" t="str">
            <v>BEARING</v>
          </cell>
          <cell r="H2501" t="str">
            <v>5AF1.6</v>
          </cell>
          <cell r="I2501">
            <v>54</v>
          </cell>
        </row>
        <row r="2502">
          <cell r="E2502" t="str">
            <v>ID046573</v>
          </cell>
          <cell r="G2502" t="str">
            <v>BEARING</v>
          </cell>
          <cell r="H2502" t="str">
            <v>5AF1.2</v>
          </cell>
          <cell r="I2502">
            <v>8</v>
          </cell>
        </row>
        <row r="2503">
          <cell r="E2503" t="str">
            <v>ID046574</v>
          </cell>
          <cell r="G2503" t="str">
            <v>E-RING</v>
          </cell>
          <cell r="H2503" t="str">
            <v>5AF2.7</v>
          </cell>
          <cell r="I2503">
            <v>5</v>
          </cell>
        </row>
        <row r="2504">
          <cell r="E2504" t="str">
            <v>ID046575</v>
          </cell>
          <cell r="G2504" t="str">
            <v>SCREW</v>
          </cell>
          <cell r="H2504" t="str">
            <v>5AF1.9</v>
          </cell>
          <cell r="I2504">
            <v>18</v>
          </cell>
        </row>
        <row r="2505">
          <cell r="E2505" t="str">
            <v>ID046576</v>
          </cell>
          <cell r="G2505" t="str">
            <v>WASHER</v>
          </cell>
          <cell r="H2505" t="str">
            <v>5AF2.3</v>
          </cell>
          <cell r="I2505">
            <v>20</v>
          </cell>
        </row>
        <row r="2506">
          <cell r="E2506" t="str">
            <v>ID046577</v>
          </cell>
          <cell r="G2506" t="str">
            <v>BUTTON CLAMP LIFTING ROD</v>
          </cell>
          <cell r="H2506" t="str">
            <v>5AF2.5</v>
          </cell>
          <cell r="I2506">
            <v>11</v>
          </cell>
        </row>
        <row r="2507">
          <cell r="E2507" t="str">
            <v>ID046578</v>
          </cell>
          <cell r="G2507" t="str">
            <v>INSTALLING SHAET</v>
          </cell>
          <cell r="H2507" t="str">
            <v>5AF1.1</v>
          </cell>
          <cell r="I2507">
            <v>3</v>
          </cell>
        </row>
        <row r="2508">
          <cell r="E2508" t="str">
            <v>ID046579</v>
          </cell>
          <cell r="G2508" t="str">
            <v>SCREW</v>
          </cell>
          <cell r="H2508" t="str">
            <v>5AF2.5</v>
          </cell>
          <cell r="I2508">
            <v>5</v>
          </cell>
        </row>
        <row r="2509">
          <cell r="E2509" t="str">
            <v>ID046580</v>
          </cell>
          <cell r="G2509" t="str">
            <v>SCREW</v>
          </cell>
          <cell r="H2509" t="str">
            <v>5AF2.2</v>
          </cell>
          <cell r="I2509">
            <v>5</v>
          </cell>
        </row>
        <row r="2510">
          <cell r="E2510" t="str">
            <v>ID046581</v>
          </cell>
          <cell r="G2510" t="str">
            <v>SCREW</v>
          </cell>
          <cell r="H2510" t="str">
            <v>5AF2.1</v>
          </cell>
          <cell r="I2510">
            <v>3</v>
          </cell>
        </row>
        <row r="2511">
          <cell r="E2511" t="str">
            <v>ID046582</v>
          </cell>
          <cell r="G2511" t="str">
            <v>SET SCREW</v>
          </cell>
          <cell r="H2511" t="str">
            <v>5AF2.2</v>
          </cell>
          <cell r="I2511">
            <v>10</v>
          </cell>
        </row>
        <row r="2512">
          <cell r="E2512" t="str">
            <v>ID046583</v>
          </cell>
          <cell r="G2512" t="str">
            <v>WASHER</v>
          </cell>
          <cell r="H2512" t="str">
            <v>5AF2.6</v>
          </cell>
          <cell r="I2512">
            <v>3</v>
          </cell>
        </row>
        <row r="2513">
          <cell r="E2513" t="str">
            <v>ID046584</v>
          </cell>
          <cell r="G2513" t="str">
            <v>PICK-UP FOOT INSTALLING BASE</v>
          </cell>
          <cell r="H2513" t="str">
            <v>5AF1.2</v>
          </cell>
          <cell r="I2513">
            <v>1</v>
          </cell>
        </row>
        <row r="2514">
          <cell r="E2514" t="str">
            <v>ID046585</v>
          </cell>
          <cell r="G2514" t="str">
            <v>HINGE SCREW</v>
          </cell>
          <cell r="H2514" t="str">
            <v>5AF1.2</v>
          </cell>
          <cell r="I2514">
            <v>52</v>
          </cell>
        </row>
        <row r="2515">
          <cell r="E2515" t="str">
            <v>ID046586</v>
          </cell>
          <cell r="G2515" t="str">
            <v>SCREW</v>
          </cell>
          <cell r="H2515" t="str">
            <v>5AF2.1</v>
          </cell>
          <cell r="I2515">
            <v>5</v>
          </cell>
        </row>
        <row r="2516">
          <cell r="E2516" t="str">
            <v>ID046587</v>
          </cell>
          <cell r="G2516" t="str">
            <v>WASHER</v>
          </cell>
          <cell r="H2516" t="str">
            <v>5AF2.5</v>
          </cell>
          <cell r="I2516">
            <v>5</v>
          </cell>
        </row>
        <row r="2517">
          <cell r="E2517" t="str">
            <v>ID046588</v>
          </cell>
          <cell r="G2517" t="str">
            <v>WASHER</v>
          </cell>
          <cell r="H2517" t="str">
            <v>5AF2.2</v>
          </cell>
          <cell r="I2517">
            <v>5</v>
          </cell>
        </row>
        <row r="2518">
          <cell r="E2518" t="str">
            <v>ID046589</v>
          </cell>
          <cell r="G2518" t="str">
            <v>SCREW</v>
          </cell>
          <cell r="H2518" t="str">
            <v>5AF2.3</v>
          </cell>
          <cell r="I2518">
            <v>1</v>
          </cell>
        </row>
        <row r="2519">
          <cell r="E2519" t="str">
            <v>ID046590</v>
          </cell>
          <cell r="G2519" t="str">
            <v>CONNECTING BRACKET</v>
          </cell>
          <cell r="H2519" t="str">
            <v>5AF1.3</v>
          </cell>
          <cell r="I2519">
            <v>6</v>
          </cell>
        </row>
        <row r="2520">
          <cell r="E2520" t="str">
            <v>ID046591</v>
          </cell>
          <cell r="G2520" t="str">
            <v>BUTTON CLAMP SLIDE</v>
          </cell>
          <cell r="H2520" t="str">
            <v>5AF1.3</v>
          </cell>
          <cell r="I2520">
            <v>1</v>
          </cell>
        </row>
        <row r="2521">
          <cell r="E2521" t="str">
            <v>ID046592</v>
          </cell>
          <cell r="G2521" t="str">
            <v>NUT</v>
          </cell>
          <cell r="H2521" t="str">
            <v>5AF2.3</v>
          </cell>
          <cell r="I2521">
            <v>4</v>
          </cell>
        </row>
        <row r="2522">
          <cell r="E2522" t="str">
            <v>ID046593</v>
          </cell>
          <cell r="G2522" t="str">
            <v>BUTTON CLAMP STOP PIN SCREW</v>
          </cell>
          <cell r="H2522" t="str">
            <v>5AF2.1</v>
          </cell>
          <cell r="I2522">
            <v>40</v>
          </cell>
        </row>
        <row r="2523">
          <cell r="E2523" t="str">
            <v>ID046594</v>
          </cell>
          <cell r="G2523" t="str">
            <v>CONNECTING BLOCK</v>
          </cell>
          <cell r="H2523" t="str">
            <v>5AF2.3</v>
          </cell>
          <cell r="I2523">
            <v>4</v>
          </cell>
        </row>
        <row r="2524">
          <cell r="E2524" t="str">
            <v>ID046595</v>
          </cell>
          <cell r="G2524" t="str">
            <v>MIDDLE BUTTON CLAMP LEVER (RIG</v>
          </cell>
          <cell r="H2524" t="str">
            <v>5AF1.5</v>
          </cell>
          <cell r="I2524">
            <v>8</v>
          </cell>
        </row>
        <row r="2525">
          <cell r="E2525" t="str">
            <v>ID046596</v>
          </cell>
          <cell r="G2525" t="str">
            <v>SNAP FASTERNER CLAMP JAW (LEEF</v>
          </cell>
          <cell r="H2525" t="str">
            <v>5AF1.3</v>
          </cell>
          <cell r="I2525">
            <v>4</v>
          </cell>
        </row>
        <row r="2526">
          <cell r="E2526" t="str">
            <v>ID046597</v>
          </cell>
          <cell r="G2526" t="str">
            <v>SNAP FASTERNER CLAMP JAW(RIGHT</v>
          </cell>
          <cell r="H2526" t="str">
            <v>5AF1.1</v>
          </cell>
          <cell r="I2526">
            <v>2</v>
          </cell>
        </row>
        <row r="2527">
          <cell r="E2527" t="str">
            <v>ID046598</v>
          </cell>
          <cell r="G2527" t="str">
            <v>SCREW</v>
          </cell>
          <cell r="H2527" t="str">
            <v>5AF2.1</v>
          </cell>
          <cell r="I2527">
            <v>24</v>
          </cell>
        </row>
        <row r="2528">
          <cell r="E2528" t="str">
            <v>ID046599</v>
          </cell>
          <cell r="G2528" t="str">
            <v>HINGE SCREW</v>
          </cell>
          <cell r="H2528" t="str">
            <v>5AF2.1</v>
          </cell>
          <cell r="I2528">
            <v>61</v>
          </cell>
        </row>
        <row r="2529">
          <cell r="E2529" t="str">
            <v>ID046600</v>
          </cell>
          <cell r="G2529" t="str">
            <v>HINGE SCREW</v>
          </cell>
          <cell r="H2529" t="str">
            <v>5AF2.5</v>
          </cell>
          <cell r="I2529">
            <v>10</v>
          </cell>
        </row>
        <row r="2530">
          <cell r="E2530" t="str">
            <v>ID046601</v>
          </cell>
          <cell r="G2530" t="str">
            <v>VIBRATION CONTROLLER</v>
          </cell>
          <cell r="H2530" t="str">
            <v>5AF3</v>
          </cell>
          <cell r="I2530">
            <v>4</v>
          </cell>
        </row>
        <row r="2531">
          <cell r="E2531" t="str">
            <v>ID046603</v>
          </cell>
          <cell r="G2531" t="str">
            <v>PARTITION</v>
          </cell>
          <cell r="H2531" t="str">
            <v>5T5.33</v>
          </cell>
          <cell r="I2531">
            <v>6</v>
          </cell>
        </row>
        <row r="2532">
          <cell r="E2532" t="str">
            <v>ID046605</v>
          </cell>
          <cell r="G2532" t="str">
            <v>FABRIC PLATE COVER</v>
          </cell>
          <cell r="H2532" t="str">
            <v>5X5.2</v>
          </cell>
          <cell r="I2532">
            <v>5</v>
          </cell>
        </row>
        <row r="2533">
          <cell r="E2533" t="str">
            <v>ID046606</v>
          </cell>
          <cell r="G2533" t="str">
            <v>STOPPER</v>
          </cell>
          <cell r="H2533" t="str">
            <v>5T3.31</v>
          </cell>
          <cell r="I2533">
            <v>2</v>
          </cell>
        </row>
        <row r="2534">
          <cell r="E2534" t="str">
            <v>ID046607</v>
          </cell>
          <cell r="G2534" t="str">
            <v>SIDE COVER</v>
          </cell>
          <cell r="H2534" t="str">
            <v>5W3.7</v>
          </cell>
          <cell r="I2534">
            <v>3</v>
          </cell>
        </row>
        <row r="2535">
          <cell r="E2535" t="str">
            <v>ID046608</v>
          </cell>
          <cell r="G2535" t="str">
            <v>PIN</v>
          </cell>
          <cell r="H2535" t="str">
            <v>5T3.17</v>
          </cell>
          <cell r="I2535">
            <v>8</v>
          </cell>
        </row>
        <row r="2536">
          <cell r="E2536" t="str">
            <v>ID046609</v>
          </cell>
          <cell r="G2536" t="str">
            <v>GASKET</v>
          </cell>
          <cell r="H2536" t="str">
            <v>5T6.7</v>
          </cell>
          <cell r="I2536">
            <v>23</v>
          </cell>
        </row>
        <row r="2537">
          <cell r="E2537" t="str">
            <v>ID046610</v>
          </cell>
          <cell r="G2537" t="str">
            <v>SIDE COVER</v>
          </cell>
          <cell r="H2537" t="str">
            <v>5Y5</v>
          </cell>
          <cell r="I2537">
            <v>1</v>
          </cell>
        </row>
        <row r="2538">
          <cell r="E2538" t="str">
            <v>ID046611</v>
          </cell>
          <cell r="G2538" t="str">
            <v>OIL PROOF GASKET</v>
          </cell>
          <cell r="H2538" t="str">
            <v>5W3.8</v>
          </cell>
          <cell r="I2538">
            <v>8</v>
          </cell>
        </row>
        <row r="2539">
          <cell r="E2539" t="str">
            <v>ID046612</v>
          </cell>
          <cell r="G2539" t="str">
            <v>COVER</v>
          </cell>
          <cell r="H2539" t="str">
            <v>5W3.5</v>
          </cell>
          <cell r="I2539">
            <v>1</v>
          </cell>
        </row>
        <row r="2540">
          <cell r="E2540" t="str">
            <v>ID046613</v>
          </cell>
          <cell r="G2540" t="str">
            <v>OIL SEAL</v>
          </cell>
          <cell r="H2540" t="str">
            <v>5U3.7</v>
          </cell>
          <cell r="I2540">
            <v>6</v>
          </cell>
        </row>
        <row r="2541">
          <cell r="E2541" t="str">
            <v>ID046614</v>
          </cell>
          <cell r="G2541" t="str">
            <v>BELT COVER</v>
          </cell>
          <cell r="H2541" t="str">
            <v>5Y5</v>
          </cell>
          <cell r="I2541">
            <v>2</v>
          </cell>
        </row>
        <row r="2542">
          <cell r="E2542" t="str">
            <v>ID046615</v>
          </cell>
          <cell r="G2542" t="str">
            <v>SPRING PLATE</v>
          </cell>
          <cell r="H2542" t="str">
            <v>5W6.2</v>
          </cell>
          <cell r="I2542">
            <v>1</v>
          </cell>
        </row>
        <row r="2543">
          <cell r="E2543" t="str">
            <v>ID046616</v>
          </cell>
          <cell r="G2543" t="str">
            <v>PIN</v>
          </cell>
          <cell r="H2543" t="str">
            <v>5T4.6</v>
          </cell>
          <cell r="I2543">
            <v>9</v>
          </cell>
        </row>
        <row r="2544">
          <cell r="E2544" t="str">
            <v>ID046617</v>
          </cell>
          <cell r="G2544" t="str">
            <v>FIXED PLATE</v>
          </cell>
          <cell r="H2544" t="str">
            <v>5T3.18</v>
          </cell>
          <cell r="I2544">
            <v>6</v>
          </cell>
        </row>
        <row r="2545">
          <cell r="E2545" t="str">
            <v>ID046618</v>
          </cell>
          <cell r="G2545" t="str">
            <v>SPRING</v>
          </cell>
          <cell r="H2545" t="str">
            <v>5T3.14</v>
          </cell>
          <cell r="I2545">
            <v>8</v>
          </cell>
        </row>
        <row r="2546">
          <cell r="E2546" t="str">
            <v>ID046619</v>
          </cell>
          <cell r="G2546" t="str">
            <v>GUIDE PLATE</v>
          </cell>
          <cell r="H2546" t="str">
            <v>5T3.21</v>
          </cell>
          <cell r="I2546">
            <v>15</v>
          </cell>
        </row>
        <row r="2547">
          <cell r="E2547" t="str">
            <v>ID046620</v>
          </cell>
          <cell r="G2547" t="str">
            <v>SMALL FRONT COVER</v>
          </cell>
          <cell r="H2547" t="str">
            <v>5Y1</v>
          </cell>
          <cell r="I2547">
            <v>6</v>
          </cell>
        </row>
        <row r="2548">
          <cell r="E2548" t="str">
            <v>ID046621</v>
          </cell>
          <cell r="G2548" t="str">
            <v>HINGE</v>
          </cell>
          <cell r="H2548" t="str">
            <v>5Y2</v>
          </cell>
          <cell r="I2548">
            <v>7</v>
          </cell>
        </row>
        <row r="2549">
          <cell r="E2549" t="str">
            <v>ID046622</v>
          </cell>
          <cell r="G2549" t="str">
            <v>SHAFT</v>
          </cell>
          <cell r="H2549" t="str">
            <v>5Y2</v>
          </cell>
          <cell r="I2549">
            <v>7</v>
          </cell>
        </row>
        <row r="2550">
          <cell r="E2550" t="str">
            <v>ID046623</v>
          </cell>
          <cell r="G2550" t="str">
            <v>PAPER GASKET</v>
          </cell>
          <cell r="H2550" t="str">
            <v>5W4.5</v>
          </cell>
          <cell r="I2550">
            <v>4</v>
          </cell>
        </row>
        <row r="2551">
          <cell r="E2551" t="str">
            <v>ID046624</v>
          </cell>
          <cell r="G2551" t="str">
            <v>PACKING</v>
          </cell>
          <cell r="H2551" t="str">
            <v>5T6.17</v>
          </cell>
          <cell r="I2551">
            <v>12</v>
          </cell>
        </row>
        <row r="2552">
          <cell r="E2552" t="str">
            <v>ID046625</v>
          </cell>
          <cell r="G2552" t="str">
            <v>PROTECTING COVER</v>
          </cell>
          <cell r="H2552" t="str">
            <v>5W5.7</v>
          </cell>
          <cell r="I2552">
            <v>1</v>
          </cell>
        </row>
        <row r="2553">
          <cell r="E2553" t="str">
            <v>ID046626</v>
          </cell>
          <cell r="G2553" t="str">
            <v>SHAFT</v>
          </cell>
          <cell r="H2553" t="str">
            <v>5T1.30</v>
          </cell>
          <cell r="I2553">
            <v>11</v>
          </cell>
        </row>
        <row r="2554">
          <cell r="E2554" t="str">
            <v>ID046627</v>
          </cell>
          <cell r="G2554" t="str">
            <v>OIL BAFFLE</v>
          </cell>
          <cell r="H2554" t="str">
            <v>5W6.9</v>
          </cell>
          <cell r="I2554">
            <v>2</v>
          </cell>
        </row>
        <row r="2555">
          <cell r="E2555" t="str">
            <v>ID046628</v>
          </cell>
          <cell r="G2555" t="str">
            <v>OIL LEVEL INSPECTION LENS</v>
          </cell>
          <cell r="H2555" t="str">
            <v>5X5.4</v>
          </cell>
          <cell r="I2555">
            <v>6</v>
          </cell>
        </row>
        <row r="2556">
          <cell r="E2556" t="str">
            <v>ID046629</v>
          </cell>
          <cell r="G2556" t="str">
            <v>EYE PROTECTION PLATE</v>
          </cell>
          <cell r="H2556" t="str">
            <v>5U7.6</v>
          </cell>
          <cell r="I2556">
            <v>6</v>
          </cell>
        </row>
        <row r="2557">
          <cell r="E2557" t="str">
            <v>ID046630</v>
          </cell>
          <cell r="G2557" t="str">
            <v>PACKING</v>
          </cell>
          <cell r="H2557" t="str">
            <v>5T6.11</v>
          </cell>
          <cell r="I2557">
            <v>12</v>
          </cell>
        </row>
        <row r="2558">
          <cell r="E2558" t="str">
            <v>ID046631</v>
          </cell>
          <cell r="G2558" t="str">
            <v>ECCENTRIC SHAFT</v>
          </cell>
          <cell r="H2558" t="str">
            <v>5V2.6</v>
          </cell>
          <cell r="I2558">
            <v>1</v>
          </cell>
        </row>
        <row r="2559">
          <cell r="E2559" t="str">
            <v>ID046632</v>
          </cell>
          <cell r="G2559" t="str">
            <v>NEEDLE  BAR CONNECTING LEVER</v>
          </cell>
          <cell r="H2559" t="str">
            <v>5U5.5</v>
          </cell>
          <cell r="I2559">
            <v>7</v>
          </cell>
        </row>
        <row r="2560">
          <cell r="E2560" t="str">
            <v>ID046633</v>
          </cell>
          <cell r="G2560" t="str">
            <v>BEARING</v>
          </cell>
          <cell r="H2560" t="str">
            <v>5W2.5</v>
          </cell>
          <cell r="I2560">
            <v>9</v>
          </cell>
        </row>
        <row r="2561">
          <cell r="E2561" t="str">
            <v>ID046635</v>
          </cell>
          <cell r="G2561" t="str">
            <v>PACKING</v>
          </cell>
          <cell r="H2561" t="str">
            <v>5T5.16</v>
          </cell>
          <cell r="I2561">
            <v>5</v>
          </cell>
        </row>
        <row r="2562">
          <cell r="E2562" t="str">
            <v>ID046636</v>
          </cell>
          <cell r="G2562" t="str">
            <v>SHAF COMB</v>
          </cell>
          <cell r="H2562" t="str">
            <v>5X1.5</v>
          </cell>
          <cell r="I2562">
            <v>5</v>
          </cell>
        </row>
        <row r="2563">
          <cell r="E2563" t="str">
            <v>ID046638</v>
          </cell>
          <cell r="G2563" t="str">
            <v>BUSHING</v>
          </cell>
          <cell r="H2563" t="str">
            <v>5T4.16</v>
          </cell>
          <cell r="I2563">
            <v>2</v>
          </cell>
        </row>
        <row r="2564">
          <cell r="E2564" t="str">
            <v>ID046639</v>
          </cell>
          <cell r="G2564" t="str">
            <v>LEVER</v>
          </cell>
          <cell r="H2564" t="str">
            <v>5U5.8</v>
          </cell>
          <cell r="I2564">
            <v>7</v>
          </cell>
        </row>
        <row r="2565">
          <cell r="E2565" t="str">
            <v>ID046640</v>
          </cell>
          <cell r="G2565" t="str">
            <v>PIN</v>
          </cell>
          <cell r="H2565" t="str">
            <v>5W5.5</v>
          </cell>
          <cell r="I2565">
            <v>1</v>
          </cell>
        </row>
        <row r="2566">
          <cell r="E2566" t="str">
            <v>ID046641</v>
          </cell>
          <cell r="G2566" t="str">
            <v>SPRING PLATE</v>
          </cell>
          <cell r="H2566" t="str">
            <v>5T5.29</v>
          </cell>
          <cell r="I2566">
            <v>10</v>
          </cell>
        </row>
        <row r="2567">
          <cell r="E2567" t="str">
            <v>ID046642</v>
          </cell>
          <cell r="G2567" t="str">
            <v>NEEDLE HOLDER BRAKET</v>
          </cell>
          <cell r="H2567" t="str">
            <v>5T4.15</v>
          </cell>
          <cell r="I2567">
            <v>6</v>
          </cell>
        </row>
        <row r="2568">
          <cell r="E2568" t="str">
            <v>ID046643</v>
          </cell>
          <cell r="G2568" t="str">
            <v>NEEDLE HOLDER BRAKET</v>
          </cell>
          <cell r="H2568" t="str">
            <v>5X1.2</v>
          </cell>
          <cell r="I2568">
            <v>1</v>
          </cell>
        </row>
        <row r="2569">
          <cell r="E2569" t="str">
            <v>ID046645</v>
          </cell>
          <cell r="G2569" t="str">
            <v>NEEDLE BAR</v>
          </cell>
          <cell r="H2569" t="str">
            <v>5U5.4</v>
          </cell>
          <cell r="I2569">
            <v>15</v>
          </cell>
        </row>
        <row r="2570">
          <cell r="E2570" t="str">
            <v>ID046646</v>
          </cell>
          <cell r="G2570" t="str">
            <v>SPRING</v>
          </cell>
          <cell r="H2570" t="str">
            <v>5T3.3</v>
          </cell>
          <cell r="I2570">
            <v>6</v>
          </cell>
        </row>
        <row r="2571">
          <cell r="E2571" t="str">
            <v>ID046647</v>
          </cell>
          <cell r="G2571" t="str">
            <v>KNOB</v>
          </cell>
          <cell r="H2571" t="str">
            <v>5K3</v>
          </cell>
          <cell r="I2571">
            <v>9</v>
          </cell>
        </row>
        <row r="2572">
          <cell r="E2572" t="str">
            <v>ID046648</v>
          </cell>
          <cell r="G2572" t="str">
            <v>FIXED RING</v>
          </cell>
          <cell r="H2572" t="str">
            <v>5X2.5</v>
          </cell>
          <cell r="I2572">
            <v>3</v>
          </cell>
        </row>
        <row r="2573">
          <cell r="E2573" t="str">
            <v>ID046649</v>
          </cell>
          <cell r="G2573" t="str">
            <v>THIMBLE</v>
          </cell>
          <cell r="H2573" t="str">
            <v>5V1.2</v>
          </cell>
          <cell r="I2573">
            <v>6</v>
          </cell>
        </row>
        <row r="2574">
          <cell r="E2574" t="str">
            <v>ID046650</v>
          </cell>
          <cell r="G2574" t="str">
            <v>THREAD CLAMP</v>
          </cell>
          <cell r="H2574" t="str">
            <v>5T5.27</v>
          </cell>
          <cell r="I2574">
            <v>6</v>
          </cell>
        </row>
        <row r="2575">
          <cell r="E2575" t="str">
            <v>ID046651</v>
          </cell>
          <cell r="G2575" t="str">
            <v>OIL FELT</v>
          </cell>
          <cell r="H2575" t="str">
            <v>5T5.26</v>
          </cell>
          <cell r="I2575">
            <v>6</v>
          </cell>
        </row>
        <row r="2576">
          <cell r="E2576" t="str">
            <v>ID046652</v>
          </cell>
          <cell r="G2576" t="str">
            <v>THREAD GUIDE</v>
          </cell>
          <cell r="H2576" t="str">
            <v>5T4.8</v>
          </cell>
          <cell r="I2576">
            <v>6</v>
          </cell>
        </row>
        <row r="2577">
          <cell r="E2577" t="str">
            <v>ID046653</v>
          </cell>
          <cell r="G2577" t="str">
            <v>NEEDLE CLAMP</v>
          </cell>
          <cell r="H2577" t="str">
            <v>5V5.4</v>
          </cell>
          <cell r="I2577">
            <v>5</v>
          </cell>
        </row>
        <row r="2578">
          <cell r="E2578" t="str">
            <v>ID046654</v>
          </cell>
          <cell r="G2578" t="str">
            <v>OIL PLUG</v>
          </cell>
          <cell r="H2578" t="str">
            <v>5T2.10</v>
          </cell>
          <cell r="I2578">
            <v>4</v>
          </cell>
        </row>
        <row r="2579">
          <cell r="E2579" t="str">
            <v>ID046655</v>
          </cell>
          <cell r="G2579" t="str">
            <v>THREAD CLAMP</v>
          </cell>
          <cell r="H2579" t="str">
            <v>5T6.2</v>
          </cell>
          <cell r="I2579">
            <v>10</v>
          </cell>
        </row>
        <row r="2580">
          <cell r="E2580" t="str">
            <v>ID046656</v>
          </cell>
          <cell r="G2580" t="str">
            <v>THREAD CLAMP</v>
          </cell>
          <cell r="H2580" t="str">
            <v>5T4.19</v>
          </cell>
          <cell r="I2580">
            <v>10</v>
          </cell>
        </row>
        <row r="2581">
          <cell r="E2581" t="str">
            <v>ID046657</v>
          </cell>
          <cell r="G2581" t="str">
            <v>SPRING</v>
          </cell>
          <cell r="H2581" t="str">
            <v>5T6.1</v>
          </cell>
          <cell r="I2581">
            <v>10</v>
          </cell>
        </row>
        <row r="2582">
          <cell r="E2582" t="str">
            <v>ID046658</v>
          </cell>
          <cell r="G2582" t="str">
            <v>BUSHING</v>
          </cell>
          <cell r="H2582" t="str">
            <v>5T4.24</v>
          </cell>
          <cell r="I2582">
            <v>10</v>
          </cell>
        </row>
        <row r="2583">
          <cell r="E2583" t="str">
            <v>ID046660</v>
          </cell>
          <cell r="G2583" t="str">
            <v>THREAD PULLER</v>
          </cell>
          <cell r="H2583" t="str">
            <v>5T3.7</v>
          </cell>
          <cell r="I2583">
            <v>6</v>
          </cell>
        </row>
        <row r="2584">
          <cell r="E2584" t="str">
            <v>ID046662</v>
          </cell>
          <cell r="G2584" t="str">
            <v>NEEDLE GUARD</v>
          </cell>
          <cell r="H2584" t="str">
            <v>5W5.9</v>
          </cell>
          <cell r="I2584">
            <v>16</v>
          </cell>
        </row>
        <row r="2585">
          <cell r="E2585" t="str">
            <v>ID046663</v>
          </cell>
          <cell r="G2585" t="str">
            <v>TRAVELING NEEDLE GUARD</v>
          </cell>
          <cell r="H2585" t="str">
            <v>5T3.6</v>
          </cell>
          <cell r="I2585">
            <v>5</v>
          </cell>
        </row>
        <row r="2586">
          <cell r="E2586" t="str">
            <v>ID046664</v>
          </cell>
          <cell r="G2586" t="str">
            <v>CONNECTING ROD</v>
          </cell>
          <cell r="H2586" t="str">
            <v>5U5.6</v>
          </cell>
          <cell r="I2586">
            <v>6</v>
          </cell>
        </row>
        <row r="2587">
          <cell r="E2587" t="str">
            <v>ID046665</v>
          </cell>
          <cell r="G2587" t="str">
            <v>BALL CRANK</v>
          </cell>
          <cell r="H2587" t="str">
            <v>5X2.9</v>
          </cell>
          <cell r="I2587">
            <v>3</v>
          </cell>
        </row>
        <row r="2588">
          <cell r="E2588" t="str">
            <v>ID046666</v>
          </cell>
          <cell r="G2588" t="str">
            <v>COLLAR</v>
          </cell>
          <cell r="H2588" t="str">
            <v>5U7.1</v>
          </cell>
          <cell r="I2588">
            <v>5</v>
          </cell>
        </row>
        <row r="2589">
          <cell r="E2589" t="str">
            <v>ID046667</v>
          </cell>
          <cell r="G2589" t="str">
            <v>GASKET</v>
          </cell>
          <cell r="H2589" t="str">
            <v>5X6.34</v>
          </cell>
          <cell r="I2589">
            <v>1</v>
          </cell>
        </row>
        <row r="2590">
          <cell r="E2590" t="str">
            <v>ID046668</v>
          </cell>
          <cell r="G2590" t="str">
            <v>OIL SEAL</v>
          </cell>
          <cell r="H2590" t="str">
            <v>5V1.4</v>
          </cell>
          <cell r="I2590">
            <v>17</v>
          </cell>
        </row>
        <row r="2591">
          <cell r="E2591" t="str">
            <v>ID046670</v>
          </cell>
          <cell r="G2591" t="str">
            <v>STOPER</v>
          </cell>
          <cell r="H2591" t="str">
            <v>5T6.23</v>
          </cell>
          <cell r="I2591">
            <v>7</v>
          </cell>
        </row>
        <row r="2592">
          <cell r="E2592" t="str">
            <v>ID046671</v>
          </cell>
          <cell r="G2592" t="str">
            <v>LOOPER CONNECTING ROD</v>
          </cell>
          <cell r="H2592" t="str">
            <v>5U4.7</v>
          </cell>
          <cell r="I2592">
            <v>20</v>
          </cell>
        </row>
        <row r="2593">
          <cell r="E2593" t="str">
            <v>ID046672</v>
          </cell>
          <cell r="G2593" t="str">
            <v>0IL FELT</v>
          </cell>
          <cell r="H2593" t="str">
            <v>5X1.5</v>
          </cell>
          <cell r="I2593">
            <v>23</v>
          </cell>
        </row>
        <row r="2594">
          <cell r="E2594" t="str">
            <v>ID046673</v>
          </cell>
          <cell r="G2594" t="str">
            <v>UPPER LOOPER HOLDER</v>
          </cell>
          <cell r="H2594" t="str">
            <v>5T7.2</v>
          </cell>
          <cell r="I2594">
            <v>16</v>
          </cell>
        </row>
        <row r="2595">
          <cell r="E2595" t="str">
            <v>ID046674</v>
          </cell>
          <cell r="G2595" t="str">
            <v>FIXED PLATE</v>
          </cell>
          <cell r="H2595" t="str">
            <v>5X5.6</v>
          </cell>
          <cell r="I2595">
            <v>4</v>
          </cell>
        </row>
        <row r="2596">
          <cell r="E2596" t="str">
            <v>ID046675</v>
          </cell>
          <cell r="G2596" t="str">
            <v>LOOPER CONNECTING ROD HOLDER</v>
          </cell>
          <cell r="H2596" t="str">
            <v>5T7.4</v>
          </cell>
          <cell r="I2596">
            <v>4</v>
          </cell>
        </row>
        <row r="2597">
          <cell r="E2597" t="str">
            <v>ID046676</v>
          </cell>
          <cell r="G2597" t="str">
            <v>GASKET</v>
          </cell>
          <cell r="H2597" t="str">
            <v>5X1.4</v>
          </cell>
          <cell r="I2597">
            <v>1</v>
          </cell>
        </row>
        <row r="2598">
          <cell r="E2598" t="str">
            <v>ID046678</v>
          </cell>
          <cell r="G2598" t="str">
            <v>THREAD CROSSING</v>
          </cell>
          <cell r="H2598" t="str">
            <v>5W3.7</v>
          </cell>
          <cell r="I2598">
            <v>1</v>
          </cell>
        </row>
        <row r="2599">
          <cell r="E2599" t="str">
            <v>ID046679</v>
          </cell>
          <cell r="G2599" t="str">
            <v>THREAD RETAINER</v>
          </cell>
          <cell r="H2599" t="str">
            <v>5W7.1</v>
          </cell>
          <cell r="I2599">
            <v>17</v>
          </cell>
        </row>
        <row r="2600">
          <cell r="E2600" t="str">
            <v>ID046681</v>
          </cell>
          <cell r="G2600" t="str">
            <v>PIN</v>
          </cell>
          <cell r="H2600" t="str">
            <v>5V1.3</v>
          </cell>
          <cell r="I2600">
            <v>15</v>
          </cell>
        </row>
        <row r="2601">
          <cell r="E2601" t="str">
            <v>ID046682</v>
          </cell>
          <cell r="G2601" t="str">
            <v>THREAD GUIDE PLATE</v>
          </cell>
          <cell r="H2601" t="str">
            <v>5X2.1</v>
          </cell>
          <cell r="I2601">
            <v>1</v>
          </cell>
        </row>
        <row r="2602">
          <cell r="E2602" t="str">
            <v>ID046685</v>
          </cell>
          <cell r="G2602" t="str">
            <v>GASKET</v>
          </cell>
          <cell r="H2602" t="str">
            <v>5X3.6</v>
          </cell>
          <cell r="I2602">
            <v>7</v>
          </cell>
        </row>
        <row r="2603">
          <cell r="E2603" t="str">
            <v>ID046686</v>
          </cell>
          <cell r="G2603" t="str">
            <v>PIN</v>
          </cell>
          <cell r="H2603" t="str">
            <v>5X7.31</v>
          </cell>
          <cell r="I2603">
            <v>4</v>
          </cell>
        </row>
        <row r="2604">
          <cell r="E2604" t="str">
            <v>ID046687</v>
          </cell>
          <cell r="G2604" t="str">
            <v>THREAD GUIDE</v>
          </cell>
          <cell r="H2604" t="str">
            <v>5W4.2</v>
          </cell>
          <cell r="I2604">
            <v>1</v>
          </cell>
        </row>
        <row r="2605">
          <cell r="E2605" t="str">
            <v>ID046688</v>
          </cell>
          <cell r="G2605" t="str">
            <v>LOOPER HOLDER</v>
          </cell>
          <cell r="H2605" t="str">
            <v>5T7.7</v>
          </cell>
          <cell r="I2605">
            <v>22</v>
          </cell>
        </row>
        <row r="2606">
          <cell r="E2606" t="str">
            <v>ID046689</v>
          </cell>
          <cell r="G2606" t="str">
            <v>LOOPER</v>
          </cell>
          <cell r="H2606" t="str">
            <v>5U1.9</v>
          </cell>
          <cell r="I2606">
            <v>26</v>
          </cell>
        </row>
        <row r="2607">
          <cell r="E2607" t="str">
            <v>ID046690</v>
          </cell>
          <cell r="G2607" t="str">
            <v>OIL SEAL</v>
          </cell>
          <cell r="H2607" t="str">
            <v>5W4.4</v>
          </cell>
          <cell r="I2607">
            <v>5</v>
          </cell>
        </row>
        <row r="2608">
          <cell r="E2608" t="str">
            <v>ID046691</v>
          </cell>
          <cell r="G2608" t="str">
            <v>THUMB NUT</v>
          </cell>
          <cell r="H2608" t="str">
            <v>5W7.8</v>
          </cell>
          <cell r="I2608">
            <v>1</v>
          </cell>
        </row>
        <row r="2609">
          <cell r="E2609" t="str">
            <v>ID046692</v>
          </cell>
          <cell r="G2609" t="str">
            <v>FIXED BLOCK</v>
          </cell>
          <cell r="H2609" t="str">
            <v>5X6.2</v>
          </cell>
          <cell r="I2609">
            <v>4</v>
          </cell>
        </row>
        <row r="2610">
          <cell r="E2610" t="str">
            <v>ID046694</v>
          </cell>
          <cell r="G2610" t="str">
            <v>GASKET</v>
          </cell>
          <cell r="H2610" t="str">
            <v>5X7.27</v>
          </cell>
          <cell r="I2610">
            <v>2</v>
          </cell>
        </row>
        <row r="2611">
          <cell r="E2611" t="str">
            <v>ID046695</v>
          </cell>
          <cell r="G2611" t="str">
            <v>SPRING WASHER</v>
          </cell>
          <cell r="H2611" t="str">
            <v>5X6.32</v>
          </cell>
          <cell r="I2611">
            <v>2</v>
          </cell>
        </row>
        <row r="2612">
          <cell r="E2612" t="str">
            <v>ID046696</v>
          </cell>
          <cell r="G2612" t="str">
            <v>SHAFT</v>
          </cell>
          <cell r="H2612" t="str">
            <v>5W2.9</v>
          </cell>
          <cell r="I2612">
            <v>10</v>
          </cell>
        </row>
        <row r="2613">
          <cell r="E2613" t="str">
            <v>ID046697</v>
          </cell>
          <cell r="G2613" t="str">
            <v>SCALE</v>
          </cell>
          <cell r="H2613" t="str">
            <v>5T2.21</v>
          </cell>
          <cell r="I2613">
            <v>3</v>
          </cell>
        </row>
        <row r="2614">
          <cell r="E2614" t="str">
            <v>ID046698</v>
          </cell>
          <cell r="G2614" t="str">
            <v>SLIDE BLOCK</v>
          </cell>
          <cell r="H2614" t="str">
            <v>5W7.4</v>
          </cell>
          <cell r="I2614">
            <v>2</v>
          </cell>
        </row>
        <row r="2615">
          <cell r="E2615" t="str">
            <v>ID046699</v>
          </cell>
          <cell r="G2615" t="str">
            <v>BEARING</v>
          </cell>
          <cell r="H2615" t="str">
            <v>5V7.3</v>
          </cell>
          <cell r="I2615">
            <v>7</v>
          </cell>
        </row>
        <row r="2616">
          <cell r="E2616" t="str">
            <v>ID046700</v>
          </cell>
          <cell r="G2616" t="str">
            <v>RETAINING RING</v>
          </cell>
          <cell r="H2616" t="str">
            <v>5X5.5</v>
          </cell>
          <cell r="I2616">
            <v>15</v>
          </cell>
        </row>
        <row r="2617">
          <cell r="E2617" t="str">
            <v>ID046701</v>
          </cell>
          <cell r="G2617" t="str">
            <v>SLIDE BEARING</v>
          </cell>
          <cell r="H2617" t="str">
            <v>5W2.4</v>
          </cell>
          <cell r="I2617">
            <v>7</v>
          </cell>
        </row>
        <row r="2618">
          <cell r="E2618" t="str">
            <v>ID046702</v>
          </cell>
          <cell r="G2618" t="str">
            <v>GASKET</v>
          </cell>
          <cell r="H2618" t="str">
            <v>5X3.9</v>
          </cell>
          <cell r="I2618">
            <v>5</v>
          </cell>
        </row>
        <row r="2619">
          <cell r="E2619" t="str">
            <v>ID046703</v>
          </cell>
          <cell r="G2619" t="str">
            <v>BUSHING</v>
          </cell>
          <cell r="H2619" t="str">
            <v>5W2.1</v>
          </cell>
          <cell r="I2619">
            <v>6</v>
          </cell>
        </row>
        <row r="2620">
          <cell r="E2620" t="str">
            <v>ID046704</v>
          </cell>
          <cell r="G2620" t="str">
            <v>GASKET</v>
          </cell>
          <cell r="H2620" t="str">
            <v>5X7.25</v>
          </cell>
          <cell r="I2620">
            <v>4</v>
          </cell>
        </row>
        <row r="2621">
          <cell r="E2621" t="str">
            <v>ID046706</v>
          </cell>
          <cell r="G2621" t="str">
            <v>GASKET</v>
          </cell>
          <cell r="H2621" t="str">
            <v>5X5.6</v>
          </cell>
          <cell r="I2621">
            <v>13</v>
          </cell>
        </row>
        <row r="2622">
          <cell r="E2622" t="str">
            <v>ID046707</v>
          </cell>
          <cell r="G2622" t="str">
            <v>DRIVING SHAFT</v>
          </cell>
          <cell r="H2622" t="str">
            <v>5V4.4</v>
          </cell>
          <cell r="I2622">
            <v>4</v>
          </cell>
        </row>
        <row r="2623">
          <cell r="E2623" t="str">
            <v>ID046708</v>
          </cell>
          <cell r="G2623" t="str">
            <v>FEED DOG</v>
          </cell>
          <cell r="H2623" t="str">
            <v>5Y1</v>
          </cell>
          <cell r="I2623">
            <v>8</v>
          </cell>
        </row>
        <row r="2624">
          <cell r="E2624" t="str">
            <v>ID046709</v>
          </cell>
          <cell r="G2624" t="str">
            <v>FEED DOG</v>
          </cell>
          <cell r="H2624" t="str">
            <v>5U4.6</v>
          </cell>
          <cell r="I2624">
            <v>5</v>
          </cell>
        </row>
        <row r="2625">
          <cell r="E2625" t="str">
            <v>ID046710</v>
          </cell>
          <cell r="G2625" t="str">
            <v>CONNECTING ROD</v>
          </cell>
          <cell r="H2625" t="str">
            <v>5W2.2</v>
          </cell>
          <cell r="I2625">
            <v>5</v>
          </cell>
        </row>
        <row r="2626">
          <cell r="E2626" t="str">
            <v>ID046711</v>
          </cell>
          <cell r="G2626" t="str">
            <v>COPPER TUBE</v>
          </cell>
          <cell r="H2626" t="str">
            <v>5W6.4</v>
          </cell>
          <cell r="I2626">
            <v>8</v>
          </cell>
        </row>
        <row r="2627">
          <cell r="E2627" t="str">
            <v>ID046712</v>
          </cell>
          <cell r="G2627" t="str">
            <v>FIXED PLATE</v>
          </cell>
          <cell r="H2627" t="str">
            <v>5V2.7</v>
          </cell>
          <cell r="I2627">
            <v>5</v>
          </cell>
        </row>
        <row r="2628">
          <cell r="E2628" t="str">
            <v>ID046713</v>
          </cell>
          <cell r="G2628" t="str">
            <v>ROCKING SEAT</v>
          </cell>
          <cell r="H2628" t="str">
            <v>5V1.9</v>
          </cell>
          <cell r="I2628">
            <v>5</v>
          </cell>
        </row>
        <row r="2629">
          <cell r="E2629" t="str">
            <v>ID046714</v>
          </cell>
          <cell r="G2629" t="str">
            <v>DIFFERENTIAL CONNECTING ROD</v>
          </cell>
          <cell r="H2629" t="str">
            <v>5U7.4</v>
          </cell>
          <cell r="I2629">
            <v>6</v>
          </cell>
        </row>
        <row r="2630">
          <cell r="E2630" t="str">
            <v>ID046715</v>
          </cell>
          <cell r="G2630" t="str">
            <v>OIL SEAL</v>
          </cell>
          <cell r="H2630" t="str">
            <v>5T1.32</v>
          </cell>
          <cell r="I2630">
            <v>7</v>
          </cell>
        </row>
        <row r="2631">
          <cell r="E2631" t="str">
            <v>ID046716</v>
          </cell>
          <cell r="G2631" t="str">
            <v>OIL SEAL BRACKET</v>
          </cell>
          <cell r="H2631" t="str">
            <v>5U4.1</v>
          </cell>
          <cell r="I2631">
            <v>13</v>
          </cell>
        </row>
        <row r="2632">
          <cell r="E2632" t="str">
            <v>ID046717</v>
          </cell>
          <cell r="G2632" t="str">
            <v>ROCKING SHAFT</v>
          </cell>
          <cell r="H2632" t="str">
            <v>5Y2</v>
          </cell>
          <cell r="I2632">
            <v>7</v>
          </cell>
        </row>
        <row r="2633">
          <cell r="E2633" t="str">
            <v>ID046718</v>
          </cell>
          <cell r="G2633" t="str">
            <v>KNIFE HOLDER</v>
          </cell>
          <cell r="H2633" t="str">
            <v>5T3.2</v>
          </cell>
          <cell r="I2633">
            <v>4</v>
          </cell>
        </row>
        <row r="2634">
          <cell r="E2634" t="str">
            <v>ID046719</v>
          </cell>
          <cell r="G2634" t="str">
            <v>PIN</v>
          </cell>
          <cell r="H2634" t="str">
            <v>5T2.35</v>
          </cell>
          <cell r="I2634">
            <v>5</v>
          </cell>
        </row>
        <row r="2635">
          <cell r="E2635" t="str">
            <v>ID046720</v>
          </cell>
          <cell r="G2635" t="str">
            <v>SHAFT</v>
          </cell>
          <cell r="H2635" t="str">
            <v>5T2.35</v>
          </cell>
          <cell r="I2635">
            <v>12</v>
          </cell>
        </row>
        <row r="2636">
          <cell r="E2636" t="str">
            <v>ID046721</v>
          </cell>
          <cell r="G2636" t="str">
            <v>UPPER KNIFE</v>
          </cell>
          <cell r="H2636" t="str">
            <v>5W3.1</v>
          </cell>
          <cell r="I2636">
            <v>228</v>
          </cell>
        </row>
        <row r="2637">
          <cell r="E2637" t="str">
            <v>ID046722</v>
          </cell>
          <cell r="G2637" t="str">
            <v>KNIFE</v>
          </cell>
          <cell r="H2637" t="str">
            <v>5W7.6</v>
          </cell>
          <cell r="I2637">
            <v>2</v>
          </cell>
        </row>
        <row r="2638">
          <cell r="E2638" t="str">
            <v>ID046723</v>
          </cell>
          <cell r="G2638" t="str">
            <v>PACKING</v>
          </cell>
          <cell r="H2638" t="str">
            <v>5T6.13</v>
          </cell>
          <cell r="I2638">
            <v>9</v>
          </cell>
        </row>
        <row r="2639">
          <cell r="E2639" t="str">
            <v>ID046724</v>
          </cell>
          <cell r="G2639" t="str">
            <v>STOPPER</v>
          </cell>
          <cell r="H2639" t="str">
            <v>5T6.19</v>
          </cell>
          <cell r="I2639">
            <v>13</v>
          </cell>
        </row>
        <row r="2640">
          <cell r="E2640" t="str">
            <v>ID046725</v>
          </cell>
          <cell r="G2640" t="str">
            <v>LOWER KNIFE HOLDER</v>
          </cell>
          <cell r="H2640" t="str">
            <v>5T2.36</v>
          </cell>
          <cell r="I2640">
            <v>4</v>
          </cell>
        </row>
        <row r="2641">
          <cell r="E2641" t="str">
            <v>ID046726</v>
          </cell>
          <cell r="G2641" t="str">
            <v>SPRING</v>
          </cell>
          <cell r="H2641" t="str">
            <v>5T1.26</v>
          </cell>
          <cell r="I2641">
            <v>9</v>
          </cell>
        </row>
        <row r="2642">
          <cell r="E2642" t="str">
            <v>ID046728</v>
          </cell>
          <cell r="G2642" t="str">
            <v>FIXED PLATE</v>
          </cell>
          <cell r="H2642" t="str">
            <v>5T3.29</v>
          </cell>
          <cell r="I2642">
            <v>16</v>
          </cell>
        </row>
        <row r="2643">
          <cell r="E2643" t="str">
            <v>ID046729</v>
          </cell>
          <cell r="G2643" t="str">
            <v>PRESSER FOOT ARM</v>
          </cell>
          <cell r="H2643" t="str">
            <v>5Y4</v>
          </cell>
          <cell r="I2643">
            <v>2</v>
          </cell>
        </row>
        <row r="2644">
          <cell r="E2644" t="str">
            <v>ID046730</v>
          </cell>
          <cell r="G2644" t="str">
            <v>FIXED SHAFT</v>
          </cell>
          <cell r="H2644" t="str">
            <v>5U1.4</v>
          </cell>
          <cell r="I2644">
            <v>5</v>
          </cell>
        </row>
        <row r="2645">
          <cell r="E2645" t="str">
            <v>ID046731</v>
          </cell>
          <cell r="G2645" t="str">
            <v>PRESSER LIFTING SHAFT</v>
          </cell>
          <cell r="H2645" t="str">
            <v>5Y2</v>
          </cell>
          <cell r="I2645">
            <v>5</v>
          </cell>
        </row>
        <row r="2646">
          <cell r="E2646" t="str">
            <v>ID046732</v>
          </cell>
          <cell r="G2646" t="str">
            <v>WASHER</v>
          </cell>
          <cell r="H2646" t="str">
            <v>5T1.1</v>
          </cell>
          <cell r="I2646">
            <v>4</v>
          </cell>
        </row>
        <row r="2647">
          <cell r="E2647" t="str">
            <v>ID046733</v>
          </cell>
          <cell r="G2647" t="str">
            <v>SPRING</v>
          </cell>
          <cell r="H2647" t="str">
            <v>5X3.5</v>
          </cell>
          <cell r="I2647">
            <v>2</v>
          </cell>
        </row>
        <row r="2648">
          <cell r="E2648" t="str">
            <v>ID046734</v>
          </cell>
          <cell r="G2648" t="str">
            <v>PRESSER FOOT ARM</v>
          </cell>
          <cell r="H2648" t="str">
            <v>5V1.7</v>
          </cell>
          <cell r="I2648">
            <v>1</v>
          </cell>
        </row>
        <row r="2649">
          <cell r="E2649" t="str">
            <v>ID046735</v>
          </cell>
          <cell r="G2649" t="str">
            <v>HOOK BAR</v>
          </cell>
          <cell r="H2649" t="str">
            <v>5U3.4</v>
          </cell>
          <cell r="I2649">
            <v>8</v>
          </cell>
        </row>
        <row r="2650">
          <cell r="E2650" t="str">
            <v>ID046736</v>
          </cell>
          <cell r="G2650" t="str">
            <v>PRESSER BAR SUPPORT</v>
          </cell>
          <cell r="H2650" t="str">
            <v>5U6.8</v>
          </cell>
          <cell r="I2650">
            <v>10</v>
          </cell>
        </row>
        <row r="2651">
          <cell r="E2651" t="str">
            <v>ID046737</v>
          </cell>
          <cell r="G2651" t="str">
            <v>LIFTER LEVER</v>
          </cell>
          <cell r="H2651" t="str">
            <v>5U5.7</v>
          </cell>
          <cell r="I2651">
            <v>10</v>
          </cell>
        </row>
        <row r="2652">
          <cell r="E2652" t="str">
            <v>ID046738</v>
          </cell>
          <cell r="G2652" t="str">
            <v>KNIFE</v>
          </cell>
          <cell r="H2652" t="str">
            <v>5T5.24</v>
          </cell>
          <cell r="I2652">
            <v>12</v>
          </cell>
        </row>
        <row r="2653">
          <cell r="E2653" t="str">
            <v>ID046739</v>
          </cell>
          <cell r="G2653" t="str">
            <v>SPRING</v>
          </cell>
          <cell r="H2653" t="str">
            <v>5T2.30</v>
          </cell>
          <cell r="I2653">
            <v>11</v>
          </cell>
        </row>
        <row r="2654">
          <cell r="E2654" t="str">
            <v>ID046740</v>
          </cell>
          <cell r="G2654" t="str">
            <v>ADJUSTING LEVER</v>
          </cell>
          <cell r="H2654" t="str">
            <v>5T5.9</v>
          </cell>
          <cell r="I2654">
            <v>6</v>
          </cell>
        </row>
        <row r="2655">
          <cell r="E2655" t="str">
            <v>ID046741</v>
          </cell>
          <cell r="G2655" t="str">
            <v>PRESSER FOOT PLATE</v>
          </cell>
          <cell r="H2655" t="str">
            <v>5W7.7</v>
          </cell>
          <cell r="I2655">
            <v>23</v>
          </cell>
        </row>
        <row r="2656">
          <cell r="E2656" t="str">
            <v>ID046742</v>
          </cell>
          <cell r="G2656" t="str">
            <v>PLUNGER</v>
          </cell>
          <cell r="H2656" t="str">
            <v>5W6.9</v>
          </cell>
          <cell r="I2656">
            <v>23</v>
          </cell>
        </row>
        <row r="2657">
          <cell r="E2657" t="str">
            <v>ID046743</v>
          </cell>
          <cell r="G2657" t="str">
            <v>PACKING</v>
          </cell>
          <cell r="H2657" t="str">
            <v>5W1.5</v>
          </cell>
          <cell r="I2657">
            <v>24</v>
          </cell>
        </row>
        <row r="2658">
          <cell r="E2658" t="str">
            <v>ID046744</v>
          </cell>
          <cell r="G2658" t="str">
            <v>STOPER</v>
          </cell>
          <cell r="H2658" t="str">
            <v>5X6.35</v>
          </cell>
          <cell r="I2658">
            <v>1</v>
          </cell>
        </row>
        <row r="2659">
          <cell r="E2659" t="str">
            <v>ID046745</v>
          </cell>
          <cell r="G2659" t="str">
            <v>PRESSER FOOT HINGE</v>
          </cell>
          <cell r="H2659" t="str">
            <v>5W1.2</v>
          </cell>
          <cell r="I2659">
            <v>5</v>
          </cell>
        </row>
        <row r="2660">
          <cell r="E2660" t="str">
            <v>ID046746</v>
          </cell>
          <cell r="G2660" t="str">
            <v>FIXED PLATE</v>
          </cell>
          <cell r="H2660" t="str">
            <v>5T6.25</v>
          </cell>
          <cell r="I2660">
            <v>35</v>
          </cell>
        </row>
        <row r="2661">
          <cell r="E2661" t="str">
            <v>ID046747</v>
          </cell>
          <cell r="G2661" t="str">
            <v>SET PLATE</v>
          </cell>
          <cell r="H2661" t="str">
            <v>5T1.19</v>
          </cell>
          <cell r="I2661">
            <v>20</v>
          </cell>
        </row>
        <row r="2662">
          <cell r="E2662" t="str">
            <v>ID046748</v>
          </cell>
          <cell r="G2662" t="str">
            <v>COVER</v>
          </cell>
          <cell r="H2662" t="str">
            <v>5T7.9</v>
          </cell>
          <cell r="I2662">
            <v>7</v>
          </cell>
        </row>
        <row r="2663">
          <cell r="E2663" t="str">
            <v>ID046750</v>
          </cell>
          <cell r="G2663" t="str">
            <v>GEAR</v>
          </cell>
          <cell r="H2663" t="str">
            <v>5T6.35</v>
          </cell>
          <cell r="I2663">
            <v>2</v>
          </cell>
        </row>
        <row r="2664">
          <cell r="E2664" t="str">
            <v>ID046751</v>
          </cell>
          <cell r="G2664" t="str">
            <v>GEAR</v>
          </cell>
          <cell r="H2664" t="str">
            <v>5T6.6</v>
          </cell>
          <cell r="I2664">
            <v>2</v>
          </cell>
        </row>
        <row r="2665">
          <cell r="E2665" t="str">
            <v>ID046752</v>
          </cell>
          <cell r="G2665" t="str">
            <v>OIL FILTER</v>
          </cell>
          <cell r="H2665" t="str">
            <v>5X1.9</v>
          </cell>
          <cell r="I2665">
            <v>3</v>
          </cell>
        </row>
        <row r="2666">
          <cell r="E2666" t="str">
            <v>ID046753</v>
          </cell>
          <cell r="G2666" t="str">
            <v>OIL FILTER COVER</v>
          </cell>
          <cell r="H2666" t="str">
            <v>5Y5</v>
          </cell>
          <cell r="I2666">
            <v>2</v>
          </cell>
        </row>
        <row r="2667">
          <cell r="E2667" t="str">
            <v>ID046754</v>
          </cell>
          <cell r="G2667" t="str">
            <v>JOINT</v>
          </cell>
          <cell r="H2667" t="str">
            <v>5X2.4</v>
          </cell>
          <cell r="I2667">
            <v>1</v>
          </cell>
        </row>
        <row r="2668">
          <cell r="E2668" t="str">
            <v>ID046755</v>
          </cell>
          <cell r="G2668" t="str">
            <v>COPPER TUBE</v>
          </cell>
          <cell r="H2668" t="str">
            <v>5W6.5</v>
          </cell>
          <cell r="I2668">
            <v>1</v>
          </cell>
        </row>
        <row r="2669">
          <cell r="E2669" t="str">
            <v>ID046756</v>
          </cell>
          <cell r="G2669" t="str">
            <v>OIL SEAL</v>
          </cell>
          <cell r="H2669" t="str">
            <v>5T1.3</v>
          </cell>
          <cell r="I2669">
            <v>3</v>
          </cell>
        </row>
        <row r="2670">
          <cell r="E2670" t="str">
            <v>ID046757</v>
          </cell>
          <cell r="G2670" t="str">
            <v>OIL TUBE</v>
          </cell>
          <cell r="H2670" t="str">
            <v>5V1.1</v>
          </cell>
          <cell r="I2670">
            <v>2</v>
          </cell>
        </row>
        <row r="2671">
          <cell r="E2671" t="str">
            <v>ID046758</v>
          </cell>
          <cell r="G2671" t="str">
            <v>OIL SEAL</v>
          </cell>
          <cell r="H2671" t="str">
            <v>5Y3</v>
          </cell>
          <cell r="I2671">
            <v>4</v>
          </cell>
        </row>
        <row r="2672">
          <cell r="E2672" t="str">
            <v>ID046760</v>
          </cell>
          <cell r="G2672" t="str">
            <v>FABRIC GUIDE</v>
          </cell>
          <cell r="H2672" t="str">
            <v>5U7.9</v>
          </cell>
          <cell r="I2672">
            <v>3</v>
          </cell>
        </row>
        <row r="2673">
          <cell r="E2673" t="str">
            <v>ID046761</v>
          </cell>
          <cell r="G2673" t="str">
            <v>WHEEL</v>
          </cell>
          <cell r="H2673" t="str">
            <v>5W3.6</v>
          </cell>
          <cell r="I2673">
            <v>5</v>
          </cell>
        </row>
        <row r="2674">
          <cell r="E2674" t="str">
            <v>ID046762</v>
          </cell>
          <cell r="G2674" t="str">
            <v>OIL TUBE</v>
          </cell>
          <cell r="H2674" t="str">
            <v>5W4.7</v>
          </cell>
          <cell r="I2674">
            <v>3</v>
          </cell>
        </row>
        <row r="2675">
          <cell r="E2675" t="str">
            <v>ID046763</v>
          </cell>
          <cell r="G2675" t="str">
            <v>OILER FIXED SEAT</v>
          </cell>
          <cell r="H2675" t="str">
            <v>5W2.1</v>
          </cell>
          <cell r="I2675">
            <v>4</v>
          </cell>
        </row>
        <row r="2676">
          <cell r="E2676" t="str">
            <v>ID046764</v>
          </cell>
          <cell r="G2676" t="str">
            <v>GUARD</v>
          </cell>
          <cell r="H2676" t="str">
            <v>5T2.26</v>
          </cell>
          <cell r="I2676">
            <v>4</v>
          </cell>
        </row>
        <row r="2677">
          <cell r="E2677" t="str">
            <v>ID046765</v>
          </cell>
          <cell r="G2677" t="str">
            <v>SHAFT</v>
          </cell>
          <cell r="H2677" t="str">
            <v>5W5.6</v>
          </cell>
          <cell r="I2677">
            <v>3</v>
          </cell>
        </row>
        <row r="2678">
          <cell r="E2678" t="str">
            <v>ID046766</v>
          </cell>
          <cell r="G2678" t="str">
            <v>FIXED PLATE</v>
          </cell>
          <cell r="H2678" t="str">
            <v>5W5.3</v>
          </cell>
          <cell r="I2678">
            <v>4</v>
          </cell>
        </row>
        <row r="2679">
          <cell r="E2679" t="str">
            <v>ID046767</v>
          </cell>
          <cell r="G2679" t="str">
            <v>SHAFT</v>
          </cell>
          <cell r="H2679" t="str">
            <v>5T1.14</v>
          </cell>
          <cell r="I2679">
            <v>7</v>
          </cell>
        </row>
        <row r="2680">
          <cell r="E2680" t="str">
            <v>ID046771</v>
          </cell>
          <cell r="G2680" t="str">
            <v>FIXED PLATE</v>
          </cell>
          <cell r="H2680" t="str">
            <v>5W5.5</v>
          </cell>
          <cell r="I2680">
            <v>1</v>
          </cell>
        </row>
        <row r="2681">
          <cell r="E2681" t="str">
            <v>ID046772</v>
          </cell>
          <cell r="G2681" t="str">
            <v>CONNECTING LOOP</v>
          </cell>
          <cell r="H2681" t="str">
            <v>5W2.9</v>
          </cell>
          <cell r="I2681">
            <v>1</v>
          </cell>
        </row>
        <row r="2682">
          <cell r="E2682" t="str">
            <v>ID046773</v>
          </cell>
          <cell r="G2682" t="str">
            <v>COILING SEAT</v>
          </cell>
          <cell r="H2682" t="str">
            <v>5Y7</v>
          </cell>
          <cell r="I2682">
            <v>2</v>
          </cell>
        </row>
        <row r="2683">
          <cell r="E2683" t="str">
            <v>ID046774</v>
          </cell>
          <cell r="G2683" t="str">
            <v>THREAD STEADY BALL SEAT</v>
          </cell>
          <cell r="H2683" t="str">
            <v>5W1.2</v>
          </cell>
          <cell r="I2683">
            <v>3</v>
          </cell>
        </row>
        <row r="2684">
          <cell r="E2684" t="str">
            <v>ID046775</v>
          </cell>
          <cell r="G2684" t="str">
            <v>FIXED SEAT</v>
          </cell>
          <cell r="H2684" t="str">
            <v>5W5.2</v>
          </cell>
          <cell r="I2684">
            <v>2</v>
          </cell>
        </row>
        <row r="2685">
          <cell r="E2685" t="str">
            <v>ID046776</v>
          </cell>
          <cell r="G2685" t="str">
            <v>SPONGY CUSHION</v>
          </cell>
          <cell r="H2685" t="str">
            <v>5Y5</v>
          </cell>
          <cell r="I2685">
            <v>1</v>
          </cell>
        </row>
        <row r="2686">
          <cell r="E2686" t="str">
            <v>ID046778</v>
          </cell>
          <cell r="G2686" t="str">
            <v>FIXED SEAT</v>
          </cell>
          <cell r="H2686" t="str">
            <v>5W4.9</v>
          </cell>
          <cell r="I2686">
            <v>1</v>
          </cell>
        </row>
        <row r="2687">
          <cell r="E2687" t="str">
            <v>ID046779</v>
          </cell>
          <cell r="G2687" t="str">
            <v>SUPPORTER</v>
          </cell>
          <cell r="H2687" t="str">
            <v>5Y4</v>
          </cell>
          <cell r="I2687">
            <v>1</v>
          </cell>
        </row>
        <row r="2688">
          <cell r="E2688" t="str">
            <v>ID046782</v>
          </cell>
          <cell r="G2688" t="str">
            <v>PLUG</v>
          </cell>
          <cell r="H2688" t="str">
            <v>5W7.8</v>
          </cell>
          <cell r="I2688">
            <v>3</v>
          </cell>
        </row>
        <row r="2689">
          <cell r="E2689" t="str">
            <v>ID046783</v>
          </cell>
          <cell r="G2689" t="str">
            <v>THREAD STAND COVER</v>
          </cell>
          <cell r="H2689" t="str">
            <v>5W4.6</v>
          </cell>
          <cell r="I2689">
            <v>3</v>
          </cell>
        </row>
        <row r="2690">
          <cell r="E2690" t="str">
            <v>ID046784</v>
          </cell>
          <cell r="G2690" t="str">
            <v>THREAD STAND</v>
          </cell>
          <cell r="H2690" t="str">
            <v>5AN3</v>
          </cell>
          <cell r="I2690">
            <v>2</v>
          </cell>
        </row>
        <row r="2691">
          <cell r="E2691" t="str">
            <v>ID046785</v>
          </cell>
          <cell r="G2691" t="str">
            <v>CUSHION RUBBER</v>
          </cell>
          <cell r="H2691" t="str">
            <v>5W5.8</v>
          </cell>
          <cell r="I2691">
            <v>10</v>
          </cell>
        </row>
        <row r="2692">
          <cell r="E2692" t="str">
            <v>ID046786</v>
          </cell>
          <cell r="G2692" t="str">
            <v>BOLT COMB</v>
          </cell>
          <cell r="H2692" t="str">
            <v>5W3.9</v>
          </cell>
          <cell r="I2692">
            <v>1</v>
          </cell>
        </row>
        <row r="2693">
          <cell r="E2693" t="str">
            <v>ID046787</v>
          </cell>
          <cell r="G2693" t="str">
            <v>FIXED SHAFT</v>
          </cell>
          <cell r="H2693" t="str">
            <v>5W2.2</v>
          </cell>
          <cell r="I2693">
            <v>1</v>
          </cell>
        </row>
        <row r="2694">
          <cell r="E2694" t="str">
            <v>ID046788</v>
          </cell>
          <cell r="G2694" t="str">
            <v>WASHER</v>
          </cell>
          <cell r="H2694" t="str">
            <v>5V1.2</v>
          </cell>
          <cell r="I2694">
            <v>1</v>
          </cell>
        </row>
        <row r="2695">
          <cell r="E2695" t="str">
            <v>ID046789</v>
          </cell>
          <cell r="G2695" t="str">
            <v>WASHER</v>
          </cell>
          <cell r="H2695" t="str">
            <v>5W2.7</v>
          </cell>
          <cell r="I2695">
            <v>2</v>
          </cell>
        </row>
        <row r="2696">
          <cell r="E2696" t="str">
            <v>ID046791</v>
          </cell>
          <cell r="G2696" t="str">
            <v>LOOPER</v>
          </cell>
          <cell r="H2696" t="str">
            <v>5X3.2</v>
          </cell>
          <cell r="I2696">
            <v>21</v>
          </cell>
        </row>
        <row r="2697">
          <cell r="E2697" t="str">
            <v>ID046792</v>
          </cell>
          <cell r="G2697" t="str">
            <v>UPPER LOOPER HOLDER</v>
          </cell>
          <cell r="H2697" t="str">
            <v>5T2.8</v>
          </cell>
          <cell r="I2697">
            <v>53</v>
          </cell>
        </row>
        <row r="2698">
          <cell r="E2698" t="str">
            <v>ID046793</v>
          </cell>
          <cell r="G2698" t="str">
            <v>FRONT COVER SUPPORT</v>
          </cell>
          <cell r="H2698" t="str">
            <v>5W6.3</v>
          </cell>
          <cell r="I2698">
            <v>22</v>
          </cell>
        </row>
        <row r="2699">
          <cell r="E2699" t="str">
            <v>ID046794</v>
          </cell>
          <cell r="G2699" t="str">
            <v>POWER SWITCH</v>
          </cell>
          <cell r="H2699" t="str">
            <v>PA3.5</v>
          </cell>
          <cell r="I2699">
            <v>42</v>
          </cell>
        </row>
        <row r="2700">
          <cell r="E2700" t="str">
            <v>ID046795</v>
          </cell>
          <cell r="G2700" t="str">
            <v>MUFFLER</v>
          </cell>
          <cell r="H2700" t="str">
            <v>5Y4</v>
          </cell>
          <cell r="I2700">
            <v>5</v>
          </cell>
        </row>
        <row r="2701">
          <cell r="E2701" t="str">
            <v>ID046798</v>
          </cell>
          <cell r="G2701" t="str">
            <v>MOTOR FOR CT/FT</v>
          </cell>
          <cell r="H2701" t="str">
            <v>5AN4</v>
          </cell>
          <cell r="I2701">
            <v>10</v>
          </cell>
        </row>
        <row r="2702">
          <cell r="E2702" t="str">
            <v>ID046802</v>
          </cell>
          <cell r="G2702" t="str">
            <v>MOTOR UH9303</v>
          </cell>
          <cell r="H2702" t="str">
            <v>5AN4</v>
          </cell>
          <cell r="I2702">
            <v>5</v>
          </cell>
        </row>
        <row r="2703">
          <cell r="E2703" t="str">
            <v>ID046807</v>
          </cell>
          <cell r="G2703" t="str">
            <v>PEDAL FOOT SWITCH</v>
          </cell>
          <cell r="H2703" t="str">
            <v>PA1.1</v>
          </cell>
          <cell r="I2703">
            <v>5</v>
          </cell>
        </row>
        <row r="2704">
          <cell r="E2704" t="str">
            <v>ID046809</v>
          </cell>
          <cell r="G2704" t="str">
            <v>NUT</v>
          </cell>
          <cell r="H2704" t="str">
            <v>5X6.15</v>
          </cell>
          <cell r="I2704">
            <v>26</v>
          </cell>
        </row>
        <row r="2705">
          <cell r="E2705" t="str">
            <v>ID046810</v>
          </cell>
          <cell r="G2705" t="str">
            <v>B_NUT</v>
          </cell>
          <cell r="H2705" t="str">
            <v>5T5.13</v>
          </cell>
          <cell r="I2705">
            <v>22</v>
          </cell>
        </row>
        <row r="2706">
          <cell r="E2706" t="str">
            <v>ID046811</v>
          </cell>
          <cell r="G2706" t="str">
            <v>M-NUT</v>
          </cell>
          <cell r="H2706" t="str">
            <v>5W4.7</v>
          </cell>
          <cell r="I2706">
            <v>12</v>
          </cell>
        </row>
        <row r="2707">
          <cell r="E2707" t="str">
            <v>ID046812</v>
          </cell>
          <cell r="G2707" t="str">
            <v>NUT</v>
          </cell>
          <cell r="H2707" t="str">
            <v>5W4.9</v>
          </cell>
          <cell r="I2707">
            <v>3</v>
          </cell>
        </row>
        <row r="2708">
          <cell r="E2708" t="str">
            <v>ID046813</v>
          </cell>
          <cell r="G2708" t="str">
            <v>NUT</v>
          </cell>
          <cell r="H2708" t="str">
            <v>5W7.6</v>
          </cell>
          <cell r="I2708">
            <v>3</v>
          </cell>
        </row>
        <row r="2709">
          <cell r="E2709" t="str">
            <v>ID046814</v>
          </cell>
          <cell r="G2709" t="str">
            <v>SILICONE PAD NT-B19 BLUE</v>
          </cell>
          <cell r="H2709" t="str">
            <v>PA5.2</v>
          </cell>
          <cell r="I2709">
            <v>56</v>
          </cell>
        </row>
        <row r="2710">
          <cell r="E2710" t="str">
            <v>ID046816</v>
          </cell>
          <cell r="G2710" t="str">
            <v>OIL WICK</v>
          </cell>
          <cell r="H2710" t="str">
            <v>5T5.23</v>
          </cell>
          <cell r="I2710">
            <v>3</v>
          </cell>
        </row>
        <row r="2711">
          <cell r="E2711" t="str">
            <v>ID046817</v>
          </cell>
          <cell r="G2711" t="str">
            <v>O-RING</v>
          </cell>
          <cell r="H2711" t="str">
            <v>5T5.2</v>
          </cell>
          <cell r="I2711">
            <v>9</v>
          </cell>
        </row>
        <row r="2712">
          <cell r="E2712" t="str">
            <v>ID046818</v>
          </cell>
          <cell r="G2712" t="str">
            <v>O-RING</v>
          </cell>
          <cell r="H2712" t="str">
            <v>5T1.33</v>
          </cell>
          <cell r="I2712">
            <v>1</v>
          </cell>
        </row>
        <row r="2713">
          <cell r="E2713" t="str">
            <v>ID046822</v>
          </cell>
          <cell r="G2713" t="str">
            <v>HOSE</v>
          </cell>
          <cell r="H2713" t="str">
            <v>5T2.13</v>
          </cell>
          <cell r="I2713">
            <v>5</v>
          </cell>
        </row>
        <row r="2714">
          <cell r="E2714" t="str">
            <v>ID046823</v>
          </cell>
          <cell r="G2714" t="str">
            <v>PRESSER FOOT ASM</v>
          </cell>
          <cell r="H2714" t="str">
            <v>5U7.8</v>
          </cell>
          <cell r="I2714">
            <v>6</v>
          </cell>
        </row>
        <row r="2715">
          <cell r="E2715" t="str">
            <v>ID046828</v>
          </cell>
          <cell r="G2715" t="str">
            <v>VALVE</v>
          </cell>
          <cell r="H2715" t="str">
            <v>PA2.1</v>
          </cell>
          <cell r="I2715">
            <v>29</v>
          </cell>
        </row>
        <row r="2716">
          <cell r="E2716" t="str">
            <v>ID046830</v>
          </cell>
          <cell r="G2716" t="str">
            <v>SIDE COVER</v>
          </cell>
          <cell r="H2716" t="str">
            <v>5W7.5</v>
          </cell>
          <cell r="I2716">
            <v>4</v>
          </cell>
        </row>
        <row r="2717">
          <cell r="E2717" t="str">
            <v>ID046835</v>
          </cell>
          <cell r="G2717" t="str">
            <v>SOLENOID VALVE REXROTH R4120</v>
          </cell>
          <cell r="H2717" t="str">
            <v>PA4.6</v>
          </cell>
          <cell r="I2717">
            <v>1</v>
          </cell>
        </row>
        <row r="2718">
          <cell r="E2718" t="str">
            <v>ID046837</v>
          </cell>
          <cell r="G2718" t="str">
            <v>SCREW</v>
          </cell>
          <cell r="H2718" t="str">
            <v>5AD3.7</v>
          </cell>
          <cell r="I2718">
            <v>11</v>
          </cell>
        </row>
        <row r="2719">
          <cell r="E2719" t="str">
            <v>ID046838</v>
          </cell>
          <cell r="G2719" t="str">
            <v>WASHER,PLAIN L 6.4:U</v>
          </cell>
          <cell r="H2719" t="str">
            <v>5AD5.4</v>
          </cell>
          <cell r="I2719">
            <v>3</v>
          </cell>
        </row>
        <row r="2720">
          <cell r="E2720" t="str">
            <v>ID046839</v>
          </cell>
          <cell r="G2720" t="str">
            <v>COLLAR</v>
          </cell>
          <cell r="H2720" t="str">
            <v>5AD5.8</v>
          </cell>
          <cell r="I2720">
            <v>2</v>
          </cell>
        </row>
        <row r="2721">
          <cell r="E2721" t="str">
            <v>ID046841</v>
          </cell>
          <cell r="G2721" t="str">
            <v>SET SCREW,SM3.57-40X6</v>
          </cell>
          <cell r="H2721" t="str">
            <v>5AD1.1</v>
          </cell>
          <cell r="I2721">
            <v>5</v>
          </cell>
        </row>
        <row r="2722">
          <cell r="E2722" t="str">
            <v>ID046843</v>
          </cell>
          <cell r="G2722" t="str">
            <v>SPRING</v>
          </cell>
          <cell r="H2722" t="str">
            <v>5AD5.9</v>
          </cell>
          <cell r="I2722">
            <v>5</v>
          </cell>
        </row>
        <row r="2723">
          <cell r="E2723" t="str">
            <v>ID046844</v>
          </cell>
          <cell r="G2723" t="str">
            <v>SHOULDER SCREW, SM5.95</v>
          </cell>
          <cell r="H2723" t="str">
            <v>5AD1.19</v>
          </cell>
          <cell r="I2723">
            <v>3</v>
          </cell>
        </row>
        <row r="2724">
          <cell r="E2724" t="str">
            <v>ID046845</v>
          </cell>
          <cell r="G2724" t="str">
            <v>SYNCHRONIZER COMPLETE</v>
          </cell>
          <cell r="H2724" t="str">
            <v>5AD7</v>
          </cell>
          <cell r="I2724">
            <v>1</v>
          </cell>
        </row>
        <row r="2725">
          <cell r="E2725" t="str">
            <v>ID046847</v>
          </cell>
          <cell r="G2725" t="str">
            <v>PLUGER PIN</v>
          </cell>
          <cell r="H2725" t="str">
            <v>5AD1.34</v>
          </cell>
          <cell r="I2725">
            <v>3</v>
          </cell>
        </row>
        <row r="2726">
          <cell r="E2726" t="str">
            <v>ID046848</v>
          </cell>
          <cell r="G2726" t="str">
            <v>PRESSER ADJUSTING SCREW</v>
          </cell>
          <cell r="H2726" t="str">
            <v>5AD6.7</v>
          </cell>
          <cell r="I2726">
            <v>4</v>
          </cell>
        </row>
        <row r="2727">
          <cell r="E2727" t="str">
            <v>ID046849</v>
          </cell>
          <cell r="G2727" t="str">
            <v>SCREW, PAN SM4.37-40X25</v>
          </cell>
          <cell r="H2727" t="str">
            <v>5AD2.3</v>
          </cell>
          <cell r="I2727">
            <v>4</v>
          </cell>
        </row>
        <row r="2728">
          <cell r="E2728" t="str">
            <v>ID046850</v>
          </cell>
          <cell r="G2728" t="str">
            <v>RUBBER CAP, 8.5</v>
          </cell>
          <cell r="H2728" t="str">
            <v>5AD4.4</v>
          </cell>
          <cell r="I2728">
            <v>3</v>
          </cell>
        </row>
        <row r="2729">
          <cell r="E2729" t="str">
            <v>ID046851</v>
          </cell>
          <cell r="G2729" t="str">
            <v>OIL FEEDING PIPE</v>
          </cell>
          <cell r="H2729" t="str">
            <v>5AD1.25</v>
          </cell>
          <cell r="I2729">
            <v>5</v>
          </cell>
        </row>
        <row r="2730">
          <cell r="E2730" t="str">
            <v>ID046852</v>
          </cell>
          <cell r="G2730" t="str">
            <v>UPPER THREAD TRIMMER,M</v>
          </cell>
          <cell r="H2730" t="str">
            <v>5AD5.2</v>
          </cell>
          <cell r="I2730">
            <v>4</v>
          </cell>
        </row>
        <row r="2731">
          <cell r="E2731" t="str">
            <v>ID046853</v>
          </cell>
          <cell r="G2731" t="str">
            <v>THREAD TAKE-UP CRANK</v>
          </cell>
          <cell r="H2731" t="str">
            <v>5AD3.3</v>
          </cell>
          <cell r="I2731">
            <v>3</v>
          </cell>
        </row>
        <row r="2732">
          <cell r="E2732" t="str">
            <v>ID046854</v>
          </cell>
          <cell r="G2732" t="str">
            <v>NEEDLE BAR THERAD GUIDE</v>
          </cell>
          <cell r="H2732" t="str">
            <v>5AD3.2</v>
          </cell>
          <cell r="I2732">
            <v>3</v>
          </cell>
        </row>
        <row r="2733">
          <cell r="E2733" t="str">
            <v>ID046855</v>
          </cell>
          <cell r="G2733" t="str">
            <v>TIMEING BELT</v>
          </cell>
          <cell r="H2733" t="str">
            <v>5AD6.9</v>
          </cell>
          <cell r="I2733">
            <v>2</v>
          </cell>
        </row>
        <row r="2734">
          <cell r="E2734" t="str">
            <v>ID046856</v>
          </cell>
          <cell r="G2734" t="str">
            <v>MOTOR LEVER SHAFT</v>
          </cell>
          <cell r="H2734" t="str">
            <v>5AD3.4</v>
          </cell>
          <cell r="I2734">
            <v>3</v>
          </cell>
        </row>
        <row r="2735">
          <cell r="E2735" t="str">
            <v>ID046857</v>
          </cell>
          <cell r="G2735" t="str">
            <v>SHOULER SCEW</v>
          </cell>
          <cell r="H2735" t="str">
            <v>5AD4.5</v>
          </cell>
          <cell r="I2735">
            <v>3</v>
          </cell>
        </row>
        <row r="2736">
          <cell r="E2736" t="str">
            <v>ID046858</v>
          </cell>
          <cell r="G2736" t="str">
            <v>ROLLER</v>
          </cell>
          <cell r="H2736" t="str">
            <v>5AD6.3</v>
          </cell>
          <cell r="I2736">
            <v>3</v>
          </cell>
        </row>
        <row r="2737">
          <cell r="E2737" t="str">
            <v>ID046859</v>
          </cell>
          <cell r="G2737" t="str">
            <v>SPACER</v>
          </cell>
          <cell r="H2737" t="str">
            <v>5AD5.6</v>
          </cell>
          <cell r="I2737">
            <v>3</v>
          </cell>
        </row>
        <row r="2738">
          <cell r="E2738" t="str">
            <v>ID046860</v>
          </cell>
          <cell r="G2738" t="str">
            <v>PRESSER BAR GUIDE BRACKET</v>
          </cell>
          <cell r="H2738" t="str">
            <v>5AD3.8</v>
          </cell>
          <cell r="I2738">
            <v>2</v>
          </cell>
        </row>
        <row r="2739">
          <cell r="E2739" t="str">
            <v>ID046861</v>
          </cell>
          <cell r="G2739" t="str">
            <v>PRESSER BAR SPRING</v>
          </cell>
          <cell r="H2739" t="str">
            <v>5AD6.6</v>
          </cell>
          <cell r="I2739">
            <v>3</v>
          </cell>
        </row>
        <row r="2740">
          <cell r="E2740" t="str">
            <v>ID046862</v>
          </cell>
          <cell r="G2740" t="str">
            <v>TIMEING BELT</v>
          </cell>
          <cell r="H2740" t="str">
            <v>5AD6.9</v>
          </cell>
          <cell r="I2740">
            <v>2</v>
          </cell>
        </row>
        <row r="2741">
          <cell r="E2741" t="str">
            <v>ID046863</v>
          </cell>
          <cell r="G2741" t="str">
            <v>SUPPORT SHAFT</v>
          </cell>
          <cell r="H2741" t="str">
            <v>5AD3.5</v>
          </cell>
          <cell r="I2741">
            <v>3</v>
          </cell>
        </row>
        <row r="2742">
          <cell r="E2742" t="str">
            <v>ID046864</v>
          </cell>
          <cell r="G2742" t="str">
            <v>B-CASE HOLDER POSITION BRACKET</v>
          </cell>
          <cell r="H2742" t="str">
            <v>5AD3.9</v>
          </cell>
          <cell r="I2742">
            <v>1</v>
          </cell>
        </row>
        <row r="2743">
          <cell r="E2743" t="str">
            <v>ID046865</v>
          </cell>
          <cell r="G2743" t="str">
            <v>SPRING</v>
          </cell>
          <cell r="H2743" t="str">
            <v>5AD6.8</v>
          </cell>
          <cell r="I2743">
            <v>5</v>
          </cell>
        </row>
        <row r="2744">
          <cell r="E2744" t="str">
            <v>ID046866</v>
          </cell>
          <cell r="G2744" t="str">
            <v>BOBBIN CASE ASSY</v>
          </cell>
          <cell r="H2744" t="str">
            <v>5AD3.2</v>
          </cell>
          <cell r="I2744">
            <v>5</v>
          </cell>
        </row>
        <row r="2745">
          <cell r="E2745" t="str">
            <v>ID046867</v>
          </cell>
          <cell r="G2745" t="str">
            <v>SPRING,ANTI-SPIN</v>
          </cell>
          <cell r="H2745" t="str">
            <v>5AD5.2</v>
          </cell>
          <cell r="I2745">
            <v>5</v>
          </cell>
        </row>
        <row r="2746">
          <cell r="E2746" t="str">
            <v>ID046868</v>
          </cell>
          <cell r="G2746" t="str">
            <v>LOWER THREAD TRIMMER CAM LEVER</v>
          </cell>
          <cell r="H2746" t="str">
            <v>5AD4.9</v>
          </cell>
          <cell r="I2746">
            <v>2</v>
          </cell>
        </row>
        <row r="2747">
          <cell r="E2747" t="str">
            <v>ID046869</v>
          </cell>
          <cell r="G2747" t="str">
            <v>KNIFE DRVING LEVER</v>
          </cell>
          <cell r="H2747" t="str">
            <v>5AD6.3</v>
          </cell>
          <cell r="I2747">
            <v>2</v>
          </cell>
        </row>
        <row r="2748">
          <cell r="E2748" t="str">
            <v>ID046870</v>
          </cell>
          <cell r="G2748" t="str">
            <v>LEVER ASSY</v>
          </cell>
          <cell r="H2748" t="str">
            <v>5AD6.2</v>
          </cell>
          <cell r="I2748">
            <v>2</v>
          </cell>
        </row>
        <row r="2749">
          <cell r="E2749" t="str">
            <v>ID046871</v>
          </cell>
          <cell r="G2749" t="str">
            <v>COLLAR</v>
          </cell>
          <cell r="H2749" t="str">
            <v>5AD5.8</v>
          </cell>
          <cell r="I2749">
            <v>3</v>
          </cell>
        </row>
        <row r="2750">
          <cell r="E2750" t="str">
            <v>ID046872</v>
          </cell>
          <cell r="G2750" t="str">
            <v>LOWER FIXED KNIFE</v>
          </cell>
          <cell r="H2750" t="str">
            <v>5AD6.1</v>
          </cell>
          <cell r="I2750">
            <v>1</v>
          </cell>
        </row>
        <row r="2751">
          <cell r="E2751" t="str">
            <v>ID046874</v>
          </cell>
          <cell r="G2751" t="str">
            <v>WASHER</v>
          </cell>
          <cell r="H2751" t="str">
            <v>5AD5.7</v>
          </cell>
          <cell r="I2751">
            <v>3</v>
          </cell>
        </row>
        <row r="2752">
          <cell r="E2752" t="str">
            <v>ID046876</v>
          </cell>
          <cell r="G2752" t="str">
            <v>WASHER</v>
          </cell>
          <cell r="H2752" t="str">
            <v>5AD5.4</v>
          </cell>
          <cell r="I2752">
            <v>5</v>
          </cell>
        </row>
        <row r="2753">
          <cell r="E2753" t="str">
            <v>ID046877</v>
          </cell>
          <cell r="G2753" t="str">
            <v>LEVER STOPPER</v>
          </cell>
          <cell r="H2753" t="str">
            <v>5AD4.2</v>
          </cell>
          <cell r="I2753">
            <v>3</v>
          </cell>
        </row>
        <row r="2754">
          <cell r="E2754" t="str">
            <v>ID046878</v>
          </cell>
          <cell r="G2754" t="str">
            <v>THREAD BREAKAGE SENSOR PLATE</v>
          </cell>
          <cell r="H2754" t="str">
            <v>5AD6.6</v>
          </cell>
          <cell r="I2754">
            <v>2</v>
          </cell>
        </row>
        <row r="2755">
          <cell r="E2755" t="str">
            <v>ID046879</v>
          </cell>
          <cell r="G2755" t="str">
            <v>DRIVING SHAFT HOLDER ASSY</v>
          </cell>
          <cell r="H2755" t="str">
            <v>5AD6.4</v>
          </cell>
          <cell r="I2755">
            <v>2</v>
          </cell>
        </row>
        <row r="2756">
          <cell r="E2756" t="str">
            <v>ID046880</v>
          </cell>
          <cell r="G2756" t="str">
            <v>ADJUSTING SCREW</v>
          </cell>
          <cell r="H2756" t="str">
            <v>5AD4.4</v>
          </cell>
          <cell r="I2756">
            <v>2</v>
          </cell>
        </row>
        <row r="2757">
          <cell r="E2757" t="str">
            <v>ID046881</v>
          </cell>
          <cell r="G2757" t="str">
            <v>CUSHION SPRING</v>
          </cell>
          <cell r="H2757" t="str">
            <v>5AD6.7</v>
          </cell>
          <cell r="I2757">
            <v>2</v>
          </cell>
        </row>
        <row r="2758">
          <cell r="E2758" t="str">
            <v>ID046882</v>
          </cell>
          <cell r="G2758" t="str">
            <v>CUSHION SUPPORT</v>
          </cell>
          <cell r="H2758" t="str">
            <v>5AD6.7</v>
          </cell>
          <cell r="I2758">
            <v>3</v>
          </cell>
        </row>
        <row r="2759">
          <cell r="E2759" t="str">
            <v>ID046883</v>
          </cell>
          <cell r="G2759" t="str">
            <v>SHOULDER SCREW, SM3.57</v>
          </cell>
          <cell r="H2759" t="str">
            <v>5AD2.18</v>
          </cell>
          <cell r="I2759">
            <v>3</v>
          </cell>
        </row>
        <row r="2760">
          <cell r="E2760" t="str">
            <v>ID046884</v>
          </cell>
          <cell r="G2760" t="str">
            <v>EXTENSIONSPRING</v>
          </cell>
          <cell r="H2760" t="str">
            <v>5AD6.6</v>
          </cell>
          <cell r="I2760">
            <v>2</v>
          </cell>
        </row>
        <row r="2761">
          <cell r="E2761" t="str">
            <v>ID046885</v>
          </cell>
          <cell r="G2761" t="str">
            <v>PLATE SPRING</v>
          </cell>
          <cell r="H2761" t="str">
            <v>5AD4.6</v>
          </cell>
          <cell r="I2761">
            <v>2</v>
          </cell>
        </row>
        <row r="2762">
          <cell r="E2762" t="str">
            <v>ID046886</v>
          </cell>
          <cell r="G2762" t="str">
            <v>STOPPER CUSHION</v>
          </cell>
          <cell r="H2762" t="str">
            <v>5AD4.9</v>
          </cell>
          <cell r="I2762">
            <v>2</v>
          </cell>
        </row>
        <row r="2763">
          <cell r="E2763" t="str">
            <v>ID046887</v>
          </cell>
          <cell r="G2763" t="str">
            <v>SHOULDER SCERW, SM4.37</v>
          </cell>
          <cell r="H2763" t="str">
            <v>5AD5.3</v>
          </cell>
          <cell r="I2763">
            <v>5</v>
          </cell>
        </row>
        <row r="2764">
          <cell r="E2764" t="str">
            <v>ID046888</v>
          </cell>
          <cell r="G2764" t="str">
            <v>SPING</v>
          </cell>
          <cell r="H2764" t="str">
            <v>5AD3.7</v>
          </cell>
          <cell r="I2764">
            <v>5</v>
          </cell>
        </row>
        <row r="2765">
          <cell r="E2765" t="str">
            <v>ID046889</v>
          </cell>
          <cell r="G2765" t="str">
            <v>SPRING</v>
          </cell>
          <cell r="H2765" t="str">
            <v>5AD4.6</v>
          </cell>
          <cell r="I2765">
            <v>2</v>
          </cell>
        </row>
        <row r="2766">
          <cell r="E2766" t="str">
            <v>ID046891</v>
          </cell>
          <cell r="G2766" t="str">
            <v>DRIVING LEVER ROLLER</v>
          </cell>
          <cell r="H2766" t="str">
            <v>5AD4.3</v>
          </cell>
          <cell r="I2766">
            <v>1</v>
          </cell>
        </row>
        <row r="2767">
          <cell r="E2767" t="str">
            <v>ID046892</v>
          </cell>
          <cell r="G2767" t="str">
            <v>BALL BEARING, 106ZZS</v>
          </cell>
          <cell r="H2767" t="str">
            <v>5AD1.30</v>
          </cell>
          <cell r="I2767">
            <v>3</v>
          </cell>
        </row>
        <row r="2768">
          <cell r="E2768" t="str">
            <v>ID046893</v>
          </cell>
          <cell r="G2768" t="str">
            <v>SHOULDER SCREW</v>
          </cell>
          <cell r="H2768" t="str">
            <v>5AD2.20</v>
          </cell>
          <cell r="I2768">
            <v>5</v>
          </cell>
        </row>
        <row r="2769">
          <cell r="E2769" t="str">
            <v>ID046894</v>
          </cell>
          <cell r="G2769" t="str">
            <v>ROLLER SHAFT</v>
          </cell>
          <cell r="H2769" t="str">
            <v>5AD5.3</v>
          </cell>
          <cell r="I2769">
            <v>2</v>
          </cell>
        </row>
        <row r="2770">
          <cell r="E2770" t="str">
            <v>ID046895</v>
          </cell>
          <cell r="G2770" t="str">
            <v>DIFFERENTIAL ARM ROLLER</v>
          </cell>
          <cell r="H2770" t="str">
            <v>5AD3.5</v>
          </cell>
          <cell r="I2770">
            <v>2</v>
          </cell>
        </row>
        <row r="2771">
          <cell r="E2771" t="str">
            <v>ID046896</v>
          </cell>
          <cell r="G2771" t="str">
            <v>SHOULDER SCREW, SM6.35</v>
          </cell>
          <cell r="H2771" t="str">
            <v>5AD2.21</v>
          </cell>
          <cell r="I2771">
            <v>5</v>
          </cell>
        </row>
        <row r="2772">
          <cell r="E2772" t="str">
            <v>ID046897</v>
          </cell>
          <cell r="G2772" t="str">
            <v>TENSION STUD BRACKET ASSY</v>
          </cell>
          <cell r="H2772" t="str">
            <v>5AD5.6</v>
          </cell>
          <cell r="I2772">
            <v>3</v>
          </cell>
        </row>
        <row r="2773">
          <cell r="E2773" t="str">
            <v>ID046898</v>
          </cell>
          <cell r="G2773" t="str">
            <v>TIENSION STUD ASSY</v>
          </cell>
          <cell r="H2773" t="str">
            <v>5AD6.5</v>
          </cell>
          <cell r="I2773">
            <v>1</v>
          </cell>
        </row>
        <row r="2774">
          <cell r="E2774" t="str">
            <v>ID046899</v>
          </cell>
          <cell r="G2774" t="str">
            <v>SUB THREAD TENSION ASSY</v>
          </cell>
          <cell r="H2774" t="str">
            <v>5AD6.5</v>
          </cell>
          <cell r="I2774">
            <v>3</v>
          </cell>
        </row>
        <row r="2775">
          <cell r="E2775" t="str">
            <v>ID046900</v>
          </cell>
          <cell r="G2775" t="str">
            <v>CUTTER</v>
          </cell>
          <cell r="H2775" t="str">
            <v>5AD6.1</v>
          </cell>
          <cell r="I2775">
            <v>2</v>
          </cell>
        </row>
        <row r="2776">
          <cell r="E2776" t="str">
            <v>ID046901</v>
          </cell>
          <cell r="G2776" t="str">
            <v>U-THREAD TRIMMSTOPPER</v>
          </cell>
          <cell r="H2776" t="str">
            <v>5AD5.7</v>
          </cell>
          <cell r="I2776">
            <v>7</v>
          </cell>
        </row>
        <row r="2777">
          <cell r="E2777" t="str">
            <v>ID046902</v>
          </cell>
          <cell r="G2777" t="str">
            <v>SCREW, SM6.35</v>
          </cell>
          <cell r="H2777" t="str">
            <v>5AD2.16</v>
          </cell>
          <cell r="I2777">
            <v>5</v>
          </cell>
        </row>
        <row r="2778">
          <cell r="E2778" t="str">
            <v>ID046904</v>
          </cell>
          <cell r="G2778" t="str">
            <v>SET SCREW, SM3.18</v>
          </cell>
          <cell r="H2778" t="str">
            <v>5AD2.7</v>
          </cell>
          <cell r="I2778">
            <v>3</v>
          </cell>
        </row>
        <row r="2779">
          <cell r="E2779" t="str">
            <v>ID046906</v>
          </cell>
          <cell r="G2779" t="str">
            <v>BOLT, SOCKET SM4.37-40X8</v>
          </cell>
          <cell r="H2779" t="str">
            <v>5AD2.13</v>
          </cell>
          <cell r="I2779">
            <v>5</v>
          </cell>
        </row>
        <row r="2780">
          <cell r="E2780" t="str">
            <v>ID046907</v>
          </cell>
          <cell r="G2780" t="str">
            <v>BOLT, SOCKET SM4.37-40X6</v>
          </cell>
          <cell r="H2780" t="str">
            <v>5AD2.14</v>
          </cell>
          <cell r="I2780">
            <v>5</v>
          </cell>
        </row>
        <row r="2781">
          <cell r="E2781" t="str">
            <v>ID046908</v>
          </cell>
          <cell r="G2781" t="str">
            <v>BOLT, SOCKET SM4.37-40X15</v>
          </cell>
          <cell r="H2781" t="str">
            <v>5AD1.28</v>
          </cell>
          <cell r="I2781">
            <v>5</v>
          </cell>
        </row>
        <row r="2782">
          <cell r="E2782" t="str">
            <v>ID046909</v>
          </cell>
          <cell r="G2782" t="str">
            <v>BOLT, SOCKET SM4.37-40X10</v>
          </cell>
          <cell r="H2782" t="str">
            <v>5AD1.18</v>
          </cell>
          <cell r="I2782">
            <v>4</v>
          </cell>
        </row>
        <row r="2783">
          <cell r="E2783" t="str">
            <v>ID046910</v>
          </cell>
          <cell r="G2783" t="str">
            <v>BOLT, SOCKET SM4.37-40X12</v>
          </cell>
          <cell r="H2783" t="str">
            <v>5AD1.25</v>
          </cell>
          <cell r="I2783">
            <v>3</v>
          </cell>
        </row>
        <row r="2784">
          <cell r="E2784" t="str">
            <v>ID046911</v>
          </cell>
          <cell r="G2784" t="str">
            <v>SET SCREW</v>
          </cell>
          <cell r="H2784" t="str">
            <v>5AF2.6</v>
          </cell>
          <cell r="I2784">
            <v>5</v>
          </cell>
        </row>
        <row r="2785">
          <cell r="E2785" t="str">
            <v>ID046912</v>
          </cell>
          <cell r="G2785" t="str">
            <v>SCREW</v>
          </cell>
          <cell r="H2785" t="str">
            <v>5AF2.7</v>
          </cell>
          <cell r="I2785">
            <v>10</v>
          </cell>
        </row>
        <row r="2786">
          <cell r="E2786" t="str">
            <v>ID046913</v>
          </cell>
          <cell r="G2786" t="str">
            <v>TEENSION RELEASERSOLENOID LINK</v>
          </cell>
          <cell r="H2786" t="str">
            <v>5AD3.4</v>
          </cell>
          <cell r="I2786">
            <v>1</v>
          </cell>
        </row>
        <row r="2787">
          <cell r="E2787" t="str">
            <v>ID046914</v>
          </cell>
          <cell r="G2787" t="str">
            <v>ROTARY HOOK</v>
          </cell>
          <cell r="H2787" t="str">
            <v>5AD7</v>
          </cell>
          <cell r="I2787">
            <v>6</v>
          </cell>
        </row>
        <row r="2788">
          <cell r="E2788" t="str">
            <v>ID046915</v>
          </cell>
          <cell r="G2788" t="str">
            <v>NEEDLE BAR</v>
          </cell>
          <cell r="H2788" t="str">
            <v>5AD7</v>
          </cell>
          <cell r="I2788">
            <v>2</v>
          </cell>
        </row>
        <row r="2789">
          <cell r="E2789" t="str">
            <v>ID046916</v>
          </cell>
          <cell r="G2789" t="str">
            <v>WASHER, PLAIN L4.7 :D</v>
          </cell>
          <cell r="H2789" t="str">
            <v>5AD4.4</v>
          </cell>
          <cell r="I2789">
            <v>3</v>
          </cell>
        </row>
        <row r="2790">
          <cell r="E2790" t="str">
            <v>ID046917</v>
          </cell>
          <cell r="G2790" t="str">
            <v>NEEDLE BAR CONNECTING ROD SET</v>
          </cell>
          <cell r="H2790" t="str">
            <v>5AD5.5</v>
          </cell>
          <cell r="I2790">
            <v>2</v>
          </cell>
        </row>
        <row r="2791">
          <cell r="E2791" t="str">
            <v>ID046918</v>
          </cell>
          <cell r="G2791" t="str">
            <v>SCREW</v>
          </cell>
          <cell r="H2791" t="str">
            <v>5M7.25</v>
          </cell>
          <cell r="I2791">
            <v>28</v>
          </cell>
        </row>
        <row r="2792">
          <cell r="E2792" t="str">
            <v>ID046919</v>
          </cell>
          <cell r="G2792" t="str">
            <v>SCREW</v>
          </cell>
          <cell r="H2792" t="str">
            <v>5T4.11</v>
          </cell>
          <cell r="I2792">
            <v>48</v>
          </cell>
        </row>
        <row r="2793">
          <cell r="E2793" t="str">
            <v>ID046920</v>
          </cell>
          <cell r="G2793" t="str">
            <v>SCREW</v>
          </cell>
          <cell r="H2793" t="str">
            <v>5X6.18</v>
          </cell>
          <cell r="I2793">
            <v>27</v>
          </cell>
        </row>
        <row r="2794">
          <cell r="E2794" t="str">
            <v>ID046921</v>
          </cell>
          <cell r="G2794" t="str">
            <v>SCREW</v>
          </cell>
          <cell r="H2794" t="str">
            <v>5X7.6</v>
          </cell>
          <cell r="I2794">
            <v>28</v>
          </cell>
        </row>
        <row r="2795">
          <cell r="E2795" t="str">
            <v>ID046922</v>
          </cell>
          <cell r="G2795" t="str">
            <v>SCREW</v>
          </cell>
          <cell r="H2795" t="str">
            <v>5X6.15</v>
          </cell>
          <cell r="I2795">
            <v>26</v>
          </cell>
        </row>
        <row r="2796">
          <cell r="E2796" t="str">
            <v>ID046923</v>
          </cell>
          <cell r="G2796" t="str">
            <v>SCREW</v>
          </cell>
          <cell r="H2796" t="str">
            <v>5X6.11</v>
          </cell>
          <cell r="I2796">
            <v>26</v>
          </cell>
        </row>
        <row r="2797">
          <cell r="E2797" t="str">
            <v>ID046924</v>
          </cell>
          <cell r="G2797" t="str">
            <v>E- SCREW</v>
          </cell>
          <cell r="H2797" t="str">
            <v>5T4.14</v>
          </cell>
          <cell r="I2797">
            <v>53</v>
          </cell>
        </row>
        <row r="2798">
          <cell r="E2798" t="str">
            <v>ID046925</v>
          </cell>
          <cell r="G2798" t="str">
            <v>E_SCREW</v>
          </cell>
          <cell r="H2798" t="str">
            <v>5T2.11</v>
          </cell>
          <cell r="I2798">
            <v>10</v>
          </cell>
        </row>
        <row r="2799">
          <cell r="E2799" t="str">
            <v>ID046926</v>
          </cell>
          <cell r="G2799" t="str">
            <v>SCREW</v>
          </cell>
          <cell r="H2799" t="str">
            <v>5X7.24</v>
          </cell>
          <cell r="I2799">
            <v>18</v>
          </cell>
        </row>
        <row r="2800">
          <cell r="E2800" t="str">
            <v>ID046927</v>
          </cell>
          <cell r="G2800" t="str">
            <v>E_SCREW</v>
          </cell>
          <cell r="H2800" t="str">
            <v>5T4.18</v>
          </cell>
          <cell r="I2800">
            <v>10</v>
          </cell>
        </row>
        <row r="2801">
          <cell r="E2801" t="str">
            <v>ID046928</v>
          </cell>
          <cell r="G2801" t="str">
            <v>E_SCREW</v>
          </cell>
          <cell r="H2801" t="str">
            <v>5T5.17</v>
          </cell>
          <cell r="I2801">
            <v>13</v>
          </cell>
        </row>
        <row r="2802">
          <cell r="E2802" t="str">
            <v>ID046929</v>
          </cell>
          <cell r="G2802" t="str">
            <v>E_SCREW</v>
          </cell>
          <cell r="H2802" t="str">
            <v>5T4.23</v>
          </cell>
          <cell r="I2802">
            <v>22</v>
          </cell>
        </row>
        <row r="2803">
          <cell r="E2803" t="str">
            <v>ID046930</v>
          </cell>
          <cell r="G2803" t="str">
            <v>E- SCREW</v>
          </cell>
          <cell r="H2803" t="str">
            <v>5T1.17</v>
          </cell>
          <cell r="I2803">
            <v>78</v>
          </cell>
        </row>
        <row r="2804">
          <cell r="E2804" t="str">
            <v>ID046931</v>
          </cell>
          <cell r="G2804" t="str">
            <v>E_SCREW</v>
          </cell>
          <cell r="H2804" t="str">
            <v>5X6.27</v>
          </cell>
          <cell r="I2804">
            <v>8</v>
          </cell>
        </row>
        <row r="2805">
          <cell r="E2805" t="str">
            <v>ID046932</v>
          </cell>
          <cell r="G2805" t="str">
            <v>E_SCREW</v>
          </cell>
          <cell r="H2805" t="str">
            <v>5T4.5</v>
          </cell>
          <cell r="I2805">
            <v>14</v>
          </cell>
        </row>
        <row r="2806">
          <cell r="E2806" t="str">
            <v>ID046933</v>
          </cell>
          <cell r="G2806" t="str">
            <v>E_SCREW</v>
          </cell>
          <cell r="H2806" t="str">
            <v>5T5.34</v>
          </cell>
          <cell r="I2806">
            <v>40</v>
          </cell>
        </row>
        <row r="2807">
          <cell r="E2807" t="str">
            <v>ID046934</v>
          </cell>
          <cell r="G2807" t="str">
            <v>E_SCREW</v>
          </cell>
          <cell r="H2807" t="str">
            <v>5T5.30</v>
          </cell>
          <cell r="I2807">
            <v>1</v>
          </cell>
        </row>
        <row r="2808">
          <cell r="E2808" t="str">
            <v>ID046935</v>
          </cell>
          <cell r="G2808" t="str">
            <v>SCREW</v>
          </cell>
          <cell r="H2808" t="str">
            <v>5T1.9</v>
          </cell>
          <cell r="I2808">
            <v>2</v>
          </cell>
        </row>
        <row r="2809">
          <cell r="E2809" t="str">
            <v>ID046936</v>
          </cell>
          <cell r="G2809" t="str">
            <v>SCREW</v>
          </cell>
          <cell r="H2809" t="str">
            <v>5X6.7</v>
          </cell>
          <cell r="I2809">
            <v>13</v>
          </cell>
        </row>
        <row r="2810">
          <cell r="E2810" t="str">
            <v>ID046937</v>
          </cell>
          <cell r="G2810" t="str">
            <v>E_SCREW</v>
          </cell>
          <cell r="H2810" t="str">
            <v>5T1.18</v>
          </cell>
          <cell r="I2810">
            <v>11</v>
          </cell>
        </row>
        <row r="2811">
          <cell r="E2811" t="str">
            <v>ID046938</v>
          </cell>
          <cell r="G2811" t="str">
            <v>SCREW</v>
          </cell>
          <cell r="H2811" t="str">
            <v>5T3.4</v>
          </cell>
          <cell r="I2811">
            <v>22</v>
          </cell>
        </row>
        <row r="2812">
          <cell r="E2812" t="str">
            <v>ID046939</v>
          </cell>
          <cell r="G2812" t="str">
            <v>E_SCREW</v>
          </cell>
          <cell r="H2812" t="str">
            <v>5T5.19</v>
          </cell>
          <cell r="I2812">
            <v>30</v>
          </cell>
        </row>
        <row r="2813">
          <cell r="E2813" t="str">
            <v>ID046940</v>
          </cell>
          <cell r="G2813" t="str">
            <v>E_SCREW</v>
          </cell>
          <cell r="H2813" t="str">
            <v>5T4.9</v>
          </cell>
          <cell r="I2813">
            <v>30</v>
          </cell>
        </row>
        <row r="2814">
          <cell r="E2814" t="str">
            <v>ID046941</v>
          </cell>
          <cell r="G2814" t="str">
            <v>E_SCREW</v>
          </cell>
          <cell r="H2814" t="str">
            <v>5T5.14</v>
          </cell>
          <cell r="I2814">
            <v>10</v>
          </cell>
        </row>
        <row r="2815">
          <cell r="E2815" t="str">
            <v>ID046942</v>
          </cell>
          <cell r="G2815" t="str">
            <v>SCREW</v>
          </cell>
          <cell r="H2815" t="str">
            <v>5T1.22</v>
          </cell>
          <cell r="I2815">
            <v>67</v>
          </cell>
        </row>
        <row r="2816">
          <cell r="E2816" t="str">
            <v>ID046943</v>
          </cell>
          <cell r="G2816" t="str">
            <v>E_SCREW</v>
          </cell>
          <cell r="H2816" t="str">
            <v>5T5.31</v>
          </cell>
          <cell r="I2816">
            <v>12</v>
          </cell>
        </row>
        <row r="2817">
          <cell r="E2817" t="str">
            <v>ID046944</v>
          </cell>
          <cell r="G2817" t="str">
            <v>SCREW</v>
          </cell>
          <cell r="H2817" t="str">
            <v>5X6.26</v>
          </cell>
          <cell r="I2817">
            <v>3</v>
          </cell>
        </row>
        <row r="2818">
          <cell r="E2818" t="str">
            <v>ID046945</v>
          </cell>
          <cell r="G2818" t="str">
            <v>E_SCREW</v>
          </cell>
          <cell r="H2818" t="str">
            <v>5T5.21</v>
          </cell>
          <cell r="I2818">
            <v>42</v>
          </cell>
        </row>
        <row r="2819">
          <cell r="E2819" t="str">
            <v>ID046946</v>
          </cell>
          <cell r="G2819" t="str">
            <v>E_SCREW</v>
          </cell>
          <cell r="H2819" t="str">
            <v>5T2.28</v>
          </cell>
          <cell r="I2819">
            <v>44</v>
          </cell>
        </row>
        <row r="2820">
          <cell r="E2820" t="str">
            <v>ID046947</v>
          </cell>
          <cell r="G2820" t="str">
            <v>E_SCREW</v>
          </cell>
          <cell r="H2820" t="str">
            <v>5T2.34</v>
          </cell>
          <cell r="I2820">
            <v>20</v>
          </cell>
        </row>
        <row r="2821">
          <cell r="E2821" t="str">
            <v>ID046948</v>
          </cell>
          <cell r="G2821" t="str">
            <v>E_SCREW</v>
          </cell>
          <cell r="H2821" t="str">
            <v>5T4.13</v>
          </cell>
          <cell r="I2821">
            <v>18</v>
          </cell>
        </row>
        <row r="2822">
          <cell r="E2822" t="str">
            <v>ID046949</v>
          </cell>
          <cell r="G2822" t="str">
            <v>E_SCREW</v>
          </cell>
          <cell r="H2822" t="str">
            <v>5T4.3</v>
          </cell>
          <cell r="I2822">
            <v>52</v>
          </cell>
        </row>
        <row r="2823">
          <cell r="E2823" t="str">
            <v>ID046950</v>
          </cell>
          <cell r="G2823" t="str">
            <v>E_SCREW</v>
          </cell>
          <cell r="H2823" t="str">
            <v>5T6.18</v>
          </cell>
          <cell r="I2823">
            <v>12</v>
          </cell>
        </row>
        <row r="2824">
          <cell r="E2824" t="str">
            <v>ID046951</v>
          </cell>
          <cell r="G2824" t="str">
            <v>E_SCREW</v>
          </cell>
          <cell r="H2824" t="str">
            <v>5T3.11</v>
          </cell>
          <cell r="I2824">
            <v>52</v>
          </cell>
        </row>
        <row r="2825">
          <cell r="E2825" t="str">
            <v>ID046952</v>
          </cell>
          <cell r="G2825" t="str">
            <v>E_SCREW</v>
          </cell>
          <cell r="H2825" t="str">
            <v>5T3.15</v>
          </cell>
          <cell r="I2825">
            <v>20</v>
          </cell>
        </row>
        <row r="2826">
          <cell r="E2826" t="str">
            <v>ID046953</v>
          </cell>
          <cell r="G2826" t="str">
            <v>E_SCREW</v>
          </cell>
          <cell r="H2826" t="str">
            <v>5T1.28</v>
          </cell>
          <cell r="I2826">
            <v>11</v>
          </cell>
        </row>
        <row r="2827">
          <cell r="E2827" t="str">
            <v>ID046954</v>
          </cell>
          <cell r="G2827" t="str">
            <v>E-SCREW</v>
          </cell>
          <cell r="H2827" t="str">
            <v>5X7.11</v>
          </cell>
          <cell r="I2827">
            <v>9</v>
          </cell>
        </row>
        <row r="2828">
          <cell r="E2828" t="str">
            <v>ID046955</v>
          </cell>
          <cell r="G2828" t="str">
            <v>E_SCREW</v>
          </cell>
          <cell r="H2828" t="str">
            <v>5T2.33</v>
          </cell>
          <cell r="I2828">
            <v>12</v>
          </cell>
        </row>
        <row r="2829">
          <cell r="E2829" t="str">
            <v>ID046956</v>
          </cell>
          <cell r="G2829" t="str">
            <v>E_SCREW</v>
          </cell>
          <cell r="H2829" t="str">
            <v>5T3.9</v>
          </cell>
          <cell r="I2829">
            <v>12</v>
          </cell>
        </row>
        <row r="2830">
          <cell r="E2830" t="str">
            <v>ID046957</v>
          </cell>
          <cell r="G2830" t="str">
            <v>E_SCREW</v>
          </cell>
          <cell r="H2830" t="str">
            <v>5T2.29</v>
          </cell>
          <cell r="I2830">
            <v>32</v>
          </cell>
        </row>
        <row r="2831">
          <cell r="E2831" t="str">
            <v>ID046958</v>
          </cell>
          <cell r="G2831" t="str">
            <v>E_SCREW</v>
          </cell>
          <cell r="H2831" t="str">
            <v>5T6.22</v>
          </cell>
          <cell r="I2831">
            <v>12</v>
          </cell>
        </row>
        <row r="2832">
          <cell r="E2832" t="str">
            <v>ID046959</v>
          </cell>
          <cell r="G2832" t="str">
            <v>SCREW</v>
          </cell>
          <cell r="H2832" t="str">
            <v>5W5.1</v>
          </cell>
          <cell r="I2832">
            <v>5</v>
          </cell>
        </row>
        <row r="2833">
          <cell r="E2833" t="str">
            <v>ID046960</v>
          </cell>
          <cell r="G2833" t="str">
            <v>E SCREW</v>
          </cell>
          <cell r="H2833" t="str">
            <v>5X6.19</v>
          </cell>
          <cell r="I2833">
            <v>36</v>
          </cell>
        </row>
        <row r="2834">
          <cell r="E2834" t="str">
            <v>ID046961</v>
          </cell>
          <cell r="G2834" t="str">
            <v>E_SCREW</v>
          </cell>
          <cell r="H2834" t="str">
            <v>5T6.26</v>
          </cell>
          <cell r="I2834">
            <v>6</v>
          </cell>
        </row>
        <row r="2835">
          <cell r="E2835" t="str">
            <v>ID046962</v>
          </cell>
          <cell r="G2835" t="str">
            <v>E_SCREW</v>
          </cell>
          <cell r="H2835" t="str">
            <v>5T6.32</v>
          </cell>
          <cell r="I2835">
            <v>12</v>
          </cell>
        </row>
        <row r="2836">
          <cell r="E2836" t="str">
            <v>ID046963</v>
          </cell>
          <cell r="G2836" t="str">
            <v>E_SCREW</v>
          </cell>
          <cell r="H2836" t="str">
            <v>5T3.23</v>
          </cell>
          <cell r="I2836">
            <v>4</v>
          </cell>
        </row>
        <row r="2837">
          <cell r="E2837" t="str">
            <v>ID046964</v>
          </cell>
          <cell r="G2837" t="str">
            <v>SCREW</v>
          </cell>
          <cell r="H2837" t="str">
            <v>5X7.20</v>
          </cell>
          <cell r="I2837">
            <v>10</v>
          </cell>
        </row>
        <row r="2838">
          <cell r="E2838" t="str">
            <v>ID046965</v>
          </cell>
          <cell r="G2838" t="str">
            <v>SCREW</v>
          </cell>
          <cell r="H2838" t="str">
            <v>5X7.12</v>
          </cell>
          <cell r="I2838">
            <v>3</v>
          </cell>
        </row>
        <row r="2839">
          <cell r="E2839" t="str">
            <v>ID046966</v>
          </cell>
          <cell r="G2839" t="str">
            <v>E_SCREW</v>
          </cell>
          <cell r="H2839" t="str">
            <v>5T3.20</v>
          </cell>
          <cell r="I2839">
            <v>22</v>
          </cell>
        </row>
        <row r="2840">
          <cell r="E2840" t="str">
            <v>ID046967</v>
          </cell>
          <cell r="G2840" t="str">
            <v>E_SCREW</v>
          </cell>
          <cell r="H2840" t="str">
            <v>5T3.26</v>
          </cell>
          <cell r="I2840">
            <v>30</v>
          </cell>
        </row>
        <row r="2841">
          <cell r="E2841" t="str">
            <v>ID046968</v>
          </cell>
          <cell r="G2841" t="str">
            <v>E_SCREW</v>
          </cell>
          <cell r="H2841" t="str">
            <v>5T2.9</v>
          </cell>
          <cell r="I2841">
            <v>6</v>
          </cell>
        </row>
        <row r="2842">
          <cell r="E2842" t="str">
            <v>ID046969</v>
          </cell>
          <cell r="G2842" t="str">
            <v>E SCREW</v>
          </cell>
          <cell r="H2842" t="str">
            <v>5X6.20</v>
          </cell>
          <cell r="I2842">
            <v>20</v>
          </cell>
        </row>
        <row r="2843">
          <cell r="E2843" t="str">
            <v>ID046970</v>
          </cell>
          <cell r="G2843" t="str">
            <v>E_SCREW</v>
          </cell>
          <cell r="H2843" t="str">
            <v>5T5.32</v>
          </cell>
          <cell r="I2843">
            <v>10</v>
          </cell>
        </row>
        <row r="2844">
          <cell r="E2844" t="str">
            <v>ID046971</v>
          </cell>
          <cell r="G2844" t="str">
            <v>SCREW</v>
          </cell>
          <cell r="H2844" t="str">
            <v>5X6.28</v>
          </cell>
          <cell r="I2844">
            <v>27</v>
          </cell>
        </row>
        <row r="2845">
          <cell r="E2845" t="str">
            <v>ID046972</v>
          </cell>
          <cell r="G2845" t="str">
            <v>E-SCREW</v>
          </cell>
          <cell r="H2845" t="str">
            <v>5X7.2</v>
          </cell>
          <cell r="I2845">
            <v>3</v>
          </cell>
        </row>
        <row r="2846">
          <cell r="E2846" t="str">
            <v>ID046973</v>
          </cell>
          <cell r="G2846" t="str">
            <v>E_SCREW</v>
          </cell>
          <cell r="H2846" t="str">
            <v>5T5.36</v>
          </cell>
          <cell r="I2846">
            <v>23</v>
          </cell>
        </row>
        <row r="2847">
          <cell r="E2847" t="str">
            <v>ID046974</v>
          </cell>
          <cell r="G2847" t="str">
            <v>SCREW</v>
          </cell>
          <cell r="H2847" t="str">
            <v>5X6.11</v>
          </cell>
          <cell r="I2847">
            <v>15</v>
          </cell>
        </row>
        <row r="2848">
          <cell r="E2848" t="str">
            <v>ID046975</v>
          </cell>
          <cell r="G2848" t="str">
            <v>E SCREW</v>
          </cell>
          <cell r="H2848" t="str">
            <v>5X7.17</v>
          </cell>
          <cell r="I2848">
            <v>18</v>
          </cell>
        </row>
        <row r="2849">
          <cell r="E2849" t="str">
            <v>ID046976</v>
          </cell>
          <cell r="G2849" t="str">
            <v>0IL FELT</v>
          </cell>
          <cell r="H2849" t="str">
            <v>5W7.9</v>
          </cell>
          <cell r="I2849">
            <v>25</v>
          </cell>
        </row>
        <row r="2850">
          <cell r="E2850" t="str">
            <v>ID046977</v>
          </cell>
          <cell r="G2850" t="str">
            <v>SCREW</v>
          </cell>
          <cell r="H2850" t="str">
            <v>5T5.3</v>
          </cell>
          <cell r="I2850">
            <v>27</v>
          </cell>
        </row>
        <row r="2851">
          <cell r="E2851" t="str">
            <v>ID046978</v>
          </cell>
          <cell r="G2851" t="str">
            <v>M_SCREW</v>
          </cell>
          <cell r="H2851" t="str">
            <v>5T3.25</v>
          </cell>
          <cell r="I2851">
            <v>13</v>
          </cell>
        </row>
        <row r="2852">
          <cell r="E2852" t="str">
            <v>ID046979</v>
          </cell>
          <cell r="G2852" t="str">
            <v>M_SCREW</v>
          </cell>
          <cell r="H2852" t="str">
            <v>5T4.1</v>
          </cell>
          <cell r="I2852">
            <v>15</v>
          </cell>
        </row>
        <row r="2853">
          <cell r="E2853" t="str">
            <v>ID046980</v>
          </cell>
          <cell r="G2853" t="str">
            <v>E_SCREW</v>
          </cell>
          <cell r="H2853" t="str">
            <v>5T4.10</v>
          </cell>
          <cell r="I2853">
            <v>6</v>
          </cell>
        </row>
        <row r="2854">
          <cell r="E2854" t="str">
            <v>ID046981</v>
          </cell>
          <cell r="G2854" t="str">
            <v>E_SCREW</v>
          </cell>
          <cell r="H2854" t="str">
            <v>5T2.27</v>
          </cell>
          <cell r="I2854">
            <v>17</v>
          </cell>
        </row>
        <row r="2855">
          <cell r="E2855" t="str">
            <v>ID046982</v>
          </cell>
          <cell r="G2855" t="str">
            <v>E_SCREW</v>
          </cell>
          <cell r="H2855" t="str">
            <v>5T5.15</v>
          </cell>
          <cell r="I2855">
            <v>54</v>
          </cell>
        </row>
        <row r="2856">
          <cell r="E2856" t="str">
            <v>ID046983</v>
          </cell>
          <cell r="G2856" t="str">
            <v>E-SCREW</v>
          </cell>
          <cell r="H2856" t="str">
            <v>5W4.8</v>
          </cell>
          <cell r="I2856">
            <v>1</v>
          </cell>
        </row>
        <row r="2857">
          <cell r="E2857" t="str">
            <v>ID046984</v>
          </cell>
          <cell r="G2857" t="str">
            <v>SCREW</v>
          </cell>
          <cell r="H2857" t="str">
            <v>5X6.10</v>
          </cell>
          <cell r="I2857">
            <v>25</v>
          </cell>
        </row>
        <row r="2858">
          <cell r="E2858" t="str">
            <v>ID046985</v>
          </cell>
          <cell r="G2858" t="str">
            <v>SCREW</v>
          </cell>
          <cell r="H2858" t="str">
            <v>5T3.34</v>
          </cell>
          <cell r="I2858">
            <v>36</v>
          </cell>
        </row>
        <row r="2859">
          <cell r="E2859" t="str">
            <v>ID046986</v>
          </cell>
          <cell r="G2859" t="str">
            <v>E_SCREW</v>
          </cell>
          <cell r="H2859" t="str">
            <v>5T6.20</v>
          </cell>
          <cell r="I2859">
            <v>11</v>
          </cell>
        </row>
        <row r="2860">
          <cell r="E2860" t="str">
            <v>ID046987</v>
          </cell>
          <cell r="G2860" t="str">
            <v>E SCREW</v>
          </cell>
          <cell r="H2860" t="str">
            <v>5X6.8</v>
          </cell>
          <cell r="I2860">
            <v>14</v>
          </cell>
        </row>
        <row r="2861">
          <cell r="E2861" t="str">
            <v>ID046988</v>
          </cell>
          <cell r="G2861" t="str">
            <v>M_SCREW</v>
          </cell>
          <cell r="H2861" t="str">
            <v>5T6.4</v>
          </cell>
          <cell r="I2861">
            <v>24</v>
          </cell>
        </row>
        <row r="2862">
          <cell r="E2862" t="str">
            <v>ID046989</v>
          </cell>
          <cell r="G2862" t="str">
            <v>M_SCREW</v>
          </cell>
          <cell r="H2862" t="str">
            <v>5T5.22</v>
          </cell>
          <cell r="I2862">
            <v>6</v>
          </cell>
        </row>
        <row r="2863">
          <cell r="E2863" t="str">
            <v>ID046990</v>
          </cell>
          <cell r="G2863" t="str">
            <v>M_SCREW</v>
          </cell>
          <cell r="H2863" t="str">
            <v>5T4.12</v>
          </cell>
          <cell r="I2863">
            <v>11</v>
          </cell>
        </row>
        <row r="2864">
          <cell r="E2864" t="str">
            <v>ID046991</v>
          </cell>
          <cell r="G2864" t="str">
            <v>M_SCREW</v>
          </cell>
          <cell r="H2864" t="str">
            <v>5T6.12</v>
          </cell>
          <cell r="I2864">
            <v>12</v>
          </cell>
        </row>
        <row r="2865">
          <cell r="E2865" t="str">
            <v>ID046992</v>
          </cell>
          <cell r="G2865" t="str">
            <v>SCREW</v>
          </cell>
          <cell r="H2865" t="str">
            <v>5X6.36</v>
          </cell>
          <cell r="I2865">
            <v>3</v>
          </cell>
        </row>
        <row r="2866">
          <cell r="E2866" t="str">
            <v>ID046993</v>
          </cell>
          <cell r="G2866" t="str">
            <v>SCREW</v>
          </cell>
          <cell r="H2866" t="str">
            <v>5X6.29</v>
          </cell>
          <cell r="I2866">
            <v>3</v>
          </cell>
        </row>
        <row r="2867">
          <cell r="E2867" t="str">
            <v>ID046995</v>
          </cell>
          <cell r="G2867" t="str">
            <v>M_SCREW</v>
          </cell>
          <cell r="H2867" t="str">
            <v>5T3.5</v>
          </cell>
          <cell r="I2867">
            <v>24</v>
          </cell>
        </row>
        <row r="2868">
          <cell r="E2868" t="str">
            <v>ID046996</v>
          </cell>
          <cell r="G2868" t="str">
            <v>SCREW</v>
          </cell>
          <cell r="H2868" t="str">
            <v>5T3.22</v>
          </cell>
          <cell r="I2868">
            <v>34</v>
          </cell>
        </row>
        <row r="2869">
          <cell r="E2869" t="str">
            <v>ID046997</v>
          </cell>
          <cell r="G2869" t="str">
            <v>M_SCREW</v>
          </cell>
          <cell r="H2869" t="str">
            <v>5T5.8</v>
          </cell>
          <cell r="I2869">
            <v>4</v>
          </cell>
        </row>
        <row r="2870">
          <cell r="E2870" t="str">
            <v>ID046998</v>
          </cell>
          <cell r="G2870" t="str">
            <v>PIN</v>
          </cell>
          <cell r="H2870" t="str">
            <v>5T5.4</v>
          </cell>
          <cell r="I2870">
            <v>24</v>
          </cell>
        </row>
        <row r="2871">
          <cell r="E2871" t="str">
            <v>ID046999</v>
          </cell>
          <cell r="G2871" t="str">
            <v>PIN</v>
          </cell>
          <cell r="H2871" t="str">
            <v>5T6.24</v>
          </cell>
          <cell r="I2871">
            <v>8</v>
          </cell>
        </row>
        <row r="2872">
          <cell r="E2872" t="str">
            <v>ID047000</v>
          </cell>
          <cell r="G2872" t="str">
            <v>KNOB 2-COLOR INK CUP ADJUSTMEN</v>
          </cell>
          <cell r="H2872" t="str">
            <v>PA2.10</v>
          </cell>
          <cell r="I2872">
            <v>4</v>
          </cell>
        </row>
        <row r="2873">
          <cell r="E2873" t="str">
            <v>ID047003</v>
          </cell>
          <cell r="G2873" t="str">
            <v>SET SCREW</v>
          </cell>
          <cell r="H2873" t="str">
            <v>5AF2.8</v>
          </cell>
          <cell r="I2873">
            <v>5</v>
          </cell>
        </row>
        <row r="2874">
          <cell r="E2874" t="str">
            <v>ID047006</v>
          </cell>
          <cell r="G2874" t="str">
            <v>WASHER</v>
          </cell>
          <cell r="H2874" t="str">
            <v>5W6.6</v>
          </cell>
          <cell r="I2874">
            <v>4</v>
          </cell>
        </row>
        <row r="2875">
          <cell r="E2875" t="str">
            <v>ID047007</v>
          </cell>
          <cell r="G2875" t="str">
            <v>WASHER</v>
          </cell>
          <cell r="H2875" t="str">
            <v>5T6.21</v>
          </cell>
          <cell r="I2875">
            <v>6</v>
          </cell>
        </row>
        <row r="2876">
          <cell r="E2876" t="str">
            <v>ID047008</v>
          </cell>
          <cell r="G2876" t="str">
            <v>SPRING WASHER</v>
          </cell>
          <cell r="H2876" t="str">
            <v>5W3.6</v>
          </cell>
          <cell r="I2876">
            <v>1</v>
          </cell>
        </row>
        <row r="2877">
          <cell r="E2877" t="str">
            <v>ID047019</v>
          </cell>
          <cell r="G2877" t="str">
            <v>SIDE COVER</v>
          </cell>
          <cell r="H2877" t="str">
            <v>5W7.5</v>
          </cell>
          <cell r="I2877">
            <v>1</v>
          </cell>
        </row>
        <row r="2878">
          <cell r="E2878" t="str">
            <v>ID047070</v>
          </cell>
          <cell r="G2878" t="str">
            <v>SIDE-TYPE CHAIN CUTTER</v>
          </cell>
          <cell r="H2878" t="str">
            <v>5Y5</v>
          </cell>
          <cell r="I2878">
            <v>1</v>
          </cell>
        </row>
        <row r="2879">
          <cell r="E2879" t="str">
            <v>ID047071</v>
          </cell>
          <cell r="G2879" t="str">
            <v>FRAME PIPE</v>
          </cell>
          <cell r="H2879" t="str">
            <v>5Y4</v>
          </cell>
          <cell r="I2879">
            <v>3</v>
          </cell>
        </row>
        <row r="2880">
          <cell r="E2880" t="str">
            <v>ID047072</v>
          </cell>
          <cell r="G2880" t="str">
            <v>WICH</v>
          </cell>
          <cell r="H2880" t="str">
            <v>5W3.5</v>
          </cell>
          <cell r="I2880">
            <v>2</v>
          </cell>
        </row>
        <row r="2881">
          <cell r="E2881" t="str">
            <v>ID047073</v>
          </cell>
          <cell r="G2881" t="str">
            <v>CONTER KNIFE</v>
          </cell>
          <cell r="H2881" t="str">
            <v>5V3.8</v>
          </cell>
          <cell r="I2881">
            <v>5</v>
          </cell>
        </row>
        <row r="2882">
          <cell r="E2882" t="str">
            <v>ID047074</v>
          </cell>
          <cell r="G2882" t="str">
            <v>MOVING KNIFE</v>
          </cell>
          <cell r="H2882" t="str">
            <v>5V3.7</v>
          </cell>
          <cell r="I2882">
            <v>7</v>
          </cell>
        </row>
        <row r="2883">
          <cell r="E2883" t="str">
            <v>ID047075</v>
          </cell>
          <cell r="G2883" t="str">
            <v>LEVER</v>
          </cell>
          <cell r="H2883" t="str">
            <v>5U6.9</v>
          </cell>
          <cell r="I2883">
            <v>6</v>
          </cell>
        </row>
        <row r="2884">
          <cell r="E2884" t="str">
            <v>ID047076</v>
          </cell>
          <cell r="G2884" t="str">
            <v>BUSHING</v>
          </cell>
          <cell r="H2884" t="str">
            <v>5W5.4</v>
          </cell>
          <cell r="I2884">
            <v>10</v>
          </cell>
        </row>
        <row r="2885">
          <cell r="E2885" t="str">
            <v>ID047077</v>
          </cell>
          <cell r="G2885" t="str">
            <v>BUSHING</v>
          </cell>
          <cell r="H2885" t="str">
            <v>5T1.25</v>
          </cell>
          <cell r="I2885">
            <v>10</v>
          </cell>
        </row>
        <row r="2886">
          <cell r="E2886" t="str">
            <v>ID047078</v>
          </cell>
          <cell r="G2886" t="str">
            <v>SPRING</v>
          </cell>
          <cell r="H2886" t="str">
            <v>5W7.2</v>
          </cell>
          <cell r="I2886">
            <v>39</v>
          </cell>
        </row>
        <row r="2887">
          <cell r="E2887" t="str">
            <v>ID047079</v>
          </cell>
          <cell r="G2887" t="str">
            <v>WASHER</v>
          </cell>
          <cell r="H2887" t="str">
            <v>5X7.23</v>
          </cell>
          <cell r="I2887">
            <v>28</v>
          </cell>
        </row>
        <row r="2888">
          <cell r="E2888" t="str">
            <v>ID047080</v>
          </cell>
          <cell r="G2888" t="str">
            <v>WASHER</v>
          </cell>
          <cell r="H2888" t="str">
            <v>5X7.19</v>
          </cell>
          <cell r="I2888">
            <v>28</v>
          </cell>
        </row>
        <row r="2889">
          <cell r="E2889" t="str">
            <v>ID047081</v>
          </cell>
          <cell r="G2889" t="str">
            <v>MOVABLE KNIFE LEVER</v>
          </cell>
          <cell r="H2889" t="str">
            <v>5V1.5</v>
          </cell>
          <cell r="I2889">
            <v>8</v>
          </cell>
        </row>
        <row r="2890">
          <cell r="E2890" t="str">
            <v>ID047082</v>
          </cell>
          <cell r="G2890" t="str">
            <v>BUSHING</v>
          </cell>
          <cell r="H2890" t="str">
            <v>5W2.3</v>
          </cell>
          <cell r="I2890">
            <v>15</v>
          </cell>
        </row>
        <row r="2891">
          <cell r="E2891" t="str">
            <v>ID047083</v>
          </cell>
          <cell r="G2891" t="str">
            <v>PIN</v>
          </cell>
          <cell r="H2891" t="str">
            <v>5X6.23</v>
          </cell>
          <cell r="I2891">
            <v>9</v>
          </cell>
        </row>
        <row r="2892">
          <cell r="E2892" t="str">
            <v>ID047084</v>
          </cell>
          <cell r="G2892" t="str">
            <v>FABRIC GUARD</v>
          </cell>
          <cell r="H2892" t="str">
            <v>5U2.9</v>
          </cell>
          <cell r="I2892">
            <v>7</v>
          </cell>
        </row>
        <row r="2893">
          <cell r="E2893" t="str">
            <v>ID047086</v>
          </cell>
          <cell r="G2893" t="str">
            <v>WASHER</v>
          </cell>
          <cell r="H2893" t="str">
            <v>5X6.12</v>
          </cell>
          <cell r="I2893">
            <v>19</v>
          </cell>
        </row>
        <row r="2894">
          <cell r="E2894" t="str">
            <v>ID047087</v>
          </cell>
          <cell r="G2894" t="str">
            <v>WASHER</v>
          </cell>
          <cell r="H2894" t="str">
            <v>5T6.27</v>
          </cell>
          <cell r="I2894">
            <v>27</v>
          </cell>
        </row>
        <row r="2895">
          <cell r="E2895" t="str">
            <v>ID047088</v>
          </cell>
          <cell r="G2895" t="str">
            <v>WASHER</v>
          </cell>
          <cell r="H2895" t="str">
            <v>5T6.28</v>
          </cell>
          <cell r="I2895">
            <v>4</v>
          </cell>
        </row>
        <row r="2896">
          <cell r="E2896" t="str">
            <v>ID047089</v>
          </cell>
          <cell r="G2896" t="str">
            <v>WASHER</v>
          </cell>
          <cell r="H2896" t="str">
            <v>5T3.13</v>
          </cell>
          <cell r="I2896">
            <v>21</v>
          </cell>
        </row>
        <row r="2897">
          <cell r="E2897" t="str">
            <v>ID047090</v>
          </cell>
          <cell r="G2897" t="str">
            <v>WASHER</v>
          </cell>
          <cell r="H2897" t="str">
            <v>5X6.1</v>
          </cell>
          <cell r="I2897">
            <v>2</v>
          </cell>
        </row>
        <row r="2898">
          <cell r="E2898" t="str">
            <v>ID047091</v>
          </cell>
          <cell r="G2898" t="str">
            <v>WASHER</v>
          </cell>
          <cell r="H2898" t="str">
            <v>5T3.19</v>
          </cell>
          <cell r="I2898">
            <v>15</v>
          </cell>
        </row>
        <row r="2899">
          <cell r="E2899" t="str">
            <v>ID047092</v>
          </cell>
          <cell r="G2899" t="str">
            <v>WASHER</v>
          </cell>
          <cell r="H2899" t="str">
            <v>5T6.29</v>
          </cell>
          <cell r="I2899">
            <v>6</v>
          </cell>
        </row>
        <row r="2900">
          <cell r="E2900" t="str">
            <v>ID047093</v>
          </cell>
          <cell r="G2900" t="str">
            <v>WASHER</v>
          </cell>
          <cell r="H2900" t="str">
            <v>5W5.4</v>
          </cell>
          <cell r="I2900">
            <v>1</v>
          </cell>
        </row>
        <row r="2901">
          <cell r="E2901" t="str">
            <v>ID047094</v>
          </cell>
          <cell r="G2901" t="str">
            <v>WASHER</v>
          </cell>
          <cell r="H2901" t="str">
            <v>5T2.32</v>
          </cell>
          <cell r="I2901">
            <v>10</v>
          </cell>
        </row>
        <row r="2902">
          <cell r="E2902" t="str">
            <v>ID047095</v>
          </cell>
          <cell r="G2902" t="str">
            <v>WASHER</v>
          </cell>
          <cell r="H2902" t="str">
            <v>5W5.6</v>
          </cell>
          <cell r="I2902">
            <v>2</v>
          </cell>
        </row>
        <row r="2903">
          <cell r="E2903" t="str">
            <v>ID047096</v>
          </cell>
          <cell r="G2903" t="str">
            <v>WASHER</v>
          </cell>
          <cell r="H2903" t="str">
            <v>5W7.6</v>
          </cell>
          <cell r="I2903">
            <v>1</v>
          </cell>
        </row>
        <row r="2904">
          <cell r="E2904" t="str">
            <v>ID047097</v>
          </cell>
          <cell r="G2904" t="str">
            <v>WASHER</v>
          </cell>
          <cell r="H2904" t="str">
            <v>5W2.6</v>
          </cell>
          <cell r="I2904">
            <v>1</v>
          </cell>
        </row>
        <row r="2905">
          <cell r="E2905" t="str">
            <v>ID047098</v>
          </cell>
          <cell r="G2905" t="str">
            <v>PNEUMATIC WIPER</v>
          </cell>
          <cell r="H2905" t="str">
            <v>5K5</v>
          </cell>
          <cell r="I2905">
            <v>2</v>
          </cell>
        </row>
        <row r="2906">
          <cell r="E2906" t="str">
            <v>ID047099</v>
          </cell>
          <cell r="G2906" t="str">
            <v>SWITCH (CNTD)</v>
          </cell>
          <cell r="H2906" t="str">
            <v>PA2.11</v>
          </cell>
          <cell r="I2906">
            <v>13</v>
          </cell>
        </row>
        <row r="2907">
          <cell r="E2907" t="str">
            <v>ID047100</v>
          </cell>
          <cell r="G2907" t="str">
            <v>CUIDER BAR</v>
          </cell>
          <cell r="H2907" t="str">
            <v>5D5.6</v>
          </cell>
          <cell r="I2907">
            <v>30</v>
          </cell>
        </row>
        <row r="2908">
          <cell r="E2908" t="str">
            <v>ID047101</v>
          </cell>
          <cell r="G2908" t="str">
            <v>BRACKET</v>
          </cell>
          <cell r="H2908" t="str">
            <v>5P3.1</v>
          </cell>
          <cell r="I2908">
            <v>2</v>
          </cell>
        </row>
        <row r="2909">
          <cell r="E2909" t="str">
            <v>ID047102</v>
          </cell>
          <cell r="G2909" t="str">
            <v>COPPER SLEEVE</v>
          </cell>
          <cell r="H2909" t="str">
            <v>5W1.8</v>
          </cell>
          <cell r="I2909">
            <v>5</v>
          </cell>
        </row>
        <row r="2910">
          <cell r="E2910" t="str">
            <v>ID047145</v>
          </cell>
          <cell r="G2910" t="str">
            <v>BOLT, SOCKET M4X8</v>
          </cell>
          <cell r="H2910" t="str">
            <v>5AD2.29</v>
          </cell>
          <cell r="I2910">
            <v>3</v>
          </cell>
        </row>
        <row r="2911">
          <cell r="E2911" t="str">
            <v>ID047146</v>
          </cell>
          <cell r="G2911" t="str">
            <v>BOLT, SOCKET M4X10</v>
          </cell>
          <cell r="H2911" t="str">
            <v>5AD2.31</v>
          </cell>
          <cell r="I2911">
            <v>5</v>
          </cell>
        </row>
        <row r="2912">
          <cell r="E2912" t="str">
            <v>ID047147</v>
          </cell>
          <cell r="G2912" t="str">
            <v>BOLT, SOCKET M4X12</v>
          </cell>
          <cell r="H2912" t="str">
            <v>5AD1.6</v>
          </cell>
          <cell r="I2912">
            <v>5</v>
          </cell>
        </row>
        <row r="2913">
          <cell r="E2913" t="str">
            <v>ID047148</v>
          </cell>
          <cell r="G2913" t="str">
            <v>BOLT, SOCKET M5X10</v>
          </cell>
          <cell r="H2913" t="str">
            <v>5AD1.11</v>
          </cell>
          <cell r="I2913">
            <v>5</v>
          </cell>
        </row>
        <row r="2914">
          <cell r="E2914" t="str">
            <v>ID047149</v>
          </cell>
          <cell r="G2914" t="str">
            <v>BOLT, SOCKET M5X20</v>
          </cell>
          <cell r="H2914" t="str">
            <v>5AD2.3</v>
          </cell>
          <cell r="I2914">
            <v>3</v>
          </cell>
        </row>
        <row r="2915">
          <cell r="E2915" t="str">
            <v>ID047150</v>
          </cell>
          <cell r="G2915" t="str">
            <v>NUT, 2 M8</v>
          </cell>
          <cell r="H2915" t="str">
            <v>5AD5.6</v>
          </cell>
          <cell r="I2915">
            <v>5</v>
          </cell>
        </row>
        <row r="2916">
          <cell r="E2916" t="str">
            <v>ID047152</v>
          </cell>
          <cell r="G2916" t="str">
            <v>NUT, 3 M5</v>
          </cell>
          <cell r="H2916" t="str">
            <v>5AD1.8</v>
          </cell>
          <cell r="I2916">
            <v>5</v>
          </cell>
        </row>
        <row r="2917">
          <cell r="E2917" t="str">
            <v>ID047153</v>
          </cell>
          <cell r="G2917" t="str">
            <v>NUT, 3 SM3.18-40</v>
          </cell>
          <cell r="H2917" t="str">
            <v>5AD5.6</v>
          </cell>
          <cell r="I2917">
            <v>3</v>
          </cell>
        </row>
        <row r="2918">
          <cell r="E2918" t="str">
            <v>ID047154</v>
          </cell>
          <cell r="G2918" t="str">
            <v>NUT,2 SM.57-40</v>
          </cell>
          <cell r="H2918" t="str">
            <v>5AD1.10</v>
          </cell>
          <cell r="I2918">
            <v>5</v>
          </cell>
        </row>
        <row r="2919">
          <cell r="E2919" t="str">
            <v>ID047156</v>
          </cell>
          <cell r="G2919" t="str">
            <v>NUT, 2 SM4.76-32</v>
          </cell>
          <cell r="H2919" t="str">
            <v>5AD2.4</v>
          </cell>
          <cell r="I2919">
            <v>5</v>
          </cell>
        </row>
        <row r="2920">
          <cell r="E2920" t="str">
            <v>ID047157</v>
          </cell>
          <cell r="G2920" t="str">
            <v>NUT,3 SM13.70-20</v>
          </cell>
          <cell r="H2920" t="str">
            <v>5AD5.1</v>
          </cell>
          <cell r="I2920">
            <v>4</v>
          </cell>
        </row>
        <row r="2921">
          <cell r="E2921" t="str">
            <v>ID047158</v>
          </cell>
          <cell r="G2921" t="str">
            <v>WASHER,PLAIN S 4</v>
          </cell>
          <cell r="H2921" t="str">
            <v>5AD5.5</v>
          </cell>
          <cell r="I2921">
            <v>9</v>
          </cell>
        </row>
        <row r="2922">
          <cell r="E2922" t="str">
            <v>ID047161</v>
          </cell>
          <cell r="G2922" t="str">
            <v>WASHER, PLAIN S 8</v>
          </cell>
          <cell r="H2922" t="str">
            <v>5AD1.5</v>
          </cell>
          <cell r="I2922">
            <v>3</v>
          </cell>
        </row>
        <row r="2923">
          <cell r="E2923" t="str">
            <v>ID047165</v>
          </cell>
          <cell r="G2923" t="str">
            <v>WASHER, SPRING 2-3</v>
          </cell>
          <cell r="H2923" t="str">
            <v>5AD5.9</v>
          </cell>
          <cell r="I2923">
            <v>2</v>
          </cell>
        </row>
        <row r="2924">
          <cell r="E2924" t="str">
            <v>ID047166</v>
          </cell>
          <cell r="G2924" t="str">
            <v>WASHER, SPRING 2-5</v>
          </cell>
          <cell r="H2924" t="str">
            <v>5AD1.9</v>
          </cell>
          <cell r="I2924">
            <v>5</v>
          </cell>
        </row>
        <row r="2925">
          <cell r="E2925" t="str">
            <v>ID047167</v>
          </cell>
          <cell r="G2925" t="str">
            <v>RETAINING RING, EXTERNAL C6</v>
          </cell>
          <cell r="H2925" t="str">
            <v>5AD1.18</v>
          </cell>
          <cell r="I2925">
            <v>5</v>
          </cell>
        </row>
        <row r="2926">
          <cell r="E2926" t="str">
            <v>ID047170</v>
          </cell>
          <cell r="G2926" t="str">
            <v>SCREW, BIND M3X6</v>
          </cell>
          <cell r="H2926" t="str">
            <v>5AD1.10</v>
          </cell>
          <cell r="I2926">
            <v>10</v>
          </cell>
        </row>
        <row r="2927">
          <cell r="E2927" t="str">
            <v>ID047173</v>
          </cell>
          <cell r="G2927" t="str">
            <v>SCREW, BIND SM3.18-40X4</v>
          </cell>
          <cell r="H2927" t="str">
            <v>5AD2.4</v>
          </cell>
          <cell r="I2927">
            <v>5</v>
          </cell>
        </row>
        <row r="2928">
          <cell r="E2928" t="str">
            <v>ID047174</v>
          </cell>
          <cell r="G2928" t="str">
            <v>SCREW</v>
          </cell>
          <cell r="H2928" t="str">
            <v>5AD1.17</v>
          </cell>
          <cell r="I2928">
            <v>20</v>
          </cell>
        </row>
        <row r="2929">
          <cell r="E2929" t="str">
            <v>ID047176</v>
          </cell>
          <cell r="G2929" t="str">
            <v>SCREW, BINDSM3.57-40X5</v>
          </cell>
          <cell r="H2929" t="str">
            <v>5AD1.11</v>
          </cell>
          <cell r="I2929">
            <v>3</v>
          </cell>
        </row>
        <row r="2930">
          <cell r="E2930" t="str">
            <v>ID047179</v>
          </cell>
          <cell r="G2930" t="str">
            <v>SCREW, PAN M4X6</v>
          </cell>
          <cell r="H2930" t="str">
            <v>5AD1.22</v>
          </cell>
          <cell r="I2930">
            <v>4</v>
          </cell>
        </row>
        <row r="2931">
          <cell r="E2931" t="str">
            <v>ID047183</v>
          </cell>
          <cell r="G2931" t="str">
            <v>SCREW, PAN SM3.57-40X12</v>
          </cell>
          <cell r="H2931" t="str">
            <v>5AD2.12</v>
          </cell>
          <cell r="I2931">
            <v>5</v>
          </cell>
        </row>
        <row r="2932">
          <cell r="E2932" t="str">
            <v>ID047184</v>
          </cell>
          <cell r="G2932" t="str">
            <v>SCREW,PAN SM3.57-40X16</v>
          </cell>
          <cell r="H2932" t="str">
            <v>5AD1.26</v>
          </cell>
          <cell r="I2932">
            <v>10</v>
          </cell>
        </row>
        <row r="2933">
          <cell r="E2933" t="str">
            <v>ID047192</v>
          </cell>
          <cell r="G2933" t="str">
            <v>SCREW, PAN SM4.37-32X16</v>
          </cell>
          <cell r="H2933" t="str">
            <v>5AD1.3</v>
          </cell>
          <cell r="I2933">
            <v>10</v>
          </cell>
        </row>
        <row r="2934">
          <cell r="E2934" t="str">
            <v>ID047197</v>
          </cell>
          <cell r="G2934" t="str">
            <v>SCREW, SM4.37</v>
          </cell>
          <cell r="H2934" t="str">
            <v>5AD1.2</v>
          </cell>
          <cell r="I2934">
            <v>2</v>
          </cell>
        </row>
        <row r="2935">
          <cell r="E2935" t="str">
            <v>ID047199</v>
          </cell>
          <cell r="G2935" t="str">
            <v>SCREW, PLAT SM3.57</v>
          </cell>
          <cell r="H2935" t="str">
            <v>5AD1.36</v>
          </cell>
          <cell r="I2935">
            <v>5</v>
          </cell>
        </row>
        <row r="2936">
          <cell r="E2936" t="str">
            <v>ID047200</v>
          </cell>
          <cell r="G2936" t="str">
            <v>RUBBER CAP, 15.5</v>
          </cell>
          <cell r="H2936" t="str">
            <v>5AD6.8</v>
          </cell>
          <cell r="I2936">
            <v>3</v>
          </cell>
        </row>
        <row r="2937">
          <cell r="E2937" t="str">
            <v>ID047201</v>
          </cell>
          <cell r="G2937" t="str">
            <v>RUBBER CAP, 8</v>
          </cell>
          <cell r="H2937" t="str">
            <v>5AD1.15</v>
          </cell>
          <cell r="I2937">
            <v>3</v>
          </cell>
        </row>
        <row r="2938">
          <cell r="E2938" t="str">
            <v>ID047202</v>
          </cell>
          <cell r="G2938" t="str">
            <v>SCREW, SM3.57</v>
          </cell>
          <cell r="H2938" t="str">
            <v>5AD1.16</v>
          </cell>
          <cell r="I2938">
            <v>8</v>
          </cell>
        </row>
        <row r="2939">
          <cell r="E2939" t="str">
            <v>ID047203</v>
          </cell>
          <cell r="G2939" t="str">
            <v>SHOULDER SCERW, SM3.57</v>
          </cell>
          <cell r="H2939" t="str">
            <v>5AD1.31</v>
          </cell>
          <cell r="I2939">
            <v>5</v>
          </cell>
        </row>
        <row r="2940">
          <cell r="E2940" t="str">
            <v>ID047205</v>
          </cell>
          <cell r="G2940" t="str">
            <v>SCREW, SM4.37</v>
          </cell>
          <cell r="H2940" t="str">
            <v>5AD1.19</v>
          </cell>
          <cell r="I2940">
            <v>9</v>
          </cell>
        </row>
        <row r="2941">
          <cell r="E2941" t="str">
            <v>ID047206</v>
          </cell>
          <cell r="G2941" t="str">
            <v>SPRING PLATE</v>
          </cell>
          <cell r="H2941" t="str">
            <v>5AD2.35</v>
          </cell>
          <cell r="I2941">
            <v>5</v>
          </cell>
        </row>
        <row r="2942">
          <cell r="E2942" t="str">
            <v>ID047207</v>
          </cell>
          <cell r="G2942" t="str">
            <v>SCREW</v>
          </cell>
          <cell r="H2942" t="str">
            <v>5AD1.6</v>
          </cell>
          <cell r="I2942">
            <v>12</v>
          </cell>
        </row>
        <row r="2943">
          <cell r="E2943" t="str">
            <v>ID047208</v>
          </cell>
          <cell r="G2943" t="str">
            <v>SPRING HOOK,U</v>
          </cell>
          <cell r="H2943" t="str">
            <v>5AD1.12</v>
          </cell>
          <cell r="I2943">
            <v>5</v>
          </cell>
        </row>
        <row r="2944">
          <cell r="E2944" t="str">
            <v>ID047210</v>
          </cell>
          <cell r="G2944" t="str">
            <v>NUT, SM4.76</v>
          </cell>
          <cell r="H2944" t="str">
            <v>5AD2.10</v>
          </cell>
          <cell r="I2944">
            <v>3</v>
          </cell>
        </row>
        <row r="2945">
          <cell r="E2945" t="str">
            <v>ID047211</v>
          </cell>
          <cell r="G2945" t="str">
            <v>ROLLER</v>
          </cell>
          <cell r="H2945" t="str">
            <v>5AD5.5</v>
          </cell>
          <cell r="I2945">
            <v>3</v>
          </cell>
        </row>
        <row r="2946">
          <cell r="E2946" t="str">
            <v>ID047212</v>
          </cell>
          <cell r="G2946" t="str">
            <v>ROLLER SHAFT</v>
          </cell>
          <cell r="H2946" t="str">
            <v>5AD1.27</v>
          </cell>
          <cell r="I2946">
            <v>3</v>
          </cell>
        </row>
        <row r="2947">
          <cell r="E2947" t="str">
            <v>ID047213</v>
          </cell>
          <cell r="G2947" t="str">
            <v>SCREW</v>
          </cell>
          <cell r="H2947" t="str">
            <v>5AD1.16</v>
          </cell>
          <cell r="I2947">
            <v>8</v>
          </cell>
        </row>
        <row r="2948">
          <cell r="E2948" t="str">
            <v>ID047214</v>
          </cell>
          <cell r="G2948" t="str">
            <v>WASHER,PLAIN 9.5</v>
          </cell>
          <cell r="H2948" t="str">
            <v>5AD2.19</v>
          </cell>
          <cell r="I2948">
            <v>3</v>
          </cell>
        </row>
        <row r="2949">
          <cell r="E2949" t="str">
            <v>ID047217</v>
          </cell>
          <cell r="G2949" t="str">
            <v>SHOULDER SCREW</v>
          </cell>
          <cell r="H2949" t="str">
            <v>5AD1.20</v>
          </cell>
          <cell r="I2949">
            <v>10</v>
          </cell>
        </row>
        <row r="2950">
          <cell r="E2950" t="str">
            <v>ID047218</v>
          </cell>
          <cell r="G2950" t="str">
            <v>SCREW, SM4.37</v>
          </cell>
          <cell r="H2950" t="str">
            <v>5AD1.13</v>
          </cell>
          <cell r="I2950">
            <v>10</v>
          </cell>
        </row>
        <row r="2951">
          <cell r="E2951" t="str">
            <v>ID047219</v>
          </cell>
          <cell r="G2951" t="str">
            <v>SCREW, PLAT SM4.37</v>
          </cell>
          <cell r="H2951" t="str">
            <v>5AD1.13</v>
          </cell>
          <cell r="I2951">
            <v>10</v>
          </cell>
        </row>
        <row r="2952">
          <cell r="E2952" t="str">
            <v>ID047220</v>
          </cell>
          <cell r="G2952" t="str">
            <v>BOLT, SM4.76</v>
          </cell>
          <cell r="H2952" t="str">
            <v>5AD1.14</v>
          </cell>
          <cell r="I2952">
            <v>3</v>
          </cell>
        </row>
        <row r="2953">
          <cell r="E2953" t="str">
            <v>ID047221</v>
          </cell>
          <cell r="G2953" t="str">
            <v>RUBBER CAP, 9.4</v>
          </cell>
          <cell r="H2953" t="str">
            <v>5AD1.14</v>
          </cell>
          <cell r="I2953">
            <v>3</v>
          </cell>
        </row>
        <row r="2954">
          <cell r="E2954" t="str">
            <v>ID047222</v>
          </cell>
          <cell r="G2954" t="str">
            <v>SHOULDER SCREW, SM4.37</v>
          </cell>
          <cell r="H2954" t="str">
            <v>5AD1.26</v>
          </cell>
          <cell r="I2954">
            <v>10</v>
          </cell>
        </row>
        <row r="2955">
          <cell r="E2955" t="str">
            <v>ID047223</v>
          </cell>
          <cell r="G2955" t="str">
            <v>SCREW,ROUND SM3.57X4.5</v>
          </cell>
          <cell r="H2955" t="str">
            <v>5AD1.5</v>
          </cell>
          <cell r="I2955">
            <v>10</v>
          </cell>
        </row>
        <row r="2956">
          <cell r="E2956" t="str">
            <v>ID047226</v>
          </cell>
          <cell r="G2956" t="str">
            <v>UPPER THREAD TRIMMER,UPPER</v>
          </cell>
          <cell r="H2956" t="str">
            <v>5AD4.1</v>
          </cell>
          <cell r="I2956">
            <v>13</v>
          </cell>
        </row>
        <row r="2957">
          <cell r="E2957" t="str">
            <v>ID047227</v>
          </cell>
          <cell r="G2957" t="str">
            <v>SHOULDER SCERW, SM3.18</v>
          </cell>
          <cell r="H2957" t="str">
            <v>5AD1.24</v>
          </cell>
          <cell r="I2957">
            <v>5</v>
          </cell>
        </row>
        <row r="2958">
          <cell r="E2958" t="str">
            <v>ID047228</v>
          </cell>
          <cell r="G2958" t="str">
            <v>THRUST WASHER</v>
          </cell>
          <cell r="H2958" t="str">
            <v>5F7.9</v>
          </cell>
          <cell r="I2958">
            <v>16</v>
          </cell>
        </row>
        <row r="2959">
          <cell r="E2959" t="str">
            <v>ID047229</v>
          </cell>
          <cell r="G2959" t="str">
            <v>STOPPER</v>
          </cell>
          <cell r="H2959" t="str">
            <v>5F2.3</v>
          </cell>
          <cell r="I2959">
            <v>9</v>
          </cell>
        </row>
        <row r="2960">
          <cell r="E2960" t="str">
            <v>ID047230</v>
          </cell>
          <cell r="G2960" t="str">
            <v>ADJUSTING STUD</v>
          </cell>
          <cell r="H2960" t="str">
            <v>5C4.1</v>
          </cell>
          <cell r="I2960">
            <v>17</v>
          </cell>
        </row>
        <row r="2961">
          <cell r="E2961" t="str">
            <v>ID047231</v>
          </cell>
          <cell r="G2961" t="str">
            <v>GUIDE</v>
          </cell>
          <cell r="H2961" t="str">
            <v>5G5.1</v>
          </cell>
          <cell r="I2961">
            <v>5</v>
          </cell>
        </row>
        <row r="2962">
          <cell r="E2962" t="str">
            <v>ID047232</v>
          </cell>
          <cell r="G2962" t="str">
            <v>HANDLE KNOB WITH SCREW</v>
          </cell>
          <cell r="H2962" t="str">
            <v>5AB4</v>
          </cell>
          <cell r="I2962">
            <v>8</v>
          </cell>
        </row>
        <row r="2963">
          <cell r="E2963" t="str">
            <v>ID047235</v>
          </cell>
          <cell r="G2963" t="str">
            <v>SEALING SILICON RUBBER</v>
          </cell>
          <cell r="H2963" t="str">
            <v>5AB5</v>
          </cell>
          <cell r="I2963">
            <v>11</v>
          </cell>
        </row>
        <row r="2964">
          <cell r="E2964" t="str">
            <v>ID048564</v>
          </cell>
          <cell r="G2964" t="str">
            <v>PLUG OL/UH9000</v>
          </cell>
          <cell r="H2964" t="str">
            <v>5X1.4</v>
          </cell>
          <cell r="I2964">
            <v>49</v>
          </cell>
        </row>
        <row r="2965">
          <cell r="E2965" t="str">
            <v>ID048566</v>
          </cell>
          <cell r="G2965" t="str">
            <v>BOLT SOCKET SM3.57X8 MH/KHE800</v>
          </cell>
          <cell r="H2965" t="str">
            <v>5AD1.24</v>
          </cell>
          <cell r="I2965">
            <v>5</v>
          </cell>
        </row>
        <row r="2966">
          <cell r="E2966" t="str">
            <v>ID048573</v>
          </cell>
          <cell r="G2966" t="str">
            <v>PRESSER ARM OL/UH9000</v>
          </cell>
          <cell r="H2966" t="str">
            <v>5W6.7</v>
          </cell>
          <cell r="I2966">
            <v>3</v>
          </cell>
        </row>
        <row r="2967">
          <cell r="E2967" t="str">
            <v>ID048574</v>
          </cell>
          <cell r="G2967" t="str">
            <v>BUSHING YMT/FD62E</v>
          </cell>
          <cell r="H2967" t="str">
            <v>5AA1.20</v>
          </cell>
          <cell r="I2967">
            <v>13</v>
          </cell>
        </row>
        <row r="2968">
          <cell r="E2968" t="str">
            <v>ID048576</v>
          </cell>
          <cell r="G2968" t="str">
            <v>JACK FS/NT67</v>
          </cell>
          <cell r="H2968" t="str">
            <v>5P3.7</v>
          </cell>
          <cell r="I2968">
            <v>11</v>
          </cell>
        </row>
        <row r="2969">
          <cell r="E2969" t="str">
            <v>ID048886</v>
          </cell>
          <cell r="G2969" t="str">
            <v>MAIN FEED DOG ORIG CF2339M-1</v>
          </cell>
          <cell r="H2969" t="str">
            <v>5AA4.9</v>
          </cell>
          <cell r="I2969">
            <v>2</v>
          </cell>
        </row>
        <row r="2970">
          <cell r="E2970" t="str">
            <v>ID048889</v>
          </cell>
          <cell r="G2970" t="str">
            <v>LOOPER ORIG CF2339</v>
          </cell>
          <cell r="H2970" t="str">
            <v>5AA5.5</v>
          </cell>
          <cell r="I2970">
            <v>3</v>
          </cell>
        </row>
        <row r="2971">
          <cell r="E2971" t="str">
            <v>ID048891</v>
          </cell>
          <cell r="G2971" t="str">
            <v>UPPERKNIFE FLAT TYPE ORIG CZ60</v>
          </cell>
          <cell r="H2971" t="str">
            <v>5AA6.3</v>
          </cell>
          <cell r="I2971">
            <v>5</v>
          </cell>
        </row>
        <row r="2972">
          <cell r="E2972" t="str">
            <v>ID048897</v>
          </cell>
          <cell r="G2972" t="str">
            <v>LOWER KNIFE CZ6003</v>
          </cell>
          <cell r="H2972" t="str">
            <v>5AA6.4</v>
          </cell>
          <cell r="I2972">
            <v>14</v>
          </cell>
        </row>
        <row r="2973">
          <cell r="E2973" t="str">
            <v>ID048898</v>
          </cell>
          <cell r="G2973" t="str">
            <v>LOOPER DRIVING SHAFT CZ6003</v>
          </cell>
          <cell r="H2973" t="str">
            <v>5AA3.6</v>
          </cell>
          <cell r="I2973">
            <v>2</v>
          </cell>
        </row>
        <row r="2974">
          <cell r="E2974" t="str">
            <v>ID048909</v>
          </cell>
          <cell r="G2974" t="str">
            <v>LOWR LOOPER ORIG CZ6003</v>
          </cell>
          <cell r="H2974" t="str">
            <v>5AA5.1</v>
          </cell>
          <cell r="I2974">
            <v>4</v>
          </cell>
        </row>
        <row r="2975">
          <cell r="E2975" t="str">
            <v>ID049987</v>
          </cell>
          <cell r="G2975" t="str">
            <v>LIFTER CONNECTING PLATE</v>
          </cell>
          <cell r="H2975" t="str">
            <v>5A3.8</v>
          </cell>
          <cell r="I2975">
            <v>3</v>
          </cell>
        </row>
        <row r="2976">
          <cell r="E2976" t="str">
            <v>ID050433</v>
          </cell>
          <cell r="G2976" t="str">
            <v>PULLEY</v>
          </cell>
          <cell r="H2976" t="str">
            <v>5Y6</v>
          </cell>
          <cell r="I2976">
            <v>15</v>
          </cell>
        </row>
        <row r="2977">
          <cell r="E2977" t="str">
            <v>ID050525</v>
          </cell>
          <cell r="G2977" t="str">
            <v>GUARD COVER</v>
          </cell>
          <cell r="H2977" t="str">
            <v>5R3.2</v>
          </cell>
          <cell r="I2977">
            <v>6</v>
          </cell>
        </row>
        <row r="2978">
          <cell r="E2978" t="str">
            <v>ID050530</v>
          </cell>
          <cell r="G2978" t="str">
            <v>KNEE SWITCH COMPLETE SET</v>
          </cell>
          <cell r="H2978" t="str">
            <v>5C6</v>
          </cell>
          <cell r="I2978">
            <v>14</v>
          </cell>
        </row>
        <row r="2979">
          <cell r="E2979" t="str">
            <v>ID050843</v>
          </cell>
          <cell r="G2979" t="str">
            <v>HINGED TYPE PRESSER FOOT</v>
          </cell>
          <cell r="H2979" t="str">
            <v>5Q4.2</v>
          </cell>
          <cell r="I2979">
            <v>58</v>
          </cell>
        </row>
        <row r="2980">
          <cell r="E2980" t="str">
            <v>ID051469</v>
          </cell>
          <cell r="G2980" t="str">
            <v>B27/81X1/DCX27/DCX1 FFG 70/10</v>
          </cell>
          <cell r="H2980" t="str">
            <v>5AL3</v>
          </cell>
          <cell r="I2980">
            <v>1000</v>
          </cell>
        </row>
        <row r="2981">
          <cell r="E2981" t="str">
            <v>ID052233</v>
          </cell>
          <cell r="F2981" t="str">
            <v>Bánh lái xe nâng ERE120</v>
          </cell>
          <cell r="G2981" t="str">
            <v>DRIVER WHEEL E120 FORKLIFT</v>
          </cell>
          <cell r="H2981" t="str">
            <v>MA1.1</v>
          </cell>
          <cell r="I2981">
            <v>3</v>
          </cell>
        </row>
        <row r="2982">
          <cell r="E2982" t="str">
            <v>ID052235</v>
          </cell>
          <cell r="F2982" t="str">
            <v>Còi xe nâng (Item code: 51257722)</v>
          </cell>
          <cell r="G2982" t="str">
            <v>FORKLIFT HORN</v>
          </cell>
          <cell r="H2982" t="str">
            <v>MC1.2</v>
          </cell>
          <cell r="I2982">
            <v>4</v>
          </cell>
        </row>
        <row r="2983">
          <cell r="E2983" t="str">
            <v>ID052236</v>
          </cell>
          <cell r="F2983" t="str">
            <v>Bánh lái phụ ERE120</v>
          </cell>
          <cell r="G2983" t="str">
            <v>SUPPORT DRIVER WHEEL ERE 120</v>
          </cell>
          <cell r="H2983" t="str">
            <v>MA1.1</v>
          </cell>
          <cell r="I2983">
            <v>4</v>
          </cell>
        </row>
        <row r="2984">
          <cell r="E2984" t="str">
            <v>ID052237</v>
          </cell>
          <cell r="F2984" t="str">
            <v>Bánh tải ETV116</v>
          </cell>
          <cell r="G2984" t="str">
            <v>MAIN WHEEL(ETV116) FORKLIFT</v>
          </cell>
          <cell r="H2984" t="str">
            <v>MA1.1</v>
          </cell>
          <cell r="I2984">
            <v>1</v>
          </cell>
        </row>
        <row r="2985">
          <cell r="E2985" t="str">
            <v>ID052238</v>
          </cell>
          <cell r="G2985" t="str">
            <v>1/8 NPT HEX SOC PLUG ES/PAXAR</v>
          </cell>
          <cell r="H2985" t="str">
            <v>5AH2.6</v>
          </cell>
          <cell r="I2985">
            <v>7</v>
          </cell>
        </row>
        <row r="2986">
          <cell r="E2986" t="str">
            <v>ID052239</v>
          </cell>
          <cell r="G2986" t="str">
            <v>1/8X1/4 BRASS HOSE BARD ES/PAX</v>
          </cell>
          <cell r="H2986" t="str">
            <v>5AH1.3</v>
          </cell>
          <cell r="I2986">
            <v>3</v>
          </cell>
        </row>
        <row r="2987">
          <cell r="E2987" t="str">
            <v>ID052241</v>
          </cell>
          <cell r="G2987" t="str">
            <v>ELECT OPT SWITCH W/COVER PAXAR</v>
          </cell>
          <cell r="H2987" t="str">
            <v>5AH3</v>
          </cell>
          <cell r="I2987">
            <v>4</v>
          </cell>
        </row>
        <row r="2988">
          <cell r="E2988" t="str">
            <v>ID052242</v>
          </cell>
          <cell r="G2988" t="str">
            <v>BUTTON E-STOP ES/PAXAR</v>
          </cell>
          <cell r="H2988" t="str">
            <v>5AH1.8</v>
          </cell>
          <cell r="I2988">
            <v>2</v>
          </cell>
        </row>
        <row r="2989">
          <cell r="E2989" t="str">
            <v>ID052244</v>
          </cell>
          <cell r="G2989" t="str">
            <v>WASHER, #6 LOCK ES/PAXAR</v>
          </cell>
          <cell r="H2989" t="str">
            <v>5AH2.4</v>
          </cell>
          <cell r="I2989">
            <v>10</v>
          </cell>
        </row>
        <row r="2990">
          <cell r="E2990" t="str">
            <v>ID052247</v>
          </cell>
          <cell r="G2990" t="str">
            <v>10-32X1/2 FLAT HEAD SCREW PAXA</v>
          </cell>
          <cell r="H2990" t="str">
            <v>5AH2.4</v>
          </cell>
          <cell r="I2990">
            <v>10</v>
          </cell>
        </row>
        <row r="2991">
          <cell r="E2991" t="str">
            <v>ID052248</v>
          </cell>
          <cell r="G2991" t="str">
            <v>SNAP RING 3/8 ES/PAXAR</v>
          </cell>
          <cell r="H2991" t="str">
            <v>5AH1.5</v>
          </cell>
          <cell r="I2991">
            <v>19</v>
          </cell>
        </row>
        <row r="2992">
          <cell r="E2992" t="str">
            <v>ID052249</v>
          </cell>
          <cell r="G2992" t="str">
            <v>6-32X1 1/4 CAP SCREW ES/PAXAR</v>
          </cell>
          <cell r="H2992" t="str">
            <v>5AH2.1</v>
          </cell>
          <cell r="I2992">
            <v>30</v>
          </cell>
        </row>
        <row r="2993">
          <cell r="E2993" t="str">
            <v>ID052250</v>
          </cell>
          <cell r="G2993" t="str">
            <v>SCREW ES/PAXAR</v>
          </cell>
          <cell r="H2993" t="str">
            <v>5AH5</v>
          </cell>
          <cell r="I2993">
            <v>20</v>
          </cell>
        </row>
        <row r="2994">
          <cell r="E2994" t="str">
            <v>ID052251</v>
          </cell>
          <cell r="G2994" t="str">
            <v>DRIVE,BELT,1/5 54T ES/PAXAR</v>
          </cell>
          <cell r="H2994" t="str">
            <v>5AH5</v>
          </cell>
          <cell r="I2994">
            <v>4</v>
          </cell>
        </row>
        <row r="2995">
          <cell r="E2995" t="str">
            <v>ID052256</v>
          </cell>
          <cell r="G2995" t="str">
            <v>ELECT,OPT SWITCH W/COVER PAXAR</v>
          </cell>
          <cell r="H2995" t="str">
            <v>5AH3</v>
          </cell>
          <cell r="I2995">
            <v>4</v>
          </cell>
        </row>
        <row r="2996">
          <cell r="E2996" t="str">
            <v>ID052259</v>
          </cell>
          <cell r="G2996" t="str">
            <v>SWITCH KNIFE/LOAD ES/PAXAR</v>
          </cell>
          <cell r="H2996" t="str">
            <v>5AH2.3</v>
          </cell>
          <cell r="I2996">
            <v>8</v>
          </cell>
        </row>
        <row r="2997">
          <cell r="E2997" t="str">
            <v>ID052262</v>
          </cell>
          <cell r="G2997" t="str">
            <v>VALVE VAC MEAD ES/PAXAR</v>
          </cell>
          <cell r="H2997" t="str">
            <v>5AH4</v>
          </cell>
          <cell r="I2997">
            <v>4</v>
          </cell>
        </row>
        <row r="2998">
          <cell r="E2998" t="str">
            <v>ID052269</v>
          </cell>
          <cell r="G2998" t="str">
            <v>FILTER REG W/BOWL GUARD PAXAR</v>
          </cell>
          <cell r="H2998" t="str">
            <v>5AH3</v>
          </cell>
          <cell r="I2998">
            <v>1</v>
          </cell>
        </row>
        <row r="2999">
          <cell r="E2999" t="str">
            <v>ID052275</v>
          </cell>
          <cell r="G2999" t="str">
            <v>SCREW FS/NT67</v>
          </cell>
          <cell r="H2999" t="str">
            <v>5M1.2</v>
          </cell>
          <cell r="I2999">
            <v>135</v>
          </cell>
        </row>
        <row r="3000">
          <cell r="E3000" t="str">
            <v>ID052277</v>
          </cell>
          <cell r="G3000" t="str">
            <v>SCREW FS/NT67</v>
          </cell>
          <cell r="H3000" t="str">
            <v>5M3.34</v>
          </cell>
          <cell r="I3000">
            <v>239</v>
          </cell>
        </row>
        <row r="3001">
          <cell r="E3001" t="str">
            <v>ID052278</v>
          </cell>
          <cell r="G3001" t="str">
            <v>WASHER FS/NT67</v>
          </cell>
          <cell r="H3001" t="str">
            <v>5M1.6</v>
          </cell>
          <cell r="I3001">
            <v>190</v>
          </cell>
        </row>
        <row r="3002">
          <cell r="E3002" t="str">
            <v>ID052280</v>
          </cell>
          <cell r="G3002" t="str">
            <v>SPRING</v>
          </cell>
          <cell r="H3002" t="str">
            <v>5P7.5</v>
          </cell>
          <cell r="I3002">
            <v>30</v>
          </cell>
        </row>
        <row r="3003">
          <cell r="E3003" t="str">
            <v>ID052282</v>
          </cell>
          <cell r="G3003" t="str">
            <v>MOVEABLE KNIFE SHAFT FS/NT67</v>
          </cell>
          <cell r="H3003" t="str">
            <v>5M1.15</v>
          </cell>
          <cell r="I3003">
            <v>39</v>
          </cell>
        </row>
        <row r="3004">
          <cell r="E3004" t="str">
            <v>ID052286</v>
          </cell>
          <cell r="G3004" t="str">
            <v>MOVEABLE KNIFE</v>
          </cell>
          <cell r="H3004" t="str">
            <v>5R1.6</v>
          </cell>
          <cell r="I3004">
            <v>2</v>
          </cell>
        </row>
        <row r="3005">
          <cell r="E3005" t="str">
            <v>ID052294</v>
          </cell>
          <cell r="G3005" t="str">
            <v>CONNECTING ROD</v>
          </cell>
          <cell r="H3005" t="str">
            <v>5N6.5</v>
          </cell>
          <cell r="I3005">
            <v>74</v>
          </cell>
        </row>
        <row r="3006">
          <cell r="E3006" t="str">
            <v>ID052297</v>
          </cell>
          <cell r="G3006" t="str">
            <v>SUPPORT FS/NT67</v>
          </cell>
          <cell r="H3006" t="str">
            <v>5M1.26</v>
          </cell>
          <cell r="I3006">
            <v>5</v>
          </cell>
        </row>
        <row r="3007">
          <cell r="E3007" t="str">
            <v>ID052300</v>
          </cell>
          <cell r="G3007" t="str">
            <v>OIL GUARD FS/NT67</v>
          </cell>
          <cell r="H3007" t="str">
            <v>5M1.32</v>
          </cell>
          <cell r="I3007">
            <v>5</v>
          </cell>
        </row>
        <row r="3008">
          <cell r="E3008" t="str">
            <v>ID052306</v>
          </cell>
          <cell r="G3008" t="str">
            <v>SCREW FS/NT67</v>
          </cell>
          <cell r="H3008" t="str">
            <v>5M1.2</v>
          </cell>
          <cell r="I3008">
            <v>40</v>
          </cell>
        </row>
        <row r="3009">
          <cell r="E3009" t="str">
            <v>ID052307</v>
          </cell>
          <cell r="G3009" t="str">
            <v>SCREW FS/NT67</v>
          </cell>
          <cell r="H3009" t="str">
            <v>5M1.4</v>
          </cell>
          <cell r="I3009">
            <v>445</v>
          </cell>
        </row>
        <row r="3010">
          <cell r="E3010" t="str">
            <v>ID052310</v>
          </cell>
          <cell r="G3010" t="str">
            <v>INSULATION PAPER FS/NT67</v>
          </cell>
          <cell r="H3010" t="str">
            <v>5M1.18</v>
          </cell>
          <cell r="I3010">
            <v>123</v>
          </cell>
        </row>
        <row r="3011">
          <cell r="E3011" t="str">
            <v>ID052313</v>
          </cell>
          <cell r="G3011" t="str">
            <v>SCREW FS/NT67</v>
          </cell>
          <cell r="H3011" t="str">
            <v>5M1.16</v>
          </cell>
          <cell r="I3011">
            <v>37</v>
          </cell>
        </row>
        <row r="3012">
          <cell r="E3012" t="str">
            <v>ID052315</v>
          </cell>
          <cell r="G3012" t="str">
            <v>ELECTROMAGNETIC VALVE FS/NT67</v>
          </cell>
          <cell r="H3012" t="str">
            <v>5S5</v>
          </cell>
          <cell r="I3012">
            <v>9</v>
          </cell>
        </row>
        <row r="3013">
          <cell r="E3013" t="str">
            <v>ID052317</v>
          </cell>
          <cell r="G3013" t="str">
            <v>SCREW FS/NT67</v>
          </cell>
          <cell r="H3013" t="str">
            <v>5M1.29</v>
          </cell>
          <cell r="I3013">
            <v>71</v>
          </cell>
        </row>
        <row r="3014">
          <cell r="E3014" t="str">
            <v>ID053306</v>
          </cell>
          <cell r="G3014" t="str">
            <v>NUT FS/NT67</v>
          </cell>
          <cell r="H3014" t="str">
            <v>5M3.26</v>
          </cell>
          <cell r="I3014">
            <v>3</v>
          </cell>
        </row>
        <row r="3015">
          <cell r="E3015" t="str">
            <v>ID053550</v>
          </cell>
          <cell r="G3015" t="str">
            <v>V-SHAFT BELT FB/FT7000</v>
          </cell>
          <cell r="H3015" t="str">
            <v>5B3.4</v>
          </cell>
          <cell r="I3015">
            <v>2</v>
          </cell>
        </row>
        <row r="3016">
          <cell r="E3016" t="str">
            <v>ID055143</v>
          </cell>
          <cell r="F3016" t="str">
            <v>Bộ điều khiển lưu lượng gió Honeywell - CN7510A2001</v>
          </cell>
          <cell r="G3016" t="str">
            <v>CONTROLLER OF AIR-COND'S WIND</v>
          </cell>
          <cell r="H3016" t="str">
            <v>MA1.5</v>
          </cell>
          <cell r="I3016">
            <v>7</v>
          </cell>
        </row>
        <row r="3017">
          <cell r="E3017" t="str">
            <v>ID055147</v>
          </cell>
          <cell r="G3017" t="str">
            <v>2A FUSE HS</v>
          </cell>
          <cell r="H3017" t="str">
            <v>5AI2.4</v>
          </cell>
          <cell r="I3017">
            <v>6</v>
          </cell>
        </row>
        <row r="3018">
          <cell r="E3018" t="str">
            <v>ID055150</v>
          </cell>
          <cell r="G3018" t="str">
            <v>110 FUSE TAB HS</v>
          </cell>
          <cell r="H3018" t="str">
            <v>5AI3.1</v>
          </cell>
          <cell r="I3018">
            <v>3</v>
          </cell>
        </row>
        <row r="3019">
          <cell r="E3019" t="str">
            <v>ID055151</v>
          </cell>
          <cell r="G3019" t="str">
            <v>110VAC FUSE TABS HS</v>
          </cell>
          <cell r="H3019" t="str">
            <v>5AI2.6</v>
          </cell>
          <cell r="I3019">
            <v>2</v>
          </cell>
        </row>
        <row r="3020">
          <cell r="E3020" t="str">
            <v>ID055160</v>
          </cell>
          <cell r="G3020" t="str">
            <v>PRESSURE SWITCH HS</v>
          </cell>
          <cell r="H3020" t="str">
            <v>5AI4.5</v>
          </cell>
          <cell r="I3020">
            <v>3</v>
          </cell>
        </row>
        <row r="3021">
          <cell r="E3021" t="str">
            <v>ID055162</v>
          </cell>
          <cell r="G3021" t="str">
            <v>LABEL KNIFE HS</v>
          </cell>
          <cell r="H3021" t="str">
            <v>5AI3.3</v>
          </cell>
          <cell r="I3021">
            <v>3</v>
          </cell>
        </row>
        <row r="3022">
          <cell r="E3022" t="str">
            <v>ID055163</v>
          </cell>
          <cell r="G3022" t="str">
            <v>LABEL KNIFE HS</v>
          </cell>
          <cell r="H3022" t="str">
            <v>5AI2.2</v>
          </cell>
          <cell r="I3022">
            <v>3</v>
          </cell>
        </row>
        <row r="3023">
          <cell r="E3023" t="str">
            <v>ID055164</v>
          </cell>
          <cell r="G3023" t="str">
            <v>NIP ROLLER HS</v>
          </cell>
          <cell r="H3023" t="str">
            <v>5AI3.6</v>
          </cell>
          <cell r="I3023">
            <v>4</v>
          </cell>
        </row>
        <row r="3024">
          <cell r="E3024" t="str">
            <v>ID055166</v>
          </cell>
          <cell r="G3024" t="str">
            <v>3/8.16X3/4 SOC CAP HS</v>
          </cell>
          <cell r="H3024" t="str">
            <v>5AI1.7</v>
          </cell>
          <cell r="I3024">
            <v>37</v>
          </cell>
        </row>
        <row r="3025">
          <cell r="E3025" t="str">
            <v>ID055167</v>
          </cell>
          <cell r="G3025" t="str">
            <v>SCREW HS</v>
          </cell>
          <cell r="H3025" t="str">
            <v>5AI1.7</v>
          </cell>
          <cell r="I3025">
            <v>60</v>
          </cell>
        </row>
        <row r="3026">
          <cell r="E3026" t="str">
            <v>ID055168</v>
          </cell>
          <cell r="G3026" t="str">
            <v>1/4-20X3/4 SOC CAP HS</v>
          </cell>
          <cell r="H3026" t="str">
            <v>5AI1.8</v>
          </cell>
          <cell r="I3026">
            <v>25</v>
          </cell>
        </row>
        <row r="3027">
          <cell r="E3027" t="str">
            <v>ID055171</v>
          </cell>
          <cell r="G3027" t="str">
            <v>8-32X3/16 SOC SET SCREW HS</v>
          </cell>
          <cell r="H3027" t="str">
            <v>5AI2.4</v>
          </cell>
          <cell r="I3027">
            <v>10</v>
          </cell>
        </row>
        <row r="3028">
          <cell r="E3028" t="str">
            <v>ID055172</v>
          </cell>
          <cell r="G3028" t="str">
            <v>1/4 MALE BALL JOINT HS</v>
          </cell>
          <cell r="H3028" t="str">
            <v>5AI2.1</v>
          </cell>
          <cell r="I3028">
            <v>7</v>
          </cell>
        </row>
        <row r="3029">
          <cell r="E3029" t="str">
            <v>ID055173</v>
          </cell>
          <cell r="G3029" t="str">
            <v>1/4 FEMALE BALL JOINT HS</v>
          </cell>
          <cell r="H3029" t="str">
            <v>5AI2.5</v>
          </cell>
          <cell r="I3029">
            <v>7</v>
          </cell>
        </row>
        <row r="3030">
          <cell r="E3030" t="str">
            <v>ID055174</v>
          </cell>
          <cell r="G3030" t="str">
            <v>10-32X5/32 HOSE 90DEG HS</v>
          </cell>
          <cell r="H3030" t="str">
            <v>5AI2.3</v>
          </cell>
          <cell r="I3030">
            <v>3</v>
          </cell>
        </row>
        <row r="3031">
          <cell r="E3031" t="str">
            <v>ID055175</v>
          </cell>
          <cell r="G3031" t="str">
            <v>8-32X1/2 SOC CAP HS</v>
          </cell>
          <cell r="H3031" t="str">
            <v>5AI1.8</v>
          </cell>
          <cell r="I3031">
            <v>46</v>
          </cell>
        </row>
        <row r="3032">
          <cell r="E3032" t="str">
            <v>ID055176</v>
          </cell>
          <cell r="G3032" t="str">
            <v>SCREW HS</v>
          </cell>
          <cell r="H3032" t="str">
            <v>5AI1.7</v>
          </cell>
          <cell r="I3032">
            <v>29</v>
          </cell>
        </row>
        <row r="3033">
          <cell r="E3033" t="str">
            <v>ID055177</v>
          </cell>
          <cell r="G3033" t="str">
            <v>SCREW  HS</v>
          </cell>
          <cell r="H3033" t="str">
            <v>5AI1.8</v>
          </cell>
          <cell r="I3033">
            <v>29</v>
          </cell>
        </row>
        <row r="3034">
          <cell r="E3034" t="str">
            <v>ID055178</v>
          </cell>
          <cell r="G3034" t="str">
            <v>6-32X1/2 SOC BUTTON HS</v>
          </cell>
          <cell r="H3034" t="str">
            <v>5AI1.4</v>
          </cell>
          <cell r="I3034">
            <v>36</v>
          </cell>
        </row>
        <row r="3035">
          <cell r="E3035" t="str">
            <v>ID055179</v>
          </cell>
          <cell r="G3035" t="str">
            <v>ROLLERSET SCREW 10-32/16INC HS</v>
          </cell>
          <cell r="H3035" t="str">
            <v>5AI1.6</v>
          </cell>
          <cell r="I3035">
            <v>54</v>
          </cell>
        </row>
        <row r="3036">
          <cell r="E3036" t="str">
            <v>ID055180</v>
          </cell>
          <cell r="G3036" t="str">
            <v>PRINT NIP ROLLER HS</v>
          </cell>
          <cell r="H3036" t="str">
            <v>5AI3.2</v>
          </cell>
          <cell r="I3036">
            <v>18</v>
          </cell>
        </row>
        <row r="3037">
          <cell r="E3037" t="str">
            <v>ID055181</v>
          </cell>
          <cell r="G3037" t="str">
            <v>PRINT ADJ.HANDLE HS</v>
          </cell>
          <cell r="H3037" t="str">
            <v>5AI3.1</v>
          </cell>
          <cell r="I3037">
            <v>4</v>
          </cell>
        </row>
        <row r="3038">
          <cell r="E3038" t="str">
            <v>ID055182</v>
          </cell>
          <cell r="G3038" t="str">
            <v>SCREW  HS</v>
          </cell>
          <cell r="H3038" t="str">
            <v>5AI1.6</v>
          </cell>
          <cell r="I3038">
            <v>9</v>
          </cell>
        </row>
        <row r="3039">
          <cell r="E3039" t="str">
            <v>ID055183</v>
          </cell>
          <cell r="G3039" t="str">
            <v>MOTOR  HS</v>
          </cell>
          <cell r="H3039" t="str">
            <v>5AI5</v>
          </cell>
          <cell r="I3039">
            <v>3</v>
          </cell>
        </row>
        <row r="3040">
          <cell r="E3040" t="str">
            <v>ID055184</v>
          </cell>
          <cell r="G3040" t="str">
            <v>SCREW METRIC HS</v>
          </cell>
          <cell r="H3040" t="str">
            <v>5AI1.9</v>
          </cell>
          <cell r="I3040">
            <v>18</v>
          </cell>
        </row>
        <row r="3041">
          <cell r="E3041" t="str">
            <v>ID055185</v>
          </cell>
          <cell r="G3041" t="str">
            <v>1/4-20X3/4 SOC CAP HS</v>
          </cell>
          <cell r="H3041" t="str">
            <v>5AI1.1</v>
          </cell>
          <cell r="I3041">
            <v>28</v>
          </cell>
        </row>
        <row r="3042">
          <cell r="E3042" t="str">
            <v>ID055186</v>
          </cell>
          <cell r="G3042" t="str">
            <v>THERIMAL COUPLE HS</v>
          </cell>
          <cell r="H3042" t="str">
            <v>5AI6</v>
          </cell>
          <cell r="I3042">
            <v>4</v>
          </cell>
        </row>
        <row r="3043">
          <cell r="E3043" t="str">
            <v>ID055187</v>
          </cell>
          <cell r="G3043" t="str">
            <v>10-32X1.1/4 SOC CAP HS</v>
          </cell>
          <cell r="H3043" t="str">
            <v>5AI4.1</v>
          </cell>
          <cell r="I3043">
            <v>40</v>
          </cell>
        </row>
        <row r="3044">
          <cell r="E3044" t="str">
            <v>ID055188</v>
          </cell>
          <cell r="G3044" t="str">
            <v>HEATER CARTRIGE HS</v>
          </cell>
          <cell r="H3044" t="str">
            <v>5AI6</v>
          </cell>
          <cell r="I3044">
            <v>4</v>
          </cell>
        </row>
        <row r="3045">
          <cell r="E3045" t="str">
            <v>ID055189</v>
          </cell>
          <cell r="G3045" t="str">
            <v>3/16X1INCH DOWELL PIN HS</v>
          </cell>
          <cell r="H3045" t="str">
            <v>5AI2.6</v>
          </cell>
          <cell r="I3045">
            <v>68</v>
          </cell>
        </row>
        <row r="3046">
          <cell r="E3046" t="str">
            <v>ID055190</v>
          </cell>
          <cell r="G3046" t="str">
            <v>PRINT PLATE RETAINER CLIP HS</v>
          </cell>
          <cell r="H3046" t="str">
            <v>5AI2.8</v>
          </cell>
          <cell r="I3046">
            <v>12</v>
          </cell>
        </row>
        <row r="3047">
          <cell r="E3047" t="str">
            <v>ID055191</v>
          </cell>
          <cell r="G3047" t="str">
            <v>SCREW 8-32X1/2IN SOCKET CAP HS</v>
          </cell>
          <cell r="H3047" t="str">
            <v>5AI1.4</v>
          </cell>
          <cell r="I3047">
            <v>111</v>
          </cell>
        </row>
        <row r="3048">
          <cell r="E3048" t="str">
            <v>ID055192</v>
          </cell>
          <cell r="G3048" t="str">
            <v>SCREW HS</v>
          </cell>
          <cell r="H3048" t="str">
            <v>5AI1.6</v>
          </cell>
          <cell r="I3048">
            <v>24</v>
          </cell>
        </row>
        <row r="3049">
          <cell r="E3049" t="str">
            <v>ID055193</v>
          </cell>
          <cell r="G3049" t="str">
            <v>SCREW METRIC 4MM HS</v>
          </cell>
          <cell r="H3049" t="str">
            <v>5AI1.2</v>
          </cell>
          <cell r="I3049">
            <v>46</v>
          </cell>
        </row>
        <row r="3050">
          <cell r="E3050" t="str">
            <v>ID055194</v>
          </cell>
          <cell r="G3050" t="str">
            <v>10-32X1/2 SOC CAP HS</v>
          </cell>
          <cell r="H3050" t="str">
            <v>5AI1.1</v>
          </cell>
          <cell r="I3050">
            <v>35</v>
          </cell>
        </row>
        <row r="3051">
          <cell r="E3051" t="str">
            <v>ID055195</v>
          </cell>
          <cell r="G3051" t="str">
            <v>PRINTER DEPTH ADJ.SHOCK HS</v>
          </cell>
          <cell r="H3051" t="str">
            <v>5AI3.4</v>
          </cell>
          <cell r="I3051">
            <v>16</v>
          </cell>
        </row>
        <row r="3052">
          <cell r="E3052" t="str">
            <v>ID055196</v>
          </cell>
          <cell r="G3052" t="str">
            <v>8-32X1/2IN SOCKET CAP HS</v>
          </cell>
          <cell r="H3052" t="str">
            <v>5AI1.3</v>
          </cell>
          <cell r="I3052">
            <v>46</v>
          </cell>
        </row>
        <row r="3053">
          <cell r="E3053" t="str">
            <v>ID055197</v>
          </cell>
          <cell r="G3053" t="str">
            <v>10-32X5/32 HOSE BARB HS</v>
          </cell>
          <cell r="H3053" t="str">
            <v>5AI2.2</v>
          </cell>
          <cell r="I3053">
            <v>16</v>
          </cell>
        </row>
        <row r="3054">
          <cell r="E3054" t="str">
            <v>ID055198</v>
          </cell>
          <cell r="G3054" t="str">
            <v>STEPPER DRIVER HS</v>
          </cell>
          <cell r="H3054" t="str">
            <v>5AI5.</v>
          </cell>
          <cell r="I3054">
            <v>1</v>
          </cell>
        </row>
        <row r="3055">
          <cell r="E3055" t="str">
            <v>ID055199</v>
          </cell>
          <cell r="G3055" t="str">
            <v>SCREW METRIC 4MM HS</v>
          </cell>
          <cell r="H3055" t="str">
            <v>5AI1.7</v>
          </cell>
          <cell r="I3055">
            <v>56</v>
          </cell>
        </row>
        <row r="3056">
          <cell r="E3056" t="str">
            <v>ID055200</v>
          </cell>
          <cell r="G3056" t="str">
            <v>SCREW HS</v>
          </cell>
          <cell r="H3056" t="str">
            <v>5AI1.9</v>
          </cell>
          <cell r="I3056">
            <v>22</v>
          </cell>
        </row>
        <row r="3057">
          <cell r="E3057" t="str">
            <v>ID055201</v>
          </cell>
          <cell r="G3057" t="str">
            <v>NUT HS</v>
          </cell>
          <cell r="H3057" t="str">
            <v>5AI1.5</v>
          </cell>
          <cell r="I3057">
            <v>51</v>
          </cell>
        </row>
        <row r="3058">
          <cell r="E3058" t="str">
            <v>ID055202</v>
          </cell>
          <cell r="G3058" t="str">
            <v>1/6NPTX1/4 HOSE BRASS 90DEG HS</v>
          </cell>
          <cell r="H3058" t="str">
            <v>5AI1.3</v>
          </cell>
          <cell r="I3058">
            <v>56</v>
          </cell>
        </row>
        <row r="3059">
          <cell r="E3059" t="str">
            <v>ID055203</v>
          </cell>
          <cell r="G3059" t="str">
            <v>SCREW HS</v>
          </cell>
          <cell r="H3059" t="str">
            <v>5AI4.2</v>
          </cell>
          <cell r="I3059">
            <v>6</v>
          </cell>
        </row>
        <row r="3060">
          <cell r="E3060" t="str">
            <v>ID055204</v>
          </cell>
          <cell r="G3060" t="str">
            <v>10-32X5/32 HOSE FIT HS</v>
          </cell>
          <cell r="H3060" t="str">
            <v>5AI2.7</v>
          </cell>
          <cell r="I3060">
            <v>13</v>
          </cell>
        </row>
        <row r="3061">
          <cell r="E3061" t="str">
            <v>ID055205</v>
          </cell>
          <cell r="G3061" t="str">
            <v>10-32X1/4 HOSE FIT HS</v>
          </cell>
          <cell r="H3061" t="str">
            <v>5AI2.5</v>
          </cell>
          <cell r="I3061">
            <v>5</v>
          </cell>
        </row>
        <row r="3062">
          <cell r="E3062" t="str">
            <v>ID055206</v>
          </cell>
          <cell r="G3062" t="str">
            <v>10-32X1/2 SOC CAP HS</v>
          </cell>
          <cell r="H3062" t="str">
            <v>5AI2.1</v>
          </cell>
          <cell r="I3062">
            <v>19</v>
          </cell>
        </row>
        <row r="3063">
          <cell r="E3063" t="str">
            <v>ID055208</v>
          </cell>
          <cell r="G3063" t="str">
            <v>10-32X5/32 HOSE 90 DEG HS</v>
          </cell>
          <cell r="H3063" t="str">
            <v>5AI2.9</v>
          </cell>
          <cell r="I3063">
            <v>31</v>
          </cell>
        </row>
        <row r="3064">
          <cell r="E3064" t="str">
            <v>ID055209</v>
          </cell>
          <cell r="G3064" t="str">
            <v>10-32X3/8 SOCKET BUTTON HS</v>
          </cell>
          <cell r="H3064" t="str">
            <v>5AI1.5</v>
          </cell>
          <cell r="I3064">
            <v>41</v>
          </cell>
        </row>
        <row r="3065">
          <cell r="E3065" t="str">
            <v>ID055210</v>
          </cell>
          <cell r="G3065" t="str">
            <v>5MMX20MM SOC CAP HS</v>
          </cell>
          <cell r="H3065" t="str">
            <v>5AI1.6</v>
          </cell>
          <cell r="I3065">
            <v>16</v>
          </cell>
        </row>
        <row r="3066">
          <cell r="E3066" t="str">
            <v>ID055211</v>
          </cell>
          <cell r="G3066" t="str">
            <v>10-32IN SOCKET CAP HS</v>
          </cell>
          <cell r="H3066" t="str">
            <v>5AI1.3</v>
          </cell>
          <cell r="I3066">
            <v>42</v>
          </cell>
        </row>
        <row r="3067">
          <cell r="E3067" t="str">
            <v>ID055212</v>
          </cell>
          <cell r="G3067" t="str">
            <v>8-32X1/4 SOC BUTTON HS</v>
          </cell>
          <cell r="H3067" t="str">
            <v>5AI1.4</v>
          </cell>
          <cell r="I3067">
            <v>22</v>
          </cell>
        </row>
        <row r="3068">
          <cell r="E3068" t="str">
            <v>ID055213</v>
          </cell>
          <cell r="G3068" t="str">
            <v>5MMX20MM SOC CAP HS</v>
          </cell>
          <cell r="H3068" t="str">
            <v>5AI1.5</v>
          </cell>
          <cell r="I3068">
            <v>37</v>
          </cell>
        </row>
        <row r="3069">
          <cell r="E3069" t="str">
            <v>ID055214</v>
          </cell>
          <cell r="G3069" t="str">
            <v>COIL WIRE HS</v>
          </cell>
          <cell r="H3069" t="str">
            <v>5AI6</v>
          </cell>
          <cell r="I3069">
            <v>4</v>
          </cell>
        </row>
        <row r="3070">
          <cell r="E3070" t="str">
            <v>ID055215</v>
          </cell>
          <cell r="G3070" t="str">
            <v>1/6NPTX1/4 HOSE BRASS 90DEG HS</v>
          </cell>
          <cell r="H3070" t="str">
            <v>5AI2.3</v>
          </cell>
          <cell r="I3070">
            <v>3</v>
          </cell>
        </row>
        <row r="3071">
          <cell r="E3071" t="str">
            <v>ID055216</v>
          </cell>
          <cell r="G3071" t="str">
            <v>MUFFLER HS</v>
          </cell>
          <cell r="H3071" t="str">
            <v>5AI3.7</v>
          </cell>
          <cell r="I3071">
            <v>7</v>
          </cell>
        </row>
        <row r="3072">
          <cell r="E3072" t="str">
            <v>ID055217</v>
          </cell>
          <cell r="G3072" t="str">
            <v>VACUUM HOSE HS</v>
          </cell>
          <cell r="H3072" t="str">
            <v>5AI6</v>
          </cell>
          <cell r="I3072">
            <v>11</v>
          </cell>
        </row>
        <row r="3073">
          <cell r="E3073" t="str">
            <v>ID055220</v>
          </cell>
          <cell r="F3073" t="str">
            <v>Bánh xe xoay ф 100</v>
          </cell>
          <cell r="G3073" t="str">
            <v>ROTARY WHEEL Ð¤ 100</v>
          </cell>
          <cell r="H3073" t="str">
            <v>MA1.1</v>
          </cell>
          <cell r="I3073">
            <v>22</v>
          </cell>
        </row>
        <row r="3074">
          <cell r="E3074" t="str">
            <v>ID055221</v>
          </cell>
          <cell r="F3074" t="str">
            <v>Bánh xe xoay ф 125</v>
          </cell>
          <cell r="G3074" t="str">
            <v>ROTARY WHEEL Ð¤ 125</v>
          </cell>
          <cell r="H3074" t="str">
            <v>MA1.1</v>
          </cell>
          <cell r="I3074">
            <v>21</v>
          </cell>
        </row>
        <row r="3075">
          <cell r="E3075" t="str">
            <v>ID055224</v>
          </cell>
          <cell r="G3075" t="str">
            <v>DRIVE,BELT,1/5 54T PX</v>
          </cell>
          <cell r="H3075" t="str">
            <v>5AH5</v>
          </cell>
          <cell r="I3075">
            <v>5</v>
          </cell>
        </row>
        <row r="3076">
          <cell r="E3076" t="str">
            <v>ID055225</v>
          </cell>
          <cell r="G3076" t="str">
            <v>1/1X1/4X90DEG SWIVEL ELBOW PX</v>
          </cell>
          <cell r="H3076" t="str">
            <v>5AH3.5</v>
          </cell>
          <cell r="I3076">
            <v>4</v>
          </cell>
        </row>
        <row r="3077">
          <cell r="E3077" t="str">
            <v>ID055226</v>
          </cell>
          <cell r="G3077" t="str">
            <v>1/4X1/4 HEX NIPLE PX</v>
          </cell>
          <cell r="H3077" t="str">
            <v>5AH4</v>
          </cell>
          <cell r="I3077">
            <v>2</v>
          </cell>
        </row>
        <row r="3078">
          <cell r="E3078" t="str">
            <v>ID055227</v>
          </cell>
          <cell r="G3078" t="str">
            <v>1/4 ANCHOR COUPLING PX</v>
          </cell>
          <cell r="H3078" t="str">
            <v>5AH5</v>
          </cell>
          <cell r="I3078">
            <v>5</v>
          </cell>
        </row>
        <row r="3079">
          <cell r="E3079" t="str">
            <v>ID055229</v>
          </cell>
          <cell r="G3079" t="str">
            <v>10-32X1/2 CAP SCREW PX</v>
          </cell>
          <cell r="H3079" t="str">
            <v>5AH1.9</v>
          </cell>
          <cell r="I3079">
            <v>16</v>
          </cell>
        </row>
        <row r="3080">
          <cell r="E3080" t="str">
            <v>ID055231</v>
          </cell>
          <cell r="G3080" t="str">
            <v>1/4-20X3/4 CAP SCREW PX</v>
          </cell>
          <cell r="H3080" t="str">
            <v>5AH1.6</v>
          </cell>
          <cell r="I3080">
            <v>13</v>
          </cell>
        </row>
        <row r="3081">
          <cell r="E3081" t="str">
            <v>ID055232</v>
          </cell>
          <cell r="G3081" t="str">
            <v>7 SCREW,6-32X1 BUTTON HEAD CAP</v>
          </cell>
          <cell r="H3081" t="str">
            <v>5AH1.1</v>
          </cell>
          <cell r="I3081">
            <v>9</v>
          </cell>
        </row>
        <row r="3082">
          <cell r="E3082" t="str">
            <v>ID055233</v>
          </cell>
          <cell r="G3082" t="str">
            <v>SWITCHMAIN SPST HOLD/AUTO/VAC</v>
          </cell>
          <cell r="H3082" t="str">
            <v>5AH4</v>
          </cell>
          <cell r="I3082">
            <v>2</v>
          </cell>
        </row>
        <row r="3083">
          <cell r="E3083" t="str">
            <v>ID055234</v>
          </cell>
          <cell r="G3083" t="str">
            <v>BRACKET BUSH BLOCK PX</v>
          </cell>
          <cell r="H3083" t="str">
            <v>5AH4</v>
          </cell>
          <cell r="I3083">
            <v>3</v>
          </cell>
        </row>
        <row r="3084">
          <cell r="E3084" t="str">
            <v>ID055236</v>
          </cell>
          <cell r="G3084" t="str">
            <v>PIN PX</v>
          </cell>
          <cell r="H3084" t="str">
            <v>5AH4</v>
          </cell>
          <cell r="I3084">
            <v>2</v>
          </cell>
        </row>
        <row r="3085">
          <cell r="E3085" t="str">
            <v>ID055239</v>
          </cell>
          <cell r="G3085" t="str">
            <v>SWITCH KNIFE/VAC PX</v>
          </cell>
          <cell r="H3085" t="str">
            <v>5AH2.5</v>
          </cell>
          <cell r="I3085">
            <v>8</v>
          </cell>
        </row>
        <row r="3086">
          <cell r="E3086" t="str">
            <v>ID055240</v>
          </cell>
          <cell r="G3086" t="str">
            <v>VALVE 4 WAY(H110-4E1-PLS L1)PX</v>
          </cell>
          <cell r="H3086" t="str">
            <v>5AH1.2</v>
          </cell>
          <cell r="I3086">
            <v>6</v>
          </cell>
        </row>
        <row r="3087">
          <cell r="E3087" t="str">
            <v>ID055241</v>
          </cell>
          <cell r="G3087" t="str">
            <v>CYLINDER,H-BLOCK PX</v>
          </cell>
          <cell r="H3087" t="str">
            <v>5AH3</v>
          </cell>
          <cell r="I3087">
            <v>2</v>
          </cell>
        </row>
        <row r="3088">
          <cell r="E3088" t="str">
            <v>ID055242</v>
          </cell>
          <cell r="G3088" t="str">
            <v>3/8-16X2 NYLOK CAP SCREW PX</v>
          </cell>
          <cell r="H3088" t="str">
            <v>5AH2.2</v>
          </cell>
          <cell r="I3088">
            <v>16</v>
          </cell>
        </row>
        <row r="3089">
          <cell r="E3089" t="str">
            <v>ID055243</v>
          </cell>
          <cell r="G3089" t="str">
            <v>VACUUM CUP VP10LBS PX</v>
          </cell>
          <cell r="H3089" t="str">
            <v>5AH2.7</v>
          </cell>
          <cell r="I3089">
            <v>1</v>
          </cell>
        </row>
        <row r="3090">
          <cell r="E3090" t="str">
            <v>ID055244</v>
          </cell>
          <cell r="G3090" t="str">
            <v>ROLLER FEEDTOP 8110-P(COAT)PX</v>
          </cell>
          <cell r="H3090" t="str">
            <v>5AH5</v>
          </cell>
          <cell r="I3090">
            <v>5</v>
          </cell>
        </row>
        <row r="3091">
          <cell r="E3091" t="str">
            <v>ID055245</v>
          </cell>
          <cell r="G3091" t="str">
            <v>ROLLER LETOFF CLUTCH 8110-P PX</v>
          </cell>
          <cell r="H3091" t="str">
            <v>5AH5</v>
          </cell>
          <cell r="I3091">
            <v>5</v>
          </cell>
        </row>
        <row r="3092">
          <cell r="E3092" t="str">
            <v>ID055246</v>
          </cell>
          <cell r="G3092" t="str">
            <v>ASSY ROLLER IDLER PX</v>
          </cell>
          <cell r="H3092" t="str">
            <v>5AH5</v>
          </cell>
          <cell r="I3092">
            <v>5</v>
          </cell>
        </row>
        <row r="3093">
          <cell r="E3093" t="str">
            <v>ID055248</v>
          </cell>
          <cell r="G3093" t="str">
            <v>MOTORDRIVE 8110-P 41K25GN AWU</v>
          </cell>
          <cell r="H3093" t="str">
            <v>5AN3</v>
          </cell>
          <cell r="I3093">
            <v>4</v>
          </cell>
        </row>
        <row r="3094">
          <cell r="E3094" t="str">
            <v>ID055251</v>
          </cell>
          <cell r="G3094" t="str">
            <v>ROLLER,BUTTOM FEED ALT PX</v>
          </cell>
          <cell r="H3094" t="str">
            <v>5AH5</v>
          </cell>
          <cell r="I3094">
            <v>5</v>
          </cell>
        </row>
        <row r="3095">
          <cell r="E3095" t="str">
            <v>ID055252</v>
          </cell>
          <cell r="G3095" t="str">
            <v>VACUUM CUP PX</v>
          </cell>
          <cell r="H3095" t="str">
            <v>5AH2.8</v>
          </cell>
          <cell r="I3095">
            <v>23</v>
          </cell>
        </row>
        <row r="3096">
          <cell r="E3096" t="str">
            <v>ID055265</v>
          </cell>
          <cell r="F3096" t="str">
            <v>Ống vải chữa cháy</v>
          </cell>
          <cell r="G3096" t="str">
            <v>PIPE FOR FIRE WATER</v>
          </cell>
          <cell r="H3096" t="str">
            <v>MD1.4</v>
          </cell>
          <cell r="I3096">
            <v>4</v>
          </cell>
        </row>
        <row r="3097">
          <cell r="E3097" t="str">
            <v>ID055267</v>
          </cell>
          <cell r="F3097" t="str">
            <v>Keo chống thấm Elastobond 111 (bì 250g)</v>
          </cell>
          <cell r="G3097" t="str">
            <v>WATERPROOF GLUE</v>
          </cell>
          <cell r="H3097" t="str">
            <v>MC2.1</v>
          </cell>
          <cell r="I3097">
            <v>46</v>
          </cell>
        </row>
        <row r="3098">
          <cell r="E3098" t="str">
            <v>ID055277</v>
          </cell>
          <cell r="F3098" t="str">
            <v>Vít bắn sắt 3cm (bì 1000 con)</v>
          </cell>
          <cell r="G3098" t="str">
            <v>SCREW 4CM</v>
          </cell>
          <cell r="H3098" t="str">
            <v>MB2.3</v>
          </cell>
          <cell r="I3098">
            <v>1</v>
          </cell>
        </row>
        <row r="3099">
          <cell r="E3099" t="str">
            <v>ID055278</v>
          </cell>
          <cell r="F3099" t="str">
            <v>Dây curoa B72</v>
          </cell>
          <cell r="G3099" t="str">
            <v>BELT B72</v>
          </cell>
          <cell r="H3099" t="str">
            <v>MD1.3</v>
          </cell>
          <cell r="I3099">
            <v>32</v>
          </cell>
        </row>
        <row r="3100">
          <cell r="E3100" t="str">
            <v>ID055279</v>
          </cell>
          <cell r="F3100" t="str">
            <v>Co zắc hơi 5x8 (nhỏ) âm</v>
          </cell>
          <cell r="G3100" t="str">
            <v>STEEL 1MM</v>
          </cell>
          <cell r="H3100" t="str">
            <v>MB2.4</v>
          </cell>
          <cell r="I3100">
            <v>87</v>
          </cell>
        </row>
        <row r="3101">
          <cell r="E3101" t="str">
            <v>ID055282</v>
          </cell>
          <cell r="F3101" t="str">
            <v>Ống nhựa luồn dây điện sino φ 25</v>
          </cell>
          <cell r="G3101" t="str">
            <v>PLASTIC TUBE OF ELECTRIC CABLE</v>
          </cell>
          <cell r="H3101" t="str">
            <v>MKHO</v>
          </cell>
          <cell r="I3101">
            <v>51</v>
          </cell>
        </row>
        <row r="3102">
          <cell r="E3102" t="str">
            <v>ID055283</v>
          </cell>
          <cell r="F3102" t="str">
            <v>Keo 502</v>
          </cell>
          <cell r="G3102" t="str">
            <v>GLUE 502</v>
          </cell>
          <cell r="H3102" t="str">
            <v>MB1.4</v>
          </cell>
          <cell r="I3102">
            <v>1</v>
          </cell>
        </row>
        <row r="3103">
          <cell r="E3103" t="str">
            <v>ID055285</v>
          </cell>
          <cell r="F3103" t="str">
            <v>T nhựa đạt hòa Φ 90</v>
          </cell>
          <cell r="G3103" t="str">
            <v>PLASTIC TSHAPE CONNECTT PI90</v>
          </cell>
          <cell r="H3103" t="str">
            <v>MC3.4</v>
          </cell>
          <cell r="I3103">
            <v>3</v>
          </cell>
        </row>
        <row r="3104">
          <cell r="E3104" t="str">
            <v>ID055287</v>
          </cell>
          <cell r="F3104" t="str">
            <v>Vòi nước Inox mã số: FC2233 hãng FiCo</v>
          </cell>
          <cell r="G3104" t="str">
            <v>WATER COCK (VIGLACERA)</v>
          </cell>
          <cell r="H3104" t="str">
            <v>MC4.5</v>
          </cell>
          <cell r="I3104">
            <v>7</v>
          </cell>
        </row>
        <row r="3105">
          <cell r="E3105" t="str">
            <v>ID055288</v>
          </cell>
          <cell r="F3105" t="str">
            <v>Ổ khóa tủ hiệu ANTEHLE</v>
          </cell>
          <cell r="G3105" t="str">
            <v>LOCK FOR CLINIC CACBINET</v>
          </cell>
          <cell r="H3105" t="str">
            <v>MB2.2</v>
          </cell>
          <cell r="I3105">
            <v>10</v>
          </cell>
        </row>
        <row r="3106">
          <cell r="E3106" t="str">
            <v>ID055289</v>
          </cell>
          <cell r="F3106" t="str">
            <v>T sắt ф 27</v>
          </cell>
          <cell r="G3106" t="str">
            <v>T-SHAPE ZINC PI27</v>
          </cell>
          <cell r="H3106" t="str">
            <v>MC2.3</v>
          </cell>
          <cell r="I3106">
            <v>5</v>
          </cell>
        </row>
        <row r="3107">
          <cell r="E3107" t="str">
            <v>ID055290</v>
          </cell>
          <cell r="F3107" t="str">
            <v xml:space="preserve">Nút nhấn nước bồn cầu </v>
          </cell>
          <cell r="G3107" t="str">
            <v>PRESSING BUTTON</v>
          </cell>
          <cell r="H3107" t="str">
            <v>MC1.2</v>
          </cell>
          <cell r="I3107">
            <v>16</v>
          </cell>
        </row>
        <row r="3108">
          <cell r="E3108" t="str">
            <v>ID055291</v>
          </cell>
          <cell r="F3108" t="str">
            <v>Khóa nước bằng đồng ф 27</v>
          </cell>
          <cell r="G3108" t="str">
            <v>WATER VALVE Ð¤27</v>
          </cell>
          <cell r="H3108" t="str">
            <v>MC1.2</v>
          </cell>
          <cell r="I3108">
            <v>12</v>
          </cell>
        </row>
        <row r="3109">
          <cell r="E3109" t="str">
            <v>ID055294</v>
          </cell>
          <cell r="F3109" t="str">
            <v>Bình đựng xà phòng ZYQ-138</v>
          </cell>
          <cell r="G3109" t="str">
            <v>STAINLESSSTEEL HANDSOAP DISPEN</v>
          </cell>
          <cell r="H3109" t="str">
            <v>MC2.5</v>
          </cell>
          <cell r="I3109">
            <v>17</v>
          </cell>
        </row>
        <row r="3110">
          <cell r="E3110" t="str">
            <v>ID055295</v>
          </cell>
          <cell r="F3110" t="str">
            <v>T nhựa φ 49</v>
          </cell>
          <cell r="G3110" t="str">
            <v>PLASTIC T-SHAPE PIPEÎ¦49</v>
          </cell>
          <cell r="H3110" t="str">
            <v>MC1.4</v>
          </cell>
          <cell r="I3110">
            <v>2</v>
          </cell>
        </row>
        <row r="3111">
          <cell r="E3111" t="str">
            <v>ID055298</v>
          </cell>
          <cell r="G3111" t="str">
            <v>SCREW/M5X10 CB/W&amp;WT</v>
          </cell>
          <cell r="H3111" t="str">
            <v>5AF5.30</v>
          </cell>
          <cell r="I3111">
            <v>10</v>
          </cell>
        </row>
        <row r="3112">
          <cell r="E3112" t="str">
            <v>ID055299</v>
          </cell>
          <cell r="G3112" t="str">
            <v>SCREW/M5X14 CB/W&amp;WT</v>
          </cell>
          <cell r="H3112" t="str">
            <v>5AF5.18</v>
          </cell>
          <cell r="I3112">
            <v>10</v>
          </cell>
        </row>
        <row r="3113">
          <cell r="E3113" t="str">
            <v>ID055300</v>
          </cell>
          <cell r="G3113" t="str">
            <v>SCREW/M8X20 CB/W&amp;WT</v>
          </cell>
          <cell r="H3113" t="str">
            <v>5AF5.22</v>
          </cell>
          <cell r="I3113">
            <v>9</v>
          </cell>
        </row>
        <row r="3114">
          <cell r="E3114" t="str">
            <v>ID055301</v>
          </cell>
          <cell r="G3114" t="str">
            <v>SCREW/M5X5 CB/W&amp;WT</v>
          </cell>
          <cell r="H3114" t="str">
            <v>5AF5.32</v>
          </cell>
          <cell r="I3114">
            <v>10</v>
          </cell>
        </row>
        <row r="3115">
          <cell r="E3115" t="str">
            <v>ID055302</v>
          </cell>
          <cell r="G3115" t="str">
            <v>BOLT/M4X10 CB/W&amp;WT</v>
          </cell>
          <cell r="H3115" t="str">
            <v>5AF5.4</v>
          </cell>
          <cell r="I3115">
            <v>8</v>
          </cell>
        </row>
        <row r="3116">
          <cell r="E3116" t="str">
            <v>ID055304</v>
          </cell>
          <cell r="G3116" t="str">
            <v>NUT CB/W&amp;WT</v>
          </cell>
          <cell r="H3116" t="str">
            <v>5AF6.5</v>
          </cell>
          <cell r="I3116">
            <v>6</v>
          </cell>
        </row>
        <row r="3117">
          <cell r="E3117" t="str">
            <v>ID055305</v>
          </cell>
          <cell r="G3117" t="str">
            <v>SCREW C4 CB/W&amp;WT</v>
          </cell>
          <cell r="H3117" t="str">
            <v>5AF5.11</v>
          </cell>
          <cell r="I3117">
            <v>10</v>
          </cell>
        </row>
        <row r="3118">
          <cell r="E3118" t="str">
            <v>ID055307</v>
          </cell>
          <cell r="G3118" t="str">
            <v>SCREW/M4X8 CB/W&amp;WT</v>
          </cell>
          <cell r="H3118" t="str">
            <v>5AF5.34</v>
          </cell>
          <cell r="I3118">
            <v>10</v>
          </cell>
        </row>
        <row r="3119">
          <cell r="E3119" t="str">
            <v>ID055309</v>
          </cell>
          <cell r="G3119" t="str">
            <v>SCREW/M6X10 CB/W&amp;WT</v>
          </cell>
          <cell r="H3119" t="str">
            <v>5AF6.3</v>
          </cell>
          <cell r="I3119">
            <v>9</v>
          </cell>
        </row>
        <row r="3120">
          <cell r="E3120" t="str">
            <v>ID055310</v>
          </cell>
          <cell r="G3120" t="str">
            <v>SCREW/M4X7 CB/W&amp;WT</v>
          </cell>
          <cell r="H3120" t="str">
            <v>5AF5.35</v>
          </cell>
          <cell r="I3120">
            <v>10</v>
          </cell>
        </row>
        <row r="3121">
          <cell r="E3121" t="str">
            <v>ID055313</v>
          </cell>
          <cell r="G3121" t="str">
            <v>SCREW/M3.5 × 8 CB/W&amp;WT</v>
          </cell>
          <cell r="H3121" t="str">
            <v>5AF5.27</v>
          </cell>
          <cell r="I3121">
            <v>10</v>
          </cell>
        </row>
        <row r="3122">
          <cell r="E3122" t="str">
            <v>ID055314</v>
          </cell>
          <cell r="G3122" t="str">
            <v>SCREW/M4 × 8 CB/W&amp;WT</v>
          </cell>
          <cell r="H3122" t="str">
            <v>5AF5.14</v>
          </cell>
          <cell r="I3122">
            <v>10</v>
          </cell>
        </row>
        <row r="3123">
          <cell r="E3123" t="str">
            <v>ID055315</v>
          </cell>
          <cell r="G3123" t="str">
            <v>SCREW/M4 × 7 CB/W&amp;WT</v>
          </cell>
          <cell r="H3123" t="str">
            <v>5AF5.20</v>
          </cell>
          <cell r="I3123">
            <v>10</v>
          </cell>
        </row>
        <row r="3124">
          <cell r="E3124" t="str">
            <v>ID055316</v>
          </cell>
          <cell r="G3124" t="str">
            <v>SCREW/M4 × 5 CB/W&amp;WT</v>
          </cell>
          <cell r="H3124" t="str">
            <v>5AF5.31</v>
          </cell>
          <cell r="I3124">
            <v>9</v>
          </cell>
        </row>
        <row r="3125">
          <cell r="E3125" t="str">
            <v>ID055317</v>
          </cell>
          <cell r="G3125" t="str">
            <v>SCREW/M4X4 CB/W&amp;WT</v>
          </cell>
          <cell r="H3125" t="str">
            <v>5AF5.6</v>
          </cell>
          <cell r="I3125">
            <v>9</v>
          </cell>
        </row>
        <row r="3126">
          <cell r="E3126" t="str">
            <v>ID055318</v>
          </cell>
          <cell r="G3126" t="str">
            <v>SCREW/M2 CB/W&amp;WT</v>
          </cell>
          <cell r="H3126" t="str">
            <v>5AF5.21</v>
          </cell>
          <cell r="I3126">
            <v>6</v>
          </cell>
        </row>
        <row r="3127">
          <cell r="E3127" t="str">
            <v>ID055324</v>
          </cell>
          <cell r="G3127" t="str">
            <v>O RING CB/W&amp;WT</v>
          </cell>
          <cell r="H3127" t="str">
            <v>5AF6.4</v>
          </cell>
          <cell r="I3127">
            <v>6</v>
          </cell>
        </row>
        <row r="3128">
          <cell r="E3128" t="str">
            <v>ID055326</v>
          </cell>
          <cell r="G3128" t="str">
            <v>PRESSER BAR CB/W&amp;WT</v>
          </cell>
          <cell r="H3128" t="str">
            <v>5AH4</v>
          </cell>
          <cell r="I3128">
            <v>1</v>
          </cell>
        </row>
        <row r="3129">
          <cell r="E3129" t="str">
            <v>ID055330</v>
          </cell>
          <cell r="G3129" t="str">
            <v>OIL SEAL CB/W&amp;WT</v>
          </cell>
          <cell r="H3129" t="str">
            <v>5AF6.9</v>
          </cell>
          <cell r="I3129">
            <v>3</v>
          </cell>
        </row>
        <row r="3130">
          <cell r="E3130" t="str">
            <v>ID055331</v>
          </cell>
          <cell r="G3130" t="str">
            <v>SPRING WASHER CB/W&amp;WT</v>
          </cell>
          <cell r="H3130" t="str">
            <v>5AF5.28</v>
          </cell>
          <cell r="I3130">
            <v>6</v>
          </cell>
        </row>
        <row r="3131">
          <cell r="E3131" t="str">
            <v>ID055334</v>
          </cell>
          <cell r="G3131" t="str">
            <v>SPACER CB/W&amp;WT</v>
          </cell>
          <cell r="H3131" t="str">
            <v>5AF5.9</v>
          </cell>
          <cell r="I3131">
            <v>3</v>
          </cell>
        </row>
        <row r="3132">
          <cell r="E3132" t="str">
            <v>ID055335</v>
          </cell>
          <cell r="G3132" t="str">
            <v>HOLDER (REAR)CB/W&amp;WT</v>
          </cell>
          <cell r="H3132" t="str">
            <v>5AF6.6</v>
          </cell>
          <cell r="I3132">
            <v>3</v>
          </cell>
        </row>
        <row r="3133">
          <cell r="E3133" t="str">
            <v>ID055336</v>
          </cell>
          <cell r="G3133" t="str">
            <v>HOLDER (FRONT)CB/W&amp;WT</v>
          </cell>
          <cell r="H3133" t="str">
            <v>5AF6.2</v>
          </cell>
          <cell r="I3133">
            <v>3</v>
          </cell>
        </row>
        <row r="3134">
          <cell r="E3134" t="str">
            <v>ID055337</v>
          </cell>
          <cell r="G3134" t="str">
            <v>WASHER CB/W&amp;WT</v>
          </cell>
          <cell r="H3134" t="str">
            <v>5AF5.13</v>
          </cell>
          <cell r="I3134">
            <v>6</v>
          </cell>
        </row>
        <row r="3135">
          <cell r="E3135" t="str">
            <v>ID055339</v>
          </cell>
          <cell r="G3135" t="str">
            <v>NEEDLE GUARD REAR CB/W&amp;WT</v>
          </cell>
          <cell r="H3135" t="str">
            <v>5AF6.6</v>
          </cell>
          <cell r="I3135">
            <v>3</v>
          </cell>
        </row>
        <row r="3136">
          <cell r="E3136" t="str">
            <v>ID055340</v>
          </cell>
          <cell r="G3136" t="str">
            <v>NEEDLE GUARD FRONT CB/W&amp;WT</v>
          </cell>
          <cell r="H3136" t="str">
            <v>5AF6.1</v>
          </cell>
          <cell r="I3136">
            <v>3</v>
          </cell>
        </row>
        <row r="3137">
          <cell r="E3137" t="str">
            <v>ID055341</v>
          </cell>
          <cell r="G3137" t="str">
            <v>LEVER CB/W&amp;WT</v>
          </cell>
          <cell r="H3137" t="str">
            <v>5AF6.6</v>
          </cell>
          <cell r="I3137">
            <v>2</v>
          </cell>
        </row>
        <row r="3138">
          <cell r="E3138" t="str">
            <v>ID055346</v>
          </cell>
          <cell r="G3138" t="str">
            <v>TOP FEED DOG CB/W&amp;WT</v>
          </cell>
          <cell r="H3138" t="str">
            <v>5AF6.4</v>
          </cell>
          <cell r="I3138">
            <v>3</v>
          </cell>
        </row>
        <row r="3139">
          <cell r="E3139" t="str">
            <v>ID055347</v>
          </cell>
          <cell r="G3139" t="str">
            <v>SCREW/H11X12 CB/W&amp;WT</v>
          </cell>
          <cell r="H3139" t="str">
            <v>5AF6.8</v>
          </cell>
          <cell r="I3139">
            <v>10</v>
          </cell>
        </row>
        <row r="3140">
          <cell r="E3140" t="str">
            <v>ID055348</v>
          </cell>
          <cell r="G3140" t="str">
            <v>SCREW/C4X8.7 CB/W&amp;WT</v>
          </cell>
          <cell r="H3140" t="str">
            <v>5AF5.33</v>
          </cell>
          <cell r="I3140">
            <v>10</v>
          </cell>
        </row>
        <row r="3141">
          <cell r="E3141" t="str">
            <v>ID055349</v>
          </cell>
          <cell r="G3141" t="str">
            <v>SCREW/C4 × 4.5 CB/W&amp;WT</v>
          </cell>
          <cell r="H3141" t="str">
            <v>5AF5.34</v>
          </cell>
          <cell r="I3141">
            <v>10</v>
          </cell>
        </row>
        <row r="3142">
          <cell r="E3142" t="str">
            <v>ID055351</v>
          </cell>
          <cell r="G3142" t="str">
            <v>SCREW/M4 × 10 CB/W&amp;WT</v>
          </cell>
          <cell r="H3142" t="str">
            <v>5AF5.3</v>
          </cell>
          <cell r="I3142">
            <v>9</v>
          </cell>
        </row>
        <row r="3143">
          <cell r="E3143" t="str">
            <v>ID055352</v>
          </cell>
          <cell r="G3143" t="str">
            <v>SCREW CB/W&amp;WT</v>
          </cell>
          <cell r="H3143" t="str">
            <v>5AF5.2</v>
          </cell>
          <cell r="I3143">
            <v>10</v>
          </cell>
        </row>
        <row r="3144">
          <cell r="E3144" t="str">
            <v>ID055355</v>
          </cell>
          <cell r="G3144" t="str">
            <v>TIMING BELT CB/W&amp;WT</v>
          </cell>
          <cell r="H3144" t="str">
            <v>5AH3</v>
          </cell>
          <cell r="I3144">
            <v>2</v>
          </cell>
        </row>
        <row r="3145">
          <cell r="E3145" t="str">
            <v>ID055356</v>
          </cell>
          <cell r="G3145" t="str">
            <v>NEEDLE BAR CB/W&amp;WT</v>
          </cell>
          <cell r="H3145" t="str">
            <v>5AH4</v>
          </cell>
          <cell r="I3145">
            <v>2</v>
          </cell>
        </row>
        <row r="3146">
          <cell r="E3146" t="str">
            <v>ID055357</v>
          </cell>
          <cell r="G3146" t="str">
            <v>LEVER CB/W&amp;WT</v>
          </cell>
          <cell r="H3146" t="str">
            <v>5AF6.2</v>
          </cell>
          <cell r="I3146">
            <v>2</v>
          </cell>
        </row>
        <row r="3147">
          <cell r="E3147" t="str">
            <v>ID055359</v>
          </cell>
          <cell r="G3147" t="str">
            <v>LOOPER HOLDER ASS'Y CB/W&amp;WT</v>
          </cell>
          <cell r="H3147" t="str">
            <v>5AF6.3</v>
          </cell>
          <cell r="I3147">
            <v>2</v>
          </cell>
        </row>
        <row r="3148">
          <cell r="E3148" t="str">
            <v>ID055361</v>
          </cell>
          <cell r="G3148" t="str">
            <v>DIFF FEED DOG CB/W&amp;WT</v>
          </cell>
          <cell r="H3148" t="str">
            <v>5AF6.3</v>
          </cell>
          <cell r="I3148">
            <v>2</v>
          </cell>
        </row>
        <row r="3149">
          <cell r="E3149" t="str">
            <v>ID055363</v>
          </cell>
          <cell r="G3149" t="str">
            <v>REAR NEEDLE GUARD CB/W&amp;WT</v>
          </cell>
          <cell r="H3149" t="str">
            <v>5AF6.3</v>
          </cell>
          <cell r="I3149">
            <v>1</v>
          </cell>
        </row>
        <row r="3150">
          <cell r="E3150" t="str">
            <v>ID055364</v>
          </cell>
          <cell r="G3150" t="str">
            <v>NEEDLE PLATE CB/W&amp;WT</v>
          </cell>
          <cell r="H3150" t="str">
            <v>5AF6.8</v>
          </cell>
          <cell r="I3150">
            <v>2</v>
          </cell>
        </row>
        <row r="3151">
          <cell r="E3151" t="str">
            <v>ID055366</v>
          </cell>
          <cell r="G3151" t="str">
            <v>NEEDLE HOLDER CB/W&amp;WT</v>
          </cell>
          <cell r="H3151" t="str">
            <v>5AF6.1</v>
          </cell>
          <cell r="I3151">
            <v>2</v>
          </cell>
        </row>
        <row r="3152">
          <cell r="E3152" t="str">
            <v>ID055367</v>
          </cell>
          <cell r="G3152" t="str">
            <v>PRESSER FOOT CB/W&amp;WT</v>
          </cell>
          <cell r="H3152" t="str">
            <v>5AF6.5</v>
          </cell>
          <cell r="I3152">
            <v>1</v>
          </cell>
        </row>
        <row r="3153">
          <cell r="E3153" t="str">
            <v>ID055369</v>
          </cell>
          <cell r="G3153" t="str">
            <v>ENTRANCE PLATE,W/REFLECT TAPE</v>
          </cell>
          <cell r="H3153" t="str">
            <v>5AF6.2</v>
          </cell>
          <cell r="I3153">
            <v>3</v>
          </cell>
        </row>
        <row r="3154">
          <cell r="E3154" t="str">
            <v>ID055371</v>
          </cell>
          <cell r="G3154" t="str">
            <v>MAIN FEED DOG CB/W&amp;WT</v>
          </cell>
          <cell r="H3154" t="str">
            <v>5AF6.7</v>
          </cell>
          <cell r="I3154">
            <v>4</v>
          </cell>
        </row>
        <row r="3155">
          <cell r="E3155" t="str">
            <v>ID055372</v>
          </cell>
          <cell r="G3155" t="str">
            <v>DIFF.FEED DOG CB/W&amp;WT</v>
          </cell>
          <cell r="H3155" t="str">
            <v>5AF6.1</v>
          </cell>
          <cell r="I3155">
            <v>4</v>
          </cell>
        </row>
        <row r="3156">
          <cell r="E3156" t="str">
            <v>ID055373</v>
          </cell>
          <cell r="G3156" t="str">
            <v>MAIN FEED DOG CB/W&amp;WT</v>
          </cell>
          <cell r="H3156" t="str">
            <v>5AF6.3</v>
          </cell>
          <cell r="I3156">
            <v>2</v>
          </cell>
        </row>
        <row r="3157">
          <cell r="E3157" t="str">
            <v>ID055374</v>
          </cell>
          <cell r="G3157" t="str">
            <v>NEEDLE BAR CB/W&amp;WT</v>
          </cell>
          <cell r="H3157" t="str">
            <v>5AH3</v>
          </cell>
          <cell r="I3157">
            <v>2</v>
          </cell>
        </row>
        <row r="3158">
          <cell r="E3158" t="str">
            <v>ID055377</v>
          </cell>
          <cell r="G3158" t="str">
            <v>4-40WASHER(NAS620-4)CB/W&amp;WT</v>
          </cell>
          <cell r="H3158" t="str">
            <v>5AF5.17</v>
          </cell>
          <cell r="I3158">
            <v>6</v>
          </cell>
        </row>
        <row r="3159">
          <cell r="E3159" t="str">
            <v>ID055380</v>
          </cell>
          <cell r="G3159" t="str">
            <v>8-32X1/2IN FLAT HEAD S.C.S</v>
          </cell>
          <cell r="H3159" t="str">
            <v>5AF5.7</v>
          </cell>
          <cell r="I3159">
            <v>34</v>
          </cell>
        </row>
        <row r="3160">
          <cell r="E3160" t="str">
            <v>ID055381</v>
          </cell>
          <cell r="G3160" t="str">
            <v>8-32X3/4IN FLAT HEAD S.C.S</v>
          </cell>
          <cell r="H3160" t="str">
            <v>5AF5.24</v>
          </cell>
          <cell r="I3160">
            <v>13</v>
          </cell>
        </row>
        <row r="3161">
          <cell r="E3161" t="str">
            <v>ID055382</v>
          </cell>
          <cell r="G3161" t="str">
            <v>4-40X1/4IN B.H.S.C.S</v>
          </cell>
          <cell r="H3161" t="str">
            <v>5AF5.26</v>
          </cell>
          <cell r="I3161">
            <v>6</v>
          </cell>
        </row>
        <row r="3162">
          <cell r="E3162" t="str">
            <v>ID055383</v>
          </cell>
          <cell r="G3162" t="str">
            <v>8-32X1/2" BUTTON HEAD S.C.S</v>
          </cell>
          <cell r="H3162" t="str">
            <v>5AF5.1</v>
          </cell>
          <cell r="I3162">
            <v>6</v>
          </cell>
        </row>
        <row r="3163">
          <cell r="E3163" t="str">
            <v>ID055387</v>
          </cell>
          <cell r="G3163" t="str">
            <v>M3X4 SOCKET HEAD SET SCREW</v>
          </cell>
          <cell r="H3163" t="str">
            <v>5AF5.19</v>
          </cell>
          <cell r="I3163">
            <v>10</v>
          </cell>
        </row>
        <row r="3164">
          <cell r="E3164" t="str">
            <v>ID055388</v>
          </cell>
          <cell r="G3164" t="str">
            <v>FIBER UNIT CB/W&amp;WT</v>
          </cell>
          <cell r="H3164" t="str">
            <v>5AH3</v>
          </cell>
          <cell r="I3164">
            <v>2</v>
          </cell>
        </row>
        <row r="3165">
          <cell r="E3165" t="str">
            <v>ID055390</v>
          </cell>
          <cell r="G3165" t="str">
            <v>ELBOW, MINI 1/4 TUBEX1/8 NPT</v>
          </cell>
          <cell r="H3165" t="str">
            <v>5AF6.9</v>
          </cell>
          <cell r="I3165">
            <v>3</v>
          </cell>
        </row>
        <row r="3166">
          <cell r="E3166" t="str">
            <v>ID055391</v>
          </cell>
          <cell r="G3166" t="str">
            <v>BARB FITTING 6MM TUBE CB/W&amp;WT</v>
          </cell>
          <cell r="H3166" t="str">
            <v>5AF6.5</v>
          </cell>
          <cell r="I3166">
            <v>3</v>
          </cell>
        </row>
        <row r="3167">
          <cell r="E3167" t="str">
            <v>ID055392</v>
          </cell>
          <cell r="G3167" t="str">
            <v>VALVE CB/W&amp;WT</v>
          </cell>
          <cell r="H3167" t="str">
            <v>5AH2.9</v>
          </cell>
          <cell r="I3167">
            <v>2</v>
          </cell>
        </row>
        <row r="3168">
          <cell r="E3168" t="str">
            <v>ID055402</v>
          </cell>
          <cell r="G3168" t="str">
            <v>ALUM PLATE HOLDER BS</v>
          </cell>
          <cell r="H3168" t="str">
            <v>5AB4</v>
          </cell>
          <cell r="I3168">
            <v>62</v>
          </cell>
        </row>
        <row r="3169">
          <cell r="E3169" t="str">
            <v>ID055441</v>
          </cell>
          <cell r="F3169" t="str">
            <v>Contactor 3 pha 16A-24V</v>
          </cell>
          <cell r="G3169" t="str">
            <v>OIL-PRESSURE PIPEÐ¤16,L 5.5M</v>
          </cell>
          <cell r="H3169" t="str">
            <v>MC3.3</v>
          </cell>
          <cell r="I3169">
            <v>2</v>
          </cell>
        </row>
        <row r="3170">
          <cell r="E3170" t="str">
            <v>ID055443</v>
          </cell>
          <cell r="F3170" t="str">
            <v>Gas lạnh R22, DOPONT-Mỹ (bình 13.6kg bao vỏ)</v>
          </cell>
          <cell r="G3170" t="str">
            <v>A/C GAS R22 AIR COND</v>
          </cell>
          <cell r="H3170" t="str">
            <v>MKHO</v>
          </cell>
          <cell r="I3170">
            <v>4</v>
          </cell>
        </row>
        <row r="3171">
          <cell r="E3171" t="str">
            <v>ID055446</v>
          </cell>
          <cell r="F3171" t="str">
            <v>Gas lạnh R407C, DOPONT-Mỹ (bình 11.3kg bao vỏ)</v>
          </cell>
          <cell r="G3171" t="str">
            <v>GAS R407 AIR COND</v>
          </cell>
          <cell r="H3171" t="str">
            <v>MKHO</v>
          </cell>
          <cell r="I3171">
            <v>2</v>
          </cell>
        </row>
        <row r="3172">
          <cell r="E3172" t="str">
            <v>ID055517</v>
          </cell>
          <cell r="F3172" t="str">
            <v>Vòng bi 6203zze hiệu Nachi</v>
          </cell>
          <cell r="G3172" t="str">
            <v>BEARING 6203 ZZ</v>
          </cell>
          <cell r="H3172" t="str">
            <v>MB1.2</v>
          </cell>
          <cell r="I3172">
            <v>23</v>
          </cell>
        </row>
        <row r="3173">
          <cell r="E3173" t="str">
            <v>ID055518</v>
          </cell>
          <cell r="F3173" t="str">
            <v>Vòng bi 6204LLU hiệu Nachi</v>
          </cell>
          <cell r="G3173" t="str">
            <v>BEARING 6204 ZZ</v>
          </cell>
          <cell r="H3173" t="str">
            <v>MB1.2</v>
          </cell>
          <cell r="I3173">
            <v>119</v>
          </cell>
        </row>
        <row r="3174">
          <cell r="E3174" t="str">
            <v>ID055519</v>
          </cell>
          <cell r="F3174" t="str">
            <v>Vòng bi 6205zze</v>
          </cell>
          <cell r="G3174" t="str">
            <v>BEARING 6205 ZZ</v>
          </cell>
          <cell r="H3174" t="str">
            <v>MB1.2</v>
          </cell>
          <cell r="I3174">
            <v>100</v>
          </cell>
        </row>
        <row r="3175">
          <cell r="E3175" t="str">
            <v>ID055520</v>
          </cell>
          <cell r="F3175" t="str">
            <v>Vòng bi 6300zz ( hiệu NaChi)</v>
          </cell>
          <cell r="G3175" t="str">
            <v>BEARING 6300ZZ</v>
          </cell>
          <cell r="H3175" t="str">
            <v>MB1.2</v>
          </cell>
          <cell r="I3175">
            <v>41</v>
          </cell>
        </row>
        <row r="3176">
          <cell r="E3176" t="str">
            <v>ID055521</v>
          </cell>
          <cell r="F3176" t="str">
            <v xml:space="preserve">Co nối Φ 21 xuống Φ 8 </v>
          </cell>
          <cell r="G3176" t="str">
            <v>AIRCONNECT CONVERTER PI21-PI8</v>
          </cell>
          <cell r="H3176" t="str">
            <v>MB2.4</v>
          </cell>
          <cell r="I3176">
            <v>8</v>
          </cell>
        </row>
        <row r="3177">
          <cell r="E3177" t="str">
            <v>ID055522</v>
          </cell>
          <cell r="F3177" t="str">
            <v>Vòng bi 6206zze</v>
          </cell>
          <cell r="G3177" t="str">
            <v>BEARINGS 6206 ZZ</v>
          </cell>
          <cell r="H3177" t="str">
            <v>MB1.2</v>
          </cell>
          <cell r="I3177">
            <v>20</v>
          </cell>
        </row>
        <row r="3178">
          <cell r="E3178" t="str">
            <v>ID055523</v>
          </cell>
          <cell r="F3178" t="str">
            <v>Vòng bi 6304zz hiệu Nachi</v>
          </cell>
          <cell r="G3178" t="str">
            <v>BEARINGS 6304 ZZ</v>
          </cell>
          <cell r="H3178" t="str">
            <v>MB1.2</v>
          </cell>
          <cell r="I3178">
            <v>12</v>
          </cell>
        </row>
        <row r="3179">
          <cell r="E3179" t="str">
            <v>ID055524</v>
          </cell>
          <cell r="F3179" t="str">
            <v>Vòng bi 6305zze</v>
          </cell>
          <cell r="G3179" t="str">
            <v>BEARINGS  6305 ZZ</v>
          </cell>
          <cell r="H3179" t="str">
            <v>MB1.2</v>
          </cell>
          <cell r="I3179">
            <v>30</v>
          </cell>
        </row>
        <row r="3180">
          <cell r="E3180" t="str">
            <v>ID055525</v>
          </cell>
          <cell r="F3180" t="str">
            <v>Vòng bi 6202zze hiệu Nachi</v>
          </cell>
          <cell r="G3180" t="str">
            <v>BEARINGS 6202 ZZ</v>
          </cell>
          <cell r="H3180" t="str">
            <v>MB1.2</v>
          </cell>
          <cell r="I3180">
            <v>21</v>
          </cell>
        </row>
        <row r="3181">
          <cell r="E3181" t="str">
            <v>ID055529</v>
          </cell>
          <cell r="F3181" t="str">
            <v>Dây curoa SPA1457LW</v>
          </cell>
          <cell r="G3181" t="str">
            <v>BELT SPA 1457 LW</v>
          </cell>
          <cell r="H3181" t="str">
            <v>MD1.3</v>
          </cell>
          <cell r="I3181">
            <v>4</v>
          </cell>
        </row>
        <row r="3182">
          <cell r="E3182" t="str">
            <v>ID055530</v>
          </cell>
          <cell r="F3182" t="str">
            <v>Dây curoa SPA3032</v>
          </cell>
          <cell r="G3182" t="str">
            <v>BELT SPA 3032 LW</v>
          </cell>
          <cell r="H3182" t="str">
            <v>MD1.3</v>
          </cell>
          <cell r="I3182">
            <v>16</v>
          </cell>
        </row>
        <row r="3183">
          <cell r="E3183" t="str">
            <v>ID055531</v>
          </cell>
          <cell r="F3183" t="str">
            <v>Dây curoa HTD 500-5M</v>
          </cell>
          <cell r="G3183" t="str">
            <v>BELT FOR CUTTER</v>
          </cell>
          <cell r="H3183" t="str">
            <v>MD1.3</v>
          </cell>
          <cell r="I3183">
            <v>11</v>
          </cell>
        </row>
        <row r="3184">
          <cell r="E3184" t="str">
            <v>ID055532</v>
          </cell>
          <cell r="F3184" t="str">
            <v>Vòng bi 6004</v>
          </cell>
          <cell r="G3184" t="str">
            <v>BEARING 6004</v>
          </cell>
          <cell r="H3184" t="str">
            <v>MB1.2</v>
          </cell>
          <cell r="I3184">
            <v>18</v>
          </cell>
        </row>
        <row r="3185">
          <cell r="E3185" t="str">
            <v>ID055533</v>
          </cell>
          <cell r="F3185" t="str">
            <v>Dây curoa SPZ 900LW/3V355</v>
          </cell>
          <cell r="G3185" t="str">
            <v>BELTS SPZ 900</v>
          </cell>
          <cell r="H3185" t="str">
            <v>MD1.3</v>
          </cell>
          <cell r="I3185">
            <v>3</v>
          </cell>
        </row>
        <row r="3186">
          <cell r="E3186" t="str">
            <v>ID055534</v>
          </cell>
          <cell r="F3186" t="str">
            <v>Dây curoa A85</v>
          </cell>
          <cell r="G3186" t="str">
            <v>BELTS A85</v>
          </cell>
          <cell r="H3186" t="str">
            <v>MD1.3</v>
          </cell>
          <cell r="I3186">
            <v>7</v>
          </cell>
        </row>
        <row r="3187">
          <cell r="E3187" t="str">
            <v>ID055535</v>
          </cell>
          <cell r="F3187" t="str">
            <v>Dây curoa A84</v>
          </cell>
          <cell r="G3187" t="str">
            <v>BELTS A84</v>
          </cell>
          <cell r="H3187" t="str">
            <v>MD1.3</v>
          </cell>
          <cell r="I3187">
            <v>6</v>
          </cell>
        </row>
        <row r="3188">
          <cell r="E3188" t="str">
            <v>ID055537</v>
          </cell>
          <cell r="F3188" t="str">
            <v>Cupla Nitto - Nhật model: 50PN (đầu dương)</v>
          </cell>
          <cell r="G3188" t="str">
            <v>MALE AIR CONNECTOR PI12</v>
          </cell>
          <cell r="H3188" t="str">
            <v>MB2.4</v>
          </cell>
          <cell r="I3188">
            <v>214</v>
          </cell>
        </row>
        <row r="3189">
          <cell r="E3189" t="str">
            <v>ID055538</v>
          </cell>
          <cell r="F3189" t="str">
            <v>Cupla Nitto - Nhật model: 80SN  (đầu âm)</v>
          </cell>
          <cell r="G3189" t="str">
            <v>FEMALE AIR CONNECTOR PI12</v>
          </cell>
          <cell r="H3189" t="str">
            <v>MB2.4</v>
          </cell>
          <cell r="I3189">
            <v>80</v>
          </cell>
        </row>
        <row r="3190">
          <cell r="E3190" t="str">
            <v>ID055539</v>
          </cell>
          <cell r="F3190" t="str">
            <v>Que hàn Inox 2.0mm</v>
          </cell>
          <cell r="G3190" t="str">
            <v>WELDING ROD 2.0MM</v>
          </cell>
          <cell r="H3190" t="str">
            <v>MB2.4</v>
          </cell>
          <cell r="I3190">
            <v>364</v>
          </cell>
        </row>
        <row r="3191">
          <cell r="E3191" t="str">
            <v>ID055540</v>
          </cell>
          <cell r="F3191" t="str">
            <v>Que hàn sắt Φ 2.6 mm loại 2.5kg</v>
          </cell>
          <cell r="G3191" t="str">
            <v>IRON WELDING ROD 2.6MM</v>
          </cell>
          <cell r="H3191" t="str">
            <v>MB2.4</v>
          </cell>
          <cell r="I3191">
            <v>80</v>
          </cell>
        </row>
        <row r="3192">
          <cell r="E3192" t="str">
            <v>ID055542</v>
          </cell>
          <cell r="F3192" t="str">
            <v>Dây hơi ф 6 hiệu PumQ màu trắng cuộn 100m</v>
          </cell>
          <cell r="G3192" t="str">
            <v>SPRAY GUN Ð¤6</v>
          </cell>
          <cell r="H3192" t="str">
            <v>MD1.2</v>
          </cell>
          <cell r="I3192">
            <v>1</v>
          </cell>
        </row>
        <row r="3193">
          <cell r="E3193" t="str">
            <v>ID055544</v>
          </cell>
          <cell r="F3193" t="str">
            <v>Cọ con lăn 15cm hiệu Việt Mỹ</v>
          </cell>
          <cell r="G3193" t="str">
            <v>ROLLER BRUSH 15CM</v>
          </cell>
          <cell r="H3193" t="str">
            <v>MC3.4</v>
          </cell>
          <cell r="I3193">
            <v>34</v>
          </cell>
        </row>
        <row r="3194">
          <cell r="F3194" t="e">
            <v>#N/A</v>
          </cell>
          <cell r="H3194" t="str">
            <v>MC4.5</v>
          </cell>
          <cell r="I3194">
            <v>20</v>
          </cell>
        </row>
        <row r="3195">
          <cell r="E3195" t="str">
            <v>ID055546</v>
          </cell>
          <cell r="F3195" t="str">
            <v>Bộ chống sét</v>
          </cell>
          <cell r="G3195" t="str">
            <v>CONVERTER FROM PIPEÐ¤49TOÐ¤27</v>
          </cell>
          <cell r="H3195" t="str">
            <v>MC3.3</v>
          </cell>
          <cell r="I3195">
            <v>1</v>
          </cell>
        </row>
        <row r="3196">
          <cell r="E3196" t="str">
            <v>ID055547</v>
          </cell>
          <cell r="F3196" t="str">
            <v>Măng xông nối nhựa có gen ngoài ф 42</v>
          </cell>
          <cell r="G3196" t="str">
            <v>CONVERTER FROM PIPEÐ¤42TOÐ¤49</v>
          </cell>
          <cell r="H3196" t="str">
            <v>MC1.4</v>
          </cell>
          <cell r="I3196">
            <v>3</v>
          </cell>
        </row>
        <row r="3197">
          <cell r="E3197" t="str">
            <v>ID055548</v>
          </cell>
          <cell r="F3197" t="str">
            <v>Giấy nhám P100</v>
          </cell>
          <cell r="G3197" t="str">
            <v>100 ROUGHNESS PAPER</v>
          </cell>
          <cell r="H3197" t="str">
            <v>MB2.2</v>
          </cell>
          <cell r="I3197">
            <v>73</v>
          </cell>
        </row>
        <row r="3198">
          <cell r="E3198" t="str">
            <v>ID055549</v>
          </cell>
          <cell r="F3198" t="str">
            <v>Giấy nhám P1000</v>
          </cell>
          <cell r="G3198" t="str">
            <v>1000 ROUGHNESS PAPER</v>
          </cell>
          <cell r="H3198" t="str">
            <v>MB2.2</v>
          </cell>
          <cell r="I3198">
            <v>269</v>
          </cell>
        </row>
        <row r="3199">
          <cell r="E3199" t="str">
            <v>ID055550</v>
          </cell>
          <cell r="F3199" t="str">
            <v>Bản lề cửa nhỏ</v>
          </cell>
          <cell r="G3199" t="str">
            <v>SMALL DOOR HINGE</v>
          </cell>
          <cell r="H3199" t="str">
            <v>MB1.3</v>
          </cell>
          <cell r="I3199">
            <v>1</v>
          </cell>
        </row>
        <row r="3200">
          <cell r="E3200" t="str">
            <v>ID055551</v>
          </cell>
          <cell r="F3200" t="str">
            <v>Ổ khóa tay nắm tròn Việt Tiệp Mã số: 04205 - có chìa</v>
          </cell>
          <cell r="G3200" t="str">
            <v>IRON ROUGHNESS PAPER</v>
          </cell>
          <cell r="H3200" t="str">
            <v>MB2.2</v>
          </cell>
          <cell r="I3200">
            <v>4</v>
          </cell>
        </row>
        <row r="3201">
          <cell r="E3201" t="str">
            <v>ID055553</v>
          </cell>
          <cell r="F3201" t="str">
            <v>Panxo 5 cm</v>
          </cell>
          <cell r="G3201" t="str">
            <v>CLEANER FOR PAINTING 5 CM</v>
          </cell>
          <cell r="H3201" t="str">
            <v>MB1.3</v>
          </cell>
          <cell r="I3201">
            <v>39</v>
          </cell>
        </row>
        <row r="3202">
          <cell r="E3202" t="str">
            <v>ID055554</v>
          </cell>
          <cell r="F3202" t="str">
            <v>Panxo 8 cm</v>
          </cell>
          <cell r="G3202" t="str">
            <v>CLEANER FOR PAINTING 8 CM</v>
          </cell>
          <cell r="H3202" t="str">
            <v>MB1.3</v>
          </cell>
          <cell r="I3202">
            <v>45</v>
          </cell>
        </row>
        <row r="3203">
          <cell r="E3203" t="str">
            <v>ID055555</v>
          </cell>
          <cell r="F3203" t="str">
            <v>Cọ lăn 23cm (9 inch)</v>
          </cell>
          <cell r="G3203" t="str">
            <v>ROLLER BRUSHER 9IN</v>
          </cell>
          <cell r="H3203" t="str">
            <v>MC3.4</v>
          </cell>
          <cell r="I3203">
            <v>13</v>
          </cell>
        </row>
        <row r="3204">
          <cell r="E3204" t="str">
            <v>ID055556</v>
          </cell>
          <cell r="F3204" t="str">
            <v xml:space="preserve">Thiếc hàn </v>
          </cell>
          <cell r="G3204" t="str">
            <v>WELDING SET</v>
          </cell>
          <cell r="H3204" t="str">
            <v>MB1.4</v>
          </cell>
          <cell r="I3204">
            <v>23</v>
          </cell>
        </row>
        <row r="3205">
          <cell r="E3205" t="str">
            <v>ID055558</v>
          </cell>
          <cell r="F3205" t="str">
            <v>Đá mài mịn ф 250</v>
          </cell>
          <cell r="G3205" t="str">
            <v>GRINDING STONE Ð¤ 250</v>
          </cell>
          <cell r="H3205" t="str">
            <v>MB2.1</v>
          </cell>
          <cell r="I3205">
            <v>1</v>
          </cell>
        </row>
        <row r="3206">
          <cell r="E3206" t="str">
            <v>ID055559</v>
          </cell>
          <cell r="F3206" t="str">
            <v>Đá mài thô ф 250</v>
          </cell>
          <cell r="G3206" t="str">
            <v>GRINDING STONE Ð¤ 250</v>
          </cell>
          <cell r="H3206" t="str">
            <v>MB2.1</v>
          </cell>
          <cell r="I3206">
            <v>1</v>
          </cell>
        </row>
        <row r="3207">
          <cell r="E3207" t="str">
            <v>ID055560</v>
          </cell>
          <cell r="F3207" t="str">
            <v>Mực đồng hồ bấm giờ Ribbon ATT310 TP-10/ Model 175</v>
          </cell>
          <cell r="G3207" t="str">
            <v>INK FOR OFF STANDARD WATCH</v>
          </cell>
          <cell r="H3207" t="str">
            <v>MB1.3</v>
          </cell>
          <cell r="I3207">
            <v>11</v>
          </cell>
        </row>
        <row r="3208">
          <cell r="E3208" t="str">
            <v>ID055561</v>
          </cell>
          <cell r="F3208" t="str">
            <v>Nilicon</v>
          </cell>
          <cell r="G3208" t="str">
            <v>SILICON FOR WATER LEAKAGE</v>
          </cell>
          <cell r="H3208" t="str">
            <v>MC4.2</v>
          </cell>
          <cell r="I3208">
            <v>21</v>
          </cell>
        </row>
        <row r="3209">
          <cell r="E3209" t="str">
            <v>ID055562</v>
          </cell>
          <cell r="F3209" t="str">
            <v>Ổ khóa tay nắm tròn  Việt Tiệp Mã số: 04208 - không chìa</v>
          </cell>
          <cell r="G3209" t="str">
            <v>LOCKER FOR TOILET</v>
          </cell>
          <cell r="H3209" t="str">
            <v>MB2.2</v>
          </cell>
          <cell r="I3209">
            <v>5</v>
          </cell>
        </row>
        <row r="3210">
          <cell r="E3210" t="str">
            <v>ID055563</v>
          </cell>
          <cell r="F3210" t="str">
            <v xml:space="preserve">Ổ khóa tủ Lock 03201 hiệu Việt Tiệp </v>
          </cell>
          <cell r="G3210" t="str">
            <v>LOCKER FOR SUPERVISOR'S CABINE</v>
          </cell>
          <cell r="H3210" t="str">
            <v>MB2.2</v>
          </cell>
          <cell r="I3210">
            <v>6</v>
          </cell>
        </row>
        <row r="3211">
          <cell r="E3211" t="str">
            <v>ID055564</v>
          </cell>
          <cell r="F3211" t="str">
            <v>Ổ khóa tủ hiệu HAFELE</v>
          </cell>
          <cell r="G3211" t="str">
            <v>LOCKER FOR OFFICE CABINET</v>
          </cell>
          <cell r="H3211" t="str">
            <v>MB2.2</v>
          </cell>
          <cell r="I3211">
            <v>10</v>
          </cell>
        </row>
        <row r="3212">
          <cell r="E3212" t="str">
            <v>ID055569</v>
          </cell>
          <cell r="F3212" t="str">
            <v>Ổ khóa tủ kính 03671 hiệu Việt Tiệp</v>
          </cell>
          <cell r="G3212" t="str">
            <v>LOCK FOR GLASS DOOR</v>
          </cell>
          <cell r="H3212" t="str">
            <v>MB2.2</v>
          </cell>
          <cell r="I3212">
            <v>11</v>
          </cell>
        </row>
        <row r="3213">
          <cell r="E3213" t="str">
            <v>ID055571</v>
          </cell>
          <cell r="F3213" t="str">
            <v>Lề inox hai chiều hiệu HAMMERED (mẫu)</v>
          </cell>
          <cell r="G3213" t="str">
            <v>DOOR HINGE</v>
          </cell>
          <cell r="H3213" t="str">
            <v>MB1.3</v>
          </cell>
          <cell r="I3213">
            <v>3</v>
          </cell>
        </row>
        <row r="3214">
          <cell r="E3214" t="str">
            <v>ID055572</v>
          </cell>
          <cell r="F3214" t="str">
            <v>Công tắc phao nước ST- 80 AB hiệu RAHATU</v>
          </cell>
          <cell r="G3214" t="str">
            <v>WATER LEVELER RELAY(WATER TANK</v>
          </cell>
          <cell r="H3214" t="str">
            <v>MC1.5</v>
          </cell>
          <cell r="I3214">
            <v>8</v>
          </cell>
        </row>
        <row r="3215">
          <cell r="E3215" t="str">
            <v>ID055573</v>
          </cell>
          <cell r="F3215" t="str">
            <v>Dây hơi ф 10 hiệu PumQ màu trắng cuộn 100m</v>
          </cell>
          <cell r="G3215" t="str">
            <v>LUBRICANT</v>
          </cell>
          <cell r="H3215" t="str">
            <v>MD1.2</v>
          </cell>
          <cell r="I3215">
            <v>2</v>
          </cell>
        </row>
        <row r="3216">
          <cell r="E3216" t="str">
            <v>ID055574</v>
          </cell>
          <cell r="F3216" t="str">
            <v>Van gas an toàn</v>
          </cell>
          <cell r="G3216" t="str">
            <v>SAFETY GAS VALVE</v>
          </cell>
          <cell r="H3216" t="str">
            <v>MD2.4</v>
          </cell>
          <cell r="I3216">
            <v>2</v>
          </cell>
        </row>
        <row r="3217">
          <cell r="E3217" t="str">
            <v>ID055575</v>
          </cell>
          <cell r="F3217" t="str">
            <v xml:space="preserve">Co sắt Φ 34 </v>
          </cell>
          <cell r="G3217" t="str">
            <v>STEEL CONNECTOR LSHAPE PI34</v>
          </cell>
          <cell r="H3217" t="str">
            <v>MC2.3</v>
          </cell>
          <cell r="I3217">
            <v>13</v>
          </cell>
        </row>
        <row r="3218">
          <cell r="E3218" t="str">
            <v>ID055577</v>
          </cell>
          <cell r="F3218" t="str">
            <v>Keo dán nhựa PVC - hộp 0.5kg</v>
          </cell>
          <cell r="G3218" t="str">
            <v>GLUE FOR PLASTIC</v>
          </cell>
          <cell r="H3218" t="str">
            <v>MC2.1</v>
          </cell>
          <cell r="I3218">
            <v>5</v>
          </cell>
        </row>
        <row r="3219">
          <cell r="E3219" t="str">
            <v>ID055578</v>
          </cell>
          <cell r="F3219" t="str">
            <v>Băng cuộn khu vực cấm vào trọng lượng 700g, chiều dài 100 mét 
(± 3m)</v>
          </cell>
          <cell r="G3219" t="str">
            <v>BARRIER BAR(LIMIT AREA)</v>
          </cell>
          <cell r="H3219" t="str">
            <v>MD1.3</v>
          </cell>
          <cell r="I3219">
            <v>10</v>
          </cell>
        </row>
        <row r="3220">
          <cell r="E3220" t="str">
            <v>ID055580</v>
          </cell>
          <cell r="F3220" t="str">
            <v>Ống bọc bảo ôn ф 12</v>
          </cell>
          <cell r="G3220" t="str">
            <v>EVAPORATOR DRAIN FITTING Ð¤12</v>
          </cell>
          <cell r="H3220" t="str">
            <v>MD1.3</v>
          </cell>
          <cell r="I3220">
            <v>47</v>
          </cell>
        </row>
        <row r="3221">
          <cell r="E3221" t="str">
            <v>ID055581</v>
          </cell>
          <cell r="F3221" t="str">
            <v>Lề cửa nhôm</v>
          </cell>
          <cell r="G3221" t="str">
            <v>ALUMINIUM DOOR HINGE</v>
          </cell>
          <cell r="H3221" t="str">
            <v>MB1.3</v>
          </cell>
          <cell r="I3221">
            <v>8</v>
          </cell>
        </row>
        <row r="3222">
          <cell r="E3222" t="str">
            <v>ID055583</v>
          </cell>
          <cell r="F3222" t="str">
            <v>Ổ khóa tủ 2 ngăn hiệu XiaoBoShi</v>
          </cell>
          <cell r="G3222" t="str">
            <v>LOCKER FOR CABINET</v>
          </cell>
          <cell r="H3222" t="str">
            <v>MB2.2</v>
          </cell>
          <cell r="I3222">
            <v>11</v>
          </cell>
        </row>
        <row r="3223">
          <cell r="E3223" t="str">
            <v>ID055584</v>
          </cell>
          <cell r="F3223" t="str">
            <v>Đá mài Bavia Kt: 100x6.0x16.0mm</v>
          </cell>
          <cell r="G3223" t="str">
            <v>GRINDING STONE BAVIA</v>
          </cell>
          <cell r="H3223" t="str">
            <v>MB2.2</v>
          </cell>
          <cell r="I3223">
            <v>217</v>
          </cell>
        </row>
        <row r="3224">
          <cell r="E3224" t="str">
            <v>ID055585</v>
          </cell>
          <cell r="F3224" t="str">
            <v>Lưỡi cưa sắt 24TPI/10D-12"/300MM SANDFLEX</v>
          </cell>
          <cell r="G3224" t="str">
            <v>IRON SAWING</v>
          </cell>
          <cell r="H3224" t="str">
            <v>MB1.4</v>
          </cell>
          <cell r="I3224">
            <v>4</v>
          </cell>
        </row>
        <row r="3225">
          <cell r="E3225" t="str">
            <v>ID055589</v>
          </cell>
          <cell r="F3225" t="str">
            <v>Vòi xịt toilet CFV-102A hiệu Inax</v>
          </cell>
          <cell r="G3225" t="str">
            <v>WATER SPRAYER FOR TOILET</v>
          </cell>
          <cell r="H3225" t="str">
            <v>MC3.5</v>
          </cell>
          <cell r="I3225">
            <v>7</v>
          </cell>
        </row>
        <row r="3226">
          <cell r="E3226" t="str">
            <v>ID055593</v>
          </cell>
          <cell r="F3226" t="str">
            <v>Măng xông nối nhựa PVC ф 34</v>
          </cell>
          <cell r="G3226" t="str">
            <v>PLASTIC CONNECT PIPE PI34</v>
          </cell>
          <cell r="H3226" t="str">
            <v>MC1.4</v>
          </cell>
          <cell r="I3226">
            <v>2</v>
          </cell>
        </row>
        <row r="3227">
          <cell r="E3227" t="str">
            <v>ID055594</v>
          </cell>
          <cell r="F3227" t="str">
            <v>T nhựa φ 27</v>
          </cell>
          <cell r="G3227" t="str">
            <v>PLASTIC T Î¦27</v>
          </cell>
          <cell r="H3227" t="str">
            <v>MC2.4</v>
          </cell>
          <cell r="I3227">
            <v>33</v>
          </cell>
        </row>
        <row r="3228">
          <cell r="E3228" t="str">
            <v>ID055595</v>
          </cell>
          <cell r="F3228" t="str">
            <v>Van khóa nhựa φ 27</v>
          </cell>
          <cell r="G3228" t="str">
            <v>PLASTIC LOCKING VALVE Î¦27</v>
          </cell>
          <cell r="H3228" t="str">
            <v>MC1.2</v>
          </cell>
          <cell r="I3228">
            <v>9</v>
          </cell>
        </row>
        <row r="3229">
          <cell r="E3229" t="str">
            <v>ID055597</v>
          </cell>
          <cell r="F3229" t="str">
            <v>Y nhựa PVC ф 42</v>
          </cell>
          <cell r="G3229" t="str">
            <v>PLASTIC CONNECT PIPE Ð¤42</v>
          </cell>
          <cell r="H3229" t="str">
            <v>MC2.4</v>
          </cell>
          <cell r="I3229">
            <v>3</v>
          </cell>
        </row>
        <row r="3230">
          <cell r="E3230" t="str">
            <v>ID055600</v>
          </cell>
          <cell r="F3230" t="str">
            <v>Măng xông nhựa nhiệt trơn φ 21</v>
          </cell>
          <cell r="G3230" t="str">
            <v>PLASTIC CONNECT PIPE PI20</v>
          </cell>
          <cell r="H3230" t="str">
            <v>MC1.3</v>
          </cell>
          <cell r="I3230">
            <v>14</v>
          </cell>
        </row>
        <row r="3231">
          <cell r="E3231" t="str">
            <v>ID055601</v>
          </cell>
          <cell r="F3231" t="str">
            <v>Măng xông nhựa nhiệt ф 25 đầu ren φ 21</v>
          </cell>
          <cell r="G3231" t="str">
            <v>PLASTIC CONNECT PIPE RENÎ¦25</v>
          </cell>
          <cell r="H3231" t="str">
            <v>MC1.3</v>
          </cell>
          <cell r="I3231">
            <v>1</v>
          </cell>
        </row>
        <row r="3232">
          <cell r="E3232" t="str">
            <v>ID055602</v>
          </cell>
          <cell r="F3232" t="str">
            <v>Co nhựa nhiệt nhiệt ф 21 ren trong φ 21</v>
          </cell>
          <cell r="G3232" t="str">
            <v>PLASTIC CONNECT FEMALE PI20</v>
          </cell>
          <cell r="H3232" t="str">
            <v>MC1.3</v>
          </cell>
          <cell r="I3232">
            <v>9</v>
          </cell>
        </row>
        <row r="3233">
          <cell r="E3233" t="str">
            <v>ID055603</v>
          </cell>
          <cell r="F3233" t="str">
            <v>Co nhựa nhiệt nhiệt ф 25 ren trong φ 25</v>
          </cell>
          <cell r="G3233" t="str">
            <v>PLASTIC CONNECT FEMALE Î¦25</v>
          </cell>
          <cell r="H3233" t="str">
            <v>MC1.3</v>
          </cell>
          <cell r="I3233">
            <v>4</v>
          </cell>
        </row>
        <row r="3234">
          <cell r="E3234" t="str">
            <v>ID055604</v>
          </cell>
          <cell r="F3234" t="str">
            <v>T nhựa nhiệt pi 25 đầu ren trong φ 21</v>
          </cell>
          <cell r="G3234" t="str">
            <v>PLASTIC CONNECT PIPE T25</v>
          </cell>
          <cell r="H3234" t="str">
            <v>MC4.2</v>
          </cell>
          <cell r="I3234">
            <v>7</v>
          </cell>
        </row>
        <row r="3235">
          <cell r="E3235" t="str">
            <v>ID055605</v>
          </cell>
          <cell r="F3235" t="str">
            <v>T nhựa nhiệt ф 25 đầu ren trong φ 25</v>
          </cell>
          <cell r="G3235" t="str">
            <v>PLASTIC CONNECTOR TSHAPE Î¦25</v>
          </cell>
          <cell r="H3235" t="str">
            <v>MB4.3</v>
          </cell>
          <cell r="I3235">
            <v>20</v>
          </cell>
        </row>
        <row r="3236">
          <cell r="E3236" t="str">
            <v>ID055606</v>
          </cell>
          <cell r="F3236" t="str">
            <v>Măng xông nhựa nhiệt trơn φ 25</v>
          </cell>
          <cell r="G3236" t="str">
            <v>PLASTIC CONNECT PIPEÎ¦25</v>
          </cell>
          <cell r="H3236" t="str">
            <v>MC1.3</v>
          </cell>
          <cell r="I3236">
            <v>49</v>
          </cell>
        </row>
        <row r="3237">
          <cell r="E3237" t="str">
            <v>ID055607</v>
          </cell>
          <cell r="F3237" t="str">
            <v>Măng xông nối sống sắt ф 27</v>
          </cell>
          <cell r="G3237" t="str">
            <v>PLASTIC CONNECT PIPE PI27</v>
          </cell>
          <cell r="H3237" t="str">
            <v>MC2.3</v>
          </cell>
          <cell r="I3237">
            <v>10</v>
          </cell>
        </row>
        <row r="3238">
          <cell r="E3238" t="str">
            <v>ID055611</v>
          </cell>
          <cell r="F3238" t="str">
            <v>Vòi nước rửa tay tự động hiệu Luxshower/Ms: XTL05</v>
          </cell>
          <cell r="G3238" t="str">
            <v>AUTOMATIC VALVES</v>
          </cell>
          <cell r="H3238" t="str">
            <v>MC4.5</v>
          </cell>
          <cell r="I3238">
            <v>12</v>
          </cell>
        </row>
        <row r="3239">
          <cell r="E3239" t="str">
            <v>ID055612</v>
          </cell>
          <cell r="F3239" t="str">
            <v>Van sắt ba ngã ф 21 hiệu Valles</v>
          </cell>
          <cell r="G3239" t="str">
            <v>3-OUTPUT VALVE</v>
          </cell>
          <cell r="H3239" t="str">
            <v>MC1.2</v>
          </cell>
          <cell r="I3239">
            <v>7</v>
          </cell>
        </row>
        <row r="3240">
          <cell r="E3240" t="str">
            <v>ID055615</v>
          </cell>
          <cell r="F3240" t="str">
            <v>Dây dẫn nước dài 80cm</v>
          </cell>
          <cell r="G3240" t="str">
            <v>WATER PIPE (80CM)</v>
          </cell>
          <cell r="H3240" t="str">
            <v>MC3.5</v>
          </cell>
          <cell r="I3240">
            <v>24</v>
          </cell>
        </row>
        <row r="3241">
          <cell r="E3241" t="str">
            <v>ID055616</v>
          </cell>
          <cell r="F3241" t="str">
            <v>Vòi nhấn nước uống</v>
          </cell>
          <cell r="G3241" t="str">
            <v>PRESSING BUTTON FOR WATER</v>
          </cell>
          <cell r="H3241" t="str">
            <v>MC1.2</v>
          </cell>
          <cell r="I3241">
            <v>2</v>
          </cell>
        </row>
        <row r="3242">
          <cell r="E3242" t="str">
            <v>ID055617</v>
          </cell>
          <cell r="F3242" t="str">
            <v>Dây dẫn nước dài 50cm</v>
          </cell>
          <cell r="G3242" t="str">
            <v>WATER PIPE (50CM)</v>
          </cell>
          <cell r="H3242" t="str">
            <v>MC1.5</v>
          </cell>
          <cell r="I3242">
            <v>21</v>
          </cell>
        </row>
        <row r="3243">
          <cell r="E3243" t="str">
            <v>ID055618</v>
          </cell>
          <cell r="F3243" t="str">
            <v>Khóa nước bằng đồng Φ 21</v>
          </cell>
          <cell r="G3243" t="str">
            <v>WATER VALVE</v>
          </cell>
          <cell r="H3243" t="str">
            <v>MC1.2</v>
          </cell>
          <cell r="I3243">
            <v>11</v>
          </cell>
        </row>
        <row r="3244">
          <cell r="E3244" t="str">
            <v>ID055619</v>
          </cell>
          <cell r="F3244" t="str">
            <v>Đầu zắc ống khí đồng ф 12</v>
          </cell>
          <cell r="G3244" t="str">
            <v>PLASTIC CONNECT PIPE 12</v>
          </cell>
          <cell r="H3244" t="str">
            <v>MB2.4</v>
          </cell>
          <cell r="I3244">
            <v>20</v>
          </cell>
        </row>
        <row r="3245">
          <cell r="E3245" t="str">
            <v>ID055620</v>
          </cell>
          <cell r="G3245" t="str">
            <v>ALUMINIUM PLATE  HT</v>
          </cell>
          <cell r="H3245" t="str">
            <v>5AI6</v>
          </cell>
          <cell r="I3245">
            <v>3</v>
          </cell>
        </row>
        <row r="3246">
          <cell r="E3246" t="str">
            <v>ID055621</v>
          </cell>
          <cell r="G3246" t="str">
            <v>PINCH ROLLER HT</v>
          </cell>
          <cell r="H3246" t="str">
            <v>5AH6</v>
          </cell>
          <cell r="I3246">
            <v>1</v>
          </cell>
        </row>
        <row r="3247">
          <cell r="E3247" t="str">
            <v>ID055622</v>
          </cell>
          <cell r="G3247" t="str">
            <v>REPLAYE SOLID STATE HT</v>
          </cell>
          <cell r="H3247" t="str">
            <v>5AH7</v>
          </cell>
          <cell r="I3247">
            <v>3</v>
          </cell>
        </row>
        <row r="3248">
          <cell r="E3248" t="str">
            <v>ID055623</v>
          </cell>
          <cell r="G3248" t="str">
            <v>TEMP CONTROL HT</v>
          </cell>
          <cell r="H3248" t="str">
            <v>5AI6</v>
          </cell>
          <cell r="I3248">
            <v>1</v>
          </cell>
        </row>
        <row r="3249">
          <cell r="E3249" t="str">
            <v>ID055624</v>
          </cell>
          <cell r="G3249" t="str">
            <v>THERMOCOUPLE HT</v>
          </cell>
          <cell r="H3249" t="str">
            <v>5AI6</v>
          </cell>
          <cell r="I3249">
            <v>4</v>
          </cell>
        </row>
        <row r="3250">
          <cell r="E3250" t="str">
            <v>ID055625</v>
          </cell>
          <cell r="G3250" t="str">
            <v>DC MOTOR HT/TREKK</v>
          </cell>
          <cell r="H3250" t="str">
            <v>5AH7</v>
          </cell>
          <cell r="I3250">
            <v>2</v>
          </cell>
        </row>
        <row r="3251">
          <cell r="E3251" t="str">
            <v>ID055626</v>
          </cell>
          <cell r="G3251" t="str">
            <v>POTENTIOMENTER 5K HT</v>
          </cell>
          <cell r="H3251" t="str">
            <v>5AI6</v>
          </cell>
          <cell r="I3251">
            <v>4</v>
          </cell>
        </row>
        <row r="3252">
          <cell r="E3252" t="str">
            <v>ID055627</v>
          </cell>
          <cell r="G3252" t="str">
            <v>PHOTOEYE HT</v>
          </cell>
          <cell r="H3252" t="str">
            <v>5AI7</v>
          </cell>
          <cell r="I3252">
            <v>1</v>
          </cell>
        </row>
        <row r="3253">
          <cell r="E3253" t="str">
            <v>ID055629</v>
          </cell>
          <cell r="G3253" t="str">
            <v>PRESS SAFETYCONTROL HT</v>
          </cell>
          <cell r="H3253" t="str">
            <v>5AI7</v>
          </cell>
          <cell r="I3253">
            <v>1</v>
          </cell>
        </row>
        <row r="3254">
          <cell r="E3254" t="str">
            <v>ID055630</v>
          </cell>
          <cell r="G3254" t="str">
            <v>RELAY 1 POLE HT</v>
          </cell>
          <cell r="H3254" t="str">
            <v>5AH7</v>
          </cell>
          <cell r="I3254">
            <v>19</v>
          </cell>
        </row>
        <row r="3255">
          <cell r="E3255" t="str">
            <v>ID055631</v>
          </cell>
          <cell r="G3255" t="str">
            <v>FUSE 8A HT</v>
          </cell>
          <cell r="H3255" t="str">
            <v>5AH7</v>
          </cell>
          <cell r="I3255">
            <v>4</v>
          </cell>
        </row>
        <row r="3256">
          <cell r="E3256" t="str">
            <v>ID055632</v>
          </cell>
          <cell r="G3256" t="str">
            <v>FUSE 3A HT</v>
          </cell>
          <cell r="H3256" t="str">
            <v>5AH7</v>
          </cell>
          <cell r="I3256">
            <v>1</v>
          </cell>
        </row>
        <row r="3257">
          <cell r="E3257" t="str">
            <v>ID055633</v>
          </cell>
          <cell r="G3257" t="str">
            <v>FUSE 3A HT</v>
          </cell>
          <cell r="H3257" t="str">
            <v>5AH7</v>
          </cell>
          <cell r="I3257">
            <v>1</v>
          </cell>
        </row>
        <row r="3258">
          <cell r="E3258" t="str">
            <v>ID055634</v>
          </cell>
          <cell r="G3258" t="str">
            <v>PALMBUTTON HT</v>
          </cell>
          <cell r="H3258" t="str">
            <v>5AH6</v>
          </cell>
          <cell r="I3258">
            <v>2</v>
          </cell>
        </row>
        <row r="3259">
          <cell r="E3259" t="str">
            <v>ID055635</v>
          </cell>
          <cell r="G3259" t="str">
            <v>REPLAYE SOLID STATE HT</v>
          </cell>
          <cell r="H3259" t="str">
            <v>5AI6</v>
          </cell>
          <cell r="I3259">
            <v>1</v>
          </cell>
        </row>
        <row r="3260">
          <cell r="E3260" t="str">
            <v>ID055636</v>
          </cell>
          <cell r="G3260" t="str">
            <v>HEATER 3/8INX3 1/2IN HT</v>
          </cell>
          <cell r="H3260" t="str">
            <v>5AI6</v>
          </cell>
          <cell r="I3260">
            <v>1</v>
          </cell>
        </row>
        <row r="3261">
          <cell r="E3261" t="str">
            <v>ID055639</v>
          </cell>
          <cell r="G3261" t="str">
            <v>THERMOCOUPLE HT</v>
          </cell>
          <cell r="H3261" t="str">
            <v>5AI6</v>
          </cell>
          <cell r="I3261">
            <v>1</v>
          </cell>
        </row>
        <row r="3262">
          <cell r="E3262" t="str">
            <v>ID055642</v>
          </cell>
          <cell r="G3262" t="str">
            <v>PHOTOEYE LOGIC MODULE HT</v>
          </cell>
          <cell r="H3262" t="str">
            <v>5AI7</v>
          </cell>
          <cell r="I3262">
            <v>1</v>
          </cell>
        </row>
        <row r="3263">
          <cell r="E3263" t="str">
            <v>ID055643</v>
          </cell>
          <cell r="G3263" t="str">
            <v>PHOTOEYE FIBER HT</v>
          </cell>
          <cell r="H3263" t="str">
            <v>5AH6</v>
          </cell>
          <cell r="I3263">
            <v>1</v>
          </cell>
        </row>
        <row r="3264">
          <cell r="E3264" t="str">
            <v>ID055645</v>
          </cell>
          <cell r="G3264" t="str">
            <v>POTENTIOMETER KNOB HT</v>
          </cell>
          <cell r="H3264" t="str">
            <v>5AH7</v>
          </cell>
          <cell r="I3264">
            <v>1</v>
          </cell>
        </row>
        <row r="3265">
          <cell r="E3265" t="str">
            <v>ID055646</v>
          </cell>
          <cell r="G3265" t="str">
            <v>PUSH BUTTON MOM BLACK HT</v>
          </cell>
          <cell r="H3265" t="str">
            <v>5AI7</v>
          </cell>
          <cell r="I3265">
            <v>1</v>
          </cell>
        </row>
        <row r="3266">
          <cell r="E3266" t="str">
            <v>ID055648</v>
          </cell>
          <cell r="G3266" t="str">
            <v>DC CONTROL MOTOR HT</v>
          </cell>
          <cell r="H3266" t="str">
            <v>5AI7</v>
          </cell>
          <cell r="I3266">
            <v>2</v>
          </cell>
        </row>
        <row r="3267">
          <cell r="E3267" t="str">
            <v>ID055649</v>
          </cell>
          <cell r="G3267" t="str">
            <v>PUSH BUTTON MOM  HT</v>
          </cell>
          <cell r="H3267" t="str">
            <v>5AI7</v>
          </cell>
          <cell r="I3267">
            <v>1</v>
          </cell>
        </row>
        <row r="3268">
          <cell r="E3268" t="str">
            <v>ID055650</v>
          </cell>
          <cell r="G3268" t="str">
            <v>2POLE RELAY HT</v>
          </cell>
          <cell r="H3268" t="str">
            <v>5AH6</v>
          </cell>
          <cell r="I3268">
            <v>2</v>
          </cell>
        </row>
        <row r="3269">
          <cell r="E3269" t="str">
            <v>ID055651</v>
          </cell>
          <cell r="G3269" t="str">
            <v>FUSE FAST ACTING 8A HT</v>
          </cell>
          <cell r="H3269" t="str">
            <v>5AH7</v>
          </cell>
          <cell r="I3269">
            <v>1</v>
          </cell>
        </row>
        <row r="3270">
          <cell r="E3270" t="str">
            <v>ID055652</v>
          </cell>
          <cell r="G3270" t="str">
            <v>FUSE FAST ACTING 3A HT</v>
          </cell>
          <cell r="H3270" t="str">
            <v>5AH7</v>
          </cell>
          <cell r="I3270">
            <v>4</v>
          </cell>
        </row>
        <row r="3271">
          <cell r="E3271" t="str">
            <v>ID055653</v>
          </cell>
          <cell r="G3271" t="str">
            <v>PALMBUTTON HT</v>
          </cell>
          <cell r="H3271" t="str">
            <v>5AH6</v>
          </cell>
          <cell r="I3271">
            <v>1</v>
          </cell>
        </row>
        <row r="3272">
          <cell r="E3272" t="str">
            <v>ID055655</v>
          </cell>
          <cell r="G3272" t="str">
            <v>BRONZE WASHER HT</v>
          </cell>
          <cell r="H3272" t="str">
            <v>5AH6</v>
          </cell>
          <cell r="I3272">
            <v>3</v>
          </cell>
        </row>
        <row r="3273">
          <cell r="E3273" t="str">
            <v>ID055656</v>
          </cell>
          <cell r="G3273" t="str">
            <v>SHAFT COLLAR HT</v>
          </cell>
          <cell r="H3273" t="str">
            <v>5AH6</v>
          </cell>
          <cell r="I3273">
            <v>2</v>
          </cell>
        </row>
        <row r="3274">
          <cell r="E3274" t="str">
            <v>ID055657</v>
          </cell>
          <cell r="G3274" t="str">
            <v>SPRING HT</v>
          </cell>
          <cell r="H3274" t="str">
            <v>5AH6</v>
          </cell>
          <cell r="I3274">
            <v>1</v>
          </cell>
        </row>
        <row r="3275">
          <cell r="E3275" t="str">
            <v>ID055658</v>
          </cell>
          <cell r="G3275" t="str">
            <v>SPRING HT</v>
          </cell>
          <cell r="H3275" t="str">
            <v>5AH6</v>
          </cell>
          <cell r="I3275">
            <v>1</v>
          </cell>
        </row>
        <row r="3276">
          <cell r="E3276" t="str">
            <v>ID055659</v>
          </cell>
          <cell r="G3276" t="str">
            <v>FLANGE BEARING HT</v>
          </cell>
          <cell r="H3276" t="str">
            <v>5AH6</v>
          </cell>
          <cell r="I3276">
            <v>2</v>
          </cell>
        </row>
        <row r="3277">
          <cell r="E3277" t="str">
            <v>ID055660</v>
          </cell>
          <cell r="G3277" t="str">
            <v>FLANGE BEARING HT</v>
          </cell>
          <cell r="H3277" t="str">
            <v>5AH6</v>
          </cell>
          <cell r="I3277">
            <v>2</v>
          </cell>
        </row>
        <row r="3278">
          <cell r="E3278" t="str">
            <v>ID055661</v>
          </cell>
          <cell r="G3278" t="str">
            <v>LANYARD HT</v>
          </cell>
          <cell r="H3278" t="str">
            <v>5AH6</v>
          </cell>
          <cell r="I3278">
            <v>1</v>
          </cell>
        </row>
        <row r="3279">
          <cell r="E3279" t="str">
            <v>ID055662</v>
          </cell>
          <cell r="G3279" t="str">
            <v>QUICK RELEASE PIN HT</v>
          </cell>
          <cell r="H3279" t="str">
            <v>5AH6</v>
          </cell>
          <cell r="I3279">
            <v>1</v>
          </cell>
        </row>
        <row r="3280">
          <cell r="E3280" t="str">
            <v>ID055665</v>
          </cell>
          <cell r="G3280" t="str">
            <v>ROUNTHANE W/CON HT</v>
          </cell>
          <cell r="H3280" t="str">
            <v>5AH6</v>
          </cell>
          <cell r="I3280">
            <v>1</v>
          </cell>
        </row>
        <row r="3281">
          <cell r="E3281" t="str">
            <v>ID055666</v>
          </cell>
          <cell r="G3281" t="str">
            <v>AIR VALVE HT</v>
          </cell>
          <cell r="H3281" t="str">
            <v>5AH6</v>
          </cell>
          <cell r="I3281">
            <v>1</v>
          </cell>
        </row>
        <row r="3282">
          <cell r="E3282" t="str">
            <v>ID055667</v>
          </cell>
          <cell r="G3282" t="str">
            <v>DIN CONNECCTOR HT</v>
          </cell>
          <cell r="H3282" t="str">
            <v>5AH6</v>
          </cell>
          <cell r="I3282">
            <v>1</v>
          </cell>
        </row>
        <row r="3283">
          <cell r="E3283" t="str">
            <v>ID055669</v>
          </cell>
          <cell r="G3283" t="str">
            <v>REED SWITCH ASSE'Y HT</v>
          </cell>
          <cell r="H3283" t="str">
            <v>5AH6</v>
          </cell>
          <cell r="I3283">
            <v>2</v>
          </cell>
        </row>
        <row r="3284">
          <cell r="E3284" t="str">
            <v>ID055670</v>
          </cell>
          <cell r="G3284" t="str">
            <v>REED SWITCH ASSE'Y HT</v>
          </cell>
          <cell r="H3284" t="str">
            <v>5AH7</v>
          </cell>
          <cell r="I3284">
            <v>2</v>
          </cell>
        </row>
        <row r="3285">
          <cell r="E3285" t="str">
            <v>ID055672</v>
          </cell>
          <cell r="G3285" t="str">
            <v>QUICK RELEASE PIN HT</v>
          </cell>
          <cell r="H3285" t="str">
            <v>5AI6</v>
          </cell>
          <cell r="I3285">
            <v>6</v>
          </cell>
        </row>
        <row r="3286">
          <cell r="E3286" t="str">
            <v>ID055673</v>
          </cell>
          <cell r="G3286" t="str">
            <v>FDA RUBBER STAMP PAD HT</v>
          </cell>
          <cell r="H3286" t="str">
            <v>5AI6</v>
          </cell>
          <cell r="I3286">
            <v>1</v>
          </cell>
        </row>
        <row r="3287">
          <cell r="E3287" t="str">
            <v>ID055674</v>
          </cell>
          <cell r="G3287" t="str">
            <v>MOTOR, M/#:BVN56T34F5321EP, 1/</v>
          </cell>
          <cell r="H3287" t="str">
            <v>5AI7</v>
          </cell>
          <cell r="I3287">
            <v>1</v>
          </cell>
        </row>
        <row r="3288">
          <cell r="E3288" t="str">
            <v>ID055675</v>
          </cell>
          <cell r="G3288" t="str">
            <v>REED SWITCH ASSE'Y HT</v>
          </cell>
          <cell r="H3288" t="str">
            <v>5AI6</v>
          </cell>
          <cell r="I3288">
            <v>2</v>
          </cell>
        </row>
        <row r="3289">
          <cell r="E3289" t="str">
            <v>ID055676</v>
          </cell>
          <cell r="F3289" t="str">
            <v>Đầu zắc hơi âm ф 34</v>
          </cell>
          <cell r="G3289" t="str">
            <v>AIRFAST CONNECTÎ¦34(NITTOKOHKI</v>
          </cell>
          <cell r="H3289" t="str">
            <v>MB2.4</v>
          </cell>
          <cell r="I3289">
            <v>1</v>
          </cell>
        </row>
        <row r="3290">
          <cell r="E3290" t="str">
            <v>ID055677</v>
          </cell>
          <cell r="F3290" t="str">
            <v>Tụ điện paragon 45µF± 5% 250VAC</v>
          </cell>
          <cell r="G3290" t="str">
            <v>PARAGON PAC 45µF-250V CAPACITO</v>
          </cell>
          <cell r="H3290" t="str">
            <v>MB3.3</v>
          </cell>
          <cell r="I3290">
            <v>6</v>
          </cell>
        </row>
        <row r="3291">
          <cell r="E3291" t="str">
            <v>ID055678</v>
          </cell>
          <cell r="F3291" t="str">
            <v>Cuộn kích 50 - 70w</v>
          </cell>
          <cell r="G3291" t="str">
            <v>FIRE DETECTOR PB1</v>
          </cell>
          <cell r="H3291" t="str">
            <v>MB4.1</v>
          </cell>
          <cell r="I3291">
            <v>10</v>
          </cell>
        </row>
        <row r="3292">
          <cell r="E3292" t="str">
            <v>ID055680</v>
          </cell>
          <cell r="F3292" t="str">
            <v>Đầu nối âm Schneider PKF32M423 32A-6H/200-250</v>
          </cell>
          <cell r="G3292" t="str">
            <v>FM CONNECT PCE(32A-6H/220-250V</v>
          </cell>
          <cell r="H3292" t="str">
            <v>MB2.5</v>
          </cell>
          <cell r="I3292">
            <v>17</v>
          </cell>
        </row>
        <row r="3293">
          <cell r="E3293" t="str">
            <v>ID055681</v>
          </cell>
          <cell r="F3293" t="str">
            <v>Đầu nối dương Schneider PKE32M423 32A-6H/200-250</v>
          </cell>
          <cell r="G3293" t="str">
            <v>M CONNECT PCE(32A-6H/220-250V)</v>
          </cell>
          <cell r="H3293" t="str">
            <v>MB2.5</v>
          </cell>
          <cell r="I3293">
            <v>18</v>
          </cell>
        </row>
        <row r="3294">
          <cell r="E3294" t="str">
            <v>ID055685</v>
          </cell>
          <cell r="F3294" t="str">
            <v>Aptomat 32A - 3 tép hiệu Schnieder</v>
          </cell>
          <cell r="G3294" t="str">
            <v>CB C32</v>
          </cell>
          <cell r="H3294" t="str">
            <v>MB4.2</v>
          </cell>
          <cell r="I3294">
            <v>3</v>
          </cell>
        </row>
        <row r="3295">
          <cell r="E3295" t="str">
            <v>ID055689</v>
          </cell>
          <cell r="F3295" t="str">
            <v>F/O filter unloader valve kit Mode: 2901146300</v>
          </cell>
          <cell r="G3295" t="str">
            <v>F/O FILTER</v>
          </cell>
          <cell r="H3295" t="str">
            <v>MD2.4</v>
          </cell>
          <cell r="I3295">
            <v>3</v>
          </cell>
        </row>
        <row r="3296">
          <cell r="E3296" t="str">
            <v>ID055690</v>
          </cell>
          <cell r="F3296" t="str">
            <v>Bộ chuyển đổi tự động ngắt nhiệt độ/ Tem sensor Adapter Probe</v>
          </cell>
          <cell r="G3296" t="str">
            <v>TEMPSENSOR ADAPT PROBE AUTO</v>
          </cell>
          <cell r="H3296" t="str">
            <v>MD2.4</v>
          </cell>
          <cell r="I3296">
            <v>1</v>
          </cell>
        </row>
        <row r="3297">
          <cell r="E3297" t="str">
            <v>ID055691</v>
          </cell>
          <cell r="F3297" t="str">
            <v>Cảm biến bình gas/ Tem sensor set</v>
          </cell>
          <cell r="G3297" t="str">
            <v>TEMP SENSOR SET</v>
          </cell>
          <cell r="H3297" t="str">
            <v>MD2.4</v>
          </cell>
          <cell r="I3297">
            <v>1</v>
          </cell>
        </row>
        <row r="3298">
          <cell r="E3298" t="str">
            <v>ID055692</v>
          </cell>
          <cell r="F3298" t="str">
            <v>Rơ le áp HS-210</v>
          </cell>
          <cell r="G3298" t="str">
            <v>IGNITION MODULE</v>
          </cell>
          <cell r="H3298" t="str">
            <v>MB3.4</v>
          </cell>
          <cell r="I3298">
            <v>5</v>
          </cell>
        </row>
        <row r="3299">
          <cell r="E3299" t="str">
            <v>ID055693</v>
          </cell>
          <cell r="F3299" t="str">
            <v>Thiết bị đóng ngắt nhiệt độ/ Thermostat</v>
          </cell>
          <cell r="G3299" t="str">
            <v>THERMOSTAT(SWITCH OFF/ON MOD)</v>
          </cell>
          <cell r="H3299" t="str">
            <v>MD2.4</v>
          </cell>
          <cell r="I3299">
            <v>1</v>
          </cell>
        </row>
        <row r="3300">
          <cell r="E3300" t="str">
            <v>ID055694</v>
          </cell>
          <cell r="F3300" t="str">
            <v>Bộ mồi lửa H.S.I Igniter and Flame Probe</v>
          </cell>
          <cell r="G3300" t="str">
            <v>H.S.I IGNITER AND FLAME PROBE</v>
          </cell>
          <cell r="H3300" t="str">
            <v>MD2.4</v>
          </cell>
          <cell r="I3300">
            <v>2</v>
          </cell>
        </row>
        <row r="3301">
          <cell r="E3301" t="str">
            <v>ID055696</v>
          </cell>
          <cell r="F3301" t="str">
            <v>Công tắc hành trình XCJ103</v>
          </cell>
          <cell r="G3301" t="str">
            <v>LIMIT SWITCH XCJ103</v>
          </cell>
          <cell r="H3301" t="str">
            <v>MB4.2</v>
          </cell>
          <cell r="I3301">
            <v>3</v>
          </cell>
        </row>
        <row r="3302">
          <cell r="E3302" t="str">
            <v>ID055697</v>
          </cell>
          <cell r="F3302" t="str">
            <v>Đồng hồ áp suất 400Kpa</v>
          </cell>
          <cell r="G3302" t="str">
            <v>PRESSURE MEASURER 400KPA</v>
          </cell>
          <cell r="H3302" t="str">
            <v>MB4.2</v>
          </cell>
          <cell r="I3302">
            <v>2</v>
          </cell>
        </row>
        <row r="3303">
          <cell r="E3303" t="str">
            <v>ID055698</v>
          </cell>
          <cell r="F3303" t="str">
            <v>Đầu báo khói quang Model ALK-V 39.5VDC MAX 30mA hiệu Hochiki</v>
          </cell>
          <cell r="G3303" t="str">
            <v>PHOTOELECTRIC SMOKE SENSOR</v>
          </cell>
          <cell r="H3303" t="str">
            <v>MD2.3</v>
          </cell>
          <cell r="I3303">
            <v>5</v>
          </cell>
        </row>
        <row r="3304">
          <cell r="E3304" t="str">
            <v>ID055699</v>
          </cell>
          <cell r="F3304" t="str">
            <v>Đầu báo khói nhiệt Model ATG-EA 39.5VDC. MAX. 30mA hiệu Hochiki</v>
          </cell>
          <cell r="G3304" t="str">
            <v>HEAT SENSOR:ATG-EA</v>
          </cell>
          <cell r="H3304" t="str">
            <v>MD2.3</v>
          </cell>
          <cell r="I3304">
            <v>7</v>
          </cell>
        </row>
        <row r="3305">
          <cell r="E3305" t="str">
            <v>ID055701</v>
          </cell>
          <cell r="F3305" t="str">
            <v>Thiết bị lập trình báo cháy</v>
          </cell>
          <cell r="G3305" t="str">
            <v>SMART RELAY</v>
          </cell>
          <cell r="H3305" t="str">
            <v>MD2.3</v>
          </cell>
          <cell r="I3305">
            <v>1</v>
          </cell>
        </row>
        <row r="3306">
          <cell r="E3306" t="str">
            <v>ID055702</v>
          </cell>
          <cell r="F3306" t="str">
            <v>Đầu ghi camera</v>
          </cell>
          <cell r="G3306" t="str">
            <v>CAMERA RECORDER</v>
          </cell>
          <cell r="H3306" t="str">
            <v>MA1.5</v>
          </cell>
          <cell r="I3306">
            <v>1</v>
          </cell>
        </row>
        <row r="3307">
          <cell r="E3307" t="str">
            <v>ID055703</v>
          </cell>
          <cell r="F3307" t="str">
            <v>Rơ le nhiệt LRD340</v>
          </cell>
          <cell r="G3307" t="str">
            <v>THERMAL RELAY LRD340</v>
          </cell>
          <cell r="H3307" t="str">
            <v>MB3.1</v>
          </cell>
          <cell r="I3307">
            <v>9</v>
          </cell>
        </row>
        <row r="3308">
          <cell r="E3308" t="str">
            <v>ID055704</v>
          </cell>
          <cell r="F3308" t="str">
            <v xml:space="preserve">Lọc tinh dầu máy phát điện </v>
          </cell>
          <cell r="G3308" t="str">
            <v>FILTER LUBRICANT OF GENERATOR</v>
          </cell>
          <cell r="H3308" t="str">
            <v>MB3.1</v>
          </cell>
          <cell r="I3308">
            <v>4</v>
          </cell>
        </row>
        <row r="3309">
          <cell r="E3309" t="str">
            <v>ID055705</v>
          </cell>
          <cell r="F3309" t="str">
            <v xml:space="preserve">Lọc thô dầu máy phát điện </v>
          </cell>
          <cell r="G3309" t="str">
            <v>FILTER LUBRICANT OF GENERATOR</v>
          </cell>
          <cell r="H3309" t="str">
            <v>MB3.1</v>
          </cell>
          <cell r="I3309">
            <v>4</v>
          </cell>
        </row>
        <row r="3310">
          <cell r="E3310" t="str">
            <v>ID055706</v>
          </cell>
          <cell r="F3310" t="str">
            <v xml:space="preserve">Lọc tinh nhớt máy phát điện </v>
          </cell>
          <cell r="G3310" t="str">
            <v>FILTER LUBRICANT OF GENERATOR</v>
          </cell>
          <cell r="H3310" t="str">
            <v>MB3.1</v>
          </cell>
          <cell r="I3310">
            <v>1</v>
          </cell>
        </row>
        <row r="3311">
          <cell r="E3311" t="str">
            <v>ID055707</v>
          </cell>
          <cell r="F3311" t="str">
            <v>Filter kit Mode: 2901194402/ lọc gió máy nén khí</v>
          </cell>
          <cell r="G3311" t="str">
            <v>AIR COMPRESSOR AIR FILTER</v>
          </cell>
          <cell r="H3311" t="str">
            <v>MD2.5</v>
          </cell>
          <cell r="I3311">
            <v>9</v>
          </cell>
        </row>
        <row r="3312">
          <cell r="E3312" t="str">
            <v>ID055711</v>
          </cell>
          <cell r="F3312" t="str">
            <v>Contactor  3P 18A 220VAC (LC1D18M7) hiệu Schneider</v>
          </cell>
          <cell r="G3312" t="str">
            <v>CONTACTOR LC1D18M7</v>
          </cell>
          <cell r="H3312" t="str">
            <v>MB3.2</v>
          </cell>
          <cell r="I3312">
            <v>4</v>
          </cell>
        </row>
        <row r="3313">
          <cell r="E3313" t="str">
            <v>ID055712</v>
          </cell>
          <cell r="F3313" t="str">
            <v>Rơ le thời gian 0-300h - H3CR hiệu omrom</v>
          </cell>
          <cell r="G3313" t="str">
            <v>TIMING OVERLOAD RELAY 0-300H</v>
          </cell>
          <cell r="H3313" t="str">
            <v>MB4.2</v>
          </cell>
          <cell r="I3313">
            <v>1</v>
          </cell>
        </row>
        <row r="3314">
          <cell r="E3314" t="str">
            <v>ID055721</v>
          </cell>
          <cell r="F3314" t="str">
            <v>Ắc quy 6V-3A</v>
          </cell>
          <cell r="G3314" t="str">
            <v>6V-3A BATTERY</v>
          </cell>
          <cell r="H3314" t="str">
            <v>MB1.1</v>
          </cell>
          <cell r="I3314">
            <v>25</v>
          </cell>
        </row>
        <row r="3315">
          <cell r="E3315" t="str">
            <v>ID055723</v>
          </cell>
          <cell r="F3315" t="str">
            <v>Bóng đèn philips 36-40w</v>
          </cell>
          <cell r="G3315" t="str">
            <v>LIGHTING BULB 36-40W</v>
          </cell>
          <cell r="H3315" t="str">
            <v>MB1.5</v>
          </cell>
          <cell r="I3315">
            <v>11</v>
          </cell>
        </row>
        <row r="3316">
          <cell r="E3316" t="str">
            <v>ID055724</v>
          </cell>
          <cell r="F3316" t="str">
            <v>Ắc quy nước 12V-200A hiệu Đồng Nai</v>
          </cell>
          <cell r="G3316" t="str">
            <v>BATTERY PINACO12V-200A(CMF-318</v>
          </cell>
          <cell r="H3316" t="str">
            <v>MD2.2</v>
          </cell>
          <cell r="I3316">
            <v>1</v>
          </cell>
        </row>
        <row r="3317">
          <cell r="E3317" t="str">
            <v>ID055725</v>
          </cell>
          <cell r="F3317" t="str">
            <v>Công tắc Clipsal  mã số: E30/1M/D</v>
          </cell>
          <cell r="G3317" t="str">
            <v>QC(CLIPSAL)LIGHT SWITCH OFF</v>
          </cell>
          <cell r="H3317" t="str">
            <v>MB3.4</v>
          </cell>
          <cell r="I3317">
            <v>90</v>
          </cell>
        </row>
        <row r="3318">
          <cell r="E3318" t="str">
            <v>ID055726</v>
          </cell>
          <cell r="F3318" t="str">
            <v>Mặt công tắc 2 lỗ clipsal PLATE ONLY No.32AVH</v>
          </cell>
          <cell r="G3318" t="str">
            <v>2 HOLE SWITCH OFF INTERFACE CH</v>
          </cell>
          <cell r="H3318" t="str">
            <v>MB3.4</v>
          </cell>
          <cell r="I3318">
            <v>27</v>
          </cell>
        </row>
        <row r="3319">
          <cell r="E3319" t="str">
            <v>ID055727</v>
          </cell>
          <cell r="F3319" t="str">
            <v>Ổ cắm Clipsal 16A/ 250V mã số: E426UEST2/T</v>
          </cell>
          <cell r="G3319" t="str">
            <v>CLIPSAL SOCKET</v>
          </cell>
          <cell r="H3319" t="str">
            <v>MB3.4</v>
          </cell>
          <cell r="I3319">
            <v>17</v>
          </cell>
        </row>
        <row r="3320">
          <cell r="E3320" t="str">
            <v>ID055734</v>
          </cell>
          <cell r="F3320" t="str">
            <v>Bóng đèn tròn 22w Toshiba FCL 22D/21</v>
          </cell>
          <cell r="G3320" t="str">
            <v>LIGHT BULB TOSHIBA</v>
          </cell>
          <cell r="H3320" t="str">
            <v>MB4.6</v>
          </cell>
          <cell r="I3320">
            <v>4</v>
          </cell>
        </row>
        <row r="3321">
          <cell r="E3321" t="str">
            <v>ID055735</v>
          </cell>
          <cell r="F3321" t="str">
            <v>Bóng đèn philips TL-5-14w/865</v>
          </cell>
          <cell r="G3321" t="str">
            <v>LIGHT BULB 14W-0.6M(TL-5/14W-8</v>
          </cell>
          <cell r="H3321" t="str">
            <v>MB1.5</v>
          </cell>
          <cell r="I3321">
            <v>80</v>
          </cell>
        </row>
        <row r="3322">
          <cell r="E3322" t="str">
            <v>ID055736</v>
          </cell>
          <cell r="F3322" t="str">
            <v>Bóng đèn T5 35w/865 loại philips</v>
          </cell>
          <cell r="G3322" t="str">
            <v>LIGHT BULB 35W-1.5M</v>
          </cell>
          <cell r="H3322" t="str">
            <v>MB1.5</v>
          </cell>
          <cell r="I3322">
            <v>160</v>
          </cell>
        </row>
        <row r="3323">
          <cell r="E3323" t="str">
            <v>ID055737</v>
          </cell>
          <cell r="F3323" t="str">
            <v>Bóng đèn philips 70w/730</v>
          </cell>
          <cell r="G3323" t="str">
            <v>LIGHT BULB 70W(730R*75)</v>
          </cell>
          <cell r="H3323" t="str">
            <v>MB4.3</v>
          </cell>
          <cell r="I3323">
            <v>9</v>
          </cell>
        </row>
        <row r="3324">
          <cell r="E3324" t="str">
            <v>ID055738</v>
          </cell>
          <cell r="F3324" t="str">
            <v>Bóng cao áp OSRAM 150w (ánh sáng vàng)</v>
          </cell>
          <cell r="G3324" t="str">
            <v>THE FAN ROTATES CLUSTERS</v>
          </cell>
          <cell r="H3324" t="str">
            <v>MB4.3</v>
          </cell>
          <cell r="I3324">
            <v>9</v>
          </cell>
        </row>
        <row r="3325">
          <cell r="F3325" t="e">
            <v>#N/A</v>
          </cell>
          <cell r="H3325" t="str">
            <v>MC4.4</v>
          </cell>
          <cell r="I3325">
            <v>4</v>
          </cell>
        </row>
        <row r="3326">
          <cell r="E3326" t="str">
            <v>ID055739</v>
          </cell>
          <cell r="F3326" t="str">
            <v>Bóng đèn QC 12v-10w</v>
          </cell>
          <cell r="G3326" t="str">
            <v>QC 12V/10W LIGHT BULB</v>
          </cell>
          <cell r="H3326" t="str">
            <v>MB4.3</v>
          </cell>
          <cell r="I3326">
            <v>28</v>
          </cell>
        </row>
        <row r="3327">
          <cell r="E3327" t="str">
            <v>ID055740</v>
          </cell>
          <cell r="F3327" t="str">
            <v xml:space="preserve">Bóng đèn cao áp trực tiếp 250w/220 E40 </v>
          </cell>
          <cell r="G3327" t="str">
            <v>HIGH PRESSURE LAMP250W(PB2)</v>
          </cell>
          <cell r="H3327" t="str">
            <v>MB4.5</v>
          </cell>
          <cell r="I3327">
            <v>16</v>
          </cell>
        </row>
        <row r="3328">
          <cell r="E3328" t="str">
            <v>ID055741</v>
          </cell>
          <cell r="F3328" t="str">
            <v>Bóng đèn cao áp gián tiếp 250w-645E40</v>
          </cell>
          <cell r="G3328" t="str">
            <v>HIGH PRESSURE LAMP250W/645 E40</v>
          </cell>
          <cell r="H3328" t="str">
            <v>MB4.4</v>
          </cell>
          <cell r="I3328">
            <v>11</v>
          </cell>
        </row>
        <row r="3329">
          <cell r="E3329" t="str">
            <v>ID055742</v>
          </cell>
          <cell r="F3329" t="str">
            <v>Bóng đèn philips PL-C 2P 18w/865</v>
          </cell>
          <cell r="G3329" t="str">
            <v>18W LIGHT BULB-2 NODES</v>
          </cell>
          <cell r="H3329" t="str">
            <v>MB4.3</v>
          </cell>
          <cell r="I3329">
            <v>21</v>
          </cell>
        </row>
        <row r="3330">
          <cell r="E3330" t="str">
            <v>ID055744</v>
          </cell>
          <cell r="F3330" t="str">
            <v>Bóng đèn cao áp osram 250w HQI-T /250W/D</v>
          </cell>
          <cell r="G3330" t="str">
            <v>HIGH PRESSURE LAMP OSRAM 250W</v>
          </cell>
          <cell r="H3330" t="str">
            <v>MB4.5</v>
          </cell>
          <cell r="I3330">
            <v>20</v>
          </cell>
        </row>
        <row r="3331">
          <cell r="E3331" t="str">
            <v>ID055745</v>
          </cell>
          <cell r="F3331" t="str">
            <v>Bóng đèn cao áp paragon 400w</v>
          </cell>
          <cell r="G3331" t="str">
            <v>HIGH PRESSURE LAMP PARAGON 400</v>
          </cell>
          <cell r="H3331" t="str">
            <v>MB3.6</v>
          </cell>
          <cell r="I3331">
            <v>6</v>
          </cell>
        </row>
        <row r="3332">
          <cell r="E3332" t="str">
            <v>ID055746</v>
          </cell>
          <cell r="F3332" t="str">
            <v xml:space="preserve">Bóng đèn điện quang 40w </v>
          </cell>
          <cell r="G3332" t="str">
            <v>OPTICAL LAMP 40W</v>
          </cell>
          <cell r="H3332" t="str">
            <v>MB4.3</v>
          </cell>
          <cell r="I3332">
            <v>7</v>
          </cell>
        </row>
        <row r="3333">
          <cell r="E3333" t="str">
            <v>ID055747</v>
          </cell>
          <cell r="F3333" t="str">
            <v>Đầu chống sét</v>
          </cell>
          <cell r="G3333" t="str">
            <v>THE LIGHTNING PROTECTION</v>
          </cell>
          <cell r="H3333" t="str">
            <v>MB1.4</v>
          </cell>
          <cell r="I3333">
            <v>8</v>
          </cell>
        </row>
        <row r="3334">
          <cell r="E3334" t="str">
            <v>ID055748</v>
          </cell>
          <cell r="F3334" t="str">
            <v>Tăng phô BSD 250L-406TS-250w</v>
          </cell>
          <cell r="G3334" t="str">
            <v>BALLAST BSD 250L-406TS-250W</v>
          </cell>
          <cell r="H3334" t="str">
            <v>MB2.1</v>
          </cell>
          <cell r="I3334">
            <v>19</v>
          </cell>
        </row>
        <row r="3335">
          <cell r="E3335" t="str">
            <v>ID055749</v>
          </cell>
          <cell r="F3335" t="str">
            <v>Tăng phô philips BSN 70L 300L-70w</v>
          </cell>
          <cell r="G3335" t="str">
            <v>BALLAST PHILIPS BSN70L 3001-70</v>
          </cell>
          <cell r="H3335" t="str">
            <v>MB1.1</v>
          </cell>
          <cell r="I3335">
            <v>17</v>
          </cell>
        </row>
        <row r="3336">
          <cell r="E3336" t="str">
            <v>ID055752</v>
          </cell>
          <cell r="F3336" t="str">
            <v>Tăng phô Nano 18/20w</v>
          </cell>
          <cell r="G3336" t="str">
            <v>BALLAST NANO 18/20W</v>
          </cell>
          <cell r="H3336" t="str">
            <v>MB2.1</v>
          </cell>
          <cell r="I3336">
            <v>10</v>
          </cell>
        </row>
        <row r="3337">
          <cell r="E3337" t="str">
            <v>ID055753</v>
          </cell>
          <cell r="F3337" t="str">
            <v xml:space="preserve">Tăng phô Philips 35w loại đôi </v>
          </cell>
          <cell r="G3337" t="str">
            <v>BALLAST PHILIPS 35W</v>
          </cell>
          <cell r="H3337" t="str">
            <v>MB4.1</v>
          </cell>
          <cell r="I3337">
            <v>25</v>
          </cell>
        </row>
        <row r="3338">
          <cell r="E3338" t="str">
            <v>ID055754</v>
          </cell>
          <cell r="F3338" t="str">
            <v xml:space="preserve">Tăng phô Philips 35w loại đơn </v>
          </cell>
          <cell r="G3338" t="str">
            <v>BALLAST PHILIPS 35W</v>
          </cell>
          <cell r="H3338" t="str">
            <v>MB4.1</v>
          </cell>
          <cell r="I3338">
            <v>30</v>
          </cell>
        </row>
        <row r="3339">
          <cell r="E3339" t="str">
            <v>ID055755</v>
          </cell>
          <cell r="F3339" t="str">
            <v>Tăng phô Philips 14w(loại đơn)</v>
          </cell>
          <cell r="G3339" t="str">
            <v>BALLAST PHILIPS 14W</v>
          </cell>
          <cell r="H3339" t="str">
            <v>MB2.1</v>
          </cell>
          <cell r="I3339">
            <v>3</v>
          </cell>
        </row>
        <row r="3340">
          <cell r="E3340" t="str">
            <v>ID055756</v>
          </cell>
          <cell r="F3340" t="str">
            <v>Tăng phô Philips 14w (loại đôi)</v>
          </cell>
          <cell r="G3340" t="str">
            <v>BALLAST PHILIPS 14W</v>
          </cell>
          <cell r="H3340" t="str">
            <v>MB2.1</v>
          </cell>
          <cell r="I3340">
            <v>20</v>
          </cell>
        </row>
        <row r="3341">
          <cell r="E3341" t="str">
            <v>ID055757</v>
          </cell>
          <cell r="F3341" t="str">
            <v>Phích cắm hiệu ChengLi code: P3ET/2 - 250V-16A/125V-20A</v>
          </cell>
          <cell r="G3341" t="str">
            <v>ELECTRICAL PLUGS CHENLY</v>
          </cell>
          <cell r="H3341" t="str">
            <v>MB3.4</v>
          </cell>
          <cell r="I3341">
            <v>7</v>
          </cell>
        </row>
        <row r="3342">
          <cell r="E3342" t="str">
            <v>ID055759</v>
          </cell>
          <cell r="F3342" t="str">
            <v>Bóng đèn MiLan 150w</v>
          </cell>
          <cell r="G3342" t="str">
            <v>FAN ROTATE CLUSTERS(ELECTRIC T</v>
          </cell>
          <cell r="H3342" t="str">
            <v>MB4.3</v>
          </cell>
          <cell r="I3342">
            <v>4</v>
          </cell>
        </row>
        <row r="3343">
          <cell r="E3343" t="str">
            <v>ID055760</v>
          </cell>
          <cell r="F3343" t="str">
            <v>Tụ điện 15µF +- 5% 450VAC</v>
          </cell>
          <cell r="G3343" t="str">
            <v>CAPACITOR15µF +- 5% 450VAC</v>
          </cell>
          <cell r="H3343" t="str">
            <v>MB3.3</v>
          </cell>
          <cell r="I3343">
            <v>10</v>
          </cell>
        </row>
        <row r="3344">
          <cell r="E3344" t="str">
            <v>ID055761</v>
          </cell>
          <cell r="F3344" t="str">
            <v>Pin 3V - CR123A</v>
          </cell>
          <cell r="G3344" t="str">
            <v>3V BATTERY (CR123A)</v>
          </cell>
          <cell r="H3344" t="str">
            <v>MB1.4</v>
          </cell>
          <cell r="I3344">
            <v>15</v>
          </cell>
        </row>
        <row r="3345">
          <cell r="E3345" t="str">
            <v>ID055762</v>
          </cell>
          <cell r="F3345" t="str">
            <v>Đuôi đèn cao áp</v>
          </cell>
          <cell r="G3345" t="str">
            <v>HIGH PRESSURE LIGHT TAIL</v>
          </cell>
          <cell r="H3345" t="str">
            <v>MB4.4</v>
          </cell>
          <cell r="I3345">
            <v>5</v>
          </cell>
        </row>
        <row r="3346">
          <cell r="E3346" t="str">
            <v>ID055763</v>
          </cell>
          <cell r="F3346" t="str">
            <v>Đuôi đèn tròn vặn</v>
          </cell>
          <cell r="G3346" t="str">
            <v>TAIL OF LIGHT BULBS SCREW</v>
          </cell>
          <cell r="H3346" t="str">
            <v>MB4.3</v>
          </cell>
          <cell r="I3346">
            <v>7</v>
          </cell>
        </row>
        <row r="3347">
          <cell r="E3347" t="str">
            <v>ID055764</v>
          </cell>
          <cell r="F3347" t="str">
            <v xml:space="preserve">Bóng philips TL-5/28w/865 </v>
          </cell>
          <cell r="G3347" t="str">
            <v>LIGHT BULB TL5-1,2M(28W/840)</v>
          </cell>
          <cell r="H3347" t="str">
            <v>MB3.5</v>
          </cell>
          <cell r="I3347">
            <v>59</v>
          </cell>
        </row>
        <row r="3348">
          <cell r="E3348" t="str">
            <v>ID055765</v>
          </cell>
          <cell r="F3348" t="str">
            <v>Đèn sự cố KT-220EL (đèn sạc chiếu sáng khẩn cấp)</v>
          </cell>
          <cell r="G3348" t="str">
            <v>EMERGENCY LAMP</v>
          </cell>
          <cell r="H3348" t="str">
            <v>MB2.6</v>
          </cell>
          <cell r="I3348">
            <v>20</v>
          </cell>
        </row>
        <row r="3349">
          <cell r="E3349" t="str">
            <v>ID055768</v>
          </cell>
          <cell r="F3349" t="str">
            <v>Mặt công tắc 1 lỗ clipsal PLATE ONLY No.31AVH</v>
          </cell>
          <cell r="G3349" t="str">
            <v>1 HOLE SWITCH OFF INTERFACE</v>
          </cell>
          <cell r="H3349" t="str">
            <v>MB3.4</v>
          </cell>
          <cell r="I3349">
            <v>26</v>
          </cell>
        </row>
        <row r="3350">
          <cell r="E3350" t="str">
            <v>ID055770</v>
          </cell>
          <cell r="F3350" t="str">
            <v>Cuộn kích 100 - 600w</v>
          </cell>
          <cell r="G3350" t="str">
            <v>WALL FAN ROTORS</v>
          </cell>
          <cell r="H3350" t="str">
            <v>MB4.1</v>
          </cell>
          <cell r="I3350">
            <v>14</v>
          </cell>
        </row>
        <row r="3351">
          <cell r="E3351" t="str">
            <v>ID055771</v>
          </cell>
          <cell r="F3351" t="str">
            <v>Mặt công tắc 3 lỗ Clipsal PLATE ONLY No.33AVH</v>
          </cell>
          <cell r="G3351" t="str">
            <v>CHENLY 3 HOLE SWITCH OF INTERF</v>
          </cell>
          <cell r="H3351" t="str">
            <v>MB3.4</v>
          </cell>
          <cell r="I3351">
            <v>18</v>
          </cell>
        </row>
        <row r="3352">
          <cell r="E3352" t="str">
            <v>ID055772</v>
          </cell>
          <cell r="F3352" t="str">
            <v>Băng keo điện 5MILx3/4"x20Y hiệu Nano</v>
          </cell>
          <cell r="G3352" t="str">
            <v>ELECTRIC TAPE</v>
          </cell>
          <cell r="H3352" t="str">
            <v>MB3.3</v>
          </cell>
          <cell r="I3352">
            <v>6</v>
          </cell>
        </row>
        <row r="3353">
          <cell r="E3353" t="str">
            <v>ID055773</v>
          </cell>
          <cell r="F3353" t="str">
            <v>Bóng đèn QC 3 tầng 220V/HY-TWN-220-3 (có flash)</v>
          </cell>
          <cell r="G3353" t="str">
            <v>LAMP SYSTEM QC(3 LEVELS)</v>
          </cell>
          <cell r="H3353" t="str">
            <v>MB2.6</v>
          </cell>
          <cell r="I3353">
            <v>10</v>
          </cell>
        </row>
        <row r="3354">
          <cell r="E3354" t="str">
            <v>ID055775</v>
          </cell>
          <cell r="F3354" t="str">
            <v>Rơ le nhiệt 1 - 1.6A hiệu Schneider</v>
          </cell>
          <cell r="G3354" t="str">
            <v>THERMAL RELAY 1-1.6A</v>
          </cell>
          <cell r="H3354" t="str">
            <v>MB3.2</v>
          </cell>
          <cell r="I3354">
            <v>5</v>
          </cell>
        </row>
        <row r="3355">
          <cell r="E3355" t="str">
            <v>ID055776</v>
          </cell>
          <cell r="F3355" t="str">
            <v>Rơ le nhiệt 4 - 6A hiệu Schneider</v>
          </cell>
          <cell r="G3355" t="str">
            <v>THERMAL RELAY 4-6A</v>
          </cell>
          <cell r="H3355" t="str">
            <v>MB3.2</v>
          </cell>
          <cell r="I3355">
            <v>3</v>
          </cell>
        </row>
        <row r="3356">
          <cell r="E3356" t="str">
            <v>ID055777</v>
          </cell>
          <cell r="F3356" t="str">
            <v>Rơ le nhiệt 2,5 - 4A hiệu Schneider</v>
          </cell>
          <cell r="G3356" t="str">
            <v>THERMAL RELAY 2,5-4A</v>
          </cell>
          <cell r="H3356" t="str">
            <v>MB3.2</v>
          </cell>
          <cell r="I3356">
            <v>4</v>
          </cell>
        </row>
        <row r="3357">
          <cell r="E3357" t="str">
            <v>ID055778</v>
          </cell>
          <cell r="F3357" t="str">
            <v>Rơ le nhiệt 7 - 10A hiệu Schneider</v>
          </cell>
          <cell r="G3357" t="str">
            <v>THERMAL RELAY T 7-10A</v>
          </cell>
          <cell r="H3357" t="str">
            <v>MB3.2</v>
          </cell>
          <cell r="I3357">
            <v>5</v>
          </cell>
        </row>
        <row r="3358">
          <cell r="E3358" t="str">
            <v>ID055779</v>
          </cell>
          <cell r="F3358" t="str">
            <v>Đèn mắt cáo (ThoRN 12V-35W)</v>
          </cell>
          <cell r="G3358" t="str">
            <v>FOX EYELIGHT(THORN 12V-35W)</v>
          </cell>
          <cell r="H3358" t="str">
            <v>MB4.3</v>
          </cell>
          <cell r="I3358">
            <v>17</v>
          </cell>
        </row>
        <row r="3359">
          <cell r="E3359" t="str">
            <v>ID055781</v>
          </cell>
          <cell r="F3359" t="str">
            <v>Đế nổi đơn Sino</v>
          </cell>
          <cell r="G3359" t="str">
            <v>SINO BASE FOR SOCKET</v>
          </cell>
          <cell r="H3359" t="str">
            <v>MB3.4</v>
          </cell>
          <cell r="I3359">
            <v>36</v>
          </cell>
        </row>
        <row r="3360">
          <cell r="E3360" t="str">
            <v>ID055782</v>
          </cell>
          <cell r="F3360" t="str">
            <v>Ắc quy 12V-7A Pinaco</v>
          </cell>
          <cell r="G3360" t="str">
            <v>12V-7A BATTERY</v>
          </cell>
          <cell r="H3360" t="str">
            <v>MD2.2</v>
          </cell>
          <cell r="I3360">
            <v>29</v>
          </cell>
        </row>
        <row r="3361">
          <cell r="E3361" t="str">
            <v>ID055783</v>
          </cell>
          <cell r="F3361" t="str">
            <v>Pin 3V - CR2032 (battery 3V-CR2032)</v>
          </cell>
          <cell r="G3361" t="str">
            <v>3VBATTERY(FOR TIMING PROD)</v>
          </cell>
          <cell r="H3361" t="str">
            <v>MB1.4</v>
          </cell>
          <cell r="I3361">
            <v>5</v>
          </cell>
        </row>
        <row r="3362">
          <cell r="E3362" t="str">
            <v>ID055785</v>
          </cell>
          <cell r="F3362" t="str">
            <v>Bóng đèn  HBST 24V-70W</v>
          </cell>
          <cell r="G3362" t="str">
            <v>BATTERY FOR RADIO TRANSMITTER</v>
          </cell>
          <cell r="H3362" t="str">
            <v>MB4.5</v>
          </cell>
          <cell r="I3362">
            <v>32</v>
          </cell>
        </row>
        <row r="3363">
          <cell r="E3363" t="str">
            <v>ID055786</v>
          </cell>
          <cell r="F3363" t="str">
            <v>Pin 1.5V-3A (battery 1.5V-3A)</v>
          </cell>
          <cell r="G3363" t="str">
            <v>1.5V-3A BATTERY (FOR AIR COND)</v>
          </cell>
          <cell r="H3363" t="str">
            <v>MB1.4</v>
          </cell>
          <cell r="I3363">
            <v>20</v>
          </cell>
        </row>
        <row r="3364">
          <cell r="E3364" t="str">
            <v>ID055787</v>
          </cell>
          <cell r="F3364" t="str">
            <v>Pin 1.5V-2A hiệu Panasonic</v>
          </cell>
          <cell r="G3364" t="str">
            <v>WALL CLOCK BATTERY 1.5V-2A</v>
          </cell>
          <cell r="H3364" t="str">
            <v>MB1.4</v>
          </cell>
          <cell r="I3364">
            <v>116</v>
          </cell>
        </row>
        <row r="3365">
          <cell r="E3365" t="str">
            <v>ID055794</v>
          </cell>
          <cell r="F3365" t="str">
            <v>Bóng đèn  8w</v>
          </cell>
          <cell r="G3365" t="str">
            <v>LAMP 8W</v>
          </cell>
          <cell r="H3365" t="str">
            <v>MB4.4</v>
          </cell>
          <cell r="I3365">
            <v>55</v>
          </cell>
        </row>
        <row r="3366">
          <cell r="E3366" t="str">
            <v>ID055795</v>
          </cell>
          <cell r="F3366" t="str">
            <v>Cầu chì + đế cầu chì 100A</v>
          </cell>
          <cell r="G3366" t="str">
            <v>FUSE +  BRACKET 100A</v>
          </cell>
          <cell r="H3366" t="str">
            <v>MB3.3</v>
          </cell>
          <cell r="I3366">
            <v>1</v>
          </cell>
        </row>
        <row r="3367">
          <cell r="E3367" t="str">
            <v>ID055796</v>
          </cell>
          <cell r="F3367" t="str">
            <v>Dây hơi ф 12 hiệu PumQ màu trắng cuộn 100m</v>
          </cell>
          <cell r="G3367" t="str">
            <v>9V BATTERY CHARGER</v>
          </cell>
          <cell r="H3367" t="str">
            <v>MD1.2</v>
          </cell>
          <cell r="I3367">
            <v>1</v>
          </cell>
        </row>
        <row r="3368">
          <cell r="E3368" t="str">
            <v>ID055797</v>
          </cell>
          <cell r="F3368" t="str">
            <v>Bóng xoắn 24w hiệu Philips</v>
          </cell>
          <cell r="G3368" t="str">
            <v>SPIRAL LAMP 24W</v>
          </cell>
          <cell r="H3368" t="str">
            <v>MB4.3</v>
          </cell>
          <cell r="I3368">
            <v>6</v>
          </cell>
        </row>
        <row r="3369">
          <cell r="E3369" t="str">
            <v>ID055799</v>
          </cell>
          <cell r="F3369" t="str">
            <v>Chuông điện 4 inch</v>
          </cell>
          <cell r="G3369" t="str">
            <v>ELECTRICAL BELL 4IN</v>
          </cell>
          <cell r="H3369" t="str">
            <v>MB1.3</v>
          </cell>
          <cell r="I3369">
            <v>2</v>
          </cell>
        </row>
        <row r="3370">
          <cell r="E3370" t="str">
            <v>ID055803</v>
          </cell>
          <cell r="F3370" t="str">
            <v>Tụ điện 20µF +- 5% 450VAC</v>
          </cell>
          <cell r="G3370" t="str">
            <v>CAPACITOR 20µF +-5% 450VAC</v>
          </cell>
          <cell r="H3370" t="str">
            <v>MB3.3</v>
          </cell>
          <cell r="I3370">
            <v>11</v>
          </cell>
        </row>
        <row r="3371">
          <cell r="E3371" t="str">
            <v>ID055804</v>
          </cell>
          <cell r="F3371" t="str">
            <v>Ic ổn áp típ 42</v>
          </cell>
          <cell r="G3371" t="str">
            <v>IC 42</v>
          </cell>
          <cell r="H3371" t="str">
            <v>MB3.3</v>
          </cell>
          <cell r="I3371">
            <v>17</v>
          </cell>
        </row>
        <row r="3372">
          <cell r="E3372" t="str">
            <v>ID055805</v>
          </cell>
          <cell r="F3372" t="str">
            <v>Công tắc on - off</v>
          </cell>
          <cell r="G3372" t="str">
            <v>SWITCH ON, OFF</v>
          </cell>
          <cell r="H3372" t="str">
            <v>MB3.4</v>
          </cell>
          <cell r="I3372">
            <v>7</v>
          </cell>
        </row>
        <row r="3373">
          <cell r="E3373" t="str">
            <v>ID055806</v>
          </cell>
          <cell r="F3373" t="str">
            <v>Rơ le trung gian 230 VAC-50/60Hz - RXM4AB1P7</v>
          </cell>
          <cell r="G3373" t="str">
            <v>BASE FOR RELAY</v>
          </cell>
          <cell r="H3373" t="str">
            <v>MB4.2</v>
          </cell>
          <cell r="I3373">
            <v>3</v>
          </cell>
        </row>
        <row r="3374">
          <cell r="E3374" t="str">
            <v>ID055809</v>
          </cell>
          <cell r="F3374" t="str">
            <v>Rơ le trung gian 24VDC-8 chân</v>
          </cell>
          <cell r="G3374" t="str">
            <v>RELAY 24VCD-8 PIN</v>
          </cell>
          <cell r="H3374" t="str">
            <v>MB4.2</v>
          </cell>
          <cell r="I3374">
            <v>1</v>
          </cell>
        </row>
        <row r="3375">
          <cell r="E3375" t="str">
            <v>ID055810</v>
          </cell>
          <cell r="F3375" t="str">
            <v>Bóng đèn compact 13w hiệu Việt Mỹ</v>
          </cell>
          <cell r="G3375" t="str">
            <v>SPIRAL BULB 13W</v>
          </cell>
          <cell r="H3375" t="str">
            <v>MB4.3</v>
          </cell>
          <cell r="I3375">
            <v>4</v>
          </cell>
        </row>
        <row r="3376">
          <cell r="E3376" t="str">
            <v>ID055811</v>
          </cell>
          <cell r="F3376" t="str">
            <v>Khởi động từ C80 - 80A / LC1D80M7</v>
          </cell>
          <cell r="G3376" t="str">
            <v>CONTACTOR C80(80A)</v>
          </cell>
          <cell r="H3376" t="str">
            <v>MB4.2</v>
          </cell>
          <cell r="I3376">
            <v>2</v>
          </cell>
        </row>
        <row r="3377">
          <cell r="E3377" t="str">
            <v>ID055813</v>
          </cell>
          <cell r="F3377" t="str">
            <v>Contactor 3P 50A  220VAC (LC1D50M7) hiệu Schneider</v>
          </cell>
          <cell r="G3377" t="str">
            <v>FOX EYE LIGHT TAIL</v>
          </cell>
          <cell r="H3377" t="str">
            <v>MB4.1</v>
          </cell>
          <cell r="I3377">
            <v>17</v>
          </cell>
        </row>
        <row r="3378">
          <cell r="E3378" t="str">
            <v>ID055814</v>
          </cell>
          <cell r="F3378" t="str">
            <v>Bóng đèn philips 70w/220E27(cao áp canten PB2)</v>
          </cell>
          <cell r="G3378" t="str">
            <v>LAMP 70W/220E27</v>
          </cell>
          <cell r="H3378" t="str">
            <v>MB4.3</v>
          </cell>
          <cell r="I3378">
            <v>11</v>
          </cell>
        </row>
        <row r="3379">
          <cell r="E3379" t="str">
            <v>ID055815</v>
          </cell>
          <cell r="F3379" t="str">
            <v>Bóng đèn philips 250w/220E40(đèn kho PB2)</v>
          </cell>
          <cell r="G3379" t="str">
            <v>LAMP 250W/220E40</v>
          </cell>
          <cell r="H3379" t="str">
            <v>MB3.6</v>
          </cell>
          <cell r="I3379">
            <v>6</v>
          </cell>
        </row>
        <row r="3380">
          <cell r="E3380" t="str">
            <v>ID055816</v>
          </cell>
          <cell r="F3380" t="str">
            <v>Bóng đèn philips TL-5/28w/840</v>
          </cell>
          <cell r="G3380" t="str">
            <v>KEN TOM LIGHT-CHARGER</v>
          </cell>
          <cell r="H3380" t="str">
            <v>MB2.6</v>
          </cell>
          <cell r="I3380">
            <v>133</v>
          </cell>
        </row>
        <row r="3381">
          <cell r="E3381" t="str">
            <v>ID055818</v>
          </cell>
          <cell r="F3381" t="str">
            <v>Tù bù 25k</v>
          </cell>
          <cell r="G3381" t="str">
            <v>CAPACITOR 25K</v>
          </cell>
          <cell r="H3381" t="str">
            <v>MB3.2</v>
          </cell>
          <cell r="I3381">
            <v>2</v>
          </cell>
        </row>
        <row r="3382">
          <cell r="E3382" t="str">
            <v>ID055820</v>
          </cell>
          <cell r="F3382" t="str">
            <v>Tụ quạt 2µF</v>
          </cell>
          <cell r="G3382" t="str">
            <v>CAPACITOR 2µF</v>
          </cell>
          <cell r="H3382" t="str">
            <v>MB3.3</v>
          </cell>
          <cell r="I3382">
            <v>13</v>
          </cell>
        </row>
        <row r="3383">
          <cell r="E3383" t="str">
            <v>ID055821</v>
          </cell>
          <cell r="F3383" t="str">
            <v>Chuột Nano FL 4w-65w</v>
          </cell>
          <cell r="G3383" t="str">
            <v>NANO MOUSE</v>
          </cell>
          <cell r="H3383" t="str">
            <v>MB4.3</v>
          </cell>
          <cell r="I3383">
            <v>37</v>
          </cell>
        </row>
        <row r="3384">
          <cell r="E3384" t="str">
            <v>ID055822</v>
          </cell>
          <cell r="F3384" t="str">
            <v>Tăng phô BSN 150L-300ITS</v>
          </cell>
          <cell r="G3384" t="str">
            <v>LIGHT COVER</v>
          </cell>
          <cell r="H3384" t="str">
            <v>MB4.1</v>
          </cell>
          <cell r="I3384">
            <v>9</v>
          </cell>
        </row>
        <row r="3385">
          <cell r="E3385" t="str">
            <v>ID055823</v>
          </cell>
          <cell r="F3385" t="str">
            <v>Ống nhựa luồn dây điện sino φ 20</v>
          </cell>
          <cell r="G3385" t="str">
            <v>CLIPSAL SOCKET (1 PLUG)</v>
          </cell>
          <cell r="H3385" t="str">
            <v>MKHO</v>
          </cell>
          <cell r="I3385">
            <v>20</v>
          </cell>
        </row>
        <row r="3386">
          <cell r="E3386" t="str">
            <v>ID055827</v>
          </cell>
          <cell r="F3386" t="str">
            <v>Quạt hút 120×120 DP200A P/N 2123HSL 220-240V hiệu Sunon</v>
          </cell>
          <cell r="G3386" t="str">
            <v>INTAKE FAN 120×120</v>
          </cell>
          <cell r="H3386" t="str">
            <v>MB1.3</v>
          </cell>
          <cell r="I3386">
            <v>4</v>
          </cell>
        </row>
        <row r="3387">
          <cell r="E3387" t="str">
            <v>ID055828</v>
          </cell>
          <cell r="F3387" t="str">
            <v>Ruột gà SP hiệu Sino φ 20 SP9020CM (cuộn 50 mét)</v>
          </cell>
          <cell r="G3387" t="str">
            <v>ELECTRIC WIRE COVERÐ¤21,Ð¤25</v>
          </cell>
          <cell r="H3387" t="str">
            <v>MD1.4</v>
          </cell>
          <cell r="I3387">
            <v>2</v>
          </cell>
        </row>
        <row r="3388">
          <cell r="E3388" t="str">
            <v>ID055829</v>
          </cell>
          <cell r="F3388" t="str">
            <v>Công tắc KCD4 - 15/30A-250V</v>
          </cell>
          <cell r="G3388" t="str">
            <v>SWITCH OFF/ON VACUUM MACHINE</v>
          </cell>
          <cell r="H3388" t="str">
            <v>MB1.4</v>
          </cell>
          <cell r="I3388">
            <v>1</v>
          </cell>
        </row>
        <row r="3389">
          <cell r="E3389" t="str">
            <v>ID055830</v>
          </cell>
          <cell r="F3389" t="str">
            <v>Công tắc hành trình YS513RL</v>
          </cell>
          <cell r="G3389" t="str">
            <v>LIMIT SWITCH YS513RL</v>
          </cell>
          <cell r="H3389" t="str">
            <v>MB1.3</v>
          </cell>
          <cell r="I3389">
            <v>4</v>
          </cell>
        </row>
        <row r="3390">
          <cell r="E3390" t="str">
            <v>ID055841</v>
          </cell>
          <cell r="G3390" t="str">
            <v>SCREW YMT/FD62E</v>
          </cell>
          <cell r="H3390" t="str">
            <v>5AA1.24</v>
          </cell>
          <cell r="I3390">
            <v>6</v>
          </cell>
        </row>
        <row r="3391">
          <cell r="E3391" t="str">
            <v>ID055849</v>
          </cell>
          <cell r="G3391" t="str">
            <v>NEEDLE GUARD(REA)FD62E</v>
          </cell>
          <cell r="H3391" t="str">
            <v>5AA1.21</v>
          </cell>
          <cell r="I3391">
            <v>10</v>
          </cell>
        </row>
        <row r="3392">
          <cell r="E3392" t="str">
            <v>ID055855</v>
          </cell>
          <cell r="G3392" t="str">
            <v>STITCH PLATE TONGUEYMT/FD62E</v>
          </cell>
          <cell r="H3392" t="str">
            <v>5AA1.31</v>
          </cell>
          <cell r="I3392">
            <v>10</v>
          </cell>
        </row>
        <row r="3393">
          <cell r="E3393" t="str">
            <v>ID055869</v>
          </cell>
          <cell r="G3393" t="str">
            <v>SCREW(M3-0.5X2.5)</v>
          </cell>
          <cell r="H3393" t="str">
            <v>5AA6.8</v>
          </cell>
          <cell r="I3393">
            <v>32</v>
          </cell>
        </row>
        <row r="3394">
          <cell r="E3394" t="str">
            <v>ID055870</v>
          </cell>
          <cell r="G3394" t="str">
            <v>CONIAL SPRING WASHER CZ6000</v>
          </cell>
          <cell r="H3394" t="str">
            <v>5AA1.33</v>
          </cell>
          <cell r="I3394">
            <v>10</v>
          </cell>
        </row>
        <row r="3395">
          <cell r="E3395" t="str">
            <v>ID055874</v>
          </cell>
          <cell r="G3395" t="str">
            <v>LOWER KNIFE YMT/FD62E</v>
          </cell>
          <cell r="H3395" t="str">
            <v>5AA6.9</v>
          </cell>
          <cell r="I3395">
            <v>10</v>
          </cell>
        </row>
        <row r="3396">
          <cell r="E3396" t="str">
            <v>ID055875</v>
          </cell>
          <cell r="G3396" t="str">
            <v>LAP FORMER YMT/FD62E</v>
          </cell>
          <cell r="H3396" t="str">
            <v>5AA6.5</v>
          </cell>
          <cell r="I3396">
            <v>10</v>
          </cell>
        </row>
        <row r="3397">
          <cell r="E3397" t="str">
            <v>ID055877</v>
          </cell>
          <cell r="G3397" t="str">
            <v>PRESSER FOOT SPRING PLATE L</v>
          </cell>
          <cell r="H3397" t="str">
            <v>5AA6.1</v>
          </cell>
          <cell r="I3397">
            <v>12</v>
          </cell>
        </row>
        <row r="3398">
          <cell r="E3398" t="str">
            <v>ID055878</v>
          </cell>
          <cell r="G3398" t="str">
            <v>PRESSER FOOT SPRING PLATE R</v>
          </cell>
          <cell r="H3398" t="str">
            <v>5AA6.5</v>
          </cell>
          <cell r="I3398">
            <v>3</v>
          </cell>
        </row>
        <row r="3399">
          <cell r="E3399" t="str">
            <v>ID055886</v>
          </cell>
          <cell r="G3399" t="str">
            <v>PRESSER FOOT SPRING PLATE (RIG</v>
          </cell>
          <cell r="H3399" t="str">
            <v>5AA2.5</v>
          </cell>
          <cell r="I3399">
            <v>13</v>
          </cell>
        </row>
        <row r="3400">
          <cell r="E3400" t="str">
            <v>ID055889</v>
          </cell>
          <cell r="G3400" t="str">
            <v>UP KNIFE(FLAT TYPE)CZ6000</v>
          </cell>
          <cell r="H3400" t="str">
            <v>5AA4.1</v>
          </cell>
          <cell r="I3400">
            <v>1</v>
          </cell>
        </row>
        <row r="3401">
          <cell r="E3401" t="str">
            <v>ID055892</v>
          </cell>
          <cell r="G3401" t="str">
            <v>PIN YMT/CZ6000</v>
          </cell>
          <cell r="H3401" t="str">
            <v>5AA6.6</v>
          </cell>
          <cell r="I3401">
            <v>10</v>
          </cell>
        </row>
        <row r="3402">
          <cell r="E3402" t="str">
            <v>ID055893</v>
          </cell>
          <cell r="G3402" t="str">
            <v>NEEDLE GUARD(REAR)YMT/CZ6000</v>
          </cell>
          <cell r="H3402" t="str">
            <v>5AA3.9</v>
          </cell>
          <cell r="I3402">
            <v>10</v>
          </cell>
        </row>
        <row r="3403">
          <cell r="E3403" t="str">
            <v>ID055894</v>
          </cell>
          <cell r="G3403" t="str">
            <v>LOWLOOPER YMT/CZ6000</v>
          </cell>
          <cell r="H3403" t="str">
            <v>5AA5.2</v>
          </cell>
          <cell r="I3403">
            <v>2</v>
          </cell>
        </row>
        <row r="3404">
          <cell r="E3404" t="str">
            <v>ID055895</v>
          </cell>
          <cell r="G3404" t="str">
            <v>UP LOOPER YMT/CZ6000</v>
          </cell>
          <cell r="H3404" t="str">
            <v>5AA5.3</v>
          </cell>
          <cell r="I3404">
            <v>4</v>
          </cell>
        </row>
        <row r="3405">
          <cell r="E3405" t="str">
            <v>ID055896</v>
          </cell>
          <cell r="G3405" t="str">
            <v>FLAME CHIP GUARDS YMT/FD62E</v>
          </cell>
          <cell r="H3405" t="str">
            <v>5AA4.9</v>
          </cell>
          <cell r="I3405">
            <v>2</v>
          </cell>
        </row>
        <row r="3406">
          <cell r="E3406" t="str">
            <v>ID055902</v>
          </cell>
          <cell r="G3406" t="str">
            <v>CLOTH GUIDE PLATE YMT/FD62E</v>
          </cell>
          <cell r="H3406" t="str">
            <v>5AA1.15</v>
          </cell>
          <cell r="I3406">
            <v>6</v>
          </cell>
        </row>
        <row r="3407">
          <cell r="E3407" t="str">
            <v>ID055903</v>
          </cell>
          <cell r="G3407" t="str">
            <v>PRESSER FOOT SPRING PLATE L FD</v>
          </cell>
          <cell r="H3407" t="str">
            <v>5AA5.2</v>
          </cell>
          <cell r="I3407">
            <v>2</v>
          </cell>
        </row>
        <row r="3408">
          <cell r="E3408" t="str">
            <v>ID055905</v>
          </cell>
          <cell r="G3408" t="str">
            <v>CHIP GUARD YMT/FD62E</v>
          </cell>
          <cell r="H3408" t="str">
            <v>5AA6.3</v>
          </cell>
          <cell r="I3408">
            <v>8</v>
          </cell>
        </row>
        <row r="3409">
          <cell r="E3409" t="str">
            <v>ID055907</v>
          </cell>
          <cell r="G3409" t="str">
            <v>ORNAMENTAL THREAD CARRIER FD62</v>
          </cell>
          <cell r="H3409" t="str">
            <v>5AA6.2</v>
          </cell>
          <cell r="I3409">
            <v>4</v>
          </cell>
        </row>
        <row r="3410">
          <cell r="E3410" t="str">
            <v>ID055912</v>
          </cell>
          <cell r="G3410" t="str">
            <v>SCREW (3/32-56X2.5)FD62E</v>
          </cell>
          <cell r="H3410" t="str">
            <v>5AA6.5</v>
          </cell>
          <cell r="I3410">
            <v>1</v>
          </cell>
        </row>
        <row r="3411">
          <cell r="E3411" t="str">
            <v>ID055918</v>
          </cell>
          <cell r="G3411" t="str">
            <v>SCREW(M4-0.7X7)CF2339M-1</v>
          </cell>
          <cell r="H3411" t="str">
            <v>5AA6.4</v>
          </cell>
          <cell r="I3411">
            <v>1</v>
          </cell>
        </row>
        <row r="3412">
          <cell r="E3412" t="str">
            <v>ID055919</v>
          </cell>
          <cell r="G3412" t="str">
            <v>SCREW(1/8-44X2.4)CF2339M-1</v>
          </cell>
          <cell r="H3412" t="str">
            <v>5AA6.8</v>
          </cell>
          <cell r="I3412">
            <v>10</v>
          </cell>
        </row>
        <row r="3413">
          <cell r="E3413" t="str">
            <v>ID055920</v>
          </cell>
          <cell r="G3413" t="str">
            <v>SCREW(1/8-44X2.5)CZ6000</v>
          </cell>
          <cell r="H3413" t="str">
            <v>5AA6.2</v>
          </cell>
          <cell r="I3413">
            <v>22</v>
          </cell>
        </row>
        <row r="3414">
          <cell r="E3414" t="str">
            <v>ID055921</v>
          </cell>
          <cell r="G3414" t="str">
            <v>NEEDLE CLAMP YMT/FT7039</v>
          </cell>
          <cell r="H3414" t="str">
            <v>5AA1.36</v>
          </cell>
          <cell r="I3414">
            <v>12</v>
          </cell>
        </row>
        <row r="3415">
          <cell r="E3415" t="str">
            <v>ID055922</v>
          </cell>
          <cell r="G3415" t="str">
            <v>FEED DOG ASM YMT/FT7039</v>
          </cell>
          <cell r="H3415" t="str">
            <v>5AA1.35</v>
          </cell>
          <cell r="I3415">
            <v>10</v>
          </cell>
        </row>
        <row r="3416">
          <cell r="E3416" t="str">
            <v>ID055923</v>
          </cell>
          <cell r="G3416" t="str">
            <v>NEEDLE CLAMP</v>
          </cell>
          <cell r="H3416" t="str">
            <v>5H7.9</v>
          </cell>
          <cell r="I3416">
            <v>3</v>
          </cell>
        </row>
        <row r="3417">
          <cell r="E3417" t="str">
            <v>ID055924</v>
          </cell>
          <cell r="G3417" t="str">
            <v>THROAT PLATE YMT/FT7039</v>
          </cell>
          <cell r="H3417" t="str">
            <v>5H7.5</v>
          </cell>
          <cell r="I3417">
            <v>2</v>
          </cell>
        </row>
        <row r="3418">
          <cell r="E3418" t="str">
            <v>ID055925</v>
          </cell>
          <cell r="G3418" t="str">
            <v>LOOPER HOLDER YMT/CF2339M-1</v>
          </cell>
          <cell r="H3418" t="str">
            <v>5H7.6</v>
          </cell>
          <cell r="I3418">
            <v>2</v>
          </cell>
        </row>
        <row r="3419">
          <cell r="E3419" t="str">
            <v>ID055926</v>
          </cell>
          <cell r="G3419" t="str">
            <v>LOOPER YMT/CF2339M-1</v>
          </cell>
          <cell r="H3419" t="str">
            <v>5H7.9</v>
          </cell>
          <cell r="I3419">
            <v>2</v>
          </cell>
        </row>
        <row r="3420">
          <cell r="E3420" t="str">
            <v>ID055929</v>
          </cell>
          <cell r="G3420" t="str">
            <v>NEEDLES</v>
          </cell>
          <cell r="H3420" t="str">
            <v>5AM3</v>
          </cell>
          <cell r="I3420">
            <v>1500</v>
          </cell>
        </row>
        <row r="3421">
          <cell r="E3421" t="str">
            <v>ID055930</v>
          </cell>
          <cell r="G3421" t="str">
            <v>NEEDLES</v>
          </cell>
          <cell r="H3421" t="str">
            <v>5AL2</v>
          </cell>
          <cell r="I3421">
            <v>150</v>
          </cell>
        </row>
        <row r="3422">
          <cell r="E3422" t="str">
            <v>ID055935</v>
          </cell>
          <cell r="G3422" t="str">
            <v>NEEDLES</v>
          </cell>
          <cell r="H3422" t="str">
            <v>5AK7</v>
          </cell>
          <cell r="I3422">
            <v>4900</v>
          </cell>
        </row>
        <row r="3423">
          <cell r="E3423" t="str">
            <v>ID056985</v>
          </cell>
          <cell r="F3423" t="str">
            <v>Co nhê inox ф 21</v>
          </cell>
          <cell r="G3423" t="str">
            <v>SCREW LOCK</v>
          </cell>
          <cell r="H3423" t="str">
            <v>MC1.2</v>
          </cell>
          <cell r="I3423">
            <v>12</v>
          </cell>
        </row>
        <row r="3424">
          <cell r="E3424" t="str">
            <v>ID056986</v>
          </cell>
          <cell r="F3424" t="str">
            <v>Khớp nối trơn ф 16 (nối ống nhựa luồn dây điện)</v>
          </cell>
          <cell r="G3424" t="str">
            <v>CONNECTOR</v>
          </cell>
          <cell r="H3424" t="str">
            <v>MB3.3</v>
          </cell>
          <cell r="I3424">
            <v>24</v>
          </cell>
        </row>
        <row r="3425">
          <cell r="E3425" t="str">
            <v>ID056987</v>
          </cell>
          <cell r="F3425" t="str">
            <v>Tăng phô Milan (NaHJ 150.679)150w/1.8</v>
          </cell>
          <cell r="G3425" t="str">
            <v>MILAN (NAHJ 150.679)150W/1.9</v>
          </cell>
          <cell r="H3425" t="str">
            <v>MB2.1</v>
          </cell>
          <cell r="I3425">
            <v>5</v>
          </cell>
        </row>
        <row r="3426">
          <cell r="E3426" t="str">
            <v>ID056988</v>
          </cell>
          <cell r="F3426" t="str">
            <v>Tăng phô philip 18W</v>
          </cell>
          <cell r="G3426" t="str">
            <v>BALAST PHILIP 18W</v>
          </cell>
          <cell r="H3426" t="str">
            <v>MB2.1</v>
          </cell>
          <cell r="I3426">
            <v>7</v>
          </cell>
        </row>
        <row r="3427">
          <cell r="E3427" t="str">
            <v>ID056989</v>
          </cell>
          <cell r="F3427" t="str">
            <v>Tăng phô philip 36W</v>
          </cell>
          <cell r="G3427" t="str">
            <v>BALAST PHILIP 36W</v>
          </cell>
          <cell r="H3427" t="str">
            <v>MB2.1</v>
          </cell>
          <cell r="I3427">
            <v>7</v>
          </cell>
        </row>
        <row r="3428">
          <cell r="E3428" t="str">
            <v>ID056990</v>
          </cell>
          <cell r="F3428" t="str">
            <v>Đế rơle trung gian 230V-50/60Hz RXZE2M114 (Schneider)</v>
          </cell>
          <cell r="G3428" t="str">
            <v>ROLLER INTERMEDIATE</v>
          </cell>
          <cell r="H3428" t="str">
            <v>MB4.2</v>
          </cell>
          <cell r="I3428">
            <v>4</v>
          </cell>
        </row>
        <row r="3429">
          <cell r="E3429" t="str">
            <v>ID056993</v>
          </cell>
          <cell r="F3429" t="str">
            <v>Ống nhựa luồn dây điện SP φ 16</v>
          </cell>
          <cell r="G3429" t="str">
            <v>ELECTRIC CABLE PROTECTOR</v>
          </cell>
          <cell r="H3429" t="str">
            <v>MKHO</v>
          </cell>
          <cell r="I3429">
            <v>6</v>
          </cell>
        </row>
        <row r="3430">
          <cell r="E3430" t="str">
            <v>ID056994</v>
          </cell>
          <cell r="F3430" t="str">
            <v>Đế rơ le trung gian 24VDC-8 chân</v>
          </cell>
          <cell r="G3430" t="str">
            <v>ROLLER INTERMED 24VCD-8 BASE</v>
          </cell>
          <cell r="H3430" t="str">
            <v>MB4.2</v>
          </cell>
          <cell r="I3430">
            <v>1</v>
          </cell>
        </row>
        <row r="3431">
          <cell r="E3431" t="str">
            <v>ID057016</v>
          </cell>
          <cell r="F3431" t="str">
            <v>Keo cây nhiệt</v>
          </cell>
          <cell r="G3431" t="str">
            <v>GLUE</v>
          </cell>
          <cell r="H3431" t="str">
            <v>MB1.4</v>
          </cell>
          <cell r="I3431">
            <v>13</v>
          </cell>
        </row>
        <row r="3432">
          <cell r="E3432" t="str">
            <v>ID057017</v>
          </cell>
          <cell r="F3432" t="str">
            <v>Khớp nối trơn ф 25 (nối ống nhựa luồn dây điện)</v>
          </cell>
          <cell r="G3432" t="str">
            <v>AIR TUBE</v>
          </cell>
          <cell r="H3432" t="str">
            <v>MB3.3</v>
          </cell>
          <cell r="I3432">
            <v>62</v>
          </cell>
        </row>
        <row r="3433">
          <cell r="E3433" t="str">
            <v>ID057018</v>
          </cell>
          <cell r="F3433" t="str">
            <v xml:space="preserve">Rây trượt tủ chuyền trưởng </v>
          </cell>
          <cell r="G3433" t="str">
            <v>RAIL</v>
          </cell>
          <cell r="H3433" t="str">
            <v>MC4.2</v>
          </cell>
          <cell r="I3433">
            <v>8</v>
          </cell>
        </row>
        <row r="3434">
          <cell r="E3434" t="str">
            <v>ID057023</v>
          </cell>
          <cell r="F3434" t="str">
            <v>Dây hơi ф 8 hiệu PumQ màu trắng cuộn 100m</v>
          </cell>
          <cell r="G3434" t="str">
            <v>RUST BROOM</v>
          </cell>
          <cell r="H3434" t="str">
            <v>MD1.2</v>
          </cell>
          <cell r="I3434">
            <v>1</v>
          </cell>
        </row>
        <row r="3435">
          <cell r="E3435" t="str">
            <v>ID057024</v>
          </cell>
          <cell r="F3435" t="str">
            <v>Móc cửa</v>
          </cell>
          <cell r="G3435" t="str">
            <v>DOOR HOOK</v>
          </cell>
          <cell r="H3435" t="str">
            <v>MB1.3</v>
          </cell>
          <cell r="I3435">
            <v>21</v>
          </cell>
        </row>
        <row r="3436">
          <cell r="E3436" t="str">
            <v>ID057027</v>
          </cell>
          <cell r="F3436" t="str">
            <v>Co nhê inox ф 27</v>
          </cell>
          <cell r="G3436" t="str">
            <v>CONNECTOR 35</v>
          </cell>
          <cell r="H3436" t="str">
            <v>MC1.2</v>
          </cell>
          <cell r="I3436">
            <v>6</v>
          </cell>
        </row>
        <row r="3437">
          <cell r="E3437" t="str">
            <v>ID057028</v>
          </cell>
          <cell r="F3437" t="str">
            <v>Co zắc hơi 5x10 (nhỏ)âm</v>
          </cell>
          <cell r="G3437" t="str">
            <v>IRON</v>
          </cell>
          <cell r="H3437" t="str">
            <v>MB2.4</v>
          </cell>
          <cell r="I3437">
            <v>71</v>
          </cell>
        </row>
        <row r="3438">
          <cell r="E3438" t="str">
            <v>ID057029</v>
          </cell>
          <cell r="F3438" t="str">
            <v>Ổ khóa móc Việt Tiệp  mã số: 1466/38</v>
          </cell>
          <cell r="G3438" t="str">
            <v>DOOR BOLT</v>
          </cell>
          <cell r="H3438" t="str">
            <v>MB2.2</v>
          </cell>
          <cell r="I3438">
            <v>8</v>
          </cell>
        </row>
        <row r="3439">
          <cell r="E3439" t="str">
            <v>ID057031</v>
          </cell>
          <cell r="F3439" t="str">
            <v>Đá cắt kim loại 100x1.5x16</v>
          </cell>
          <cell r="G3439" t="str">
            <v>CUTTING STONE</v>
          </cell>
          <cell r="H3439" t="str">
            <v>MB2.2</v>
          </cell>
          <cell r="I3439">
            <v>59</v>
          </cell>
        </row>
        <row r="3440">
          <cell r="E3440" t="str">
            <v>ID057033</v>
          </cell>
          <cell r="F3440" t="str">
            <v xml:space="preserve">Đầu chuyển đổi đồng Φ 21 - Φ 12 </v>
          </cell>
          <cell r="G3440" t="str">
            <v>CONNECTOR TURN 21 TO 13</v>
          </cell>
          <cell r="H3440" t="str">
            <v>MB2.4</v>
          </cell>
          <cell r="I3440">
            <v>8</v>
          </cell>
        </row>
        <row r="3441">
          <cell r="E3441" t="str">
            <v>ID057034</v>
          </cell>
          <cell r="F3441" t="str">
            <v>Chậu sắt Φ 21 - 27</v>
          </cell>
          <cell r="G3441" t="str">
            <v>TURNER 21 TO 28</v>
          </cell>
          <cell r="H3441" t="str">
            <v>MC2.3</v>
          </cell>
          <cell r="I3441">
            <v>6</v>
          </cell>
        </row>
        <row r="3442">
          <cell r="E3442" t="str">
            <v>ID057035</v>
          </cell>
          <cell r="F3442" t="str">
            <v>Băng si màu trắng, khổ 75mm, quấn bảo ôn trọng lượng 340g</v>
          </cell>
          <cell r="G3442" t="str">
            <v>TAPE FOR AIR CONDITIONER</v>
          </cell>
          <cell r="H3442" t="str">
            <v>MB1.3</v>
          </cell>
          <cell r="I3442">
            <v>4</v>
          </cell>
        </row>
        <row r="3443">
          <cell r="E3443" t="str">
            <v>ID057036</v>
          </cell>
          <cell r="F3443" t="str">
            <v>Bách còng nhựa φ 25</v>
          </cell>
          <cell r="G3443" t="str">
            <v>CONNECTOR PLASTIC 25</v>
          </cell>
          <cell r="H3443" t="str">
            <v>MB3.3</v>
          </cell>
          <cell r="I3443">
            <v>111</v>
          </cell>
        </row>
        <row r="3444">
          <cell r="E3444" t="str">
            <v>ID057037</v>
          </cell>
          <cell r="F3444" t="str">
            <v>Bách còng nhựa φ 20</v>
          </cell>
          <cell r="G3444" t="str">
            <v>CONNECTOR PLASTIC 20</v>
          </cell>
          <cell r="H3444" t="str">
            <v>MB3.3</v>
          </cell>
          <cell r="I3444">
            <v>53</v>
          </cell>
        </row>
        <row r="3445">
          <cell r="E3445" t="str">
            <v>ID057039</v>
          </cell>
          <cell r="F3445" t="str">
            <v>Cùi chỏ cửa hiệu New start, chịu tải 120kg  (mẫu)</v>
          </cell>
          <cell r="G3445" t="str">
            <v>HANDLE</v>
          </cell>
          <cell r="H3445" t="str">
            <v>MD1.1</v>
          </cell>
          <cell r="I3445">
            <v>10</v>
          </cell>
        </row>
        <row r="3446">
          <cell r="E3446" t="str">
            <v>ID057040</v>
          </cell>
          <cell r="F3446" t="str">
            <v>Co zắc hơi 5x10 (lớn) dương</v>
          </cell>
          <cell r="G3446" t="str">
            <v>INNER TUBE</v>
          </cell>
          <cell r="H3446" t="str">
            <v>MB2.4</v>
          </cell>
          <cell r="I3446">
            <v>96</v>
          </cell>
        </row>
        <row r="3447">
          <cell r="E3447" t="str">
            <v>ID057041</v>
          </cell>
          <cell r="F3447" t="str">
            <v>Bách còng inox ф 110</v>
          </cell>
          <cell r="G3447" t="str">
            <v>CONNECTOR</v>
          </cell>
          <cell r="H3447" t="str">
            <v>MB2.3</v>
          </cell>
          <cell r="I3447">
            <v>7</v>
          </cell>
        </row>
        <row r="3448">
          <cell r="E3448" t="str">
            <v>ID057042</v>
          </cell>
          <cell r="F3448" t="str">
            <v>Lọc rác sàn nhà toilet 12x12</v>
          </cell>
          <cell r="G3448" t="str">
            <v>RUBBISH FILTER 12X13</v>
          </cell>
          <cell r="H3448" t="str">
            <v>MC4.4</v>
          </cell>
          <cell r="I3448">
            <v>19</v>
          </cell>
        </row>
        <row r="3449">
          <cell r="E3449" t="str">
            <v>ID057043</v>
          </cell>
          <cell r="F3449" t="str">
            <v>Lọc rác sàn nhà toilet 10x10</v>
          </cell>
          <cell r="G3449" t="str">
            <v>RUBBISH FILTER 10X11</v>
          </cell>
          <cell r="H3449" t="str">
            <v>MC4.4</v>
          </cell>
          <cell r="I3449">
            <v>19</v>
          </cell>
        </row>
        <row r="3450">
          <cell r="E3450" t="str">
            <v>ID057044</v>
          </cell>
          <cell r="F3450" t="str">
            <v>Nối khóa đấm toiet</v>
          </cell>
          <cell r="G3450" t="str">
            <v>LOCK</v>
          </cell>
          <cell r="H3450" t="str">
            <v>MB2.2</v>
          </cell>
          <cell r="I3450">
            <v>6</v>
          </cell>
        </row>
        <row r="3451">
          <cell r="E3451" t="str">
            <v>ID057045</v>
          </cell>
          <cell r="F3451" t="str">
            <v>Lề cửa xưởng PB1</v>
          </cell>
          <cell r="G3451" t="str">
            <v>DOOR HINGE</v>
          </cell>
          <cell r="H3451" t="str">
            <v>MB1.3</v>
          </cell>
          <cell r="I3451">
            <v>6</v>
          </cell>
        </row>
        <row r="3452">
          <cell r="E3452" t="str">
            <v>ID057046</v>
          </cell>
          <cell r="F3452" t="str">
            <v>Nút siết nhựa PG 9</v>
          </cell>
          <cell r="G3452" t="str">
            <v>WRENCHES PG9</v>
          </cell>
          <cell r="H3452" t="str">
            <v>MA1.5</v>
          </cell>
          <cell r="I3452">
            <v>8</v>
          </cell>
        </row>
        <row r="3453">
          <cell r="E3453" t="str">
            <v>ID057047</v>
          </cell>
          <cell r="F3453" t="str">
            <v>Nút siết nhựa  PG 11</v>
          </cell>
          <cell r="G3453" t="str">
            <v>WRENCHES PG11</v>
          </cell>
          <cell r="H3453" t="str">
            <v>MA1.5</v>
          </cell>
          <cell r="I3453">
            <v>10</v>
          </cell>
        </row>
        <row r="3454">
          <cell r="E3454" t="str">
            <v>ID057048</v>
          </cell>
          <cell r="F3454" t="str">
            <v>Nút siết nhựa PG 13,5</v>
          </cell>
          <cell r="G3454" t="str">
            <v>WRENCHES PG13.6</v>
          </cell>
          <cell r="H3454" t="str">
            <v>MA1.5</v>
          </cell>
          <cell r="I3454">
            <v>10</v>
          </cell>
        </row>
        <row r="3455">
          <cell r="E3455" t="str">
            <v>ID057049</v>
          </cell>
          <cell r="F3455" t="str">
            <v>Nút siết nhựa PG  16</v>
          </cell>
          <cell r="G3455" t="str">
            <v>WRENCHES PG16</v>
          </cell>
          <cell r="H3455" t="str">
            <v>MA1.5</v>
          </cell>
          <cell r="I3455">
            <v>10</v>
          </cell>
        </row>
        <row r="3456">
          <cell r="E3456" t="str">
            <v>ID057050</v>
          </cell>
          <cell r="F3456" t="str">
            <v>Nút siết nhựa PG  21</v>
          </cell>
          <cell r="G3456" t="str">
            <v>WRENCHES 21</v>
          </cell>
          <cell r="H3456" t="str">
            <v>MA1.5</v>
          </cell>
          <cell r="I3456">
            <v>10</v>
          </cell>
        </row>
        <row r="3457">
          <cell r="E3457" t="str">
            <v>ID057051</v>
          </cell>
          <cell r="F3457" t="str">
            <v>Nút siết nhựa PG  25</v>
          </cell>
          <cell r="G3457" t="str">
            <v>WRENCHES 25</v>
          </cell>
          <cell r="H3457" t="str">
            <v>MA1.5</v>
          </cell>
          <cell r="I3457">
            <v>10</v>
          </cell>
        </row>
        <row r="3458">
          <cell r="E3458" t="str">
            <v>ID057052</v>
          </cell>
          <cell r="F3458" t="str">
            <v>Nút siết nhựa PG  29</v>
          </cell>
          <cell r="G3458" t="str">
            <v>WRENCHES 29</v>
          </cell>
          <cell r="H3458" t="str">
            <v>MA1.5</v>
          </cell>
          <cell r="I3458">
            <v>10</v>
          </cell>
        </row>
        <row r="3459">
          <cell r="E3459" t="str">
            <v>ID057053</v>
          </cell>
          <cell r="F3459" t="str">
            <v>Ruột gà kẽm ф 40,2</v>
          </cell>
          <cell r="G3459" t="str">
            <v>ELECTRIC WIRE COVER 40.3</v>
          </cell>
          <cell r="H3459" t="str">
            <v>MA1.5</v>
          </cell>
          <cell r="I3459">
            <v>15</v>
          </cell>
        </row>
        <row r="3460">
          <cell r="E3460" t="str">
            <v>ID057054</v>
          </cell>
          <cell r="F3460" t="str">
            <v>Ruột gà kẽm ф 27</v>
          </cell>
          <cell r="G3460" t="str">
            <v>ELECTRIC WIRE COVER 28</v>
          </cell>
          <cell r="H3460" t="str">
            <v>MA1.5</v>
          </cell>
          <cell r="I3460">
            <v>50</v>
          </cell>
        </row>
        <row r="3461">
          <cell r="E3461" t="str">
            <v>ID057055</v>
          </cell>
          <cell r="F3461" t="str">
            <v>Nút siết kẽm φ 40,2</v>
          </cell>
          <cell r="G3461" t="str">
            <v>RATCHES 40.3</v>
          </cell>
          <cell r="H3461" t="str">
            <v>MA1.5</v>
          </cell>
          <cell r="I3461">
            <v>10</v>
          </cell>
        </row>
        <row r="3462">
          <cell r="E3462" t="str">
            <v>ID057056</v>
          </cell>
          <cell r="F3462" t="str">
            <v>Nút siết kẽm φ 27</v>
          </cell>
          <cell r="G3462" t="str">
            <v>RATCHES 28</v>
          </cell>
          <cell r="H3462" t="str">
            <v>MA1.5</v>
          </cell>
          <cell r="I3462">
            <v>10</v>
          </cell>
        </row>
        <row r="3463">
          <cell r="E3463" t="str">
            <v>ID057058</v>
          </cell>
          <cell r="F3463" t="str">
            <v>Cầu đấu φ 16</v>
          </cell>
          <cell r="G3463" t="str">
            <v>ELECTRIC EQUIPMENT 16</v>
          </cell>
          <cell r="H3463" t="str">
            <v>MB3.3</v>
          </cell>
          <cell r="I3463">
            <v>13</v>
          </cell>
        </row>
        <row r="3464">
          <cell r="E3464" t="str">
            <v>ID057059</v>
          </cell>
          <cell r="F3464" t="str">
            <v>Cầu đấu φ 25</v>
          </cell>
          <cell r="G3464" t="str">
            <v>ELECTRIC EQUIPMENT 25</v>
          </cell>
          <cell r="H3464" t="str">
            <v>MB3.3</v>
          </cell>
          <cell r="I3464">
            <v>7</v>
          </cell>
        </row>
        <row r="3465">
          <cell r="E3465" t="str">
            <v>ID057061</v>
          </cell>
          <cell r="F3465" t="str">
            <v>Ruột gà SP hiệu Sino φ 25 SP9025CM (cuộn 40 mét)</v>
          </cell>
          <cell r="G3465" t="str">
            <v>FAN FOR IC SYSTEM</v>
          </cell>
          <cell r="H3465" t="str">
            <v>MD1.4</v>
          </cell>
          <cell r="I3465">
            <v>3</v>
          </cell>
        </row>
        <row r="3466">
          <cell r="E3466" t="str">
            <v>ID057065</v>
          </cell>
          <cell r="G3466" t="str">
            <v>LABEL EDGE SCREW</v>
          </cell>
          <cell r="H3466" t="str">
            <v>5AI1.2</v>
          </cell>
          <cell r="I3466">
            <v>22</v>
          </cell>
        </row>
        <row r="3467">
          <cell r="E3467" t="str">
            <v>ID057069</v>
          </cell>
          <cell r="F3467" t="str">
            <v>Thermostat valve kit 60˚C Mode: 2901146400/van nhiệt máy nén khí</v>
          </cell>
          <cell r="G3467" t="str">
            <v>VALVE HEAT</v>
          </cell>
          <cell r="H3467" t="str">
            <v>MD2.4</v>
          </cell>
          <cell r="I3467">
            <v>3</v>
          </cell>
        </row>
        <row r="3468">
          <cell r="E3468" t="str">
            <v>ID057070</v>
          </cell>
          <cell r="F3468" t="str">
            <v>Contactor 3P 220VAC (SC-N2) coil 220V hiệu Schneider</v>
          </cell>
          <cell r="G3468" t="str">
            <v>CONTACTOR SC-N2, COIL 220V</v>
          </cell>
          <cell r="H3468" t="str">
            <v>MB3.2</v>
          </cell>
          <cell r="I3468">
            <v>6</v>
          </cell>
        </row>
        <row r="3469">
          <cell r="E3469" t="str">
            <v>ID057071</v>
          </cell>
          <cell r="F3469" t="str">
            <v>Bánh tải ERE120</v>
          </cell>
          <cell r="G3469" t="str">
            <v>WHEEL FOR FORKLIFT (ERE 120)</v>
          </cell>
          <cell r="H3469" t="str">
            <v>MA1.1</v>
          </cell>
          <cell r="I3469">
            <v>5</v>
          </cell>
        </row>
        <row r="3470">
          <cell r="E3470" t="str">
            <v>ID057072</v>
          </cell>
          <cell r="F3470" t="str">
            <v>Bánh lái ETV116</v>
          </cell>
          <cell r="G3470" t="str">
            <v>WHEEL FOR FORKLIFT (ETV 116)</v>
          </cell>
          <cell r="H3470" t="str">
            <v>MA1.1</v>
          </cell>
          <cell r="I3470">
            <v>2</v>
          </cell>
        </row>
        <row r="3471">
          <cell r="E3471" t="str">
            <v>ID057073</v>
          </cell>
          <cell r="F3471" t="str">
            <v>Bánh cao su 140/55-9 (16x6-8)</v>
          </cell>
          <cell r="G3471" t="str">
            <v>TYRE 140/55-10</v>
          </cell>
          <cell r="H3471" t="str">
            <v>MKHO</v>
          </cell>
          <cell r="I3471">
            <v>4</v>
          </cell>
        </row>
        <row r="3472">
          <cell r="E3472" t="str">
            <v>ID057074</v>
          </cell>
          <cell r="F3472" t="str">
            <v>Co nối họng chữa cháy</v>
          </cell>
          <cell r="G3472" t="str">
            <v>FIRE EXTINGUISHER CONNECTOR</v>
          </cell>
          <cell r="H3472" t="str">
            <v>MD1.4</v>
          </cell>
          <cell r="I3472">
            <v>11</v>
          </cell>
        </row>
        <row r="3473">
          <cell r="E3473" t="str">
            <v>ID057075</v>
          </cell>
          <cell r="F3473" t="str">
            <v>Dây curoa máy sấy EDV 705</v>
          </cell>
          <cell r="G3473" t="str">
            <v>BELT</v>
          </cell>
          <cell r="H3473" t="str">
            <v>MD1.3</v>
          </cell>
          <cell r="I3473">
            <v>2</v>
          </cell>
        </row>
        <row r="3474">
          <cell r="E3474" t="str">
            <v>ID057078</v>
          </cell>
          <cell r="F3474" t="str">
            <v>D-end bearing SKF Mode: 6215/C4/ ổ bi máy nén khí</v>
          </cell>
          <cell r="G3474" t="str">
            <v>BALL-BEARING</v>
          </cell>
          <cell r="H3474" t="str">
            <v>MD2.4</v>
          </cell>
          <cell r="I3474">
            <v>2</v>
          </cell>
        </row>
        <row r="3475">
          <cell r="E3475" t="str">
            <v>ID057079</v>
          </cell>
          <cell r="F3475" t="str">
            <v>Contactor 3P 32A  220VAC (LC1D32M7) hiệu Schneider</v>
          </cell>
          <cell r="G3475" t="str">
            <v>CONTACTOR</v>
          </cell>
          <cell r="H3475" t="str">
            <v>MB3.2</v>
          </cell>
          <cell r="I3475">
            <v>3</v>
          </cell>
        </row>
        <row r="3476">
          <cell r="E3476" t="str">
            <v>ID057085</v>
          </cell>
          <cell r="F3476" t="str">
            <v>Đầu bu lông lục giác DINOSAUR</v>
          </cell>
          <cell r="G3476" t="str">
            <v>COLLAR SCREW</v>
          </cell>
          <cell r="H3476" t="str">
            <v>MC4.3</v>
          </cell>
          <cell r="I3476">
            <v>26</v>
          </cell>
        </row>
        <row r="3477">
          <cell r="E3477" t="str">
            <v>ID057114</v>
          </cell>
          <cell r="F3477" t="str">
            <v>Đầu bắn vít 4 chấu hiệu EERRYLION</v>
          </cell>
          <cell r="G3477" t="str">
            <v>TOOL 4 BASE</v>
          </cell>
          <cell r="H3477" t="str">
            <v>MC4.3</v>
          </cell>
          <cell r="I3477">
            <v>8</v>
          </cell>
        </row>
        <row r="3478">
          <cell r="E3478" t="str">
            <v>ID057121</v>
          </cell>
          <cell r="F3478" t="str">
            <v>Lưỡi dao cắt hủy vải MAIER 3860x10</v>
          </cell>
          <cell r="G3478" t="str">
            <v>KNIFE BLADE</v>
          </cell>
          <cell r="H3478" t="str">
            <v>MC4.2</v>
          </cell>
          <cell r="I3478">
            <v>2</v>
          </cell>
        </row>
        <row r="3479">
          <cell r="E3479" t="str">
            <v>ID057129</v>
          </cell>
          <cell r="F3479" t="str">
            <v>Cảo ổ bi SGP - 4F/300mm</v>
          </cell>
          <cell r="G3479" t="str">
            <v>BALL-BEARING 4 IN</v>
          </cell>
          <cell r="H3479" t="str">
            <v>MC4.3</v>
          </cell>
          <cell r="I3479">
            <v>1</v>
          </cell>
        </row>
        <row r="3480">
          <cell r="E3480" t="str">
            <v>ID057134</v>
          </cell>
          <cell r="F3480" t="str">
            <v>Mũi khoan bê tông ф 12</v>
          </cell>
          <cell r="G3480" t="str">
            <v>DRILL BIT</v>
          </cell>
          <cell r="H3480" t="str">
            <v>MC4.3</v>
          </cell>
          <cell r="I3480">
            <v>25</v>
          </cell>
        </row>
        <row r="3481">
          <cell r="E3481" t="str">
            <v>ID057136</v>
          </cell>
          <cell r="F3481" t="str">
            <v>Tua vít 4 chấu Φ 4 dài 15 cm</v>
          </cell>
          <cell r="G3481" t="str">
            <v>SCREWDRIVER 15CM</v>
          </cell>
          <cell r="H3481" t="str">
            <v>MC4.3</v>
          </cell>
          <cell r="I3481">
            <v>5</v>
          </cell>
        </row>
        <row r="3482">
          <cell r="E3482" t="str">
            <v>ID057140</v>
          </cell>
          <cell r="F3482" t="str">
            <v>Dũa đũa Φ 6</v>
          </cell>
          <cell r="G3482" t="str">
            <v>Î¦ 6 FILING</v>
          </cell>
          <cell r="H3482" t="str">
            <v>MC4.3</v>
          </cell>
          <cell r="I3482">
            <v>2</v>
          </cell>
        </row>
        <row r="3483">
          <cell r="E3483" t="str">
            <v>ID057142</v>
          </cell>
          <cell r="F3483" t="str">
            <v>Dũa tam giác Φ 8</v>
          </cell>
          <cell r="G3483" t="str">
            <v>8 FILING</v>
          </cell>
          <cell r="H3483" t="str">
            <v>MC4.3</v>
          </cell>
          <cell r="I3483">
            <v>7</v>
          </cell>
        </row>
        <row r="3484">
          <cell r="E3484" t="str">
            <v>ID057143</v>
          </cell>
          <cell r="F3484" t="str">
            <v>Dũa tam giác Φ 9</v>
          </cell>
          <cell r="G3484" t="str">
            <v>9 FILING</v>
          </cell>
          <cell r="H3484" t="str">
            <v>MC4.3</v>
          </cell>
          <cell r="I3484">
            <v>5</v>
          </cell>
        </row>
        <row r="3485">
          <cell r="E3485" t="str">
            <v>ID057149</v>
          </cell>
          <cell r="F3485" t="str">
            <v>Mũi khoang bê tông ф 6</v>
          </cell>
          <cell r="G3485" t="str">
            <v>DRILL BIT 6</v>
          </cell>
          <cell r="H3485" t="str">
            <v>MC4.3</v>
          </cell>
          <cell r="I3485">
            <v>26</v>
          </cell>
        </row>
        <row r="3486">
          <cell r="E3486" t="str">
            <v>ID057150</v>
          </cell>
          <cell r="F3486" t="str">
            <v>Mũi khoang bê tông ф 8</v>
          </cell>
          <cell r="G3486" t="str">
            <v>DRILL BIT 8</v>
          </cell>
          <cell r="H3486" t="str">
            <v>MC4.3</v>
          </cell>
          <cell r="I3486">
            <v>12</v>
          </cell>
        </row>
        <row r="3487">
          <cell r="E3487" t="str">
            <v>ID057151</v>
          </cell>
          <cell r="F3487" t="str">
            <v>Mũi khoang bê tông ф 10</v>
          </cell>
          <cell r="G3487" t="str">
            <v>DRILL BIT 10</v>
          </cell>
          <cell r="H3487" t="str">
            <v>MC4.3</v>
          </cell>
          <cell r="I3487">
            <v>19</v>
          </cell>
        </row>
        <row r="3488">
          <cell r="E3488" t="str">
            <v>ID057152</v>
          </cell>
          <cell r="F3488" t="str">
            <v>Mũi khoan bê tông 14x160mm</v>
          </cell>
          <cell r="G3488" t="str">
            <v>TROWEL BIG</v>
          </cell>
          <cell r="H3488" t="str">
            <v>MC4.3</v>
          </cell>
          <cell r="I3488">
            <v>8</v>
          </cell>
        </row>
        <row r="3489">
          <cell r="E3489" t="str">
            <v>ID057153</v>
          </cell>
          <cell r="F3489" t="str">
            <v>Tua vít lép Φ 5x200mm</v>
          </cell>
          <cell r="G3489" t="str">
            <v>TROWEL PLAT</v>
          </cell>
          <cell r="H3489" t="str">
            <v>MC4.3</v>
          </cell>
          <cell r="I3489">
            <v>6</v>
          </cell>
        </row>
        <row r="3490">
          <cell r="E3490" t="str">
            <v>ID057154</v>
          </cell>
          <cell r="F3490" t="str">
            <v>Mũi khoan bê tông 16x160mm</v>
          </cell>
          <cell r="G3490" t="str">
            <v>TROWEL BASE</v>
          </cell>
          <cell r="H3490" t="str">
            <v>MC4.3</v>
          </cell>
          <cell r="I3490">
            <v>6</v>
          </cell>
        </row>
        <row r="3491">
          <cell r="E3491" t="str">
            <v>ID057155</v>
          </cell>
          <cell r="F3491" t="str">
            <v>Khớp nối trơn ф 20 (nối ống nhựa luồn dây điện)</v>
          </cell>
          <cell r="G3491" t="str">
            <v>LIGO</v>
          </cell>
          <cell r="H3491" t="str">
            <v>MB3.3</v>
          </cell>
          <cell r="I3491">
            <v>50</v>
          </cell>
        </row>
        <row r="3492">
          <cell r="E3492" t="str">
            <v>ID057156</v>
          </cell>
          <cell r="F3492" t="str">
            <v>Mũi khoét lố hợp kim Ф 22 hiệu hiệu Đông Ngân</v>
          </cell>
          <cell r="G3492" t="str">
            <v>RULER</v>
          </cell>
          <cell r="H3492" t="str">
            <v>MC4.3</v>
          </cell>
          <cell r="I3492">
            <v>8</v>
          </cell>
        </row>
        <row r="3493">
          <cell r="E3493" t="str">
            <v>ID057158</v>
          </cell>
          <cell r="F3493" t="str">
            <v>Mũi khoét lỗ hợp kim Ф 20 hiệu hiệu Đông Ngân</v>
          </cell>
          <cell r="G3493" t="str">
            <v>PIERCING BIT 20</v>
          </cell>
          <cell r="H3493" t="str">
            <v>MC4.3</v>
          </cell>
          <cell r="I3493">
            <v>6</v>
          </cell>
        </row>
        <row r="3494">
          <cell r="E3494" t="str">
            <v>ID057159</v>
          </cell>
          <cell r="F3494" t="str">
            <v>Mũi khoét lố hợp kim Ф 25 hiệu hiệu Đông Ngân</v>
          </cell>
          <cell r="G3494" t="str">
            <v>PIERCING BIT 25</v>
          </cell>
          <cell r="H3494" t="str">
            <v>MC4.3</v>
          </cell>
          <cell r="I3494">
            <v>3</v>
          </cell>
        </row>
        <row r="3495">
          <cell r="E3495" t="str">
            <v>ID057160</v>
          </cell>
          <cell r="F3495" t="str">
            <v>Mũi khoét lố hợp kim Ф 28 hiệu hiệu Đông Ngân</v>
          </cell>
          <cell r="G3495" t="str">
            <v>PIERCING BIT 28</v>
          </cell>
          <cell r="H3495" t="str">
            <v>MC4.3</v>
          </cell>
          <cell r="I3495">
            <v>5</v>
          </cell>
        </row>
        <row r="3496">
          <cell r="E3496" t="str">
            <v>ID057166</v>
          </cell>
          <cell r="F3496" t="str">
            <v>Dây đai bảo hộ toàn thân (loại mới)</v>
          </cell>
          <cell r="G3496" t="str">
            <v>FALL PROTECTOR HARNESS</v>
          </cell>
          <cell r="H3496" t="str">
            <v>MC1.6</v>
          </cell>
          <cell r="I3496">
            <v>3</v>
          </cell>
        </row>
        <row r="3497">
          <cell r="E3497" t="str">
            <v>ID057167</v>
          </cell>
          <cell r="F3497" t="str">
            <v>Lơ nhựa PVC Φ 76</v>
          </cell>
          <cell r="G3497" t="str">
            <v>TOOL 21X25</v>
          </cell>
          <cell r="H3497" t="str">
            <v>MC4.5</v>
          </cell>
          <cell r="I3497">
            <v>10</v>
          </cell>
        </row>
        <row r="3498">
          <cell r="E3498" t="str">
            <v>ID057168</v>
          </cell>
          <cell r="F3498" t="str">
            <v>Co nhựa nhiệt trơn φ 21</v>
          </cell>
          <cell r="G3498" t="str">
            <v>CONNECTOR 20</v>
          </cell>
          <cell r="H3498" t="str">
            <v>MC1.3</v>
          </cell>
          <cell r="I3498">
            <v>16</v>
          </cell>
        </row>
        <row r="3499">
          <cell r="E3499" t="str">
            <v>ID057169</v>
          </cell>
          <cell r="F3499" t="str">
            <v>Co nhựa nhiệt trơn φ 25</v>
          </cell>
          <cell r="G3499" t="str">
            <v>CONNECTOR 25</v>
          </cell>
          <cell r="H3499" t="str">
            <v>MC1.3</v>
          </cell>
          <cell r="I3499">
            <v>3</v>
          </cell>
        </row>
        <row r="3500">
          <cell r="E3500" t="str">
            <v>ID057170</v>
          </cell>
          <cell r="F3500" t="str">
            <v>Tê nhựa nhiệt trơn φ 25</v>
          </cell>
          <cell r="G3500" t="str">
            <v>CONNECTOR</v>
          </cell>
          <cell r="H3500" t="str">
            <v>MC1.3</v>
          </cell>
          <cell r="I3500">
            <v>4</v>
          </cell>
        </row>
        <row r="3501">
          <cell r="E3501" t="str">
            <v>ID057171</v>
          </cell>
          <cell r="F3501" t="str">
            <v>Cần gạt nước toilet hiệu SOTO</v>
          </cell>
          <cell r="G3501" t="str">
            <v>A PART OF TOILET BASE</v>
          </cell>
          <cell r="H3501" t="str">
            <v>MC1.5</v>
          </cell>
          <cell r="I3501">
            <v>20</v>
          </cell>
        </row>
        <row r="3502">
          <cell r="E3502" t="str">
            <v>ID057172</v>
          </cell>
          <cell r="F3502" t="str">
            <v>Nắp đóng xả bồn toilet hiệu Sanitary</v>
          </cell>
          <cell r="G3502" t="str">
            <v>A PART OF TOILET BASE</v>
          </cell>
          <cell r="H3502" t="str">
            <v>MC2.5</v>
          </cell>
          <cell r="I3502">
            <v>24</v>
          </cell>
        </row>
        <row r="3503">
          <cell r="E3503" t="str">
            <v>ID057173</v>
          </cell>
          <cell r="F3503" t="str">
            <v>Măng xông nối sống nhựa ф 27</v>
          </cell>
          <cell r="G3503" t="str">
            <v>CONNECTOR PI28</v>
          </cell>
          <cell r="H3503" t="str">
            <v>MC2.4</v>
          </cell>
          <cell r="I3503">
            <v>5</v>
          </cell>
        </row>
        <row r="3504">
          <cell r="E3504" t="str">
            <v>ID057174</v>
          </cell>
          <cell r="F3504" t="str">
            <v>Co nhựa ф 27</v>
          </cell>
          <cell r="G3504" t="str">
            <v>CONNECTOR 27</v>
          </cell>
          <cell r="H3504" t="str">
            <v>MC2.2</v>
          </cell>
          <cell r="I3504">
            <v>5</v>
          </cell>
        </row>
        <row r="3505">
          <cell r="E3505" t="str">
            <v>ID057176</v>
          </cell>
          <cell r="F3505" t="str">
            <v>Co nhựa ф 42</v>
          </cell>
          <cell r="G3505" t="str">
            <v>CONNECTOR 42</v>
          </cell>
          <cell r="H3505" t="str">
            <v>MC2.2</v>
          </cell>
          <cell r="I3505">
            <v>3</v>
          </cell>
        </row>
        <row r="3506">
          <cell r="E3506" t="str">
            <v>ID057177</v>
          </cell>
          <cell r="F3506" t="str">
            <v>Co nhựa ф 21</v>
          </cell>
          <cell r="G3506" t="str">
            <v>CONNECTOR 21</v>
          </cell>
          <cell r="H3506" t="str">
            <v>MC2.2</v>
          </cell>
          <cell r="I3506">
            <v>24</v>
          </cell>
        </row>
        <row r="3507">
          <cell r="E3507" t="str">
            <v>ID057178</v>
          </cell>
          <cell r="F3507" t="str">
            <v>Thu hẹp nhựa ф 27-34</v>
          </cell>
          <cell r="G3507" t="str">
            <v>CONNECTOR 27 TO 35</v>
          </cell>
          <cell r="H3507" t="str">
            <v>MC2.4</v>
          </cell>
          <cell r="I3507">
            <v>8</v>
          </cell>
        </row>
        <row r="3508">
          <cell r="E3508" t="str">
            <v>ID057179</v>
          </cell>
          <cell r="F3508" t="str">
            <v>Thu hẹp nhựa ф 34-42</v>
          </cell>
          <cell r="G3508" t="str">
            <v>CONNECTOR 34 TO 43</v>
          </cell>
          <cell r="H3508" t="str">
            <v>MC2.4</v>
          </cell>
          <cell r="I3508">
            <v>14</v>
          </cell>
        </row>
        <row r="3509">
          <cell r="E3509" t="str">
            <v>ID057180</v>
          </cell>
          <cell r="F3509" t="str">
            <v>Thu hẹp nhựa ф 21-27</v>
          </cell>
          <cell r="G3509" t="str">
            <v>CONNECTOR 21 TO 28</v>
          </cell>
          <cell r="H3509" t="str">
            <v>MC2.4</v>
          </cell>
          <cell r="I3509">
            <v>42</v>
          </cell>
        </row>
        <row r="3510">
          <cell r="E3510" t="str">
            <v>ID057181</v>
          </cell>
          <cell r="F3510" t="str">
            <v>Lơ nhựa ф 114mm</v>
          </cell>
          <cell r="G3510" t="str">
            <v>CONNECTOR 114MM</v>
          </cell>
          <cell r="H3510" t="str">
            <v>MC3.4</v>
          </cell>
          <cell r="I3510">
            <v>6</v>
          </cell>
        </row>
        <row r="3511">
          <cell r="E3511" t="str">
            <v>ID057182</v>
          </cell>
          <cell r="F3511" t="str">
            <v>Co nhựa nhiệt  ф 21 đầu gen ngoài ф 21</v>
          </cell>
          <cell r="G3511" t="str">
            <v>CONNECTOR EXTERNAL 22</v>
          </cell>
          <cell r="H3511" t="str">
            <v>MC1.3</v>
          </cell>
          <cell r="I3511">
            <v>4</v>
          </cell>
        </row>
        <row r="3512">
          <cell r="E3512" t="str">
            <v>ID057183</v>
          </cell>
          <cell r="F3512" t="str">
            <v>T nhựa nhiệt trơn ф 20</v>
          </cell>
          <cell r="G3512" t="str">
            <v>CONNECTOR HEAT 21</v>
          </cell>
          <cell r="H3512" t="str">
            <v>MC1.3</v>
          </cell>
          <cell r="I3512">
            <v>18</v>
          </cell>
        </row>
        <row r="3513">
          <cell r="E3513" t="str">
            <v>ID057184</v>
          </cell>
          <cell r="F3513" t="str">
            <v>Lơ nhựa ф 21</v>
          </cell>
          <cell r="G3513" t="str">
            <v>PLASTIC PART Ð¤ 21</v>
          </cell>
          <cell r="H3513" t="str">
            <v>MC2.2</v>
          </cell>
          <cell r="I3513">
            <v>64</v>
          </cell>
        </row>
        <row r="3514">
          <cell r="E3514" t="str">
            <v>ID057185</v>
          </cell>
          <cell r="F3514" t="str">
            <v>Lơ nước ф 60</v>
          </cell>
          <cell r="G3514" t="str">
            <v>CONNECTOR SPARK 61</v>
          </cell>
          <cell r="H3514" t="str">
            <v>MC1.4</v>
          </cell>
          <cell r="I3514">
            <v>5</v>
          </cell>
        </row>
        <row r="3515">
          <cell r="E3515" t="str">
            <v>ID057186</v>
          </cell>
          <cell r="F3515" t="str">
            <v xml:space="preserve">Van đồng 1 chiều ф 60 </v>
          </cell>
          <cell r="G3515" t="str">
            <v>VALVE PI60]</v>
          </cell>
          <cell r="H3515" t="str">
            <v>MC1.2</v>
          </cell>
          <cell r="I3515">
            <v>2</v>
          </cell>
        </row>
        <row r="3516">
          <cell r="E3516" t="str">
            <v>ID057187</v>
          </cell>
          <cell r="F3516" t="str">
            <v>T nhựa nhiệt ф 21 đầu gen trong ф 21</v>
          </cell>
          <cell r="G3516" t="str">
            <v>CONNECTOR 21 INTERNAL 22</v>
          </cell>
          <cell r="H3516" t="str">
            <v>MC1.3</v>
          </cell>
          <cell r="I3516">
            <v>21</v>
          </cell>
        </row>
        <row r="3517">
          <cell r="E3517" t="str">
            <v>ID057193</v>
          </cell>
          <cell r="F3517" t="str">
            <v>Măng xông nối sống nhựa ф 49</v>
          </cell>
          <cell r="G3517" t="str">
            <v>CONNECTOR PLASTIC FRAM PI 50</v>
          </cell>
          <cell r="H3517" t="str">
            <v>MC2.4</v>
          </cell>
          <cell r="I3517">
            <v>3</v>
          </cell>
        </row>
        <row r="3518">
          <cell r="E3518" t="str">
            <v>ID057194</v>
          </cell>
          <cell r="F3518" t="str">
            <v>Măng xông nối nhựa có gen ngoài ф 49</v>
          </cell>
          <cell r="G3518" t="str">
            <v>CONNECTOR PLASTIC EXTERNAL PI5</v>
          </cell>
          <cell r="H3518" t="str">
            <v>MC1.4</v>
          </cell>
          <cell r="I3518">
            <v>3</v>
          </cell>
        </row>
        <row r="3519">
          <cell r="E3519" t="str">
            <v>ID057195</v>
          </cell>
          <cell r="F3519" t="str">
            <v>Co nhựa gai trong PVC ф 21</v>
          </cell>
          <cell r="G3519" t="str">
            <v>CONNECTOR PVC PI28</v>
          </cell>
          <cell r="H3519" t="str">
            <v>MC2.2</v>
          </cell>
          <cell r="I3519">
            <v>39</v>
          </cell>
        </row>
        <row r="3520">
          <cell r="E3520" t="str">
            <v>ID057196</v>
          </cell>
          <cell r="F3520" t="str">
            <v>Y nhựa PVC φ 76</v>
          </cell>
          <cell r="G3520" t="str">
            <v>CONNECTOR 21 TO 28</v>
          </cell>
          <cell r="H3520" t="str">
            <v>MC4.5</v>
          </cell>
          <cell r="I3520">
            <v>5</v>
          </cell>
        </row>
        <row r="3521">
          <cell r="E3521" t="str">
            <v>ID057197</v>
          </cell>
          <cell r="F3521" t="str">
            <v>T nhựa PVC φ 60</v>
          </cell>
          <cell r="G3521" t="str">
            <v>CONNECTOR T PVC 61</v>
          </cell>
          <cell r="H3521" t="str">
            <v>MC1.4</v>
          </cell>
          <cell r="I3521">
            <v>3</v>
          </cell>
        </row>
        <row r="3522">
          <cell r="E3522" t="str">
            <v>ID057198</v>
          </cell>
          <cell r="F3522" t="str">
            <v>Y nhựa PVC φ 60</v>
          </cell>
          <cell r="G3522" t="str">
            <v>CONNECTOR Y PVC 61</v>
          </cell>
          <cell r="H3522" t="str">
            <v>MC1.4</v>
          </cell>
          <cell r="I3522">
            <v>4</v>
          </cell>
        </row>
        <row r="3523">
          <cell r="E3523" t="str">
            <v>ID057200</v>
          </cell>
          <cell r="F3523" t="str">
            <v>Lơ nhựa ф 27</v>
          </cell>
          <cell r="G3523" t="str">
            <v>PLASTIC PART Ð¤ 27</v>
          </cell>
          <cell r="H3523" t="str">
            <v>MC2.2</v>
          </cell>
          <cell r="I3523">
            <v>20</v>
          </cell>
        </row>
        <row r="3524">
          <cell r="E3524" t="str">
            <v>ID057202</v>
          </cell>
          <cell r="F3524" t="str">
            <v>Lơ nhựa ф 42</v>
          </cell>
          <cell r="G3524" t="str">
            <v>PLASTIC PART Ð¤ 42</v>
          </cell>
          <cell r="H3524" t="str">
            <v>MC2.2</v>
          </cell>
          <cell r="I3524">
            <v>18</v>
          </cell>
        </row>
        <row r="3525">
          <cell r="E3525" t="str">
            <v>ID057204</v>
          </cell>
          <cell r="G3525" t="str">
            <v>GUIDE RACING</v>
          </cell>
          <cell r="H3525" t="str">
            <v>5M2.33</v>
          </cell>
          <cell r="I3525">
            <v>34</v>
          </cell>
        </row>
        <row r="3526">
          <cell r="E3526" t="str">
            <v>ID057286</v>
          </cell>
          <cell r="G3526" t="str">
            <v>NEEDLE THREAD STRIKE-OFF PIN H</v>
          </cell>
          <cell r="H3526" t="str">
            <v>5R2.3</v>
          </cell>
          <cell r="I3526">
            <v>2</v>
          </cell>
        </row>
        <row r="3527">
          <cell r="E3527" t="str">
            <v>ID057288</v>
          </cell>
          <cell r="G3527" t="str">
            <v>NEEDLES</v>
          </cell>
          <cell r="H3527" t="str">
            <v>5AM4</v>
          </cell>
          <cell r="I3527">
            <v>820</v>
          </cell>
        </row>
        <row r="3528">
          <cell r="E3528" t="str">
            <v>ID057290</v>
          </cell>
          <cell r="G3528" t="str">
            <v>SPRING BASE NT6712</v>
          </cell>
          <cell r="H3528" t="str">
            <v>5U2.7</v>
          </cell>
          <cell r="I3528">
            <v>4</v>
          </cell>
        </row>
        <row r="3529">
          <cell r="E3529" t="str">
            <v>ID057291</v>
          </cell>
          <cell r="G3529" t="str">
            <v>CUTTING KNIFE FT7000</v>
          </cell>
          <cell r="H3529" t="str">
            <v>5C4.2</v>
          </cell>
          <cell r="I3529">
            <v>19</v>
          </cell>
        </row>
        <row r="3530">
          <cell r="E3530" t="str">
            <v>ID057297</v>
          </cell>
          <cell r="F3530" t="str">
            <v>Cao su non 0.075MMx1/2"x10-20M</v>
          </cell>
          <cell r="G3530" t="str">
            <v>RUBBER</v>
          </cell>
          <cell r="H3530" t="str">
            <v>MB1.4</v>
          </cell>
          <cell r="I3530">
            <v>51</v>
          </cell>
        </row>
        <row r="3531">
          <cell r="E3531" t="str">
            <v>ID057298</v>
          </cell>
          <cell r="F3531" t="str">
            <v>T sắt φ 34</v>
          </cell>
          <cell r="G3531" t="str">
            <v>CONNECTOR T STEEL 35</v>
          </cell>
          <cell r="H3531" t="str">
            <v>MC2.3</v>
          </cell>
          <cell r="I3531">
            <v>14</v>
          </cell>
        </row>
        <row r="3532">
          <cell r="E3532" t="str">
            <v>ID057301</v>
          </cell>
          <cell r="F3532" t="str">
            <v>Cầu đấu  ф 8</v>
          </cell>
          <cell r="G3532" t="str">
            <v>ELECTRIC EQUIP CONNECTER</v>
          </cell>
          <cell r="H3532" t="str">
            <v>MB3.3</v>
          </cell>
          <cell r="I3532">
            <v>19</v>
          </cell>
        </row>
        <row r="3533">
          <cell r="E3533" t="str">
            <v>ID057302</v>
          </cell>
          <cell r="F3533" t="str">
            <v>Co zắc hơi 5x8 (lớn) dương</v>
          </cell>
          <cell r="G3533" t="str">
            <v>SCREW TICKET 3 CM</v>
          </cell>
          <cell r="H3533" t="str">
            <v>MB2.4</v>
          </cell>
          <cell r="I3533">
            <v>36</v>
          </cell>
        </row>
        <row r="3534">
          <cell r="E3534" t="str">
            <v>ID057303</v>
          </cell>
          <cell r="F3534" t="str">
            <v>Vít vặn ticke nhựa 4 phân</v>
          </cell>
          <cell r="G3534" t="str">
            <v>SCREW TICKET 3 CM</v>
          </cell>
          <cell r="H3534" t="str">
            <v>MB2.3</v>
          </cell>
          <cell r="I3534">
            <v>13</v>
          </cell>
        </row>
        <row r="3535">
          <cell r="E3535" t="str">
            <v>ID057304</v>
          </cell>
          <cell r="F3535" t="str">
            <v>Tắc kê sắt ф 8</v>
          </cell>
          <cell r="G3535" t="str">
            <v>SCREW</v>
          </cell>
          <cell r="H3535" t="str">
            <v>MB2.3</v>
          </cell>
          <cell r="I3535">
            <v>265</v>
          </cell>
        </row>
        <row r="3536">
          <cell r="E3536" t="str">
            <v>ID057305</v>
          </cell>
          <cell r="F3536" t="str">
            <v>Đinh đóng bê tông 2cm</v>
          </cell>
          <cell r="G3536" t="str">
            <v>NAIL</v>
          </cell>
          <cell r="H3536" t="str">
            <v>MB1.4</v>
          </cell>
          <cell r="I3536">
            <v>36</v>
          </cell>
        </row>
        <row r="3537">
          <cell r="E3537" t="str">
            <v>ID057307</v>
          </cell>
          <cell r="F3537" t="str">
            <v>Vít vặn gai trơn 4 - 6cm</v>
          </cell>
          <cell r="G3537" t="str">
            <v>SCREW 4-6 CM</v>
          </cell>
          <cell r="H3537" t="str">
            <v>MB2.3</v>
          </cell>
          <cell r="I3537">
            <v>12</v>
          </cell>
        </row>
        <row r="3538">
          <cell r="E3538" t="str">
            <v>ID057308</v>
          </cell>
          <cell r="F3538" t="str">
            <v>Tắc kê sắt ф 10</v>
          </cell>
          <cell r="G3538" t="str">
            <v>SCREW 10</v>
          </cell>
          <cell r="H3538" t="str">
            <v>MB2.3</v>
          </cell>
          <cell r="I3538">
            <v>90</v>
          </cell>
        </row>
        <row r="3539">
          <cell r="E3539" t="str">
            <v>ID057309</v>
          </cell>
          <cell r="F3539" t="str">
            <v>Tắc kê sắt ф 12</v>
          </cell>
          <cell r="G3539" t="str">
            <v>SCREW 12</v>
          </cell>
          <cell r="H3539" t="str">
            <v>MB2.3</v>
          </cell>
          <cell r="I3539">
            <v>125</v>
          </cell>
        </row>
        <row r="3540">
          <cell r="E3540" t="str">
            <v>ID057311</v>
          </cell>
          <cell r="F3540" t="str">
            <v>Bách còng inox ф 34</v>
          </cell>
          <cell r="G3540" t="str">
            <v>CONNECTOR INOX 42</v>
          </cell>
          <cell r="H3540" t="str">
            <v>MB2.3</v>
          </cell>
          <cell r="I3540">
            <v>50</v>
          </cell>
        </row>
        <row r="3541">
          <cell r="E3541" t="str">
            <v>ID057313</v>
          </cell>
          <cell r="F3541" t="str">
            <v>Vít bắn sắt 2cm (bì 1000 con)</v>
          </cell>
          <cell r="G3541" t="str">
            <v>SCREW 2CM</v>
          </cell>
          <cell r="H3541" t="str">
            <v>MB2.3</v>
          </cell>
          <cell r="I3541">
            <v>3</v>
          </cell>
        </row>
        <row r="3542">
          <cell r="E3542" t="str">
            <v>ID057316</v>
          </cell>
          <cell r="F3542" t="str">
            <v>Măng xông lục giác sắt ф 21</v>
          </cell>
          <cell r="G3542" t="str">
            <v>SCREW TUBER</v>
          </cell>
          <cell r="H3542" t="str">
            <v>MC2.3</v>
          </cell>
          <cell r="I3542">
            <v>11</v>
          </cell>
        </row>
        <row r="3543">
          <cell r="E3543" t="str">
            <v>ID057319</v>
          </cell>
          <cell r="F3543" t="str">
            <v>Mở bò Golden Pearl hộp 0.5kg</v>
          </cell>
          <cell r="G3543" t="str">
            <v>GREASE QUICK</v>
          </cell>
          <cell r="H3543" t="str">
            <v>MC2.1</v>
          </cell>
          <cell r="I3543">
            <v>3</v>
          </cell>
        </row>
        <row r="3544">
          <cell r="E3544" t="str">
            <v>ID057321</v>
          </cell>
          <cell r="F3544" t="str">
            <v>Cầu đấu  ф 10</v>
          </cell>
          <cell r="G3544" t="str">
            <v>CONNECTOR 10</v>
          </cell>
          <cell r="H3544" t="str">
            <v>MB3.3</v>
          </cell>
          <cell r="I3544">
            <v>20</v>
          </cell>
        </row>
        <row r="3545">
          <cell r="E3545" t="str">
            <v>ID057322</v>
          </cell>
          <cell r="F3545" t="str">
            <v>Cầu đấu ф 12</v>
          </cell>
          <cell r="G3545" t="str">
            <v>CONNECTOR 12</v>
          </cell>
          <cell r="H3545" t="str">
            <v>MB3.3</v>
          </cell>
          <cell r="I3545">
            <v>2</v>
          </cell>
        </row>
        <row r="3546">
          <cell r="E3546" t="str">
            <v>ID057324</v>
          </cell>
          <cell r="F3546" t="str">
            <v>Bộ xả xi phông chậu rửa tay hiệu Royal</v>
          </cell>
          <cell r="G3546" t="str">
            <v>A PART OF TOILET BASE</v>
          </cell>
          <cell r="H3546" t="str">
            <v>MC2.5</v>
          </cell>
          <cell r="I3546">
            <v>11</v>
          </cell>
        </row>
        <row r="3547">
          <cell r="E3547" t="str">
            <v>ID057707</v>
          </cell>
          <cell r="G3547" t="str">
            <v>WASHER SH7004</v>
          </cell>
          <cell r="H3547" t="str">
            <v>5B5.1</v>
          </cell>
          <cell r="I3547">
            <v>5</v>
          </cell>
        </row>
        <row r="3548">
          <cell r="E3548" t="str">
            <v>ID057710</v>
          </cell>
          <cell r="G3548" t="str">
            <v>WASHER SH7004</v>
          </cell>
          <cell r="H3548" t="str">
            <v>5N3.4</v>
          </cell>
          <cell r="I3548">
            <v>35</v>
          </cell>
        </row>
        <row r="3549">
          <cell r="E3549" t="str">
            <v>ID057845</v>
          </cell>
          <cell r="G3549" t="str">
            <v>OIL FILTER SH7004</v>
          </cell>
          <cell r="H3549" t="str">
            <v>5B2.1</v>
          </cell>
          <cell r="I3549">
            <v>30</v>
          </cell>
        </row>
        <row r="3550">
          <cell r="E3550" t="str">
            <v>ID057851</v>
          </cell>
          <cell r="G3550" t="str">
            <v>STUDE</v>
          </cell>
          <cell r="H3550" t="str">
            <v>5A1.16</v>
          </cell>
          <cell r="I3550">
            <v>10</v>
          </cell>
        </row>
        <row r="3551">
          <cell r="E3551" t="str">
            <v>ID058022</v>
          </cell>
          <cell r="G3551" t="str">
            <v>SIDE COVER UH8004</v>
          </cell>
          <cell r="H3551" t="str">
            <v>5Y7</v>
          </cell>
          <cell r="I3551">
            <v>1</v>
          </cell>
        </row>
        <row r="3552">
          <cell r="E3552" t="str">
            <v>ID058024</v>
          </cell>
          <cell r="G3552" t="str">
            <v>COVER UH8004</v>
          </cell>
          <cell r="H3552" t="str">
            <v>5X2.5</v>
          </cell>
          <cell r="I3552">
            <v>1</v>
          </cell>
        </row>
        <row r="3553">
          <cell r="E3553" t="str">
            <v>ID058028</v>
          </cell>
          <cell r="G3553" t="str">
            <v>FRONT COVER HOOK UH8004</v>
          </cell>
          <cell r="H3553" t="str">
            <v>5V1.6</v>
          </cell>
          <cell r="I3553">
            <v>2</v>
          </cell>
        </row>
        <row r="3554">
          <cell r="E3554" t="str">
            <v>ID058037</v>
          </cell>
          <cell r="G3554" t="str">
            <v>GASKET UH8004</v>
          </cell>
          <cell r="H3554" t="str">
            <v>5Y4</v>
          </cell>
          <cell r="I3554">
            <v>50</v>
          </cell>
        </row>
        <row r="3555">
          <cell r="E3555" t="str">
            <v>ID058051</v>
          </cell>
          <cell r="G3555" t="str">
            <v>BRACKET UH8004</v>
          </cell>
          <cell r="H3555" t="str">
            <v>5U3.5</v>
          </cell>
          <cell r="I3555">
            <v>12</v>
          </cell>
        </row>
        <row r="3556">
          <cell r="E3556" t="str">
            <v>ID058060</v>
          </cell>
          <cell r="G3556" t="str">
            <v>GASKET UH8004</v>
          </cell>
          <cell r="H3556" t="str">
            <v>5W4.2</v>
          </cell>
          <cell r="I3556">
            <v>50</v>
          </cell>
        </row>
        <row r="3557">
          <cell r="E3557" t="str">
            <v>ID058066</v>
          </cell>
          <cell r="G3557" t="str">
            <v>BUSHING UH8004</v>
          </cell>
          <cell r="H3557" t="str">
            <v>5U5.1</v>
          </cell>
          <cell r="I3557">
            <v>2</v>
          </cell>
        </row>
        <row r="3558">
          <cell r="E3558" t="str">
            <v>ID058082</v>
          </cell>
          <cell r="G3558" t="str">
            <v>FAN UH8004</v>
          </cell>
          <cell r="H3558" t="str">
            <v>5X3.2</v>
          </cell>
          <cell r="I3558">
            <v>2</v>
          </cell>
        </row>
        <row r="3559">
          <cell r="E3559" t="str">
            <v>ID058083</v>
          </cell>
          <cell r="G3559" t="str">
            <v>THRUST HOLDER UH8004</v>
          </cell>
          <cell r="H3559" t="str">
            <v>5X3.3</v>
          </cell>
          <cell r="I3559">
            <v>5</v>
          </cell>
        </row>
        <row r="3560">
          <cell r="E3560" t="str">
            <v>ID058085</v>
          </cell>
          <cell r="G3560" t="str">
            <v>O RING UH8004</v>
          </cell>
          <cell r="H3560" t="str">
            <v>5U6.3</v>
          </cell>
          <cell r="I3560">
            <v>2</v>
          </cell>
        </row>
        <row r="3561">
          <cell r="E3561" t="str">
            <v>ID058086</v>
          </cell>
          <cell r="G3561" t="str">
            <v>POSITION LOCK RING UH8004</v>
          </cell>
          <cell r="H3561" t="str">
            <v>5U2.4</v>
          </cell>
          <cell r="I3561">
            <v>3</v>
          </cell>
        </row>
        <row r="3562">
          <cell r="E3562" t="str">
            <v>ID058088</v>
          </cell>
          <cell r="G3562" t="str">
            <v>COLLAR UH8004</v>
          </cell>
          <cell r="H3562" t="str">
            <v>5C4.3</v>
          </cell>
          <cell r="I3562">
            <v>1</v>
          </cell>
        </row>
        <row r="3563">
          <cell r="E3563" t="str">
            <v>ID058089</v>
          </cell>
          <cell r="G3563" t="str">
            <v>RING UH8004</v>
          </cell>
          <cell r="H3563" t="str">
            <v>5U4.3</v>
          </cell>
          <cell r="I3563">
            <v>2</v>
          </cell>
        </row>
        <row r="3564">
          <cell r="E3564" t="str">
            <v>ID058091</v>
          </cell>
          <cell r="G3564" t="str">
            <v>O RING UH8004</v>
          </cell>
          <cell r="H3564" t="str">
            <v>5U6.3</v>
          </cell>
          <cell r="I3564">
            <v>5</v>
          </cell>
        </row>
        <row r="3565">
          <cell r="E3565" t="str">
            <v>ID058094</v>
          </cell>
          <cell r="G3565" t="str">
            <v>FEED PIN UH8004</v>
          </cell>
          <cell r="H3565" t="str">
            <v>5X2.6</v>
          </cell>
          <cell r="I3565">
            <v>2</v>
          </cell>
        </row>
        <row r="3566">
          <cell r="E3566" t="str">
            <v>ID058105</v>
          </cell>
          <cell r="G3566" t="str">
            <v>WASHER UH8004</v>
          </cell>
          <cell r="H3566" t="str">
            <v>5U4.4</v>
          </cell>
          <cell r="I3566">
            <v>5</v>
          </cell>
        </row>
        <row r="3567">
          <cell r="E3567" t="str">
            <v>ID058107</v>
          </cell>
          <cell r="G3567" t="str">
            <v>OIL SEAL UH8004</v>
          </cell>
          <cell r="H3567" t="str">
            <v>5W4.3</v>
          </cell>
          <cell r="I3567">
            <v>40</v>
          </cell>
        </row>
        <row r="3568">
          <cell r="E3568" t="str">
            <v>ID058136</v>
          </cell>
          <cell r="G3568" t="str">
            <v>COLLAR UH8004</v>
          </cell>
          <cell r="H3568" t="str">
            <v>5X2.8</v>
          </cell>
          <cell r="I3568">
            <v>2</v>
          </cell>
        </row>
        <row r="3569">
          <cell r="E3569" t="str">
            <v>ID058137</v>
          </cell>
          <cell r="G3569" t="str">
            <v>WASHER UH8004</v>
          </cell>
          <cell r="H3569" t="str">
            <v>5U2.3</v>
          </cell>
          <cell r="I3569">
            <v>10</v>
          </cell>
        </row>
        <row r="3570">
          <cell r="E3570" t="str">
            <v>ID058159</v>
          </cell>
          <cell r="G3570" t="str">
            <v>WASHER UH8004</v>
          </cell>
          <cell r="H3570" t="str">
            <v>5W4.1</v>
          </cell>
          <cell r="I3570">
            <v>50</v>
          </cell>
        </row>
        <row r="3571">
          <cell r="E3571" t="str">
            <v>ID058161</v>
          </cell>
          <cell r="G3571" t="str">
            <v>REAR SUPPORT UH8004</v>
          </cell>
          <cell r="H3571" t="str">
            <v>5U6.3</v>
          </cell>
          <cell r="I3571">
            <v>2</v>
          </cell>
        </row>
        <row r="3572">
          <cell r="E3572" t="str">
            <v>ID058162</v>
          </cell>
          <cell r="G3572" t="str">
            <v>FRONT SUPPORT UH8004</v>
          </cell>
          <cell r="H3572" t="str">
            <v>5X3.1</v>
          </cell>
          <cell r="I3572">
            <v>7</v>
          </cell>
        </row>
        <row r="3573">
          <cell r="E3573" t="str">
            <v>ID058174</v>
          </cell>
          <cell r="G3573" t="str">
            <v>ADJUSTING SCREW UH8004</v>
          </cell>
          <cell r="H3573" t="str">
            <v>5U2.4</v>
          </cell>
          <cell r="I3573">
            <v>1</v>
          </cell>
        </row>
        <row r="3574">
          <cell r="E3574" t="str">
            <v>ID058175</v>
          </cell>
          <cell r="G3574" t="str">
            <v>NUT UH8004</v>
          </cell>
          <cell r="H3574" t="str">
            <v>5U4.4</v>
          </cell>
          <cell r="I3574">
            <v>2</v>
          </cell>
        </row>
        <row r="3575">
          <cell r="E3575" t="str">
            <v>ID058178</v>
          </cell>
          <cell r="G3575" t="str">
            <v>PLUNGER</v>
          </cell>
          <cell r="H3575" t="str">
            <v>5X7.34</v>
          </cell>
          <cell r="I3575">
            <v>7</v>
          </cell>
        </row>
        <row r="3576">
          <cell r="E3576" t="str">
            <v>ID058179</v>
          </cell>
          <cell r="G3576" t="str">
            <v>STOPPER UH8004</v>
          </cell>
          <cell r="H3576" t="str">
            <v>5X3.5</v>
          </cell>
          <cell r="I3576">
            <v>2</v>
          </cell>
        </row>
        <row r="3577">
          <cell r="E3577" t="str">
            <v>ID058206</v>
          </cell>
          <cell r="G3577" t="str">
            <v>STUD UH8004</v>
          </cell>
          <cell r="H3577" t="str">
            <v>5W4.6</v>
          </cell>
          <cell r="I3577">
            <v>2</v>
          </cell>
        </row>
        <row r="3578">
          <cell r="E3578" t="str">
            <v>ID058209</v>
          </cell>
          <cell r="G3578" t="str">
            <v>SPACER UH8004</v>
          </cell>
          <cell r="H3578" t="str">
            <v>5U3.5</v>
          </cell>
          <cell r="I3578">
            <v>5</v>
          </cell>
        </row>
        <row r="3579">
          <cell r="E3579" t="str">
            <v>ID058210</v>
          </cell>
          <cell r="G3579" t="str">
            <v>ADJUST SCREW UH8004</v>
          </cell>
          <cell r="H3579" t="str">
            <v>5W2.3</v>
          </cell>
          <cell r="I3579">
            <v>5</v>
          </cell>
        </row>
        <row r="3580">
          <cell r="E3580" t="str">
            <v>ID058211</v>
          </cell>
          <cell r="G3580" t="str">
            <v>SPRING UH8004</v>
          </cell>
          <cell r="H3580" t="str">
            <v>5U6.1</v>
          </cell>
          <cell r="I3580">
            <v>10</v>
          </cell>
        </row>
        <row r="3581">
          <cell r="E3581" t="str">
            <v>ID058212</v>
          </cell>
          <cell r="G3581" t="str">
            <v>PIN UH8004</v>
          </cell>
          <cell r="H3581" t="str">
            <v>5U2.6</v>
          </cell>
          <cell r="I3581">
            <v>5</v>
          </cell>
        </row>
        <row r="3582">
          <cell r="E3582" t="str">
            <v>ID058213</v>
          </cell>
          <cell r="G3582" t="str">
            <v>SPRING WASHER UH8004</v>
          </cell>
          <cell r="H3582" t="str">
            <v>5V1.3</v>
          </cell>
          <cell r="I3582">
            <v>10</v>
          </cell>
        </row>
        <row r="3583">
          <cell r="E3583" t="str">
            <v>ID058214</v>
          </cell>
          <cell r="G3583" t="str">
            <v>NUT UH8004</v>
          </cell>
          <cell r="H3583" t="str">
            <v>5U7.4</v>
          </cell>
          <cell r="I3583">
            <v>10</v>
          </cell>
        </row>
        <row r="3584">
          <cell r="E3584" t="str">
            <v>ID058241</v>
          </cell>
          <cell r="G3584" t="str">
            <v>FILTER UH8004</v>
          </cell>
          <cell r="H3584" t="str">
            <v>5X2.7</v>
          </cell>
          <cell r="I3584">
            <v>2</v>
          </cell>
        </row>
        <row r="3585">
          <cell r="E3585" t="str">
            <v>ID058246</v>
          </cell>
          <cell r="G3585" t="str">
            <v>OID DISTRIBUTOR</v>
          </cell>
          <cell r="H3585" t="str">
            <v>5V6.9</v>
          </cell>
          <cell r="I3585">
            <v>1</v>
          </cell>
        </row>
        <row r="3586">
          <cell r="E3586" t="str">
            <v>ID058251</v>
          </cell>
          <cell r="G3586" t="str">
            <v>WASHER UH8004</v>
          </cell>
          <cell r="H3586" t="str">
            <v>5U4.4</v>
          </cell>
          <cell r="I3586">
            <v>5</v>
          </cell>
        </row>
        <row r="3587">
          <cell r="E3587" t="str">
            <v>ID058260</v>
          </cell>
          <cell r="G3587" t="str">
            <v>TUBE UH8004</v>
          </cell>
          <cell r="H3587" t="str">
            <v>5U5.1</v>
          </cell>
          <cell r="I3587">
            <v>5</v>
          </cell>
        </row>
        <row r="3588">
          <cell r="E3588" t="str">
            <v>ID058262</v>
          </cell>
          <cell r="G3588" t="str">
            <v>PLUG UH8004</v>
          </cell>
          <cell r="H3588" t="str">
            <v>5X2.1</v>
          </cell>
          <cell r="I3588">
            <v>5</v>
          </cell>
        </row>
        <row r="3589">
          <cell r="E3589" t="str">
            <v>ID058374</v>
          </cell>
          <cell r="G3589" t="str">
            <v>BRACKET UH8004</v>
          </cell>
          <cell r="H3589" t="str">
            <v>5X7.36</v>
          </cell>
          <cell r="I3589">
            <v>5</v>
          </cell>
        </row>
        <row r="3590">
          <cell r="E3590" t="str">
            <v>ID058382</v>
          </cell>
          <cell r="G3590" t="str">
            <v>THREAD GUIDE UH8004</v>
          </cell>
          <cell r="H3590" t="str">
            <v>5X2.1</v>
          </cell>
          <cell r="I3590">
            <v>5</v>
          </cell>
        </row>
        <row r="3591">
          <cell r="E3591" t="str">
            <v>ID058410</v>
          </cell>
          <cell r="G3591" t="str">
            <v>LEVEL UH8004</v>
          </cell>
          <cell r="H3591" t="str">
            <v>5U4.2</v>
          </cell>
          <cell r="I3591">
            <v>2</v>
          </cell>
        </row>
        <row r="3592">
          <cell r="E3592" t="str">
            <v>ID058412</v>
          </cell>
          <cell r="G3592" t="str">
            <v>OIL SEAL UH8004</v>
          </cell>
          <cell r="H3592" t="str">
            <v>5X3.3</v>
          </cell>
          <cell r="I3592">
            <v>2</v>
          </cell>
        </row>
        <row r="3593">
          <cell r="E3593" t="str">
            <v>ID058413</v>
          </cell>
          <cell r="G3593" t="str">
            <v>CHAIN LOOPER ARM UH8004</v>
          </cell>
          <cell r="H3593" t="str">
            <v>5V7.9</v>
          </cell>
          <cell r="I3593">
            <v>1</v>
          </cell>
        </row>
        <row r="3594">
          <cell r="E3594" t="str">
            <v>ID058447</v>
          </cell>
          <cell r="G3594" t="str">
            <v>THREAD GUIDE UH8004</v>
          </cell>
          <cell r="H3594" t="str">
            <v>5U1.4</v>
          </cell>
          <cell r="I3594">
            <v>12</v>
          </cell>
        </row>
        <row r="3595">
          <cell r="E3595" t="str">
            <v>ID058652</v>
          </cell>
          <cell r="G3595" t="str">
            <v>GUIDE</v>
          </cell>
          <cell r="H3595" t="str">
            <v>5I7.5</v>
          </cell>
          <cell r="I3595">
            <v>10</v>
          </cell>
        </row>
        <row r="3596">
          <cell r="E3596" t="str">
            <v>ID058677</v>
          </cell>
          <cell r="G3596" t="str">
            <v>SLIDER ASM UH8000</v>
          </cell>
          <cell r="H3596" t="str">
            <v>5U1.6</v>
          </cell>
          <cell r="I3596">
            <v>16</v>
          </cell>
        </row>
        <row r="3597">
          <cell r="E3597" t="str">
            <v>ID058682</v>
          </cell>
          <cell r="G3597" t="str">
            <v>SIDE COVER UH9000</v>
          </cell>
          <cell r="H3597" t="str">
            <v>5Y7</v>
          </cell>
          <cell r="I3597">
            <v>2</v>
          </cell>
        </row>
        <row r="3598">
          <cell r="E3598" t="str">
            <v>ID058683</v>
          </cell>
          <cell r="G3598" t="str">
            <v>FRONT COVER UH9000</v>
          </cell>
          <cell r="H3598" t="str">
            <v>5Y7</v>
          </cell>
          <cell r="I3598">
            <v>1</v>
          </cell>
        </row>
        <row r="3599">
          <cell r="E3599" t="str">
            <v>ID058685</v>
          </cell>
          <cell r="G3599" t="str">
            <v>HINGE UH9000</v>
          </cell>
          <cell r="H3599" t="str">
            <v>5X3.1</v>
          </cell>
          <cell r="I3599">
            <v>1</v>
          </cell>
        </row>
        <row r="3600">
          <cell r="E3600" t="str">
            <v>ID058689</v>
          </cell>
          <cell r="G3600" t="str">
            <v>GASKET UH9000</v>
          </cell>
          <cell r="H3600" t="str">
            <v>5U3.8</v>
          </cell>
          <cell r="I3600">
            <v>16</v>
          </cell>
        </row>
        <row r="3601">
          <cell r="E3601" t="str">
            <v>ID058690</v>
          </cell>
          <cell r="G3601" t="str">
            <v>O-RING UH9000</v>
          </cell>
          <cell r="H3601" t="str">
            <v>5U4.3</v>
          </cell>
          <cell r="I3601">
            <v>5</v>
          </cell>
        </row>
        <row r="3602">
          <cell r="E3602" t="str">
            <v>ID058693</v>
          </cell>
          <cell r="G3602" t="str">
            <v>COVER UH9000</v>
          </cell>
          <cell r="H3602" t="str">
            <v>5V1.6</v>
          </cell>
          <cell r="I3602">
            <v>5</v>
          </cell>
        </row>
        <row r="3603">
          <cell r="E3603" t="str">
            <v>ID058695</v>
          </cell>
          <cell r="G3603" t="str">
            <v>UPPER KNIFE SHAFT</v>
          </cell>
          <cell r="H3603" t="str">
            <v>5Y4</v>
          </cell>
          <cell r="I3603">
            <v>6</v>
          </cell>
        </row>
        <row r="3604">
          <cell r="E3604" t="str">
            <v>ID058696</v>
          </cell>
          <cell r="G3604" t="str">
            <v>COVER UH9000</v>
          </cell>
          <cell r="H3604" t="str">
            <v>5X3.3</v>
          </cell>
          <cell r="I3604">
            <v>10</v>
          </cell>
        </row>
        <row r="3605">
          <cell r="E3605" t="str">
            <v>ID058699</v>
          </cell>
          <cell r="G3605" t="str">
            <v>LOWER KNIFE CLAMP UH9000</v>
          </cell>
          <cell r="H3605" t="str">
            <v>5U2.6</v>
          </cell>
          <cell r="I3605">
            <v>15</v>
          </cell>
        </row>
        <row r="3606">
          <cell r="E3606" t="str">
            <v>ID058701</v>
          </cell>
          <cell r="G3606" t="str">
            <v>PLATE UH9000</v>
          </cell>
          <cell r="H3606" t="str">
            <v>5X2.8</v>
          </cell>
          <cell r="I3606">
            <v>5</v>
          </cell>
        </row>
        <row r="3607">
          <cell r="E3607" t="str">
            <v>ID058715</v>
          </cell>
          <cell r="G3607" t="str">
            <v>THREAD GUIDE UH9000</v>
          </cell>
          <cell r="H3607" t="str">
            <v>5U4.3</v>
          </cell>
          <cell r="I3607">
            <v>2</v>
          </cell>
        </row>
        <row r="3608">
          <cell r="E3608" t="str">
            <v>ID058717</v>
          </cell>
          <cell r="G3608" t="str">
            <v>THREAD GUIDE UH9000</v>
          </cell>
          <cell r="H3608" t="str">
            <v>5V7.2</v>
          </cell>
          <cell r="I3608">
            <v>10</v>
          </cell>
        </row>
        <row r="3609">
          <cell r="E3609" t="str">
            <v>ID058722</v>
          </cell>
          <cell r="G3609" t="str">
            <v>OIL RESERVOIR UH9000</v>
          </cell>
          <cell r="H3609" t="str">
            <v>5Y7</v>
          </cell>
          <cell r="I3609">
            <v>1</v>
          </cell>
        </row>
        <row r="3610">
          <cell r="E3610" t="str">
            <v>ID058763</v>
          </cell>
          <cell r="G3610" t="str">
            <v>REAR COVER</v>
          </cell>
          <cell r="H3610" t="str">
            <v>5A4.2</v>
          </cell>
          <cell r="I3610">
            <v>1</v>
          </cell>
        </row>
        <row r="3611">
          <cell r="E3611" t="str">
            <v>ID058808</v>
          </cell>
          <cell r="G3611" t="str">
            <v>COOLER OIL TANK (CT 0335)</v>
          </cell>
          <cell r="H3611" t="str">
            <v>5F1.4</v>
          </cell>
          <cell r="I3611">
            <v>2</v>
          </cell>
        </row>
        <row r="3612">
          <cell r="E3612" t="str">
            <v>ID058814</v>
          </cell>
          <cell r="G3612" t="str">
            <v>THREAD GUIDE</v>
          </cell>
          <cell r="H3612" t="str">
            <v>5C4.4</v>
          </cell>
          <cell r="I3612">
            <v>16</v>
          </cell>
        </row>
        <row r="3613">
          <cell r="E3613" t="str">
            <v>ID058827</v>
          </cell>
          <cell r="G3613" t="str">
            <v>TAKEUP ARM PROTECT</v>
          </cell>
          <cell r="H3613" t="str">
            <v>5C4.5</v>
          </cell>
          <cell r="I3613">
            <v>15</v>
          </cell>
        </row>
        <row r="3614">
          <cell r="E3614" t="str">
            <v>ID058862</v>
          </cell>
          <cell r="G3614" t="str">
            <v>SPACER CT6500</v>
          </cell>
          <cell r="H3614" t="str">
            <v>5D6.5</v>
          </cell>
          <cell r="I3614">
            <v>2</v>
          </cell>
        </row>
        <row r="3615">
          <cell r="E3615" t="str">
            <v>ID058913</v>
          </cell>
          <cell r="G3615" t="str">
            <v>NUT CT6500</v>
          </cell>
          <cell r="H3615" t="str">
            <v>5B5.5</v>
          </cell>
          <cell r="I3615">
            <v>2</v>
          </cell>
        </row>
        <row r="3616">
          <cell r="E3616" t="str">
            <v>ID058918</v>
          </cell>
          <cell r="G3616" t="str">
            <v>PRESSER BAR CT6500</v>
          </cell>
          <cell r="H3616" t="str">
            <v>5G4.4</v>
          </cell>
          <cell r="I3616">
            <v>1</v>
          </cell>
        </row>
        <row r="3617">
          <cell r="E3617" t="str">
            <v>ID058919</v>
          </cell>
          <cell r="G3617" t="str">
            <v>OIL SEPARATOR CT6500</v>
          </cell>
          <cell r="H3617" t="str">
            <v>5H6.21</v>
          </cell>
          <cell r="I3617">
            <v>5</v>
          </cell>
        </row>
        <row r="3618">
          <cell r="E3618" t="str">
            <v>ID058926</v>
          </cell>
          <cell r="G3618" t="str">
            <v>COLLAR</v>
          </cell>
          <cell r="H3618" t="str">
            <v>5G6.2</v>
          </cell>
          <cell r="I3618">
            <v>3</v>
          </cell>
        </row>
        <row r="3619">
          <cell r="E3619" t="str">
            <v>ID058940</v>
          </cell>
          <cell r="G3619" t="str">
            <v>LEVER CT6500</v>
          </cell>
          <cell r="H3619" t="str">
            <v>5C4.6</v>
          </cell>
          <cell r="I3619">
            <v>2</v>
          </cell>
        </row>
        <row r="3620">
          <cell r="E3620" t="str">
            <v>ID058962</v>
          </cell>
          <cell r="G3620" t="str">
            <v>ADJUSTING PIN</v>
          </cell>
          <cell r="H3620" t="str">
            <v>5E7.2</v>
          </cell>
          <cell r="I3620">
            <v>5</v>
          </cell>
        </row>
        <row r="3621">
          <cell r="E3621" t="str">
            <v>ID058966</v>
          </cell>
          <cell r="G3621" t="str">
            <v>ROD</v>
          </cell>
          <cell r="H3621" t="str">
            <v>5E6.4</v>
          </cell>
          <cell r="I3621">
            <v>6</v>
          </cell>
        </row>
        <row r="3622">
          <cell r="E3622" t="str">
            <v>ID058989</v>
          </cell>
          <cell r="G3622" t="str">
            <v>SPRING CT6500</v>
          </cell>
          <cell r="H3622" t="str">
            <v>5F7.6</v>
          </cell>
          <cell r="I3622">
            <v>21</v>
          </cell>
        </row>
        <row r="3623">
          <cell r="E3623" t="str">
            <v>ID058992</v>
          </cell>
          <cell r="G3623" t="str">
            <v>OIL SEAL CT6500</v>
          </cell>
          <cell r="H3623" t="str">
            <v>5L4</v>
          </cell>
          <cell r="I3623">
            <v>100</v>
          </cell>
        </row>
        <row r="3624">
          <cell r="E3624" t="str">
            <v>ID059033</v>
          </cell>
          <cell r="G3624" t="str">
            <v>NEEDLE GUIDE HOLDER CT6500</v>
          </cell>
          <cell r="H3624" t="str">
            <v>5A3.2</v>
          </cell>
          <cell r="I3624">
            <v>2</v>
          </cell>
        </row>
        <row r="3625">
          <cell r="E3625" t="str">
            <v>ID059037</v>
          </cell>
          <cell r="G3625" t="str">
            <v>OIL FILTER JOINT CT6500</v>
          </cell>
          <cell r="H3625" t="str">
            <v>5I5.1</v>
          </cell>
          <cell r="I3625">
            <v>5</v>
          </cell>
        </row>
        <row r="3626">
          <cell r="E3626" t="str">
            <v>ID059038</v>
          </cell>
          <cell r="G3626" t="str">
            <v>FILTER SCREEN CLAMP CT6500</v>
          </cell>
          <cell r="H3626" t="str">
            <v>5A2.2</v>
          </cell>
          <cell r="I3626">
            <v>5</v>
          </cell>
        </row>
        <row r="3627">
          <cell r="E3627" t="str">
            <v>ID059039</v>
          </cell>
          <cell r="G3627" t="str">
            <v>FILTER SCREEN CT6500</v>
          </cell>
          <cell r="H3627" t="str">
            <v>5B4.9</v>
          </cell>
          <cell r="I3627">
            <v>10</v>
          </cell>
        </row>
        <row r="3628">
          <cell r="E3628" t="str">
            <v>ID059040</v>
          </cell>
          <cell r="G3628" t="str">
            <v>FELT CT6500</v>
          </cell>
          <cell r="H3628" t="str">
            <v>5A2.1</v>
          </cell>
          <cell r="I3628">
            <v>3</v>
          </cell>
        </row>
        <row r="3629">
          <cell r="E3629" t="str">
            <v>ID059045</v>
          </cell>
          <cell r="G3629" t="str">
            <v>OIL TUBE JOINT</v>
          </cell>
          <cell r="H3629" t="str">
            <v>5E5.3</v>
          </cell>
          <cell r="I3629">
            <v>3</v>
          </cell>
        </row>
        <row r="3630">
          <cell r="E3630" t="str">
            <v>ID059046</v>
          </cell>
          <cell r="G3630" t="str">
            <v>OIL TUBE CT6500</v>
          </cell>
          <cell r="H3630" t="str">
            <v>5B1.6</v>
          </cell>
          <cell r="I3630">
            <v>5</v>
          </cell>
        </row>
        <row r="3631">
          <cell r="E3631" t="str">
            <v>ID059050</v>
          </cell>
          <cell r="G3631" t="str">
            <v>OIL TUBE CT6500</v>
          </cell>
          <cell r="H3631" t="str">
            <v>5A3.5</v>
          </cell>
          <cell r="I3631">
            <v>5</v>
          </cell>
        </row>
        <row r="3632">
          <cell r="E3632" t="str">
            <v>ID059059</v>
          </cell>
          <cell r="G3632" t="str">
            <v>OIL TUBE HOLDER CT6500</v>
          </cell>
          <cell r="H3632" t="str">
            <v>5G4.1</v>
          </cell>
          <cell r="I3632">
            <v>2</v>
          </cell>
        </row>
        <row r="3633">
          <cell r="E3633" t="str">
            <v>ID059061</v>
          </cell>
          <cell r="G3633" t="str">
            <v>PUMP SEAT CT6500</v>
          </cell>
          <cell r="H3633" t="str">
            <v>5G2.3</v>
          </cell>
          <cell r="I3633">
            <v>2</v>
          </cell>
        </row>
        <row r="3634">
          <cell r="E3634" t="str">
            <v>ID059069</v>
          </cell>
          <cell r="G3634" t="str">
            <v>OIL MESH CT6500</v>
          </cell>
          <cell r="H3634" t="str">
            <v>5N1.5</v>
          </cell>
          <cell r="I3634">
            <v>10</v>
          </cell>
        </row>
        <row r="3635">
          <cell r="E3635" t="str">
            <v>ID059367</v>
          </cell>
          <cell r="G3635" t="str">
            <v>OIL FILTER COVER FT7000</v>
          </cell>
          <cell r="H3635" t="str">
            <v>5B7.9</v>
          </cell>
          <cell r="I3635">
            <v>1</v>
          </cell>
        </row>
        <row r="3636">
          <cell r="E3636" t="str">
            <v>ID059372</v>
          </cell>
          <cell r="G3636" t="str">
            <v>LATCH SPRING FT7000</v>
          </cell>
          <cell r="H3636" t="str">
            <v>5B7.8</v>
          </cell>
          <cell r="I3636">
            <v>5</v>
          </cell>
        </row>
        <row r="3637">
          <cell r="E3637" t="str">
            <v>ID059374</v>
          </cell>
          <cell r="G3637" t="str">
            <v>REAR COVER FT7000</v>
          </cell>
          <cell r="H3637" t="str">
            <v>5C5</v>
          </cell>
          <cell r="I3637">
            <v>2</v>
          </cell>
        </row>
        <row r="3638">
          <cell r="E3638" t="str">
            <v>ID059379</v>
          </cell>
          <cell r="G3638" t="str">
            <v>OIL FILTER COVER FT7000</v>
          </cell>
          <cell r="H3638" t="str">
            <v>5C3.5</v>
          </cell>
          <cell r="I3638">
            <v>6</v>
          </cell>
        </row>
        <row r="3639">
          <cell r="E3639" t="str">
            <v>ID059389</v>
          </cell>
          <cell r="G3639" t="str">
            <v>CRANKSHAFT BUSHING FT7000</v>
          </cell>
          <cell r="H3639" t="str">
            <v>5B4.1</v>
          </cell>
          <cell r="I3639">
            <v>1</v>
          </cell>
        </row>
        <row r="3640">
          <cell r="E3640" t="str">
            <v>ID059392</v>
          </cell>
          <cell r="G3640" t="str">
            <v>NEEDLE PLATE SEAT FT7000</v>
          </cell>
          <cell r="H3640" t="str">
            <v>5B7.1</v>
          </cell>
          <cell r="I3640">
            <v>6</v>
          </cell>
        </row>
        <row r="3641">
          <cell r="E3641" t="str">
            <v>ID059393</v>
          </cell>
          <cell r="G3641" t="str">
            <v>KNOCK PIN FT7000</v>
          </cell>
          <cell r="H3641" t="str">
            <v>5B3.5</v>
          </cell>
          <cell r="I3641">
            <v>5</v>
          </cell>
        </row>
        <row r="3642">
          <cell r="E3642" t="str">
            <v>ID059394</v>
          </cell>
          <cell r="G3642" t="str">
            <v>OIL FILTER COVER FT7000</v>
          </cell>
          <cell r="H3642" t="str">
            <v>5B3.6</v>
          </cell>
          <cell r="I3642">
            <v>2</v>
          </cell>
        </row>
        <row r="3643">
          <cell r="E3643" t="str">
            <v>ID059398</v>
          </cell>
          <cell r="G3643" t="str">
            <v>OIL COOLING FAN GUARD FT7000</v>
          </cell>
          <cell r="H3643" t="str">
            <v>5C5</v>
          </cell>
          <cell r="I3643">
            <v>2</v>
          </cell>
        </row>
        <row r="3644">
          <cell r="E3644" t="str">
            <v>ID059419</v>
          </cell>
          <cell r="G3644" t="str">
            <v>PLUG</v>
          </cell>
          <cell r="H3644" t="str">
            <v>5H6.11</v>
          </cell>
          <cell r="I3644">
            <v>22</v>
          </cell>
        </row>
        <row r="3645">
          <cell r="E3645" t="str">
            <v>ID059422</v>
          </cell>
          <cell r="G3645" t="str">
            <v>WORM</v>
          </cell>
          <cell r="H3645" t="str">
            <v>5B5.8</v>
          </cell>
          <cell r="I3645">
            <v>3</v>
          </cell>
        </row>
        <row r="3646">
          <cell r="E3646" t="str">
            <v>ID059427</v>
          </cell>
          <cell r="G3646" t="str">
            <v>CONNECTING PIN FT7000</v>
          </cell>
          <cell r="H3646" t="str">
            <v>5A4.8</v>
          </cell>
          <cell r="I3646">
            <v>5</v>
          </cell>
        </row>
        <row r="3647">
          <cell r="E3647" t="str">
            <v>ID059441</v>
          </cell>
          <cell r="G3647" t="str">
            <v>HAND WHEEL FT7000</v>
          </cell>
          <cell r="H3647" t="str">
            <v>5C3.7</v>
          </cell>
          <cell r="I3647">
            <v>1</v>
          </cell>
        </row>
        <row r="3648">
          <cell r="E3648" t="str">
            <v>ID059466</v>
          </cell>
          <cell r="G3648" t="str">
            <v>ADJUSTING LEVER FT7000</v>
          </cell>
          <cell r="H3648" t="str">
            <v>5H4.9</v>
          </cell>
          <cell r="I3648">
            <v>16</v>
          </cell>
        </row>
        <row r="3649">
          <cell r="E3649" t="str">
            <v>ID059472</v>
          </cell>
          <cell r="G3649" t="str">
            <v>SLIDE BLOCK FT7000</v>
          </cell>
          <cell r="H3649" t="str">
            <v>5B7.9</v>
          </cell>
          <cell r="I3649">
            <v>1</v>
          </cell>
        </row>
        <row r="3650">
          <cell r="E3650" t="str">
            <v>ID059473</v>
          </cell>
          <cell r="G3650" t="str">
            <v>LEVER PIN FT7000</v>
          </cell>
          <cell r="H3650" t="str">
            <v>5B4.3</v>
          </cell>
          <cell r="I3650">
            <v>1</v>
          </cell>
        </row>
        <row r="3651">
          <cell r="E3651" t="str">
            <v>ID059482</v>
          </cell>
          <cell r="G3651" t="str">
            <v>WASHER</v>
          </cell>
          <cell r="H3651" t="str">
            <v>5H5.12</v>
          </cell>
          <cell r="I3651">
            <v>2</v>
          </cell>
        </row>
        <row r="3652">
          <cell r="E3652" t="str">
            <v>ID059483</v>
          </cell>
          <cell r="G3652" t="str">
            <v>LEVER FT7000</v>
          </cell>
          <cell r="H3652" t="str">
            <v>5A4.9</v>
          </cell>
          <cell r="I3652">
            <v>1</v>
          </cell>
        </row>
        <row r="3653">
          <cell r="E3653" t="str">
            <v>ID059486</v>
          </cell>
          <cell r="G3653" t="str">
            <v>SLIDE BLOCK CAP FT7000</v>
          </cell>
          <cell r="H3653" t="str">
            <v>5B4.8</v>
          </cell>
          <cell r="I3653">
            <v>2</v>
          </cell>
        </row>
        <row r="3654">
          <cell r="E3654" t="str">
            <v>ID059500</v>
          </cell>
          <cell r="G3654" t="str">
            <v>LEVER FT7000</v>
          </cell>
          <cell r="H3654" t="str">
            <v>5B7.6</v>
          </cell>
          <cell r="I3654">
            <v>18</v>
          </cell>
        </row>
        <row r="3655">
          <cell r="E3655" t="str">
            <v>ID059504</v>
          </cell>
          <cell r="G3655" t="str">
            <v>FEED BAR GUIDE FT7000</v>
          </cell>
          <cell r="H3655" t="str">
            <v>5B4.6</v>
          </cell>
          <cell r="I3655">
            <v>1</v>
          </cell>
        </row>
        <row r="3656">
          <cell r="E3656" t="str">
            <v>ID059508</v>
          </cell>
          <cell r="G3656" t="str">
            <v>SHAFT PIN FT7000</v>
          </cell>
          <cell r="H3656" t="str">
            <v>5A3.5</v>
          </cell>
          <cell r="I3656">
            <v>1</v>
          </cell>
        </row>
        <row r="3657">
          <cell r="E3657" t="str">
            <v>ID059519</v>
          </cell>
          <cell r="G3657" t="str">
            <v>OIL RECEIVER FT7000</v>
          </cell>
          <cell r="H3657" t="str">
            <v>5A5.5</v>
          </cell>
          <cell r="I3657">
            <v>2</v>
          </cell>
        </row>
        <row r="3658">
          <cell r="E3658" t="str">
            <v>ID059525</v>
          </cell>
          <cell r="G3658" t="str">
            <v>PLUG FT7000</v>
          </cell>
          <cell r="H3658" t="str">
            <v>5B5.6</v>
          </cell>
          <cell r="I3658">
            <v>4</v>
          </cell>
        </row>
        <row r="3659">
          <cell r="E3659" t="str">
            <v>ID059530</v>
          </cell>
          <cell r="G3659" t="str">
            <v>COVER FT7000</v>
          </cell>
          <cell r="H3659" t="str">
            <v>5B6.3</v>
          </cell>
          <cell r="I3659">
            <v>5</v>
          </cell>
        </row>
        <row r="3660">
          <cell r="E3660" t="str">
            <v>ID059693</v>
          </cell>
          <cell r="G3660" t="str">
            <v>THREAD GUIDE ASM. FT7000</v>
          </cell>
          <cell r="H3660" t="str">
            <v>5A5.4</v>
          </cell>
          <cell r="I3660">
            <v>1</v>
          </cell>
        </row>
        <row r="3661">
          <cell r="E3661" t="str">
            <v>ID059697</v>
          </cell>
          <cell r="G3661" t="str">
            <v>COLLAR ASM FT7000</v>
          </cell>
          <cell r="H3661" t="str">
            <v>5B4.7</v>
          </cell>
          <cell r="I3661">
            <v>2</v>
          </cell>
        </row>
        <row r="3662">
          <cell r="E3662" t="str">
            <v>ID059700</v>
          </cell>
          <cell r="G3662" t="str">
            <v>COLLAR ASM FT7000</v>
          </cell>
          <cell r="H3662" t="str">
            <v>5B2.5</v>
          </cell>
          <cell r="I3662">
            <v>2</v>
          </cell>
        </row>
        <row r="3663">
          <cell r="E3663" t="str">
            <v>ID059718</v>
          </cell>
          <cell r="G3663" t="str">
            <v>TOP COVER CT9000</v>
          </cell>
          <cell r="H3663" t="str">
            <v>5K6</v>
          </cell>
          <cell r="I3663">
            <v>1</v>
          </cell>
        </row>
        <row r="3664">
          <cell r="E3664" t="str">
            <v>ID059719</v>
          </cell>
          <cell r="G3664" t="str">
            <v>NEEDLE COVER CT9000</v>
          </cell>
          <cell r="H3664" t="str">
            <v>5K6</v>
          </cell>
          <cell r="I3664">
            <v>1</v>
          </cell>
        </row>
        <row r="3665">
          <cell r="E3665" t="str">
            <v>ID059776</v>
          </cell>
          <cell r="G3665" t="str">
            <v>STOP COLLAR</v>
          </cell>
          <cell r="H3665" t="str">
            <v>5H6.13</v>
          </cell>
          <cell r="I3665">
            <v>4</v>
          </cell>
        </row>
        <row r="3666">
          <cell r="E3666" t="str">
            <v>ID059798</v>
          </cell>
          <cell r="G3666" t="str">
            <v>ONE WAY VALVE CT9000</v>
          </cell>
          <cell r="H3666" t="str">
            <v>5I5.1</v>
          </cell>
          <cell r="I3666">
            <v>5</v>
          </cell>
        </row>
        <row r="3667">
          <cell r="E3667" t="str">
            <v>ID059799</v>
          </cell>
          <cell r="G3667" t="str">
            <v>PIN CT9000</v>
          </cell>
          <cell r="H3667" t="str">
            <v>5B4.5</v>
          </cell>
          <cell r="I3667">
            <v>5</v>
          </cell>
        </row>
        <row r="3668">
          <cell r="E3668" t="str">
            <v>ID059800</v>
          </cell>
          <cell r="G3668" t="str">
            <v>BRACKET CT9000</v>
          </cell>
          <cell r="H3668" t="str">
            <v>5G4.2</v>
          </cell>
          <cell r="I3668">
            <v>5</v>
          </cell>
        </row>
        <row r="3669">
          <cell r="E3669" t="str">
            <v>ID059806</v>
          </cell>
          <cell r="G3669" t="str">
            <v>STEEL BALL CT9000</v>
          </cell>
          <cell r="H3669" t="str">
            <v>5B7.2</v>
          </cell>
          <cell r="I3669">
            <v>5</v>
          </cell>
        </row>
        <row r="3670">
          <cell r="E3670" t="str">
            <v>ID059832</v>
          </cell>
          <cell r="G3670" t="str">
            <v>THERAD TENSION MECHANISM CT900</v>
          </cell>
          <cell r="H3670" t="str">
            <v>5C7</v>
          </cell>
          <cell r="I3670">
            <v>1</v>
          </cell>
        </row>
        <row r="3671">
          <cell r="E3671" t="str">
            <v>ID059841</v>
          </cell>
          <cell r="G3671" t="str">
            <v>STOP COLLAR ASM CT9000</v>
          </cell>
          <cell r="H3671" t="str">
            <v>5B4.4</v>
          </cell>
          <cell r="I3671">
            <v>1</v>
          </cell>
        </row>
        <row r="3672">
          <cell r="E3672" t="str">
            <v>ID059854</v>
          </cell>
          <cell r="G3672" t="str">
            <v>SIDE COVER FTD7000</v>
          </cell>
          <cell r="H3672" t="str">
            <v>5L2</v>
          </cell>
          <cell r="I3672">
            <v>1</v>
          </cell>
        </row>
        <row r="3673">
          <cell r="E3673" t="str">
            <v>ID059861</v>
          </cell>
          <cell r="G3673" t="str">
            <v>DRIVE ARM FTD7000</v>
          </cell>
          <cell r="H3673" t="str">
            <v>5G3.1</v>
          </cell>
          <cell r="I3673">
            <v>2</v>
          </cell>
        </row>
        <row r="3674">
          <cell r="E3674" t="str">
            <v>ID059862</v>
          </cell>
          <cell r="G3674" t="str">
            <v>LINK FTD7000</v>
          </cell>
          <cell r="H3674" t="str">
            <v>5G1.8</v>
          </cell>
          <cell r="I3674">
            <v>7</v>
          </cell>
        </row>
        <row r="3675">
          <cell r="E3675" t="str">
            <v>ID059865</v>
          </cell>
          <cell r="G3675" t="str">
            <v>LIFTER ARM</v>
          </cell>
          <cell r="H3675" t="str">
            <v>5C6</v>
          </cell>
          <cell r="I3675">
            <v>1</v>
          </cell>
        </row>
        <row r="3676">
          <cell r="E3676" t="str">
            <v>ID059866</v>
          </cell>
          <cell r="G3676" t="str">
            <v>SHIFT FTD7000</v>
          </cell>
          <cell r="H3676" t="str">
            <v>5C6</v>
          </cell>
          <cell r="I3676">
            <v>6</v>
          </cell>
        </row>
        <row r="3677">
          <cell r="E3677" t="str">
            <v>ID059932</v>
          </cell>
          <cell r="G3677" t="str">
            <v>FONT COVER</v>
          </cell>
          <cell r="H3677" t="str">
            <v>5K4</v>
          </cell>
          <cell r="I3677">
            <v>10</v>
          </cell>
        </row>
        <row r="3678">
          <cell r="E3678" t="str">
            <v>ID059959</v>
          </cell>
          <cell r="G3678" t="str">
            <v>DUST COVER</v>
          </cell>
          <cell r="H3678" t="str">
            <v>5F4.9</v>
          </cell>
          <cell r="I3678">
            <v>11</v>
          </cell>
        </row>
        <row r="3679">
          <cell r="E3679" t="str">
            <v>ID060014</v>
          </cell>
          <cell r="G3679" t="str">
            <v>MOVABLE BLOCK FT7000</v>
          </cell>
          <cell r="H3679" t="str">
            <v>5L2</v>
          </cell>
          <cell r="I3679">
            <v>1</v>
          </cell>
        </row>
        <row r="3680">
          <cell r="E3680" t="str">
            <v>ID060016</v>
          </cell>
          <cell r="G3680" t="str">
            <v>FRONT COVER HOLDER FT7000</v>
          </cell>
          <cell r="H3680" t="str">
            <v>5L4</v>
          </cell>
          <cell r="I3680">
            <v>1</v>
          </cell>
        </row>
        <row r="3681">
          <cell r="E3681" t="str">
            <v>ID060017</v>
          </cell>
          <cell r="G3681" t="str">
            <v>CLOTH PLATE FT7000</v>
          </cell>
          <cell r="H3681" t="str">
            <v>5L2</v>
          </cell>
          <cell r="I3681">
            <v>1</v>
          </cell>
        </row>
        <row r="3682">
          <cell r="E3682" t="str">
            <v>ID060019</v>
          </cell>
          <cell r="G3682" t="str">
            <v>FRONT COVER FT7000</v>
          </cell>
          <cell r="H3682" t="str">
            <v>5K6</v>
          </cell>
          <cell r="I3682">
            <v>6</v>
          </cell>
        </row>
        <row r="3683">
          <cell r="E3683" t="str">
            <v>ID060021</v>
          </cell>
          <cell r="G3683" t="str">
            <v>SPRING REGULATOR FT7000</v>
          </cell>
          <cell r="H3683" t="str">
            <v>5A4.5</v>
          </cell>
          <cell r="I3683">
            <v>1</v>
          </cell>
        </row>
        <row r="3684">
          <cell r="E3684" t="str">
            <v>ID060031</v>
          </cell>
          <cell r="G3684" t="str">
            <v>DUST COVER FT7000</v>
          </cell>
          <cell r="H3684" t="str">
            <v>5A3.4</v>
          </cell>
          <cell r="I3684">
            <v>2</v>
          </cell>
        </row>
        <row r="3685">
          <cell r="E3685" t="str">
            <v>ID060235</v>
          </cell>
          <cell r="G3685" t="str">
            <v>WASHER MT4500</v>
          </cell>
          <cell r="H3685" t="str">
            <v>5G4.6</v>
          </cell>
          <cell r="I3685">
            <v>10</v>
          </cell>
        </row>
        <row r="3686">
          <cell r="E3686" t="str">
            <v>ID060236</v>
          </cell>
          <cell r="G3686" t="str">
            <v>STUD</v>
          </cell>
          <cell r="H3686" t="str">
            <v>5E2.7</v>
          </cell>
          <cell r="I3686">
            <v>5</v>
          </cell>
        </row>
        <row r="3687">
          <cell r="E3687" t="str">
            <v>ID060271</v>
          </cell>
          <cell r="G3687" t="str">
            <v>CORRUGATED WASHER MT4500</v>
          </cell>
          <cell r="H3687" t="str">
            <v>5G4.8</v>
          </cell>
          <cell r="I3687">
            <v>5</v>
          </cell>
        </row>
        <row r="3688">
          <cell r="E3688" t="str">
            <v>ID060510</v>
          </cell>
          <cell r="G3688" t="str">
            <v>CRANK COVER OIL SHIELD.</v>
          </cell>
          <cell r="H3688" t="str">
            <v>5P2.2</v>
          </cell>
          <cell r="I3688">
            <v>51</v>
          </cell>
        </row>
        <row r="3689">
          <cell r="E3689" t="str">
            <v>ID060532</v>
          </cell>
          <cell r="G3689" t="str">
            <v>SEWING CYL COVER GASKET FTD700</v>
          </cell>
          <cell r="H3689" t="str">
            <v>5S4</v>
          </cell>
          <cell r="I3689">
            <v>140</v>
          </cell>
        </row>
        <row r="3690">
          <cell r="E3690" t="str">
            <v>ID060550</v>
          </cell>
          <cell r="G3690" t="str">
            <v>DUST DEFENDER</v>
          </cell>
          <cell r="H3690" t="str">
            <v>5Q5.8</v>
          </cell>
          <cell r="I3690">
            <v>10</v>
          </cell>
        </row>
        <row r="3691">
          <cell r="E3691" t="str">
            <v>ID060595</v>
          </cell>
          <cell r="G3691" t="str">
            <v>LOOPER ROCKER SHAFT BUSHING</v>
          </cell>
          <cell r="H3691" t="str">
            <v>5N7.1</v>
          </cell>
          <cell r="I3691">
            <v>31</v>
          </cell>
        </row>
        <row r="3692">
          <cell r="E3692" t="str">
            <v>ID060596</v>
          </cell>
          <cell r="G3692" t="str">
            <v>FEEL BAR ECCENTRIC PIN BUSHING</v>
          </cell>
          <cell r="H3692" t="str">
            <v>5O4.3</v>
          </cell>
          <cell r="I3692">
            <v>30</v>
          </cell>
        </row>
        <row r="3693">
          <cell r="E3693" t="str">
            <v>ID060630</v>
          </cell>
          <cell r="G3693" t="str">
            <v>WASHER</v>
          </cell>
          <cell r="H3693" t="str">
            <v>5Q5.5</v>
          </cell>
          <cell r="I3693">
            <v>50</v>
          </cell>
        </row>
        <row r="3694">
          <cell r="E3694" t="str">
            <v>ID060679</v>
          </cell>
          <cell r="G3694" t="str">
            <v>KNIFE FTD7000</v>
          </cell>
          <cell r="H3694" t="str">
            <v>5N4.5</v>
          </cell>
          <cell r="I3694">
            <v>4</v>
          </cell>
        </row>
        <row r="3695">
          <cell r="E3695" t="str">
            <v>ID060714</v>
          </cell>
          <cell r="G3695" t="str">
            <v>FEED BAR ECCENTRIC PIN</v>
          </cell>
          <cell r="H3695" t="str">
            <v>5P7.7</v>
          </cell>
          <cell r="I3695">
            <v>10</v>
          </cell>
        </row>
        <row r="3696">
          <cell r="E3696" t="str">
            <v>ID060749</v>
          </cell>
          <cell r="G3696" t="str">
            <v>OIL WICK</v>
          </cell>
          <cell r="H3696" t="str">
            <v>5P5.2</v>
          </cell>
          <cell r="I3696">
            <v>27</v>
          </cell>
        </row>
        <row r="3697">
          <cell r="E3697" t="str">
            <v>ID060838</v>
          </cell>
          <cell r="G3697" t="str">
            <v>SCREW</v>
          </cell>
          <cell r="H3697" t="str">
            <v>5AE1.18</v>
          </cell>
          <cell r="I3697">
            <v>17</v>
          </cell>
        </row>
        <row r="3698">
          <cell r="E3698" t="str">
            <v>ID060866</v>
          </cell>
          <cell r="G3698" t="str">
            <v>BUTTON CLAMP SLIDE</v>
          </cell>
          <cell r="H3698" t="str">
            <v>5AE5.8</v>
          </cell>
          <cell r="I3698">
            <v>1</v>
          </cell>
        </row>
        <row r="3699">
          <cell r="E3699" t="str">
            <v>ID060932</v>
          </cell>
          <cell r="G3699" t="str">
            <v>AIR TUBE UH8000</v>
          </cell>
          <cell r="H3699" t="str">
            <v>5V1.4</v>
          </cell>
          <cell r="I3699">
            <v>20</v>
          </cell>
        </row>
        <row r="3700">
          <cell r="E3700" t="str">
            <v>ID060939</v>
          </cell>
          <cell r="G3700" t="str">
            <v>CABLE</v>
          </cell>
          <cell r="H3700" t="str">
            <v>5R6</v>
          </cell>
          <cell r="I3700">
            <v>3</v>
          </cell>
        </row>
        <row r="3701">
          <cell r="E3701" t="str">
            <v>ID060949</v>
          </cell>
          <cell r="G3701" t="str">
            <v>ELECTROMAGNETIC VALVE ASM</v>
          </cell>
          <cell r="H3701" t="str">
            <v>5S6</v>
          </cell>
          <cell r="I3701">
            <v>15</v>
          </cell>
        </row>
        <row r="3702">
          <cell r="E3702" t="str">
            <v>ID061083</v>
          </cell>
          <cell r="G3702" t="str">
            <v>BRACKET CT9000</v>
          </cell>
          <cell r="H3702" t="str">
            <v>5H4.8</v>
          </cell>
          <cell r="I3702">
            <v>6</v>
          </cell>
        </row>
        <row r="3703">
          <cell r="E3703" t="str">
            <v>ID061114</v>
          </cell>
          <cell r="G3703" t="str">
            <v>SPRING CT9000</v>
          </cell>
          <cell r="H3703" t="str">
            <v>5V2.5</v>
          </cell>
          <cell r="I3703">
            <v>10</v>
          </cell>
        </row>
        <row r="3704">
          <cell r="E3704" t="str">
            <v>ID061127</v>
          </cell>
          <cell r="G3704" t="str">
            <v>CYLINDER HOLDER CT9000</v>
          </cell>
          <cell r="H3704" t="str">
            <v>5S4</v>
          </cell>
          <cell r="I3704">
            <v>4</v>
          </cell>
        </row>
        <row r="3705">
          <cell r="E3705" t="str">
            <v>ID061131</v>
          </cell>
          <cell r="G3705" t="str">
            <v>BRACKET CT9000</v>
          </cell>
          <cell r="H3705" t="str">
            <v>5X2.6</v>
          </cell>
          <cell r="I3705">
            <v>1</v>
          </cell>
        </row>
        <row r="3706">
          <cell r="E3706" t="str">
            <v>ID061207</v>
          </cell>
          <cell r="G3706" t="str">
            <v>COLLAR</v>
          </cell>
          <cell r="H3706" t="str">
            <v>5X1.8</v>
          </cell>
          <cell r="I3706">
            <v>4</v>
          </cell>
        </row>
        <row r="3707">
          <cell r="E3707" t="str">
            <v>ID061502</v>
          </cell>
          <cell r="G3707" t="str">
            <v>BRACKET</v>
          </cell>
          <cell r="H3707" t="str">
            <v>5P7.8</v>
          </cell>
          <cell r="I3707">
            <v>12</v>
          </cell>
        </row>
        <row r="3708">
          <cell r="E3708" t="str">
            <v>ID061508</v>
          </cell>
          <cell r="G3708" t="str">
            <v>CYLINDER ASM FT6500</v>
          </cell>
          <cell r="H3708" t="str">
            <v>5K5</v>
          </cell>
          <cell r="I3708">
            <v>10</v>
          </cell>
        </row>
        <row r="3709">
          <cell r="E3709" t="str">
            <v>ID061523</v>
          </cell>
          <cell r="G3709" t="str">
            <v>WASHER FT6500</v>
          </cell>
          <cell r="H3709" t="str">
            <v>5C1.3</v>
          </cell>
          <cell r="I3709">
            <v>20</v>
          </cell>
        </row>
        <row r="3710">
          <cell r="E3710" t="str">
            <v>ID061576</v>
          </cell>
          <cell r="G3710" t="str">
            <v>STOPPER</v>
          </cell>
          <cell r="H3710" t="str">
            <v>5V1.4</v>
          </cell>
          <cell r="I3710">
            <v>2</v>
          </cell>
        </row>
        <row r="3711">
          <cell r="E3711" t="str">
            <v>ID061588</v>
          </cell>
          <cell r="G3711" t="str">
            <v>COVER</v>
          </cell>
          <cell r="H3711" t="str">
            <v>5S7</v>
          </cell>
          <cell r="I3711">
            <v>19</v>
          </cell>
        </row>
        <row r="3712">
          <cell r="E3712" t="str">
            <v>ID061611</v>
          </cell>
          <cell r="G3712" t="str">
            <v>CONNECT (LEFT) NT67</v>
          </cell>
          <cell r="H3712" t="str">
            <v>5P1.9</v>
          </cell>
          <cell r="I3712">
            <v>16</v>
          </cell>
        </row>
        <row r="3713">
          <cell r="E3713" t="str">
            <v>ID061686</v>
          </cell>
          <cell r="G3713" t="str">
            <v>PIN FT7000</v>
          </cell>
          <cell r="H3713" t="str">
            <v>5G1.8</v>
          </cell>
          <cell r="I3713">
            <v>2</v>
          </cell>
        </row>
        <row r="3714">
          <cell r="E3714" t="str">
            <v>ID061687</v>
          </cell>
          <cell r="G3714" t="str">
            <v>SPRING FT7000</v>
          </cell>
          <cell r="H3714" t="str">
            <v>5H6.17</v>
          </cell>
          <cell r="I3714">
            <v>5</v>
          </cell>
        </row>
        <row r="3715">
          <cell r="E3715" t="str">
            <v>ID061692</v>
          </cell>
          <cell r="G3715" t="str">
            <v>GUIDE BAR FT7000</v>
          </cell>
          <cell r="H3715" t="str">
            <v>5L4</v>
          </cell>
          <cell r="I3715">
            <v>2</v>
          </cell>
        </row>
        <row r="3716">
          <cell r="E3716" t="str">
            <v>ID061693</v>
          </cell>
          <cell r="G3716" t="str">
            <v>RELEASE BAR FT7000</v>
          </cell>
          <cell r="H3716" t="str">
            <v>5G4.8</v>
          </cell>
          <cell r="I3716">
            <v>5</v>
          </cell>
        </row>
        <row r="3717">
          <cell r="E3717" t="str">
            <v>ID061695</v>
          </cell>
          <cell r="G3717" t="str">
            <v>TERMINAL HOLDER FT7000</v>
          </cell>
          <cell r="H3717" t="str">
            <v>5R4</v>
          </cell>
          <cell r="I3717">
            <v>1</v>
          </cell>
        </row>
        <row r="3718">
          <cell r="E3718" t="str">
            <v>ID061747</v>
          </cell>
          <cell r="G3718" t="str">
            <v>CLAMP SPRING PRESSURE HOLDER F</v>
          </cell>
          <cell r="H3718" t="str">
            <v>5G4.2</v>
          </cell>
          <cell r="I3718">
            <v>5</v>
          </cell>
        </row>
        <row r="3719">
          <cell r="E3719" t="str">
            <v>ID061767</v>
          </cell>
          <cell r="G3719" t="str">
            <v>SAFETY SWITCH BRACKET FT7000</v>
          </cell>
          <cell r="H3719" t="str">
            <v>5G5.4</v>
          </cell>
          <cell r="I3719">
            <v>2</v>
          </cell>
        </row>
        <row r="3720">
          <cell r="E3720" t="str">
            <v>ID061770</v>
          </cell>
          <cell r="G3720" t="str">
            <v>CYLINER BRACKET FT7000</v>
          </cell>
          <cell r="H3720" t="str">
            <v>5I2.6</v>
          </cell>
          <cell r="I3720">
            <v>2</v>
          </cell>
        </row>
        <row r="3721">
          <cell r="E3721" t="str">
            <v>ID061777</v>
          </cell>
          <cell r="G3721" t="str">
            <v>STOPPER FT7000</v>
          </cell>
          <cell r="H3721" t="str">
            <v>5I7.3</v>
          </cell>
          <cell r="I3721">
            <v>2</v>
          </cell>
        </row>
        <row r="3722">
          <cell r="E3722" t="str">
            <v>ID061779</v>
          </cell>
          <cell r="G3722" t="str">
            <v>CYLINDER HOLDER BRACKET FT7000</v>
          </cell>
          <cell r="H3722" t="str">
            <v>5I7.1</v>
          </cell>
          <cell r="I3722">
            <v>2</v>
          </cell>
        </row>
        <row r="3723">
          <cell r="E3723" t="str">
            <v>ID061787</v>
          </cell>
          <cell r="G3723" t="str">
            <v>MAGNETIC TYPE SAFETY SWITCH FT</v>
          </cell>
          <cell r="H3723" t="str">
            <v>5A3.6</v>
          </cell>
          <cell r="I3723">
            <v>2</v>
          </cell>
        </row>
        <row r="3724">
          <cell r="E3724" t="str">
            <v>ID061792</v>
          </cell>
          <cell r="G3724" t="str">
            <v>THREAD TENSION MC FT7000</v>
          </cell>
          <cell r="H3724" t="str">
            <v>5L4</v>
          </cell>
          <cell r="I3724">
            <v>4</v>
          </cell>
        </row>
        <row r="3725">
          <cell r="E3725" t="str">
            <v>ID061888</v>
          </cell>
          <cell r="G3725" t="str">
            <v>BASE FT7000</v>
          </cell>
          <cell r="H3725" t="str">
            <v>5I2.6</v>
          </cell>
          <cell r="I3725">
            <v>2</v>
          </cell>
        </row>
        <row r="3726">
          <cell r="E3726" t="str">
            <v>ID061908</v>
          </cell>
          <cell r="G3726" t="str">
            <v>KNIFE HOLDER BRACKET FT7000</v>
          </cell>
          <cell r="H3726" t="str">
            <v>5F1.5</v>
          </cell>
          <cell r="I3726">
            <v>6</v>
          </cell>
        </row>
        <row r="3727">
          <cell r="E3727" t="str">
            <v>ID062228</v>
          </cell>
          <cell r="G3727" t="str">
            <v>AUXILIARY FEED DOG UH9000</v>
          </cell>
          <cell r="H3727" t="str">
            <v>5U1.6</v>
          </cell>
          <cell r="I3727">
            <v>8</v>
          </cell>
        </row>
        <row r="3728">
          <cell r="E3728" t="str">
            <v>ID062419</v>
          </cell>
          <cell r="G3728" t="str">
            <v>THREAD PLATE CT9000</v>
          </cell>
          <cell r="H3728" t="str">
            <v>5K1</v>
          </cell>
          <cell r="I3728">
            <v>18</v>
          </cell>
        </row>
        <row r="3729">
          <cell r="E3729" t="str">
            <v>ID062579</v>
          </cell>
          <cell r="G3729" t="str">
            <v>PRESSER FOOT ASM. FT6500</v>
          </cell>
          <cell r="H3729" t="str">
            <v>5C7</v>
          </cell>
          <cell r="I3729">
            <v>10</v>
          </cell>
        </row>
        <row r="3730">
          <cell r="E3730" t="str">
            <v>ID063641</v>
          </cell>
          <cell r="G3730" t="str">
            <v>THREAD STAND ASM UH SERIES</v>
          </cell>
          <cell r="H3730" t="str">
            <v>5AN3</v>
          </cell>
          <cell r="I3730">
            <v>1</v>
          </cell>
        </row>
        <row r="3731">
          <cell r="E3731" t="str">
            <v>ID063653</v>
          </cell>
          <cell r="G3731" t="str">
            <v>UP THREAD STAND ROD UH SERIES</v>
          </cell>
          <cell r="H3731" t="str">
            <v>5AN6</v>
          </cell>
          <cell r="I3731">
            <v>96</v>
          </cell>
        </row>
        <row r="3732">
          <cell r="E3732" t="str">
            <v>ID063658</v>
          </cell>
          <cell r="G3732" t="str">
            <v>SCREW UH SERIES</v>
          </cell>
          <cell r="H3732" t="str">
            <v>5R3.6</v>
          </cell>
          <cell r="I3732">
            <v>5</v>
          </cell>
        </row>
        <row r="3733">
          <cell r="E3733" t="str">
            <v>ID063660</v>
          </cell>
          <cell r="G3733" t="str">
            <v>NUT UH SERIES</v>
          </cell>
          <cell r="H3733" t="str">
            <v>5R3.6</v>
          </cell>
          <cell r="I3733">
            <v>5</v>
          </cell>
        </row>
        <row r="3734">
          <cell r="E3734" t="str">
            <v>ID063667</v>
          </cell>
          <cell r="G3734" t="str">
            <v>LOWER THREAD STAND ROD</v>
          </cell>
          <cell r="H3734" t="str">
            <v>5AN6</v>
          </cell>
          <cell r="I3734">
            <v>69</v>
          </cell>
        </row>
        <row r="3735">
          <cell r="E3735" t="str">
            <v>ID063668</v>
          </cell>
          <cell r="G3735" t="str">
            <v>WASHER</v>
          </cell>
          <cell r="H3735" t="str">
            <v>5G4.9</v>
          </cell>
          <cell r="I3735">
            <v>27</v>
          </cell>
        </row>
        <row r="3736">
          <cell r="E3736" t="str">
            <v>ID063676</v>
          </cell>
          <cell r="G3736" t="str">
            <v>THREAD STAND ASM UH SERIES</v>
          </cell>
          <cell r="H3736" t="str">
            <v>5AN2</v>
          </cell>
          <cell r="I3736">
            <v>155</v>
          </cell>
        </row>
        <row r="3737">
          <cell r="E3737" t="str">
            <v>ID064016</v>
          </cell>
          <cell r="G3737" t="str">
            <v>NUT CT SERIES</v>
          </cell>
          <cell r="H3737" t="str">
            <v>5G4.3</v>
          </cell>
          <cell r="I3737">
            <v>100</v>
          </cell>
        </row>
        <row r="3738">
          <cell r="E3738" t="str">
            <v>ID064048</v>
          </cell>
          <cell r="G3738" t="str">
            <v>SCREW CT SERIES</v>
          </cell>
          <cell r="H3738" t="str">
            <v>5A1.10</v>
          </cell>
          <cell r="I3738">
            <v>5</v>
          </cell>
        </row>
        <row r="3739">
          <cell r="E3739" t="str">
            <v>ID064066</v>
          </cell>
          <cell r="G3739" t="str">
            <v>SCREW CT SERIES</v>
          </cell>
          <cell r="H3739" t="str">
            <v>5H6.16</v>
          </cell>
          <cell r="I3739">
            <v>15</v>
          </cell>
        </row>
        <row r="3740">
          <cell r="E3740" t="str">
            <v>ID064095</v>
          </cell>
          <cell r="G3740" t="str">
            <v>SCREW CT SERIES</v>
          </cell>
          <cell r="H3740" t="str">
            <v>5X7.27</v>
          </cell>
          <cell r="I3740">
            <v>10</v>
          </cell>
        </row>
        <row r="3741">
          <cell r="E3741" t="str">
            <v>ID064098</v>
          </cell>
          <cell r="G3741" t="str">
            <v>STUD CT SERIES</v>
          </cell>
          <cell r="H3741" t="str">
            <v>5H6.19</v>
          </cell>
          <cell r="I3741">
            <v>5</v>
          </cell>
        </row>
        <row r="3742">
          <cell r="E3742" t="str">
            <v>ID064160</v>
          </cell>
          <cell r="G3742" t="str">
            <v>SCREW CT SERIES</v>
          </cell>
          <cell r="H3742" t="str">
            <v>5H6.15</v>
          </cell>
          <cell r="I3742">
            <v>5</v>
          </cell>
        </row>
        <row r="3743">
          <cell r="E3743" t="str">
            <v>ID064167</v>
          </cell>
          <cell r="G3743" t="str">
            <v>SCREW CT SERIES</v>
          </cell>
          <cell r="H3743" t="str">
            <v>5X6.1</v>
          </cell>
          <cell r="I3743">
            <v>10</v>
          </cell>
        </row>
        <row r="3744">
          <cell r="E3744" t="str">
            <v>ID064205</v>
          </cell>
          <cell r="G3744" t="str">
            <v>SCREW CT SERIES</v>
          </cell>
          <cell r="H3744" t="str">
            <v>5N1.4</v>
          </cell>
          <cell r="I3744">
            <v>50</v>
          </cell>
        </row>
        <row r="3745">
          <cell r="E3745" t="str">
            <v>ID064253</v>
          </cell>
          <cell r="G3745" t="str">
            <v>SCREW</v>
          </cell>
          <cell r="H3745" t="str">
            <v>5H5.25</v>
          </cell>
          <cell r="I3745">
            <v>36</v>
          </cell>
        </row>
        <row r="3746">
          <cell r="E3746" t="str">
            <v>ID064265</v>
          </cell>
          <cell r="G3746" t="str">
            <v>SCREW</v>
          </cell>
          <cell r="H3746" t="str">
            <v>5D2.11</v>
          </cell>
          <cell r="I3746">
            <v>50</v>
          </cell>
        </row>
        <row r="3747">
          <cell r="E3747" t="str">
            <v>ID064282</v>
          </cell>
          <cell r="G3747" t="str">
            <v>SCREW CT SERIES</v>
          </cell>
          <cell r="H3747" t="str">
            <v>5N1.6</v>
          </cell>
          <cell r="I3747">
            <v>20</v>
          </cell>
        </row>
        <row r="3748">
          <cell r="E3748" t="str">
            <v>ID064288</v>
          </cell>
          <cell r="G3748" t="str">
            <v>SCREW CT SERIES</v>
          </cell>
          <cell r="H3748" t="str">
            <v>5X7.28</v>
          </cell>
          <cell r="I3748">
            <v>10</v>
          </cell>
        </row>
        <row r="3749">
          <cell r="E3749" t="str">
            <v>ID064298</v>
          </cell>
          <cell r="G3749" t="str">
            <v>SCREW CT SERIES</v>
          </cell>
          <cell r="H3749" t="str">
            <v>5X6.25</v>
          </cell>
          <cell r="I3749">
            <v>10</v>
          </cell>
        </row>
        <row r="3750">
          <cell r="E3750" t="str">
            <v>ID064309</v>
          </cell>
          <cell r="G3750" t="str">
            <v>SCREW CT SERIES</v>
          </cell>
          <cell r="H3750" t="str">
            <v>5N1.4</v>
          </cell>
          <cell r="I3750">
            <v>50</v>
          </cell>
        </row>
        <row r="3751">
          <cell r="E3751" t="str">
            <v>ID064625</v>
          </cell>
          <cell r="G3751" t="str">
            <v>BALL BEARING CT SERIES</v>
          </cell>
          <cell r="H3751" t="str">
            <v>5D7.6</v>
          </cell>
          <cell r="I3751">
            <v>2</v>
          </cell>
        </row>
        <row r="3752">
          <cell r="E3752" t="str">
            <v>ID064627</v>
          </cell>
          <cell r="G3752" t="str">
            <v>BALL BEARING</v>
          </cell>
          <cell r="H3752" t="str">
            <v>5T4.27</v>
          </cell>
          <cell r="I3752">
            <v>6</v>
          </cell>
        </row>
        <row r="3753">
          <cell r="E3753" t="str">
            <v>ID064628</v>
          </cell>
          <cell r="G3753" t="str">
            <v>BALL BEARING</v>
          </cell>
          <cell r="H3753" t="str">
            <v>5U6.4</v>
          </cell>
          <cell r="I3753">
            <v>11</v>
          </cell>
        </row>
        <row r="3754">
          <cell r="E3754" t="str">
            <v>ID064641</v>
          </cell>
          <cell r="G3754" t="str">
            <v>E RING CT SERIES</v>
          </cell>
          <cell r="H3754" t="str">
            <v>5H6.14</v>
          </cell>
          <cell r="I3754">
            <v>10</v>
          </cell>
        </row>
        <row r="3755">
          <cell r="E3755" t="str">
            <v>ID064678</v>
          </cell>
          <cell r="G3755" t="str">
            <v>O RING CT SERIES</v>
          </cell>
          <cell r="H3755" t="str">
            <v>5V7.3</v>
          </cell>
          <cell r="I3755">
            <v>10</v>
          </cell>
        </row>
        <row r="3756">
          <cell r="E3756" t="str">
            <v>ID064709</v>
          </cell>
          <cell r="G3756" t="str">
            <v>SPRING PIN CT SERIES</v>
          </cell>
          <cell r="H3756" t="str">
            <v>5H6.18</v>
          </cell>
          <cell r="I3756">
            <v>10</v>
          </cell>
        </row>
        <row r="3757">
          <cell r="E3757" t="str">
            <v>ID064720</v>
          </cell>
          <cell r="G3757" t="str">
            <v>PIN CT SERIES</v>
          </cell>
          <cell r="H3757" t="str">
            <v>5T5.26</v>
          </cell>
          <cell r="I3757">
            <v>10</v>
          </cell>
        </row>
        <row r="3758">
          <cell r="E3758" t="str">
            <v>ID064727</v>
          </cell>
          <cell r="G3758" t="str">
            <v>SPRING WASHER CT SERIES</v>
          </cell>
          <cell r="H3758" t="str">
            <v>5H6.20</v>
          </cell>
          <cell r="I3758">
            <v>5</v>
          </cell>
        </row>
        <row r="3759">
          <cell r="E3759" t="str">
            <v>ID067025</v>
          </cell>
          <cell r="G3759" t="str">
            <v>MOVING GUIDE</v>
          </cell>
          <cell r="H3759" t="str">
            <v>5T4.25</v>
          </cell>
          <cell r="I3759">
            <v>8</v>
          </cell>
        </row>
        <row r="3760">
          <cell r="E3760" t="str">
            <v>ID067029</v>
          </cell>
          <cell r="G3760" t="str">
            <v>MAIN SHAFT</v>
          </cell>
          <cell r="H3760" t="str">
            <v>5T4.26</v>
          </cell>
          <cell r="I3760">
            <v>3</v>
          </cell>
        </row>
        <row r="3761">
          <cell r="E3761" t="str">
            <v>ID072758</v>
          </cell>
          <cell r="G3761" t="str">
            <v>LOWER SHAFT GEAR BTK KL-REF</v>
          </cell>
          <cell r="H3761" t="str">
            <v>5AE6</v>
          </cell>
          <cell r="I3761">
            <v>3</v>
          </cell>
        </row>
        <row r="3762">
          <cell r="E3762" t="str">
            <v>ID087409</v>
          </cell>
          <cell r="G3762" t="str">
            <v>SOLENOID VALVE WITH HOSE</v>
          </cell>
          <cell r="H3762" t="str">
            <v>PA4.7</v>
          </cell>
          <cell r="I3762">
            <v>5</v>
          </cell>
        </row>
        <row r="3763">
          <cell r="E3763" t="str">
            <v>ID087411</v>
          </cell>
          <cell r="G3763" t="str">
            <v>FLEXIBLE COVER</v>
          </cell>
          <cell r="H3763" t="str">
            <v>PA4.2</v>
          </cell>
          <cell r="I3763">
            <v>7</v>
          </cell>
        </row>
        <row r="3764">
          <cell r="E3764" t="str">
            <v>ID087412</v>
          </cell>
          <cell r="G3764" t="str">
            <v>SCREW</v>
          </cell>
          <cell r="H3764" t="str">
            <v>PA4.1</v>
          </cell>
          <cell r="I3764">
            <v>4</v>
          </cell>
        </row>
        <row r="3765">
          <cell r="E3765" t="str">
            <v>ID087679</v>
          </cell>
          <cell r="G3765" t="str">
            <v>SEAL GUIDE</v>
          </cell>
          <cell r="H3765" t="str">
            <v>5U5.6</v>
          </cell>
          <cell r="I3765">
            <v>9</v>
          </cell>
        </row>
        <row r="3766">
          <cell r="E3766" t="str">
            <v>ID087702</v>
          </cell>
          <cell r="G3766" t="str">
            <v>PLUG</v>
          </cell>
          <cell r="H3766" t="str">
            <v>5F1.2</v>
          </cell>
          <cell r="I3766">
            <v>4</v>
          </cell>
        </row>
        <row r="3767">
          <cell r="E3767" t="str">
            <v>ID087750</v>
          </cell>
          <cell r="G3767" t="str">
            <v>KNIFE MOUNTING BASE</v>
          </cell>
          <cell r="H3767" t="str">
            <v>5Y2</v>
          </cell>
          <cell r="I3767">
            <v>3</v>
          </cell>
        </row>
        <row r="3768">
          <cell r="E3768" t="str">
            <v>ID087779</v>
          </cell>
          <cell r="G3768" t="str">
            <v>TERMAINAL HOLDER SUPPORT</v>
          </cell>
          <cell r="H3768" t="str">
            <v>5I5.2</v>
          </cell>
          <cell r="I3768">
            <v>1</v>
          </cell>
        </row>
        <row r="3769">
          <cell r="E3769" t="str">
            <v>ID087783</v>
          </cell>
          <cell r="G3769" t="str">
            <v>HOLDER ARM</v>
          </cell>
          <cell r="H3769" t="str">
            <v>5E1.8</v>
          </cell>
          <cell r="I3769">
            <v>13</v>
          </cell>
        </row>
        <row r="3770">
          <cell r="E3770" t="str">
            <v>ID087796</v>
          </cell>
          <cell r="G3770" t="str">
            <v>DIFF FEED DOG</v>
          </cell>
          <cell r="H3770" t="str">
            <v>5I7.6</v>
          </cell>
          <cell r="I3770">
            <v>40</v>
          </cell>
        </row>
        <row r="3771">
          <cell r="E3771" t="str">
            <v>ID087797</v>
          </cell>
          <cell r="G3771" t="str">
            <v>FEED DOG</v>
          </cell>
          <cell r="H3771" t="str">
            <v>5G7.4</v>
          </cell>
          <cell r="I3771">
            <v>1</v>
          </cell>
        </row>
        <row r="3772">
          <cell r="E3772" t="str">
            <v>ID087806</v>
          </cell>
          <cell r="G3772" t="str">
            <v>REVERSE FEED SWITCH UNIT</v>
          </cell>
          <cell r="H3772" t="str">
            <v>5AG6</v>
          </cell>
          <cell r="I3772">
            <v>2</v>
          </cell>
        </row>
        <row r="3773">
          <cell r="E3773" t="str">
            <v>ID087808</v>
          </cell>
          <cell r="G3773" t="str">
            <v>SCREW</v>
          </cell>
          <cell r="H3773" t="str">
            <v>5H5.30</v>
          </cell>
          <cell r="I3773">
            <v>18</v>
          </cell>
        </row>
        <row r="3774">
          <cell r="E3774" t="str">
            <v>ID087812</v>
          </cell>
          <cell r="G3774" t="str">
            <v>SCREW</v>
          </cell>
          <cell r="H3774" t="str">
            <v>5H4.1</v>
          </cell>
          <cell r="I3774">
            <v>22</v>
          </cell>
        </row>
        <row r="3775">
          <cell r="E3775" t="str">
            <v>ID087818</v>
          </cell>
          <cell r="G3775" t="str">
            <v>PRESSER BAR</v>
          </cell>
          <cell r="H3775" t="str">
            <v>5AC7</v>
          </cell>
          <cell r="I3775">
            <v>1</v>
          </cell>
        </row>
        <row r="3776">
          <cell r="E3776" t="str">
            <v>ID087824</v>
          </cell>
          <cell r="G3776" t="str">
            <v>NEEDLE CLAMP WITH(1/4)</v>
          </cell>
          <cell r="H3776" t="str">
            <v>5AC4.5</v>
          </cell>
          <cell r="I3776">
            <v>1</v>
          </cell>
        </row>
        <row r="3777">
          <cell r="E3777" t="str">
            <v>ID087825</v>
          </cell>
          <cell r="G3777" t="str">
            <v>NEEDLE PLATE (1/4)</v>
          </cell>
          <cell r="H3777" t="str">
            <v>5AC3.9</v>
          </cell>
          <cell r="I3777">
            <v>1</v>
          </cell>
        </row>
        <row r="3778">
          <cell r="E3778" t="str">
            <v>ID087829</v>
          </cell>
          <cell r="G3778" t="str">
            <v>CONNECTING ARM ASM</v>
          </cell>
          <cell r="H3778" t="str">
            <v>5AG6</v>
          </cell>
          <cell r="I3778">
            <v>1</v>
          </cell>
        </row>
        <row r="3779">
          <cell r="E3779" t="str">
            <v>ID087835</v>
          </cell>
          <cell r="G3779" t="str">
            <v>KNEE LIFTING CROSS ROD</v>
          </cell>
          <cell r="H3779" t="str">
            <v>5AG6</v>
          </cell>
          <cell r="I3779">
            <v>5</v>
          </cell>
        </row>
        <row r="3780">
          <cell r="E3780" t="str">
            <v>ID087841</v>
          </cell>
          <cell r="G3780" t="str">
            <v>BUSHING</v>
          </cell>
          <cell r="H3780" t="str">
            <v>5AF1.8</v>
          </cell>
          <cell r="I3780">
            <v>1</v>
          </cell>
        </row>
        <row r="3781">
          <cell r="E3781" t="str">
            <v>ID087843</v>
          </cell>
          <cell r="G3781" t="str">
            <v>BUTTON PRESSER HOLDER</v>
          </cell>
          <cell r="H3781" t="str">
            <v>5AF2.9</v>
          </cell>
          <cell r="I3781">
            <v>4</v>
          </cell>
        </row>
        <row r="3782">
          <cell r="E3782" t="str">
            <v>ID087846</v>
          </cell>
          <cell r="G3782" t="str">
            <v>BUSHING</v>
          </cell>
          <cell r="H3782" t="str">
            <v>5U6.2</v>
          </cell>
          <cell r="I3782">
            <v>5</v>
          </cell>
        </row>
        <row r="3783">
          <cell r="E3783" t="str">
            <v>ID087860</v>
          </cell>
          <cell r="G3783" t="str">
            <v>OPENING CAM SETTING PLATE</v>
          </cell>
          <cell r="H3783" t="str">
            <v>5AD6.2</v>
          </cell>
          <cell r="I3783">
            <v>3</v>
          </cell>
        </row>
        <row r="3784">
          <cell r="E3784" t="str">
            <v>ID087862</v>
          </cell>
          <cell r="G3784" t="str">
            <v>OPENING CAM</v>
          </cell>
          <cell r="H3784" t="str">
            <v>5AD4.1</v>
          </cell>
          <cell r="I3784">
            <v>3</v>
          </cell>
        </row>
        <row r="3785">
          <cell r="E3785" t="str">
            <v>ID087863</v>
          </cell>
          <cell r="G3785" t="str">
            <v>WASHER,PLAIN</v>
          </cell>
          <cell r="H3785" t="str">
            <v>5AD3.9</v>
          </cell>
          <cell r="I3785">
            <v>5</v>
          </cell>
        </row>
        <row r="3786">
          <cell r="E3786" t="str">
            <v>ID087868</v>
          </cell>
          <cell r="G3786" t="str">
            <v>OIL SEAL</v>
          </cell>
          <cell r="H3786" t="str">
            <v>5W7.3</v>
          </cell>
          <cell r="I3786">
            <v>2</v>
          </cell>
        </row>
        <row r="3787">
          <cell r="E3787" t="str">
            <v>ID087869</v>
          </cell>
          <cell r="G3787" t="str">
            <v>BUSHING</v>
          </cell>
          <cell r="H3787" t="str">
            <v>5V5.6</v>
          </cell>
          <cell r="I3787">
            <v>1</v>
          </cell>
        </row>
        <row r="3788">
          <cell r="E3788" t="str">
            <v>ID087871</v>
          </cell>
          <cell r="G3788" t="str">
            <v>BEARING</v>
          </cell>
          <cell r="H3788" t="str">
            <v>5V5.7</v>
          </cell>
          <cell r="I3788">
            <v>3</v>
          </cell>
        </row>
        <row r="3789">
          <cell r="E3789" t="str">
            <v>ID087872</v>
          </cell>
          <cell r="G3789" t="str">
            <v>BUTTON HOLE PANEL COVER</v>
          </cell>
          <cell r="H3789" t="str">
            <v>5AF3</v>
          </cell>
          <cell r="I3789">
            <v>1</v>
          </cell>
        </row>
        <row r="3790">
          <cell r="E3790" t="str">
            <v>ID087877</v>
          </cell>
          <cell r="G3790" t="str">
            <v>THREAD TAKE-UP SPRING</v>
          </cell>
          <cell r="H3790" t="str">
            <v>5AD4.6</v>
          </cell>
          <cell r="I3790">
            <v>8</v>
          </cell>
        </row>
        <row r="3791">
          <cell r="E3791" t="str">
            <v>ID087883</v>
          </cell>
          <cell r="G3791" t="str">
            <v>WASHER</v>
          </cell>
          <cell r="H3791" t="str">
            <v>5W2.8</v>
          </cell>
          <cell r="I3791">
            <v>7</v>
          </cell>
        </row>
        <row r="3792">
          <cell r="E3792" t="str">
            <v>ID087884</v>
          </cell>
          <cell r="G3792" t="str">
            <v>WASHER</v>
          </cell>
          <cell r="H3792" t="str">
            <v>5P5.3</v>
          </cell>
          <cell r="I3792">
            <v>7</v>
          </cell>
        </row>
        <row r="3793">
          <cell r="E3793" t="str">
            <v>ID087885</v>
          </cell>
          <cell r="G3793" t="str">
            <v>NUT</v>
          </cell>
          <cell r="H3793" t="str">
            <v>5Q1.4</v>
          </cell>
          <cell r="I3793">
            <v>2</v>
          </cell>
        </row>
        <row r="3794">
          <cell r="E3794" t="str">
            <v>ID087886</v>
          </cell>
          <cell r="G3794" t="str">
            <v>LOWER THREAD RETAINER</v>
          </cell>
          <cell r="H3794" t="str">
            <v>5AD3.6</v>
          </cell>
          <cell r="I3794">
            <v>3</v>
          </cell>
        </row>
        <row r="3795">
          <cell r="E3795" t="str">
            <v>ID087893</v>
          </cell>
          <cell r="G3795" t="str">
            <v>ORING</v>
          </cell>
          <cell r="H3795" t="str">
            <v>5AH2.1</v>
          </cell>
          <cell r="I3795">
            <v>5</v>
          </cell>
        </row>
        <row r="3796">
          <cell r="E3796" t="str">
            <v>ID087894</v>
          </cell>
          <cell r="G3796" t="str">
            <v>ORING</v>
          </cell>
          <cell r="H3796" t="str">
            <v>5AH1.4</v>
          </cell>
          <cell r="I3796">
            <v>7</v>
          </cell>
        </row>
        <row r="3797">
          <cell r="E3797" t="str">
            <v>ID087909</v>
          </cell>
          <cell r="G3797" t="str">
            <v>INSULATING PIECES</v>
          </cell>
          <cell r="H3797" t="str">
            <v>5AB4</v>
          </cell>
          <cell r="I3797">
            <v>33</v>
          </cell>
        </row>
        <row r="3798">
          <cell r="E3798" t="str">
            <v>ID087910</v>
          </cell>
          <cell r="G3798" t="str">
            <v>BOW -SHAPE SPRING</v>
          </cell>
          <cell r="H3798" t="str">
            <v>5AB4</v>
          </cell>
          <cell r="I3798">
            <v>26</v>
          </cell>
        </row>
        <row r="3799">
          <cell r="E3799" t="str">
            <v>ID087916</v>
          </cell>
          <cell r="F3799" t="str">
            <v>Vòng bi 6201LLU</v>
          </cell>
          <cell r="G3799" t="str">
            <v>BALL-BEARING 6201</v>
          </cell>
          <cell r="H3799" t="str">
            <v>MB1.2</v>
          </cell>
          <cell r="I3799">
            <v>23</v>
          </cell>
        </row>
        <row r="3800">
          <cell r="E3800" t="str">
            <v>ID087926</v>
          </cell>
          <cell r="F3800" t="str">
            <v>Biến áp vô cấp 1 pha SD - 255</v>
          </cell>
          <cell r="G3800" t="str">
            <v>TRANSFORMER</v>
          </cell>
          <cell r="H3800" t="str">
            <v>MD1.1</v>
          </cell>
          <cell r="I3800">
            <v>2</v>
          </cell>
        </row>
        <row r="3801">
          <cell r="E3801" t="str">
            <v>ID087929</v>
          </cell>
          <cell r="F3801" t="str">
            <v>Contactor 3P 12A 220VAC (LC1D12M7)  hiệu Schneider</v>
          </cell>
          <cell r="G3801" t="str">
            <v>DISCHARGE VALVE REED</v>
          </cell>
          <cell r="H3801" t="str">
            <v>MB3.2</v>
          </cell>
          <cell r="I3801">
            <v>4</v>
          </cell>
        </row>
        <row r="3802">
          <cell r="E3802" t="str">
            <v>ID087930</v>
          </cell>
          <cell r="F3802" t="str">
            <v>Contactor 3P 25A 220VAC (LC1D25M7)  hiệu Schneider</v>
          </cell>
          <cell r="G3802" t="str">
            <v>OIL AND COMPRESSED RING</v>
          </cell>
          <cell r="H3802" t="str">
            <v>MB3.2</v>
          </cell>
          <cell r="I3802">
            <v>7</v>
          </cell>
        </row>
        <row r="3803">
          <cell r="E3803" t="str">
            <v>ID087932</v>
          </cell>
          <cell r="G3803" t="str">
            <v>NEEDLES</v>
          </cell>
          <cell r="H3803" t="str">
            <v>5AM5</v>
          </cell>
          <cell r="I3803">
            <v>7720</v>
          </cell>
        </row>
        <row r="3804">
          <cell r="E3804" t="str">
            <v>ID087933</v>
          </cell>
          <cell r="G3804" t="str">
            <v>NEEDLES</v>
          </cell>
          <cell r="H3804" t="str">
            <v>5AM7</v>
          </cell>
          <cell r="I3804">
            <v>1990</v>
          </cell>
        </row>
        <row r="3805">
          <cell r="E3805" t="str">
            <v>ID087934</v>
          </cell>
          <cell r="G3805" t="str">
            <v>NEEDLES</v>
          </cell>
          <cell r="H3805" t="str">
            <v>5AM6</v>
          </cell>
          <cell r="I3805">
            <v>1580</v>
          </cell>
        </row>
        <row r="3806">
          <cell r="E3806" t="str">
            <v>ID087935</v>
          </cell>
          <cell r="G3806" t="str">
            <v>NEEDLES</v>
          </cell>
          <cell r="H3806" t="str">
            <v>5AN5</v>
          </cell>
          <cell r="I3806">
            <v>18500</v>
          </cell>
        </row>
        <row r="3807">
          <cell r="E3807" t="str">
            <v>ID087936</v>
          </cell>
          <cell r="G3807" t="str">
            <v>NEEDLES</v>
          </cell>
          <cell r="H3807" t="str">
            <v>5AL6</v>
          </cell>
          <cell r="I3807">
            <v>700</v>
          </cell>
        </row>
        <row r="3808">
          <cell r="E3808" t="str">
            <v>ID087937</v>
          </cell>
          <cell r="F3808" t="str">
            <v>Súng khí</v>
          </cell>
          <cell r="G3808" t="str">
            <v>SPRAY GUN</v>
          </cell>
          <cell r="H3808" t="str">
            <v>MB1.4</v>
          </cell>
          <cell r="I3808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AM CHIEU (2)"/>
      <sheetName val="BANG THAM CHIEU"/>
      <sheetName val="Sheet4"/>
      <sheetName val="IC238-Dau ky"/>
      <sheetName val="IC238-Cuoi ky"/>
      <sheetName val="Sheet2"/>
      <sheetName val="Sheet3"/>
      <sheetName val="IC21"/>
      <sheetName val="NHAP"/>
      <sheetName val="Vị trí thiết bị xe nâng điện"/>
      <sheetName val="Thiết bị đã hủy"/>
      <sheetName val="Oseven7 - Epoxy"/>
      <sheetName val="Nháp"/>
      <sheetName val="Sheet1"/>
    </sheetNames>
    <sheetDataSet>
      <sheetData sheetId="0" refreshError="1"/>
      <sheetData sheetId="1">
        <row r="4">
          <cell r="E4" t="str">
            <v>ID087937</v>
          </cell>
          <cell r="F4">
            <v>2900</v>
          </cell>
          <cell r="G4" t="str">
            <v>M10x100mm</v>
          </cell>
          <cell r="H4" t="str">
            <v>A</v>
          </cell>
          <cell r="I4" t="str">
            <v>SP-37</v>
          </cell>
          <cell r="J4" t="str">
            <v>cái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100</v>
          </cell>
          <cell r="R4">
            <v>200</v>
          </cell>
          <cell r="S4" t="str">
            <v>6 tháng</v>
          </cell>
        </row>
        <row r="5">
          <cell r="E5" t="str">
            <v>ID055279</v>
          </cell>
          <cell r="F5">
            <v>140000</v>
          </cell>
          <cell r="G5" t="str">
            <v>KST-308L</v>
          </cell>
          <cell r="H5" t="str">
            <v>A</v>
          </cell>
          <cell r="I5" t="str">
            <v>A-11</v>
          </cell>
          <cell r="J5" t="str">
            <v>Hộp</v>
          </cell>
          <cell r="K5">
            <v>5</v>
          </cell>
          <cell r="L5">
            <v>0</v>
          </cell>
          <cell r="M5">
            <v>0</v>
          </cell>
          <cell r="N5">
            <v>5</v>
          </cell>
          <cell r="O5">
            <v>5</v>
          </cell>
          <cell r="P5">
            <v>0</v>
          </cell>
          <cell r="Q5">
            <v>2</v>
          </cell>
          <cell r="R5">
            <v>4</v>
          </cell>
          <cell r="S5" t="str">
            <v>1 năm</v>
          </cell>
        </row>
        <row r="6">
          <cell r="E6" t="str">
            <v>ID057302</v>
          </cell>
          <cell r="F6">
            <v>60000</v>
          </cell>
          <cell r="G6" t="str">
            <v>KT- 421</v>
          </cell>
          <cell r="H6" t="str">
            <v>A</v>
          </cell>
          <cell r="I6" t="str">
            <v>A-015</v>
          </cell>
          <cell r="J6" t="str">
            <v>hộp</v>
          </cell>
          <cell r="K6">
            <v>16</v>
          </cell>
          <cell r="L6">
            <v>0</v>
          </cell>
          <cell r="M6">
            <v>0</v>
          </cell>
          <cell r="N6">
            <v>16</v>
          </cell>
          <cell r="O6">
            <v>16</v>
          </cell>
          <cell r="P6">
            <v>0</v>
          </cell>
          <cell r="Q6">
            <v>8</v>
          </cell>
          <cell r="R6">
            <v>16</v>
          </cell>
          <cell r="S6" t="str">
            <v>2 tháng</v>
          </cell>
        </row>
        <row r="7">
          <cell r="E7" t="str">
            <v>ID057028</v>
          </cell>
          <cell r="F7">
            <v>10000</v>
          </cell>
          <cell r="G7" t="str">
            <v>DN15</v>
          </cell>
          <cell r="H7" t="str">
            <v>A</v>
          </cell>
          <cell r="I7" t="str">
            <v>O-039</v>
          </cell>
          <cell r="J7" t="str">
            <v>cái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5</v>
          </cell>
          <cell r="R7">
            <v>10</v>
          </cell>
          <cell r="S7" t="str">
            <v>6 tháng</v>
          </cell>
        </row>
        <row r="8">
          <cell r="E8" t="str">
            <v>ID087892</v>
          </cell>
          <cell r="F8">
            <v>305000</v>
          </cell>
          <cell r="G8" t="str">
            <v xml:space="preserve">A9F74232 </v>
          </cell>
          <cell r="H8" t="str">
            <v>E</v>
          </cell>
          <cell r="I8" t="str">
            <v>E-3x4</v>
          </cell>
          <cell r="J8" t="str">
            <v>cái</v>
          </cell>
          <cell r="K8">
            <v>5</v>
          </cell>
          <cell r="L8">
            <v>0</v>
          </cell>
          <cell r="M8">
            <v>0</v>
          </cell>
          <cell r="N8">
            <v>5</v>
          </cell>
          <cell r="O8">
            <v>5</v>
          </cell>
          <cell r="P8">
            <v>0</v>
          </cell>
          <cell r="Q8">
            <v>5</v>
          </cell>
          <cell r="R8">
            <v>10</v>
          </cell>
          <cell r="S8" t="str">
            <v>1 năm</v>
          </cell>
        </row>
        <row r="9">
          <cell r="E9" t="str">
            <v>ID087916</v>
          </cell>
          <cell r="F9">
            <v>60000</v>
          </cell>
          <cell r="G9" t="str">
            <v>6201LLU</v>
          </cell>
          <cell r="H9" t="str">
            <v>A</v>
          </cell>
          <cell r="I9" t="str">
            <v>A-6201</v>
          </cell>
          <cell r="J9" t="str">
            <v>cái</v>
          </cell>
          <cell r="K9">
            <v>14</v>
          </cell>
          <cell r="L9">
            <v>0</v>
          </cell>
          <cell r="M9">
            <v>0</v>
          </cell>
          <cell r="N9">
            <v>14</v>
          </cell>
          <cell r="O9">
            <v>14</v>
          </cell>
          <cell r="P9">
            <v>0</v>
          </cell>
          <cell r="Q9">
            <v>10</v>
          </cell>
          <cell r="R9">
            <v>20</v>
          </cell>
          <cell r="S9" t="str">
            <v>1 năm</v>
          </cell>
        </row>
        <row r="10">
          <cell r="E10" t="str">
            <v>ID087928</v>
          </cell>
          <cell r="F10">
            <v>1751500</v>
          </cell>
          <cell r="G10"/>
          <cell r="H10" t="str">
            <v>E</v>
          </cell>
          <cell r="I10" t="str">
            <v>SP-30A24V</v>
          </cell>
          <cell r="J10" t="str">
            <v>cái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E11" t="str">
            <v>ID087926</v>
          </cell>
          <cell r="F11">
            <v>1124350</v>
          </cell>
          <cell r="G11" t="str">
            <v>SD - 255</v>
          </cell>
          <cell r="H11" t="str">
            <v>E</v>
          </cell>
          <cell r="I11" t="str">
            <v>E-SD-255</v>
          </cell>
          <cell r="J11" t="str">
            <v>cái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/>
          <cell r="S11"/>
        </row>
        <row r="12">
          <cell r="E12" t="str">
            <v>ID005705</v>
          </cell>
          <cell r="F12">
            <v>65000</v>
          </cell>
          <cell r="G12"/>
          <cell r="H12" t="str">
            <v>E</v>
          </cell>
          <cell r="I12">
            <v>100</v>
          </cell>
          <cell r="J12" t="str">
            <v>cái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E13" t="str">
            <v>ID027478</v>
          </cell>
          <cell r="F13">
            <v>45000</v>
          </cell>
          <cell r="G13" t="str">
            <v>A46</v>
          </cell>
          <cell r="H13" t="str">
            <v>A</v>
          </cell>
          <cell r="I13" t="str">
            <v>A-27</v>
          </cell>
          <cell r="J13" t="str">
            <v>sợi</v>
          </cell>
          <cell r="K13">
            <v>9</v>
          </cell>
          <cell r="L13">
            <v>0</v>
          </cell>
          <cell r="M13">
            <v>0</v>
          </cell>
          <cell r="N13">
            <v>9</v>
          </cell>
          <cell r="O13">
            <v>9</v>
          </cell>
          <cell r="P13">
            <v>0</v>
          </cell>
          <cell r="Q13">
            <v>5</v>
          </cell>
          <cell r="R13">
            <v>10</v>
          </cell>
          <cell r="S13" t="str">
            <v>1 năm</v>
          </cell>
        </row>
        <row r="14">
          <cell r="E14" t="str">
            <v>ID052233</v>
          </cell>
          <cell r="F14">
            <v>3878000</v>
          </cell>
          <cell r="G14">
            <v>50460103</v>
          </cell>
          <cell r="H14" t="str">
            <v>SPXNĐ</v>
          </cell>
          <cell r="I14" t="str">
            <v>SP-17</v>
          </cell>
          <cell r="J14" t="str">
            <v>cái</v>
          </cell>
          <cell r="K14">
            <v>3</v>
          </cell>
          <cell r="L14">
            <v>0</v>
          </cell>
          <cell r="M14">
            <v>0</v>
          </cell>
          <cell r="N14">
            <v>3</v>
          </cell>
          <cell r="O14">
            <v>3</v>
          </cell>
          <cell r="P14">
            <v>0</v>
          </cell>
          <cell r="Q14">
            <v>4</v>
          </cell>
          <cell r="R14">
            <v>8</v>
          </cell>
          <cell r="S14" t="str">
            <v>đăt dự phòng</v>
          </cell>
        </row>
        <row r="15">
          <cell r="E15" t="str">
            <v>ID052234</v>
          </cell>
          <cell r="F15">
            <v>8115000</v>
          </cell>
          <cell r="G15">
            <v>51458304</v>
          </cell>
          <cell r="H15" t="str">
            <v>SPXNĐ</v>
          </cell>
          <cell r="I15" t="str">
            <v>EFG320</v>
          </cell>
          <cell r="J15" t="str">
            <v>cái</v>
          </cell>
          <cell r="K15">
            <v>2</v>
          </cell>
          <cell r="L15">
            <v>0</v>
          </cell>
          <cell r="M15">
            <v>0</v>
          </cell>
          <cell r="N15">
            <v>2</v>
          </cell>
          <cell r="O15">
            <v>2</v>
          </cell>
          <cell r="P15">
            <v>0</v>
          </cell>
          <cell r="Q15">
            <v>4</v>
          </cell>
          <cell r="R15">
            <v>8</v>
          </cell>
          <cell r="S15" t="str">
            <v>đăt dự phòng</v>
          </cell>
        </row>
        <row r="16">
          <cell r="E16" t="str">
            <v>ID052236</v>
          </cell>
          <cell r="F16">
            <v>1993000</v>
          </cell>
          <cell r="G16">
            <v>51077215</v>
          </cell>
          <cell r="H16" t="str">
            <v>SPXNĐ</v>
          </cell>
          <cell r="I16" t="str">
            <v>SP-39</v>
          </cell>
          <cell r="J16" t="str">
            <v>cái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6</v>
          </cell>
          <cell r="R16">
            <v>12</v>
          </cell>
          <cell r="S16" t="str">
            <v>đăt dự phòng</v>
          </cell>
        </row>
        <row r="17">
          <cell r="E17" t="str">
            <v>ID052237</v>
          </cell>
          <cell r="F17">
            <v>8713000</v>
          </cell>
          <cell r="G17">
            <v>51160625</v>
          </cell>
          <cell r="H17" t="str">
            <v>SPXNĐ</v>
          </cell>
          <cell r="I17" t="str">
            <v>SP-45</v>
          </cell>
          <cell r="J17" t="str">
            <v>cái</v>
          </cell>
          <cell r="K17">
            <v>2</v>
          </cell>
          <cell r="L17">
            <v>0</v>
          </cell>
          <cell r="M17">
            <v>0</v>
          </cell>
          <cell r="N17">
            <v>2</v>
          </cell>
          <cell r="O17">
            <v>2</v>
          </cell>
          <cell r="P17">
            <v>0</v>
          </cell>
          <cell r="Q17">
            <v>6</v>
          </cell>
          <cell r="R17">
            <v>12</v>
          </cell>
          <cell r="S17" t="str">
            <v>đăt dự phòng</v>
          </cell>
        </row>
        <row r="18">
          <cell r="E18" t="str">
            <v>ID055143</v>
          </cell>
          <cell r="F18">
            <v>11758000</v>
          </cell>
          <cell r="G18" t="str">
            <v>CN7510A2001</v>
          </cell>
          <cell r="H18" t="str">
            <v>SPĐH</v>
          </cell>
          <cell r="I18" t="str">
            <v>SP-18</v>
          </cell>
          <cell r="J18" t="str">
            <v>bộ</v>
          </cell>
          <cell r="K18">
            <v>6</v>
          </cell>
          <cell r="L18">
            <v>0</v>
          </cell>
          <cell r="M18">
            <v>0</v>
          </cell>
          <cell r="N18">
            <v>6</v>
          </cell>
          <cell r="O18">
            <v>6</v>
          </cell>
          <cell r="P18">
            <v>0</v>
          </cell>
          <cell r="Q18">
            <v>2</v>
          </cell>
          <cell r="R18">
            <v>4</v>
          </cell>
          <cell r="S18" t="str">
            <v>1 năm</v>
          </cell>
        </row>
        <row r="19">
          <cell r="E19" t="str">
            <v>ID055145</v>
          </cell>
          <cell r="F19">
            <v>0</v>
          </cell>
          <cell r="G19"/>
          <cell r="H19" t="str">
            <v>E</v>
          </cell>
          <cell r="I19" t="str">
            <v>SP-33</v>
          </cell>
          <cell r="J19" t="str">
            <v>cuộn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E20" t="str">
            <v>ID057040</v>
          </cell>
          <cell r="F20">
            <v>6000</v>
          </cell>
          <cell r="G20" t="str">
            <v>DN15</v>
          </cell>
          <cell r="H20" t="str">
            <v>A</v>
          </cell>
          <cell r="I20" t="str">
            <v>O-137</v>
          </cell>
          <cell r="J20" t="str">
            <v>cái</v>
          </cell>
          <cell r="K20">
            <v>14</v>
          </cell>
          <cell r="L20">
            <v>0</v>
          </cell>
          <cell r="M20">
            <v>0</v>
          </cell>
          <cell r="N20">
            <v>14</v>
          </cell>
          <cell r="O20">
            <v>14</v>
          </cell>
          <cell r="P20">
            <v>0</v>
          </cell>
          <cell r="Q20">
            <v>10</v>
          </cell>
          <cell r="R20">
            <v>20</v>
          </cell>
          <cell r="S20" t="str">
            <v>6 tháng</v>
          </cell>
        </row>
        <row r="21">
          <cell r="E21" t="str">
            <v>ID055278</v>
          </cell>
          <cell r="F21">
            <v>45000</v>
          </cell>
          <cell r="G21" t="str">
            <v>B72</v>
          </cell>
          <cell r="H21" t="str">
            <v>A</v>
          </cell>
          <cell r="I21" t="str">
            <v>A-027</v>
          </cell>
          <cell r="J21" t="str">
            <v>sợi</v>
          </cell>
          <cell r="K21">
            <v>28</v>
          </cell>
          <cell r="L21">
            <v>0</v>
          </cell>
          <cell r="M21">
            <v>0</v>
          </cell>
          <cell r="N21">
            <v>28</v>
          </cell>
          <cell r="O21">
            <v>28</v>
          </cell>
          <cell r="P21">
            <v>0</v>
          </cell>
          <cell r="Q21">
            <v>10</v>
          </cell>
          <cell r="R21">
            <v>20</v>
          </cell>
          <cell r="S21" t="str">
            <v>6 tháng</v>
          </cell>
        </row>
        <row r="22">
          <cell r="E22" t="str">
            <v>ID055785</v>
          </cell>
          <cell r="F22">
            <v>70000</v>
          </cell>
          <cell r="G22" t="str">
            <v>HBST 24V-70W</v>
          </cell>
          <cell r="H22" t="str">
            <v>SPXNĐ</v>
          </cell>
          <cell r="I22" t="str">
            <v>E-077</v>
          </cell>
          <cell r="J22" t="str">
            <v>viên</v>
          </cell>
          <cell r="K22">
            <v>13</v>
          </cell>
          <cell r="L22">
            <v>0</v>
          </cell>
          <cell r="M22">
            <v>0</v>
          </cell>
          <cell r="N22">
            <v>13</v>
          </cell>
          <cell r="O22">
            <v>13</v>
          </cell>
          <cell r="P22">
            <v>0</v>
          </cell>
          <cell r="Q22">
            <v>4</v>
          </cell>
          <cell r="R22">
            <v>8</v>
          </cell>
          <cell r="S22" t="str">
            <v>đăt dự phòng</v>
          </cell>
        </row>
        <row r="23">
          <cell r="E23" t="str">
            <v>ID055446</v>
          </cell>
          <cell r="F23">
            <v>3835000</v>
          </cell>
          <cell r="G23" t="str">
            <v>R407C</v>
          </cell>
          <cell r="H23" t="str">
            <v>SPĐH</v>
          </cell>
          <cell r="I23" t="str">
            <v>O-048</v>
          </cell>
          <cell r="J23" t="str">
            <v>bình</v>
          </cell>
          <cell r="K23">
            <v>2</v>
          </cell>
          <cell r="L23">
            <v>0</v>
          </cell>
          <cell r="M23">
            <v>0</v>
          </cell>
          <cell r="N23">
            <v>2</v>
          </cell>
          <cell r="O23">
            <v>2</v>
          </cell>
          <cell r="P23">
            <v>0</v>
          </cell>
          <cell r="Q23">
            <v>3</v>
          </cell>
          <cell r="R23">
            <v>6</v>
          </cell>
          <cell r="S23" t="str">
            <v>3 tháng</v>
          </cell>
        </row>
        <row r="24">
          <cell r="E24" t="str">
            <v>ID055517</v>
          </cell>
          <cell r="F24">
            <v>48000</v>
          </cell>
          <cell r="G24" t="str">
            <v>6203zze</v>
          </cell>
          <cell r="H24" t="str">
            <v>A</v>
          </cell>
          <cell r="I24" t="str">
            <v>A-011</v>
          </cell>
          <cell r="J24" t="str">
            <v>cái</v>
          </cell>
          <cell r="K24">
            <v>28</v>
          </cell>
          <cell r="L24">
            <v>0</v>
          </cell>
          <cell r="M24">
            <v>0</v>
          </cell>
          <cell r="N24">
            <v>28</v>
          </cell>
          <cell r="O24">
            <v>28</v>
          </cell>
          <cell r="P24">
            <v>0</v>
          </cell>
          <cell r="Q24">
            <v>10</v>
          </cell>
          <cell r="R24">
            <v>20</v>
          </cell>
          <cell r="S24" t="str">
            <v>6 tháng</v>
          </cell>
        </row>
        <row r="25">
          <cell r="E25" t="str">
            <v>ID055518</v>
          </cell>
          <cell r="F25">
            <v>40000</v>
          </cell>
          <cell r="G25" t="str">
            <v>6204zz</v>
          </cell>
          <cell r="H25" t="str">
            <v>A</v>
          </cell>
          <cell r="I25" t="str">
            <v>A-012</v>
          </cell>
          <cell r="J25" t="str">
            <v>cái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20</v>
          </cell>
          <cell r="R25">
            <v>40</v>
          </cell>
          <cell r="S25" t="str">
            <v>6 tháng</v>
          </cell>
        </row>
        <row r="26">
          <cell r="E26" t="str">
            <v>ID055519</v>
          </cell>
          <cell r="F26">
            <v>95000</v>
          </cell>
          <cell r="G26" t="str">
            <v>6205zz</v>
          </cell>
          <cell r="H26" t="str">
            <v>A</v>
          </cell>
          <cell r="I26" t="str">
            <v>A-013</v>
          </cell>
          <cell r="J26" t="str">
            <v>cái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20</v>
          </cell>
          <cell r="R26">
            <v>40</v>
          </cell>
          <cell r="S26" t="str">
            <v>6 tháng</v>
          </cell>
        </row>
        <row r="27">
          <cell r="E27" t="str">
            <v>ID055520</v>
          </cell>
          <cell r="F27">
            <v>55000</v>
          </cell>
          <cell r="G27" t="str">
            <v>6300zz</v>
          </cell>
          <cell r="H27" t="str">
            <v>A</v>
          </cell>
          <cell r="I27" t="str">
            <v>A-014</v>
          </cell>
          <cell r="J27" t="str">
            <v>cái</v>
          </cell>
          <cell r="K27">
            <v>31</v>
          </cell>
          <cell r="L27">
            <v>0</v>
          </cell>
          <cell r="M27">
            <v>0</v>
          </cell>
          <cell r="N27">
            <v>31</v>
          </cell>
          <cell r="O27">
            <v>31</v>
          </cell>
          <cell r="P27">
            <v>0</v>
          </cell>
          <cell r="Q27">
            <v>5</v>
          </cell>
          <cell r="R27">
            <v>10</v>
          </cell>
          <cell r="S27" t="str">
            <v>1 năm</v>
          </cell>
        </row>
        <row r="28">
          <cell r="E28" t="str">
            <v>ID055522</v>
          </cell>
          <cell r="F28">
            <v>75000</v>
          </cell>
          <cell r="G28" t="str">
            <v>6206zze</v>
          </cell>
          <cell r="H28" t="str">
            <v>A</v>
          </cell>
          <cell r="I28" t="str">
            <v>A-018</v>
          </cell>
          <cell r="J28" t="str">
            <v>cái</v>
          </cell>
          <cell r="K28">
            <v>18</v>
          </cell>
          <cell r="L28">
            <v>0</v>
          </cell>
          <cell r="M28">
            <v>0</v>
          </cell>
          <cell r="N28">
            <v>18</v>
          </cell>
          <cell r="O28">
            <v>18</v>
          </cell>
          <cell r="P28">
            <v>0</v>
          </cell>
          <cell r="Q28">
            <v>5</v>
          </cell>
          <cell r="R28">
            <v>10</v>
          </cell>
          <cell r="S28" t="str">
            <v>1 năm</v>
          </cell>
        </row>
        <row r="29">
          <cell r="E29" t="str">
            <v>ID055523</v>
          </cell>
          <cell r="F29">
            <v>52000</v>
          </cell>
          <cell r="G29" t="str">
            <v>6304zz</v>
          </cell>
          <cell r="H29" t="str">
            <v>A</v>
          </cell>
          <cell r="I29" t="str">
            <v>A-019</v>
          </cell>
          <cell r="J29" t="str">
            <v>cái</v>
          </cell>
          <cell r="K29">
            <v>20</v>
          </cell>
          <cell r="L29">
            <v>0</v>
          </cell>
          <cell r="M29">
            <v>0</v>
          </cell>
          <cell r="N29">
            <v>20</v>
          </cell>
          <cell r="O29">
            <v>20</v>
          </cell>
          <cell r="P29">
            <v>0</v>
          </cell>
          <cell r="Q29">
            <v>10</v>
          </cell>
          <cell r="R29">
            <v>20</v>
          </cell>
          <cell r="S29" t="str">
            <v>1 năm</v>
          </cell>
        </row>
        <row r="30">
          <cell r="E30" t="str">
            <v>ID055524</v>
          </cell>
          <cell r="F30">
            <v>100000</v>
          </cell>
          <cell r="G30" t="str">
            <v>6305zze</v>
          </cell>
          <cell r="H30" t="str">
            <v>A</v>
          </cell>
          <cell r="I30" t="str">
            <v>A-020</v>
          </cell>
          <cell r="J30" t="str">
            <v>cái</v>
          </cell>
          <cell r="K30">
            <v>14</v>
          </cell>
          <cell r="L30">
            <v>0</v>
          </cell>
          <cell r="M30">
            <v>0</v>
          </cell>
          <cell r="N30">
            <v>14</v>
          </cell>
          <cell r="O30">
            <v>14</v>
          </cell>
          <cell r="P30">
            <v>0</v>
          </cell>
          <cell r="Q30">
            <v>5</v>
          </cell>
          <cell r="R30">
            <v>10</v>
          </cell>
          <cell r="S30" t="str">
            <v>1 năm</v>
          </cell>
        </row>
        <row r="31">
          <cell r="E31" t="str">
            <v>ID055525</v>
          </cell>
          <cell r="F31">
            <v>44000</v>
          </cell>
          <cell r="G31" t="str">
            <v>6202zze</v>
          </cell>
          <cell r="H31" t="str">
            <v>A</v>
          </cell>
          <cell r="I31" t="str">
            <v>A-021</v>
          </cell>
          <cell r="J31" t="str">
            <v>cái</v>
          </cell>
          <cell r="K31">
            <v>49</v>
          </cell>
          <cell r="L31">
            <v>0</v>
          </cell>
          <cell r="M31">
            <v>0</v>
          </cell>
          <cell r="N31">
            <v>49</v>
          </cell>
          <cell r="O31">
            <v>49</v>
          </cell>
          <cell r="P31">
            <v>0</v>
          </cell>
          <cell r="Q31">
            <v>10</v>
          </cell>
          <cell r="R31">
            <v>20</v>
          </cell>
          <cell r="S31" t="str">
            <v>1 năm</v>
          </cell>
        </row>
        <row r="32">
          <cell r="E32" t="str">
            <v>ID055526</v>
          </cell>
          <cell r="F32">
            <v>15000</v>
          </cell>
          <cell r="G32" t="str">
            <v>DN20</v>
          </cell>
          <cell r="H32" t="str">
            <v>A</v>
          </cell>
          <cell r="I32" t="str">
            <v>A-022</v>
          </cell>
          <cell r="J32" t="str">
            <v>cái</v>
          </cell>
          <cell r="K32">
            <v>18</v>
          </cell>
          <cell r="L32">
            <v>0</v>
          </cell>
          <cell r="M32">
            <v>0</v>
          </cell>
          <cell r="N32">
            <v>18</v>
          </cell>
          <cell r="O32">
            <v>18</v>
          </cell>
          <cell r="P32">
            <v>0</v>
          </cell>
          <cell r="Q32">
            <v>5</v>
          </cell>
          <cell r="R32">
            <v>10</v>
          </cell>
          <cell r="S32" t="str">
            <v>6 tháng</v>
          </cell>
        </row>
        <row r="33">
          <cell r="E33" t="str">
            <v>ID055527</v>
          </cell>
          <cell r="F33">
            <v>95000</v>
          </cell>
          <cell r="G33" t="str">
            <v>VBT2cm</v>
          </cell>
          <cell r="H33" t="str">
            <v>A</v>
          </cell>
          <cell r="I33" t="str">
            <v>A-023</v>
          </cell>
          <cell r="J33" t="str">
            <v>cái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5</v>
          </cell>
          <cell r="R33">
            <v>10</v>
          </cell>
          <cell r="S33" t="str">
            <v>3 tháng</v>
          </cell>
        </row>
        <row r="34">
          <cell r="E34" t="str">
            <v>ID055529</v>
          </cell>
          <cell r="F34">
            <v>125000</v>
          </cell>
          <cell r="G34" t="str">
            <v>SPA1457LW</v>
          </cell>
          <cell r="H34" t="str">
            <v>A</v>
          </cell>
          <cell r="I34" t="str">
            <v>A-043</v>
          </cell>
          <cell r="J34" t="str">
            <v>sợi</v>
          </cell>
          <cell r="K34">
            <v>13</v>
          </cell>
          <cell r="L34">
            <v>0</v>
          </cell>
          <cell r="M34">
            <v>0</v>
          </cell>
          <cell r="N34">
            <v>13</v>
          </cell>
          <cell r="O34">
            <v>13</v>
          </cell>
          <cell r="P34">
            <v>0</v>
          </cell>
          <cell r="Q34">
            <v>8</v>
          </cell>
          <cell r="R34">
            <v>16</v>
          </cell>
          <cell r="S34" t="str">
            <v>1 năm</v>
          </cell>
        </row>
        <row r="35">
          <cell r="E35" t="str">
            <v>ID055530</v>
          </cell>
          <cell r="F35">
            <v>165000</v>
          </cell>
          <cell r="G35" t="str">
            <v>SPA3032</v>
          </cell>
          <cell r="H35" t="str">
            <v>A</v>
          </cell>
          <cell r="I35" t="str">
            <v>A-044</v>
          </cell>
          <cell r="J35" t="str">
            <v>sợi</v>
          </cell>
          <cell r="K35">
            <v>13</v>
          </cell>
          <cell r="L35">
            <v>0</v>
          </cell>
          <cell r="M35">
            <v>0</v>
          </cell>
          <cell r="N35">
            <v>13</v>
          </cell>
          <cell r="O35">
            <v>13</v>
          </cell>
          <cell r="P35">
            <v>0</v>
          </cell>
          <cell r="Q35">
            <v>12</v>
          </cell>
          <cell r="R35">
            <v>24</v>
          </cell>
          <cell r="S35" t="str">
            <v>1 năm</v>
          </cell>
        </row>
        <row r="36">
          <cell r="E36" t="str">
            <v>ID055532</v>
          </cell>
          <cell r="F36">
            <v>80000</v>
          </cell>
          <cell r="G36">
            <v>6004</v>
          </cell>
          <cell r="H36" t="str">
            <v>A</v>
          </cell>
          <cell r="I36" t="str">
            <v>A-046</v>
          </cell>
          <cell r="J36" t="str">
            <v>cái</v>
          </cell>
          <cell r="K36">
            <v>12</v>
          </cell>
          <cell r="L36">
            <v>0</v>
          </cell>
          <cell r="M36">
            <v>0</v>
          </cell>
          <cell r="N36">
            <v>12</v>
          </cell>
          <cell r="O36">
            <v>12</v>
          </cell>
          <cell r="P36">
            <v>0</v>
          </cell>
          <cell r="Q36">
            <v>5</v>
          </cell>
          <cell r="R36">
            <v>10</v>
          </cell>
          <cell r="S36" t="str">
            <v>1 năm</v>
          </cell>
        </row>
        <row r="37">
          <cell r="E37" t="str">
            <v>ID055533</v>
          </cell>
          <cell r="F37">
            <v>180000</v>
          </cell>
          <cell r="G37" t="str">
            <v>3V - 355</v>
          </cell>
          <cell r="H37" t="str">
            <v>A</v>
          </cell>
          <cell r="I37" t="str">
            <v>A-16</v>
          </cell>
          <cell r="J37" t="str">
            <v>sợi</v>
          </cell>
          <cell r="K37">
            <v>19</v>
          </cell>
          <cell r="L37">
            <v>0</v>
          </cell>
          <cell r="M37">
            <v>0</v>
          </cell>
          <cell r="N37">
            <v>19</v>
          </cell>
          <cell r="O37">
            <v>19</v>
          </cell>
          <cell r="P37">
            <v>0</v>
          </cell>
          <cell r="Q37">
            <v>10</v>
          </cell>
          <cell r="R37">
            <v>20</v>
          </cell>
          <cell r="S37" t="str">
            <v>1 năm</v>
          </cell>
        </row>
        <row r="38">
          <cell r="E38" t="str">
            <v>ID055534</v>
          </cell>
          <cell r="F38">
            <v>116000</v>
          </cell>
          <cell r="G38" t="str">
            <v>A85</v>
          </cell>
          <cell r="H38" t="str">
            <v>A</v>
          </cell>
          <cell r="I38" t="str">
            <v>A-17</v>
          </cell>
          <cell r="J38" t="str">
            <v>sợi</v>
          </cell>
          <cell r="K38">
            <v>17</v>
          </cell>
          <cell r="L38">
            <v>0</v>
          </cell>
          <cell r="M38">
            <v>0</v>
          </cell>
          <cell r="N38">
            <v>17</v>
          </cell>
          <cell r="O38">
            <v>17</v>
          </cell>
          <cell r="P38">
            <v>0</v>
          </cell>
          <cell r="Q38">
            <v>5</v>
          </cell>
          <cell r="R38">
            <v>10</v>
          </cell>
          <cell r="S38" t="str">
            <v>1 năm</v>
          </cell>
        </row>
        <row r="39">
          <cell r="E39" t="str">
            <v>ID055535</v>
          </cell>
          <cell r="F39">
            <v>50000</v>
          </cell>
          <cell r="G39" t="str">
            <v>A84</v>
          </cell>
          <cell r="H39" t="str">
            <v>A</v>
          </cell>
          <cell r="I39" t="str">
            <v>A-18</v>
          </cell>
          <cell r="J39" t="str">
            <v>sợi</v>
          </cell>
          <cell r="K39">
            <v>6</v>
          </cell>
          <cell r="L39">
            <v>0</v>
          </cell>
          <cell r="M39">
            <v>0</v>
          </cell>
          <cell r="N39">
            <v>6</v>
          </cell>
          <cell r="O39">
            <v>6</v>
          </cell>
          <cell r="P39">
            <v>0</v>
          </cell>
          <cell r="Q39">
            <v>5</v>
          </cell>
          <cell r="R39">
            <v>10</v>
          </cell>
          <cell r="S39" t="str">
            <v>1 năm</v>
          </cell>
        </row>
        <row r="40">
          <cell r="E40" t="str">
            <v>ID055537</v>
          </cell>
          <cell r="F40">
            <v>48300</v>
          </cell>
          <cell r="G40" t="str">
            <v>50PN</v>
          </cell>
          <cell r="H40" t="str">
            <v>A</v>
          </cell>
          <cell r="I40" t="str">
            <v>A-23</v>
          </cell>
          <cell r="J40" t="str">
            <v>cái</v>
          </cell>
          <cell r="K40">
            <v>118</v>
          </cell>
          <cell r="L40">
            <v>0</v>
          </cell>
          <cell r="M40">
            <v>0</v>
          </cell>
          <cell r="N40">
            <v>118</v>
          </cell>
          <cell r="O40">
            <v>118</v>
          </cell>
          <cell r="P40">
            <v>0</v>
          </cell>
          <cell r="Q40">
            <v>20</v>
          </cell>
          <cell r="R40">
            <v>40</v>
          </cell>
          <cell r="S40" t="str">
            <v>1 năm</v>
          </cell>
        </row>
        <row r="41">
          <cell r="E41" t="str">
            <v>ID055574</v>
          </cell>
          <cell r="F41">
            <v>200000</v>
          </cell>
          <cell r="G41"/>
          <cell r="H41" t="str">
            <v>SPCT</v>
          </cell>
          <cell r="I41" t="str">
            <v>O-062</v>
          </cell>
          <cell r="J41" t="str">
            <v>cái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E42" t="str">
            <v>ID055586</v>
          </cell>
          <cell r="F42">
            <v>12804000</v>
          </cell>
          <cell r="G42">
            <v>2901194402</v>
          </cell>
          <cell r="H42" t="str">
            <v>SPNK</v>
          </cell>
          <cell r="I42" t="str">
            <v>SP-01</v>
          </cell>
          <cell r="J42" t="str">
            <v>cái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2</v>
          </cell>
          <cell r="R42">
            <v>4</v>
          </cell>
          <cell r="S42" t="str">
            <v>6 tháng</v>
          </cell>
        </row>
        <row r="43">
          <cell r="E43" t="str">
            <v>ID055676</v>
          </cell>
          <cell r="F43">
            <v>140000</v>
          </cell>
          <cell r="G43" t="str">
            <v>800SM</v>
          </cell>
          <cell r="H43" t="str">
            <v>A</v>
          </cell>
          <cell r="I43" t="str">
            <v>A-051</v>
          </cell>
          <cell r="J43" t="str">
            <v>cái</v>
          </cell>
          <cell r="K43">
            <v>54</v>
          </cell>
          <cell r="L43">
            <v>0</v>
          </cell>
          <cell r="M43">
            <v>0</v>
          </cell>
          <cell r="N43">
            <v>54</v>
          </cell>
          <cell r="O43">
            <v>54</v>
          </cell>
          <cell r="P43">
            <v>0</v>
          </cell>
          <cell r="Q43">
            <v>10</v>
          </cell>
          <cell r="R43">
            <v>20</v>
          </cell>
          <cell r="S43" t="str">
            <v>1 năm</v>
          </cell>
        </row>
        <row r="44">
          <cell r="E44" t="str">
            <v>ID055677</v>
          </cell>
          <cell r="F44">
            <v>100000</v>
          </cell>
          <cell r="G44" t="str">
            <v>45µF</v>
          </cell>
          <cell r="H44" t="str">
            <v>E</v>
          </cell>
          <cell r="I44" t="str">
            <v>E-011</v>
          </cell>
          <cell r="J44" t="str">
            <v>cái</v>
          </cell>
          <cell r="K44">
            <v>2</v>
          </cell>
          <cell r="L44">
            <v>0</v>
          </cell>
          <cell r="M44">
            <v>0</v>
          </cell>
          <cell r="N44">
            <v>2</v>
          </cell>
          <cell r="O44">
            <v>2</v>
          </cell>
          <cell r="P44">
            <v>0</v>
          </cell>
          <cell r="Q44">
            <v>5</v>
          </cell>
          <cell r="R44">
            <v>10</v>
          </cell>
          <cell r="S44" t="str">
            <v>1 năm</v>
          </cell>
        </row>
        <row r="45">
          <cell r="E45" t="str">
            <v>ID055681</v>
          </cell>
          <cell r="F45">
            <v>222500</v>
          </cell>
          <cell r="G45" t="str">
            <v>PKE32M423</v>
          </cell>
          <cell r="H45" t="str">
            <v>E</v>
          </cell>
          <cell r="I45" t="str">
            <v>E-056</v>
          </cell>
          <cell r="J45" t="str">
            <v>cái</v>
          </cell>
          <cell r="K45">
            <v>17</v>
          </cell>
          <cell r="L45">
            <v>0</v>
          </cell>
          <cell r="M45">
            <v>0</v>
          </cell>
          <cell r="N45">
            <v>17</v>
          </cell>
          <cell r="O45">
            <v>17</v>
          </cell>
          <cell r="P45">
            <v>0</v>
          </cell>
          <cell r="Q45">
            <v>10</v>
          </cell>
          <cell r="R45">
            <v>20</v>
          </cell>
          <cell r="S45" t="str">
            <v>đăt dự phòng</v>
          </cell>
        </row>
        <row r="46">
          <cell r="E46" t="str">
            <v>ID055685</v>
          </cell>
          <cell r="F46">
            <v>150000</v>
          </cell>
          <cell r="G46" t="str">
            <v xml:space="preserve">
A9F74332</v>
          </cell>
          <cell r="H46" t="str">
            <v>E</v>
          </cell>
          <cell r="I46" t="str">
            <v>E-e28</v>
          </cell>
          <cell r="J46" t="str">
            <v>cái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5</v>
          </cell>
          <cell r="R46">
            <v>10</v>
          </cell>
          <cell r="S46" t="str">
            <v>1 năm</v>
          </cell>
        </row>
        <row r="47">
          <cell r="E47" t="str">
            <v>ID055686</v>
          </cell>
          <cell r="F47">
            <v>103000</v>
          </cell>
          <cell r="G47" t="str">
            <v>A9F74132</v>
          </cell>
          <cell r="H47" t="str">
            <v>E</v>
          </cell>
          <cell r="I47" t="str">
            <v>E-e29</v>
          </cell>
          <cell r="J47" t="str">
            <v>cái</v>
          </cell>
          <cell r="K47">
            <v>19</v>
          </cell>
          <cell r="L47">
            <v>0</v>
          </cell>
          <cell r="M47">
            <v>0</v>
          </cell>
          <cell r="N47">
            <v>19</v>
          </cell>
          <cell r="O47">
            <v>19</v>
          </cell>
          <cell r="P47">
            <v>0</v>
          </cell>
          <cell r="Q47">
            <v>10</v>
          </cell>
          <cell r="R47">
            <v>20</v>
          </cell>
          <cell r="S47" t="str">
            <v>1 năm</v>
          </cell>
        </row>
        <row r="48">
          <cell r="E48" t="str">
            <v>ID055688</v>
          </cell>
          <cell r="F48">
            <v>1250000</v>
          </cell>
          <cell r="G48" t="str">
            <v>YK-03H</v>
          </cell>
          <cell r="H48" t="str">
            <v>SPĐH</v>
          </cell>
          <cell r="I48" t="str">
            <v>SP-04</v>
          </cell>
          <cell r="J48" t="str">
            <v>cái</v>
          </cell>
          <cell r="K48">
            <v>13</v>
          </cell>
          <cell r="L48">
            <v>0</v>
          </cell>
          <cell r="M48">
            <v>0</v>
          </cell>
          <cell r="N48">
            <v>13</v>
          </cell>
          <cell r="O48">
            <v>13</v>
          </cell>
          <cell r="P48">
            <v>0</v>
          </cell>
          <cell r="Q48">
            <v>5</v>
          </cell>
          <cell r="R48">
            <v>10</v>
          </cell>
          <cell r="S48" t="str">
            <v>1 năm</v>
          </cell>
        </row>
        <row r="49">
          <cell r="E49" t="str">
            <v>ID055689</v>
          </cell>
          <cell r="F49">
            <v>21102000</v>
          </cell>
          <cell r="G49">
            <v>2901146300</v>
          </cell>
          <cell r="H49" t="str">
            <v>SPNK</v>
          </cell>
          <cell r="I49" t="str">
            <v>SP-05</v>
          </cell>
          <cell r="J49" t="str">
            <v>cái</v>
          </cell>
          <cell r="K49">
            <v>7</v>
          </cell>
          <cell r="L49">
            <v>0</v>
          </cell>
          <cell r="M49">
            <v>0</v>
          </cell>
          <cell r="N49">
            <v>7</v>
          </cell>
          <cell r="O49">
            <v>7</v>
          </cell>
          <cell r="P49">
            <v>0</v>
          </cell>
          <cell r="Q49">
            <v>1</v>
          </cell>
          <cell r="R49">
            <v>2</v>
          </cell>
          <cell r="S49" t="str">
            <v>đăt dự phòng</v>
          </cell>
        </row>
        <row r="50">
          <cell r="E50" t="str">
            <v>ID055690</v>
          </cell>
          <cell r="F50">
            <v>2000000</v>
          </cell>
          <cell r="G50" t="str">
            <v xml:space="preserve">YK-03L </v>
          </cell>
          <cell r="H50" t="str">
            <v>SPĐH</v>
          </cell>
          <cell r="I50" t="str">
            <v>SP-06</v>
          </cell>
          <cell r="J50" t="str">
            <v>cái</v>
          </cell>
          <cell r="K50">
            <v>12</v>
          </cell>
          <cell r="L50">
            <v>0</v>
          </cell>
          <cell r="M50">
            <v>0</v>
          </cell>
          <cell r="N50">
            <v>12</v>
          </cell>
          <cell r="O50">
            <v>12</v>
          </cell>
          <cell r="P50">
            <v>0</v>
          </cell>
          <cell r="Q50">
            <v>5</v>
          </cell>
          <cell r="R50">
            <v>10</v>
          </cell>
          <cell r="S50" t="str">
            <v>1 năm</v>
          </cell>
        </row>
        <row r="51">
          <cell r="E51" t="str">
            <v>ID055691</v>
          </cell>
          <cell r="F51">
            <v>1500000</v>
          </cell>
          <cell r="G51"/>
          <cell r="H51" t="str">
            <v>SPCT</v>
          </cell>
          <cell r="I51" t="str">
            <v>SP-07</v>
          </cell>
          <cell r="J51" t="str">
            <v>cái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E52" t="str">
            <v>ID055692</v>
          </cell>
          <cell r="F52">
            <v>300000</v>
          </cell>
          <cell r="G52" t="str">
            <v>HS-210</v>
          </cell>
          <cell r="H52" t="str">
            <v>E</v>
          </cell>
          <cell r="I52" t="str">
            <v>SP-08</v>
          </cell>
          <cell r="J52" t="str">
            <v>cái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/>
          <cell r="S52"/>
        </row>
        <row r="53">
          <cell r="E53" t="str">
            <v>ID055693</v>
          </cell>
          <cell r="F53">
            <v>1000000</v>
          </cell>
          <cell r="G53"/>
          <cell r="H53" t="str">
            <v>SPCT</v>
          </cell>
          <cell r="I53" t="str">
            <v>SP-09</v>
          </cell>
          <cell r="J53" t="str">
            <v>cái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E54" t="str">
            <v>ID055694</v>
          </cell>
          <cell r="F54">
            <v>185000</v>
          </cell>
          <cell r="G54"/>
          <cell r="H54" t="str">
            <v>SPCT</v>
          </cell>
          <cell r="I54" t="str">
            <v>SP-10</v>
          </cell>
          <cell r="J54" t="str">
            <v>cái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E55" t="str">
            <v>ID055696</v>
          </cell>
          <cell r="F55">
            <v>361000</v>
          </cell>
          <cell r="G55" t="str">
            <v>XCJ103</v>
          </cell>
          <cell r="H55" t="str">
            <v>E</v>
          </cell>
          <cell r="I55" t="str">
            <v>SP-13</v>
          </cell>
          <cell r="J55" t="str">
            <v>cái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1</v>
          </cell>
          <cell r="P55">
            <v>0</v>
          </cell>
          <cell r="Q55">
            <v>5</v>
          </cell>
          <cell r="R55">
            <v>10</v>
          </cell>
          <cell r="S55" t="str">
            <v>1 năm</v>
          </cell>
        </row>
        <row r="56">
          <cell r="E56" t="str">
            <v>ID055697</v>
          </cell>
          <cell r="F56"/>
          <cell r="G56"/>
          <cell r="H56" t="str">
            <v>W</v>
          </cell>
          <cell r="I56" t="str">
            <v>SP-16</v>
          </cell>
          <cell r="J56" t="str">
            <v>cái</v>
          </cell>
          <cell r="K56">
            <v>2</v>
          </cell>
          <cell r="L56">
            <v>0</v>
          </cell>
          <cell r="M56">
            <v>0</v>
          </cell>
          <cell r="N56">
            <v>2</v>
          </cell>
          <cell r="O56">
            <v>2</v>
          </cell>
          <cell r="P56">
            <v>0</v>
          </cell>
          <cell r="Q56">
            <v>0</v>
          </cell>
        </row>
        <row r="57">
          <cell r="E57" t="str">
            <v>ID055700</v>
          </cell>
          <cell r="F57">
            <v>1226000</v>
          </cell>
          <cell r="G57" t="str">
            <v>DCP-AMS</v>
          </cell>
          <cell r="H57" t="str">
            <v>SPBC</v>
          </cell>
          <cell r="I57" t="str">
            <v>SP-21</v>
          </cell>
          <cell r="J57" t="str">
            <v>cái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2</v>
          </cell>
          <cell r="R57">
            <v>4</v>
          </cell>
          <cell r="S57" t="str">
            <v>đăt dự phòng</v>
          </cell>
        </row>
        <row r="58">
          <cell r="E58" t="str">
            <v>ID055701</v>
          </cell>
          <cell r="F58"/>
          <cell r="G58"/>
          <cell r="H58" t="str">
            <v>SPBC</v>
          </cell>
          <cell r="I58" t="str">
            <v>SP-22</v>
          </cell>
          <cell r="J58" t="str">
            <v>cái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E59" t="str">
            <v>ID055702</v>
          </cell>
          <cell r="F59"/>
          <cell r="G59"/>
          <cell r="H59" t="str">
            <v>SPAT</v>
          </cell>
          <cell r="I59" t="str">
            <v>SP-23</v>
          </cell>
          <cell r="J59" t="str">
            <v>cái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/>
          <cell r="S59"/>
        </row>
        <row r="60">
          <cell r="E60" t="str">
            <v>ID055703</v>
          </cell>
          <cell r="F60"/>
          <cell r="G60" t="str">
            <v>LRD340</v>
          </cell>
          <cell r="H60" t="str">
            <v>E</v>
          </cell>
          <cell r="I60" t="str">
            <v>SP-24</v>
          </cell>
          <cell r="J60" t="str">
            <v>cái</v>
          </cell>
          <cell r="K60">
            <v>8</v>
          </cell>
          <cell r="L60">
            <v>0</v>
          </cell>
          <cell r="M60">
            <v>0</v>
          </cell>
          <cell r="N60">
            <v>8</v>
          </cell>
          <cell r="O60">
            <v>8</v>
          </cell>
          <cell r="P60">
            <v>0</v>
          </cell>
          <cell r="Q60">
            <v>3</v>
          </cell>
          <cell r="R60">
            <v>6</v>
          </cell>
          <cell r="S60" t="str">
            <v>đăt dự phòng</v>
          </cell>
        </row>
        <row r="61">
          <cell r="E61" t="str">
            <v>ID055704</v>
          </cell>
          <cell r="F61"/>
          <cell r="G61"/>
          <cell r="H61" t="str">
            <v>E</v>
          </cell>
          <cell r="I61" t="str">
            <v>SP-25</v>
          </cell>
          <cell r="J61" t="str">
            <v>cái</v>
          </cell>
          <cell r="K61">
            <v>4</v>
          </cell>
          <cell r="L61">
            <v>0</v>
          </cell>
          <cell r="M61">
            <v>0</v>
          </cell>
          <cell r="N61">
            <v>4</v>
          </cell>
          <cell r="O61">
            <v>4</v>
          </cell>
          <cell r="P61">
            <v>0</v>
          </cell>
          <cell r="Q61">
            <v>0</v>
          </cell>
        </row>
        <row r="62">
          <cell r="E62" t="str">
            <v>ID055705</v>
          </cell>
          <cell r="F62"/>
          <cell r="G62"/>
          <cell r="H62" t="str">
            <v>E</v>
          </cell>
          <cell r="I62" t="str">
            <v>SP-26</v>
          </cell>
          <cell r="J62" t="str">
            <v>cái</v>
          </cell>
          <cell r="K62">
            <v>4</v>
          </cell>
          <cell r="L62">
            <v>0</v>
          </cell>
          <cell r="M62">
            <v>0</v>
          </cell>
          <cell r="N62">
            <v>4</v>
          </cell>
          <cell r="O62">
            <v>4</v>
          </cell>
          <cell r="P62">
            <v>0</v>
          </cell>
          <cell r="Q62">
            <v>0</v>
          </cell>
        </row>
        <row r="63">
          <cell r="E63" t="str">
            <v>ID055706</v>
          </cell>
          <cell r="F63"/>
          <cell r="G63"/>
          <cell r="H63" t="str">
            <v>E</v>
          </cell>
          <cell r="I63" t="str">
            <v>SP-27</v>
          </cell>
          <cell r="J63" t="str">
            <v>cái</v>
          </cell>
          <cell r="K63">
            <v>1</v>
          </cell>
          <cell r="L63">
            <v>0</v>
          </cell>
          <cell r="M63">
            <v>0</v>
          </cell>
          <cell r="N63">
            <v>1</v>
          </cell>
          <cell r="O63">
            <v>1</v>
          </cell>
          <cell r="P63">
            <v>0</v>
          </cell>
          <cell r="Q63">
            <v>0</v>
          </cell>
        </row>
        <row r="64">
          <cell r="E64" t="str">
            <v>ID055707</v>
          </cell>
          <cell r="F64">
            <v>8700000</v>
          </cell>
          <cell r="G64">
            <v>2901194402</v>
          </cell>
          <cell r="H64" t="str">
            <v>SPNK</v>
          </cell>
          <cell r="I64" t="str">
            <v>SP-28</v>
          </cell>
          <cell r="J64" t="str">
            <v>cái</v>
          </cell>
          <cell r="K64">
            <v>6</v>
          </cell>
          <cell r="L64">
            <v>0</v>
          </cell>
          <cell r="M64">
            <v>0</v>
          </cell>
          <cell r="N64">
            <v>6</v>
          </cell>
          <cell r="O64">
            <v>6</v>
          </cell>
          <cell r="P64">
            <v>0</v>
          </cell>
          <cell r="Q64">
            <v>2</v>
          </cell>
          <cell r="R64">
            <v>4</v>
          </cell>
          <cell r="S64" t="str">
            <v>đăt dự phòng</v>
          </cell>
        </row>
        <row r="65">
          <cell r="E65" t="str">
            <v>ID055712</v>
          </cell>
          <cell r="F65"/>
          <cell r="G65"/>
          <cell r="H65" t="str">
            <v>E</v>
          </cell>
          <cell r="I65" t="str">
            <v>SP-43</v>
          </cell>
          <cell r="J65" t="str">
            <v>cái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E66" t="str">
            <v>ID055726</v>
          </cell>
          <cell r="F66">
            <v>16000</v>
          </cell>
          <cell r="G66" t="str">
            <v>No.32AVH</v>
          </cell>
          <cell r="H66" t="str">
            <v>E</v>
          </cell>
          <cell r="I66" t="str">
            <v>E-005</v>
          </cell>
          <cell r="J66" t="str">
            <v>cái</v>
          </cell>
          <cell r="K66">
            <v>18</v>
          </cell>
          <cell r="L66">
            <v>0</v>
          </cell>
          <cell r="M66">
            <v>0</v>
          </cell>
          <cell r="N66">
            <v>18</v>
          </cell>
          <cell r="O66">
            <v>18</v>
          </cell>
          <cell r="P66">
            <v>0</v>
          </cell>
          <cell r="Q66">
            <v>10</v>
          </cell>
          <cell r="R66">
            <v>20</v>
          </cell>
          <cell r="S66" t="str">
            <v>6 tháng</v>
          </cell>
        </row>
        <row r="67">
          <cell r="E67" t="str">
            <v>ID055730</v>
          </cell>
          <cell r="F67">
            <v>25000</v>
          </cell>
          <cell r="G67"/>
          <cell r="H67" t="str">
            <v>E</v>
          </cell>
          <cell r="I67" t="str">
            <v>E-009</v>
          </cell>
          <cell r="J67" t="str">
            <v>cái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E68" t="str">
            <v>ID055731</v>
          </cell>
          <cell r="F68"/>
          <cell r="G68" t="str">
            <v>30µF</v>
          </cell>
          <cell r="H68" t="str">
            <v>E</v>
          </cell>
          <cell r="I68" t="str">
            <v>E-01</v>
          </cell>
          <cell r="J68" t="str">
            <v>cái</v>
          </cell>
          <cell r="K68">
            <v>9</v>
          </cell>
          <cell r="L68">
            <v>0</v>
          </cell>
          <cell r="M68">
            <v>0</v>
          </cell>
          <cell r="N68">
            <v>9</v>
          </cell>
          <cell r="O68">
            <v>9</v>
          </cell>
          <cell r="P68">
            <v>0</v>
          </cell>
          <cell r="Q68">
            <v>5</v>
          </cell>
          <cell r="R68">
            <v>10</v>
          </cell>
          <cell r="S68" t="str">
            <v>1 năm</v>
          </cell>
        </row>
        <row r="69">
          <cell r="E69" t="str">
            <v>ID055733</v>
          </cell>
          <cell r="F69">
            <v>175000</v>
          </cell>
          <cell r="G69"/>
          <cell r="H69" t="str">
            <v>E</v>
          </cell>
          <cell r="I69" t="str">
            <v>E-014</v>
          </cell>
          <cell r="J69" t="str">
            <v>cái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E70" t="str">
            <v>ID055734</v>
          </cell>
          <cell r="F70">
            <v>105000</v>
          </cell>
          <cell r="G70" t="str">
            <v>10µF</v>
          </cell>
          <cell r="H70" t="str">
            <v>E</v>
          </cell>
          <cell r="I70" t="str">
            <v>E-015</v>
          </cell>
          <cell r="J70" t="str">
            <v>cái</v>
          </cell>
          <cell r="K70">
            <v>5</v>
          </cell>
          <cell r="L70">
            <v>0</v>
          </cell>
          <cell r="M70">
            <v>0</v>
          </cell>
          <cell r="N70">
            <v>5</v>
          </cell>
          <cell r="O70">
            <v>5</v>
          </cell>
          <cell r="P70">
            <v>0</v>
          </cell>
          <cell r="Q70">
            <v>5</v>
          </cell>
          <cell r="R70">
            <v>10</v>
          </cell>
          <cell r="S70" t="str">
            <v>1 năm</v>
          </cell>
        </row>
        <row r="71">
          <cell r="E71" t="str">
            <v>ID055735</v>
          </cell>
          <cell r="F71">
            <v>30000</v>
          </cell>
          <cell r="G71"/>
          <cell r="H71" t="str">
            <v>E</v>
          </cell>
          <cell r="I71" t="str">
            <v>E-016</v>
          </cell>
          <cell r="J71" t="str">
            <v>cái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E72" t="str">
            <v>ID055736</v>
          </cell>
          <cell r="F72">
            <v>520000</v>
          </cell>
          <cell r="G72" t="str">
            <v>LP - 30w</v>
          </cell>
          <cell r="H72" t="str">
            <v>E</v>
          </cell>
          <cell r="I72" t="str">
            <v>E-017</v>
          </cell>
          <cell r="J72" t="str">
            <v>cái</v>
          </cell>
          <cell r="K72">
            <v>1</v>
          </cell>
          <cell r="L72">
            <v>0</v>
          </cell>
          <cell r="M72">
            <v>0</v>
          </cell>
          <cell r="N72">
            <v>1</v>
          </cell>
          <cell r="O72">
            <v>1</v>
          </cell>
          <cell r="P72">
            <v>0</v>
          </cell>
          <cell r="Q72">
            <v>5</v>
          </cell>
          <cell r="R72">
            <v>10</v>
          </cell>
          <cell r="S72" t="str">
            <v>1 năm</v>
          </cell>
        </row>
        <row r="73">
          <cell r="E73" t="str">
            <v>ID055737</v>
          </cell>
          <cell r="F73">
            <v>415000</v>
          </cell>
          <cell r="G73" t="str">
            <v>A9F74320</v>
          </cell>
          <cell r="H73" t="str">
            <v>E</v>
          </cell>
          <cell r="I73" t="str">
            <v>E-018</v>
          </cell>
          <cell r="J73" t="str">
            <v>cái</v>
          </cell>
          <cell r="K73">
            <v>15</v>
          </cell>
          <cell r="L73">
            <v>0</v>
          </cell>
          <cell r="M73">
            <v>0</v>
          </cell>
          <cell r="N73">
            <v>15</v>
          </cell>
          <cell r="O73">
            <v>15</v>
          </cell>
          <cell r="P73">
            <v>0</v>
          </cell>
          <cell r="Q73">
            <v>5</v>
          </cell>
          <cell r="R73">
            <v>10</v>
          </cell>
          <cell r="S73" t="str">
            <v>1 năm</v>
          </cell>
        </row>
        <row r="74">
          <cell r="E74" t="str">
            <v>ID055739</v>
          </cell>
          <cell r="F74">
            <v>103000</v>
          </cell>
          <cell r="G74" t="str">
            <v>A9F74120</v>
          </cell>
          <cell r="H74" t="str">
            <v>E</v>
          </cell>
          <cell r="I74" t="str">
            <v>E-020</v>
          </cell>
          <cell r="J74" t="str">
            <v>cái</v>
          </cell>
          <cell r="K74">
            <v>7</v>
          </cell>
          <cell r="L74">
            <v>0</v>
          </cell>
          <cell r="M74">
            <v>0</v>
          </cell>
          <cell r="N74">
            <v>7</v>
          </cell>
          <cell r="O74">
            <v>7</v>
          </cell>
          <cell r="P74">
            <v>0</v>
          </cell>
          <cell r="Q74">
            <v>10</v>
          </cell>
          <cell r="R74">
            <v>20</v>
          </cell>
          <cell r="S74" t="str">
            <v>1 năm</v>
          </cell>
        </row>
        <row r="75">
          <cell r="E75" t="str">
            <v>ID055740</v>
          </cell>
          <cell r="F75">
            <v>437000</v>
          </cell>
          <cell r="G75"/>
          <cell r="H75" t="str">
            <v>E</v>
          </cell>
          <cell r="I75" t="str">
            <v>E-021</v>
          </cell>
          <cell r="J75" t="str">
            <v>cái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E76" t="str">
            <v>ID055741</v>
          </cell>
          <cell r="F76">
            <v>3584300</v>
          </cell>
          <cell r="G76" t="str">
            <v>EZC250N3225</v>
          </cell>
          <cell r="H76" t="str">
            <v>E</v>
          </cell>
          <cell r="I76" t="str">
            <v>E-022</v>
          </cell>
          <cell r="J76" t="str">
            <v>cái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2</v>
          </cell>
          <cell r="R76">
            <v>4</v>
          </cell>
          <cell r="S76" t="str">
            <v>1 năm</v>
          </cell>
        </row>
        <row r="77">
          <cell r="E77" t="str">
            <v>ID055742</v>
          </cell>
          <cell r="F77">
            <v>65000</v>
          </cell>
          <cell r="G77"/>
          <cell r="H77" t="str">
            <v>E</v>
          </cell>
          <cell r="I77" t="str">
            <v>E-023</v>
          </cell>
          <cell r="J77" t="str">
            <v>cái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E78" t="str">
            <v>ID055744</v>
          </cell>
          <cell r="F78">
            <v>2038100</v>
          </cell>
          <cell r="G78"/>
          <cell r="H78" t="str">
            <v>E</v>
          </cell>
          <cell r="I78" t="str">
            <v>E-025</v>
          </cell>
          <cell r="J78" t="str">
            <v>cái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E79" t="str">
            <v>ID055745</v>
          </cell>
          <cell r="F79">
            <v>450000</v>
          </cell>
          <cell r="G79"/>
          <cell r="H79" t="str">
            <v>E</v>
          </cell>
          <cell r="I79" t="str">
            <v>E-026</v>
          </cell>
          <cell r="J79" t="str">
            <v>cái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E80" t="str">
            <v>ID055746</v>
          </cell>
          <cell r="F80">
            <v>20000</v>
          </cell>
          <cell r="G80"/>
          <cell r="H80" t="str">
            <v>E</v>
          </cell>
          <cell r="I80" t="str">
            <v>E-027</v>
          </cell>
          <cell r="J80" t="str">
            <v>cái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E81" t="str">
            <v>ID055747</v>
          </cell>
          <cell r="F81"/>
          <cell r="G81"/>
          <cell r="H81" t="str">
            <v>E</v>
          </cell>
          <cell r="I81" t="str">
            <v>E-029</v>
          </cell>
          <cell r="J81" t="str">
            <v>cái</v>
          </cell>
          <cell r="K81">
            <v>3</v>
          </cell>
          <cell r="L81">
            <v>0</v>
          </cell>
          <cell r="M81">
            <v>0</v>
          </cell>
          <cell r="N81">
            <v>3</v>
          </cell>
          <cell r="O81">
            <v>3</v>
          </cell>
          <cell r="P81">
            <v>0</v>
          </cell>
          <cell r="Q81">
            <v>0</v>
          </cell>
        </row>
        <row r="82">
          <cell r="E82" t="str">
            <v>ID055748</v>
          </cell>
          <cell r="F82"/>
          <cell r="G82"/>
          <cell r="H82" t="str">
            <v>E</v>
          </cell>
          <cell r="I82" t="str">
            <v>E-033</v>
          </cell>
          <cell r="J82" t="str">
            <v>cái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E83" t="str">
            <v>ID055749</v>
          </cell>
          <cell r="F83"/>
          <cell r="G83"/>
          <cell r="H83" t="str">
            <v>E</v>
          </cell>
          <cell r="I83" t="str">
            <v>E-034</v>
          </cell>
          <cell r="J83" t="str">
            <v>cái</v>
          </cell>
          <cell r="K83">
            <v>4</v>
          </cell>
          <cell r="L83">
            <v>0</v>
          </cell>
          <cell r="M83">
            <v>0</v>
          </cell>
          <cell r="N83">
            <v>4</v>
          </cell>
          <cell r="O83">
            <v>4</v>
          </cell>
          <cell r="P83">
            <v>0</v>
          </cell>
          <cell r="Q83">
            <v>0</v>
          </cell>
        </row>
        <row r="84">
          <cell r="E84" t="str">
            <v>ID055750</v>
          </cell>
          <cell r="F84">
            <v>460000</v>
          </cell>
          <cell r="G84"/>
          <cell r="H84" t="str">
            <v>E</v>
          </cell>
          <cell r="I84" t="str">
            <v>E-035</v>
          </cell>
          <cell r="J84" t="str">
            <v>cái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E85" t="str">
            <v>ID055752</v>
          </cell>
          <cell r="F85"/>
          <cell r="G85" t="str">
            <v>A9F84110</v>
          </cell>
          <cell r="H85" t="str">
            <v>E</v>
          </cell>
          <cell r="I85" t="str">
            <v>E-038</v>
          </cell>
          <cell r="J85" t="str">
            <v>cái</v>
          </cell>
          <cell r="K85">
            <v>3</v>
          </cell>
          <cell r="L85">
            <v>0</v>
          </cell>
          <cell r="M85">
            <v>0</v>
          </cell>
          <cell r="N85">
            <v>3</v>
          </cell>
          <cell r="O85">
            <v>3</v>
          </cell>
          <cell r="P85">
            <v>0</v>
          </cell>
          <cell r="Q85">
            <v>2</v>
          </cell>
          <cell r="R85">
            <v>4</v>
          </cell>
          <cell r="S85" t="str">
            <v>1 năm</v>
          </cell>
        </row>
        <row r="86">
          <cell r="E86" t="str">
            <v>ID055753</v>
          </cell>
          <cell r="F86"/>
          <cell r="G86"/>
          <cell r="H86" t="str">
            <v>E</v>
          </cell>
          <cell r="I86" t="str">
            <v>E-039</v>
          </cell>
          <cell r="J86" t="str">
            <v>cái</v>
          </cell>
          <cell r="K86">
            <v>18</v>
          </cell>
          <cell r="L86">
            <v>0</v>
          </cell>
          <cell r="M86">
            <v>0</v>
          </cell>
          <cell r="N86">
            <v>18</v>
          </cell>
          <cell r="O86">
            <v>18</v>
          </cell>
          <cell r="P86">
            <v>0</v>
          </cell>
          <cell r="Q86">
            <v>0</v>
          </cell>
        </row>
        <row r="87">
          <cell r="E87" t="str">
            <v>ID055754</v>
          </cell>
          <cell r="F87"/>
          <cell r="G87"/>
          <cell r="H87" t="str">
            <v>E</v>
          </cell>
          <cell r="I87" t="str">
            <v>E-040</v>
          </cell>
          <cell r="J87" t="str">
            <v>cái</v>
          </cell>
          <cell r="K87">
            <v>30</v>
          </cell>
          <cell r="L87">
            <v>0</v>
          </cell>
          <cell r="M87">
            <v>0</v>
          </cell>
          <cell r="N87">
            <v>30</v>
          </cell>
          <cell r="O87">
            <v>30</v>
          </cell>
          <cell r="P87">
            <v>0</v>
          </cell>
          <cell r="Q87">
            <v>0</v>
          </cell>
        </row>
        <row r="88">
          <cell r="E88" t="str">
            <v>ID055755</v>
          </cell>
          <cell r="F88"/>
          <cell r="G88"/>
          <cell r="H88" t="str">
            <v>E</v>
          </cell>
          <cell r="I88" t="str">
            <v>E-041</v>
          </cell>
          <cell r="J88" t="str">
            <v>cái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E89" t="str">
            <v>ID055756</v>
          </cell>
          <cell r="F89"/>
          <cell r="G89"/>
          <cell r="H89" t="str">
            <v>E</v>
          </cell>
          <cell r="I89" t="str">
            <v>E-042</v>
          </cell>
          <cell r="J89" t="str">
            <v>cái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E90" t="str">
            <v>ID055760</v>
          </cell>
          <cell r="F90">
            <v>60000</v>
          </cell>
          <cell r="G90" t="str">
            <v>15µF</v>
          </cell>
          <cell r="H90" t="str">
            <v>E</v>
          </cell>
          <cell r="I90" t="str">
            <v>E-046</v>
          </cell>
          <cell r="J90" t="str">
            <v>cái</v>
          </cell>
          <cell r="K90">
            <v>4</v>
          </cell>
          <cell r="L90">
            <v>0</v>
          </cell>
          <cell r="M90">
            <v>0</v>
          </cell>
          <cell r="N90">
            <v>4</v>
          </cell>
          <cell r="O90">
            <v>4</v>
          </cell>
          <cell r="P90">
            <v>0</v>
          </cell>
          <cell r="Q90">
            <v>5</v>
          </cell>
          <cell r="R90">
            <v>10</v>
          </cell>
          <cell r="S90" t="str">
            <v>1 năm</v>
          </cell>
        </row>
        <row r="91">
          <cell r="E91" t="str">
            <v>ID055762</v>
          </cell>
          <cell r="F91">
            <v>60000</v>
          </cell>
          <cell r="G91"/>
          <cell r="H91" t="str">
            <v>E</v>
          </cell>
          <cell r="I91" t="str">
            <v>E-048</v>
          </cell>
          <cell r="J91" t="str">
            <v>cái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E92" t="str">
            <v>ID055763</v>
          </cell>
          <cell r="F92">
            <v>15000</v>
          </cell>
          <cell r="G92"/>
          <cell r="H92" t="str">
            <v>E</v>
          </cell>
          <cell r="I92" t="str">
            <v>E-049</v>
          </cell>
          <cell r="J92" t="str">
            <v>cái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E93" t="str">
            <v>ID055764</v>
          </cell>
          <cell r="F93">
            <v>33000</v>
          </cell>
          <cell r="G93"/>
          <cell r="H93" t="str">
            <v>E</v>
          </cell>
          <cell r="I93" t="str">
            <v>E-050</v>
          </cell>
          <cell r="J93" t="str">
            <v>cái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E94" t="str">
            <v>ID055765</v>
          </cell>
          <cell r="F94">
            <v>295000</v>
          </cell>
          <cell r="G94" t="str">
            <v>KT 402</v>
          </cell>
          <cell r="H94" t="str">
            <v>E</v>
          </cell>
          <cell r="I94" t="str">
            <v>E-052</v>
          </cell>
          <cell r="J94" t="str">
            <v xml:space="preserve">cái 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20</v>
          </cell>
          <cell r="R94">
            <v>40</v>
          </cell>
          <cell r="S94" t="str">
            <v>6 tháng</v>
          </cell>
        </row>
        <row r="95">
          <cell r="E95" t="str">
            <v>ID055768</v>
          </cell>
          <cell r="F95">
            <v>16000</v>
          </cell>
          <cell r="G95" t="str">
            <v>No.31AVH</v>
          </cell>
          <cell r="H95" t="str">
            <v>E</v>
          </cell>
          <cell r="I95" t="str">
            <v>E-058</v>
          </cell>
          <cell r="J95" t="str">
            <v>cái</v>
          </cell>
          <cell r="K95">
            <v>17</v>
          </cell>
          <cell r="L95">
            <v>0</v>
          </cell>
          <cell r="M95">
            <v>0</v>
          </cell>
          <cell r="N95">
            <v>17</v>
          </cell>
          <cell r="O95">
            <v>17</v>
          </cell>
          <cell r="P95">
            <v>0</v>
          </cell>
          <cell r="Q95">
            <v>10</v>
          </cell>
          <cell r="R95">
            <v>20</v>
          </cell>
          <cell r="S95" t="str">
            <v>6 tháng</v>
          </cell>
        </row>
        <row r="96">
          <cell r="E96" t="str">
            <v>ID055775</v>
          </cell>
          <cell r="F96">
            <v>460000</v>
          </cell>
          <cell r="G96" t="str">
            <v>LRE06</v>
          </cell>
          <cell r="H96" t="str">
            <v>E</v>
          </cell>
          <cell r="I96" t="str">
            <v>E-067</v>
          </cell>
          <cell r="J96" t="str">
            <v>cái</v>
          </cell>
          <cell r="K96">
            <v>6</v>
          </cell>
          <cell r="L96">
            <v>0</v>
          </cell>
          <cell r="M96">
            <v>0</v>
          </cell>
          <cell r="N96">
            <v>6</v>
          </cell>
          <cell r="O96">
            <v>6</v>
          </cell>
          <cell r="P96">
            <v>0</v>
          </cell>
          <cell r="Q96">
            <v>5</v>
          </cell>
          <cell r="R96">
            <v>10</v>
          </cell>
          <cell r="S96" t="str">
            <v>2 tháng</v>
          </cell>
        </row>
        <row r="97">
          <cell r="E97" t="str">
            <v>ID055776</v>
          </cell>
          <cell r="F97">
            <v>460000</v>
          </cell>
          <cell r="G97" t="str">
            <v>LRD10</v>
          </cell>
          <cell r="H97" t="str">
            <v>E</v>
          </cell>
          <cell r="I97" t="str">
            <v>E-068</v>
          </cell>
          <cell r="J97" t="str">
            <v>cái</v>
          </cell>
          <cell r="K97">
            <v>4</v>
          </cell>
          <cell r="L97">
            <v>0</v>
          </cell>
          <cell r="M97">
            <v>0</v>
          </cell>
          <cell r="N97">
            <v>4</v>
          </cell>
          <cell r="O97">
            <v>4</v>
          </cell>
          <cell r="P97">
            <v>0</v>
          </cell>
          <cell r="Q97">
            <v>5</v>
          </cell>
          <cell r="R97">
            <v>10</v>
          </cell>
          <cell r="S97" t="str">
            <v>2 tháng</v>
          </cell>
        </row>
        <row r="98">
          <cell r="E98" t="str">
            <v>ID055777</v>
          </cell>
          <cell r="F98">
            <v>460000</v>
          </cell>
          <cell r="G98" t="str">
            <v>LRD08</v>
          </cell>
          <cell r="H98" t="str">
            <v>E</v>
          </cell>
          <cell r="I98" t="str">
            <v>E-069</v>
          </cell>
          <cell r="J98" t="str">
            <v>cái</v>
          </cell>
          <cell r="K98">
            <v>6</v>
          </cell>
          <cell r="L98">
            <v>0</v>
          </cell>
          <cell r="M98">
            <v>0</v>
          </cell>
          <cell r="N98">
            <v>6</v>
          </cell>
          <cell r="O98">
            <v>6</v>
          </cell>
          <cell r="P98">
            <v>0</v>
          </cell>
          <cell r="Q98">
            <v>5</v>
          </cell>
          <cell r="R98">
            <v>10</v>
          </cell>
          <cell r="S98" t="str">
            <v>2 tháng</v>
          </cell>
        </row>
        <row r="99">
          <cell r="E99" t="str">
            <v>ID055778</v>
          </cell>
          <cell r="F99">
            <v>460000</v>
          </cell>
          <cell r="G99" t="str">
            <v>LRD14</v>
          </cell>
          <cell r="H99" t="str">
            <v>E</v>
          </cell>
          <cell r="I99" t="str">
            <v>E-070</v>
          </cell>
          <cell r="J99" t="str">
            <v>cái</v>
          </cell>
          <cell r="K99">
            <v>3</v>
          </cell>
          <cell r="L99">
            <v>0</v>
          </cell>
          <cell r="M99">
            <v>0</v>
          </cell>
          <cell r="N99">
            <v>3</v>
          </cell>
          <cell r="O99">
            <v>3</v>
          </cell>
          <cell r="P99">
            <v>0</v>
          </cell>
          <cell r="Q99">
            <v>5</v>
          </cell>
          <cell r="R99">
            <v>10</v>
          </cell>
          <cell r="S99" t="str">
            <v>2 tháng</v>
          </cell>
        </row>
        <row r="100">
          <cell r="E100" t="str">
            <v>ID055779</v>
          </cell>
          <cell r="F100"/>
          <cell r="G100"/>
          <cell r="H100" t="str">
            <v>E</v>
          </cell>
          <cell r="I100" t="str">
            <v>E-071</v>
          </cell>
          <cell r="J100" t="str">
            <v>cái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E101" t="str">
            <v>ID055797</v>
          </cell>
          <cell r="F101">
            <v>75000</v>
          </cell>
          <cell r="G101"/>
          <cell r="H101" t="str">
            <v>E</v>
          </cell>
          <cell r="I101" t="str">
            <v>E-93</v>
          </cell>
          <cell r="J101" t="str">
            <v>cái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E102" t="str">
            <v>ID055802</v>
          </cell>
          <cell r="F102"/>
          <cell r="G102"/>
          <cell r="H102" t="str">
            <v>E</v>
          </cell>
          <cell r="I102" t="str">
            <v>E-e02</v>
          </cell>
          <cell r="J102" t="str">
            <v>cái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E103" t="str">
            <v>ID055803</v>
          </cell>
          <cell r="F103">
            <v>80000</v>
          </cell>
          <cell r="G103" t="str">
            <v>20µF</v>
          </cell>
          <cell r="H103" t="str">
            <v>E</v>
          </cell>
          <cell r="I103" t="str">
            <v>E-e03</v>
          </cell>
          <cell r="J103" t="str">
            <v>cái</v>
          </cell>
          <cell r="K103">
            <v>9</v>
          </cell>
          <cell r="L103">
            <v>0</v>
          </cell>
          <cell r="M103">
            <v>0</v>
          </cell>
          <cell r="N103">
            <v>9</v>
          </cell>
          <cell r="O103">
            <v>9</v>
          </cell>
          <cell r="P103">
            <v>0</v>
          </cell>
          <cell r="Q103">
            <v>5</v>
          </cell>
          <cell r="R103">
            <v>10</v>
          </cell>
          <cell r="S103" t="str">
            <v>1 năm</v>
          </cell>
        </row>
        <row r="104">
          <cell r="E104" t="str">
            <v>ID055805</v>
          </cell>
          <cell r="F104"/>
          <cell r="G104"/>
          <cell r="H104" t="str">
            <v>E</v>
          </cell>
          <cell r="I104" t="str">
            <v>E-e05</v>
          </cell>
          <cell r="J104" t="str">
            <v>cái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E105" t="str">
            <v>ID055806</v>
          </cell>
          <cell r="F105">
            <v>144000</v>
          </cell>
          <cell r="G105" t="str">
            <v>RXM4AB1P7</v>
          </cell>
          <cell r="H105" t="str">
            <v>E</v>
          </cell>
          <cell r="I105" t="str">
            <v>E-e06</v>
          </cell>
          <cell r="J105" t="str">
            <v>cái</v>
          </cell>
          <cell r="K105">
            <v>20</v>
          </cell>
          <cell r="L105">
            <v>0</v>
          </cell>
          <cell r="M105">
            <v>0</v>
          </cell>
          <cell r="N105">
            <v>20</v>
          </cell>
          <cell r="O105">
            <v>20</v>
          </cell>
          <cell r="P105">
            <v>0</v>
          </cell>
          <cell r="Q105">
            <v>10</v>
          </cell>
          <cell r="R105">
            <v>20</v>
          </cell>
          <cell r="S105" t="str">
            <v>2 tháng</v>
          </cell>
        </row>
        <row r="106">
          <cell r="E106" t="str">
            <v>ID055809</v>
          </cell>
          <cell r="F106">
            <v>59000</v>
          </cell>
          <cell r="G106"/>
          <cell r="H106" t="str">
            <v>E</v>
          </cell>
          <cell r="I106" t="str">
            <v>E-e10</v>
          </cell>
          <cell r="J106" t="str">
            <v>cái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/>
          <cell r="S106"/>
        </row>
        <row r="107">
          <cell r="E107" t="str">
            <v>ID055811</v>
          </cell>
          <cell r="F107"/>
          <cell r="G107" t="str">
            <v>LC1D80M7</v>
          </cell>
          <cell r="H107" t="str">
            <v>E</v>
          </cell>
          <cell r="I107" t="str">
            <v>E-e12</v>
          </cell>
          <cell r="J107" t="str">
            <v>cái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1</v>
          </cell>
          <cell r="R107">
            <v>2</v>
          </cell>
          <cell r="S107" t="str">
            <v>đăt dự phòng</v>
          </cell>
        </row>
        <row r="108">
          <cell r="E108" t="str">
            <v>ID055814</v>
          </cell>
          <cell r="F108">
            <v>1750000</v>
          </cell>
          <cell r="G108" t="str">
            <v>DHW-600TW</v>
          </cell>
          <cell r="H108" t="str">
            <v>E</v>
          </cell>
          <cell r="I108" t="str">
            <v>E-e18</v>
          </cell>
          <cell r="J108" t="str">
            <v>cái</v>
          </cell>
          <cell r="K108">
            <v>5</v>
          </cell>
          <cell r="L108">
            <v>0</v>
          </cell>
          <cell r="M108">
            <v>0</v>
          </cell>
          <cell r="N108">
            <v>5</v>
          </cell>
          <cell r="O108">
            <v>5</v>
          </cell>
          <cell r="P108">
            <v>0</v>
          </cell>
          <cell r="Q108">
            <v>1</v>
          </cell>
          <cell r="R108">
            <v>2</v>
          </cell>
          <cell r="S108" t="str">
            <v>1 năm</v>
          </cell>
        </row>
        <row r="109">
          <cell r="E109" t="str">
            <v>ID055815</v>
          </cell>
          <cell r="F109">
            <v>1600000</v>
          </cell>
          <cell r="G109" t="str">
            <v>DHW-500TW</v>
          </cell>
          <cell r="H109" t="str">
            <v>E</v>
          </cell>
          <cell r="I109" t="str">
            <v>E-e19</v>
          </cell>
          <cell r="J109" t="str">
            <v>cái</v>
          </cell>
          <cell r="K109">
            <v>3</v>
          </cell>
          <cell r="L109">
            <v>0</v>
          </cell>
          <cell r="M109">
            <v>0</v>
          </cell>
          <cell r="N109">
            <v>3</v>
          </cell>
          <cell r="O109">
            <v>3</v>
          </cell>
          <cell r="P109">
            <v>0</v>
          </cell>
          <cell r="Q109">
            <v>1</v>
          </cell>
          <cell r="R109">
            <v>2</v>
          </cell>
          <cell r="S109" t="str">
            <v>1 năm</v>
          </cell>
        </row>
        <row r="110">
          <cell r="E110" t="str">
            <v>ID055816</v>
          </cell>
          <cell r="F110">
            <v>33000</v>
          </cell>
          <cell r="G110"/>
          <cell r="H110" t="str">
            <v>E</v>
          </cell>
          <cell r="I110" t="str">
            <v>E-e20</v>
          </cell>
          <cell r="J110" t="str">
            <v>cái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E111" t="str">
            <v>ID055818</v>
          </cell>
          <cell r="F111"/>
          <cell r="G111"/>
          <cell r="H111" t="str">
            <v>E</v>
          </cell>
          <cell r="I111" t="str">
            <v>E-e23</v>
          </cell>
          <cell r="J111" t="str">
            <v>cái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E112" t="str">
            <v>ID055822</v>
          </cell>
          <cell r="F112">
            <v>2400200</v>
          </cell>
          <cell r="G112" t="str">
            <v>EZC250N3125</v>
          </cell>
          <cell r="H112" t="str">
            <v>E</v>
          </cell>
          <cell r="I112" t="str">
            <v>E-e30</v>
          </cell>
          <cell r="J112" t="str">
            <v>cái</v>
          </cell>
          <cell r="K112">
            <v>5</v>
          </cell>
          <cell r="L112">
            <v>0</v>
          </cell>
          <cell r="M112">
            <v>0</v>
          </cell>
          <cell r="N112">
            <v>5</v>
          </cell>
          <cell r="O112">
            <v>5</v>
          </cell>
          <cell r="P112">
            <v>0</v>
          </cell>
          <cell r="Q112">
            <v>5</v>
          </cell>
          <cell r="R112">
            <v>10</v>
          </cell>
          <cell r="S112" t="str">
            <v>1 năm</v>
          </cell>
        </row>
        <row r="113">
          <cell r="E113" t="str">
            <v>ID055265</v>
          </cell>
          <cell r="F113"/>
          <cell r="G113"/>
          <cell r="H113" t="str">
            <v>SPBC</v>
          </cell>
          <cell r="I113" t="str">
            <v>O-103</v>
          </cell>
          <cell r="J113" t="str">
            <v>cái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E114" t="str">
            <v>ID057293</v>
          </cell>
          <cell r="F114"/>
          <cell r="G114" t="str">
            <v>3cm</v>
          </cell>
          <cell r="H114" t="str">
            <v>A</v>
          </cell>
          <cell r="I114" t="str">
            <v>608ZZC4</v>
          </cell>
          <cell r="J114" t="str">
            <v>cái</v>
          </cell>
          <cell r="K114">
            <v>14</v>
          </cell>
          <cell r="L114">
            <v>0</v>
          </cell>
          <cell r="M114">
            <v>0</v>
          </cell>
          <cell r="N114">
            <v>14</v>
          </cell>
          <cell r="O114">
            <v>14</v>
          </cell>
          <cell r="P114">
            <v>0</v>
          </cell>
          <cell r="Q114">
            <v>5</v>
          </cell>
          <cell r="R114">
            <v>10</v>
          </cell>
          <cell r="S114" t="str">
            <v>3 tháng</v>
          </cell>
        </row>
        <row r="115">
          <cell r="E115" t="str">
            <v>ID055441</v>
          </cell>
          <cell r="F115">
            <v>385000</v>
          </cell>
          <cell r="G115"/>
          <cell r="H115" t="str">
            <v>E</v>
          </cell>
          <cell r="I115" t="str">
            <v>SP-14</v>
          </cell>
          <cell r="J115" t="str">
            <v>sợi</v>
          </cell>
          <cell r="K115">
            <v>2</v>
          </cell>
          <cell r="L115">
            <v>0</v>
          </cell>
          <cell r="M115">
            <v>0</v>
          </cell>
          <cell r="N115">
            <v>2</v>
          </cell>
          <cell r="O115">
            <v>2</v>
          </cell>
          <cell r="P115">
            <v>0</v>
          </cell>
          <cell r="Q115">
            <v>0</v>
          </cell>
        </row>
        <row r="116">
          <cell r="E116" t="str">
            <v>ID055773</v>
          </cell>
          <cell r="F116">
            <v>450000</v>
          </cell>
          <cell r="G116"/>
          <cell r="H116" t="str">
            <v>E</v>
          </cell>
          <cell r="I116" t="str">
            <v>E-065</v>
          </cell>
          <cell r="J116" t="str">
            <v>cái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E117" t="str">
            <v>ID056987</v>
          </cell>
          <cell r="F117"/>
          <cell r="G117"/>
          <cell r="H117" t="str">
            <v>E</v>
          </cell>
          <cell r="I117" t="str">
            <v>E-101</v>
          </cell>
          <cell r="J117" t="str">
            <v>cái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E118" t="str">
            <v>ID056988</v>
          </cell>
          <cell r="F118"/>
          <cell r="G118"/>
          <cell r="H118" t="str">
            <v>E</v>
          </cell>
          <cell r="I118" t="str">
            <v>E-18</v>
          </cell>
          <cell r="J118" t="str">
            <v>cái</v>
          </cell>
          <cell r="K118">
            <v>6</v>
          </cell>
          <cell r="L118">
            <v>0</v>
          </cell>
          <cell r="M118">
            <v>0</v>
          </cell>
          <cell r="N118">
            <v>6</v>
          </cell>
          <cell r="O118">
            <v>6</v>
          </cell>
          <cell r="P118">
            <v>0</v>
          </cell>
          <cell r="Q118">
            <v>0</v>
          </cell>
        </row>
        <row r="119">
          <cell r="E119" t="str">
            <v>ID056989</v>
          </cell>
          <cell r="F119"/>
          <cell r="G119"/>
          <cell r="H119" t="str">
            <v>E</v>
          </cell>
          <cell r="I119" t="str">
            <v>E-36</v>
          </cell>
          <cell r="J119" t="str">
            <v>cái</v>
          </cell>
          <cell r="K119">
            <v>7</v>
          </cell>
          <cell r="L119">
            <v>0</v>
          </cell>
          <cell r="M119">
            <v>0</v>
          </cell>
          <cell r="N119">
            <v>7</v>
          </cell>
          <cell r="O119">
            <v>7</v>
          </cell>
          <cell r="P119">
            <v>0</v>
          </cell>
          <cell r="Q119">
            <v>0</v>
          </cell>
        </row>
        <row r="120">
          <cell r="E120" t="str">
            <v>ID056990</v>
          </cell>
          <cell r="F120">
            <v>59000</v>
          </cell>
          <cell r="G120" t="str">
            <v>RXZE2M114</v>
          </cell>
          <cell r="H120" t="str">
            <v>E</v>
          </cell>
          <cell r="I120" t="str">
            <v>E-7</v>
          </cell>
          <cell r="J120" t="str">
            <v>cái</v>
          </cell>
          <cell r="K120">
            <v>42</v>
          </cell>
          <cell r="L120">
            <v>0</v>
          </cell>
          <cell r="M120">
            <v>0</v>
          </cell>
          <cell r="N120">
            <v>42</v>
          </cell>
          <cell r="O120">
            <v>42</v>
          </cell>
          <cell r="P120">
            <v>0</v>
          </cell>
          <cell r="Q120">
            <v>10</v>
          </cell>
          <cell r="R120">
            <v>20</v>
          </cell>
          <cell r="S120" t="str">
            <v>2 tháng</v>
          </cell>
        </row>
        <row r="121">
          <cell r="E121" t="str">
            <v>ID056992</v>
          </cell>
          <cell r="F121"/>
          <cell r="G121" t="str">
            <v>CV - 4.0</v>
          </cell>
          <cell r="H121" t="str">
            <v>E</v>
          </cell>
          <cell r="I121" t="str">
            <v>E-97</v>
          </cell>
          <cell r="J121" t="str">
            <v>cuộn</v>
          </cell>
          <cell r="K121">
            <v>13</v>
          </cell>
          <cell r="L121">
            <v>0</v>
          </cell>
          <cell r="M121">
            <v>0</v>
          </cell>
          <cell r="N121">
            <v>13</v>
          </cell>
          <cell r="O121">
            <v>13</v>
          </cell>
          <cell r="P121">
            <v>0</v>
          </cell>
          <cell r="Q121">
            <v>2</v>
          </cell>
          <cell r="R121">
            <v>4</v>
          </cell>
          <cell r="S121" t="str">
            <v>1 năm</v>
          </cell>
        </row>
        <row r="122">
          <cell r="E122" t="str">
            <v>ID056994</v>
          </cell>
          <cell r="F122"/>
          <cell r="G122"/>
          <cell r="H122" t="str">
            <v>E</v>
          </cell>
          <cell r="I122" t="str">
            <v>E-e14</v>
          </cell>
          <cell r="J122" t="str">
            <v>cái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E123" t="str">
            <v>ID087891</v>
          </cell>
          <cell r="F123">
            <v>3320000</v>
          </cell>
          <cell r="G123" t="str">
            <v>EZC250N3225</v>
          </cell>
          <cell r="H123" t="str">
            <v>E</v>
          </cell>
          <cell r="I123" t="str">
            <v>SP-51640A</v>
          </cell>
          <cell r="J123" t="str">
            <v>cái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/>
          <cell r="S123"/>
        </row>
        <row r="124">
          <cell r="E124" t="str">
            <v>ID055443</v>
          </cell>
          <cell r="F124">
            <v>2730000</v>
          </cell>
          <cell r="G124" t="str">
            <v>R22</v>
          </cell>
          <cell r="H124" t="str">
            <v>SPĐH</v>
          </cell>
          <cell r="I124" t="str">
            <v>O-040</v>
          </cell>
          <cell r="J124" t="str">
            <v>bình</v>
          </cell>
          <cell r="K124">
            <v>15</v>
          </cell>
          <cell r="L124">
            <v>0</v>
          </cell>
          <cell r="M124">
            <v>0</v>
          </cell>
          <cell r="N124">
            <v>15</v>
          </cell>
          <cell r="O124">
            <v>15</v>
          </cell>
          <cell r="P124">
            <v>0</v>
          </cell>
          <cell r="Q124">
            <v>5</v>
          </cell>
          <cell r="R124">
            <v>10</v>
          </cell>
          <cell r="S124" t="str">
            <v>3 tháng</v>
          </cell>
        </row>
        <row r="125">
          <cell r="E125" t="str">
            <v>ID057069</v>
          </cell>
          <cell r="F125">
            <v>11520000</v>
          </cell>
          <cell r="G125">
            <v>2901146400</v>
          </cell>
          <cell r="H125" t="str">
            <v>SPNK</v>
          </cell>
          <cell r="I125" t="str">
            <v>SP-12</v>
          </cell>
          <cell r="J125" t="str">
            <v>cái</v>
          </cell>
          <cell r="K125">
            <v>2</v>
          </cell>
          <cell r="L125">
            <v>0</v>
          </cell>
          <cell r="M125">
            <v>0</v>
          </cell>
          <cell r="N125">
            <v>2</v>
          </cell>
          <cell r="O125">
            <v>2</v>
          </cell>
          <cell r="P125">
            <v>0</v>
          </cell>
          <cell r="Q125">
            <v>2</v>
          </cell>
          <cell r="R125">
            <v>4</v>
          </cell>
          <cell r="S125" t="str">
            <v>đăt dự phòng</v>
          </cell>
        </row>
        <row r="126">
          <cell r="E126" t="str">
            <v>ID055698</v>
          </cell>
          <cell r="F126">
            <v>972000</v>
          </cell>
          <cell r="G126" t="str">
            <v>ALK-V 39.5VDC</v>
          </cell>
          <cell r="H126" t="str">
            <v>SPBC</v>
          </cell>
          <cell r="I126" t="str">
            <v>SP-19</v>
          </cell>
          <cell r="J126" t="str">
            <v>cái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5</v>
          </cell>
          <cell r="R126">
            <v>10</v>
          </cell>
          <cell r="S126" t="str">
            <v>đăt dự phòng</v>
          </cell>
        </row>
        <row r="127">
          <cell r="E127" t="str">
            <v>ID055699</v>
          </cell>
          <cell r="F127">
            <v>1115000</v>
          </cell>
          <cell r="G127" t="str">
            <v>ATG-EA 39.5VDC</v>
          </cell>
          <cell r="H127" t="str">
            <v>SPBC</v>
          </cell>
          <cell r="I127" t="str">
            <v>SP-20</v>
          </cell>
          <cell r="J127" t="str">
            <v>cái</v>
          </cell>
          <cell r="K127">
            <v>12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0</v>
          </cell>
          <cell r="Q127">
            <v>5</v>
          </cell>
          <cell r="R127">
            <v>10</v>
          </cell>
          <cell r="S127" t="str">
            <v>đăt dự phòng</v>
          </cell>
        </row>
        <row r="128">
          <cell r="E128" t="str">
            <v>ID057070</v>
          </cell>
          <cell r="F128"/>
          <cell r="G128" t="str">
            <v>SC-N2</v>
          </cell>
          <cell r="H128" t="str">
            <v>E</v>
          </cell>
          <cell r="I128" t="str">
            <v>SP-47</v>
          </cell>
          <cell r="J128" t="str">
            <v>cái</v>
          </cell>
          <cell r="K128">
            <v>3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0</v>
          </cell>
          <cell r="Q128">
            <v>1</v>
          </cell>
          <cell r="R128">
            <v>2</v>
          </cell>
          <cell r="S128" t="str">
            <v>đăt dự phòng</v>
          </cell>
        </row>
        <row r="129">
          <cell r="E129" t="str">
            <v>ID057071</v>
          </cell>
          <cell r="F129">
            <v>1993000</v>
          </cell>
          <cell r="G129">
            <v>50307456</v>
          </cell>
          <cell r="H129" t="str">
            <v>SPXNĐ</v>
          </cell>
          <cell r="I129" t="str">
            <v>SP-48</v>
          </cell>
          <cell r="J129" t="str">
            <v>cái</v>
          </cell>
          <cell r="K129">
            <v>13</v>
          </cell>
          <cell r="L129">
            <v>0</v>
          </cell>
          <cell r="M129">
            <v>0</v>
          </cell>
          <cell r="N129">
            <v>13</v>
          </cell>
          <cell r="O129">
            <v>13</v>
          </cell>
          <cell r="P129">
            <v>0</v>
          </cell>
          <cell r="Q129">
            <v>8</v>
          </cell>
          <cell r="R129">
            <v>16</v>
          </cell>
          <cell r="S129" t="str">
            <v>đăt dự phòng</v>
          </cell>
        </row>
        <row r="130">
          <cell r="E130" t="str">
            <v>ID057072</v>
          </cell>
          <cell r="F130">
            <v>11969000</v>
          </cell>
          <cell r="G130">
            <v>51331328</v>
          </cell>
          <cell r="H130" t="str">
            <v>SPXNĐ</v>
          </cell>
          <cell r="I130" t="str">
            <v>SP-49</v>
          </cell>
          <cell r="J130" t="str">
            <v>cái</v>
          </cell>
          <cell r="K130">
            <v>2</v>
          </cell>
          <cell r="L130">
            <v>0</v>
          </cell>
          <cell r="M130">
            <v>0</v>
          </cell>
          <cell r="N130">
            <v>2</v>
          </cell>
          <cell r="O130">
            <v>2</v>
          </cell>
          <cell r="P130">
            <v>0</v>
          </cell>
          <cell r="Q130">
            <v>3</v>
          </cell>
          <cell r="R130">
            <v>6</v>
          </cell>
          <cell r="S130" t="str">
            <v>đăt dự phòng</v>
          </cell>
        </row>
        <row r="131">
          <cell r="E131" t="str">
            <v>ID057073</v>
          </cell>
          <cell r="F131">
            <v>6118000</v>
          </cell>
          <cell r="G131">
            <v>51458283</v>
          </cell>
          <cell r="H131" t="str">
            <v>SPXNĐ</v>
          </cell>
          <cell r="I131" t="str">
            <v>EFG320</v>
          </cell>
          <cell r="J131" t="str">
            <v>cái</v>
          </cell>
          <cell r="K131">
            <v>4</v>
          </cell>
          <cell r="L131">
            <v>0</v>
          </cell>
          <cell r="M131">
            <v>0</v>
          </cell>
          <cell r="N131">
            <v>4</v>
          </cell>
          <cell r="O131">
            <v>4</v>
          </cell>
          <cell r="P131">
            <v>0</v>
          </cell>
          <cell r="Q131">
            <v>4</v>
          </cell>
          <cell r="R131">
            <v>8</v>
          </cell>
          <cell r="S131" t="str">
            <v>đăt dự phòng</v>
          </cell>
        </row>
        <row r="132">
          <cell r="E132" t="str">
            <v>ID057075</v>
          </cell>
          <cell r="F132">
            <v>75000</v>
          </cell>
          <cell r="G132" t="str">
            <v>EDV 705</v>
          </cell>
          <cell r="H132" t="str">
            <v>A</v>
          </cell>
          <cell r="I132" t="str">
            <v>SP-56</v>
          </cell>
          <cell r="J132" t="str">
            <v>sợi</v>
          </cell>
          <cell r="K132">
            <v>1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0</v>
          </cell>
          <cell r="Q132">
            <v>0</v>
          </cell>
          <cell r="R132"/>
          <cell r="S132"/>
        </row>
        <row r="133">
          <cell r="E133" t="str">
            <v>ID057076</v>
          </cell>
          <cell r="F133"/>
          <cell r="G133"/>
          <cell r="H133" t="str">
            <v>E</v>
          </cell>
          <cell r="I133" t="str">
            <v>SP-58</v>
          </cell>
          <cell r="J133" t="str">
            <v>cái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E134" t="str">
            <v>ID057077</v>
          </cell>
          <cell r="F134">
            <v>11295480</v>
          </cell>
          <cell r="G134">
            <v>2901170100</v>
          </cell>
          <cell r="H134" t="str">
            <v>SPNK</v>
          </cell>
          <cell r="I134" t="str">
            <v>SP-61</v>
          </cell>
          <cell r="J134" t="str">
            <v>thùng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</v>
          </cell>
          <cell r="R134">
            <v>4</v>
          </cell>
          <cell r="S134" t="str">
            <v>đăt dự phòng</v>
          </cell>
        </row>
        <row r="135">
          <cell r="E135" t="str">
            <v>ID057078</v>
          </cell>
          <cell r="F135">
            <v>4611794</v>
          </cell>
          <cell r="G135">
            <v>508110098</v>
          </cell>
          <cell r="H135" t="str">
            <v>SPNK</v>
          </cell>
          <cell r="I135" t="str">
            <v>SP-62</v>
          </cell>
          <cell r="J135" t="str">
            <v>cái</v>
          </cell>
          <cell r="K135">
            <v>1</v>
          </cell>
          <cell r="L135">
            <v>0</v>
          </cell>
          <cell r="M135">
            <v>0</v>
          </cell>
          <cell r="N135">
            <v>1</v>
          </cell>
          <cell r="O135">
            <v>1</v>
          </cell>
          <cell r="P135">
            <v>0</v>
          </cell>
          <cell r="Q135">
            <v>2</v>
          </cell>
          <cell r="R135">
            <v>4</v>
          </cell>
          <cell r="S135" t="str">
            <v>đăt dự phòng</v>
          </cell>
        </row>
        <row r="136">
          <cell r="E136" t="str">
            <v>ID057079</v>
          </cell>
          <cell r="F136">
            <v>820000</v>
          </cell>
          <cell r="G136" t="str">
            <v>LC1D32M7</v>
          </cell>
          <cell r="H136" t="str">
            <v>E</v>
          </cell>
          <cell r="I136" t="str">
            <v>SP-63</v>
          </cell>
          <cell r="J136" t="str">
            <v>cái</v>
          </cell>
          <cell r="K136">
            <v>7</v>
          </cell>
          <cell r="L136">
            <v>0</v>
          </cell>
          <cell r="M136">
            <v>0</v>
          </cell>
          <cell r="N136">
            <v>7</v>
          </cell>
          <cell r="O136">
            <v>7</v>
          </cell>
          <cell r="P136">
            <v>0</v>
          </cell>
          <cell r="Q136">
            <v>5</v>
          </cell>
          <cell r="R136">
            <v>10</v>
          </cell>
          <cell r="S136" t="str">
            <v>6 tháng</v>
          </cell>
        </row>
        <row r="137">
          <cell r="E137" t="str">
            <v>ID055287</v>
          </cell>
          <cell r="F137">
            <v>680000</v>
          </cell>
          <cell r="G137" t="str">
            <v>TD-2124M</v>
          </cell>
          <cell r="H137" t="str">
            <v>W</v>
          </cell>
          <cell r="I137" t="str">
            <v>O-086</v>
          </cell>
          <cell r="J137" t="str">
            <v>cái</v>
          </cell>
          <cell r="K137">
            <v>1</v>
          </cell>
          <cell r="L137">
            <v>0</v>
          </cell>
          <cell r="M137">
            <v>0</v>
          </cell>
          <cell r="N137">
            <v>1</v>
          </cell>
          <cell r="O137">
            <v>1</v>
          </cell>
          <cell r="P137">
            <v>0</v>
          </cell>
          <cell r="Q137">
            <v>3</v>
          </cell>
          <cell r="R137">
            <v>6</v>
          </cell>
          <cell r="S137" t="str">
            <v>1 năm</v>
          </cell>
        </row>
        <row r="138">
          <cell r="E138" t="str">
            <v>ID055579</v>
          </cell>
          <cell r="F138">
            <v>520000</v>
          </cell>
          <cell r="G138"/>
          <cell r="H138" t="str">
            <v>O</v>
          </cell>
          <cell r="I138" t="str">
            <v>O-107</v>
          </cell>
          <cell r="J138" t="str">
            <v>ổ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E139" t="str">
            <v>ID055680</v>
          </cell>
          <cell r="F139">
            <v>252000</v>
          </cell>
          <cell r="G139" t="str">
            <v>PKF32M423</v>
          </cell>
          <cell r="H139" t="str">
            <v>E</v>
          </cell>
          <cell r="I139" t="str">
            <v>E-055</v>
          </cell>
          <cell r="J139" t="str">
            <v>cái</v>
          </cell>
          <cell r="K139">
            <v>12</v>
          </cell>
          <cell r="L139">
            <v>0</v>
          </cell>
          <cell r="M139">
            <v>0</v>
          </cell>
          <cell r="N139">
            <v>12</v>
          </cell>
          <cell r="O139">
            <v>12</v>
          </cell>
          <cell r="P139">
            <v>0</v>
          </cell>
          <cell r="Q139">
            <v>10</v>
          </cell>
          <cell r="R139">
            <v>20</v>
          </cell>
          <cell r="S139" t="str">
            <v>đăt dự phòng</v>
          </cell>
        </row>
        <row r="140">
          <cell r="E140" t="str">
            <v>ID055562</v>
          </cell>
          <cell r="F140">
            <v>179000</v>
          </cell>
          <cell r="G140">
            <v>4208</v>
          </cell>
          <cell r="H140" t="str">
            <v>O</v>
          </cell>
          <cell r="I140" t="str">
            <v>O-025</v>
          </cell>
          <cell r="J140" t="str">
            <v>ổ</v>
          </cell>
          <cell r="K140">
            <v>2</v>
          </cell>
          <cell r="L140">
            <v>0</v>
          </cell>
          <cell r="M140">
            <v>0</v>
          </cell>
          <cell r="N140">
            <v>2</v>
          </cell>
          <cell r="O140">
            <v>2</v>
          </cell>
          <cell r="P140">
            <v>0</v>
          </cell>
          <cell r="Q140">
            <v>5</v>
          </cell>
          <cell r="R140">
            <v>10</v>
          </cell>
          <cell r="S140" t="str">
            <v>6 tháng</v>
          </cell>
        </row>
        <row r="141">
          <cell r="E141" t="str">
            <v>ID055584</v>
          </cell>
          <cell r="F141">
            <v>20000</v>
          </cell>
          <cell r="G141">
            <v>2608600017</v>
          </cell>
          <cell r="H141" t="str">
            <v>A</v>
          </cell>
          <cell r="I141" t="str">
            <v>O-135</v>
          </cell>
          <cell r="J141" t="str">
            <v>viên</v>
          </cell>
          <cell r="K141">
            <v>50</v>
          </cell>
          <cell r="L141">
            <v>0</v>
          </cell>
          <cell r="M141">
            <v>0</v>
          </cell>
          <cell r="N141">
            <v>50</v>
          </cell>
          <cell r="O141">
            <v>50</v>
          </cell>
          <cell r="P141">
            <v>0</v>
          </cell>
          <cell r="Q141">
            <v>50</v>
          </cell>
          <cell r="R141">
            <v>100</v>
          </cell>
          <cell r="S141" t="str">
            <v>6 tháng</v>
          </cell>
        </row>
        <row r="142">
          <cell r="E142" t="str">
            <v>ID057031</v>
          </cell>
          <cell r="F142">
            <v>15000</v>
          </cell>
          <cell r="G142">
            <v>2608600267</v>
          </cell>
          <cell r="H142" t="str">
            <v>A</v>
          </cell>
          <cell r="I142" t="str">
            <v>O-053</v>
          </cell>
          <cell r="J142" t="str">
            <v>viên</v>
          </cell>
          <cell r="K142">
            <v>225</v>
          </cell>
          <cell r="L142">
            <v>0</v>
          </cell>
          <cell r="M142">
            <v>0</v>
          </cell>
          <cell r="N142">
            <v>225</v>
          </cell>
          <cell r="O142">
            <v>225</v>
          </cell>
          <cell r="P142">
            <v>0</v>
          </cell>
          <cell r="Q142">
            <v>100</v>
          </cell>
          <cell r="R142">
            <v>200</v>
          </cell>
          <cell r="S142" t="str">
            <v>3 tháng</v>
          </cell>
        </row>
        <row r="143">
          <cell r="E143" t="str">
            <v>ID055725</v>
          </cell>
          <cell r="F143">
            <v>17000</v>
          </cell>
          <cell r="G143" t="str">
            <v>E30-1M-D</v>
          </cell>
          <cell r="H143" t="str">
            <v>E</v>
          </cell>
          <cell r="I143" t="str">
            <v>E-004</v>
          </cell>
          <cell r="J143" t="str">
            <v>cái</v>
          </cell>
          <cell r="K143">
            <v>25</v>
          </cell>
          <cell r="L143">
            <v>0</v>
          </cell>
          <cell r="M143">
            <v>0</v>
          </cell>
          <cell r="N143">
            <v>25</v>
          </cell>
          <cell r="O143">
            <v>25</v>
          </cell>
          <cell r="P143">
            <v>0</v>
          </cell>
          <cell r="Q143">
            <v>20</v>
          </cell>
          <cell r="R143">
            <v>40</v>
          </cell>
          <cell r="S143" t="str">
            <v>6 tháng</v>
          </cell>
        </row>
        <row r="144">
          <cell r="E144" t="str">
            <v>ID055771</v>
          </cell>
          <cell r="F144">
            <v>16000</v>
          </cell>
          <cell r="G144" t="str">
            <v>No.33AVH</v>
          </cell>
          <cell r="H144" t="str">
            <v>E</v>
          </cell>
          <cell r="I144" t="str">
            <v>E-063</v>
          </cell>
          <cell r="J144" t="str">
            <v>cái</v>
          </cell>
          <cell r="K144">
            <v>17</v>
          </cell>
          <cell r="L144">
            <v>0</v>
          </cell>
          <cell r="M144">
            <v>0</v>
          </cell>
          <cell r="N144">
            <v>17</v>
          </cell>
          <cell r="O144">
            <v>17</v>
          </cell>
          <cell r="P144">
            <v>0</v>
          </cell>
          <cell r="Q144">
            <v>10</v>
          </cell>
          <cell r="R144">
            <v>20</v>
          </cell>
          <cell r="S144" t="str">
            <v>6 tháng</v>
          </cell>
        </row>
        <row r="145">
          <cell r="E145" t="str">
            <v>ID055772</v>
          </cell>
          <cell r="F145">
            <v>9000</v>
          </cell>
          <cell r="G145" t="str">
            <v>5MILx3/4"x20Y</v>
          </cell>
          <cell r="H145" t="str">
            <v>E</v>
          </cell>
          <cell r="I145" t="str">
            <v>E-064</v>
          </cell>
          <cell r="J145" t="str">
            <v>cuộn</v>
          </cell>
          <cell r="K145">
            <v>929</v>
          </cell>
          <cell r="L145">
            <v>0</v>
          </cell>
          <cell r="M145">
            <v>0</v>
          </cell>
          <cell r="N145">
            <v>929</v>
          </cell>
          <cell r="O145">
            <v>929</v>
          </cell>
          <cell r="P145">
            <v>0</v>
          </cell>
          <cell r="Q145">
            <v>50</v>
          </cell>
          <cell r="R145">
            <v>100</v>
          </cell>
          <cell r="S145" t="str">
            <v>3 tháng</v>
          </cell>
        </row>
        <row r="146">
          <cell r="E146" t="str">
            <v>ID057297</v>
          </cell>
          <cell r="F146">
            <v>5000</v>
          </cell>
          <cell r="G146">
            <v>9082</v>
          </cell>
          <cell r="H146" t="str">
            <v>A</v>
          </cell>
          <cell r="I146" t="str">
            <v>A-001</v>
          </cell>
          <cell r="J146" t="str">
            <v>cuộn</v>
          </cell>
          <cell r="K146">
            <v>300</v>
          </cell>
          <cell r="L146">
            <v>0</v>
          </cell>
          <cell r="M146">
            <v>0</v>
          </cell>
          <cell r="N146">
            <v>300</v>
          </cell>
          <cell r="O146">
            <v>300</v>
          </cell>
          <cell r="P146">
            <v>0</v>
          </cell>
          <cell r="Q146">
            <v>60</v>
          </cell>
          <cell r="R146">
            <v>120</v>
          </cell>
          <cell r="S146" t="str">
            <v>3 tháng</v>
          </cell>
        </row>
        <row r="147">
          <cell r="E147" t="str">
            <v>ID055556</v>
          </cell>
          <cell r="F147">
            <v>5000</v>
          </cell>
          <cell r="G147"/>
          <cell r="H147" t="str">
            <v>A</v>
          </cell>
          <cell r="I147" t="str">
            <v>E-70</v>
          </cell>
          <cell r="J147" t="str">
            <v>cuộn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E148" t="str">
            <v>ID057016</v>
          </cell>
          <cell r="F148">
            <v>3000</v>
          </cell>
          <cell r="G148"/>
          <cell r="H148" t="str">
            <v>A</v>
          </cell>
          <cell r="I148" t="str">
            <v>O-007</v>
          </cell>
          <cell r="J148" t="str">
            <v xml:space="preserve"> cây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49">
          <cell r="E149" t="str">
            <v>ID055780</v>
          </cell>
          <cell r="F149">
            <v>56000</v>
          </cell>
          <cell r="G149" t="str">
            <v>XB7EV03MP</v>
          </cell>
          <cell r="H149" t="str">
            <v>E</v>
          </cell>
          <cell r="I149" t="str">
            <v>E-072</v>
          </cell>
          <cell r="J149" t="str">
            <v>cái</v>
          </cell>
          <cell r="K149">
            <v>2</v>
          </cell>
          <cell r="L149">
            <v>0</v>
          </cell>
          <cell r="M149">
            <v>0</v>
          </cell>
          <cell r="N149">
            <v>2</v>
          </cell>
          <cell r="O149">
            <v>2</v>
          </cell>
          <cell r="P149">
            <v>0</v>
          </cell>
          <cell r="Q149">
            <v>20</v>
          </cell>
          <cell r="R149">
            <v>40</v>
          </cell>
          <cell r="S149" t="str">
            <v>6 tháng</v>
          </cell>
        </row>
        <row r="150">
          <cell r="E150" t="str">
            <v>ID055789</v>
          </cell>
          <cell r="F150">
            <v>56000</v>
          </cell>
          <cell r="G150" t="str">
            <v>XB7EV04MP</v>
          </cell>
          <cell r="H150" t="str">
            <v>E</v>
          </cell>
          <cell r="I150" t="str">
            <v>E-10a</v>
          </cell>
          <cell r="J150" t="str">
            <v>cái</v>
          </cell>
          <cell r="K150">
            <v>12</v>
          </cell>
          <cell r="L150">
            <v>0</v>
          </cell>
          <cell r="M150">
            <v>0</v>
          </cell>
          <cell r="N150">
            <v>12</v>
          </cell>
          <cell r="O150">
            <v>12</v>
          </cell>
          <cell r="P150">
            <v>0</v>
          </cell>
          <cell r="Q150">
            <v>10</v>
          </cell>
          <cell r="R150">
            <v>20</v>
          </cell>
          <cell r="S150" t="str">
            <v>6 tháng</v>
          </cell>
        </row>
        <row r="151">
          <cell r="E151" t="str">
            <v>ID055790</v>
          </cell>
          <cell r="F151">
            <v>56000</v>
          </cell>
          <cell r="G151" t="str">
            <v>XB7EV05MP</v>
          </cell>
          <cell r="H151" t="str">
            <v>E</v>
          </cell>
          <cell r="I151" t="str">
            <v>E-16a</v>
          </cell>
          <cell r="J151" t="str">
            <v>cái</v>
          </cell>
          <cell r="K151">
            <v>45</v>
          </cell>
          <cell r="L151">
            <v>0</v>
          </cell>
          <cell r="M151">
            <v>0</v>
          </cell>
          <cell r="N151">
            <v>45</v>
          </cell>
          <cell r="O151">
            <v>45</v>
          </cell>
          <cell r="P151">
            <v>0</v>
          </cell>
          <cell r="Q151">
            <v>10</v>
          </cell>
          <cell r="R151">
            <v>20</v>
          </cell>
          <cell r="S151" t="str">
            <v>6 tháng</v>
          </cell>
        </row>
        <row r="152">
          <cell r="E152" t="str">
            <v>ID055793</v>
          </cell>
          <cell r="F152">
            <v>56000</v>
          </cell>
          <cell r="G152"/>
          <cell r="H152" t="str">
            <v>E</v>
          </cell>
          <cell r="I152" t="str">
            <v>E-6a</v>
          </cell>
          <cell r="J152" t="str">
            <v>cái</v>
          </cell>
          <cell r="K152">
            <v>55</v>
          </cell>
          <cell r="L152">
            <v>0</v>
          </cell>
          <cell r="M152">
            <v>0</v>
          </cell>
          <cell r="N152">
            <v>55</v>
          </cell>
          <cell r="O152">
            <v>55</v>
          </cell>
          <cell r="P152">
            <v>0</v>
          </cell>
          <cell r="Q152">
            <v>0</v>
          </cell>
        </row>
        <row r="153">
          <cell r="E153" t="str">
            <v>ID055795</v>
          </cell>
          <cell r="F153">
            <v>7000</v>
          </cell>
          <cell r="G153" t="str">
            <v>ADNE12</v>
          </cell>
          <cell r="H153" t="str">
            <v>E</v>
          </cell>
          <cell r="I153" t="str">
            <v>E-87</v>
          </cell>
          <cell r="J153" t="str">
            <v>cái</v>
          </cell>
          <cell r="K153">
            <v>28</v>
          </cell>
          <cell r="L153">
            <v>0</v>
          </cell>
          <cell r="M153">
            <v>0</v>
          </cell>
          <cell r="N153">
            <v>28</v>
          </cell>
          <cell r="O153">
            <v>28</v>
          </cell>
          <cell r="P153">
            <v>0</v>
          </cell>
          <cell r="Q153">
            <v>10</v>
          </cell>
          <cell r="R153">
            <v>20</v>
          </cell>
          <cell r="S153" t="str">
            <v>3 tháng</v>
          </cell>
        </row>
        <row r="154">
          <cell r="E154" t="str">
            <v>ID055804</v>
          </cell>
          <cell r="F154">
            <v>8000</v>
          </cell>
          <cell r="G154" t="str">
            <v>ADNE34</v>
          </cell>
          <cell r="H154" t="str">
            <v>E</v>
          </cell>
          <cell r="I154" t="str">
            <v>E-e04</v>
          </cell>
          <cell r="J154" t="str">
            <v>cái</v>
          </cell>
          <cell r="K154">
            <v>30</v>
          </cell>
          <cell r="L154">
            <v>0</v>
          </cell>
          <cell r="M154">
            <v>0</v>
          </cell>
          <cell r="N154">
            <v>30</v>
          </cell>
          <cell r="O154">
            <v>30</v>
          </cell>
          <cell r="P154">
            <v>0</v>
          </cell>
          <cell r="Q154">
            <v>10</v>
          </cell>
          <cell r="R154">
            <v>20</v>
          </cell>
          <cell r="S154" t="str">
            <v>3 tháng</v>
          </cell>
        </row>
        <row r="155">
          <cell r="E155" t="str">
            <v>ID057017</v>
          </cell>
          <cell r="F155">
            <v>3000</v>
          </cell>
          <cell r="G155"/>
          <cell r="H155" t="str">
            <v>E</v>
          </cell>
          <cell r="I155" t="str">
            <v>O-01</v>
          </cell>
          <cell r="J155" t="str">
            <v>cái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E156" t="str">
            <v>ID055727</v>
          </cell>
          <cell r="F156">
            <v>115000</v>
          </cell>
          <cell r="G156" t="str">
            <v>E426UEST2/T</v>
          </cell>
          <cell r="H156" t="str">
            <v>E</v>
          </cell>
          <cell r="I156" t="str">
            <v>E-006</v>
          </cell>
          <cell r="J156" t="str">
            <v>cái</v>
          </cell>
          <cell r="K156">
            <v>9</v>
          </cell>
          <cell r="L156">
            <v>0</v>
          </cell>
          <cell r="M156">
            <v>0</v>
          </cell>
          <cell r="N156">
            <v>9</v>
          </cell>
          <cell r="O156">
            <v>9</v>
          </cell>
          <cell r="P156">
            <v>0</v>
          </cell>
          <cell r="Q156">
            <v>20</v>
          </cell>
          <cell r="R156">
            <v>40</v>
          </cell>
          <cell r="S156" t="str">
            <v>2 tháng</v>
          </cell>
        </row>
        <row r="157">
          <cell r="E157" t="str">
            <v>ID055521</v>
          </cell>
          <cell r="F157">
            <v>8000</v>
          </cell>
          <cell r="G157" t="str">
            <v>DN20</v>
          </cell>
          <cell r="H157" t="str">
            <v>A</v>
          </cell>
          <cell r="I157" t="str">
            <v>A-017</v>
          </cell>
          <cell r="J157" t="str">
            <v>cái</v>
          </cell>
          <cell r="K157">
            <v>14</v>
          </cell>
          <cell r="L157">
            <v>0</v>
          </cell>
          <cell r="M157">
            <v>0</v>
          </cell>
          <cell r="N157">
            <v>14</v>
          </cell>
          <cell r="O157">
            <v>14</v>
          </cell>
          <cell r="P157">
            <v>0</v>
          </cell>
          <cell r="Q157">
            <v>10</v>
          </cell>
          <cell r="R157">
            <v>20</v>
          </cell>
          <cell r="S157" t="str">
            <v>6 tháng</v>
          </cell>
        </row>
        <row r="158">
          <cell r="E158" t="str">
            <v>ID055288</v>
          </cell>
          <cell r="F158">
            <v>30000</v>
          </cell>
          <cell r="G158"/>
          <cell r="H158" t="str">
            <v>O</v>
          </cell>
          <cell r="I158" t="str">
            <v>O-087</v>
          </cell>
          <cell r="J158" t="str">
            <v>Ổ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E159" t="str">
            <v>ID055619</v>
          </cell>
          <cell r="F159">
            <v>25000</v>
          </cell>
          <cell r="G159" t="str">
            <v>KQ2H12-04AS</v>
          </cell>
          <cell r="H159" t="str">
            <v>A</v>
          </cell>
          <cell r="I159" t="str">
            <v>A-w09</v>
          </cell>
          <cell r="J159" t="str">
            <v>cái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50</v>
          </cell>
          <cell r="R159">
            <v>100</v>
          </cell>
          <cell r="S159" t="str">
            <v>6 tháng</v>
          </cell>
        </row>
        <row r="160">
          <cell r="E160" t="str">
            <v>ID055538</v>
          </cell>
          <cell r="F160">
            <v>146000</v>
          </cell>
          <cell r="G160" t="str">
            <v>80SN</v>
          </cell>
          <cell r="H160" t="str">
            <v>A</v>
          </cell>
          <cell r="I160" t="str">
            <v>A-24</v>
          </cell>
          <cell r="J160" t="str">
            <v>cái</v>
          </cell>
          <cell r="K160">
            <v>865</v>
          </cell>
          <cell r="L160">
            <v>0</v>
          </cell>
          <cell r="M160">
            <v>0</v>
          </cell>
          <cell r="N160">
            <v>865</v>
          </cell>
          <cell r="O160">
            <v>865</v>
          </cell>
          <cell r="P160">
            <v>0</v>
          </cell>
          <cell r="Q160">
            <v>100</v>
          </cell>
          <cell r="R160">
            <v>200</v>
          </cell>
          <cell r="S160" t="str">
            <v>1 năm</v>
          </cell>
        </row>
        <row r="161">
          <cell r="E161" t="str">
            <v>ID057310</v>
          </cell>
          <cell r="F161">
            <v>5000</v>
          </cell>
          <cell r="G161" t="str">
            <v>TGCN-28495</v>
          </cell>
          <cell r="H161" t="str">
            <v>A</v>
          </cell>
          <cell r="I161" t="str">
            <v>A-041</v>
          </cell>
          <cell r="J161" t="str">
            <v>cái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20</v>
          </cell>
          <cell r="R161">
            <v>40</v>
          </cell>
          <cell r="S161" t="str">
            <v>1 năm</v>
          </cell>
        </row>
        <row r="162">
          <cell r="E162" t="str">
            <v>ID057311</v>
          </cell>
          <cell r="F162">
            <v>5500</v>
          </cell>
          <cell r="G162" t="str">
            <v>TGCN-20878</v>
          </cell>
          <cell r="H162" t="str">
            <v>A</v>
          </cell>
          <cell r="I162" t="str">
            <v>A-042</v>
          </cell>
          <cell r="J162" t="str">
            <v>cái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20</v>
          </cell>
          <cell r="R162">
            <v>40</v>
          </cell>
          <cell r="S162" t="str">
            <v>1 năm</v>
          </cell>
        </row>
        <row r="163">
          <cell r="E163" t="str">
            <v>ID057032</v>
          </cell>
          <cell r="F163"/>
          <cell r="G163" t="str">
            <v>4cm</v>
          </cell>
          <cell r="H163" t="str">
            <v>A</v>
          </cell>
          <cell r="I163" t="str">
            <v>O-083</v>
          </cell>
          <cell r="J163" t="str">
            <v>cái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5</v>
          </cell>
          <cell r="R163">
            <v>10</v>
          </cell>
          <cell r="S163" t="str">
            <v>3 tháng</v>
          </cell>
        </row>
        <row r="164">
          <cell r="E164" t="str">
            <v>ID057041</v>
          </cell>
          <cell r="F164">
            <v>135000</v>
          </cell>
          <cell r="G164" t="str">
            <v>PA66-500</v>
          </cell>
          <cell r="H164" t="str">
            <v>A</v>
          </cell>
          <cell r="I164" t="str">
            <v>O-140</v>
          </cell>
          <cell r="J164" t="str">
            <v>bì</v>
          </cell>
          <cell r="K164">
            <v>43</v>
          </cell>
          <cell r="L164">
            <v>0</v>
          </cell>
          <cell r="M164">
            <v>0</v>
          </cell>
          <cell r="N164">
            <v>43</v>
          </cell>
          <cell r="O164">
            <v>43</v>
          </cell>
          <cell r="P164">
            <v>0</v>
          </cell>
          <cell r="Q164">
            <v>10</v>
          </cell>
          <cell r="R164">
            <v>20</v>
          </cell>
          <cell r="S164" t="str">
            <v>2 tháng</v>
          </cell>
        </row>
        <row r="165">
          <cell r="E165" t="str">
            <v>ID055829</v>
          </cell>
          <cell r="F165"/>
          <cell r="G165"/>
          <cell r="H165" t="str">
            <v>E</v>
          </cell>
          <cell r="I165" t="str">
            <v>O-130</v>
          </cell>
          <cell r="J165" t="str">
            <v>cái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E166" t="str">
            <v>ID057305</v>
          </cell>
          <cell r="F166">
            <v>2500</v>
          </cell>
          <cell r="G166"/>
          <cell r="H166" t="str">
            <v>A</v>
          </cell>
          <cell r="I166" t="str">
            <v>A-028</v>
          </cell>
          <cell r="J166" t="str">
            <v>kg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/>
          <cell r="S166"/>
        </row>
        <row r="167">
          <cell r="E167" t="str">
            <v>ID057027</v>
          </cell>
          <cell r="F167">
            <v>5000</v>
          </cell>
          <cell r="G167" t="str">
            <v>20-32/12W4</v>
          </cell>
          <cell r="H167" t="str">
            <v>A</v>
          </cell>
          <cell r="I167" t="str">
            <v>O-038</v>
          </cell>
          <cell r="J167" t="str">
            <v>cái</v>
          </cell>
          <cell r="K167">
            <v>21</v>
          </cell>
          <cell r="L167">
            <v>0</v>
          </cell>
          <cell r="M167">
            <v>0</v>
          </cell>
          <cell r="N167">
            <v>21</v>
          </cell>
          <cell r="O167">
            <v>21</v>
          </cell>
          <cell r="P167">
            <v>0</v>
          </cell>
          <cell r="Q167">
            <v>10</v>
          </cell>
          <cell r="R167">
            <v>20</v>
          </cell>
          <cell r="S167" t="str">
            <v>1 năm</v>
          </cell>
        </row>
        <row r="168">
          <cell r="E168" t="str">
            <v>ID055276</v>
          </cell>
          <cell r="F168">
            <v>250000</v>
          </cell>
          <cell r="G168" t="str">
            <v>TGCN-23294</v>
          </cell>
          <cell r="H168" t="str">
            <v>A</v>
          </cell>
          <cell r="I168" t="str">
            <v>A-006</v>
          </cell>
          <cell r="J168" t="str">
            <v>bì</v>
          </cell>
          <cell r="K168">
            <v>5</v>
          </cell>
          <cell r="L168">
            <v>0</v>
          </cell>
          <cell r="M168">
            <v>0</v>
          </cell>
          <cell r="N168">
            <v>5</v>
          </cell>
          <cell r="O168">
            <v>5</v>
          </cell>
          <cell r="P168">
            <v>0</v>
          </cell>
          <cell r="Q168">
            <v>3</v>
          </cell>
          <cell r="R168">
            <v>6</v>
          </cell>
          <cell r="S168" t="str">
            <v>3 tháng</v>
          </cell>
        </row>
        <row r="169">
          <cell r="E169" t="str">
            <v>ID057313</v>
          </cell>
          <cell r="F169">
            <v>250000</v>
          </cell>
          <cell r="G169" t="str">
            <v>TGCN-28785</v>
          </cell>
          <cell r="H169" t="str">
            <v>A</v>
          </cell>
          <cell r="I169" t="str">
            <v>A-049</v>
          </cell>
          <cell r="J169" t="str">
            <v>bì</v>
          </cell>
          <cell r="K169">
            <v>1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0</v>
          </cell>
          <cell r="Q169">
            <v>3</v>
          </cell>
          <cell r="R169">
            <v>6</v>
          </cell>
          <cell r="S169" t="str">
            <v>3 tháng</v>
          </cell>
        </row>
        <row r="170">
          <cell r="E170" t="str">
            <v>ID057309</v>
          </cell>
          <cell r="F170">
            <v>6000</v>
          </cell>
          <cell r="G170" t="str">
            <v>M12x80mm</v>
          </cell>
          <cell r="H170" t="str">
            <v>A</v>
          </cell>
          <cell r="I170" t="str">
            <v>A-037</v>
          </cell>
          <cell r="J170" t="str">
            <v>cái</v>
          </cell>
          <cell r="K170">
            <v>200</v>
          </cell>
          <cell r="L170">
            <v>0</v>
          </cell>
          <cell r="M170">
            <v>0</v>
          </cell>
          <cell r="N170">
            <v>200</v>
          </cell>
          <cell r="O170">
            <v>200</v>
          </cell>
          <cell r="P170">
            <v>0</v>
          </cell>
          <cell r="Q170">
            <v>100</v>
          </cell>
          <cell r="R170">
            <v>200</v>
          </cell>
          <cell r="S170" t="str">
            <v>6 tháng</v>
          </cell>
        </row>
        <row r="171">
          <cell r="E171" t="str">
            <v>ID057308</v>
          </cell>
          <cell r="F171">
            <v>4000</v>
          </cell>
          <cell r="G171" t="str">
            <v>M10x80mm</v>
          </cell>
          <cell r="H171" t="str">
            <v>A</v>
          </cell>
          <cell r="I171" t="str">
            <v>A-036</v>
          </cell>
          <cell r="J171" t="str">
            <v>cái</v>
          </cell>
          <cell r="K171">
            <v>80</v>
          </cell>
          <cell r="L171">
            <v>0</v>
          </cell>
          <cell r="M171">
            <v>0</v>
          </cell>
          <cell r="N171">
            <v>80</v>
          </cell>
          <cell r="O171">
            <v>80</v>
          </cell>
          <cell r="P171">
            <v>0</v>
          </cell>
          <cell r="Q171">
            <v>100</v>
          </cell>
          <cell r="R171">
            <v>200</v>
          </cell>
          <cell r="S171" t="str">
            <v>6 tháng</v>
          </cell>
        </row>
        <row r="172">
          <cell r="E172" t="str">
            <v>ID055569</v>
          </cell>
          <cell r="F172">
            <v>45000</v>
          </cell>
          <cell r="G172">
            <v>3671</v>
          </cell>
          <cell r="H172" t="str">
            <v>O</v>
          </cell>
          <cell r="I172" t="str">
            <v>O-051</v>
          </cell>
          <cell r="J172" t="str">
            <v>ổ</v>
          </cell>
          <cell r="K172">
            <v>4</v>
          </cell>
          <cell r="L172">
            <v>0</v>
          </cell>
          <cell r="M172">
            <v>0</v>
          </cell>
          <cell r="N172">
            <v>4</v>
          </cell>
          <cell r="O172">
            <v>4</v>
          </cell>
          <cell r="P172">
            <v>0</v>
          </cell>
          <cell r="Q172">
            <v>2</v>
          </cell>
          <cell r="R172">
            <v>4</v>
          </cell>
          <cell r="S172" t="str">
            <v>1 năm</v>
          </cell>
        </row>
        <row r="173">
          <cell r="E173" t="str">
            <v>ID055583</v>
          </cell>
          <cell r="F173">
            <v>50000</v>
          </cell>
          <cell r="G173" t="str">
            <v>KT3027</v>
          </cell>
          <cell r="H173" t="str">
            <v>O</v>
          </cell>
          <cell r="I173" t="str">
            <v>O-127</v>
          </cell>
          <cell r="J173" t="str">
            <v>ổ</v>
          </cell>
          <cell r="K173">
            <v>41</v>
          </cell>
          <cell r="L173">
            <v>0</v>
          </cell>
          <cell r="M173">
            <v>0</v>
          </cell>
          <cell r="N173">
            <v>41</v>
          </cell>
          <cell r="O173">
            <v>41</v>
          </cell>
          <cell r="P173">
            <v>0</v>
          </cell>
          <cell r="Q173">
            <v>10</v>
          </cell>
          <cell r="R173">
            <v>20</v>
          </cell>
          <cell r="S173" t="str">
            <v>1 năm</v>
          </cell>
        </row>
        <row r="174">
          <cell r="E174" t="str">
            <v>ID057304</v>
          </cell>
          <cell r="F174">
            <v>3000</v>
          </cell>
          <cell r="G174" t="str">
            <v>M8x80mm</v>
          </cell>
          <cell r="H174" t="str">
            <v>A</v>
          </cell>
          <cell r="I174" t="str">
            <v>A-026</v>
          </cell>
          <cell r="J174" t="str">
            <v>cái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100</v>
          </cell>
          <cell r="R174">
            <v>200</v>
          </cell>
          <cell r="S174" t="str">
            <v>6 tháng</v>
          </cell>
        </row>
        <row r="175">
          <cell r="E175" t="str">
            <v>ID057303</v>
          </cell>
          <cell r="F175">
            <v>30000</v>
          </cell>
          <cell r="G175" t="str">
            <v>TGCN-39010</v>
          </cell>
          <cell r="H175" t="str">
            <v>A</v>
          </cell>
          <cell r="I175" t="str">
            <v>A-025</v>
          </cell>
          <cell r="J175" t="str">
            <v>bì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2</v>
          </cell>
          <cell r="R175">
            <v>4</v>
          </cell>
          <cell r="S175" t="str">
            <v>6 tháng</v>
          </cell>
        </row>
        <row r="176">
          <cell r="E176" t="str">
            <v>ID055784</v>
          </cell>
          <cell r="F176">
            <v>280000</v>
          </cell>
          <cell r="G176" t="str">
            <v>9V -175mAh</v>
          </cell>
          <cell r="H176" t="str">
            <v>E</v>
          </cell>
          <cell r="I176" t="str">
            <v>E-076</v>
          </cell>
          <cell r="J176" t="str">
            <v>bộ</v>
          </cell>
          <cell r="K176">
            <v>4</v>
          </cell>
          <cell r="L176">
            <v>0</v>
          </cell>
          <cell r="M176">
            <v>0</v>
          </cell>
          <cell r="N176">
            <v>4</v>
          </cell>
          <cell r="O176">
            <v>4</v>
          </cell>
          <cell r="P176">
            <v>0</v>
          </cell>
          <cell r="Q176">
            <v>5</v>
          </cell>
          <cell r="R176">
            <v>10</v>
          </cell>
          <cell r="S176" t="str">
            <v>1 năm</v>
          </cell>
        </row>
        <row r="177">
          <cell r="E177" t="str">
            <v>ID055796</v>
          </cell>
          <cell r="F177">
            <v>16000</v>
          </cell>
          <cell r="G177" t="str">
            <v>PU12x8</v>
          </cell>
          <cell r="H177" t="str">
            <v>A</v>
          </cell>
          <cell r="I177" t="str">
            <v>E-9</v>
          </cell>
          <cell r="J177" t="str">
            <v>cuộn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2</v>
          </cell>
          <cell r="R177">
            <v>4</v>
          </cell>
          <cell r="S177" t="str">
            <v>1 năm</v>
          </cell>
        </row>
        <row r="178">
          <cell r="E178" t="str">
            <v>ID055813</v>
          </cell>
          <cell r="F178">
            <v>1530000</v>
          </cell>
          <cell r="G178" t="str">
            <v>LC1D50M7</v>
          </cell>
          <cell r="H178" t="str">
            <v>E</v>
          </cell>
          <cell r="I178" t="str">
            <v>E-e15</v>
          </cell>
          <cell r="J178" t="str">
            <v>cái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5</v>
          </cell>
          <cell r="R178">
            <v>10</v>
          </cell>
          <cell r="S178" t="str">
            <v>6 tháng</v>
          </cell>
        </row>
        <row r="179">
          <cell r="E179" t="str">
            <v>ID055820</v>
          </cell>
          <cell r="F179">
            <v>32000</v>
          </cell>
          <cell r="G179" t="str">
            <v>2µF</v>
          </cell>
          <cell r="H179" t="str">
            <v>E</v>
          </cell>
          <cell r="I179" t="str">
            <v>E-e25</v>
          </cell>
          <cell r="J179" t="str">
            <v>cái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5</v>
          </cell>
          <cell r="R179">
            <v>10</v>
          </cell>
          <cell r="S179" t="str">
            <v>1 năm</v>
          </cell>
        </row>
        <row r="180">
          <cell r="E180" t="str">
            <v>ID055563</v>
          </cell>
          <cell r="F180">
            <v>45000</v>
          </cell>
          <cell r="G180"/>
          <cell r="H180" t="str">
            <v>O</v>
          </cell>
          <cell r="I180" t="str">
            <v>O-026</v>
          </cell>
          <cell r="J180" t="str">
            <v>cái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E181" t="str">
            <v>ID055761</v>
          </cell>
          <cell r="F181">
            <v>75000</v>
          </cell>
          <cell r="G181"/>
          <cell r="H181" t="str">
            <v>E</v>
          </cell>
          <cell r="I181" t="str">
            <v>E-047</v>
          </cell>
          <cell r="J181" t="str">
            <v>viên</v>
          </cell>
          <cell r="K181">
            <v>46</v>
          </cell>
          <cell r="L181">
            <v>0</v>
          </cell>
          <cell r="M181">
            <v>0</v>
          </cell>
          <cell r="N181">
            <v>46</v>
          </cell>
          <cell r="O181">
            <v>46</v>
          </cell>
          <cell r="P181">
            <v>0</v>
          </cell>
          <cell r="Q181">
            <v>0</v>
          </cell>
        </row>
        <row r="182">
          <cell r="E182" t="str">
            <v>ID055823</v>
          </cell>
          <cell r="F182">
            <v>75000</v>
          </cell>
          <cell r="G182" t="str">
            <v>EMT34</v>
          </cell>
          <cell r="H182" t="str">
            <v>E</v>
          </cell>
          <cell r="I182" t="str">
            <v>E-e32</v>
          </cell>
          <cell r="J182" t="str">
            <v>cái</v>
          </cell>
          <cell r="K182">
            <v>30</v>
          </cell>
          <cell r="L182">
            <v>0</v>
          </cell>
          <cell r="M182">
            <v>0</v>
          </cell>
          <cell r="N182">
            <v>30</v>
          </cell>
          <cell r="O182">
            <v>30</v>
          </cell>
          <cell r="P182">
            <v>0</v>
          </cell>
          <cell r="Q182">
            <v>10</v>
          </cell>
          <cell r="R182">
            <v>20</v>
          </cell>
          <cell r="S182" t="str">
            <v>3 tháng</v>
          </cell>
        </row>
        <row r="183">
          <cell r="E183" t="str">
            <v>ID055808</v>
          </cell>
          <cell r="F183"/>
          <cell r="G183"/>
          <cell r="H183" t="str">
            <v>E</v>
          </cell>
          <cell r="I183" t="str">
            <v>E-e09</v>
          </cell>
          <cell r="J183" t="str">
            <v>cái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E184" t="str">
            <v>ID055783</v>
          </cell>
          <cell r="F184">
            <v>9000</v>
          </cell>
          <cell r="G184"/>
          <cell r="H184" t="str">
            <v>E</v>
          </cell>
          <cell r="I184" t="str">
            <v>E-075</v>
          </cell>
          <cell r="J184" t="str">
            <v xml:space="preserve">viên 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E185" t="str">
            <v>ID055786</v>
          </cell>
          <cell r="F185">
            <v>12000</v>
          </cell>
          <cell r="G185"/>
          <cell r="H185" t="str">
            <v>E</v>
          </cell>
          <cell r="I185" t="str">
            <v>E-078</v>
          </cell>
          <cell r="J185" t="str">
            <v>viên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E186" t="str">
            <v>ID055788</v>
          </cell>
          <cell r="F186"/>
          <cell r="G186"/>
          <cell r="H186" t="str">
            <v>E</v>
          </cell>
          <cell r="I186" t="str">
            <v>E-080</v>
          </cell>
          <cell r="J186" t="str">
            <v>viên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E187" t="str">
            <v>ID055787</v>
          </cell>
          <cell r="F187">
            <v>12000</v>
          </cell>
          <cell r="G187"/>
          <cell r="H187" t="str">
            <v>E</v>
          </cell>
          <cell r="I187" t="str">
            <v>E-079</v>
          </cell>
          <cell r="J187" t="str">
            <v>viên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E188" t="str">
            <v>ID057058</v>
          </cell>
          <cell r="F188">
            <v>20000</v>
          </cell>
          <cell r="G188"/>
          <cell r="H188" t="str">
            <v>E</v>
          </cell>
          <cell r="I188" t="str">
            <v>O-158</v>
          </cell>
          <cell r="J188" t="str">
            <v>thanh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E189" t="str">
            <v>ID057059</v>
          </cell>
          <cell r="F189">
            <v>35000</v>
          </cell>
          <cell r="G189"/>
          <cell r="H189" t="str">
            <v>E</v>
          </cell>
          <cell r="I189" t="str">
            <v>O-159</v>
          </cell>
          <cell r="J189" t="str">
            <v>thanh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E190" t="str">
            <v>ID057301</v>
          </cell>
          <cell r="F190">
            <v>12000</v>
          </cell>
          <cell r="G190"/>
          <cell r="H190" t="str">
            <v>E</v>
          </cell>
          <cell r="I190" t="str">
            <v>A-009</v>
          </cell>
          <cell r="J190" t="str">
            <v>cái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E191" t="str">
            <v>ID057321</v>
          </cell>
          <cell r="F191">
            <v>15000</v>
          </cell>
          <cell r="G191"/>
          <cell r="H191" t="str">
            <v>E</v>
          </cell>
          <cell r="I191" t="str">
            <v>A-a10</v>
          </cell>
          <cell r="J191" t="str">
            <v>thanh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E192" t="str">
            <v>ID057044</v>
          </cell>
          <cell r="F192"/>
          <cell r="G192"/>
          <cell r="H192" t="str">
            <v>O</v>
          </cell>
          <cell r="I192" t="str">
            <v>O-144</v>
          </cell>
          <cell r="J192" t="str">
            <v>cái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E193" t="str">
            <v>ID055539</v>
          </cell>
          <cell r="F193">
            <v>3000</v>
          </cell>
          <cell r="G193" t="str">
            <v>KST-308</v>
          </cell>
          <cell r="H193" t="str">
            <v>A</v>
          </cell>
          <cell r="I193" t="str">
            <v>A-25</v>
          </cell>
          <cell r="J193" t="str">
            <v>kg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1</v>
          </cell>
          <cell r="R193">
            <v>2</v>
          </cell>
          <cell r="S193" t="str">
            <v>1 năm</v>
          </cell>
        </row>
        <row r="194">
          <cell r="E194" t="str">
            <v>ID055540</v>
          </cell>
          <cell r="F194">
            <v>100000</v>
          </cell>
          <cell r="G194" t="str">
            <v>KT- 421</v>
          </cell>
          <cell r="H194" t="str">
            <v>A</v>
          </cell>
          <cell r="I194" t="str">
            <v>A-26</v>
          </cell>
          <cell r="J194" t="str">
            <v>hộp</v>
          </cell>
          <cell r="K194">
            <v>82</v>
          </cell>
          <cell r="L194">
            <v>0</v>
          </cell>
          <cell r="M194">
            <v>0</v>
          </cell>
          <cell r="N194">
            <v>82</v>
          </cell>
          <cell r="O194">
            <v>82</v>
          </cell>
          <cell r="P194">
            <v>0</v>
          </cell>
          <cell r="Q194">
            <v>4</v>
          </cell>
          <cell r="R194">
            <v>8</v>
          </cell>
          <cell r="S194" t="str">
            <v>1 năm</v>
          </cell>
        </row>
        <row r="195">
          <cell r="E195" t="str">
            <v>ID055558</v>
          </cell>
          <cell r="F195">
            <v>25000</v>
          </cell>
          <cell r="G195" t="str">
            <v>DN20/40</v>
          </cell>
          <cell r="H195" t="str">
            <v>A</v>
          </cell>
          <cell r="I195" t="str">
            <v>O-001</v>
          </cell>
          <cell r="J195" t="str">
            <v>viên</v>
          </cell>
          <cell r="K195">
            <v>10</v>
          </cell>
          <cell r="L195">
            <v>0</v>
          </cell>
          <cell r="M195">
            <v>0</v>
          </cell>
          <cell r="N195">
            <v>10</v>
          </cell>
          <cell r="O195">
            <v>10</v>
          </cell>
          <cell r="P195">
            <v>0</v>
          </cell>
          <cell r="Q195">
            <v>5</v>
          </cell>
          <cell r="R195">
            <v>10</v>
          </cell>
          <cell r="S195" t="str">
            <v>6 tháng</v>
          </cell>
        </row>
        <row r="196">
          <cell r="E196" t="str">
            <v>ID055559</v>
          </cell>
          <cell r="F196">
            <v>23000</v>
          </cell>
          <cell r="G196" t="str">
            <v>DN20/32</v>
          </cell>
          <cell r="H196" t="str">
            <v>A</v>
          </cell>
          <cell r="I196" t="str">
            <v>O-002</v>
          </cell>
          <cell r="J196" t="str">
            <v>viên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5</v>
          </cell>
          <cell r="R196">
            <v>10</v>
          </cell>
          <cell r="S196" t="str">
            <v>6 tháng</v>
          </cell>
        </row>
        <row r="197">
          <cell r="E197" t="str">
            <v>ID057022</v>
          </cell>
          <cell r="F197">
            <v>40000</v>
          </cell>
          <cell r="G197">
            <v>2608602751</v>
          </cell>
          <cell r="H197" t="str">
            <v>A</v>
          </cell>
          <cell r="I197" t="str">
            <v>O-020</v>
          </cell>
          <cell r="J197" t="str">
            <v>viên</v>
          </cell>
          <cell r="K197">
            <v>66</v>
          </cell>
          <cell r="L197">
            <v>0</v>
          </cell>
          <cell r="M197">
            <v>0</v>
          </cell>
          <cell r="N197">
            <v>66</v>
          </cell>
          <cell r="O197">
            <v>66</v>
          </cell>
          <cell r="P197">
            <v>0</v>
          </cell>
          <cell r="Q197">
            <v>25</v>
          </cell>
          <cell r="R197">
            <v>50</v>
          </cell>
          <cell r="S197" t="str">
            <v>3 tháng</v>
          </cell>
        </row>
        <row r="198">
          <cell r="E198" t="str">
            <v>ID055751</v>
          </cell>
          <cell r="F198">
            <v>45000</v>
          </cell>
          <cell r="G198"/>
          <cell r="H198" t="str">
            <v>E</v>
          </cell>
          <cell r="I198" t="str">
            <v>E-037</v>
          </cell>
          <cell r="J198" t="str">
            <v>cái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E199" t="str">
            <v>ID055821</v>
          </cell>
          <cell r="F199">
            <v>10000</v>
          </cell>
          <cell r="G199"/>
          <cell r="H199" t="str">
            <v>E</v>
          </cell>
          <cell r="I199" t="str">
            <v>E-e26</v>
          </cell>
          <cell r="J199" t="str">
            <v>cái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E200" t="str">
            <v>ID052235</v>
          </cell>
          <cell r="F200">
            <v>400000</v>
          </cell>
          <cell r="G200">
            <v>51257722</v>
          </cell>
          <cell r="H200" t="str">
            <v>SPXNĐ</v>
          </cell>
          <cell r="I200" t="str">
            <v>SP-31</v>
          </cell>
          <cell r="J200" t="str">
            <v>cái</v>
          </cell>
          <cell r="K200">
            <v>1</v>
          </cell>
          <cell r="L200">
            <v>0</v>
          </cell>
          <cell r="M200">
            <v>0</v>
          </cell>
          <cell r="N200">
            <v>1</v>
          </cell>
          <cell r="O200">
            <v>1</v>
          </cell>
          <cell r="P200">
            <v>0</v>
          </cell>
          <cell r="Q200">
            <v>0</v>
          </cell>
          <cell r="R200"/>
          <cell r="S200"/>
        </row>
        <row r="201">
          <cell r="E201" t="str">
            <v>ID055255</v>
          </cell>
          <cell r="F201">
            <v>355000</v>
          </cell>
          <cell r="G201" t="str">
            <v>TC 826A</v>
          </cell>
          <cell r="H201" t="str">
            <v>E</v>
          </cell>
          <cell r="I201" t="str">
            <v>E-010</v>
          </cell>
          <cell r="J201" t="str">
            <v>cái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</v>
          </cell>
          <cell r="R201">
            <v>4</v>
          </cell>
          <cell r="S201" t="str">
            <v>1 năm</v>
          </cell>
        </row>
        <row r="202">
          <cell r="E202" t="str">
            <v>ID055266</v>
          </cell>
          <cell r="F202">
            <v>75000</v>
          </cell>
          <cell r="G202">
            <v>2608603727</v>
          </cell>
          <cell r="H202" t="str">
            <v>T</v>
          </cell>
          <cell r="I202" t="str">
            <v>O-105</v>
          </cell>
          <cell r="J202" t="str">
            <v>cái</v>
          </cell>
          <cell r="K202">
            <v>26</v>
          </cell>
          <cell r="L202">
            <v>0</v>
          </cell>
          <cell r="M202">
            <v>0</v>
          </cell>
          <cell r="N202">
            <v>26</v>
          </cell>
          <cell r="O202">
            <v>26</v>
          </cell>
          <cell r="P202">
            <v>0</v>
          </cell>
          <cell r="Q202">
            <v>5</v>
          </cell>
          <cell r="R202">
            <v>10</v>
          </cell>
          <cell r="S202" t="str">
            <v>6 tháng</v>
          </cell>
        </row>
        <row r="203">
          <cell r="E203" t="str">
            <v>ID057155</v>
          </cell>
          <cell r="F203">
            <v>10920</v>
          </cell>
          <cell r="G203" t="str">
            <v>AMCE34Z</v>
          </cell>
          <cell r="H203" t="str">
            <v>E</v>
          </cell>
          <cell r="I203" t="str">
            <v>E-73</v>
          </cell>
          <cell r="J203" t="str">
            <v>cái</v>
          </cell>
          <cell r="K203">
            <v>22</v>
          </cell>
          <cell r="L203">
            <v>0</v>
          </cell>
          <cell r="M203">
            <v>0</v>
          </cell>
          <cell r="N203">
            <v>22</v>
          </cell>
          <cell r="O203">
            <v>22</v>
          </cell>
          <cell r="P203">
            <v>0</v>
          </cell>
          <cell r="Q203">
            <v>10</v>
          </cell>
          <cell r="R203">
            <v>20</v>
          </cell>
          <cell r="S203" t="str">
            <v>3 tháng</v>
          </cell>
        </row>
        <row r="204">
          <cell r="E204" t="str">
            <v>ID056985</v>
          </cell>
          <cell r="F204">
            <v>3000</v>
          </cell>
          <cell r="G204" t="str">
            <v>16-27/12W4</v>
          </cell>
          <cell r="H204" t="str">
            <v>A</v>
          </cell>
          <cell r="I204" t="str">
            <v>E-013</v>
          </cell>
          <cell r="J204" t="str">
            <v>cái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10</v>
          </cell>
          <cell r="R204">
            <v>20</v>
          </cell>
          <cell r="S204" t="str">
            <v>1 năm</v>
          </cell>
        </row>
        <row r="205">
          <cell r="E205" t="str">
            <v>ID055548</v>
          </cell>
          <cell r="F205">
            <v>10000</v>
          </cell>
          <cell r="G205" t="str">
            <v>P100</v>
          </cell>
          <cell r="H205" t="str">
            <v>B</v>
          </cell>
          <cell r="I205" t="str">
            <v>B-038</v>
          </cell>
          <cell r="J205" t="str">
            <v>tấm</v>
          </cell>
          <cell r="K205">
            <v>30</v>
          </cell>
          <cell r="L205">
            <v>0</v>
          </cell>
          <cell r="M205">
            <v>0</v>
          </cell>
          <cell r="N205">
            <v>30</v>
          </cell>
          <cell r="O205">
            <v>30</v>
          </cell>
          <cell r="P205">
            <v>0</v>
          </cell>
          <cell r="Q205">
            <v>50</v>
          </cell>
          <cell r="R205">
            <v>100</v>
          </cell>
          <cell r="S205" t="str">
            <v>3 tháng</v>
          </cell>
        </row>
        <row r="206">
          <cell r="E206" t="str">
            <v>ID055549</v>
          </cell>
          <cell r="F206">
            <v>10000</v>
          </cell>
          <cell r="G206" t="str">
            <v>P1000</v>
          </cell>
          <cell r="H206" t="str">
            <v>B</v>
          </cell>
          <cell r="I206" t="str">
            <v>B-039</v>
          </cell>
          <cell r="J206" t="str">
            <v>tấm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50</v>
          </cell>
          <cell r="R206">
            <v>100</v>
          </cell>
          <cell r="S206" t="str">
            <v>3 tháng</v>
          </cell>
        </row>
        <row r="207">
          <cell r="E207" t="str">
            <v>ID055551</v>
          </cell>
          <cell r="F207">
            <v>179000</v>
          </cell>
          <cell r="G207">
            <v>4206</v>
          </cell>
          <cell r="H207" t="str">
            <v>O</v>
          </cell>
          <cell r="I207" t="str">
            <v>B-041</v>
          </cell>
          <cell r="J207" t="str">
            <v>ổ</v>
          </cell>
          <cell r="K207">
            <v>4</v>
          </cell>
          <cell r="L207">
            <v>0</v>
          </cell>
          <cell r="M207">
            <v>0</v>
          </cell>
          <cell r="N207">
            <v>4</v>
          </cell>
          <cell r="O207">
            <v>4</v>
          </cell>
          <cell r="P207">
            <v>0</v>
          </cell>
          <cell r="Q207">
            <v>5</v>
          </cell>
          <cell r="R207">
            <v>10</v>
          </cell>
          <cell r="S207" t="str">
            <v>6 tháng</v>
          </cell>
        </row>
        <row r="208">
          <cell r="E208" t="str">
            <v>ID057035</v>
          </cell>
          <cell r="F208">
            <v>50000</v>
          </cell>
          <cell r="G208" t="str">
            <v>Superlon</v>
          </cell>
          <cell r="H208" t="str">
            <v>SPĐH</v>
          </cell>
          <cell r="I208" t="str">
            <v>O-108</v>
          </cell>
          <cell r="J208" t="str">
            <v>kg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10</v>
          </cell>
          <cell r="R208">
            <v>20</v>
          </cell>
          <cell r="S208" t="str">
            <v>1 năm</v>
          </cell>
        </row>
        <row r="209">
          <cell r="E209" t="str">
            <v>ID055561</v>
          </cell>
          <cell r="F209">
            <v>40000</v>
          </cell>
          <cell r="G209" t="str">
            <v>A300</v>
          </cell>
          <cell r="H209" t="str">
            <v>B</v>
          </cell>
          <cell r="I209" t="str">
            <v>O-024</v>
          </cell>
          <cell r="J209" t="str">
            <v>ống</v>
          </cell>
          <cell r="K209">
            <v>136</v>
          </cell>
          <cell r="L209">
            <v>0</v>
          </cell>
          <cell r="M209">
            <v>0</v>
          </cell>
          <cell r="N209">
            <v>136</v>
          </cell>
          <cell r="O209">
            <v>136</v>
          </cell>
          <cell r="P209">
            <v>0</v>
          </cell>
          <cell r="Q209">
            <v>25</v>
          </cell>
          <cell r="R209">
            <v>50</v>
          </cell>
          <cell r="S209" t="str">
            <v>3 tháng</v>
          </cell>
        </row>
        <row r="210">
          <cell r="E210" t="str">
            <v>ID055267</v>
          </cell>
          <cell r="F210">
            <v>60000</v>
          </cell>
          <cell r="G210" t="str">
            <v>ProSeal111</v>
          </cell>
          <cell r="H210" t="str">
            <v>B</v>
          </cell>
          <cell r="I210" t="str">
            <v>O-106</v>
          </cell>
          <cell r="J210" t="str">
            <v>bì</v>
          </cell>
          <cell r="K210">
            <v>191</v>
          </cell>
          <cell r="L210">
            <v>0</v>
          </cell>
          <cell r="M210">
            <v>0</v>
          </cell>
          <cell r="N210">
            <v>191</v>
          </cell>
          <cell r="O210">
            <v>191</v>
          </cell>
          <cell r="P210">
            <v>0</v>
          </cell>
          <cell r="Q210">
            <v>50</v>
          </cell>
          <cell r="R210">
            <v>100</v>
          </cell>
          <cell r="S210" t="str">
            <v>6 tháng</v>
          </cell>
        </row>
        <row r="211">
          <cell r="E211" t="str">
            <v>ID055573</v>
          </cell>
          <cell r="F211">
            <v>13000</v>
          </cell>
          <cell r="G211" t="str">
            <v>PU10x6.5</v>
          </cell>
          <cell r="H211" t="str">
            <v>A</v>
          </cell>
          <cell r="I211" t="str">
            <v>O-061</v>
          </cell>
          <cell r="J211" t="str">
            <v>cuộn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1</v>
          </cell>
          <cell r="R211">
            <v>2</v>
          </cell>
          <cell r="S211" t="str">
            <v>1 năm</v>
          </cell>
        </row>
        <row r="212">
          <cell r="E212" t="str">
            <v>ID055577</v>
          </cell>
          <cell r="F212">
            <v>60000</v>
          </cell>
          <cell r="G212" t="str">
            <v>500g</v>
          </cell>
          <cell r="H212" t="str">
            <v>W</v>
          </cell>
          <cell r="I212" t="str">
            <v>O-097</v>
          </cell>
          <cell r="J212" t="str">
            <v>lon</v>
          </cell>
          <cell r="K212">
            <v>5</v>
          </cell>
          <cell r="L212">
            <v>0</v>
          </cell>
          <cell r="M212">
            <v>0</v>
          </cell>
          <cell r="N212">
            <v>5</v>
          </cell>
          <cell r="O212">
            <v>5</v>
          </cell>
          <cell r="P212">
            <v>0</v>
          </cell>
          <cell r="Q212">
            <v>2</v>
          </cell>
          <cell r="R212">
            <v>4</v>
          </cell>
          <cell r="S212" t="str">
            <v>1 năm</v>
          </cell>
        </row>
        <row r="213">
          <cell r="E213" t="str">
            <v>ID055609</v>
          </cell>
          <cell r="F213">
            <v>95000</v>
          </cell>
          <cell r="G213" t="str">
            <v>RP7</v>
          </cell>
          <cell r="H213" t="str">
            <v>A</v>
          </cell>
          <cell r="I213" t="str">
            <v>W-035</v>
          </cell>
          <cell r="J213" t="str">
            <v>ống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5</v>
          </cell>
          <cell r="R213">
            <v>10</v>
          </cell>
          <cell r="S213" t="str">
            <v>3 tháng</v>
          </cell>
        </row>
        <row r="214">
          <cell r="E214" t="str">
            <v>ID055610</v>
          </cell>
          <cell r="F214">
            <v>4500</v>
          </cell>
          <cell r="G214" t="str">
            <v>D21</v>
          </cell>
          <cell r="H214" t="str">
            <v>W</v>
          </cell>
          <cell r="I214" t="str">
            <v>W-036</v>
          </cell>
          <cell r="J214" t="str">
            <v>hộp</v>
          </cell>
          <cell r="K214">
            <v>26</v>
          </cell>
          <cell r="L214">
            <v>0</v>
          </cell>
          <cell r="M214">
            <v>0</v>
          </cell>
          <cell r="N214">
            <v>26</v>
          </cell>
          <cell r="O214">
            <v>26</v>
          </cell>
          <cell r="P214">
            <v>0</v>
          </cell>
          <cell r="Q214">
            <v>5</v>
          </cell>
          <cell r="R214">
            <v>20</v>
          </cell>
          <cell r="S214" t="str">
            <v>6 tháng</v>
          </cell>
        </row>
        <row r="215">
          <cell r="E215" t="str">
            <v>ID057319</v>
          </cell>
          <cell r="F215">
            <v>65000</v>
          </cell>
          <cell r="G215" t="str">
            <v>EP 3</v>
          </cell>
          <cell r="H215" t="str">
            <v>A</v>
          </cell>
          <cell r="I215" t="str">
            <v>A-20</v>
          </cell>
          <cell r="J215" t="str">
            <v>hộp</v>
          </cell>
          <cell r="K215">
            <v>5</v>
          </cell>
          <cell r="L215">
            <v>0</v>
          </cell>
          <cell r="M215">
            <v>0</v>
          </cell>
          <cell r="N215">
            <v>5</v>
          </cell>
          <cell r="O215">
            <v>5</v>
          </cell>
          <cell r="P215">
            <v>0</v>
          </cell>
          <cell r="Q215">
            <v>5</v>
          </cell>
          <cell r="R215">
            <v>10</v>
          </cell>
          <cell r="S215" t="str">
            <v>6 tháng</v>
          </cell>
        </row>
        <row r="216">
          <cell r="E216" t="str">
            <v>ID057023</v>
          </cell>
          <cell r="F216">
            <v>8500</v>
          </cell>
          <cell r="G216"/>
          <cell r="H216" t="str">
            <v>A</v>
          </cell>
          <cell r="I216" t="str">
            <v>O-021</v>
          </cell>
          <cell r="J216" t="str">
            <v>cuộn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E217" t="str">
            <v>ID055828</v>
          </cell>
          <cell r="F217">
            <v>1015000</v>
          </cell>
          <cell r="G217" t="str">
            <v>OMB34CVL</v>
          </cell>
          <cell r="H217" t="str">
            <v>E</v>
          </cell>
          <cell r="I217" t="str">
            <v>O-128</v>
          </cell>
          <cell r="J217" t="str">
            <v>cuộn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</v>
          </cell>
          <cell r="R217">
            <v>6</v>
          </cell>
          <cell r="S217" t="str">
            <v>3 tháng</v>
          </cell>
        </row>
        <row r="218">
          <cell r="E218" t="str">
            <v>ID057046</v>
          </cell>
          <cell r="F218"/>
          <cell r="G218"/>
          <cell r="H218" t="str">
            <v>E</v>
          </cell>
          <cell r="I218" t="str">
            <v>O-146</v>
          </cell>
          <cell r="J218" t="str">
            <v>cái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E219" t="str">
            <v>ID057047</v>
          </cell>
          <cell r="F219"/>
          <cell r="G219"/>
          <cell r="H219" t="str">
            <v>E</v>
          </cell>
          <cell r="I219" t="str">
            <v>O-147</v>
          </cell>
          <cell r="J219" t="str">
            <v>cái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E220" t="str">
            <v>ID057048</v>
          </cell>
          <cell r="F220"/>
          <cell r="G220"/>
          <cell r="H220" t="str">
            <v>E</v>
          </cell>
          <cell r="I220" t="str">
            <v>O-148</v>
          </cell>
          <cell r="J220" t="str">
            <v>cái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E221" t="str">
            <v>ID057049</v>
          </cell>
          <cell r="F221"/>
          <cell r="G221"/>
          <cell r="H221" t="str">
            <v>E</v>
          </cell>
          <cell r="I221" t="str">
            <v>O-149</v>
          </cell>
          <cell r="J221" t="str">
            <v>cái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E222" t="str">
            <v>ID057050</v>
          </cell>
          <cell r="F222"/>
          <cell r="G222"/>
          <cell r="H222" t="str">
            <v>E</v>
          </cell>
          <cell r="I222" t="str">
            <v>O-150</v>
          </cell>
          <cell r="J222" t="str">
            <v>cái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E223" t="str">
            <v>ID057051</v>
          </cell>
          <cell r="F223"/>
          <cell r="G223"/>
          <cell r="H223" t="str">
            <v>E</v>
          </cell>
          <cell r="I223" t="str">
            <v>O-151</v>
          </cell>
          <cell r="J223" t="str">
            <v>cái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E224" t="str">
            <v>ID057052</v>
          </cell>
          <cell r="F224"/>
          <cell r="G224"/>
          <cell r="H224" t="str">
            <v>E</v>
          </cell>
          <cell r="I224" t="str">
            <v>O-152</v>
          </cell>
          <cell r="J224" t="str">
            <v>cái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E225" t="str">
            <v>ID057053</v>
          </cell>
          <cell r="F225"/>
          <cell r="G225"/>
          <cell r="H225" t="str">
            <v>E</v>
          </cell>
          <cell r="I225" t="str">
            <v>O-153</v>
          </cell>
          <cell r="J225" t="str">
            <v>mét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E226" t="str">
            <v>ID057054</v>
          </cell>
          <cell r="F226"/>
          <cell r="G226"/>
          <cell r="H226" t="str">
            <v>E</v>
          </cell>
          <cell r="I226" t="str">
            <v>O-154</v>
          </cell>
          <cell r="J226" t="str">
            <v>mét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E227" t="str">
            <v>ID057055</v>
          </cell>
          <cell r="F227"/>
          <cell r="G227"/>
          <cell r="H227" t="str">
            <v>E</v>
          </cell>
          <cell r="I227" t="str">
            <v>O-155</v>
          </cell>
          <cell r="J227" t="str">
            <v>cái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E228" t="str">
            <v>ID057056</v>
          </cell>
          <cell r="F228"/>
          <cell r="G228"/>
          <cell r="H228" t="str">
            <v>E</v>
          </cell>
          <cell r="I228" t="str">
            <v>O-156</v>
          </cell>
          <cell r="J228" t="str">
            <v>cái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</row>
        <row r="229">
          <cell r="E229" t="str">
            <v>ID057061</v>
          </cell>
          <cell r="F229">
            <v>1350000</v>
          </cell>
          <cell r="G229" t="str">
            <v>OMB100CVL</v>
          </cell>
          <cell r="H229" t="str">
            <v>E</v>
          </cell>
          <cell r="I229" t="str">
            <v>O-163</v>
          </cell>
          <cell r="J229" t="str">
            <v>cuộn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3</v>
          </cell>
          <cell r="R229">
            <v>6</v>
          </cell>
          <cell r="S229" t="str">
            <v>3 tháng</v>
          </cell>
        </row>
        <row r="230">
          <cell r="E230" t="str">
            <v>ID057121</v>
          </cell>
          <cell r="F230">
            <v>497000</v>
          </cell>
          <cell r="G230" t="str">
            <v>3860x10</v>
          </cell>
          <cell r="H230" t="str">
            <v>A</v>
          </cell>
          <cell r="I230" t="str">
            <v>T-18</v>
          </cell>
          <cell r="J230" t="str">
            <v>cái</v>
          </cell>
          <cell r="K230">
            <v>17</v>
          </cell>
          <cell r="L230">
            <v>0</v>
          </cell>
          <cell r="M230">
            <v>0</v>
          </cell>
          <cell r="N230">
            <v>17</v>
          </cell>
          <cell r="O230">
            <v>17</v>
          </cell>
          <cell r="P230">
            <v>0</v>
          </cell>
          <cell r="Q230">
            <v>5</v>
          </cell>
          <cell r="R230">
            <v>10</v>
          </cell>
          <cell r="S230" t="str">
            <v>đăt dự phòng</v>
          </cell>
        </row>
        <row r="231">
          <cell r="E231" t="str">
            <v>ID057026</v>
          </cell>
          <cell r="F231"/>
          <cell r="G231"/>
          <cell r="H231" t="str">
            <v>SPCT</v>
          </cell>
          <cell r="I231" t="str">
            <v>O-034</v>
          </cell>
          <cell r="J231" t="str">
            <v>mét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E232" t="str">
            <v>ID055542</v>
          </cell>
          <cell r="F232">
            <v>5000</v>
          </cell>
          <cell r="G232"/>
          <cell r="H232" t="str">
            <v>A</v>
          </cell>
          <cell r="I232" t="str">
            <v>A-28</v>
          </cell>
          <cell r="J232" t="str">
            <v>cuộn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</row>
        <row r="233">
          <cell r="E233" t="str">
            <v>ID055757</v>
          </cell>
          <cell r="F233">
            <v>59578</v>
          </cell>
          <cell r="G233" t="str">
            <v>U418T</v>
          </cell>
          <cell r="H233" t="str">
            <v>E</v>
          </cell>
          <cell r="I233" t="str">
            <v>E-043</v>
          </cell>
          <cell r="J233" t="str">
            <v>cái</v>
          </cell>
          <cell r="K233">
            <v>32</v>
          </cell>
          <cell r="L233">
            <v>0</v>
          </cell>
          <cell r="M233">
            <v>0</v>
          </cell>
          <cell r="N233">
            <v>32</v>
          </cell>
          <cell r="O233">
            <v>32</v>
          </cell>
          <cell r="P233">
            <v>0</v>
          </cell>
          <cell r="Q233">
            <v>20</v>
          </cell>
          <cell r="R233">
            <v>40</v>
          </cell>
          <cell r="S233" t="str">
            <v>2 tháng</v>
          </cell>
        </row>
        <row r="234">
          <cell r="E234" t="str">
            <v>ID055794</v>
          </cell>
          <cell r="F234">
            <v>7188500</v>
          </cell>
          <cell r="G234" t="str">
            <v>LC1F225M7</v>
          </cell>
          <cell r="H234" t="str">
            <v>E</v>
          </cell>
          <cell r="I234" t="str">
            <v>E-8</v>
          </cell>
          <cell r="J234" t="str">
            <v>cái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2</v>
          </cell>
          <cell r="S234" t="str">
            <v>đăt dự phòng</v>
          </cell>
        </row>
        <row r="235">
          <cell r="E235" t="str">
            <v>ID055810</v>
          </cell>
          <cell r="F235">
            <v>45000</v>
          </cell>
          <cell r="G235"/>
          <cell r="H235" t="str">
            <v>E</v>
          </cell>
          <cell r="I235" t="str">
            <v>E-e11</v>
          </cell>
          <cell r="J235" t="str">
            <v>cái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E236" t="str">
            <v>ID055531</v>
          </cell>
          <cell r="F236">
            <v>159000</v>
          </cell>
          <cell r="G236" t="str">
            <v>B85</v>
          </cell>
          <cell r="H236" t="str">
            <v>A</v>
          </cell>
          <cell r="I236" t="str">
            <v>A-045</v>
          </cell>
          <cell r="J236" t="str">
            <v>sợi</v>
          </cell>
          <cell r="K236">
            <v>5</v>
          </cell>
          <cell r="L236">
            <v>0</v>
          </cell>
          <cell r="M236">
            <v>0</v>
          </cell>
          <cell r="N236">
            <v>5</v>
          </cell>
          <cell r="O236">
            <v>5</v>
          </cell>
          <cell r="P236">
            <v>0</v>
          </cell>
          <cell r="Q236">
            <v>20</v>
          </cell>
          <cell r="R236">
            <v>40</v>
          </cell>
          <cell r="S236" t="str">
            <v>1 năm</v>
          </cell>
        </row>
        <row r="237">
          <cell r="E237" t="str">
            <v>ID055550</v>
          </cell>
          <cell r="F237">
            <v>50000</v>
          </cell>
          <cell r="G237" t="str">
            <v>40mm</v>
          </cell>
          <cell r="H237" t="str">
            <v>A</v>
          </cell>
          <cell r="I237" t="str">
            <v>B-040</v>
          </cell>
          <cell r="J237" t="str">
            <v>hộp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5</v>
          </cell>
          <cell r="R237">
            <v>10</v>
          </cell>
          <cell r="S237" t="str">
            <v>6 tháng</v>
          </cell>
        </row>
        <row r="238">
          <cell r="E238" t="str">
            <v>ID055581</v>
          </cell>
          <cell r="F238">
            <v>40000</v>
          </cell>
          <cell r="G238"/>
          <cell r="H238" t="str">
            <v>O</v>
          </cell>
          <cell r="I238" t="str">
            <v>O-116</v>
          </cell>
          <cell r="J238" t="str">
            <v xml:space="preserve">bộ </v>
          </cell>
          <cell r="K238">
            <v>10</v>
          </cell>
          <cell r="L238">
            <v>0</v>
          </cell>
          <cell r="M238">
            <v>0</v>
          </cell>
          <cell r="N238">
            <v>10</v>
          </cell>
          <cell r="O238">
            <v>10</v>
          </cell>
          <cell r="P238">
            <v>0</v>
          </cell>
          <cell r="Q238">
            <v>0</v>
          </cell>
          <cell r="R238"/>
          <cell r="S238"/>
        </row>
        <row r="239">
          <cell r="E239" t="str">
            <v>ID057020</v>
          </cell>
          <cell r="F239"/>
          <cell r="G239"/>
          <cell r="H239" t="str">
            <v>O</v>
          </cell>
          <cell r="I239" t="str">
            <v>O-018</v>
          </cell>
          <cell r="J239" t="str">
            <v>cái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E240" t="str">
            <v>ID057024</v>
          </cell>
          <cell r="F240">
            <v>10000</v>
          </cell>
          <cell r="G240"/>
          <cell r="H240" t="str">
            <v>O</v>
          </cell>
          <cell r="I240" t="str">
            <v>O-022</v>
          </cell>
          <cell r="J240" t="str">
            <v>cái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E241" t="str">
            <v>ID057039</v>
          </cell>
          <cell r="F241">
            <v>315000</v>
          </cell>
          <cell r="G241" t="str">
            <v xml:space="preserve">81N </v>
          </cell>
          <cell r="H241" t="str">
            <v>O</v>
          </cell>
          <cell r="I241" t="str">
            <v>O-134</v>
          </cell>
          <cell r="J241" t="str">
            <v>cái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5</v>
          </cell>
          <cell r="R241">
            <v>10</v>
          </cell>
          <cell r="S241" t="str">
            <v>6 tháng</v>
          </cell>
        </row>
        <row r="242">
          <cell r="E242" t="str">
            <v>ID055799</v>
          </cell>
          <cell r="F242"/>
          <cell r="G242"/>
          <cell r="H242" t="str">
            <v>E</v>
          </cell>
          <cell r="I242" t="str">
            <v>E-95</v>
          </cell>
          <cell r="J242" t="str">
            <v>cái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E243" t="str">
            <v>ID055830</v>
          </cell>
          <cell r="F243">
            <v>380000</v>
          </cell>
          <cell r="G243" t="str">
            <v>HY-M904</v>
          </cell>
          <cell r="H243" t="str">
            <v>E</v>
          </cell>
          <cell r="I243" t="str">
            <v>O-131</v>
          </cell>
          <cell r="J243" t="str">
            <v>cái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5</v>
          </cell>
          <cell r="R243">
            <v>10</v>
          </cell>
          <cell r="S243" t="str">
            <v>1 năm</v>
          </cell>
        </row>
        <row r="244">
          <cell r="E244" t="str">
            <v>ID055554</v>
          </cell>
          <cell r="F244">
            <v>12000</v>
          </cell>
          <cell r="G244" t="str">
            <v>8cm</v>
          </cell>
          <cell r="H244" t="str">
            <v>B</v>
          </cell>
          <cell r="I244" t="str">
            <v>B-12</v>
          </cell>
          <cell r="J244" t="str">
            <v>cái</v>
          </cell>
          <cell r="K244">
            <v>32</v>
          </cell>
          <cell r="L244">
            <v>0</v>
          </cell>
          <cell r="M244">
            <v>0</v>
          </cell>
          <cell r="N244">
            <v>32</v>
          </cell>
          <cell r="O244">
            <v>32</v>
          </cell>
          <cell r="P244">
            <v>0</v>
          </cell>
          <cell r="Q244">
            <v>20</v>
          </cell>
          <cell r="R244">
            <v>40</v>
          </cell>
          <cell r="S244" t="str">
            <v>3 tháng</v>
          </cell>
        </row>
        <row r="245">
          <cell r="E245" t="str">
            <v>ID055553</v>
          </cell>
          <cell r="F245">
            <v>10000</v>
          </cell>
          <cell r="G245" t="str">
            <v>5cm</v>
          </cell>
          <cell r="H245" t="str">
            <v>B</v>
          </cell>
          <cell r="I245" t="str">
            <v>B-11</v>
          </cell>
          <cell r="J245" t="str">
            <v>cái</v>
          </cell>
          <cell r="K245">
            <v>20</v>
          </cell>
          <cell r="L245">
            <v>0</v>
          </cell>
          <cell r="M245">
            <v>0</v>
          </cell>
          <cell r="N245">
            <v>20</v>
          </cell>
          <cell r="O245">
            <v>20</v>
          </cell>
          <cell r="P245">
            <v>0</v>
          </cell>
          <cell r="Q245">
            <v>20</v>
          </cell>
          <cell r="R245">
            <v>40</v>
          </cell>
          <cell r="S245" t="str">
            <v>3 tháng</v>
          </cell>
        </row>
        <row r="246">
          <cell r="E246" t="str">
            <v>ID057317</v>
          </cell>
          <cell r="F246">
            <v>2200</v>
          </cell>
          <cell r="G246" t="str">
            <v>M8x100mm</v>
          </cell>
          <cell r="H246" t="str">
            <v>A</v>
          </cell>
          <cell r="I246" t="str">
            <v>A-14</v>
          </cell>
          <cell r="J246" t="str">
            <v>cái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100</v>
          </cell>
          <cell r="R246">
            <v>200</v>
          </cell>
          <cell r="S246" t="str">
            <v>6 tháng</v>
          </cell>
        </row>
        <row r="247">
          <cell r="E247" t="str">
            <v>ID057190</v>
          </cell>
          <cell r="F247">
            <v>4500</v>
          </cell>
          <cell r="G247" t="str">
            <v>D21</v>
          </cell>
          <cell r="H247" t="str">
            <v>W</v>
          </cell>
          <cell r="I247" t="str">
            <v>W-063</v>
          </cell>
          <cell r="J247" t="str">
            <v>cái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</v>
          </cell>
          <cell r="R247">
            <v>20</v>
          </cell>
          <cell r="S247" t="str">
            <v>6 tháng</v>
          </cell>
        </row>
        <row r="248">
          <cell r="E248" t="str">
            <v>ID057179</v>
          </cell>
          <cell r="F248">
            <v>6000</v>
          </cell>
          <cell r="G248" t="str">
            <v>D34-42</v>
          </cell>
          <cell r="H248" t="str">
            <v>W</v>
          </cell>
          <cell r="I248" t="str">
            <v>W-048</v>
          </cell>
          <cell r="J248" t="str">
            <v>cái</v>
          </cell>
          <cell r="K248">
            <v>9</v>
          </cell>
          <cell r="L248">
            <v>0</v>
          </cell>
          <cell r="M248">
            <v>0</v>
          </cell>
          <cell r="N248">
            <v>9</v>
          </cell>
          <cell r="O248">
            <v>9</v>
          </cell>
          <cell r="P248">
            <v>0</v>
          </cell>
          <cell r="Q248">
            <v>5</v>
          </cell>
          <cell r="R248">
            <v>10</v>
          </cell>
          <cell r="S248" t="str">
            <v>1 năm</v>
          </cell>
        </row>
        <row r="249">
          <cell r="E249" t="str">
            <v>ID057180</v>
          </cell>
          <cell r="F249">
            <v>4000</v>
          </cell>
          <cell r="G249" t="str">
            <v>D21-27</v>
          </cell>
          <cell r="H249" t="str">
            <v>W</v>
          </cell>
          <cell r="I249" t="str">
            <v>W-049</v>
          </cell>
          <cell r="J249" t="str">
            <v>cái</v>
          </cell>
          <cell r="K249">
            <v>27</v>
          </cell>
          <cell r="L249">
            <v>0</v>
          </cell>
          <cell r="M249">
            <v>0</v>
          </cell>
          <cell r="N249">
            <v>27</v>
          </cell>
          <cell r="O249">
            <v>27</v>
          </cell>
          <cell r="P249">
            <v>0</v>
          </cell>
          <cell r="Q249">
            <v>5</v>
          </cell>
          <cell r="R249">
            <v>10</v>
          </cell>
          <cell r="S249" t="str">
            <v>1 năm</v>
          </cell>
        </row>
        <row r="250">
          <cell r="E250" t="str">
            <v>ID057178</v>
          </cell>
          <cell r="F250">
            <v>10000</v>
          </cell>
          <cell r="G250" t="str">
            <v>D27-34</v>
          </cell>
          <cell r="H250" t="str">
            <v>W</v>
          </cell>
          <cell r="I250" t="str">
            <v>W-047</v>
          </cell>
          <cell r="J250" t="str">
            <v>cái</v>
          </cell>
          <cell r="K250">
            <v>27</v>
          </cell>
          <cell r="L250">
            <v>0</v>
          </cell>
          <cell r="M250">
            <v>0</v>
          </cell>
          <cell r="N250">
            <v>27</v>
          </cell>
          <cell r="O250">
            <v>27</v>
          </cell>
          <cell r="P250">
            <v>0</v>
          </cell>
          <cell r="Q250">
            <v>5</v>
          </cell>
          <cell r="R250">
            <v>10</v>
          </cell>
          <cell r="S250" t="str">
            <v>1 năm</v>
          </cell>
        </row>
        <row r="251">
          <cell r="E251" t="str">
            <v>ID057177</v>
          </cell>
          <cell r="F251">
            <v>10000</v>
          </cell>
          <cell r="G251" t="str">
            <v>D21</v>
          </cell>
          <cell r="H251" t="str">
            <v>W</v>
          </cell>
          <cell r="I251" t="str">
            <v>W-046</v>
          </cell>
          <cell r="J251" t="str">
            <v>cái</v>
          </cell>
          <cell r="K251">
            <v>23</v>
          </cell>
          <cell r="L251">
            <v>0</v>
          </cell>
          <cell r="M251">
            <v>0</v>
          </cell>
          <cell r="N251">
            <v>23</v>
          </cell>
          <cell r="O251">
            <v>23</v>
          </cell>
          <cell r="P251">
            <v>0</v>
          </cell>
          <cell r="Q251">
            <v>5</v>
          </cell>
          <cell r="R251">
            <v>10</v>
          </cell>
          <cell r="S251" t="str">
            <v>6 tháng</v>
          </cell>
        </row>
        <row r="252">
          <cell r="E252" t="str">
            <v>ID057184</v>
          </cell>
          <cell r="F252">
            <v>4000</v>
          </cell>
          <cell r="G252" t="str">
            <v>D21</v>
          </cell>
          <cell r="H252" t="str">
            <v>W</v>
          </cell>
          <cell r="I252" t="str">
            <v>W-054</v>
          </cell>
          <cell r="J252" t="str">
            <v>cái</v>
          </cell>
          <cell r="K252">
            <v>47</v>
          </cell>
          <cell r="L252">
            <v>0</v>
          </cell>
          <cell r="M252">
            <v>0</v>
          </cell>
          <cell r="N252">
            <v>47</v>
          </cell>
          <cell r="O252">
            <v>47</v>
          </cell>
          <cell r="P252">
            <v>0</v>
          </cell>
          <cell r="Q252">
            <v>5</v>
          </cell>
          <cell r="R252">
            <v>20</v>
          </cell>
          <cell r="S252" t="str">
            <v>6 tháng</v>
          </cell>
        </row>
        <row r="253">
          <cell r="E253" t="str">
            <v>ID057174</v>
          </cell>
          <cell r="F253">
            <v>10000</v>
          </cell>
          <cell r="G253" t="str">
            <v>D27</v>
          </cell>
          <cell r="H253" t="str">
            <v>W</v>
          </cell>
          <cell r="I253" t="str">
            <v>W-043</v>
          </cell>
          <cell r="J253" t="str">
            <v>cái</v>
          </cell>
          <cell r="K253">
            <v>14</v>
          </cell>
          <cell r="L253">
            <v>0</v>
          </cell>
          <cell r="M253">
            <v>0</v>
          </cell>
          <cell r="N253">
            <v>14</v>
          </cell>
          <cell r="O253">
            <v>14</v>
          </cell>
          <cell r="P253">
            <v>0</v>
          </cell>
          <cell r="Q253">
            <v>5</v>
          </cell>
          <cell r="R253">
            <v>10</v>
          </cell>
          <cell r="S253" t="str">
            <v>6 tháng</v>
          </cell>
        </row>
        <row r="254">
          <cell r="E254" t="str">
            <v>ID057200</v>
          </cell>
          <cell r="F254">
            <v>4000</v>
          </cell>
          <cell r="G254" t="str">
            <v>D27</v>
          </cell>
          <cell r="H254" t="str">
            <v>W</v>
          </cell>
          <cell r="I254" t="str">
            <v>W-085</v>
          </cell>
          <cell r="J254" t="str">
            <v>cái</v>
          </cell>
          <cell r="K254">
            <v>18</v>
          </cell>
          <cell r="L254">
            <v>0</v>
          </cell>
          <cell r="M254">
            <v>0</v>
          </cell>
          <cell r="N254">
            <v>18</v>
          </cell>
          <cell r="O254">
            <v>18</v>
          </cell>
          <cell r="P254">
            <v>0</v>
          </cell>
          <cell r="Q254">
            <v>5</v>
          </cell>
          <cell r="R254">
            <v>20</v>
          </cell>
          <cell r="S254" t="str">
            <v>6 tháng</v>
          </cell>
        </row>
        <row r="255">
          <cell r="E255" t="str">
            <v>ID057175</v>
          </cell>
          <cell r="F255">
            <v>15000</v>
          </cell>
          <cell r="G255" t="str">
            <v>D34</v>
          </cell>
          <cell r="H255" t="str">
            <v>W</v>
          </cell>
          <cell r="I255" t="str">
            <v>W-044</v>
          </cell>
          <cell r="J255" t="str">
            <v>cái</v>
          </cell>
          <cell r="K255">
            <v>26</v>
          </cell>
          <cell r="L255">
            <v>0</v>
          </cell>
          <cell r="M255">
            <v>0</v>
          </cell>
          <cell r="N255">
            <v>26</v>
          </cell>
          <cell r="O255">
            <v>26</v>
          </cell>
          <cell r="P255">
            <v>0</v>
          </cell>
          <cell r="Q255">
            <v>5</v>
          </cell>
          <cell r="R255">
            <v>10</v>
          </cell>
          <cell r="S255" t="str">
            <v>6 tháng</v>
          </cell>
        </row>
        <row r="256">
          <cell r="E256" t="str">
            <v>ID057201</v>
          </cell>
          <cell r="F256">
            <v>5000</v>
          </cell>
          <cell r="G256" t="str">
            <v>D34</v>
          </cell>
          <cell r="H256" t="str">
            <v>W</v>
          </cell>
          <cell r="I256" t="str">
            <v>W-086</v>
          </cell>
          <cell r="J256" t="str">
            <v>cái</v>
          </cell>
          <cell r="K256">
            <v>24</v>
          </cell>
          <cell r="L256">
            <v>0</v>
          </cell>
          <cell r="M256">
            <v>0</v>
          </cell>
          <cell r="N256">
            <v>24</v>
          </cell>
          <cell r="O256">
            <v>24</v>
          </cell>
          <cell r="P256">
            <v>0</v>
          </cell>
          <cell r="Q256">
            <v>5</v>
          </cell>
          <cell r="R256">
            <v>20</v>
          </cell>
          <cell r="S256" t="str">
            <v>6 tháng</v>
          </cell>
        </row>
        <row r="257">
          <cell r="E257" t="str">
            <v>ID057202</v>
          </cell>
          <cell r="F257">
            <v>8000</v>
          </cell>
          <cell r="G257" t="str">
            <v>D42</v>
          </cell>
          <cell r="H257" t="str">
            <v>W</v>
          </cell>
          <cell r="I257" t="str">
            <v>W-087</v>
          </cell>
          <cell r="J257" t="str">
            <v>cái</v>
          </cell>
          <cell r="K257">
            <v>12</v>
          </cell>
          <cell r="L257">
            <v>0</v>
          </cell>
          <cell r="M257">
            <v>0</v>
          </cell>
          <cell r="N257">
            <v>12</v>
          </cell>
          <cell r="O257">
            <v>12</v>
          </cell>
          <cell r="P257">
            <v>0</v>
          </cell>
          <cell r="Q257">
            <v>5</v>
          </cell>
          <cell r="R257">
            <v>20</v>
          </cell>
          <cell r="S257" t="str">
            <v>6 tháng</v>
          </cell>
        </row>
        <row r="258">
          <cell r="E258" t="str">
            <v>ID057176</v>
          </cell>
          <cell r="F258">
            <v>15000</v>
          </cell>
          <cell r="G258" t="str">
            <v>D42</v>
          </cell>
          <cell r="H258" t="str">
            <v>W</v>
          </cell>
          <cell r="I258" t="str">
            <v>W-045</v>
          </cell>
          <cell r="J258" t="str">
            <v>cái</v>
          </cell>
          <cell r="K258">
            <v>26</v>
          </cell>
          <cell r="L258">
            <v>0</v>
          </cell>
          <cell r="M258">
            <v>0</v>
          </cell>
          <cell r="N258">
            <v>26</v>
          </cell>
          <cell r="O258">
            <v>26</v>
          </cell>
          <cell r="P258">
            <v>0</v>
          </cell>
          <cell r="Q258">
            <v>5</v>
          </cell>
          <cell r="R258">
            <v>10</v>
          </cell>
          <cell r="S258" t="str">
            <v>6 tháng</v>
          </cell>
        </row>
        <row r="259">
          <cell r="E259" t="str">
            <v>ID055827</v>
          </cell>
          <cell r="F259">
            <v>95000</v>
          </cell>
          <cell r="G259" t="str">
            <v>TA12038HSL-2</v>
          </cell>
          <cell r="H259" t="str">
            <v>E</v>
          </cell>
          <cell r="I259" t="str">
            <v>O-041</v>
          </cell>
          <cell r="J259" t="str">
            <v>cái</v>
          </cell>
          <cell r="K259">
            <v>15</v>
          </cell>
          <cell r="L259">
            <v>0</v>
          </cell>
          <cell r="M259">
            <v>0</v>
          </cell>
          <cell r="N259">
            <v>15</v>
          </cell>
          <cell r="O259">
            <v>15</v>
          </cell>
          <cell r="P259">
            <v>0</v>
          </cell>
          <cell r="Q259">
            <v>5</v>
          </cell>
          <cell r="R259">
            <v>10</v>
          </cell>
          <cell r="S259" t="str">
            <v>6 tháng</v>
          </cell>
        </row>
        <row r="260">
          <cell r="E260" t="str">
            <v>ID055678</v>
          </cell>
          <cell r="F260">
            <v>390000</v>
          </cell>
          <cell r="G260" t="str">
            <v xml:space="preserve">CV-1x1.5mm </v>
          </cell>
          <cell r="H260" t="str">
            <v>E</v>
          </cell>
          <cell r="I260" t="str">
            <v>E-031</v>
          </cell>
          <cell r="J260" t="str">
            <v>cuộn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</v>
          </cell>
          <cell r="R260">
            <v>4</v>
          </cell>
          <cell r="S260" t="str">
            <v>3 tháng</v>
          </cell>
        </row>
        <row r="261">
          <cell r="E261" t="str">
            <v>ID057171</v>
          </cell>
          <cell r="F261">
            <v>35000</v>
          </cell>
          <cell r="G261" t="str">
            <v>W76 x L35 x H25 mm</v>
          </cell>
          <cell r="H261" t="str">
            <v>W</v>
          </cell>
          <cell r="I261" t="str">
            <v>W-039</v>
          </cell>
          <cell r="J261" t="str">
            <v>cái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/>
          <cell r="S261"/>
        </row>
        <row r="262">
          <cell r="E262" t="str">
            <v>ID055612</v>
          </cell>
          <cell r="F262">
            <v>70000</v>
          </cell>
          <cell r="G262" t="str">
            <v xml:space="preserve">VHA02 </v>
          </cell>
          <cell r="H262" t="str">
            <v>W</v>
          </cell>
          <cell r="I262" t="str">
            <v>W-038</v>
          </cell>
          <cell r="J262" t="str">
            <v>cái</v>
          </cell>
          <cell r="K262">
            <v>50</v>
          </cell>
          <cell r="L262">
            <v>0</v>
          </cell>
          <cell r="M262">
            <v>0</v>
          </cell>
          <cell r="N262">
            <v>50</v>
          </cell>
          <cell r="O262">
            <v>50</v>
          </cell>
          <cell r="P262">
            <v>0</v>
          </cell>
          <cell r="Q262">
            <v>5</v>
          </cell>
          <cell r="R262">
            <v>20</v>
          </cell>
          <cell r="S262" t="str">
            <v>6 tháng</v>
          </cell>
        </row>
        <row r="263">
          <cell r="E263" t="str">
            <v>ID057186</v>
          </cell>
          <cell r="F263">
            <v>176000</v>
          </cell>
          <cell r="G263" t="str">
            <v>VS043</v>
          </cell>
          <cell r="H263" t="str">
            <v>W</v>
          </cell>
          <cell r="I263" t="str">
            <v>W-059</v>
          </cell>
          <cell r="J263" t="str">
            <v>bộ</v>
          </cell>
          <cell r="K263">
            <v>15</v>
          </cell>
          <cell r="L263">
            <v>0</v>
          </cell>
          <cell r="M263">
            <v>0</v>
          </cell>
          <cell r="N263">
            <v>15</v>
          </cell>
          <cell r="O263">
            <v>15</v>
          </cell>
          <cell r="P263">
            <v>0</v>
          </cell>
          <cell r="Q263">
            <v>5</v>
          </cell>
          <cell r="R263">
            <v>10</v>
          </cell>
          <cell r="S263" t="str">
            <v>6 tháng</v>
          </cell>
        </row>
        <row r="264">
          <cell r="E264" t="str">
            <v>ID055291</v>
          </cell>
          <cell r="F264"/>
          <cell r="G264" t="str">
            <v>DN20</v>
          </cell>
          <cell r="H264" t="str">
            <v>W</v>
          </cell>
          <cell r="I264" t="str">
            <v>W-070</v>
          </cell>
          <cell r="J264" t="str">
            <v>cái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5</v>
          </cell>
          <cell r="R264">
            <v>10</v>
          </cell>
          <cell r="S264" t="str">
            <v>1 năm</v>
          </cell>
        </row>
        <row r="265">
          <cell r="E265" t="str">
            <v>ID055292</v>
          </cell>
          <cell r="F265"/>
          <cell r="G265" t="str">
            <v>DN25</v>
          </cell>
          <cell r="H265" t="str">
            <v>W</v>
          </cell>
          <cell r="I265" t="str">
            <v>W-071</v>
          </cell>
          <cell r="J265" t="str">
            <v>cái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10</v>
          </cell>
          <cell r="S265" t="str">
            <v>1 năm</v>
          </cell>
        </row>
        <row r="266">
          <cell r="E266" t="str">
            <v>ID055618</v>
          </cell>
          <cell r="F266">
            <v>40000</v>
          </cell>
          <cell r="G266" t="str">
            <v>DN15</v>
          </cell>
          <cell r="H266" t="str">
            <v>W</v>
          </cell>
          <cell r="I266" t="str">
            <v>W-w07</v>
          </cell>
          <cell r="J266" t="str">
            <v>cái</v>
          </cell>
          <cell r="K266">
            <v>4</v>
          </cell>
          <cell r="L266">
            <v>0</v>
          </cell>
          <cell r="M266">
            <v>0</v>
          </cell>
          <cell r="N266">
            <v>4</v>
          </cell>
          <cell r="O266">
            <v>4</v>
          </cell>
          <cell r="P266">
            <v>0</v>
          </cell>
          <cell r="Q266">
            <v>5</v>
          </cell>
          <cell r="R266">
            <v>10</v>
          </cell>
          <cell r="S266" t="str">
            <v>6 tháng</v>
          </cell>
        </row>
        <row r="267">
          <cell r="E267" t="str">
            <v>ID055616</v>
          </cell>
          <cell r="F267"/>
          <cell r="G267" t="str">
            <v>EL-T017</v>
          </cell>
          <cell r="H267" t="str">
            <v>W</v>
          </cell>
          <cell r="I267" t="str">
            <v>W-w05</v>
          </cell>
          <cell r="J267" t="str">
            <v>cái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5</v>
          </cell>
          <cell r="R267">
            <v>10</v>
          </cell>
          <cell r="S267" t="str">
            <v>6 tháng</v>
          </cell>
        </row>
        <row r="268">
          <cell r="E268" t="str">
            <v>ID055544</v>
          </cell>
          <cell r="F268">
            <v>30000</v>
          </cell>
          <cell r="G268" t="str">
            <v>15cm</v>
          </cell>
          <cell r="H268" t="str">
            <v>B</v>
          </cell>
          <cell r="I268" t="str">
            <v>B-031</v>
          </cell>
          <cell r="J268" t="str">
            <v>cái</v>
          </cell>
          <cell r="K268">
            <v>37</v>
          </cell>
          <cell r="L268">
            <v>0</v>
          </cell>
          <cell r="M268">
            <v>0</v>
          </cell>
          <cell r="N268">
            <v>37</v>
          </cell>
          <cell r="O268">
            <v>37</v>
          </cell>
          <cell r="P268">
            <v>0</v>
          </cell>
          <cell r="Q268">
            <v>20</v>
          </cell>
          <cell r="R268">
            <v>40</v>
          </cell>
          <cell r="S268" t="str">
            <v>3 tháng</v>
          </cell>
        </row>
        <row r="269">
          <cell r="E269" t="str">
            <v>ID055555</v>
          </cell>
          <cell r="F269">
            <v>22000</v>
          </cell>
          <cell r="G269" t="str">
            <v>23cm</v>
          </cell>
          <cell r="H269" t="str">
            <v>B</v>
          </cell>
          <cell r="I269" t="str">
            <v>B-14</v>
          </cell>
          <cell r="J269" t="str">
            <v>cái</v>
          </cell>
          <cell r="K269">
            <v>28</v>
          </cell>
          <cell r="L269">
            <v>0</v>
          </cell>
          <cell r="M269">
            <v>0</v>
          </cell>
          <cell r="N269">
            <v>28</v>
          </cell>
          <cell r="O269">
            <v>28</v>
          </cell>
          <cell r="P269">
            <v>0</v>
          </cell>
          <cell r="Q269">
            <v>20</v>
          </cell>
          <cell r="R269">
            <v>40</v>
          </cell>
          <cell r="S269" t="str">
            <v>3 tháng</v>
          </cell>
        </row>
        <row r="270">
          <cell r="E270" t="str">
            <v>ID055572</v>
          </cell>
          <cell r="F270"/>
          <cell r="G270" t="str">
            <v>ST- 80</v>
          </cell>
          <cell r="H270" t="str">
            <v>W</v>
          </cell>
          <cell r="I270" t="str">
            <v>O-059</v>
          </cell>
          <cell r="J270" t="str">
            <v>cái</v>
          </cell>
          <cell r="K270">
            <v>1</v>
          </cell>
          <cell r="L270">
            <v>0</v>
          </cell>
          <cell r="M270">
            <v>0</v>
          </cell>
          <cell r="N270">
            <v>1</v>
          </cell>
          <cell r="O270">
            <v>1</v>
          </cell>
          <cell r="P270">
            <v>0</v>
          </cell>
          <cell r="Q270">
            <v>2</v>
          </cell>
          <cell r="R270">
            <v>4</v>
          </cell>
          <cell r="S270" t="str">
            <v>1 năm</v>
          </cell>
        </row>
        <row r="271">
          <cell r="E271" t="str">
            <v>ID057172</v>
          </cell>
          <cell r="F271">
            <v>110000</v>
          </cell>
          <cell r="G271" t="str">
            <v>ABS</v>
          </cell>
          <cell r="H271" t="str">
            <v>W</v>
          </cell>
          <cell r="I271" t="str">
            <v>W-040</v>
          </cell>
          <cell r="J271" t="str">
            <v>cái</v>
          </cell>
          <cell r="K271">
            <v>51</v>
          </cell>
          <cell r="L271">
            <v>0</v>
          </cell>
          <cell r="M271">
            <v>0</v>
          </cell>
          <cell r="N271">
            <v>51</v>
          </cell>
          <cell r="O271">
            <v>51</v>
          </cell>
          <cell r="P271">
            <v>0</v>
          </cell>
          <cell r="Q271">
            <v>10</v>
          </cell>
          <cell r="R271">
            <v>20</v>
          </cell>
          <cell r="S271" t="str">
            <v>1 năm</v>
          </cell>
        </row>
        <row r="272">
          <cell r="E272" t="str">
            <v>ID055290</v>
          </cell>
          <cell r="F272"/>
          <cell r="G272"/>
          <cell r="H272" t="str">
            <v>W</v>
          </cell>
          <cell r="I272" t="str">
            <v>W-051</v>
          </cell>
          <cell r="J272" t="str">
            <v>cái</v>
          </cell>
          <cell r="K272">
            <v>14</v>
          </cell>
          <cell r="L272">
            <v>0</v>
          </cell>
          <cell r="M272">
            <v>0</v>
          </cell>
          <cell r="N272">
            <v>14</v>
          </cell>
          <cell r="O272">
            <v>14</v>
          </cell>
          <cell r="P272">
            <v>0</v>
          </cell>
          <cell r="Q272">
            <v>0</v>
          </cell>
        </row>
        <row r="273">
          <cell r="E273" t="str">
            <v>ID055571</v>
          </cell>
          <cell r="F273">
            <v>220000</v>
          </cell>
          <cell r="G273" t="str">
            <v>XIEHE</v>
          </cell>
          <cell r="H273" t="str">
            <v>O</v>
          </cell>
          <cell r="I273" t="str">
            <v>O-058</v>
          </cell>
          <cell r="J273" t="str">
            <v>cái</v>
          </cell>
          <cell r="K273">
            <v>7</v>
          </cell>
          <cell r="L273">
            <v>0</v>
          </cell>
          <cell r="M273">
            <v>0</v>
          </cell>
          <cell r="N273">
            <v>7</v>
          </cell>
          <cell r="O273">
            <v>7</v>
          </cell>
          <cell r="P273">
            <v>0</v>
          </cell>
          <cell r="Q273">
            <v>5</v>
          </cell>
          <cell r="R273">
            <v>10</v>
          </cell>
          <cell r="S273" t="str">
            <v>1 năm</v>
          </cell>
        </row>
        <row r="274">
          <cell r="E274" t="str">
            <v>ID055589</v>
          </cell>
          <cell r="F274">
            <v>145000</v>
          </cell>
          <cell r="G274" t="str">
            <v>CFV-102A</v>
          </cell>
          <cell r="H274" t="str">
            <v>W</v>
          </cell>
          <cell r="I274" t="str">
            <v>W-003</v>
          </cell>
          <cell r="J274" t="str">
            <v>cái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5</v>
          </cell>
          <cell r="R274">
            <v>10</v>
          </cell>
          <cell r="S274" t="str">
            <v>6 tháng</v>
          </cell>
        </row>
        <row r="275">
          <cell r="E275" t="str">
            <v>ID055611</v>
          </cell>
          <cell r="F275">
            <v>250000</v>
          </cell>
          <cell r="G275"/>
          <cell r="H275" t="str">
            <v>W</v>
          </cell>
          <cell r="I275" t="str">
            <v>W-037</v>
          </cell>
          <cell r="J275" t="str">
            <v>cái</v>
          </cell>
          <cell r="K275">
            <v>12</v>
          </cell>
          <cell r="L275">
            <v>0</v>
          </cell>
          <cell r="M275">
            <v>0</v>
          </cell>
          <cell r="N275">
            <v>12</v>
          </cell>
          <cell r="O275">
            <v>12</v>
          </cell>
          <cell r="P275">
            <v>0</v>
          </cell>
          <cell r="Q275">
            <v>0</v>
          </cell>
        </row>
        <row r="276">
          <cell r="E276" t="str">
            <v>ID055578</v>
          </cell>
          <cell r="F276">
            <v>80000</v>
          </cell>
          <cell r="G276" t="str">
            <v>CRBV-VN-01</v>
          </cell>
          <cell r="H276" t="str">
            <v>O</v>
          </cell>
          <cell r="I276" t="str">
            <v>O-099</v>
          </cell>
          <cell r="J276" t="str">
            <v>cuộn</v>
          </cell>
          <cell r="K276">
            <v>171</v>
          </cell>
          <cell r="L276">
            <v>0</v>
          </cell>
          <cell r="M276">
            <v>0</v>
          </cell>
          <cell r="N276">
            <v>171</v>
          </cell>
          <cell r="O276">
            <v>171</v>
          </cell>
          <cell r="P276">
            <v>0</v>
          </cell>
          <cell r="Q276">
            <v>10</v>
          </cell>
          <cell r="R276">
            <v>20</v>
          </cell>
          <cell r="S276" t="str">
            <v>6 tháng</v>
          </cell>
        </row>
        <row r="277">
          <cell r="E277" t="str">
            <v>ID057042</v>
          </cell>
          <cell r="F277">
            <v>40000</v>
          </cell>
          <cell r="G277" t="str">
            <v>12x12</v>
          </cell>
          <cell r="H277" t="str">
            <v>W</v>
          </cell>
          <cell r="I277" t="str">
            <v>O-142</v>
          </cell>
          <cell r="J277" t="str">
            <v>cái</v>
          </cell>
          <cell r="K277">
            <v>8</v>
          </cell>
          <cell r="L277">
            <v>0</v>
          </cell>
          <cell r="M277">
            <v>0</v>
          </cell>
          <cell r="N277">
            <v>8</v>
          </cell>
          <cell r="O277">
            <v>8</v>
          </cell>
          <cell r="P277">
            <v>0</v>
          </cell>
          <cell r="Q277">
            <v>5</v>
          </cell>
          <cell r="R277">
            <v>10</v>
          </cell>
          <cell r="S277" t="str">
            <v>1 năm</v>
          </cell>
        </row>
        <row r="278">
          <cell r="E278" t="str">
            <v>ID057043</v>
          </cell>
          <cell r="F278">
            <v>35000</v>
          </cell>
          <cell r="G278" t="str">
            <v>10x10</v>
          </cell>
          <cell r="H278" t="str">
            <v>W</v>
          </cell>
          <cell r="I278" t="str">
            <v>O-143</v>
          </cell>
          <cell r="J278" t="str">
            <v>cái</v>
          </cell>
          <cell r="K278">
            <v>7</v>
          </cell>
          <cell r="L278">
            <v>0</v>
          </cell>
          <cell r="M278">
            <v>0</v>
          </cell>
          <cell r="N278">
            <v>7</v>
          </cell>
          <cell r="O278">
            <v>7</v>
          </cell>
          <cell r="P278">
            <v>0</v>
          </cell>
          <cell r="Q278">
            <v>5</v>
          </cell>
          <cell r="R278">
            <v>10</v>
          </cell>
          <cell r="S278" t="str">
            <v>1 năm</v>
          </cell>
        </row>
        <row r="279">
          <cell r="E279" t="str">
            <v>ID055220</v>
          </cell>
          <cell r="F279">
            <v>223333</v>
          </cell>
          <cell r="G279" t="str">
            <v>2-4456-944</v>
          </cell>
          <cell r="H279" t="str">
            <v>A</v>
          </cell>
          <cell r="I279" t="str">
            <v>A-030</v>
          </cell>
          <cell r="J279" t="str">
            <v>cái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12</v>
          </cell>
          <cell r="R279">
            <v>24</v>
          </cell>
          <cell r="S279" t="str">
            <v>3 tháng</v>
          </cell>
        </row>
        <row r="280">
          <cell r="E280" t="str">
            <v>ID055221</v>
          </cell>
          <cell r="F280">
            <v>493976</v>
          </cell>
          <cell r="G280" t="str">
            <v>2-5456-944</v>
          </cell>
          <cell r="H280" t="str">
            <v>A</v>
          </cell>
          <cell r="I280" t="str">
            <v>A-031</v>
          </cell>
          <cell r="J280" t="str">
            <v>cái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12</v>
          </cell>
          <cell r="R280">
            <v>24</v>
          </cell>
          <cell r="S280" t="str">
            <v>3 tháng</v>
          </cell>
        </row>
        <row r="281">
          <cell r="E281" t="str">
            <v>ID055222</v>
          </cell>
          <cell r="F281">
            <v>590361</v>
          </cell>
          <cell r="G281" t="str">
            <v>2-5456-944 - BRK4</v>
          </cell>
          <cell r="H281" t="str">
            <v>A</v>
          </cell>
          <cell r="I281" t="str">
            <v>A-032</v>
          </cell>
          <cell r="J281" t="str">
            <v>cái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12</v>
          </cell>
          <cell r="R281">
            <v>24</v>
          </cell>
          <cell r="S281" t="str">
            <v>3 tháng</v>
          </cell>
        </row>
        <row r="282">
          <cell r="E282" t="str">
            <v>ID057018</v>
          </cell>
          <cell r="F282">
            <v>57000</v>
          </cell>
          <cell r="G282"/>
          <cell r="H282" t="str">
            <v>O</v>
          </cell>
          <cell r="I282" t="str">
            <v>O-012</v>
          </cell>
          <cell r="J282" t="str">
            <v>cái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E283" t="str">
            <v>ID055759</v>
          </cell>
          <cell r="F283">
            <v>390000</v>
          </cell>
          <cell r="G283" t="str">
            <v xml:space="preserve">CV-1x1.5mm </v>
          </cell>
          <cell r="H283" t="str">
            <v>E</v>
          </cell>
          <cell r="I283" t="str">
            <v>E-045</v>
          </cell>
          <cell r="J283" t="str">
            <v>cuộn</v>
          </cell>
          <cell r="K283">
            <v>2</v>
          </cell>
          <cell r="L283">
            <v>0</v>
          </cell>
          <cell r="M283">
            <v>0</v>
          </cell>
          <cell r="N283">
            <v>2</v>
          </cell>
          <cell r="O283">
            <v>2</v>
          </cell>
          <cell r="P283">
            <v>0</v>
          </cell>
          <cell r="Q283">
            <v>2</v>
          </cell>
          <cell r="R283">
            <v>4</v>
          </cell>
          <cell r="S283" t="str">
            <v>3 tháng</v>
          </cell>
        </row>
        <row r="284">
          <cell r="E284" t="str">
            <v>ID055708</v>
          </cell>
          <cell r="F284">
            <v>390000</v>
          </cell>
          <cell r="G284" t="str">
            <v xml:space="preserve">CV-1x1.5mm </v>
          </cell>
          <cell r="H284" t="str">
            <v>E</v>
          </cell>
          <cell r="I284" t="str">
            <v>SP-29</v>
          </cell>
          <cell r="J284" t="str">
            <v>cuộn</v>
          </cell>
          <cell r="K284">
            <v>1</v>
          </cell>
          <cell r="L284">
            <v>0</v>
          </cell>
          <cell r="M284">
            <v>0</v>
          </cell>
          <cell r="N284">
            <v>1</v>
          </cell>
          <cell r="O284">
            <v>1</v>
          </cell>
          <cell r="P284">
            <v>0</v>
          </cell>
          <cell r="Q284">
            <v>2</v>
          </cell>
          <cell r="R284">
            <v>4</v>
          </cell>
          <cell r="S284" t="str">
            <v>3 tháng</v>
          </cell>
        </row>
        <row r="285">
          <cell r="E285" t="str">
            <v>ID055738</v>
          </cell>
          <cell r="F285">
            <v>390000</v>
          </cell>
          <cell r="G285" t="str">
            <v xml:space="preserve">CV-1x1.5mm </v>
          </cell>
          <cell r="H285" t="str">
            <v>E</v>
          </cell>
          <cell r="I285" t="str">
            <v>E-019</v>
          </cell>
          <cell r="J285" t="str">
            <v>cuộn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</v>
          </cell>
          <cell r="R285">
            <v>4</v>
          </cell>
          <cell r="S285" t="str">
            <v>3 tháng</v>
          </cell>
        </row>
        <row r="286">
          <cell r="E286" t="str">
            <v>ID057014</v>
          </cell>
          <cell r="F286">
            <v>749000</v>
          </cell>
          <cell r="G286" t="str">
            <v>OMB12CVL</v>
          </cell>
          <cell r="H286" t="str">
            <v>E</v>
          </cell>
          <cell r="I286" t="str">
            <v>O-004</v>
          </cell>
          <cell r="J286" t="str">
            <v>mét</v>
          </cell>
          <cell r="K286">
            <v>2</v>
          </cell>
          <cell r="L286">
            <v>0</v>
          </cell>
          <cell r="M286">
            <v>0</v>
          </cell>
          <cell r="N286">
            <v>2</v>
          </cell>
          <cell r="O286">
            <v>2</v>
          </cell>
          <cell r="P286">
            <v>0</v>
          </cell>
          <cell r="Q286">
            <v>2</v>
          </cell>
          <cell r="R286">
            <v>4</v>
          </cell>
          <cell r="S286" t="str">
            <v>3 tháng</v>
          </cell>
        </row>
        <row r="287">
          <cell r="E287" t="str">
            <v>ID055580</v>
          </cell>
          <cell r="F287"/>
          <cell r="G287" t="str">
            <v>Superlon</v>
          </cell>
          <cell r="H287" t="str">
            <v>SPĐH</v>
          </cell>
          <cell r="I287" t="str">
            <v>O-114</v>
          </cell>
          <cell r="J287" t="str">
            <v>cái</v>
          </cell>
          <cell r="K287">
            <v>6</v>
          </cell>
          <cell r="L287">
            <v>0</v>
          </cell>
          <cell r="M287">
            <v>0</v>
          </cell>
          <cell r="N287">
            <v>6</v>
          </cell>
          <cell r="O287">
            <v>6</v>
          </cell>
          <cell r="P287">
            <v>0</v>
          </cell>
          <cell r="Q287">
            <v>20</v>
          </cell>
          <cell r="R287">
            <v>40</v>
          </cell>
          <cell r="S287" t="str">
            <v>1 năm</v>
          </cell>
        </row>
        <row r="288">
          <cell r="E288" t="str">
            <v>ID057183</v>
          </cell>
          <cell r="F288"/>
          <cell r="G288" t="str">
            <v>PN25-DN20</v>
          </cell>
          <cell r="H288" t="str">
            <v>W</v>
          </cell>
          <cell r="I288" t="str">
            <v>W-053</v>
          </cell>
          <cell r="J288" t="str">
            <v>cái</v>
          </cell>
          <cell r="K288">
            <v>19</v>
          </cell>
          <cell r="L288">
            <v>0</v>
          </cell>
          <cell r="M288">
            <v>0</v>
          </cell>
          <cell r="N288">
            <v>19</v>
          </cell>
          <cell r="O288">
            <v>19</v>
          </cell>
          <cell r="P288">
            <v>0</v>
          </cell>
          <cell r="Q288">
            <v>10</v>
          </cell>
          <cell r="R288">
            <v>20</v>
          </cell>
          <cell r="S288" t="str">
            <v>1 năm</v>
          </cell>
        </row>
        <row r="289">
          <cell r="E289" t="str">
            <v>ID055604</v>
          </cell>
          <cell r="F289"/>
          <cell r="G289" t="str">
            <v>PN25-DN20x1/2"</v>
          </cell>
          <cell r="H289" t="str">
            <v>W</v>
          </cell>
          <cell r="I289" t="str">
            <v>W-026</v>
          </cell>
          <cell r="J289" t="str">
            <v>cái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10</v>
          </cell>
          <cell r="R289">
            <v>20</v>
          </cell>
          <cell r="S289" t="str">
            <v>1 năm</v>
          </cell>
        </row>
        <row r="290">
          <cell r="E290" t="str">
            <v>ID055605</v>
          </cell>
          <cell r="F290"/>
          <cell r="G290" t="str">
            <v>PN25-DN25x3/4"</v>
          </cell>
          <cell r="H290" t="str">
            <v>W</v>
          </cell>
          <cell r="I290" t="str">
            <v>W-027</v>
          </cell>
          <cell r="J290" t="str">
            <v>cái</v>
          </cell>
          <cell r="K290">
            <v>18</v>
          </cell>
          <cell r="L290">
            <v>0</v>
          </cell>
          <cell r="M290">
            <v>0</v>
          </cell>
          <cell r="N290">
            <v>18</v>
          </cell>
          <cell r="O290">
            <v>18</v>
          </cell>
          <cell r="P290">
            <v>0</v>
          </cell>
          <cell r="Q290">
            <v>10</v>
          </cell>
          <cell r="R290">
            <v>20</v>
          </cell>
          <cell r="S290" t="str">
            <v>1 năm</v>
          </cell>
        </row>
        <row r="291">
          <cell r="E291" t="str">
            <v>ID057182</v>
          </cell>
          <cell r="F291"/>
          <cell r="G291" t="str">
            <v>PN25-DN20x1/2"</v>
          </cell>
          <cell r="H291" t="str">
            <v>W</v>
          </cell>
          <cell r="I291" t="str">
            <v>W-052</v>
          </cell>
          <cell r="J291" t="str">
            <v>cái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10</v>
          </cell>
          <cell r="R291">
            <v>20</v>
          </cell>
          <cell r="S291" t="str">
            <v>1 năm</v>
          </cell>
        </row>
        <row r="292">
          <cell r="E292" t="str">
            <v>ID055603</v>
          </cell>
          <cell r="F292"/>
          <cell r="G292" t="str">
            <v>PN25-DN25x3/4"</v>
          </cell>
          <cell r="H292" t="str">
            <v>W</v>
          </cell>
          <cell r="I292" t="str">
            <v>W-025</v>
          </cell>
          <cell r="J292" t="str">
            <v>cái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10</v>
          </cell>
          <cell r="R292">
            <v>20</v>
          </cell>
          <cell r="S292" t="str">
            <v>1 năm</v>
          </cell>
        </row>
        <row r="293">
          <cell r="E293" t="str">
            <v>ID055602</v>
          </cell>
          <cell r="F293"/>
          <cell r="G293" t="str">
            <v>PN25-DN20x1/2"</v>
          </cell>
          <cell r="H293" t="str">
            <v>W</v>
          </cell>
          <cell r="I293" t="str">
            <v>W-024</v>
          </cell>
          <cell r="J293" t="str">
            <v>cái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10</v>
          </cell>
          <cell r="R293">
            <v>20</v>
          </cell>
          <cell r="S293" t="str">
            <v>1 năm</v>
          </cell>
        </row>
        <row r="294">
          <cell r="E294" t="str">
            <v>ID057168</v>
          </cell>
          <cell r="F294">
            <v>22685</v>
          </cell>
          <cell r="G294" t="str">
            <v>PN25-DN20</v>
          </cell>
          <cell r="H294" t="str">
            <v>W</v>
          </cell>
          <cell r="I294" t="str">
            <v>W-028</v>
          </cell>
          <cell r="J294" t="str">
            <v>cái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10</v>
          </cell>
          <cell r="R294">
            <v>20</v>
          </cell>
          <cell r="S294" t="str">
            <v>1 năm</v>
          </cell>
        </row>
        <row r="295">
          <cell r="E295" t="str">
            <v>ID055824</v>
          </cell>
          <cell r="F295"/>
          <cell r="G295"/>
          <cell r="H295" t="str">
            <v>E</v>
          </cell>
          <cell r="I295" t="str">
            <v>E-e33</v>
          </cell>
          <cell r="J295" t="str">
            <v>cái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E296" t="str">
            <v>ID057192</v>
          </cell>
          <cell r="F296"/>
          <cell r="G296" t="str">
            <v>DN42</v>
          </cell>
          <cell r="H296" t="str">
            <v>W</v>
          </cell>
          <cell r="I296" t="str">
            <v>W-066</v>
          </cell>
          <cell r="J296" t="str">
            <v>cái</v>
          </cell>
          <cell r="K296">
            <v>4</v>
          </cell>
          <cell r="L296">
            <v>0</v>
          </cell>
          <cell r="M296">
            <v>0</v>
          </cell>
          <cell r="N296">
            <v>4</v>
          </cell>
          <cell r="O296">
            <v>4</v>
          </cell>
          <cell r="P296">
            <v>0</v>
          </cell>
          <cell r="Q296">
            <v>5</v>
          </cell>
          <cell r="R296">
            <v>10</v>
          </cell>
          <cell r="S296" t="str">
            <v>1 năm</v>
          </cell>
        </row>
        <row r="297">
          <cell r="E297" t="str">
            <v>ID055606</v>
          </cell>
          <cell r="F297">
            <v>15000</v>
          </cell>
          <cell r="G297" t="str">
            <v>PN25-DN25</v>
          </cell>
          <cell r="H297" t="str">
            <v>W</v>
          </cell>
          <cell r="I297" t="str">
            <v>W-032</v>
          </cell>
          <cell r="J297" t="str">
            <v>cái</v>
          </cell>
          <cell r="K297">
            <v>10</v>
          </cell>
          <cell r="L297">
            <v>0</v>
          </cell>
          <cell r="M297">
            <v>0</v>
          </cell>
          <cell r="N297">
            <v>10</v>
          </cell>
          <cell r="O297">
            <v>10</v>
          </cell>
          <cell r="P297">
            <v>0</v>
          </cell>
          <cell r="Q297">
            <v>10</v>
          </cell>
          <cell r="R297">
            <v>20</v>
          </cell>
          <cell r="S297" t="str">
            <v>1 năm</v>
          </cell>
        </row>
        <row r="298">
          <cell r="E298" t="str">
            <v>ID055601</v>
          </cell>
          <cell r="F298"/>
          <cell r="G298" t="str">
            <v>PN25-DN25x1/2"</v>
          </cell>
          <cell r="H298" t="str">
            <v>W</v>
          </cell>
          <cell r="I298" t="str">
            <v>W-023</v>
          </cell>
          <cell r="J298" t="str">
            <v>cái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10</v>
          </cell>
          <cell r="R298">
            <v>20</v>
          </cell>
          <cell r="S298" t="str">
            <v>1 năm</v>
          </cell>
        </row>
        <row r="299">
          <cell r="E299" t="str">
            <v>ID055600</v>
          </cell>
          <cell r="F299"/>
          <cell r="G299" t="str">
            <v>PN25-DN20</v>
          </cell>
          <cell r="H299" t="str">
            <v>W</v>
          </cell>
          <cell r="I299" t="str">
            <v>W-022</v>
          </cell>
          <cell r="J299" t="str">
            <v>cái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10</v>
          </cell>
          <cell r="R299">
            <v>20</v>
          </cell>
          <cell r="S299" t="str">
            <v>1 năm</v>
          </cell>
        </row>
        <row r="300">
          <cell r="E300" t="str">
            <v>ID057170</v>
          </cell>
          <cell r="F300"/>
          <cell r="G300" t="str">
            <v>PN25-DN25</v>
          </cell>
          <cell r="H300" t="str">
            <v>W</v>
          </cell>
          <cell r="I300" t="str">
            <v>W-030</v>
          </cell>
          <cell r="J300" t="str">
            <v>cái</v>
          </cell>
          <cell r="K300">
            <v>12</v>
          </cell>
          <cell r="L300">
            <v>0</v>
          </cell>
          <cell r="M300">
            <v>0</v>
          </cell>
          <cell r="N300">
            <v>12</v>
          </cell>
          <cell r="O300">
            <v>12</v>
          </cell>
          <cell r="P300">
            <v>0</v>
          </cell>
          <cell r="Q300">
            <v>10</v>
          </cell>
          <cell r="R300">
            <v>20</v>
          </cell>
          <cell r="S300" t="str">
            <v>1 năm</v>
          </cell>
        </row>
        <row r="301">
          <cell r="E301" t="str">
            <v>ID057187</v>
          </cell>
          <cell r="F301"/>
          <cell r="G301" t="str">
            <v>PN25-DN20x1/2"</v>
          </cell>
          <cell r="H301" t="str">
            <v>W</v>
          </cell>
          <cell r="I301" t="str">
            <v>W-060</v>
          </cell>
          <cell r="J301" t="str">
            <v>cái</v>
          </cell>
          <cell r="K301">
            <v>15</v>
          </cell>
          <cell r="L301">
            <v>0</v>
          </cell>
          <cell r="M301">
            <v>0</v>
          </cell>
          <cell r="N301">
            <v>15</v>
          </cell>
          <cell r="O301">
            <v>15</v>
          </cell>
          <cell r="P301">
            <v>0</v>
          </cell>
          <cell r="Q301">
            <v>10</v>
          </cell>
          <cell r="R301">
            <v>20</v>
          </cell>
          <cell r="S301" t="str">
            <v>1 năm</v>
          </cell>
        </row>
        <row r="302">
          <cell r="E302" t="str">
            <v>ID057169</v>
          </cell>
          <cell r="F302">
            <v>34580</v>
          </cell>
          <cell r="G302" t="str">
            <v>PN25-DN25</v>
          </cell>
          <cell r="H302" t="str">
            <v>W</v>
          </cell>
          <cell r="I302" t="str">
            <v>W-029</v>
          </cell>
          <cell r="J302" t="str">
            <v>cái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10</v>
          </cell>
          <cell r="R302">
            <v>20</v>
          </cell>
          <cell r="S302" t="str">
            <v>1 năm</v>
          </cell>
        </row>
        <row r="303">
          <cell r="E303" t="str">
            <v>ID055595</v>
          </cell>
          <cell r="F303">
            <v>50000</v>
          </cell>
          <cell r="G303" t="str">
            <v>DN27</v>
          </cell>
          <cell r="H303" t="str">
            <v>W</v>
          </cell>
          <cell r="I303" t="str">
            <v>W-015</v>
          </cell>
          <cell r="J303" t="str">
            <v>cái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5</v>
          </cell>
          <cell r="R303">
            <v>10</v>
          </cell>
          <cell r="S303" t="str">
            <v>1 năm</v>
          </cell>
        </row>
        <row r="304">
          <cell r="E304" t="str">
            <v>ID055596</v>
          </cell>
          <cell r="F304"/>
          <cell r="G304" t="str">
            <v>DN34</v>
          </cell>
          <cell r="H304" t="str">
            <v>W</v>
          </cell>
          <cell r="I304" t="str">
            <v>W-016</v>
          </cell>
          <cell r="J304" t="str">
            <v>cái</v>
          </cell>
          <cell r="K304">
            <v>9</v>
          </cell>
          <cell r="L304">
            <v>0</v>
          </cell>
          <cell r="M304">
            <v>0</v>
          </cell>
          <cell r="N304">
            <v>9</v>
          </cell>
          <cell r="O304">
            <v>9</v>
          </cell>
          <cell r="P304">
            <v>0</v>
          </cell>
          <cell r="Q304">
            <v>5</v>
          </cell>
          <cell r="R304">
            <v>10</v>
          </cell>
          <cell r="S304" t="str">
            <v>1 năm</v>
          </cell>
        </row>
        <row r="305">
          <cell r="E305" t="str">
            <v>ID057189</v>
          </cell>
          <cell r="F305">
            <v>30000</v>
          </cell>
          <cell r="G305" t="str">
            <v>DN21</v>
          </cell>
          <cell r="H305" t="str">
            <v>W</v>
          </cell>
          <cell r="I305" t="str">
            <v>W-062</v>
          </cell>
          <cell r="J305" t="str">
            <v>cái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5</v>
          </cell>
          <cell r="R305">
            <v>10</v>
          </cell>
          <cell r="S305" t="str">
            <v>1 năm</v>
          </cell>
        </row>
        <row r="306">
          <cell r="E306" t="str">
            <v>ID055729</v>
          </cell>
          <cell r="F306">
            <v>1350000</v>
          </cell>
          <cell r="G306" t="str">
            <v>VCmo 2x2.5</v>
          </cell>
          <cell r="H306" t="str">
            <v>E</v>
          </cell>
          <cell r="I306" t="str">
            <v>E-008</v>
          </cell>
          <cell r="J306" t="str">
            <v>cuộn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3</v>
          </cell>
          <cell r="R306">
            <v>6</v>
          </cell>
          <cell r="S306" t="str">
            <v>3 tháng</v>
          </cell>
        </row>
        <row r="307">
          <cell r="E307" t="str">
            <v>ID055781</v>
          </cell>
          <cell r="F307">
            <v>8000</v>
          </cell>
          <cell r="G307" t="str">
            <v>CK1578RL</v>
          </cell>
          <cell r="H307" t="str">
            <v>E</v>
          </cell>
          <cell r="I307" t="str">
            <v>E-073</v>
          </cell>
          <cell r="J307" t="str">
            <v>cái</v>
          </cell>
          <cell r="K307">
            <v>192</v>
          </cell>
          <cell r="L307">
            <v>0</v>
          </cell>
          <cell r="M307">
            <v>0</v>
          </cell>
          <cell r="N307">
            <v>192</v>
          </cell>
          <cell r="O307">
            <v>192</v>
          </cell>
          <cell r="P307">
            <v>0</v>
          </cell>
          <cell r="Q307">
            <v>20</v>
          </cell>
          <cell r="R307">
            <v>40</v>
          </cell>
          <cell r="S307" t="str">
            <v>3 tháng</v>
          </cell>
        </row>
        <row r="308">
          <cell r="E308" t="str">
            <v>ID087930</v>
          </cell>
          <cell r="F308">
            <v>610000</v>
          </cell>
          <cell r="G308" t="str">
            <v>LC1D25M7</v>
          </cell>
          <cell r="H308" t="str">
            <v>E</v>
          </cell>
          <cell r="I308" t="str">
            <v>SP-69</v>
          </cell>
          <cell r="J308" t="str">
            <v>bộ</v>
          </cell>
          <cell r="K308">
            <v>4</v>
          </cell>
          <cell r="L308">
            <v>0</v>
          </cell>
          <cell r="M308">
            <v>0</v>
          </cell>
          <cell r="N308">
            <v>4</v>
          </cell>
          <cell r="O308">
            <v>4</v>
          </cell>
          <cell r="P308">
            <v>0</v>
          </cell>
          <cell r="Q308">
            <v>5</v>
          </cell>
          <cell r="R308">
            <v>10</v>
          </cell>
          <cell r="S308" t="str">
            <v>6 tháng</v>
          </cell>
        </row>
        <row r="309">
          <cell r="E309" t="str">
            <v>ID055721</v>
          </cell>
          <cell r="F309">
            <v>100000</v>
          </cell>
          <cell r="G309"/>
          <cell r="H309" t="str">
            <v>E</v>
          </cell>
          <cell r="I309" t="str">
            <v>6V-3A</v>
          </cell>
          <cell r="J309" t="str">
            <v>bình</v>
          </cell>
          <cell r="K309">
            <v>25</v>
          </cell>
          <cell r="L309">
            <v>0</v>
          </cell>
          <cell r="M309">
            <v>0</v>
          </cell>
          <cell r="N309">
            <v>25</v>
          </cell>
          <cell r="O309">
            <v>25</v>
          </cell>
          <cell r="P309">
            <v>0</v>
          </cell>
          <cell r="Q309">
            <v>0</v>
          </cell>
        </row>
        <row r="310">
          <cell r="E310" t="str">
            <v>ID055782</v>
          </cell>
          <cell r="F310">
            <v>275000</v>
          </cell>
          <cell r="G310" t="str">
            <v>12-7.2Ah</v>
          </cell>
          <cell r="H310" t="str">
            <v>E</v>
          </cell>
          <cell r="I310" t="str">
            <v>E-074</v>
          </cell>
          <cell r="J310" t="str">
            <v>bình</v>
          </cell>
          <cell r="K310">
            <v>3</v>
          </cell>
          <cell r="L310">
            <v>2</v>
          </cell>
          <cell r="M310">
            <v>0</v>
          </cell>
          <cell r="N310">
            <v>5</v>
          </cell>
          <cell r="O310">
            <v>3</v>
          </cell>
          <cell r="P310">
            <v>2</v>
          </cell>
          <cell r="Q310">
            <v>10</v>
          </cell>
          <cell r="R310">
            <v>20</v>
          </cell>
          <cell r="S310" t="str">
            <v>3 tháng</v>
          </cell>
        </row>
        <row r="311">
          <cell r="E311" t="str">
            <v>ID055819</v>
          </cell>
          <cell r="F311">
            <v>120000</v>
          </cell>
          <cell r="G311"/>
          <cell r="H311" t="str">
            <v>E</v>
          </cell>
          <cell r="I311" t="str">
            <v>E-e24</v>
          </cell>
          <cell r="J311" t="str">
            <v>bình</v>
          </cell>
          <cell r="K311">
            <v>33</v>
          </cell>
          <cell r="L311">
            <v>0</v>
          </cell>
          <cell r="M311">
            <v>0</v>
          </cell>
          <cell r="N311">
            <v>33</v>
          </cell>
          <cell r="O311">
            <v>33</v>
          </cell>
          <cell r="P311">
            <v>0</v>
          </cell>
          <cell r="Q311">
            <v>0</v>
          </cell>
        </row>
        <row r="312">
          <cell r="E312" t="str">
            <v>ID055724</v>
          </cell>
          <cell r="F312">
            <v>4350000</v>
          </cell>
          <cell r="G312" t="str">
            <v>12V-200A</v>
          </cell>
          <cell r="H312" t="str">
            <v>E</v>
          </cell>
          <cell r="I312" t="str">
            <v>E-003</v>
          </cell>
          <cell r="J312" t="str">
            <v>bình</v>
          </cell>
          <cell r="K312">
            <v>1</v>
          </cell>
          <cell r="L312">
            <v>0</v>
          </cell>
          <cell r="M312">
            <v>0</v>
          </cell>
          <cell r="N312">
            <v>1</v>
          </cell>
          <cell r="O312">
            <v>1</v>
          </cell>
          <cell r="P312">
            <v>0</v>
          </cell>
          <cell r="Q312">
            <v>1</v>
          </cell>
          <cell r="R312">
            <v>2</v>
          </cell>
          <cell r="S312" t="str">
            <v>đăt dự phòng</v>
          </cell>
        </row>
        <row r="313">
          <cell r="E313" t="str">
            <v>ID087929</v>
          </cell>
          <cell r="F313">
            <v>380000</v>
          </cell>
          <cell r="G313" t="str">
            <v>LC1D12M7</v>
          </cell>
          <cell r="H313" t="str">
            <v>E</v>
          </cell>
          <cell r="I313" t="str">
            <v>SP-68</v>
          </cell>
          <cell r="J313" t="str">
            <v>cái</v>
          </cell>
          <cell r="K313">
            <v>5</v>
          </cell>
          <cell r="L313">
            <v>0</v>
          </cell>
          <cell r="M313">
            <v>0</v>
          </cell>
          <cell r="N313">
            <v>5</v>
          </cell>
          <cell r="O313">
            <v>5</v>
          </cell>
          <cell r="P313">
            <v>0</v>
          </cell>
          <cell r="Q313">
            <v>5</v>
          </cell>
          <cell r="R313">
            <v>10</v>
          </cell>
          <cell r="S313" t="str">
            <v>6 tháng</v>
          </cell>
        </row>
        <row r="314">
          <cell r="E314" t="str">
            <v>ID055268</v>
          </cell>
          <cell r="F314"/>
          <cell r="G314" t="str">
            <v>Hailiang</v>
          </cell>
          <cell r="H314" t="str">
            <v>SPĐH</v>
          </cell>
          <cell r="I314" t="str">
            <v>O-109</v>
          </cell>
          <cell r="J314" t="str">
            <v>Cuộn</v>
          </cell>
          <cell r="K314">
            <v>2</v>
          </cell>
          <cell r="L314">
            <v>0</v>
          </cell>
          <cell r="M314">
            <v>0</v>
          </cell>
          <cell r="N314">
            <v>2</v>
          </cell>
          <cell r="O314">
            <v>2</v>
          </cell>
          <cell r="P314">
            <v>0</v>
          </cell>
          <cell r="Q314">
            <v>3</v>
          </cell>
          <cell r="R314">
            <v>6</v>
          </cell>
          <cell r="S314" t="str">
            <v>đăt dự phòng</v>
          </cell>
        </row>
        <row r="315">
          <cell r="E315" t="str">
            <v>ID055269</v>
          </cell>
          <cell r="F315"/>
          <cell r="G315" t="str">
            <v>Hailiang</v>
          </cell>
          <cell r="H315" t="str">
            <v>SPĐH</v>
          </cell>
          <cell r="I315" t="str">
            <v>O-110</v>
          </cell>
          <cell r="J315" t="str">
            <v>Cuộn</v>
          </cell>
          <cell r="K315">
            <v>1</v>
          </cell>
          <cell r="L315">
            <v>0</v>
          </cell>
          <cell r="M315">
            <v>0</v>
          </cell>
          <cell r="N315">
            <v>1</v>
          </cell>
          <cell r="O315">
            <v>1</v>
          </cell>
          <cell r="P315">
            <v>0</v>
          </cell>
          <cell r="Q315">
            <v>3</v>
          </cell>
          <cell r="R315">
            <v>6</v>
          </cell>
          <cell r="S315" t="str">
            <v>đăt dự phòng</v>
          </cell>
        </row>
        <row r="316">
          <cell r="E316" t="str">
            <v>ID055270</v>
          </cell>
          <cell r="F316"/>
          <cell r="G316" t="str">
            <v>Hailiang</v>
          </cell>
          <cell r="H316" t="str">
            <v>SPĐH</v>
          </cell>
          <cell r="I316" t="str">
            <v>O-111</v>
          </cell>
          <cell r="J316" t="str">
            <v>Cuộn</v>
          </cell>
          <cell r="K316">
            <v>2</v>
          </cell>
          <cell r="L316">
            <v>0</v>
          </cell>
          <cell r="M316">
            <v>0</v>
          </cell>
          <cell r="N316">
            <v>2</v>
          </cell>
          <cell r="O316">
            <v>2</v>
          </cell>
          <cell r="P316">
            <v>0</v>
          </cell>
          <cell r="Q316">
            <v>3</v>
          </cell>
          <cell r="R316">
            <v>6</v>
          </cell>
          <cell r="S316" t="str">
            <v>đăt dự phòng</v>
          </cell>
        </row>
        <row r="317">
          <cell r="E317" t="str">
            <v>ID055271</v>
          </cell>
          <cell r="F317"/>
          <cell r="G317" t="str">
            <v>Hailiang</v>
          </cell>
          <cell r="H317" t="str">
            <v>SPĐH</v>
          </cell>
          <cell r="I317" t="str">
            <v>O-112</v>
          </cell>
          <cell r="J317" t="str">
            <v>Cuộn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3</v>
          </cell>
          <cell r="R317">
            <v>6</v>
          </cell>
          <cell r="S317" t="str">
            <v>đăt dự phòng</v>
          </cell>
        </row>
        <row r="318">
          <cell r="E318" t="str">
            <v>ID055272</v>
          </cell>
          <cell r="F318"/>
          <cell r="G318"/>
          <cell r="H318" t="str">
            <v>SPĐH</v>
          </cell>
          <cell r="I318" t="str">
            <v>O-113</v>
          </cell>
          <cell r="J318" t="str">
            <v>Cuộn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E319" t="str">
            <v>ID057029</v>
          </cell>
          <cell r="F319">
            <v>45000</v>
          </cell>
          <cell r="G319" t="str">
            <v>1466-38</v>
          </cell>
          <cell r="H319" t="str">
            <v>O</v>
          </cell>
          <cell r="I319" t="str">
            <v>O-045</v>
          </cell>
          <cell r="J319" t="str">
            <v>cái</v>
          </cell>
          <cell r="K319">
            <v>25</v>
          </cell>
          <cell r="L319">
            <v>0</v>
          </cell>
          <cell r="M319">
            <v>0</v>
          </cell>
          <cell r="N319">
            <v>25</v>
          </cell>
          <cell r="O319">
            <v>25</v>
          </cell>
          <cell r="P319">
            <v>0</v>
          </cell>
          <cell r="Q319">
            <v>10</v>
          </cell>
          <cell r="R319">
            <v>20</v>
          </cell>
          <cell r="S319" t="str">
            <v>6 tháng</v>
          </cell>
        </row>
        <row r="320">
          <cell r="E320" t="str">
            <v>ID057306</v>
          </cell>
          <cell r="F320">
            <v>17000</v>
          </cell>
          <cell r="G320" t="str">
            <v>AWS A5.8</v>
          </cell>
          <cell r="H320" t="str">
            <v>A</v>
          </cell>
          <cell r="I320" t="str">
            <v>A-033</v>
          </cell>
          <cell r="J320" t="str">
            <v>que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10</v>
          </cell>
          <cell r="R320">
            <v>20</v>
          </cell>
          <cell r="S320" t="str">
            <v>1 năm</v>
          </cell>
        </row>
        <row r="321">
          <cell r="E321" t="str">
            <v>ID056991</v>
          </cell>
          <cell r="F321">
            <v>14000</v>
          </cell>
          <cell r="G321"/>
          <cell r="H321" t="str">
            <v>E</v>
          </cell>
          <cell r="I321" t="str">
            <v>E-88</v>
          </cell>
          <cell r="J321" t="str">
            <v>thanh</v>
          </cell>
          <cell r="K321">
            <v>34</v>
          </cell>
          <cell r="L321">
            <v>0</v>
          </cell>
          <cell r="M321">
            <v>0</v>
          </cell>
          <cell r="N321">
            <v>34</v>
          </cell>
          <cell r="O321">
            <v>34</v>
          </cell>
          <cell r="P321">
            <v>0</v>
          </cell>
          <cell r="Q321">
            <v>0</v>
          </cell>
        </row>
        <row r="322">
          <cell r="E322" t="str">
            <v>ID056993</v>
          </cell>
          <cell r="F322">
            <v>49000</v>
          </cell>
          <cell r="G322" t="str">
            <v>EMT12</v>
          </cell>
          <cell r="H322" t="str">
            <v>E</v>
          </cell>
          <cell r="I322" t="str">
            <v>E-99</v>
          </cell>
          <cell r="J322" t="str">
            <v>cây</v>
          </cell>
          <cell r="K322">
            <v>27</v>
          </cell>
          <cell r="L322">
            <v>0</v>
          </cell>
          <cell r="M322">
            <v>0</v>
          </cell>
          <cell r="N322">
            <v>27</v>
          </cell>
          <cell r="O322">
            <v>27</v>
          </cell>
          <cell r="P322">
            <v>0</v>
          </cell>
          <cell r="Q322">
            <v>10</v>
          </cell>
          <cell r="R322">
            <v>20</v>
          </cell>
          <cell r="S322" t="str">
            <v>3 tháng</v>
          </cell>
        </row>
        <row r="323">
          <cell r="E323" t="str">
            <v>ID055770</v>
          </cell>
          <cell r="F323">
            <v>50000</v>
          </cell>
          <cell r="G323"/>
          <cell r="H323" t="str">
            <v>E</v>
          </cell>
          <cell r="I323" t="str">
            <v>E-061</v>
          </cell>
          <cell r="J323" t="str">
            <v>cái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E324" t="str">
            <v>ID057074</v>
          </cell>
          <cell r="F324"/>
          <cell r="G324"/>
          <cell r="H324" t="str">
            <v>SPBC</v>
          </cell>
          <cell r="I324" t="str">
            <v>SP-53</v>
          </cell>
          <cell r="J324" t="str">
            <v>cái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E325" t="str">
            <v>ID055273</v>
          </cell>
          <cell r="F325">
            <v>2926700</v>
          </cell>
          <cell r="G325" t="str">
            <v>EZC250N3160</v>
          </cell>
          <cell r="H325" t="str">
            <v>E</v>
          </cell>
          <cell r="I325" t="str">
            <v>SP-35</v>
          </cell>
          <cell r="J325" t="str">
            <v>bình</v>
          </cell>
          <cell r="K325">
            <v>1</v>
          </cell>
          <cell r="L325">
            <v>0</v>
          </cell>
          <cell r="M325">
            <v>0</v>
          </cell>
          <cell r="N325">
            <v>1</v>
          </cell>
          <cell r="O325">
            <v>1</v>
          </cell>
          <cell r="P325">
            <v>0</v>
          </cell>
          <cell r="Q325">
            <v>2</v>
          </cell>
          <cell r="R325">
            <v>4</v>
          </cell>
          <cell r="S325" t="str">
            <v>1 năm</v>
          </cell>
        </row>
        <row r="326">
          <cell r="E326" t="str">
            <v>ID055294</v>
          </cell>
          <cell r="F326">
            <v>350000</v>
          </cell>
          <cell r="G326" t="str">
            <v>ZYQ138</v>
          </cell>
          <cell r="H326" t="str">
            <v>W</v>
          </cell>
          <cell r="I326" t="str">
            <v>W-073</v>
          </cell>
          <cell r="J326" t="str">
            <v>cái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5</v>
          </cell>
          <cell r="R326">
            <v>10</v>
          </cell>
          <cell r="S326" t="str">
            <v>6 tháng</v>
          </cell>
        </row>
        <row r="327">
          <cell r="E327" t="str">
            <v>ID056986</v>
          </cell>
          <cell r="F327">
            <v>6700</v>
          </cell>
          <cell r="G327" t="str">
            <v>AMCE12Z</v>
          </cell>
          <cell r="H327" t="str">
            <v>E</v>
          </cell>
          <cell r="I327" t="str">
            <v>E-100</v>
          </cell>
          <cell r="J327" t="str">
            <v>cái</v>
          </cell>
          <cell r="K327">
            <v>24</v>
          </cell>
          <cell r="L327">
            <v>0</v>
          </cell>
          <cell r="M327">
            <v>0</v>
          </cell>
          <cell r="N327">
            <v>24</v>
          </cell>
          <cell r="O327">
            <v>24</v>
          </cell>
          <cell r="P327">
            <v>0</v>
          </cell>
          <cell r="Q327">
            <v>10</v>
          </cell>
          <cell r="R327">
            <v>20</v>
          </cell>
          <cell r="S327" t="str">
            <v>3 tháng</v>
          </cell>
        </row>
        <row r="328">
          <cell r="E328" t="str">
            <v>ID057036</v>
          </cell>
          <cell r="F328">
            <v>3000</v>
          </cell>
          <cell r="G328"/>
          <cell r="H328" t="str">
            <v>E</v>
          </cell>
          <cell r="I328" t="str">
            <v>O-125</v>
          </cell>
          <cell r="J328" t="str">
            <v>cái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E329" t="str">
            <v>ID057037</v>
          </cell>
          <cell r="F329">
            <v>2500</v>
          </cell>
          <cell r="G329" t="str">
            <v>ACOE34</v>
          </cell>
          <cell r="H329" t="str">
            <v>E</v>
          </cell>
          <cell r="I329" t="str">
            <v>O-126</v>
          </cell>
          <cell r="J329" t="str">
            <v>cái</v>
          </cell>
          <cell r="K329">
            <v>28</v>
          </cell>
          <cell r="L329">
            <v>0</v>
          </cell>
          <cell r="M329">
            <v>0</v>
          </cell>
          <cell r="N329">
            <v>28</v>
          </cell>
          <cell r="O329">
            <v>28</v>
          </cell>
          <cell r="P329">
            <v>0</v>
          </cell>
          <cell r="Q329">
            <v>10</v>
          </cell>
          <cell r="R329">
            <v>20</v>
          </cell>
          <cell r="S329" t="str">
            <v>3 tháng</v>
          </cell>
        </row>
        <row r="330">
          <cell r="E330" t="str">
            <v>ID055285</v>
          </cell>
          <cell r="F330"/>
          <cell r="G330"/>
          <cell r="H330" t="str">
            <v>W</v>
          </cell>
          <cell r="I330" t="str">
            <v>O-081</v>
          </cell>
          <cell r="J330" t="str">
            <v>cái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E331" t="str">
            <v>ID055286</v>
          </cell>
          <cell r="F331">
            <v>10000</v>
          </cell>
          <cell r="G331"/>
          <cell r="H331" t="str">
            <v>W</v>
          </cell>
          <cell r="I331" t="str">
            <v>O-082</v>
          </cell>
          <cell r="J331" t="str">
            <v>cái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E332" t="str">
            <v>ID055295</v>
          </cell>
          <cell r="F332">
            <v>18000</v>
          </cell>
          <cell r="G332" t="str">
            <v>D49</v>
          </cell>
          <cell r="H332" t="str">
            <v>W</v>
          </cell>
          <cell r="I332" t="str">
            <v>W-075</v>
          </cell>
          <cell r="J332" t="str">
            <v>cái</v>
          </cell>
          <cell r="K332">
            <v>7</v>
          </cell>
          <cell r="L332">
            <v>0</v>
          </cell>
          <cell r="M332">
            <v>0</v>
          </cell>
          <cell r="N332">
            <v>7</v>
          </cell>
          <cell r="O332">
            <v>7</v>
          </cell>
          <cell r="P332">
            <v>0</v>
          </cell>
          <cell r="Q332">
            <v>2</v>
          </cell>
          <cell r="R332">
            <v>4</v>
          </cell>
          <cell r="S332" t="str">
            <v>1 năm</v>
          </cell>
        </row>
        <row r="333">
          <cell r="E333" t="str">
            <v>ID055297</v>
          </cell>
          <cell r="F333">
            <v>8000</v>
          </cell>
          <cell r="G333" t="str">
            <v>D34-49</v>
          </cell>
          <cell r="H333" t="str">
            <v>W</v>
          </cell>
          <cell r="I333" t="str">
            <v>W-077</v>
          </cell>
          <cell r="J333" t="str">
            <v>cái</v>
          </cell>
          <cell r="K333">
            <v>5</v>
          </cell>
          <cell r="L333">
            <v>0</v>
          </cell>
          <cell r="M333">
            <v>0</v>
          </cell>
          <cell r="N333">
            <v>5</v>
          </cell>
          <cell r="O333">
            <v>5</v>
          </cell>
          <cell r="P333">
            <v>0</v>
          </cell>
          <cell r="Q333">
            <v>2</v>
          </cell>
          <cell r="R333">
            <v>4</v>
          </cell>
          <cell r="S333" t="str">
            <v>đăt dự phòng</v>
          </cell>
        </row>
        <row r="334">
          <cell r="E334" t="str">
            <v>ID055591</v>
          </cell>
          <cell r="F334"/>
          <cell r="G334"/>
          <cell r="H334" t="str">
            <v>W</v>
          </cell>
          <cell r="I334" t="str">
            <v>W-007</v>
          </cell>
          <cell r="J334" t="str">
            <v>cái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E335" t="str">
            <v>ID055593</v>
          </cell>
          <cell r="F335"/>
          <cell r="G335" t="str">
            <v>D34</v>
          </cell>
          <cell r="H335" t="str">
            <v>W</v>
          </cell>
          <cell r="I335" t="str">
            <v>W-012</v>
          </cell>
          <cell r="J335" t="str">
            <v>cái</v>
          </cell>
          <cell r="K335">
            <v>13</v>
          </cell>
          <cell r="L335">
            <v>0</v>
          </cell>
          <cell r="M335">
            <v>0</v>
          </cell>
          <cell r="N335">
            <v>13</v>
          </cell>
          <cell r="O335">
            <v>13</v>
          </cell>
          <cell r="P335">
            <v>0</v>
          </cell>
          <cell r="Q335">
            <v>5</v>
          </cell>
          <cell r="R335">
            <v>10</v>
          </cell>
          <cell r="S335" t="str">
            <v>1 năm</v>
          </cell>
        </row>
        <row r="336">
          <cell r="E336" t="str">
            <v>ID055594</v>
          </cell>
          <cell r="F336">
            <v>6000</v>
          </cell>
          <cell r="G336" t="str">
            <v>D27</v>
          </cell>
          <cell r="H336" t="str">
            <v>W</v>
          </cell>
          <cell r="I336" t="str">
            <v>W-013</v>
          </cell>
          <cell r="J336" t="str">
            <v>cái</v>
          </cell>
          <cell r="K336">
            <v>18</v>
          </cell>
          <cell r="L336">
            <v>0</v>
          </cell>
          <cell r="M336">
            <v>0</v>
          </cell>
          <cell r="N336">
            <v>18</v>
          </cell>
          <cell r="O336">
            <v>18</v>
          </cell>
          <cell r="P336">
            <v>0</v>
          </cell>
          <cell r="Q336">
            <v>5</v>
          </cell>
          <cell r="R336">
            <v>10</v>
          </cell>
          <cell r="S336" t="str">
            <v>1 năm</v>
          </cell>
        </row>
        <row r="337">
          <cell r="E337" t="str">
            <v>ID055597</v>
          </cell>
          <cell r="F337"/>
          <cell r="G337" t="str">
            <v>D42</v>
          </cell>
          <cell r="H337" t="str">
            <v>W</v>
          </cell>
          <cell r="I337" t="str">
            <v>W-017</v>
          </cell>
          <cell r="J337" t="str">
            <v>cái</v>
          </cell>
          <cell r="K337">
            <v>2</v>
          </cell>
          <cell r="L337">
            <v>0</v>
          </cell>
          <cell r="M337">
            <v>0</v>
          </cell>
          <cell r="N337">
            <v>2</v>
          </cell>
          <cell r="O337">
            <v>2</v>
          </cell>
          <cell r="P337">
            <v>0</v>
          </cell>
          <cell r="Q337">
            <v>2</v>
          </cell>
          <cell r="R337">
            <v>4</v>
          </cell>
          <cell r="S337" t="str">
            <v>1 năm</v>
          </cell>
        </row>
        <row r="338">
          <cell r="E338" t="str">
            <v>ID057167</v>
          </cell>
          <cell r="F338">
            <v>15000</v>
          </cell>
          <cell r="G338" t="str">
            <v>D76</v>
          </cell>
          <cell r="H338" t="str">
            <v>W</v>
          </cell>
          <cell r="I338" t="str">
            <v>W-010</v>
          </cell>
          <cell r="J338" t="str">
            <v>cái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5</v>
          </cell>
          <cell r="R338">
            <v>10</v>
          </cell>
          <cell r="S338" t="str">
            <v>1 năm</v>
          </cell>
        </row>
        <row r="339">
          <cell r="E339" t="str">
            <v>ID057173</v>
          </cell>
          <cell r="F339">
            <v>14000</v>
          </cell>
          <cell r="G339" t="str">
            <v>D27</v>
          </cell>
          <cell r="H339" t="str">
            <v>W</v>
          </cell>
          <cell r="I339" t="str">
            <v>W-042</v>
          </cell>
          <cell r="J339" t="str">
            <v>cái</v>
          </cell>
          <cell r="K339">
            <v>1</v>
          </cell>
          <cell r="L339">
            <v>0</v>
          </cell>
          <cell r="M339">
            <v>0</v>
          </cell>
          <cell r="N339">
            <v>1</v>
          </cell>
          <cell r="O339">
            <v>1</v>
          </cell>
          <cell r="P339">
            <v>0</v>
          </cell>
          <cell r="Q339">
            <v>5</v>
          </cell>
          <cell r="R339">
            <v>10</v>
          </cell>
          <cell r="S339" t="str">
            <v>1 năm</v>
          </cell>
        </row>
        <row r="340">
          <cell r="E340" t="str">
            <v>ID057181</v>
          </cell>
          <cell r="F340">
            <v>15000</v>
          </cell>
          <cell r="G340" t="str">
            <v>D114</v>
          </cell>
          <cell r="H340" t="str">
            <v>W</v>
          </cell>
          <cell r="I340" t="str">
            <v>W-050</v>
          </cell>
          <cell r="J340" t="str">
            <v>cái</v>
          </cell>
          <cell r="K340">
            <v>3</v>
          </cell>
          <cell r="L340">
            <v>0</v>
          </cell>
          <cell r="M340">
            <v>0</v>
          </cell>
          <cell r="N340">
            <v>3</v>
          </cell>
          <cell r="O340">
            <v>3</v>
          </cell>
          <cell r="P340">
            <v>0</v>
          </cell>
          <cell r="Q340">
            <v>2</v>
          </cell>
          <cell r="R340">
            <v>4</v>
          </cell>
          <cell r="S340" t="str">
            <v>1 năm</v>
          </cell>
        </row>
        <row r="341">
          <cell r="E341" t="str">
            <v>ID057185</v>
          </cell>
          <cell r="F341">
            <v>20000</v>
          </cell>
          <cell r="G341" t="str">
            <v>D60</v>
          </cell>
          <cell r="H341" t="str">
            <v>W</v>
          </cell>
          <cell r="I341" t="str">
            <v>W-056</v>
          </cell>
          <cell r="J341" t="str">
            <v>cái</v>
          </cell>
          <cell r="K341">
            <v>8</v>
          </cell>
          <cell r="L341">
            <v>0</v>
          </cell>
          <cell r="M341">
            <v>0</v>
          </cell>
          <cell r="N341">
            <v>8</v>
          </cell>
          <cell r="O341">
            <v>8</v>
          </cell>
          <cell r="P341">
            <v>0</v>
          </cell>
          <cell r="Q341">
            <v>2</v>
          </cell>
          <cell r="R341">
            <v>4</v>
          </cell>
          <cell r="S341" t="str">
            <v>1 năm</v>
          </cell>
        </row>
        <row r="342">
          <cell r="E342" t="str">
            <v>ID057188</v>
          </cell>
          <cell r="F342">
            <v>4000</v>
          </cell>
          <cell r="G342" t="str">
            <v>D21</v>
          </cell>
          <cell r="H342" t="str">
            <v>W</v>
          </cell>
          <cell r="I342" t="str">
            <v>W-061</v>
          </cell>
          <cell r="J342" t="str">
            <v>cái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5</v>
          </cell>
          <cell r="R342">
            <v>10</v>
          </cell>
          <cell r="S342" t="str">
            <v>1 năm</v>
          </cell>
        </row>
        <row r="343">
          <cell r="E343" t="str">
            <v>ID057193</v>
          </cell>
          <cell r="F343">
            <v>41000</v>
          </cell>
          <cell r="G343" t="str">
            <v>D49</v>
          </cell>
          <cell r="H343" t="str">
            <v>W</v>
          </cell>
          <cell r="I343" t="str">
            <v>W-067</v>
          </cell>
          <cell r="J343" t="str">
            <v>cái</v>
          </cell>
          <cell r="K343">
            <v>15</v>
          </cell>
          <cell r="L343">
            <v>0</v>
          </cell>
          <cell r="M343">
            <v>0</v>
          </cell>
          <cell r="N343">
            <v>15</v>
          </cell>
          <cell r="O343">
            <v>15</v>
          </cell>
          <cell r="P343">
            <v>0</v>
          </cell>
          <cell r="Q343">
            <v>5</v>
          </cell>
          <cell r="R343">
            <v>10</v>
          </cell>
          <cell r="S343" t="str">
            <v>1 năm</v>
          </cell>
        </row>
        <row r="344">
          <cell r="E344" t="str">
            <v>ID057194</v>
          </cell>
          <cell r="F344">
            <v>20000</v>
          </cell>
          <cell r="G344" t="str">
            <v>D49</v>
          </cell>
          <cell r="H344" t="str">
            <v>W</v>
          </cell>
          <cell r="I344" t="str">
            <v>W-068</v>
          </cell>
          <cell r="J344" t="str">
            <v>cái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5</v>
          </cell>
          <cell r="R344">
            <v>10</v>
          </cell>
          <cell r="S344" t="str">
            <v>1 năm</v>
          </cell>
        </row>
        <row r="345">
          <cell r="E345" t="str">
            <v>ID057195</v>
          </cell>
          <cell r="F345">
            <v>20000</v>
          </cell>
          <cell r="G345" t="str">
            <v>D21</v>
          </cell>
          <cell r="H345" t="str">
            <v>W</v>
          </cell>
          <cell r="I345" t="str">
            <v>W-069</v>
          </cell>
          <cell r="J345" t="str">
            <v>cái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10</v>
          </cell>
          <cell r="R345">
            <v>20</v>
          </cell>
          <cell r="S345" t="str">
            <v>6 tháng</v>
          </cell>
        </row>
        <row r="346">
          <cell r="E346" t="str">
            <v>ID057196</v>
          </cell>
          <cell r="F346">
            <v>45000</v>
          </cell>
          <cell r="G346" t="str">
            <v>D76</v>
          </cell>
          <cell r="H346" t="str">
            <v>W</v>
          </cell>
          <cell r="I346" t="str">
            <v>W-074</v>
          </cell>
          <cell r="J346" t="str">
            <v>cái</v>
          </cell>
          <cell r="K346">
            <v>4</v>
          </cell>
          <cell r="L346">
            <v>0</v>
          </cell>
          <cell r="M346">
            <v>0</v>
          </cell>
          <cell r="N346">
            <v>4</v>
          </cell>
          <cell r="O346">
            <v>4</v>
          </cell>
          <cell r="P346">
            <v>0</v>
          </cell>
          <cell r="Q346">
            <v>2</v>
          </cell>
          <cell r="R346">
            <v>4</v>
          </cell>
          <cell r="S346" t="str">
            <v>1 năm</v>
          </cell>
        </row>
        <row r="347">
          <cell r="E347" t="str">
            <v>ID057197</v>
          </cell>
          <cell r="F347">
            <v>30000</v>
          </cell>
          <cell r="G347" t="str">
            <v>D60</v>
          </cell>
          <cell r="H347" t="str">
            <v>W</v>
          </cell>
          <cell r="I347" t="str">
            <v>W-081</v>
          </cell>
          <cell r="J347" t="str">
            <v>cái</v>
          </cell>
          <cell r="K347">
            <v>12</v>
          </cell>
          <cell r="L347">
            <v>0</v>
          </cell>
          <cell r="M347">
            <v>0</v>
          </cell>
          <cell r="N347">
            <v>12</v>
          </cell>
          <cell r="O347">
            <v>12</v>
          </cell>
          <cell r="P347">
            <v>0</v>
          </cell>
          <cell r="Q347">
            <v>2</v>
          </cell>
          <cell r="R347">
            <v>4</v>
          </cell>
          <cell r="S347" t="str">
            <v>1 năm</v>
          </cell>
        </row>
        <row r="348">
          <cell r="E348" t="str">
            <v>ID057198</v>
          </cell>
          <cell r="F348">
            <v>30000</v>
          </cell>
          <cell r="G348" t="str">
            <v>D60</v>
          </cell>
          <cell r="H348" t="str">
            <v>W</v>
          </cell>
          <cell r="I348" t="str">
            <v>W-082</v>
          </cell>
          <cell r="J348" t="str">
            <v>cái</v>
          </cell>
          <cell r="K348">
            <v>6</v>
          </cell>
          <cell r="L348">
            <v>0</v>
          </cell>
          <cell r="M348">
            <v>0</v>
          </cell>
          <cell r="N348">
            <v>6</v>
          </cell>
          <cell r="O348">
            <v>6</v>
          </cell>
          <cell r="P348">
            <v>0</v>
          </cell>
          <cell r="Q348">
            <v>5</v>
          </cell>
          <cell r="R348">
            <v>10</v>
          </cell>
          <cell r="S348" t="str">
            <v>1 năm</v>
          </cell>
        </row>
        <row r="349">
          <cell r="E349" t="str">
            <v>ID055275</v>
          </cell>
          <cell r="F349">
            <v>10000</v>
          </cell>
          <cell r="G349" t="str">
            <v>DN25</v>
          </cell>
          <cell r="H349" t="str">
            <v>A</v>
          </cell>
          <cell r="I349" t="str">
            <v>A-005</v>
          </cell>
          <cell r="J349" t="str">
            <v>cái</v>
          </cell>
          <cell r="K349">
            <v>1</v>
          </cell>
          <cell r="L349">
            <v>0</v>
          </cell>
          <cell r="M349">
            <v>0</v>
          </cell>
          <cell r="N349">
            <v>1</v>
          </cell>
          <cell r="O349">
            <v>1</v>
          </cell>
          <cell r="P349">
            <v>0</v>
          </cell>
          <cell r="Q349">
            <v>10</v>
          </cell>
          <cell r="R349">
            <v>20</v>
          </cell>
          <cell r="S349" t="str">
            <v>6 tháng</v>
          </cell>
        </row>
        <row r="350">
          <cell r="E350" t="str">
            <v>ID055289</v>
          </cell>
          <cell r="F350">
            <v>12000</v>
          </cell>
          <cell r="G350" t="str">
            <v>DN20</v>
          </cell>
          <cell r="H350" t="str">
            <v>A</v>
          </cell>
          <cell r="I350" t="str">
            <v>W-041</v>
          </cell>
          <cell r="J350" t="str">
            <v>cái</v>
          </cell>
          <cell r="K350">
            <v>19</v>
          </cell>
          <cell r="L350">
            <v>0</v>
          </cell>
          <cell r="M350">
            <v>0</v>
          </cell>
          <cell r="N350">
            <v>19</v>
          </cell>
          <cell r="O350">
            <v>19</v>
          </cell>
          <cell r="P350">
            <v>0</v>
          </cell>
          <cell r="Q350">
            <v>5</v>
          </cell>
          <cell r="R350">
            <v>10</v>
          </cell>
          <cell r="S350" t="str">
            <v>6 tháng</v>
          </cell>
        </row>
        <row r="351">
          <cell r="E351" t="str">
            <v>ID055293</v>
          </cell>
          <cell r="F351"/>
          <cell r="G351" t="str">
            <v>DN25</v>
          </cell>
          <cell r="H351" t="str">
            <v>A</v>
          </cell>
          <cell r="I351" t="str">
            <v>W-072</v>
          </cell>
          <cell r="J351" t="str">
            <v>cái</v>
          </cell>
          <cell r="K351">
            <v>7</v>
          </cell>
          <cell r="L351">
            <v>0</v>
          </cell>
          <cell r="M351">
            <v>0</v>
          </cell>
          <cell r="N351">
            <v>7</v>
          </cell>
          <cell r="O351">
            <v>7</v>
          </cell>
          <cell r="P351">
            <v>0</v>
          </cell>
          <cell r="Q351">
            <v>5</v>
          </cell>
          <cell r="R351">
            <v>10</v>
          </cell>
          <cell r="S351" t="str">
            <v>6 tháng</v>
          </cell>
        </row>
        <row r="352">
          <cell r="E352" t="str">
            <v>ID055575</v>
          </cell>
          <cell r="F352">
            <v>10000</v>
          </cell>
          <cell r="G352" t="str">
            <v>DN25</v>
          </cell>
          <cell r="H352" t="str">
            <v>A</v>
          </cell>
          <cell r="I352" t="str">
            <v>O-069</v>
          </cell>
          <cell r="J352" t="str">
            <v>cái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5</v>
          </cell>
          <cell r="R352">
            <v>10</v>
          </cell>
          <cell r="S352" t="str">
            <v>6 tháng</v>
          </cell>
        </row>
        <row r="353">
          <cell r="E353" t="str">
            <v>ID055576</v>
          </cell>
          <cell r="F353">
            <v>8000</v>
          </cell>
          <cell r="G353" t="str">
            <v>DN20</v>
          </cell>
          <cell r="H353" t="str">
            <v>A</v>
          </cell>
          <cell r="I353" t="str">
            <v>O-071</v>
          </cell>
          <cell r="J353" t="str">
            <v>cái</v>
          </cell>
          <cell r="K353">
            <v>13</v>
          </cell>
          <cell r="L353">
            <v>0</v>
          </cell>
          <cell r="M353">
            <v>0</v>
          </cell>
          <cell r="N353">
            <v>13</v>
          </cell>
          <cell r="O353">
            <v>13</v>
          </cell>
          <cell r="P353">
            <v>0</v>
          </cell>
          <cell r="Q353">
            <v>10</v>
          </cell>
          <cell r="R353">
            <v>20</v>
          </cell>
          <cell r="S353" t="str">
            <v>6 tháng</v>
          </cell>
        </row>
        <row r="354">
          <cell r="E354" t="str">
            <v>ID055607</v>
          </cell>
          <cell r="F354"/>
          <cell r="G354" t="str">
            <v>DN20</v>
          </cell>
          <cell r="H354" t="str">
            <v>A</v>
          </cell>
          <cell r="I354" t="str">
            <v>W-033</v>
          </cell>
          <cell r="J354" t="str">
            <v>cái</v>
          </cell>
          <cell r="K354">
            <v>14</v>
          </cell>
          <cell r="L354">
            <v>0</v>
          </cell>
          <cell r="M354">
            <v>0</v>
          </cell>
          <cell r="N354">
            <v>14</v>
          </cell>
          <cell r="O354">
            <v>14</v>
          </cell>
          <cell r="P354">
            <v>0</v>
          </cell>
          <cell r="Q354">
            <v>5</v>
          </cell>
          <cell r="R354">
            <v>10</v>
          </cell>
          <cell r="S354" t="str">
            <v>6 tháng</v>
          </cell>
        </row>
        <row r="355">
          <cell r="E355" t="str">
            <v>ID055614</v>
          </cell>
          <cell r="F355">
            <v>60000</v>
          </cell>
          <cell r="G355" t="str">
            <v>50cm</v>
          </cell>
          <cell r="H355" t="str">
            <v>W</v>
          </cell>
          <cell r="I355" t="str">
            <v>W-w03</v>
          </cell>
          <cell r="J355" t="str">
            <v>sợi</v>
          </cell>
          <cell r="K355">
            <v>22</v>
          </cell>
          <cell r="L355">
            <v>0</v>
          </cell>
          <cell r="M355">
            <v>0</v>
          </cell>
          <cell r="N355">
            <v>22</v>
          </cell>
          <cell r="O355">
            <v>22</v>
          </cell>
          <cell r="P355">
            <v>0</v>
          </cell>
          <cell r="Q355">
            <v>10</v>
          </cell>
          <cell r="R355">
            <v>20</v>
          </cell>
          <cell r="S355" t="str">
            <v>1 năm</v>
          </cell>
        </row>
        <row r="356">
          <cell r="E356" t="str">
            <v>ID055615</v>
          </cell>
          <cell r="F356">
            <v>80000</v>
          </cell>
          <cell r="G356" t="str">
            <v>80cm</v>
          </cell>
          <cell r="H356" t="str">
            <v>W</v>
          </cell>
          <cell r="I356" t="str">
            <v>W-w0480</v>
          </cell>
          <cell r="J356" t="str">
            <v>sợi</v>
          </cell>
          <cell r="K356">
            <v>31</v>
          </cell>
          <cell r="L356">
            <v>0</v>
          </cell>
          <cell r="M356">
            <v>0</v>
          </cell>
          <cell r="N356">
            <v>31</v>
          </cell>
          <cell r="O356">
            <v>31</v>
          </cell>
          <cell r="P356">
            <v>0</v>
          </cell>
          <cell r="Q356">
            <v>10</v>
          </cell>
          <cell r="R356">
            <v>20</v>
          </cell>
          <cell r="S356" t="str">
            <v>1 năm</v>
          </cell>
        </row>
        <row r="357">
          <cell r="E357" t="str">
            <v>ID055617</v>
          </cell>
          <cell r="F357">
            <v>60000</v>
          </cell>
          <cell r="G357" t="str">
            <v>50cm</v>
          </cell>
          <cell r="H357" t="str">
            <v>W</v>
          </cell>
          <cell r="I357" t="str">
            <v>W-w0550</v>
          </cell>
          <cell r="J357" t="str">
            <v>sợi</v>
          </cell>
          <cell r="K357">
            <v>10</v>
          </cell>
          <cell r="L357">
            <v>0</v>
          </cell>
          <cell r="M357">
            <v>0</v>
          </cell>
          <cell r="N357">
            <v>10</v>
          </cell>
          <cell r="O357">
            <v>10</v>
          </cell>
          <cell r="P357">
            <v>0</v>
          </cell>
          <cell r="Q357">
            <v>10</v>
          </cell>
          <cell r="R357">
            <v>20</v>
          </cell>
          <cell r="S357" t="str">
            <v>1 năm</v>
          </cell>
        </row>
        <row r="358">
          <cell r="E358" t="str">
            <v>ID057298</v>
          </cell>
          <cell r="F358">
            <v>15000</v>
          </cell>
          <cell r="G358" t="str">
            <v>DN25</v>
          </cell>
          <cell r="H358" t="str">
            <v>A</v>
          </cell>
          <cell r="I358" t="str">
            <v>A-002</v>
          </cell>
          <cell r="J358" t="str">
            <v>cái</v>
          </cell>
          <cell r="K358">
            <v>7</v>
          </cell>
          <cell r="L358">
            <v>0</v>
          </cell>
          <cell r="M358">
            <v>0</v>
          </cell>
          <cell r="N358">
            <v>7</v>
          </cell>
          <cell r="O358">
            <v>7</v>
          </cell>
          <cell r="P358">
            <v>0</v>
          </cell>
          <cell r="Q358">
            <v>5</v>
          </cell>
          <cell r="R358">
            <v>10</v>
          </cell>
          <cell r="S358" t="str">
            <v>6 tháng</v>
          </cell>
        </row>
        <row r="359">
          <cell r="E359" t="str">
            <v>ID057300</v>
          </cell>
          <cell r="F359">
            <v>10000</v>
          </cell>
          <cell r="G359" t="str">
            <v>DN15</v>
          </cell>
          <cell r="H359" t="str">
            <v>A</v>
          </cell>
          <cell r="I359" t="str">
            <v>A-004</v>
          </cell>
          <cell r="J359" t="str">
            <v>cái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</v>
          </cell>
          <cell r="R359">
            <v>10</v>
          </cell>
          <cell r="S359" t="str">
            <v>6 tháng</v>
          </cell>
        </row>
        <row r="360">
          <cell r="E360" t="str">
            <v>ID057316</v>
          </cell>
          <cell r="F360">
            <v>6000</v>
          </cell>
          <cell r="G360" t="str">
            <v>DN15</v>
          </cell>
          <cell r="H360" t="str">
            <v>A</v>
          </cell>
          <cell r="I360" t="str">
            <v>A-13</v>
          </cell>
          <cell r="J360" t="str">
            <v>cái</v>
          </cell>
          <cell r="K360">
            <v>11</v>
          </cell>
          <cell r="L360">
            <v>0</v>
          </cell>
          <cell r="M360">
            <v>0</v>
          </cell>
          <cell r="N360">
            <v>11</v>
          </cell>
          <cell r="O360">
            <v>11</v>
          </cell>
          <cell r="P360">
            <v>0</v>
          </cell>
          <cell r="Q360">
            <v>20</v>
          </cell>
          <cell r="R360">
            <v>40</v>
          </cell>
          <cell r="S360" t="str">
            <v>6 tháng</v>
          </cell>
        </row>
        <row r="361">
          <cell r="E361" t="str">
            <v>ID057030</v>
          </cell>
          <cell r="F361">
            <v>12000</v>
          </cell>
          <cell r="G361" t="str">
            <v>DN20/25</v>
          </cell>
          <cell r="H361" t="str">
            <v>A</v>
          </cell>
          <cell r="I361" t="str">
            <v>O-047</v>
          </cell>
          <cell r="J361" t="str">
            <v>cái</v>
          </cell>
          <cell r="K361">
            <v>10</v>
          </cell>
          <cell r="L361">
            <v>0</v>
          </cell>
          <cell r="M361">
            <v>0</v>
          </cell>
          <cell r="N361">
            <v>10</v>
          </cell>
          <cell r="O361">
            <v>10</v>
          </cell>
          <cell r="P361">
            <v>0</v>
          </cell>
          <cell r="Q361">
            <v>5</v>
          </cell>
          <cell r="R361">
            <v>10</v>
          </cell>
          <cell r="S361" t="str">
            <v>6 tháng</v>
          </cell>
        </row>
        <row r="362">
          <cell r="E362" t="str">
            <v>ID057034</v>
          </cell>
          <cell r="F362">
            <v>8000</v>
          </cell>
          <cell r="G362" t="str">
            <v>DN15/20</v>
          </cell>
          <cell r="H362" t="str">
            <v>A</v>
          </cell>
          <cell r="I362" t="str">
            <v>O-085</v>
          </cell>
          <cell r="J362" t="str">
            <v>cái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10</v>
          </cell>
          <cell r="R362">
            <v>20</v>
          </cell>
          <cell r="S362" t="str">
            <v>6 tháng</v>
          </cell>
        </row>
        <row r="363">
          <cell r="E363" t="str">
            <v>ID057199</v>
          </cell>
          <cell r="F363">
            <v>16000</v>
          </cell>
          <cell r="G363" t="str">
            <v>DN25/32</v>
          </cell>
          <cell r="H363" t="str">
            <v>A</v>
          </cell>
          <cell r="I363" t="str">
            <v>W-084</v>
          </cell>
          <cell r="J363" t="str">
            <v>cái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5</v>
          </cell>
          <cell r="R363">
            <v>10</v>
          </cell>
          <cell r="S363" t="str">
            <v>6 tháng</v>
          </cell>
        </row>
        <row r="364">
          <cell r="E364" t="str">
            <v>ID055546</v>
          </cell>
          <cell r="F364">
            <v>4305000</v>
          </cell>
          <cell r="G364"/>
          <cell r="H364" t="str">
            <v>E</v>
          </cell>
          <cell r="I364" t="str">
            <v>B-033</v>
          </cell>
          <cell r="J364" t="str">
            <v>cái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E365" t="str">
            <v>ID055547</v>
          </cell>
          <cell r="F365">
            <v>20000</v>
          </cell>
          <cell r="G365" t="str">
            <v>D42</v>
          </cell>
          <cell r="H365" t="str">
            <v>W</v>
          </cell>
          <cell r="I365" t="str">
            <v>B-034</v>
          </cell>
          <cell r="J365" t="str">
            <v>cái</v>
          </cell>
          <cell r="K365">
            <v>6</v>
          </cell>
          <cell r="L365">
            <v>0</v>
          </cell>
          <cell r="M365">
            <v>0</v>
          </cell>
          <cell r="N365">
            <v>6</v>
          </cell>
          <cell r="O365">
            <v>6</v>
          </cell>
          <cell r="P365">
            <v>0</v>
          </cell>
          <cell r="Q365">
            <v>5</v>
          </cell>
          <cell r="R365">
            <v>10</v>
          </cell>
          <cell r="S365" t="str">
            <v>1 năm</v>
          </cell>
        </row>
        <row r="366">
          <cell r="E366" t="str">
            <v>ID057033</v>
          </cell>
          <cell r="F366">
            <v>50000</v>
          </cell>
          <cell r="G366"/>
          <cell r="H366" t="str">
            <v>A</v>
          </cell>
          <cell r="I366" t="str">
            <v>O-084</v>
          </cell>
          <cell r="J366" t="str">
            <v>cái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E367" t="str">
            <v>ID055711</v>
          </cell>
          <cell r="F367">
            <v>385000</v>
          </cell>
          <cell r="G367" t="str">
            <v>LC1D18M7</v>
          </cell>
          <cell r="H367" t="str">
            <v>E</v>
          </cell>
          <cell r="I367" t="str">
            <v>SP-42</v>
          </cell>
          <cell r="J367" t="str">
            <v>cái</v>
          </cell>
          <cell r="K367">
            <v>18</v>
          </cell>
          <cell r="L367">
            <v>0</v>
          </cell>
          <cell r="M367">
            <v>0</v>
          </cell>
          <cell r="N367">
            <v>18</v>
          </cell>
          <cell r="O367">
            <v>18</v>
          </cell>
          <cell r="P367">
            <v>0</v>
          </cell>
          <cell r="Q367">
            <v>5</v>
          </cell>
          <cell r="R367">
            <v>10</v>
          </cell>
          <cell r="S367" t="str">
            <v>6 tháng</v>
          </cell>
        </row>
        <row r="368">
          <cell r="E368" t="str">
            <v>ID057165</v>
          </cell>
          <cell r="F368">
            <v>55000</v>
          </cell>
          <cell r="G368" t="str">
            <v>D14mm</v>
          </cell>
          <cell r="H368" t="str">
            <v>T</v>
          </cell>
          <cell r="I368" t="str">
            <v>T-84</v>
          </cell>
          <cell r="J368" t="str">
            <v>cái</v>
          </cell>
          <cell r="K368">
            <v>3</v>
          </cell>
          <cell r="L368">
            <v>0</v>
          </cell>
          <cell r="M368">
            <v>0</v>
          </cell>
          <cell r="N368">
            <v>3</v>
          </cell>
          <cell r="O368">
            <v>3</v>
          </cell>
          <cell r="P368">
            <v>0</v>
          </cell>
          <cell r="Q368">
            <v>5</v>
          </cell>
          <cell r="R368">
            <v>10</v>
          </cell>
          <cell r="S368" t="str">
            <v>6 tháng</v>
          </cell>
        </row>
        <row r="369">
          <cell r="E369" t="str">
            <v>ID057166</v>
          </cell>
          <cell r="F369">
            <v>2000</v>
          </cell>
          <cell r="G369" t="str">
            <v>ACOE12</v>
          </cell>
          <cell r="H369" t="str">
            <v>E</v>
          </cell>
          <cell r="I369" t="str">
            <v>T-85</v>
          </cell>
          <cell r="J369" t="str">
            <v>cái</v>
          </cell>
          <cell r="K369">
            <v>26</v>
          </cell>
          <cell r="L369">
            <v>0</v>
          </cell>
          <cell r="M369">
            <v>0</v>
          </cell>
          <cell r="N369">
            <v>26</v>
          </cell>
          <cell r="O369">
            <v>26</v>
          </cell>
          <cell r="P369">
            <v>0</v>
          </cell>
          <cell r="Q369">
            <v>10</v>
          </cell>
          <cell r="R369">
            <v>20</v>
          </cell>
          <cell r="S369" t="str">
            <v>3 tháng</v>
          </cell>
        </row>
        <row r="370">
          <cell r="E370" t="str">
            <v>ID057080</v>
          </cell>
          <cell r="F370">
            <v>557000</v>
          </cell>
          <cell r="G370"/>
          <cell r="H370" t="str">
            <v>E</v>
          </cell>
          <cell r="I370" t="str">
            <v>SP-64</v>
          </cell>
          <cell r="J370" t="str">
            <v>cái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E371" t="str">
            <v>ID057154</v>
          </cell>
          <cell r="F371">
            <v>65000</v>
          </cell>
          <cell r="G371">
            <v>2608680285</v>
          </cell>
          <cell r="H371" t="str">
            <v>T</v>
          </cell>
          <cell r="I371" t="str">
            <v>T-71</v>
          </cell>
          <cell r="J371" t="str">
            <v>cái</v>
          </cell>
          <cell r="K371">
            <v>6</v>
          </cell>
          <cell r="L371">
            <v>0</v>
          </cell>
          <cell r="M371">
            <v>0</v>
          </cell>
          <cell r="N371">
            <v>6</v>
          </cell>
          <cell r="O371">
            <v>6</v>
          </cell>
          <cell r="P371">
            <v>0</v>
          </cell>
          <cell r="Q371">
            <v>5</v>
          </cell>
          <cell r="R371">
            <v>10</v>
          </cell>
          <cell r="S371" t="str">
            <v>6 tháng</v>
          </cell>
        </row>
        <row r="372">
          <cell r="E372" t="str">
            <v>ID057152</v>
          </cell>
          <cell r="F372">
            <v>50000</v>
          </cell>
          <cell r="G372">
            <v>2608680281</v>
          </cell>
          <cell r="H372" t="str">
            <v>T</v>
          </cell>
          <cell r="I372" t="str">
            <v>T-68</v>
          </cell>
          <cell r="J372" t="str">
            <v>cái</v>
          </cell>
          <cell r="K372">
            <v>6</v>
          </cell>
          <cell r="L372">
            <v>0</v>
          </cell>
          <cell r="M372">
            <v>0</v>
          </cell>
          <cell r="N372">
            <v>6</v>
          </cell>
          <cell r="O372">
            <v>6</v>
          </cell>
          <cell r="P372">
            <v>0</v>
          </cell>
          <cell r="Q372">
            <v>5</v>
          </cell>
          <cell r="R372">
            <v>10</v>
          </cell>
          <cell r="S372" t="str">
            <v>6 tháng</v>
          </cell>
        </row>
        <row r="373">
          <cell r="E373" t="str">
            <v>ID057153</v>
          </cell>
          <cell r="F373">
            <v>45000</v>
          </cell>
          <cell r="G373"/>
          <cell r="H373" t="str">
            <v>T</v>
          </cell>
          <cell r="I373" t="str">
            <v>T-70</v>
          </cell>
          <cell r="J373" t="str">
            <v>cái</v>
          </cell>
          <cell r="K373">
            <v>6</v>
          </cell>
          <cell r="L373">
            <v>0</v>
          </cell>
          <cell r="M373">
            <v>0</v>
          </cell>
          <cell r="N373">
            <v>6</v>
          </cell>
          <cell r="O373">
            <v>6</v>
          </cell>
          <cell r="P373">
            <v>0</v>
          </cell>
          <cell r="Q373">
            <v>0</v>
          </cell>
        </row>
        <row r="374">
          <cell r="E374" t="str">
            <v>ID057128</v>
          </cell>
          <cell r="F374">
            <v>60000</v>
          </cell>
          <cell r="G374" t="str">
            <v>D16mm</v>
          </cell>
          <cell r="H374" t="str">
            <v>T</v>
          </cell>
          <cell r="I374" t="str">
            <v>T-29</v>
          </cell>
          <cell r="J374" t="str">
            <v>cái</v>
          </cell>
          <cell r="K374">
            <v>5</v>
          </cell>
          <cell r="L374">
            <v>0</v>
          </cell>
          <cell r="M374">
            <v>0</v>
          </cell>
          <cell r="N374">
            <v>5</v>
          </cell>
          <cell r="O374">
            <v>5</v>
          </cell>
          <cell r="P374">
            <v>0</v>
          </cell>
          <cell r="Q374">
            <v>5</v>
          </cell>
          <cell r="R374">
            <v>10</v>
          </cell>
          <cell r="S374" t="str">
            <v>6 tháng</v>
          </cell>
        </row>
        <row r="375">
          <cell r="E375" t="str">
            <v>ID057129</v>
          </cell>
          <cell r="F375">
            <v>350000</v>
          </cell>
          <cell r="G375"/>
          <cell r="H375" t="str">
            <v>T</v>
          </cell>
          <cell r="I375" t="str">
            <v>T-30</v>
          </cell>
          <cell r="J375" t="str">
            <v>cái</v>
          </cell>
          <cell r="K375">
            <v>1</v>
          </cell>
          <cell r="L375">
            <v>0</v>
          </cell>
          <cell r="M375">
            <v>0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</row>
        <row r="376">
          <cell r="E376" t="str">
            <v>ID057156</v>
          </cell>
          <cell r="F376">
            <v>40000</v>
          </cell>
          <cell r="G376" t="str">
            <v>D22mm</v>
          </cell>
          <cell r="H376" t="str">
            <v>T</v>
          </cell>
          <cell r="I376" t="str">
            <v>T-74</v>
          </cell>
          <cell r="J376" t="str">
            <v>cái</v>
          </cell>
          <cell r="K376">
            <v>1</v>
          </cell>
          <cell r="L376">
            <v>0</v>
          </cell>
          <cell r="M376">
            <v>0</v>
          </cell>
          <cell r="N376">
            <v>1</v>
          </cell>
          <cell r="O376">
            <v>1</v>
          </cell>
          <cell r="P376">
            <v>0</v>
          </cell>
          <cell r="Q376">
            <v>5</v>
          </cell>
          <cell r="R376">
            <v>10</v>
          </cell>
          <cell r="S376" t="str">
            <v>6 tháng</v>
          </cell>
        </row>
        <row r="377">
          <cell r="E377" t="str">
            <v>ID057116</v>
          </cell>
          <cell r="F377">
            <v>65000</v>
          </cell>
          <cell r="G377" t="str">
            <v>D18mm</v>
          </cell>
          <cell r="H377" t="str">
            <v>T</v>
          </cell>
          <cell r="I377" t="str">
            <v>T-10</v>
          </cell>
          <cell r="J377" t="str">
            <v>cái</v>
          </cell>
          <cell r="K377">
            <v>5</v>
          </cell>
          <cell r="L377">
            <v>0</v>
          </cell>
          <cell r="M377">
            <v>0</v>
          </cell>
          <cell r="N377">
            <v>5</v>
          </cell>
          <cell r="O377">
            <v>5</v>
          </cell>
          <cell r="P377">
            <v>0</v>
          </cell>
          <cell r="Q377">
            <v>5</v>
          </cell>
          <cell r="R377">
            <v>10</v>
          </cell>
          <cell r="S377" t="str">
            <v>6 tháng</v>
          </cell>
        </row>
        <row r="378">
          <cell r="E378" t="str">
            <v>ID057119</v>
          </cell>
          <cell r="F378">
            <v>30000</v>
          </cell>
          <cell r="G378"/>
          <cell r="H378" t="str">
            <v>T</v>
          </cell>
          <cell r="I378" t="str">
            <v>T-15</v>
          </cell>
          <cell r="J378" t="str">
            <v>cái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E379" t="str">
            <v>ID057123</v>
          </cell>
          <cell r="F379">
            <v>200000</v>
          </cell>
          <cell r="G379"/>
          <cell r="H379" t="str">
            <v>T</v>
          </cell>
          <cell r="I379" t="str">
            <v>T-20</v>
          </cell>
          <cell r="J379" t="str">
            <v>cái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E380" t="str">
            <v>ID057124</v>
          </cell>
          <cell r="F380">
            <v>200000</v>
          </cell>
          <cell r="G380"/>
          <cell r="H380" t="str">
            <v>T</v>
          </cell>
          <cell r="I380" t="str">
            <v>T-21</v>
          </cell>
          <cell r="J380" t="str">
            <v>cái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E381" t="str">
            <v>ID057125</v>
          </cell>
          <cell r="F381">
            <v>200000</v>
          </cell>
          <cell r="G381"/>
          <cell r="H381" t="str">
            <v>T</v>
          </cell>
          <cell r="I381" t="str">
            <v>T-22</v>
          </cell>
          <cell r="J381" t="str">
            <v>cái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E382" t="str">
            <v>ID057131</v>
          </cell>
          <cell r="F382">
            <v>150000</v>
          </cell>
          <cell r="G382"/>
          <cell r="H382" t="str">
            <v>T</v>
          </cell>
          <cell r="I382" t="str">
            <v>T-33</v>
          </cell>
          <cell r="J382" t="str">
            <v>cái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3">
          <cell r="E383" t="str">
            <v>ID057134</v>
          </cell>
          <cell r="F383">
            <v>30000</v>
          </cell>
          <cell r="G383">
            <v>2608680277</v>
          </cell>
          <cell r="H383" t="str">
            <v>T</v>
          </cell>
          <cell r="I383" t="str">
            <v>T-42</v>
          </cell>
          <cell r="J383" t="str">
            <v>cái</v>
          </cell>
          <cell r="K383">
            <v>7</v>
          </cell>
          <cell r="L383">
            <v>0</v>
          </cell>
          <cell r="M383">
            <v>0</v>
          </cell>
          <cell r="N383">
            <v>7</v>
          </cell>
          <cell r="O383">
            <v>7</v>
          </cell>
          <cell r="P383">
            <v>0</v>
          </cell>
          <cell r="Q383">
            <v>5</v>
          </cell>
          <cell r="R383">
            <v>10</v>
          </cell>
          <cell r="S383" t="str">
            <v>6 tháng</v>
          </cell>
        </row>
        <row r="384">
          <cell r="E384" t="str">
            <v>ID057136</v>
          </cell>
          <cell r="F384">
            <v>30000</v>
          </cell>
          <cell r="G384"/>
          <cell r="H384" t="str">
            <v>T</v>
          </cell>
          <cell r="I384" t="str">
            <v>T-45</v>
          </cell>
          <cell r="J384" t="str">
            <v>cái</v>
          </cell>
          <cell r="K384">
            <v>5</v>
          </cell>
          <cell r="L384">
            <v>0</v>
          </cell>
          <cell r="M384">
            <v>0</v>
          </cell>
          <cell r="N384">
            <v>5</v>
          </cell>
          <cell r="O384">
            <v>5</v>
          </cell>
          <cell r="P384">
            <v>0</v>
          </cell>
          <cell r="Q384">
            <v>0</v>
          </cell>
        </row>
        <row r="385">
          <cell r="E385" t="str">
            <v>ID057137</v>
          </cell>
          <cell r="F385">
            <v>100000</v>
          </cell>
          <cell r="G385" t="str">
            <v>D32mm</v>
          </cell>
          <cell r="H385" t="str">
            <v>T</v>
          </cell>
          <cell r="I385" t="str">
            <v>T-46</v>
          </cell>
          <cell r="J385" t="str">
            <v>cái</v>
          </cell>
          <cell r="K385">
            <v>1</v>
          </cell>
          <cell r="L385">
            <v>0</v>
          </cell>
          <cell r="M385">
            <v>0</v>
          </cell>
          <cell r="N385">
            <v>1</v>
          </cell>
          <cell r="O385">
            <v>1</v>
          </cell>
          <cell r="P385">
            <v>0</v>
          </cell>
          <cell r="Q385">
            <v>5</v>
          </cell>
          <cell r="R385">
            <v>10</v>
          </cell>
          <cell r="S385" t="str">
            <v>6 tháng</v>
          </cell>
        </row>
        <row r="386">
          <cell r="E386" t="str">
            <v>ID057138</v>
          </cell>
          <cell r="F386">
            <v>115000</v>
          </cell>
          <cell r="G386" t="str">
            <v>D35mm</v>
          </cell>
          <cell r="H386" t="str">
            <v>T</v>
          </cell>
          <cell r="I386" t="str">
            <v>T-51</v>
          </cell>
          <cell r="J386" t="str">
            <v>cái</v>
          </cell>
          <cell r="K386">
            <v>2</v>
          </cell>
          <cell r="L386">
            <v>0</v>
          </cell>
          <cell r="M386">
            <v>0</v>
          </cell>
          <cell r="N386">
            <v>2</v>
          </cell>
          <cell r="O386">
            <v>2</v>
          </cell>
          <cell r="P386">
            <v>0</v>
          </cell>
          <cell r="Q386">
            <v>5</v>
          </cell>
          <cell r="R386">
            <v>10</v>
          </cell>
          <cell r="S386" t="str">
            <v>6 tháng</v>
          </cell>
        </row>
        <row r="387">
          <cell r="E387" t="str">
            <v>ID057139</v>
          </cell>
          <cell r="F387">
            <v>190000</v>
          </cell>
          <cell r="G387" t="str">
            <v>D60mm</v>
          </cell>
          <cell r="H387" t="str">
            <v>T</v>
          </cell>
          <cell r="I387" t="str">
            <v>T-53</v>
          </cell>
          <cell r="J387" t="str">
            <v>cái</v>
          </cell>
          <cell r="K387">
            <v>1</v>
          </cell>
          <cell r="L387">
            <v>0</v>
          </cell>
          <cell r="M387">
            <v>0</v>
          </cell>
          <cell r="N387">
            <v>1</v>
          </cell>
          <cell r="O387">
            <v>1</v>
          </cell>
          <cell r="P387">
            <v>0</v>
          </cell>
          <cell r="Q387">
            <v>2</v>
          </cell>
          <cell r="R387">
            <v>4</v>
          </cell>
          <cell r="S387" t="str">
            <v>6 tháng</v>
          </cell>
        </row>
        <row r="388">
          <cell r="E388" t="str">
            <v>ID057140</v>
          </cell>
          <cell r="F388">
            <v>50000</v>
          </cell>
          <cell r="G388"/>
          <cell r="H388" t="str">
            <v>T</v>
          </cell>
          <cell r="I388" t="str">
            <v>T-54</v>
          </cell>
          <cell r="J388" t="str">
            <v>cái</v>
          </cell>
          <cell r="K388">
            <v>2</v>
          </cell>
          <cell r="L388">
            <v>0</v>
          </cell>
          <cell r="M388">
            <v>0</v>
          </cell>
          <cell r="N388">
            <v>2</v>
          </cell>
          <cell r="O388">
            <v>2</v>
          </cell>
          <cell r="P388">
            <v>0</v>
          </cell>
          <cell r="Q388">
            <v>0</v>
          </cell>
        </row>
        <row r="389">
          <cell r="E389" t="str">
            <v>ID057141</v>
          </cell>
          <cell r="F389">
            <v>50000</v>
          </cell>
          <cell r="G389"/>
          <cell r="H389" t="str">
            <v>T</v>
          </cell>
          <cell r="I389" t="str">
            <v>T-55</v>
          </cell>
          <cell r="J389" t="str">
            <v>cái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E390" t="str">
            <v>ID057142</v>
          </cell>
          <cell r="F390">
            <v>50000</v>
          </cell>
          <cell r="G390"/>
          <cell r="H390" t="str">
            <v>T</v>
          </cell>
          <cell r="I390" t="str">
            <v>T-56</v>
          </cell>
          <cell r="J390" t="str">
            <v>cái</v>
          </cell>
          <cell r="K390">
            <v>7</v>
          </cell>
          <cell r="L390">
            <v>0</v>
          </cell>
          <cell r="M390">
            <v>0</v>
          </cell>
          <cell r="N390">
            <v>7</v>
          </cell>
          <cell r="O390">
            <v>7</v>
          </cell>
          <cell r="P390">
            <v>0</v>
          </cell>
          <cell r="Q390">
            <v>0</v>
          </cell>
        </row>
        <row r="391">
          <cell r="E391" t="str">
            <v>ID057143</v>
          </cell>
          <cell r="F391">
            <v>50000</v>
          </cell>
          <cell r="G391"/>
          <cell r="H391" t="str">
            <v>T</v>
          </cell>
          <cell r="I391" t="str">
            <v>T-57</v>
          </cell>
          <cell r="J391" t="str">
            <v>cái</v>
          </cell>
          <cell r="K391">
            <v>5</v>
          </cell>
          <cell r="L391">
            <v>0</v>
          </cell>
          <cell r="M391">
            <v>0</v>
          </cell>
          <cell r="N391">
            <v>5</v>
          </cell>
          <cell r="O391">
            <v>5</v>
          </cell>
          <cell r="P391">
            <v>0</v>
          </cell>
          <cell r="Q391">
            <v>0</v>
          </cell>
        </row>
        <row r="392">
          <cell r="E392" t="str">
            <v>ID057149</v>
          </cell>
          <cell r="F392">
            <v>20000</v>
          </cell>
          <cell r="G392">
            <v>2608680263</v>
          </cell>
          <cell r="H392" t="str">
            <v>T</v>
          </cell>
          <cell r="I392" t="str">
            <v>T-65</v>
          </cell>
          <cell r="J392" t="str">
            <v>cái</v>
          </cell>
          <cell r="K392">
            <v>3</v>
          </cell>
          <cell r="L392">
            <v>0</v>
          </cell>
          <cell r="M392">
            <v>0</v>
          </cell>
          <cell r="N392">
            <v>3</v>
          </cell>
          <cell r="O392">
            <v>3</v>
          </cell>
          <cell r="P392">
            <v>0</v>
          </cell>
          <cell r="Q392">
            <v>5</v>
          </cell>
          <cell r="R392">
            <v>10</v>
          </cell>
          <cell r="S392" t="str">
            <v>6 tháng</v>
          </cell>
        </row>
        <row r="393">
          <cell r="E393" t="str">
            <v>ID057150</v>
          </cell>
          <cell r="F393">
            <v>22000</v>
          </cell>
          <cell r="G393">
            <v>2608680270</v>
          </cell>
          <cell r="H393" t="str">
            <v>T</v>
          </cell>
          <cell r="I393" t="str">
            <v>T-66</v>
          </cell>
          <cell r="J393" t="str">
            <v>cái</v>
          </cell>
          <cell r="K393">
            <v>11</v>
          </cell>
          <cell r="L393">
            <v>0</v>
          </cell>
          <cell r="M393">
            <v>0</v>
          </cell>
          <cell r="N393">
            <v>11</v>
          </cell>
          <cell r="O393">
            <v>11</v>
          </cell>
          <cell r="P393">
            <v>0</v>
          </cell>
          <cell r="Q393">
            <v>5</v>
          </cell>
          <cell r="R393">
            <v>10</v>
          </cell>
          <cell r="S393" t="str">
            <v>6 tháng</v>
          </cell>
        </row>
        <row r="394">
          <cell r="E394" t="str">
            <v>ID057151</v>
          </cell>
          <cell r="F394">
            <v>32000</v>
          </cell>
          <cell r="G394">
            <v>2608680273</v>
          </cell>
          <cell r="H394" t="str">
            <v>T</v>
          </cell>
          <cell r="I394" t="str">
            <v>T-67</v>
          </cell>
          <cell r="J394" t="str">
            <v>cái</v>
          </cell>
          <cell r="K394">
            <v>9</v>
          </cell>
          <cell r="L394">
            <v>0</v>
          </cell>
          <cell r="M394">
            <v>0</v>
          </cell>
          <cell r="N394">
            <v>9</v>
          </cell>
          <cell r="O394">
            <v>9</v>
          </cell>
          <cell r="P394">
            <v>0</v>
          </cell>
          <cell r="Q394">
            <v>5</v>
          </cell>
          <cell r="R394">
            <v>10</v>
          </cell>
          <cell r="S394" t="str">
            <v>6 tháng</v>
          </cell>
        </row>
        <row r="395">
          <cell r="E395" t="str">
            <v>ID057158</v>
          </cell>
          <cell r="F395">
            <v>80000</v>
          </cell>
          <cell r="G395" t="str">
            <v>D20mm</v>
          </cell>
          <cell r="H395" t="str">
            <v>T</v>
          </cell>
          <cell r="I395" t="str">
            <v>T-76</v>
          </cell>
          <cell r="J395" t="str">
            <v>cái</v>
          </cell>
          <cell r="K395">
            <v>3</v>
          </cell>
          <cell r="L395">
            <v>0</v>
          </cell>
          <cell r="M395">
            <v>0</v>
          </cell>
          <cell r="N395">
            <v>3</v>
          </cell>
          <cell r="O395">
            <v>3</v>
          </cell>
          <cell r="P395">
            <v>0</v>
          </cell>
          <cell r="Q395">
            <v>5</v>
          </cell>
          <cell r="R395">
            <v>10</v>
          </cell>
          <cell r="S395" t="str">
            <v>6 tháng</v>
          </cell>
        </row>
        <row r="396">
          <cell r="E396" t="str">
            <v>ID057159</v>
          </cell>
          <cell r="F396">
            <v>90000</v>
          </cell>
          <cell r="G396" t="str">
            <v>D25mm</v>
          </cell>
          <cell r="H396" t="str">
            <v>T</v>
          </cell>
          <cell r="I396" t="str">
            <v>T-77</v>
          </cell>
          <cell r="J396" t="str">
            <v>cái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5</v>
          </cell>
          <cell r="R396">
            <v>10</v>
          </cell>
          <cell r="S396" t="str">
            <v>6 tháng</v>
          </cell>
        </row>
        <row r="397">
          <cell r="E397" t="str">
            <v>ID057160</v>
          </cell>
          <cell r="F397">
            <v>100000</v>
          </cell>
          <cell r="G397" t="str">
            <v>D28mm</v>
          </cell>
          <cell r="H397" t="str">
            <v>T</v>
          </cell>
          <cell r="I397" t="str">
            <v>T-78</v>
          </cell>
          <cell r="J397" t="str">
            <v>cái</v>
          </cell>
          <cell r="K397">
            <v>7</v>
          </cell>
          <cell r="L397">
            <v>0</v>
          </cell>
          <cell r="M397">
            <v>0</v>
          </cell>
          <cell r="N397">
            <v>7</v>
          </cell>
          <cell r="O397">
            <v>7</v>
          </cell>
          <cell r="P397">
            <v>0</v>
          </cell>
          <cell r="Q397">
            <v>5</v>
          </cell>
          <cell r="R397">
            <v>10</v>
          </cell>
          <cell r="S397" t="str">
            <v>6 tháng</v>
          </cell>
        </row>
        <row r="398">
          <cell r="E398" t="str">
            <v>ID057085</v>
          </cell>
          <cell r="F398">
            <v>10000</v>
          </cell>
          <cell r="G398" t="str">
            <v xml:space="preserve">071120-8MM </v>
          </cell>
          <cell r="H398" t="str">
            <v>T</v>
          </cell>
          <cell r="I398" t="str">
            <v>O-005</v>
          </cell>
          <cell r="J398" t="str">
            <v>cái</v>
          </cell>
          <cell r="K398">
            <v>80</v>
          </cell>
          <cell r="L398">
            <v>0</v>
          </cell>
          <cell r="M398">
            <v>0</v>
          </cell>
          <cell r="N398">
            <v>80</v>
          </cell>
          <cell r="O398">
            <v>80</v>
          </cell>
          <cell r="P398">
            <v>0</v>
          </cell>
          <cell r="Q398">
            <v>10</v>
          </cell>
          <cell r="R398">
            <v>20</v>
          </cell>
          <cell r="S398" t="str">
            <v>6 tháng</v>
          </cell>
        </row>
        <row r="399">
          <cell r="E399" t="str">
            <v>ID057114</v>
          </cell>
          <cell r="F399">
            <v>10000</v>
          </cell>
          <cell r="G399">
            <v>2608521042</v>
          </cell>
          <cell r="H399" t="str">
            <v>T</v>
          </cell>
          <cell r="I399" t="str">
            <v>O-043</v>
          </cell>
          <cell r="J399" t="str">
            <v>cái</v>
          </cell>
          <cell r="K399">
            <v>66</v>
          </cell>
          <cell r="L399">
            <v>0</v>
          </cell>
          <cell r="M399">
            <v>0</v>
          </cell>
          <cell r="N399">
            <v>66</v>
          </cell>
          <cell r="O399">
            <v>66</v>
          </cell>
          <cell r="P399">
            <v>0</v>
          </cell>
          <cell r="Q399">
            <v>10</v>
          </cell>
          <cell r="R399">
            <v>20</v>
          </cell>
          <cell r="S399" t="str">
            <v>6 tháng</v>
          </cell>
        </row>
        <row r="400">
          <cell r="E400" t="str">
            <v>ID057057</v>
          </cell>
          <cell r="F400">
            <v>2200000</v>
          </cell>
          <cell r="G400" t="str">
            <v>12V-100A</v>
          </cell>
          <cell r="H400" t="str">
            <v>E</v>
          </cell>
          <cell r="I400" t="str">
            <v>O-157</v>
          </cell>
          <cell r="J400" t="str">
            <v>cái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1</v>
          </cell>
          <cell r="R400">
            <v>2</v>
          </cell>
          <cell r="S400" t="str">
            <v>đăt dự phòng</v>
          </cell>
        </row>
        <row r="401">
          <cell r="E401" t="str">
            <v>ID055798</v>
          </cell>
          <cell r="F401">
            <v>390000</v>
          </cell>
          <cell r="G401" t="str">
            <v xml:space="preserve">CV-1x1.5mm </v>
          </cell>
          <cell r="H401" t="str">
            <v>E</v>
          </cell>
          <cell r="I401" t="str">
            <v>E-94</v>
          </cell>
          <cell r="J401" t="str">
            <v>cuộn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3</v>
          </cell>
          <cell r="R401">
            <v>6</v>
          </cell>
          <cell r="S401" t="str">
            <v>3 tháng</v>
          </cell>
        </row>
        <row r="402">
          <cell r="E402" t="str">
            <v>ID055281</v>
          </cell>
          <cell r="F402">
            <v>30000</v>
          </cell>
          <cell r="G402" t="str">
            <v>PA66-250</v>
          </cell>
          <cell r="H402" t="str">
            <v>E</v>
          </cell>
          <cell r="I402" t="str">
            <v>E-001</v>
          </cell>
          <cell r="J402" t="str">
            <v>bì</v>
          </cell>
          <cell r="K402">
            <v>11</v>
          </cell>
          <cell r="L402">
            <v>0</v>
          </cell>
          <cell r="M402">
            <v>0</v>
          </cell>
          <cell r="N402">
            <v>11</v>
          </cell>
          <cell r="O402">
            <v>11</v>
          </cell>
          <cell r="P402">
            <v>0</v>
          </cell>
          <cell r="Q402">
            <v>10</v>
          </cell>
          <cell r="R402">
            <v>20</v>
          </cell>
          <cell r="S402" t="str">
            <v>2 tháng</v>
          </cell>
        </row>
        <row r="403">
          <cell r="E403" t="str">
            <v>ID055283</v>
          </cell>
          <cell r="F403">
            <v>14000</v>
          </cell>
          <cell r="G403" t="str">
            <v>502A</v>
          </cell>
          <cell r="H403" t="str">
            <v>A</v>
          </cell>
          <cell r="I403" t="str">
            <v>O-023</v>
          </cell>
          <cell r="J403" t="str">
            <v>ống</v>
          </cell>
          <cell r="K403">
            <v>15</v>
          </cell>
          <cell r="L403">
            <v>0</v>
          </cell>
          <cell r="M403">
            <v>0</v>
          </cell>
          <cell r="N403">
            <v>15</v>
          </cell>
          <cell r="O403">
            <v>15</v>
          </cell>
          <cell r="P403">
            <v>0</v>
          </cell>
          <cell r="Q403">
            <v>10</v>
          </cell>
          <cell r="R403">
            <v>20</v>
          </cell>
          <cell r="S403" t="str">
            <v>3 tháng</v>
          </cell>
        </row>
        <row r="404">
          <cell r="E404" t="str">
            <v>ID055282</v>
          </cell>
          <cell r="F404">
            <v>26000</v>
          </cell>
          <cell r="G404"/>
          <cell r="H404" t="str">
            <v>E</v>
          </cell>
          <cell r="I404" t="str">
            <v>E-060</v>
          </cell>
          <cell r="J404" t="str">
            <v>cây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E405" t="str">
            <v>ID055552</v>
          </cell>
          <cell r="F405">
            <v>8000</v>
          </cell>
          <cell r="G405" t="str">
            <v>3cm</v>
          </cell>
          <cell r="H405" t="str">
            <v>B</v>
          </cell>
          <cell r="I405" t="str">
            <v>B-10</v>
          </cell>
          <cell r="J405" t="str">
            <v>cái</v>
          </cell>
          <cell r="K405">
            <v>2</v>
          </cell>
          <cell r="L405">
            <v>0</v>
          </cell>
          <cell r="M405">
            <v>0</v>
          </cell>
          <cell r="N405">
            <v>2</v>
          </cell>
          <cell r="O405">
            <v>2</v>
          </cell>
          <cell r="P405">
            <v>0</v>
          </cell>
          <cell r="Q405">
            <v>20</v>
          </cell>
          <cell r="R405">
            <v>40</v>
          </cell>
          <cell r="S405" t="str">
            <v>3 tháng</v>
          </cell>
        </row>
        <row r="406">
          <cell r="E406" t="str">
            <v>ID055560</v>
          </cell>
          <cell r="F406">
            <v>187700</v>
          </cell>
          <cell r="G406" t="str">
            <v>TP-20</v>
          </cell>
          <cell r="H406" t="str">
            <v>O</v>
          </cell>
          <cell r="I406" t="str">
            <v>O-014</v>
          </cell>
          <cell r="J406" t="str">
            <v>cái</v>
          </cell>
          <cell r="K406">
            <v>27</v>
          </cell>
          <cell r="L406">
            <v>0</v>
          </cell>
          <cell r="M406">
            <v>0</v>
          </cell>
          <cell r="N406">
            <v>27</v>
          </cell>
          <cell r="O406">
            <v>27</v>
          </cell>
          <cell r="P406">
            <v>0</v>
          </cell>
          <cell r="Q406">
            <v>20</v>
          </cell>
          <cell r="R406">
            <v>40</v>
          </cell>
          <cell r="S406" t="str">
            <v>6 tháng</v>
          </cell>
        </row>
        <row r="407">
          <cell r="E407" t="str">
            <v>ID055582</v>
          </cell>
          <cell r="F407">
            <v>40000</v>
          </cell>
          <cell r="G407" t="str">
            <v>Neo 10F</v>
          </cell>
          <cell r="H407" t="str">
            <v>O</v>
          </cell>
          <cell r="I407" t="str">
            <v>O-117</v>
          </cell>
          <cell r="J407" t="str">
            <v>bộ</v>
          </cell>
          <cell r="K407">
            <v>62</v>
          </cell>
          <cell r="L407">
            <v>0</v>
          </cell>
          <cell r="M407">
            <v>0</v>
          </cell>
          <cell r="N407">
            <v>62</v>
          </cell>
          <cell r="O407">
            <v>62</v>
          </cell>
          <cell r="P407">
            <v>0</v>
          </cell>
          <cell r="Q407">
            <v>10</v>
          </cell>
          <cell r="R407">
            <v>20</v>
          </cell>
          <cell r="S407" t="str">
            <v>6 tháng</v>
          </cell>
        </row>
        <row r="408">
          <cell r="E408" t="str">
            <v>ID055585</v>
          </cell>
          <cell r="F408">
            <v>35000</v>
          </cell>
          <cell r="G408" t="str">
            <v>24TPI/10D</v>
          </cell>
          <cell r="H408" t="str">
            <v>A</v>
          </cell>
          <cell r="I408" t="str">
            <v>O-138</v>
          </cell>
          <cell r="J408" t="str">
            <v>cái</v>
          </cell>
          <cell r="K408">
            <v>35</v>
          </cell>
          <cell r="L408">
            <v>0</v>
          </cell>
          <cell r="M408">
            <v>0</v>
          </cell>
          <cell r="N408">
            <v>35</v>
          </cell>
          <cell r="O408">
            <v>35</v>
          </cell>
          <cell r="P408">
            <v>0</v>
          </cell>
          <cell r="Q408">
            <v>10</v>
          </cell>
          <cell r="R408">
            <v>20</v>
          </cell>
          <cell r="S408" t="str">
            <v>1 năm</v>
          </cell>
        </row>
        <row r="409">
          <cell r="E409" t="str">
            <v>ID057015</v>
          </cell>
          <cell r="F409">
            <v>82000</v>
          </cell>
          <cell r="G409"/>
          <cell r="H409" t="str">
            <v>E</v>
          </cell>
          <cell r="I409" t="str">
            <v>O-006</v>
          </cell>
          <cell r="J409" t="str">
            <v>bì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E410" t="str">
            <v>ID057021</v>
          </cell>
          <cell r="F410">
            <v>2850000</v>
          </cell>
          <cell r="G410" t="str">
            <v>3GS - VG32</v>
          </cell>
          <cell r="H410" t="str">
            <v>SPĐH</v>
          </cell>
          <cell r="I410" t="str">
            <v>O-019</v>
          </cell>
          <cell r="J410" t="str">
            <v>thùng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1</v>
          </cell>
          <cell r="R410">
            <v>2</v>
          </cell>
          <cell r="S410" t="str">
            <v>đăt dự phòng</v>
          </cell>
        </row>
        <row r="411">
          <cell r="E411" t="str">
            <v>ID057322</v>
          </cell>
          <cell r="F411">
            <v>16000</v>
          </cell>
          <cell r="G411"/>
          <cell r="H411" t="str">
            <v>E</v>
          </cell>
          <cell r="I411" t="str">
            <v>A-a11</v>
          </cell>
          <cell r="J411" t="str">
            <v>Thanh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E412" t="str">
            <v>ID055723</v>
          </cell>
          <cell r="F412">
            <v>12000</v>
          </cell>
          <cell r="G412"/>
          <cell r="H412" t="str">
            <v>E</v>
          </cell>
          <cell r="I412" t="str">
            <v>E-002</v>
          </cell>
          <cell r="J412" t="str">
            <v>cái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E413" t="str">
            <v>ID057324</v>
          </cell>
          <cell r="F413">
            <v>53012</v>
          </cell>
          <cell r="G413" t="str">
            <v>ASB</v>
          </cell>
          <cell r="H413" t="str">
            <v>W</v>
          </cell>
          <cell r="I413" t="str">
            <v>B-037</v>
          </cell>
          <cell r="J413" t="str">
            <v>cái</v>
          </cell>
          <cell r="K413">
            <v>10</v>
          </cell>
          <cell r="L413">
            <v>0</v>
          </cell>
          <cell r="M413">
            <v>0</v>
          </cell>
          <cell r="N413">
            <v>10</v>
          </cell>
          <cell r="O413">
            <v>10</v>
          </cell>
          <cell r="P413">
            <v>0</v>
          </cell>
          <cell r="Q413">
            <v>5</v>
          </cell>
          <cell r="R413">
            <v>10</v>
          </cell>
          <cell r="S413" t="str">
            <v>1 năm</v>
          </cell>
        </row>
        <row r="414">
          <cell r="E414" t="str">
            <v>ID055564</v>
          </cell>
          <cell r="F414">
            <v>95000</v>
          </cell>
          <cell r="G414" t="str">
            <v>232.26.621</v>
          </cell>
          <cell r="H414" t="str">
            <v>O</v>
          </cell>
          <cell r="I414" t="str">
            <v>O-027</v>
          </cell>
          <cell r="J414" t="str">
            <v>cái</v>
          </cell>
          <cell r="K414">
            <v>3</v>
          </cell>
          <cell r="L414">
            <v>0</v>
          </cell>
          <cell r="M414">
            <v>0</v>
          </cell>
          <cell r="N414">
            <v>3</v>
          </cell>
          <cell r="O414">
            <v>3</v>
          </cell>
          <cell r="P414">
            <v>0</v>
          </cell>
          <cell r="Q414">
            <v>10</v>
          </cell>
          <cell r="R414">
            <v>20</v>
          </cell>
          <cell r="S414" t="str">
            <v>6 tháng</v>
          </cell>
        </row>
        <row r="415">
          <cell r="E415" t="str">
            <v>ID057045</v>
          </cell>
          <cell r="F415">
            <v>160000</v>
          </cell>
          <cell r="G415" t="str">
            <v>127x100x3mm</v>
          </cell>
          <cell r="H415" t="str">
            <v>O</v>
          </cell>
          <cell r="I415" t="str">
            <v>O-145</v>
          </cell>
          <cell r="J415" t="str">
            <v>cái</v>
          </cell>
          <cell r="K415">
            <v>13</v>
          </cell>
          <cell r="L415">
            <v>0</v>
          </cell>
          <cell r="M415">
            <v>0</v>
          </cell>
          <cell r="N415">
            <v>13</v>
          </cell>
          <cell r="O415">
            <v>13</v>
          </cell>
          <cell r="P415">
            <v>0</v>
          </cell>
          <cell r="Q415">
            <v>5</v>
          </cell>
          <cell r="R415">
            <v>10</v>
          </cell>
          <cell r="S415" t="str">
            <v>1 năm</v>
          </cell>
        </row>
        <row r="416">
          <cell r="E416" t="str">
            <v>ID057307</v>
          </cell>
          <cell r="F416">
            <v>30000</v>
          </cell>
          <cell r="G416" t="str">
            <v>5cm</v>
          </cell>
          <cell r="H416" t="str">
            <v>A</v>
          </cell>
          <cell r="I416" t="str">
            <v>A-034</v>
          </cell>
          <cell r="J416" t="str">
            <v>bì</v>
          </cell>
          <cell r="K416">
            <v>5</v>
          </cell>
          <cell r="L416">
            <v>0</v>
          </cell>
          <cell r="M416">
            <v>0</v>
          </cell>
          <cell r="N416">
            <v>5</v>
          </cell>
          <cell r="O416">
            <v>5</v>
          </cell>
          <cell r="P416">
            <v>0</v>
          </cell>
          <cell r="Q416">
            <v>5</v>
          </cell>
          <cell r="R416">
            <v>10</v>
          </cell>
          <cell r="S416" t="str">
            <v>1 năm</v>
          </cell>
        </row>
        <row r="417">
          <cell r="E417" t="str">
            <v>ID055277</v>
          </cell>
          <cell r="F417">
            <v>250000</v>
          </cell>
          <cell r="G417" t="str">
            <v>TGCN-28792</v>
          </cell>
          <cell r="H417" t="str">
            <v>A</v>
          </cell>
          <cell r="I417" t="str">
            <v>A-3CM</v>
          </cell>
          <cell r="J417" t="str">
            <v>bì</v>
          </cell>
          <cell r="K417">
            <v>2</v>
          </cell>
          <cell r="L417">
            <v>0</v>
          </cell>
          <cell r="M417">
            <v>0</v>
          </cell>
          <cell r="N417">
            <v>2</v>
          </cell>
          <cell r="O417">
            <v>2</v>
          </cell>
          <cell r="P417">
            <v>0</v>
          </cell>
          <cell r="Q417">
            <v>2</v>
          </cell>
          <cell r="R417">
            <v>4</v>
          </cell>
          <cell r="S417" t="str">
            <v>3 tháng</v>
          </cell>
        </row>
        <row r="418">
          <cell r="E418" t="str">
            <v>A-VEG</v>
          </cell>
          <cell r="F418">
            <v>200000</v>
          </cell>
          <cell r="H418" t="str">
            <v>A</v>
          </cell>
          <cell r="I418"/>
          <cell r="J418" t="str">
            <v>cái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</row>
        <row r="419">
          <cell r="E419" t="str">
            <v>A-6307ZZE</v>
          </cell>
          <cell r="F419">
            <v>110000</v>
          </cell>
          <cell r="G419" t="str">
            <v>6307ZZCM</v>
          </cell>
          <cell r="H419" t="str">
            <v>A</v>
          </cell>
          <cell r="J419" t="str">
            <v>cái</v>
          </cell>
          <cell r="K419">
            <v>3</v>
          </cell>
          <cell r="L419">
            <v>0</v>
          </cell>
          <cell r="M419">
            <v>0</v>
          </cell>
          <cell r="N419">
            <v>3</v>
          </cell>
          <cell r="O419">
            <v>0</v>
          </cell>
          <cell r="P419">
            <v>3</v>
          </cell>
          <cell r="Q419">
            <v>2</v>
          </cell>
          <cell r="R419">
            <v>4</v>
          </cell>
          <cell r="S419" t="str">
            <v>đăt dự phòng</v>
          </cell>
        </row>
        <row r="420">
          <cell r="E420" t="str">
            <v>A-6306RSCM</v>
          </cell>
          <cell r="F420">
            <v>80000</v>
          </cell>
          <cell r="G420" t="str">
            <v>63062RSCM</v>
          </cell>
          <cell r="H420" t="str">
            <v>A</v>
          </cell>
          <cell r="J420" t="str">
            <v>cái</v>
          </cell>
          <cell r="K420">
            <v>8</v>
          </cell>
          <cell r="L420">
            <v>0</v>
          </cell>
          <cell r="M420">
            <v>0</v>
          </cell>
          <cell r="N420">
            <v>8</v>
          </cell>
          <cell r="O420">
            <v>0</v>
          </cell>
          <cell r="P420">
            <v>8</v>
          </cell>
          <cell r="Q420">
            <v>2</v>
          </cell>
          <cell r="R420">
            <v>4</v>
          </cell>
          <cell r="S420" t="str">
            <v>đăt dự phòng</v>
          </cell>
        </row>
        <row r="421">
          <cell r="E421" t="str">
            <v>A-30208</v>
          </cell>
          <cell r="F421">
            <v>420000</v>
          </cell>
          <cell r="G421" t="str">
            <v>30208 JR</v>
          </cell>
          <cell r="H421" t="str">
            <v>A</v>
          </cell>
          <cell r="J421" t="str">
            <v>cái</v>
          </cell>
          <cell r="K421">
            <v>2</v>
          </cell>
          <cell r="L421">
            <v>0</v>
          </cell>
          <cell r="M421">
            <v>0</v>
          </cell>
          <cell r="N421">
            <v>2</v>
          </cell>
          <cell r="O421">
            <v>0</v>
          </cell>
          <cell r="P421">
            <v>2</v>
          </cell>
          <cell r="Q421">
            <v>2</v>
          </cell>
          <cell r="R421">
            <v>4</v>
          </cell>
          <cell r="S421" t="str">
            <v>đăt dự phòng</v>
          </cell>
        </row>
        <row r="422">
          <cell r="E422" t="str">
            <v>A-32010</v>
          </cell>
          <cell r="F422">
            <v>430000</v>
          </cell>
          <cell r="G422" t="str">
            <v xml:space="preserve">32010 FBJ </v>
          </cell>
          <cell r="H422" t="str">
            <v>A</v>
          </cell>
          <cell r="J422" t="str">
            <v>cái</v>
          </cell>
          <cell r="K422">
            <v>5</v>
          </cell>
          <cell r="L422">
            <v>0</v>
          </cell>
          <cell r="M422">
            <v>0</v>
          </cell>
          <cell r="N422">
            <v>5</v>
          </cell>
          <cell r="O422">
            <v>0</v>
          </cell>
          <cell r="P422">
            <v>5</v>
          </cell>
          <cell r="Q422">
            <v>2</v>
          </cell>
          <cell r="R422">
            <v>4</v>
          </cell>
          <cell r="S422" t="str">
            <v>đăt dự phòng</v>
          </cell>
        </row>
        <row r="423">
          <cell r="E423" t="str">
            <v>A-ECM01</v>
          </cell>
          <cell r="F423">
            <v>300000</v>
          </cell>
          <cell r="G423" t="str">
            <v>ECM01</v>
          </cell>
          <cell r="H423" t="str">
            <v>A</v>
          </cell>
          <cell r="J423" t="str">
            <v>cái</v>
          </cell>
          <cell r="K423">
            <v>1</v>
          </cell>
          <cell r="L423">
            <v>0</v>
          </cell>
          <cell r="M423">
            <v>0</v>
          </cell>
          <cell r="N423">
            <v>1</v>
          </cell>
          <cell r="O423">
            <v>0</v>
          </cell>
          <cell r="P423">
            <v>1</v>
          </cell>
          <cell r="Q423">
            <v>0</v>
          </cell>
          <cell r="R423"/>
          <cell r="S423"/>
        </row>
        <row r="424">
          <cell r="E424" t="str">
            <v>A-ĐH01</v>
          </cell>
          <cell r="F424">
            <v>25000</v>
          </cell>
          <cell r="H424" t="str">
            <v>A</v>
          </cell>
          <cell r="I424"/>
          <cell r="J424" t="str">
            <v>cái</v>
          </cell>
          <cell r="K424">
            <v>20</v>
          </cell>
          <cell r="L424">
            <v>0</v>
          </cell>
          <cell r="M424">
            <v>0</v>
          </cell>
          <cell r="N424">
            <v>20</v>
          </cell>
          <cell r="O424">
            <v>0</v>
          </cell>
          <cell r="P424">
            <v>20</v>
          </cell>
          <cell r="Q424">
            <v>0</v>
          </cell>
        </row>
        <row r="425">
          <cell r="E425" t="str">
            <v>MA4</v>
          </cell>
          <cell r="F425">
            <v>12000</v>
          </cell>
          <cell r="G425" t="str">
            <v>TGCN-41445</v>
          </cell>
          <cell r="H425" t="str">
            <v>A</v>
          </cell>
          <cell r="J425" t="str">
            <v>cái</v>
          </cell>
          <cell r="K425">
            <v>76</v>
          </cell>
          <cell r="L425">
            <v>0</v>
          </cell>
          <cell r="M425">
            <v>0</v>
          </cell>
          <cell r="N425">
            <v>76</v>
          </cell>
          <cell r="O425">
            <v>0</v>
          </cell>
          <cell r="P425">
            <v>76</v>
          </cell>
          <cell r="Q425">
            <v>30</v>
          </cell>
          <cell r="R425">
            <v>60</v>
          </cell>
          <cell r="S425" t="str">
            <v>3 tháng</v>
          </cell>
        </row>
        <row r="426">
          <cell r="E426" t="str">
            <v>A-39</v>
          </cell>
          <cell r="F426">
            <v>20000</v>
          </cell>
          <cell r="G426" t="str">
            <v>A39</v>
          </cell>
          <cell r="H426" t="str">
            <v>A</v>
          </cell>
          <cell r="J426" t="str">
            <v>sợi</v>
          </cell>
          <cell r="K426">
            <v>3</v>
          </cell>
          <cell r="L426">
            <v>0</v>
          </cell>
          <cell r="M426">
            <v>0</v>
          </cell>
          <cell r="N426">
            <v>3</v>
          </cell>
          <cell r="O426">
            <v>0</v>
          </cell>
          <cell r="P426">
            <v>3</v>
          </cell>
          <cell r="Q426">
            <v>4</v>
          </cell>
          <cell r="R426">
            <v>8</v>
          </cell>
          <cell r="S426" t="str">
            <v>1 năm</v>
          </cell>
        </row>
        <row r="427">
          <cell r="E427" t="str">
            <v>B-010</v>
          </cell>
          <cell r="F427">
            <v>85000</v>
          </cell>
          <cell r="G427" t="str">
            <v>111-0.85g</v>
          </cell>
          <cell r="H427" t="str">
            <v>B</v>
          </cell>
          <cell r="J427" t="str">
            <v>lon</v>
          </cell>
          <cell r="K427">
            <v>4</v>
          </cell>
          <cell r="L427">
            <v>0</v>
          </cell>
          <cell r="M427">
            <v>0</v>
          </cell>
          <cell r="N427">
            <v>4</v>
          </cell>
          <cell r="O427">
            <v>0</v>
          </cell>
          <cell r="P427">
            <v>4</v>
          </cell>
          <cell r="Q427">
            <v>12</v>
          </cell>
          <cell r="R427">
            <v>24</v>
          </cell>
          <cell r="S427" t="str">
            <v>6 tháng</v>
          </cell>
        </row>
        <row r="428">
          <cell r="E428" t="str">
            <v>B-015</v>
          </cell>
          <cell r="F428">
            <v>15000</v>
          </cell>
          <cell r="G428" t="str">
            <v>11cm</v>
          </cell>
          <cell r="H428" t="str">
            <v>B</v>
          </cell>
          <cell r="J428" t="str">
            <v>cái</v>
          </cell>
          <cell r="K428">
            <v>44</v>
          </cell>
          <cell r="L428">
            <v>0</v>
          </cell>
          <cell r="M428">
            <v>0</v>
          </cell>
          <cell r="N428">
            <v>44</v>
          </cell>
          <cell r="O428">
            <v>0</v>
          </cell>
          <cell r="P428">
            <v>44</v>
          </cell>
          <cell r="Q428">
            <v>20</v>
          </cell>
          <cell r="R428">
            <v>40</v>
          </cell>
          <cell r="S428" t="str">
            <v>3 tháng</v>
          </cell>
        </row>
        <row r="429">
          <cell r="E429" t="str">
            <v>B-4</v>
          </cell>
          <cell r="F429">
            <v>62000</v>
          </cell>
          <cell r="G429" t="str">
            <v xml:space="preserve">680-0.85g </v>
          </cell>
          <cell r="H429" t="str">
            <v>B</v>
          </cell>
          <cell r="J429" t="str">
            <v>cái</v>
          </cell>
          <cell r="K429">
            <v>7</v>
          </cell>
          <cell r="L429">
            <v>0</v>
          </cell>
          <cell r="M429">
            <v>0</v>
          </cell>
          <cell r="N429">
            <v>7</v>
          </cell>
          <cell r="O429">
            <v>0</v>
          </cell>
          <cell r="P429">
            <v>7</v>
          </cell>
          <cell r="Q429">
            <v>12</v>
          </cell>
          <cell r="R429">
            <v>24</v>
          </cell>
          <cell r="S429" t="str">
            <v>6 tháng</v>
          </cell>
        </row>
        <row r="430">
          <cell r="E430" t="str">
            <v>B-5</v>
          </cell>
          <cell r="F430">
            <v>62000</v>
          </cell>
          <cell r="H430" t="str">
            <v>B</v>
          </cell>
          <cell r="I430"/>
          <cell r="J430" t="str">
            <v>cái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E431" t="str">
            <v>B-014</v>
          </cell>
          <cell r="F431">
            <v>60000</v>
          </cell>
          <cell r="G431" t="str">
            <v>444-0.85g</v>
          </cell>
          <cell r="H431" t="str">
            <v>B</v>
          </cell>
          <cell r="J431" t="str">
            <v>lon</v>
          </cell>
          <cell r="K431">
            <v>27</v>
          </cell>
          <cell r="L431">
            <v>0</v>
          </cell>
          <cell r="M431">
            <v>0</v>
          </cell>
          <cell r="N431">
            <v>27</v>
          </cell>
          <cell r="O431">
            <v>0</v>
          </cell>
          <cell r="P431">
            <v>27</v>
          </cell>
          <cell r="Q431">
            <v>12</v>
          </cell>
          <cell r="R431">
            <v>24</v>
          </cell>
          <cell r="S431" t="str">
            <v>6 tháng</v>
          </cell>
        </row>
        <row r="432">
          <cell r="E432" t="str">
            <v>B-3</v>
          </cell>
          <cell r="F432">
            <v>170000</v>
          </cell>
          <cell r="G432" t="str">
            <v>910-2.6kg</v>
          </cell>
          <cell r="H432" t="str">
            <v>B</v>
          </cell>
          <cell r="J432" t="str">
            <v>lon</v>
          </cell>
          <cell r="K432">
            <v>17</v>
          </cell>
          <cell r="L432">
            <v>0</v>
          </cell>
          <cell r="M432">
            <v>0</v>
          </cell>
          <cell r="N432">
            <v>17</v>
          </cell>
          <cell r="O432">
            <v>0</v>
          </cell>
          <cell r="P432">
            <v>17</v>
          </cell>
          <cell r="Q432">
            <v>8</v>
          </cell>
          <cell r="R432">
            <v>16</v>
          </cell>
          <cell r="S432" t="str">
            <v>6 tháng</v>
          </cell>
        </row>
        <row r="433">
          <cell r="E433" t="str">
            <v>B-011</v>
          </cell>
          <cell r="F433">
            <v>60000</v>
          </cell>
          <cell r="G433" t="str">
            <v>210-0.85g</v>
          </cell>
          <cell r="H433" t="str">
            <v>B</v>
          </cell>
          <cell r="J433" t="str">
            <v>lon</v>
          </cell>
          <cell r="K433">
            <v>2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2</v>
          </cell>
          <cell r="Q433">
            <v>12</v>
          </cell>
          <cell r="R433">
            <v>24</v>
          </cell>
          <cell r="S433" t="str">
            <v>6 tháng</v>
          </cell>
        </row>
        <row r="434">
          <cell r="E434" t="str">
            <v>B-012</v>
          </cell>
          <cell r="F434">
            <v>60000</v>
          </cell>
          <cell r="G434" t="str">
            <v>910-0.85g</v>
          </cell>
          <cell r="H434" t="str">
            <v>B</v>
          </cell>
          <cell r="J434" t="str">
            <v>lon</v>
          </cell>
          <cell r="K434">
            <v>30</v>
          </cell>
          <cell r="L434">
            <v>0</v>
          </cell>
          <cell r="M434">
            <v>0</v>
          </cell>
          <cell r="N434">
            <v>30</v>
          </cell>
          <cell r="O434">
            <v>0</v>
          </cell>
          <cell r="P434">
            <v>30</v>
          </cell>
          <cell r="Q434">
            <v>12</v>
          </cell>
          <cell r="R434">
            <v>24</v>
          </cell>
          <cell r="S434" t="str">
            <v>6 tháng</v>
          </cell>
        </row>
        <row r="435">
          <cell r="E435" t="str">
            <v>B-013</v>
          </cell>
          <cell r="F435">
            <v>60000</v>
          </cell>
          <cell r="G435" t="str">
            <v>999-0.85g</v>
          </cell>
          <cell r="H435" t="str">
            <v>B</v>
          </cell>
          <cell r="J435" t="str">
            <v>lon</v>
          </cell>
          <cell r="K435">
            <v>24</v>
          </cell>
          <cell r="L435">
            <v>0</v>
          </cell>
          <cell r="M435">
            <v>0</v>
          </cell>
          <cell r="N435">
            <v>24</v>
          </cell>
          <cell r="O435">
            <v>0</v>
          </cell>
          <cell r="P435">
            <v>24</v>
          </cell>
          <cell r="Q435">
            <v>12</v>
          </cell>
          <cell r="R435">
            <v>24</v>
          </cell>
          <cell r="S435" t="str">
            <v>6 tháng</v>
          </cell>
        </row>
        <row r="436">
          <cell r="E436" t="str">
            <v>B-2</v>
          </cell>
          <cell r="F436">
            <v>170000</v>
          </cell>
          <cell r="G436" t="str">
            <v>111-2.6kg</v>
          </cell>
          <cell r="H436" t="str">
            <v>B</v>
          </cell>
          <cell r="J436" t="str">
            <v>lon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</v>
          </cell>
          <cell r="R436">
            <v>8</v>
          </cell>
          <cell r="S436" t="str">
            <v>6 tháng</v>
          </cell>
        </row>
        <row r="437">
          <cell r="E437" t="str">
            <v>B-002</v>
          </cell>
          <cell r="F437">
            <v>937500</v>
          </cell>
          <cell r="G437" t="str">
            <v>4067 - Ngoại</v>
          </cell>
          <cell r="H437" t="str">
            <v>B</v>
          </cell>
          <cell r="J437" t="str">
            <v>thùng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2</v>
          </cell>
          <cell r="R437">
            <v>4</v>
          </cell>
          <cell r="S437" t="str">
            <v>6 tháng</v>
          </cell>
        </row>
        <row r="438">
          <cell r="E438" t="str">
            <v>B-0566NT</v>
          </cell>
          <cell r="F438">
            <v>980000</v>
          </cell>
          <cell r="G438">
            <v>566</v>
          </cell>
          <cell r="H438" t="str">
            <v>B</v>
          </cell>
          <cell r="J438" t="str">
            <v>thùng</v>
          </cell>
          <cell r="K438">
            <v>4</v>
          </cell>
          <cell r="L438">
            <v>0</v>
          </cell>
          <cell r="M438">
            <v>0</v>
          </cell>
          <cell r="N438">
            <v>4</v>
          </cell>
          <cell r="O438">
            <v>0</v>
          </cell>
          <cell r="P438">
            <v>4</v>
          </cell>
          <cell r="Q438">
            <v>6</v>
          </cell>
          <cell r="R438">
            <v>12</v>
          </cell>
          <cell r="S438" t="str">
            <v>3 tháng</v>
          </cell>
        </row>
        <row r="439">
          <cell r="E439" t="str">
            <v>B-023</v>
          </cell>
          <cell r="F439">
            <v>32000</v>
          </cell>
          <cell r="G439" t="str">
            <v>Kobe-241</v>
          </cell>
          <cell r="H439" t="str">
            <v>B</v>
          </cell>
          <cell r="J439" t="str">
            <v>lon</v>
          </cell>
          <cell r="K439">
            <v>43</v>
          </cell>
          <cell r="L439">
            <v>0</v>
          </cell>
          <cell r="M439">
            <v>0</v>
          </cell>
          <cell r="N439">
            <v>43</v>
          </cell>
          <cell r="O439">
            <v>0</v>
          </cell>
          <cell r="P439">
            <v>43</v>
          </cell>
          <cell r="Q439">
            <v>12</v>
          </cell>
          <cell r="R439">
            <v>24</v>
          </cell>
          <cell r="S439" t="str">
            <v>3 tháng</v>
          </cell>
        </row>
        <row r="440">
          <cell r="E440" t="str">
            <v>B-024</v>
          </cell>
          <cell r="F440">
            <v>32000</v>
          </cell>
          <cell r="G440" t="str">
            <v>Kobe-211</v>
          </cell>
          <cell r="H440" t="str">
            <v>B</v>
          </cell>
          <cell r="J440" t="str">
            <v>lon</v>
          </cell>
          <cell r="K440">
            <v>24</v>
          </cell>
          <cell r="L440">
            <v>0</v>
          </cell>
          <cell r="M440">
            <v>0</v>
          </cell>
          <cell r="N440">
            <v>24</v>
          </cell>
          <cell r="O440">
            <v>0</v>
          </cell>
          <cell r="P440">
            <v>24</v>
          </cell>
          <cell r="Q440">
            <v>12</v>
          </cell>
          <cell r="R440">
            <v>24</v>
          </cell>
          <cell r="S440" t="str">
            <v>3 tháng</v>
          </cell>
        </row>
        <row r="441">
          <cell r="E441" t="str">
            <v>B1</v>
          </cell>
          <cell r="F441">
            <v>32000</v>
          </cell>
          <cell r="G441" t="str">
            <v>Kobe-210</v>
          </cell>
          <cell r="H441" t="str">
            <v>B</v>
          </cell>
          <cell r="J441" t="str">
            <v>lon</v>
          </cell>
          <cell r="K441">
            <v>19</v>
          </cell>
          <cell r="L441">
            <v>0</v>
          </cell>
          <cell r="M441">
            <v>0</v>
          </cell>
          <cell r="N441">
            <v>19</v>
          </cell>
          <cell r="O441">
            <v>0</v>
          </cell>
          <cell r="P441">
            <v>19</v>
          </cell>
          <cell r="Q441">
            <v>12</v>
          </cell>
          <cell r="R441">
            <v>24</v>
          </cell>
          <cell r="S441" t="str">
            <v>3 tháng</v>
          </cell>
        </row>
        <row r="442">
          <cell r="E442" t="str">
            <v>B2</v>
          </cell>
          <cell r="F442">
            <v>32000</v>
          </cell>
          <cell r="G442" t="str">
            <v>Kobe-200</v>
          </cell>
          <cell r="H442" t="str">
            <v>B</v>
          </cell>
          <cell r="J442" t="str">
            <v>lon</v>
          </cell>
          <cell r="K442">
            <v>11</v>
          </cell>
          <cell r="L442">
            <v>0</v>
          </cell>
          <cell r="M442">
            <v>0</v>
          </cell>
          <cell r="N442">
            <v>11</v>
          </cell>
          <cell r="O442">
            <v>0</v>
          </cell>
          <cell r="P442">
            <v>11</v>
          </cell>
          <cell r="Q442">
            <v>12</v>
          </cell>
          <cell r="R442">
            <v>24</v>
          </cell>
          <cell r="S442" t="str">
            <v>3 tháng</v>
          </cell>
        </row>
        <row r="443">
          <cell r="E443" t="str">
            <v>B-03</v>
          </cell>
          <cell r="F443">
            <v>565000</v>
          </cell>
          <cell r="G443" t="str">
            <v>PRIMER 03</v>
          </cell>
          <cell r="H443" t="str">
            <v>B</v>
          </cell>
          <cell r="J443" t="str">
            <v>thùng</v>
          </cell>
          <cell r="K443">
            <v>4</v>
          </cell>
          <cell r="L443">
            <v>0</v>
          </cell>
          <cell r="M443">
            <v>0</v>
          </cell>
          <cell r="N443">
            <v>4</v>
          </cell>
          <cell r="O443">
            <v>0</v>
          </cell>
          <cell r="P443">
            <v>4</v>
          </cell>
          <cell r="Q443">
            <v>2</v>
          </cell>
          <cell r="R443">
            <v>4</v>
          </cell>
          <cell r="S443" t="str">
            <v>6 tháng</v>
          </cell>
        </row>
        <row r="444">
          <cell r="E444" t="str">
            <v>B-016</v>
          </cell>
          <cell r="F444">
            <v>1100000</v>
          </cell>
          <cell r="G444" t="str">
            <v>5040-R50B</v>
          </cell>
          <cell r="H444" t="str">
            <v>B</v>
          </cell>
          <cell r="J444" t="str">
            <v>thùng</v>
          </cell>
          <cell r="K444">
            <v>6</v>
          </cell>
          <cell r="L444">
            <v>0</v>
          </cell>
          <cell r="M444">
            <v>0</v>
          </cell>
          <cell r="N444">
            <v>6</v>
          </cell>
          <cell r="O444">
            <v>0</v>
          </cell>
          <cell r="P444">
            <v>6</v>
          </cell>
          <cell r="Q444">
            <v>0</v>
          </cell>
          <cell r="R444"/>
          <cell r="S444"/>
        </row>
        <row r="445">
          <cell r="E445" t="str">
            <v>B-026</v>
          </cell>
          <cell r="F445">
            <v>50000</v>
          </cell>
          <cell r="G445" t="str">
            <v>AL6-0.85g</v>
          </cell>
          <cell r="H445" t="str">
            <v>B</v>
          </cell>
          <cell r="J445" t="str">
            <v>lon</v>
          </cell>
          <cell r="K445">
            <v>10</v>
          </cell>
          <cell r="L445">
            <v>0</v>
          </cell>
          <cell r="M445">
            <v>0</v>
          </cell>
          <cell r="N445">
            <v>10</v>
          </cell>
          <cell r="O445">
            <v>0</v>
          </cell>
          <cell r="P445">
            <v>10</v>
          </cell>
          <cell r="Q445">
            <v>12</v>
          </cell>
          <cell r="R445">
            <v>24</v>
          </cell>
          <cell r="S445" t="str">
            <v>6 tháng</v>
          </cell>
        </row>
        <row r="446">
          <cell r="E446" t="str">
            <v>B-020</v>
          </cell>
          <cell r="F446">
            <v>58000</v>
          </cell>
          <cell r="G446" t="str">
            <v>5cm</v>
          </cell>
          <cell r="H446" t="str">
            <v>B</v>
          </cell>
          <cell r="J446" t="str">
            <v>cuộn</v>
          </cell>
          <cell r="K446">
            <v>88</v>
          </cell>
          <cell r="L446">
            <v>0</v>
          </cell>
          <cell r="M446">
            <v>0</v>
          </cell>
          <cell r="N446">
            <v>88</v>
          </cell>
          <cell r="O446">
            <v>0</v>
          </cell>
          <cell r="P446">
            <v>88</v>
          </cell>
          <cell r="Q446">
            <v>20</v>
          </cell>
          <cell r="R446">
            <v>40</v>
          </cell>
          <cell r="S446" t="str">
            <v>6 tháng</v>
          </cell>
        </row>
        <row r="447">
          <cell r="E447" t="str">
            <v>B-021</v>
          </cell>
          <cell r="F447">
            <v>58000</v>
          </cell>
          <cell r="G447" t="str">
            <v>5cm</v>
          </cell>
          <cell r="H447" t="str">
            <v>B</v>
          </cell>
          <cell r="J447" t="str">
            <v>cuộn</v>
          </cell>
          <cell r="K447">
            <v>9</v>
          </cell>
          <cell r="L447">
            <v>0</v>
          </cell>
          <cell r="M447">
            <v>0</v>
          </cell>
          <cell r="N447">
            <v>9</v>
          </cell>
          <cell r="O447">
            <v>0</v>
          </cell>
          <cell r="P447">
            <v>9</v>
          </cell>
          <cell r="Q447">
            <v>5</v>
          </cell>
          <cell r="R447">
            <v>10</v>
          </cell>
          <cell r="S447" t="str">
            <v>6 tháng</v>
          </cell>
        </row>
        <row r="448">
          <cell r="E448" t="str">
            <v>B-022</v>
          </cell>
          <cell r="F448">
            <v>58000</v>
          </cell>
          <cell r="G448" t="str">
            <v>5cm</v>
          </cell>
          <cell r="H448" t="str">
            <v>B</v>
          </cell>
          <cell r="J448" t="str">
            <v>cuộn</v>
          </cell>
          <cell r="K448">
            <v>9</v>
          </cell>
          <cell r="L448">
            <v>0</v>
          </cell>
          <cell r="M448">
            <v>0</v>
          </cell>
          <cell r="N448">
            <v>9</v>
          </cell>
          <cell r="O448">
            <v>0</v>
          </cell>
          <cell r="P448">
            <v>9</v>
          </cell>
          <cell r="Q448">
            <v>5</v>
          </cell>
          <cell r="R448">
            <v>10</v>
          </cell>
          <cell r="S448" t="str">
            <v>6 tháng</v>
          </cell>
        </row>
        <row r="449">
          <cell r="E449" t="str">
            <v>B-043</v>
          </cell>
          <cell r="F449">
            <v>58000</v>
          </cell>
          <cell r="G449" t="str">
            <v>5cm</v>
          </cell>
          <cell r="H449" t="str">
            <v>B</v>
          </cell>
          <cell r="J449" t="str">
            <v>cuộn</v>
          </cell>
          <cell r="K449">
            <v>8</v>
          </cell>
          <cell r="L449">
            <v>0</v>
          </cell>
          <cell r="M449">
            <v>0</v>
          </cell>
          <cell r="N449">
            <v>8</v>
          </cell>
          <cell r="O449">
            <v>0</v>
          </cell>
          <cell r="P449">
            <v>8</v>
          </cell>
          <cell r="Q449">
            <v>5</v>
          </cell>
          <cell r="R449">
            <v>10</v>
          </cell>
          <cell r="S449" t="str">
            <v>6 tháng</v>
          </cell>
        </row>
        <row r="450">
          <cell r="E450" t="str">
            <v>B-044</v>
          </cell>
          <cell r="F450">
            <v>171000</v>
          </cell>
          <cell r="G450" t="str">
            <v xml:space="preserve">3M 766 </v>
          </cell>
          <cell r="H450" t="str">
            <v>B</v>
          </cell>
          <cell r="J450" t="str">
            <v>cuộn</v>
          </cell>
          <cell r="K450">
            <v>15</v>
          </cell>
          <cell r="L450">
            <v>0</v>
          </cell>
          <cell r="M450">
            <v>0</v>
          </cell>
          <cell r="N450">
            <v>15</v>
          </cell>
          <cell r="O450">
            <v>0</v>
          </cell>
          <cell r="P450">
            <v>15</v>
          </cell>
          <cell r="Q450">
            <v>10</v>
          </cell>
          <cell r="R450">
            <v>20</v>
          </cell>
          <cell r="S450" t="str">
            <v>1 năm</v>
          </cell>
        </row>
        <row r="451">
          <cell r="E451" t="str">
            <v>B-042</v>
          </cell>
          <cell r="F451">
            <v>390000</v>
          </cell>
          <cell r="G451" t="str">
            <v>Bột trét trắng</v>
          </cell>
          <cell r="H451" t="str">
            <v>B</v>
          </cell>
          <cell r="J451" t="str">
            <v>bao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1</v>
          </cell>
          <cell r="R451">
            <v>2</v>
          </cell>
          <cell r="S451" t="str">
            <v>6 tháng</v>
          </cell>
        </row>
        <row r="452">
          <cell r="E452" t="str">
            <v>B-003</v>
          </cell>
          <cell r="F452">
            <v>812500</v>
          </cell>
          <cell r="G452" t="str">
            <v>4067 - Nội</v>
          </cell>
          <cell r="H452" t="str">
            <v>B</v>
          </cell>
          <cell r="J452" t="str">
            <v>thùng</v>
          </cell>
          <cell r="K452">
            <v>6</v>
          </cell>
          <cell r="L452">
            <v>0</v>
          </cell>
          <cell r="M452">
            <v>0</v>
          </cell>
          <cell r="N452">
            <v>6</v>
          </cell>
          <cell r="O452">
            <v>0</v>
          </cell>
          <cell r="P452">
            <v>6</v>
          </cell>
          <cell r="Q452">
            <v>0</v>
          </cell>
          <cell r="R452"/>
          <cell r="S452"/>
        </row>
        <row r="453">
          <cell r="E453" t="str">
            <v>BT-01</v>
          </cell>
          <cell r="F453">
            <v>50000</v>
          </cell>
          <cell r="G453" t="str">
            <v>Bàn trét</v>
          </cell>
          <cell r="H453" t="str">
            <v>B</v>
          </cell>
          <cell r="J453" t="str">
            <v>cái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2</v>
          </cell>
          <cell r="R453">
            <v>4</v>
          </cell>
          <cell r="S453" t="str">
            <v>1 năm</v>
          </cell>
        </row>
        <row r="454">
          <cell r="E454" t="str">
            <v>B-AL6</v>
          </cell>
          <cell r="F454">
            <v>126000</v>
          </cell>
          <cell r="G454" t="str">
            <v>AL6-2.6kg</v>
          </cell>
          <cell r="H454" t="str">
            <v>B</v>
          </cell>
          <cell r="J454" t="str">
            <v>lon</v>
          </cell>
          <cell r="K454">
            <v>8</v>
          </cell>
          <cell r="L454">
            <v>0</v>
          </cell>
          <cell r="M454">
            <v>0</v>
          </cell>
          <cell r="N454">
            <v>8</v>
          </cell>
          <cell r="O454">
            <v>0</v>
          </cell>
          <cell r="P454">
            <v>8</v>
          </cell>
          <cell r="Q454">
            <v>4</v>
          </cell>
          <cell r="R454">
            <v>8</v>
          </cell>
          <cell r="S454" t="str">
            <v>6 tháng</v>
          </cell>
        </row>
        <row r="455">
          <cell r="E455" t="str">
            <v>B-444.3</v>
          </cell>
          <cell r="F455">
            <v>170000</v>
          </cell>
          <cell r="G455" t="str">
            <v>444-2.6kg</v>
          </cell>
          <cell r="H455" t="str">
            <v>B</v>
          </cell>
          <cell r="J455" t="str">
            <v>lon</v>
          </cell>
          <cell r="K455">
            <v>26</v>
          </cell>
          <cell r="L455">
            <v>0</v>
          </cell>
          <cell r="M455">
            <v>0</v>
          </cell>
          <cell r="N455">
            <v>26</v>
          </cell>
          <cell r="O455">
            <v>0</v>
          </cell>
          <cell r="P455">
            <v>26</v>
          </cell>
          <cell r="Q455">
            <v>4</v>
          </cell>
          <cell r="R455">
            <v>8</v>
          </cell>
          <cell r="S455" t="str">
            <v>6 tháng</v>
          </cell>
        </row>
        <row r="456">
          <cell r="E456" t="str">
            <v>E-e055</v>
          </cell>
          <cell r="F456">
            <v>380000</v>
          </cell>
          <cell r="H456" t="str">
            <v>E</v>
          </cell>
          <cell r="I456"/>
          <cell r="J456" t="str">
            <v>cái</v>
          </cell>
          <cell r="K456">
            <v>1</v>
          </cell>
          <cell r="L456">
            <v>0</v>
          </cell>
          <cell r="M456">
            <v>0</v>
          </cell>
          <cell r="N456">
            <v>1</v>
          </cell>
          <cell r="O456">
            <v>0</v>
          </cell>
          <cell r="P456">
            <v>1</v>
          </cell>
          <cell r="Q456">
            <v>0</v>
          </cell>
        </row>
        <row r="457">
          <cell r="E457" t="str">
            <v>E-S1</v>
          </cell>
          <cell r="F457">
            <v>22000</v>
          </cell>
          <cell r="H457" t="str">
            <v>E</v>
          </cell>
          <cell r="I457"/>
          <cell r="J457" t="str">
            <v>cái</v>
          </cell>
          <cell r="K457">
            <v>12</v>
          </cell>
          <cell r="L457">
            <v>0</v>
          </cell>
          <cell r="M457">
            <v>0</v>
          </cell>
          <cell r="N457">
            <v>12</v>
          </cell>
          <cell r="O457">
            <v>0</v>
          </cell>
          <cell r="P457">
            <v>12</v>
          </cell>
          <cell r="Q457">
            <v>0</v>
          </cell>
        </row>
        <row r="458">
          <cell r="E458" t="str">
            <v>E-S4</v>
          </cell>
          <cell r="F458">
            <v>17000</v>
          </cell>
          <cell r="H458" t="str">
            <v>E</v>
          </cell>
          <cell r="I458"/>
          <cell r="J458" t="str">
            <v>cái</v>
          </cell>
          <cell r="K458">
            <v>4</v>
          </cell>
          <cell r="L458">
            <v>0</v>
          </cell>
          <cell r="M458">
            <v>0</v>
          </cell>
          <cell r="N458">
            <v>4</v>
          </cell>
          <cell r="O458">
            <v>0</v>
          </cell>
          <cell r="P458">
            <v>4</v>
          </cell>
          <cell r="Q458">
            <v>0</v>
          </cell>
        </row>
        <row r="459">
          <cell r="E459" t="str">
            <v>E-15829</v>
          </cell>
          <cell r="F459">
            <v>320000</v>
          </cell>
          <cell r="H459" t="str">
            <v>E</v>
          </cell>
          <cell r="I459"/>
          <cell r="J459" t="str">
            <v>cái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E460" t="str">
            <v>E-250</v>
          </cell>
          <cell r="F460">
            <v>113000</v>
          </cell>
          <cell r="H460" t="str">
            <v>E</v>
          </cell>
          <cell r="I460"/>
          <cell r="J460" t="str">
            <v>cái</v>
          </cell>
          <cell r="K460">
            <v>20</v>
          </cell>
          <cell r="L460">
            <v>0</v>
          </cell>
          <cell r="M460">
            <v>0</v>
          </cell>
          <cell r="N460">
            <v>20</v>
          </cell>
          <cell r="O460">
            <v>0</v>
          </cell>
          <cell r="P460">
            <v>20</v>
          </cell>
          <cell r="Q460">
            <v>0</v>
          </cell>
        </row>
        <row r="461">
          <cell r="E461" t="str">
            <v>AL02B13</v>
          </cell>
          <cell r="F461">
            <v>9494280</v>
          </cell>
          <cell r="G461">
            <v>8102025007</v>
          </cell>
          <cell r="H461" t="str">
            <v>SPNK</v>
          </cell>
          <cell r="J461" t="str">
            <v>cái</v>
          </cell>
          <cell r="K461">
            <v>1</v>
          </cell>
          <cell r="L461">
            <v>0</v>
          </cell>
          <cell r="M461">
            <v>0</v>
          </cell>
          <cell r="N461">
            <v>1</v>
          </cell>
          <cell r="O461">
            <v>0</v>
          </cell>
          <cell r="P461">
            <v>1</v>
          </cell>
          <cell r="Q461">
            <v>1</v>
          </cell>
          <cell r="R461">
            <v>2</v>
          </cell>
          <cell r="S461" t="str">
            <v>đăt dự phòng</v>
          </cell>
        </row>
        <row r="462">
          <cell r="E462" t="str">
            <v>E-KT610</v>
          </cell>
          <cell r="F462">
            <v>350000</v>
          </cell>
          <cell r="G462" t="str">
            <v xml:space="preserve">KT-610 </v>
          </cell>
          <cell r="H462" t="str">
            <v>E</v>
          </cell>
          <cell r="J462" t="str">
            <v>cái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5</v>
          </cell>
          <cell r="R462">
            <v>10</v>
          </cell>
          <cell r="S462" t="str">
            <v>6 tháng</v>
          </cell>
        </row>
        <row r="463">
          <cell r="E463" t="str">
            <v>L50C-50W</v>
          </cell>
          <cell r="F463">
            <v>60000</v>
          </cell>
          <cell r="H463" t="str">
            <v>E</v>
          </cell>
          <cell r="I463"/>
          <cell r="J463" t="str">
            <v>cái</v>
          </cell>
          <cell r="K463">
            <v>1</v>
          </cell>
          <cell r="L463">
            <v>0</v>
          </cell>
          <cell r="M463">
            <v>0</v>
          </cell>
          <cell r="N463">
            <v>1</v>
          </cell>
          <cell r="O463">
            <v>0</v>
          </cell>
          <cell r="P463">
            <v>1</v>
          </cell>
          <cell r="Q463">
            <v>0</v>
          </cell>
        </row>
        <row r="464">
          <cell r="E464" t="str">
            <v>SP-RM4T32</v>
          </cell>
          <cell r="F464">
            <v>2000000</v>
          </cell>
          <cell r="G464" t="str">
            <v>RM4TR32</v>
          </cell>
          <cell r="H464" t="str">
            <v>E</v>
          </cell>
          <cell r="J464" t="str">
            <v>cái</v>
          </cell>
          <cell r="K464">
            <v>3</v>
          </cell>
          <cell r="L464">
            <v>0</v>
          </cell>
          <cell r="M464">
            <v>0</v>
          </cell>
          <cell r="N464">
            <v>3</v>
          </cell>
          <cell r="O464">
            <v>0</v>
          </cell>
          <cell r="P464">
            <v>3</v>
          </cell>
          <cell r="Q464">
            <v>0</v>
          </cell>
          <cell r="R464"/>
          <cell r="S464"/>
        </row>
        <row r="465">
          <cell r="E465" t="str">
            <v>E-PM710</v>
          </cell>
          <cell r="F465">
            <v>7175000</v>
          </cell>
          <cell r="G465" t="str">
            <v>METSEPM5350</v>
          </cell>
          <cell r="H465" t="str">
            <v>E</v>
          </cell>
          <cell r="J465" t="str">
            <v>cái</v>
          </cell>
          <cell r="K465">
            <v>2</v>
          </cell>
          <cell r="L465">
            <v>0</v>
          </cell>
          <cell r="M465">
            <v>0</v>
          </cell>
          <cell r="N465">
            <v>2</v>
          </cell>
          <cell r="O465">
            <v>0</v>
          </cell>
          <cell r="P465">
            <v>2</v>
          </cell>
          <cell r="Q465">
            <v>1</v>
          </cell>
          <cell r="R465">
            <v>2</v>
          </cell>
          <cell r="S465" t="str">
            <v>đăt dự phòng</v>
          </cell>
        </row>
        <row r="466">
          <cell r="E466" t="str">
            <v>E-6A-220V</v>
          </cell>
          <cell r="F466">
            <v>5000</v>
          </cell>
          <cell r="G466" t="str">
            <v>CQN10A</v>
          </cell>
          <cell r="H466" t="str">
            <v>E</v>
          </cell>
          <cell r="J466" t="str">
            <v>cái</v>
          </cell>
          <cell r="K466">
            <v>34</v>
          </cell>
          <cell r="L466">
            <v>0</v>
          </cell>
          <cell r="M466">
            <v>0</v>
          </cell>
          <cell r="N466">
            <v>34</v>
          </cell>
          <cell r="O466">
            <v>0</v>
          </cell>
          <cell r="P466">
            <v>34</v>
          </cell>
          <cell r="Q466">
            <v>20</v>
          </cell>
          <cell r="R466">
            <v>40</v>
          </cell>
          <cell r="S466" t="str">
            <v>6 tháng</v>
          </cell>
        </row>
        <row r="467">
          <cell r="E467" t="str">
            <v>E-QC</v>
          </cell>
          <cell r="F467">
            <v>35000</v>
          </cell>
          <cell r="H467" t="str">
            <v>E</v>
          </cell>
          <cell r="I467"/>
          <cell r="J467" t="str">
            <v>cái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E468" t="str">
            <v>E-TR-N2/3</v>
          </cell>
          <cell r="F468">
            <v>354000</v>
          </cell>
          <cell r="G468" t="str">
            <v>TR-N2/3</v>
          </cell>
          <cell r="H468" t="str">
            <v>E</v>
          </cell>
          <cell r="J468" t="str">
            <v>cái</v>
          </cell>
          <cell r="K468">
            <v>8</v>
          </cell>
          <cell r="L468">
            <v>0</v>
          </cell>
          <cell r="M468">
            <v>0</v>
          </cell>
          <cell r="N468">
            <v>8</v>
          </cell>
          <cell r="O468">
            <v>0</v>
          </cell>
          <cell r="P468">
            <v>8</v>
          </cell>
          <cell r="Q468">
            <v>2</v>
          </cell>
          <cell r="R468">
            <v>4</v>
          </cell>
          <cell r="S468" t="str">
            <v>1 năm</v>
          </cell>
        </row>
        <row r="469">
          <cell r="E469" t="str">
            <v>E-2x1.5</v>
          </cell>
          <cell r="F469">
            <v>840000</v>
          </cell>
          <cell r="G469" t="str">
            <v>VCmo 2x2.5</v>
          </cell>
          <cell r="H469" t="str">
            <v>E</v>
          </cell>
          <cell r="J469" t="str">
            <v>cuộn</v>
          </cell>
          <cell r="K469">
            <v>4</v>
          </cell>
          <cell r="L469">
            <v>0</v>
          </cell>
          <cell r="M469">
            <v>0</v>
          </cell>
          <cell r="N469">
            <v>4</v>
          </cell>
          <cell r="O469">
            <v>0</v>
          </cell>
          <cell r="P469">
            <v>4</v>
          </cell>
          <cell r="Q469">
            <v>2</v>
          </cell>
          <cell r="R469">
            <v>4</v>
          </cell>
          <cell r="S469" t="str">
            <v>3 tháng</v>
          </cell>
        </row>
        <row r="470">
          <cell r="E470" t="str">
            <v>E-CV6</v>
          </cell>
          <cell r="F470">
            <v>14500</v>
          </cell>
          <cell r="H470" t="str">
            <v>E</v>
          </cell>
          <cell r="I470"/>
          <cell r="J470" t="str">
            <v>cái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1">
          <cell r="E471" t="str">
            <v>E-CV1.0</v>
          </cell>
          <cell r="F471">
            <v>4000</v>
          </cell>
          <cell r="H471" t="str">
            <v>E</v>
          </cell>
          <cell r="I471"/>
          <cell r="J471" t="str">
            <v>cái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E472" t="str">
            <v>E-1cx1.5</v>
          </cell>
          <cell r="F472">
            <v>3500</v>
          </cell>
          <cell r="H472" t="str">
            <v>E</v>
          </cell>
          <cell r="I472"/>
          <cell r="J472" t="str">
            <v>cái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E473" t="str">
            <v>EZC100B3040</v>
          </cell>
          <cell r="F473">
            <v>500000</v>
          </cell>
          <cell r="G473" t="str">
            <v>EZC100B3040</v>
          </cell>
          <cell r="H473" t="str">
            <v>E</v>
          </cell>
          <cell r="J473" t="str">
            <v>cái</v>
          </cell>
          <cell r="K473">
            <v>1</v>
          </cell>
          <cell r="L473">
            <v>0</v>
          </cell>
          <cell r="M473">
            <v>0</v>
          </cell>
          <cell r="N473">
            <v>1</v>
          </cell>
          <cell r="O473">
            <v>0</v>
          </cell>
          <cell r="P473">
            <v>1</v>
          </cell>
          <cell r="Q473">
            <v>0</v>
          </cell>
          <cell r="R473"/>
          <cell r="S473"/>
        </row>
        <row r="474">
          <cell r="E474" t="str">
            <v>EZC100H3075</v>
          </cell>
          <cell r="G474" t="str">
            <v>EZC100H3075</v>
          </cell>
          <cell r="H474" t="str">
            <v>E</v>
          </cell>
          <cell r="J474" t="str">
            <v>cái</v>
          </cell>
          <cell r="K474">
            <v>2</v>
          </cell>
          <cell r="L474">
            <v>0</v>
          </cell>
          <cell r="M474">
            <v>0</v>
          </cell>
          <cell r="N474">
            <v>2</v>
          </cell>
          <cell r="O474">
            <v>0</v>
          </cell>
          <cell r="P474">
            <v>2</v>
          </cell>
          <cell r="Q474">
            <v>0</v>
          </cell>
          <cell r="R474"/>
          <cell r="S474"/>
        </row>
        <row r="475">
          <cell r="E475" t="str">
            <v>O-34</v>
          </cell>
          <cell r="F475">
            <v>20000</v>
          </cell>
          <cell r="H475" t="str">
            <v>E</v>
          </cell>
          <cell r="I475"/>
          <cell r="J475" t="str">
            <v>cái</v>
          </cell>
          <cell r="K475">
            <v>15</v>
          </cell>
          <cell r="L475">
            <v>0</v>
          </cell>
          <cell r="M475">
            <v>0</v>
          </cell>
          <cell r="N475">
            <v>15</v>
          </cell>
          <cell r="O475">
            <v>0</v>
          </cell>
          <cell r="P475">
            <v>15</v>
          </cell>
          <cell r="Q475">
            <v>0</v>
          </cell>
        </row>
        <row r="476">
          <cell r="E476" t="str">
            <v>K1B1002HLH</v>
          </cell>
          <cell r="G476" t="str">
            <v>K1B1002HLH</v>
          </cell>
          <cell r="H476" t="str">
            <v>E</v>
          </cell>
          <cell r="J476" t="str">
            <v xml:space="preserve"> cái</v>
          </cell>
          <cell r="K476">
            <v>10</v>
          </cell>
          <cell r="L476">
            <v>0</v>
          </cell>
          <cell r="M476">
            <v>0</v>
          </cell>
          <cell r="N476">
            <v>10</v>
          </cell>
          <cell r="O476">
            <v>0</v>
          </cell>
          <cell r="P476">
            <v>10</v>
          </cell>
          <cell r="Q476">
            <v>0</v>
          </cell>
          <cell r="R476"/>
          <cell r="S476"/>
        </row>
        <row r="477">
          <cell r="E477" t="str">
            <v>EZC100H1040</v>
          </cell>
          <cell r="G477" t="str">
            <v>EZC100H1040</v>
          </cell>
          <cell r="H477" t="str">
            <v>E</v>
          </cell>
          <cell r="J477" t="str">
            <v>cái</v>
          </cell>
          <cell r="K477">
            <v>15</v>
          </cell>
          <cell r="L477">
            <v>0</v>
          </cell>
          <cell r="M477">
            <v>0</v>
          </cell>
          <cell r="N477">
            <v>15</v>
          </cell>
          <cell r="O477">
            <v>0</v>
          </cell>
          <cell r="P477">
            <v>15</v>
          </cell>
          <cell r="Q477">
            <v>0</v>
          </cell>
          <cell r="R477"/>
          <cell r="S477"/>
        </row>
        <row r="478">
          <cell r="E478" t="str">
            <v>400WV</v>
          </cell>
          <cell r="G478"/>
          <cell r="H478" t="str">
            <v>E</v>
          </cell>
          <cell r="I478"/>
          <cell r="J478" t="str">
            <v>cái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E479" t="str">
            <v>LRD22</v>
          </cell>
          <cell r="F479">
            <v>422000</v>
          </cell>
          <cell r="G479" t="str">
            <v>LRD22</v>
          </cell>
          <cell r="H479" t="str">
            <v>E</v>
          </cell>
          <cell r="J479" t="str">
            <v>cái</v>
          </cell>
          <cell r="K479">
            <v>2</v>
          </cell>
          <cell r="L479">
            <v>0</v>
          </cell>
          <cell r="M479">
            <v>0</v>
          </cell>
          <cell r="N479">
            <v>2</v>
          </cell>
          <cell r="O479">
            <v>0</v>
          </cell>
          <cell r="P479">
            <v>2</v>
          </cell>
          <cell r="Q479">
            <v>5</v>
          </cell>
          <cell r="R479">
            <v>10</v>
          </cell>
          <cell r="S479" t="str">
            <v>6 tháng</v>
          </cell>
        </row>
        <row r="480">
          <cell r="E480" t="str">
            <v>LRD32</v>
          </cell>
          <cell r="F480">
            <v>550000</v>
          </cell>
          <cell r="G480" t="str">
            <v>LRD32</v>
          </cell>
          <cell r="H480" t="str">
            <v>E</v>
          </cell>
          <cell r="J480" t="str">
            <v>cái</v>
          </cell>
          <cell r="K480">
            <v>2</v>
          </cell>
          <cell r="L480">
            <v>0</v>
          </cell>
          <cell r="M480">
            <v>0</v>
          </cell>
          <cell r="N480">
            <v>2</v>
          </cell>
          <cell r="O480">
            <v>0</v>
          </cell>
          <cell r="P480">
            <v>2</v>
          </cell>
          <cell r="Q480">
            <v>5</v>
          </cell>
          <cell r="R480">
            <v>10</v>
          </cell>
          <cell r="S480" t="str">
            <v>6 tháng</v>
          </cell>
        </row>
        <row r="481">
          <cell r="E481" t="str">
            <v>LRD12</v>
          </cell>
          <cell r="F481">
            <v>369000</v>
          </cell>
          <cell r="G481" t="str">
            <v>LRD12</v>
          </cell>
          <cell r="H481" t="str">
            <v>E</v>
          </cell>
          <cell r="J481" t="str">
            <v>cái</v>
          </cell>
          <cell r="K481">
            <v>12</v>
          </cell>
          <cell r="L481">
            <v>0</v>
          </cell>
          <cell r="M481">
            <v>0</v>
          </cell>
          <cell r="N481">
            <v>12</v>
          </cell>
          <cell r="O481">
            <v>0</v>
          </cell>
          <cell r="P481">
            <v>12</v>
          </cell>
          <cell r="Q481">
            <v>5</v>
          </cell>
          <cell r="R481">
            <v>10</v>
          </cell>
          <cell r="S481" t="str">
            <v>6 tháng</v>
          </cell>
        </row>
        <row r="482">
          <cell r="E482" t="str">
            <v>LC1D40AM7</v>
          </cell>
          <cell r="F482">
            <v>1355000</v>
          </cell>
          <cell r="G482" t="str">
            <v>LC1D40AM7</v>
          </cell>
          <cell r="H482" t="str">
            <v>E</v>
          </cell>
          <cell r="J482" t="str">
            <v>cái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/>
          <cell r="S482"/>
        </row>
        <row r="483">
          <cell r="E483" t="str">
            <v>LV516303</v>
          </cell>
          <cell r="F483">
            <v>2120000</v>
          </cell>
          <cell r="G483" t="str">
            <v>LV516303</v>
          </cell>
          <cell r="H483" t="str">
            <v>E</v>
          </cell>
          <cell r="J483" t="str">
            <v>cái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2</v>
          </cell>
          <cell r="R483">
            <v>4</v>
          </cell>
          <cell r="S483" t="str">
            <v>1 năm</v>
          </cell>
        </row>
        <row r="484">
          <cell r="E484" t="str">
            <v>LRE32</v>
          </cell>
          <cell r="F484">
            <v>656000</v>
          </cell>
          <cell r="G484" t="str">
            <v>LRE32</v>
          </cell>
          <cell r="H484" t="str">
            <v>E</v>
          </cell>
          <cell r="J484" t="str">
            <v>cái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/>
          <cell r="S484"/>
        </row>
        <row r="485">
          <cell r="E485" t="str">
            <v>EZC250F3225</v>
          </cell>
          <cell r="F485">
            <v>2886000</v>
          </cell>
          <cell r="G485" t="str">
            <v xml:space="preserve">EZC250F3225 </v>
          </cell>
          <cell r="H485" t="str">
            <v>E</v>
          </cell>
          <cell r="J485" t="str">
            <v>cái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/>
          <cell r="S485"/>
        </row>
        <row r="486">
          <cell r="E486" t="str">
            <v>PNE TTH 110LA</v>
          </cell>
          <cell r="F486"/>
          <cell r="G486"/>
          <cell r="H486" t="str">
            <v>E</v>
          </cell>
          <cell r="I486"/>
          <cell r="J486" t="str">
            <v>cái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E487" t="str">
            <v>FM3509DY</v>
          </cell>
          <cell r="F487"/>
          <cell r="G487" t="str">
            <v>DHW750</v>
          </cell>
          <cell r="H487" t="str">
            <v>E</v>
          </cell>
          <cell r="J487" t="str">
            <v>cái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/>
          <cell r="S487"/>
        </row>
        <row r="488">
          <cell r="E488" t="str">
            <v>O-GS911K</v>
          </cell>
          <cell r="F488">
            <v>1470000</v>
          </cell>
          <cell r="G488" t="str">
            <v>GS911K</v>
          </cell>
          <cell r="H488" t="str">
            <v>SPCT</v>
          </cell>
          <cell r="J488" t="str">
            <v>cái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2</v>
          </cell>
          <cell r="R488">
            <v>4</v>
          </cell>
          <cell r="S488" t="str">
            <v>đăt dự phòng</v>
          </cell>
        </row>
        <row r="489">
          <cell r="E489" t="str">
            <v>TKN-6</v>
          </cell>
          <cell r="F489">
            <v>2000</v>
          </cell>
          <cell r="G489" t="str">
            <v>6F</v>
          </cell>
          <cell r="H489" t="str">
            <v>A</v>
          </cell>
          <cell r="J489" t="str">
            <v>bì</v>
          </cell>
          <cell r="K489">
            <v>135</v>
          </cell>
          <cell r="L489">
            <v>0</v>
          </cell>
          <cell r="M489">
            <v>0</v>
          </cell>
          <cell r="N489">
            <v>135</v>
          </cell>
          <cell r="O489">
            <v>0</v>
          </cell>
          <cell r="P489">
            <v>135</v>
          </cell>
          <cell r="Q489">
            <v>15</v>
          </cell>
          <cell r="R489">
            <v>30</v>
          </cell>
          <cell r="S489" t="str">
            <v>1 năm</v>
          </cell>
        </row>
        <row r="490">
          <cell r="E490" t="str">
            <v>TKN-8</v>
          </cell>
          <cell r="F490">
            <v>3000</v>
          </cell>
          <cell r="G490" t="str">
            <v>7F</v>
          </cell>
          <cell r="H490" t="str">
            <v>A</v>
          </cell>
          <cell r="J490" t="str">
            <v>bì</v>
          </cell>
          <cell r="K490">
            <v>105</v>
          </cell>
          <cell r="L490">
            <v>0</v>
          </cell>
          <cell r="M490">
            <v>0</v>
          </cell>
          <cell r="N490">
            <v>105</v>
          </cell>
          <cell r="O490">
            <v>0</v>
          </cell>
          <cell r="P490">
            <v>105</v>
          </cell>
          <cell r="Q490">
            <v>15</v>
          </cell>
          <cell r="R490">
            <v>30</v>
          </cell>
          <cell r="S490" t="str">
            <v>1 năm</v>
          </cell>
        </row>
        <row r="491">
          <cell r="E491" t="str">
            <v>CCT15720</v>
          </cell>
          <cell r="F491">
            <v>500000</v>
          </cell>
          <cell r="H491" t="str">
            <v>E</v>
          </cell>
          <cell r="I491"/>
          <cell r="J491" t="str">
            <v>cái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</row>
        <row r="492">
          <cell r="E492" t="str">
            <v>O-168</v>
          </cell>
          <cell r="F492">
            <v>600000</v>
          </cell>
          <cell r="G492" t="str">
            <v>CCT1544</v>
          </cell>
          <cell r="H492" t="str">
            <v>E</v>
          </cell>
          <cell r="J492" t="str">
            <v>cái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1</v>
          </cell>
          <cell r="R492">
            <v>2</v>
          </cell>
          <cell r="S492" t="str">
            <v>đăt dự phòng</v>
          </cell>
        </row>
        <row r="493">
          <cell r="E493" t="str">
            <v>METSECT5CC020</v>
          </cell>
          <cell r="F493">
            <v>500000</v>
          </cell>
          <cell r="G493" t="str">
            <v>METSECT5CC020</v>
          </cell>
          <cell r="H493" t="str">
            <v>E</v>
          </cell>
          <cell r="J493" t="str">
            <v>cái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</v>
          </cell>
          <cell r="R493">
            <v>4</v>
          </cell>
          <cell r="S493" t="str">
            <v>đăt dự phòng</v>
          </cell>
        </row>
        <row r="494">
          <cell r="E494" t="str">
            <v>O-167</v>
          </cell>
          <cell r="F494">
            <v>16000</v>
          </cell>
          <cell r="H494" t="str">
            <v>O</v>
          </cell>
          <cell r="I494"/>
          <cell r="J494" t="str">
            <v>cái</v>
          </cell>
          <cell r="K494">
            <v>18</v>
          </cell>
          <cell r="L494">
            <v>0</v>
          </cell>
          <cell r="M494">
            <v>0</v>
          </cell>
          <cell r="N494">
            <v>18</v>
          </cell>
          <cell r="O494">
            <v>0</v>
          </cell>
          <cell r="P494">
            <v>18</v>
          </cell>
          <cell r="Q494">
            <v>0</v>
          </cell>
        </row>
        <row r="495">
          <cell r="E495" t="str">
            <v>B-030</v>
          </cell>
          <cell r="F495">
            <v>14000</v>
          </cell>
          <cell r="G495" t="str">
            <v>67x39x32x9.4cm</v>
          </cell>
          <cell r="H495" t="str">
            <v>B</v>
          </cell>
          <cell r="J495" t="str">
            <v>cái</v>
          </cell>
          <cell r="K495">
            <v>150</v>
          </cell>
          <cell r="L495">
            <v>0</v>
          </cell>
          <cell r="M495">
            <v>0</v>
          </cell>
          <cell r="N495">
            <v>150</v>
          </cell>
          <cell r="O495">
            <v>0</v>
          </cell>
          <cell r="P495">
            <v>150</v>
          </cell>
          <cell r="Q495">
            <v>50</v>
          </cell>
          <cell r="R495">
            <v>100</v>
          </cell>
          <cell r="S495" t="str">
            <v>6 tháng</v>
          </cell>
        </row>
        <row r="496">
          <cell r="E496" t="str">
            <v>O-096</v>
          </cell>
          <cell r="F496">
            <v>44650</v>
          </cell>
          <cell r="H496" t="str">
            <v>B</v>
          </cell>
          <cell r="I496"/>
          <cell r="J496" t="str">
            <v>cuộn</v>
          </cell>
          <cell r="K496">
            <v>11</v>
          </cell>
          <cell r="L496">
            <v>0</v>
          </cell>
          <cell r="M496">
            <v>0</v>
          </cell>
          <cell r="N496">
            <v>11</v>
          </cell>
          <cell r="O496">
            <v>0</v>
          </cell>
          <cell r="P496">
            <v>11</v>
          </cell>
          <cell r="Q496">
            <v>0</v>
          </cell>
        </row>
        <row r="497">
          <cell r="E497" t="str">
            <v>O-095</v>
          </cell>
          <cell r="F497">
            <v>44650</v>
          </cell>
          <cell r="H497" t="str">
            <v>B</v>
          </cell>
          <cell r="I497"/>
          <cell r="J497" t="str">
            <v>cuộn</v>
          </cell>
          <cell r="K497">
            <v>12</v>
          </cell>
          <cell r="L497">
            <v>0</v>
          </cell>
          <cell r="M497">
            <v>0</v>
          </cell>
          <cell r="N497">
            <v>12</v>
          </cell>
          <cell r="O497">
            <v>0</v>
          </cell>
          <cell r="P497">
            <v>12</v>
          </cell>
          <cell r="Q497">
            <v>0</v>
          </cell>
        </row>
        <row r="498">
          <cell r="E498" t="str">
            <v>O-CD03</v>
          </cell>
          <cell r="F498">
            <v>145000</v>
          </cell>
          <cell r="H498" t="str">
            <v>SPAT</v>
          </cell>
          <cell r="I498"/>
          <cell r="J498" t="str">
            <v>cái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E499" t="str">
            <v>O-NSS21</v>
          </cell>
          <cell r="F499">
            <v>10000</v>
          </cell>
          <cell r="G499" t="str">
            <v>DN15</v>
          </cell>
          <cell r="H499" t="str">
            <v>A</v>
          </cell>
          <cell r="J499" t="str">
            <v>cái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5</v>
          </cell>
          <cell r="R499">
            <v>10</v>
          </cell>
          <cell r="S499" t="str">
            <v>6 tháng</v>
          </cell>
        </row>
        <row r="500">
          <cell r="E500" t="str">
            <v>O-VX2</v>
          </cell>
          <cell r="F500">
            <v>87750</v>
          </cell>
          <cell r="G500" t="str">
            <v>TGCN-28829</v>
          </cell>
          <cell r="H500" t="str">
            <v>A</v>
          </cell>
          <cell r="J500" t="str">
            <v>bì</v>
          </cell>
          <cell r="K500">
            <v>2</v>
          </cell>
          <cell r="L500">
            <v>0</v>
          </cell>
          <cell r="M500">
            <v>0</v>
          </cell>
          <cell r="N500">
            <v>2</v>
          </cell>
          <cell r="O500">
            <v>0</v>
          </cell>
          <cell r="P500">
            <v>2</v>
          </cell>
          <cell r="Q500">
            <v>1</v>
          </cell>
          <cell r="R500">
            <v>2</v>
          </cell>
          <cell r="S500" t="str">
            <v>3 tháng</v>
          </cell>
        </row>
        <row r="501">
          <cell r="E501" t="str">
            <v>O-VX3</v>
          </cell>
          <cell r="F501">
            <v>250000</v>
          </cell>
          <cell r="G501" t="str">
            <v>TGCN-28830</v>
          </cell>
          <cell r="H501" t="str">
            <v>A</v>
          </cell>
          <cell r="J501" t="str">
            <v>bì</v>
          </cell>
          <cell r="K501">
            <v>3</v>
          </cell>
          <cell r="L501">
            <v>0</v>
          </cell>
          <cell r="M501">
            <v>0</v>
          </cell>
          <cell r="N501">
            <v>3</v>
          </cell>
          <cell r="O501">
            <v>0</v>
          </cell>
          <cell r="P501">
            <v>3</v>
          </cell>
          <cell r="Q501">
            <v>1</v>
          </cell>
          <cell r="R501">
            <v>2</v>
          </cell>
          <cell r="S501" t="str">
            <v>3 tháng</v>
          </cell>
        </row>
        <row r="502">
          <cell r="E502" t="str">
            <v>O-RV4</v>
          </cell>
          <cell r="F502">
            <v>70000</v>
          </cell>
          <cell r="G502" t="str">
            <v>R412T</v>
          </cell>
          <cell r="H502" t="str">
            <v>A</v>
          </cell>
          <cell r="J502" t="str">
            <v>cái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2</v>
          </cell>
          <cell r="R502">
            <v>4</v>
          </cell>
          <cell r="S502" t="str">
            <v>6 tháng</v>
          </cell>
        </row>
        <row r="503">
          <cell r="E503" t="str">
            <v>O-RV5</v>
          </cell>
          <cell r="F503">
            <v>75000</v>
          </cell>
          <cell r="G503" t="str">
            <v>R512T</v>
          </cell>
          <cell r="H503" t="str">
            <v>A</v>
          </cell>
          <cell r="J503" t="str">
            <v>cái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2</v>
          </cell>
          <cell r="R503">
            <v>4</v>
          </cell>
          <cell r="S503" t="str">
            <v>6 tháng</v>
          </cell>
        </row>
        <row r="504">
          <cell r="E504" t="str">
            <v>PP-GF20</v>
          </cell>
          <cell r="F504">
            <v>3600000</v>
          </cell>
          <cell r="G504" t="str">
            <v>KRIPAL</v>
          </cell>
          <cell r="H504" t="str">
            <v>W</v>
          </cell>
          <cell r="J504" t="str">
            <v>cái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</v>
          </cell>
          <cell r="R504">
            <v>4</v>
          </cell>
          <cell r="S504" t="str">
            <v>đăt dự phòng</v>
          </cell>
        </row>
        <row r="505">
          <cell r="E505" t="str">
            <v>O-15A-20A</v>
          </cell>
          <cell r="F505">
            <v>80000</v>
          </cell>
          <cell r="H505" t="str">
            <v>E</v>
          </cell>
          <cell r="I505"/>
          <cell r="J505" t="str">
            <v>cái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E506" t="str">
            <v>O-NT21</v>
          </cell>
          <cell r="F506">
            <v>2500</v>
          </cell>
          <cell r="H506" t="str">
            <v>W</v>
          </cell>
          <cell r="I506"/>
          <cell r="J506" t="str">
            <v>cái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E507" t="str">
            <v>O-SR-918</v>
          </cell>
          <cell r="F507">
            <v>700000</v>
          </cell>
          <cell r="H507" t="str">
            <v>SPAT</v>
          </cell>
          <cell r="I507"/>
          <cell r="J507" t="str">
            <v>cái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8">
          <cell r="E508" t="str">
            <v>O-FJ-T09B2</v>
          </cell>
          <cell r="F508">
            <v>5500000</v>
          </cell>
          <cell r="G508" t="str">
            <v>FJ-T09B2</v>
          </cell>
          <cell r="H508" t="str">
            <v>O</v>
          </cell>
          <cell r="J508" t="str">
            <v>cái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</v>
          </cell>
          <cell r="R508">
            <v>4</v>
          </cell>
          <cell r="S508" t="str">
            <v>1 năm</v>
          </cell>
        </row>
        <row r="509">
          <cell r="E509" t="str">
            <v>O-0518/1218</v>
          </cell>
          <cell r="F509">
            <v>537000</v>
          </cell>
          <cell r="H509" t="str">
            <v>O</v>
          </cell>
          <cell r="I509"/>
          <cell r="J509" t="str">
            <v>cái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E510" t="str">
            <v>O-XR20CX</v>
          </cell>
          <cell r="F510">
            <v>2250000</v>
          </cell>
          <cell r="G510" t="str">
            <v>XR20CX</v>
          </cell>
          <cell r="H510" t="str">
            <v>SPCT</v>
          </cell>
          <cell r="J510" t="str">
            <v>cái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</v>
          </cell>
          <cell r="R510">
            <v>2</v>
          </cell>
          <cell r="S510" t="str">
            <v>đăt dự phòng</v>
          </cell>
        </row>
        <row r="511">
          <cell r="E511" t="str">
            <v>O-XR40CX</v>
          </cell>
          <cell r="F511">
            <v>2450000</v>
          </cell>
          <cell r="G511" t="str">
            <v>XR40CX</v>
          </cell>
          <cell r="H511" t="str">
            <v>SPCT</v>
          </cell>
          <cell r="J511" t="str">
            <v>cái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1</v>
          </cell>
          <cell r="R511">
            <v>2</v>
          </cell>
          <cell r="S511" t="str">
            <v>đăt dự phòng</v>
          </cell>
        </row>
        <row r="512">
          <cell r="E512" t="str">
            <v>Senko-2</v>
          </cell>
          <cell r="F512">
            <v>600000</v>
          </cell>
          <cell r="G512"/>
          <cell r="H512" t="str">
            <v>E</v>
          </cell>
          <cell r="I512"/>
          <cell r="J512" t="str">
            <v>cái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E513" t="str">
            <v>TKN-05</v>
          </cell>
          <cell r="F513">
            <v>2500</v>
          </cell>
          <cell r="G513" t="str">
            <v>5F</v>
          </cell>
          <cell r="H513" t="str">
            <v>A</v>
          </cell>
          <cell r="J513" t="str">
            <v>bì</v>
          </cell>
          <cell r="K513">
            <v>250</v>
          </cell>
          <cell r="L513">
            <v>0</v>
          </cell>
          <cell r="M513">
            <v>0</v>
          </cell>
          <cell r="N513">
            <v>250</v>
          </cell>
          <cell r="O513">
            <v>0</v>
          </cell>
          <cell r="P513">
            <v>250</v>
          </cell>
          <cell r="Q513">
            <v>15</v>
          </cell>
          <cell r="R513">
            <v>30</v>
          </cell>
          <cell r="S513" t="str">
            <v>1 năm</v>
          </cell>
        </row>
        <row r="514">
          <cell r="E514" t="str">
            <v>TKN-04</v>
          </cell>
          <cell r="F514">
            <v>2000</v>
          </cell>
          <cell r="G514" t="str">
            <v>4F</v>
          </cell>
          <cell r="H514" t="str">
            <v>A</v>
          </cell>
          <cell r="J514" t="str">
            <v>bì</v>
          </cell>
          <cell r="K514">
            <v>620</v>
          </cell>
          <cell r="L514">
            <v>0</v>
          </cell>
          <cell r="M514">
            <v>0</v>
          </cell>
          <cell r="N514">
            <v>620</v>
          </cell>
          <cell r="O514">
            <v>0</v>
          </cell>
          <cell r="P514">
            <v>620</v>
          </cell>
          <cell r="Q514">
            <v>15</v>
          </cell>
          <cell r="R514">
            <v>30</v>
          </cell>
          <cell r="S514" t="str">
            <v>1 năm</v>
          </cell>
        </row>
        <row r="515">
          <cell r="E515" t="str">
            <v>TKN-03</v>
          </cell>
          <cell r="F515">
            <v>1500</v>
          </cell>
          <cell r="G515" t="str">
            <v>3F</v>
          </cell>
          <cell r="H515" t="str">
            <v>A</v>
          </cell>
          <cell r="J515" t="str">
            <v>bì</v>
          </cell>
          <cell r="K515">
            <v>30</v>
          </cell>
          <cell r="L515">
            <v>0</v>
          </cell>
          <cell r="M515">
            <v>0</v>
          </cell>
          <cell r="N515">
            <v>30</v>
          </cell>
          <cell r="O515">
            <v>0</v>
          </cell>
          <cell r="P515">
            <v>30</v>
          </cell>
          <cell r="Q515">
            <v>15</v>
          </cell>
          <cell r="R515">
            <v>30</v>
          </cell>
          <cell r="S515" t="str">
            <v>1 năm</v>
          </cell>
        </row>
        <row r="516">
          <cell r="E516" t="str">
            <v>O-VX5</v>
          </cell>
          <cell r="F516">
            <v>250000</v>
          </cell>
          <cell r="G516" t="str">
            <v>TGCN-28831</v>
          </cell>
          <cell r="H516" t="str">
            <v>A</v>
          </cell>
          <cell r="J516" t="str">
            <v>bì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1</v>
          </cell>
          <cell r="R516">
            <v>2</v>
          </cell>
          <cell r="S516" t="str">
            <v>3 tháng</v>
          </cell>
        </row>
        <row r="517">
          <cell r="E517" t="str">
            <v>O-SML</v>
          </cell>
          <cell r="F517">
            <v>230000</v>
          </cell>
          <cell r="G517" t="str">
            <v>SML</v>
          </cell>
          <cell r="H517" t="str">
            <v>SPCT</v>
          </cell>
          <cell r="J517" t="str">
            <v>cái</v>
          </cell>
          <cell r="K517">
            <v>20</v>
          </cell>
          <cell r="L517">
            <v>0</v>
          </cell>
          <cell r="M517">
            <v>0</v>
          </cell>
          <cell r="N517">
            <v>20</v>
          </cell>
          <cell r="O517">
            <v>0</v>
          </cell>
          <cell r="P517">
            <v>20</v>
          </cell>
          <cell r="Q517">
            <v>5</v>
          </cell>
          <cell r="R517">
            <v>10</v>
          </cell>
          <cell r="S517" t="str">
            <v>đăt dự phòng</v>
          </cell>
        </row>
        <row r="518">
          <cell r="E518" t="str">
            <v>O-DTS107</v>
          </cell>
          <cell r="F518">
            <v>325000</v>
          </cell>
          <cell r="H518" t="str">
            <v>E</v>
          </cell>
          <cell r="I518"/>
          <cell r="J518" t="str">
            <v>cái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</row>
        <row r="519">
          <cell r="E519" t="str">
            <v>O-R34</v>
          </cell>
          <cell r="F519">
            <v>230000</v>
          </cell>
          <cell r="G519" t="str">
            <v>D34</v>
          </cell>
          <cell r="H519" t="str">
            <v>W</v>
          </cell>
          <cell r="J519" t="str">
            <v>cái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2</v>
          </cell>
          <cell r="R519">
            <v>4</v>
          </cell>
          <cell r="S519" t="str">
            <v>Đăt dự phòng</v>
          </cell>
        </row>
        <row r="520">
          <cell r="E520" t="str">
            <v>D65</v>
          </cell>
          <cell r="F520">
            <v>350000</v>
          </cell>
          <cell r="G520" t="str">
            <v>D65</v>
          </cell>
          <cell r="H520" t="str">
            <v>SPBC</v>
          </cell>
          <cell r="J520" t="str">
            <v>cái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2</v>
          </cell>
          <cell r="R520">
            <v>4</v>
          </cell>
          <cell r="S520" t="str">
            <v>đăt dự phòng</v>
          </cell>
        </row>
        <row r="521">
          <cell r="E521" t="str">
            <v>K-168</v>
          </cell>
          <cell r="F521">
            <v>250000</v>
          </cell>
          <cell r="G521"/>
          <cell r="H521" t="str">
            <v>T</v>
          </cell>
          <cell r="I521"/>
          <cell r="J521" t="str">
            <v>cái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E522" t="str">
            <v>T-KRIVE</v>
          </cell>
          <cell r="F522">
            <v>80000</v>
          </cell>
          <cell r="G522"/>
          <cell r="H522" t="str">
            <v>T</v>
          </cell>
          <cell r="I522"/>
          <cell r="J522" t="str">
            <v>cái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E523" t="str">
            <v>BNC</v>
          </cell>
          <cell r="F523">
            <v>1200000</v>
          </cell>
          <cell r="G523" t="str">
            <v>PRC-406FH</v>
          </cell>
          <cell r="H523" t="str">
            <v>SPAT</v>
          </cell>
          <cell r="J523" t="str">
            <v>cái</v>
          </cell>
          <cell r="K523">
            <v>8</v>
          </cell>
          <cell r="L523">
            <v>0</v>
          </cell>
          <cell r="M523">
            <v>0</v>
          </cell>
          <cell r="N523">
            <v>8</v>
          </cell>
          <cell r="O523">
            <v>0</v>
          </cell>
          <cell r="P523">
            <v>8</v>
          </cell>
          <cell r="Q523">
            <v>2</v>
          </cell>
          <cell r="R523">
            <v>4</v>
          </cell>
          <cell r="S523" t="str">
            <v>đăt dự phòng</v>
          </cell>
        </row>
        <row r="524">
          <cell r="E524" t="str">
            <v>3.5-2AV</v>
          </cell>
          <cell r="F524">
            <v>2240000</v>
          </cell>
          <cell r="G524" t="str">
            <v>3.5-2AV</v>
          </cell>
          <cell r="H524" t="str">
            <v>SPAT</v>
          </cell>
          <cell r="J524" t="str">
            <v>cái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</v>
          </cell>
          <cell r="R524">
            <v>4</v>
          </cell>
          <cell r="S524" t="str">
            <v>đăt dự phòng</v>
          </cell>
        </row>
        <row r="525">
          <cell r="E525" t="str">
            <v>ĐL-18W</v>
          </cell>
          <cell r="H525" t="str">
            <v>E</v>
          </cell>
          <cell r="I525"/>
          <cell r="J525" t="str">
            <v>cái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E526" t="str">
            <v>P-20</v>
          </cell>
          <cell r="F526">
            <v>35000</v>
          </cell>
          <cell r="H526" t="str">
            <v>SPXNT</v>
          </cell>
          <cell r="I526"/>
          <cell r="J526" t="str">
            <v>cái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E527" t="str">
            <v>MSN-49</v>
          </cell>
          <cell r="F527">
            <v>20000</v>
          </cell>
          <cell r="G527" t="str">
            <v>DN40</v>
          </cell>
          <cell r="H527" t="str">
            <v>A</v>
          </cell>
          <cell r="J527" t="str">
            <v>cái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5</v>
          </cell>
          <cell r="R527">
            <v>10</v>
          </cell>
          <cell r="S527" t="str">
            <v>6 tháng</v>
          </cell>
        </row>
        <row r="528">
          <cell r="E528" t="str">
            <v>BL200X50</v>
          </cell>
          <cell r="F528">
            <v>210000</v>
          </cell>
          <cell r="H528" t="str">
            <v>SPXNT</v>
          </cell>
          <cell r="I528"/>
          <cell r="J528" t="str">
            <v>cái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E529" t="str">
            <v>BL70X80</v>
          </cell>
          <cell r="F529">
            <v>500000</v>
          </cell>
          <cell r="H529" t="str">
            <v>SPXNT</v>
          </cell>
          <cell r="I529"/>
          <cell r="J529" t="str">
            <v>cái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</row>
        <row r="530">
          <cell r="E530" t="str">
            <v>T775b2040</v>
          </cell>
          <cell r="F530">
            <v>14500000</v>
          </cell>
          <cell r="G530" t="str">
            <v>T775b2040</v>
          </cell>
          <cell r="H530" t="str">
            <v>SPĐH</v>
          </cell>
          <cell r="I530"/>
          <cell r="J530" t="str">
            <v>cái</v>
          </cell>
          <cell r="K530">
            <v>1</v>
          </cell>
          <cell r="L530">
            <v>0</v>
          </cell>
          <cell r="M530">
            <v>0</v>
          </cell>
          <cell r="N530">
            <v>1</v>
          </cell>
          <cell r="O530">
            <v>0</v>
          </cell>
          <cell r="P530">
            <v>1</v>
          </cell>
          <cell r="Q530">
            <v>0</v>
          </cell>
          <cell r="R530"/>
          <cell r="S530"/>
        </row>
        <row r="531">
          <cell r="E531" t="str">
            <v>T775U2006</v>
          </cell>
          <cell r="F531">
            <v>12650000</v>
          </cell>
          <cell r="G531" t="str">
            <v>T775U2006</v>
          </cell>
          <cell r="H531" t="str">
            <v>SPĐH</v>
          </cell>
          <cell r="J531" t="str">
            <v>cái</v>
          </cell>
          <cell r="K531">
            <v>2</v>
          </cell>
          <cell r="L531">
            <v>0</v>
          </cell>
          <cell r="M531">
            <v>0</v>
          </cell>
          <cell r="N531">
            <v>2</v>
          </cell>
          <cell r="O531">
            <v>0</v>
          </cell>
          <cell r="P531">
            <v>2</v>
          </cell>
          <cell r="Q531">
            <v>1</v>
          </cell>
          <cell r="R531">
            <v>2</v>
          </cell>
          <cell r="S531" t="str">
            <v>đăt dự phòng</v>
          </cell>
        </row>
        <row r="532">
          <cell r="E532" t="str">
            <v>6207E</v>
          </cell>
          <cell r="F532">
            <v>85000</v>
          </cell>
          <cell r="G532">
            <v>32010</v>
          </cell>
          <cell r="H532" t="str">
            <v>A</v>
          </cell>
          <cell r="J532" t="str">
            <v>cái</v>
          </cell>
          <cell r="K532">
            <v>5</v>
          </cell>
          <cell r="L532">
            <v>0</v>
          </cell>
          <cell r="M532">
            <v>0</v>
          </cell>
          <cell r="N532">
            <v>5</v>
          </cell>
          <cell r="O532">
            <v>0</v>
          </cell>
          <cell r="P532">
            <v>5</v>
          </cell>
          <cell r="Q532">
            <v>2</v>
          </cell>
          <cell r="R532">
            <v>4</v>
          </cell>
          <cell r="S532" t="str">
            <v>đăt dự phòng</v>
          </cell>
        </row>
        <row r="533">
          <cell r="E533" t="str">
            <v>CORN - 21</v>
          </cell>
          <cell r="F533">
            <v>12000</v>
          </cell>
          <cell r="G533" t="str">
            <v>D21</v>
          </cell>
          <cell r="H533" t="str">
            <v>W</v>
          </cell>
          <cell r="J533" t="str">
            <v>cái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10</v>
          </cell>
          <cell r="R533">
            <v>20</v>
          </cell>
          <cell r="S533" t="str">
            <v>6 tháng</v>
          </cell>
        </row>
        <row r="534">
          <cell r="E534" t="str">
            <v>MSN - 21</v>
          </cell>
          <cell r="F534">
            <v>4000</v>
          </cell>
          <cell r="G534" t="str">
            <v>D21</v>
          </cell>
          <cell r="H534" t="str">
            <v>W</v>
          </cell>
          <cell r="J534" t="str">
            <v>cái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10</v>
          </cell>
          <cell r="R534">
            <v>20</v>
          </cell>
          <cell r="S534" t="str">
            <v>1 năm</v>
          </cell>
        </row>
        <row r="535">
          <cell r="E535" t="str">
            <v>MSN - 27</v>
          </cell>
          <cell r="F535">
            <v>4000</v>
          </cell>
          <cell r="G535" t="str">
            <v>D27</v>
          </cell>
          <cell r="H535" t="str">
            <v>W</v>
          </cell>
          <cell r="J535" t="str">
            <v>cái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10</v>
          </cell>
          <cell r="R535">
            <v>20</v>
          </cell>
          <cell r="S535" t="str">
            <v>1 năm</v>
          </cell>
        </row>
        <row r="536">
          <cell r="E536" t="str">
            <v>060B017166C</v>
          </cell>
          <cell r="G536" t="str">
            <v>060B217666</v>
          </cell>
          <cell r="H536" t="str">
            <v>SPĐH</v>
          </cell>
          <cell r="J536" t="str">
            <v>cái</v>
          </cell>
          <cell r="K536">
            <v>1</v>
          </cell>
          <cell r="L536">
            <v>0</v>
          </cell>
          <cell r="M536">
            <v>0</v>
          </cell>
          <cell r="N536">
            <v>1</v>
          </cell>
          <cell r="O536">
            <v>0</v>
          </cell>
          <cell r="P536">
            <v>1</v>
          </cell>
          <cell r="Q536">
            <v>2</v>
          </cell>
          <cell r="R536">
            <v>4</v>
          </cell>
          <cell r="S536" t="str">
            <v>đăt dự phòng</v>
          </cell>
        </row>
        <row r="537">
          <cell r="E537" t="str">
            <v>M12KS04</v>
          </cell>
          <cell r="H537" t="str">
            <v>E</v>
          </cell>
          <cell r="I537"/>
          <cell r="J537" t="str">
            <v>cái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E538" t="str">
            <v>PCE - 16A</v>
          </cell>
          <cell r="H538" t="str">
            <v>E</v>
          </cell>
          <cell r="I538"/>
          <cell r="J538" t="str">
            <v>cái</v>
          </cell>
          <cell r="K538">
            <v>1</v>
          </cell>
          <cell r="L538">
            <v>0</v>
          </cell>
          <cell r="M538">
            <v>0</v>
          </cell>
          <cell r="N538">
            <v>1</v>
          </cell>
          <cell r="O538">
            <v>0</v>
          </cell>
          <cell r="P538">
            <v>1</v>
          </cell>
          <cell r="Q538">
            <v>0</v>
          </cell>
        </row>
        <row r="539">
          <cell r="E539" t="str">
            <v>YSSEP323</v>
          </cell>
          <cell r="H539" t="str">
            <v>E</v>
          </cell>
          <cell r="I539"/>
          <cell r="J539" t="str">
            <v>cái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</row>
        <row r="540">
          <cell r="E540" t="str">
            <v>V2.5cm</v>
          </cell>
          <cell r="F540">
            <v>42000</v>
          </cell>
          <cell r="H540" t="str">
            <v>B</v>
          </cell>
          <cell r="I540"/>
          <cell r="J540" t="str">
            <v>cuộn</v>
          </cell>
          <cell r="K540">
            <v>41</v>
          </cell>
          <cell r="L540">
            <v>0</v>
          </cell>
          <cell r="M540">
            <v>0</v>
          </cell>
          <cell r="N540">
            <v>41</v>
          </cell>
          <cell r="O540">
            <v>0</v>
          </cell>
          <cell r="P540">
            <v>41</v>
          </cell>
          <cell r="Q540">
            <v>0</v>
          </cell>
        </row>
        <row r="541">
          <cell r="E541" t="str">
            <v>500-5GT</v>
          </cell>
          <cell r="F541">
            <v>105000</v>
          </cell>
          <cell r="H541" t="str">
            <v>A</v>
          </cell>
          <cell r="I541"/>
          <cell r="J541" t="str">
            <v>Sợi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E542" t="str">
            <v>BC42</v>
          </cell>
          <cell r="F542">
            <v>5000</v>
          </cell>
          <cell r="G542" t="str">
            <v>TGCN-30692</v>
          </cell>
          <cell r="H542" t="str">
            <v>A</v>
          </cell>
          <cell r="J542" t="str">
            <v>cái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20</v>
          </cell>
          <cell r="R542">
            <v>40</v>
          </cell>
          <cell r="S542" t="str">
            <v>1 năm</v>
          </cell>
        </row>
        <row r="543">
          <cell r="E543" t="str">
            <v>ĐA2.5cm</v>
          </cell>
          <cell r="F543">
            <v>42000</v>
          </cell>
          <cell r="H543" t="str">
            <v>B</v>
          </cell>
          <cell r="I543"/>
          <cell r="J543" t="str">
            <v>cuộn</v>
          </cell>
          <cell r="K543">
            <v>75</v>
          </cell>
          <cell r="L543">
            <v>0</v>
          </cell>
          <cell r="M543">
            <v>0</v>
          </cell>
          <cell r="N543">
            <v>75</v>
          </cell>
          <cell r="O543">
            <v>0</v>
          </cell>
          <cell r="P543">
            <v>75</v>
          </cell>
          <cell r="Q543">
            <v>0</v>
          </cell>
        </row>
        <row r="544">
          <cell r="E544" t="str">
            <v>ĐO2.5cm</v>
          </cell>
          <cell r="F544">
            <v>42000</v>
          </cell>
          <cell r="H544" t="str">
            <v>B</v>
          </cell>
          <cell r="I544"/>
          <cell r="J544" t="str">
            <v>cuộn</v>
          </cell>
          <cell r="K544">
            <v>34</v>
          </cell>
          <cell r="L544">
            <v>0</v>
          </cell>
          <cell r="M544">
            <v>0</v>
          </cell>
          <cell r="N544">
            <v>34</v>
          </cell>
          <cell r="O544">
            <v>0</v>
          </cell>
          <cell r="P544">
            <v>34</v>
          </cell>
          <cell r="Q544">
            <v>0</v>
          </cell>
        </row>
        <row r="545">
          <cell r="E545" t="str">
            <v>X2.5cm</v>
          </cell>
          <cell r="F545">
            <v>42000</v>
          </cell>
          <cell r="H545" t="str">
            <v>B</v>
          </cell>
          <cell r="I545"/>
          <cell r="J545" t="str">
            <v>cuộn</v>
          </cell>
          <cell r="K545">
            <v>16</v>
          </cell>
          <cell r="L545">
            <v>0</v>
          </cell>
          <cell r="M545">
            <v>0</v>
          </cell>
          <cell r="N545">
            <v>16</v>
          </cell>
          <cell r="O545">
            <v>0</v>
          </cell>
          <cell r="P545">
            <v>16</v>
          </cell>
          <cell r="Q545">
            <v>0</v>
          </cell>
        </row>
        <row r="546">
          <cell r="E546" t="str">
            <v>XB2.5cm</v>
          </cell>
          <cell r="F546">
            <v>42000</v>
          </cell>
          <cell r="H546" t="str">
            <v>B</v>
          </cell>
          <cell r="I546"/>
          <cell r="J546" t="str">
            <v>cuộn</v>
          </cell>
          <cell r="K546">
            <v>8</v>
          </cell>
          <cell r="L546">
            <v>0</v>
          </cell>
          <cell r="M546">
            <v>0</v>
          </cell>
          <cell r="N546">
            <v>8</v>
          </cell>
          <cell r="O546">
            <v>0</v>
          </cell>
          <cell r="P546">
            <v>8</v>
          </cell>
          <cell r="Q546">
            <v>0</v>
          </cell>
        </row>
        <row r="547">
          <cell r="E547" t="str">
            <v>MS603-3</v>
          </cell>
          <cell r="F547"/>
          <cell r="G547" t="str">
            <v>MS603-3</v>
          </cell>
          <cell r="H547" t="str">
            <v>SPBC</v>
          </cell>
          <cell r="J547" t="str">
            <v>cái</v>
          </cell>
          <cell r="K547">
            <v>27</v>
          </cell>
          <cell r="L547">
            <v>0</v>
          </cell>
          <cell r="M547">
            <v>0</v>
          </cell>
          <cell r="N547">
            <v>27</v>
          </cell>
          <cell r="O547">
            <v>0</v>
          </cell>
          <cell r="P547">
            <v>27</v>
          </cell>
          <cell r="Q547">
            <v>5</v>
          </cell>
          <cell r="R547">
            <v>10</v>
          </cell>
          <cell r="S547" t="str">
            <v>đăt dự phòng</v>
          </cell>
        </row>
        <row r="548">
          <cell r="E548" t="str">
            <v>MS480-2</v>
          </cell>
          <cell r="F548"/>
          <cell r="G548" t="str">
            <v>MS480-2</v>
          </cell>
          <cell r="H548" t="str">
            <v>SPBC</v>
          </cell>
          <cell r="J548" t="str">
            <v>cái</v>
          </cell>
          <cell r="K548">
            <v>13</v>
          </cell>
          <cell r="L548">
            <v>0</v>
          </cell>
          <cell r="M548">
            <v>0</v>
          </cell>
          <cell r="N548">
            <v>13</v>
          </cell>
          <cell r="O548">
            <v>0</v>
          </cell>
          <cell r="P548">
            <v>13</v>
          </cell>
          <cell r="Q548">
            <v>5</v>
          </cell>
          <cell r="R548">
            <v>10</v>
          </cell>
          <cell r="S548" t="str">
            <v>đăt dự phòng</v>
          </cell>
        </row>
        <row r="549">
          <cell r="E549" t="str">
            <v>CC01</v>
          </cell>
          <cell r="F549">
            <v>22500</v>
          </cell>
          <cell r="G549" t="str">
            <v>CC01</v>
          </cell>
          <cell r="H549" t="str">
            <v>O</v>
          </cell>
          <cell r="J549" t="str">
            <v>cái</v>
          </cell>
          <cell r="K549">
            <v>6</v>
          </cell>
          <cell r="L549">
            <v>0</v>
          </cell>
          <cell r="M549">
            <v>0</v>
          </cell>
          <cell r="N549">
            <v>6</v>
          </cell>
          <cell r="O549">
            <v>0</v>
          </cell>
          <cell r="P549">
            <v>6</v>
          </cell>
          <cell r="Q549">
            <v>5</v>
          </cell>
          <cell r="R549">
            <v>10</v>
          </cell>
          <cell r="S549" t="str">
            <v>6 tháng</v>
          </cell>
        </row>
        <row r="550">
          <cell r="E550" t="str">
            <v>SP-02</v>
          </cell>
          <cell r="F550">
            <v>300000</v>
          </cell>
          <cell r="G550" t="str">
            <v>TGCN-28816</v>
          </cell>
          <cell r="H550" t="str">
            <v>A</v>
          </cell>
          <cell r="J550" t="str">
            <v>bì</v>
          </cell>
          <cell r="K550">
            <v>4</v>
          </cell>
          <cell r="L550">
            <v>0</v>
          </cell>
          <cell r="M550">
            <v>0</v>
          </cell>
          <cell r="N550">
            <v>4</v>
          </cell>
          <cell r="O550">
            <v>0</v>
          </cell>
          <cell r="P550">
            <v>4</v>
          </cell>
          <cell r="Q550">
            <v>1</v>
          </cell>
          <cell r="R550">
            <v>2</v>
          </cell>
          <cell r="S550" t="str">
            <v>3 tháng</v>
          </cell>
        </row>
        <row r="551">
          <cell r="E551" t="str">
            <v>SP-03</v>
          </cell>
          <cell r="F551">
            <v>370000</v>
          </cell>
          <cell r="H551" t="str">
            <v>SPAT</v>
          </cell>
          <cell r="I551"/>
          <cell r="J551" t="str">
            <v>cái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2">
          <cell r="E552" t="str">
            <v>SP-2012</v>
          </cell>
          <cell r="F552">
            <v>2240000</v>
          </cell>
          <cell r="G552" t="str">
            <v>CV-CPW201L</v>
          </cell>
          <cell r="H552" t="str">
            <v>SPAT</v>
          </cell>
          <cell r="I552"/>
          <cell r="J552" t="str">
            <v>cái</v>
          </cell>
          <cell r="K552">
            <v>4</v>
          </cell>
          <cell r="L552">
            <v>0</v>
          </cell>
          <cell r="M552">
            <v>0</v>
          </cell>
          <cell r="N552">
            <v>4</v>
          </cell>
          <cell r="O552">
            <v>0</v>
          </cell>
          <cell r="P552">
            <v>4</v>
          </cell>
          <cell r="Q552">
            <v>2</v>
          </cell>
          <cell r="R552">
            <v>4</v>
          </cell>
          <cell r="S552" t="str">
            <v>đăt dự phòng</v>
          </cell>
        </row>
        <row r="553">
          <cell r="E553" t="str">
            <v>SPC-24Q</v>
          </cell>
          <cell r="F553">
            <v>11670000</v>
          </cell>
          <cell r="G553" t="str">
            <v>SPC-24</v>
          </cell>
          <cell r="H553" t="str">
            <v>SPBC</v>
          </cell>
          <cell r="J553" t="str">
            <v>cái</v>
          </cell>
          <cell r="K553">
            <v>1</v>
          </cell>
          <cell r="L553">
            <v>0</v>
          </cell>
          <cell r="M553">
            <v>0</v>
          </cell>
          <cell r="N553">
            <v>1</v>
          </cell>
          <cell r="O553">
            <v>0</v>
          </cell>
          <cell r="P553">
            <v>1</v>
          </cell>
          <cell r="Q553">
            <v>2</v>
          </cell>
          <cell r="R553">
            <v>4</v>
          </cell>
          <cell r="S553" t="str">
            <v>đăt dự phòng</v>
          </cell>
        </row>
        <row r="554">
          <cell r="E554" t="str">
            <v>DCP-DIMM</v>
          </cell>
          <cell r="F554">
            <v>1573000</v>
          </cell>
          <cell r="G554" t="str">
            <v>DCP-DIMM</v>
          </cell>
          <cell r="H554" t="str">
            <v>SPBC</v>
          </cell>
          <cell r="J554" t="str">
            <v>cái</v>
          </cell>
          <cell r="K554">
            <v>1</v>
          </cell>
          <cell r="L554">
            <v>0</v>
          </cell>
          <cell r="M554">
            <v>0</v>
          </cell>
          <cell r="N554">
            <v>1</v>
          </cell>
          <cell r="O554">
            <v>0</v>
          </cell>
          <cell r="P554">
            <v>1</v>
          </cell>
          <cell r="Q554">
            <v>2</v>
          </cell>
          <cell r="R554">
            <v>4</v>
          </cell>
          <cell r="S554" t="str">
            <v>đăt dự phòng</v>
          </cell>
        </row>
        <row r="555">
          <cell r="E555" t="str">
            <v>DCP-CZM</v>
          </cell>
          <cell r="F555">
            <v>1295000</v>
          </cell>
          <cell r="G555" t="str">
            <v>DCP-CZM</v>
          </cell>
          <cell r="H555" t="str">
            <v>SPBC</v>
          </cell>
          <cell r="J555" t="str">
            <v>cái</v>
          </cell>
          <cell r="K555">
            <v>1</v>
          </cell>
          <cell r="L555">
            <v>0</v>
          </cell>
          <cell r="M555">
            <v>0</v>
          </cell>
          <cell r="N555">
            <v>1</v>
          </cell>
          <cell r="O555">
            <v>0</v>
          </cell>
          <cell r="P555">
            <v>1</v>
          </cell>
          <cell r="Q555">
            <v>2</v>
          </cell>
          <cell r="R555">
            <v>4</v>
          </cell>
          <cell r="S555" t="str">
            <v>đăt dự phòng</v>
          </cell>
        </row>
        <row r="556">
          <cell r="E556" t="str">
            <v>DCP-R2ML</v>
          </cell>
          <cell r="F556">
            <v>1325000</v>
          </cell>
          <cell r="G556" t="str">
            <v>DCP - R2ML</v>
          </cell>
          <cell r="H556" t="str">
            <v>SPBC</v>
          </cell>
          <cell r="J556" t="str">
            <v>cái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</v>
          </cell>
          <cell r="R556">
            <v>4</v>
          </cell>
          <cell r="S556" t="str">
            <v>đăt dự phòng</v>
          </cell>
        </row>
        <row r="557">
          <cell r="E557" t="str">
            <v>2412E</v>
          </cell>
          <cell r="F557">
            <v>610000</v>
          </cell>
          <cell r="G557" t="str">
            <v>2412E</v>
          </cell>
          <cell r="H557" t="str">
            <v>SPBC</v>
          </cell>
          <cell r="J557" t="str">
            <v>đầu</v>
          </cell>
          <cell r="K557">
            <v>2</v>
          </cell>
          <cell r="L557">
            <v>0</v>
          </cell>
          <cell r="M557">
            <v>0</v>
          </cell>
          <cell r="N557">
            <v>2</v>
          </cell>
          <cell r="O557">
            <v>0</v>
          </cell>
          <cell r="P557">
            <v>2</v>
          </cell>
          <cell r="Q557">
            <v>5</v>
          </cell>
          <cell r="R557">
            <v>10</v>
          </cell>
          <cell r="S557" t="str">
            <v>đăt dự phòng</v>
          </cell>
        </row>
        <row r="558">
          <cell r="E558" t="str">
            <v>PPE-1</v>
          </cell>
          <cell r="F558">
            <v>615500</v>
          </cell>
          <cell r="G558" t="str">
            <v>PPE - 1</v>
          </cell>
          <cell r="H558" t="str">
            <v>SPBC</v>
          </cell>
          <cell r="J558" t="str">
            <v>cái</v>
          </cell>
          <cell r="K558">
            <v>2</v>
          </cell>
          <cell r="L558">
            <v>0</v>
          </cell>
          <cell r="M558">
            <v>0</v>
          </cell>
          <cell r="N558">
            <v>2</v>
          </cell>
          <cell r="O558">
            <v>0</v>
          </cell>
          <cell r="P558">
            <v>2</v>
          </cell>
          <cell r="Q558">
            <v>5</v>
          </cell>
          <cell r="R558">
            <v>10</v>
          </cell>
          <cell r="S558" t="str">
            <v>đăt dự phòng</v>
          </cell>
        </row>
        <row r="559">
          <cell r="E559" t="str">
            <v>AH0127</v>
          </cell>
          <cell r="F559">
            <v>176000</v>
          </cell>
          <cell r="G559" t="str">
            <v>AH0127</v>
          </cell>
          <cell r="H559" t="str">
            <v>SPBC</v>
          </cell>
          <cell r="J559" t="str">
            <v>cái</v>
          </cell>
          <cell r="K559">
            <v>2</v>
          </cell>
          <cell r="L559">
            <v>0</v>
          </cell>
          <cell r="M559">
            <v>0</v>
          </cell>
          <cell r="N559">
            <v>2</v>
          </cell>
          <cell r="O559">
            <v>0</v>
          </cell>
          <cell r="P559">
            <v>2</v>
          </cell>
          <cell r="Q559">
            <v>5</v>
          </cell>
          <cell r="R559">
            <v>10</v>
          </cell>
          <cell r="S559" t="str">
            <v>đăt dự phòng</v>
          </cell>
        </row>
        <row r="560">
          <cell r="E560" t="str">
            <v>Đ-12VDC</v>
          </cell>
          <cell r="F560">
            <v>330000</v>
          </cell>
          <cell r="G560" t="str">
            <v>12VDC</v>
          </cell>
          <cell r="H560" t="str">
            <v>SPBC</v>
          </cell>
          <cell r="J560" t="str">
            <v>cái</v>
          </cell>
          <cell r="K560">
            <v>4</v>
          </cell>
          <cell r="L560">
            <v>0</v>
          </cell>
          <cell r="M560">
            <v>0</v>
          </cell>
          <cell r="N560">
            <v>4</v>
          </cell>
          <cell r="O560">
            <v>0</v>
          </cell>
          <cell r="P560">
            <v>4</v>
          </cell>
          <cell r="Q560">
            <v>5</v>
          </cell>
          <cell r="R560">
            <v>10</v>
          </cell>
          <cell r="S560" t="str">
            <v>đăt dự phòng</v>
          </cell>
        </row>
        <row r="561">
          <cell r="E561" t="str">
            <v>C-12VDC</v>
          </cell>
          <cell r="F561">
            <v>330000</v>
          </cell>
          <cell r="G561" t="str">
            <v>12VDC</v>
          </cell>
          <cell r="H561" t="str">
            <v>SPBC</v>
          </cell>
          <cell r="I561"/>
          <cell r="J561" t="str">
            <v>cái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/>
          <cell r="S561"/>
        </row>
        <row r="562">
          <cell r="E562" t="str">
            <v>SP-06EA505674</v>
          </cell>
          <cell r="F562">
            <v>9200000</v>
          </cell>
          <cell r="G562" t="str">
            <v>06EA505674/06EA660169</v>
          </cell>
          <cell r="H562" t="str">
            <v>SPĐH</v>
          </cell>
          <cell r="J562" t="str">
            <v>cái</v>
          </cell>
          <cell r="K562">
            <v>6</v>
          </cell>
          <cell r="L562">
            <v>0</v>
          </cell>
          <cell r="M562">
            <v>0</v>
          </cell>
          <cell r="N562">
            <v>6</v>
          </cell>
          <cell r="O562">
            <v>0</v>
          </cell>
          <cell r="P562">
            <v>6</v>
          </cell>
          <cell r="Q562">
            <v>2</v>
          </cell>
          <cell r="R562">
            <v>4</v>
          </cell>
          <cell r="S562" t="str">
            <v>đăt dự phòng</v>
          </cell>
        </row>
        <row r="563">
          <cell r="E563" t="str">
            <v>027G046G</v>
          </cell>
          <cell r="H563" t="str">
            <v>SPĐH</v>
          </cell>
          <cell r="I563"/>
          <cell r="J563" t="str">
            <v>cái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E564" t="str">
            <v>404A</v>
          </cell>
          <cell r="F564">
            <v>2972000</v>
          </cell>
          <cell r="G564" t="str">
            <v>404A</v>
          </cell>
          <cell r="H564" t="str">
            <v>SPĐH</v>
          </cell>
          <cell r="J564" t="str">
            <v>bình</v>
          </cell>
          <cell r="K564">
            <v>3</v>
          </cell>
          <cell r="L564">
            <v>0</v>
          </cell>
          <cell r="M564">
            <v>0</v>
          </cell>
          <cell r="N564">
            <v>3</v>
          </cell>
          <cell r="O564">
            <v>0</v>
          </cell>
          <cell r="P564">
            <v>3</v>
          </cell>
          <cell r="Q564">
            <v>1</v>
          </cell>
          <cell r="R564">
            <v>2</v>
          </cell>
          <cell r="S564" t="str">
            <v>đăt dự phòng</v>
          </cell>
        </row>
        <row r="565">
          <cell r="E565" t="str">
            <v>410A</v>
          </cell>
          <cell r="F565">
            <v>2475000</v>
          </cell>
          <cell r="G565" t="str">
            <v>410A</v>
          </cell>
          <cell r="H565" t="str">
            <v>SPĐH</v>
          </cell>
          <cell r="J565" t="str">
            <v>bình</v>
          </cell>
          <cell r="K565">
            <v>1</v>
          </cell>
          <cell r="L565">
            <v>0</v>
          </cell>
          <cell r="M565">
            <v>0</v>
          </cell>
          <cell r="N565">
            <v>1</v>
          </cell>
          <cell r="O565">
            <v>0</v>
          </cell>
          <cell r="P565">
            <v>1</v>
          </cell>
          <cell r="Q565">
            <v>1</v>
          </cell>
          <cell r="R565">
            <v>2</v>
          </cell>
          <cell r="S565" t="str">
            <v>6 tháng</v>
          </cell>
        </row>
        <row r="566">
          <cell r="E566" t="str">
            <v>023Z0071</v>
          </cell>
          <cell r="F566">
            <v>850000</v>
          </cell>
          <cell r="G566" t="str">
            <v>023Z0071</v>
          </cell>
          <cell r="H566" t="str">
            <v>SPĐH</v>
          </cell>
          <cell r="J566" t="str">
            <v>cái</v>
          </cell>
          <cell r="K566">
            <v>23</v>
          </cell>
          <cell r="L566">
            <v>0</v>
          </cell>
          <cell r="M566">
            <v>0</v>
          </cell>
          <cell r="N566">
            <v>23</v>
          </cell>
          <cell r="O566">
            <v>0</v>
          </cell>
          <cell r="P566">
            <v>23</v>
          </cell>
          <cell r="Q566">
            <v>5</v>
          </cell>
          <cell r="R566">
            <v>10</v>
          </cell>
          <cell r="S566" t="str">
            <v>đăt dự phòng</v>
          </cell>
        </row>
        <row r="567">
          <cell r="E567" t="str">
            <v>023Z00115</v>
          </cell>
          <cell r="F567">
            <v>1400000</v>
          </cell>
          <cell r="G567" t="str">
            <v>023 Z 0115</v>
          </cell>
          <cell r="H567" t="str">
            <v>SPĐH</v>
          </cell>
          <cell r="J567" t="str">
            <v>cái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5</v>
          </cell>
          <cell r="R567">
            <v>10</v>
          </cell>
          <cell r="S567" t="str">
            <v>đăt dự phòng</v>
          </cell>
        </row>
        <row r="568">
          <cell r="E568">
            <v>2901030200</v>
          </cell>
          <cell r="F568">
            <v>15091671</v>
          </cell>
          <cell r="G568">
            <v>2901030200</v>
          </cell>
          <cell r="H568" t="str">
            <v>SPNK</v>
          </cell>
          <cell r="J568" t="str">
            <v>cái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1</v>
          </cell>
          <cell r="R568">
            <v>2</v>
          </cell>
          <cell r="S568" t="str">
            <v>đăt dự phòng</v>
          </cell>
        </row>
        <row r="569">
          <cell r="E569">
            <v>2901108400</v>
          </cell>
          <cell r="F569">
            <v>18686280</v>
          </cell>
          <cell r="G569">
            <v>2901108401</v>
          </cell>
          <cell r="H569" t="str">
            <v>SPNK</v>
          </cell>
          <cell r="J569" t="str">
            <v>cái</v>
          </cell>
          <cell r="K569">
            <v>3</v>
          </cell>
          <cell r="L569">
            <v>0</v>
          </cell>
          <cell r="M569">
            <v>0</v>
          </cell>
          <cell r="N569">
            <v>3</v>
          </cell>
          <cell r="O569">
            <v>0</v>
          </cell>
          <cell r="P569">
            <v>3</v>
          </cell>
          <cell r="Q569">
            <v>1</v>
          </cell>
          <cell r="R569">
            <v>2</v>
          </cell>
          <cell r="S569" t="str">
            <v>đăt dự phòng</v>
          </cell>
        </row>
        <row r="570">
          <cell r="E570">
            <v>2901145300</v>
          </cell>
          <cell r="F570">
            <v>3181000</v>
          </cell>
          <cell r="G570">
            <v>2901145300</v>
          </cell>
          <cell r="H570" t="str">
            <v>SPNK</v>
          </cell>
          <cell r="J570" t="str">
            <v>cái</v>
          </cell>
          <cell r="K570">
            <v>9</v>
          </cell>
          <cell r="L570">
            <v>0</v>
          </cell>
          <cell r="M570">
            <v>0</v>
          </cell>
          <cell r="N570">
            <v>9</v>
          </cell>
          <cell r="O570">
            <v>0</v>
          </cell>
          <cell r="P570">
            <v>9</v>
          </cell>
          <cell r="Q570">
            <v>1</v>
          </cell>
          <cell r="R570">
            <v>2</v>
          </cell>
          <cell r="S570" t="str">
            <v>đăt dự phòng</v>
          </cell>
        </row>
        <row r="571">
          <cell r="E571">
            <v>2901145200</v>
          </cell>
          <cell r="F571">
            <v>2159096</v>
          </cell>
          <cell r="G571">
            <v>2901145200</v>
          </cell>
          <cell r="H571" t="str">
            <v>SPNK</v>
          </cell>
          <cell r="J571" t="str">
            <v>cái</v>
          </cell>
          <cell r="K571">
            <v>1</v>
          </cell>
          <cell r="L571">
            <v>0</v>
          </cell>
          <cell r="M571">
            <v>0</v>
          </cell>
          <cell r="N571">
            <v>1</v>
          </cell>
          <cell r="O571">
            <v>0</v>
          </cell>
          <cell r="P571">
            <v>1</v>
          </cell>
          <cell r="Q571">
            <v>1</v>
          </cell>
          <cell r="R571">
            <v>2</v>
          </cell>
          <cell r="S571" t="str">
            <v>đăt dự phòng</v>
          </cell>
        </row>
        <row r="572">
          <cell r="E572">
            <v>2901074900</v>
          </cell>
          <cell r="F572">
            <v>5806493</v>
          </cell>
          <cell r="G572">
            <v>2901074900</v>
          </cell>
          <cell r="H572" t="str">
            <v>SPNK</v>
          </cell>
          <cell r="I572"/>
          <cell r="J572" t="str">
            <v>cái</v>
          </cell>
          <cell r="K572">
            <v>4</v>
          </cell>
          <cell r="L572">
            <v>0</v>
          </cell>
          <cell r="M572">
            <v>0</v>
          </cell>
          <cell r="N572">
            <v>4</v>
          </cell>
          <cell r="O572">
            <v>0</v>
          </cell>
          <cell r="P572">
            <v>4</v>
          </cell>
          <cell r="Q572">
            <v>0</v>
          </cell>
          <cell r="R572"/>
          <cell r="S572"/>
        </row>
        <row r="573">
          <cell r="E573">
            <v>2230501591</v>
          </cell>
          <cell r="F573">
            <v>53174540</v>
          </cell>
          <cell r="G573">
            <v>2230501591</v>
          </cell>
          <cell r="H573" t="str">
            <v>SPNK</v>
          </cell>
          <cell r="I573"/>
          <cell r="J573" t="str">
            <v>cái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/>
          <cell r="S573"/>
        </row>
        <row r="574">
          <cell r="E574">
            <v>2901108901</v>
          </cell>
          <cell r="F574">
            <v>78609095</v>
          </cell>
          <cell r="G574">
            <v>2901108901</v>
          </cell>
          <cell r="H574" t="str">
            <v>SPNK</v>
          </cell>
          <cell r="I574"/>
          <cell r="J574" t="str">
            <v>cái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/>
          <cell r="S574"/>
        </row>
        <row r="575">
          <cell r="E575">
            <v>2901146000</v>
          </cell>
          <cell r="F575">
            <v>5231220</v>
          </cell>
          <cell r="G575">
            <v>2901146000</v>
          </cell>
          <cell r="H575" t="str">
            <v>SPNK</v>
          </cell>
          <cell r="I575"/>
          <cell r="J575" t="str">
            <v>cái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/>
          <cell r="S575"/>
        </row>
        <row r="576">
          <cell r="E576">
            <v>1089057480</v>
          </cell>
          <cell r="F576">
            <v>3907470</v>
          </cell>
          <cell r="G576">
            <v>1089057480</v>
          </cell>
          <cell r="H576" t="str">
            <v>SPNK</v>
          </cell>
          <cell r="J576" t="str">
            <v>cái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1</v>
          </cell>
          <cell r="R576">
            <v>2</v>
          </cell>
          <cell r="S576" t="str">
            <v>đăt dự phòng</v>
          </cell>
        </row>
        <row r="577">
          <cell r="E577">
            <v>1089057470</v>
          </cell>
          <cell r="F577">
            <v>3950949</v>
          </cell>
          <cell r="G577">
            <v>1089057470</v>
          </cell>
          <cell r="H577" t="str">
            <v>SPNK</v>
          </cell>
          <cell r="J577" t="str">
            <v>cái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1</v>
          </cell>
          <cell r="R577">
            <v>2</v>
          </cell>
          <cell r="S577" t="str">
            <v>đăt dự phòng</v>
          </cell>
        </row>
        <row r="578">
          <cell r="E578" t="str">
            <v>LLT-5-20</v>
          </cell>
          <cell r="F578">
            <v>247000</v>
          </cell>
          <cell r="H578" t="str">
            <v>W</v>
          </cell>
          <cell r="I578"/>
          <cell r="J578" t="str">
            <v>cái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E579" t="str">
            <v>LLT-0.2-20</v>
          </cell>
          <cell r="F579">
            <v>2483000</v>
          </cell>
          <cell r="H579" t="str">
            <v>W</v>
          </cell>
          <cell r="I579"/>
          <cell r="J579" t="str">
            <v>cái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0">
          <cell r="E580" t="str">
            <v xml:space="preserve"> P/N: 96586306</v>
          </cell>
          <cell r="H580" t="str">
            <v>W</v>
          </cell>
          <cell r="I580"/>
          <cell r="J580" t="str">
            <v>cái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</row>
        <row r="581">
          <cell r="E581" t="str">
            <v>SC4/2</v>
          </cell>
          <cell r="F581">
            <v>4450000</v>
          </cell>
          <cell r="H581" t="str">
            <v>W</v>
          </cell>
          <cell r="I581"/>
          <cell r="J581" t="str">
            <v>cái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E582" t="str">
            <v>B-80</v>
          </cell>
          <cell r="H582" t="str">
            <v>W</v>
          </cell>
          <cell r="I582"/>
          <cell r="J582" t="str">
            <v>cái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</row>
        <row r="583">
          <cell r="E583" t="str">
            <v>C-20</v>
          </cell>
          <cell r="F583">
            <v>15000</v>
          </cell>
          <cell r="H583" t="str">
            <v>SPXNT</v>
          </cell>
          <cell r="I583"/>
          <cell r="J583" t="str">
            <v>cái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E584" t="str">
            <v>XNT-001</v>
          </cell>
          <cell r="H584" t="str">
            <v>SPXNT</v>
          </cell>
          <cell r="I584"/>
          <cell r="J584" t="str">
            <v>bộ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E585" t="str">
            <v>T-U01</v>
          </cell>
          <cell r="F585">
            <v>20000</v>
          </cell>
          <cell r="G585"/>
          <cell r="H585" t="str">
            <v>T</v>
          </cell>
          <cell r="I585"/>
          <cell r="J585" t="str">
            <v>cái</v>
          </cell>
          <cell r="K585">
            <v>24</v>
          </cell>
          <cell r="L585">
            <v>0</v>
          </cell>
          <cell r="M585">
            <v>0</v>
          </cell>
          <cell r="N585">
            <v>24</v>
          </cell>
          <cell r="O585">
            <v>0</v>
          </cell>
          <cell r="P585">
            <v>24</v>
          </cell>
          <cell r="Q585">
            <v>0</v>
          </cell>
        </row>
        <row r="586">
          <cell r="E586" t="str">
            <v>T-AQ02</v>
          </cell>
          <cell r="G586"/>
          <cell r="H586" t="str">
            <v>T</v>
          </cell>
          <cell r="I586"/>
          <cell r="J586" t="str">
            <v>cái</v>
          </cell>
          <cell r="K586">
            <v>11</v>
          </cell>
          <cell r="L586">
            <v>0</v>
          </cell>
          <cell r="M586">
            <v>0</v>
          </cell>
          <cell r="N586">
            <v>11</v>
          </cell>
          <cell r="O586">
            <v>0</v>
          </cell>
          <cell r="P586">
            <v>11</v>
          </cell>
          <cell r="Q586">
            <v>0</v>
          </cell>
        </row>
        <row r="587">
          <cell r="E587" t="str">
            <v>T-BV15</v>
          </cell>
          <cell r="F587">
            <v>20000</v>
          </cell>
          <cell r="G587"/>
          <cell r="H587" t="str">
            <v>T</v>
          </cell>
          <cell r="I587"/>
          <cell r="J587" t="str">
            <v>cái</v>
          </cell>
          <cell r="K587">
            <v>10</v>
          </cell>
          <cell r="L587">
            <v>0</v>
          </cell>
          <cell r="M587">
            <v>0</v>
          </cell>
          <cell r="N587">
            <v>10</v>
          </cell>
          <cell r="O587">
            <v>0</v>
          </cell>
          <cell r="P587">
            <v>10</v>
          </cell>
          <cell r="Q587">
            <v>0</v>
          </cell>
        </row>
        <row r="588">
          <cell r="E588" t="str">
            <v>T-BN7</v>
          </cell>
          <cell r="F588">
            <v>20000</v>
          </cell>
          <cell r="G588"/>
          <cell r="H588" t="str">
            <v>T</v>
          </cell>
          <cell r="I588"/>
          <cell r="J588" t="str">
            <v>cái</v>
          </cell>
          <cell r="K588">
            <v>10</v>
          </cell>
          <cell r="L588">
            <v>0</v>
          </cell>
          <cell r="M588">
            <v>0</v>
          </cell>
          <cell r="N588">
            <v>10</v>
          </cell>
          <cell r="O588">
            <v>0</v>
          </cell>
          <cell r="P588">
            <v>10</v>
          </cell>
          <cell r="Q588">
            <v>0</v>
          </cell>
        </row>
        <row r="589">
          <cell r="E589" t="str">
            <v>T-60w</v>
          </cell>
          <cell r="F589">
            <v>165000</v>
          </cell>
          <cell r="G589"/>
          <cell r="H589" t="str">
            <v>T</v>
          </cell>
          <cell r="I589"/>
          <cell r="J589" t="str">
            <v>cái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</row>
        <row r="590">
          <cell r="E590" t="str">
            <v>T-MA200</v>
          </cell>
          <cell r="F590">
            <v>95000</v>
          </cell>
          <cell r="G590"/>
          <cell r="H590" t="str">
            <v>T</v>
          </cell>
          <cell r="I590"/>
          <cell r="J590" t="str">
            <v>cái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E591" t="str">
            <v>T-86</v>
          </cell>
          <cell r="F591">
            <v>210000</v>
          </cell>
          <cell r="G591"/>
          <cell r="H591" t="str">
            <v>T</v>
          </cell>
          <cell r="I591"/>
          <cell r="J591" t="str">
            <v>cái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</row>
        <row r="592">
          <cell r="E592" t="str">
            <v>T-87</v>
          </cell>
          <cell r="F592">
            <v>210000</v>
          </cell>
          <cell r="G592"/>
          <cell r="H592" t="str">
            <v>T</v>
          </cell>
          <cell r="I592"/>
          <cell r="J592" t="str">
            <v>cái</v>
          </cell>
          <cell r="K592">
            <v>14</v>
          </cell>
          <cell r="L592">
            <v>0</v>
          </cell>
          <cell r="M592">
            <v>0</v>
          </cell>
          <cell r="N592">
            <v>14</v>
          </cell>
          <cell r="O592">
            <v>0</v>
          </cell>
          <cell r="P592">
            <v>14</v>
          </cell>
          <cell r="Q592">
            <v>0</v>
          </cell>
        </row>
        <row r="593">
          <cell r="E593" t="str">
            <v>T-KS3</v>
          </cell>
          <cell r="F593">
            <v>8000</v>
          </cell>
          <cell r="G593">
            <v>2608595055</v>
          </cell>
          <cell r="H593" t="str">
            <v>T</v>
          </cell>
          <cell r="J593" t="str">
            <v>cái</v>
          </cell>
          <cell r="K593">
            <v>41</v>
          </cell>
          <cell r="L593">
            <v>0</v>
          </cell>
          <cell r="M593">
            <v>0</v>
          </cell>
          <cell r="N593">
            <v>41</v>
          </cell>
          <cell r="O593">
            <v>0</v>
          </cell>
          <cell r="P593">
            <v>41</v>
          </cell>
          <cell r="Q593">
            <v>10</v>
          </cell>
          <cell r="R593">
            <v>20</v>
          </cell>
          <cell r="S593" t="str">
            <v>6 tháng</v>
          </cell>
        </row>
        <row r="594">
          <cell r="E594" t="str">
            <v>T-KS4</v>
          </cell>
          <cell r="F594">
            <v>10000</v>
          </cell>
          <cell r="G594">
            <v>2608595059</v>
          </cell>
          <cell r="H594" t="str">
            <v>T</v>
          </cell>
          <cell r="J594" t="str">
            <v>cái</v>
          </cell>
          <cell r="K594">
            <v>10</v>
          </cell>
          <cell r="L594">
            <v>0</v>
          </cell>
          <cell r="M594">
            <v>0</v>
          </cell>
          <cell r="N594">
            <v>10</v>
          </cell>
          <cell r="O594">
            <v>0</v>
          </cell>
          <cell r="P594">
            <v>10</v>
          </cell>
          <cell r="Q594">
            <v>10</v>
          </cell>
          <cell r="R594">
            <v>20</v>
          </cell>
          <cell r="S594" t="str">
            <v>6 tháng</v>
          </cell>
        </row>
        <row r="595">
          <cell r="E595" t="str">
            <v>T-KS5</v>
          </cell>
          <cell r="F595">
            <v>12000</v>
          </cell>
          <cell r="G595">
            <v>2608595062</v>
          </cell>
          <cell r="H595" t="str">
            <v>T</v>
          </cell>
          <cell r="J595" t="str">
            <v>cái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10</v>
          </cell>
          <cell r="R595">
            <v>20</v>
          </cell>
          <cell r="S595" t="str">
            <v>6 tháng</v>
          </cell>
        </row>
        <row r="596">
          <cell r="E596" t="str">
            <v>T-KS6</v>
          </cell>
          <cell r="F596">
            <v>15000</v>
          </cell>
          <cell r="G596">
            <v>2608595070</v>
          </cell>
          <cell r="H596" t="str">
            <v>T</v>
          </cell>
          <cell r="J596" t="str">
            <v>cái</v>
          </cell>
          <cell r="K596">
            <v>17</v>
          </cell>
          <cell r="L596">
            <v>0</v>
          </cell>
          <cell r="M596">
            <v>0</v>
          </cell>
          <cell r="N596">
            <v>17</v>
          </cell>
          <cell r="O596">
            <v>0</v>
          </cell>
          <cell r="P596">
            <v>17</v>
          </cell>
          <cell r="Q596">
            <v>10</v>
          </cell>
          <cell r="R596">
            <v>20</v>
          </cell>
          <cell r="S596" t="str">
            <v>6 tháng</v>
          </cell>
        </row>
        <row r="597">
          <cell r="E597" t="str">
            <v>T-KS8</v>
          </cell>
          <cell r="F597">
            <v>20000</v>
          </cell>
          <cell r="G597"/>
          <cell r="H597" t="str">
            <v>T</v>
          </cell>
          <cell r="I597"/>
          <cell r="J597" t="str">
            <v>cái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E598" t="str">
            <v>T-BTD</v>
          </cell>
          <cell r="F598">
            <v>20000</v>
          </cell>
          <cell r="G598"/>
          <cell r="H598" t="str">
            <v>T</v>
          </cell>
          <cell r="I598"/>
          <cell r="J598" t="str">
            <v>cái</v>
          </cell>
          <cell r="K598">
            <v>10</v>
          </cell>
          <cell r="L598">
            <v>0</v>
          </cell>
          <cell r="M598">
            <v>0</v>
          </cell>
          <cell r="N598">
            <v>10</v>
          </cell>
          <cell r="O598">
            <v>0</v>
          </cell>
          <cell r="P598">
            <v>10</v>
          </cell>
          <cell r="Q598">
            <v>0</v>
          </cell>
        </row>
        <row r="599">
          <cell r="E599" t="str">
            <v>T-5-20</v>
          </cell>
          <cell r="F599">
            <v>40000</v>
          </cell>
          <cell r="G599"/>
          <cell r="H599" t="str">
            <v>T</v>
          </cell>
          <cell r="I599"/>
          <cell r="J599" t="str">
            <v>cái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</row>
        <row r="600">
          <cell r="E600" t="str">
            <v>T-6-25</v>
          </cell>
          <cell r="F600">
            <v>50000</v>
          </cell>
          <cell r="G600"/>
          <cell r="H600" t="str">
            <v>T</v>
          </cell>
          <cell r="I600"/>
          <cell r="J600" t="str">
            <v>cái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</row>
        <row r="601">
          <cell r="E601" t="str">
            <v>T-5M</v>
          </cell>
          <cell r="F601">
            <v>80000</v>
          </cell>
          <cell r="G601"/>
          <cell r="H601" t="str">
            <v>T</v>
          </cell>
          <cell r="I601"/>
          <cell r="J601" t="str">
            <v>cái</v>
          </cell>
          <cell r="K601">
            <v>3</v>
          </cell>
          <cell r="L601">
            <v>0</v>
          </cell>
          <cell r="M601">
            <v>0</v>
          </cell>
          <cell r="N601">
            <v>3</v>
          </cell>
          <cell r="O601">
            <v>0</v>
          </cell>
          <cell r="P601">
            <v>3</v>
          </cell>
          <cell r="Q601">
            <v>0</v>
          </cell>
        </row>
        <row r="602">
          <cell r="E602" t="str">
            <v>T-MA300</v>
          </cell>
          <cell r="F602">
            <v>300000</v>
          </cell>
          <cell r="G602"/>
          <cell r="H602" t="str">
            <v>T</v>
          </cell>
          <cell r="I602"/>
          <cell r="J602" t="str">
            <v>cái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</row>
        <row r="603">
          <cell r="E603" t="str">
            <v>T-SH01</v>
          </cell>
          <cell r="F603">
            <v>90000</v>
          </cell>
          <cell r="G603"/>
          <cell r="H603" t="str">
            <v>T</v>
          </cell>
          <cell r="I603"/>
          <cell r="J603" t="str">
            <v>cái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</row>
        <row r="604">
          <cell r="E604" t="str">
            <v>T-BS500</v>
          </cell>
          <cell r="F604">
            <v>80000</v>
          </cell>
          <cell r="G604"/>
          <cell r="H604" t="str">
            <v>T</v>
          </cell>
          <cell r="I604"/>
          <cell r="J604" t="str">
            <v>cái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</row>
        <row r="605">
          <cell r="E605" t="str">
            <v>T-LGS</v>
          </cell>
          <cell r="F605">
            <v>300000</v>
          </cell>
          <cell r="G605"/>
          <cell r="H605" t="str">
            <v>T</v>
          </cell>
          <cell r="I605"/>
          <cell r="J605" t="str">
            <v>cái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E606" t="str">
            <v>T-CLT12</v>
          </cell>
          <cell r="F606">
            <v>25000</v>
          </cell>
          <cell r="G606">
            <v>2608585593</v>
          </cell>
          <cell r="H606" t="str">
            <v>T</v>
          </cell>
          <cell r="J606" t="str">
            <v>cái</v>
          </cell>
          <cell r="K606">
            <v>9</v>
          </cell>
          <cell r="L606">
            <v>0</v>
          </cell>
          <cell r="M606">
            <v>0</v>
          </cell>
          <cell r="N606">
            <v>9</v>
          </cell>
          <cell r="O606">
            <v>0</v>
          </cell>
          <cell r="P606">
            <v>9</v>
          </cell>
          <cell r="Q606">
            <v>5</v>
          </cell>
          <cell r="R606">
            <v>10</v>
          </cell>
          <cell r="S606" t="str">
            <v>6 tháng</v>
          </cell>
        </row>
        <row r="607">
          <cell r="E607" t="str">
            <v>T-CLT13</v>
          </cell>
          <cell r="F607">
            <v>25000</v>
          </cell>
          <cell r="G607">
            <v>2608521043</v>
          </cell>
          <cell r="H607" t="str">
            <v>T</v>
          </cell>
          <cell r="J607" t="str">
            <v>cái</v>
          </cell>
          <cell r="K607">
            <v>19</v>
          </cell>
          <cell r="L607">
            <v>0</v>
          </cell>
          <cell r="M607">
            <v>0</v>
          </cell>
          <cell r="N607">
            <v>19</v>
          </cell>
          <cell r="O607">
            <v>0</v>
          </cell>
          <cell r="P607">
            <v>19</v>
          </cell>
          <cell r="Q607">
            <v>10</v>
          </cell>
          <cell r="R607">
            <v>20</v>
          </cell>
          <cell r="S607" t="str">
            <v>6 tháng</v>
          </cell>
        </row>
        <row r="608">
          <cell r="E608" t="str">
            <v>T-KBC</v>
          </cell>
          <cell r="F608">
            <v>280000</v>
          </cell>
          <cell r="G608"/>
          <cell r="H608" t="str">
            <v>T</v>
          </cell>
          <cell r="I608"/>
          <cell r="J608" t="str">
            <v>cái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</row>
        <row r="609">
          <cell r="E609" t="str">
            <v>T-CLR14</v>
          </cell>
          <cell r="F609">
            <v>200000</v>
          </cell>
          <cell r="G609"/>
          <cell r="H609" t="str">
            <v>T</v>
          </cell>
          <cell r="I609"/>
          <cell r="J609" t="str">
            <v>cái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</row>
        <row r="610">
          <cell r="E610" t="str">
            <v>T-CLR18</v>
          </cell>
          <cell r="F610">
            <v>300000</v>
          </cell>
          <cell r="G610"/>
          <cell r="H610" t="str">
            <v>T</v>
          </cell>
          <cell r="I610"/>
          <cell r="J610" t="str">
            <v>cái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</row>
        <row r="611">
          <cell r="E611" t="str">
            <v>T-BL9</v>
          </cell>
          <cell r="F611">
            <v>25000</v>
          </cell>
          <cell r="G611"/>
          <cell r="H611" t="str">
            <v>T</v>
          </cell>
          <cell r="I611"/>
          <cell r="J611" t="str">
            <v>cái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</row>
        <row r="612">
          <cell r="E612" t="str">
            <v>T-100W</v>
          </cell>
          <cell r="F612">
            <v>300000</v>
          </cell>
          <cell r="G612"/>
          <cell r="H612" t="str">
            <v>T</v>
          </cell>
          <cell r="I612"/>
          <cell r="J612" t="str">
            <v>cái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</row>
        <row r="613">
          <cell r="E613" t="str">
            <v>T-BM</v>
          </cell>
          <cell r="F613">
            <v>350000</v>
          </cell>
          <cell r="G613"/>
          <cell r="H613" t="str">
            <v>T</v>
          </cell>
          <cell r="I613"/>
          <cell r="J613" t="str">
            <v>cái</v>
          </cell>
          <cell r="K613">
            <v>1</v>
          </cell>
          <cell r="L613">
            <v>0</v>
          </cell>
          <cell r="M613">
            <v>0</v>
          </cell>
          <cell r="N613">
            <v>1</v>
          </cell>
          <cell r="O613">
            <v>0</v>
          </cell>
          <cell r="P613">
            <v>1</v>
          </cell>
          <cell r="Q613">
            <v>0</v>
          </cell>
        </row>
        <row r="614">
          <cell r="E614" t="str">
            <v>T- CLTR8-4</v>
          </cell>
          <cell r="F614">
            <v>900000</v>
          </cell>
          <cell r="G614"/>
          <cell r="H614" t="str">
            <v>T</v>
          </cell>
          <cell r="I614"/>
          <cell r="J614" t="str">
            <v>cái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</row>
        <row r="615">
          <cell r="E615" t="str">
            <v>T-TC</v>
          </cell>
          <cell r="F615">
            <v>50000</v>
          </cell>
          <cell r="G615"/>
          <cell r="H615" t="str">
            <v>T</v>
          </cell>
          <cell r="I615"/>
          <cell r="J615" t="str">
            <v>cái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</row>
        <row r="616">
          <cell r="E616" t="str">
            <v>T-KS</v>
          </cell>
          <cell r="F616">
            <v>110000</v>
          </cell>
          <cell r="G616"/>
          <cell r="H616" t="str">
            <v>T</v>
          </cell>
          <cell r="I616"/>
          <cell r="J616" t="str">
            <v>cái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</row>
        <row r="617">
          <cell r="E617" t="str">
            <v>T-KBT</v>
          </cell>
          <cell r="F617">
            <v>3900000</v>
          </cell>
          <cell r="G617"/>
          <cell r="H617" t="str">
            <v>T</v>
          </cell>
          <cell r="I617"/>
          <cell r="J617" t="str">
            <v>cái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</row>
        <row r="618">
          <cell r="E618" t="str">
            <v>T- TVL</v>
          </cell>
          <cell r="F618">
            <v>40000</v>
          </cell>
          <cell r="G618"/>
          <cell r="H618" t="str">
            <v>T</v>
          </cell>
          <cell r="I618"/>
          <cell r="J618" t="str">
            <v>cái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</row>
        <row r="619">
          <cell r="E619" t="str">
            <v>T-HK3LI</v>
          </cell>
          <cell r="F619">
            <v>30000</v>
          </cell>
          <cell r="G619"/>
          <cell r="H619" t="str">
            <v>T</v>
          </cell>
          <cell r="I619"/>
          <cell r="J619" t="str">
            <v>cái</v>
          </cell>
          <cell r="K619">
            <v>3</v>
          </cell>
          <cell r="L619">
            <v>0</v>
          </cell>
          <cell r="M619">
            <v>0</v>
          </cell>
          <cell r="N619">
            <v>3</v>
          </cell>
          <cell r="O619">
            <v>0</v>
          </cell>
          <cell r="P619">
            <v>3</v>
          </cell>
          <cell r="Q619">
            <v>0</v>
          </cell>
        </row>
        <row r="620">
          <cell r="E620" t="str">
            <v>T-HK4LI</v>
          </cell>
          <cell r="F620">
            <v>30000</v>
          </cell>
          <cell r="G620"/>
          <cell r="H620" t="str">
            <v>T</v>
          </cell>
          <cell r="I620"/>
          <cell r="J620" t="str">
            <v>cái</v>
          </cell>
          <cell r="K620">
            <v>3</v>
          </cell>
          <cell r="L620">
            <v>0</v>
          </cell>
          <cell r="M620">
            <v>0</v>
          </cell>
          <cell r="N620">
            <v>3</v>
          </cell>
          <cell r="O620">
            <v>0</v>
          </cell>
          <cell r="P620">
            <v>3</v>
          </cell>
          <cell r="Q620">
            <v>0</v>
          </cell>
        </row>
        <row r="621">
          <cell r="E621" t="str">
            <v>T-HK5LI</v>
          </cell>
          <cell r="F621">
            <v>30000</v>
          </cell>
          <cell r="G621"/>
          <cell r="H621" t="str">
            <v>T</v>
          </cell>
          <cell r="I621"/>
          <cell r="J621" t="str">
            <v>cái</v>
          </cell>
          <cell r="K621">
            <v>3</v>
          </cell>
          <cell r="L621">
            <v>0</v>
          </cell>
          <cell r="M621">
            <v>0</v>
          </cell>
          <cell r="N621">
            <v>3</v>
          </cell>
          <cell r="O621">
            <v>0</v>
          </cell>
          <cell r="P621">
            <v>3</v>
          </cell>
          <cell r="Q621">
            <v>0</v>
          </cell>
        </row>
        <row r="622">
          <cell r="E622" t="str">
            <v>T-BS200</v>
          </cell>
          <cell r="F622">
            <v>60000</v>
          </cell>
          <cell r="G622"/>
          <cell r="H622" t="str">
            <v>T</v>
          </cell>
          <cell r="I622"/>
          <cell r="J622" t="str">
            <v>cái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E623" t="str">
            <v>T-SGP-8F200</v>
          </cell>
          <cell r="F623">
            <v>350000</v>
          </cell>
          <cell r="G623"/>
          <cell r="H623" t="str">
            <v>T</v>
          </cell>
          <cell r="I623"/>
          <cell r="J623" t="str">
            <v>cái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</row>
        <row r="624">
          <cell r="E624" t="str">
            <v>T-SGP-6F150</v>
          </cell>
          <cell r="F624">
            <v>350000</v>
          </cell>
          <cell r="G624"/>
          <cell r="H624" t="str">
            <v>T</v>
          </cell>
          <cell r="I624"/>
          <cell r="J624" t="str">
            <v>cái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E625" t="str">
            <v>T-CLM12-14</v>
          </cell>
          <cell r="F625">
            <v>25000</v>
          </cell>
          <cell r="G625"/>
          <cell r="H625" t="str">
            <v>T</v>
          </cell>
          <cell r="I625"/>
          <cell r="J625" t="str">
            <v>cái</v>
          </cell>
          <cell r="K625">
            <v>10</v>
          </cell>
          <cell r="L625">
            <v>0</v>
          </cell>
          <cell r="M625">
            <v>0</v>
          </cell>
          <cell r="N625">
            <v>10</v>
          </cell>
          <cell r="O625">
            <v>0</v>
          </cell>
          <cell r="P625">
            <v>10</v>
          </cell>
          <cell r="Q625">
            <v>0</v>
          </cell>
        </row>
        <row r="626">
          <cell r="E626" t="str">
            <v>T-KS10</v>
          </cell>
          <cell r="F626">
            <v>40000</v>
          </cell>
          <cell r="G626">
            <v>2608595077</v>
          </cell>
          <cell r="H626" t="str">
            <v>T</v>
          </cell>
          <cell r="J626" t="str">
            <v>cái</v>
          </cell>
          <cell r="K626">
            <v>29</v>
          </cell>
          <cell r="L626">
            <v>0</v>
          </cell>
          <cell r="M626">
            <v>0</v>
          </cell>
          <cell r="N626">
            <v>29</v>
          </cell>
          <cell r="O626">
            <v>0</v>
          </cell>
          <cell r="P626">
            <v>29</v>
          </cell>
          <cell r="Q626">
            <v>5</v>
          </cell>
          <cell r="R626">
            <v>10</v>
          </cell>
          <cell r="S626" t="str">
            <v>6 tháng</v>
          </cell>
        </row>
        <row r="627">
          <cell r="E627" t="str">
            <v>T-KS12</v>
          </cell>
          <cell r="F627">
            <v>70000</v>
          </cell>
          <cell r="G627">
            <v>2608595081</v>
          </cell>
          <cell r="H627" t="str">
            <v>T</v>
          </cell>
          <cell r="J627" t="str">
            <v>cái</v>
          </cell>
          <cell r="K627">
            <v>15</v>
          </cell>
          <cell r="L627">
            <v>0</v>
          </cell>
          <cell r="M627">
            <v>0</v>
          </cell>
          <cell r="N627">
            <v>15</v>
          </cell>
          <cell r="O627">
            <v>0</v>
          </cell>
          <cell r="P627">
            <v>15</v>
          </cell>
          <cell r="Q627">
            <v>5</v>
          </cell>
          <cell r="R627">
            <v>10</v>
          </cell>
          <cell r="S627" t="str">
            <v>6 tháng</v>
          </cell>
        </row>
        <row r="628">
          <cell r="E628" t="str">
            <v>T-ĐK1.5-10</v>
          </cell>
          <cell r="F628">
            <v>150000</v>
          </cell>
          <cell r="G628"/>
          <cell r="H628" t="str">
            <v>T</v>
          </cell>
          <cell r="I628"/>
          <cell r="J628" t="str">
            <v>cái</v>
          </cell>
          <cell r="K628">
            <v>2</v>
          </cell>
          <cell r="L628">
            <v>0</v>
          </cell>
          <cell r="M628">
            <v>0</v>
          </cell>
          <cell r="N628">
            <v>2</v>
          </cell>
          <cell r="O628">
            <v>0</v>
          </cell>
          <cell r="P628">
            <v>2</v>
          </cell>
          <cell r="Q628">
            <v>0</v>
          </cell>
        </row>
        <row r="629">
          <cell r="E629" t="str">
            <v>T-ĐK3-16</v>
          </cell>
          <cell r="F629">
            <v>150000</v>
          </cell>
          <cell r="G629"/>
          <cell r="H629" t="str">
            <v>T</v>
          </cell>
          <cell r="I629"/>
          <cell r="J629" t="str">
            <v>cái</v>
          </cell>
          <cell r="K629">
            <v>2</v>
          </cell>
          <cell r="L629">
            <v>0</v>
          </cell>
          <cell r="M629">
            <v>0</v>
          </cell>
          <cell r="N629">
            <v>2</v>
          </cell>
          <cell r="O629">
            <v>0</v>
          </cell>
          <cell r="P629">
            <v>2</v>
          </cell>
          <cell r="Q629">
            <v>0</v>
          </cell>
        </row>
        <row r="630">
          <cell r="E630" t="str">
            <v>T-ĐK1.5-13</v>
          </cell>
          <cell r="F630">
            <v>150000</v>
          </cell>
          <cell r="G630"/>
          <cell r="H630" t="str">
            <v>T</v>
          </cell>
          <cell r="I630"/>
          <cell r="J630" t="str">
            <v>cái</v>
          </cell>
          <cell r="K630">
            <v>1</v>
          </cell>
          <cell r="L630">
            <v>0</v>
          </cell>
          <cell r="M630">
            <v>0</v>
          </cell>
          <cell r="N630">
            <v>1</v>
          </cell>
          <cell r="O630">
            <v>0</v>
          </cell>
          <cell r="P630">
            <v>1</v>
          </cell>
          <cell r="Q630">
            <v>0</v>
          </cell>
        </row>
        <row r="631">
          <cell r="E631" t="str">
            <v>T-KWT</v>
          </cell>
          <cell r="F631">
            <v>350000</v>
          </cell>
          <cell r="G631"/>
          <cell r="H631" t="str">
            <v>T</v>
          </cell>
          <cell r="I631"/>
          <cell r="J631" t="str">
            <v>cái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</row>
        <row r="632">
          <cell r="E632" t="str">
            <v>SCD</v>
          </cell>
          <cell r="F632"/>
          <cell r="G632"/>
          <cell r="H632" t="str">
            <v>T</v>
          </cell>
          <cell r="I632"/>
          <cell r="J632" t="str">
            <v>cái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</row>
        <row r="633">
          <cell r="E633" t="str">
            <v>T-MK1-12</v>
          </cell>
          <cell r="F633">
            <v>475000</v>
          </cell>
          <cell r="G633"/>
          <cell r="H633" t="str">
            <v>T</v>
          </cell>
          <cell r="I633"/>
          <cell r="J633" t="str">
            <v>bộ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E634" t="str">
            <v>P - 67957</v>
          </cell>
          <cell r="F634">
            <v>190000</v>
          </cell>
          <cell r="G634" t="str">
            <v>P - 67957</v>
          </cell>
          <cell r="H634" t="str">
            <v>T</v>
          </cell>
          <cell r="J634" t="str">
            <v>cái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5</v>
          </cell>
          <cell r="R634">
            <v>10</v>
          </cell>
          <cell r="S634" t="str">
            <v>6 tháng</v>
          </cell>
        </row>
        <row r="635">
          <cell r="E635" t="str">
            <v>12x350</v>
          </cell>
          <cell r="F635">
            <v>70000</v>
          </cell>
          <cell r="G635">
            <v>2608680278</v>
          </cell>
          <cell r="H635" t="str">
            <v>T</v>
          </cell>
          <cell r="J635" t="str">
            <v>cái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5</v>
          </cell>
          <cell r="R635">
            <v>10</v>
          </cell>
          <cell r="S635" t="str">
            <v>6 tháng</v>
          </cell>
        </row>
        <row r="636">
          <cell r="E636" t="str">
            <v>12x260</v>
          </cell>
          <cell r="F636">
            <v>50000</v>
          </cell>
          <cell r="G636">
            <v>2608680279</v>
          </cell>
          <cell r="H636" t="str">
            <v>T</v>
          </cell>
          <cell r="J636" t="str">
            <v>cái</v>
          </cell>
          <cell r="K636">
            <v>8</v>
          </cell>
          <cell r="L636">
            <v>0</v>
          </cell>
          <cell r="M636">
            <v>0</v>
          </cell>
          <cell r="N636">
            <v>8</v>
          </cell>
          <cell r="O636">
            <v>0</v>
          </cell>
          <cell r="P636">
            <v>8</v>
          </cell>
          <cell r="Q636">
            <v>5</v>
          </cell>
          <cell r="R636">
            <v>10</v>
          </cell>
          <cell r="S636" t="str">
            <v>6 tháng</v>
          </cell>
        </row>
        <row r="637">
          <cell r="E637" t="str">
            <v>14x350</v>
          </cell>
          <cell r="F637">
            <v>90000</v>
          </cell>
          <cell r="G637">
            <v>2608680282</v>
          </cell>
          <cell r="H637" t="str">
            <v>T</v>
          </cell>
          <cell r="J637" t="str">
            <v>cái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5</v>
          </cell>
          <cell r="R637">
            <v>10</v>
          </cell>
          <cell r="S637" t="str">
            <v>6 tháng</v>
          </cell>
        </row>
        <row r="638">
          <cell r="E638" t="str">
            <v>14x260</v>
          </cell>
          <cell r="F638">
            <v>70000</v>
          </cell>
          <cell r="G638">
            <v>2608680283</v>
          </cell>
          <cell r="H638" t="str">
            <v>T</v>
          </cell>
          <cell r="J638" t="str">
            <v>cái</v>
          </cell>
          <cell r="K638">
            <v>1</v>
          </cell>
          <cell r="L638">
            <v>0</v>
          </cell>
          <cell r="M638">
            <v>0</v>
          </cell>
          <cell r="N638">
            <v>1</v>
          </cell>
          <cell r="O638">
            <v>0</v>
          </cell>
          <cell r="P638">
            <v>1</v>
          </cell>
          <cell r="Q638">
            <v>5</v>
          </cell>
          <cell r="R638">
            <v>10</v>
          </cell>
          <cell r="S638" t="str">
            <v>6 tháng</v>
          </cell>
        </row>
        <row r="639">
          <cell r="E639" t="str">
            <v>16x350</v>
          </cell>
          <cell r="F639">
            <v>110000</v>
          </cell>
          <cell r="G639">
            <v>2608680286</v>
          </cell>
          <cell r="H639" t="str">
            <v>T</v>
          </cell>
          <cell r="J639" t="str">
            <v>cái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</v>
          </cell>
          <cell r="R639">
            <v>10</v>
          </cell>
          <cell r="S639" t="str">
            <v>6 tháng</v>
          </cell>
        </row>
        <row r="640">
          <cell r="E640" t="str">
            <v>16x260</v>
          </cell>
          <cell r="F640">
            <v>90000</v>
          </cell>
          <cell r="G640">
            <v>2608680287</v>
          </cell>
          <cell r="H640" t="str">
            <v>T</v>
          </cell>
          <cell r="J640" t="str">
            <v>cái</v>
          </cell>
          <cell r="K640">
            <v>1</v>
          </cell>
          <cell r="L640">
            <v>0</v>
          </cell>
          <cell r="M640">
            <v>0</v>
          </cell>
          <cell r="N640">
            <v>1</v>
          </cell>
          <cell r="O640">
            <v>0</v>
          </cell>
          <cell r="P640">
            <v>1</v>
          </cell>
          <cell r="Q640">
            <v>5</v>
          </cell>
          <cell r="R640">
            <v>10</v>
          </cell>
          <cell r="S640" t="str">
            <v>6 tháng</v>
          </cell>
        </row>
        <row r="641">
          <cell r="E641" t="str">
            <v>W-N60</v>
          </cell>
          <cell r="F641">
            <v>25000</v>
          </cell>
          <cell r="G641" t="str">
            <v>D60</v>
          </cell>
          <cell r="H641" t="str">
            <v>W</v>
          </cell>
          <cell r="J641" t="str">
            <v>cái</v>
          </cell>
          <cell r="K641">
            <v>7</v>
          </cell>
          <cell r="L641">
            <v>0</v>
          </cell>
          <cell r="M641">
            <v>0</v>
          </cell>
          <cell r="N641">
            <v>7</v>
          </cell>
          <cell r="O641">
            <v>0</v>
          </cell>
          <cell r="P641">
            <v>7</v>
          </cell>
          <cell r="Q641">
            <v>5</v>
          </cell>
          <cell r="R641">
            <v>10</v>
          </cell>
          <cell r="S641" t="str">
            <v>6 tháng</v>
          </cell>
        </row>
        <row r="642">
          <cell r="E642" t="str">
            <v>W034-1</v>
          </cell>
          <cell r="F642">
            <v>110000</v>
          </cell>
          <cell r="H642" t="str">
            <v>W</v>
          </cell>
          <cell r="I642"/>
          <cell r="J642" t="str">
            <v>cái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3">
          <cell r="E643" t="str">
            <v>W-A7016C</v>
          </cell>
          <cell r="F643">
            <v>580000</v>
          </cell>
          <cell r="G643" t="str">
            <v>A-7016C</v>
          </cell>
          <cell r="H643" t="str">
            <v>W</v>
          </cell>
          <cell r="J643" t="str">
            <v>cái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2</v>
          </cell>
          <cell r="R643">
            <v>4</v>
          </cell>
          <cell r="S643" t="str">
            <v>1 năm</v>
          </cell>
        </row>
        <row r="644">
          <cell r="E644" t="str">
            <v>PVC42S</v>
          </cell>
          <cell r="F644">
            <v>30000</v>
          </cell>
          <cell r="G644" t="str">
            <v>D42</v>
          </cell>
          <cell r="H644" t="str">
            <v>W</v>
          </cell>
          <cell r="J644" t="str">
            <v>cái</v>
          </cell>
          <cell r="K644">
            <v>10</v>
          </cell>
          <cell r="L644">
            <v>0</v>
          </cell>
          <cell r="M644">
            <v>0</v>
          </cell>
          <cell r="N644">
            <v>10</v>
          </cell>
          <cell r="O644">
            <v>0</v>
          </cell>
          <cell r="P644">
            <v>10</v>
          </cell>
          <cell r="Q644">
            <v>2</v>
          </cell>
          <cell r="R644">
            <v>4</v>
          </cell>
          <cell r="S644" t="str">
            <v>1 năm</v>
          </cell>
        </row>
        <row r="645">
          <cell r="E645" t="str">
            <v>PVC60</v>
          </cell>
          <cell r="G645" t="str">
            <v>D60</v>
          </cell>
          <cell r="H645" t="str">
            <v>W</v>
          </cell>
          <cell r="J645" t="str">
            <v>cái</v>
          </cell>
          <cell r="K645">
            <v>5</v>
          </cell>
          <cell r="L645">
            <v>0</v>
          </cell>
          <cell r="M645">
            <v>0</v>
          </cell>
          <cell r="N645">
            <v>5</v>
          </cell>
          <cell r="O645">
            <v>0</v>
          </cell>
          <cell r="P645">
            <v>5</v>
          </cell>
          <cell r="Q645">
            <v>2</v>
          </cell>
          <cell r="R645">
            <v>4</v>
          </cell>
          <cell r="S645" t="str">
            <v>1 năm</v>
          </cell>
        </row>
        <row r="646">
          <cell r="E646" t="str">
            <v>PVC42</v>
          </cell>
          <cell r="G646" t="str">
            <v>D42</v>
          </cell>
          <cell r="H646" t="str">
            <v>W</v>
          </cell>
          <cell r="J646" t="str">
            <v>cái</v>
          </cell>
          <cell r="K646">
            <v>8</v>
          </cell>
          <cell r="L646">
            <v>0</v>
          </cell>
          <cell r="M646">
            <v>0</v>
          </cell>
          <cell r="N646">
            <v>8</v>
          </cell>
          <cell r="O646">
            <v>0</v>
          </cell>
          <cell r="P646">
            <v>8</v>
          </cell>
          <cell r="Q646">
            <v>2</v>
          </cell>
          <cell r="R646">
            <v>4</v>
          </cell>
          <cell r="S646" t="str">
            <v>1 năm</v>
          </cell>
        </row>
        <row r="647">
          <cell r="E647" t="str">
            <v>Fi76</v>
          </cell>
          <cell r="F647"/>
          <cell r="G647"/>
          <cell r="H647" t="str">
            <v>W</v>
          </cell>
          <cell r="I647"/>
          <cell r="J647" t="str">
            <v>cái</v>
          </cell>
          <cell r="K647">
            <v>3</v>
          </cell>
          <cell r="L647">
            <v>0</v>
          </cell>
          <cell r="M647">
            <v>0</v>
          </cell>
          <cell r="N647">
            <v>3</v>
          </cell>
          <cell r="O647">
            <v>0</v>
          </cell>
          <cell r="P647">
            <v>3</v>
          </cell>
          <cell r="Q647">
            <v>0</v>
          </cell>
        </row>
        <row r="648">
          <cell r="E648" t="str">
            <v>Fi34</v>
          </cell>
          <cell r="F648"/>
          <cell r="G648"/>
          <cell r="H648" t="str">
            <v>W</v>
          </cell>
          <cell r="I648"/>
          <cell r="J648" t="str">
            <v>cái</v>
          </cell>
          <cell r="K648">
            <v>2</v>
          </cell>
          <cell r="L648">
            <v>0</v>
          </cell>
          <cell r="M648">
            <v>0</v>
          </cell>
          <cell r="N648">
            <v>2</v>
          </cell>
          <cell r="O648">
            <v>0</v>
          </cell>
          <cell r="P648">
            <v>2</v>
          </cell>
          <cell r="Q648">
            <v>0</v>
          </cell>
        </row>
        <row r="649">
          <cell r="E649" t="str">
            <v>Fi60</v>
          </cell>
          <cell r="F649"/>
          <cell r="G649"/>
          <cell r="H649" t="str">
            <v>W</v>
          </cell>
          <cell r="I649"/>
          <cell r="J649" t="str">
            <v>cái</v>
          </cell>
          <cell r="K649">
            <v>3</v>
          </cell>
          <cell r="L649">
            <v>0</v>
          </cell>
          <cell r="M649">
            <v>0</v>
          </cell>
          <cell r="N649">
            <v>3</v>
          </cell>
          <cell r="O649">
            <v>0</v>
          </cell>
          <cell r="P649">
            <v>3</v>
          </cell>
          <cell r="Q649">
            <v>0</v>
          </cell>
        </row>
        <row r="650">
          <cell r="E650" t="str">
            <v>ĐHA0-10</v>
          </cell>
          <cell r="F650">
            <v>625000</v>
          </cell>
          <cell r="G650" t="str">
            <v>PE351614LF</v>
          </cell>
          <cell r="H650" t="str">
            <v>W</v>
          </cell>
          <cell r="J650" t="str">
            <v>cái</v>
          </cell>
          <cell r="K650">
            <v>11</v>
          </cell>
          <cell r="L650">
            <v>0</v>
          </cell>
          <cell r="M650">
            <v>0</v>
          </cell>
          <cell r="N650">
            <v>11</v>
          </cell>
          <cell r="O650">
            <v>0</v>
          </cell>
          <cell r="P650">
            <v>11</v>
          </cell>
          <cell r="Q650">
            <v>5</v>
          </cell>
          <cell r="R650">
            <v>10</v>
          </cell>
          <cell r="S650" t="str">
            <v>1 năm</v>
          </cell>
        </row>
        <row r="651">
          <cell r="E651" t="str">
            <v>ĐHA0-15</v>
          </cell>
          <cell r="F651">
            <v>518000</v>
          </cell>
          <cell r="G651" t="str">
            <v>0-15kg/cm2</v>
          </cell>
          <cell r="H651" t="str">
            <v>W</v>
          </cell>
          <cell r="I651"/>
          <cell r="J651" t="str">
            <v>cái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/>
          <cell r="S651"/>
        </row>
        <row r="652">
          <cell r="E652" t="str">
            <v>ĐHA0-05</v>
          </cell>
          <cell r="F652">
            <v>518000</v>
          </cell>
          <cell r="G652" t="str">
            <v>0-5kg/cm2</v>
          </cell>
          <cell r="H652" t="str">
            <v>W</v>
          </cell>
          <cell r="I652"/>
          <cell r="J652" t="str">
            <v>cái</v>
          </cell>
          <cell r="K652">
            <v>2</v>
          </cell>
          <cell r="L652">
            <v>0</v>
          </cell>
          <cell r="M652">
            <v>0</v>
          </cell>
          <cell r="N652">
            <v>2</v>
          </cell>
          <cell r="O652">
            <v>0</v>
          </cell>
          <cell r="P652">
            <v>2</v>
          </cell>
          <cell r="Q652">
            <v>0</v>
          </cell>
          <cell r="R652"/>
          <cell r="S652"/>
        </row>
        <row r="653">
          <cell r="E653" t="str">
            <v>ĐHA0-02</v>
          </cell>
          <cell r="F653">
            <v>625000</v>
          </cell>
          <cell r="G653" t="str">
            <v>PE350414LF</v>
          </cell>
          <cell r="H653" t="str">
            <v>W</v>
          </cell>
          <cell r="J653" t="str">
            <v>cái</v>
          </cell>
          <cell r="K653">
            <v>4</v>
          </cell>
          <cell r="L653">
            <v>0</v>
          </cell>
          <cell r="M653">
            <v>0</v>
          </cell>
          <cell r="N653">
            <v>4</v>
          </cell>
          <cell r="O653">
            <v>0</v>
          </cell>
          <cell r="P653">
            <v>4</v>
          </cell>
          <cell r="Q653">
            <v>5</v>
          </cell>
          <cell r="R653">
            <v>10</v>
          </cell>
          <cell r="S653" t="str">
            <v>1 năm</v>
          </cell>
        </row>
        <row r="654">
          <cell r="E654" t="str">
            <v>ĐHA0-01</v>
          </cell>
          <cell r="F654">
            <v>518000</v>
          </cell>
          <cell r="G654" t="str">
            <v>0-1kg/cm2</v>
          </cell>
          <cell r="H654" t="str">
            <v>W</v>
          </cell>
          <cell r="I654"/>
          <cell r="J654" t="str">
            <v>cái</v>
          </cell>
          <cell r="K654">
            <v>1</v>
          </cell>
          <cell r="L654">
            <v>0</v>
          </cell>
          <cell r="M654">
            <v>0</v>
          </cell>
          <cell r="N654">
            <v>1</v>
          </cell>
          <cell r="O654">
            <v>0</v>
          </cell>
          <cell r="P654">
            <v>1</v>
          </cell>
          <cell r="Q654">
            <v>0</v>
          </cell>
          <cell r="R654"/>
          <cell r="S654"/>
        </row>
        <row r="655">
          <cell r="E655" t="str">
            <v>MX21</v>
          </cell>
          <cell r="F655">
            <v>10000</v>
          </cell>
          <cell r="G655" t="str">
            <v>DN15</v>
          </cell>
          <cell r="H655" t="str">
            <v>A</v>
          </cell>
          <cell r="J655" t="str">
            <v>cái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10</v>
          </cell>
          <cell r="R655">
            <v>20</v>
          </cell>
          <cell r="S655" t="str">
            <v>6 tháng</v>
          </cell>
        </row>
        <row r="656">
          <cell r="E656" t="str">
            <v>VB6309</v>
          </cell>
          <cell r="G656" t="str">
            <v>6309 ZZCM</v>
          </cell>
          <cell r="H656" t="str">
            <v>A</v>
          </cell>
          <cell r="J656" t="str">
            <v>cái</v>
          </cell>
          <cell r="K656">
            <v>4</v>
          </cell>
          <cell r="L656">
            <v>0</v>
          </cell>
          <cell r="M656">
            <v>0</v>
          </cell>
          <cell r="N656">
            <v>4</v>
          </cell>
          <cell r="O656">
            <v>0</v>
          </cell>
          <cell r="P656">
            <v>4</v>
          </cell>
          <cell r="Q656">
            <v>2</v>
          </cell>
          <cell r="R656">
            <v>4</v>
          </cell>
          <cell r="S656" t="str">
            <v>đăt dự phòng</v>
          </cell>
        </row>
        <row r="657">
          <cell r="E657" t="str">
            <v>VB32008X</v>
          </cell>
          <cell r="G657">
            <v>32008</v>
          </cell>
          <cell r="H657" t="str">
            <v>A</v>
          </cell>
          <cell r="J657" t="str">
            <v>cái</v>
          </cell>
          <cell r="K657">
            <v>4</v>
          </cell>
          <cell r="L657">
            <v>0</v>
          </cell>
          <cell r="M657">
            <v>0</v>
          </cell>
          <cell r="N657">
            <v>4</v>
          </cell>
          <cell r="O657">
            <v>0</v>
          </cell>
          <cell r="P657">
            <v>4</v>
          </cell>
          <cell r="Q657">
            <v>2</v>
          </cell>
          <cell r="R657">
            <v>4</v>
          </cell>
          <cell r="S657" t="str">
            <v>đăt dự phòng</v>
          </cell>
        </row>
        <row r="658">
          <cell r="E658" t="str">
            <v>B-999.3</v>
          </cell>
          <cell r="F658">
            <v>175000</v>
          </cell>
          <cell r="G658" t="str">
            <v>999-2.6kg</v>
          </cell>
          <cell r="H658" t="str">
            <v>B</v>
          </cell>
          <cell r="J658" t="str">
            <v>lon</v>
          </cell>
          <cell r="K658">
            <v>37</v>
          </cell>
          <cell r="L658">
            <v>0</v>
          </cell>
          <cell r="M658">
            <v>0</v>
          </cell>
          <cell r="N658">
            <v>37</v>
          </cell>
          <cell r="O658">
            <v>0</v>
          </cell>
          <cell r="P658">
            <v>37</v>
          </cell>
          <cell r="Q658">
            <v>4</v>
          </cell>
          <cell r="R658">
            <v>8</v>
          </cell>
          <cell r="S658" t="str">
            <v>6 tháng</v>
          </cell>
        </row>
        <row r="659">
          <cell r="E659">
            <v>2901056622</v>
          </cell>
          <cell r="F659">
            <v>19000000</v>
          </cell>
          <cell r="G659">
            <v>2901056622</v>
          </cell>
          <cell r="H659" t="str">
            <v>SPNK</v>
          </cell>
          <cell r="J659" t="str">
            <v>cái</v>
          </cell>
          <cell r="K659">
            <v>3</v>
          </cell>
          <cell r="L659">
            <v>0</v>
          </cell>
          <cell r="M659">
            <v>0</v>
          </cell>
          <cell r="N659">
            <v>3</v>
          </cell>
          <cell r="O659">
            <v>0</v>
          </cell>
          <cell r="P659">
            <v>3</v>
          </cell>
          <cell r="Q659">
            <v>1</v>
          </cell>
          <cell r="R659">
            <v>2</v>
          </cell>
          <cell r="S659" t="str">
            <v>đăt dự phòng</v>
          </cell>
        </row>
        <row r="660">
          <cell r="E660">
            <v>1080423861</v>
          </cell>
          <cell r="F660">
            <v>25000000</v>
          </cell>
          <cell r="G660">
            <v>1080423861</v>
          </cell>
          <cell r="H660" t="str">
            <v>SPNK</v>
          </cell>
          <cell r="J660" t="str">
            <v>cái</v>
          </cell>
          <cell r="K660">
            <v>2</v>
          </cell>
          <cell r="L660">
            <v>0</v>
          </cell>
          <cell r="M660">
            <v>0</v>
          </cell>
          <cell r="N660">
            <v>2</v>
          </cell>
          <cell r="O660">
            <v>0</v>
          </cell>
          <cell r="P660">
            <v>2</v>
          </cell>
          <cell r="Q660">
            <v>1</v>
          </cell>
          <cell r="R660">
            <v>2</v>
          </cell>
          <cell r="S660" t="str">
            <v>đăt dự phòng</v>
          </cell>
        </row>
        <row r="661">
          <cell r="E661">
            <v>1089058003</v>
          </cell>
          <cell r="F661">
            <v>7861000</v>
          </cell>
          <cell r="G661">
            <v>1089058003</v>
          </cell>
          <cell r="H661" t="str">
            <v>SPNK</v>
          </cell>
          <cell r="J661" t="str">
            <v>cái</v>
          </cell>
          <cell r="K661">
            <v>2</v>
          </cell>
          <cell r="L661">
            <v>0</v>
          </cell>
          <cell r="M661">
            <v>0</v>
          </cell>
          <cell r="N661">
            <v>2</v>
          </cell>
          <cell r="O661">
            <v>0</v>
          </cell>
          <cell r="P661">
            <v>2</v>
          </cell>
          <cell r="Q661">
            <v>2</v>
          </cell>
          <cell r="R661">
            <v>4</v>
          </cell>
          <cell r="S661" t="str">
            <v>đăt dự phòng</v>
          </cell>
        </row>
        <row r="662">
          <cell r="E662">
            <v>2901063300</v>
          </cell>
          <cell r="F662">
            <v>7669000</v>
          </cell>
          <cell r="G662">
            <v>2901063300</v>
          </cell>
          <cell r="H662" t="str">
            <v>SPNK</v>
          </cell>
          <cell r="J662" t="str">
            <v>cái</v>
          </cell>
          <cell r="K662">
            <v>3</v>
          </cell>
          <cell r="L662">
            <v>0</v>
          </cell>
          <cell r="M662">
            <v>0</v>
          </cell>
          <cell r="N662">
            <v>3</v>
          </cell>
          <cell r="O662">
            <v>0</v>
          </cell>
          <cell r="P662">
            <v>3</v>
          </cell>
          <cell r="Q662">
            <v>2</v>
          </cell>
          <cell r="R662">
            <v>4</v>
          </cell>
          <cell r="S662" t="str">
            <v>đăt dự phòng</v>
          </cell>
        </row>
        <row r="663">
          <cell r="E663" t="str">
            <v>0392 1100 28</v>
          </cell>
          <cell r="F663">
            <v>829000</v>
          </cell>
          <cell r="G663">
            <v>392110028</v>
          </cell>
          <cell r="H663" t="str">
            <v>SPNK</v>
          </cell>
          <cell r="J663" t="str">
            <v>cái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</v>
          </cell>
          <cell r="R663">
            <v>4</v>
          </cell>
          <cell r="S663" t="str">
            <v>đăt dự phòng</v>
          </cell>
        </row>
        <row r="664">
          <cell r="E664" t="str">
            <v>0574 9918 15</v>
          </cell>
          <cell r="F664">
            <v>13531000</v>
          </cell>
          <cell r="G664">
            <v>574991815</v>
          </cell>
          <cell r="H664" t="str">
            <v>SPNK</v>
          </cell>
          <cell r="J664" t="str">
            <v>cái</v>
          </cell>
          <cell r="K664">
            <v>3</v>
          </cell>
          <cell r="L664">
            <v>0</v>
          </cell>
          <cell r="M664">
            <v>0</v>
          </cell>
          <cell r="N664">
            <v>3</v>
          </cell>
          <cell r="O664">
            <v>0</v>
          </cell>
          <cell r="P664">
            <v>3</v>
          </cell>
          <cell r="Q664">
            <v>2</v>
          </cell>
          <cell r="R664">
            <v>4</v>
          </cell>
          <cell r="S664" t="str">
            <v>đăt dự phòng</v>
          </cell>
        </row>
        <row r="665">
          <cell r="E665" t="str">
            <v xml:space="preserve"> 0574 9918 25</v>
          </cell>
          <cell r="F665">
            <v>15895000</v>
          </cell>
          <cell r="G665">
            <v>574991825</v>
          </cell>
          <cell r="H665" t="str">
            <v>SPNK</v>
          </cell>
          <cell r="J665" t="str">
            <v>cái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2</v>
          </cell>
          <cell r="R665">
            <v>4</v>
          </cell>
          <cell r="S665" t="str">
            <v>đăt dự phòng</v>
          </cell>
        </row>
        <row r="666">
          <cell r="E666" t="str">
            <v>SINO25</v>
          </cell>
          <cell r="F666">
            <v>7000</v>
          </cell>
          <cell r="H666" t="str">
            <v>E</v>
          </cell>
          <cell r="I666"/>
          <cell r="J666" t="str">
            <v>cái</v>
          </cell>
          <cell r="K666">
            <v>274</v>
          </cell>
          <cell r="L666">
            <v>0</v>
          </cell>
          <cell r="M666">
            <v>0</v>
          </cell>
          <cell r="N666">
            <v>274</v>
          </cell>
          <cell r="O666">
            <v>0</v>
          </cell>
          <cell r="P666">
            <v>274</v>
          </cell>
          <cell r="Q666">
            <v>0</v>
          </cell>
        </row>
        <row r="667">
          <cell r="E667" t="str">
            <v>ATV310HU75N4E</v>
          </cell>
          <cell r="F667">
            <v>11000000</v>
          </cell>
          <cell r="H667" t="str">
            <v>E</v>
          </cell>
          <cell r="I667"/>
          <cell r="J667" t="str">
            <v>cái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</row>
        <row r="668">
          <cell r="E668" t="str">
            <v>Mikro 204A</v>
          </cell>
          <cell r="F668">
            <v>2136000</v>
          </cell>
          <cell r="H668" t="str">
            <v>E</v>
          </cell>
          <cell r="I668"/>
          <cell r="J668" t="str">
            <v>cái</v>
          </cell>
          <cell r="K668">
            <v>2</v>
          </cell>
          <cell r="L668">
            <v>0</v>
          </cell>
          <cell r="M668">
            <v>0</v>
          </cell>
          <cell r="N668">
            <v>2</v>
          </cell>
          <cell r="O668">
            <v>0</v>
          </cell>
          <cell r="P668">
            <v>2</v>
          </cell>
          <cell r="Q668">
            <v>0</v>
          </cell>
        </row>
        <row r="669">
          <cell r="E669" t="str">
            <v>RM22TR33</v>
          </cell>
          <cell r="F669">
            <v>2073735</v>
          </cell>
          <cell r="G669" t="str">
            <v>RM22TR33</v>
          </cell>
          <cell r="H669" t="str">
            <v>E</v>
          </cell>
          <cell r="J669" t="str">
            <v>cái</v>
          </cell>
          <cell r="K669">
            <v>3</v>
          </cell>
          <cell r="L669">
            <v>0</v>
          </cell>
          <cell r="M669">
            <v>0</v>
          </cell>
          <cell r="N669">
            <v>3</v>
          </cell>
          <cell r="O669">
            <v>0</v>
          </cell>
          <cell r="P669">
            <v>3</v>
          </cell>
          <cell r="Q669">
            <v>2</v>
          </cell>
          <cell r="R669">
            <v>4</v>
          </cell>
          <cell r="S669" t="str">
            <v>1 năm</v>
          </cell>
        </row>
        <row r="670">
          <cell r="E670">
            <v>5032502</v>
          </cell>
          <cell r="F670">
            <v>7000</v>
          </cell>
          <cell r="G670">
            <v>5032502</v>
          </cell>
          <cell r="H670" t="str">
            <v>SPXNĐ</v>
          </cell>
          <cell r="I670" t="str">
            <v>EFG320</v>
          </cell>
          <cell r="J670" t="str">
            <v>cái</v>
          </cell>
          <cell r="K670" t="e">
            <v>#N/A</v>
          </cell>
          <cell r="L670">
            <v>0</v>
          </cell>
          <cell r="M670">
            <v>0</v>
          </cell>
          <cell r="N670" t="e">
            <v>#N/A</v>
          </cell>
          <cell r="O670">
            <v>0</v>
          </cell>
          <cell r="P670" t="e">
            <v>#N/A</v>
          </cell>
          <cell r="Q670">
            <v>2</v>
          </cell>
          <cell r="R670">
            <v>4</v>
          </cell>
          <cell r="S670" t="str">
            <v>đăt dự phòng</v>
          </cell>
        </row>
        <row r="671">
          <cell r="E671">
            <v>5002077</v>
          </cell>
          <cell r="F671">
            <v>7000</v>
          </cell>
          <cell r="G671">
            <v>5002077</v>
          </cell>
          <cell r="H671" t="str">
            <v>SPXNĐ</v>
          </cell>
          <cell r="I671" t="str">
            <v>EFG320</v>
          </cell>
          <cell r="J671" t="str">
            <v>cái</v>
          </cell>
          <cell r="K671" t="e">
            <v>#N/A</v>
          </cell>
          <cell r="L671">
            <v>0</v>
          </cell>
          <cell r="M671">
            <v>0</v>
          </cell>
          <cell r="N671" t="e">
            <v>#N/A</v>
          </cell>
          <cell r="O671">
            <v>0</v>
          </cell>
          <cell r="P671" t="e">
            <v>#N/A</v>
          </cell>
          <cell r="Q671">
            <v>2</v>
          </cell>
          <cell r="R671">
            <v>4</v>
          </cell>
          <cell r="S671" t="str">
            <v>đăt dự phòng</v>
          </cell>
        </row>
        <row r="672">
          <cell r="E672">
            <v>50053117</v>
          </cell>
          <cell r="F672">
            <v>1490000</v>
          </cell>
          <cell r="G672">
            <v>50053117</v>
          </cell>
          <cell r="H672" t="str">
            <v>SPXNĐ</v>
          </cell>
          <cell r="I672" t="str">
            <v>EFG320</v>
          </cell>
          <cell r="J672" t="str">
            <v>cái</v>
          </cell>
          <cell r="K672">
            <v>1</v>
          </cell>
          <cell r="L672">
            <v>0</v>
          </cell>
          <cell r="M672">
            <v>0</v>
          </cell>
          <cell r="N672">
            <v>1</v>
          </cell>
          <cell r="O672">
            <v>0</v>
          </cell>
          <cell r="P672">
            <v>1</v>
          </cell>
          <cell r="Q672">
            <v>2</v>
          </cell>
          <cell r="R672">
            <v>4</v>
          </cell>
          <cell r="S672" t="str">
            <v>đăt dự phòng</v>
          </cell>
        </row>
        <row r="673">
          <cell r="E673">
            <v>51089987</v>
          </cell>
          <cell r="F673">
            <v>9347000</v>
          </cell>
          <cell r="G673">
            <v>51089987</v>
          </cell>
          <cell r="H673" t="str">
            <v>SPXNĐ</v>
          </cell>
          <cell r="I673" t="str">
            <v>EFG320</v>
          </cell>
          <cell r="J673" t="str">
            <v>cái</v>
          </cell>
          <cell r="K673">
            <v>2</v>
          </cell>
          <cell r="L673">
            <v>0</v>
          </cell>
          <cell r="M673">
            <v>0</v>
          </cell>
          <cell r="N673">
            <v>2</v>
          </cell>
          <cell r="O673">
            <v>0</v>
          </cell>
          <cell r="P673">
            <v>2</v>
          </cell>
          <cell r="Q673">
            <v>2</v>
          </cell>
          <cell r="R673">
            <v>4</v>
          </cell>
          <cell r="S673" t="str">
            <v>đăt dự phòng</v>
          </cell>
        </row>
        <row r="674">
          <cell r="E674">
            <v>51122288</v>
          </cell>
          <cell r="F674">
            <v>673000</v>
          </cell>
          <cell r="G674">
            <v>51122288</v>
          </cell>
          <cell r="H674" t="str">
            <v>SPXNĐ</v>
          </cell>
          <cell r="I674" t="str">
            <v>EFG320</v>
          </cell>
          <cell r="J674" t="str">
            <v>cái</v>
          </cell>
          <cell r="K674">
            <v>6</v>
          </cell>
          <cell r="L674">
            <v>0</v>
          </cell>
          <cell r="M674">
            <v>0</v>
          </cell>
          <cell r="N674">
            <v>6</v>
          </cell>
          <cell r="O674">
            <v>0</v>
          </cell>
          <cell r="P674">
            <v>6</v>
          </cell>
          <cell r="Q674">
            <v>2</v>
          </cell>
          <cell r="R674">
            <v>4</v>
          </cell>
          <cell r="S674" t="str">
            <v>đăt dự phòng</v>
          </cell>
        </row>
        <row r="675">
          <cell r="E675">
            <v>51096078</v>
          </cell>
          <cell r="F675">
            <v>1815000</v>
          </cell>
          <cell r="G675">
            <v>51096078</v>
          </cell>
          <cell r="H675" t="str">
            <v>SPXNĐ</v>
          </cell>
          <cell r="I675" t="str">
            <v>EFG320</v>
          </cell>
          <cell r="J675" t="str">
            <v>cái</v>
          </cell>
          <cell r="K675">
            <v>2</v>
          </cell>
          <cell r="L675">
            <v>0</v>
          </cell>
          <cell r="M675">
            <v>0</v>
          </cell>
          <cell r="N675">
            <v>2</v>
          </cell>
          <cell r="O675">
            <v>0</v>
          </cell>
          <cell r="P675">
            <v>2</v>
          </cell>
          <cell r="Q675">
            <v>1</v>
          </cell>
          <cell r="R675">
            <v>2</v>
          </cell>
          <cell r="S675" t="str">
            <v>đăt dự phòng</v>
          </cell>
        </row>
        <row r="676">
          <cell r="E676">
            <v>51195045</v>
          </cell>
          <cell r="F676">
            <v>137000</v>
          </cell>
          <cell r="G676">
            <v>51195045</v>
          </cell>
          <cell r="H676" t="str">
            <v>SPXNĐ</v>
          </cell>
          <cell r="I676" t="str">
            <v>EFG320</v>
          </cell>
          <cell r="J676" t="str">
            <v>cái</v>
          </cell>
          <cell r="K676">
            <v>160</v>
          </cell>
          <cell r="L676">
            <v>0</v>
          </cell>
          <cell r="M676">
            <v>0</v>
          </cell>
          <cell r="N676">
            <v>160</v>
          </cell>
          <cell r="O676">
            <v>0</v>
          </cell>
          <cell r="P676">
            <v>160</v>
          </cell>
          <cell r="Q676">
            <v>2</v>
          </cell>
          <cell r="R676">
            <v>4</v>
          </cell>
          <cell r="S676" t="str">
            <v>đăt dự phòng</v>
          </cell>
        </row>
        <row r="677">
          <cell r="E677">
            <v>51041352</v>
          </cell>
          <cell r="F677">
            <v>830000</v>
          </cell>
          <cell r="G677">
            <v>51041352</v>
          </cell>
          <cell r="H677" t="str">
            <v>SPXNĐ</v>
          </cell>
          <cell r="I677" t="str">
            <v>EFG320</v>
          </cell>
          <cell r="J677" t="str">
            <v>cái</v>
          </cell>
          <cell r="K677">
            <v>20</v>
          </cell>
          <cell r="L677">
            <v>0</v>
          </cell>
          <cell r="M677">
            <v>0</v>
          </cell>
          <cell r="N677">
            <v>20</v>
          </cell>
          <cell r="O677">
            <v>0</v>
          </cell>
          <cell r="P677">
            <v>20</v>
          </cell>
          <cell r="Q677">
            <v>2</v>
          </cell>
          <cell r="R677">
            <v>4</v>
          </cell>
          <cell r="S677" t="str">
            <v>đăt dự phòng</v>
          </cell>
        </row>
        <row r="678">
          <cell r="E678" t="str">
            <v>51079654-51276290</v>
          </cell>
          <cell r="F678">
            <v>729000</v>
          </cell>
          <cell r="G678" t="str">
            <v>51079654-51276290</v>
          </cell>
          <cell r="H678" t="str">
            <v>SPXNĐ</v>
          </cell>
          <cell r="I678" t="str">
            <v>EFG320</v>
          </cell>
          <cell r="J678" t="str">
            <v>cái</v>
          </cell>
          <cell r="K678">
            <v>10</v>
          </cell>
          <cell r="L678">
            <v>0</v>
          </cell>
          <cell r="M678">
            <v>0</v>
          </cell>
          <cell r="N678">
            <v>10</v>
          </cell>
          <cell r="O678">
            <v>0</v>
          </cell>
          <cell r="P678">
            <v>10</v>
          </cell>
          <cell r="Q678">
            <v>2</v>
          </cell>
          <cell r="R678">
            <v>4</v>
          </cell>
          <cell r="S678" t="str">
            <v>đăt dự phòng</v>
          </cell>
        </row>
        <row r="679">
          <cell r="E679" t="str">
            <v>51079675-51276292</v>
          </cell>
          <cell r="F679">
            <v>2173000</v>
          </cell>
          <cell r="G679" t="str">
            <v>05028545-26902330</v>
          </cell>
          <cell r="H679" t="str">
            <v>SPXNĐ</v>
          </cell>
          <cell r="I679" t="str">
            <v>EFG320</v>
          </cell>
          <cell r="J679" t="str">
            <v>cái</v>
          </cell>
          <cell r="K679">
            <v>4</v>
          </cell>
          <cell r="L679">
            <v>0</v>
          </cell>
          <cell r="M679">
            <v>0</v>
          </cell>
          <cell r="N679">
            <v>4</v>
          </cell>
          <cell r="O679">
            <v>0</v>
          </cell>
          <cell r="P679">
            <v>4</v>
          </cell>
          <cell r="Q679">
            <v>2</v>
          </cell>
          <cell r="R679">
            <v>4</v>
          </cell>
          <cell r="S679" t="str">
            <v>đăt dự phòng</v>
          </cell>
        </row>
        <row r="680">
          <cell r="E680" t="str">
            <v>52010379-51218970</v>
          </cell>
          <cell r="F680">
            <v>3488000</v>
          </cell>
          <cell r="G680" t="str">
            <v>52010379-51218970</v>
          </cell>
          <cell r="H680" t="str">
            <v>SPXNĐ</v>
          </cell>
          <cell r="I680" t="str">
            <v>EFG320</v>
          </cell>
          <cell r="J680" t="str">
            <v>cái</v>
          </cell>
          <cell r="K680">
            <v>4</v>
          </cell>
          <cell r="L680">
            <v>0</v>
          </cell>
          <cell r="M680">
            <v>0</v>
          </cell>
          <cell r="N680">
            <v>4</v>
          </cell>
          <cell r="O680">
            <v>0</v>
          </cell>
          <cell r="P680">
            <v>4</v>
          </cell>
          <cell r="Q680">
            <v>2</v>
          </cell>
          <cell r="R680">
            <v>4</v>
          </cell>
          <cell r="S680" t="str">
            <v>đăt dự phòng</v>
          </cell>
        </row>
        <row r="681">
          <cell r="E681">
            <v>51094682</v>
          </cell>
          <cell r="F681">
            <v>946000</v>
          </cell>
          <cell r="G681">
            <v>51094682</v>
          </cell>
          <cell r="H681" t="str">
            <v>SPXNĐ</v>
          </cell>
          <cell r="I681" t="str">
            <v>EFG320</v>
          </cell>
          <cell r="J681" t="str">
            <v>cái</v>
          </cell>
          <cell r="K681">
            <v>6</v>
          </cell>
          <cell r="L681">
            <v>0</v>
          </cell>
          <cell r="M681">
            <v>0</v>
          </cell>
          <cell r="N681">
            <v>6</v>
          </cell>
          <cell r="O681">
            <v>0</v>
          </cell>
          <cell r="P681">
            <v>6</v>
          </cell>
          <cell r="Q681">
            <v>1</v>
          </cell>
          <cell r="R681">
            <v>2</v>
          </cell>
          <cell r="S681" t="str">
            <v>đăt dự phòng</v>
          </cell>
        </row>
        <row r="682">
          <cell r="E682">
            <v>51057153</v>
          </cell>
          <cell r="F682">
            <v>892000</v>
          </cell>
          <cell r="G682">
            <v>51057153</v>
          </cell>
          <cell r="H682" t="str">
            <v>SPXNĐ</v>
          </cell>
          <cell r="I682" t="str">
            <v>EFG320</v>
          </cell>
          <cell r="J682" t="str">
            <v>cái</v>
          </cell>
          <cell r="K682">
            <v>10</v>
          </cell>
          <cell r="L682">
            <v>0</v>
          </cell>
          <cell r="M682">
            <v>0</v>
          </cell>
          <cell r="N682">
            <v>10</v>
          </cell>
          <cell r="O682">
            <v>0</v>
          </cell>
          <cell r="P682">
            <v>10</v>
          </cell>
          <cell r="Q682">
            <v>2</v>
          </cell>
          <cell r="R682">
            <v>4</v>
          </cell>
          <cell r="S682" t="str">
            <v>đăt dự phòng</v>
          </cell>
        </row>
        <row r="683">
          <cell r="E683">
            <v>51316436</v>
          </cell>
          <cell r="F683">
            <v>18467000</v>
          </cell>
          <cell r="G683">
            <v>51316436</v>
          </cell>
          <cell r="H683" t="str">
            <v>SPXNĐ</v>
          </cell>
          <cell r="I683" t="str">
            <v>EFG320</v>
          </cell>
          <cell r="J683" t="str">
            <v>cái</v>
          </cell>
          <cell r="K683">
            <v>2</v>
          </cell>
          <cell r="L683">
            <v>0</v>
          </cell>
          <cell r="M683">
            <v>0</v>
          </cell>
          <cell r="N683">
            <v>2</v>
          </cell>
          <cell r="O683">
            <v>0</v>
          </cell>
          <cell r="P683">
            <v>2</v>
          </cell>
          <cell r="Q683">
            <v>2</v>
          </cell>
          <cell r="R683">
            <v>4</v>
          </cell>
          <cell r="S683" t="str">
            <v>đăt dự phòng</v>
          </cell>
        </row>
        <row r="684">
          <cell r="E684" t="str">
            <v>51079675-51276292</v>
          </cell>
          <cell r="F684">
            <v>883000</v>
          </cell>
          <cell r="G684" t="str">
            <v>51079675-51276292</v>
          </cell>
          <cell r="H684" t="str">
            <v>SPXNĐ</v>
          </cell>
          <cell r="I684" t="str">
            <v>EFG320</v>
          </cell>
          <cell r="J684" t="str">
            <v>cái</v>
          </cell>
          <cell r="K684">
            <v>4</v>
          </cell>
          <cell r="L684">
            <v>0</v>
          </cell>
          <cell r="M684">
            <v>0</v>
          </cell>
          <cell r="N684">
            <v>4</v>
          </cell>
          <cell r="O684">
            <v>0</v>
          </cell>
          <cell r="P684">
            <v>4</v>
          </cell>
          <cell r="Q684">
            <v>2</v>
          </cell>
          <cell r="R684">
            <v>4</v>
          </cell>
          <cell r="S684" t="str">
            <v>đăt dự phòng</v>
          </cell>
        </row>
        <row r="685">
          <cell r="E685">
            <v>51128414</v>
          </cell>
          <cell r="F685">
            <v>1042000</v>
          </cell>
          <cell r="G685">
            <v>51128414</v>
          </cell>
          <cell r="H685" t="str">
            <v>SPXNĐ</v>
          </cell>
          <cell r="I685" t="str">
            <v>EFG320</v>
          </cell>
          <cell r="J685" t="str">
            <v>cái</v>
          </cell>
          <cell r="K685">
            <v>3</v>
          </cell>
          <cell r="L685">
            <v>0</v>
          </cell>
          <cell r="M685">
            <v>0</v>
          </cell>
          <cell r="N685">
            <v>3</v>
          </cell>
          <cell r="O685">
            <v>0</v>
          </cell>
          <cell r="P685">
            <v>3</v>
          </cell>
          <cell r="Q685">
            <v>2</v>
          </cell>
          <cell r="R685">
            <v>4</v>
          </cell>
          <cell r="S685" t="str">
            <v>đăt dự phòng</v>
          </cell>
        </row>
        <row r="686">
          <cell r="E686">
            <v>51199221</v>
          </cell>
          <cell r="F686">
            <v>3120000</v>
          </cell>
          <cell r="G686">
            <v>51199221</v>
          </cell>
          <cell r="H686" t="str">
            <v>SPXNĐ</v>
          </cell>
          <cell r="I686" t="str">
            <v>EFG320</v>
          </cell>
          <cell r="J686" t="str">
            <v>cái</v>
          </cell>
          <cell r="K686">
            <v>2</v>
          </cell>
          <cell r="L686">
            <v>0</v>
          </cell>
          <cell r="M686">
            <v>0</v>
          </cell>
          <cell r="N686">
            <v>2</v>
          </cell>
          <cell r="O686">
            <v>0</v>
          </cell>
          <cell r="P686">
            <v>2</v>
          </cell>
          <cell r="Q686">
            <v>2</v>
          </cell>
          <cell r="R686">
            <v>4</v>
          </cell>
          <cell r="S686" t="str">
            <v>đăt dự phòng</v>
          </cell>
        </row>
        <row r="687">
          <cell r="E687" t="str">
            <v>51293580 - 51566490</v>
          </cell>
          <cell r="F687">
            <v>2112000</v>
          </cell>
          <cell r="G687" t="str">
            <v>51293580 - 51566490</v>
          </cell>
          <cell r="H687" t="str">
            <v>SPXNĐ</v>
          </cell>
          <cell r="I687" t="str">
            <v>EFG320</v>
          </cell>
          <cell r="J687" t="str">
            <v>cái</v>
          </cell>
          <cell r="K687" t="e">
            <v>#N/A</v>
          </cell>
          <cell r="L687">
            <v>0</v>
          </cell>
          <cell r="M687">
            <v>0</v>
          </cell>
          <cell r="N687" t="e">
            <v>#N/A</v>
          </cell>
          <cell r="O687">
            <v>0</v>
          </cell>
          <cell r="P687" t="e">
            <v>#N/A</v>
          </cell>
          <cell r="Q687">
            <v>2</v>
          </cell>
          <cell r="R687">
            <v>4</v>
          </cell>
          <cell r="S687" t="str">
            <v>đăt dự phòng</v>
          </cell>
        </row>
        <row r="688">
          <cell r="E688">
            <v>51192366</v>
          </cell>
          <cell r="F688">
            <v>1881000</v>
          </cell>
          <cell r="G688">
            <v>51192366</v>
          </cell>
          <cell r="H688" t="str">
            <v>SPXNĐ</v>
          </cell>
          <cell r="I688" t="str">
            <v>EFG320</v>
          </cell>
          <cell r="J688" t="str">
            <v>cái</v>
          </cell>
          <cell r="K688">
            <v>4</v>
          </cell>
          <cell r="L688">
            <v>0</v>
          </cell>
          <cell r="M688">
            <v>0</v>
          </cell>
          <cell r="N688">
            <v>4</v>
          </cell>
          <cell r="O688">
            <v>0</v>
          </cell>
          <cell r="P688">
            <v>4</v>
          </cell>
          <cell r="Q688">
            <v>4</v>
          </cell>
          <cell r="R688">
            <v>8</v>
          </cell>
          <cell r="S688" t="str">
            <v>đăt dự phòng</v>
          </cell>
        </row>
        <row r="689">
          <cell r="E689" t="str">
            <v>51075146-51074952</v>
          </cell>
          <cell r="F689">
            <v>3059000</v>
          </cell>
          <cell r="G689" t="str">
            <v>51075146-51074952</v>
          </cell>
          <cell r="H689" t="str">
            <v>SPXNĐ</v>
          </cell>
          <cell r="I689" t="str">
            <v>EFG320</v>
          </cell>
          <cell r="J689" t="str">
            <v>cái</v>
          </cell>
          <cell r="K689">
            <v>3</v>
          </cell>
          <cell r="L689">
            <v>0</v>
          </cell>
          <cell r="M689">
            <v>0</v>
          </cell>
          <cell r="N689">
            <v>3</v>
          </cell>
          <cell r="O689">
            <v>0</v>
          </cell>
          <cell r="P689">
            <v>3</v>
          </cell>
          <cell r="Q689">
            <v>2</v>
          </cell>
          <cell r="R689">
            <v>4</v>
          </cell>
          <cell r="S689" t="str">
            <v>đăt dự phòng</v>
          </cell>
        </row>
        <row r="690">
          <cell r="E690">
            <v>26906860</v>
          </cell>
          <cell r="F690">
            <v>1170000</v>
          </cell>
          <cell r="G690">
            <v>26906860</v>
          </cell>
          <cell r="H690" t="str">
            <v>SPXNĐ</v>
          </cell>
          <cell r="I690" t="str">
            <v>EFG320</v>
          </cell>
          <cell r="J690" t="str">
            <v>cái</v>
          </cell>
          <cell r="K690">
            <v>1</v>
          </cell>
          <cell r="L690">
            <v>0</v>
          </cell>
          <cell r="M690">
            <v>0</v>
          </cell>
          <cell r="N690">
            <v>1</v>
          </cell>
          <cell r="O690">
            <v>0</v>
          </cell>
          <cell r="P690">
            <v>1</v>
          </cell>
          <cell r="Q690">
            <v>1</v>
          </cell>
          <cell r="R690">
            <v>2</v>
          </cell>
          <cell r="S690" t="str">
            <v>đăt dự phòng</v>
          </cell>
        </row>
        <row r="691">
          <cell r="E691">
            <v>26602920</v>
          </cell>
          <cell r="F691">
            <v>5156000</v>
          </cell>
          <cell r="G691">
            <v>26602920</v>
          </cell>
          <cell r="H691" t="str">
            <v>SPXNĐ</v>
          </cell>
          <cell r="I691" t="str">
            <v>EFG320</v>
          </cell>
          <cell r="J691" t="str">
            <v>cái</v>
          </cell>
          <cell r="K691">
            <v>2</v>
          </cell>
          <cell r="L691">
            <v>0</v>
          </cell>
          <cell r="M691">
            <v>0</v>
          </cell>
          <cell r="N691">
            <v>2</v>
          </cell>
          <cell r="O691">
            <v>0</v>
          </cell>
          <cell r="P691">
            <v>2</v>
          </cell>
          <cell r="Q691">
            <v>1</v>
          </cell>
          <cell r="R691">
            <v>2</v>
          </cell>
          <cell r="S691" t="str">
            <v>đăt dự phòng</v>
          </cell>
        </row>
        <row r="692">
          <cell r="E692">
            <v>52018885</v>
          </cell>
          <cell r="F692">
            <v>2650000</v>
          </cell>
          <cell r="G692">
            <v>52018885</v>
          </cell>
          <cell r="H692" t="str">
            <v>SPXNĐ</v>
          </cell>
          <cell r="I692" t="str">
            <v>EFG320</v>
          </cell>
          <cell r="J692" t="str">
            <v>cái</v>
          </cell>
          <cell r="K692">
            <v>2</v>
          </cell>
          <cell r="L692">
            <v>0</v>
          </cell>
          <cell r="M692">
            <v>0</v>
          </cell>
          <cell r="N692">
            <v>2</v>
          </cell>
          <cell r="O692">
            <v>0</v>
          </cell>
          <cell r="P692">
            <v>2</v>
          </cell>
          <cell r="Q692">
            <v>2</v>
          </cell>
          <cell r="R692">
            <v>4</v>
          </cell>
          <cell r="S692" t="str">
            <v>đăt dự phòng</v>
          </cell>
        </row>
        <row r="693">
          <cell r="E693">
            <v>52032717</v>
          </cell>
          <cell r="F693">
            <v>3217000</v>
          </cell>
          <cell r="G693">
            <v>52032717</v>
          </cell>
          <cell r="H693" t="str">
            <v>SPXNĐ</v>
          </cell>
          <cell r="I693" t="str">
            <v>EFG320</v>
          </cell>
          <cell r="J693" t="str">
            <v>cái</v>
          </cell>
          <cell r="K693">
            <v>2</v>
          </cell>
          <cell r="L693">
            <v>0</v>
          </cell>
          <cell r="M693">
            <v>0</v>
          </cell>
          <cell r="N693">
            <v>2</v>
          </cell>
          <cell r="O693">
            <v>0</v>
          </cell>
          <cell r="P693">
            <v>2</v>
          </cell>
          <cell r="Q693">
            <v>2</v>
          </cell>
          <cell r="R693">
            <v>4</v>
          </cell>
          <cell r="S693" t="str">
            <v>đăt dự phòng</v>
          </cell>
        </row>
        <row r="694">
          <cell r="E694">
            <v>51113955</v>
          </cell>
          <cell r="F694">
            <v>2745000</v>
          </cell>
          <cell r="G694">
            <v>51113955</v>
          </cell>
          <cell r="H694" t="str">
            <v>SPXNĐ</v>
          </cell>
          <cell r="I694" t="str">
            <v>EFG320</v>
          </cell>
          <cell r="J694" t="str">
            <v>cái</v>
          </cell>
          <cell r="K694">
            <v>4</v>
          </cell>
          <cell r="L694">
            <v>0</v>
          </cell>
          <cell r="M694">
            <v>0</v>
          </cell>
          <cell r="N694">
            <v>4</v>
          </cell>
          <cell r="O694">
            <v>0</v>
          </cell>
          <cell r="P694">
            <v>4</v>
          </cell>
          <cell r="Q694">
            <v>2</v>
          </cell>
          <cell r="R694">
            <v>4</v>
          </cell>
          <cell r="S694" t="str">
            <v>đăt dự phòng</v>
          </cell>
        </row>
        <row r="695">
          <cell r="E695" t="str">
            <v>FN404948</v>
          </cell>
          <cell r="F695">
            <v>2200000</v>
          </cell>
          <cell r="G695" t="str">
            <v>FN404948</v>
          </cell>
          <cell r="H695" t="str">
            <v>SPXNĐ</v>
          </cell>
          <cell r="I695" t="str">
            <v>EFG320</v>
          </cell>
          <cell r="J695" t="str">
            <v>cái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/>
          <cell r="S695"/>
        </row>
        <row r="696">
          <cell r="E696">
            <v>4568077</v>
          </cell>
          <cell r="F696">
            <v>1100000</v>
          </cell>
          <cell r="G696">
            <v>4568077</v>
          </cell>
          <cell r="H696" t="str">
            <v>SPXNĐ</v>
          </cell>
          <cell r="I696" t="str">
            <v>EFG320</v>
          </cell>
          <cell r="J696" t="str">
            <v>cái</v>
          </cell>
          <cell r="K696">
            <v>3</v>
          </cell>
          <cell r="L696">
            <v>0</v>
          </cell>
          <cell r="M696">
            <v>0</v>
          </cell>
          <cell r="N696">
            <v>3</v>
          </cell>
          <cell r="O696">
            <v>0</v>
          </cell>
          <cell r="P696">
            <v>3</v>
          </cell>
          <cell r="Q696">
            <v>2</v>
          </cell>
          <cell r="R696">
            <v>4</v>
          </cell>
          <cell r="S696" t="str">
            <v>đăt dự phòng</v>
          </cell>
        </row>
        <row r="697">
          <cell r="E697">
            <v>3916293</v>
          </cell>
          <cell r="F697">
            <v>450000</v>
          </cell>
          <cell r="G697">
            <v>3916293</v>
          </cell>
          <cell r="H697" t="str">
            <v>SPXNĐ</v>
          </cell>
          <cell r="I697" t="str">
            <v>EFG320</v>
          </cell>
          <cell r="J697" t="str">
            <v>cái</v>
          </cell>
          <cell r="K697">
            <v>6</v>
          </cell>
          <cell r="L697">
            <v>0</v>
          </cell>
          <cell r="M697">
            <v>0</v>
          </cell>
          <cell r="N697">
            <v>6</v>
          </cell>
          <cell r="O697">
            <v>0</v>
          </cell>
          <cell r="P697">
            <v>6</v>
          </cell>
          <cell r="Q697">
            <v>2</v>
          </cell>
          <cell r="R697">
            <v>4</v>
          </cell>
          <cell r="S697" t="str">
            <v>đăt dự phòng</v>
          </cell>
        </row>
        <row r="698">
          <cell r="E698">
            <v>51076188</v>
          </cell>
          <cell r="F698">
            <v>2301000</v>
          </cell>
          <cell r="G698">
            <v>51076188</v>
          </cell>
          <cell r="H698" t="str">
            <v>SPXNĐ</v>
          </cell>
          <cell r="I698" t="str">
            <v>ERE120</v>
          </cell>
          <cell r="J698" t="str">
            <v>cái</v>
          </cell>
          <cell r="K698">
            <v>2</v>
          </cell>
          <cell r="L698">
            <v>0</v>
          </cell>
          <cell r="M698">
            <v>0</v>
          </cell>
          <cell r="N698">
            <v>2</v>
          </cell>
          <cell r="O698">
            <v>0</v>
          </cell>
          <cell r="P698">
            <v>2</v>
          </cell>
          <cell r="Q698">
            <v>2</v>
          </cell>
          <cell r="R698">
            <v>4</v>
          </cell>
          <cell r="S698" t="str">
            <v>đăt dự phòng</v>
          </cell>
        </row>
        <row r="699">
          <cell r="E699">
            <v>51363064</v>
          </cell>
          <cell r="F699">
            <v>1164000</v>
          </cell>
          <cell r="G699">
            <v>51363064</v>
          </cell>
          <cell r="H699" t="str">
            <v>SPXNĐ</v>
          </cell>
          <cell r="I699" t="str">
            <v>ERE120</v>
          </cell>
          <cell r="J699" t="str">
            <v>cái</v>
          </cell>
          <cell r="K699">
            <v>1</v>
          </cell>
          <cell r="L699">
            <v>0</v>
          </cell>
          <cell r="M699">
            <v>0</v>
          </cell>
          <cell r="N699">
            <v>1</v>
          </cell>
          <cell r="O699">
            <v>0</v>
          </cell>
          <cell r="P699">
            <v>1</v>
          </cell>
          <cell r="Q699">
            <v>2</v>
          </cell>
          <cell r="R699">
            <v>4</v>
          </cell>
          <cell r="S699" t="str">
            <v>đăt dự phòng</v>
          </cell>
        </row>
        <row r="700">
          <cell r="E700">
            <v>27407140</v>
          </cell>
          <cell r="F700">
            <v>500000</v>
          </cell>
          <cell r="G700">
            <v>27407140</v>
          </cell>
          <cell r="H700" t="str">
            <v>SPXNĐ</v>
          </cell>
          <cell r="I700" t="str">
            <v>ERE120</v>
          </cell>
          <cell r="J700" t="str">
            <v>cái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</v>
          </cell>
          <cell r="R700">
            <v>4</v>
          </cell>
          <cell r="S700" t="str">
            <v>đăt dự phòng</v>
          </cell>
        </row>
        <row r="701">
          <cell r="E701" t="str">
            <v>613848 - 51379966</v>
          </cell>
          <cell r="F701">
            <v>430000</v>
          </cell>
          <cell r="G701" t="str">
            <v>613848 - 51379966</v>
          </cell>
          <cell r="H701" t="str">
            <v>SPXNĐ</v>
          </cell>
          <cell r="I701" t="str">
            <v>ERE120</v>
          </cell>
          <cell r="J701" t="str">
            <v>cái</v>
          </cell>
          <cell r="K701" t="e">
            <v>#N/A</v>
          </cell>
          <cell r="L701">
            <v>0</v>
          </cell>
          <cell r="M701">
            <v>0</v>
          </cell>
          <cell r="N701" t="e">
            <v>#N/A</v>
          </cell>
          <cell r="O701">
            <v>0</v>
          </cell>
          <cell r="P701" t="e">
            <v>#N/A</v>
          </cell>
          <cell r="Q701">
            <v>2</v>
          </cell>
          <cell r="R701">
            <v>4</v>
          </cell>
          <cell r="S701" t="str">
            <v>đăt dự phòng</v>
          </cell>
        </row>
        <row r="702">
          <cell r="E702">
            <v>51239402</v>
          </cell>
          <cell r="G702">
            <v>51239402</v>
          </cell>
          <cell r="H702" t="str">
            <v>SPXNĐ</v>
          </cell>
          <cell r="I702" t="str">
            <v>ERE120</v>
          </cell>
          <cell r="J702" t="str">
            <v>cái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2</v>
          </cell>
          <cell r="R702">
            <v>4</v>
          </cell>
          <cell r="S702" t="str">
            <v>đăt dự phòng</v>
          </cell>
        </row>
        <row r="703">
          <cell r="E703">
            <v>28526100</v>
          </cell>
          <cell r="G703">
            <v>28526100</v>
          </cell>
          <cell r="H703" t="str">
            <v>SPXNĐ</v>
          </cell>
          <cell r="I703" t="str">
            <v>ERE120</v>
          </cell>
          <cell r="J703" t="str">
            <v>cái</v>
          </cell>
          <cell r="K703">
            <v>3</v>
          </cell>
          <cell r="L703">
            <v>0</v>
          </cell>
          <cell r="M703">
            <v>0</v>
          </cell>
          <cell r="N703">
            <v>3</v>
          </cell>
          <cell r="O703">
            <v>0</v>
          </cell>
          <cell r="P703">
            <v>3</v>
          </cell>
          <cell r="Q703">
            <v>2</v>
          </cell>
          <cell r="R703">
            <v>4</v>
          </cell>
          <cell r="S703" t="str">
            <v>đăt dự phòng</v>
          </cell>
        </row>
        <row r="704">
          <cell r="E704">
            <v>50427415</v>
          </cell>
          <cell r="G704">
            <v>50427415</v>
          </cell>
          <cell r="H704" t="str">
            <v>SPXNĐ</v>
          </cell>
          <cell r="I704" t="str">
            <v>ERE120</v>
          </cell>
          <cell r="J704" t="str">
            <v>cái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</v>
          </cell>
          <cell r="R704">
            <v>4</v>
          </cell>
          <cell r="S704" t="str">
            <v>đăt dự phòng</v>
          </cell>
        </row>
        <row r="705">
          <cell r="E705">
            <v>50251648</v>
          </cell>
          <cell r="F705">
            <v>4196000</v>
          </cell>
          <cell r="G705">
            <v>50251648</v>
          </cell>
          <cell r="H705" t="str">
            <v>SPXNĐ</v>
          </cell>
          <cell r="I705" t="str">
            <v>ETV116</v>
          </cell>
          <cell r="J705" t="str">
            <v>cái</v>
          </cell>
          <cell r="K705">
            <v>9</v>
          </cell>
          <cell r="L705">
            <v>0</v>
          </cell>
          <cell r="M705">
            <v>0</v>
          </cell>
          <cell r="N705">
            <v>9</v>
          </cell>
          <cell r="O705">
            <v>0</v>
          </cell>
          <cell r="P705">
            <v>9</v>
          </cell>
          <cell r="Q705">
            <v>2</v>
          </cell>
          <cell r="R705">
            <v>4</v>
          </cell>
          <cell r="S705" t="str">
            <v>đăt dự phòng</v>
          </cell>
        </row>
        <row r="706">
          <cell r="E706">
            <v>50251570</v>
          </cell>
          <cell r="F706">
            <v>4763000</v>
          </cell>
          <cell r="G706">
            <v>50251570</v>
          </cell>
          <cell r="H706" t="str">
            <v>SPXNĐ</v>
          </cell>
          <cell r="I706" t="str">
            <v>ETV116</v>
          </cell>
          <cell r="J706" t="str">
            <v>cái</v>
          </cell>
          <cell r="K706">
            <v>8</v>
          </cell>
          <cell r="L706">
            <v>0</v>
          </cell>
          <cell r="M706">
            <v>0</v>
          </cell>
          <cell r="N706">
            <v>8</v>
          </cell>
          <cell r="O706">
            <v>0</v>
          </cell>
          <cell r="P706">
            <v>8</v>
          </cell>
          <cell r="Q706">
            <v>2</v>
          </cell>
          <cell r="R706">
            <v>4</v>
          </cell>
          <cell r="S706" t="str">
            <v>đăt dự phòng</v>
          </cell>
        </row>
        <row r="707">
          <cell r="E707">
            <v>50017769</v>
          </cell>
          <cell r="F707">
            <v>1961000</v>
          </cell>
          <cell r="G707">
            <v>50017769</v>
          </cell>
          <cell r="H707" t="str">
            <v>SPXNĐ</v>
          </cell>
          <cell r="I707" t="str">
            <v>ETV116</v>
          </cell>
          <cell r="J707" t="str">
            <v>cái</v>
          </cell>
          <cell r="K707">
            <v>2</v>
          </cell>
          <cell r="L707">
            <v>0</v>
          </cell>
          <cell r="M707">
            <v>0</v>
          </cell>
          <cell r="N707">
            <v>2</v>
          </cell>
          <cell r="O707">
            <v>0</v>
          </cell>
          <cell r="P707">
            <v>2</v>
          </cell>
          <cell r="Q707">
            <v>1</v>
          </cell>
          <cell r="R707">
            <v>2</v>
          </cell>
          <cell r="S707" t="str">
            <v>đăt dự phòng</v>
          </cell>
        </row>
        <row r="708">
          <cell r="E708">
            <v>27217620</v>
          </cell>
          <cell r="F708">
            <v>23000</v>
          </cell>
          <cell r="G708">
            <v>27217620</v>
          </cell>
          <cell r="H708" t="str">
            <v>SPXNĐ</v>
          </cell>
          <cell r="I708" t="str">
            <v>ETV116</v>
          </cell>
          <cell r="J708" t="str">
            <v>cái</v>
          </cell>
          <cell r="K708">
            <v>20</v>
          </cell>
          <cell r="L708">
            <v>0</v>
          </cell>
          <cell r="M708">
            <v>0</v>
          </cell>
          <cell r="N708">
            <v>20</v>
          </cell>
          <cell r="O708">
            <v>0</v>
          </cell>
          <cell r="P708">
            <v>20</v>
          </cell>
          <cell r="Q708">
            <v>2</v>
          </cell>
          <cell r="R708">
            <v>4</v>
          </cell>
          <cell r="S708" t="str">
            <v>đăt dự phòng</v>
          </cell>
        </row>
        <row r="709">
          <cell r="E709">
            <v>50462722</v>
          </cell>
          <cell r="F709">
            <v>3652000</v>
          </cell>
          <cell r="G709">
            <v>50462722</v>
          </cell>
          <cell r="H709" t="str">
            <v>SPXNĐ</v>
          </cell>
          <cell r="I709" t="str">
            <v>ETV116</v>
          </cell>
          <cell r="J709" t="str">
            <v>cái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</v>
          </cell>
          <cell r="R709">
            <v>4</v>
          </cell>
          <cell r="S709" t="str">
            <v>đăt dự phòng</v>
          </cell>
        </row>
        <row r="710">
          <cell r="E710">
            <v>51175579</v>
          </cell>
          <cell r="F710">
            <v>12136000</v>
          </cell>
          <cell r="G710">
            <v>51175579</v>
          </cell>
          <cell r="H710" t="str">
            <v>SPXNĐ</v>
          </cell>
          <cell r="I710" t="str">
            <v>ETV116</v>
          </cell>
          <cell r="J710" t="str">
            <v>cái</v>
          </cell>
          <cell r="K710">
            <v>1</v>
          </cell>
          <cell r="L710">
            <v>0</v>
          </cell>
          <cell r="M710">
            <v>0</v>
          </cell>
          <cell r="N710">
            <v>1</v>
          </cell>
          <cell r="O710">
            <v>0</v>
          </cell>
          <cell r="P710">
            <v>1</v>
          </cell>
          <cell r="Q710">
            <v>1</v>
          </cell>
          <cell r="R710">
            <v>2</v>
          </cell>
          <cell r="S710" t="str">
            <v>đăt dự phòng</v>
          </cell>
        </row>
        <row r="711">
          <cell r="E711">
            <v>51188550</v>
          </cell>
          <cell r="F711">
            <v>1332000</v>
          </cell>
          <cell r="G711">
            <v>51188550</v>
          </cell>
          <cell r="H711" t="str">
            <v>SPXNĐ</v>
          </cell>
          <cell r="I711" t="str">
            <v>ETV116</v>
          </cell>
          <cell r="J711" t="str">
            <v>cái</v>
          </cell>
          <cell r="K711">
            <v>1</v>
          </cell>
          <cell r="L711">
            <v>0</v>
          </cell>
          <cell r="M711">
            <v>0</v>
          </cell>
          <cell r="N711">
            <v>1</v>
          </cell>
          <cell r="O711">
            <v>0</v>
          </cell>
          <cell r="P711">
            <v>1</v>
          </cell>
          <cell r="Q711">
            <v>1</v>
          </cell>
          <cell r="R711">
            <v>2</v>
          </cell>
          <cell r="S711" t="str">
            <v>đăt dự phòng</v>
          </cell>
        </row>
        <row r="712">
          <cell r="E712" t="str">
            <v>51128414&amp;51128181</v>
          </cell>
          <cell r="F712">
            <v>1143000</v>
          </cell>
          <cell r="G712" t="str">
            <v>51128414&amp;51128181</v>
          </cell>
          <cell r="H712" t="str">
            <v>SPXNĐ</v>
          </cell>
          <cell r="I712" t="str">
            <v>ETV116</v>
          </cell>
          <cell r="J712" t="str">
            <v>cái</v>
          </cell>
          <cell r="K712">
            <v>2</v>
          </cell>
          <cell r="L712">
            <v>0</v>
          </cell>
          <cell r="M712">
            <v>0</v>
          </cell>
          <cell r="N712">
            <v>2</v>
          </cell>
          <cell r="O712">
            <v>0</v>
          </cell>
          <cell r="P712">
            <v>2</v>
          </cell>
          <cell r="Q712">
            <v>1</v>
          </cell>
          <cell r="R712">
            <v>2</v>
          </cell>
          <cell r="S712" t="str">
            <v>đăt dự phòng</v>
          </cell>
        </row>
        <row r="713">
          <cell r="E713">
            <v>51159464</v>
          </cell>
          <cell r="F713">
            <v>13325000</v>
          </cell>
          <cell r="G713">
            <v>51159464</v>
          </cell>
          <cell r="H713" t="str">
            <v>SPXNĐ</v>
          </cell>
          <cell r="I713" t="str">
            <v>ETV116</v>
          </cell>
          <cell r="J713" t="str">
            <v>cái</v>
          </cell>
          <cell r="K713">
            <v>3</v>
          </cell>
          <cell r="L713">
            <v>0</v>
          </cell>
          <cell r="M713">
            <v>0</v>
          </cell>
          <cell r="N713">
            <v>3</v>
          </cell>
          <cell r="O713">
            <v>0</v>
          </cell>
          <cell r="P713">
            <v>3</v>
          </cell>
          <cell r="Q713">
            <v>2</v>
          </cell>
          <cell r="R713">
            <v>4</v>
          </cell>
          <cell r="S713" t="str">
            <v>đăt dự phòng</v>
          </cell>
        </row>
        <row r="714">
          <cell r="E714" t="str">
            <v>8893262 - 50297585</v>
          </cell>
          <cell r="F714">
            <v>1100000</v>
          </cell>
          <cell r="G714" t="str">
            <v>8893262 - 50297585</v>
          </cell>
          <cell r="H714" t="str">
            <v>SPXNĐ</v>
          </cell>
          <cell r="I714" t="str">
            <v>ETV116</v>
          </cell>
          <cell r="J714" t="str">
            <v>cái</v>
          </cell>
          <cell r="K714" t="e">
            <v>#N/A</v>
          </cell>
          <cell r="L714">
            <v>0</v>
          </cell>
          <cell r="M714">
            <v>0</v>
          </cell>
          <cell r="N714" t="e">
            <v>#N/A</v>
          </cell>
          <cell r="O714">
            <v>0</v>
          </cell>
          <cell r="P714" t="e">
            <v>#N/A</v>
          </cell>
          <cell r="Q714">
            <v>2</v>
          </cell>
          <cell r="R714">
            <v>4</v>
          </cell>
          <cell r="S714" t="str">
            <v>đăt dự phòng</v>
          </cell>
        </row>
        <row r="715">
          <cell r="E715" t="str">
            <v>2305848 - 51440858</v>
          </cell>
          <cell r="F715">
            <v>700000</v>
          </cell>
          <cell r="G715" t="str">
            <v>2305848 - 51440858</v>
          </cell>
          <cell r="H715" t="str">
            <v>SPXNĐ</v>
          </cell>
          <cell r="I715" t="str">
            <v>ETV116</v>
          </cell>
          <cell r="J715" t="str">
            <v>cái</v>
          </cell>
          <cell r="K715" t="e">
            <v>#N/A</v>
          </cell>
          <cell r="L715">
            <v>0</v>
          </cell>
          <cell r="M715">
            <v>0</v>
          </cell>
          <cell r="N715" t="e">
            <v>#N/A</v>
          </cell>
          <cell r="O715">
            <v>0</v>
          </cell>
          <cell r="P715" t="e">
            <v>#N/A</v>
          </cell>
          <cell r="Q715">
            <v>2</v>
          </cell>
          <cell r="R715">
            <v>4</v>
          </cell>
          <cell r="S715" t="str">
            <v>đăt dự phòng</v>
          </cell>
        </row>
        <row r="716">
          <cell r="E716" t="str">
            <v>ĐCB-48V</v>
          </cell>
          <cell r="F716">
            <v>600000</v>
          </cell>
          <cell r="G716" t="str">
            <v>ĐCB-48V</v>
          </cell>
          <cell r="H716" t="str">
            <v>SPXNĐ</v>
          </cell>
          <cell r="I716" t="str">
            <v>Xe nâng điện</v>
          </cell>
          <cell r="J716" t="str">
            <v>cái</v>
          </cell>
          <cell r="K716">
            <v>12</v>
          </cell>
          <cell r="L716">
            <v>0</v>
          </cell>
          <cell r="M716">
            <v>0</v>
          </cell>
          <cell r="N716">
            <v>12</v>
          </cell>
          <cell r="O716">
            <v>0</v>
          </cell>
          <cell r="P716">
            <v>12</v>
          </cell>
          <cell r="Q716">
            <v>2</v>
          </cell>
          <cell r="R716">
            <v>4</v>
          </cell>
          <cell r="S716" t="str">
            <v>đăt dự phòng</v>
          </cell>
        </row>
        <row r="717">
          <cell r="E717">
            <v>42011</v>
          </cell>
          <cell r="F717">
            <v>400000</v>
          </cell>
          <cell r="G717">
            <v>42011</v>
          </cell>
          <cell r="H717" t="str">
            <v>SPXNĐ</v>
          </cell>
          <cell r="I717" t="str">
            <v>Xe nâng điện</v>
          </cell>
          <cell r="J717" t="str">
            <v>cái</v>
          </cell>
          <cell r="K717" t="e">
            <v>#N/A</v>
          </cell>
          <cell r="L717">
            <v>0</v>
          </cell>
          <cell r="M717">
            <v>0</v>
          </cell>
          <cell r="N717" t="e">
            <v>#N/A</v>
          </cell>
          <cell r="O717">
            <v>0</v>
          </cell>
          <cell r="P717" t="e">
            <v>#N/A</v>
          </cell>
          <cell r="Q717">
            <v>2</v>
          </cell>
          <cell r="R717">
            <v>4</v>
          </cell>
          <cell r="S717" t="str">
            <v>đăt dự phòng</v>
          </cell>
        </row>
        <row r="718">
          <cell r="E718">
            <v>40401</v>
          </cell>
          <cell r="F718">
            <v>450000</v>
          </cell>
          <cell r="G718">
            <v>40401</v>
          </cell>
          <cell r="H718" t="str">
            <v>SPXNĐ</v>
          </cell>
          <cell r="I718" t="str">
            <v>Xe nâng điện</v>
          </cell>
          <cell r="J718" t="str">
            <v>cái</v>
          </cell>
          <cell r="K718" t="e">
            <v>#N/A</v>
          </cell>
          <cell r="L718">
            <v>0</v>
          </cell>
          <cell r="M718">
            <v>0</v>
          </cell>
          <cell r="N718" t="e">
            <v>#N/A</v>
          </cell>
          <cell r="O718">
            <v>0</v>
          </cell>
          <cell r="P718" t="e">
            <v>#N/A</v>
          </cell>
          <cell r="Q718">
            <v>2</v>
          </cell>
          <cell r="R718">
            <v>4</v>
          </cell>
          <cell r="S718" t="str">
            <v>đăt dự phòng</v>
          </cell>
        </row>
        <row r="719">
          <cell r="E719">
            <v>42001</v>
          </cell>
          <cell r="F719">
            <v>500000</v>
          </cell>
          <cell r="G719">
            <v>42001</v>
          </cell>
          <cell r="H719" t="str">
            <v>SPXNĐ</v>
          </cell>
          <cell r="I719" t="str">
            <v>Xe nâng điện</v>
          </cell>
          <cell r="J719" t="str">
            <v>cái</v>
          </cell>
          <cell r="K719" t="e">
            <v>#N/A</v>
          </cell>
          <cell r="L719">
            <v>0</v>
          </cell>
          <cell r="M719">
            <v>0</v>
          </cell>
          <cell r="N719" t="e">
            <v>#N/A</v>
          </cell>
          <cell r="O719">
            <v>0</v>
          </cell>
          <cell r="P719" t="e">
            <v>#N/A</v>
          </cell>
          <cell r="Q719">
            <v>2</v>
          </cell>
          <cell r="R719">
            <v>4</v>
          </cell>
          <cell r="S719" t="str">
            <v>đăt dự phòng</v>
          </cell>
        </row>
        <row r="720">
          <cell r="E720" t="str">
            <v>BĐCB-48V</v>
          </cell>
          <cell r="F720">
            <v>150000</v>
          </cell>
          <cell r="G720" t="str">
            <v>BĐCB-48V</v>
          </cell>
          <cell r="H720" t="str">
            <v>SPXNĐ</v>
          </cell>
          <cell r="I720" t="str">
            <v>Xe nâng điện</v>
          </cell>
          <cell r="J720" t="str">
            <v>cái</v>
          </cell>
          <cell r="K720">
            <v>5</v>
          </cell>
          <cell r="L720">
            <v>0</v>
          </cell>
          <cell r="M720">
            <v>0</v>
          </cell>
          <cell r="N720">
            <v>5</v>
          </cell>
          <cell r="O720">
            <v>0</v>
          </cell>
          <cell r="P720">
            <v>5</v>
          </cell>
          <cell r="Q720">
            <v>2</v>
          </cell>
          <cell r="R720">
            <v>4</v>
          </cell>
          <cell r="S720" t="str">
            <v>đăt dự phòng</v>
          </cell>
        </row>
        <row r="721">
          <cell r="E721" t="str">
            <v>LL08-003-0942A</v>
          </cell>
          <cell r="F721">
            <v>50000</v>
          </cell>
          <cell r="G721" t="str">
            <v>LL08-003-0942A</v>
          </cell>
          <cell r="H721" t="str">
            <v>SPXNĐ</v>
          </cell>
          <cell r="I721" t="str">
            <v>Xe nâng điện</v>
          </cell>
          <cell r="J721" t="str">
            <v>cái</v>
          </cell>
          <cell r="K721" t="e">
            <v>#N/A</v>
          </cell>
          <cell r="L721">
            <v>0</v>
          </cell>
          <cell r="M721">
            <v>0</v>
          </cell>
          <cell r="N721" t="e">
            <v>#N/A</v>
          </cell>
          <cell r="O721">
            <v>0</v>
          </cell>
          <cell r="P721" t="e">
            <v>#N/A</v>
          </cell>
          <cell r="Q721">
            <v>2</v>
          </cell>
          <cell r="R721">
            <v>4</v>
          </cell>
          <cell r="S721" t="str">
            <v>đăt dự phòng</v>
          </cell>
        </row>
        <row r="722">
          <cell r="E722" t="str">
            <v>LL08-001-0942A</v>
          </cell>
          <cell r="F722">
            <v>60000</v>
          </cell>
          <cell r="G722" t="str">
            <v>LL08-001-0942A</v>
          </cell>
          <cell r="H722" t="str">
            <v>SPXNĐ</v>
          </cell>
          <cell r="I722" t="str">
            <v>Xe nâng điện</v>
          </cell>
          <cell r="J722" t="str">
            <v>cái</v>
          </cell>
          <cell r="K722" t="e">
            <v>#N/A</v>
          </cell>
          <cell r="L722">
            <v>0</v>
          </cell>
          <cell r="M722">
            <v>0</v>
          </cell>
          <cell r="N722" t="e">
            <v>#N/A</v>
          </cell>
          <cell r="O722">
            <v>0</v>
          </cell>
          <cell r="P722" t="e">
            <v>#N/A</v>
          </cell>
          <cell r="Q722">
            <v>2</v>
          </cell>
          <cell r="R722">
            <v>4</v>
          </cell>
          <cell r="S722" t="str">
            <v>đăt dự phòng</v>
          </cell>
        </row>
        <row r="723">
          <cell r="E723" t="str">
            <v>LL08-005-0942A</v>
          </cell>
          <cell r="F723">
            <v>50000</v>
          </cell>
          <cell r="G723" t="str">
            <v>LL08-005-0942A</v>
          </cell>
          <cell r="H723" t="str">
            <v>SPXNĐ</v>
          </cell>
          <cell r="I723" t="str">
            <v>Xe nâng điện</v>
          </cell>
          <cell r="J723" t="str">
            <v>cái</v>
          </cell>
          <cell r="K723" t="e">
            <v>#N/A</v>
          </cell>
          <cell r="L723">
            <v>0</v>
          </cell>
          <cell r="M723">
            <v>0</v>
          </cell>
          <cell r="N723" t="e">
            <v>#N/A</v>
          </cell>
          <cell r="O723">
            <v>0</v>
          </cell>
          <cell r="P723" t="e">
            <v>#N/A</v>
          </cell>
          <cell r="Q723">
            <v>2</v>
          </cell>
          <cell r="R723">
            <v>4</v>
          </cell>
          <cell r="S723" t="str">
            <v>đăt dự phòng</v>
          </cell>
        </row>
        <row r="724">
          <cell r="E724" t="str">
            <v>LL08-006-0243B</v>
          </cell>
          <cell r="F724">
            <v>60000</v>
          </cell>
          <cell r="G724" t="str">
            <v>LL08-006-0243B</v>
          </cell>
          <cell r="H724" t="str">
            <v>SPXNĐ</v>
          </cell>
          <cell r="I724" t="str">
            <v>Xe nâng điện</v>
          </cell>
          <cell r="J724" t="str">
            <v>cái</v>
          </cell>
          <cell r="K724" t="e">
            <v>#N/A</v>
          </cell>
          <cell r="L724">
            <v>0</v>
          </cell>
          <cell r="M724">
            <v>0</v>
          </cell>
          <cell r="N724" t="e">
            <v>#N/A</v>
          </cell>
          <cell r="O724">
            <v>0</v>
          </cell>
          <cell r="P724" t="e">
            <v>#N/A</v>
          </cell>
          <cell r="Q724">
            <v>2</v>
          </cell>
          <cell r="R724">
            <v>4</v>
          </cell>
          <cell r="S724" t="str">
            <v>đăt dự phòng</v>
          </cell>
        </row>
        <row r="725">
          <cell r="E725">
            <v>12057239</v>
          </cell>
          <cell r="F725">
            <v>3800000</v>
          </cell>
          <cell r="G725">
            <v>12057239</v>
          </cell>
          <cell r="H725" t="str">
            <v>SPXNĐ</v>
          </cell>
          <cell r="I725" t="str">
            <v>Xe nâng điện</v>
          </cell>
          <cell r="J725" t="str">
            <v>cái</v>
          </cell>
          <cell r="K725">
            <v>2</v>
          </cell>
          <cell r="L725">
            <v>0</v>
          </cell>
          <cell r="M725">
            <v>0</v>
          </cell>
          <cell r="N725">
            <v>2</v>
          </cell>
          <cell r="O725">
            <v>0</v>
          </cell>
          <cell r="P725">
            <v>2</v>
          </cell>
          <cell r="Q725">
            <v>2</v>
          </cell>
          <cell r="R725">
            <v>4</v>
          </cell>
          <cell r="S725" t="str">
            <v>đăt dự phòng</v>
          </cell>
        </row>
        <row r="726">
          <cell r="E726">
            <v>1297031</v>
          </cell>
          <cell r="F726">
            <v>400000</v>
          </cell>
          <cell r="G726">
            <v>1297031</v>
          </cell>
          <cell r="H726" t="str">
            <v>SPXNĐ</v>
          </cell>
          <cell r="I726" t="str">
            <v>Xe nâng điện</v>
          </cell>
          <cell r="J726" t="str">
            <v>cái</v>
          </cell>
          <cell r="K726">
            <v>7</v>
          </cell>
          <cell r="L726">
            <v>0</v>
          </cell>
          <cell r="M726">
            <v>0</v>
          </cell>
          <cell r="N726">
            <v>7</v>
          </cell>
          <cell r="O726">
            <v>0</v>
          </cell>
          <cell r="P726">
            <v>7</v>
          </cell>
          <cell r="Q726">
            <v>2</v>
          </cell>
          <cell r="R726">
            <v>4</v>
          </cell>
          <cell r="S726" t="str">
            <v>đăt dự phòng</v>
          </cell>
        </row>
        <row r="727">
          <cell r="E727">
            <v>51158979</v>
          </cell>
          <cell r="G727">
            <v>51158979</v>
          </cell>
          <cell r="H727" t="str">
            <v>SPXNĐ</v>
          </cell>
          <cell r="I727" t="str">
            <v>Xe nâng điện</v>
          </cell>
          <cell r="J727" t="str">
            <v>sợi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2</v>
          </cell>
          <cell r="R727">
            <v>4</v>
          </cell>
          <cell r="S727" t="str">
            <v>đăt dự phòng</v>
          </cell>
        </row>
        <row r="728">
          <cell r="E728">
            <v>51240642</v>
          </cell>
          <cell r="G728">
            <v>51240642</v>
          </cell>
          <cell r="H728" t="str">
            <v>SPXNĐ</v>
          </cell>
          <cell r="I728" t="str">
            <v>Xe nâng điện</v>
          </cell>
          <cell r="J728" t="str">
            <v>sợi</v>
          </cell>
          <cell r="K728">
            <v>2</v>
          </cell>
          <cell r="L728">
            <v>0</v>
          </cell>
          <cell r="M728">
            <v>0</v>
          </cell>
          <cell r="N728">
            <v>2</v>
          </cell>
          <cell r="O728">
            <v>0</v>
          </cell>
          <cell r="P728">
            <v>2</v>
          </cell>
          <cell r="Q728">
            <v>2</v>
          </cell>
          <cell r="R728">
            <v>4</v>
          </cell>
          <cell r="S728" t="str">
            <v>đăt dự phòng</v>
          </cell>
        </row>
        <row r="729">
          <cell r="E729">
            <v>52024062</v>
          </cell>
          <cell r="G729">
            <v>52024062</v>
          </cell>
          <cell r="H729" t="str">
            <v>SPXNĐ</v>
          </cell>
          <cell r="I729" t="str">
            <v>Xe nâng điện</v>
          </cell>
          <cell r="J729" t="str">
            <v>sợi</v>
          </cell>
          <cell r="K729">
            <v>1</v>
          </cell>
          <cell r="L729">
            <v>0</v>
          </cell>
          <cell r="M729">
            <v>0</v>
          </cell>
          <cell r="N729">
            <v>1</v>
          </cell>
          <cell r="O729">
            <v>0</v>
          </cell>
          <cell r="P729">
            <v>1</v>
          </cell>
          <cell r="Q729">
            <v>2</v>
          </cell>
          <cell r="R729">
            <v>4</v>
          </cell>
          <cell r="S729" t="str">
            <v>đăt dự phòng</v>
          </cell>
        </row>
        <row r="730">
          <cell r="E730">
            <v>5046125</v>
          </cell>
          <cell r="G730">
            <v>5046125</v>
          </cell>
          <cell r="H730" t="str">
            <v>SPXNĐ</v>
          </cell>
          <cell r="I730" t="str">
            <v>Xe nâng điện</v>
          </cell>
          <cell r="J730" t="str">
            <v>sợi</v>
          </cell>
          <cell r="K730">
            <v>2</v>
          </cell>
          <cell r="L730">
            <v>0</v>
          </cell>
          <cell r="M730">
            <v>0</v>
          </cell>
          <cell r="N730">
            <v>2</v>
          </cell>
          <cell r="O730">
            <v>0</v>
          </cell>
          <cell r="P730">
            <v>2</v>
          </cell>
          <cell r="Q730">
            <v>2</v>
          </cell>
          <cell r="R730">
            <v>4</v>
          </cell>
          <cell r="S730" t="str">
            <v>đăt dự phòng</v>
          </cell>
        </row>
        <row r="731">
          <cell r="E731">
            <v>5054086</v>
          </cell>
          <cell r="G731">
            <v>5054086</v>
          </cell>
          <cell r="H731" t="str">
            <v>SPXNĐ</v>
          </cell>
          <cell r="I731" t="str">
            <v>Xe nâng điện</v>
          </cell>
          <cell r="J731" t="str">
            <v>sợi</v>
          </cell>
          <cell r="K731">
            <v>1</v>
          </cell>
          <cell r="L731">
            <v>0</v>
          </cell>
          <cell r="M731">
            <v>0</v>
          </cell>
          <cell r="N731">
            <v>1</v>
          </cell>
          <cell r="O731">
            <v>0</v>
          </cell>
          <cell r="P731">
            <v>1</v>
          </cell>
          <cell r="Q731">
            <v>2</v>
          </cell>
          <cell r="R731">
            <v>4</v>
          </cell>
          <cell r="S731" t="str">
            <v>đăt dự phòng</v>
          </cell>
        </row>
        <row r="732">
          <cell r="E732">
            <v>5054087</v>
          </cell>
          <cell r="G732">
            <v>5054087</v>
          </cell>
          <cell r="H732" t="str">
            <v>SPXNĐ</v>
          </cell>
          <cell r="I732" t="str">
            <v>Xe nâng điện</v>
          </cell>
          <cell r="J732" t="str">
            <v>sợi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</v>
          </cell>
          <cell r="R732">
            <v>4</v>
          </cell>
          <cell r="S732" t="str">
            <v>đăt dự phòng</v>
          </cell>
        </row>
        <row r="733">
          <cell r="E733">
            <v>5046123</v>
          </cell>
          <cell r="G733">
            <v>5046123</v>
          </cell>
          <cell r="H733" t="str">
            <v>SPXNĐ</v>
          </cell>
          <cell r="I733" t="str">
            <v>Xe nâng điện</v>
          </cell>
          <cell r="J733" t="str">
            <v>sợi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</v>
          </cell>
          <cell r="R733">
            <v>4</v>
          </cell>
          <cell r="S733" t="str">
            <v>đăt dự phòng</v>
          </cell>
        </row>
        <row r="734">
          <cell r="E734">
            <v>50263124</v>
          </cell>
          <cell r="G734">
            <v>50263124</v>
          </cell>
          <cell r="H734" t="str">
            <v>SPXNĐ</v>
          </cell>
          <cell r="I734" t="str">
            <v>Xe nâng điện</v>
          </cell>
          <cell r="J734" t="str">
            <v>cái</v>
          </cell>
          <cell r="K734">
            <v>2</v>
          </cell>
          <cell r="L734">
            <v>0</v>
          </cell>
          <cell r="M734">
            <v>0</v>
          </cell>
          <cell r="N734">
            <v>2</v>
          </cell>
          <cell r="O734">
            <v>0</v>
          </cell>
          <cell r="P734">
            <v>2</v>
          </cell>
          <cell r="Q734">
            <v>2</v>
          </cell>
          <cell r="R734">
            <v>4</v>
          </cell>
          <cell r="S734" t="str">
            <v>đăt dự phòng</v>
          </cell>
        </row>
        <row r="735">
          <cell r="E735">
            <v>51248538</v>
          </cell>
          <cell r="G735">
            <v>51248538</v>
          </cell>
          <cell r="H735" t="str">
            <v>SPXNĐ</v>
          </cell>
          <cell r="I735" t="str">
            <v>Xe nâng điện</v>
          </cell>
          <cell r="J735" t="str">
            <v>cái</v>
          </cell>
          <cell r="K735">
            <v>1</v>
          </cell>
          <cell r="L735">
            <v>0</v>
          </cell>
          <cell r="M735">
            <v>0</v>
          </cell>
          <cell r="N735">
            <v>1</v>
          </cell>
          <cell r="O735">
            <v>0</v>
          </cell>
          <cell r="P735">
            <v>1</v>
          </cell>
          <cell r="Q735">
            <v>1</v>
          </cell>
          <cell r="R735">
            <v>2</v>
          </cell>
          <cell r="S735" t="str">
            <v>đăt dự phòng</v>
          </cell>
        </row>
        <row r="736">
          <cell r="E736">
            <v>5076747</v>
          </cell>
          <cell r="G736">
            <v>5076747</v>
          </cell>
          <cell r="H736" t="str">
            <v>SPXNĐ</v>
          </cell>
          <cell r="I736" t="str">
            <v>EFG320</v>
          </cell>
          <cell r="J736" t="str">
            <v>cái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2</v>
          </cell>
          <cell r="R736">
            <v>4</v>
          </cell>
          <cell r="S736" t="str">
            <v>đăt dự phòng</v>
          </cell>
        </row>
        <row r="737">
          <cell r="E737">
            <v>9107239</v>
          </cell>
          <cell r="G737">
            <v>9107239</v>
          </cell>
          <cell r="H737" t="str">
            <v>SPXNĐ</v>
          </cell>
          <cell r="I737" t="str">
            <v>Xe nâng điện</v>
          </cell>
          <cell r="J737" t="str">
            <v>cái</v>
          </cell>
          <cell r="K737">
            <v>2</v>
          </cell>
          <cell r="L737">
            <v>0</v>
          </cell>
          <cell r="M737">
            <v>0</v>
          </cell>
          <cell r="N737">
            <v>2</v>
          </cell>
          <cell r="O737">
            <v>0</v>
          </cell>
          <cell r="P737">
            <v>2</v>
          </cell>
          <cell r="Q737">
            <v>2</v>
          </cell>
          <cell r="R737">
            <v>4</v>
          </cell>
          <cell r="S737" t="str">
            <v>đăt dự phòng</v>
          </cell>
        </row>
        <row r="738">
          <cell r="E738">
            <v>9107225</v>
          </cell>
          <cell r="G738">
            <v>9107225</v>
          </cell>
          <cell r="H738" t="str">
            <v>SPXNĐ</v>
          </cell>
          <cell r="I738" t="str">
            <v>Xe nâng điện</v>
          </cell>
          <cell r="J738" t="str">
            <v>cái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</v>
          </cell>
          <cell r="R738">
            <v>4</v>
          </cell>
          <cell r="S738" t="str">
            <v>đăt dự phòng</v>
          </cell>
        </row>
        <row r="739">
          <cell r="E739">
            <v>4397471</v>
          </cell>
          <cell r="G739">
            <v>4397471</v>
          </cell>
          <cell r="H739" t="str">
            <v>SPXNĐ</v>
          </cell>
          <cell r="I739" t="str">
            <v>Xe nâng điện</v>
          </cell>
          <cell r="J739" t="str">
            <v>cái</v>
          </cell>
          <cell r="K739" t="e">
            <v>#VALUE!</v>
          </cell>
          <cell r="L739">
            <v>0</v>
          </cell>
          <cell r="M739">
            <v>0</v>
          </cell>
          <cell r="N739" t="e">
            <v>#VALUE!</v>
          </cell>
          <cell r="O739">
            <v>0</v>
          </cell>
          <cell r="P739" t="e">
            <v>#VALUE!</v>
          </cell>
          <cell r="Q739">
            <v>2</v>
          </cell>
          <cell r="R739">
            <v>4</v>
          </cell>
          <cell r="S739" t="str">
            <v>đăt dự phòng</v>
          </cell>
        </row>
        <row r="740">
          <cell r="E740">
            <v>4397463</v>
          </cell>
          <cell r="G740">
            <v>4397463</v>
          </cell>
          <cell r="H740" t="str">
            <v>SPXNĐ</v>
          </cell>
          <cell r="I740" t="str">
            <v>Xe nâng điện</v>
          </cell>
          <cell r="J740" t="str">
            <v>cái</v>
          </cell>
          <cell r="K740">
            <v>4</v>
          </cell>
          <cell r="L740">
            <v>0</v>
          </cell>
          <cell r="M740">
            <v>0</v>
          </cell>
          <cell r="N740">
            <v>4</v>
          </cell>
          <cell r="O740">
            <v>0</v>
          </cell>
          <cell r="P740">
            <v>4</v>
          </cell>
          <cell r="Q740">
            <v>2</v>
          </cell>
          <cell r="R740">
            <v>4</v>
          </cell>
          <cell r="S740" t="str">
            <v>đăt dự phòng</v>
          </cell>
        </row>
        <row r="741">
          <cell r="E741">
            <v>50130155</v>
          </cell>
          <cell r="G741">
            <v>50130155</v>
          </cell>
          <cell r="H741" t="str">
            <v>SPXNĐ</v>
          </cell>
          <cell r="I741" t="str">
            <v>Xe nâng điện</v>
          </cell>
          <cell r="J741" t="str">
            <v>cái</v>
          </cell>
          <cell r="K741">
            <v>2</v>
          </cell>
          <cell r="L741">
            <v>0</v>
          </cell>
          <cell r="M741">
            <v>0</v>
          </cell>
          <cell r="N741">
            <v>2</v>
          </cell>
          <cell r="O741">
            <v>0</v>
          </cell>
          <cell r="P741">
            <v>2</v>
          </cell>
          <cell r="Q741">
            <v>2</v>
          </cell>
          <cell r="R741">
            <v>4</v>
          </cell>
          <cell r="S741" t="str">
            <v>đăt dự phòng</v>
          </cell>
        </row>
        <row r="742">
          <cell r="E742">
            <v>4545413</v>
          </cell>
          <cell r="G742">
            <v>4545413</v>
          </cell>
          <cell r="H742" t="str">
            <v>SPXNĐ</v>
          </cell>
          <cell r="I742" t="str">
            <v>Xe nâng điện</v>
          </cell>
          <cell r="J742" t="str">
            <v>cái</v>
          </cell>
          <cell r="K742">
            <v>4</v>
          </cell>
          <cell r="L742">
            <v>0</v>
          </cell>
          <cell r="M742">
            <v>0</v>
          </cell>
          <cell r="N742">
            <v>4</v>
          </cell>
          <cell r="O742">
            <v>0</v>
          </cell>
          <cell r="P742">
            <v>4</v>
          </cell>
          <cell r="Q742">
            <v>2</v>
          </cell>
          <cell r="R742">
            <v>4</v>
          </cell>
          <cell r="S742" t="str">
            <v>đăt dự phòng</v>
          </cell>
        </row>
        <row r="743">
          <cell r="E743">
            <v>50006457</v>
          </cell>
          <cell r="G743">
            <v>50006457</v>
          </cell>
          <cell r="H743" t="str">
            <v>SPXNĐ</v>
          </cell>
          <cell r="I743" t="str">
            <v>Xe nâng điện</v>
          </cell>
          <cell r="J743" t="str">
            <v>cái</v>
          </cell>
          <cell r="K743">
            <v>4</v>
          </cell>
          <cell r="L743">
            <v>0</v>
          </cell>
          <cell r="M743">
            <v>0</v>
          </cell>
          <cell r="N743">
            <v>4</v>
          </cell>
          <cell r="O743">
            <v>0</v>
          </cell>
          <cell r="P743">
            <v>4</v>
          </cell>
          <cell r="Q743">
            <v>2</v>
          </cell>
          <cell r="R743">
            <v>4</v>
          </cell>
          <cell r="S743" t="str">
            <v>đăt dự phòng</v>
          </cell>
        </row>
        <row r="744">
          <cell r="E744">
            <v>50297471</v>
          </cell>
          <cell r="F744">
            <v>2303000</v>
          </cell>
          <cell r="G744">
            <v>50297471</v>
          </cell>
          <cell r="H744" t="str">
            <v>SPXNĐ</v>
          </cell>
          <cell r="I744" t="str">
            <v>ETV116</v>
          </cell>
          <cell r="J744" t="str">
            <v>cái</v>
          </cell>
          <cell r="K744">
            <v>6</v>
          </cell>
          <cell r="L744">
            <v>0</v>
          </cell>
          <cell r="M744">
            <v>0</v>
          </cell>
          <cell r="N744">
            <v>6</v>
          </cell>
          <cell r="O744">
            <v>0</v>
          </cell>
          <cell r="P744">
            <v>6</v>
          </cell>
          <cell r="Q744">
            <v>2</v>
          </cell>
          <cell r="R744">
            <v>4</v>
          </cell>
          <cell r="S744" t="str">
            <v>đăt dự phòng</v>
          </cell>
        </row>
        <row r="745">
          <cell r="E745">
            <v>50297513</v>
          </cell>
          <cell r="G745">
            <v>50297513</v>
          </cell>
          <cell r="H745" t="str">
            <v>SPXNĐ</v>
          </cell>
          <cell r="I745" t="str">
            <v>Xe nâng điện</v>
          </cell>
          <cell r="J745" t="str">
            <v>cái</v>
          </cell>
          <cell r="K745">
            <v>2</v>
          </cell>
          <cell r="L745">
            <v>0</v>
          </cell>
          <cell r="M745">
            <v>0</v>
          </cell>
          <cell r="N745">
            <v>2</v>
          </cell>
          <cell r="O745">
            <v>0</v>
          </cell>
          <cell r="P745">
            <v>2</v>
          </cell>
          <cell r="Q745">
            <v>1</v>
          </cell>
          <cell r="R745">
            <v>2</v>
          </cell>
          <cell r="S745" t="str">
            <v>đăt dự phòng</v>
          </cell>
        </row>
        <row r="746">
          <cell r="E746">
            <v>50040904</v>
          </cell>
          <cell r="G746">
            <v>50040904</v>
          </cell>
          <cell r="H746" t="str">
            <v>SPXNĐ</v>
          </cell>
          <cell r="I746" t="str">
            <v>Xe nâng điện</v>
          </cell>
          <cell r="J746" t="str">
            <v>cái</v>
          </cell>
          <cell r="K746">
            <v>4</v>
          </cell>
          <cell r="L746">
            <v>0</v>
          </cell>
          <cell r="M746">
            <v>0</v>
          </cell>
          <cell r="N746">
            <v>4</v>
          </cell>
          <cell r="O746">
            <v>0</v>
          </cell>
          <cell r="P746">
            <v>4</v>
          </cell>
          <cell r="Q746">
            <v>1</v>
          </cell>
          <cell r="R746">
            <v>2</v>
          </cell>
          <cell r="S746" t="str">
            <v>đăt dự phòng</v>
          </cell>
        </row>
        <row r="747">
          <cell r="E747">
            <v>16515508</v>
          </cell>
          <cell r="G747">
            <v>16515508</v>
          </cell>
          <cell r="H747" t="str">
            <v>SPXNĐ</v>
          </cell>
          <cell r="I747" t="str">
            <v>Xe nâng điện</v>
          </cell>
          <cell r="J747" t="str">
            <v>cái</v>
          </cell>
          <cell r="K747">
            <v>4</v>
          </cell>
          <cell r="L747">
            <v>0</v>
          </cell>
          <cell r="M747">
            <v>0</v>
          </cell>
          <cell r="N747">
            <v>4</v>
          </cell>
          <cell r="O747">
            <v>0</v>
          </cell>
          <cell r="P747">
            <v>4</v>
          </cell>
          <cell r="Q747">
            <v>2</v>
          </cell>
          <cell r="R747">
            <v>4</v>
          </cell>
          <cell r="S747" t="str">
            <v>đăt dự phòng</v>
          </cell>
        </row>
        <row r="748">
          <cell r="E748">
            <v>16516179</v>
          </cell>
          <cell r="G748">
            <v>16516179</v>
          </cell>
          <cell r="H748" t="str">
            <v>SPXNĐ</v>
          </cell>
          <cell r="I748" t="str">
            <v>Xe nâng điện</v>
          </cell>
          <cell r="J748" t="str">
            <v>cái</v>
          </cell>
          <cell r="K748">
            <v>4</v>
          </cell>
          <cell r="L748">
            <v>0</v>
          </cell>
          <cell r="M748">
            <v>0</v>
          </cell>
          <cell r="N748">
            <v>4</v>
          </cell>
          <cell r="O748">
            <v>0</v>
          </cell>
          <cell r="P748">
            <v>4</v>
          </cell>
          <cell r="Q748">
            <v>2</v>
          </cell>
          <cell r="R748">
            <v>4</v>
          </cell>
          <cell r="S748" t="str">
            <v>đăt dự phòng</v>
          </cell>
        </row>
        <row r="749">
          <cell r="E749">
            <v>4568312</v>
          </cell>
          <cell r="G749">
            <v>4568312</v>
          </cell>
          <cell r="H749" t="str">
            <v>SPXNĐ</v>
          </cell>
          <cell r="I749" t="str">
            <v>Xe nâng điện</v>
          </cell>
          <cell r="J749" t="str">
            <v>cái</v>
          </cell>
          <cell r="K749">
            <v>4</v>
          </cell>
          <cell r="L749">
            <v>0</v>
          </cell>
          <cell r="M749">
            <v>0</v>
          </cell>
          <cell r="N749">
            <v>4</v>
          </cell>
          <cell r="O749">
            <v>0</v>
          </cell>
          <cell r="P749">
            <v>4</v>
          </cell>
          <cell r="Q749">
            <v>2</v>
          </cell>
          <cell r="R749">
            <v>4</v>
          </cell>
          <cell r="S749" t="str">
            <v>đăt dự phòng</v>
          </cell>
        </row>
        <row r="750">
          <cell r="E750">
            <v>51178926</v>
          </cell>
          <cell r="F750">
            <v>2100000</v>
          </cell>
          <cell r="G750">
            <v>51178926</v>
          </cell>
          <cell r="H750" t="str">
            <v>SPXNĐ</v>
          </cell>
          <cell r="I750" t="str">
            <v>ETV116</v>
          </cell>
          <cell r="J750" t="str">
            <v>bộ</v>
          </cell>
          <cell r="K750">
            <v>2</v>
          </cell>
          <cell r="L750">
            <v>0</v>
          </cell>
          <cell r="M750">
            <v>0</v>
          </cell>
          <cell r="N750">
            <v>2</v>
          </cell>
          <cell r="O750">
            <v>0</v>
          </cell>
          <cell r="P750">
            <v>2</v>
          </cell>
          <cell r="Q750">
            <v>4</v>
          </cell>
          <cell r="R750">
            <v>8</v>
          </cell>
          <cell r="S750" t="str">
            <v>đăt dự phòng</v>
          </cell>
        </row>
        <row r="751">
          <cell r="E751">
            <v>2901146551</v>
          </cell>
          <cell r="F751">
            <v>32432616</v>
          </cell>
          <cell r="G751">
            <v>2901146551</v>
          </cell>
          <cell r="H751" t="str">
            <v>SPNK</v>
          </cell>
          <cell r="J751" t="str">
            <v>cái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1</v>
          </cell>
          <cell r="R751">
            <v>2</v>
          </cell>
          <cell r="S751" t="str">
            <v>đăt dự phòng</v>
          </cell>
        </row>
        <row r="752">
          <cell r="E752">
            <v>50286319</v>
          </cell>
          <cell r="F752">
            <v>6601000</v>
          </cell>
          <cell r="G752">
            <v>50286319</v>
          </cell>
          <cell r="H752" t="str">
            <v>SPXNĐ</v>
          </cell>
          <cell r="I752" t="str">
            <v>ETV116</v>
          </cell>
          <cell r="J752" t="str">
            <v>cái</v>
          </cell>
          <cell r="K752">
            <v>6</v>
          </cell>
          <cell r="L752">
            <v>0</v>
          </cell>
          <cell r="M752">
            <v>0</v>
          </cell>
          <cell r="N752">
            <v>6</v>
          </cell>
          <cell r="O752">
            <v>0</v>
          </cell>
          <cell r="P752">
            <v>6</v>
          </cell>
          <cell r="Q752">
            <v>2</v>
          </cell>
          <cell r="R752">
            <v>4</v>
          </cell>
          <cell r="S752" t="str">
            <v>đăt dự phòng</v>
          </cell>
        </row>
        <row r="753">
          <cell r="E753" t="str">
            <v>M6x30</v>
          </cell>
          <cell r="F753">
            <v>1200</v>
          </cell>
          <cell r="G753" t="str">
            <v>M6x60mm</v>
          </cell>
          <cell r="H753" t="str">
            <v>A</v>
          </cell>
          <cell r="J753" t="str">
            <v>cái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100</v>
          </cell>
          <cell r="R753">
            <v>200</v>
          </cell>
          <cell r="S753" t="str">
            <v>6 tháng</v>
          </cell>
        </row>
        <row r="754">
          <cell r="E754" t="str">
            <v>M8x60</v>
          </cell>
          <cell r="F754">
            <v>1500</v>
          </cell>
          <cell r="G754" t="str">
            <v>M8x60mm</v>
          </cell>
          <cell r="H754" t="str">
            <v>A</v>
          </cell>
          <cell r="J754" t="str">
            <v>cái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100</v>
          </cell>
          <cell r="R754">
            <v>200</v>
          </cell>
          <cell r="S754" t="str">
            <v>6 tháng</v>
          </cell>
        </row>
        <row r="755">
          <cell r="E755" t="str">
            <v>M10x60</v>
          </cell>
          <cell r="F755">
            <v>2200</v>
          </cell>
          <cell r="G755" t="str">
            <v>M10x60mm</v>
          </cell>
          <cell r="H755" t="str">
            <v>A</v>
          </cell>
          <cell r="J755" t="str">
            <v>cái</v>
          </cell>
          <cell r="K755">
            <v>380</v>
          </cell>
          <cell r="L755">
            <v>0</v>
          </cell>
          <cell r="M755">
            <v>0</v>
          </cell>
          <cell r="N755">
            <v>380</v>
          </cell>
          <cell r="O755">
            <v>0</v>
          </cell>
          <cell r="P755">
            <v>380</v>
          </cell>
          <cell r="Q755">
            <v>100</v>
          </cell>
          <cell r="R755">
            <v>200</v>
          </cell>
          <cell r="S755" t="str">
            <v>6 tháng</v>
          </cell>
        </row>
        <row r="756">
          <cell r="E756">
            <v>51071732</v>
          </cell>
          <cell r="F756">
            <v>14639000</v>
          </cell>
          <cell r="G756">
            <v>51071732</v>
          </cell>
          <cell r="H756" t="str">
            <v>SPXNĐ</v>
          </cell>
          <cell r="I756" t="str">
            <v>ETV116</v>
          </cell>
          <cell r="J756" t="str">
            <v>cái</v>
          </cell>
          <cell r="K756">
            <v>1</v>
          </cell>
          <cell r="L756">
            <v>0</v>
          </cell>
          <cell r="M756">
            <v>0</v>
          </cell>
          <cell r="N756">
            <v>1</v>
          </cell>
          <cell r="O756">
            <v>0</v>
          </cell>
          <cell r="P756">
            <v>1</v>
          </cell>
          <cell r="Q756">
            <v>2</v>
          </cell>
          <cell r="R756">
            <v>4</v>
          </cell>
          <cell r="S756" t="str">
            <v>đăt dự phòng</v>
          </cell>
        </row>
        <row r="757">
          <cell r="E757" t="str">
            <v>B-210</v>
          </cell>
          <cell r="F757">
            <v>175000</v>
          </cell>
          <cell r="G757" t="str">
            <v>210-2.6kg</v>
          </cell>
          <cell r="H757" t="str">
            <v>B</v>
          </cell>
          <cell r="J757" t="str">
            <v>lon</v>
          </cell>
          <cell r="K757">
            <v>16</v>
          </cell>
          <cell r="L757">
            <v>0</v>
          </cell>
          <cell r="M757">
            <v>0</v>
          </cell>
          <cell r="N757">
            <v>16</v>
          </cell>
          <cell r="O757">
            <v>0</v>
          </cell>
          <cell r="P757">
            <v>16</v>
          </cell>
          <cell r="Q757">
            <v>4</v>
          </cell>
          <cell r="R757">
            <v>8</v>
          </cell>
          <cell r="S757" t="str">
            <v>6 tháng</v>
          </cell>
        </row>
        <row r="758">
          <cell r="E758" t="str">
            <v>B-1070</v>
          </cell>
          <cell r="F758">
            <v>1000000</v>
          </cell>
          <cell r="G758" t="str">
            <v>1070-Y50R</v>
          </cell>
          <cell r="H758" t="str">
            <v>B</v>
          </cell>
          <cell r="J758" t="str">
            <v>lon</v>
          </cell>
          <cell r="K758">
            <v>2</v>
          </cell>
          <cell r="L758">
            <v>0</v>
          </cell>
          <cell r="M758">
            <v>0</v>
          </cell>
          <cell r="N758">
            <v>2</v>
          </cell>
          <cell r="O758">
            <v>0</v>
          </cell>
          <cell r="P758">
            <v>2</v>
          </cell>
          <cell r="Q758">
            <v>1</v>
          </cell>
          <cell r="R758">
            <v>2</v>
          </cell>
          <cell r="S758" t="str">
            <v>1 năm</v>
          </cell>
        </row>
        <row r="759">
          <cell r="E759">
            <v>51009815</v>
          </cell>
          <cell r="F759">
            <v>6787000</v>
          </cell>
          <cell r="G759">
            <v>51009815</v>
          </cell>
          <cell r="H759" t="str">
            <v>SPXNĐ</v>
          </cell>
          <cell r="I759" t="str">
            <v>EFG320</v>
          </cell>
          <cell r="J759" t="str">
            <v>cái</v>
          </cell>
          <cell r="K759">
            <v>2</v>
          </cell>
          <cell r="L759">
            <v>0</v>
          </cell>
          <cell r="M759">
            <v>0</v>
          </cell>
          <cell r="N759">
            <v>2</v>
          </cell>
          <cell r="O759">
            <v>0</v>
          </cell>
          <cell r="P759">
            <v>2</v>
          </cell>
          <cell r="Q759">
            <v>2</v>
          </cell>
          <cell r="R759">
            <v>4</v>
          </cell>
          <cell r="S759" t="str">
            <v>đăt dự phòng</v>
          </cell>
        </row>
        <row r="760">
          <cell r="E760">
            <v>52043845</v>
          </cell>
          <cell r="F760">
            <v>3381000</v>
          </cell>
          <cell r="G760">
            <v>52043845</v>
          </cell>
          <cell r="H760" t="str">
            <v>SPXNĐ</v>
          </cell>
          <cell r="I760" t="str">
            <v>EFG320</v>
          </cell>
          <cell r="J760" t="str">
            <v>ống</v>
          </cell>
          <cell r="K760">
            <v>3</v>
          </cell>
          <cell r="L760">
            <v>0</v>
          </cell>
          <cell r="M760">
            <v>0</v>
          </cell>
          <cell r="N760">
            <v>3</v>
          </cell>
          <cell r="O760">
            <v>0</v>
          </cell>
          <cell r="P760">
            <v>3</v>
          </cell>
          <cell r="Q760">
            <v>2</v>
          </cell>
          <cell r="R760">
            <v>4</v>
          </cell>
          <cell r="S760" t="str">
            <v>đăt dự phòng</v>
          </cell>
        </row>
        <row r="761">
          <cell r="E761">
            <v>51092829</v>
          </cell>
          <cell r="F761">
            <v>3412000</v>
          </cell>
          <cell r="G761">
            <v>51092829</v>
          </cell>
          <cell r="H761" t="str">
            <v>SPXNĐ</v>
          </cell>
          <cell r="I761" t="str">
            <v>EFG320</v>
          </cell>
          <cell r="J761" t="str">
            <v>ống</v>
          </cell>
          <cell r="K761">
            <v>1</v>
          </cell>
          <cell r="L761">
            <v>0</v>
          </cell>
          <cell r="M761">
            <v>0</v>
          </cell>
          <cell r="N761">
            <v>1</v>
          </cell>
          <cell r="O761">
            <v>0</v>
          </cell>
          <cell r="P761">
            <v>1</v>
          </cell>
          <cell r="Q761">
            <v>2</v>
          </cell>
          <cell r="R761">
            <v>4</v>
          </cell>
          <cell r="S761" t="str">
            <v>đăt dự phòng</v>
          </cell>
        </row>
        <row r="762">
          <cell r="E762">
            <v>51159185</v>
          </cell>
          <cell r="F762">
            <v>5072000</v>
          </cell>
          <cell r="G762">
            <v>51159185</v>
          </cell>
          <cell r="H762" t="str">
            <v>SPXNĐ</v>
          </cell>
          <cell r="I762" t="str">
            <v>EFG320</v>
          </cell>
          <cell r="J762" t="str">
            <v>ống</v>
          </cell>
          <cell r="K762">
            <v>2</v>
          </cell>
          <cell r="L762">
            <v>0</v>
          </cell>
          <cell r="M762">
            <v>0</v>
          </cell>
          <cell r="N762">
            <v>2</v>
          </cell>
          <cell r="O762">
            <v>0</v>
          </cell>
          <cell r="P762">
            <v>2</v>
          </cell>
          <cell r="Q762">
            <v>2</v>
          </cell>
          <cell r="R762">
            <v>4</v>
          </cell>
          <cell r="S762" t="str">
            <v>đăt dự phòng</v>
          </cell>
        </row>
        <row r="763">
          <cell r="E763">
            <v>51159685</v>
          </cell>
          <cell r="F763">
            <v>4622000</v>
          </cell>
          <cell r="G763">
            <v>51159685</v>
          </cell>
          <cell r="H763" t="str">
            <v>SPXNĐ</v>
          </cell>
          <cell r="I763" t="str">
            <v>EFG320</v>
          </cell>
          <cell r="J763" t="str">
            <v>ống</v>
          </cell>
          <cell r="K763">
            <v>2</v>
          </cell>
          <cell r="L763">
            <v>0</v>
          </cell>
          <cell r="M763">
            <v>0</v>
          </cell>
          <cell r="N763">
            <v>2</v>
          </cell>
          <cell r="O763">
            <v>0</v>
          </cell>
          <cell r="P763">
            <v>2</v>
          </cell>
          <cell r="Q763">
            <v>2</v>
          </cell>
          <cell r="R763">
            <v>4</v>
          </cell>
          <cell r="S763" t="str">
            <v>đăt dự phòng</v>
          </cell>
        </row>
        <row r="764">
          <cell r="E764">
            <v>50042801</v>
          </cell>
          <cell r="F764">
            <v>3937000</v>
          </cell>
          <cell r="G764">
            <v>50042801</v>
          </cell>
          <cell r="H764" t="str">
            <v>SPXNĐ</v>
          </cell>
          <cell r="I764" t="str">
            <v>EFG320</v>
          </cell>
          <cell r="J764" t="str">
            <v>ống</v>
          </cell>
          <cell r="K764">
            <v>2</v>
          </cell>
          <cell r="L764">
            <v>0</v>
          </cell>
          <cell r="M764">
            <v>0</v>
          </cell>
          <cell r="N764">
            <v>2</v>
          </cell>
          <cell r="O764">
            <v>0</v>
          </cell>
          <cell r="P764">
            <v>2</v>
          </cell>
          <cell r="Q764">
            <v>2</v>
          </cell>
          <cell r="R764">
            <v>4</v>
          </cell>
          <cell r="S764" t="str">
            <v>đăt dự phòng</v>
          </cell>
        </row>
        <row r="765">
          <cell r="E765">
            <v>52015740</v>
          </cell>
          <cell r="F765">
            <v>4219000</v>
          </cell>
          <cell r="G765">
            <v>52015740</v>
          </cell>
          <cell r="H765" t="str">
            <v>SPXNĐ</v>
          </cell>
          <cell r="I765" t="str">
            <v>EFG320</v>
          </cell>
          <cell r="J765" t="str">
            <v>ống</v>
          </cell>
          <cell r="K765">
            <v>2</v>
          </cell>
          <cell r="L765">
            <v>0</v>
          </cell>
          <cell r="M765">
            <v>0</v>
          </cell>
          <cell r="N765">
            <v>2</v>
          </cell>
          <cell r="O765">
            <v>0</v>
          </cell>
          <cell r="P765">
            <v>2</v>
          </cell>
          <cell r="Q765">
            <v>2</v>
          </cell>
          <cell r="R765">
            <v>4</v>
          </cell>
          <cell r="S765" t="str">
            <v>đăt dự phòng</v>
          </cell>
        </row>
        <row r="766">
          <cell r="E766">
            <v>51165084</v>
          </cell>
          <cell r="F766">
            <v>3412000</v>
          </cell>
          <cell r="G766">
            <v>51165084</v>
          </cell>
          <cell r="H766" t="str">
            <v>SPXNĐ</v>
          </cell>
          <cell r="I766" t="str">
            <v>EFG320</v>
          </cell>
          <cell r="J766" t="str">
            <v>cái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</v>
          </cell>
          <cell r="R766">
            <v>4</v>
          </cell>
          <cell r="S766" t="str">
            <v>đăt dự phòng</v>
          </cell>
        </row>
        <row r="767">
          <cell r="E767">
            <v>51035044</v>
          </cell>
          <cell r="F767">
            <v>6718000</v>
          </cell>
          <cell r="G767">
            <v>51035044</v>
          </cell>
          <cell r="H767" t="str">
            <v>SPXNĐ</v>
          </cell>
          <cell r="I767" t="str">
            <v>ERE120</v>
          </cell>
          <cell r="J767" t="str">
            <v>cái</v>
          </cell>
          <cell r="K767">
            <v>2</v>
          </cell>
          <cell r="L767">
            <v>0</v>
          </cell>
          <cell r="M767">
            <v>0</v>
          </cell>
          <cell r="N767">
            <v>2</v>
          </cell>
          <cell r="O767">
            <v>0</v>
          </cell>
          <cell r="P767">
            <v>2</v>
          </cell>
          <cell r="Q767">
            <v>2</v>
          </cell>
          <cell r="R767">
            <v>4</v>
          </cell>
          <cell r="S767" t="str">
            <v>đăt dự phòng</v>
          </cell>
        </row>
        <row r="768">
          <cell r="E768">
            <v>51179511</v>
          </cell>
          <cell r="F768">
            <v>2858000</v>
          </cell>
          <cell r="G768">
            <v>51179511</v>
          </cell>
          <cell r="H768" t="str">
            <v>SPXNĐ</v>
          </cell>
          <cell r="I768" t="str">
            <v>ERE120</v>
          </cell>
          <cell r="J768" t="str">
            <v>bộ</v>
          </cell>
          <cell r="K768">
            <v>1</v>
          </cell>
          <cell r="L768">
            <v>0</v>
          </cell>
          <cell r="M768">
            <v>0</v>
          </cell>
          <cell r="N768">
            <v>1</v>
          </cell>
          <cell r="O768">
            <v>0</v>
          </cell>
          <cell r="P768">
            <v>1</v>
          </cell>
          <cell r="Q768">
            <v>1</v>
          </cell>
          <cell r="R768">
            <v>2</v>
          </cell>
          <cell r="S768" t="str">
            <v>đăt dự phòng</v>
          </cell>
        </row>
        <row r="769">
          <cell r="E769">
            <v>50464801</v>
          </cell>
          <cell r="F769">
            <v>8188000</v>
          </cell>
          <cell r="G769">
            <v>50464801</v>
          </cell>
          <cell r="H769" t="str">
            <v>SPXNĐ</v>
          </cell>
          <cell r="I769" t="str">
            <v>ERE120</v>
          </cell>
          <cell r="J769" t="str">
            <v>cái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1</v>
          </cell>
          <cell r="R769">
            <v>2</v>
          </cell>
          <cell r="S769" t="str">
            <v>đăt dự phòng</v>
          </cell>
        </row>
        <row r="770">
          <cell r="E770">
            <v>50427628</v>
          </cell>
          <cell r="F770">
            <v>7769000</v>
          </cell>
          <cell r="G770">
            <v>50427628</v>
          </cell>
          <cell r="H770" t="str">
            <v>SPXNĐ</v>
          </cell>
          <cell r="I770" t="str">
            <v>ERE120</v>
          </cell>
          <cell r="J770" t="str">
            <v>cái</v>
          </cell>
          <cell r="K770">
            <v>1</v>
          </cell>
          <cell r="L770">
            <v>0</v>
          </cell>
          <cell r="M770">
            <v>0</v>
          </cell>
          <cell r="N770">
            <v>1</v>
          </cell>
          <cell r="O770">
            <v>0</v>
          </cell>
          <cell r="P770">
            <v>1</v>
          </cell>
          <cell r="Q770">
            <v>1</v>
          </cell>
          <cell r="R770">
            <v>2</v>
          </cell>
          <cell r="S770" t="str">
            <v>đăt dự phòng</v>
          </cell>
        </row>
        <row r="771">
          <cell r="E771">
            <v>51131173</v>
          </cell>
          <cell r="F771">
            <v>851000</v>
          </cell>
          <cell r="G771">
            <v>51131173</v>
          </cell>
          <cell r="H771" t="str">
            <v>SPXNĐ</v>
          </cell>
          <cell r="I771" t="str">
            <v>ERE120</v>
          </cell>
          <cell r="J771" t="str">
            <v>cái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1</v>
          </cell>
          <cell r="R771">
            <v>2</v>
          </cell>
          <cell r="S771" t="str">
            <v>đăt dự phòng</v>
          </cell>
        </row>
        <row r="772">
          <cell r="E772" t="str">
            <v>C49</v>
          </cell>
          <cell r="F772">
            <v>14000</v>
          </cell>
          <cell r="G772" t="str">
            <v>D49</v>
          </cell>
          <cell r="H772" t="str">
            <v>W</v>
          </cell>
          <cell r="J772" t="str">
            <v>cái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2</v>
          </cell>
          <cell r="R772">
            <v>4</v>
          </cell>
          <cell r="S772" t="str">
            <v>6 tháng</v>
          </cell>
        </row>
        <row r="773">
          <cell r="E773" t="str">
            <v>MSN49</v>
          </cell>
          <cell r="F773">
            <v>10000</v>
          </cell>
          <cell r="G773" t="str">
            <v>D49</v>
          </cell>
          <cell r="H773" t="str">
            <v>W</v>
          </cell>
          <cell r="J773" t="str">
            <v>cái</v>
          </cell>
          <cell r="K773">
            <v>4</v>
          </cell>
          <cell r="L773">
            <v>0</v>
          </cell>
          <cell r="M773">
            <v>0</v>
          </cell>
          <cell r="N773">
            <v>4</v>
          </cell>
          <cell r="O773">
            <v>0</v>
          </cell>
          <cell r="P773">
            <v>4</v>
          </cell>
          <cell r="Q773">
            <v>2</v>
          </cell>
          <cell r="R773">
            <v>4</v>
          </cell>
          <cell r="S773" t="str">
            <v>1 năm</v>
          </cell>
        </row>
        <row r="774">
          <cell r="E774" t="str">
            <v>T34</v>
          </cell>
          <cell r="F774">
            <v>8000</v>
          </cell>
          <cell r="G774" t="str">
            <v>D34</v>
          </cell>
          <cell r="H774" t="str">
            <v>W</v>
          </cell>
          <cell r="J774" t="str">
            <v>cái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</v>
          </cell>
          <cell r="R774">
            <v>10</v>
          </cell>
          <cell r="S774" t="str">
            <v>1 năm</v>
          </cell>
        </row>
        <row r="775">
          <cell r="E775" t="str">
            <v>T42</v>
          </cell>
          <cell r="F775">
            <v>13000</v>
          </cell>
          <cell r="G775" t="str">
            <v>D42</v>
          </cell>
          <cell r="H775" t="str">
            <v>W</v>
          </cell>
          <cell r="J775" t="str">
            <v>cái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</v>
          </cell>
          <cell r="R775">
            <v>10</v>
          </cell>
          <cell r="S775" t="str">
            <v>1 năm</v>
          </cell>
        </row>
        <row r="776">
          <cell r="E776" t="str">
            <v>L49</v>
          </cell>
          <cell r="F776">
            <v>12000</v>
          </cell>
          <cell r="G776" t="str">
            <v>D49</v>
          </cell>
          <cell r="H776" t="str">
            <v>W</v>
          </cell>
          <cell r="J776" t="str">
            <v>cái</v>
          </cell>
          <cell r="K776">
            <v>5</v>
          </cell>
          <cell r="L776">
            <v>0</v>
          </cell>
          <cell r="M776">
            <v>0</v>
          </cell>
          <cell r="N776">
            <v>5</v>
          </cell>
          <cell r="O776">
            <v>0</v>
          </cell>
          <cell r="P776">
            <v>5</v>
          </cell>
          <cell r="Q776">
            <v>2</v>
          </cell>
          <cell r="R776">
            <v>4</v>
          </cell>
          <cell r="S776" t="str">
            <v>1 năm</v>
          </cell>
        </row>
        <row r="777">
          <cell r="E777" t="str">
            <v>CC12-49</v>
          </cell>
          <cell r="F777">
            <v>9000</v>
          </cell>
          <cell r="G777" t="str">
            <v>D42-49</v>
          </cell>
          <cell r="H777" t="str">
            <v>W</v>
          </cell>
          <cell r="J777" t="str">
            <v>cái</v>
          </cell>
          <cell r="K777">
            <v>6</v>
          </cell>
          <cell r="L777">
            <v>0</v>
          </cell>
          <cell r="M777">
            <v>0</v>
          </cell>
          <cell r="N777">
            <v>6</v>
          </cell>
          <cell r="O777">
            <v>0</v>
          </cell>
          <cell r="P777">
            <v>6</v>
          </cell>
          <cell r="Q777">
            <v>2</v>
          </cell>
          <cell r="R777">
            <v>4</v>
          </cell>
          <cell r="S777" t="str">
            <v>đăt dự phòng</v>
          </cell>
        </row>
        <row r="778">
          <cell r="E778" t="str">
            <v>CC49-60</v>
          </cell>
          <cell r="F778">
            <v>13000</v>
          </cell>
          <cell r="G778" t="str">
            <v>D49-60</v>
          </cell>
          <cell r="H778" t="str">
            <v>W</v>
          </cell>
          <cell r="J778" t="str">
            <v>cái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2</v>
          </cell>
          <cell r="R778">
            <v>4</v>
          </cell>
          <cell r="S778" t="str">
            <v>đăt dự phòng</v>
          </cell>
        </row>
        <row r="779">
          <cell r="E779" t="str">
            <v>CC21-34</v>
          </cell>
          <cell r="F779">
            <v>4000</v>
          </cell>
          <cell r="G779" t="str">
            <v>D21-34</v>
          </cell>
          <cell r="H779" t="str">
            <v>W</v>
          </cell>
          <cell r="J779" t="str">
            <v>cái</v>
          </cell>
          <cell r="K779">
            <v>20</v>
          </cell>
          <cell r="L779">
            <v>0</v>
          </cell>
          <cell r="M779">
            <v>0</v>
          </cell>
          <cell r="N779">
            <v>20</v>
          </cell>
          <cell r="O779">
            <v>0</v>
          </cell>
          <cell r="P779">
            <v>20</v>
          </cell>
          <cell r="Q779">
            <v>2</v>
          </cell>
          <cell r="R779">
            <v>4</v>
          </cell>
          <cell r="S779" t="str">
            <v>đăt dự phòng</v>
          </cell>
        </row>
        <row r="780">
          <cell r="E780" t="str">
            <v>CC21-42</v>
          </cell>
          <cell r="F780">
            <v>5000</v>
          </cell>
          <cell r="G780" t="str">
            <v>D21-42</v>
          </cell>
          <cell r="H780" t="str">
            <v>W</v>
          </cell>
          <cell r="J780" t="str">
            <v>cái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</v>
          </cell>
          <cell r="R780">
            <v>4</v>
          </cell>
          <cell r="S780" t="str">
            <v>đăt dự phòng</v>
          </cell>
        </row>
        <row r="781">
          <cell r="E781" t="str">
            <v>CC27-42</v>
          </cell>
          <cell r="F781">
            <v>5000</v>
          </cell>
          <cell r="G781" t="str">
            <v>D27-42</v>
          </cell>
          <cell r="H781" t="str">
            <v>W</v>
          </cell>
          <cell r="J781" t="str">
            <v>cái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</v>
          </cell>
          <cell r="R781">
            <v>4</v>
          </cell>
          <cell r="S781" t="str">
            <v>đăt dự phòng</v>
          </cell>
        </row>
        <row r="782">
          <cell r="E782" t="str">
            <v>CC27-49</v>
          </cell>
          <cell r="F782">
            <v>7000</v>
          </cell>
          <cell r="G782" t="str">
            <v>D27-49</v>
          </cell>
          <cell r="H782" t="str">
            <v>W</v>
          </cell>
          <cell r="J782" t="str">
            <v>cái</v>
          </cell>
          <cell r="K782">
            <v>12</v>
          </cell>
          <cell r="L782">
            <v>0</v>
          </cell>
          <cell r="M782">
            <v>0</v>
          </cell>
          <cell r="N782">
            <v>12</v>
          </cell>
          <cell r="O782">
            <v>0</v>
          </cell>
          <cell r="P782">
            <v>12</v>
          </cell>
          <cell r="Q782">
            <v>2</v>
          </cell>
          <cell r="R782">
            <v>4</v>
          </cell>
          <cell r="S782" t="str">
            <v>đăt dự phòng</v>
          </cell>
        </row>
        <row r="783">
          <cell r="E783" t="str">
            <v>CC27-60</v>
          </cell>
          <cell r="F783">
            <v>10000</v>
          </cell>
          <cell r="G783" t="str">
            <v>D27-60</v>
          </cell>
          <cell r="H783" t="str">
            <v>W</v>
          </cell>
          <cell r="J783" t="str">
            <v>cái</v>
          </cell>
          <cell r="K783">
            <v>10</v>
          </cell>
          <cell r="L783">
            <v>0</v>
          </cell>
          <cell r="M783">
            <v>0</v>
          </cell>
          <cell r="N783">
            <v>10</v>
          </cell>
          <cell r="O783">
            <v>0</v>
          </cell>
          <cell r="P783">
            <v>10</v>
          </cell>
          <cell r="Q783">
            <v>2</v>
          </cell>
          <cell r="R783">
            <v>4</v>
          </cell>
          <cell r="S783" t="str">
            <v>đăt dự phòng</v>
          </cell>
        </row>
        <row r="784">
          <cell r="E784" t="str">
            <v>CC34-60</v>
          </cell>
          <cell r="F784">
            <v>11000</v>
          </cell>
          <cell r="G784" t="str">
            <v>D34-60</v>
          </cell>
          <cell r="H784" t="str">
            <v>W</v>
          </cell>
          <cell r="J784" t="str">
            <v>cái</v>
          </cell>
          <cell r="K784">
            <v>8</v>
          </cell>
          <cell r="L784">
            <v>0</v>
          </cell>
          <cell r="M784">
            <v>0</v>
          </cell>
          <cell r="N784">
            <v>8</v>
          </cell>
          <cell r="O784">
            <v>0</v>
          </cell>
          <cell r="P784">
            <v>8</v>
          </cell>
          <cell r="Q784">
            <v>2</v>
          </cell>
          <cell r="R784">
            <v>4</v>
          </cell>
          <cell r="S784" t="str">
            <v>đăt dự phòng</v>
          </cell>
        </row>
        <row r="785">
          <cell r="E785" t="str">
            <v>CC42-60</v>
          </cell>
          <cell r="F785">
            <v>13000</v>
          </cell>
          <cell r="G785" t="str">
            <v>D42-60</v>
          </cell>
          <cell r="H785" t="str">
            <v>W</v>
          </cell>
          <cell r="J785" t="str">
            <v>cái</v>
          </cell>
          <cell r="K785">
            <v>6</v>
          </cell>
          <cell r="L785">
            <v>0</v>
          </cell>
          <cell r="M785">
            <v>0</v>
          </cell>
          <cell r="N785">
            <v>6</v>
          </cell>
          <cell r="O785">
            <v>0</v>
          </cell>
          <cell r="P785">
            <v>6</v>
          </cell>
          <cell r="Q785">
            <v>2</v>
          </cell>
          <cell r="R785">
            <v>4</v>
          </cell>
          <cell r="S785" t="str">
            <v>đăt dự phòng</v>
          </cell>
        </row>
        <row r="786">
          <cell r="E786" t="str">
            <v>RC21</v>
          </cell>
          <cell r="F786">
            <v>10000</v>
          </cell>
          <cell r="G786" t="str">
            <v>D21</v>
          </cell>
          <cell r="H786" t="str">
            <v>W</v>
          </cell>
          <cell r="J786" t="str">
            <v>cái</v>
          </cell>
          <cell r="K786">
            <v>7</v>
          </cell>
          <cell r="L786">
            <v>0</v>
          </cell>
          <cell r="M786">
            <v>0</v>
          </cell>
          <cell r="N786">
            <v>7</v>
          </cell>
          <cell r="O786">
            <v>0</v>
          </cell>
          <cell r="P786">
            <v>7</v>
          </cell>
          <cell r="Q786">
            <v>5</v>
          </cell>
          <cell r="R786">
            <v>10</v>
          </cell>
          <cell r="S786" t="str">
            <v>1 năm</v>
          </cell>
        </row>
        <row r="787">
          <cell r="E787" t="str">
            <v>RC34</v>
          </cell>
          <cell r="F787">
            <v>17000</v>
          </cell>
          <cell r="G787" t="str">
            <v>D34</v>
          </cell>
          <cell r="H787" t="str">
            <v>W</v>
          </cell>
          <cell r="J787" t="str">
            <v>cái</v>
          </cell>
          <cell r="K787">
            <v>17</v>
          </cell>
          <cell r="L787">
            <v>0</v>
          </cell>
          <cell r="M787">
            <v>0</v>
          </cell>
          <cell r="N787">
            <v>17</v>
          </cell>
          <cell r="O787">
            <v>0</v>
          </cell>
          <cell r="P787">
            <v>17</v>
          </cell>
          <cell r="Q787">
            <v>5</v>
          </cell>
          <cell r="R787">
            <v>10</v>
          </cell>
          <cell r="S787" t="str">
            <v>1 năm</v>
          </cell>
        </row>
        <row r="788">
          <cell r="E788" t="str">
            <v>LB42</v>
          </cell>
          <cell r="F788">
            <v>14000</v>
          </cell>
          <cell r="G788" t="str">
            <v>D42</v>
          </cell>
          <cell r="H788" t="str">
            <v>W</v>
          </cell>
          <cell r="J788" t="str">
            <v>cái</v>
          </cell>
          <cell r="K788">
            <v>5</v>
          </cell>
          <cell r="L788">
            <v>0</v>
          </cell>
          <cell r="M788">
            <v>0</v>
          </cell>
          <cell r="N788">
            <v>5</v>
          </cell>
          <cell r="O788">
            <v>0</v>
          </cell>
          <cell r="P788">
            <v>5</v>
          </cell>
          <cell r="Q788">
            <v>1</v>
          </cell>
          <cell r="R788">
            <v>2</v>
          </cell>
          <cell r="S788" t="str">
            <v>đăt dự phòng</v>
          </cell>
        </row>
        <row r="789">
          <cell r="E789" t="str">
            <v>LB49</v>
          </cell>
          <cell r="F789">
            <v>43000</v>
          </cell>
          <cell r="G789" t="str">
            <v>D49</v>
          </cell>
          <cell r="H789" t="str">
            <v>W</v>
          </cell>
          <cell r="J789" t="str">
            <v>cái</v>
          </cell>
          <cell r="K789">
            <v>10</v>
          </cell>
          <cell r="L789">
            <v>0</v>
          </cell>
          <cell r="M789">
            <v>0</v>
          </cell>
          <cell r="N789">
            <v>10</v>
          </cell>
          <cell r="O789">
            <v>0</v>
          </cell>
          <cell r="P789">
            <v>10</v>
          </cell>
          <cell r="Q789">
            <v>1</v>
          </cell>
          <cell r="R789">
            <v>2</v>
          </cell>
          <cell r="S789" t="str">
            <v>đăt dự phòng</v>
          </cell>
        </row>
        <row r="790">
          <cell r="E790" t="str">
            <v>T27-21</v>
          </cell>
          <cell r="F790">
            <v>6000</v>
          </cell>
          <cell r="G790" t="str">
            <v>D27-21</v>
          </cell>
          <cell r="H790" t="str">
            <v>W</v>
          </cell>
          <cell r="J790" t="str">
            <v>cái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5</v>
          </cell>
          <cell r="R790">
            <v>10</v>
          </cell>
          <cell r="S790" t="str">
            <v>1 năm</v>
          </cell>
        </row>
        <row r="791">
          <cell r="E791" t="str">
            <v>LBLS60</v>
          </cell>
          <cell r="F791">
            <v>320000</v>
          </cell>
          <cell r="G791" t="str">
            <v>LPT60</v>
          </cell>
          <cell r="H791" t="str">
            <v>W</v>
          </cell>
          <cell r="J791" t="str">
            <v>cái</v>
          </cell>
          <cell r="K791">
            <v>1</v>
          </cell>
          <cell r="L791">
            <v>0</v>
          </cell>
          <cell r="M791">
            <v>0</v>
          </cell>
          <cell r="N791">
            <v>1</v>
          </cell>
          <cell r="O791">
            <v>0</v>
          </cell>
          <cell r="P791">
            <v>1</v>
          </cell>
          <cell r="Q791">
            <v>1</v>
          </cell>
          <cell r="R791">
            <v>2</v>
          </cell>
          <cell r="S791" t="str">
            <v>đăt dự phòng</v>
          </cell>
        </row>
        <row r="792">
          <cell r="E792" t="str">
            <v>MSRN60</v>
          </cell>
          <cell r="F792">
            <v>13000</v>
          </cell>
          <cell r="G792" t="str">
            <v>D60</v>
          </cell>
          <cell r="H792" t="str">
            <v>W</v>
          </cell>
          <cell r="J792" t="str">
            <v>cái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</v>
          </cell>
          <cell r="R792">
            <v>4</v>
          </cell>
          <cell r="S792" t="str">
            <v>đăt dự phòng</v>
          </cell>
        </row>
        <row r="793">
          <cell r="E793" t="str">
            <v>MK38</v>
          </cell>
          <cell r="F793">
            <v>140000</v>
          </cell>
          <cell r="G793" t="str">
            <v>D38mm</v>
          </cell>
          <cell r="H793" t="str">
            <v>T</v>
          </cell>
          <cell r="J793" t="str">
            <v>cái</v>
          </cell>
          <cell r="K793">
            <v>2</v>
          </cell>
          <cell r="L793">
            <v>0</v>
          </cell>
          <cell r="M793">
            <v>0</v>
          </cell>
          <cell r="N793">
            <v>2</v>
          </cell>
          <cell r="O793">
            <v>0</v>
          </cell>
          <cell r="P793">
            <v>2</v>
          </cell>
          <cell r="Q793">
            <v>5</v>
          </cell>
          <cell r="R793">
            <v>10</v>
          </cell>
          <cell r="S793" t="str">
            <v>6 tháng</v>
          </cell>
        </row>
        <row r="794">
          <cell r="E794" t="str">
            <v>MK42</v>
          </cell>
          <cell r="F794">
            <v>150000</v>
          </cell>
          <cell r="G794" t="str">
            <v>D42mm</v>
          </cell>
          <cell r="H794" t="str">
            <v>T</v>
          </cell>
          <cell r="J794" t="str">
            <v>cái</v>
          </cell>
          <cell r="K794">
            <v>2</v>
          </cell>
          <cell r="L794">
            <v>0</v>
          </cell>
          <cell r="M794">
            <v>0</v>
          </cell>
          <cell r="N794">
            <v>2</v>
          </cell>
          <cell r="O794">
            <v>0</v>
          </cell>
          <cell r="P794">
            <v>2</v>
          </cell>
          <cell r="Q794">
            <v>5</v>
          </cell>
          <cell r="R794">
            <v>10</v>
          </cell>
          <cell r="S794" t="str">
            <v>6 tháng</v>
          </cell>
        </row>
        <row r="795">
          <cell r="E795" t="str">
            <v>MK45</v>
          </cell>
          <cell r="F795">
            <v>160000</v>
          </cell>
          <cell r="G795" t="str">
            <v>D45mm</v>
          </cell>
          <cell r="H795" t="str">
            <v>T</v>
          </cell>
          <cell r="J795" t="str">
            <v>cái</v>
          </cell>
          <cell r="K795">
            <v>1</v>
          </cell>
          <cell r="L795">
            <v>0</v>
          </cell>
          <cell r="M795">
            <v>0</v>
          </cell>
          <cell r="N795">
            <v>1</v>
          </cell>
          <cell r="O795">
            <v>0</v>
          </cell>
          <cell r="P795">
            <v>1</v>
          </cell>
          <cell r="Q795">
            <v>5</v>
          </cell>
          <cell r="R795">
            <v>10</v>
          </cell>
          <cell r="S795" t="str">
            <v>6 tháng</v>
          </cell>
        </row>
        <row r="796">
          <cell r="E796" t="str">
            <v>MK52</v>
          </cell>
          <cell r="F796">
            <v>170000</v>
          </cell>
          <cell r="G796" t="str">
            <v>D52mm</v>
          </cell>
          <cell r="H796" t="str">
            <v>T</v>
          </cell>
          <cell r="J796" t="str">
            <v>cái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</v>
          </cell>
          <cell r="R796">
            <v>4</v>
          </cell>
          <cell r="S796" t="str">
            <v>6 tháng</v>
          </cell>
        </row>
        <row r="797">
          <cell r="E797" t="str">
            <v>MK58</v>
          </cell>
          <cell r="F797">
            <v>180000</v>
          </cell>
          <cell r="G797" t="str">
            <v>D58mm</v>
          </cell>
          <cell r="H797" t="str">
            <v>T</v>
          </cell>
          <cell r="J797" t="str">
            <v>cái</v>
          </cell>
          <cell r="K797">
            <v>2</v>
          </cell>
          <cell r="L797">
            <v>0</v>
          </cell>
          <cell r="M797">
            <v>0</v>
          </cell>
          <cell r="N797">
            <v>2</v>
          </cell>
          <cell r="O797">
            <v>0</v>
          </cell>
          <cell r="P797">
            <v>2</v>
          </cell>
          <cell r="Q797">
            <v>2</v>
          </cell>
          <cell r="R797">
            <v>4</v>
          </cell>
          <cell r="S797" t="str">
            <v>6 tháng</v>
          </cell>
        </row>
        <row r="798">
          <cell r="E798" t="str">
            <v>M10x120</v>
          </cell>
          <cell r="F798">
            <v>3500</v>
          </cell>
          <cell r="G798" t="str">
            <v>M10x120mm</v>
          </cell>
          <cell r="H798" t="str">
            <v>A</v>
          </cell>
          <cell r="J798" t="str">
            <v>cái</v>
          </cell>
          <cell r="K798">
            <v>300</v>
          </cell>
          <cell r="L798">
            <v>0</v>
          </cell>
          <cell r="M798">
            <v>0</v>
          </cell>
          <cell r="N798">
            <v>300</v>
          </cell>
          <cell r="O798">
            <v>0</v>
          </cell>
          <cell r="P798">
            <v>300</v>
          </cell>
          <cell r="Q798">
            <v>100</v>
          </cell>
          <cell r="R798">
            <v>200</v>
          </cell>
          <cell r="S798" t="str">
            <v>6 tháng</v>
          </cell>
        </row>
        <row r="799">
          <cell r="E799" t="str">
            <v>M8X120</v>
          </cell>
          <cell r="F799">
            <v>2500</v>
          </cell>
          <cell r="G799" t="str">
            <v>M8x120mm</v>
          </cell>
          <cell r="H799" t="str">
            <v>A</v>
          </cell>
          <cell r="J799" t="str">
            <v>cái</v>
          </cell>
          <cell r="K799">
            <v>200</v>
          </cell>
          <cell r="L799">
            <v>0</v>
          </cell>
          <cell r="M799">
            <v>0</v>
          </cell>
          <cell r="N799">
            <v>200</v>
          </cell>
          <cell r="O799">
            <v>0</v>
          </cell>
          <cell r="P799">
            <v>200</v>
          </cell>
          <cell r="Q799">
            <v>100</v>
          </cell>
          <cell r="R799">
            <v>200</v>
          </cell>
          <cell r="S799" t="str">
            <v>6 tháng</v>
          </cell>
        </row>
        <row r="800">
          <cell r="E800">
            <v>50250456</v>
          </cell>
          <cell r="F800">
            <v>367000</v>
          </cell>
          <cell r="G800">
            <v>50250456</v>
          </cell>
          <cell r="H800" t="str">
            <v>SPXNĐ</v>
          </cell>
          <cell r="J800" t="str">
            <v>cái</v>
          </cell>
          <cell r="K800">
            <v>1</v>
          </cell>
          <cell r="L800">
            <v>0</v>
          </cell>
          <cell r="M800">
            <v>0</v>
          </cell>
          <cell r="N800">
            <v>1</v>
          </cell>
          <cell r="O800">
            <v>0</v>
          </cell>
          <cell r="P800">
            <v>1</v>
          </cell>
          <cell r="Q800">
            <v>1</v>
          </cell>
          <cell r="R800">
            <v>2</v>
          </cell>
          <cell r="S800" t="str">
            <v>đăt dự phòng</v>
          </cell>
        </row>
        <row r="801">
          <cell r="E801">
            <v>26905110</v>
          </cell>
          <cell r="F801">
            <v>158000</v>
          </cell>
          <cell r="G801">
            <v>26905110</v>
          </cell>
          <cell r="H801" t="str">
            <v>SPXNĐ</v>
          </cell>
          <cell r="J801" t="str">
            <v>cái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1</v>
          </cell>
          <cell r="R801">
            <v>2</v>
          </cell>
          <cell r="S801" t="str">
            <v>đăt dự phòng</v>
          </cell>
        </row>
        <row r="802">
          <cell r="E802">
            <v>51097550</v>
          </cell>
          <cell r="F802">
            <v>141000</v>
          </cell>
          <cell r="G802">
            <v>51097550</v>
          </cell>
          <cell r="H802" t="str">
            <v>SPXNĐ</v>
          </cell>
          <cell r="J802" t="str">
            <v>cái</v>
          </cell>
          <cell r="K802">
            <v>5</v>
          </cell>
          <cell r="L802">
            <v>0</v>
          </cell>
          <cell r="M802">
            <v>0</v>
          </cell>
          <cell r="N802">
            <v>5</v>
          </cell>
          <cell r="O802">
            <v>0</v>
          </cell>
          <cell r="P802">
            <v>5</v>
          </cell>
          <cell r="Q802">
            <v>1</v>
          </cell>
          <cell r="R802">
            <v>2</v>
          </cell>
          <cell r="S802" t="str">
            <v>đăt dự phòng</v>
          </cell>
        </row>
        <row r="803">
          <cell r="E803">
            <v>28528520</v>
          </cell>
          <cell r="F803">
            <v>158000</v>
          </cell>
          <cell r="G803">
            <v>28528520</v>
          </cell>
          <cell r="H803" t="str">
            <v>SPXNĐ</v>
          </cell>
          <cell r="J803" t="str">
            <v>cái</v>
          </cell>
          <cell r="K803">
            <v>3</v>
          </cell>
          <cell r="L803">
            <v>0</v>
          </cell>
          <cell r="M803">
            <v>0</v>
          </cell>
          <cell r="N803">
            <v>3</v>
          </cell>
          <cell r="O803">
            <v>0</v>
          </cell>
          <cell r="P803">
            <v>3</v>
          </cell>
          <cell r="Q803">
            <v>1</v>
          </cell>
          <cell r="R803">
            <v>2</v>
          </cell>
          <cell r="S803" t="str">
            <v>đăt dự phòng</v>
          </cell>
        </row>
        <row r="804">
          <cell r="E804">
            <v>50424639</v>
          </cell>
          <cell r="F804">
            <v>1664000</v>
          </cell>
          <cell r="G804">
            <v>50424639</v>
          </cell>
          <cell r="H804" t="str">
            <v>SPXNĐ</v>
          </cell>
          <cell r="J804" t="str">
            <v>cái</v>
          </cell>
          <cell r="K804">
            <v>1</v>
          </cell>
          <cell r="L804">
            <v>0</v>
          </cell>
          <cell r="M804">
            <v>0</v>
          </cell>
          <cell r="N804">
            <v>1</v>
          </cell>
          <cell r="O804">
            <v>0</v>
          </cell>
          <cell r="P804">
            <v>1</v>
          </cell>
          <cell r="Q804">
            <v>2</v>
          </cell>
          <cell r="R804">
            <v>4</v>
          </cell>
          <cell r="S804" t="str">
            <v>đăt dự phòng</v>
          </cell>
        </row>
        <row r="805">
          <cell r="E805">
            <v>51470075</v>
          </cell>
          <cell r="G805">
            <v>51470075</v>
          </cell>
          <cell r="H805" t="str">
            <v>SPXNĐ</v>
          </cell>
          <cell r="I805" t="str">
            <v>ERE120</v>
          </cell>
          <cell r="J805" t="str">
            <v>cái</v>
          </cell>
          <cell r="K805">
            <v>1</v>
          </cell>
          <cell r="L805">
            <v>0</v>
          </cell>
          <cell r="M805">
            <v>0</v>
          </cell>
          <cell r="N805">
            <v>1</v>
          </cell>
          <cell r="O805">
            <v>0</v>
          </cell>
          <cell r="P805">
            <v>1</v>
          </cell>
          <cell r="Q805">
            <v>1</v>
          </cell>
          <cell r="R805">
            <v>2</v>
          </cell>
          <cell r="S805" t="str">
            <v>đăt dự phòng</v>
          </cell>
        </row>
        <row r="806">
          <cell r="E806">
            <v>1052229</v>
          </cell>
          <cell r="G806">
            <v>1052229</v>
          </cell>
          <cell r="H806" t="str">
            <v>SPXNĐ</v>
          </cell>
          <cell r="I806" t="str">
            <v>Xe nâng điện</v>
          </cell>
          <cell r="J806" t="str">
            <v>cái</v>
          </cell>
          <cell r="K806">
            <v>4</v>
          </cell>
          <cell r="L806">
            <v>0</v>
          </cell>
          <cell r="M806">
            <v>0</v>
          </cell>
          <cell r="N806">
            <v>4</v>
          </cell>
          <cell r="O806">
            <v>0</v>
          </cell>
          <cell r="P806">
            <v>4</v>
          </cell>
          <cell r="Q806">
            <v>2</v>
          </cell>
          <cell r="R806">
            <v>4</v>
          </cell>
          <cell r="S806" t="str">
            <v>đăt dự phòng</v>
          </cell>
        </row>
        <row r="807">
          <cell r="E807">
            <v>62052</v>
          </cell>
          <cell r="G807">
            <v>50250779</v>
          </cell>
          <cell r="H807" t="str">
            <v>A</v>
          </cell>
          <cell r="J807" t="str">
            <v>cái</v>
          </cell>
          <cell r="K807">
            <v>2</v>
          </cell>
          <cell r="L807">
            <v>0</v>
          </cell>
          <cell r="M807">
            <v>0</v>
          </cell>
          <cell r="N807">
            <v>2</v>
          </cell>
          <cell r="O807">
            <v>0</v>
          </cell>
          <cell r="P807">
            <v>2</v>
          </cell>
          <cell r="Q807">
            <v>0</v>
          </cell>
          <cell r="R807"/>
          <cell r="S807"/>
        </row>
        <row r="808">
          <cell r="E808">
            <v>50250779</v>
          </cell>
          <cell r="G808">
            <v>50250779</v>
          </cell>
          <cell r="H808" t="str">
            <v>SPXNĐ</v>
          </cell>
          <cell r="J808" t="str">
            <v>cái</v>
          </cell>
          <cell r="K808">
            <v>3</v>
          </cell>
          <cell r="L808">
            <v>0</v>
          </cell>
          <cell r="M808">
            <v>0</v>
          </cell>
          <cell r="N808">
            <v>3</v>
          </cell>
          <cell r="O808">
            <v>0</v>
          </cell>
          <cell r="P808">
            <v>3</v>
          </cell>
          <cell r="Q808">
            <v>2</v>
          </cell>
          <cell r="R808">
            <v>4</v>
          </cell>
          <cell r="S808" t="str">
            <v>đăt dự phòng</v>
          </cell>
        </row>
        <row r="809">
          <cell r="E809">
            <v>50470878</v>
          </cell>
          <cell r="F809">
            <v>4224000</v>
          </cell>
          <cell r="G809">
            <v>50470878</v>
          </cell>
          <cell r="H809" t="str">
            <v>SPXNĐ</v>
          </cell>
          <cell r="J809" t="str">
            <v>cái</v>
          </cell>
          <cell r="K809">
            <v>3</v>
          </cell>
          <cell r="L809">
            <v>0</v>
          </cell>
          <cell r="M809">
            <v>0</v>
          </cell>
          <cell r="N809">
            <v>3</v>
          </cell>
          <cell r="O809">
            <v>0</v>
          </cell>
          <cell r="P809">
            <v>3</v>
          </cell>
          <cell r="Q809">
            <v>6</v>
          </cell>
          <cell r="R809">
            <v>12</v>
          </cell>
          <cell r="S809" t="str">
            <v>đăt dự phòng</v>
          </cell>
        </row>
        <row r="810">
          <cell r="E810">
            <v>50041934</v>
          </cell>
          <cell r="F810">
            <v>799000</v>
          </cell>
          <cell r="G810">
            <v>50041934</v>
          </cell>
          <cell r="H810" t="str">
            <v>SPXNĐ</v>
          </cell>
          <cell r="J810" t="str">
            <v>cái</v>
          </cell>
          <cell r="K810">
            <v>4</v>
          </cell>
          <cell r="L810">
            <v>0</v>
          </cell>
          <cell r="M810">
            <v>0</v>
          </cell>
          <cell r="N810">
            <v>4</v>
          </cell>
          <cell r="O810">
            <v>0</v>
          </cell>
          <cell r="P810">
            <v>4</v>
          </cell>
          <cell r="Q810">
            <v>2</v>
          </cell>
          <cell r="R810">
            <v>4</v>
          </cell>
          <cell r="S810" t="str">
            <v>đăt dự phòng</v>
          </cell>
        </row>
        <row r="811">
          <cell r="E811">
            <v>50471951</v>
          </cell>
          <cell r="F811">
            <v>2418000</v>
          </cell>
          <cell r="G811">
            <v>50471951</v>
          </cell>
          <cell r="H811" t="str">
            <v>SPXNĐ</v>
          </cell>
          <cell r="J811" t="str">
            <v>cái</v>
          </cell>
          <cell r="K811">
            <v>2</v>
          </cell>
          <cell r="L811">
            <v>0</v>
          </cell>
          <cell r="M811">
            <v>0</v>
          </cell>
          <cell r="N811">
            <v>2</v>
          </cell>
          <cell r="O811">
            <v>0</v>
          </cell>
          <cell r="P811">
            <v>2</v>
          </cell>
          <cell r="Q811">
            <v>2</v>
          </cell>
          <cell r="R811">
            <v>4</v>
          </cell>
          <cell r="S811" t="str">
            <v>đăt dự phòng</v>
          </cell>
        </row>
        <row r="812">
          <cell r="E812">
            <v>50130521</v>
          </cell>
          <cell r="F812">
            <v>615000</v>
          </cell>
          <cell r="G812">
            <v>50130521</v>
          </cell>
          <cell r="H812" t="str">
            <v>SPXNĐ</v>
          </cell>
          <cell r="J812" t="str">
            <v>cái</v>
          </cell>
          <cell r="K812">
            <v>3</v>
          </cell>
          <cell r="L812">
            <v>0</v>
          </cell>
          <cell r="M812">
            <v>0</v>
          </cell>
          <cell r="N812">
            <v>3</v>
          </cell>
          <cell r="O812">
            <v>0</v>
          </cell>
          <cell r="P812">
            <v>3</v>
          </cell>
          <cell r="Q812">
            <v>2</v>
          </cell>
          <cell r="R812">
            <v>4</v>
          </cell>
          <cell r="S812" t="str">
            <v>đăt dự phòng</v>
          </cell>
        </row>
        <row r="813">
          <cell r="E813">
            <v>50147927</v>
          </cell>
          <cell r="F813">
            <v>1286000</v>
          </cell>
          <cell r="G813">
            <v>50147927</v>
          </cell>
          <cell r="H813" t="str">
            <v>SPXNĐ</v>
          </cell>
          <cell r="J813" t="str">
            <v>cái</v>
          </cell>
          <cell r="K813">
            <v>2</v>
          </cell>
          <cell r="L813">
            <v>0</v>
          </cell>
          <cell r="M813">
            <v>0</v>
          </cell>
          <cell r="N813">
            <v>2</v>
          </cell>
          <cell r="O813">
            <v>0</v>
          </cell>
          <cell r="P813">
            <v>2</v>
          </cell>
          <cell r="Q813">
            <v>2</v>
          </cell>
          <cell r="R813">
            <v>4</v>
          </cell>
          <cell r="S813" t="str">
            <v>đăt dự phòng</v>
          </cell>
        </row>
        <row r="814">
          <cell r="E814">
            <v>50421452</v>
          </cell>
          <cell r="F814">
            <v>8757000</v>
          </cell>
          <cell r="G814">
            <v>50421452</v>
          </cell>
          <cell r="H814" t="str">
            <v>SPXNĐ</v>
          </cell>
          <cell r="J814" t="str">
            <v>cái</v>
          </cell>
          <cell r="K814">
            <v>2</v>
          </cell>
          <cell r="L814">
            <v>0</v>
          </cell>
          <cell r="M814">
            <v>0</v>
          </cell>
          <cell r="N814">
            <v>2</v>
          </cell>
          <cell r="O814">
            <v>0</v>
          </cell>
          <cell r="P814">
            <v>2</v>
          </cell>
          <cell r="Q814">
            <v>1</v>
          </cell>
          <cell r="R814">
            <v>2</v>
          </cell>
          <cell r="S814" t="str">
            <v>đăt dự phòng</v>
          </cell>
        </row>
        <row r="815">
          <cell r="E815">
            <v>50251577</v>
          </cell>
          <cell r="F815">
            <v>5526000</v>
          </cell>
          <cell r="G815">
            <v>50251577</v>
          </cell>
          <cell r="H815" t="str">
            <v>SPXNĐ</v>
          </cell>
          <cell r="J815" t="str">
            <v>sợi</v>
          </cell>
          <cell r="K815">
            <v>2</v>
          </cell>
          <cell r="L815">
            <v>0</v>
          </cell>
          <cell r="M815">
            <v>0</v>
          </cell>
          <cell r="N815">
            <v>2</v>
          </cell>
          <cell r="O815">
            <v>0</v>
          </cell>
          <cell r="P815">
            <v>2</v>
          </cell>
          <cell r="Q815">
            <v>2</v>
          </cell>
          <cell r="R815">
            <v>4</v>
          </cell>
          <cell r="S815" t="str">
            <v>đăt dự phòng</v>
          </cell>
        </row>
        <row r="816">
          <cell r="E816">
            <v>50452065</v>
          </cell>
          <cell r="F816">
            <v>22601000</v>
          </cell>
          <cell r="G816">
            <v>50452065</v>
          </cell>
          <cell r="H816" t="str">
            <v>SPXNĐ</v>
          </cell>
          <cell r="J816" t="str">
            <v>cái</v>
          </cell>
          <cell r="K816">
            <v>2</v>
          </cell>
          <cell r="L816">
            <v>0</v>
          </cell>
          <cell r="M816">
            <v>0</v>
          </cell>
          <cell r="N816">
            <v>2</v>
          </cell>
          <cell r="O816">
            <v>0</v>
          </cell>
          <cell r="P816">
            <v>2</v>
          </cell>
          <cell r="Q816">
            <v>1</v>
          </cell>
          <cell r="R816">
            <v>2</v>
          </cell>
          <cell r="S816" t="str">
            <v>đăt dự phòng</v>
          </cell>
        </row>
        <row r="817">
          <cell r="E817">
            <v>51038315</v>
          </cell>
          <cell r="F817">
            <v>104310000</v>
          </cell>
          <cell r="G817">
            <v>51038315</v>
          </cell>
          <cell r="H817" t="str">
            <v>SPXNĐ</v>
          </cell>
          <cell r="J817" t="str">
            <v>cái</v>
          </cell>
          <cell r="K817">
            <v>1</v>
          </cell>
          <cell r="L817">
            <v>0</v>
          </cell>
          <cell r="M817">
            <v>0</v>
          </cell>
          <cell r="N817">
            <v>1</v>
          </cell>
          <cell r="O817">
            <v>0</v>
          </cell>
          <cell r="P817">
            <v>1</v>
          </cell>
          <cell r="Q817">
            <v>1</v>
          </cell>
          <cell r="R817">
            <v>2</v>
          </cell>
          <cell r="S817" t="str">
            <v>đăt dự phòng</v>
          </cell>
        </row>
        <row r="818">
          <cell r="E818">
            <v>51085220</v>
          </cell>
          <cell r="F818">
            <v>27450000</v>
          </cell>
          <cell r="G818">
            <v>51085220</v>
          </cell>
          <cell r="H818" t="str">
            <v>SPXNĐ</v>
          </cell>
          <cell r="J818" t="str">
            <v>cái</v>
          </cell>
          <cell r="K818">
            <v>2</v>
          </cell>
          <cell r="L818">
            <v>0</v>
          </cell>
          <cell r="M818">
            <v>0</v>
          </cell>
          <cell r="N818">
            <v>2</v>
          </cell>
          <cell r="O818">
            <v>0</v>
          </cell>
          <cell r="P818">
            <v>2</v>
          </cell>
          <cell r="Q818">
            <v>1</v>
          </cell>
          <cell r="R818">
            <v>2</v>
          </cell>
          <cell r="S818" t="str">
            <v>đăt dự phòng</v>
          </cell>
        </row>
        <row r="819">
          <cell r="E819">
            <v>50444606</v>
          </cell>
          <cell r="F819">
            <v>61245000</v>
          </cell>
          <cell r="G819">
            <v>50444606</v>
          </cell>
          <cell r="H819" t="str">
            <v>SPXNĐ</v>
          </cell>
          <cell r="J819" t="str">
            <v>cái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</v>
          </cell>
          <cell r="R819">
            <v>4</v>
          </cell>
          <cell r="S819" t="str">
            <v>đăt dự phòng</v>
          </cell>
        </row>
        <row r="820">
          <cell r="E820">
            <v>5091568</v>
          </cell>
          <cell r="F820">
            <v>26570000</v>
          </cell>
          <cell r="G820">
            <v>5091568</v>
          </cell>
          <cell r="H820" t="str">
            <v>SPXNĐ</v>
          </cell>
          <cell r="J820" t="str">
            <v>cái</v>
          </cell>
          <cell r="K820">
            <v>1</v>
          </cell>
          <cell r="L820">
            <v>0</v>
          </cell>
          <cell r="M820">
            <v>0</v>
          </cell>
          <cell r="N820">
            <v>1</v>
          </cell>
          <cell r="O820">
            <v>0</v>
          </cell>
          <cell r="P820">
            <v>1</v>
          </cell>
          <cell r="Q820">
            <v>1</v>
          </cell>
          <cell r="R820">
            <v>2</v>
          </cell>
          <cell r="S820" t="str">
            <v>đăt dự phòng</v>
          </cell>
        </row>
        <row r="821">
          <cell r="E821">
            <v>50297585</v>
          </cell>
          <cell r="F821">
            <v>539000</v>
          </cell>
          <cell r="G821">
            <v>50297585</v>
          </cell>
          <cell r="H821" t="str">
            <v>SPXNĐ</v>
          </cell>
          <cell r="J821" t="str">
            <v>cái</v>
          </cell>
          <cell r="K821">
            <v>8</v>
          </cell>
          <cell r="L821">
            <v>0</v>
          </cell>
          <cell r="M821">
            <v>0</v>
          </cell>
          <cell r="N821">
            <v>8</v>
          </cell>
          <cell r="O821">
            <v>0</v>
          </cell>
          <cell r="P821">
            <v>8</v>
          </cell>
          <cell r="Q821">
            <v>2</v>
          </cell>
          <cell r="R821">
            <v>4</v>
          </cell>
          <cell r="S821" t="str">
            <v>đăt dự phòng</v>
          </cell>
        </row>
        <row r="822">
          <cell r="E822">
            <v>52037845</v>
          </cell>
          <cell r="F822">
            <v>234000</v>
          </cell>
          <cell r="G822">
            <v>52037845</v>
          </cell>
          <cell r="H822" t="str">
            <v>SPXNĐ</v>
          </cell>
          <cell r="J822" t="str">
            <v>cái</v>
          </cell>
          <cell r="K822">
            <v>2</v>
          </cell>
          <cell r="L822">
            <v>0</v>
          </cell>
          <cell r="M822">
            <v>0</v>
          </cell>
          <cell r="N822">
            <v>2</v>
          </cell>
          <cell r="O822">
            <v>0</v>
          </cell>
          <cell r="P822">
            <v>2</v>
          </cell>
          <cell r="Q822">
            <v>4</v>
          </cell>
          <cell r="R822">
            <v>8</v>
          </cell>
          <cell r="S822" t="str">
            <v>đăt dự phòng</v>
          </cell>
        </row>
        <row r="823">
          <cell r="E823">
            <v>50002740</v>
          </cell>
          <cell r="F823">
            <v>124000</v>
          </cell>
          <cell r="G823">
            <v>50002740</v>
          </cell>
          <cell r="H823" t="str">
            <v>SPXNĐ</v>
          </cell>
          <cell r="J823" t="str">
            <v>cái</v>
          </cell>
          <cell r="K823">
            <v>4</v>
          </cell>
          <cell r="L823">
            <v>0</v>
          </cell>
          <cell r="M823">
            <v>0</v>
          </cell>
          <cell r="N823">
            <v>4</v>
          </cell>
          <cell r="O823">
            <v>0</v>
          </cell>
          <cell r="P823">
            <v>4</v>
          </cell>
          <cell r="Q823">
            <v>2</v>
          </cell>
          <cell r="R823">
            <v>4</v>
          </cell>
          <cell r="S823" t="str">
            <v>đăt dự phòng</v>
          </cell>
        </row>
        <row r="824">
          <cell r="E824">
            <v>1184</v>
          </cell>
          <cell r="F824">
            <v>126000</v>
          </cell>
          <cell r="G824">
            <v>1184</v>
          </cell>
          <cell r="H824" t="str">
            <v>SPXNĐ</v>
          </cell>
          <cell r="J824" t="str">
            <v>cái</v>
          </cell>
          <cell r="K824">
            <v>2</v>
          </cell>
          <cell r="L824">
            <v>0</v>
          </cell>
          <cell r="M824">
            <v>0</v>
          </cell>
          <cell r="N824">
            <v>2</v>
          </cell>
          <cell r="O824">
            <v>0</v>
          </cell>
          <cell r="P824">
            <v>2</v>
          </cell>
          <cell r="Q824">
            <v>2</v>
          </cell>
          <cell r="R824">
            <v>4</v>
          </cell>
          <cell r="S824" t="str">
            <v>đăt dự phòng</v>
          </cell>
        </row>
        <row r="825">
          <cell r="E825">
            <v>52037842</v>
          </cell>
          <cell r="F825">
            <v>294000</v>
          </cell>
          <cell r="G825">
            <v>52037842</v>
          </cell>
          <cell r="H825" t="str">
            <v>SPXNĐ</v>
          </cell>
          <cell r="J825" t="str">
            <v>cái</v>
          </cell>
          <cell r="K825">
            <v>3</v>
          </cell>
          <cell r="L825">
            <v>0</v>
          </cell>
          <cell r="M825">
            <v>0</v>
          </cell>
          <cell r="N825">
            <v>3</v>
          </cell>
          <cell r="O825">
            <v>0</v>
          </cell>
          <cell r="P825">
            <v>3</v>
          </cell>
          <cell r="Q825">
            <v>4</v>
          </cell>
          <cell r="R825">
            <v>8</v>
          </cell>
          <cell r="S825" t="str">
            <v>đăt dự phòng</v>
          </cell>
        </row>
        <row r="826">
          <cell r="E826">
            <v>51117274</v>
          </cell>
          <cell r="F826">
            <v>86000</v>
          </cell>
          <cell r="G826">
            <v>51117274</v>
          </cell>
          <cell r="H826" t="str">
            <v>SPXNĐ</v>
          </cell>
          <cell r="J826" t="str">
            <v>cái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2</v>
          </cell>
          <cell r="R826">
            <v>4</v>
          </cell>
          <cell r="S826" t="str">
            <v>đăt dự phòng</v>
          </cell>
        </row>
        <row r="827">
          <cell r="E827">
            <v>50441641</v>
          </cell>
          <cell r="F827">
            <v>1630000</v>
          </cell>
          <cell r="G827">
            <v>50441641</v>
          </cell>
          <cell r="H827" t="str">
            <v>SPXNĐ</v>
          </cell>
          <cell r="J827" t="str">
            <v>cái</v>
          </cell>
          <cell r="K827">
            <v>2</v>
          </cell>
          <cell r="L827">
            <v>0</v>
          </cell>
          <cell r="M827">
            <v>0</v>
          </cell>
          <cell r="N827">
            <v>2</v>
          </cell>
          <cell r="O827">
            <v>0</v>
          </cell>
          <cell r="P827">
            <v>2</v>
          </cell>
          <cell r="Q827">
            <v>1</v>
          </cell>
          <cell r="R827">
            <v>2</v>
          </cell>
          <cell r="S827" t="str">
            <v>đăt dự phòng</v>
          </cell>
        </row>
        <row r="828">
          <cell r="E828">
            <v>51148115</v>
          </cell>
          <cell r="F828">
            <v>3379000</v>
          </cell>
          <cell r="G828">
            <v>51148115</v>
          </cell>
          <cell r="H828" t="str">
            <v>SPXNĐ</v>
          </cell>
          <cell r="J828" t="str">
            <v>cái</v>
          </cell>
          <cell r="K828">
            <v>2</v>
          </cell>
          <cell r="L828">
            <v>0</v>
          </cell>
          <cell r="M828">
            <v>0</v>
          </cell>
          <cell r="N828">
            <v>2</v>
          </cell>
          <cell r="O828">
            <v>0</v>
          </cell>
          <cell r="P828">
            <v>2</v>
          </cell>
          <cell r="Q828">
            <v>1</v>
          </cell>
          <cell r="R828">
            <v>2</v>
          </cell>
          <cell r="S828" t="str">
            <v>đăt dự phòng</v>
          </cell>
        </row>
        <row r="829">
          <cell r="E829">
            <v>51154749</v>
          </cell>
          <cell r="F829">
            <v>866000</v>
          </cell>
          <cell r="G829">
            <v>51154749</v>
          </cell>
          <cell r="H829" t="str">
            <v>SPXNĐ</v>
          </cell>
          <cell r="J829" t="str">
            <v>cái</v>
          </cell>
          <cell r="K829">
            <v>2</v>
          </cell>
          <cell r="L829">
            <v>0</v>
          </cell>
          <cell r="M829">
            <v>0</v>
          </cell>
          <cell r="N829">
            <v>2</v>
          </cell>
          <cell r="O829">
            <v>0</v>
          </cell>
          <cell r="P829">
            <v>2</v>
          </cell>
          <cell r="Q829">
            <v>1</v>
          </cell>
          <cell r="R829">
            <v>2</v>
          </cell>
          <cell r="S829" t="str">
            <v>đăt dự phòng</v>
          </cell>
        </row>
        <row r="830">
          <cell r="E830">
            <v>26902340</v>
          </cell>
          <cell r="F830">
            <v>1118000</v>
          </cell>
          <cell r="G830">
            <v>26902340</v>
          </cell>
          <cell r="H830" t="str">
            <v>SPXNĐ</v>
          </cell>
          <cell r="J830" t="str">
            <v>cái</v>
          </cell>
          <cell r="K830">
            <v>12</v>
          </cell>
          <cell r="L830">
            <v>0</v>
          </cell>
          <cell r="M830">
            <v>0</v>
          </cell>
          <cell r="N830">
            <v>12</v>
          </cell>
          <cell r="O830">
            <v>0</v>
          </cell>
          <cell r="P830">
            <v>12</v>
          </cell>
          <cell r="Q830">
            <v>4</v>
          </cell>
          <cell r="R830">
            <v>8</v>
          </cell>
          <cell r="S830" t="str">
            <v>đăt dự phòng</v>
          </cell>
        </row>
        <row r="831">
          <cell r="E831">
            <v>50041810</v>
          </cell>
          <cell r="F831">
            <v>1552000</v>
          </cell>
          <cell r="G831">
            <v>50041810</v>
          </cell>
          <cell r="H831" t="str">
            <v>SPXNĐ</v>
          </cell>
          <cell r="J831" t="str">
            <v>cái</v>
          </cell>
          <cell r="K831">
            <v>7</v>
          </cell>
          <cell r="L831">
            <v>0</v>
          </cell>
          <cell r="M831">
            <v>0</v>
          </cell>
          <cell r="N831">
            <v>7</v>
          </cell>
          <cell r="O831">
            <v>0</v>
          </cell>
          <cell r="P831">
            <v>7</v>
          </cell>
          <cell r="Q831">
            <v>2</v>
          </cell>
          <cell r="R831">
            <v>4</v>
          </cell>
          <cell r="S831" t="str">
            <v>đăt dự phòng</v>
          </cell>
        </row>
        <row r="832">
          <cell r="E832">
            <v>5047614</v>
          </cell>
          <cell r="F832">
            <v>294000</v>
          </cell>
          <cell r="G832">
            <v>5047614</v>
          </cell>
          <cell r="H832" t="str">
            <v>SPXNĐ</v>
          </cell>
          <cell r="J832" t="str">
            <v>cái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2</v>
          </cell>
          <cell r="R832">
            <v>4</v>
          </cell>
          <cell r="S832" t="str">
            <v>đăt dự phòng</v>
          </cell>
        </row>
        <row r="833">
          <cell r="E833">
            <v>574800257</v>
          </cell>
          <cell r="F833">
            <v>4715200</v>
          </cell>
          <cell r="G833">
            <v>574800257</v>
          </cell>
          <cell r="H833" t="str">
            <v>SPNK</v>
          </cell>
          <cell r="J833" t="str">
            <v>cái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</v>
          </cell>
          <cell r="R833">
            <v>4</v>
          </cell>
          <cell r="S833" t="str">
            <v>đăt dự phòng</v>
          </cell>
        </row>
        <row r="834">
          <cell r="E834">
            <v>1089049252</v>
          </cell>
          <cell r="F834">
            <v>14100000</v>
          </cell>
          <cell r="G834">
            <v>1089049252</v>
          </cell>
          <cell r="H834" t="str">
            <v>SPNK</v>
          </cell>
          <cell r="J834" t="str">
            <v>cái</v>
          </cell>
          <cell r="K834">
            <v>1</v>
          </cell>
          <cell r="L834">
            <v>0</v>
          </cell>
          <cell r="M834">
            <v>0</v>
          </cell>
          <cell r="N834">
            <v>1</v>
          </cell>
          <cell r="O834">
            <v>0</v>
          </cell>
          <cell r="P834">
            <v>1</v>
          </cell>
          <cell r="Q834">
            <v>1</v>
          </cell>
          <cell r="R834">
            <v>2</v>
          </cell>
          <cell r="S834" t="str">
            <v>đăt dự phòng</v>
          </cell>
        </row>
        <row r="835">
          <cell r="E835">
            <v>852001022</v>
          </cell>
          <cell r="F835">
            <v>1462154</v>
          </cell>
          <cell r="G835">
            <v>852001022</v>
          </cell>
          <cell r="H835" t="str">
            <v>SPNK</v>
          </cell>
          <cell r="J835" t="str">
            <v>cái</v>
          </cell>
          <cell r="K835">
            <v>1</v>
          </cell>
          <cell r="L835">
            <v>0</v>
          </cell>
          <cell r="M835">
            <v>0</v>
          </cell>
          <cell r="N835">
            <v>1</v>
          </cell>
          <cell r="O835">
            <v>0</v>
          </cell>
          <cell r="P835">
            <v>1</v>
          </cell>
          <cell r="Q835">
            <v>1</v>
          </cell>
          <cell r="R835">
            <v>2</v>
          </cell>
          <cell r="S835" t="str">
            <v>đăt dự phòng</v>
          </cell>
        </row>
        <row r="836">
          <cell r="E836">
            <v>603410042</v>
          </cell>
          <cell r="F836">
            <v>854355</v>
          </cell>
          <cell r="G836">
            <v>603410042</v>
          </cell>
          <cell r="H836" t="str">
            <v>SPNK</v>
          </cell>
          <cell r="J836" t="str">
            <v>cái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1</v>
          </cell>
          <cell r="R836">
            <v>2</v>
          </cell>
          <cell r="S836" t="str">
            <v>đăt dự phòng</v>
          </cell>
        </row>
        <row r="837">
          <cell r="E837">
            <v>1622555800</v>
          </cell>
          <cell r="F837">
            <v>4400305</v>
          </cell>
          <cell r="G837">
            <v>1622555800</v>
          </cell>
          <cell r="H837" t="str">
            <v>SPNK</v>
          </cell>
          <cell r="J837" t="str">
            <v>cái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1</v>
          </cell>
          <cell r="R837">
            <v>2</v>
          </cell>
          <cell r="S837" t="str">
            <v>đăt dự phòng</v>
          </cell>
        </row>
        <row r="838">
          <cell r="E838">
            <v>51257721</v>
          </cell>
          <cell r="F838">
            <v>793000</v>
          </cell>
          <cell r="G838">
            <v>51257721</v>
          </cell>
          <cell r="H838" t="str">
            <v>SPXNĐ</v>
          </cell>
          <cell r="I838" t="str">
            <v>ERE120</v>
          </cell>
          <cell r="J838" t="str">
            <v>cái</v>
          </cell>
          <cell r="K838">
            <v>3</v>
          </cell>
          <cell r="L838">
            <v>0</v>
          </cell>
          <cell r="M838">
            <v>0</v>
          </cell>
          <cell r="N838">
            <v>3</v>
          </cell>
          <cell r="O838">
            <v>0</v>
          </cell>
          <cell r="P838">
            <v>3</v>
          </cell>
          <cell r="Q838">
            <v>1</v>
          </cell>
          <cell r="R838">
            <v>2</v>
          </cell>
          <cell r="S838" t="str">
            <v>đăt dự phòng</v>
          </cell>
        </row>
        <row r="839">
          <cell r="E839">
            <v>51257722</v>
          </cell>
          <cell r="F839">
            <v>669000</v>
          </cell>
          <cell r="G839">
            <v>51257722</v>
          </cell>
          <cell r="H839" t="str">
            <v>SPXNĐ</v>
          </cell>
          <cell r="I839" t="str">
            <v>ETV216</v>
          </cell>
          <cell r="J839" t="str">
            <v>cái</v>
          </cell>
          <cell r="K839">
            <v>1</v>
          </cell>
          <cell r="L839">
            <v>0</v>
          </cell>
          <cell r="M839">
            <v>0</v>
          </cell>
          <cell r="N839">
            <v>1</v>
          </cell>
          <cell r="O839">
            <v>0</v>
          </cell>
          <cell r="P839">
            <v>1</v>
          </cell>
          <cell r="Q839">
            <v>1</v>
          </cell>
          <cell r="R839">
            <v>2</v>
          </cell>
          <cell r="S839" t="str">
            <v>đăt dự phòng</v>
          </cell>
        </row>
        <row r="840">
          <cell r="E840">
            <v>51304432</v>
          </cell>
          <cell r="F840">
            <v>24225000</v>
          </cell>
          <cell r="G840">
            <v>51304432</v>
          </cell>
          <cell r="H840" t="str">
            <v>SPXNĐ</v>
          </cell>
          <cell r="I840" t="str">
            <v>ETV216</v>
          </cell>
          <cell r="J840" t="str">
            <v>cái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</v>
          </cell>
          <cell r="R840">
            <v>2</v>
          </cell>
          <cell r="S840" t="str">
            <v>đăt dự phòng</v>
          </cell>
        </row>
        <row r="841">
          <cell r="E841">
            <v>50105674</v>
          </cell>
          <cell r="F841">
            <v>3855000</v>
          </cell>
          <cell r="G841">
            <v>50105674</v>
          </cell>
          <cell r="H841" t="str">
            <v>SPXNĐ</v>
          </cell>
          <cell r="I841" t="str">
            <v>ETV116</v>
          </cell>
          <cell r="J841" t="str">
            <v>cái</v>
          </cell>
          <cell r="K841">
            <v>1</v>
          </cell>
          <cell r="L841">
            <v>0</v>
          </cell>
          <cell r="M841">
            <v>0</v>
          </cell>
          <cell r="N841">
            <v>1</v>
          </cell>
          <cell r="O841">
            <v>0</v>
          </cell>
          <cell r="P841">
            <v>1</v>
          </cell>
          <cell r="Q841">
            <v>2</v>
          </cell>
          <cell r="R841">
            <v>4</v>
          </cell>
          <cell r="S841" t="str">
            <v>đăt dự phòng</v>
          </cell>
        </row>
        <row r="842">
          <cell r="E842" t="str">
            <v>PRB-2113</v>
          </cell>
          <cell r="F842">
            <v>647000</v>
          </cell>
          <cell r="G842" t="str">
            <v>PRB-2113</v>
          </cell>
          <cell r="H842" t="str">
            <v>W</v>
          </cell>
          <cell r="J842" t="str">
            <v>cái</v>
          </cell>
          <cell r="K842">
            <v>3</v>
          </cell>
          <cell r="L842">
            <v>0</v>
          </cell>
          <cell r="M842">
            <v>0</v>
          </cell>
          <cell r="N842">
            <v>3</v>
          </cell>
          <cell r="O842">
            <v>0</v>
          </cell>
          <cell r="P842">
            <v>3</v>
          </cell>
          <cell r="Q842">
            <v>10</v>
          </cell>
          <cell r="R842">
            <v>20</v>
          </cell>
          <cell r="S842" t="str">
            <v>6 tháng</v>
          </cell>
        </row>
        <row r="843">
          <cell r="E843" t="str">
            <v>M12x6</v>
          </cell>
          <cell r="F843">
            <v>3700</v>
          </cell>
          <cell r="G843" t="str">
            <v>M12x60mm</v>
          </cell>
          <cell r="H843" t="str">
            <v>A</v>
          </cell>
          <cell r="J843" t="str">
            <v>cái</v>
          </cell>
          <cell r="K843">
            <v>200</v>
          </cell>
          <cell r="L843">
            <v>0</v>
          </cell>
          <cell r="M843">
            <v>0</v>
          </cell>
          <cell r="N843">
            <v>200</v>
          </cell>
          <cell r="O843">
            <v>0</v>
          </cell>
          <cell r="P843">
            <v>200</v>
          </cell>
          <cell r="Q843">
            <v>100</v>
          </cell>
          <cell r="R843">
            <v>200</v>
          </cell>
          <cell r="S843" t="str">
            <v>6 tháng</v>
          </cell>
        </row>
        <row r="844">
          <cell r="E844" t="str">
            <v>M12x10</v>
          </cell>
          <cell r="F844">
            <v>4500</v>
          </cell>
          <cell r="G844" t="str">
            <v>M12x100mm</v>
          </cell>
          <cell r="H844" t="str">
            <v>A</v>
          </cell>
          <cell r="J844" t="str">
            <v>cái</v>
          </cell>
          <cell r="K844">
            <v>200</v>
          </cell>
          <cell r="L844">
            <v>0</v>
          </cell>
          <cell r="M844">
            <v>0</v>
          </cell>
          <cell r="N844">
            <v>200</v>
          </cell>
          <cell r="O844">
            <v>0</v>
          </cell>
          <cell r="P844">
            <v>200</v>
          </cell>
          <cell r="Q844">
            <v>100</v>
          </cell>
          <cell r="R844">
            <v>200</v>
          </cell>
          <cell r="S844" t="str">
            <v>6 tháng</v>
          </cell>
        </row>
        <row r="845">
          <cell r="E845" t="str">
            <v>M12x12</v>
          </cell>
          <cell r="F845">
            <v>5000</v>
          </cell>
          <cell r="G845" t="str">
            <v>M12x120mm</v>
          </cell>
          <cell r="H845" t="str">
            <v>A</v>
          </cell>
          <cell r="J845" t="str">
            <v>cái</v>
          </cell>
          <cell r="K845">
            <v>200</v>
          </cell>
          <cell r="L845">
            <v>0</v>
          </cell>
          <cell r="M845">
            <v>0</v>
          </cell>
          <cell r="N845">
            <v>200</v>
          </cell>
          <cell r="O845">
            <v>0</v>
          </cell>
          <cell r="P845">
            <v>200</v>
          </cell>
          <cell r="Q845">
            <v>100</v>
          </cell>
          <cell r="R845">
            <v>200</v>
          </cell>
          <cell r="S845" t="str">
            <v>6 tháng</v>
          </cell>
        </row>
        <row r="846">
          <cell r="E846" t="str">
            <v>8x150x210</v>
          </cell>
          <cell r="F846">
            <v>20000</v>
          </cell>
          <cell r="G846">
            <v>2608680271</v>
          </cell>
          <cell r="H846" t="str">
            <v>T</v>
          </cell>
          <cell r="J846" t="str">
            <v>cái</v>
          </cell>
          <cell r="K846">
            <v>11</v>
          </cell>
          <cell r="L846">
            <v>0</v>
          </cell>
          <cell r="M846">
            <v>0</v>
          </cell>
          <cell r="N846">
            <v>11</v>
          </cell>
          <cell r="O846">
            <v>0</v>
          </cell>
          <cell r="P846">
            <v>11</v>
          </cell>
          <cell r="Q846">
            <v>5</v>
          </cell>
          <cell r="R846">
            <v>10</v>
          </cell>
          <cell r="S846" t="str">
            <v>6 tháng</v>
          </cell>
        </row>
        <row r="847">
          <cell r="E847" t="str">
            <v>8x200x260</v>
          </cell>
          <cell r="F847">
            <v>22000</v>
          </cell>
          <cell r="G847">
            <v>2608680272</v>
          </cell>
          <cell r="H847" t="str">
            <v>T</v>
          </cell>
          <cell r="J847" t="str">
            <v>cái</v>
          </cell>
          <cell r="K847">
            <v>14</v>
          </cell>
          <cell r="L847">
            <v>0</v>
          </cell>
          <cell r="M847">
            <v>0</v>
          </cell>
          <cell r="N847">
            <v>14</v>
          </cell>
          <cell r="O847">
            <v>0</v>
          </cell>
          <cell r="P847">
            <v>14</v>
          </cell>
          <cell r="Q847">
            <v>5</v>
          </cell>
          <cell r="R847">
            <v>10</v>
          </cell>
          <cell r="S847" t="str">
            <v>6 tháng</v>
          </cell>
        </row>
        <row r="848">
          <cell r="E848" t="str">
            <v>8x50x110</v>
          </cell>
          <cell r="F848">
            <v>25000</v>
          </cell>
          <cell r="G848">
            <v>2608680269</v>
          </cell>
          <cell r="H848" t="str">
            <v>T</v>
          </cell>
          <cell r="J848" t="str">
            <v>cái</v>
          </cell>
          <cell r="K848">
            <v>18</v>
          </cell>
          <cell r="L848">
            <v>0</v>
          </cell>
          <cell r="M848">
            <v>0</v>
          </cell>
          <cell r="N848">
            <v>18</v>
          </cell>
          <cell r="O848">
            <v>0</v>
          </cell>
          <cell r="P848">
            <v>18</v>
          </cell>
          <cell r="Q848">
            <v>5</v>
          </cell>
          <cell r="R848">
            <v>10</v>
          </cell>
          <cell r="S848" t="str">
            <v>6 tháng</v>
          </cell>
        </row>
        <row r="849">
          <cell r="E849">
            <v>52010406</v>
          </cell>
          <cell r="F849">
            <v>7091000</v>
          </cell>
          <cell r="G849">
            <v>52010406</v>
          </cell>
          <cell r="H849" t="str">
            <v>SPXNĐ</v>
          </cell>
          <cell r="I849" t="str">
            <v xml:space="preserve">EFG320 </v>
          </cell>
          <cell r="J849" t="str">
            <v>cái</v>
          </cell>
          <cell r="K849">
            <v>3</v>
          </cell>
          <cell r="L849">
            <v>0</v>
          </cell>
          <cell r="M849">
            <v>0</v>
          </cell>
          <cell r="N849">
            <v>3</v>
          </cell>
          <cell r="O849">
            <v>0</v>
          </cell>
          <cell r="P849">
            <v>3</v>
          </cell>
          <cell r="Q849">
            <v>1</v>
          </cell>
          <cell r="R849">
            <v>2</v>
          </cell>
          <cell r="S849" t="str">
            <v>đăt dự phòng</v>
          </cell>
        </row>
        <row r="850">
          <cell r="E850" t="str">
            <v>26204080, 50040425, 27411660</v>
          </cell>
          <cell r="F850">
            <v>232000</v>
          </cell>
          <cell r="G850" t="str">
            <v>26204080, 50040425, 27411660</v>
          </cell>
          <cell r="H850" t="str">
            <v>SPXNĐ</v>
          </cell>
          <cell r="I850" t="str">
            <v xml:space="preserve">EFG320 </v>
          </cell>
          <cell r="J850" t="str">
            <v>bộ</v>
          </cell>
          <cell r="K850">
            <v>1</v>
          </cell>
          <cell r="L850">
            <v>0</v>
          </cell>
          <cell r="M850">
            <v>0</v>
          </cell>
          <cell r="N850">
            <v>1</v>
          </cell>
          <cell r="O850">
            <v>0</v>
          </cell>
          <cell r="P850">
            <v>1</v>
          </cell>
          <cell r="Q850">
            <v>1</v>
          </cell>
          <cell r="R850">
            <v>2</v>
          </cell>
          <cell r="S850" t="str">
            <v>đăt dự phòng</v>
          </cell>
        </row>
        <row r="851">
          <cell r="E851">
            <v>50469945</v>
          </cell>
          <cell r="F851">
            <v>16798000</v>
          </cell>
          <cell r="G851">
            <v>50469945</v>
          </cell>
          <cell r="H851" t="str">
            <v>SPXNĐ</v>
          </cell>
          <cell r="I851" t="str">
            <v xml:space="preserve">EFG320 </v>
          </cell>
          <cell r="J851" t="str">
            <v>cái</v>
          </cell>
          <cell r="K851">
            <v>1</v>
          </cell>
          <cell r="L851">
            <v>0</v>
          </cell>
          <cell r="M851">
            <v>0</v>
          </cell>
          <cell r="N851">
            <v>1</v>
          </cell>
          <cell r="O851">
            <v>0</v>
          </cell>
          <cell r="P851">
            <v>1</v>
          </cell>
          <cell r="Q851">
            <v>1</v>
          </cell>
          <cell r="R851">
            <v>2</v>
          </cell>
          <cell r="S851" t="str">
            <v>đăt dự phòng</v>
          </cell>
        </row>
        <row r="852">
          <cell r="E852">
            <v>87499</v>
          </cell>
          <cell r="F852">
            <v>74000</v>
          </cell>
          <cell r="G852">
            <v>87499</v>
          </cell>
          <cell r="H852" t="str">
            <v>SPXNĐ</v>
          </cell>
          <cell r="I852" t="str">
            <v xml:space="preserve">EFG320 </v>
          </cell>
          <cell r="J852" t="str">
            <v>cái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</v>
          </cell>
          <cell r="R852">
            <v>4</v>
          </cell>
          <cell r="S852" t="str">
            <v>đăt dự phòng</v>
          </cell>
        </row>
        <row r="853">
          <cell r="E853">
            <v>5041509</v>
          </cell>
          <cell r="F853">
            <v>7121000</v>
          </cell>
          <cell r="G853">
            <v>5041509</v>
          </cell>
          <cell r="H853" t="str">
            <v>SPXNĐ</v>
          </cell>
          <cell r="I853" t="str">
            <v xml:space="preserve">EFG320 </v>
          </cell>
          <cell r="J853" t="str">
            <v>cái</v>
          </cell>
          <cell r="K853">
            <v>2</v>
          </cell>
          <cell r="L853">
            <v>0</v>
          </cell>
          <cell r="M853">
            <v>0</v>
          </cell>
          <cell r="N853">
            <v>2</v>
          </cell>
          <cell r="O853">
            <v>0</v>
          </cell>
          <cell r="P853">
            <v>2</v>
          </cell>
          <cell r="Q853">
            <v>4</v>
          </cell>
          <cell r="R853">
            <v>8</v>
          </cell>
          <cell r="S853" t="str">
            <v>đăt dự phòng</v>
          </cell>
        </row>
        <row r="854">
          <cell r="E854">
            <v>4998862</v>
          </cell>
          <cell r="F854">
            <v>4119000</v>
          </cell>
          <cell r="G854">
            <v>4998862</v>
          </cell>
          <cell r="H854" t="str">
            <v>SPXNĐ</v>
          </cell>
          <cell r="I854" t="str">
            <v xml:space="preserve">EFG320 </v>
          </cell>
          <cell r="J854" t="str">
            <v>cái</v>
          </cell>
          <cell r="K854">
            <v>4</v>
          </cell>
          <cell r="L854">
            <v>0</v>
          </cell>
          <cell r="M854">
            <v>0</v>
          </cell>
          <cell r="N854">
            <v>4</v>
          </cell>
          <cell r="O854">
            <v>0</v>
          </cell>
          <cell r="P854">
            <v>4</v>
          </cell>
          <cell r="Q854">
            <v>4</v>
          </cell>
          <cell r="R854">
            <v>8</v>
          </cell>
          <cell r="S854" t="str">
            <v>đăt dự phòng</v>
          </cell>
        </row>
        <row r="855">
          <cell r="E855">
            <v>50444915</v>
          </cell>
          <cell r="F855">
            <v>66987000</v>
          </cell>
          <cell r="G855">
            <v>50444915</v>
          </cell>
          <cell r="H855" t="str">
            <v>SPXNĐ</v>
          </cell>
          <cell r="I855" t="str">
            <v>ETV116</v>
          </cell>
          <cell r="J855" t="str">
            <v>cái</v>
          </cell>
          <cell r="K855">
            <v>1</v>
          </cell>
          <cell r="L855">
            <v>0</v>
          </cell>
          <cell r="M855">
            <v>0</v>
          </cell>
          <cell r="N855">
            <v>1</v>
          </cell>
          <cell r="O855">
            <v>0</v>
          </cell>
          <cell r="P855">
            <v>1</v>
          </cell>
          <cell r="Q855">
            <v>1</v>
          </cell>
          <cell r="R855">
            <v>2</v>
          </cell>
          <cell r="S855" t="str">
            <v>đăt dự phòng</v>
          </cell>
        </row>
        <row r="856">
          <cell r="E856">
            <v>51065715</v>
          </cell>
          <cell r="F856">
            <v>3802000</v>
          </cell>
          <cell r="G856">
            <v>51065715</v>
          </cell>
          <cell r="H856" t="str">
            <v>SPXNĐ</v>
          </cell>
          <cell r="I856" t="str">
            <v>ERE120</v>
          </cell>
          <cell r="J856" t="str">
            <v>cái</v>
          </cell>
          <cell r="K856">
            <v>1</v>
          </cell>
          <cell r="L856">
            <v>0</v>
          </cell>
          <cell r="M856">
            <v>0</v>
          </cell>
          <cell r="N856">
            <v>1</v>
          </cell>
          <cell r="O856">
            <v>0</v>
          </cell>
          <cell r="P856">
            <v>1</v>
          </cell>
          <cell r="Q856">
            <v>1</v>
          </cell>
          <cell r="R856">
            <v>2</v>
          </cell>
          <cell r="S856" t="str">
            <v>đăt dự phòng</v>
          </cell>
        </row>
        <row r="857">
          <cell r="E857">
            <v>51438212</v>
          </cell>
          <cell r="F857">
            <v>2982000</v>
          </cell>
          <cell r="G857">
            <v>51438212</v>
          </cell>
          <cell r="H857" t="str">
            <v>SPXNĐ</v>
          </cell>
          <cell r="I857" t="str">
            <v>ETV116</v>
          </cell>
          <cell r="J857" t="str">
            <v>cái</v>
          </cell>
          <cell r="K857">
            <v>2</v>
          </cell>
          <cell r="L857">
            <v>0</v>
          </cell>
          <cell r="M857">
            <v>0</v>
          </cell>
          <cell r="N857">
            <v>2</v>
          </cell>
          <cell r="O857">
            <v>0</v>
          </cell>
          <cell r="P857">
            <v>2</v>
          </cell>
          <cell r="Q857">
            <v>2</v>
          </cell>
          <cell r="R857">
            <v>4</v>
          </cell>
          <cell r="S857" t="str">
            <v>đăt dự phòng</v>
          </cell>
        </row>
        <row r="858">
          <cell r="E858">
            <v>51009696</v>
          </cell>
          <cell r="F858">
            <v>20323000</v>
          </cell>
          <cell r="G858">
            <v>51009696</v>
          </cell>
          <cell r="H858" t="str">
            <v>SPXNĐ</v>
          </cell>
          <cell r="I858" t="str">
            <v>ETV116</v>
          </cell>
          <cell r="J858" t="str">
            <v>cái</v>
          </cell>
          <cell r="K858">
            <v>1</v>
          </cell>
          <cell r="L858">
            <v>0</v>
          </cell>
          <cell r="M858">
            <v>0</v>
          </cell>
          <cell r="N858">
            <v>1</v>
          </cell>
          <cell r="O858">
            <v>0</v>
          </cell>
          <cell r="P858">
            <v>1</v>
          </cell>
          <cell r="Q858">
            <v>2</v>
          </cell>
          <cell r="R858">
            <v>4</v>
          </cell>
          <cell r="S858" t="str">
            <v>đăt dự phòng</v>
          </cell>
        </row>
        <row r="859">
          <cell r="E859">
            <v>51194785</v>
          </cell>
          <cell r="F859">
            <v>4614000</v>
          </cell>
          <cell r="G859">
            <v>51194785</v>
          </cell>
          <cell r="H859" t="str">
            <v>SPXNĐ</v>
          </cell>
          <cell r="I859" t="str">
            <v>ETV216</v>
          </cell>
          <cell r="J859" t="str">
            <v>cái</v>
          </cell>
          <cell r="K859">
            <v>2</v>
          </cell>
          <cell r="L859">
            <v>0</v>
          </cell>
          <cell r="M859">
            <v>0</v>
          </cell>
          <cell r="N859">
            <v>2</v>
          </cell>
          <cell r="O859">
            <v>0</v>
          </cell>
          <cell r="P859">
            <v>2</v>
          </cell>
          <cell r="Q859">
            <v>2</v>
          </cell>
          <cell r="R859">
            <v>4</v>
          </cell>
          <cell r="S859" t="str">
            <v>đăt dự phòng</v>
          </cell>
        </row>
        <row r="860">
          <cell r="E860">
            <v>51515838</v>
          </cell>
          <cell r="F860">
            <v>4160000</v>
          </cell>
          <cell r="G860">
            <v>51515838</v>
          </cell>
          <cell r="H860" t="str">
            <v>SPXNĐ</v>
          </cell>
          <cell r="I860" t="str">
            <v>EFG320</v>
          </cell>
          <cell r="J860" t="str">
            <v>cái</v>
          </cell>
          <cell r="K860">
            <v>2</v>
          </cell>
          <cell r="L860">
            <v>0</v>
          </cell>
          <cell r="M860">
            <v>0</v>
          </cell>
          <cell r="N860">
            <v>2</v>
          </cell>
          <cell r="O860">
            <v>0</v>
          </cell>
          <cell r="P860">
            <v>2</v>
          </cell>
          <cell r="Q860">
            <v>2</v>
          </cell>
          <cell r="R860">
            <v>4</v>
          </cell>
          <cell r="S860" t="str">
            <v>đăt dự phòng</v>
          </cell>
        </row>
        <row r="861">
          <cell r="E861">
            <v>50446265</v>
          </cell>
          <cell r="F861">
            <v>106650000</v>
          </cell>
          <cell r="G861">
            <v>50446265</v>
          </cell>
          <cell r="H861" t="str">
            <v>SPXNĐ</v>
          </cell>
          <cell r="I861" t="str">
            <v>ETV116</v>
          </cell>
          <cell r="J861" t="str">
            <v>cái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1</v>
          </cell>
          <cell r="R861">
            <v>2</v>
          </cell>
          <cell r="S861" t="str">
            <v>đăt dự phòng</v>
          </cell>
        </row>
        <row r="862">
          <cell r="E862">
            <v>52009248</v>
          </cell>
          <cell r="F862">
            <v>31475000</v>
          </cell>
          <cell r="G862">
            <v>52009248</v>
          </cell>
          <cell r="H862" t="str">
            <v>SPXNĐ</v>
          </cell>
          <cell r="I862" t="str">
            <v>EFG320</v>
          </cell>
          <cell r="J862" t="str">
            <v>cái</v>
          </cell>
          <cell r="K862">
            <v>1</v>
          </cell>
          <cell r="L862">
            <v>0</v>
          </cell>
          <cell r="M862">
            <v>0</v>
          </cell>
          <cell r="N862">
            <v>1</v>
          </cell>
          <cell r="O862">
            <v>0</v>
          </cell>
          <cell r="P862">
            <v>1</v>
          </cell>
          <cell r="Q862">
            <v>1</v>
          </cell>
          <cell r="R862">
            <v>2</v>
          </cell>
          <cell r="S862" t="str">
            <v>đăt dự phòng</v>
          </cell>
        </row>
        <row r="863">
          <cell r="E863">
            <v>50051729</v>
          </cell>
          <cell r="F863">
            <v>906000</v>
          </cell>
          <cell r="G863">
            <v>50051729</v>
          </cell>
          <cell r="H863" t="str">
            <v>SPXNĐ</v>
          </cell>
          <cell r="I863" t="str">
            <v>EFG320</v>
          </cell>
          <cell r="J863" t="str">
            <v>cái</v>
          </cell>
          <cell r="K863">
            <v>2</v>
          </cell>
          <cell r="L863">
            <v>0</v>
          </cell>
          <cell r="M863">
            <v>0</v>
          </cell>
          <cell r="N863">
            <v>2</v>
          </cell>
          <cell r="O863">
            <v>0</v>
          </cell>
          <cell r="P863">
            <v>2</v>
          </cell>
          <cell r="Q863">
            <v>1</v>
          </cell>
          <cell r="R863">
            <v>2</v>
          </cell>
          <cell r="S863" t="str">
            <v>đăt dự phòng</v>
          </cell>
        </row>
        <row r="864">
          <cell r="E864" t="str">
            <v>R32</v>
          </cell>
          <cell r="F864">
            <v>1450000</v>
          </cell>
          <cell r="G864" t="str">
            <v>R32</v>
          </cell>
          <cell r="H864" t="str">
            <v>SPĐH</v>
          </cell>
          <cell r="J864" t="str">
            <v>bình</v>
          </cell>
          <cell r="K864">
            <v>2</v>
          </cell>
          <cell r="L864">
            <v>0</v>
          </cell>
          <cell r="M864">
            <v>0</v>
          </cell>
          <cell r="N864">
            <v>2</v>
          </cell>
          <cell r="O864">
            <v>0</v>
          </cell>
          <cell r="P864">
            <v>2</v>
          </cell>
          <cell r="Q864">
            <v>2</v>
          </cell>
          <cell r="R864">
            <v>4</v>
          </cell>
          <cell r="S864" t="str">
            <v>6 tháng</v>
          </cell>
        </row>
        <row r="865">
          <cell r="E865">
            <v>51382235</v>
          </cell>
          <cell r="F865">
            <v>9406000</v>
          </cell>
          <cell r="G865">
            <v>51382235</v>
          </cell>
          <cell r="H865" t="str">
            <v>SPXNĐ</v>
          </cell>
          <cell r="I865" t="str">
            <v>EFG320</v>
          </cell>
          <cell r="J865" t="str">
            <v>cái</v>
          </cell>
          <cell r="K865">
            <v>1</v>
          </cell>
          <cell r="L865">
            <v>0</v>
          </cell>
          <cell r="M865">
            <v>0</v>
          </cell>
          <cell r="N865">
            <v>1</v>
          </cell>
          <cell r="O865">
            <v>0</v>
          </cell>
          <cell r="P865">
            <v>1</v>
          </cell>
          <cell r="Q865">
            <v>1</v>
          </cell>
          <cell r="R865">
            <v>2</v>
          </cell>
          <cell r="S865" t="str">
            <v>đăt dự phòng</v>
          </cell>
        </row>
        <row r="866">
          <cell r="E866">
            <v>51526665</v>
          </cell>
          <cell r="F866">
            <v>5153000</v>
          </cell>
          <cell r="G866">
            <v>51526665</v>
          </cell>
          <cell r="H866" t="str">
            <v>SPXNĐ</v>
          </cell>
          <cell r="I866" t="str">
            <v>EFG320</v>
          </cell>
          <cell r="J866" t="str">
            <v>cái</v>
          </cell>
          <cell r="K866">
            <v>1</v>
          </cell>
          <cell r="L866">
            <v>0</v>
          </cell>
          <cell r="M866">
            <v>0</v>
          </cell>
          <cell r="N866">
            <v>1</v>
          </cell>
          <cell r="O866">
            <v>0</v>
          </cell>
          <cell r="P866">
            <v>1</v>
          </cell>
          <cell r="Q866">
            <v>1</v>
          </cell>
          <cell r="R866">
            <v>2</v>
          </cell>
          <cell r="S866" t="str">
            <v>đăt dự phòng</v>
          </cell>
        </row>
        <row r="867">
          <cell r="E867" t="str">
            <v>51272424 - 51072424</v>
          </cell>
          <cell r="F867">
            <v>54985000</v>
          </cell>
          <cell r="G867" t="str">
            <v>51272424 - 51072424</v>
          </cell>
          <cell r="H867" t="str">
            <v>SPXNĐ</v>
          </cell>
          <cell r="I867" t="str">
            <v>EFG320</v>
          </cell>
          <cell r="J867" t="str">
            <v>cái</v>
          </cell>
          <cell r="K867" t="e">
            <v>#N/A</v>
          </cell>
          <cell r="L867">
            <v>0</v>
          </cell>
          <cell r="M867">
            <v>0</v>
          </cell>
          <cell r="N867" t="e">
            <v>#N/A</v>
          </cell>
          <cell r="O867">
            <v>0</v>
          </cell>
          <cell r="P867" t="e">
            <v>#N/A</v>
          </cell>
          <cell r="Q867">
            <v>1</v>
          </cell>
          <cell r="R867">
            <v>2</v>
          </cell>
          <cell r="S867" t="str">
            <v>đăt dự phòng</v>
          </cell>
        </row>
        <row r="868">
          <cell r="E868">
            <v>50303695</v>
          </cell>
          <cell r="F868">
            <v>3346000</v>
          </cell>
          <cell r="G868">
            <v>50303695</v>
          </cell>
          <cell r="H868" t="str">
            <v>SPXNĐ</v>
          </cell>
          <cell r="I868" t="str">
            <v>ETV116</v>
          </cell>
          <cell r="J868" t="str">
            <v>cái</v>
          </cell>
          <cell r="K868">
            <v>2</v>
          </cell>
          <cell r="L868">
            <v>0</v>
          </cell>
          <cell r="M868">
            <v>0</v>
          </cell>
          <cell r="N868">
            <v>2</v>
          </cell>
          <cell r="O868">
            <v>0</v>
          </cell>
          <cell r="P868">
            <v>2</v>
          </cell>
          <cell r="Q868">
            <v>1</v>
          </cell>
          <cell r="R868">
            <v>2</v>
          </cell>
          <cell r="S868" t="str">
            <v>đăt dự phòng</v>
          </cell>
        </row>
        <row r="869">
          <cell r="E869">
            <v>51446539</v>
          </cell>
          <cell r="F869">
            <v>229000</v>
          </cell>
          <cell r="G869">
            <v>51446539</v>
          </cell>
          <cell r="H869" t="str">
            <v>SPXNĐ</v>
          </cell>
          <cell r="I869" t="str">
            <v>ETV216</v>
          </cell>
          <cell r="J869" t="str">
            <v>cái</v>
          </cell>
          <cell r="K869">
            <v>2</v>
          </cell>
          <cell r="L869">
            <v>0</v>
          </cell>
          <cell r="M869">
            <v>0</v>
          </cell>
          <cell r="N869">
            <v>2</v>
          </cell>
          <cell r="O869">
            <v>0</v>
          </cell>
          <cell r="P869">
            <v>2</v>
          </cell>
          <cell r="Q869">
            <v>1</v>
          </cell>
          <cell r="R869">
            <v>2</v>
          </cell>
          <cell r="S869" t="str">
            <v>đăt dự phòng</v>
          </cell>
        </row>
        <row r="870">
          <cell r="E870">
            <v>51079785</v>
          </cell>
          <cell r="F870">
            <v>95808000</v>
          </cell>
          <cell r="G870">
            <v>51079785</v>
          </cell>
          <cell r="H870" t="str">
            <v>SPXNĐ</v>
          </cell>
          <cell r="I870" t="str">
            <v>EFG320</v>
          </cell>
          <cell r="J870" t="str">
            <v>cái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1</v>
          </cell>
          <cell r="R870">
            <v>2</v>
          </cell>
          <cell r="S870" t="str">
            <v>đăt dự phòng</v>
          </cell>
        </row>
        <row r="871">
          <cell r="E871">
            <v>51515723</v>
          </cell>
          <cell r="F871">
            <v>4123000</v>
          </cell>
          <cell r="G871">
            <v>51515723</v>
          </cell>
          <cell r="H871" t="str">
            <v>SPXNĐ</v>
          </cell>
          <cell r="I871" t="str">
            <v>EFG320</v>
          </cell>
          <cell r="J871" t="str">
            <v>cái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1</v>
          </cell>
          <cell r="R871">
            <v>2</v>
          </cell>
          <cell r="S871" t="str">
            <v>đăt dự phòng</v>
          </cell>
        </row>
        <row r="872">
          <cell r="E872">
            <v>51428722</v>
          </cell>
          <cell r="F872">
            <v>3065000</v>
          </cell>
          <cell r="G872">
            <v>51428722</v>
          </cell>
          <cell r="H872" t="str">
            <v>SPXNĐ</v>
          </cell>
          <cell r="I872" t="str">
            <v>ERE120</v>
          </cell>
          <cell r="J872" t="str">
            <v>cái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/>
          <cell r="S872"/>
        </row>
        <row r="873">
          <cell r="E873">
            <v>51428724</v>
          </cell>
          <cell r="F873">
            <v>1711000</v>
          </cell>
          <cell r="G873">
            <v>51428724</v>
          </cell>
          <cell r="H873" t="str">
            <v>SPXNĐ</v>
          </cell>
          <cell r="I873" t="str">
            <v>ERE120</v>
          </cell>
          <cell r="J873" t="str">
            <v>cái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/>
          <cell r="S873"/>
        </row>
        <row r="874">
          <cell r="E874">
            <v>51428727</v>
          </cell>
          <cell r="F874">
            <v>1714000</v>
          </cell>
          <cell r="G874">
            <v>51428727</v>
          </cell>
          <cell r="H874" t="str">
            <v>SPXNĐ</v>
          </cell>
          <cell r="I874" t="str">
            <v>ERE120</v>
          </cell>
          <cell r="J874" t="str">
            <v>cái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/>
          <cell r="S874"/>
        </row>
        <row r="875">
          <cell r="E875">
            <v>51428729</v>
          </cell>
          <cell r="F875">
            <v>713000</v>
          </cell>
          <cell r="G875">
            <v>51428729</v>
          </cell>
          <cell r="H875" t="str">
            <v>SPXNĐ</v>
          </cell>
          <cell r="I875" t="str">
            <v>ERE120</v>
          </cell>
          <cell r="J875" t="str">
            <v>cái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/>
          <cell r="S875"/>
        </row>
        <row r="876">
          <cell r="E876">
            <v>51026811</v>
          </cell>
          <cell r="F876">
            <v>15972000</v>
          </cell>
          <cell r="G876">
            <v>51026811</v>
          </cell>
          <cell r="H876" t="str">
            <v>SPXNĐ</v>
          </cell>
          <cell r="I876" t="str">
            <v>ETV116</v>
          </cell>
          <cell r="J876" t="str">
            <v>cái</v>
          </cell>
          <cell r="K876">
            <v>1</v>
          </cell>
          <cell r="L876">
            <v>0</v>
          </cell>
          <cell r="M876">
            <v>0</v>
          </cell>
          <cell r="N876">
            <v>1</v>
          </cell>
          <cell r="O876">
            <v>0</v>
          </cell>
          <cell r="P876">
            <v>1</v>
          </cell>
          <cell r="Q876">
            <v>1</v>
          </cell>
          <cell r="R876">
            <v>2</v>
          </cell>
          <cell r="S876" t="str">
            <v>đăt dự phòng</v>
          </cell>
        </row>
        <row r="877">
          <cell r="E877">
            <v>51031132</v>
          </cell>
          <cell r="F877">
            <v>59689000</v>
          </cell>
          <cell r="G877">
            <v>51031132</v>
          </cell>
          <cell r="H877" t="str">
            <v>SPXNĐ</v>
          </cell>
          <cell r="I877" t="str">
            <v>ETV116</v>
          </cell>
          <cell r="J877" t="str">
            <v>cái</v>
          </cell>
          <cell r="K877">
            <v>1</v>
          </cell>
          <cell r="L877">
            <v>0</v>
          </cell>
          <cell r="M877">
            <v>0</v>
          </cell>
          <cell r="N877">
            <v>1</v>
          </cell>
          <cell r="O877">
            <v>0</v>
          </cell>
          <cell r="P877">
            <v>1</v>
          </cell>
          <cell r="Q877">
            <v>1</v>
          </cell>
          <cell r="R877">
            <v>2</v>
          </cell>
          <cell r="S877" t="str">
            <v>đăt dự phòng</v>
          </cell>
        </row>
        <row r="878">
          <cell r="E878">
            <v>51038758</v>
          </cell>
          <cell r="F878">
            <v>720000</v>
          </cell>
          <cell r="G878">
            <v>51038758</v>
          </cell>
          <cell r="H878" t="str">
            <v>SPXNĐ</v>
          </cell>
          <cell r="I878" t="str">
            <v>ETV116</v>
          </cell>
          <cell r="J878" t="str">
            <v>cái</v>
          </cell>
          <cell r="K878">
            <v>1</v>
          </cell>
          <cell r="L878">
            <v>0</v>
          </cell>
          <cell r="M878">
            <v>0</v>
          </cell>
          <cell r="N878">
            <v>1</v>
          </cell>
          <cell r="O878">
            <v>0</v>
          </cell>
          <cell r="P878">
            <v>1</v>
          </cell>
          <cell r="Q878">
            <v>1</v>
          </cell>
          <cell r="R878">
            <v>2</v>
          </cell>
          <cell r="S878" t="str">
            <v>đăt dự phòng</v>
          </cell>
        </row>
        <row r="879">
          <cell r="E879">
            <v>51494169</v>
          </cell>
          <cell r="F879">
            <v>32652000</v>
          </cell>
          <cell r="G879">
            <v>51494169</v>
          </cell>
          <cell r="H879" t="str">
            <v>SPXNĐ</v>
          </cell>
          <cell r="I879" t="str">
            <v>EFG320</v>
          </cell>
          <cell r="J879" t="str">
            <v>cái</v>
          </cell>
          <cell r="K879">
            <v>1</v>
          </cell>
          <cell r="L879">
            <v>0</v>
          </cell>
          <cell r="M879">
            <v>0</v>
          </cell>
          <cell r="N879">
            <v>1</v>
          </cell>
          <cell r="O879">
            <v>0</v>
          </cell>
          <cell r="P879">
            <v>1</v>
          </cell>
          <cell r="Q879">
            <v>1</v>
          </cell>
          <cell r="R879">
            <v>2</v>
          </cell>
          <cell r="S879" t="str">
            <v>đăt dự phòng</v>
          </cell>
        </row>
        <row r="880">
          <cell r="E880">
            <v>51201445</v>
          </cell>
          <cell r="F880">
            <v>19326000</v>
          </cell>
          <cell r="G880">
            <v>51201445</v>
          </cell>
          <cell r="H880" t="str">
            <v>SPXNĐ</v>
          </cell>
          <cell r="I880" t="str">
            <v>EFG320</v>
          </cell>
          <cell r="J880" t="str">
            <v>cái</v>
          </cell>
          <cell r="K880">
            <v>1</v>
          </cell>
          <cell r="L880">
            <v>0</v>
          </cell>
          <cell r="M880">
            <v>0</v>
          </cell>
          <cell r="N880">
            <v>1</v>
          </cell>
          <cell r="O880">
            <v>0</v>
          </cell>
          <cell r="P880">
            <v>1</v>
          </cell>
          <cell r="Q880">
            <v>1</v>
          </cell>
          <cell r="R880">
            <v>2</v>
          </cell>
          <cell r="S880" t="str">
            <v>đăt dự phòng</v>
          </cell>
        </row>
        <row r="881">
          <cell r="E881">
            <v>52018933</v>
          </cell>
          <cell r="F881">
            <v>27476000</v>
          </cell>
          <cell r="G881">
            <v>52018933</v>
          </cell>
          <cell r="H881" t="str">
            <v>SPXNĐ</v>
          </cell>
          <cell r="I881" t="str">
            <v>EFG320</v>
          </cell>
          <cell r="J881" t="str">
            <v>cái</v>
          </cell>
          <cell r="K881">
            <v>1</v>
          </cell>
          <cell r="L881">
            <v>0</v>
          </cell>
          <cell r="M881">
            <v>0</v>
          </cell>
          <cell r="N881">
            <v>1</v>
          </cell>
          <cell r="O881">
            <v>0</v>
          </cell>
          <cell r="P881">
            <v>1</v>
          </cell>
          <cell r="Q881">
            <v>1</v>
          </cell>
          <cell r="R881">
            <v>2</v>
          </cell>
          <cell r="S881" t="str">
            <v>đăt dự phòng</v>
          </cell>
        </row>
        <row r="882">
          <cell r="E882">
            <v>51522281</v>
          </cell>
          <cell r="F882">
            <v>6367000</v>
          </cell>
          <cell r="G882">
            <v>51522281</v>
          </cell>
          <cell r="H882" t="str">
            <v>SPXNĐ</v>
          </cell>
          <cell r="I882" t="str">
            <v>EFG320</v>
          </cell>
          <cell r="J882" t="str">
            <v>cái</v>
          </cell>
          <cell r="K882">
            <v>4</v>
          </cell>
          <cell r="L882">
            <v>0</v>
          </cell>
          <cell r="M882">
            <v>0</v>
          </cell>
          <cell r="N882">
            <v>4</v>
          </cell>
          <cell r="O882">
            <v>0</v>
          </cell>
          <cell r="P882">
            <v>4</v>
          </cell>
          <cell r="Q882">
            <v>2</v>
          </cell>
          <cell r="R882">
            <v>4</v>
          </cell>
          <cell r="S882" t="str">
            <v>đăt dự phòng</v>
          </cell>
        </row>
        <row r="883">
          <cell r="E883">
            <v>51515836</v>
          </cell>
          <cell r="F883">
            <v>4250000</v>
          </cell>
          <cell r="G883">
            <v>51515836</v>
          </cell>
          <cell r="H883" t="str">
            <v>SPXNĐ</v>
          </cell>
          <cell r="I883" t="str">
            <v>EFG320</v>
          </cell>
          <cell r="J883" t="str">
            <v>cái</v>
          </cell>
          <cell r="K883">
            <v>4</v>
          </cell>
          <cell r="L883">
            <v>0</v>
          </cell>
          <cell r="M883">
            <v>0</v>
          </cell>
          <cell r="N883">
            <v>4</v>
          </cell>
          <cell r="O883">
            <v>0</v>
          </cell>
          <cell r="P883">
            <v>4</v>
          </cell>
          <cell r="Q883">
            <v>2</v>
          </cell>
          <cell r="R883">
            <v>4</v>
          </cell>
          <cell r="S883" t="str">
            <v>đăt dự phòng</v>
          </cell>
        </row>
        <row r="884">
          <cell r="E884">
            <v>51515687</v>
          </cell>
          <cell r="F884">
            <v>4001000</v>
          </cell>
          <cell r="G884">
            <v>51515687</v>
          </cell>
          <cell r="H884" t="str">
            <v>SPXNĐ</v>
          </cell>
          <cell r="I884" t="str">
            <v>EFG320</v>
          </cell>
          <cell r="J884" t="str">
            <v>cái</v>
          </cell>
          <cell r="K884">
            <v>4</v>
          </cell>
          <cell r="L884">
            <v>0</v>
          </cell>
          <cell r="M884">
            <v>0</v>
          </cell>
          <cell r="N884">
            <v>4</v>
          </cell>
          <cell r="O884">
            <v>0</v>
          </cell>
          <cell r="P884">
            <v>4</v>
          </cell>
          <cell r="Q884">
            <v>2</v>
          </cell>
          <cell r="R884">
            <v>4</v>
          </cell>
          <cell r="S884" t="str">
            <v>đăt dự phòng</v>
          </cell>
        </row>
        <row r="885">
          <cell r="E885">
            <v>51518528</v>
          </cell>
          <cell r="F885">
            <v>4050000</v>
          </cell>
          <cell r="G885">
            <v>51518528</v>
          </cell>
          <cell r="H885" t="str">
            <v>SPXNĐ</v>
          </cell>
          <cell r="I885" t="str">
            <v>EFG320</v>
          </cell>
          <cell r="J885" t="str">
            <v>cái</v>
          </cell>
          <cell r="K885">
            <v>2</v>
          </cell>
          <cell r="L885">
            <v>0</v>
          </cell>
          <cell r="M885">
            <v>0</v>
          </cell>
          <cell r="N885">
            <v>2</v>
          </cell>
          <cell r="O885">
            <v>0</v>
          </cell>
          <cell r="P885">
            <v>2</v>
          </cell>
          <cell r="Q885">
            <v>2</v>
          </cell>
          <cell r="R885">
            <v>4</v>
          </cell>
          <cell r="S885" t="str">
            <v>đăt dự phòng</v>
          </cell>
        </row>
        <row r="886">
          <cell r="E886" t="str">
            <v>10x150x210</v>
          </cell>
          <cell r="F886">
            <v>38000</v>
          </cell>
          <cell r="G886">
            <v>2608680274</v>
          </cell>
          <cell r="H886" t="str">
            <v>T</v>
          </cell>
          <cell r="J886" t="str">
            <v>cái</v>
          </cell>
          <cell r="K886">
            <v>9</v>
          </cell>
          <cell r="L886">
            <v>0</v>
          </cell>
          <cell r="M886">
            <v>0</v>
          </cell>
          <cell r="N886">
            <v>9</v>
          </cell>
          <cell r="O886">
            <v>0</v>
          </cell>
          <cell r="P886">
            <v>9</v>
          </cell>
          <cell r="Q886">
            <v>5</v>
          </cell>
          <cell r="R886">
            <v>10</v>
          </cell>
          <cell r="S886" t="str">
            <v>6 tháng</v>
          </cell>
        </row>
        <row r="887">
          <cell r="E887" t="str">
            <v>10x200x260</v>
          </cell>
          <cell r="F887">
            <v>53000</v>
          </cell>
          <cell r="G887">
            <v>2608680275</v>
          </cell>
          <cell r="H887" t="str">
            <v>T</v>
          </cell>
          <cell r="J887" t="str">
            <v>cái</v>
          </cell>
          <cell r="K887">
            <v>9</v>
          </cell>
          <cell r="L887">
            <v>0</v>
          </cell>
          <cell r="M887">
            <v>0</v>
          </cell>
          <cell r="N887">
            <v>9</v>
          </cell>
          <cell r="O887">
            <v>0</v>
          </cell>
          <cell r="P887">
            <v>9</v>
          </cell>
          <cell r="Q887">
            <v>5</v>
          </cell>
          <cell r="R887">
            <v>10</v>
          </cell>
          <cell r="S887" t="str">
            <v>6 tháng</v>
          </cell>
        </row>
        <row r="888">
          <cell r="E888" t="str">
            <v>MXNRN27</v>
          </cell>
          <cell r="F888">
            <v>9000</v>
          </cell>
          <cell r="G888" t="str">
            <v>D27</v>
          </cell>
          <cell r="H888" t="str">
            <v>W</v>
          </cell>
          <cell r="J888" t="str">
            <v>cái</v>
          </cell>
          <cell r="K888">
            <v>14</v>
          </cell>
          <cell r="L888">
            <v>0</v>
          </cell>
          <cell r="M888">
            <v>0</v>
          </cell>
          <cell r="N888">
            <v>14</v>
          </cell>
          <cell r="O888">
            <v>0</v>
          </cell>
          <cell r="P888">
            <v>14</v>
          </cell>
          <cell r="Q888">
            <v>5</v>
          </cell>
          <cell r="R888">
            <v>10</v>
          </cell>
          <cell r="S888" t="str">
            <v>1 năm</v>
          </cell>
        </row>
        <row r="889">
          <cell r="E889" t="str">
            <v>MXNRN34</v>
          </cell>
          <cell r="F889">
            <v>10000</v>
          </cell>
          <cell r="G889" t="str">
            <v>D34</v>
          </cell>
          <cell r="H889" t="str">
            <v>W</v>
          </cell>
          <cell r="J889" t="str">
            <v>cái</v>
          </cell>
          <cell r="K889">
            <v>31</v>
          </cell>
          <cell r="L889">
            <v>0</v>
          </cell>
          <cell r="M889">
            <v>0</v>
          </cell>
          <cell r="N889">
            <v>31</v>
          </cell>
          <cell r="O889">
            <v>0</v>
          </cell>
          <cell r="P889">
            <v>31</v>
          </cell>
          <cell r="Q889">
            <v>5</v>
          </cell>
          <cell r="R889">
            <v>10</v>
          </cell>
          <cell r="S889" t="str">
            <v>1 năm</v>
          </cell>
        </row>
        <row r="890">
          <cell r="E890" t="str">
            <v>MXNRT27</v>
          </cell>
          <cell r="F890">
            <v>10000</v>
          </cell>
          <cell r="G890" t="str">
            <v>D27</v>
          </cell>
          <cell r="H890" t="str">
            <v>W</v>
          </cell>
          <cell r="J890" t="str">
            <v>cái</v>
          </cell>
          <cell r="K890">
            <v>23</v>
          </cell>
          <cell r="L890">
            <v>0</v>
          </cell>
          <cell r="M890">
            <v>0</v>
          </cell>
          <cell r="N890">
            <v>23</v>
          </cell>
          <cell r="O890">
            <v>0</v>
          </cell>
          <cell r="P890">
            <v>23</v>
          </cell>
          <cell r="Q890">
            <v>5</v>
          </cell>
          <cell r="R890">
            <v>10</v>
          </cell>
          <cell r="S890" t="str">
            <v>1 năm</v>
          </cell>
        </row>
        <row r="891">
          <cell r="E891" t="str">
            <v>MXNRT34</v>
          </cell>
          <cell r="F891">
            <v>14000</v>
          </cell>
          <cell r="G891" t="str">
            <v>D34</v>
          </cell>
          <cell r="H891" t="str">
            <v>W</v>
          </cell>
          <cell r="J891" t="str">
            <v>cái</v>
          </cell>
          <cell r="K891">
            <v>39</v>
          </cell>
          <cell r="L891">
            <v>0</v>
          </cell>
          <cell r="M891">
            <v>0</v>
          </cell>
          <cell r="N891">
            <v>39</v>
          </cell>
          <cell r="O891">
            <v>0</v>
          </cell>
          <cell r="P891">
            <v>39</v>
          </cell>
          <cell r="Q891">
            <v>5</v>
          </cell>
          <cell r="R891">
            <v>10</v>
          </cell>
          <cell r="S891" t="str">
            <v>1 năm</v>
          </cell>
        </row>
        <row r="892">
          <cell r="E892" t="str">
            <v>MXNRT42</v>
          </cell>
          <cell r="F892">
            <v>15000</v>
          </cell>
          <cell r="G892" t="str">
            <v>D42</v>
          </cell>
          <cell r="H892" t="str">
            <v>W</v>
          </cell>
          <cell r="J892" t="str">
            <v>cái</v>
          </cell>
          <cell r="K892">
            <v>40</v>
          </cell>
          <cell r="L892">
            <v>0</v>
          </cell>
          <cell r="M892">
            <v>0</v>
          </cell>
          <cell r="N892">
            <v>40</v>
          </cell>
          <cell r="O892">
            <v>0</v>
          </cell>
          <cell r="P892">
            <v>40</v>
          </cell>
          <cell r="Q892">
            <v>5</v>
          </cell>
          <cell r="R892">
            <v>10</v>
          </cell>
          <cell r="S892" t="str">
            <v>1 năm</v>
          </cell>
        </row>
        <row r="893">
          <cell r="E893">
            <v>50143637</v>
          </cell>
          <cell r="F893">
            <v>145000</v>
          </cell>
          <cell r="G893">
            <v>50143637</v>
          </cell>
          <cell r="H893" t="str">
            <v>SPXNĐ</v>
          </cell>
          <cell r="I893" t="str">
            <v xml:space="preserve"> ERE120 </v>
          </cell>
          <cell r="J893" t="str">
            <v>cái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</v>
          </cell>
          <cell r="R893">
            <v>4</v>
          </cell>
          <cell r="S893" t="str">
            <v>đăt dự phòng</v>
          </cell>
        </row>
        <row r="894">
          <cell r="E894">
            <v>51296863</v>
          </cell>
          <cell r="F894">
            <v>3194000</v>
          </cell>
          <cell r="G894">
            <v>51296863</v>
          </cell>
          <cell r="H894" t="str">
            <v>SPXNĐ</v>
          </cell>
          <cell r="I894" t="str">
            <v xml:space="preserve"> ERE120 </v>
          </cell>
          <cell r="J894" t="str">
            <v>cái</v>
          </cell>
          <cell r="K894">
            <v>2</v>
          </cell>
          <cell r="L894">
            <v>0</v>
          </cell>
          <cell r="M894">
            <v>0</v>
          </cell>
          <cell r="N894">
            <v>2</v>
          </cell>
          <cell r="O894">
            <v>0</v>
          </cell>
          <cell r="P894">
            <v>2</v>
          </cell>
          <cell r="Q894">
            <v>1</v>
          </cell>
          <cell r="R894">
            <v>2</v>
          </cell>
          <cell r="S894" t="str">
            <v>đăt dự phòng</v>
          </cell>
        </row>
        <row r="895">
          <cell r="E895">
            <v>50470232</v>
          </cell>
          <cell r="F895">
            <v>7137000</v>
          </cell>
          <cell r="G895">
            <v>50470232</v>
          </cell>
          <cell r="H895" t="str">
            <v>SPXNĐ</v>
          </cell>
          <cell r="I895" t="str">
            <v xml:space="preserve"> ETV116</v>
          </cell>
          <cell r="J895" t="str">
            <v>cái</v>
          </cell>
          <cell r="K895">
            <v>1</v>
          </cell>
          <cell r="L895">
            <v>0</v>
          </cell>
          <cell r="M895">
            <v>0</v>
          </cell>
          <cell r="N895">
            <v>1</v>
          </cell>
          <cell r="O895">
            <v>0</v>
          </cell>
          <cell r="P895">
            <v>1</v>
          </cell>
          <cell r="Q895">
            <v>2</v>
          </cell>
          <cell r="R895">
            <v>4</v>
          </cell>
          <cell r="S895" t="str">
            <v>đăt dự phòng</v>
          </cell>
        </row>
        <row r="896">
          <cell r="E896">
            <v>50448056</v>
          </cell>
          <cell r="F896">
            <v>10551000</v>
          </cell>
          <cell r="G896">
            <v>50448056</v>
          </cell>
          <cell r="H896" t="str">
            <v>SPXNĐ</v>
          </cell>
          <cell r="I896" t="str">
            <v xml:space="preserve"> ETV116</v>
          </cell>
          <cell r="J896" t="str">
            <v>cái</v>
          </cell>
          <cell r="K896">
            <v>1</v>
          </cell>
          <cell r="L896">
            <v>0</v>
          </cell>
          <cell r="M896">
            <v>0</v>
          </cell>
          <cell r="N896">
            <v>1</v>
          </cell>
          <cell r="O896">
            <v>0</v>
          </cell>
          <cell r="P896">
            <v>1</v>
          </cell>
          <cell r="Q896">
            <v>1</v>
          </cell>
          <cell r="R896">
            <v>2</v>
          </cell>
          <cell r="S896" t="str">
            <v>đăt dự phòng</v>
          </cell>
        </row>
        <row r="897">
          <cell r="E897">
            <v>51240970</v>
          </cell>
          <cell r="F897">
            <v>12129000</v>
          </cell>
          <cell r="G897">
            <v>51240970</v>
          </cell>
          <cell r="H897" t="str">
            <v>SPXNĐ</v>
          </cell>
          <cell r="I897" t="str">
            <v>ETV216</v>
          </cell>
          <cell r="J897" t="str">
            <v>cái</v>
          </cell>
          <cell r="K897">
            <v>1</v>
          </cell>
          <cell r="L897">
            <v>0</v>
          </cell>
          <cell r="M897">
            <v>0</v>
          </cell>
          <cell r="N897">
            <v>1</v>
          </cell>
          <cell r="O897">
            <v>0</v>
          </cell>
          <cell r="P897">
            <v>1</v>
          </cell>
          <cell r="Q897">
            <v>2</v>
          </cell>
          <cell r="R897">
            <v>4</v>
          </cell>
          <cell r="S897" t="str">
            <v>đăt dự phòng</v>
          </cell>
        </row>
        <row r="898">
          <cell r="E898">
            <v>51225768</v>
          </cell>
          <cell r="F898">
            <v>3476000</v>
          </cell>
          <cell r="G898">
            <v>51225768</v>
          </cell>
          <cell r="H898" t="str">
            <v>SPXNĐ</v>
          </cell>
          <cell r="I898" t="str">
            <v>ETV216</v>
          </cell>
          <cell r="J898" t="str">
            <v>cái</v>
          </cell>
          <cell r="K898">
            <v>2</v>
          </cell>
          <cell r="L898">
            <v>0</v>
          </cell>
          <cell r="M898">
            <v>0</v>
          </cell>
          <cell r="N898">
            <v>2</v>
          </cell>
          <cell r="O898">
            <v>0</v>
          </cell>
          <cell r="P898">
            <v>2</v>
          </cell>
          <cell r="Q898">
            <v>2</v>
          </cell>
          <cell r="R898">
            <v>4</v>
          </cell>
          <cell r="S898" t="str">
            <v>đăt dự phòng</v>
          </cell>
        </row>
        <row r="899">
          <cell r="E899">
            <v>52040184</v>
          </cell>
          <cell r="F899">
            <v>1067000</v>
          </cell>
          <cell r="G899">
            <v>52040184</v>
          </cell>
          <cell r="H899" t="str">
            <v>SPXNĐ</v>
          </cell>
          <cell r="I899" t="str">
            <v>EFG320</v>
          </cell>
          <cell r="J899" t="str">
            <v>cái</v>
          </cell>
          <cell r="K899">
            <v>4</v>
          </cell>
          <cell r="L899">
            <v>0</v>
          </cell>
          <cell r="M899">
            <v>0</v>
          </cell>
          <cell r="N899">
            <v>4</v>
          </cell>
          <cell r="O899">
            <v>0</v>
          </cell>
          <cell r="P899">
            <v>4</v>
          </cell>
          <cell r="Q899">
            <v>2</v>
          </cell>
          <cell r="R899">
            <v>4</v>
          </cell>
          <cell r="S899" t="str">
            <v>đăt dự phòng</v>
          </cell>
        </row>
        <row r="900">
          <cell r="E900">
            <v>5049464</v>
          </cell>
          <cell r="F900">
            <v>3867000</v>
          </cell>
          <cell r="G900">
            <v>5049464</v>
          </cell>
          <cell r="H900" t="str">
            <v>SPXNĐ</v>
          </cell>
          <cell r="I900" t="str">
            <v>EFG320</v>
          </cell>
          <cell r="J900" t="str">
            <v>cái</v>
          </cell>
          <cell r="K900">
            <v>1</v>
          </cell>
          <cell r="L900">
            <v>0</v>
          </cell>
          <cell r="M900">
            <v>0</v>
          </cell>
          <cell r="N900">
            <v>1</v>
          </cell>
          <cell r="O900">
            <v>0</v>
          </cell>
          <cell r="P900">
            <v>1</v>
          </cell>
          <cell r="Q900">
            <v>1</v>
          </cell>
          <cell r="R900">
            <v>2</v>
          </cell>
          <cell r="S900" t="str">
            <v>đăt dự phòng</v>
          </cell>
        </row>
        <row r="901">
          <cell r="E901">
            <v>51023678</v>
          </cell>
          <cell r="F901">
            <v>416000</v>
          </cell>
          <cell r="G901">
            <v>51023678</v>
          </cell>
          <cell r="H901" t="str">
            <v>SPXNĐ</v>
          </cell>
          <cell r="I901" t="str">
            <v xml:space="preserve"> ETV116</v>
          </cell>
          <cell r="J901" t="str">
            <v>cái</v>
          </cell>
          <cell r="K901">
            <v>5</v>
          </cell>
          <cell r="L901">
            <v>0</v>
          </cell>
          <cell r="M901">
            <v>0</v>
          </cell>
          <cell r="N901">
            <v>5</v>
          </cell>
          <cell r="O901">
            <v>0</v>
          </cell>
          <cell r="P901">
            <v>5</v>
          </cell>
          <cell r="Q901">
            <v>2</v>
          </cell>
          <cell r="R901">
            <v>4</v>
          </cell>
          <cell r="S901" t="str">
            <v>đăt dự phòng</v>
          </cell>
        </row>
        <row r="902">
          <cell r="E902">
            <v>50431038</v>
          </cell>
          <cell r="F902">
            <v>2642000</v>
          </cell>
          <cell r="G902">
            <v>50431038</v>
          </cell>
          <cell r="H902" t="str">
            <v>SPXNĐ</v>
          </cell>
          <cell r="I902" t="str">
            <v xml:space="preserve"> ETV116</v>
          </cell>
          <cell r="J902" t="str">
            <v>cái</v>
          </cell>
          <cell r="K902">
            <v>6</v>
          </cell>
          <cell r="L902">
            <v>0</v>
          </cell>
          <cell r="M902">
            <v>0</v>
          </cell>
          <cell r="N902">
            <v>6</v>
          </cell>
          <cell r="O902">
            <v>0</v>
          </cell>
          <cell r="P902">
            <v>6</v>
          </cell>
          <cell r="Q902">
            <v>2</v>
          </cell>
          <cell r="R902">
            <v>4</v>
          </cell>
          <cell r="S902" t="str">
            <v>đăt dự phòng</v>
          </cell>
        </row>
        <row r="903">
          <cell r="E903">
            <v>52022158</v>
          </cell>
          <cell r="F903">
            <v>134000</v>
          </cell>
          <cell r="G903">
            <v>52022158</v>
          </cell>
          <cell r="H903" t="str">
            <v>SPXNĐ</v>
          </cell>
          <cell r="I903" t="str">
            <v xml:space="preserve"> ETV116</v>
          </cell>
          <cell r="J903" t="str">
            <v>cái</v>
          </cell>
          <cell r="K903">
            <v>3</v>
          </cell>
          <cell r="L903">
            <v>0</v>
          </cell>
          <cell r="M903">
            <v>0</v>
          </cell>
          <cell r="N903">
            <v>3</v>
          </cell>
          <cell r="O903">
            <v>0</v>
          </cell>
          <cell r="P903">
            <v>3</v>
          </cell>
          <cell r="Q903">
            <v>2</v>
          </cell>
          <cell r="R903">
            <v>4</v>
          </cell>
          <cell r="S903" t="str">
            <v>đăt dự phòng</v>
          </cell>
        </row>
        <row r="904">
          <cell r="E904">
            <v>51023678</v>
          </cell>
          <cell r="F904">
            <v>416000</v>
          </cell>
          <cell r="G904">
            <v>51023678</v>
          </cell>
          <cell r="H904" t="str">
            <v>SPXNĐ</v>
          </cell>
          <cell r="I904" t="str">
            <v xml:space="preserve"> ETV116</v>
          </cell>
          <cell r="J904" t="str">
            <v>cái</v>
          </cell>
          <cell r="K904">
            <v>5</v>
          </cell>
          <cell r="L904">
            <v>0</v>
          </cell>
          <cell r="M904">
            <v>0</v>
          </cell>
          <cell r="N904">
            <v>5</v>
          </cell>
          <cell r="O904">
            <v>0</v>
          </cell>
          <cell r="P904">
            <v>5</v>
          </cell>
          <cell r="Q904">
            <v>2</v>
          </cell>
          <cell r="R904">
            <v>4</v>
          </cell>
          <cell r="S904" t="str">
            <v>đăt dự phòng</v>
          </cell>
        </row>
        <row r="905">
          <cell r="E905">
            <v>51218960</v>
          </cell>
          <cell r="F905">
            <v>6781000</v>
          </cell>
          <cell r="G905">
            <v>51218960</v>
          </cell>
          <cell r="H905" t="str">
            <v>SPXNĐ</v>
          </cell>
          <cell r="I905" t="str">
            <v>EFG320</v>
          </cell>
          <cell r="J905" t="str">
            <v>cái</v>
          </cell>
          <cell r="K905">
            <v>2</v>
          </cell>
          <cell r="L905">
            <v>0</v>
          </cell>
          <cell r="M905">
            <v>0</v>
          </cell>
          <cell r="N905">
            <v>2</v>
          </cell>
          <cell r="O905">
            <v>0</v>
          </cell>
          <cell r="P905">
            <v>2</v>
          </cell>
          <cell r="Q905">
            <v>2</v>
          </cell>
          <cell r="R905">
            <v>4</v>
          </cell>
          <cell r="S905" t="str">
            <v>đăt dự phòng</v>
          </cell>
        </row>
        <row r="906">
          <cell r="E906">
            <v>50039141</v>
          </cell>
          <cell r="F906">
            <v>3651000</v>
          </cell>
          <cell r="G906">
            <v>50039141</v>
          </cell>
          <cell r="H906" t="str">
            <v>SPXNĐ</v>
          </cell>
          <cell r="I906" t="str">
            <v>EFG320</v>
          </cell>
          <cell r="J906" t="str">
            <v>cái</v>
          </cell>
          <cell r="K906">
            <v>1</v>
          </cell>
          <cell r="L906">
            <v>0</v>
          </cell>
          <cell r="M906">
            <v>0</v>
          </cell>
          <cell r="N906">
            <v>1</v>
          </cell>
          <cell r="O906">
            <v>0</v>
          </cell>
          <cell r="P906">
            <v>1</v>
          </cell>
          <cell r="Q906">
            <v>1</v>
          </cell>
          <cell r="R906">
            <v>2</v>
          </cell>
          <cell r="S906" t="str">
            <v>đăt dự phòng</v>
          </cell>
        </row>
        <row r="907">
          <cell r="E907">
            <v>51094623</v>
          </cell>
          <cell r="F907">
            <v>4965000</v>
          </cell>
          <cell r="G907">
            <v>51094623</v>
          </cell>
          <cell r="H907" t="str">
            <v>SPXNĐ</v>
          </cell>
          <cell r="I907" t="str">
            <v>EFG320</v>
          </cell>
          <cell r="J907" t="str">
            <v>cái</v>
          </cell>
          <cell r="K907">
            <v>2</v>
          </cell>
          <cell r="L907">
            <v>0</v>
          </cell>
          <cell r="M907">
            <v>0</v>
          </cell>
          <cell r="N907">
            <v>2</v>
          </cell>
          <cell r="O907">
            <v>0</v>
          </cell>
          <cell r="P907">
            <v>2</v>
          </cell>
          <cell r="Q907">
            <v>1</v>
          </cell>
          <cell r="R907">
            <v>2</v>
          </cell>
          <cell r="S907" t="str">
            <v>đăt dự phòng</v>
          </cell>
        </row>
        <row r="908">
          <cell r="E908">
            <v>50250775</v>
          </cell>
          <cell r="F908">
            <v>1688000</v>
          </cell>
          <cell r="G908">
            <v>50250775</v>
          </cell>
          <cell r="H908" t="str">
            <v>SPXNĐ</v>
          </cell>
          <cell r="I908" t="str">
            <v>EFG320</v>
          </cell>
          <cell r="J908" t="str">
            <v>cái</v>
          </cell>
          <cell r="K908">
            <v>9</v>
          </cell>
          <cell r="L908">
            <v>0</v>
          </cell>
          <cell r="M908">
            <v>0</v>
          </cell>
          <cell r="N908">
            <v>9</v>
          </cell>
          <cell r="O908">
            <v>0</v>
          </cell>
          <cell r="P908">
            <v>9</v>
          </cell>
          <cell r="Q908">
            <v>2</v>
          </cell>
          <cell r="R908">
            <v>4</v>
          </cell>
          <cell r="S908" t="str">
            <v>đăt dự phòng</v>
          </cell>
        </row>
        <row r="909">
          <cell r="E909">
            <v>5052813</v>
          </cell>
          <cell r="F909">
            <v>227000</v>
          </cell>
          <cell r="G909">
            <v>5052813</v>
          </cell>
          <cell r="H909" t="str">
            <v>SPXNĐ</v>
          </cell>
          <cell r="I909" t="str">
            <v>EFG320</v>
          </cell>
          <cell r="J909" t="str">
            <v>cái</v>
          </cell>
          <cell r="K909">
            <v>4</v>
          </cell>
          <cell r="L909">
            <v>0</v>
          </cell>
          <cell r="M909">
            <v>0</v>
          </cell>
          <cell r="N909">
            <v>4</v>
          </cell>
          <cell r="O909">
            <v>0</v>
          </cell>
          <cell r="P909">
            <v>4</v>
          </cell>
          <cell r="Q909">
            <v>2</v>
          </cell>
          <cell r="R909">
            <v>4</v>
          </cell>
          <cell r="S909" t="str">
            <v>đăt dự phòng</v>
          </cell>
        </row>
        <row r="910">
          <cell r="E910">
            <v>51101167</v>
          </cell>
          <cell r="F910">
            <v>2325000</v>
          </cell>
          <cell r="G910">
            <v>51101167</v>
          </cell>
          <cell r="H910" t="str">
            <v>SPXNĐ</v>
          </cell>
          <cell r="I910" t="str">
            <v>ETV116</v>
          </cell>
          <cell r="J910" t="str">
            <v>cái</v>
          </cell>
          <cell r="K910">
            <v>2</v>
          </cell>
          <cell r="L910">
            <v>0</v>
          </cell>
          <cell r="M910">
            <v>0</v>
          </cell>
          <cell r="N910">
            <v>2</v>
          </cell>
          <cell r="O910">
            <v>0</v>
          </cell>
          <cell r="P910">
            <v>2</v>
          </cell>
          <cell r="Q910">
            <v>2</v>
          </cell>
          <cell r="R910">
            <v>4</v>
          </cell>
          <cell r="S910" t="str">
            <v>đăt dự phòng</v>
          </cell>
        </row>
        <row r="911">
          <cell r="E911">
            <v>50470233</v>
          </cell>
          <cell r="F911">
            <v>9226000</v>
          </cell>
          <cell r="G911">
            <v>50470233</v>
          </cell>
          <cell r="H911" t="str">
            <v>SPXNĐ</v>
          </cell>
          <cell r="I911" t="str">
            <v>ETV116</v>
          </cell>
          <cell r="J911" t="str">
            <v>cái</v>
          </cell>
          <cell r="K911">
            <v>1</v>
          </cell>
          <cell r="L911">
            <v>0</v>
          </cell>
          <cell r="M911">
            <v>0</v>
          </cell>
          <cell r="N911">
            <v>1</v>
          </cell>
          <cell r="O911">
            <v>0</v>
          </cell>
          <cell r="P911">
            <v>1</v>
          </cell>
          <cell r="Q911">
            <v>2</v>
          </cell>
          <cell r="R911">
            <v>4</v>
          </cell>
          <cell r="S911" t="str">
            <v>đăt dự phòng</v>
          </cell>
        </row>
        <row r="912">
          <cell r="E912">
            <v>51422246</v>
          </cell>
          <cell r="F912">
            <v>3336000</v>
          </cell>
          <cell r="G912">
            <v>51422246</v>
          </cell>
          <cell r="H912" t="str">
            <v>SPXNĐ</v>
          </cell>
          <cell r="I912" t="str">
            <v>EFG320</v>
          </cell>
          <cell r="J912" t="str">
            <v>cái</v>
          </cell>
          <cell r="K912">
            <v>7</v>
          </cell>
          <cell r="L912">
            <v>0</v>
          </cell>
          <cell r="M912">
            <v>0</v>
          </cell>
          <cell r="N912">
            <v>7</v>
          </cell>
          <cell r="O912">
            <v>0</v>
          </cell>
          <cell r="P912">
            <v>7</v>
          </cell>
          <cell r="Q912">
            <v>2</v>
          </cell>
          <cell r="R912">
            <v>4</v>
          </cell>
          <cell r="S912" t="str">
            <v>đăt dự phòng</v>
          </cell>
        </row>
        <row r="913">
          <cell r="E913">
            <v>51168716</v>
          </cell>
          <cell r="F913">
            <v>2053000</v>
          </cell>
          <cell r="G913">
            <v>51168716</v>
          </cell>
          <cell r="H913" t="str">
            <v>SPXNĐ</v>
          </cell>
          <cell r="I913" t="str">
            <v>EFG320</v>
          </cell>
          <cell r="J913" t="str">
            <v>cái</v>
          </cell>
          <cell r="K913">
            <v>2</v>
          </cell>
          <cell r="L913">
            <v>0</v>
          </cell>
          <cell r="M913">
            <v>0</v>
          </cell>
          <cell r="N913">
            <v>2</v>
          </cell>
          <cell r="O913">
            <v>0</v>
          </cell>
          <cell r="P913">
            <v>2</v>
          </cell>
          <cell r="Q913">
            <v>2</v>
          </cell>
          <cell r="R913">
            <v>4</v>
          </cell>
          <cell r="S913" t="str">
            <v>đăt dự phòng</v>
          </cell>
        </row>
        <row r="914">
          <cell r="E914">
            <v>51518526</v>
          </cell>
          <cell r="F914">
            <v>5308000</v>
          </cell>
          <cell r="G914">
            <v>51518526</v>
          </cell>
          <cell r="H914" t="str">
            <v>SPXNĐ</v>
          </cell>
          <cell r="I914" t="str">
            <v>EFG320</v>
          </cell>
          <cell r="J914" t="str">
            <v>cái</v>
          </cell>
          <cell r="K914">
            <v>5</v>
          </cell>
          <cell r="L914">
            <v>0</v>
          </cell>
          <cell r="M914">
            <v>0</v>
          </cell>
          <cell r="N914">
            <v>5</v>
          </cell>
          <cell r="O914">
            <v>0</v>
          </cell>
          <cell r="P914">
            <v>5</v>
          </cell>
          <cell r="Q914">
            <v>2</v>
          </cell>
          <cell r="R914">
            <v>4</v>
          </cell>
          <cell r="S914" t="str">
            <v>đăt dự phòng</v>
          </cell>
        </row>
        <row r="915">
          <cell r="E915">
            <v>5039097</v>
          </cell>
          <cell r="F915">
            <v>72000</v>
          </cell>
          <cell r="G915">
            <v>5039097</v>
          </cell>
          <cell r="H915" t="str">
            <v>SPXNĐ</v>
          </cell>
          <cell r="I915" t="str">
            <v>ETV116</v>
          </cell>
          <cell r="J915" t="str">
            <v>cái</v>
          </cell>
          <cell r="K915">
            <v>11</v>
          </cell>
          <cell r="L915">
            <v>0</v>
          </cell>
          <cell r="M915">
            <v>0</v>
          </cell>
          <cell r="N915">
            <v>11</v>
          </cell>
          <cell r="O915">
            <v>0</v>
          </cell>
          <cell r="P915">
            <v>11</v>
          </cell>
          <cell r="Q915">
            <v>2</v>
          </cell>
          <cell r="R915">
            <v>4</v>
          </cell>
          <cell r="S915" t="str">
            <v>đăt dự phòng</v>
          </cell>
        </row>
        <row r="916">
          <cell r="E916">
            <v>51101173</v>
          </cell>
          <cell r="F916">
            <v>3827000</v>
          </cell>
          <cell r="G916">
            <v>51101173</v>
          </cell>
          <cell r="H916" t="str">
            <v>SPXNĐ</v>
          </cell>
          <cell r="I916" t="str">
            <v>ETV116</v>
          </cell>
          <cell r="J916" t="str">
            <v>cái</v>
          </cell>
          <cell r="K916">
            <v>4</v>
          </cell>
          <cell r="L916">
            <v>0</v>
          </cell>
          <cell r="M916">
            <v>0</v>
          </cell>
          <cell r="N916">
            <v>4</v>
          </cell>
          <cell r="O916">
            <v>0</v>
          </cell>
          <cell r="P916">
            <v>4</v>
          </cell>
          <cell r="Q916">
            <v>2</v>
          </cell>
          <cell r="R916">
            <v>4</v>
          </cell>
          <cell r="S916" t="str">
            <v>đăt dự phòng</v>
          </cell>
        </row>
        <row r="917">
          <cell r="E917" t="str">
            <v>OD</v>
          </cell>
          <cell r="F917">
            <v>397000</v>
          </cell>
          <cell r="G917" t="str">
            <v>OD</v>
          </cell>
          <cell r="H917" t="str">
            <v>SPXNĐ</v>
          </cell>
          <cell r="I917" t="str">
            <v>ETV116</v>
          </cell>
          <cell r="J917" t="str">
            <v>cái</v>
          </cell>
          <cell r="K917">
            <v>8</v>
          </cell>
          <cell r="L917">
            <v>0</v>
          </cell>
          <cell r="M917">
            <v>0</v>
          </cell>
          <cell r="N917">
            <v>8</v>
          </cell>
          <cell r="O917">
            <v>0</v>
          </cell>
          <cell r="P917">
            <v>8</v>
          </cell>
          <cell r="Q917">
            <v>2</v>
          </cell>
          <cell r="R917">
            <v>4</v>
          </cell>
          <cell r="S917" t="str">
            <v>đăt dự phòng</v>
          </cell>
        </row>
        <row r="918">
          <cell r="E918" t="str">
            <v>00002082</v>
          </cell>
          <cell r="F918">
            <v>29000</v>
          </cell>
          <cell r="G918">
            <v>2082</v>
          </cell>
          <cell r="H918" t="str">
            <v>SPXNĐ</v>
          </cell>
          <cell r="I918" t="str">
            <v>EFG320</v>
          </cell>
          <cell r="J918" t="str">
            <v>cái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0</v>
          </cell>
          <cell r="P918">
            <v>1</v>
          </cell>
          <cell r="Q918">
            <v>2</v>
          </cell>
          <cell r="R918">
            <v>4</v>
          </cell>
          <cell r="S918" t="str">
            <v>đăt dự phòng</v>
          </cell>
        </row>
        <row r="919">
          <cell r="E919" t="str">
            <v>05079633</v>
          </cell>
          <cell r="F919">
            <v>432000</v>
          </cell>
          <cell r="G919">
            <v>5079633</v>
          </cell>
          <cell r="H919" t="str">
            <v>SPXNĐ</v>
          </cell>
          <cell r="I919" t="str">
            <v>EFG320</v>
          </cell>
          <cell r="J919" t="str">
            <v>cái</v>
          </cell>
          <cell r="K919">
            <v>1</v>
          </cell>
          <cell r="L919">
            <v>0</v>
          </cell>
          <cell r="M919">
            <v>0</v>
          </cell>
          <cell r="N919">
            <v>1</v>
          </cell>
          <cell r="O919">
            <v>0</v>
          </cell>
          <cell r="P919">
            <v>1</v>
          </cell>
          <cell r="Q919">
            <v>2</v>
          </cell>
          <cell r="R919">
            <v>4</v>
          </cell>
          <cell r="S919" t="str">
            <v>đăt dự phòng</v>
          </cell>
        </row>
        <row r="920">
          <cell r="E920" t="str">
            <v>05052596</v>
          </cell>
          <cell r="F920">
            <v>520000</v>
          </cell>
          <cell r="G920">
            <v>5052596</v>
          </cell>
          <cell r="H920" t="str">
            <v>SPXNĐ</v>
          </cell>
          <cell r="I920" t="str">
            <v>EFG320</v>
          </cell>
          <cell r="J920" t="str">
            <v>cái</v>
          </cell>
          <cell r="K920">
            <v>1</v>
          </cell>
          <cell r="L920">
            <v>0</v>
          </cell>
          <cell r="M920">
            <v>0</v>
          </cell>
          <cell r="N920">
            <v>1</v>
          </cell>
          <cell r="O920">
            <v>0</v>
          </cell>
          <cell r="P920">
            <v>1</v>
          </cell>
          <cell r="Q920">
            <v>2</v>
          </cell>
          <cell r="R920">
            <v>4</v>
          </cell>
          <cell r="S920" t="str">
            <v>đăt dự phòng</v>
          </cell>
        </row>
        <row r="921">
          <cell r="E921">
            <v>51372633</v>
          </cell>
          <cell r="F921">
            <v>7153000</v>
          </cell>
          <cell r="G921">
            <v>51372633</v>
          </cell>
          <cell r="H921" t="str">
            <v>SPXNĐ</v>
          </cell>
          <cell r="I921" t="str">
            <v>EFG320</v>
          </cell>
          <cell r="J921" t="str">
            <v>cái</v>
          </cell>
          <cell r="K921">
            <v>2</v>
          </cell>
          <cell r="L921">
            <v>0</v>
          </cell>
          <cell r="M921">
            <v>0</v>
          </cell>
          <cell r="N921">
            <v>2</v>
          </cell>
          <cell r="O921">
            <v>0</v>
          </cell>
          <cell r="P921">
            <v>2</v>
          </cell>
          <cell r="Q921">
            <v>1</v>
          </cell>
          <cell r="R921">
            <v>2</v>
          </cell>
          <cell r="S921" t="str">
            <v>đăt dự phòng</v>
          </cell>
        </row>
        <row r="922">
          <cell r="E922">
            <v>50127628</v>
          </cell>
          <cell r="F922">
            <v>7506000</v>
          </cell>
          <cell r="G922">
            <v>50127628</v>
          </cell>
          <cell r="H922" t="str">
            <v>SPXNĐ</v>
          </cell>
          <cell r="I922" t="str">
            <v>ERE120</v>
          </cell>
          <cell r="J922" t="str">
            <v>cái</v>
          </cell>
          <cell r="K922">
            <v>3</v>
          </cell>
          <cell r="L922">
            <v>0</v>
          </cell>
          <cell r="M922">
            <v>0</v>
          </cell>
          <cell r="N922">
            <v>3</v>
          </cell>
          <cell r="O922">
            <v>0</v>
          </cell>
          <cell r="P922">
            <v>3</v>
          </cell>
          <cell r="Q922">
            <v>2</v>
          </cell>
          <cell r="R922">
            <v>4</v>
          </cell>
          <cell r="S922" t="str">
            <v>đăt dự phòng</v>
          </cell>
        </row>
        <row r="923">
          <cell r="E923">
            <v>50120101</v>
          </cell>
          <cell r="F923">
            <v>1020000</v>
          </cell>
          <cell r="G923">
            <v>50120101</v>
          </cell>
          <cell r="H923" t="str">
            <v>SPXNĐ</v>
          </cell>
          <cell r="I923" t="str">
            <v>ERE120</v>
          </cell>
          <cell r="J923" t="str">
            <v>cái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0</v>
          </cell>
          <cell r="P923">
            <v>1</v>
          </cell>
          <cell r="Q923">
            <v>1</v>
          </cell>
          <cell r="R923">
            <v>2</v>
          </cell>
          <cell r="S923" t="str">
            <v>đăt dự phòng</v>
          </cell>
        </row>
        <row r="924">
          <cell r="E924">
            <v>50432647</v>
          </cell>
          <cell r="F924">
            <v>2831000</v>
          </cell>
          <cell r="G924">
            <v>50432647</v>
          </cell>
          <cell r="H924" t="str">
            <v>SPXNĐ</v>
          </cell>
          <cell r="I924" t="str">
            <v>ERE120</v>
          </cell>
          <cell r="J924" t="str">
            <v>cái</v>
          </cell>
          <cell r="K924">
            <v>4</v>
          </cell>
          <cell r="L924">
            <v>0</v>
          </cell>
          <cell r="M924">
            <v>0</v>
          </cell>
          <cell r="N924">
            <v>4</v>
          </cell>
          <cell r="O924">
            <v>0</v>
          </cell>
          <cell r="P924">
            <v>4</v>
          </cell>
          <cell r="Q924">
            <v>2</v>
          </cell>
          <cell r="R924">
            <v>4</v>
          </cell>
          <cell r="S924" t="str">
            <v>đăt dự phòng</v>
          </cell>
        </row>
        <row r="925">
          <cell r="E925">
            <v>51101349</v>
          </cell>
          <cell r="F925">
            <v>962000</v>
          </cell>
          <cell r="G925">
            <v>51101349</v>
          </cell>
          <cell r="H925" t="str">
            <v>SPXNĐ</v>
          </cell>
          <cell r="I925" t="str">
            <v>ERE120</v>
          </cell>
          <cell r="J925" t="str">
            <v>cái</v>
          </cell>
          <cell r="K925">
            <v>2</v>
          </cell>
          <cell r="L925">
            <v>0</v>
          </cell>
          <cell r="M925">
            <v>0</v>
          </cell>
          <cell r="N925">
            <v>2</v>
          </cell>
          <cell r="O925">
            <v>0</v>
          </cell>
          <cell r="P925">
            <v>2</v>
          </cell>
          <cell r="Q925">
            <v>2</v>
          </cell>
          <cell r="R925">
            <v>4</v>
          </cell>
          <cell r="S925" t="str">
            <v>đăt dự phòng</v>
          </cell>
        </row>
        <row r="926">
          <cell r="E926">
            <v>50469542</v>
          </cell>
          <cell r="F926">
            <v>729000</v>
          </cell>
          <cell r="G926">
            <v>50469542</v>
          </cell>
          <cell r="H926" t="str">
            <v>SPXNĐ</v>
          </cell>
          <cell r="I926" t="str">
            <v>ETV116</v>
          </cell>
          <cell r="J926" t="str">
            <v>cái</v>
          </cell>
          <cell r="K926">
            <v>2</v>
          </cell>
          <cell r="L926">
            <v>0</v>
          </cell>
          <cell r="M926">
            <v>0</v>
          </cell>
          <cell r="N926">
            <v>2</v>
          </cell>
          <cell r="O926">
            <v>0</v>
          </cell>
          <cell r="P926">
            <v>2</v>
          </cell>
          <cell r="Q926">
            <v>1</v>
          </cell>
          <cell r="R926">
            <v>2</v>
          </cell>
          <cell r="S926" t="str">
            <v>đăt dự phòng</v>
          </cell>
        </row>
        <row r="927">
          <cell r="E927">
            <v>26600260</v>
          </cell>
          <cell r="F927">
            <v>1710000</v>
          </cell>
          <cell r="G927">
            <v>26600260</v>
          </cell>
          <cell r="H927" t="str">
            <v>SPXNĐ</v>
          </cell>
          <cell r="I927" t="str">
            <v>ETV116</v>
          </cell>
          <cell r="J927" t="str">
            <v>cái</v>
          </cell>
          <cell r="K927">
            <v>2</v>
          </cell>
          <cell r="L927">
            <v>0</v>
          </cell>
          <cell r="M927">
            <v>0</v>
          </cell>
          <cell r="N927">
            <v>2</v>
          </cell>
          <cell r="O927">
            <v>0</v>
          </cell>
          <cell r="P927">
            <v>2</v>
          </cell>
          <cell r="Q927">
            <v>2</v>
          </cell>
          <cell r="R927">
            <v>4</v>
          </cell>
          <cell r="S927" t="str">
            <v>đăt dự phòng</v>
          </cell>
        </row>
        <row r="928">
          <cell r="E928">
            <v>51437505</v>
          </cell>
          <cell r="F928">
            <v>11557000</v>
          </cell>
          <cell r="G928">
            <v>51437505</v>
          </cell>
          <cell r="H928" t="str">
            <v>SPXNĐ</v>
          </cell>
          <cell r="I928" t="str">
            <v>ERE120</v>
          </cell>
          <cell r="J928" t="str">
            <v>cái</v>
          </cell>
          <cell r="K928">
            <v>1</v>
          </cell>
          <cell r="L928">
            <v>0</v>
          </cell>
          <cell r="M928">
            <v>0</v>
          </cell>
          <cell r="N928">
            <v>1</v>
          </cell>
          <cell r="O928">
            <v>0</v>
          </cell>
          <cell r="P928">
            <v>1</v>
          </cell>
          <cell r="Q928">
            <v>1</v>
          </cell>
          <cell r="R928">
            <v>2</v>
          </cell>
          <cell r="S928" t="str">
            <v>đăt dự phòng</v>
          </cell>
        </row>
        <row r="929">
          <cell r="E929">
            <v>51437506</v>
          </cell>
          <cell r="F929">
            <v>11557000</v>
          </cell>
          <cell r="G929">
            <v>51437506</v>
          </cell>
          <cell r="H929" t="str">
            <v>SPXNĐ</v>
          </cell>
          <cell r="I929" t="str">
            <v>ERE120</v>
          </cell>
          <cell r="J929" t="str">
            <v>cái</v>
          </cell>
          <cell r="K929">
            <v>2</v>
          </cell>
          <cell r="L929">
            <v>0</v>
          </cell>
          <cell r="M929">
            <v>0</v>
          </cell>
          <cell r="N929">
            <v>2</v>
          </cell>
          <cell r="O929">
            <v>0</v>
          </cell>
          <cell r="P929">
            <v>2</v>
          </cell>
          <cell r="Q929">
            <v>1</v>
          </cell>
          <cell r="R929">
            <v>2</v>
          </cell>
          <cell r="S929" t="str">
            <v>đăt dự phòng</v>
          </cell>
        </row>
        <row r="930">
          <cell r="E930">
            <v>52023510</v>
          </cell>
          <cell r="F930">
            <v>2337000</v>
          </cell>
          <cell r="G930">
            <v>52023510</v>
          </cell>
          <cell r="H930" t="str">
            <v>SPXNĐ</v>
          </cell>
          <cell r="I930" t="str">
            <v>EFG320</v>
          </cell>
          <cell r="J930" t="str">
            <v>cái</v>
          </cell>
          <cell r="K930">
            <v>5</v>
          </cell>
          <cell r="L930">
            <v>0</v>
          </cell>
          <cell r="M930">
            <v>0</v>
          </cell>
          <cell r="N930">
            <v>5</v>
          </cell>
          <cell r="O930">
            <v>0</v>
          </cell>
          <cell r="P930">
            <v>5</v>
          </cell>
          <cell r="Q930">
            <v>4</v>
          </cell>
          <cell r="R930">
            <v>8</v>
          </cell>
          <cell r="S930" t="str">
            <v>đăt dự phòng</v>
          </cell>
        </row>
        <row r="931">
          <cell r="E931">
            <v>51283905</v>
          </cell>
          <cell r="F931">
            <v>1223000</v>
          </cell>
          <cell r="G931">
            <v>51283905</v>
          </cell>
          <cell r="H931" t="str">
            <v>SPXNĐ</v>
          </cell>
          <cell r="I931" t="str">
            <v>ERE120</v>
          </cell>
          <cell r="J931" t="str">
            <v>cái</v>
          </cell>
          <cell r="K931">
            <v>1</v>
          </cell>
          <cell r="L931">
            <v>0</v>
          </cell>
          <cell r="M931">
            <v>0</v>
          </cell>
          <cell r="N931">
            <v>1</v>
          </cell>
          <cell r="O931">
            <v>0</v>
          </cell>
          <cell r="P931">
            <v>1</v>
          </cell>
          <cell r="Q931">
            <v>1</v>
          </cell>
          <cell r="R931">
            <v>2</v>
          </cell>
          <cell r="S931" t="str">
            <v>đăt dự phòng</v>
          </cell>
        </row>
        <row r="932">
          <cell r="E932">
            <v>50251657</v>
          </cell>
          <cell r="F932">
            <v>5937000</v>
          </cell>
          <cell r="G932">
            <v>50251657</v>
          </cell>
          <cell r="H932" t="str">
            <v>SPXNĐ</v>
          </cell>
          <cell r="I932" t="str">
            <v>ETV116</v>
          </cell>
          <cell r="J932" t="str">
            <v>cái</v>
          </cell>
          <cell r="K932">
            <v>2</v>
          </cell>
          <cell r="L932">
            <v>0</v>
          </cell>
          <cell r="M932">
            <v>0</v>
          </cell>
          <cell r="N932">
            <v>2</v>
          </cell>
          <cell r="O932">
            <v>0</v>
          </cell>
          <cell r="P932">
            <v>2</v>
          </cell>
          <cell r="Q932">
            <v>2</v>
          </cell>
          <cell r="R932">
            <v>4</v>
          </cell>
          <cell r="S932" t="str">
            <v>đăt dự phòng</v>
          </cell>
        </row>
        <row r="933">
          <cell r="E933">
            <v>51240654</v>
          </cell>
          <cell r="F933">
            <v>9386000</v>
          </cell>
          <cell r="G933">
            <v>51240654</v>
          </cell>
          <cell r="H933" t="str">
            <v>SPXNĐ</v>
          </cell>
          <cell r="I933" t="str">
            <v>ETV116</v>
          </cell>
          <cell r="J933" t="str">
            <v>cái</v>
          </cell>
          <cell r="K933">
            <v>1</v>
          </cell>
          <cell r="L933">
            <v>0</v>
          </cell>
          <cell r="M933">
            <v>0</v>
          </cell>
          <cell r="N933">
            <v>1</v>
          </cell>
          <cell r="O933">
            <v>0</v>
          </cell>
          <cell r="P933">
            <v>1</v>
          </cell>
          <cell r="Q933">
            <v>2</v>
          </cell>
          <cell r="R933">
            <v>4</v>
          </cell>
          <cell r="S933" t="str">
            <v>đăt dự phòng</v>
          </cell>
        </row>
        <row r="934">
          <cell r="E934">
            <v>51194845</v>
          </cell>
          <cell r="F934">
            <v>5710000</v>
          </cell>
          <cell r="G934">
            <v>51194845</v>
          </cell>
          <cell r="H934" t="str">
            <v>SPXNĐ</v>
          </cell>
          <cell r="I934" t="str">
            <v>ETV216</v>
          </cell>
          <cell r="J934" t="str">
            <v>cái</v>
          </cell>
          <cell r="K934">
            <v>2</v>
          </cell>
          <cell r="L934">
            <v>0</v>
          </cell>
          <cell r="M934">
            <v>0</v>
          </cell>
          <cell r="N934">
            <v>2</v>
          </cell>
          <cell r="O934">
            <v>0</v>
          </cell>
          <cell r="P934">
            <v>2</v>
          </cell>
          <cell r="Q934">
            <v>2</v>
          </cell>
          <cell r="R934">
            <v>4</v>
          </cell>
          <cell r="S934" t="str">
            <v>đăt dự phòng</v>
          </cell>
        </row>
        <row r="935">
          <cell r="E935" t="str">
            <v>MK2</v>
          </cell>
          <cell r="F935">
            <v>225333</v>
          </cell>
          <cell r="G935" t="str">
            <v>MK2</v>
          </cell>
          <cell r="H935" t="str">
            <v>B</v>
          </cell>
          <cell r="J935" t="str">
            <v>lon</v>
          </cell>
          <cell r="K935">
            <v>38</v>
          </cell>
          <cell r="L935">
            <v>0</v>
          </cell>
          <cell r="M935">
            <v>0</v>
          </cell>
          <cell r="N935">
            <v>38</v>
          </cell>
          <cell r="O935">
            <v>0</v>
          </cell>
          <cell r="P935">
            <v>38</v>
          </cell>
          <cell r="Q935">
            <v>8</v>
          </cell>
          <cell r="R935">
            <v>16</v>
          </cell>
          <cell r="S935" t="str">
            <v>6 tháng</v>
          </cell>
        </row>
        <row r="936">
          <cell r="E936" t="str">
            <v>BM604</v>
          </cell>
          <cell r="F936">
            <v>274113</v>
          </cell>
          <cell r="G936" t="str">
            <v>BM 604</v>
          </cell>
          <cell r="H936" t="str">
            <v>B</v>
          </cell>
          <cell r="J936" t="str">
            <v>lon</v>
          </cell>
          <cell r="K936">
            <v>40</v>
          </cell>
          <cell r="L936">
            <v>0</v>
          </cell>
          <cell r="M936">
            <v>0</v>
          </cell>
          <cell r="N936">
            <v>40</v>
          </cell>
          <cell r="O936">
            <v>0</v>
          </cell>
          <cell r="P936">
            <v>40</v>
          </cell>
          <cell r="Q936">
            <v>8</v>
          </cell>
          <cell r="R936">
            <v>16</v>
          </cell>
          <cell r="S936" t="str">
            <v>6 tháng</v>
          </cell>
        </row>
        <row r="937">
          <cell r="E937">
            <v>2901063520</v>
          </cell>
          <cell r="F937">
            <v>12460700</v>
          </cell>
          <cell r="G937">
            <v>2901063520</v>
          </cell>
          <cell r="H937" t="str">
            <v>SPNK</v>
          </cell>
          <cell r="J937" t="str">
            <v>cái</v>
          </cell>
          <cell r="K937">
            <v>2</v>
          </cell>
          <cell r="L937">
            <v>0</v>
          </cell>
          <cell r="M937">
            <v>0</v>
          </cell>
          <cell r="N937">
            <v>2</v>
          </cell>
          <cell r="O937">
            <v>0</v>
          </cell>
          <cell r="P937">
            <v>2</v>
          </cell>
          <cell r="Q937">
            <v>2</v>
          </cell>
          <cell r="R937">
            <v>4</v>
          </cell>
          <cell r="S937" t="str">
            <v>đăt dự phòng</v>
          </cell>
        </row>
        <row r="938">
          <cell r="E938">
            <v>2901161800</v>
          </cell>
          <cell r="F938">
            <v>2990600</v>
          </cell>
          <cell r="G938">
            <v>2901161800</v>
          </cell>
          <cell r="H938" t="str">
            <v>SPNK</v>
          </cell>
          <cell r="I938"/>
          <cell r="J938" t="str">
            <v>cái</v>
          </cell>
          <cell r="K938">
            <v>2</v>
          </cell>
          <cell r="L938">
            <v>0</v>
          </cell>
          <cell r="M938">
            <v>0</v>
          </cell>
          <cell r="N938">
            <v>2</v>
          </cell>
          <cell r="O938">
            <v>0</v>
          </cell>
          <cell r="P938">
            <v>2</v>
          </cell>
          <cell r="Q938">
            <v>0</v>
          </cell>
          <cell r="R938"/>
          <cell r="S938"/>
        </row>
        <row r="939">
          <cell r="E939" t="str">
            <v>ZT984</v>
          </cell>
          <cell r="F939">
            <v>100000</v>
          </cell>
          <cell r="G939" t="str">
            <v>ZT984</v>
          </cell>
          <cell r="H939" t="str">
            <v>W</v>
          </cell>
          <cell r="J939" t="str">
            <v>cái</v>
          </cell>
          <cell r="K939">
            <v>30</v>
          </cell>
          <cell r="L939">
            <v>0</v>
          </cell>
          <cell r="M939">
            <v>0</v>
          </cell>
          <cell r="N939">
            <v>30</v>
          </cell>
          <cell r="O939">
            <v>0</v>
          </cell>
          <cell r="P939">
            <v>30</v>
          </cell>
          <cell r="Q939">
            <v>5</v>
          </cell>
          <cell r="R939">
            <v>10</v>
          </cell>
          <cell r="S939" t="str">
            <v>1 năm</v>
          </cell>
        </row>
        <row r="940">
          <cell r="E940">
            <v>50431953</v>
          </cell>
          <cell r="F940">
            <v>490000</v>
          </cell>
          <cell r="G940">
            <v>50431953</v>
          </cell>
          <cell r="H940" t="str">
            <v>SPXNĐ</v>
          </cell>
          <cell r="I940" t="str">
            <v>EFG320</v>
          </cell>
          <cell r="J940" t="str">
            <v>cái</v>
          </cell>
          <cell r="K940">
            <v>18</v>
          </cell>
          <cell r="L940">
            <v>0</v>
          </cell>
          <cell r="M940">
            <v>0</v>
          </cell>
          <cell r="N940">
            <v>18</v>
          </cell>
          <cell r="O940">
            <v>0</v>
          </cell>
          <cell r="P940">
            <v>18</v>
          </cell>
          <cell r="Q940">
            <v>2</v>
          </cell>
          <cell r="R940">
            <v>4</v>
          </cell>
          <cell r="S940" t="str">
            <v>đăt dự phòng</v>
          </cell>
        </row>
        <row r="941">
          <cell r="E941">
            <v>51189840</v>
          </cell>
          <cell r="F941">
            <v>715000</v>
          </cell>
          <cell r="G941">
            <v>51189840</v>
          </cell>
          <cell r="H941" t="str">
            <v>SPXNĐ</v>
          </cell>
          <cell r="I941" t="str">
            <v>EFG320</v>
          </cell>
          <cell r="J941" t="str">
            <v>cái</v>
          </cell>
          <cell r="K941">
            <v>1</v>
          </cell>
          <cell r="L941">
            <v>0</v>
          </cell>
          <cell r="M941">
            <v>0</v>
          </cell>
          <cell r="N941">
            <v>1</v>
          </cell>
          <cell r="O941">
            <v>0</v>
          </cell>
          <cell r="P941">
            <v>1</v>
          </cell>
          <cell r="Q941">
            <v>1</v>
          </cell>
          <cell r="R941">
            <v>2</v>
          </cell>
          <cell r="S941" t="str">
            <v>đăt dự phòng</v>
          </cell>
        </row>
        <row r="942">
          <cell r="E942">
            <v>5004558</v>
          </cell>
          <cell r="F942">
            <v>900000</v>
          </cell>
          <cell r="G942">
            <v>5004558</v>
          </cell>
          <cell r="H942" t="str">
            <v>SPXNĐ</v>
          </cell>
          <cell r="I942" t="str">
            <v>EFG320</v>
          </cell>
          <cell r="J942" t="str">
            <v>cái</v>
          </cell>
          <cell r="K942">
            <v>1</v>
          </cell>
          <cell r="L942">
            <v>0</v>
          </cell>
          <cell r="M942">
            <v>0</v>
          </cell>
          <cell r="N942">
            <v>1</v>
          </cell>
          <cell r="O942">
            <v>0</v>
          </cell>
          <cell r="P942">
            <v>1</v>
          </cell>
          <cell r="Q942">
            <v>1</v>
          </cell>
          <cell r="R942">
            <v>2</v>
          </cell>
          <cell r="S942" t="str">
            <v>đăt dự phòng</v>
          </cell>
        </row>
        <row r="943">
          <cell r="E943">
            <v>51070787</v>
          </cell>
          <cell r="F943">
            <v>354000</v>
          </cell>
          <cell r="G943">
            <v>51070787</v>
          </cell>
          <cell r="H943" t="str">
            <v>SPXNĐ</v>
          </cell>
          <cell r="I943" t="str">
            <v>ETV116</v>
          </cell>
          <cell r="J943" t="str">
            <v>cái</v>
          </cell>
          <cell r="K943">
            <v>17</v>
          </cell>
          <cell r="L943">
            <v>0</v>
          </cell>
          <cell r="M943">
            <v>0</v>
          </cell>
          <cell r="N943">
            <v>17</v>
          </cell>
          <cell r="O943">
            <v>0</v>
          </cell>
          <cell r="P943">
            <v>17</v>
          </cell>
          <cell r="Q943">
            <v>1</v>
          </cell>
          <cell r="R943">
            <v>2</v>
          </cell>
          <cell r="S943" t="str">
            <v>đăt dự phòng</v>
          </cell>
        </row>
        <row r="944">
          <cell r="E944">
            <v>51168587</v>
          </cell>
          <cell r="F944">
            <v>515000</v>
          </cell>
          <cell r="G944">
            <v>51168587</v>
          </cell>
          <cell r="H944" t="str">
            <v>SPXNĐ</v>
          </cell>
          <cell r="I944" t="str">
            <v>ETV116</v>
          </cell>
          <cell r="J944" t="str">
            <v>cái</v>
          </cell>
          <cell r="K944">
            <v>6</v>
          </cell>
          <cell r="L944">
            <v>0</v>
          </cell>
          <cell r="M944">
            <v>0</v>
          </cell>
          <cell r="N944">
            <v>6</v>
          </cell>
          <cell r="O944">
            <v>0</v>
          </cell>
          <cell r="P944">
            <v>6</v>
          </cell>
          <cell r="Q944">
            <v>1</v>
          </cell>
          <cell r="R944">
            <v>2</v>
          </cell>
          <cell r="S944" t="str">
            <v>đăt dự phòng</v>
          </cell>
        </row>
        <row r="945">
          <cell r="E945">
            <v>50294753</v>
          </cell>
          <cell r="F945">
            <v>808000</v>
          </cell>
          <cell r="G945">
            <v>50294753</v>
          </cell>
          <cell r="H945" t="str">
            <v>SPXNĐ</v>
          </cell>
          <cell r="I945" t="str">
            <v>ETV116</v>
          </cell>
          <cell r="J945" t="str">
            <v>cái</v>
          </cell>
          <cell r="K945">
            <v>1</v>
          </cell>
          <cell r="L945">
            <v>0</v>
          </cell>
          <cell r="M945">
            <v>0</v>
          </cell>
          <cell r="N945">
            <v>1</v>
          </cell>
          <cell r="O945">
            <v>0</v>
          </cell>
          <cell r="P945">
            <v>1</v>
          </cell>
          <cell r="Q945">
            <v>1</v>
          </cell>
          <cell r="R945">
            <v>2</v>
          </cell>
          <cell r="S945" t="str">
            <v>đăt dự phòng</v>
          </cell>
        </row>
        <row r="946">
          <cell r="E946">
            <v>51536208</v>
          </cell>
          <cell r="F946">
            <v>617000</v>
          </cell>
          <cell r="G946">
            <v>51536208</v>
          </cell>
          <cell r="H946" t="str">
            <v>SPXNĐ</v>
          </cell>
          <cell r="I946" t="str">
            <v>ETV216</v>
          </cell>
          <cell r="J946" t="str">
            <v>cái</v>
          </cell>
          <cell r="K946">
            <v>4</v>
          </cell>
          <cell r="L946">
            <v>0</v>
          </cell>
          <cell r="M946">
            <v>0</v>
          </cell>
          <cell r="N946">
            <v>4</v>
          </cell>
          <cell r="O946">
            <v>0</v>
          </cell>
          <cell r="P946">
            <v>4</v>
          </cell>
          <cell r="Q946">
            <v>1</v>
          </cell>
          <cell r="R946">
            <v>2</v>
          </cell>
          <cell r="S946" t="str">
            <v>đăt dự phòng</v>
          </cell>
        </row>
        <row r="947">
          <cell r="E947">
            <v>51134300</v>
          </cell>
          <cell r="F947">
            <v>780000</v>
          </cell>
          <cell r="G947">
            <v>51134300</v>
          </cell>
          <cell r="H947" t="str">
            <v>SPXNĐ</v>
          </cell>
          <cell r="I947" t="str">
            <v>ETV216</v>
          </cell>
          <cell r="J947" t="str">
            <v>cái</v>
          </cell>
          <cell r="K947">
            <v>1</v>
          </cell>
          <cell r="L947">
            <v>0</v>
          </cell>
          <cell r="M947">
            <v>0</v>
          </cell>
          <cell r="N947">
            <v>1</v>
          </cell>
          <cell r="O947">
            <v>0</v>
          </cell>
          <cell r="P947">
            <v>1</v>
          </cell>
          <cell r="Q947">
            <v>1</v>
          </cell>
          <cell r="R947">
            <v>2</v>
          </cell>
          <cell r="S947" t="str">
            <v>đăt dự phòng</v>
          </cell>
        </row>
        <row r="948">
          <cell r="E948">
            <v>2608680264</v>
          </cell>
          <cell r="G948">
            <v>2608680264</v>
          </cell>
          <cell r="H948" t="str">
            <v>T</v>
          </cell>
          <cell r="J948" t="str">
            <v>cái</v>
          </cell>
          <cell r="K948" t="e">
            <v>#N/A</v>
          </cell>
          <cell r="L948">
            <v>0</v>
          </cell>
          <cell r="M948">
            <v>0</v>
          </cell>
          <cell r="N948" t="e">
            <v>#N/A</v>
          </cell>
          <cell r="O948">
            <v>0</v>
          </cell>
          <cell r="P948" t="e">
            <v>#N/A</v>
          </cell>
          <cell r="Q948">
            <v>5</v>
          </cell>
          <cell r="R948">
            <v>10</v>
          </cell>
          <cell r="S948" t="str">
            <v>6 tháng</v>
          </cell>
        </row>
        <row r="949">
          <cell r="E949">
            <v>2608680276</v>
          </cell>
          <cell r="G949">
            <v>2608680276</v>
          </cell>
          <cell r="H949" t="str">
            <v>T</v>
          </cell>
          <cell r="J949" t="str">
            <v>cái</v>
          </cell>
          <cell r="K949" t="e">
            <v>#N/A</v>
          </cell>
          <cell r="L949">
            <v>0</v>
          </cell>
          <cell r="M949">
            <v>0</v>
          </cell>
          <cell r="N949" t="e">
            <v>#N/A</v>
          </cell>
          <cell r="O949">
            <v>0</v>
          </cell>
          <cell r="P949" t="e">
            <v>#N/A</v>
          </cell>
          <cell r="Q949">
            <v>5</v>
          </cell>
          <cell r="R949">
            <v>10</v>
          </cell>
          <cell r="S949" t="str">
            <v>6 tháng</v>
          </cell>
        </row>
        <row r="950">
          <cell r="E950">
            <v>2608680280</v>
          </cell>
          <cell r="G950">
            <v>2608680280</v>
          </cell>
          <cell r="H950" t="str">
            <v>T</v>
          </cell>
          <cell r="J950" t="str">
            <v>cái</v>
          </cell>
          <cell r="K950" t="e">
            <v>#N/A</v>
          </cell>
          <cell r="L950">
            <v>0</v>
          </cell>
          <cell r="M950">
            <v>0</v>
          </cell>
          <cell r="N950" t="e">
            <v>#N/A</v>
          </cell>
          <cell r="O950">
            <v>0</v>
          </cell>
          <cell r="P950" t="e">
            <v>#N/A</v>
          </cell>
          <cell r="Q950">
            <v>5</v>
          </cell>
          <cell r="R950">
            <v>10</v>
          </cell>
          <cell r="S950" t="str">
            <v>6 tháng</v>
          </cell>
        </row>
        <row r="951">
          <cell r="E951">
            <v>2608680284</v>
          </cell>
          <cell r="G951">
            <v>2608680284</v>
          </cell>
          <cell r="H951" t="str">
            <v>T</v>
          </cell>
          <cell r="J951" t="str">
            <v>cái</v>
          </cell>
          <cell r="K951" t="e">
            <v>#N/A</v>
          </cell>
          <cell r="L951">
            <v>0</v>
          </cell>
          <cell r="M951">
            <v>0</v>
          </cell>
          <cell r="N951" t="e">
            <v>#N/A</v>
          </cell>
          <cell r="O951">
            <v>0</v>
          </cell>
          <cell r="P951" t="e">
            <v>#N/A</v>
          </cell>
          <cell r="Q951">
            <v>5</v>
          </cell>
          <cell r="R951">
            <v>10</v>
          </cell>
          <cell r="S951" t="str">
            <v>6 tháng</v>
          </cell>
        </row>
        <row r="952">
          <cell r="E952">
            <v>2608595070</v>
          </cell>
          <cell r="G952">
            <v>2608595070</v>
          </cell>
          <cell r="H952" t="str">
            <v>T</v>
          </cell>
          <cell r="J952" t="str">
            <v>cái</v>
          </cell>
          <cell r="K952" t="e">
            <v>#N/A</v>
          </cell>
          <cell r="L952">
            <v>0</v>
          </cell>
          <cell r="M952">
            <v>0</v>
          </cell>
          <cell r="N952" t="e">
            <v>#N/A</v>
          </cell>
          <cell r="O952">
            <v>0</v>
          </cell>
          <cell r="P952" t="e">
            <v>#N/A</v>
          </cell>
          <cell r="Q952">
            <v>5</v>
          </cell>
          <cell r="R952">
            <v>10</v>
          </cell>
          <cell r="S952" t="str">
            <v>6 tháng</v>
          </cell>
        </row>
        <row r="953">
          <cell r="E953">
            <v>2608595072</v>
          </cell>
          <cell r="G953">
            <v>2608595072</v>
          </cell>
          <cell r="H953" t="str">
            <v>T</v>
          </cell>
          <cell r="J953" t="str">
            <v>cái</v>
          </cell>
          <cell r="K953" t="e">
            <v>#N/A</v>
          </cell>
          <cell r="L953">
            <v>0</v>
          </cell>
          <cell r="M953">
            <v>0</v>
          </cell>
          <cell r="N953" t="e">
            <v>#N/A</v>
          </cell>
          <cell r="O953">
            <v>0</v>
          </cell>
          <cell r="P953" t="e">
            <v>#N/A</v>
          </cell>
          <cell r="Q953">
            <v>5</v>
          </cell>
          <cell r="R953">
            <v>10</v>
          </cell>
          <cell r="S953" t="str">
            <v>6 tháng</v>
          </cell>
        </row>
        <row r="954">
          <cell r="E954">
            <v>2608595075</v>
          </cell>
          <cell r="G954">
            <v>2608595075</v>
          </cell>
          <cell r="H954" t="str">
            <v>T</v>
          </cell>
          <cell r="J954" t="str">
            <v>cái</v>
          </cell>
          <cell r="K954" t="e">
            <v>#N/A</v>
          </cell>
          <cell r="L954">
            <v>0</v>
          </cell>
          <cell r="M954">
            <v>0</v>
          </cell>
          <cell r="N954" t="e">
            <v>#N/A</v>
          </cell>
          <cell r="O954">
            <v>0</v>
          </cell>
          <cell r="P954" t="e">
            <v>#N/A</v>
          </cell>
          <cell r="Q954">
            <v>5</v>
          </cell>
          <cell r="R954">
            <v>10</v>
          </cell>
          <cell r="S954" t="str">
            <v>6 tháng</v>
          </cell>
        </row>
        <row r="955">
          <cell r="E955">
            <v>2608595079</v>
          </cell>
          <cell r="G955">
            <v>2608595079</v>
          </cell>
          <cell r="H955" t="str">
            <v>T</v>
          </cell>
          <cell r="J955" t="str">
            <v>cái</v>
          </cell>
          <cell r="K955" t="e">
            <v>#N/A</v>
          </cell>
          <cell r="L955">
            <v>0</v>
          </cell>
          <cell r="M955">
            <v>0</v>
          </cell>
          <cell r="N955" t="e">
            <v>#N/A</v>
          </cell>
          <cell r="O955">
            <v>0</v>
          </cell>
          <cell r="P955" t="e">
            <v>#N/A</v>
          </cell>
          <cell r="Q955">
            <v>5</v>
          </cell>
          <cell r="R955">
            <v>10</v>
          </cell>
          <cell r="S955" t="str">
            <v>6 tháng</v>
          </cell>
        </row>
        <row r="956">
          <cell r="E956">
            <v>2608595083</v>
          </cell>
          <cell r="G956">
            <v>2608595083</v>
          </cell>
          <cell r="H956" t="str">
            <v>T</v>
          </cell>
          <cell r="J956" t="str">
            <v>cái</v>
          </cell>
          <cell r="K956" t="e">
            <v>#N/A</v>
          </cell>
          <cell r="L956">
            <v>0</v>
          </cell>
          <cell r="M956">
            <v>0</v>
          </cell>
          <cell r="N956" t="e">
            <v>#N/A</v>
          </cell>
          <cell r="O956">
            <v>0</v>
          </cell>
          <cell r="P956" t="e">
            <v>#N/A</v>
          </cell>
          <cell r="Q956">
            <v>5</v>
          </cell>
          <cell r="R956">
            <v>10</v>
          </cell>
          <cell r="S956" t="str">
            <v>6 tháng</v>
          </cell>
        </row>
        <row r="957">
          <cell r="E957" t="str">
            <v>LB2-UC30-L1</v>
          </cell>
          <cell r="G957" t="str">
            <v>LB2-UC30-L1</v>
          </cell>
          <cell r="H957" t="str">
            <v>SPAT</v>
          </cell>
          <cell r="J957" t="str">
            <v>cái</v>
          </cell>
          <cell r="K957" t="e">
            <v>#N/A</v>
          </cell>
          <cell r="L957">
            <v>0</v>
          </cell>
          <cell r="M957">
            <v>0</v>
          </cell>
          <cell r="N957" t="e">
            <v>#N/A</v>
          </cell>
          <cell r="O957">
            <v>0</v>
          </cell>
          <cell r="P957" t="e">
            <v>#N/A</v>
          </cell>
          <cell r="Q957">
            <v>2</v>
          </cell>
          <cell r="R957">
            <v>4</v>
          </cell>
          <cell r="S957" t="str">
            <v>đăt dự phòng</v>
          </cell>
        </row>
        <row r="958">
          <cell r="E958" t="str">
            <v xml:space="preserve"> H-207</v>
          </cell>
          <cell r="G958" t="str">
            <v xml:space="preserve"> H-207</v>
          </cell>
          <cell r="H958" t="str">
            <v>SPBC</v>
          </cell>
          <cell r="J958" t="str">
            <v>cái</v>
          </cell>
          <cell r="K958" t="e">
            <v>#N/A</v>
          </cell>
          <cell r="L958">
            <v>0</v>
          </cell>
          <cell r="M958">
            <v>0</v>
          </cell>
          <cell r="N958" t="e">
            <v>#N/A</v>
          </cell>
          <cell r="O958">
            <v>0</v>
          </cell>
          <cell r="P958" t="e">
            <v>#N/A</v>
          </cell>
          <cell r="Q958">
            <v>2</v>
          </cell>
          <cell r="R958">
            <v>4</v>
          </cell>
          <cell r="S958" t="str">
            <v>đăt dự phòng</v>
          </cell>
        </row>
        <row r="959">
          <cell r="E959" t="str">
            <v>D50</v>
          </cell>
          <cell r="G959" t="str">
            <v>D50</v>
          </cell>
          <cell r="H959" t="str">
            <v>SPBC</v>
          </cell>
          <cell r="J959" t="str">
            <v>cái</v>
          </cell>
          <cell r="Q959">
            <v>2</v>
          </cell>
          <cell r="R959">
            <v>4</v>
          </cell>
          <cell r="S959" t="str">
            <v>đăt dự phòng</v>
          </cell>
        </row>
        <row r="960">
          <cell r="E960" t="str">
            <v>VMG</v>
          </cell>
          <cell r="G960" t="str">
            <v>VMG</v>
          </cell>
          <cell r="H960" t="str">
            <v>SPCT</v>
          </cell>
          <cell r="J960" t="str">
            <v>cái</v>
          </cell>
          <cell r="Q960">
            <v>10</v>
          </cell>
          <cell r="R960">
            <v>20</v>
          </cell>
          <cell r="S960" t="str">
            <v>đăt dự phòng</v>
          </cell>
        </row>
        <row r="961">
          <cell r="E961">
            <v>1624248804</v>
          </cell>
          <cell r="G961">
            <v>1624248804</v>
          </cell>
          <cell r="H961" t="str">
            <v>SPNK</v>
          </cell>
          <cell r="I961"/>
          <cell r="J961" t="str">
            <v>cái</v>
          </cell>
          <cell r="Q961">
            <v>1</v>
          </cell>
          <cell r="R961">
            <v>2</v>
          </cell>
          <cell r="S961" t="str">
            <v>đăt dự phòng</v>
          </cell>
        </row>
        <row r="962">
          <cell r="E962">
            <v>1624248602</v>
          </cell>
          <cell r="G962">
            <v>1624248602</v>
          </cell>
          <cell r="H962" t="str">
            <v>SPNK</v>
          </cell>
          <cell r="I962"/>
          <cell r="J962" t="str">
            <v>cái</v>
          </cell>
          <cell r="Q962">
            <v>1</v>
          </cell>
          <cell r="R962">
            <v>2</v>
          </cell>
          <cell r="S962" t="str">
            <v>đăt dự phòng</v>
          </cell>
        </row>
        <row r="963">
          <cell r="E963">
            <v>1617152404</v>
          </cell>
          <cell r="G963">
            <v>1617152404</v>
          </cell>
          <cell r="H963" t="str">
            <v>SPNK</v>
          </cell>
          <cell r="I963"/>
          <cell r="J963" t="str">
            <v>cái</v>
          </cell>
          <cell r="Q963">
            <v>1</v>
          </cell>
          <cell r="R963">
            <v>2</v>
          </cell>
          <cell r="S963" t="str">
            <v>đăt dự phòng</v>
          </cell>
        </row>
        <row r="964">
          <cell r="E964">
            <v>1619570300</v>
          </cell>
          <cell r="G964">
            <v>1619570300</v>
          </cell>
          <cell r="H964" t="str">
            <v>SPNK</v>
          </cell>
          <cell r="I964"/>
          <cell r="J964" t="str">
            <v>cái</v>
          </cell>
          <cell r="Q964">
            <v>1</v>
          </cell>
          <cell r="R964">
            <v>2</v>
          </cell>
          <cell r="S964" t="str">
            <v>đăt dự phòng</v>
          </cell>
        </row>
        <row r="965">
          <cell r="E965">
            <v>1089913916</v>
          </cell>
          <cell r="G965">
            <v>1089913916</v>
          </cell>
          <cell r="H965" t="str">
            <v>SPNK</v>
          </cell>
          <cell r="I965"/>
          <cell r="J965" t="str">
            <v>cái</v>
          </cell>
          <cell r="Q965">
            <v>1</v>
          </cell>
          <cell r="R965">
            <v>2</v>
          </cell>
          <cell r="S965" t="str">
            <v>đăt dự phòng</v>
          </cell>
        </row>
        <row r="966">
          <cell r="E966">
            <v>1617307785</v>
          </cell>
          <cell r="G966">
            <v>1617307785</v>
          </cell>
          <cell r="H966" t="str">
            <v>SPNK</v>
          </cell>
          <cell r="I966"/>
          <cell r="J966" t="str">
            <v>cái</v>
          </cell>
          <cell r="Q966">
            <v>1</v>
          </cell>
          <cell r="R966">
            <v>2</v>
          </cell>
          <cell r="S966" t="str">
            <v>đăt dự phòng</v>
          </cell>
        </row>
        <row r="967">
          <cell r="E967">
            <v>1624229300</v>
          </cell>
          <cell r="G967">
            <v>1624229300</v>
          </cell>
          <cell r="H967" t="str">
            <v>SPNK</v>
          </cell>
          <cell r="I967"/>
          <cell r="J967" t="str">
            <v>cái</v>
          </cell>
          <cell r="Q967">
            <v>1</v>
          </cell>
          <cell r="R967">
            <v>2</v>
          </cell>
          <cell r="S967" t="str">
            <v>đăt dự phòng</v>
          </cell>
        </row>
        <row r="968">
          <cell r="E968">
            <v>3002600140</v>
          </cell>
          <cell r="G968">
            <v>3002600140</v>
          </cell>
          <cell r="H968" t="str">
            <v>SPNK</v>
          </cell>
          <cell r="I968"/>
          <cell r="J968" t="str">
            <v>cái</v>
          </cell>
          <cell r="Q968">
            <v>1</v>
          </cell>
          <cell r="R968">
            <v>2</v>
          </cell>
          <cell r="S968" t="str">
            <v>đăt dự phòng</v>
          </cell>
        </row>
        <row r="969">
          <cell r="E969">
            <v>3002600450</v>
          </cell>
          <cell r="G969">
            <v>3002600450</v>
          </cell>
          <cell r="H969" t="str">
            <v>SPNK</v>
          </cell>
          <cell r="I969"/>
          <cell r="J969" t="str">
            <v>cái</v>
          </cell>
          <cell r="Q969">
            <v>1</v>
          </cell>
          <cell r="R969">
            <v>2</v>
          </cell>
          <cell r="S969" t="str">
            <v>đăt dự phòng</v>
          </cell>
        </row>
        <row r="970">
          <cell r="E970">
            <v>1622662300</v>
          </cell>
          <cell r="G970">
            <v>1622662300</v>
          </cell>
          <cell r="H970" t="str">
            <v>SPNK</v>
          </cell>
          <cell r="J970" t="str">
            <v>cái</v>
          </cell>
          <cell r="Q970">
            <v>1</v>
          </cell>
          <cell r="R970">
            <v>2</v>
          </cell>
          <cell r="S970" t="str">
            <v>đăt dự phòng</v>
          </cell>
        </row>
        <row r="971">
          <cell r="E971">
            <v>1625408500</v>
          </cell>
          <cell r="G971">
            <v>1625408500</v>
          </cell>
          <cell r="H971" t="str">
            <v>SPNK</v>
          </cell>
          <cell r="J971" t="str">
            <v>cái</v>
          </cell>
          <cell r="Q971">
            <v>1</v>
          </cell>
          <cell r="R971">
            <v>2</v>
          </cell>
          <cell r="S971" t="str">
            <v>đăt dự phòng</v>
          </cell>
        </row>
        <row r="972">
          <cell r="E972" t="str">
            <v>23Z5055</v>
          </cell>
          <cell r="G972" t="str">
            <v>23Z5055</v>
          </cell>
          <cell r="H972" t="str">
            <v>SPĐH</v>
          </cell>
          <cell r="J972" t="str">
            <v>cái</v>
          </cell>
          <cell r="Q972">
            <v>1</v>
          </cell>
          <cell r="R972">
            <v>2</v>
          </cell>
          <cell r="S972" t="str">
            <v>đăt dự phòng</v>
          </cell>
        </row>
        <row r="973">
          <cell r="E973" t="str">
            <v>TA8038</v>
          </cell>
          <cell r="G973" t="str">
            <v>TA8038</v>
          </cell>
          <cell r="H973" t="str">
            <v>E</v>
          </cell>
          <cell r="J973" t="str">
            <v>cái</v>
          </cell>
          <cell r="Q973">
            <v>2</v>
          </cell>
          <cell r="R973">
            <v>5</v>
          </cell>
          <cell r="S973" t="str">
            <v>đăt dự phòng</v>
          </cell>
        </row>
        <row r="974">
          <cell r="E974" t="str">
            <v>EF19ZZ003</v>
          </cell>
          <cell r="G974" t="str">
            <v>EF19ZZ003</v>
          </cell>
          <cell r="H974" t="str">
            <v>SPĐH</v>
          </cell>
          <cell r="J974" t="str">
            <v>cái</v>
          </cell>
          <cell r="Q974">
            <v>1</v>
          </cell>
          <cell r="R974">
            <v>2</v>
          </cell>
          <cell r="S974" t="str">
            <v>đăt dự phòng</v>
          </cell>
        </row>
        <row r="975">
          <cell r="E975" t="str">
            <v>DCP-SCI</v>
          </cell>
          <cell r="G975" t="str">
            <v>DCP-SCI</v>
          </cell>
          <cell r="H975" t="str">
            <v>SPBC</v>
          </cell>
          <cell r="J975" t="str">
            <v>cái</v>
          </cell>
          <cell r="Q975">
            <v>1</v>
          </cell>
          <cell r="R975">
            <v>2</v>
          </cell>
          <cell r="S975" t="str">
            <v>đăt dự phòng</v>
          </cell>
        </row>
        <row r="976">
          <cell r="E976" t="str">
            <v>FD-1150</v>
          </cell>
          <cell r="G976" t="str">
            <v>FD-1150</v>
          </cell>
          <cell r="H976" t="str">
            <v>W</v>
          </cell>
          <cell r="J976" t="str">
            <v>cái</v>
          </cell>
          <cell r="Q976">
            <v>2</v>
          </cell>
          <cell r="R976">
            <v>4</v>
          </cell>
          <cell r="S976" t="str">
            <v>đăt dự phòng</v>
          </cell>
        </row>
        <row r="977">
          <cell r="E977" t="str">
            <v>WF-8614</v>
          </cell>
          <cell r="G977" t="str">
            <v>WF-8614</v>
          </cell>
          <cell r="H977" t="str">
            <v>W</v>
          </cell>
          <cell r="J977" t="str">
            <v>cái</v>
          </cell>
          <cell r="Q977">
            <v>1</v>
          </cell>
          <cell r="R977">
            <v>2</v>
          </cell>
          <cell r="S977" t="str">
            <v>đăt dự phòng</v>
          </cell>
        </row>
        <row r="978">
          <cell r="E978" t="str">
            <v>CR32</v>
          </cell>
          <cell r="G978" t="str">
            <v>CR32</v>
          </cell>
          <cell r="H978" t="str">
            <v>W</v>
          </cell>
          <cell r="J978" t="str">
            <v>cái</v>
          </cell>
          <cell r="Q978">
            <v>1</v>
          </cell>
          <cell r="R978">
            <v>2</v>
          </cell>
          <cell r="S978" t="str">
            <v>đăt dự phòng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"/>
      <sheetName val="VALID_UOM"/>
    </sheetNames>
    <sheetDataSet>
      <sheetData sheetId="0">
        <row r="3">
          <cell r="C3" t="str">
            <v>ID050138</v>
          </cell>
          <cell r="D3">
            <v>2901194402</v>
          </cell>
        </row>
        <row r="4">
          <cell r="C4" t="str">
            <v>ID050127</v>
          </cell>
          <cell r="D4">
            <v>2901146300</v>
          </cell>
        </row>
        <row r="5">
          <cell r="C5" t="str">
            <v>ID050128</v>
          </cell>
          <cell r="D5">
            <v>2901146400</v>
          </cell>
        </row>
        <row r="6">
          <cell r="C6" t="str">
            <v>ID092281</v>
          </cell>
          <cell r="D6">
            <v>2901170100</v>
          </cell>
        </row>
        <row r="7">
          <cell r="C7" t="str">
            <v>ID154490</v>
          </cell>
          <cell r="D7">
            <v>508110098</v>
          </cell>
        </row>
        <row r="8">
          <cell r="C8" t="str">
            <v>ID154491</v>
          </cell>
          <cell r="D8">
            <v>8102025007</v>
          </cell>
        </row>
        <row r="9">
          <cell r="C9" t="str">
            <v>ID050106</v>
          </cell>
          <cell r="D9">
            <v>2901030200</v>
          </cell>
        </row>
        <row r="10">
          <cell r="C10" t="e">
            <v>#N/A</v>
          </cell>
          <cell r="D10">
            <v>2901108401</v>
          </cell>
        </row>
        <row r="11">
          <cell r="C11" t="str">
            <v>ID050125</v>
          </cell>
          <cell r="D11">
            <v>2901145300</v>
          </cell>
        </row>
        <row r="12">
          <cell r="C12" t="str">
            <v>ID154495</v>
          </cell>
          <cell r="D12">
            <v>2901145200</v>
          </cell>
        </row>
        <row r="13">
          <cell r="C13" t="str">
            <v>ID154496</v>
          </cell>
          <cell r="D13">
            <v>1089057480</v>
          </cell>
        </row>
        <row r="14">
          <cell r="C14" t="str">
            <v>ID154497</v>
          </cell>
          <cell r="D14">
            <v>1089057470</v>
          </cell>
        </row>
        <row r="15">
          <cell r="C15" t="str">
            <v>ID050123</v>
          </cell>
          <cell r="D15">
            <v>2901056622</v>
          </cell>
        </row>
        <row r="16">
          <cell r="C16" t="str">
            <v>ID154499</v>
          </cell>
          <cell r="D16">
            <v>502110018</v>
          </cell>
        </row>
        <row r="17">
          <cell r="C17" t="str">
            <v>ID154500</v>
          </cell>
          <cell r="D17">
            <v>1089062060</v>
          </cell>
        </row>
        <row r="18">
          <cell r="C18" t="str">
            <v>ID154501</v>
          </cell>
          <cell r="D18">
            <v>2901063300</v>
          </cell>
        </row>
        <row r="19">
          <cell r="C19" t="str">
            <v>ID154502</v>
          </cell>
          <cell r="D19">
            <v>392110028</v>
          </cell>
        </row>
        <row r="20">
          <cell r="C20" t="str">
            <v>ID154503</v>
          </cell>
          <cell r="D20">
            <v>574991815</v>
          </cell>
        </row>
        <row r="21">
          <cell r="C21" t="str">
            <v>ID154504</v>
          </cell>
          <cell r="D21">
            <v>574991825</v>
          </cell>
        </row>
        <row r="22">
          <cell r="C22" t="str">
            <v>ID050129</v>
          </cell>
          <cell r="D22">
            <v>2901146551</v>
          </cell>
        </row>
        <row r="23">
          <cell r="C23" t="str">
            <v>ID154506</v>
          </cell>
          <cell r="D23">
            <v>574800257</v>
          </cell>
        </row>
        <row r="24">
          <cell r="C24" t="str">
            <v>ID154507</v>
          </cell>
          <cell r="D24">
            <v>1089049252</v>
          </cell>
        </row>
        <row r="25">
          <cell r="C25" t="str">
            <v>ID154508</v>
          </cell>
          <cell r="D25">
            <v>852001022</v>
          </cell>
        </row>
        <row r="26">
          <cell r="C26" t="str">
            <v>ID154509</v>
          </cell>
          <cell r="D26">
            <v>603410042</v>
          </cell>
        </row>
        <row r="27">
          <cell r="C27" t="str">
            <v>ID154510</v>
          </cell>
          <cell r="D27">
            <v>1622555800</v>
          </cell>
        </row>
        <row r="28">
          <cell r="C28" t="e">
            <v>#N/A</v>
          </cell>
          <cell r="D28">
            <v>2901063520</v>
          </cell>
        </row>
        <row r="29">
          <cell r="C29" t="str">
            <v>ID154512</v>
          </cell>
          <cell r="D29">
            <v>1624248804</v>
          </cell>
        </row>
        <row r="30">
          <cell r="C30" t="str">
            <v>ID154513</v>
          </cell>
          <cell r="D30">
            <v>1624248602</v>
          </cell>
        </row>
        <row r="31">
          <cell r="C31" t="str">
            <v>ID154514</v>
          </cell>
          <cell r="D31">
            <v>1617152404</v>
          </cell>
        </row>
        <row r="32">
          <cell r="C32" t="str">
            <v>ID154515</v>
          </cell>
          <cell r="D32">
            <v>1619570300</v>
          </cell>
        </row>
        <row r="33">
          <cell r="C33" t="str">
            <v>ID154516</v>
          </cell>
          <cell r="D33">
            <v>1089913916</v>
          </cell>
        </row>
        <row r="34">
          <cell r="C34" t="str">
            <v>ID154517</v>
          </cell>
          <cell r="D34">
            <v>1617307785</v>
          </cell>
        </row>
        <row r="35">
          <cell r="C35" t="str">
            <v>ID154518</v>
          </cell>
          <cell r="D35">
            <v>1624229300</v>
          </cell>
        </row>
        <row r="36">
          <cell r="C36" t="str">
            <v>ID154519</v>
          </cell>
          <cell r="D36">
            <v>3002600140</v>
          </cell>
        </row>
        <row r="37">
          <cell r="C37" t="str">
            <v>ID154520</v>
          </cell>
          <cell r="D37">
            <v>3002600450</v>
          </cell>
        </row>
        <row r="38">
          <cell r="C38" t="str">
            <v>ID154521</v>
          </cell>
          <cell r="D38">
            <v>2901191100</v>
          </cell>
        </row>
        <row r="39">
          <cell r="C39" t="str">
            <v>ID154522</v>
          </cell>
          <cell r="D39">
            <v>1613950300</v>
          </cell>
        </row>
        <row r="40">
          <cell r="C40" t="str">
            <v>ID154523</v>
          </cell>
          <cell r="D40">
            <v>2902016102</v>
          </cell>
        </row>
        <row r="41">
          <cell r="C41" t="str">
            <v>ID154524</v>
          </cell>
          <cell r="D41">
            <v>2901201200</v>
          </cell>
        </row>
        <row r="42">
          <cell r="C42" t="str">
            <v>ID154525</v>
          </cell>
          <cell r="D42">
            <v>2901063320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AM CHIEU (2)"/>
      <sheetName val="Sheet1"/>
      <sheetName val="BANG THAM CHIEU"/>
      <sheetName val="IC238-Dau ky"/>
      <sheetName val="IC238-Cuoi ky"/>
      <sheetName val="Sheet2"/>
      <sheetName val="Sheet3"/>
      <sheetName val="LawsonDrillInfo"/>
      <sheetName val="IC21"/>
      <sheetName val="NHAP"/>
      <sheetName val="Báo cáo xuất (W)"/>
      <sheetName val="Vị trí thiết bị xe nâng điện"/>
      <sheetName val="Thiết bị đã hủy"/>
      <sheetName val="Sheet5"/>
      <sheetName val="Oseven7 - Epoxy"/>
      <sheetName val="Nháp"/>
      <sheetName val="vi tri"/>
    </sheetNames>
    <sheetDataSet>
      <sheetData sheetId="0"/>
      <sheetData sheetId="1"/>
      <sheetData sheetId="2">
        <row r="1">
          <cell r="C1" t="str">
            <v>THÁNG</v>
          </cell>
        </row>
        <row r="451">
          <cell r="E451" t="str">
            <v>A-VEG</v>
          </cell>
          <cell r="F451">
            <v>200000</v>
          </cell>
          <cell r="G451" t="str">
            <v>A</v>
          </cell>
          <cell r="I451" t="str">
            <v>cái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E452" t="str">
            <v>A-6307ZZE</v>
          </cell>
          <cell r="F452">
            <v>110000</v>
          </cell>
          <cell r="G452" t="str">
            <v>A</v>
          </cell>
          <cell r="I452" t="str">
            <v>cái</v>
          </cell>
          <cell r="J452">
            <v>3</v>
          </cell>
          <cell r="K452">
            <v>0</v>
          </cell>
          <cell r="L452">
            <v>0</v>
          </cell>
          <cell r="M452">
            <v>3</v>
          </cell>
        </row>
        <row r="453">
          <cell r="E453" t="str">
            <v>A-6306RSCM</v>
          </cell>
          <cell r="F453">
            <v>80000</v>
          </cell>
          <cell r="G453" t="str">
            <v>A</v>
          </cell>
          <cell r="I453" t="str">
            <v>cái</v>
          </cell>
          <cell r="J453">
            <v>8</v>
          </cell>
          <cell r="K453">
            <v>0</v>
          </cell>
          <cell r="L453">
            <v>0</v>
          </cell>
          <cell r="M453">
            <v>8</v>
          </cell>
        </row>
        <row r="454">
          <cell r="E454" t="str">
            <v>A-30208</v>
          </cell>
          <cell r="F454">
            <v>420000</v>
          </cell>
          <cell r="G454" t="str">
            <v>A</v>
          </cell>
          <cell r="I454" t="str">
            <v>cái</v>
          </cell>
          <cell r="J454">
            <v>2</v>
          </cell>
          <cell r="K454">
            <v>0</v>
          </cell>
          <cell r="L454">
            <v>0</v>
          </cell>
          <cell r="M454">
            <v>2</v>
          </cell>
        </row>
        <row r="455">
          <cell r="E455" t="str">
            <v>A-32010</v>
          </cell>
          <cell r="F455">
            <v>430000</v>
          </cell>
          <cell r="G455" t="str">
            <v>A</v>
          </cell>
          <cell r="I455" t="str">
            <v>cái</v>
          </cell>
          <cell r="J455">
            <v>1</v>
          </cell>
          <cell r="K455">
            <v>0</v>
          </cell>
          <cell r="L455">
            <v>0</v>
          </cell>
          <cell r="M455">
            <v>1</v>
          </cell>
        </row>
        <row r="456">
          <cell r="E456" t="str">
            <v>A-ECM01</v>
          </cell>
          <cell r="F456">
            <v>300000</v>
          </cell>
          <cell r="G456" t="str">
            <v>A</v>
          </cell>
          <cell r="I456" t="str">
            <v>cái</v>
          </cell>
          <cell r="J456">
            <v>1</v>
          </cell>
          <cell r="K456">
            <v>0</v>
          </cell>
          <cell r="L456">
            <v>0</v>
          </cell>
          <cell r="M456">
            <v>1</v>
          </cell>
        </row>
        <row r="457">
          <cell r="E457" t="str">
            <v>A-ĐH01</v>
          </cell>
          <cell r="F457">
            <v>25000</v>
          </cell>
          <cell r="G457" t="str">
            <v>A</v>
          </cell>
          <cell r="I457" t="str">
            <v>cái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E458" t="str">
            <v>MA4</v>
          </cell>
          <cell r="F458">
            <v>12000</v>
          </cell>
          <cell r="G458" t="str">
            <v>A</v>
          </cell>
          <cell r="I458" t="str">
            <v>cái</v>
          </cell>
          <cell r="J458">
            <v>54</v>
          </cell>
          <cell r="K458">
            <v>0</v>
          </cell>
          <cell r="L458">
            <v>0</v>
          </cell>
          <cell r="M458">
            <v>54</v>
          </cell>
        </row>
        <row r="459">
          <cell r="E459" t="str">
            <v>A-39</v>
          </cell>
          <cell r="F459">
            <v>20000</v>
          </cell>
          <cell r="G459" t="str">
            <v>A</v>
          </cell>
          <cell r="I459" t="str">
            <v>sợi</v>
          </cell>
          <cell r="J459">
            <v>4</v>
          </cell>
          <cell r="K459">
            <v>0</v>
          </cell>
          <cell r="L459">
            <v>2</v>
          </cell>
          <cell r="M459">
            <v>2</v>
          </cell>
        </row>
        <row r="460">
          <cell r="E460" t="str">
            <v>B-010</v>
          </cell>
          <cell r="F460">
            <v>85000</v>
          </cell>
          <cell r="G460" t="str">
            <v>B</v>
          </cell>
          <cell r="I460" t="str">
            <v>lon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E461" t="str">
            <v>B-015</v>
          </cell>
          <cell r="F461">
            <v>20000</v>
          </cell>
          <cell r="G461" t="str">
            <v>B</v>
          </cell>
          <cell r="I461" t="str">
            <v>cái</v>
          </cell>
          <cell r="J461">
            <v>29</v>
          </cell>
          <cell r="K461">
            <v>0</v>
          </cell>
          <cell r="L461">
            <v>0</v>
          </cell>
          <cell r="M461">
            <v>29</v>
          </cell>
        </row>
        <row r="462">
          <cell r="E462" t="str">
            <v>B-4</v>
          </cell>
          <cell r="F462">
            <v>202000</v>
          </cell>
          <cell r="G462" t="str">
            <v>B</v>
          </cell>
          <cell r="I462" t="str">
            <v>cái</v>
          </cell>
          <cell r="J462">
            <v>9</v>
          </cell>
          <cell r="K462">
            <v>0</v>
          </cell>
          <cell r="L462">
            <v>0</v>
          </cell>
          <cell r="M462">
            <v>9</v>
          </cell>
        </row>
        <row r="463">
          <cell r="E463" t="str">
            <v>B-5</v>
          </cell>
          <cell r="F463">
            <v>62000</v>
          </cell>
          <cell r="G463" t="str">
            <v>B</v>
          </cell>
          <cell r="I463" t="str">
            <v>cái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E464" t="str">
            <v>B-014</v>
          </cell>
          <cell r="F464">
            <v>60000</v>
          </cell>
          <cell r="G464" t="str">
            <v>B</v>
          </cell>
          <cell r="I464" t="str">
            <v>lon</v>
          </cell>
          <cell r="J464">
            <v>18</v>
          </cell>
          <cell r="K464">
            <v>0</v>
          </cell>
          <cell r="L464">
            <v>3</v>
          </cell>
          <cell r="M464">
            <v>15</v>
          </cell>
        </row>
        <row r="465">
          <cell r="E465" t="str">
            <v>B-3</v>
          </cell>
          <cell r="F465">
            <v>210227</v>
          </cell>
          <cell r="G465" t="str">
            <v>B</v>
          </cell>
          <cell r="I465" t="str">
            <v>lon</v>
          </cell>
          <cell r="J465">
            <v>46</v>
          </cell>
          <cell r="K465">
            <v>0</v>
          </cell>
          <cell r="L465">
            <v>0</v>
          </cell>
          <cell r="M465">
            <v>46</v>
          </cell>
        </row>
        <row r="466">
          <cell r="E466" t="str">
            <v>B-011</v>
          </cell>
          <cell r="F466">
            <v>60000</v>
          </cell>
          <cell r="G466" t="str">
            <v>B</v>
          </cell>
          <cell r="I466" t="str">
            <v>lon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E467" t="str">
            <v>B-012</v>
          </cell>
          <cell r="F467">
            <v>60000</v>
          </cell>
          <cell r="G467" t="str">
            <v>B</v>
          </cell>
          <cell r="I467" t="str">
            <v>lon</v>
          </cell>
          <cell r="J467">
            <v>2</v>
          </cell>
          <cell r="K467">
            <v>0</v>
          </cell>
          <cell r="L467">
            <v>0</v>
          </cell>
          <cell r="M467">
            <v>2</v>
          </cell>
        </row>
        <row r="468">
          <cell r="E468" t="str">
            <v>B-013</v>
          </cell>
          <cell r="F468">
            <v>60000</v>
          </cell>
          <cell r="G468" t="str">
            <v>B</v>
          </cell>
          <cell r="I468" t="str">
            <v>lon</v>
          </cell>
          <cell r="J468">
            <v>1</v>
          </cell>
          <cell r="K468">
            <v>0</v>
          </cell>
          <cell r="L468">
            <v>1</v>
          </cell>
          <cell r="M468">
            <v>0</v>
          </cell>
        </row>
        <row r="469">
          <cell r="E469" t="str">
            <v>B-2</v>
          </cell>
          <cell r="F469">
            <v>170000</v>
          </cell>
          <cell r="G469" t="str">
            <v>B</v>
          </cell>
          <cell r="I469" t="str">
            <v>lon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</row>
        <row r="470">
          <cell r="E470" t="str">
            <v>B-002</v>
          </cell>
          <cell r="F470">
            <v>937500</v>
          </cell>
          <cell r="G470" t="str">
            <v>B</v>
          </cell>
          <cell r="I470" t="str">
            <v>thùng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E471" t="str">
            <v>B-0566NT</v>
          </cell>
          <cell r="F471">
            <v>1050000</v>
          </cell>
          <cell r="G471" t="str">
            <v>B</v>
          </cell>
          <cell r="I471" t="str">
            <v>thùng</v>
          </cell>
          <cell r="J471">
            <v>44</v>
          </cell>
          <cell r="K471">
            <v>0</v>
          </cell>
          <cell r="L471">
            <v>5</v>
          </cell>
          <cell r="M471">
            <v>39</v>
          </cell>
        </row>
        <row r="472">
          <cell r="E472" t="str">
            <v>B-023</v>
          </cell>
          <cell r="F472">
            <v>32000</v>
          </cell>
          <cell r="G472" t="str">
            <v>B</v>
          </cell>
          <cell r="I472" t="str">
            <v>lon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E473" t="str">
            <v>B-024</v>
          </cell>
          <cell r="F473">
            <v>32000</v>
          </cell>
          <cell r="G473" t="str">
            <v>B</v>
          </cell>
          <cell r="I473" t="str">
            <v>lon</v>
          </cell>
          <cell r="J473">
            <v>24</v>
          </cell>
          <cell r="K473">
            <v>0</v>
          </cell>
          <cell r="L473">
            <v>0</v>
          </cell>
          <cell r="M473">
            <v>24</v>
          </cell>
        </row>
        <row r="474">
          <cell r="E474" t="str">
            <v>B1</v>
          </cell>
          <cell r="F474">
            <v>32000</v>
          </cell>
          <cell r="G474" t="str">
            <v>B</v>
          </cell>
          <cell r="I474" t="str">
            <v>lon</v>
          </cell>
          <cell r="J474">
            <v>19</v>
          </cell>
          <cell r="K474">
            <v>0</v>
          </cell>
          <cell r="L474">
            <v>2</v>
          </cell>
          <cell r="M474">
            <v>17</v>
          </cell>
        </row>
        <row r="475">
          <cell r="E475" t="str">
            <v>B2</v>
          </cell>
          <cell r="F475">
            <v>32000</v>
          </cell>
          <cell r="G475" t="str">
            <v>B</v>
          </cell>
          <cell r="I475" t="str">
            <v>lon</v>
          </cell>
          <cell r="J475">
            <v>26</v>
          </cell>
          <cell r="K475">
            <v>0</v>
          </cell>
          <cell r="L475">
            <v>2</v>
          </cell>
          <cell r="M475">
            <v>24</v>
          </cell>
        </row>
        <row r="476">
          <cell r="E476" t="str">
            <v>B-03</v>
          </cell>
          <cell r="F476">
            <v>565000</v>
          </cell>
          <cell r="G476" t="str">
            <v>B</v>
          </cell>
          <cell r="I476" t="str">
            <v>thùng</v>
          </cell>
          <cell r="J476">
            <v>1</v>
          </cell>
          <cell r="K476">
            <v>0</v>
          </cell>
          <cell r="L476">
            <v>0</v>
          </cell>
          <cell r="M476">
            <v>1</v>
          </cell>
        </row>
        <row r="477">
          <cell r="E477" t="str">
            <v>B-016</v>
          </cell>
          <cell r="F477">
            <v>1100000</v>
          </cell>
          <cell r="G477" t="str">
            <v>B</v>
          </cell>
          <cell r="I477" t="str">
            <v>thùng</v>
          </cell>
          <cell r="J477">
            <v>7</v>
          </cell>
          <cell r="K477">
            <v>0</v>
          </cell>
          <cell r="L477">
            <v>0</v>
          </cell>
          <cell r="M477">
            <v>7</v>
          </cell>
        </row>
        <row r="478">
          <cell r="E478" t="str">
            <v>B-026</v>
          </cell>
          <cell r="F478">
            <v>50000</v>
          </cell>
          <cell r="G478" t="str">
            <v>B</v>
          </cell>
          <cell r="I478" t="str">
            <v>lon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E479" t="str">
            <v>B-020</v>
          </cell>
          <cell r="F479">
            <v>58000</v>
          </cell>
          <cell r="G479" t="str">
            <v>B</v>
          </cell>
          <cell r="I479" t="str">
            <v>cuộn</v>
          </cell>
          <cell r="J479">
            <v>87</v>
          </cell>
          <cell r="K479">
            <v>0</v>
          </cell>
          <cell r="L479">
            <v>0</v>
          </cell>
          <cell r="M479">
            <v>87</v>
          </cell>
        </row>
        <row r="480">
          <cell r="E480" t="str">
            <v>B-021</v>
          </cell>
          <cell r="F480">
            <v>58000</v>
          </cell>
          <cell r="G480" t="str">
            <v>B</v>
          </cell>
          <cell r="I480" t="str">
            <v>cuộn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</row>
        <row r="481">
          <cell r="E481" t="str">
            <v>B-022</v>
          </cell>
          <cell r="F481">
            <v>58000</v>
          </cell>
          <cell r="G481" t="str">
            <v>B</v>
          </cell>
          <cell r="I481" t="str">
            <v>cuộn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E482" t="str">
            <v>B-043</v>
          </cell>
          <cell r="F482">
            <v>58000</v>
          </cell>
          <cell r="G482" t="str">
            <v>B</v>
          </cell>
          <cell r="I482" t="str">
            <v>cuộn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</row>
        <row r="483">
          <cell r="E483" t="str">
            <v>B-044</v>
          </cell>
          <cell r="F483">
            <v>171000</v>
          </cell>
          <cell r="G483" t="str">
            <v>B</v>
          </cell>
          <cell r="I483" t="str">
            <v>cuộn</v>
          </cell>
          <cell r="J483">
            <v>0</v>
          </cell>
          <cell r="K483">
            <v>10</v>
          </cell>
          <cell r="L483">
            <v>0</v>
          </cell>
          <cell r="M483">
            <v>10</v>
          </cell>
        </row>
        <row r="484">
          <cell r="E484" t="str">
            <v>B-042</v>
          </cell>
          <cell r="F484">
            <v>390000</v>
          </cell>
          <cell r="G484" t="str">
            <v>B</v>
          </cell>
          <cell r="I484" t="str">
            <v>bao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</row>
        <row r="485">
          <cell r="E485" t="str">
            <v>B-003</v>
          </cell>
          <cell r="F485">
            <v>812500</v>
          </cell>
          <cell r="G485" t="str">
            <v>B</v>
          </cell>
          <cell r="I485" t="str">
            <v>thùng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</row>
        <row r="486">
          <cell r="E486" t="str">
            <v>BT-01</v>
          </cell>
          <cell r="F486">
            <v>12000</v>
          </cell>
          <cell r="G486" t="str">
            <v>B</v>
          </cell>
          <cell r="I486" t="str">
            <v>cái</v>
          </cell>
          <cell r="J486">
            <v>8</v>
          </cell>
          <cell r="K486">
            <v>0</v>
          </cell>
          <cell r="L486">
            <v>0</v>
          </cell>
          <cell r="M486">
            <v>8</v>
          </cell>
        </row>
        <row r="487">
          <cell r="E487" t="str">
            <v>B-AL6</v>
          </cell>
          <cell r="F487">
            <v>153500</v>
          </cell>
          <cell r="G487" t="str">
            <v>B</v>
          </cell>
          <cell r="I487" t="str">
            <v>lon</v>
          </cell>
          <cell r="J487">
            <v>55</v>
          </cell>
          <cell r="K487">
            <v>0</v>
          </cell>
          <cell r="L487">
            <v>0</v>
          </cell>
          <cell r="M487">
            <v>55</v>
          </cell>
        </row>
        <row r="488">
          <cell r="E488" t="str">
            <v>B-444.3</v>
          </cell>
          <cell r="F488">
            <v>221591</v>
          </cell>
          <cell r="G488" t="str">
            <v>B</v>
          </cell>
          <cell r="I488" t="str">
            <v>lon</v>
          </cell>
          <cell r="J488">
            <v>13</v>
          </cell>
          <cell r="K488">
            <v>0</v>
          </cell>
          <cell r="L488">
            <v>2</v>
          </cell>
          <cell r="M488">
            <v>11</v>
          </cell>
        </row>
        <row r="489">
          <cell r="E489" t="str">
            <v>E-e055</v>
          </cell>
          <cell r="F489">
            <v>380000</v>
          </cell>
          <cell r="G489" t="str">
            <v>E</v>
          </cell>
          <cell r="I489" t="str">
            <v>cái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</row>
        <row r="490">
          <cell r="E490" t="str">
            <v>E-S1</v>
          </cell>
          <cell r="F490">
            <v>22000</v>
          </cell>
          <cell r="G490" t="str">
            <v>E</v>
          </cell>
          <cell r="I490" t="str">
            <v>cái</v>
          </cell>
          <cell r="J490">
            <v>12</v>
          </cell>
          <cell r="K490">
            <v>0</v>
          </cell>
          <cell r="L490">
            <v>0</v>
          </cell>
          <cell r="M490">
            <v>12</v>
          </cell>
        </row>
        <row r="491">
          <cell r="E491" t="str">
            <v>E-S4</v>
          </cell>
          <cell r="F491">
            <v>17000</v>
          </cell>
          <cell r="G491" t="str">
            <v>E</v>
          </cell>
          <cell r="I491" t="str">
            <v>cái</v>
          </cell>
          <cell r="J491">
            <v>4</v>
          </cell>
          <cell r="K491">
            <v>0</v>
          </cell>
          <cell r="L491">
            <v>0</v>
          </cell>
          <cell r="M491">
            <v>4</v>
          </cell>
        </row>
        <row r="492">
          <cell r="E492" t="str">
            <v>E-15829</v>
          </cell>
          <cell r="F492">
            <v>320000</v>
          </cell>
          <cell r="G492" t="str">
            <v>E</v>
          </cell>
          <cell r="I492" t="str">
            <v>cái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</row>
        <row r="493">
          <cell r="E493" t="str">
            <v>E-250</v>
          </cell>
          <cell r="F493">
            <v>113000</v>
          </cell>
          <cell r="G493" t="str">
            <v>E</v>
          </cell>
          <cell r="I493" t="str">
            <v>cái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</row>
        <row r="494">
          <cell r="E494" t="str">
            <v>E-KT610</v>
          </cell>
          <cell r="F494">
            <v>350000</v>
          </cell>
          <cell r="G494" t="str">
            <v>E</v>
          </cell>
          <cell r="I494" t="str">
            <v>cái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</row>
        <row r="495">
          <cell r="E495" t="str">
            <v>L50C-50W</v>
          </cell>
          <cell r="F495">
            <v>60000</v>
          </cell>
          <cell r="G495" t="str">
            <v>E</v>
          </cell>
          <cell r="I495" t="str">
            <v>cái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E496" t="str">
            <v>SP-RM4T32</v>
          </cell>
          <cell r="F496">
            <v>2000000</v>
          </cell>
          <cell r="G496" t="str">
            <v>E</v>
          </cell>
          <cell r="I496" t="str">
            <v>cái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</row>
        <row r="497">
          <cell r="E497" t="str">
            <v>E-PM710</v>
          </cell>
          <cell r="F497">
            <v>5893000</v>
          </cell>
          <cell r="G497" t="str">
            <v>E</v>
          </cell>
          <cell r="I497" t="str">
            <v>cái</v>
          </cell>
          <cell r="J497">
            <v>21</v>
          </cell>
          <cell r="K497">
            <v>0</v>
          </cell>
          <cell r="L497">
            <v>19</v>
          </cell>
          <cell r="M497">
            <v>2</v>
          </cell>
        </row>
        <row r="498">
          <cell r="E498" t="str">
            <v>E-6A-220V</v>
          </cell>
          <cell r="F498">
            <v>10842</v>
          </cell>
          <cell r="G498" t="str">
            <v>E</v>
          </cell>
          <cell r="I498" t="str">
            <v>cái</v>
          </cell>
          <cell r="J498">
            <v>35</v>
          </cell>
          <cell r="K498">
            <v>0</v>
          </cell>
          <cell r="L498">
            <v>15</v>
          </cell>
          <cell r="M498">
            <v>20</v>
          </cell>
        </row>
        <row r="499">
          <cell r="E499" t="str">
            <v>E-QC</v>
          </cell>
          <cell r="F499">
            <v>35000</v>
          </cell>
          <cell r="G499" t="str">
            <v>E</v>
          </cell>
          <cell r="I499" t="str">
            <v>cái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E500" t="str">
            <v>E-TR-N2/3</v>
          </cell>
          <cell r="F500">
            <v>354000</v>
          </cell>
          <cell r="G500" t="str">
            <v>E</v>
          </cell>
          <cell r="I500" t="str">
            <v>cái</v>
          </cell>
          <cell r="J500">
            <v>8</v>
          </cell>
          <cell r="K500">
            <v>0</v>
          </cell>
          <cell r="L500">
            <v>0</v>
          </cell>
          <cell r="M500">
            <v>8</v>
          </cell>
        </row>
        <row r="501">
          <cell r="E501" t="str">
            <v>E-2x1.5</v>
          </cell>
          <cell r="F501">
            <v>778554</v>
          </cell>
          <cell r="G501" t="str">
            <v>E</v>
          </cell>
          <cell r="I501" t="str">
            <v>cuộn</v>
          </cell>
          <cell r="J501">
            <v>6</v>
          </cell>
          <cell r="K501">
            <v>0</v>
          </cell>
          <cell r="L501">
            <v>4</v>
          </cell>
          <cell r="M501">
            <v>2</v>
          </cell>
        </row>
        <row r="502">
          <cell r="E502" t="str">
            <v>E-CV6</v>
          </cell>
          <cell r="F502">
            <v>14500</v>
          </cell>
          <cell r="G502" t="str">
            <v>E</v>
          </cell>
          <cell r="I502" t="str">
            <v>cái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E503" t="str">
            <v>E-CV1.0</v>
          </cell>
          <cell r="F503">
            <v>4000</v>
          </cell>
          <cell r="G503" t="str">
            <v>E</v>
          </cell>
          <cell r="I503" t="str">
            <v>cái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E504" t="str">
            <v>E-1cx1.5</v>
          </cell>
          <cell r="F504">
            <v>3500</v>
          </cell>
          <cell r="G504" t="str">
            <v>E</v>
          </cell>
          <cell r="I504" t="str">
            <v>cái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E505" t="str">
            <v>EZC100B3040</v>
          </cell>
          <cell r="F505">
            <v>500000</v>
          </cell>
          <cell r="G505" t="str">
            <v>E</v>
          </cell>
          <cell r="I505" t="str">
            <v>cái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E506" t="str">
            <v>EZC100H3075</v>
          </cell>
          <cell r="F506">
            <v>1164000</v>
          </cell>
          <cell r="G506" t="str">
            <v>E</v>
          </cell>
          <cell r="I506" t="str">
            <v>cái</v>
          </cell>
          <cell r="J506">
            <v>1</v>
          </cell>
          <cell r="K506">
            <v>0</v>
          </cell>
          <cell r="L506">
            <v>0</v>
          </cell>
          <cell r="M506">
            <v>1</v>
          </cell>
        </row>
        <row r="507">
          <cell r="E507" t="str">
            <v>O-34</v>
          </cell>
          <cell r="F507">
            <v>20000</v>
          </cell>
          <cell r="G507" t="str">
            <v>E</v>
          </cell>
          <cell r="I507" t="str">
            <v>cái</v>
          </cell>
          <cell r="J507">
            <v>14</v>
          </cell>
          <cell r="K507">
            <v>0</v>
          </cell>
          <cell r="L507">
            <v>0</v>
          </cell>
          <cell r="M507">
            <v>14</v>
          </cell>
        </row>
        <row r="508">
          <cell r="E508" t="str">
            <v>K1B1002HLH</v>
          </cell>
          <cell r="F508">
            <v>1412000</v>
          </cell>
          <cell r="G508" t="str">
            <v>E</v>
          </cell>
          <cell r="I508" t="str">
            <v xml:space="preserve"> cái</v>
          </cell>
          <cell r="J508">
            <v>10</v>
          </cell>
          <cell r="K508">
            <v>0</v>
          </cell>
          <cell r="L508">
            <v>0</v>
          </cell>
          <cell r="M508">
            <v>10</v>
          </cell>
        </row>
        <row r="509">
          <cell r="E509" t="str">
            <v>EZC100H1040</v>
          </cell>
          <cell r="F509">
            <v>1850000</v>
          </cell>
          <cell r="G509" t="str">
            <v>E</v>
          </cell>
          <cell r="I509" t="str">
            <v>cái</v>
          </cell>
          <cell r="J509">
            <v>15</v>
          </cell>
          <cell r="K509">
            <v>0</v>
          </cell>
          <cell r="L509">
            <v>0</v>
          </cell>
          <cell r="M509">
            <v>15</v>
          </cell>
        </row>
        <row r="510">
          <cell r="E510" t="str">
            <v>400WV</v>
          </cell>
          <cell r="G510" t="str">
            <v>E</v>
          </cell>
          <cell r="I510" t="str">
            <v>cái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E511" t="str">
            <v>LRD22</v>
          </cell>
          <cell r="F511">
            <v>360000</v>
          </cell>
          <cell r="G511" t="str">
            <v>E</v>
          </cell>
          <cell r="I511" t="str">
            <v>cái</v>
          </cell>
          <cell r="J511">
            <v>1</v>
          </cell>
          <cell r="K511">
            <v>10</v>
          </cell>
          <cell r="L511">
            <v>0</v>
          </cell>
          <cell r="M511">
            <v>11</v>
          </cell>
        </row>
        <row r="512">
          <cell r="E512" t="str">
            <v>LRD32</v>
          </cell>
          <cell r="F512">
            <v>404500</v>
          </cell>
          <cell r="G512" t="str">
            <v>E</v>
          </cell>
          <cell r="I512" t="str">
            <v>cái</v>
          </cell>
          <cell r="J512">
            <v>4</v>
          </cell>
          <cell r="K512">
            <v>0</v>
          </cell>
          <cell r="L512">
            <v>3</v>
          </cell>
          <cell r="M512">
            <v>1</v>
          </cell>
        </row>
        <row r="513">
          <cell r="E513" t="str">
            <v>LRD12</v>
          </cell>
          <cell r="F513">
            <v>369000</v>
          </cell>
          <cell r="G513" t="str">
            <v>E</v>
          </cell>
          <cell r="I513" t="str">
            <v>cái</v>
          </cell>
          <cell r="J513">
            <v>12</v>
          </cell>
          <cell r="K513">
            <v>0</v>
          </cell>
          <cell r="L513">
            <v>0</v>
          </cell>
          <cell r="M513">
            <v>12</v>
          </cell>
        </row>
        <row r="514">
          <cell r="E514" t="str">
            <v>LC1D40AM7</v>
          </cell>
          <cell r="F514">
            <v>1355000</v>
          </cell>
          <cell r="G514" t="str">
            <v>E</v>
          </cell>
          <cell r="I514" t="str">
            <v>cái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E515" t="str">
            <v>LV516303</v>
          </cell>
          <cell r="F515">
            <v>2120000</v>
          </cell>
          <cell r="G515" t="str">
            <v>E</v>
          </cell>
          <cell r="I515" t="str">
            <v>cái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E516" t="str">
            <v>LRE32</v>
          </cell>
          <cell r="F516">
            <v>656000</v>
          </cell>
          <cell r="G516" t="str">
            <v>E</v>
          </cell>
          <cell r="I516" t="str">
            <v>cái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E517" t="str">
            <v>EZC250F3225</v>
          </cell>
          <cell r="F517">
            <v>2886000</v>
          </cell>
          <cell r="G517" t="str">
            <v>E</v>
          </cell>
          <cell r="I517" t="str">
            <v>cái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E518" t="str">
            <v>PNE TTH 110LA</v>
          </cell>
          <cell r="G518" t="str">
            <v>E</v>
          </cell>
          <cell r="I518" t="str">
            <v>cái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E519" t="str">
            <v>FM3509DY</v>
          </cell>
          <cell r="G519" t="str">
            <v>E</v>
          </cell>
          <cell r="I519" t="str">
            <v>cái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</row>
        <row r="520">
          <cell r="E520" t="str">
            <v>O-GS911K</v>
          </cell>
          <cell r="F520">
            <v>1470000</v>
          </cell>
          <cell r="G520" t="str">
            <v>SPCT</v>
          </cell>
          <cell r="I520" t="str">
            <v>cái</v>
          </cell>
          <cell r="J520">
            <v>2</v>
          </cell>
          <cell r="K520">
            <v>0</v>
          </cell>
          <cell r="L520">
            <v>0</v>
          </cell>
          <cell r="M520">
            <v>2</v>
          </cell>
        </row>
        <row r="521">
          <cell r="E521" t="str">
            <v>TKN-6</v>
          </cell>
          <cell r="F521">
            <v>2000</v>
          </cell>
          <cell r="G521" t="str">
            <v>A</v>
          </cell>
          <cell r="I521" t="str">
            <v>cái</v>
          </cell>
          <cell r="J521">
            <v>52</v>
          </cell>
          <cell r="K521">
            <v>8</v>
          </cell>
          <cell r="L521">
            <v>60</v>
          </cell>
          <cell r="M521">
            <v>0</v>
          </cell>
        </row>
        <row r="522">
          <cell r="E522" t="str">
            <v>TKN-8</v>
          </cell>
          <cell r="F522">
            <v>3000</v>
          </cell>
          <cell r="G522" t="str">
            <v>A</v>
          </cell>
          <cell r="I522" t="str">
            <v>cái</v>
          </cell>
          <cell r="J522">
            <v>2</v>
          </cell>
          <cell r="K522">
            <v>0</v>
          </cell>
          <cell r="L522">
            <v>2</v>
          </cell>
          <cell r="M522">
            <v>0</v>
          </cell>
        </row>
        <row r="523">
          <cell r="E523" t="str">
            <v>CCT15441</v>
          </cell>
          <cell r="F523">
            <v>2040854</v>
          </cell>
          <cell r="G523" t="str">
            <v>E</v>
          </cell>
          <cell r="I523" t="str">
            <v>cái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E524" t="str">
            <v>O-168</v>
          </cell>
          <cell r="F524">
            <v>600000</v>
          </cell>
          <cell r="G524" t="str">
            <v>E</v>
          </cell>
          <cell r="I524" t="str">
            <v>cái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E525" t="str">
            <v>METSECT5CC020</v>
          </cell>
          <cell r="F525">
            <v>668161</v>
          </cell>
          <cell r="G525" t="str">
            <v>E</v>
          </cell>
          <cell r="I525" t="str">
            <v>cái</v>
          </cell>
          <cell r="J525">
            <v>6</v>
          </cell>
          <cell r="K525">
            <v>0</v>
          </cell>
          <cell r="L525">
            <v>0</v>
          </cell>
          <cell r="M525">
            <v>6</v>
          </cell>
        </row>
        <row r="526">
          <cell r="E526" t="str">
            <v>O-167</v>
          </cell>
          <cell r="F526">
            <v>16000</v>
          </cell>
          <cell r="G526" t="str">
            <v>O</v>
          </cell>
          <cell r="I526" t="str">
            <v>cái</v>
          </cell>
          <cell r="J526">
            <v>29</v>
          </cell>
          <cell r="K526">
            <v>0</v>
          </cell>
          <cell r="L526">
            <v>0</v>
          </cell>
          <cell r="M526">
            <v>29</v>
          </cell>
        </row>
        <row r="527">
          <cell r="E527" t="str">
            <v>B-030</v>
          </cell>
          <cell r="F527">
            <v>14000</v>
          </cell>
          <cell r="G527" t="str">
            <v>B</v>
          </cell>
          <cell r="I527" t="str">
            <v>cái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E528" t="str">
            <v>O-096</v>
          </cell>
          <cell r="F528">
            <v>44650</v>
          </cell>
          <cell r="G528" t="str">
            <v>B</v>
          </cell>
          <cell r="I528" t="str">
            <v>cuộn</v>
          </cell>
          <cell r="J528">
            <v>10</v>
          </cell>
          <cell r="K528">
            <v>0</v>
          </cell>
          <cell r="L528">
            <v>0</v>
          </cell>
          <cell r="M528">
            <v>10</v>
          </cell>
        </row>
        <row r="529">
          <cell r="E529" t="str">
            <v>O-095</v>
          </cell>
          <cell r="F529">
            <v>44650</v>
          </cell>
          <cell r="G529" t="str">
            <v>B</v>
          </cell>
          <cell r="I529" t="str">
            <v>cuộn</v>
          </cell>
          <cell r="J529">
            <v>10</v>
          </cell>
          <cell r="K529">
            <v>0</v>
          </cell>
          <cell r="L529">
            <v>0</v>
          </cell>
          <cell r="M529">
            <v>10</v>
          </cell>
        </row>
        <row r="530">
          <cell r="E530" t="str">
            <v>O-CD03</v>
          </cell>
          <cell r="F530">
            <v>145000</v>
          </cell>
          <cell r="G530" t="str">
            <v>SPAT</v>
          </cell>
          <cell r="I530" t="str">
            <v>cái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E531" t="str">
            <v>O-NSS21</v>
          </cell>
          <cell r="F531">
            <v>10000</v>
          </cell>
          <cell r="G531" t="str">
            <v>A</v>
          </cell>
          <cell r="I531" t="str">
            <v>cái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E532" t="str">
            <v>O-VX2</v>
          </cell>
          <cell r="F532">
            <v>75000</v>
          </cell>
          <cell r="G532" t="str">
            <v>A</v>
          </cell>
          <cell r="I532" t="str">
            <v>bì</v>
          </cell>
          <cell r="J532">
            <v>1</v>
          </cell>
          <cell r="K532">
            <v>0</v>
          </cell>
          <cell r="L532">
            <v>1</v>
          </cell>
          <cell r="M532">
            <v>0</v>
          </cell>
        </row>
        <row r="533">
          <cell r="E533" t="str">
            <v>O-VX3</v>
          </cell>
          <cell r="F533">
            <v>250000</v>
          </cell>
          <cell r="G533" t="str">
            <v>A</v>
          </cell>
          <cell r="I533" t="str">
            <v>bì</v>
          </cell>
          <cell r="J533">
            <v>0</v>
          </cell>
          <cell r="K533">
            <v>1</v>
          </cell>
          <cell r="L533">
            <v>1</v>
          </cell>
          <cell r="M533">
            <v>0</v>
          </cell>
        </row>
        <row r="534">
          <cell r="E534" t="str">
            <v>O-RV4</v>
          </cell>
          <cell r="F534">
            <v>70000</v>
          </cell>
          <cell r="G534" t="str">
            <v>A</v>
          </cell>
          <cell r="I534" t="str">
            <v>cái</v>
          </cell>
          <cell r="J534">
            <v>6</v>
          </cell>
          <cell r="K534">
            <v>0</v>
          </cell>
          <cell r="L534">
            <v>1</v>
          </cell>
          <cell r="M534">
            <v>5</v>
          </cell>
        </row>
        <row r="535">
          <cell r="E535" t="str">
            <v>O-RV5</v>
          </cell>
          <cell r="F535">
            <v>75000</v>
          </cell>
          <cell r="G535" t="str">
            <v>A</v>
          </cell>
          <cell r="I535" t="str">
            <v>cái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E536" t="str">
            <v>PP-GF20</v>
          </cell>
          <cell r="F536">
            <v>3600000</v>
          </cell>
          <cell r="G536" t="str">
            <v>W</v>
          </cell>
          <cell r="I536" t="str">
            <v>cái</v>
          </cell>
          <cell r="J536">
            <v>2</v>
          </cell>
          <cell r="K536">
            <v>0</v>
          </cell>
          <cell r="L536">
            <v>0</v>
          </cell>
          <cell r="M536">
            <v>2</v>
          </cell>
        </row>
        <row r="537">
          <cell r="E537" t="str">
            <v>O-15A-20A</v>
          </cell>
          <cell r="F537">
            <v>80000</v>
          </cell>
          <cell r="G537" t="str">
            <v>E</v>
          </cell>
          <cell r="I537" t="str">
            <v>cái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E538" t="str">
            <v>O-NT21</v>
          </cell>
          <cell r="F538">
            <v>2500</v>
          </cell>
          <cell r="G538" t="str">
            <v>W</v>
          </cell>
          <cell r="I538" t="str">
            <v>cái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E539" t="str">
            <v>O-SR-918</v>
          </cell>
          <cell r="F539">
            <v>700000</v>
          </cell>
          <cell r="G539" t="str">
            <v>SPAT</v>
          </cell>
          <cell r="I539" t="str">
            <v>cái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E540" t="str">
            <v>O-FJ-T09B2</v>
          </cell>
          <cell r="F540">
            <v>5500000</v>
          </cell>
          <cell r="G540" t="str">
            <v>O</v>
          </cell>
          <cell r="I540" t="str">
            <v>cái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E541" t="str">
            <v>O-0518/1218</v>
          </cell>
          <cell r="F541">
            <v>537000</v>
          </cell>
          <cell r="G541" t="str">
            <v>O</v>
          </cell>
          <cell r="I541" t="str">
            <v>cái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E542" t="str">
            <v>O-XR20CX</v>
          </cell>
          <cell r="F542">
            <v>2250000</v>
          </cell>
          <cell r="G542" t="str">
            <v>SPCT</v>
          </cell>
          <cell r="I542" t="str">
            <v>cái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E543" t="str">
            <v>O-XR40CX</v>
          </cell>
          <cell r="F543">
            <v>2450000</v>
          </cell>
          <cell r="G543" t="str">
            <v>SPCT</v>
          </cell>
          <cell r="I543" t="str">
            <v>cái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E544" t="str">
            <v>Senko-2</v>
          </cell>
          <cell r="F544">
            <v>600000</v>
          </cell>
          <cell r="G544" t="str">
            <v>E</v>
          </cell>
          <cell r="I544" t="str">
            <v>cái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E545" t="str">
            <v>TKN-05</v>
          </cell>
          <cell r="F545">
            <v>2500</v>
          </cell>
          <cell r="G545" t="str">
            <v>A</v>
          </cell>
          <cell r="I545" t="str">
            <v>bì</v>
          </cell>
          <cell r="J545">
            <v>150</v>
          </cell>
          <cell r="K545">
            <v>0</v>
          </cell>
          <cell r="L545">
            <v>50</v>
          </cell>
          <cell r="M545">
            <v>100</v>
          </cell>
        </row>
        <row r="546">
          <cell r="E546" t="str">
            <v>TKN-04</v>
          </cell>
          <cell r="F546">
            <v>2000</v>
          </cell>
          <cell r="G546" t="str">
            <v>A</v>
          </cell>
          <cell r="I546" t="str">
            <v>bì</v>
          </cell>
          <cell r="J546">
            <v>508</v>
          </cell>
          <cell r="K546">
            <v>0</v>
          </cell>
          <cell r="L546">
            <v>40</v>
          </cell>
          <cell r="M546">
            <v>468</v>
          </cell>
        </row>
        <row r="547">
          <cell r="E547" t="str">
            <v>TKN-03</v>
          </cell>
          <cell r="F547">
            <v>1500</v>
          </cell>
          <cell r="G547" t="str">
            <v>A</v>
          </cell>
          <cell r="I547" t="str">
            <v>bì</v>
          </cell>
          <cell r="J547">
            <v>20</v>
          </cell>
          <cell r="K547">
            <v>0</v>
          </cell>
          <cell r="L547">
            <v>0</v>
          </cell>
          <cell r="M547">
            <v>20</v>
          </cell>
        </row>
        <row r="548">
          <cell r="E548" t="str">
            <v>O-VX5</v>
          </cell>
          <cell r="F548">
            <v>250000</v>
          </cell>
          <cell r="G548" t="str">
            <v>A</v>
          </cell>
          <cell r="I548" t="str">
            <v>bì</v>
          </cell>
          <cell r="J548">
            <v>2</v>
          </cell>
          <cell r="K548">
            <v>0</v>
          </cell>
          <cell r="L548">
            <v>0</v>
          </cell>
          <cell r="M548">
            <v>2</v>
          </cell>
        </row>
        <row r="549">
          <cell r="E549" t="str">
            <v>O-SML</v>
          </cell>
          <cell r="F549">
            <v>230000</v>
          </cell>
          <cell r="G549" t="str">
            <v>SPCT</v>
          </cell>
          <cell r="I549" t="str">
            <v>cái</v>
          </cell>
          <cell r="J549">
            <v>20</v>
          </cell>
          <cell r="K549">
            <v>0</v>
          </cell>
          <cell r="L549">
            <v>0</v>
          </cell>
          <cell r="M549">
            <v>20</v>
          </cell>
        </row>
        <row r="550">
          <cell r="E550" t="str">
            <v>O-DTS107</v>
          </cell>
          <cell r="F550">
            <v>325000</v>
          </cell>
          <cell r="G550" t="str">
            <v>E</v>
          </cell>
          <cell r="I550" t="str">
            <v>cái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</row>
        <row r="551">
          <cell r="E551" t="str">
            <v>O-R34</v>
          </cell>
          <cell r="F551">
            <v>230000</v>
          </cell>
          <cell r="G551" t="str">
            <v>W</v>
          </cell>
          <cell r="I551" t="str">
            <v>cái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E552" t="str">
            <v>D65</v>
          </cell>
          <cell r="F552">
            <v>350000</v>
          </cell>
          <cell r="G552" t="str">
            <v>SPBC</v>
          </cell>
          <cell r="I552" t="str">
            <v>cái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E553" t="str">
            <v>K-168</v>
          </cell>
          <cell r="F553">
            <v>250000</v>
          </cell>
          <cell r="G553" t="str">
            <v>T</v>
          </cell>
          <cell r="I553" t="str">
            <v>cái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E554" t="str">
            <v>T-KRIVE</v>
          </cell>
          <cell r="F554">
            <v>80000</v>
          </cell>
          <cell r="G554" t="str">
            <v>T</v>
          </cell>
          <cell r="I554" t="str">
            <v>cái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E555" t="str">
            <v>BNC</v>
          </cell>
          <cell r="F555">
            <v>1200000</v>
          </cell>
          <cell r="G555" t="str">
            <v>SPAT</v>
          </cell>
          <cell r="I555" t="str">
            <v>cái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E556" t="str">
            <v>3.5-2AV</v>
          </cell>
          <cell r="F556">
            <v>2240000</v>
          </cell>
          <cell r="G556" t="str">
            <v>SPAT</v>
          </cell>
          <cell r="I556" t="str">
            <v>cái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E557" t="str">
            <v>ĐL-18W</v>
          </cell>
          <cell r="G557" t="str">
            <v>E</v>
          </cell>
          <cell r="I557" t="str">
            <v>cái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E558" t="str">
            <v>P-20</v>
          </cell>
          <cell r="F558">
            <v>35000</v>
          </cell>
          <cell r="G558" t="str">
            <v>SPXNT</v>
          </cell>
          <cell r="I558" t="str">
            <v>cái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E559" t="str">
            <v>MSN-49</v>
          </cell>
          <cell r="F559">
            <v>20000</v>
          </cell>
          <cell r="G559" t="str">
            <v>A</v>
          </cell>
          <cell r="I559" t="str">
            <v>cái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E560" t="str">
            <v>BL200X50</v>
          </cell>
          <cell r="F560">
            <v>210000</v>
          </cell>
          <cell r="G560" t="str">
            <v>SPXNT</v>
          </cell>
          <cell r="I560" t="str">
            <v>cái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E561" t="str">
            <v>BL70X80</v>
          </cell>
          <cell r="F561">
            <v>500000</v>
          </cell>
          <cell r="G561" t="str">
            <v>SPXNT</v>
          </cell>
          <cell r="I561" t="str">
            <v>cái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E562" t="str">
            <v>T775b2040</v>
          </cell>
          <cell r="F562">
            <v>14500000</v>
          </cell>
          <cell r="G562" t="str">
            <v>SPĐH</v>
          </cell>
          <cell r="I562" t="str">
            <v>cái</v>
          </cell>
          <cell r="J562">
            <v>1</v>
          </cell>
          <cell r="K562">
            <v>0</v>
          </cell>
          <cell r="L562">
            <v>0</v>
          </cell>
          <cell r="M562">
            <v>1</v>
          </cell>
        </row>
        <row r="563">
          <cell r="E563" t="str">
            <v>T775U2006</v>
          </cell>
          <cell r="F563">
            <v>12650000</v>
          </cell>
          <cell r="G563" t="str">
            <v>SPĐH</v>
          </cell>
          <cell r="I563" t="str">
            <v>cái</v>
          </cell>
          <cell r="J563">
            <v>2</v>
          </cell>
          <cell r="K563">
            <v>0</v>
          </cell>
          <cell r="L563">
            <v>0</v>
          </cell>
          <cell r="M563">
            <v>2</v>
          </cell>
        </row>
        <row r="564">
          <cell r="E564" t="str">
            <v>6207E</v>
          </cell>
          <cell r="F564">
            <v>85000</v>
          </cell>
          <cell r="G564" t="str">
            <v>A</v>
          </cell>
          <cell r="I564" t="str">
            <v>cái</v>
          </cell>
          <cell r="J564">
            <v>3</v>
          </cell>
          <cell r="K564">
            <v>0</v>
          </cell>
          <cell r="L564">
            <v>1</v>
          </cell>
          <cell r="M564">
            <v>2</v>
          </cell>
        </row>
        <row r="565">
          <cell r="E565" t="str">
            <v>CORN - 21</v>
          </cell>
          <cell r="F565">
            <v>12000</v>
          </cell>
          <cell r="G565" t="str">
            <v>W</v>
          </cell>
          <cell r="I565" t="str">
            <v>cái</v>
          </cell>
          <cell r="J565">
            <v>8</v>
          </cell>
          <cell r="K565">
            <v>0</v>
          </cell>
          <cell r="L565">
            <v>0</v>
          </cell>
          <cell r="M565">
            <v>8</v>
          </cell>
        </row>
        <row r="566">
          <cell r="E566" t="str">
            <v>MSN - 21</v>
          </cell>
          <cell r="F566">
            <v>4000</v>
          </cell>
          <cell r="G566" t="str">
            <v>W</v>
          </cell>
          <cell r="I566" t="str">
            <v>cái</v>
          </cell>
          <cell r="J566">
            <v>0</v>
          </cell>
          <cell r="K566">
            <v>20</v>
          </cell>
          <cell r="L566">
            <v>0</v>
          </cell>
          <cell r="M566">
            <v>20</v>
          </cell>
        </row>
        <row r="567">
          <cell r="E567" t="str">
            <v>MSN - 27</v>
          </cell>
          <cell r="F567">
            <v>5000</v>
          </cell>
          <cell r="G567" t="str">
            <v>W</v>
          </cell>
          <cell r="I567" t="str">
            <v>cái</v>
          </cell>
          <cell r="J567">
            <v>0</v>
          </cell>
          <cell r="K567">
            <v>20</v>
          </cell>
          <cell r="L567">
            <v>0</v>
          </cell>
          <cell r="M567">
            <v>20</v>
          </cell>
        </row>
        <row r="568">
          <cell r="E568" t="str">
            <v>060B017166C</v>
          </cell>
          <cell r="F568">
            <v>2500000</v>
          </cell>
          <cell r="G568" t="str">
            <v>SPĐH</v>
          </cell>
          <cell r="I568" t="str">
            <v>cái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E569" t="str">
            <v>M12KS04</v>
          </cell>
          <cell r="G569" t="str">
            <v>E</v>
          </cell>
          <cell r="I569" t="str">
            <v>cái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E570" t="str">
            <v>PCE - 16A</v>
          </cell>
          <cell r="F570">
            <v>6527847.7999999998</v>
          </cell>
          <cell r="G570" t="str">
            <v>E</v>
          </cell>
          <cell r="I570" t="str">
            <v>cái</v>
          </cell>
          <cell r="J570">
            <v>1</v>
          </cell>
          <cell r="K570">
            <v>0</v>
          </cell>
          <cell r="L570">
            <v>0</v>
          </cell>
          <cell r="M570">
            <v>1</v>
          </cell>
        </row>
        <row r="571">
          <cell r="E571" t="str">
            <v>YSSEP323</v>
          </cell>
          <cell r="G571" t="str">
            <v>E</v>
          </cell>
          <cell r="I571" t="str">
            <v>cái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E572" t="str">
            <v>V2.5cm</v>
          </cell>
          <cell r="F572">
            <v>42000</v>
          </cell>
          <cell r="G572" t="str">
            <v>B</v>
          </cell>
          <cell r="I572" t="str">
            <v>cuộn</v>
          </cell>
          <cell r="J572">
            <v>31</v>
          </cell>
          <cell r="K572">
            <v>0</v>
          </cell>
          <cell r="L572">
            <v>0</v>
          </cell>
          <cell r="M572">
            <v>31</v>
          </cell>
        </row>
        <row r="573">
          <cell r="E573" t="str">
            <v>500-5GT</v>
          </cell>
          <cell r="F573">
            <v>105000</v>
          </cell>
          <cell r="G573" t="str">
            <v>A</v>
          </cell>
          <cell r="I573" t="str">
            <v>Sợi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</row>
        <row r="574">
          <cell r="E574" t="str">
            <v>BC42</v>
          </cell>
          <cell r="F574">
            <v>5000</v>
          </cell>
          <cell r="G574" t="str">
            <v>A</v>
          </cell>
          <cell r="I574" t="str">
            <v>cái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E575" t="str">
            <v>ĐA2.5cm</v>
          </cell>
          <cell r="F575">
            <v>42000</v>
          </cell>
          <cell r="G575" t="str">
            <v>B</v>
          </cell>
          <cell r="I575" t="str">
            <v>cuộn</v>
          </cell>
          <cell r="J575">
            <v>69</v>
          </cell>
          <cell r="K575">
            <v>0</v>
          </cell>
          <cell r="L575">
            <v>0</v>
          </cell>
          <cell r="M575">
            <v>69</v>
          </cell>
        </row>
        <row r="576">
          <cell r="E576" t="str">
            <v>ĐO2.5cm</v>
          </cell>
          <cell r="F576">
            <v>42000</v>
          </cell>
          <cell r="G576" t="str">
            <v>B</v>
          </cell>
          <cell r="I576" t="str">
            <v>cuộn</v>
          </cell>
          <cell r="J576">
            <v>28</v>
          </cell>
          <cell r="K576">
            <v>0</v>
          </cell>
          <cell r="L576">
            <v>0</v>
          </cell>
          <cell r="M576">
            <v>28</v>
          </cell>
        </row>
        <row r="577">
          <cell r="E577" t="str">
            <v>X2.5cm</v>
          </cell>
          <cell r="F577">
            <v>42000</v>
          </cell>
          <cell r="G577" t="str">
            <v>B</v>
          </cell>
          <cell r="I577" t="str">
            <v>cuộn</v>
          </cell>
          <cell r="J577">
            <v>15</v>
          </cell>
          <cell r="K577">
            <v>0</v>
          </cell>
          <cell r="L577">
            <v>0</v>
          </cell>
          <cell r="M577">
            <v>15</v>
          </cell>
        </row>
        <row r="578">
          <cell r="E578" t="str">
            <v>XB2.5cm</v>
          </cell>
          <cell r="F578">
            <v>42000</v>
          </cell>
          <cell r="G578" t="str">
            <v>B</v>
          </cell>
          <cell r="I578" t="str">
            <v>cuộn</v>
          </cell>
          <cell r="J578">
            <v>8</v>
          </cell>
          <cell r="K578">
            <v>0</v>
          </cell>
          <cell r="L578">
            <v>0</v>
          </cell>
          <cell r="M578">
            <v>8</v>
          </cell>
        </row>
        <row r="579">
          <cell r="E579" t="str">
            <v>MS603-3</v>
          </cell>
          <cell r="F579">
            <v>33000</v>
          </cell>
          <cell r="G579" t="str">
            <v>SPBC</v>
          </cell>
          <cell r="I579" t="str">
            <v>cái</v>
          </cell>
          <cell r="J579">
            <v>26</v>
          </cell>
          <cell r="K579">
            <v>0</v>
          </cell>
          <cell r="L579">
            <v>0</v>
          </cell>
          <cell r="M579">
            <v>26</v>
          </cell>
        </row>
        <row r="580">
          <cell r="E580" t="str">
            <v>MS480-2</v>
          </cell>
          <cell r="G580" t="str">
            <v>SPBC</v>
          </cell>
          <cell r="I580" t="str">
            <v>cái</v>
          </cell>
          <cell r="J580">
            <v>13</v>
          </cell>
          <cell r="K580">
            <v>0</v>
          </cell>
          <cell r="L580">
            <v>0</v>
          </cell>
          <cell r="M580">
            <v>13</v>
          </cell>
        </row>
        <row r="581">
          <cell r="E581" t="str">
            <v>CC01</v>
          </cell>
          <cell r="F581">
            <v>22500</v>
          </cell>
          <cell r="G581" t="str">
            <v>O</v>
          </cell>
          <cell r="I581" t="str">
            <v>cái</v>
          </cell>
          <cell r="J581">
            <v>4</v>
          </cell>
          <cell r="K581">
            <v>0</v>
          </cell>
          <cell r="L581">
            <v>0</v>
          </cell>
          <cell r="M581">
            <v>4</v>
          </cell>
        </row>
        <row r="582">
          <cell r="E582" t="str">
            <v>SP-02</v>
          </cell>
          <cell r="F582">
            <v>75000</v>
          </cell>
          <cell r="G582" t="str">
            <v>A</v>
          </cell>
          <cell r="I582" t="str">
            <v>bì</v>
          </cell>
          <cell r="J582">
            <v>5</v>
          </cell>
          <cell r="K582">
            <v>0</v>
          </cell>
          <cell r="L582">
            <v>1</v>
          </cell>
          <cell r="M582">
            <v>4</v>
          </cell>
        </row>
        <row r="583">
          <cell r="E583" t="str">
            <v>SP-03</v>
          </cell>
          <cell r="F583">
            <v>370000</v>
          </cell>
          <cell r="G583" t="str">
            <v>SPAT</v>
          </cell>
          <cell r="I583" t="str">
            <v>cái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E584" t="str">
            <v>SP-2012</v>
          </cell>
          <cell r="F584">
            <v>2240000</v>
          </cell>
          <cell r="G584" t="str">
            <v>SPAT</v>
          </cell>
          <cell r="I584" t="str">
            <v>cái</v>
          </cell>
          <cell r="J584">
            <v>3</v>
          </cell>
          <cell r="K584">
            <v>0</v>
          </cell>
          <cell r="L584">
            <v>0</v>
          </cell>
          <cell r="M584">
            <v>3</v>
          </cell>
        </row>
        <row r="585">
          <cell r="E585" t="str">
            <v>SPC-24Q</v>
          </cell>
          <cell r="F585">
            <v>9300000</v>
          </cell>
          <cell r="G585" t="str">
            <v>SPBC</v>
          </cell>
          <cell r="I585" t="str">
            <v>cái</v>
          </cell>
          <cell r="J585">
            <v>4</v>
          </cell>
          <cell r="K585">
            <v>0</v>
          </cell>
          <cell r="L585">
            <v>0</v>
          </cell>
          <cell r="M585">
            <v>4</v>
          </cell>
        </row>
        <row r="586">
          <cell r="E586" t="str">
            <v>DCP-DIMM</v>
          </cell>
          <cell r="F586">
            <v>1573000</v>
          </cell>
          <cell r="G586" t="str">
            <v>SPBC</v>
          </cell>
          <cell r="I586" t="str">
            <v>cái</v>
          </cell>
          <cell r="J586">
            <v>1</v>
          </cell>
          <cell r="K586">
            <v>0</v>
          </cell>
          <cell r="L586">
            <v>0</v>
          </cell>
          <cell r="M586">
            <v>1</v>
          </cell>
        </row>
        <row r="587">
          <cell r="E587" t="str">
            <v>DCP-CZM</v>
          </cell>
          <cell r="F587">
            <v>1295000</v>
          </cell>
          <cell r="G587" t="str">
            <v>SPBC</v>
          </cell>
          <cell r="I587" t="str">
            <v>cái</v>
          </cell>
          <cell r="J587">
            <v>2</v>
          </cell>
          <cell r="K587">
            <v>0</v>
          </cell>
          <cell r="L587">
            <v>0</v>
          </cell>
          <cell r="M587">
            <v>2</v>
          </cell>
        </row>
        <row r="588">
          <cell r="E588" t="str">
            <v>DCP-R2ML</v>
          </cell>
          <cell r="F588">
            <v>1325000</v>
          </cell>
          <cell r="G588" t="str">
            <v>SPBC</v>
          </cell>
          <cell r="I588" t="str">
            <v>cái</v>
          </cell>
          <cell r="J588">
            <v>4</v>
          </cell>
          <cell r="K588">
            <v>0</v>
          </cell>
          <cell r="L588">
            <v>0</v>
          </cell>
          <cell r="M588">
            <v>4</v>
          </cell>
        </row>
        <row r="589">
          <cell r="E589" t="str">
            <v>2412E</v>
          </cell>
          <cell r="F589">
            <v>610000</v>
          </cell>
          <cell r="G589" t="str">
            <v>SPBC</v>
          </cell>
          <cell r="I589" t="str">
            <v>đầu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</row>
        <row r="590">
          <cell r="E590" t="str">
            <v>PPE-1</v>
          </cell>
          <cell r="F590">
            <v>615500</v>
          </cell>
          <cell r="G590" t="str">
            <v>SPBC</v>
          </cell>
          <cell r="I590" t="str">
            <v>cái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</row>
        <row r="591">
          <cell r="E591" t="str">
            <v>AH0127</v>
          </cell>
          <cell r="F591">
            <v>176000</v>
          </cell>
          <cell r="G591" t="str">
            <v>SPBC</v>
          </cell>
          <cell r="I591" t="str">
            <v>cái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</row>
        <row r="592">
          <cell r="E592" t="str">
            <v>Đ-12VDC</v>
          </cell>
          <cell r="F592">
            <v>330000</v>
          </cell>
          <cell r="G592" t="str">
            <v>SPBC</v>
          </cell>
          <cell r="I592" t="str">
            <v>cái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</row>
        <row r="593">
          <cell r="E593" t="str">
            <v>C-12VDC</v>
          </cell>
          <cell r="F593">
            <v>330000</v>
          </cell>
          <cell r="G593" t="str">
            <v>SPBC</v>
          </cell>
          <cell r="I593" t="str">
            <v>cái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</row>
        <row r="594">
          <cell r="E594" t="str">
            <v>SP-06EA505674</v>
          </cell>
          <cell r="F594">
            <v>9200000</v>
          </cell>
          <cell r="G594" t="str">
            <v>SPĐH</v>
          </cell>
          <cell r="I594" t="str">
            <v>cái</v>
          </cell>
          <cell r="J594">
            <v>4</v>
          </cell>
          <cell r="K594">
            <v>0</v>
          </cell>
          <cell r="L594">
            <v>0</v>
          </cell>
          <cell r="M594">
            <v>4</v>
          </cell>
        </row>
        <row r="595">
          <cell r="E595" t="str">
            <v>404A</v>
          </cell>
          <cell r="F595">
            <v>2972000</v>
          </cell>
          <cell r="G595" t="str">
            <v>SPĐH</v>
          </cell>
          <cell r="I595" t="str">
            <v>bình</v>
          </cell>
          <cell r="J595">
            <v>2</v>
          </cell>
          <cell r="K595">
            <v>0</v>
          </cell>
          <cell r="L595">
            <v>0</v>
          </cell>
          <cell r="M595">
            <v>2</v>
          </cell>
        </row>
        <row r="596">
          <cell r="E596" t="str">
            <v>410A</v>
          </cell>
          <cell r="F596">
            <v>2475000</v>
          </cell>
          <cell r="G596" t="str">
            <v>SPĐH</v>
          </cell>
          <cell r="I596" t="str">
            <v>bình</v>
          </cell>
          <cell r="J596">
            <v>1</v>
          </cell>
          <cell r="K596">
            <v>0</v>
          </cell>
          <cell r="L596">
            <v>0</v>
          </cell>
          <cell r="M596">
            <v>1</v>
          </cell>
        </row>
        <row r="597">
          <cell r="E597" t="str">
            <v>023Z0071</v>
          </cell>
          <cell r="F597">
            <v>850000</v>
          </cell>
          <cell r="G597" t="str">
            <v>SPĐH</v>
          </cell>
          <cell r="I597" t="str">
            <v>cái</v>
          </cell>
          <cell r="J597">
            <v>21</v>
          </cell>
          <cell r="K597">
            <v>0</v>
          </cell>
          <cell r="L597">
            <v>0</v>
          </cell>
          <cell r="M597">
            <v>21</v>
          </cell>
        </row>
        <row r="598">
          <cell r="E598" t="str">
            <v>023Z00115</v>
          </cell>
          <cell r="F598">
            <v>1400000</v>
          </cell>
          <cell r="G598" t="str">
            <v>SPĐH</v>
          </cell>
          <cell r="I598" t="str">
            <v>cái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</row>
        <row r="599">
          <cell r="E599">
            <v>2901108400</v>
          </cell>
          <cell r="F599">
            <v>17518400</v>
          </cell>
          <cell r="G599" t="str">
            <v>SPNK</v>
          </cell>
          <cell r="H599">
            <v>2901108400</v>
          </cell>
          <cell r="I599" t="str">
            <v>cái</v>
          </cell>
          <cell r="J599">
            <v>3</v>
          </cell>
          <cell r="K599">
            <v>0</v>
          </cell>
          <cell r="L599">
            <v>0</v>
          </cell>
          <cell r="M599">
            <v>3</v>
          </cell>
        </row>
        <row r="600">
          <cell r="E600">
            <v>2901074900</v>
          </cell>
          <cell r="F600">
            <v>5802100</v>
          </cell>
          <cell r="G600" t="str">
            <v>SPNK</v>
          </cell>
          <cell r="H600">
            <v>2901074900</v>
          </cell>
          <cell r="I600" t="str">
            <v>cái</v>
          </cell>
          <cell r="J600">
            <v>4</v>
          </cell>
          <cell r="K600">
            <v>0</v>
          </cell>
          <cell r="L600">
            <v>0</v>
          </cell>
          <cell r="M600">
            <v>4</v>
          </cell>
        </row>
        <row r="601">
          <cell r="E601">
            <v>2230501591</v>
          </cell>
          <cell r="F601">
            <v>33272900</v>
          </cell>
          <cell r="G601" t="str">
            <v>SPNK</v>
          </cell>
          <cell r="H601">
            <v>2230501871</v>
          </cell>
          <cell r="I601" t="str">
            <v>cái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</row>
        <row r="602">
          <cell r="E602">
            <v>2901108901</v>
          </cell>
          <cell r="F602">
            <v>85709900</v>
          </cell>
          <cell r="G602" t="str">
            <v>SPNK</v>
          </cell>
          <cell r="H602">
            <v>2901108901</v>
          </cell>
          <cell r="I602" t="str">
            <v>cái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</row>
        <row r="603">
          <cell r="E603">
            <v>2901146000</v>
          </cell>
          <cell r="F603">
            <v>3012400</v>
          </cell>
          <cell r="G603" t="str">
            <v>SPNK</v>
          </cell>
          <cell r="H603">
            <v>2901146000</v>
          </cell>
          <cell r="I603" t="str">
            <v>cái</v>
          </cell>
          <cell r="J603">
            <v>4</v>
          </cell>
          <cell r="K603">
            <v>0</v>
          </cell>
          <cell r="L603">
            <v>0</v>
          </cell>
          <cell r="M603">
            <v>4</v>
          </cell>
        </row>
        <row r="604">
          <cell r="E604" t="str">
            <v>LLT-5-20</v>
          </cell>
          <cell r="F604">
            <v>22336200</v>
          </cell>
          <cell r="G604" t="str">
            <v>W</v>
          </cell>
          <cell r="I604" t="str">
            <v>cái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E605" t="str">
            <v>LLT-0.2-20</v>
          </cell>
          <cell r="F605">
            <v>2483000</v>
          </cell>
          <cell r="G605" t="str">
            <v>W</v>
          </cell>
          <cell r="I605" t="str">
            <v>cái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E606" t="str">
            <v xml:space="preserve"> P/N: 96586306</v>
          </cell>
          <cell r="G606" t="str">
            <v>W</v>
          </cell>
          <cell r="I606" t="str">
            <v>cái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</row>
        <row r="607">
          <cell r="E607" t="str">
            <v>SC4/2</v>
          </cell>
          <cell r="F607">
            <v>4450000</v>
          </cell>
          <cell r="G607" t="str">
            <v>W</v>
          </cell>
          <cell r="I607" t="str">
            <v>cái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E608" t="str">
            <v>B-80</v>
          </cell>
          <cell r="G608" t="str">
            <v>W</v>
          </cell>
          <cell r="I608" t="str">
            <v>cái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E609" t="str">
            <v>C-20</v>
          </cell>
          <cell r="F609">
            <v>15000</v>
          </cell>
          <cell r="G609" t="str">
            <v>SPXNT</v>
          </cell>
          <cell r="I609" t="str">
            <v>cái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</row>
        <row r="610">
          <cell r="E610" t="str">
            <v>XNT-001</v>
          </cell>
          <cell r="F610">
            <v>35000</v>
          </cell>
          <cell r="G610" t="str">
            <v>SPXNT</v>
          </cell>
          <cell r="I610" t="str">
            <v>bộ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E611" t="str">
            <v>T-U01</v>
          </cell>
          <cell r="F611">
            <v>20000</v>
          </cell>
          <cell r="G611" t="str">
            <v>T</v>
          </cell>
          <cell r="I611" t="str">
            <v>cái</v>
          </cell>
          <cell r="J611">
            <v>24</v>
          </cell>
          <cell r="K611">
            <v>0</v>
          </cell>
          <cell r="L611">
            <v>0</v>
          </cell>
          <cell r="M611">
            <v>24</v>
          </cell>
        </row>
        <row r="612">
          <cell r="E612" t="str">
            <v>T-AQ02</v>
          </cell>
          <cell r="F612">
            <v>1300000</v>
          </cell>
          <cell r="G612" t="str">
            <v>T</v>
          </cell>
          <cell r="I612" t="str">
            <v>cái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E613" t="str">
            <v>T-BV15</v>
          </cell>
          <cell r="F613">
            <v>20000</v>
          </cell>
          <cell r="G613" t="str">
            <v>T</v>
          </cell>
          <cell r="I613" t="str">
            <v>cái</v>
          </cell>
          <cell r="J613">
            <v>10</v>
          </cell>
          <cell r="K613">
            <v>0</v>
          </cell>
          <cell r="L613">
            <v>0</v>
          </cell>
          <cell r="M613">
            <v>10</v>
          </cell>
        </row>
        <row r="614">
          <cell r="E614" t="str">
            <v>T-BN7</v>
          </cell>
          <cell r="F614">
            <v>20000</v>
          </cell>
          <cell r="G614" t="str">
            <v>T</v>
          </cell>
          <cell r="I614" t="str">
            <v>cái</v>
          </cell>
          <cell r="J614">
            <v>10</v>
          </cell>
          <cell r="K614">
            <v>0</v>
          </cell>
          <cell r="L614">
            <v>0</v>
          </cell>
          <cell r="M614">
            <v>10</v>
          </cell>
        </row>
        <row r="615">
          <cell r="E615" t="str">
            <v>T-60w</v>
          </cell>
          <cell r="F615">
            <v>165000</v>
          </cell>
          <cell r="G615" t="str">
            <v>T</v>
          </cell>
          <cell r="I615" t="str">
            <v>cái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E616" t="str">
            <v>T-MA200</v>
          </cell>
          <cell r="F616">
            <v>95000</v>
          </cell>
          <cell r="G616" t="str">
            <v>T</v>
          </cell>
          <cell r="I616" t="str">
            <v>cái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E617" t="str">
            <v>T-86</v>
          </cell>
          <cell r="F617">
            <v>210000</v>
          </cell>
          <cell r="G617" t="str">
            <v>T</v>
          </cell>
          <cell r="I617" t="str">
            <v>cái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E618" t="str">
            <v>T-87</v>
          </cell>
          <cell r="F618">
            <v>210000</v>
          </cell>
          <cell r="G618" t="str">
            <v>T</v>
          </cell>
          <cell r="I618" t="str">
            <v>cái</v>
          </cell>
          <cell r="J618">
            <v>11</v>
          </cell>
          <cell r="K618">
            <v>0</v>
          </cell>
          <cell r="L618">
            <v>0</v>
          </cell>
          <cell r="M618">
            <v>11</v>
          </cell>
        </row>
        <row r="619">
          <cell r="E619" t="str">
            <v>T-KS3</v>
          </cell>
          <cell r="F619">
            <v>28000</v>
          </cell>
          <cell r="G619" t="str">
            <v>T</v>
          </cell>
          <cell r="I619" t="str">
            <v>cái</v>
          </cell>
          <cell r="J619">
            <v>70</v>
          </cell>
          <cell r="K619">
            <v>0</v>
          </cell>
          <cell r="L619">
            <v>0</v>
          </cell>
          <cell r="M619">
            <v>70</v>
          </cell>
        </row>
        <row r="620">
          <cell r="E620" t="str">
            <v>T-KS4</v>
          </cell>
          <cell r="F620">
            <v>31000</v>
          </cell>
          <cell r="G620" t="str">
            <v>T</v>
          </cell>
          <cell r="I620" t="str">
            <v>cái</v>
          </cell>
          <cell r="J620">
            <v>55</v>
          </cell>
          <cell r="K620">
            <v>0</v>
          </cell>
          <cell r="L620">
            <v>0</v>
          </cell>
          <cell r="M620">
            <v>55</v>
          </cell>
        </row>
        <row r="621">
          <cell r="E621" t="str">
            <v>T-KS5</v>
          </cell>
          <cell r="F621">
            <v>43000</v>
          </cell>
          <cell r="G621" t="str">
            <v>T</v>
          </cell>
          <cell r="I621" t="str">
            <v>cái</v>
          </cell>
          <cell r="J621">
            <v>35</v>
          </cell>
          <cell r="K621">
            <v>0</v>
          </cell>
          <cell r="L621">
            <v>0</v>
          </cell>
          <cell r="M621">
            <v>35</v>
          </cell>
        </row>
        <row r="622">
          <cell r="E622" t="str">
            <v>T-KS6</v>
          </cell>
          <cell r="F622">
            <v>56000</v>
          </cell>
          <cell r="G622" t="str">
            <v>T</v>
          </cell>
          <cell r="I622" t="str">
            <v>cái</v>
          </cell>
          <cell r="J622">
            <v>38</v>
          </cell>
          <cell r="K622">
            <v>0</v>
          </cell>
          <cell r="L622">
            <v>5</v>
          </cell>
          <cell r="M622">
            <v>33</v>
          </cell>
        </row>
        <row r="623">
          <cell r="E623" t="str">
            <v>T-BTD</v>
          </cell>
          <cell r="F623">
            <v>20000</v>
          </cell>
          <cell r="G623" t="str">
            <v>T</v>
          </cell>
          <cell r="I623" t="str">
            <v>cái</v>
          </cell>
          <cell r="J623">
            <v>9</v>
          </cell>
          <cell r="K623">
            <v>0</v>
          </cell>
          <cell r="L623">
            <v>0</v>
          </cell>
          <cell r="M623">
            <v>9</v>
          </cell>
        </row>
        <row r="624">
          <cell r="E624" t="str">
            <v>T-5-20</v>
          </cell>
          <cell r="F624">
            <v>40000</v>
          </cell>
          <cell r="G624" t="str">
            <v>T</v>
          </cell>
          <cell r="I624" t="str">
            <v>cái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</row>
        <row r="625">
          <cell r="E625" t="str">
            <v>T-6-25</v>
          </cell>
          <cell r="F625">
            <v>50000</v>
          </cell>
          <cell r="G625" t="str">
            <v>T</v>
          </cell>
          <cell r="I625" t="str">
            <v>cái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</row>
        <row r="626">
          <cell r="E626" t="str">
            <v>T-5M</v>
          </cell>
          <cell r="F626">
            <v>80000</v>
          </cell>
          <cell r="G626" t="str">
            <v>T</v>
          </cell>
          <cell r="I626" t="str">
            <v>cái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</row>
        <row r="627">
          <cell r="E627" t="str">
            <v>T-MA300</v>
          </cell>
          <cell r="F627">
            <v>300000</v>
          </cell>
          <cell r="G627" t="str">
            <v>T</v>
          </cell>
          <cell r="I627" t="str">
            <v>cái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</row>
        <row r="628">
          <cell r="E628" t="str">
            <v>T-SH01</v>
          </cell>
          <cell r="F628">
            <v>90000</v>
          </cell>
          <cell r="G628" t="str">
            <v>T</v>
          </cell>
          <cell r="I628" t="str">
            <v>cái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</row>
        <row r="629">
          <cell r="E629" t="str">
            <v>T-BS500</v>
          </cell>
          <cell r="F629">
            <v>80000</v>
          </cell>
          <cell r="G629" t="str">
            <v>T</v>
          </cell>
          <cell r="I629" t="str">
            <v>cái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</row>
        <row r="630">
          <cell r="E630" t="str">
            <v>T-LGS</v>
          </cell>
          <cell r="F630">
            <v>300000</v>
          </cell>
          <cell r="G630" t="str">
            <v>T</v>
          </cell>
          <cell r="I630" t="str">
            <v>cái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</row>
        <row r="631">
          <cell r="E631" t="str">
            <v>T-CLT12</v>
          </cell>
          <cell r="F631">
            <v>25000</v>
          </cell>
          <cell r="G631" t="str">
            <v>T</v>
          </cell>
          <cell r="I631" t="str">
            <v>cái</v>
          </cell>
          <cell r="J631">
            <v>9</v>
          </cell>
          <cell r="K631">
            <v>0</v>
          </cell>
          <cell r="L631">
            <v>0</v>
          </cell>
          <cell r="M631">
            <v>9</v>
          </cell>
        </row>
        <row r="632">
          <cell r="E632" t="str">
            <v>T-CLT13</v>
          </cell>
          <cell r="F632">
            <v>17000</v>
          </cell>
          <cell r="G632" t="str">
            <v>T</v>
          </cell>
          <cell r="I632" t="str">
            <v>cái</v>
          </cell>
          <cell r="J632">
            <v>20</v>
          </cell>
          <cell r="K632">
            <v>0</v>
          </cell>
          <cell r="L632">
            <v>0</v>
          </cell>
          <cell r="M632">
            <v>20</v>
          </cell>
        </row>
        <row r="633">
          <cell r="E633" t="str">
            <v>T-KBC</v>
          </cell>
          <cell r="F633">
            <v>280000</v>
          </cell>
          <cell r="G633" t="str">
            <v>T</v>
          </cell>
          <cell r="I633" t="str">
            <v>cái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</row>
        <row r="634">
          <cell r="E634" t="str">
            <v>T-CLR14</v>
          </cell>
          <cell r="F634">
            <v>200000</v>
          </cell>
          <cell r="G634" t="str">
            <v>T</v>
          </cell>
          <cell r="I634" t="str">
            <v>cái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</row>
        <row r="635">
          <cell r="E635" t="str">
            <v>T-CLR18</v>
          </cell>
          <cell r="F635">
            <v>300000</v>
          </cell>
          <cell r="G635" t="str">
            <v>T</v>
          </cell>
          <cell r="I635" t="str">
            <v>cái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</row>
        <row r="636">
          <cell r="E636" t="str">
            <v>T-BL9</v>
          </cell>
          <cell r="F636">
            <v>25000</v>
          </cell>
          <cell r="G636" t="str">
            <v>T</v>
          </cell>
          <cell r="I636" t="str">
            <v>cái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</row>
        <row r="637">
          <cell r="E637" t="str">
            <v>T-100W</v>
          </cell>
          <cell r="F637">
            <v>300000</v>
          </cell>
          <cell r="G637" t="str">
            <v>T</v>
          </cell>
          <cell r="I637" t="str">
            <v>cái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</row>
        <row r="638">
          <cell r="E638" t="str">
            <v>T-BM</v>
          </cell>
          <cell r="F638">
            <v>350000</v>
          </cell>
          <cell r="G638" t="str">
            <v>T</v>
          </cell>
          <cell r="I638" t="str">
            <v>cái</v>
          </cell>
          <cell r="J638">
            <v>1</v>
          </cell>
          <cell r="K638">
            <v>0</v>
          </cell>
          <cell r="L638">
            <v>0</v>
          </cell>
          <cell r="M638">
            <v>1</v>
          </cell>
        </row>
        <row r="639">
          <cell r="E639" t="str">
            <v>T- CLTR8-4</v>
          </cell>
          <cell r="F639">
            <v>900000</v>
          </cell>
          <cell r="G639" t="str">
            <v>T</v>
          </cell>
          <cell r="I639" t="str">
            <v>cái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</row>
        <row r="640">
          <cell r="E640" t="str">
            <v>T-TC</v>
          </cell>
          <cell r="F640">
            <v>50000</v>
          </cell>
          <cell r="G640" t="str">
            <v>T</v>
          </cell>
          <cell r="I640" t="str">
            <v>cái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</row>
        <row r="641">
          <cell r="E641" t="str">
            <v>T-KS</v>
          </cell>
          <cell r="F641">
            <v>110000</v>
          </cell>
          <cell r="G641" t="str">
            <v>T</v>
          </cell>
          <cell r="I641" t="str">
            <v>cái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</row>
        <row r="642">
          <cell r="E642" t="str">
            <v>T-KBT</v>
          </cell>
          <cell r="F642">
            <v>3900000</v>
          </cell>
          <cell r="G642" t="str">
            <v>T</v>
          </cell>
          <cell r="I642" t="str">
            <v>cái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E643" t="str">
            <v>T- TVL</v>
          </cell>
          <cell r="F643">
            <v>40000</v>
          </cell>
          <cell r="G643" t="str">
            <v>T</v>
          </cell>
          <cell r="I643" t="str">
            <v>cái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</row>
        <row r="644">
          <cell r="E644" t="str">
            <v>T-HK3LI</v>
          </cell>
          <cell r="F644">
            <v>30000</v>
          </cell>
          <cell r="G644" t="str">
            <v>T</v>
          </cell>
          <cell r="I644" t="str">
            <v>cái</v>
          </cell>
          <cell r="J644">
            <v>2</v>
          </cell>
          <cell r="K644">
            <v>0</v>
          </cell>
          <cell r="L644">
            <v>0</v>
          </cell>
          <cell r="M644">
            <v>2</v>
          </cell>
        </row>
        <row r="645">
          <cell r="E645" t="str">
            <v>T-HK4LI</v>
          </cell>
          <cell r="F645">
            <v>30000</v>
          </cell>
          <cell r="G645" t="str">
            <v>T</v>
          </cell>
          <cell r="I645" t="str">
            <v>cái</v>
          </cell>
          <cell r="J645">
            <v>3</v>
          </cell>
          <cell r="K645">
            <v>0</v>
          </cell>
          <cell r="L645">
            <v>0</v>
          </cell>
          <cell r="M645">
            <v>3</v>
          </cell>
        </row>
        <row r="646">
          <cell r="E646" t="str">
            <v>T-HK5LI</v>
          </cell>
          <cell r="F646">
            <v>30000</v>
          </cell>
          <cell r="G646" t="str">
            <v>T</v>
          </cell>
          <cell r="I646" t="str">
            <v>cái</v>
          </cell>
          <cell r="J646">
            <v>3</v>
          </cell>
          <cell r="K646">
            <v>0</v>
          </cell>
          <cell r="L646">
            <v>0</v>
          </cell>
          <cell r="M646">
            <v>3</v>
          </cell>
        </row>
        <row r="647">
          <cell r="E647" t="str">
            <v>T-BS200</v>
          </cell>
          <cell r="F647">
            <v>60000</v>
          </cell>
          <cell r="G647" t="str">
            <v>T</v>
          </cell>
          <cell r="I647" t="str">
            <v>cái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</row>
        <row r="648">
          <cell r="E648" t="str">
            <v>T-SGP-8F200</v>
          </cell>
          <cell r="F648">
            <v>350000</v>
          </cell>
          <cell r="G648" t="str">
            <v>T</v>
          </cell>
          <cell r="I648" t="str">
            <v>cái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</row>
        <row r="649">
          <cell r="E649" t="str">
            <v>T-SGP-6F150</v>
          </cell>
          <cell r="F649">
            <v>350000</v>
          </cell>
          <cell r="G649" t="str">
            <v>T</v>
          </cell>
          <cell r="I649" t="str">
            <v>cái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</row>
        <row r="650">
          <cell r="E650" t="str">
            <v>T-CLM12-14</v>
          </cell>
          <cell r="F650">
            <v>25000</v>
          </cell>
          <cell r="G650" t="str">
            <v>T</v>
          </cell>
          <cell r="I650" t="str">
            <v>cái</v>
          </cell>
          <cell r="J650">
            <v>10</v>
          </cell>
          <cell r="K650">
            <v>0</v>
          </cell>
          <cell r="L650">
            <v>0</v>
          </cell>
          <cell r="M650">
            <v>10</v>
          </cell>
        </row>
        <row r="651">
          <cell r="E651" t="str">
            <v>T-KS10</v>
          </cell>
          <cell r="F651">
            <v>40000</v>
          </cell>
          <cell r="G651" t="str">
            <v>T</v>
          </cell>
          <cell r="I651" t="str">
            <v>cái</v>
          </cell>
          <cell r="J651">
            <v>12</v>
          </cell>
          <cell r="K651">
            <v>0</v>
          </cell>
          <cell r="L651">
            <v>5</v>
          </cell>
          <cell r="M651">
            <v>7</v>
          </cell>
        </row>
        <row r="652">
          <cell r="E652" t="str">
            <v>T-KS12</v>
          </cell>
          <cell r="F652">
            <v>70000</v>
          </cell>
          <cell r="G652" t="str">
            <v>T</v>
          </cell>
          <cell r="I652" t="str">
            <v>cái</v>
          </cell>
          <cell r="J652">
            <v>11</v>
          </cell>
          <cell r="K652">
            <v>0</v>
          </cell>
          <cell r="L652">
            <v>0</v>
          </cell>
          <cell r="M652">
            <v>11</v>
          </cell>
        </row>
        <row r="653">
          <cell r="E653" t="str">
            <v>T-ĐK1.5-10</v>
          </cell>
          <cell r="F653">
            <v>150000</v>
          </cell>
          <cell r="G653" t="str">
            <v>T</v>
          </cell>
          <cell r="I653" t="str">
            <v>cái</v>
          </cell>
          <cell r="J653">
            <v>2</v>
          </cell>
          <cell r="K653">
            <v>0</v>
          </cell>
          <cell r="L653">
            <v>0</v>
          </cell>
          <cell r="M653">
            <v>2</v>
          </cell>
        </row>
        <row r="654">
          <cell r="E654" t="str">
            <v>T-ĐK3-16</v>
          </cell>
          <cell r="F654">
            <v>150000</v>
          </cell>
          <cell r="G654" t="str">
            <v>T</v>
          </cell>
          <cell r="I654" t="str">
            <v>cái</v>
          </cell>
          <cell r="J654">
            <v>1</v>
          </cell>
          <cell r="K654">
            <v>0</v>
          </cell>
          <cell r="L654">
            <v>0</v>
          </cell>
          <cell r="M654">
            <v>1</v>
          </cell>
        </row>
        <row r="655">
          <cell r="E655" t="str">
            <v>T-ĐK1.5-13</v>
          </cell>
          <cell r="F655">
            <v>150000</v>
          </cell>
          <cell r="G655" t="str">
            <v>T</v>
          </cell>
          <cell r="I655" t="str">
            <v>cái</v>
          </cell>
          <cell r="J655">
            <v>1</v>
          </cell>
          <cell r="K655">
            <v>0</v>
          </cell>
          <cell r="L655">
            <v>0</v>
          </cell>
          <cell r="M655">
            <v>1</v>
          </cell>
        </row>
        <row r="656">
          <cell r="E656" t="str">
            <v>T-KWT</v>
          </cell>
          <cell r="F656">
            <v>350000</v>
          </cell>
          <cell r="G656" t="str">
            <v>T</v>
          </cell>
          <cell r="I656" t="str">
            <v>cái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</row>
        <row r="657">
          <cell r="E657" t="str">
            <v>SCD</v>
          </cell>
          <cell r="G657" t="str">
            <v>T</v>
          </cell>
          <cell r="I657" t="str">
            <v>cái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E658" t="str">
            <v>T-MK1-12</v>
          </cell>
          <cell r="F658">
            <v>475000</v>
          </cell>
          <cell r="G658" t="str">
            <v>T</v>
          </cell>
          <cell r="I658" t="str">
            <v>bộ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E659" t="str">
            <v>P - 67957</v>
          </cell>
          <cell r="F659">
            <v>190000</v>
          </cell>
          <cell r="G659" t="str">
            <v>T</v>
          </cell>
          <cell r="I659" t="str">
            <v>cái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E660" t="str">
            <v>12x350</v>
          </cell>
          <cell r="F660">
            <v>70000</v>
          </cell>
          <cell r="G660" t="str">
            <v>T</v>
          </cell>
          <cell r="I660" t="str">
            <v>cái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E661" t="str">
            <v>12x260</v>
          </cell>
          <cell r="F661">
            <v>50000</v>
          </cell>
          <cell r="G661" t="str">
            <v>T</v>
          </cell>
          <cell r="I661" t="str">
            <v>cái</v>
          </cell>
          <cell r="J661">
            <v>1</v>
          </cell>
          <cell r="K661">
            <v>0</v>
          </cell>
          <cell r="L661">
            <v>0</v>
          </cell>
          <cell r="M661">
            <v>1</v>
          </cell>
        </row>
        <row r="662">
          <cell r="E662" t="str">
            <v>14x350</v>
          </cell>
          <cell r="F662">
            <v>90000</v>
          </cell>
          <cell r="G662" t="str">
            <v>T</v>
          </cell>
          <cell r="I662" t="str">
            <v>cái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E663" t="str">
            <v>14x260</v>
          </cell>
          <cell r="F663">
            <v>70000</v>
          </cell>
          <cell r="G663" t="str">
            <v>T</v>
          </cell>
          <cell r="I663" t="str">
            <v>cái</v>
          </cell>
          <cell r="J663">
            <v>1</v>
          </cell>
          <cell r="K663">
            <v>0</v>
          </cell>
          <cell r="L663">
            <v>0</v>
          </cell>
          <cell r="M663">
            <v>1</v>
          </cell>
        </row>
        <row r="664">
          <cell r="E664" t="str">
            <v>16x350</v>
          </cell>
          <cell r="F664">
            <v>110000</v>
          </cell>
          <cell r="G664" t="str">
            <v>T</v>
          </cell>
          <cell r="I664" t="str">
            <v>cái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E665" t="str">
            <v>16x260</v>
          </cell>
          <cell r="F665">
            <v>90000</v>
          </cell>
          <cell r="G665" t="str">
            <v>T</v>
          </cell>
          <cell r="I665" t="str">
            <v>cái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E666" t="str">
            <v>W-N60</v>
          </cell>
          <cell r="F666">
            <v>25000</v>
          </cell>
          <cell r="G666" t="str">
            <v>W</v>
          </cell>
          <cell r="I666" t="str">
            <v>cái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E667" t="str">
            <v>W034-1</v>
          </cell>
          <cell r="F667">
            <v>110000</v>
          </cell>
          <cell r="G667" t="str">
            <v>W</v>
          </cell>
          <cell r="I667" t="str">
            <v>cái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</row>
        <row r="668">
          <cell r="E668" t="str">
            <v>W-A7016C</v>
          </cell>
          <cell r="F668">
            <v>580000</v>
          </cell>
          <cell r="G668" t="str">
            <v>W</v>
          </cell>
          <cell r="I668" t="str">
            <v>cái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</row>
        <row r="669">
          <cell r="E669" t="str">
            <v>PVC42S</v>
          </cell>
          <cell r="F669">
            <v>30000</v>
          </cell>
          <cell r="G669" t="str">
            <v>W</v>
          </cell>
          <cell r="I669" t="str">
            <v>cái</v>
          </cell>
          <cell r="J669">
            <v>10</v>
          </cell>
          <cell r="K669">
            <v>0</v>
          </cell>
          <cell r="L669">
            <v>0</v>
          </cell>
          <cell r="M669">
            <v>10</v>
          </cell>
        </row>
        <row r="670">
          <cell r="E670" t="str">
            <v>PVC60</v>
          </cell>
          <cell r="F670">
            <v>15000</v>
          </cell>
          <cell r="G670" t="str">
            <v>W</v>
          </cell>
          <cell r="I670" t="str">
            <v>cái</v>
          </cell>
          <cell r="J670">
            <v>4</v>
          </cell>
          <cell r="K670">
            <v>0</v>
          </cell>
          <cell r="L670">
            <v>0</v>
          </cell>
          <cell r="M670">
            <v>4</v>
          </cell>
        </row>
        <row r="671">
          <cell r="E671" t="str">
            <v>PVC42</v>
          </cell>
          <cell r="G671" t="str">
            <v>W</v>
          </cell>
          <cell r="I671" t="str">
            <v>cái</v>
          </cell>
          <cell r="J671">
            <v>5</v>
          </cell>
          <cell r="K671">
            <v>0</v>
          </cell>
          <cell r="L671">
            <v>0</v>
          </cell>
          <cell r="M671">
            <v>5</v>
          </cell>
        </row>
        <row r="672">
          <cell r="E672" t="str">
            <v>Fi76</v>
          </cell>
          <cell r="G672" t="str">
            <v>W</v>
          </cell>
          <cell r="I672" t="str">
            <v>cái</v>
          </cell>
          <cell r="J672">
            <v>3</v>
          </cell>
          <cell r="K672">
            <v>0</v>
          </cell>
          <cell r="L672">
            <v>0</v>
          </cell>
          <cell r="M672">
            <v>3</v>
          </cell>
        </row>
        <row r="673">
          <cell r="E673" t="str">
            <v>Fi34</v>
          </cell>
          <cell r="G673" t="str">
            <v>W</v>
          </cell>
          <cell r="I673" t="str">
            <v>cái</v>
          </cell>
          <cell r="J673">
            <v>2</v>
          </cell>
          <cell r="K673">
            <v>0</v>
          </cell>
          <cell r="L673">
            <v>0</v>
          </cell>
          <cell r="M673">
            <v>2</v>
          </cell>
        </row>
        <row r="674">
          <cell r="E674" t="str">
            <v>Fi60</v>
          </cell>
          <cell r="G674" t="str">
            <v>W</v>
          </cell>
          <cell r="I674" t="str">
            <v>cái</v>
          </cell>
          <cell r="J674">
            <v>3</v>
          </cell>
          <cell r="K674">
            <v>0</v>
          </cell>
          <cell r="L674">
            <v>0</v>
          </cell>
          <cell r="M674">
            <v>3</v>
          </cell>
        </row>
        <row r="675">
          <cell r="E675" t="str">
            <v>ĐHA0-10</v>
          </cell>
          <cell r="F675">
            <v>625000</v>
          </cell>
          <cell r="G675" t="str">
            <v>W</v>
          </cell>
          <cell r="I675" t="str">
            <v>cái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</row>
        <row r="676">
          <cell r="E676" t="str">
            <v>ĐHA0-15</v>
          </cell>
          <cell r="F676">
            <v>518000</v>
          </cell>
          <cell r="G676" t="str">
            <v>W</v>
          </cell>
          <cell r="I676" t="str">
            <v>cái</v>
          </cell>
          <cell r="J676">
            <v>5</v>
          </cell>
          <cell r="K676">
            <v>0</v>
          </cell>
          <cell r="L676">
            <v>0</v>
          </cell>
          <cell r="M676">
            <v>5</v>
          </cell>
        </row>
        <row r="677">
          <cell r="E677" t="str">
            <v>ĐHA0-05</v>
          </cell>
          <cell r="F677">
            <v>518000</v>
          </cell>
          <cell r="G677" t="str">
            <v>W</v>
          </cell>
          <cell r="I677" t="str">
            <v>cái</v>
          </cell>
          <cell r="J677">
            <v>2</v>
          </cell>
          <cell r="K677">
            <v>0</v>
          </cell>
          <cell r="L677">
            <v>0</v>
          </cell>
          <cell r="M677">
            <v>2</v>
          </cell>
        </row>
        <row r="678">
          <cell r="E678" t="str">
            <v>ĐHA0-02</v>
          </cell>
          <cell r="F678">
            <v>625000</v>
          </cell>
          <cell r="G678" t="str">
            <v>W</v>
          </cell>
          <cell r="I678" t="str">
            <v>cái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</row>
        <row r="679">
          <cell r="E679" t="str">
            <v>ĐHA0-01</v>
          </cell>
          <cell r="F679">
            <v>518000</v>
          </cell>
          <cell r="G679" t="str">
            <v>W</v>
          </cell>
          <cell r="I679" t="str">
            <v>cái</v>
          </cell>
          <cell r="J679">
            <v>1</v>
          </cell>
          <cell r="K679">
            <v>0</v>
          </cell>
          <cell r="L679">
            <v>0</v>
          </cell>
          <cell r="M679">
            <v>1</v>
          </cell>
        </row>
        <row r="680">
          <cell r="E680" t="str">
            <v>MX21</v>
          </cell>
          <cell r="F680">
            <v>10000</v>
          </cell>
          <cell r="G680" t="str">
            <v>A</v>
          </cell>
          <cell r="I680" t="str">
            <v>cái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</row>
        <row r="681">
          <cell r="E681" t="str">
            <v>VB6309</v>
          </cell>
          <cell r="G681" t="str">
            <v>A</v>
          </cell>
          <cell r="I681" t="str">
            <v>cái</v>
          </cell>
          <cell r="J681">
            <v>4</v>
          </cell>
          <cell r="K681">
            <v>0</v>
          </cell>
          <cell r="L681">
            <v>0</v>
          </cell>
          <cell r="M681">
            <v>4</v>
          </cell>
        </row>
        <row r="682">
          <cell r="E682" t="str">
            <v>VB32008X</v>
          </cell>
          <cell r="F682">
            <v>250000</v>
          </cell>
          <cell r="G682" t="str">
            <v>A</v>
          </cell>
          <cell r="I682" t="str">
            <v>cái</v>
          </cell>
          <cell r="J682">
            <v>3</v>
          </cell>
          <cell r="K682">
            <v>0</v>
          </cell>
          <cell r="L682">
            <v>1</v>
          </cell>
          <cell r="M682">
            <v>2</v>
          </cell>
        </row>
        <row r="683">
          <cell r="E683" t="str">
            <v>B-999.3</v>
          </cell>
          <cell r="F683">
            <v>210227</v>
          </cell>
          <cell r="G683" t="str">
            <v>B</v>
          </cell>
          <cell r="I683" t="str">
            <v>lon</v>
          </cell>
          <cell r="J683">
            <v>29</v>
          </cell>
          <cell r="K683">
            <v>0</v>
          </cell>
          <cell r="L683">
            <v>0</v>
          </cell>
          <cell r="M683">
            <v>29</v>
          </cell>
        </row>
        <row r="684">
          <cell r="E684" t="str">
            <v>SINO25</v>
          </cell>
          <cell r="F684">
            <v>7000</v>
          </cell>
          <cell r="G684" t="str">
            <v>E</v>
          </cell>
          <cell r="I684" t="str">
            <v>cái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</row>
        <row r="685">
          <cell r="E685" t="str">
            <v>6SL3210-5BE25-5UV0</v>
          </cell>
          <cell r="F685">
            <v>8763000</v>
          </cell>
          <cell r="G685" t="str">
            <v>E</v>
          </cell>
          <cell r="I685" t="str">
            <v>cái</v>
          </cell>
          <cell r="J685">
            <v>1</v>
          </cell>
          <cell r="K685">
            <v>0</v>
          </cell>
          <cell r="L685">
            <v>0</v>
          </cell>
          <cell r="M685">
            <v>1</v>
          </cell>
        </row>
        <row r="686">
          <cell r="E686" t="str">
            <v>Mikro 204A</v>
          </cell>
          <cell r="F686">
            <v>2136000</v>
          </cell>
          <cell r="G686" t="str">
            <v>E</v>
          </cell>
          <cell r="I686" t="str">
            <v>cái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</row>
        <row r="687">
          <cell r="E687" t="str">
            <v>RM22TR33</v>
          </cell>
          <cell r="F687">
            <v>1750000</v>
          </cell>
          <cell r="G687" t="str">
            <v>E</v>
          </cell>
          <cell r="I687" t="str">
            <v>cái</v>
          </cell>
          <cell r="J687">
            <v>5</v>
          </cell>
          <cell r="K687">
            <v>0</v>
          </cell>
          <cell r="L687">
            <v>0</v>
          </cell>
          <cell r="M687">
            <v>5</v>
          </cell>
        </row>
        <row r="688">
          <cell r="E688" t="str">
            <v>05032502</v>
          </cell>
          <cell r="F688">
            <v>7000</v>
          </cell>
          <cell r="G688" t="str">
            <v>SPXNĐ</v>
          </cell>
          <cell r="H688" t="str">
            <v>EFG320</v>
          </cell>
          <cell r="I688" t="str">
            <v>cái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</row>
        <row r="689">
          <cell r="E689" t="str">
            <v>05002077</v>
          </cell>
          <cell r="F689">
            <v>7000</v>
          </cell>
          <cell r="G689" t="str">
            <v>SPXNĐ</v>
          </cell>
          <cell r="H689" t="str">
            <v>EFG320</v>
          </cell>
          <cell r="I689" t="str">
            <v>cái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</row>
        <row r="690">
          <cell r="E690">
            <v>50053117</v>
          </cell>
          <cell r="F690">
            <v>1490000</v>
          </cell>
          <cell r="G690" t="str">
            <v>SPXNĐ</v>
          </cell>
          <cell r="H690" t="str">
            <v>EFG320</v>
          </cell>
          <cell r="I690" t="str">
            <v>cái</v>
          </cell>
          <cell r="J690">
            <v>3</v>
          </cell>
          <cell r="K690">
            <v>0</v>
          </cell>
          <cell r="L690">
            <v>0</v>
          </cell>
          <cell r="M690">
            <v>3</v>
          </cell>
        </row>
        <row r="691">
          <cell r="E691">
            <v>51089987</v>
          </cell>
          <cell r="F691">
            <v>9347000</v>
          </cell>
          <cell r="G691" t="str">
            <v>SPXNĐ</v>
          </cell>
          <cell r="H691" t="str">
            <v>EFG320</v>
          </cell>
          <cell r="I691" t="str">
            <v>cái</v>
          </cell>
          <cell r="J691">
            <v>2</v>
          </cell>
          <cell r="K691">
            <v>0</v>
          </cell>
          <cell r="L691">
            <v>0</v>
          </cell>
          <cell r="M691">
            <v>2</v>
          </cell>
        </row>
        <row r="692">
          <cell r="E692">
            <v>51122288</v>
          </cell>
          <cell r="F692">
            <v>673000</v>
          </cell>
          <cell r="G692" t="str">
            <v>SPXNĐ</v>
          </cell>
          <cell r="H692" t="str">
            <v>EFG320</v>
          </cell>
          <cell r="I692" t="str">
            <v>cái</v>
          </cell>
          <cell r="J692">
            <v>6</v>
          </cell>
          <cell r="K692">
            <v>0</v>
          </cell>
          <cell r="L692">
            <v>0</v>
          </cell>
          <cell r="M692">
            <v>6</v>
          </cell>
        </row>
        <row r="693">
          <cell r="E693">
            <v>51096078</v>
          </cell>
          <cell r="F693">
            <v>1815000</v>
          </cell>
          <cell r="G693" t="str">
            <v>SPXNĐ</v>
          </cell>
          <cell r="H693" t="str">
            <v>EFG320</v>
          </cell>
          <cell r="I693" t="str">
            <v>cái</v>
          </cell>
          <cell r="J693">
            <v>2</v>
          </cell>
          <cell r="K693">
            <v>0</v>
          </cell>
          <cell r="L693">
            <v>0</v>
          </cell>
          <cell r="M693">
            <v>2</v>
          </cell>
        </row>
        <row r="694">
          <cell r="E694">
            <v>51195045</v>
          </cell>
          <cell r="F694">
            <v>137000</v>
          </cell>
          <cell r="G694" t="str">
            <v>SPXNĐ</v>
          </cell>
          <cell r="H694" t="str">
            <v>EFG320</v>
          </cell>
          <cell r="I694" t="str">
            <v>cái</v>
          </cell>
          <cell r="J694">
            <v>8</v>
          </cell>
          <cell r="K694">
            <v>0</v>
          </cell>
          <cell r="L694">
            <v>0</v>
          </cell>
          <cell r="M694">
            <v>8</v>
          </cell>
        </row>
        <row r="695">
          <cell r="E695">
            <v>51041352</v>
          </cell>
          <cell r="F695">
            <v>830000</v>
          </cell>
          <cell r="G695" t="str">
            <v>SPXNĐ</v>
          </cell>
          <cell r="H695" t="str">
            <v>EFG320</v>
          </cell>
          <cell r="I695" t="str">
            <v>cái</v>
          </cell>
          <cell r="J695">
            <v>20</v>
          </cell>
          <cell r="K695">
            <v>0</v>
          </cell>
          <cell r="L695">
            <v>0</v>
          </cell>
          <cell r="M695">
            <v>20</v>
          </cell>
        </row>
        <row r="696">
          <cell r="E696" t="str">
            <v>51079654-51276290</v>
          </cell>
          <cell r="F696">
            <v>729000</v>
          </cell>
          <cell r="G696" t="str">
            <v>SPXNĐ</v>
          </cell>
          <cell r="H696" t="str">
            <v>EFG320</v>
          </cell>
          <cell r="I696" t="str">
            <v>cái</v>
          </cell>
          <cell r="J696">
            <v>7</v>
          </cell>
          <cell r="K696">
            <v>0</v>
          </cell>
          <cell r="L696">
            <v>0</v>
          </cell>
          <cell r="M696">
            <v>7</v>
          </cell>
        </row>
        <row r="697">
          <cell r="E697" t="str">
            <v>05028545-26902330</v>
          </cell>
          <cell r="F697">
            <v>2173000</v>
          </cell>
          <cell r="G697" t="str">
            <v>SPXNĐ</v>
          </cell>
          <cell r="H697" t="str">
            <v>EFG320</v>
          </cell>
          <cell r="I697" t="str">
            <v>cái</v>
          </cell>
          <cell r="J697">
            <v>4</v>
          </cell>
          <cell r="K697">
            <v>0</v>
          </cell>
          <cell r="L697">
            <v>0</v>
          </cell>
          <cell r="M697">
            <v>4</v>
          </cell>
        </row>
        <row r="698">
          <cell r="E698" t="str">
            <v>52010379-51218970</v>
          </cell>
          <cell r="F698">
            <v>3488000</v>
          </cell>
          <cell r="G698" t="str">
            <v>SPXNĐ</v>
          </cell>
          <cell r="H698" t="str">
            <v>EFG320</v>
          </cell>
          <cell r="I698" t="str">
            <v>cái</v>
          </cell>
          <cell r="J698">
            <v>4</v>
          </cell>
          <cell r="K698">
            <v>0</v>
          </cell>
          <cell r="L698">
            <v>0</v>
          </cell>
          <cell r="M698">
            <v>4</v>
          </cell>
        </row>
        <row r="699">
          <cell r="E699">
            <v>51094682</v>
          </cell>
          <cell r="F699">
            <v>946000</v>
          </cell>
          <cell r="G699" t="str">
            <v>SPXNĐ</v>
          </cell>
          <cell r="H699" t="str">
            <v>EFG320</v>
          </cell>
          <cell r="I699" t="str">
            <v>cái</v>
          </cell>
          <cell r="J699">
            <v>6</v>
          </cell>
          <cell r="K699">
            <v>0</v>
          </cell>
          <cell r="L699">
            <v>0</v>
          </cell>
          <cell r="M699">
            <v>6</v>
          </cell>
        </row>
        <row r="700">
          <cell r="E700">
            <v>51057153</v>
          </cell>
          <cell r="F700">
            <v>892000</v>
          </cell>
          <cell r="G700" t="str">
            <v>SPXNĐ</v>
          </cell>
          <cell r="H700" t="str">
            <v>EFG320</v>
          </cell>
          <cell r="I700" t="str">
            <v>cái</v>
          </cell>
          <cell r="J700">
            <v>10</v>
          </cell>
          <cell r="K700">
            <v>0</v>
          </cell>
          <cell r="L700">
            <v>0</v>
          </cell>
          <cell r="M700">
            <v>10</v>
          </cell>
        </row>
        <row r="701">
          <cell r="E701">
            <v>51316436</v>
          </cell>
          <cell r="F701">
            <v>18467000</v>
          </cell>
          <cell r="G701" t="str">
            <v>SPXNĐ</v>
          </cell>
          <cell r="H701" t="str">
            <v>EFG320</v>
          </cell>
          <cell r="I701" t="str">
            <v>cái</v>
          </cell>
          <cell r="J701">
            <v>2</v>
          </cell>
          <cell r="K701">
            <v>0</v>
          </cell>
          <cell r="L701">
            <v>0</v>
          </cell>
          <cell r="M701">
            <v>2</v>
          </cell>
        </row>
        <row r="702">
          <cell r="E702" t="str">
            <v>51079675-51276292</v>
          </cell>
          <cell r="F702">
            <v>883000</v>
          </cell>
          <cell r="G702" t="str">
            <v>SPXNĐ</v>
          </cell>
          <cell r="H702" t="str">
            <v>EFG320</v>
          </cell>
          <cell r="I702" t="str">
            <v>cái</v>
          </cell>
          <cell r="J702">
            <v>2</v>
          </cell>
          <cell r="K702">
            <v>0</v>
          </cell>
          <cell r="L702">
            <v>0</v>
          </cell>
          <cell r="M702">
            <v>2</v>
          </cell>
        </row>
        <row r="703">
          <cell r="E703">
            <v>51128414</v>
          </cell>
          <cell r="F703">
            <v>1042000</v>
          </cell>
          <cell r="G703" t="str">
            <v>SPXNĐ</v>
          </cell>
          <cell r="H703" t="str">
            <v>EFG320</v>
          </cell>
          <cell r="I703" t="str">
            <v>cái</v>
          </cell>
          <cell r="J703">
            <v>5</v>
          </cell>
          <cell r="K703">
            <v>0</v>
          </cell>
          <cell r="L703">
            <v>0</v>
          </cell>
          <cell r="M703">
            <v>5</v>
          </cell>
        </row>
        <row r="704">
          <cell r="E704">
            <v>51199221</v>
          </cell>
          <cell r="F704">
            <v>3120000</v>
          </cell>
          <cell r="G704" t="str">
            <v>SPXNĐ</v>
          </cell>
          <cell r="H704" t="str">
            <v>EFG320</v>
          </cell>
          <cell r="I704" t="str">
            <v>cái</v>
          </cell>
          <cell r="J704">
            <v>2</v>
          </cell>
          <cell r="K704">
            <v>0</v>
          </cell>
          <cell r="L704">
            <v>0</v>
          </cell>
          <cell r="M704">
            <v>2</v>
          </cell>
        </row>
        <row r="705">
          <cell r="E705">
            <v>51293580</v>
          </cell>
          <cell r="F705">
            <v>2112000</v>
          </cell>
          <cell r="G705" t="str">
            <v>SPXNĐ</v>
          </cell>
          <cell r="H705" t="str">
            <v>EFG320</v>
          </cell>
          <cell r="I705" t="str">
            <v>cái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E706">
            <v>51192366</v>
          </cell>
          <cell r="F706">
            <v>1881000</v>
          </cell>
          <cell r="G706" t="str">
            <v>SPXNĐ</v>
          </cell>
          <cell r="H706" t="str">
            <v>EFG320</v>
          </cell>
          <cell r="I706" t="str">
            <v>cái</v>
          </cell>
          <cell r="J706">
            <v>4</v>
          </cell>
          <cell r="K706">
            <v>0</v>
          </cell>
          <cell r="L706">
            <v>0</v>
          </cell>
          <cell r="M706">
            <v>4</v>
          </cell>
        </row>
        <row r="707">
          <cell r="E707" t="str">
            <v>51075146-51074952</v>
          </cell>
          <cell r="F707">
            <v>3059000</v>
          </cell>
          <cell r="G707" t="str">
            <v>SPXNĐ</v>
          </cell>
          <cell r="H707" t="str">
            <v>EFG320</v>
          </cell>
          <cell r="I707" t="str">
            <v>cái</v>
          </cell>
          <cell r="J707">
            <v>3</v>
          </cell>
          <cell r="K707">
            <v>0</v>
          </cell>
          <cell r="L707">
            <v>0</v>
          </cell>
          <cell r="M707">
            <v>3</v>
          </cell>
        </row>
        <row r="708">
          <cell r="E708">
            <v>26906860</v>
          </cell>
          <cell r="F708">
            <v>1170000</v>
          </cell>
          <cell r="G708" t="str">
            <v>SPXNĐ</v>
          </cell>
          <cell r="H708" t="str">
            <v>EFG320</v>
          </cell>
          <cell r="I708" t="str">
            <v>cái</v>
          </cell>
          <cell r="J708">
            <v>1</v>
          </cell>
          <cell r="K708">
            <v>0</v>
          </cell>
          <cell r="L708">
            <v>0</v>
          </cell>
          <cell r="M708">
            <v>1</v>
          </cell>
        </row>
        <row r="709">
          <cell r="E709">
            <v>26602920</v>
          </cell>
          <cell r="F709">
            <v>5156000</v>
          </cell>
          <cell r="G709" t="str">
            <v>SPXNĐ</v>
          </cell>
          <cell r="H709" t="str">
            <v>EFG320</v>
          </cell>
          <cell r="I709" t="str">
            <v>cái</v>
          </cell>
          <cell r="J709">
            <v>2</v>
          </cell>
          <cell r="K709">
            <v>0</v>
          </cell>
          <cell r="L709">
            <v>0</v>
          </cell>
          <cell r="M709">
            <v>2</v>
          </cell>
        </row>
        <row r="710">
          <cell r="E710">
            <v>52018885</v>
          </cell>
          <cell r="F710">
            <v>2650000</v>
          </cell>
          <cell r="G710" t="str">
            <v>SPXNĐ</v>
          </cell>
          <cell r="H710" t="str">
            <v>EFG320</v>
          </cell>
          <cell r="I710" t="str">
            <v>cái</v>
          </cell>
          <cell r="J710">
            <v>2</v>
          </cell>
          <cell r="K710">
            <v>0</v>
          </cell>
          <cell r="L710">
            <v>0</v>
          </cell>
          <cell r="M710">
            <v>2</v>
          </cell>
        </row>
        <row r="711">
          <cell r="E711">
            <v>52032717</v>
          </cell>
          <cell r="F711">
            <v>3217000</v>
          </cell>
          <cell r="G711" t="str">
            <v>SPXNĐ</v>
          </cell>
          <cell r="H711" t="str">
            <v>EFG320</v>
          </cell>
          <cell r="I711" t="str">
            <v>cái</v>
          </cell>
          <cell r="J711">
            <v>2</v>
          </cell>
          <cell r="K711">
            <v>0</v>
          </cell>
          <cell r="L711">
            <v>0</v>
          </cell>
          <cell r="M711">
            <v>2</v>
          </cell>
        </row>
        <row r="712">
          <cell r="E712">
            <v>51113955</v>
          </cell>
          <cell r="F712">
            <v>2745000</v>
          </cell>
          <cell r="G712" t="str">
            <v>SPXNĐ</v>
          </cell>
          <cell r="H712" t="str">
            <v>EFG320</v>
          </cell>
          <cell r="I712" t="str">
            <v>cái</v>
          </cell>
          <cell r="J712">
            <v>4</v>
          </cell>
          <cell r="K712">
            <v>0</v>
          </cell>
          <cell r="L712">
            <v>0</v>
          </cell>
          <cell r="M712">
            <v>4</v>
          </cell>
        </row>
        <row r="713">
          <cell r="E713" t="str">
            <v>FN404948</v>
          </cell>
          <cell r="F713">
            <v>2200000</v>
          </cell>
          <cell r="G713" t="str">
            <v>SPXNĐ</v>
          </cell>
          <cell r="H713" t="str">
            <v>EFG320</v>
          </cell>
          <cell r="I713" t="str">
            <v>cái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</row>
        <row r="714">
          <cell r="E714">
            <v>4568077</v>
          </cell>
          <cell r="F714">
            <v>1100000</v>
          </cell>
          <cell r="G714" t="str">
            <v>SPXNĐ</v>
          </cell>
          <cell r="H714" t="str">
            <v>EFG320</v>
          </cell>
          <cell r="I714" t="str">
            <v>cái</v>
          </cell>
          <cell r="J714">
            <v>3</v>
          </cell>
          <cell r="K714">
            <v>0</v>
          </cell>
          <cell r="L714">
            <v>0</v>
          </cell>
          <cell r="M714">
            <v>3</v>
          </cell>
        </row>
        <row r="715">
          <cell r="E715">
            <v>3916293</v>
          </cell>
          <cell r="F715">
            <v>450000</v>
          </cell>
          <cell r="G715" t="str">
            <v>SPXNĐ</v>
          </cell>
          <cell r="H715" t="str">
            <v>EFG320</v>
          </cell>
          <cell r="I715" t="str">
            <v>cái</v>
          </cell>
          <cell r="J715">
            <v>7</v>
          </cell>
          <cell r="K715">
            <v>0</v>
          </cell>
          <cell r="L715">
            <v>0</v>
          </cell>
          <cell r="M715">
            <v>7</v>
          </cell>
        </row>
        <row r="716">
          <cell r="E716">
            <v>51076188</v>
          </cell>
          <cell r="F716">
            <v>2301000</v>
          </cell>
          <cell r="G716" t="str">
            <v>SPXNĐ</v>
          </cell>
          <cell r="H716" t="str">
            <v>ERE120</v>
          </cell>
          <cell r="I716" t="str">
            <v>cái</v>
          </cell>
          <cell r="J716">
            <v>2</v>
          </cell>
          <cell r="K716">
            <v>0</v>
          </cell>
          <cell r="L716">
            <v>0</v>
          </cell>
          <cell r="M716">
            <v>2</v>
          </cell>
        </row>
        <row r="717">
          <cell r="E717">
            <v>51363064</v>
          </cell>
          <cell r="F717">
            <v>1164000</v>
          </cell>
          <cell r="G717" t="str">
            <v>SPXNĐ</v>
          </cell>
          <cell r="H717" t="str">
            <v>ERE120</v>
          </cell>
          <cell r="I717" t="str">
            <v>cái</v>
          </cell>
          <cell r="J717">
            <v>1</v>
          </cell>
          <cell r="K717">
            <v>0</v>
          </cell>
          <cell r="L717">
            <v>0</v>
          </cell>
          <cell r="M717">
            <v>1</v>
          </cell>
        </row>
        <row r="718">
          <cell r="E718">
            <v>27407140</v>
          </cell>
          <cell r="F718">
            <v>500000</v>
          </cell>
          <cell r="G718" t="str">
            <v>SPXNĐ</v>
          </cell>
          <cell r="H718" t="str">
            <v>ERE120</v>
          </cell>
          <cell r="I718" t="str">
            <v>cái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</row>
        <row r="719">
          <cell r="E719">
            <v>613848</v>
          </cell>
          <cell r="F719">
            <v>430000</v>
          </cell>
          <cell r="G719" t="str">
            <v>SPXNĐ</v>
          </cell>
          <cell r="H719" t="str">
            <v>ERE120</v>
          </cell>
          <cell r="I719" t="str">
            <v>cái</v>
          </cell>
          <cell r="J719">
            <v>2</v>
          </cell>
          <cell r="K719">
            <v>0</v>
          </cell>
          <cell r="L719">
            <v>0</v>
          </cell>
          <cell r="M719">
            <v>2</v>
          </cell>
        </row>
        <row r="720">
          <cell r="E720">
            <v>51239402</v>
          </cell>
          <cell r="G720" t="str">
            <v>SPXNĐ</v>
          </cell>
          <cell r="H720" t="str">
            <v>ERE120</v>
          </cell>
          <cell r="I720" t="str">
            <v>cái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</row>
        <row r="721">
          <cell r="E721">
            <v>28526100</v>
          </cell>
          <cell r="F721">
            <v>1109000</v>
          </cell>
          <cell r="G721" t="str">
            <v>SPXNĐ</v>
          </cell>
          <cell r="H721" t="str">
            <v>ERE120</v>
          </cell>
          <cell r="I721" t="str">
            <v>cái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</row>
        <row r="722">
          <cell r="E722">
            <v>50427415</v>
          </cell>
          <cell r="G722" t="str">
            <v>SPXNĐ</v>
          </cell>
          <cell r="H722" t="str">
            <v>ERE120</v>
          </cell>
          <cell r="I722" t="str">
            <v>cái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</row>
        <row r="723">
          <cell r="E723">
            <v>50251648</v>
          </cell>
          <cell r="F723">
            <v>4196000</v>
          </cell>
          <cell r="G723" t="str">
            <v>SPXNĐ</v>
          </cell>
          <cell r="H723" t="str">
            <v>ETV116</v>
          </cell>
          <cell r="I723" t="str">
            <v>cái</v>
          </cell>
          <cell r="J723">
            <v>7</v>
          </cell>
          <cell r="K723">
            <v>0</v>
          </cell>
          <cell r="L723">
            <v>0</v>
          </cell>
          <cell r="M723">
            <v>7</v>
          </cell>
        </row>
        <row r="724">
          <cell r="E724">
            <v>50251570</v>
          </cell>
          <cell r="F724">
            <v>4763000</v>
          </cell>
          <cell r="G724" t="str">
            <v>SPXNĐ</v>
          </cell>
          <cell r="H724" t="str">
            <v>ETV116</v>
          </cell>
          <cell r="I724" t="str">
            <v>cái</v>
          </cell>
          <cell r="J724">
            <v>8</v>
          </cell>
          <cell r="K724">
            <v>0</v>
          </cell>
          <cell r="L724">
            <v>0</v>
          </cell>
          <cell r="M724">
            <v>8</v>
          </cell>
        </row>
        <row r="725">
          <cell r="E725">
            <v>50017769</v>
          </cell>
          <cell r="F725">
            <v>1961000</v>
          </cell>
          <cell r="G725" t="str">
            <v>SPXNĐ</v>
          </cell>
          <cell r="H725" t="str">
            <v>ETV116</v>
          </cell>
          <cell r="I725" t="str">
            <v>cái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</row>
        <row r="726">
          <cell r="E726">
            <v>27217620</v>
          </cell>
          <cell r="F726">
            <v>23000</v>
          </cell>
          <cell r="G726" t="str">
            <v>SPXNĐ</v>
          </cell>
          <cell r="H726" t="str">
            <v>ETV116</v>
          </cell>
          <cell r="I726" t="str">
            <v>cái</v>
          </cell>
          <cell r="J726">
            <v>20</v>
          </cell>
          <cell r="K726">
            <v>0</v>
          </cell>
          <cell r="L726">
            <v>0</v>
          </cell>
          <cell r="M726">
            <v>20</v>
          </cell>
        </row>
        <row r="727">
          <cell r="E727">
            <v>50462722</v>
          </cell>
          <cell r="F727">
            <v>3652000</v>
          </cell>
          <cell r="G727" t="str">
            <v>SPXNĐ</v>
          </cell>
          <cell r="H727" t="str">
            <v>ETV116</v>
          </cell>
          <cell r="I727" t="str">
            <v>cái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E728">
            <v>51175579</v>
          </cell>
          <cell r="F728">
            <v>12136000</v>
          </cell>
          <cell r="G728" t="str">
            <v>SPXNĐ</v>
          </cell>
          <cell r="H728" t="str">
            <v>ETV116</v>
          </cell>
          <cell r="I728" t="str">
            <v>cái</v>
          </cell>
          <cell r="J728">
            <v>1</v>
          </cell>
          <cell r="K728">
            <v>0</v>
          </cell>
          <cell r="L728">
            <v>0</v>
          </cell>
          <cell r="M728">
            <v>1</v>
          </cell>
        </row>
        <row r="729">
          <cell r="E729">
            <v>51188550</v>
          </cell>
          <cell r="F729">
            <v>1332000</v>
          </cell>
          <cell r="G729" t="str">
            <v>SPXNĐ</v>
          </cell>
          <cell r="H729" t="str">
            <v>ETV116</v>
          </cell>
          <cell r="I729" t="str">
            <v>cái</v>
          </cell>
          <cell r="J729">
            <v>1</v>
          </cell>
          <cell r="K729">
            <v>0</v>
          </cell>
          <cell r="L729">
            <v>0</v>
          </cell>
          <cell r="M729">
            <v>1</v>
          </cell>
        </row>
        <row r="730">
          <cell r="E730" t="str">
            <v>51128414&amp;51128181</v>
          </cell>
          <cell r="F730">
            <v>1143000</v>
          </cell>
          <cell r="G730" t="str">
            <v>SPXNĐ</v>
          </cell>
          <cell r="H730" t="str">
            <v>ETV116</v>
          </cell>
          <cell r="I730" t="str">
            <v>cái</v>
          </cell>
          <cell r="J730">
            <v>1</v>
          </cell>
          <cell r="K730">
            <v>0</v>
          </cell>
          <cell r="L730">
            <v>0</v>
          </cell>
          <cell r="M730">
            <v>1</v>
          </cell>
        </row>
        <row r="731">
          <cell r="E731">
            <v>51159464</v>
          </cell>
          <cell r="F731">
            <v>13325000</v>
          </cell>
          <cell r="G731" t="str">
            <v>SPXNĐ</v>
          </cell>
          <cell r="H731" t="str">
            <v>ETV116</v>
          </cell>
          <cell r="I731" t="str">
            <v>cái</v>
          </cell>
          <cell r="J731">
            <v>1</v>
          </cell>
          <cell r="K731">
            <v>0</v>
          </cell>
          <cell r="L731">
            <v>0</v>
          </cell>
          <cell r="M731">
            <v>1</v>
          </cell>
        </row>
        <row r="732">
          <cell r="E732">
            <v>8893262</v>
          </cell>
          <cell r="F732">
            <v>1100000</v>
          </cell>
          <cell r="G732" t="str">
            <v>SPXNĐ</v>
          </cell>
          <cell r="H732" t="str">
            <v>ETV116</v>
          </cell>
          <cell r="I732" t="str">
            <v>cái</v>
          </cell>
          <cell r="J732">
            <v>3</v>
          </cell>
          <cell r="K732">
            <v>0</v>
          </cell>
          <cell r="L732">
            <v>0</v>
          </cell>
          <cell r="M732">
            <v>3</v>
          </cell>
        </row>
        <row r="733">
          <cell r="E733">
            <v>2305848</v>
          </cell>
          <cell r="F733">
            <v>700000</v>
          </cell>
          <cell r="G733" t="str">
            <v>SPXNĐ</v>
          </cell>
          <cell r="H733" t="str">
            <v>ETV116</v>
          </cell>
          <cell r="I733" t="str">
            <v>cái</v>
          </cell>
          <cell r="J733">
            <v>5</v>
          </cell>
          <cell r="K733">
            <v>0</v>
          </cell>
          <cell r="L733">
            <v>0</v>
          </cell>
          <cell r="M733">
            <v>5</v>
          </cell>
        </row>
        <row r="734">
          <cell r="E734" t="str">
            <v>ĐCB-48V</v>
          </cell>
          <cell r="F734">
            <v>600000</v>
          </cell>
          <cell r="G734" t="str">
            <v>SPXNĐ</v>
          </cell>
          <cell r="H734" t="str">
            <v>Xe nâng điện</v>
          </cell>
          <cell r="I734" t="str">
            <v>cái</v>
          </cell>
          <cell r="J734">
            <v>9</v>
          </cell>
          <cell r="K734">
            <v>0</v>
          </cell>
          <cell r="L734">
            <v>0</v>
          </cell>
          <cell r="M734">
            <v>9</v>
          </cell>
        </row>
        <row r="735">
          <cell r="E735" t="str">
            <v>ĐXNT-48V</v>
          </cell>
          <cell r="F735">
            <v>400000</v>
          </cell>
          <cell r="G735" t="str">
            <v>SPXNĐ</v>
          </cell>
          <cell r="H735" t="str">
            <v>Xe nâng điện</v>
          </cell>
          <cell r="I735" t="str">
            <v>cái</v>
          </cell>
          <cell r="J735">
            <v>5</v>
          </cell>
          <cell r="K735">
            <v>0</v>
          </cell>
          <cell r="L735">
            <v>0</v>
          </cell>
          <cell r="M735">
            <v>5</v>
          </cell>
        </row>
        <row r="736">
          <cell r="E736" t="str">
            <v>ĐXNS-48V</v>
          </cell>
          <cell r="F736">
            <v>450000</v>
          </cell>
          <cell r="G736" t="str">
            <v>SPXNĐ</v>
          </cell>
          <cell r="H736" t="str">
            <v>Xe nâng điện</v>
          </cell>
          <cell r="I736" t="str">
            <v>cái</v>
          </cell>
          <cell r="J736">
            <v>5</v>
          </cell>
          <cell r="K736">
            <v>0</v>
          </cell>
          <cell r="L736">
            <v>0</v>
          </cell>
          <cell r="M736">
            <v>5</v>
          </cell>
        </row>
        <row r="737">
          <cell r="E737" t="str">
            <v>ĐP-48V</v>
          </cell>
          <cell r="F737">
            <v>500000</v>
          </cell>
          <cell r="G737" t="str">
            <v>SPXNĐ</v>
          </cell>
          <cell r="H737" t="str">
            <v>Xe nâng điện</v>
          </cell>
          <cell r="I737" t="str">
            <v>cái</v>
          </cell>
          <cell r="J737">
            <v>3</v>
          </cell>
          <cell r="K737">
            <v>0</v>
          </cell>
          <cell r="L737">
            <v>0</v>
          </cell>
          <cell r="M737">
            <v>3</v>
          </cell>
        </row>
        <row r="738">
          <cell r="E738" t="str">
            <v>BĐCB-48V</v>
          </cell>
          <cell r="F738">
            <v>150000</v>
          </cell>
          <cell r="G738" t="str">
            <v>SPXNĐ</v>
          </cell>
          <cell r="H738" t="str">
            <v>Xe nâng điện</v>
          </cell>
          <cell r="I738" t="str">
            <v>cái</v>
          </cell>
          <cell r="J738">
            <v>5</v>
          </cell>
          <cell r="K738">
            <v>0</v>
          </cell>
          <cell r="L738">
            <v>0</v>
          </cell>
          <cell r="M738">
            <v>5</v>
          </cell>
        </row>
        <row r="739">
          <cell r="E739" t="str">
            <v>BĐXNT-48V-25W</v>
          </cell>
          <cell r="F739">
            <v>50000</v>
          </cell>
          <cell r="G739" t="str">
            <v>SPXNĐ</v>
          </cell>
          <cell r="H739" t="str">
            <v>Xe nâng điện</v>
          </cell>
          <cell r="I739" t="str">
            <v>cái</v>
          </cell>
          <cell r="J739">
            <v>19</v>
          </cell>
          <cell r="K739">
            <v>0</v>
          </cell>
          <cell r="L739">
            <v>0</v>
          </cell>
          <cell r="M739">
            <v>19</v>
          </cell>
        </row>
        <row r="740">
          <cell r="E740" t="str">
            <v>BĐP-48V-40W</v>
          </cell>
          <cell r="F740">
            <v>60000</v>
          </cell>
          <cell r="G740" t="str">
            <v>SPXNĐ</v>
          </cell>
          <cell r="H740" t="str">
            <v>Xe nâng điện</v>
          </cell>
          <cell r="I740" t="str">
            <v>cái</v>
          </cell>
          <cell r="J740">
            <v>8</v>
          </cell>
          <cell r="K740">
            <v>0</v>
          </cell>
          <cell r="L740">
            <v>0</v>
          </cell>
          <cell r="M740">
            <v>8</v>
          </cell>
        </row>
        <row r="741">
          <cell r="E741" t="str">
            <v>BĐD-48V-10W</v>
          </cell>
          <cell r="F741">
            <v>50000</v>
          </cell>
          <cell r="G741" t="str">
            <v>SPXNĐ</v>
          </cell>
          <cell r="H741" t="str">
            <v>Xe nâng điện</v>
          </cell>
          <cell r="I741" t="str">
            <v>cái</v>
          </cell>
          <cell r="J741">
            <v>10</v>
          </cell>
          <cell r="K741">
            <v>0</v>
          </cell>
          <cell r="L741">
            <v>0</v>
          </cell>
          <cell r="M741">
            <v>10</v>
          </cell>
        </row>
        <row r="742">
          <cell r="E742" t="str">
            <v>BĐT-48V-25W</v>
          </cell>
          <cell r="F742">
            <v>60000</v>
          </cell>
          <cell r="G742" t="str">
            <v>SPXNĐ</v>
          </cell>
          <cell r="H742" t="str">
            <v>Xe nâng điện</v>
          </cell>
          <cell r="I742" t="str">
            <v>cái</v>
          </cell>
          <cell r="J742">
            <v>10</v>
          </cell>
          <cell r="K742">
            <v>0</v>
          </cell>
          <cell r="L742">
            <v>0</v>
          </cell>
          <cell r="M742">
            <v>10</v>
          </cell>
        </row>
        <row r="743">
          <cell r="E743">
            <v>12057239</v>
          </cell>
          <cell r="F743">
            <v>3800000</v>
          </cell>
          <cell r="G743" t="str">
            <v>SPXNĐ</v>
          </cell>
          <cell r="H743" t="str">
            <v>Xe nâng điện</v>
          </cell>
          <cell r="I743" t="str">
            <v>cái</v>
          </cell>
          <cell r="J743">
            <v>2</v>
          </cell>
          <cell r="K743">
            <v>0</v>
          </cell>
          <cell r="L743">
            <v>0</v>
          </cell>
          <cell r="M743">
            <v>2</v>
          </cell>
        </row>
        <row r="744">
          <cell r="E744">
            <v>1297031</v>
          </cell>
          <cell r="F744">
            <v>400000</v>
          </cell>
          <cell r="G744" t="str">
            <v>SPXNĐ</v>
          </cell>
          <cell r="H744" t="str">
            <v>Xe nâng điện</v>
          </cell>
          <cell r="I744" t="str">
            <v>cái</v>
          </cell>
          <cell r="J744">
            <v>7</v>
          </cell>
          <cell r="K744">
            <v>0</v>
          </cell>
          <cell r="L744">
            <v>0</v>
          </cell>
          <cell r="M744">
            <v>7</v>
          </cell>
        </row>
        <row r="745">
          <cell r="E745">
            <v>51158979</v>
          </cell>
          <cell r="F745">
            <v>7145000</v>
          </cell>
          <cell r="G745" t="str">
            <v>SPXNĐ</v>
          </cell>
          <cell r="H745" t="str">
            <v>Xe nâng điện</v>
          </cell>
          <cell r="I745" t="str">
            <v>sợi</v>
          </cell>
          <cell r="J745">
            <v>1</v>
          </cell>
          <cell r="K745">
            <v>0</v>
          </cell>
          <cell r="L745">
            <v>0</v>
          </cell>
          <cell r="M745">
            <v>1</v>
          </cell>
        </row>
        <row r="746">
          <cell r="E746">
            <v>51240642</v>
          </cell>
          <cell r="G746" t="str">
            <v>SPXNĐ</v>
          </cell>
          <cell r="H746" t="str">
            <v>Xe nâng điện</v>
          </cell>
          <cell r="I746" t="str">
            <v>sợi</v>
          </cell>
          <cell r="J746">
            <v>3</v>
          </cell>
          <cell r="K746">
            <v>0</v>
          </cell>
          <cell r="L746">
            <v>0</v>
          </cell>
          <cell r="M746">
            <v>3</v>
          </cell>
        </row>
        <row r="747">
          <cell r="E747">
            <v>52024062</v>
          </cell>
          <cell r="G747" t="str">
            <v>SPXNĐ</v>
          </cell>
          <cell r="H747" t="str">
            <v>Xe nâng điện</v>
          </cell>
          <cell r="I747" t="str">
            <v>sợi</v>
          </cell>
          <cell r="J747">
            <v>1</v>
          </cell>
          <cell r="K747">
            <v>0</v>
          </cell>
          <cell r="L747">
            <v>0</v>
          </cell>
          <cell r="M747">
            <v>1</v>
          </cell>
        </row>
        <row r="748">
          <cell r="E748">
            <v>5046125</v>
          </cell>
          <cell r="G748" t="str">
            <v>SPXNĐ</v>
          </cell>
          <cell r="H748" t="str">
            <v>Xe nâng điện</v>
          </cell>
          <cell r="I748" t="str">
            <v>sợi</v>
          </cell>
          <cell r="J748">
            <v>2</v>
          </cell>
          <cell r="K748">
            <v>0</v>
          </cell>
          <cell r="L748">
            <v>0</v>
          </cell>
          <cell r="M748">
            <v>2</v>
          </cell>
        </row>
        <row r="749">
          <cell r="E749">
            <v>5054086</v>
          </cell>
          <cell r="G749" t="str">
            <v>SPXNĐ</v>
          </cell>
          <cell r="H749" t="str">
            <v>Xe nâng điện</v>
          </cell>
          <cell r="I749" t="str">
            <v>sợi</v>
          </cell>
          <cell r="J749">
            <v>1</v>
          </cell>
          <cell r="K749">
            <v>0</v>
          </cell>
          <cell r="L749">
            <v>0</v>
          </cell>
          <cell r="M749">
            <v>1</v>
          </cell>
        </row>
        <row r="750">
          <cell r="E750">
            <v>5054087</v>
          </cell>
          <cell r="G750" t="str">
            <v>SPXNĐ</v>
          </cell>
          <cell r="H750" t="str">
            <v>Xe nâng điện</v>
          </cell>
          <cell r="I750" t="str">
            <v>sợi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</row>
        <row r="751">
          <cell r="E751">
            <v>5046123</v>
          </cell>
          <cell r="F751">
            <v>800000</v>
          </cell>
          <cell r="G751" t="str">
            <v>SPXNĐ</v>
          </cell>
          <cell r="H751" t="str">
            <v>Xe nâng điện</v>
          </cell>
          <cell r="I751" t="str">
            <v>sợi</v>
          </cell>
          <cell r="J751">
            <v>1</v>
          </cell>
          <cell r="K751">
            <v>0</v>
          </cell>
          <cell r="L751">
            <v>0</v>
          </cell>
          <cell r="M751">
            <v>1</v>
          </cell>
        </row>
        <row r="752">
          <cell r="E752">
            <v>50263124</v>
          </cell>
          <cell r="F752">
            <v>1500000</v>
          </cell>
          <cell r="G752" t="str">
            <v>SPXNĐ</v>
          </cell>
          <cell r="H752" t="str">
            <v>Xe nâng điện</v>
          </cell>
          <cell r="I752" t="str">
            <v>cái</v>
          </cell>
          <cell r="J752">
            <v>2</v>
          </cell>
          <cell r="K752">
            <v>0</v>
          </cell>
          <cell r="L752">
            <v>0</v>
          </cell>
          <cell r="M752">
            <v>2</v>
          </cell>
        </row>
        <row r="753">
          <cell r="E753">
            <v>51248538</v>
          </cell>
          <cell r="G753" t="str">
            <v>SPXNĐ</v>
          </cell>
          <cell r="H753" t="str">
            <v>Xe nâng điện</v>
          </cell>
          <cell r="I753" t="str">
            <v>cái</v>
          </cell>
          <cell r="J753">
            <v>1</v>
          </cell>
          <cell r="K753">
            <v>0</v>
          </cell>
          <cell r="L753">
            <v>0</v>
          </cell>
          <cell r="M753">
            <v>1</v>
          </cell>
        </row>
        <row r="754">
          <cell r="E754">
            <v>5076747</v>
          </cell>
          <cell r="G754" t="str">
            <v>SPXNĐ</v>
          </cell>
          <cell r="H754" t="str">
            <v>EFG320</v>
          </cell>
          <cell r="I754" t="str">
            <v>cái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</row>
        <row r="755">
          <cell r="E755">
            <v>9107239</v>
          </cell>
          <cell r="F755">
            <v>1000000</v>
          </cell>
          <cell r="G755" t="str">
            <v>SPXNĐ</v>
          </cell>
          <cell r="H755" t="str">
            <v>Xe nâng điện</v>
          </cell>
          <cell r="I755" t="str">
            <v>cái</v>
          </cell>
          <cell r="J755">
            <v>1</v>
          </cell>
          <cell r="K755">
            <v>0</v>
          </cell>
          <cell r="L755">
            <v>0</v>
          </cell>
          <cell r="M755">
            <v>1</v>
          </cell>
        </row>
        <row r="756">
          <cell r="E756">
            <v>9107225</v>
          </cell>
          <cell r="F756">
            <v>1000000</v>
          </cell>
          <cell r="G756" t="str">
            <v>SPXNĐ</v>
          </cell>
          <cell r="H756" t="str">
            <v>Xe nâng điện</v>
          </cell>
          <cell r="I756" t="str">
            <v>cái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</row>
        <row r="757">
          <cell r="E757">
            <v>4397471</v>
          </cell>
          <cell r="G757" t="str">
            <v>SPXNĐ</v>
          </cell>
          <cell r="H757" t="str">
            <v>Xe nâng điện</v>
          </cell>
          <cell r="I757" t="str">
            <v>cái</v>
          </cell>
          <cell r="J757">
            <v>4</v>
          </cell>
          <cell r="K757">
            <v>0</v>
          </cell>
          <cell r="L757">
            <v>0</v>
          </cell>
          <cell r="M757">
            <v>4</v>
          </cell>
        </row>
        <row r="758">
          <cell r="E758">
            <v>4397463</v>
          </cell>
          <cell r="G758" t="str">
            <v>SPXNĐ</v>
          </cell>
          <cell r="H758" t="str">
            <v>Xe nâng điện</v>
          </cell>
          <cell r="I758" t="str">
            <v>cái</v>
          </cell>
          <cell r="J758">
            <v>4</v>
          </cell>
          <cell r="K758">
            <v>0</v>
          </cell>
          <cell r="L758">
            <v>0</v>
          </cell>
          <cell r="M758">
            <v>4</v>
          </cell>
        </row>
        <row r="759">
          <cell r="E759">
            <v>50130155</v>
          </cell>
          <cell r="F759">
            <v>274000</v>
          </cell>
          <cell r="G759" t="str">
            <v>SPXNĐ</v>
          </cell>
          <cell r="H759" t="str">
            <v>Xe nâng điện</v>
          </cell>
          <cell r="I759" t="str">
            <v>cái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</row>
        <row r="760">
          <cell r="E760">
            <v>4545413</v>
          </cell>
          <cell r="G760" t="str">
            <v>SPXNĐ</v>
          </cell>
          <cell r="H760" t="str">
            <v>Xe nâng điện</v>
          </cell>
          <cell r="I760" t="str">
            <v>cái</v>
          </cell>
          <cell r="J760">
            <v>4</v>
          </cell>
          <cell r="K760">
            <v>0</v>
          </cell>
          <cell r="L760">
            <v>0</v>
          </cell>
          <cell r="M760">
            <v>4</v>
          </cell>
        </row>
        <row r="761">
          <cell r="E761">
            <v>50006457</v>
          </cell>
          <cell r="F761">
            <v>843000</v>
          </cell>
          <cell r="G761" t="str">
            <v>SPXNĐ</v>
          </cell>
          <cell r="H761" t="str">
            <v>Xe nâng điện</v>
          </cell>
          <cell r="I761" t="str">
            <v>cái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</row>
        <row r="762">
          <cell r="E762">
            <v>50297471</v>
          </cell>
          <cell r="F762">
            <v>2303000</v>
          </cell>
          <cell r="G762" t="str">
            <v>SPXNĐ</v>
          </cell>
          <cell r="H762" t="str">
            <v>ERE120</v>
          </cell>
          <cell r="I762" t="str">
            <v>cái</v>
          </cell>
          <cell r="J762">
            <v>5</v>
          </cell>
          <cell r="K762">
            <v>0</v>
          </cell>
          <cell r="L762">
            <v>0</v>
          </cell>
          <cell r="M762">
            <v>5</v>
          </cell>
        </row>
        <row r="763">
          <cell r="E763">
            <v>50297513</v>
          </cell>
          <cell r="F763">
            <v>4630000</v>
          </cell>
          <cell r="G763" t="str">
            <v>SPXNĐ</v>
          </cell>
          <cell r="H763" t="str">
            <v>ETV116</v>
          </cell>
          <cell r="I763" t="str">
            <v>cái</v>
          </cell>
          <cell r="J763">
            <v>0</v>
          </cell>
          <cell r="K763">
            <v>3</v>
          </cell>
          <cell r="L763">
            <v>1</v>
          </cell>
          <cell r="M763">
            <v>2</v>
          </cell>
        </row>
        <row r="764">
          <cell r="E764">
            <v>50040904</v>
          </cell>
          <cell r="F764">
            <v>957000</v>
          </cell>
          <cell r="G764" t="str">
            <v>SPXNĐ</v>
          </cell>
          <cell r="H764" t="str">
            <v>Xe nâng điện</v>
          </cell>
          <cell r="I764" t="str">
            <v>cái</v>
          </cell>
          <cell r="J764">
            <v>3</v>
          </cell>
          <cell r="K764">
            <v>0</v>
          </cell>
          <cell r="L764">
            <v>0</v>
          </cell>
          <cell r="M764">
            <v>3</v>
          </cell>
        </row>
        <row r="765">
          <cell r="E765">
            <v>16515508</v>
          </cell>
          <cell r="G765" t="str">
            <v>SPXNĐ</v>
          </cell>
          <cell r="H765" t="str">
            <v>Xe nâng điện</v>
          </cell>
          <cell r="I765" t="str">
            <v>cái</v>
          </cell>
          <cell r="J765">
            <v>4</v>
          </cell>
          <cell r="K765">
            <v>0</v>
          </cell>
          <cell r="L765">
            <v>0</v>
          </cell>
          <cell r="M765">
            <v>4</v>
          </cell>
        </row>
        <row r="766">
          <cell r="E766">
            <v>16516179</v>
          </cell>
          <cell r="G766" t="str">
            <v>SPXNĐ</v>
          </cell>
          <cell r="H766" t="str">
            <v>Xe nâng điện</v>
          </cell>
          <cell r="I766" t="str">
            <v>cái</v>
          </cell>
          <cell r="J766">
            <v>4</v>
          </cell>
          <cell r="K766">
            <v>0</v>
          </cell>
          <cell r="L766">
            <v>0</v>
          </cell>
          <cell r="M766">
            <v>4</v>
          </cell>
        </row>
        <row r="767">
          <cell r="E767">
            <v>4568312</v>
          </cell>
          <cell r="G767" t="str">
            <v>SPXNĐ</v>
          </cell>
          <cell r="H767" t="str">
            <v>Xe nâng điện</v>
          </cell>
          <cell r="I767" t="str">
            <v>cái</v>
          </cell>
          <cell r="J767">
            <v>4</v>
          </cell>
          <cell r="K767">
            <v>0</v>
          </cell>
          <cell r="L767">
            <v>0</v>
          </cell>
          <cell r="M767">
            <v>4</v>
          </cell>
        </row>
        <row r="768">
          <cell r="E768">
            <v>51178926</v>
          </cell>
          <cell r="F768">
            <v>2100000</v>
          </cell>
          <cell r="G768" t="str">
            <v>SPXNĐ</v>
          </cell>
          <cell r="H768" t="str">
            <v>ETV116</v>
          </cell>
          <cell r="I768" t="str">
            <v>bộ</v>
          </cell>
          <cell r="J768">
            <v>2</v>
          </cell>
          <cell r="K768">
            <v>0</v>
          </cell>
          <cell r="L768">
            <v>0</v>
          </cell>
          <cell r="M768">
            <v>2</v>
          </cell>
        </row>
        <row r="769">
          <cell r="E769">
            <v>50286319</v>
          </cell>
          <cell r="F769">
            <v>6601000</v>
          </cell>
          <cell r="G769" t="str">
            <v>SPXNĐ</v>
          </cell>
          <cell r="H769" t="str">
            <v>ETV116</v>
          </cell>
          <cell r="I769" t="str">
            <v>cái</v>
          </cell>
          <cell r="J769">
            <v>6</v>
          </cell>
          <cell r="K769">
            <v>0</v>
          </cell>
          <cell r="L769">
            <v>0</v>
          </cell>
          <cell r="M769">
            <v>6</v>
          </cell>
        </row>
        <row r="770">
          <cell r="E770" t="str">
            <v>M6x30</v>
          </cell>
          <cell r="F770">
            <v>1200</v>
          </cell>
          <cell r="G770" t="str">
            <v>A</v>
          </cell>
          <cell r="I770" t="str">
            <v>cái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E771" t="str">
            <v>M8x60</v>
          </cell>
          <cell r="F771">
            <v>1500</v>
          </cell>
          <cell r="G771" t="str">
            <v>A</v>
          </cell>
          <cell r="I771" t="str">
            <v>cái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E772" t="str">
            <v>M10x60</v>
          </cell>
          <cell r="F772">
            <v>2200</v>
          </cell>
          <cell r="G772" t="str">
            <v>A</v>
          </cell>
          <cell r="I772" t="str">
            <v>cái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</row>
        <row r="773">
          <cell r="E773">
            <v>51071732</v>
          </cell>
          <cell r="F773">
            <v>14639000</v>
          </cell>
          <cell r="G773" t="str">
            <v>SPXNĐ</v>
          </cell>
          <cell r="H773" t="str">
            <v>ETV116</v>
          </cell>
          <cell r="I773" t="str">
            <v>cái</v>
          </cell>
          <cell r="J773">
            <v>2</v>
          </cell>
          <cell r="K773">
            <v>0</v>
          </cell>
          <cell r="L773">
            <v>0</v>
          </cell>
          <cell r="M773">
            <v>2</v>
          </cell>
        </row>
        <row r="774">
          <cell r="E774" t="str">
            <v>B-210</v>
          </cell>
          <cell r="F774">
            <v>175000</v>
          </cell>
          <cell r="G774" t="str">
            <v>B</v>
          </cell>
          <cell r="I774" t="str">
            <v>lon</v>
          </cell>
          <cell r="J774">
            <v>2</v>
          </cell>
          <cell r="K774">
            <v>0</v>
          </cell>
          <cell r="L774">
            <v>4</v>
          </cell>
          <cell r="M774">
            <v>-2</v>
          </cell>
        </row>
        <row r="775">
          <cell r="E775" t="str">
            <v>B-1070</v>
          </cell>
          <cell r="F775">
            <v>1000000</v>
          </cell>
          <cell r="G775" t="str">
            <v>B</v>
          </cell>
          <cell r="I775" t="str">
            <v>lon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E776">
            <v>51009815</v>
          </cell>
          <cell r="F776">
            <v>6787000</v>
          </cell>
          <cell r="G776" t="str">
            <v>SPXNĐ</v>
          </cell>
          <cell r="H776" t="str">
            <v>EFG320</v>
          </cell>
          <cell r="I776" t="str">
            <v>cái</v>
          </cell>
          <cell r="J776">
            <v>2</v>
          </cell>
          <cell r="K776">
            <v>0</v>
          </cell>
          <cell r="L776">
            <v>0</v>
          </cell>
          <cell r="M776">
            <v>2</v>
          </cell>
        </row>
        <row r="777">
          <cell r="E777">
            <v>52043845</v>
          </cell>
          <cell r="F777">
            <v>3381000</v>
          </cell>
          <cell r="G777" t="str">
            <v>SPXNĐ</v>
          </cell>
          <cell r="H777" t="str">
            <v>EFG320</v>
          </cell>
          <cell r="I777" t="str">
            <v>ống</v>
          </cell>
          <cell r="J777">
            <v>1</v>
          </cell>
          <cell r="K777">
            <v>0</v>
          </cell>
          <cell r="L777">
            <v>0</v>
          </cell>
          <cell r="M777">
            <v>1</v>
          </cell>
        </row>
        <row r="778">
          <cell r="E778">
            <v>51092829</v>
          </cell>
          <cell r="F778">
            <v>3412000</v>
          </cell>
          <cell r="G778" t="str">
            <v>SPXNĐ</v>
          </cell>
          <cell r="H778" t="str">
            <v>EFG320</v>
          </cell>
          <cell r="I778" t="str">
            <v>ống</v>
          </cell>
          <cell r="J778">
            <v>1</v>
          </cell>
          <cell r="K778">
            <v>0</v>
          </cell>
          <cell r="L778">
            <v>0</v>
          </cell>
          <cell r="M778">
            <v>1</v>
          </cell>
        </row>
        <row r="779">
          <cell r="E779">
            <v>51159185</v>
          </cell>
          <cell r="F779">
            <v>5072000</v>
          </cell>
          <cell r="G779" t="str">
            <v>SPXNĐ</v>
          </cell>
          <cell r="H779" t="str">
            <v>EFG320</v>
          </cell>
          <cell r="I779" t="str">
            <v>ống</v>
          </cell>
          <cell r="J779">
            <v>2</v>
          </cell>
          <cell r="K779">
            <v>0</v>
          </cell>
          <cell r="L779">
            <v>0</v>
          </cell>
          <cell r="M779">
            <v>2</v>
          </cell>
        </row>
        <row r="780">
          <cell r="E780">
            <v>51159685</v>
          </cell>
          <cell r="F780">
            <v>4622000</v>
          </cell>
          <cell r="G780" t="str">
            <v>SPXNĐ</v>
          </cell>
          <cell r="H780" t="str">
            <v>EFG320</v>
          </cell>
          <cell r="I780" t="str">
            <v>ống</v>
          </cell>
          <cell r="J780">
            <v>1</v>
          </cell>
          <cell r="K780">
            <v>0</v>
          </cell>
          <cell r="L780">
            <v>0</v>
          </cell>
          <cell r="M780">
            <v>1</v>
          </cell>
        </row>
        <row r="781">
          <cell r="E781">
            <v>50042801</v>
          </cell>
          <cell r="F781">
            <v>3937000</v>
          </cell>
          <cell r="G781" t="str">
            <v>SPXNĐ</v>
          </cell>
          <cell r="H781" t="str">
            <v>EFG320</v>
          </cell>
          <cell r="I781" t="str">
            <v>ống</v>
          </cell>
          <cell r="J781">
            <v>2</v>
          </cell>
          <cell r="K781">
            <v>0</v>
          </cell>
          <cell r="L781">
            <v>0</v>
          </cell>
          <cell r="M781">
            <v>2</v>
          </cell>
        </row>
        <row r="782">
          <cell r="E782">
            <v>52015740</v>
          </cell>
          <cell r="F782">
            <v>5772000</v>
          </cell>
          <cell r="G782" t="str">
            <v>SPXNĐ</v>
          </cell>
          <cell r="H782" t="str">
            <v>EFG320</v>
          </cell>
          <cell r="I782" t="str">
            <v>ống</v>
          </cell>
          <cell r="J782">
            <v>2</v>
          </cell>
          <cell r="K782">
            <v>0</v>
          </cell>
          <cell r="L782">
            <v>0</v>
          </cell>
          <cell r="M782">
            <v>2</v>
          </cell>
        </row>
        <row r="783">
          <cell r="E783">
            <v>51165084</v>
          </cell>
          <cell r="F783">
            <v>3412000</v>
          </cell>
          <cell r="G783" t="str">
            <v>SPXNĐ</v>
          </cell>
          <cell r="H783" t="str">
            <v>EFG320</v>
          </cell>
          <cell r="I783" t="str">
            <v>cái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E784">
            <v>51035044</v>
          </cell>
          <cell r="F784">
            <v>6718000</v>
          </cell>
          <cell r="G784" t="str">
            <v>SPXNĐ</v>
          </cell>
          <cell r="H784" t="str">
            <v>ERE120</v>
          </cell>
          <cell r="I784" t="str">
            <v>cái</v>
          </cell>
          <cell r="J784">
            <v>2</v>
          </cell>
          <cell r="K784">
            <v>0</v>
          </cell>
          <cell r="L784">
            <v>0</v>
          </cell>
          <cell r="M784">
            <v>2</v>
          </cell>
        </row>
        <row r="785">
          <cell r="E785">
            <v>51179511</v>
          </cell>
          <cell r="F785">
            <v>2858000</v>
          </cell>
          <cell r="G785" t="str">
            <v>SPXNĐ</v>
          </cell>
          <cell r="H785" t="str">
            <v>ERE120</v>
          </cell>
          <cell r="I785" t="str">
            <v>bộ</v>
          </cell>
          <cell r="J785">
            <v>1</v>
          </cell>
          <cell r="K785">
            <v>0</v>
          </cell>
          <cell r="L785">
            <v>0</v>
          </cell>
          <cell r="M785">
            <v>1</v>
          </cell>
        </row>
        <row r="786">
          <cell r="E786">
            <v>50464801</v>
          </cell>
          <cell r="F786">
            <v>8188000</v>
          </cell>
          <cell r="G786" t="str">
            <v>SPXNĐ</v>
          </cell>
          <cell r="H786" t="str">
            <v>ERE120</v>
          </cell>
          <cell r="I786" t="str">
            <v>cái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E787">
            <v>50427628</v>
          </cell>
          <cell r="F787">
            <v>7769000</v>
          </cell>
          <cell r="G787" t="str">
            <v>SPXNĐ</v>
          </cell>
          <cell r="H787" t="str">
            <v>ERE120</v>
          </cell>
          <cell r="I787" t="str">
            <v>cái</v>
          </cell>
          <cell r="J787">
            <v>1</v>
          </cell>
          <cell r="K787">
            <v>0</v>
          </cell>
          <cell r="L787">
            <v>0</v>
          </cell>
          <cell r="M787">
            <v>1</v>
          </cell>
        </row>
        <row r="788">
          <cell r="E788">
            <v>51131173</v>
          </cell>
          <cell r="F788">
            <v>851000</v>
          </cell>
          <cell r="G788" t="str">
            <v>SPXNĐ</v>
          </cell>
          <cell r="H788" t="str">
            <v>ERE120</v>
          </cell>
          <cell r="I788" t="str">
            <v>cái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E789" t="str">
            <v>C49</v>
          </cell>
          <cell r="F789">
            <v>14000</v>
          </cell>
          <cell r="G789" t="str">
            <v>W</v>
          </cell>
          <cell r="I789" t="str">
            <v>cái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E790" t="str">
            <v>MSN49</v>
          </cell>
          <cell r="F790">
            <v>10000</v>
          </cell>
          <cell r="G790" t="str">
            <v>W</v>
          </cell>
          <cell r="I790" t="str">
            <v>cái</v>
          </cell>
          <cell r="J790">
            <v>4</v>
          </cell>
          <cell r="K790">
            <v>0</v>
          </cell>
          <cell r="L790">
            <v>0</v>
          </cell>
          <cell r="M790">
            <v>4</v>
          </cell>
        </row>
        <row r="791">
          <cell r="E791" t="str">
            <v>T34</v>
          </cell>
          <cell r="F791">
            <v>8000</v>
          </cell>
          <cell r="G791" t="str">
            <v>W</v>
          </cell>
          <cell r="I791" t="str">
            <v>cái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</row>
        <row r="792">
          <cell r="E792" t="str">
            <v>T42</v>
          </cell>
          <cell r="F792">
            <v>13000</v>
          </cell>
          <cell r="G792" t="str">
            <v>W</v>
          </cell>
          <cell r="I792" t="str">
            <v>cái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</row>
        <row r="793">
          <cell r="E793" t="str">
            <v>L49</v>
          </cell>
          <cell r="F793">
            <v>12000</v>
          </cell>
          <cell r="G793" t="str">
            <v>W</v>
          </cell>
          <cell r="I793" t="str">
            <v>cái</v>
          </cell>
          <cell r="J793">
            <v>5</v>
          </cell>
          <cell r="K793">
            <v>0</v>
          </cell>
          <cell r="L793">
            <v>0</v>
          </cell>
          <cell r="M793">
            <v>5</v>
          </cell>
        </row>
        <row r="794">
          <cell r="E794" t="str">
            <v>CC12-49</v>
          </cell>
          <cell r="F794">
            <v>9000</v>
          </cell>
          <cell r="G794" t="str">
            <v>W</v>
          </cell>
          <cell r="I794" t="str">
            <v>cái</v>
          </cell>
          <cell r="J794">
            <v>7</v>
          </cell>
          <cell r="K794">
            <v>0</v>
          </cell>
          <cell r="L794">
            <v>0</v>
          </cell>
          <cell r="M794">
            <v>7</v>
          </cell>
        </row>
        <row r="795">
          <cell r="E795" t="str">
            <v>CC49-60</v>
          </cell>
          <cell r="F795">
            <v>13000</v>
          </cell>
          <cell r="G795" t="str">
            <v>W</v>
          </cell>
          <cell r="I795" t="str">
            <v>cái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</row>
        <row r="796">
          <cell r="E796" t="str">
            <v>CC21-34</v>
          </cell>
          <cell r="F796">
            <v>4000</v>
          </cell>
          <cell r="G796" t="str">
            <v>W</v>
          </cell>
          <cell r="I796" t="str">
            <v>cái</v>
          </cell>
          <cell r="J796">
            <v>15</v>
          </cell>
          <cell r="K796">
            <v>0</v>
          </cell>
          <cell r="L796">
            <v>0</v>
          </cell>
          <cell r="M796">
            <v>15</v>
          </cell>
        </row>
        <row r="797">
          <cell r="E797" t="str">
            <v>CC21-42</v>
          </cell>
          <cell r="F797">
            <v>5000</v>
          </cell>
          <cell r="G797" t="str">
            <v>W</v>
          </cell>
          <cell r="I797" t="str">
            <v>cái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</row>
        <row r="798">
          <cell r="E798" t="str">
            <v>CC27-42</v>
          </cell>
          <cell r="F798">
            <v>5000</v>
          </cell>
          <cell r="G798" t="str">
            <v>W</v>
          </cell>
          <cell r="I798" t="str">
            <v>cái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</row>
        <row r="799">
          <cell r="E799" t="str">
            <v>CC27-49</v>
          </cell>
          <cell r="F799">
            <v>7000</v>
          </cell>
          <cell r="G799" t="str">
            <v>W</v>
          </cell>
          <cell r="I799" t="str">
            <v>cái</v>
          </cell>
          <cell r="J799">
            <v>11</v>
          </cell>
          <cell r="K799">
            <v>0</v>
          </cell>
          <cell r="L799">
            <v>0</v>
          </cell>
          <cell r="M799">
            <v>11</v>
          </cell>
        </row>
        <row r="800">
          <cell r="E800" t="str">
            <v>CC27-60</v>
          </cell>
          <cell r="F800">
            <v>10000</v>
          </cell>
          <cell r="G800" t="str">
            <v>W</v>
          </cell>
          <cell r="I800" t="str">
            <v>cái</v>
          </cell>
          <cell r="J800">
            <v>6</v>
          </cell>
          <cell r="K800">
            <v>0</v>
          </cell>
          <cell r="L800">
            <v>0</v>
          </cell>
          <cell r="M800">
            <v>6</v>
          </cell>
        </row>
        <row r="801">
          <cell r="E801" t="str">
            <v>CC34-60</v>
          </cell>
          <cell r="F801">
            <v>11000</v>
          </cell>
          <cell r="G801" t="str">
            <v>W</v>
          </cell>
          <cell r="I801" t="str">
            <v>cái</v>
          </cell>
          <cell r="J801">
            <v>1</v>
          </cell>
          <cell r="K801">
            <v>0</v>
          </cell>
          <cell r="L801">
            <v>0</v>
          </cell>
          <cell r="M801">
            <v>1</v>
          </cell>
        </row>
        <row r="802">
          <cell r="E802" t="str">
            <v>CC42-60</v>
          </cell>
          <cell r="F802">
            <v>13000</v>
          </cell>
          <cell r="G802" t="str">
            <v>W</v>
          </cell>
          <cell r="I802" t="str">
            <v>cái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</row>
        <row r="803">
          <cell r="E803" t="str">
            <v>RC21</v>
          </cell>
          <cell r="F803">
            <v>10000</v>
          </cell>
          <cell r="G803" t="str">
            <v>W</v>
          </cell>
          <cell r="I803" t="str">
            <v>cái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</row>
        <row r="804">
          <cell r="E804" t="str">
            <v>RC34</v>
          </cell>
          <cell r="F804">
            <v>17000</v>
          </cell>
          <cell r="G804" t="str">
            <v>W</v>
          </cell>
          <cell r="I804" t="str">
            <v>cái</v>
          </cell>
          <cell r="J804">
            <v>10</v>
          </cell>
          <cell r="K804">
            <v>0</v>
          </cell>
          <cell r="L804">
            <v>0</v>
          </cell>
          <cell r="M804">
            <v>10</v>
          </cell>
        </row>
        <row r="805">
          <cell r="E805" t="str">
            <v>LB42</v>
          </cell>
          <cell r="F805">
            <v>14000</v>
          </cell>
          <cell r="G805" t="str">
            <v>W</v>
          </cell>
          <cell r="I805" t="str">
            <v>cái</v>
          </cell>
          <cell r="J805">
            <v>4</v>
          </cell>
          <cell r="K805">
            <v>0</v>
          </cell>
          <cell r="L805">
            <v>0</v>
          </cell>
          <cell r="M805">
            <v>4</v>
          </cell>
        </row>
        <row r="806">
          <cell r="E806" t="str">
            <v>LB49</v>
          </cell>
          <cell r="F806">
            <v>43000</v>
          </cell>
          <cell r="G806" t="str">
            <v>W</v>
          </cell>
          <cell r="I806" t="str">
            <v>cái</v>
          </cell>
          <cell r="J806">
            <v>10</v>
          </cell>
          <cell r="K806">
            <v>0</v>
          </cell>
          <cell r="L806">
            <v>0</v>
          </cell>
          <cell r="M806">
            <v>10</v>
          </cell>
        </row>
        <row r="807">
          <cell r="E807" t="str">
            <v>T27-21</v>
          </cell>
          <cell r="F807">
            <v>6000</v>
          </cell>
          <cell r="G807" t="str">
            <v>W</v>
          </cell>
          <cell r="I807" t="str">
            <v>cái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</row>
        <row r="808">
          <cell r="E808" t="str">
            <v>LBLS60</v>
          </cell>
          <cell r="F808">
            <v>320000</v>
          </cell>
          <cell r="G808" t="str">
            <v>W</v>
          </cell>
          <cell r="I808" t="str">
            <v>cái</v>
          </cell>
          <cell r="J808">
            <v>1</v>
          </cell>
          <cell r="K808">
            <v>0</v>
          </cell>
          <cell r="L808">
            <v>0</v>
          </cell>
          <cell r="M808">
            <v>1</v>
          </cell>
        </row>
        <row r="809">
          <cell r="E809" t="str">
            <v>MSRN60</v>
          </cell>
          <cell r="F809">
            <v>13000</v>
          </cell>
          <cell r="G809" t="str">
            <v>W</v>
          </cell>
          <cell r="I809" t="str">
            <v>cái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</row>
        <row r="810">
          <cell r="E810" t="str">
            <v>MK38</v>
          </cell>
          <cell r="F810">
            <v>140000</v>
          </cell>
          <cell r="G810" t="str">
            <v>T</v>
          </cell>
          <cell r="I810" t="str">
            <v>cái</v>
          </cell>
          <cell r="J810">
            <v>2</v>
          </cell>
          <cell r="K810">
            <v>0</v>
          </cell>
          <cell r="L810">
            <v>0</v>
          </cell>
          <cell r="M810">
            <v>2</v>
          </cell>
        </row>
        <row r="811">
          <cell r="E811" t="str">
            <v>MK42</v>
          </cell>
          <cell r="F811">
            <v>150000</v>
          </cell>
          <cell r="G811" t="str">
            <v>T</v>
          </cell>
          <cell r="I811" t="str">
            <v>cái</v>
          </cell>
          <cell r="J811">
            <v>4</v>
          </cell>
          <cell r="K811">
            <v>0</v>
          </cell>
          <cell r="L811">
            <v>0</v>
          </cell>
          <cell r="M811">
            <v>4</v>
          </cell>
        </row>
        <row r="812">
          <cell r="E812" t="str">
            <v>MK45</v>
          </cell>
          <cell r="F812">
            <v>160000</v>
          </cell>
          <cell r="G812" t="str">
            <v>T</v>
          </cell>
          <cell r="I812" t="str">
            <v>cái</v>
          </cell>
          <cell r="J812">
            <v>2</v>
          </cell>
          <cell r="K812">
            <v>0</v>
          </cell>
          <cell r="L812">
            <v>0</v>
          </cell>
          <cell r="M812">
            <v>2</v>
          </cell>
        </row>
        <row r="813">
          <cell r="E813" t="str">
            <v>MK52</v>
          </cell>
          <cell r="F813">
            <v>170000</v>
          </cell>
          <cell r="G813" t="str">
            <v>T</v>
          </cell>
          <cell r="I813" t="str">
            <v>cái</v>
          </cell>
          <cell r="J813">
            <v>1</v>
          </cell>
          <cell r="K813">
            <v>0</v>
          </cell>
          <cell r="L813">
            <v>0</v>
          </cell>
          <cell r="M813">
            <v>1</v>
          </cell>
        </row>
        <row r="814">
          <cell r="E814" t="str">
            <v>MK58</v>
          </cell>
          <cell r="F814">
            <v>180000</v>
          </cell>
          <cell r="G814" t="str">
            <v>T</v>
          </cell>
          <cell r="I814" t="str">
            <v>cái</v>
          </cell>
          <cell r="J814">
            <v>4</v>
          </cell>
          <cell r="K814">
            <v>0</v>
          </cell>
          <cell r="L814">
            <v>0</v>
          </cell>
          <cell r="M814">
            <v>4</v>
          </cell>
        </row>
        <row r="815">
          <cell r="E815" t="str">
            <v>M10x120</v>
          </cell>
          <cell r="F815">
            <v>3500</v>
          </cell>
          <cell r="G815" t="str">
            <v>A</v>
          </cell>
          <cell r="I815" t="str">
            <v>cái</v>
          </cell>
          <cell r="J815">
            <v>290</v>
          </cell>
          <cell r="K815">
            <v>0</v>
          </cell>
          <cell r="L815">
            <v>0</v>
          </cell>
          <cell r="M815">
            <v>290</v>
          </cell>
        </row>
        <row r="816">
          <cell r="E816" t="str">
            <v>M8X120</v>
          </cell>
          <cell r="F816">
            <v>2500</v>
          </cell>
          <cell r="G816" t="str">
            <v>A</v>
          </cell>
          <cell r="I816" t="str">
            <v>cái</v>
          </cell>
          <cell r="J816">
            <v>145</v>
          </cell>
          <cell r="K816">
            <v>0</v>
          </cell>
          <cell r="L816">
            <v>100</v>
          </cell>
          <cell r="M816">
            <v>45</v>
          </cell>
        </row>
        <row r="817">
          <cell r="E817">
            <v>50250456</v>
          </cell>
          <cell r="F817">
            <v>367000</v>
          </cell>
          <cell r="G817" t="str">
            <v>SPXNĐ</v>
          </cell>
          <cell r="I817" t="str">
            <v>cái</v>
          </cell>
          <cell r="J817">
            <v>1</v>
          </cell>
          <cell r="K817">
            <v>0</v>
          </cell>
          <cell r="L817">
            <v>0</v>
          </cell>
          <cell r="M817">
            <v>1</v>
          </cell>
        </row>
        <row r="818">
          <cell r="E818">
            <v>26905110</v>
          </cell>
          <cell r="F818">
            <v>158000</v>
          </cell>
          <cell r="G818" t="str">
            <v>SPXNĐ</v>
          </cell>
          <cell r="I818" t="str">
            <v>cái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</row>
        <row r="819">
          <cell r="E819">
            <v>51097550</v>
          </cell>
          <cell r="F819">
            <v>141000</v>
          </cell>
          <cell r="G819" t="str">
            <v>SPXNĐ</v>
          </cell>
          <cell r="I819" t="str">
            <v>cái</v>
          </cell>
          <cell r="J819">
            <v>5</v>
          </cell>
          <cell r="K819">
            <v>0</v>
          </cell>
          <cell r="L819">
            <v>0</v>
          </cell>
          <cell r="M819">
            <v>5</v>
          </cell>
        </row>
        <row r="820">
          <cell r="E820">
            <v>28528520</v>
          </cell>
          <cell r="F820">
            <v>158000</v>
          </cell>
          <cell r="G820" t="str">
            <v>SPXNĐ</v>
          </cell>
          <cell r="I820" t="str">
            <v>cái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</row>
        <row r="821">
          <cell r="E821">
            <v>50424639</v>
          </cell>
          <cell r="F821">
            <v>1664000</v>
          </cell>
          <cell r="G821" t="str">
            <v>SPXNĐ</v>
          </cell>
          <cell r="H821" t="str">
            <v>EFG320</v>
          </cell>
          <cell r="I821" t="str">
            <v>cái</v>
          </cell>
          <cell r="J821">
            <v>2</v>
          </cell>
          <cell r="K821">
            <v>0</v>
          </cell>
          <cell r="L821">
            <v>0</v>
          </cell>
          <cell r="M821">
            <v>2</v>
          </cell>
        </row>
        <row r="822">
          <cell r="E822">
            <v>51470075</v>
          </cell>
          <cell r="F822">
            <v>3330000</v>
          </cell>
          <cell r="G822" t="str">
            <v>SPXNĐ</v>
          </cell>
          <cell r="I822" t="str">
            <v>cái</v>
          </cell>
          <cell r="J822">
            <v>2</v>
          </cell>
          <cell r="K822">
            <v>0</v>
          </cell>
          <cell r="L822">
            <v>0</v>
          </cell>
          <cell r="M822">
            <v>2</v>
          </cell>
        </row>
        <row r="823">
          <cell r="E823">
            <v>1052229</v>
          </cell>
          <cell r="G823" t="str">
            <v>SPXNĐ</v>
          </cell>
          <cell r="I823" t="str">
            <v>cái</v>
          </cell>
          <cell r="J823">
            <v>4</v>
          </cell>
          <cell r="K823">
            <v>0</v>
          </cell>
          <cell r="L823">
            <v>0</v>
          </cell>
          <cell r="M823">
            <v>4</v>
          </cell>
        </row>
        <row r="824">
          <cell r="E824">
            <v>62052</v>
          </cell>
          <cell r="F824">
            <v>85000</v>
          </cell>
          <cell r="G824" t="str">
            <v>SPXNĐ</v>
          </cell>
          <cell r="I824" t="str">
            <v>cái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</row>
        <row r="825">
          <cell r="E825">
            <v>50250779</v>
          </cell>
          <cell r="F825">
            <v>2094000</v>
          </cell>
          <cell r="G825" t="str">
            <v>SPXNĐ</v>
          </cell>
          <cell r="I825" t="str">
            <v>cái</v>
          </cell>
          <cell r="J825">
            <v>1</v>
          </cell>
          <cell r="K825">
            <v>0</v>
          </cell>
          <cell r="L825">
            <v>0</v>
          </cell>
          <cell r="M825">
            <v>1</v>
          </cell>
        </row>
        <row r="826">
          <cell r="E826">
            <v>50470878</v>
          </cell>
          <cell r="F826">
            <v>4224000</v>
          </cell>
          <cell r="G826" t="str">
            <v>SPXNĐ</v>
          </cell>
          <cell r="I826" t="str">
            <v>cái</v>
          </cell>
          <cell r="J826">
            <v>2</v>
          </cell>
          <cell r="K826">
            <v>0</v>
          </cell>
          <cell r="L826">
            <v>0</v>
          </cell>
          <cell r="M826">
            <v>2</v>
          </cell>
        </row>
        <row r="827">
          <cell r="E827">
            <v>50041934</v>
          </cell>
          <cell r="F827">
            <v>799000</v>
          </cell>
          <cell r="G827" t="str">
            <v>SPXNĐ</v>
          </cell>
          <cell r="I827" t="str">
            <v>cái</v>
          </cell>
          <cell r="J827">
            <v>4</v>
          </cell>
          <cell r="K827">
            <v>0</v>
          </cell>
          <cell r="L827">
            <v>0</v>
          </cell>
          <cell r="M827">
            <v>4</v>
          </cell>
        </row>
        <row r="828">
          <cell r="E828">
            <v>50471951</v>
          </cell>
          <cell r="F828">
            <v>2418000</v>
          </cell>
          <cell r="G828" t="str">
            <v>SPXNĐ</v>
          </cell>
          <cell r="I828" t="str">
            <v>cái</v>
          </cell>
          <cell r="J828">
            <v>2</v>
          </cell>
          <cell r="K828">
            <v>0</v>
          </cell>
          <cell r="L828">
            <v>0</v>
          </cell>
          <cell r="M828">
            <v>2</v>
          </cell>
        </row>
        <row r="829">
          <cell r="E829">
            <v>50130521</v>
          </cell>
          <cell r="F829">
            <v>615000</v>
          </cell>
          <cell r="G829" t="str">
            <v>SPXNĐ</v>
          </cell>
          <cell r="I829" t="str">
            <v>cái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</row>
        <row r="830">
          <cell r="E830">
            <v>50147927</v>
          </cell>
          <cell r="F830">
            <v>1286000</v>
          </cell>
          <cell r="G830" t="str">
            <v>SPXNĐ</v>
          </cell>
          <cell r="I830" t="str">
            <v>cái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E831">
            <v>50421452</v>
          </cell>
          <cell r="F831">
            <v>8757000</v>
          </cell>
          <cell r="G831" t="str">
            <v>SPXNĐ</v>
          </cell>
          <cell r="I831" t="str">
            <v>cái</v>
          </cell>
          <cell r="J831">
            <v>2</v>
          </cell>
          <cell r="K831">
            <v>0</v>
          </cell>
          <cell r="L831">
            <v>0</v>
          </cell>
          <cell r="M831">
            <v>2</v>
          </cell>
        </row>
        <row r="832">
          <cell r="E832">
            <v>50251577</v>
          </cell>
          <cell r="F832">
            <v>5526000</v>
          </cell>
          <cell r="G832" t="str">
            <v>SPXNĐ</v>
          </cell>
          <cell r="I832" t="str">
            <v>sợi</v>
          </cell>
          <cell r="J832">
            <v>2</v>
          </cell>
          <cell r="K832">
            <v>0</v>
          </cell>
          <cell r="L832">
            <v>0</v>
          </cell>
          <cell r="M832">
            <v>2</v>
          </cell>
        </row>
        <row r="833">
          <cell r="E833">
            <v>50452065</v>
          </cell>
          <cell r="F833">
            <v>22601000</v>
          </cell>
          <cell r="G833" t="str">
            <v>SPXNĐ</v>
          </cell>
          <cell r="I833" t="str">
            <v>cái</v>
          </cell>
          <cell r="J833">
            <v>2</v>
          </cell>
          <cell r="K833">
            <v>0</v>
          </cell>
          <cell r="L833">
            <v>0</v>
          </cell>
          <cell r="M833">
            <v>2</v>
          </cell>
        </row>
        <row r="834">
          <cell r="E834">
            <v>51038315</v>
          </cell>
          <cell r="F834">
            <v>104310000</v>
          </cell>
          <cell r="G834" t="str">
            <v>SPXNĐ</v>
          </cell>
          <cell r="I834" t="str">
            <v>cái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</row>
        <row r="835">
          <cell r="E835">
            <v>51085220</v>
          </cell>
          <cell r="F835">
            <v>27450000</v>
          </cell>
          <cell r="G835" t="str">
            <v>SPXNĐ</v>
          </cell>
          <cell r="I835" t="str">
            <v>cái</v>
          </cell>
          <cell r="J835">
            <v>2</v>
          </cell>
          <cell r="K835">
            <v>0</v>
          </cell>
          <cell r="L835">
            <v>0</v>
          </cell>
          <cell r="M835">
            <v>2</v>
          </cell>
        </row>
        <row r="836">
          <cell r="E836">
            <v>50444606</v>
          </cell>
          <cell r="F836">
            <v>61245000</v>
          </cell>
          <cell r="G836" t="str">
            <v>SPXNĐ</v>
          </cell>
          <cell r="I836" t="str">
            <v>cái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</row>
        <row r="837">
          <cell r="E837">
            <v>5091568</v>
          </cell>
          <cell r="F837">
            <v>26570000</v>
          </cell>
          <cell r="G837" t="str">
            <v>SPXNĐ</v>
          </cell>
          <cell r="I837" t="str">
            <v>cái</v>
          </cell>
          <cell r="J837">
            <v>1</v>
          </cell>
          <cell r="K837">
            <v>0</v>
          </cell>
          <cell r="L837">
            <v>0</v>
          </cell>
          <cell r="M837">
            <v>1</v>
          </cell>
        </row>
        <row r="838">
          <cell r="E838">
            <v>50297585</v>
          </cell>
          <cell r="F838">
            <v>539000</v>
          </cell>
          <cell r="G838" t="str">
            <v>SPXNĐ</v>
          </cell>
          <cell r="I838" t="str">
            <v>cái</v>
          </cell>
          <cell r="J838">
            <v>8</v>
          </cell>
          <cell r="K838">
            <v>0</v>
          </cell>
          <cell r="L838">
            <v>0</v>
          </cell>
          <cell r="M838">
            <v>8</v>
          </cell>
        </row>
        <row r="839">
          <cell r="E839">
            <v>52037845</v>
          </cell>
          <cell r="F839">
            <v>234000</v>
          </cell>
          <cell r="G839" t="str">
            <v>SPXNĐ</v>
          </cell>
          <cell r="I839" t="str">
            <v>cái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</row>
        <row r="840">
          <cell r="E840">
            <v>50002740</v>
          </cell>
          <cell r="F840">
            <v>124000</v>
          </cell>
          <cell r="G840" t="str">
            <v>SPXNĐ</v>
          </cell>
          <cell r="I840" t="str">
            <v>cái</v>
          </cell>
          <cell r="J840">
            <v>4</v>
          </cell>
          <cell r="K840">
            <v>0</v>
          </cell>
          <cell r="L840">
            <v>0</v>
          </cell>
          <cell r="M840">
            <v>4</v>
          </cell>
        </row>
        <row r="841">
          <cell r="E841">
            <v>1184</v>
          </cell>
          <cell r="F841">
            <v>174000</v>
          </cell>
          <cell r="G841" t="str">
            <v>SPXNĐ</v>
          </cell>
          <cell r="I841" t="str">
            <v>cái</v>
          </cell>
          <cell r="J841">
            <v>2</v>
          </cell>
          <cell r="K841">
            <v>0</v>
          </cell>
          <cell r="L841">
            <v>0</v>
          </cell>
          <cell r="M841">
            <v>2</v>
          </cell>
        </row>
        <row r="842">
          <cell r="E842">
            <v>52037842</v>
          </cell>
          <cell r="F842">
            <v>294000</v>
          </cell>
          <cell r="G842" t="str">
            <v>SPXNĐ</v>
          </cell>
          <cell r="I842" t="str">
            <v>cái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</row>
        <row r="843">
          <cell r="E843">
            <v>51117274</v>
          </cell>
          <cell r="F843">
            <v>86000</v>
          </cell>
          <cell r="G843" t="str">
            <v>SPXNĐ</v>
          </cell>
          <cell r="I843" t="str">
            <v>cái</v>
          </cell>
          <cell r="J843">
            <v>1</v>
          </cell>
          <cell r="K843">
            <v>0</v>
          </cell>
          <cell r="L843">
            <v>0</v>
          </cell>
          <cell r="M843">
            <v>1</v>
          </cell>
        </row>
        <row r="844">
          <cell r="E844">
            <v>50441641</v>
          </cell>
          <cell r="F844">
            <v>1630000</v>
          </cell>
          <cell r="G844" t="str">
            <v>SPXNĐ</v>
          </cell>
          <cell r="I844" t="str">
            <v>cái</v>
          </cell>
          <cell r="J844">
            <v>2</v>
          </cell>
          <cell r="K844">
            <v>0</v>
          </cell>
          <cell r="L844">
            <v>0</v>
          </cell>
          <cell r="M844">
            <v>2</v>
          </cell>
        </row>
        <row r="845">
          <cell r="E845">
            <v>51148115</v>
          </cell>
          <cell r="F845">
            <v>3379000</v>
          </cell>
          <cell r="G845" t="str">
            <v>SPXNĐ</v>
          </cell>
          <cell r="I845" t="str">
            <v>cái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</row>
        <row r="846">
          <cell r="E846">
            <v>51154749</v>
          </cell>
          <cell r="F846">
            <v>866000</v>
          </cell>
          <cell r="G846" t="str">
            <v>SPXNĐ</v>
          </cell>
          <cell r="I846" t="str">
            <v>cái</v>
          </cell>
          <cell r="J846">
            <v>2</v>
          </cell>
          <cell r="K846">
            <v>0</v>
          </cell>
          <cell r="L846">
            <v>0</v>
          </cell>
          <cell r="M846">
            <v>2</v>
          </cell>
        </row>
        <row r="847">
          <cell r="E847">
            <v>26902340</v>
          </cell>
          <cell r="F847">
            <v>1118000</v>
          </cell>
          <cell r="G847" t="str">
            <v>SPXNĐ</v>
          </cell>
          <cell r="I847" t="str">
            <v>cái</v>
          </cell>
          <cell r="J847">
            <v>2</v>
          </cell>
          <cell r="K847">
            <v>0</v>
          </cell>
          <cell r="L847">
            <v>0</v>
          </cell>
          <cell r="M847">
            <v>2</v>
          </cell>
        </row>
        <row r="848">
          <cell r="E848">
            <v>50041810</v>
          </cell>
          <cell r="F848">
            <v>1552000</v>
          </cell>
          <cell r="G848" t="str">
            <v>SPXNĐ</v>
          </cell>
          <cell r="I848" t="str">
            <v>cái</v>
          </cell>
          <cell r="J848">
            <v>7</v>
          </cell>
          <cell r="K848">
            <v>0</v>
          </cell>
          <cell r="L848">
            <v>0</v>
          </cell>
          <cell r="M848">
            <v>7</v>
          </cell>
        </row>
        <row r="849">
          <cell r="E849">
            <v>5047614</v>
          </cell>
          <cell r="F849">
            <v>294000</v>
          </cell>
          <cell r="G849" t="str">
            <v>SPXNĐ</v>
          </cell>
          <cell r="I849" t="str">
            <v>cái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</row>
        <row r="850">
          <cell r="E850">
            <v>51257721</v>
          </cell>
          <cell r="F850">
            <v>793000</v>
          </cell>
          <cell r="G850" t="str">
            <v>SPXNĐ</v>
          </cell>
          <cell r="H850" t="str">
            <v>ERE120</v>
          </cell>
          <cell r="I850" t="str">
            <v>cái</v>
          </cell>
          <cell r="J850">
            <v>2</v>
          </cell>
          <cell r="K850">
            <v>0</v>
          </cell>
          <cell r="L850">
            <v>0</v>
          </cell>
          <cell r="M850">
            <v>2</v>
          </cell>
        </row>
        <row r="851">
          <cell r="E851">
            <v>51257722</v>
          </cell>
          <cell r="F851">
            <v>669000</v>
          </cell>
          <cell r="G851" t="str">
            <v>SPXNĐ</v>
          </cell>
          <cell r="H851" t="str">
            <v>ETV216</v>
          </cell>
          <cell r="I851" t="str">
            <v>cái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E852">
            <v>51304432</v>
          </cell>
          <cell r="F852">
            <v>24225000</v>
          </cell>
          <cell r="G852" t="str">
            <v>SPXNĐ</v>
          </cell>
          <cell r="H852" t="str">
            <v>ETV216</v>
          </cell>
          <cell r="I852" t="str">
            <v>cái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</row>
        <row r="853">
          <cell r="E853">
            <v>50105674</v>
          </cell>
          <cell r="F853">
            <v>3855000</v>
          </cell>
          <cell r="G853" t="str">
            <v>SPXNĐ</v>
          </cell>
          <cell r="I853" t="str">
            <v>cái</v>
          </cell>
          <cell r="J853">
            <v>1</v>
          </cell>
          <cell r="K853">
            <v>0</v>
          </cell>
          <cell r="L853">
            <v>0</v>
          </cell>
          <cell r="M853">
            <v>1</v>
          </cell>
        </row>
        <row r="854">
          <cell r="E854" t="str">
            <v>PRB-2113</v>
          </cell>
          <cell r="F854">
            <v>350000</v>
          </cell>
          <cell r="G854" t="str">
            <v>W</v>
          </cell>
          <cell r="I854" t="str">
            <v>cái</v>
          </cell>
          <cell r="J854">
            <v>22</v>
          </cell>
          <cell r="K854">
            <v>0</v>
          </cell>
          <cell r="L854">
            <v>11</v>
          </cell>
          <cell r="M854">
            <v>11</v>
          </cell>
        </row>
        <row r="855">
          <cell r="E855" t="str">
            <v>M12x6</v>
          </cell>
          <cell r="F855">
            <v>3700</v>
          </cell>
          <cell r="G855" t="str">
            <v>A</v>
          </cell>
          <cell r="I855" t="str">
            <v>cái</v>
          </cell>
          <cell r="J855">
            <v>192</v>
          </cell>
          <cell r="K855">
            <v>0</v>
          </cell>
          <cell r="L855">
            <v>0</v>
          </cell>
          <cell r="M855">
            <v>192</v>
          </cell>
        </row>
        <row r="856">
          <cell r="E856" t="str">
            <v>M12x10</v>
          </cell>
          <cell r="F856">
            <v>4500</v>
          </cell>
          <cell r="G856" t="str">
            <v>A</v>
          </cell>
          <cell r="I856" t="str">
            <v>cái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</row>
        <row r="857">
          <cell r="E857" t="str">
            <v>M12x12</v>
          </cell>
          <cell r="F857">
            <v>5000</v>
          </cell>
          <cell r="G857" t="str">
            <v>A</v>
          </cell>
          <cell r="I857" t="str">
            <v>cái</v>
          </cell>
          <cell r="J857">
            <v>150</v>
          </cell>
          <cell r="K857">
            <v>0</v>
          </cell>
          <cell r="L857">
            <v>0</v>
          </cell>
          <cell r="M857">
            <v>150</v>
          </cell>
        </row>
        <row r="858">
          <cell r="E858" t="str">
            <v>8x150x210</v>
          </cell>
          <cell r="F858">
            <v>20000</v>
          </cell>
          <cell r="G858" t="str">
            <v>T</v>
          </cell>
          <cell r="I858" t="str">
            <v>cái</v>
          </cell>
          <cell r="J858">
            <v>9</v>
          </cell>
          <cell r="K858">
            <v>0</v>
          </cell>
          <cell r="L858">
            <v>2</v>
          </cell>
          <cell r="M858">
            <v>7</v>
          </cell>
        </row>
        <row r="859">
          <cell r="E859" t="str">
            <v>8x200x260</v>
          </cell>
          <cell r="F859">
            <v>22000</v>
          </cell>
          <cell r="G859" t="str">
            <v>T</v>
          </cell>
          <cell r="I859" t="str">
            <v>cái</v>
          </cell>
          <cell r="J859">
            <v>14</v>
          </cell>
          <cell r="K859">
            <v>0</v>
          </cell>
          <cell r="L859">
            <v>1</v>
          </cell>
          <cell r="M859">
            <v>13</v>
          </cell>
        </row>
        <row r="860">
          <cell r="E860" t="str">
            <v>8x50x110</v>
          </cell>
          <cell r="F860">
            <v>25000</v>
          </cell>
          <cell r="G860" t="str">
            <v>T</v>
          </cell>
          <cell r="I860" t="str">
            <v>cái</v>
          </cell>
          <cell r="J860">
            <v>16</v>
          </cell>
          <cell r="K860">
            <v>0</v>
          </cell>
          <cell r="L860">
            <v>0</v>
          </cell>
          <cell r="M860">
            <v>16</v>
          </cell>
        </row>
        <row r="861">
          <cell r="E861">
            <v>52010406</v>
          </cell>
          <cell r="F861">
            <v>7091000</v>
          </cell>
          <cell r="G861" t="str">
            <v>SPXNĐ</v>
          </cell>
          <cell r="H861" t="str">
            <v xml:space="preserve">EFG320 </v>
          </cell>
          <cell r="I861" t="str">
            <v>cái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</row>
        <row r="862">
          <cell r="E862" t="str">
            <v>26204080, 50040425, 27411660</v>
          </cell>
          <cell r="F862">
            <v>258000</v>
          </cell>
          <cell r="G862" t="str">
            <v>SPXNĐ</v>
          </cell>
          <cell r="H862" t="str">
            <v xml:space="preserve">EFG320 </v>
          </cell>
          <cell r="I862" t="str">
            <v>bộ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</row>
        <row r="863">
          <cell r="E863">
            <v>50469945</v>
          </cell>
          <cell r="F863">
            <v>17870000</v>
          </cell>
          <cell r="G863" t="str">
            <v>SPXNĐ</v>
          </cell>
          <cell r="H863" t="str">
            <v xml:space="preserve">EFG320 </v>
          </cell>
          <cell r="I863" t="str">
            <v>cái</v>
          </cell>
          <cell r="J863">
            <v>1</v>
          </cell>
          <cell r="K863">
            <v>0</v>
          </cell>
          <cell r="L863">
            <v>0</v>
          </cell>
          <cell r="M863">
            <v>1</v>
          </cell>
        </row>
        <row r="864">
          <cell r="E864">
            <v>87499</v>
          </cell>
          <cell r="F864">
            <v>74000</v>
          </cell>
          <cell r="G864" t="str">
            <v>SPXNĐ</v>
          </cell>
          <cell r="H864" t="str">
            <v xml:space="preserve">EFG320 </v>
          </cell>
          <cell r="I864" t="str">
            <v>cái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</row>
        <row r="865">
          <cell r="E865">
            <v>5041509</v>
          </cell>
          <cell r="F865">
            <v>7121000</v>
          </cell>
          <cell r="G865" t="str">
            <v>SPXNĐ</v>
          </cell>
          <cell r="H865" t="str">
            <v xml:space="preserve">EFG320 </v>
          </cell>
          <cell r="I865" t="str">
            <v>cái</v>
          </cell>
          <cell r="J865">
            <v>4</v>
          </cell>
          <cell r="K865">
            <v>0</v>
          </cell>
          <cell r="L865">
            <v>0</v>
          </cell>
          <cell r="M865">
            <v>4</v>
          </cell>
        </row>
        <row r="866">
          <cell r="E866">
            <v>4998862</v>
          </cell>
          <cell r="F866">
            <v>4119000</v>
          </cell>
          <cell r="G866" t="str">
            <v>SPXNĐ</v>
          </cell>
          <cell r="H866" t="str">
            <v xml:space="preserve">EFG320 </v>
          </cell>
          <cell r="I866" t="str">
            <v>cái</v>
          </cell>
          <cell r="J866">
            <v>2</v>
          </cell>
          <cell r="K866">
            <v>0</v>
          </cell>
          <cell r="L866">
            <v>0</v>
          </cell>
          <cell r="M866">
            <v>2</v>
          </cell>
        </row>
        <row r="867">
          <cell r="E867">
            <v>50444915</v>
          </cell>
          <cell r="F867">
            <v>66987000</v>
          </cell>
          <cell r="G867" t="str">
            <v>SPXNĐ</v>
          </cell>
          <cell r="H867" t="str">
            <v>ETV116</v>
          </cell>
          <cell r="I867" t="str">
            <v>cái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</row>
        <row r="868">
          <cell r="E868">
            <v>51065715</v>
          </cell>
          <cell r="F868">
            <v>3802000</v>
          </cell>
          <cell r="G868" t="str">
            <v>SPXNĐ</v>
          </cell>
          <cell r="H868" t="str">
            <v>ERE120</v>
          </cell>
          <cell r="I868" t="str">
            <v>cái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</row>
        <row r="869">
          <cell r="E869">
            <v>51438212</v>
          </cell>
          <cell r="F869">
            <v>2982000</v>
          </cell>
          <cell r="G869" t="str">
            <v>SPXNĐ</v>
          </cell>
          <cell r="H869" t="str">
            <v>ETV116</v>
          </cell>
          <cell r="I869" t="str">
            <v>cái</v>
          </cell>
          <cell r="J869">
            <v>2</v>
          </cell>
          <cell r="K869">
            <v>0</v>
          </cell>
          <cell r="L869">
            <v>0</v>
          </cell>
          <cell r="M869">
            <v>2</v>
          </cell>
        </row>
        <row r="870">
          <cell r="E870">
            <v>51009696</v>
          </cell>
          <cell r="F870">
            <v>20323000</v>
          </cell>
          <cell r="G870" t="str">
            <v>SPXNĐ</v>
          </cell>
          <cell r="H870" t="str">
            <v>ETV116</v>
          </cell>
          <cell r="I870" t="str">
            <v>cái</v>
          </cell>
          <cell r="J870">
            <v>1</v>
          </cell>
          <cell r="K870">
            <v>0</v>
          </cell>
          <cell r="L870">
            <v>0</v>
          </cell>
          <cell r="M870">
            <v>1</v>
          </cell>
        </row>
        <row r="871">
          <cell r="E871">
            <v>51194785</v>
          </cell>
          <cell r="F871">
            <v>4614000</v>
          </cell>
          <cell r="G871" t="str">
            <v>SPXNĐ</v>
          </cell>
          <cell r="H871" t="str">
            <v>ETV216</v>
          </cell>
          <cell r="I871" t="str">
            <v>cái</v>
          </cell>
          <cell r="J871">
            <v>2</v>
          </cell>
          <cell r="K871">
            <v>0</v>
          </cell>
          <cell r="L871">
            <v>0</v>
          </cell>
          <cell r="M871">
            <v>2</v>
          </cell>
        </row>
        <row r="872">
          <cell r="E872">
            <v>51515838</v>
          </cell>
          <cell r="F872">
            <v>4160000</v>
          </cell>
          <cell r="G872" t="str">
            <v>SPXNĐ</v>
          </cell>
          <cell r="H872" t="str">
            <v>EFG320</v>
          </cell>
          <cell r="I872" t="str">
            <v>cái</v>
          </cell>
          <cell r="J872">
            <v>2</v>
          </cell>
          <cell r="K872">
            <v>0</v>
          </cell>
          <cell r="L872">
            <v>2</v>
          </cell>
          <cell r="M872">
            <v>0</v>
          </cell>
        </row>
        <row r="873">
          <cell r="E873">
            <v>50446265</v>
          </cell>
          <cell r="F873">
            <v>106650000</v>
          </cell>
          <cell r="G873" t="str">
            <v>SPXNĐ</v>
          </cell>
          <cell r="H873" t="str">
            <v>ETV116</v>
          </cell>
          <cell r="I873" t="str">
            <v>cái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</row>
        <row r="874">
          <cell r="E874">
            <v>52009248</v>
          </cell>
          <cell r="F874">
            <v>31475000</v>
          </cell>
          <cell r="G874" t="str">
            <v>SPXNĐ</v>
          </cell>
          <cell r="H874" t="str">
            <v>EFG320</v>
          </cell>
          <cell r="I874" t="str">
            <v>cái</v>
          </cell>
          <cell r="J874">
            <v>2</v>
          </cell>
          <cell r="K874">
            <v>0</v>
          </cell>
          <cell r="L874">
            <v>0</v>
          </cell>
          <cell r="M874">
            <v>2</v>
          </cell>
        </row>
        <row r="875">
          <cell r="E875">
            <v>50051729</v>
          </cell>
          <cell r="F875">
            <v>906000</v>
          </cell>
          <cell r="G875" t="str">
            <v>SPXNĐ</v>
          </cell>
          <cell r="H875" t="str">
            <v>EFG320</v>
          </cell>
          <cell r="I875" t="str">
            <v>cái</v>
          </cell>
          <cell r="J875">
            <v>2</v>
          </cell>
          <cell r="K875">
            <v>0</v>
          </cell>
          <cell r="L875">
            <v>0</v>
          </cell>
          <cell r="M875">
            <v>2</v>
          </cell>
        </row>
        <row r="876">
          <cell r="E876" t="str">
            <v>R32</v>
          </cell>
          <cell r="F876">
            <v>1450000</v>
          </cell>
          <cell r="G876" t="str">
            <v>SPĐH</v>
          </cell>
          <cell r="I876" t="str">
            <v>bình</v>
          </cell>
          <cell r="J876">
            <v>2</v>
          </cell>
          <cell r="K876">
            <v>0</v>
          </cell>
          <cell r="L876">
            <v>0</v>
          </cell>
          <cell r="M876">
            <v>2</v>
          </cell>
        </row>
        <row r="877">
          <cell r="E877">
            <v>51382235</v>
          </cell>
          <cell r="F877">
            <v>9406000</v>
          </cell>
          <cell r="G877" t="str">
            <v>SPXNĐ</v>
          </cell>
          <cell r="H877" t="str">
            <v>EFG120</v>
          </cell>
          <cell r="I877" t="str">
            <v>cái</v>
          </cell>
          <cell r="J877">
            <v>1</v>
          </cell>
          <cell r="K877">
            <v>0</v>
          </cell>
          <cell r="L877">
            <v>0</v>
          </cell>
          <cell r="M877">
            <v>1</v>
          </cell>
        </row>
        <row r="878">
          <cell r="E878">
            <v>51526665</v>
          </cell>
          <cell r="F878">
            <v>5153000</v>
          </cell>
          <cell r="G878" t="str">
            <v>SPXNĐ</v>
          </cell>
          <cell r="H878" t="str">
            <v>EFG120</v>
          </cell>
          <cell r="I878" t="str">
            <v>cái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</row>
        <row r="879">
          <cell r="E879">
            <v>51072424</v>
          </cell>
          <cell r="F879">
            <v>54985000</v>
          </cell>
          <cell r="G879" t="str">
            <v>SPXNĐ</v>
          </cell>
          <cell r="H879" t="str">
            <v>EFG320</v>
          </cell>
          <cell r="I879" t="str">
            <v>cái</v>
          </cell>
          <cell r="J879">
            <v>1</v>
          </cell>
          <cell r="K879">
            <v>0</v>
          </cell>
          <cell r="L879">
            <v>0</v>
          </cell>
          <cell r="M879">
            <v>1</v>
          </cell>
        </row>
        <row r="880">
          <cell r="E880">
            <v>50303695</v>
          </cell>
          <cell r="F880">
            <v>3346000</v>
          </cell>
          <cell r="G880" t="str">
            <v>SPXNĐ</v>
          </cell>
          <cell r="H880" t="str">
            <v>ETV116</v>
          </cell>
          <cell r="I880" t="str">
            <v>cái</v>
          </cell>
          <cell r="J880">
            <v>2</v>
          </cell>
          <cell r="K880">
            <v>0</v>
          </cell>
          <cell r="L880">
            <v>0</v>
          </cell>
          <cell r="M880">
            <v>2</v>
          </cell>
        </row>
        <row r="881">
          <cell r="E881">
            <v>51446539</v>
          </cell>
          <cell r="F881">
            <v>229000</v>
          </cell>
          <cell r="G881" t="str">
            <v>SPXNĐ</v>
          </cell>
          <cell r="H881" t="str">
            <v>ETV216</v>
          </cell>
          <cell r="I881" t="str">
            <v>cái</v>
          </cell>
          <cell r="J881">
            <v>2</v>
          </cell>
          <cell r="K881">
            <v>0</v>
          </cell>
          <cell r="L881">
            <v>0</v>
          </cell>
          <cell r="M881">
            <v>2</v>
          </cell>
        </row>
        <row r="882">
          <cell r="E882">
            <v>51079785</v>
          </cell>
          <cell r="F882">
            <v>95808000</v>
          </cell>
          <cell r="G882" t="str">
            <v>SPXNĐ</v>
          </cell>
          <cell r="H882" t="str">
            <v>EFG320</v>
          </cell>
          <cell r="I882" t="str">
            <v>cái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</row>
        <row r="883">
          <cell r="E883">
            <v>51515723</v>
          </cell>
          <cell r="F883">
            <v>5460000</v>
          </cell>
          <cell r="G883" t="str">
            <v>SPXNĐ</v>
          </cell>
          <cell r="H883" t="str">
            <v>EFG320</v>
          </cell>
          <cell r="I883" t="str">
            <v>cái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</row>
        <row r="884">
          <cell r="E884">
            <v>51428722</v>
          </cell>
          <cell r="F884">
            <v>3065000</v>
          </cell>
          <cell r="G884" t="str">
            <v>SPXNĐ</v>
          </cell>
          <cell r="H884" t="str">
            <v>ERE120</v>
          </cell>
          <cell r="I884" t="str">
            <v>cái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</row>
        <row r="885">
          <cell r="E885">
            <v>51428724</v>
          </cell>
          <cell r="F885">
            <v>3193000</v>
          </cell>
          <cell r="G885" t="str">
            <v>SPXNĐ</v>
          </cell>
          <cell r="H885" t="str">
            <v>ERE120</v>
          </cell>
          <cell r="I885" t="str">
            <v>cái</v>
          </cell>
          <cell r="J885">
            <v>1</v>
          </cell>
          <cell r="K885">
            <v>0</v>
          </cell>
          <cell r="L885">
            <v>0</v>
          </cell>
          <cell r="M885">
            <v>1</v>
          </cell>
        </row>
        <row r="886">
          <cell r="E886">
            <v>51428727</v>
          </cell>
          <cell r="F886">
            <v>3193000</v>
          </cell>
          <cell r="G886" t="str">
            <v>SPXNĐ</v>
          </cell>
          <cell r="H886" t="str">
            <v>ERE120</v>
          </cell>
          <cell r="I886" t="str">
            <v>cái</v>
          </cell>
          <cell r="J886">
            <v>1</v>
          </cell>
          <cell r="K886">
            <v>0</v>
          </cell>
          <cell r="L886">
            <v>0</v>
          </cell>
          <cell r="M886">
            <v>1</v>
          </cell>
        </row>
        <row r="887">
          <cell r="E887">
            <v>51428729</v>
          </cell>
          <cell r="F887">
            <v>1200000</v>
          </cell>
          <cell r="G887" t="str">
            <v>SPXNĐ</v>
          </cell>
          <cell r="H887" t="str">
            <v>ERE120</v>
          </cell>
          <cell r="I887" t="str">
            <v>cái</v>
          </cell>
          <cell r="J887">
            <v>1</v>
          </cell>
          <cell r="K887">
            <v>0</v>
          </cell>
          <cell r="L887">
            <v>0</v>
          </cell>
          <cell r="M887">
            <v>1</v>
          </cell>
        </row>
        <row r="888">
          <cell r="E888">
            <v>51026811</v>
          </cell>
          <cell r="F888">
            <v>15972000</v>
          </cell>
          <cell r="G888" t="str">
            <v>SPXNĐ</v>
          </cell>
          <cell r="H888" t="str">
            <v>ETV116</v>
          </cell>
          <cell r="I888" t="str">
            <v>cái</v>
          </cell>
          <cell r="J888">
            <v>1</v>
          </cell>
          <cell r="K888">
            <v>0</v>
          </cell>
          <cell r="L888">
            <v>0</v>
          </cell>
          <cell r="M888">
            <v>1</v>
          </cell>
        </row>
        <row r="889">
          <cell r="E889">
            <v>51031132</v>
          </cell>
          <cell r="F889">
            <v>59689000</v>
          </cell>
          <cell r="G889" t="str">
            <v>SPXNĐ</v>
          </cell>
          <cell r="H889" t="str">
            <v>ETV116</v>
          </cell>
          <cell r="I889" t="str">
            <v>cái</v>
          </cell>
          <cell r="J889">
            <v>1</v>
          </cell>
          <cell r="K889">
            <v>0</v>
          </cell>
          <cell r="L889">
            <v>0</v>
          </cell>
          <cell r="M889">
            <v>1</v>
          </cell>
        </row>
        <row r="890">
          <cell r="E890">
            <v>51038758</v>
          </cell>
          <cell r="F890">
            <v>720000</v>
          </cell>
          <cell r="G890" t="str">
            <v>SPXNĐ</v>
          </cell>
          <cell r="H890" t="str">
            <v>ETV116</v>
          </cell>
          <cell r="I890" t="str">
            <v>cái</v>
          </cell>
          <cell r="J890">
            <v>1</v>
          </cell>
          <cell r="K890">
            <v>0</v>
          </cell>
          <cell r="L890">
            <v>0</v>
          </cell>
          <cell r="M890">
            <v>1</v>
          </cell>
        </row>
        <row r="891">
          <cell r="E891">
            <v>51494169</v>
          </cell>
          <cell r="F891">
            <v>32652000</v>
          </cell>
          <cell r="G891" t="str">
            <v>SPXNĐ</v>
          </cell>
          <cell r="H891" t="str">
            <v>EFG320</v>
          </cell>
          <cell r="I891" t="str">
            <v>cái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</row>
        <row r="892">
          <cell r="E892">
            <v>51201445</v>
          </cell>
          <cell r="F892">
            <v>19326000</v>
          </cell>
          <cell r="G892" t="str">
            <v>SPXNĐ</v>
          </cell>
          <cell r="H892" t="str">
            <v>EFG320</v>
          </cell>
          <cell r="I892" t="str">
            <v>cái</v>
          </cell>
          <cell r="J892">
            <v>1</v>
          </cell>
          <cell r="K892">
            <v>0</v>
          </cell>
          <cell r="L892">
            <v>0</v>
          </cell>
          <cell r="M892">
            <v>1</v>
          </cell>
        </row>
        <row r="893">
          <cell r="E893">
            <v>52018933</v>
          </cell>
          <cell r="F893">
            <v>27476000</v>
          </cell>
          <cell r="G893" t="str">
            <v>SPXNĐ</v>
          </cell>
          <cell r="H893" t="str">
            <v>EFG320</v>
          </cell>
          <cell r="I893" t="str">
            <v>cái</v>
          </cell>
          <cell r="J893">
            <v>1</v>
          </cell>
          <cell r="K893">
            <v>0</v>
          </cell>
          <cell r="L893">
            <v>0</v>
          </cell>
          <cell r="M893">
            <v>1</v>
          </cell>
        </row>
        <row r="894">
          <cell r="E894">
            <v>51522281</v>
          </cell>
          <cell r="F894">
            <v>6367000</v>
          </cell>
          <cell r="G894" t="str">
            <v>SPXNĐ</v>
          </cell>
          <cell r="H894" t="str">
            <v>EFG320</v>
          </cell>
          <cell r="I894" t="str">
            <v>cái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</row>
        <row r="895">
          <cell r="E895">
            <v>51515836</v>
          </cell>
          <cell r="F895">
            <v>4250000</v>
          </cell>
          <cell r="G895" t="str">
            <v>SPXNĐ</v>
          </cell>
          <cell r="H895" t="str">
            <v>EFG320</v>
          </cell>
          <cell r="I895" t="str">
            <v>cái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</row>
        <row r="896">
          <cell r="E896">
            <v>51515687</v>
          </cell>
          <cell r="F896">
            <v>4001000</v>
          </cell>
          <cell r="G896" t="str">
            <v>SPXNĐ</v>
          </cell>
          <cell r="H896" t="str">
            <v>EFG320</v>
          </cell>
          <cell r="I896" t="str">
            <v>cái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</row>
        <row r="897">
          <cell r="E897">
            <v>51518528</v>
          </cell>
          <cell r="F897">
            <v>4050000</v>
          </cell>
          <cell r="G897" t="str">
            <v>SPXNĐ</v>
          </cell>
          <cell r="H897" t="str">
            <v>EFG320</v>
          </cell>
          <cell r="I897" t="str">
            <v>cái</v>
          </cell>
          <cell r="J897">
            <v>2</v>
          </cell>
          <cell r="K897">
            <v>0</v>
          </cell>
          <cell r="L897">
            <v>0</v>
          </cell>
          <cell r="M897">
            <v>2</v>
          </cell>
        </row>
        <row r="898">
          <cell r="E898" t="str">
            <v>10x150x210</v>
          </cell>
          <cell r="F898">
            <v>38000</v>
          </cell>
          <cell r="G898" t="str">
            <v>T</v>
          </cell>
          <cell r="I898" t="str">
            <v>cái</v>
          </cell>
          <cell r="J898">
            <v>8</v>
          </cell>
          <cell r="K898">
            <v>0</v>
          </cell>
          <cell r="L898">
            <v>0</v>
          </cell>
          <cell r="M898">
            <v>8</v>
          </cell>
        </row>
        <row r="899">
          <cell r="E899" t="str">
            <v>10x200x260</v>
          </cell>
          <cell r="F899">
            <v>53000</v>
          </cell>
          <cell r="G899" t="str">
            <v>T</v>
          </cell>
          <cell r="I899" t="str">
            <v>cái</v>
          </cell>
          <cell r="J899">
            <v>9</v>
          </cell>
          <cell r="K899">
            <v>0</v>
          </cell>
          <cell r="L899">
            <v>0</v>
          </cell>
          <cell r="M899">
            <v>9</v>
          </cell>
        </row>
        <row r="900">
          <cell r="E900" t="str">
            <v>MXNRN27</v>
          </cell>
          <cell r="F900">
            <v>9000</v>
          </cell>
          <cell r="G900" t="str">
            <v>W</v>
          </cell>
          <cell r="I900" t="str">
            <v>cái</v>
          </cell>
          <cell r="J900">
            <v>10</v>
          </cell>
          <cell r="K900">
            <v>0</v>
          </cell>
          <cell r="L900">
            <v>0</v>
          </cell>
          <cell r="M900">
            <v>10</v>
          </cell>
        </row>
        <row r="901">
          <cell r="E901" t="str">
            <v>MXNRN34</v>
          </cell>
          <cell r="F901">
            <v>10000</v>
          </cell>
          <cell r="G901" t="str">
            <v>W</v>
          </cell>
          <cell r="I901" t="str">
            <v>cái</v>
          </cell>
          <cell r="J901">
            <v>28</v>
          </cell>
          <cell r="K901">
            <v>0</v>
          </cell>
          <cell r="L901">
            <v>0</v>
          </cell>
          <cell r="M901">
            <v>28</v>
          </cell>
        </row>
        <row r="902">
          <cell r="E902" t="str">
            <v>MXNRN42</v>
          </cell>
          <cell r="F902">
            <v>11000</v>
          </cell>
          <cell r="G902" t="str">
            <v>W</v>
          </cell>
          <cell r="I902" t="str">
            <v>cái</v>
          </cell>
          <cell r="J902">
            <v>34</v>
          </cell>
          <cell r="K902">
            <v>0</v>
          </cell>
          <cell r="L902">
            <v>0</v>
          </cell>
          <cell r="M902">
            <v>34</v>
          </cell>
        </row>
        <row r="903">
          <cell r="E903" t="str">
            <v>MXNRT27</v>
          </cell>
          <cell r="F903">
            <v>10000</v>
          </cell>
          <cell r="G903" t="str">
            <v>W</v>
          </cell>
          <cell r="I903" t="str">
            <v>cái</v>
          </cell>
          <cell r="J903">
            <v>20</v>
          </cell>
          <cell r="K903">
            <v>0</v>
          </cell>
          <cell r="L903">
            <v>0</v>
          </cell>
          <cell r="M903">
            <v>20</v>
          </cell>
        </row>
        <row r="904">
          <cell r="E904" t="str">
            <v>MXNRT34</v>
          </cell>
          <cell r="F904">
            <v>14000</v>
          </cell>
          <cell r="G904" t="str">
            <v>W</v>
          </cell>
          <cell r="I904" t="str">
            <v>cái</v>
          </cell>
          <cell r="J904">
            <v>38</v>
          </cell>
          <cell r="K904">
            <v>0</v>
          </cell>
          <cell r="L904">
            <v>0</v>
          </cell>
          <cell r="M904">
            <v>38</v>
          </cell>
        </row>
        <row r="905">
          <cell r="E905" t="str">
            <v>MXNRT42</v>
          </cell>
          <cell r="F905">
            <v>15000</v>
          </cell>
          <cell r="G905" t="str">
            <v>W</v>
          </cell>
          <cell r="I905" t="str">
            <v>cái</v>
          </cell>
          <cell r="J905">
            <v>40</v>
          </cell>
          <cell r="K905">
            <v>0</v>
          </cell>
          <cell r="L905">
            <v>0</v>
          </cell>
          <cell r="M905">
            <v>40</v>
          </cell>
        </row>
        <row r="906">
          <cell r="E906">
            <v>50143637</v>
          </cell>
          <cell r="F906">
            <v>145000</v>
          </cell>
          <cell r="G906" t="str">
            <v>SPXNĐ</v>
          </cell>
          <cell r="H906" t="str">
            <v xml:space="preserve"> ERE120 </v>
          </cell>
          <cell r="I906" t="str">
            <v>cái</v>
          </cell>
          <cell r="J906">
            <v>6</v>
          </cell>
          <cell r="K906">
            <v>0</v>
          </cell>
          <cell r="L906">
            <v>0</v>
          </cell>
          <cell r="M906">
            <v>6</v>
          </cell>
        </row>
        <row r="907">
          <cell r="E907">
            <v>51296863</v>
          </cell>
          <cell r="F907">
            <v>3194000</v>
          </cell>
          <cell r="G907" t="str">
            <v>SPXNĐ</v>
          </cell>
          <cell r="H907" t="str">
            <v xml:space="preserve"> ERE120 </v>
          </cell>
          <cell r="I907" t="str">
            <v>cái</v>
          </cell>
          <cell r="J907">
            <v>2</v>
          </cell>
          <cell r="K907">
            <v>0</v>
          </cell>
          <cell r="L907">
            <v>0</v>
          </cell>
          <cell r="M907">
            <v>2</v>
          </cell>
        </row>
        <row r="908">
          <cell r="E908">
            <v>50470232</v>
          </cell>
          <cell r="F908">
            <v>7137000</v>
          </cell>
          <cell r="G908" t="str">
            <v>SPXNĐ</v>
          </cell>
          <cell r="H908" t="str">
            <v xml:space="preserve"> ETV116</v>
          </cell>
          <cell r="I908" t="str">
            <v>cái</v>
          </cell>
          <cell r="J908">
            <v>1</v>
          </cell>
          <cell r="K908">
            <v>0</v>
          </cell>
          <cell r="L908">
            <v>0</v>
          </cell>
          <cell r="M908">
            <v>1</v>
          </cell>
        </row>
        <row r="909">
          <cell r="E909">
            <v>50448056</v>
          </cell>
          <cell r="F909">
            <v>10551000</v>
          </cell>
          <cell r="G909" t="str">
            <v>SPXNĐ</v>
          </cell>
          <cell r="H909" t="str">
            <v xml:space="preserve"> ETV116</v>
          </cell>
          <cell r="I909" t="str">
            <v>cái</v>
          </cell>
          <cell r="J909">
            <v>1</v>
          </cell>
          <cell r="K909">
            <v>0</v>
          </cell>
          <cell r="L909">
            <v>0</v>
          </cell>
          <cell r="M909">
            <v>1</v>
          </cell>
        </row>
        <row r="910">
          <cell r="E910">
            <v>51240970</v>
          </cell>
          <cell r="F910">
            <v>12129000</v>
          </cell>
          <cell r="G910" t="str">
            <v>SPXNĐ</v>
          </cell>
          <cell r="H910" t="str">
            <v>ETV216</v>
          </cell>
          <cell r="I910" t="str">
            <v>cái</v>
          </cell>
          <cell r="J910">
            <v>1</v>
          </cell>
          <cell r="K910">
            <v>0</v>
          </cell>
          <cell r="L910">
            <v>0</v>
          </cell>
          <cell r="M910">
            <v>1</v>
          </cell>
        </row>
        <row r="911">
          <cell r="E911">
            <v>51225768</v>
          </cell>
          <cell r="F911">
            <v>3476000</v>
          </cell>
          <cell r="G911" t="str">
            <v>SPXNĐ</v>
          </cell>
          <cell r="H911" t="str">
            <v>ETV216</v>
          </cell>
          <cell r="I911" t="str">
            <v>cái</v>
          </cell>
          <cell r="J911">
            <v>2</v>
          </cell>
          <cell r="K911">
            <v>0</v>
          </cell>
          <cell r="L911">
            <v>0</v>
          </cell>
          <cell r="M911">
            <v>2</v>
          </cell>
        </row>
        <row r="912">
          <cell r="E912">
            <v>52040184</v>
          </cell>
          <cell r="F912">
            <v>1067000</v>
          </cell>
          <cell r="G912" t="str">
            <v>SPXNĐ</v>
          </cell>
          <cell r="H912" t="str">
            <v>EFG320</v>
          </cell>
          <cell r="I912" t="str">
            <v>cái</v>
          </cell>
          <cell r="J912">
            <v>4</v>
          </cell>
          <cell r="K912">
            <v>0</v>
          </cell>
          <cell r="L912">
            <v>0</v>
          </cell>
          <cell r="M912">
            <v>4</v>
          </cell>
        </row>
        <row r="913">
          <cell r="E913">
            <v>5049464</v>
          </cell>
          <cell r="F913">
            <v>3867000</v>
          </cell>
          <cell r="G913" t="str">
            <v>SPXNĐ</v>
          </cell>
          <cell r="H913" t="str">
            <v>EFG320</v>
          </cell>
          <cell r="I913" t="str">
            <v>cái</v>
          </cell>
          <cell r="J913">
            <v>1</v>
          </cell>
          <cell r="K913">
            <v>0</v>
          </cell>
          <cell r="L913">
            <v>0</v>
          </cell>
          <cell r="M913">
            <v>1</v>
          </cell>
        </row>
        <row r="914">
          <cell r="E914">
            <v>51023678</v>
          </cell>
          <cell r="F914">
            <v>416000</v>
          </cell>
          <cell r="G914" t="str">
            <v>SPXNĐ</v>
          </cell>
          <cell r="H914" t="str">
            <v xml:space="preserve"> ETV116</v>
          </cell>
          <cell r="I914" t="str">
            <v>cái</v>
          </cell>
          <cell r="J914">
            <v>5</v>
          </cell>
          <cell r="K914">
            <v>0</v>
          </cell>
          <cell r="L914">
            <v>0</v>
          </cell>
          <cell r="M914">
            <v>5</v>
          </cell>
        </row>
        <row r="915">
          <cell r="E915">
            <v>50431038</v>
          </cell>
          <cell r="F915">
            <v>2642000</v>
          </cell>
          <cell r="G915" t="str">
            <v>SPXNĐ</v>
          </cell>
          <cell r="H915" t="str">
            <v xml:space="preserve"> ETV116</v>
          </cell>
          <cell r="I915" t="str">
            <v>cái</v>
          </cell>
          <cell r="J915">
            <v>6</v>
          </cell>
          <cell r="K915">
            <v>0</v>
          </cell>
          <cell r="L915">
            <v>0</v>
          </cell>
          <cell r="M915">
            <v>6</v>
          </cell>
        </row>
        <row r="916">
          <cell r="E916">
            <v>52022158</v>
          </cell>
          <cell r="F916">
            <v>134000</v>
          </cell>
          <cell r="G916" t="str">
            <v>SPXNĐ</v>
          </cell>
          <cell r="H916" t="str">
            <v xml:space="preserve"> ETV116</v>
          </cell>
          <cell r="I916" t="str">
            <v>cái</v>
          </cell>
          <cell r="J916">
            <v>3</v>
          </cell>
          <cell r="K916">
            <v>0</v>
          </cell>
          <cell r="L916">
            <v>0</v>
          </cell>
          <cell r="M916">
            <v>3</v>
          </cell>
        </row>
        <row r="917">
          <cell r="E917">
            <v>51218960</v>
          </cell>
          <cell r="F917">
            <v>6781000</v>
          </cell>
          <cell r="G917" t="str">
            <v>SPXNĐ</v>
          </cell>
          <cell r="H917" t="str">
            <v>EFG320</v>
          </cell>
          <cell r="I917" t="str">
            <v>cái</v>
          </cell>
          <cell r="J917">
            <v>3</v>
          </cell>
          <cell r="K917">
            <v>0</v>
          </cell>
          <cell r="L917">
            <v>0</v>
          </cell>
          <cell r="M917">
            <v>3</v>
          </cell>
        </row>
        <row r="918">
          <cell r="E918">
            <v>50039141</v>
          </cell>
          <cell r="F918">
            <v>3661000</v>
          </cell>
          <cell r="G918" t="str">
            <v>SPXNĐ</v>
          </cell>
          <cell r="H918" t="str">
            <v>EFG320</v>
          </cell>
          <cell r="I918" t="str">
            <v>cái</v>
          </cell>
          <cell r="J918">
            <v>5</v>
          </cell>
          <cell r="K918">
            <v>0</v>
          </cell>
          <cell r="L918">
            <v>0</v>
          </cell>
          <cell r="M918">
            <v>5</v>
          </cell>
        </row>
        <row r="919">
          <cell r="E919">
            <v>51094623</v>
          </cell>
          <cell r="F919">
            <v>4965000</v>
          </cell>
          <cell r="G919" t="str">
            <v>SPXNĐ</v>
          </cell>
          <cell r="H919" t="str">
            <v>EFG320</v>
          </cell>
          <cell r="I919" t="str">
            <v>cái</v>
          </cell>
          <cell r="J919">
            <v>2</v>
          </cell>
          <cell r="K919">
            <v>0</v>
          </cell>
          <cell r="L919">
            <v>0</v>
          </cell>
          <cell r="M919">
            <v>2</v>
          </cell>
        </row>
        <row r="920">
          <cell r="E920">
            <v>50250775</v>
          </cell>
          <cell r="F920">
            <v>1688000</v>
          </cell>
          <cell r="G920" t="str">
            <v>SPXNĐ</v>
          </cell>
          <cell r="H920" t="str">
            <v>EFG320</v>
          </cell>
          <cell r="I920" t="str">
            <v>cái</v>
          </cell>
          <cell r="J920">
            <v>8</v>
          </cell>
          <cell r="K920">
            <v>0</v>
          </cell>
          <cell r="L920">
            <v>0</v>
          </cell>
          <cell r="M920">
            <v>8</v>
          </cell>
        </row>
        <row r="921">
          <cell r="E921">
            <v>5052813</v>
          </cell>
          <cell r="F921">
            <v>227000</v>
          </cell>
          <cell r="G921" t="str">
            <v>SPXNĐ</v>
          </cell>
          <cell r="H921" t="str">
            <v>EFG320</v>
          </cell>
          <cell r="I921" t="str">
            <v>cái</v>
          </cell>
          <cell r="J921">
            <v>3</v>
          </cell>
          <cell r="K921">
            <v>0</v>
          </cell>
          <cell r="L921">
            <v>0</v>
          </cell>
          <cell r="M921">
            <v>3</v>
          </cell>
        </row>
        <row r="922">
          <cell r="E922">
            <v>51101167</v>
          </cell>
          <cell r="F922">
            <v>2325000</v>
          </cell>
          <cell r="G922" t="str">
            <v>SPXNĐ</v>
          </cell>
          <cell r="H922" t="str">
            <v>ETV116</v>
          </cell>
          <cell r="I922" t="str">
            <v>cái</v>
          </cell>
          <cell r="J922">
            <v>2</v>
          </cell>
          <cell r="K922">
            <v>0</v>
          </cell>
          <cell r="L922">
            <v>0</v>
          </cell>
          <cell r="M922">
            <v>2</v>
          </cell>
        </row>
        <row r="923">
          <cell r="E923">
            <v>50470233</v>
          </cell>
          <cell r="F923">
            <v>9226000</v>
          </cell>
          <cell r="G923" t="str">
            <v>SPXNĐ</v>
          </cell>
          <cell r="H923" t="str">
            <v>ETV116</v>
          </cell>
          <cell r="I923" t="str">
            <v>cái</v>
          </cell>
          <cell r="J923">
            <v>1</v>
          </cell>
          <cell r="K923">
            <v>0</v>
          </cell>
          <cell r="L923">
            <v>0</v>
          </cell>
          <cell r="M923">
            <v>1</v>
          </cell>
        </row>
        <row r="924">
          <cell r="E924">
            <v>51422246</v>
          </cell>
          <cell r="F924">
            <v>3336000</v>
          </cell>
          <cell r="G924" t="str">
            <v>SPXNĐ</v>
          </cell>
          <cell r="H924" t="str">
            <v>EFG320</v>
          </cell>
          <cell r="I924" t="str">
            <v>cái</v>
          </cell>
          <cell r="J924">
            <v>6</v>
          </cell>
          <cell r="K924">
            <v>0</v>
          </cell>
          <cell r="L924">
            <v>0</v>
          </cell>
          <cell r="M924">
            <v>6</v>
          </cell>
        </row>
        <row r="925">
          <cell r="E925">
            <v>51168716</v>
          </cell>
          <cell r="F925">
            <v>2053000</v>
          </cell>
          <cell r="G925" t="str">
            <v>SPXNĐ</v>
          </cell>
          <cell r="H925" t="str">
            <v>EFG320</v>
          </cell>
          <cell r="I925" t="str">
            <v>cái</v>
          </cell>
          <cell r="J925">
            <v>2</v>
          </cell>
          <cell r="K925">
            <v>0</v>
          </cell>
          <cell r="L925">
            <v>0</v>
          </cell>
          <cell r="M925">
            <v>2</v>
          </cell>
        </row>
        <row r="926">
          <cell r="E926">
            <v>51518526</v>
          </cell>
          <cell r="F926">
            <v>5308000</v>
          </cell>
          <cell r="G926" t="str">
            <v>SPXNĐ</v>
          </cell>
          <cell r="H926" t="str">
            <v>EFG320</v>
          </cell>
          <cell r="I926" t="str">
            <v>cái</v>
          </cell>
          <cell r="J926">
            <v>5</v>
          </cell>
          <cell r="K926">
            <v>0</v>
          </cell>
          <cell r="L926">
            <v>0</v>
          </cell>
          <cell r="M926">
            <v>5</v>
          </cell>
        </row>
        <row r="927">
          <cell r="E927">
            <v>5039097</v>
          </cell>
          <cell r="F927">
            <v>72000</v>
          </cell>
          <cell r="G927" t="str">
            <v>SPXNĐ</v>
          </cell>
          <cell r="H927" t="str">
            <v>ETV116</v>
          </cell>
          <cell r="I927" t="str">
            <v>cái</v>
          </cell>
          <cell r="J927">
            <v>11</v>
          </cell>
          <cell r="K927">
            <v>0</v>
          </cell>
          <cell r="L927">
            <v>0</v>
          </cell>
          <cell r="M927">
            <v>11</v>
          </cell>
        </row>
        <row r="928">
          <cell r="E928">
            <v>51101173</v>
          </cell>
          <cell r="F928">
            <v>3827000</v>
          </cell>
          <cell r="G928" t="str">
            <v>SPXNĐ</v>
          </cell>
          <cell r="H928" t="str">
            <v>ETV116</v>
          </cell>
          <cell r="I928" t="str">
            <v>cái</v>
          </cell>
          <cell r="J928">
            <v>4</v>
          </cell>
          <cell r="K928">
            <v>0</v>
          </cell>
          <cell r="L928">
            <v>0</v>
          </cell>
          <cell r="M928">
            <v>4</v>
          </cell>
        </row>
        <row r="929">
          <cell r="E929" t="str">
            <v>OD</v>
          </cell>
          <cell r="F929">
            <v>397000</v>
          </cell>
          <cell r="G929" t="str">
            <v>SPXNĐ</v>
          </cell>
          <cell r="H929" t="str">
            <v>ETV116</v>
          </cell>
          <cell r="I929" t="str">
            <v>cái</v>
          </cell>
          <cell r="J929">
            <v>8</v>
          </cell>
          <cell r="K929">
            <v>0</v>
          </cell>
          <cell r="L929">
            <v>0</v>
          </cell>
          <cell r="M929">
            <v>8</v>
          </cell>
        </row>
        <row r="930">
          <cell r="E930" t="str">
            <v>00002082</v>
          </cell>
          <cell r="F930">
            <v>29000</v>
          </cell>
          <cell r="G930" t="str">
            <v>SPXNĐ</v>
          </cell>
          <cell r="H930" t="str">
            <v>EFG320</v>
          </cell>
          <cell r="I930" t="str">
            <v>cái</v>
          </cell>
          <cell r="J930">
            <v>1</v>
          </cell>
          <cell r="K930">
            <v>0</v>
          </cell>
          <cell r="L930">
            <v>0</v>
          </cell>
          <cell r="M930">
            <v>1</v>
          </cell>
        </row>
        <row r="931">
          <cell r="E931" t="str">
            <v>05079633</v>
          </cell>
          <cell r="F931">
            <v>432000</v>
          </cell>
          <cell r="G931" t="str">
            <v>SPXNĐ</v>
          </cell>
          <cell r="H931" t="str">
            <v>EFG320</v>
          </cell>
          <cell r="I931" t="str">
            <v>cái</v>
          </cell>
          <cell r="J931">
            <v>2</v>
          </cell>
          <cell r="K931">
            <v>0</v>
          </cell>
          <cell r="L931">
            <v>0</v>
          </cell>
          <cell r="M931">
            <v>2</v>
          </cell>
        </row>
        <row r="932">
          <cell r="E932" t="str">
            <v>05052596</v>
          </cell>
          <cell r="F932">
            <v>520000</v>
          </cell>
          <cell r="G932" t="str">
            <v>SPXNĐ</v>
          </cell>
          <cell r="H932" t="str">
            <v>EFG320</v>
          </cell>
          <cell r="I932" t="str">
            <v>cái</v>
          </cell>
          <cell r="J932">
            <v>2</v>
          </cell>
          <cell r="K932">
            <v>0</v>
          </cell>
          <cell r="L932">
            <v>0</v>
          </cell>
          <cell r="M932">
            <v>2</v>
          </cell>
        </row>
        <row r="933">
          <cell r="E933">
            <v>51372633</v>
          </cell>
          <cell r="F933">
            <v>7153000</v>
          </cell>
          <cell r="G933" t="str">
            <v>SPXNĐ</v>
          </cell>
          <cell r="H933" t="str">
            <v>EFG320</v>
          </cell>
          <cell r="I933" t="str">
            <v>cái</v>
          </cell>
          <cell r="J933">
            <v>2</v>
          </cell>
          <cell r="K933">
            <v>0</v>
          </cell>
          <cell r="L933">
            <v>0</v>
          </cell>
          <cell r="M933">
            <v>2</v>
          </cell>
        </row>
        <row r="934">
          <cell r="E934">
            <v>50127628</v>
          </cell>
          <cell r="F934">
            <v>7506000</v>
          </cell>
          <cell r="G934" t="str">
            <v>SPXNĐ</v>
          </cell>
          <cell r="H934" t="str">
            <v>ERE120</v>
          </cell>
          <cell r="I934" t="str">
            <v>cái</v>
          </cell>
          <cell r="J934">
            <v>3</v>
          </cell>
          <cell r="K934">
            <v>0</v>
          </cell>
          <cell r="L934">
            <v>0</v>
          </cell>
          <cell r="M934">
            <v>3</v>
          </cell>
        </row>
        <row r="935">
          <cell r="E935">
            <v>50120101</v>
          </cell>
          <cell r="F935">
            <v>1020000</v>
          </cell>
          <cell r="G935" t="str">
            <v>SPXNĐ</v>
          </cell>
          <cell r="H935" t="str">
            <v>ERE120</v>
          </cell>
          <cell r="I935" t="str">
            <v>cái</v>
          </cell>
          <cell r="J935">
            <v>1</v>
          </cell>
          <cell r="K935">
            <v>0</v>
          </cell>
          <cell r="L935">
            <v>0</v>
          </cell>
          <cell r="M935">
            <v>1</v>
          </cell>
        </row>
        <row r="936">
          <cell r="E936">
            <v>50432647</v>
          </cell>
          <cell r="F936">
            <v>2831000</v>
          </cell>
          <cell r="G936" t="str">
            <v>SPXNĐ</v>
          </cell>
          <cell r="H936" t="str">
            <v>ERE120</v>
          </cell>
          <cell r="I936" t="str">
            <v>cái</v>
          </cell>
          <cell r="J936">
            <v>2</v>
          </cell>
          <cell r="K936">
            <v>0</v>
          </cell>
          <cell r="L936">
            <v>0</v>
          </cell>
          <cell r="M936">
            <v>2</v>
          </cell>
        </row>
        <row r="937">
          <cell r="E937">
            <v>51101349</v>
          </cell>
          <cell r="F937">
            <v>962000</v>
          </cell>
          <cell r="G937" t="str">
            <v>SPXNĐ</v>
          </cell>
          <cell r="H937" t="str">
            <v>ERE120</v>
          </cell>
          <cell r="I937" t="str">
            <v>cái</v>
          </cell>
          <cell r="J937">
            <v>2</v>
          </cell>
          <cell r="K937">
            <v>0</v>
          </cell>
          <cell r="L937">
            <v>0</v>
          </cell>
          <cell r="M937">
            <v>2</v>
          </cell>
        </row>
        <row r="938">
          <cell r="E938">
            <v>50469542</v>
          </cell>
          <cell r="F938">
            <v>729000</v>
          </cell>
          <cell r="G938" t="str">
            <v>SPXNĐ</v>
          </cell>
          <cell r="H938" t="str">
            <v>ETV116</v>
          </cell>
          <cell r="I938" t="str">
            <v>cái</v>
          </cell>
          <cell r="J938">
            <v>2</v>
          </cell>
          <cell r="K938">
            <v>0</v>
          </cell>
          <cell r="L938">
            <v>0</v>
          </cell>
          <cell r="M938">
            <v>2</v>
          </cell>
        </row>
        <row r="939">
          <cell r="E939">
            <v>26600260</v>
          </cell>
          <cell r="F939">
            <v>1710000</v>
          </cell>
          <cell r="G939" t="str">
            <v>SPXNĐ</v>
          </cell>
          <cell r="H939" t="str">
            <v>ETV116</v>
          </cell>
          <cell r="I939" t="str">
            <v>cái</v>
          </cell>
          <cell r="J939">
            <v>2</v>
          </cell>
          <cell r="K939">
            <v>0</v>
          </cell>
          <cell r="L939">
            <v>0</v>
          </cell>
          <cell r="M939">
            <v>2</v>
          </cell>
        </row>
        <row r="940">
          <cell r="E940">
            <v>51437505</v>
          </cell>
          <cell r="F940">
            <v>11557000</v>
          </cell>
          <cell r="G940" t="str">
            <v>SPXNĐ</v>
          </cell>
          <cell r="H940" t="str">
            <v>ERE120</v>
          </cell>
          <cell r="I940" t="str">
            <v>cái</v>
          </cell>
          <cell r="J940">
            <v>1</v>
          </cell>
          <cell r="K940">
            <v>0</v>
          </cell>
          <cell r="L940">
            <v>0</v>
          </cell>
          <cell r="M940">
            <v>1</v>
          </cell>
        </row>
        <row r="941">
          <cell r="E941">
            <v>51437506</v>
          </cell>
          <cell r="F941">
            <v>11557000</v>
          </cell>
          <cell r="G941" t="str">
            <v>SPXNĐ</v>
          </cell>
          <cell r="H941" t="str">
            <v>ERE120</v>
          </cell>
          <cell r="I941" t="str">
            <v>cái</v>
          </cell>
          <cell r="J941">
            <v>2</v>
          </cell>
          <cell r="K941">
            <v>0</v>
          </cell>
          <cell r="L941">
            <v>0</v>
          </cell>
          <cell r="M941">
            <v>2</v>
          </cell>
        </row>
        <row r="942">
          <cell r="E942">
            <v>52023510</v>
          </cell>
          <cell r="F942">
            <v>2337000</v>
          </cell>
          <cell r="G942" t="str">
            <v>SPXNĐ</v>
          </cell>
          <cell r="H942" t="str">
            <v>EFG320</v>
          </cell>
          <cell r="I942" t="str">
            <v>cái</v>
          </cell>
          <cell r="J942">
            <v>5</v>
          </cell>
          <cell r="K942">
            <v>0</v>
          </cell>
          <cell r="L942">
            <v>0</v>
          </cell>
          <cell r="M942">
            <v>5</v>
          </cell>
        </row>
        <row r="943">
          <cell r="E943">
            <v>51283905</v>
          </cell>
          <cell r="F943">
            <v>1223000</v>
          </cell>
          <cell r="G943" t="str">
            <v>SPXNĐ</v>
          </cell>
          <cell r="H943" t="str">
            <v>ERE120</v>
          </cell>
          <cell r="I943" t="str">
            <v>cái</v>
          </cell>
          <cell r="J943">
            <v>1</v>
          </cell>
          <cell r="K943">
            <v>0</v>
          </cell>
          <cell r="L943">
            <v>0</v>
          </cell>
          <cell r="M943">
            <v>1</v>
          </cell>
        </row>
        <row r="944">
          <cell r="E944">
            <v>50251657</v>
          </cell>
          <cell r="F944">
            <v>5937000</v>
          </cell>
          <cell r="G944" t="str">
            <v>SPXNĐ</v>
          </cell>
          <cell r="H944" t="str">
            <v>ETV116</v>
          </cell>
          <cell r="I944" t="str">
            <v>cái</v>
          </cell>
          <cell r="J944">
            <v>2</v>
          </cell>
          <cell r="K944">
            <v>0</v>
          </cell>
          <cell r="L944">
            <v>0</v>
          </cell>
          <cell r="M944">
            <v>2</v>
          </cell>
        </row>
        <row r="945">
          <cell r="E945">
            <v>51240654</v>
          </cell>
          <cell r="F945">
            <v>9386000</v>
          </cell>
          <cell r="G945" t="str">
            <v>SPXNĐ</v>
          </cell>
          <cell r="H945" t="str">
            <v>ETV116</v>
          </cell>
          <cell r="I945" t="str">
            <v>cái</v>
          </cell>
          <cell r="J945">
            <v>1</v>
          </cell>
          <cell r="K945">
            <v>0</v>
          </cell>
          <cell r="L945">
            <v>0</v>
          </cell>
          <cell r="M945">
            <v>1</v>
          </cell>
        </row>
        <row r="946">
          <cell r="E946">
            <v>51194845</v>
          </cell>
          <cell r="F946">
            <v>5710000</v>
          </cell>
          <cell r="G946" t="str">
            <v>SPXNĐ</v>
          </cell>
          <cell r="H946" t="str">
            <v>ETV216</v>
          </cell>
          <cell r="I946" t="str">
            <v>cái</v>
          </cell>
          <cell r="J946">
            <v>2</v>
          </cell>
          <cell r="K946">
            <v>0</v>
          </cell>
          <cell r="L946">
            <v>0</v>
          </cell>
          <cell r="M946">
            <v>2</v>
          </cell>
        </row>
        <row r="947">
          <cell r="E947" t="str">
            <v>MK2</v>
          </cell>
          <cell r="F947">
            <v>270000</v>
          </cell>
          <cell r="G947" t="str">
            <v>B</v>
          </cell>
          <cell r="I947" t="str">
            <v>lon</v>
          </cell>
          <cell r="J947">
            <v>3</v>
          </cell>
          <cell r="K947">
            <v>0</v>
          </cell>
          <cell r="L947">
            <v>0</v>
          </cell>
          <cell r="M947">
            <v>3</v>
          </cell>
        </row>
        <row r="948">
          <cell r="E948" t="str">
            <v>BM604</v>
          </cell>
          <cell r="F948">
            <v>274113</v>
          </cell>
          <cell r="G948" t="str">
            <v>B</v>
          </cell>
          <cell r="I948" t="str">
            <v>lon</v>
          </cell>
          <cell r="J948">
            <v>13</v>
          </cell>
          <cell r="K948">
            <v>0</v>
          </cell>
          <cell r="L948">
            <v>0</v>
          </cell>
          <cell r="M948">
            <v>13</v>
          </cell>
        </row>
        <row r="949">
          <cell r="E949">
            <v>2901063520</v>
          </cell>
          <cell r="F949">
            <v>12460700</v>
          </cell>
          <cell r="G949" t="str">
            <v>SPNK</v>
          </cell>
          <cell r="H949">
            <v>2901063520</v>
          </cell>
          <cell r="I949" t="str">
            <v>cái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</row>
        <row r="950">
          <cell r="E950">
            <v>2901161800</v>
          </cell>
          <cell r="F950">
            <v>2990600</v>
          </cell>
          <cell r="G950" t="str">
            <v>SPNK</v>
          </cell>
          <cell r="H950">
            <v>2901161800</v>
          </cell>
          <cell r="I950" t="str">
            <v>cái</v>
          </cell>
          <cell r="J950">
            <v>2</v>
          </cell>
          <cell r="K950">
            <v>0</v>
          </cell>
          <cell r="L950">
            <v>0</v>
          </cell>
          <cell r="M950">
            <v>2</v>
          </cell>
        </row>
        <row r="951">
          <cell r="E951" t="str">
            <v>ZT984</v>
          </cell>
          <cell r="F951">
            <v>100000</v>
          </cell>
          <cell r="G951" t="str">
            <v>W</v>
          </cell>
          <cell r="I951" t="str">
            <v>cái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</row>
        <row r="952">
          <cell r="E952">
            <v>50431953</v>
          </cell>
          <cell r="F952">
            <v>490000</v>
          </cell>
          <cell r="G952" t="str">
            <v>SPXNĐ</v>
          </cell>
          <cell r="H952" t="str">
            <v>EFG320</v>
          </cell>
          <cell r="I952" t="str">
            <v>cái</v>
          </cell>
          <cell r="J952">
            <v>18</v>
          </cell>
          <cell r="K952">
            <v>0</v>
          </cell>
          <cell r="L952">
            <v>0</v>
          </cell>
          <cell r="M952">
            <v>18</v>
          </cell>
        </row>
        <row r="953">
          <cell r="E953">
            <v>51189840</v>
          </cell>
          <cell r="F953">
            <v>715000</v>
          </cell>
          <cell r="G953" t="str">
            <v>SPXNĐ</v>
          </cell>
          <cell r="H953" t="str">
            <v>EFG320</v>
          </cell>
          <cell r="I953" t="str">
            <v>cái</v>
          </cell>
          <cell r="J953">
            <v>1</v>
          </cell>
          <cell r="K953">
            <v>0</v>
          </cell>
          <cell r="L953">
            <v>0</v>
          </cell>
          <cell r="M953">
            <v>1</v>
          </cell>
        </row>
        <row r="954">
          <cell r="E954">
            <v>5004558</v>
          </cell>
          <cell r="F954">
            <v>900000</v>
          </cell>
          <cell r="G954" t="str">
            <v>SPXNĐ</v>
          </cell>
          <cell r="H954" t="str">
            <v>EFG320</v>
          </cell>
          <cell r="I954" t="str">
            <v>cái</v>
          </cell>
          <cell r="J954">
            <v>1</v>
          </cell>
          <cell r="K954">
            <v>0</v>
          </cell>
          <cell r="L954">
            <v>0</v>
          </cell>
          <cell r="M954">
            <v>1</v>
          </cell>
        </row>
        <row r="955">
          <cell r="E955">
            <v>51070787</v>
          </cell>
          <cell r="F955">
            <v>354000</v>
          </cell>
          <cell r="G955" t="str">
            <v>SPXNĐ</v>
          </cell>
          <cell r="H955" t="str">
            <v>ETV116</v>
          </cell>
          <cell r="I955" t="str">
            <v>cái</v>
          </cell>
          <cell r="J955">
            <v>17</v>
          </cell>
          <cell r="K955">
            <v>0</v>
          </cell>
          <cell r="L955">
            <v>0</v>
          </cell>
          <cell r="M955">
            <v>17</v>
          </cell>
        </row>
        <row r="956">
          <cell r="E956">
            <v>51168587</v>
          </cell>
          <cell r="F956">
            <v>515000</v>
          </cell>
          <cell r="G956" t="str">
            <v>SPXNĐ</v>
          </cell>
          <cell r="H956" t="str">
            <v>ETV116</v>
          </cell>
          <cell r="I956" t="str">
            <v>cái</v>
          </cell>
          <cell r="J956">
            <v>6</v>
          </cell>
          <cell r="K956">
            <v>0</v>
          </cell>
          <cell r="L956">
            <v>0</v>
          </cell>
          <cell r="M956">
            <v>6</v>
          </cell>
        </row>
        <row r="957">
          <cell r="E957">
            <v>50294753</v>
          </cell>
          <cell r="F957">
            <v>808000</v>
          </cell>
          <cell r="G957" t="str">
            <v>SPXNĐ</v>
          </cell>
          <cell r="H957" t="str">
            <v>ETV116</v>
          </cell>
          <cell r="I957" t="str">
            <v>cái</v>
          </cell>
          <cell r="J957">
            <v>1</v>
          </cell>
          <cell r="K957">
            <v>0</v>
          </cell>
          <cell r="L957">
            <v>0</v>
          </cell>
          <cell r="M957">
            <v>1</v>
          </cell>
        </row>
        <row r="958">
          <cell r="E958">
            <v>51536208</v>
          </cell>
          <cell r="F958">
            <v>617000</v>
          </cell>
          <cell r="G958" t="str">
            <v>SPXNĐ</v>
          </cell>
          <cell r="H958" t="str">
            <v>ETV216</v>
          </cell>
          <cell r="I958" t="str">
            <v>cái</v>
          </cell>
          <cell r="J958">
            <v>4</v>
          </cell>
          <cell r="K958">
            <v>0</v>
          </cell>
          <cell r="L958">
            <v>0</v>
          </cell>
          <cell r="M958">
            <v>4</v>
          </cell>
        </row>
        <row r="959">
          <cell r="E959">
            <v>51134300</v>
          </cell>
          <cell r="F959">
            <v>780000</v>
          </cell>
          <cell r="G959" t="str">
            <v>SPXNĐ</v>
          </cell>
          <cell r="H959" t="str">
            <v>ETV216</v>
          </cell>
          <cell r="I959" t="str">
            <v>cái</v>
          </cell>
          <cell r="J959">
            <v>1</v>
          </cell>
          <cell r="K959">
            <v>0</v>
          </cell>
          <cell r="L959">
            <v>0</v>
          </cell>
          <cell r="M959">
            <v>1</v>
          </cell>
        </row>
        <row r="960">
          <cell r="E960" t="str">
            <v>T-KS6.5</v>
          </cell>
          <cell r="F960">
            <v>62000</v>
          </cell>
          <cell r="G960" t="str">
            <v>T</v>
          </cell>
          <cell r="I960" t="str">
            <v>cái</v>
          </cell>
          <cell r="J960">
            <v>50</v>
          </cell>
          <cell r="K960">
            <v>0</v>
          </cell>
          <cell r="L960">
            <v>0</v>
          </cell>
          <cell r="M960">
            <v>50</v>
          </cell>
        </row>
        <row r="961">
          <cell r="E961" t="str">
            <v>T-KS7</v>
          </cell>
          <cell r="F961">
            <v>70000</v>
          </cell>
          <cell r="G961" t="str">
            <v>T</v>
          </cell>
          <cell r="I961" t="str">
            <v>cái</v>
          </cell>
          <cell r="J961">
            <v>20</v>
          </cell>
          <cell r="K961">
            <v>0</v>
          </cell>
          <cell r="L961">
            <v>0</v>
          </cell>
          <cell r="M961">
            <v>20</v>
          </cell>
        </row>
        <row r="962">
          <cell r="E962" t="str">
            <v>T-KS7.5</v>
          </cell>
          <cell r="F962">
            <v>75000</v>
          </cell>
          <cell r="G962" t="str">
            <v>T</v>
          </cell>
          <cell r="I962" t="str">
            <v>cái</v>
          </cell>
          <cell r="J962">
            <v>20</v>
          </cell>
          <cell r="K962">
            <v>0</v>
          </cell>
          <cell r="L962">
            <v>0</v>
          </cell>
          <cell r="M962">
            <v>20</v>
          </cell>
        </row>
        <row r="963">
          <cell r="E963" t="str">
            <v>T-KS8</v>
          </cell>
          <cell r="F963">
            <v>85000</v>
          </cell>
          <cell r="G963" t="str">
            <v>T</v>
          </cell>
          <cell r="I963" t="str">
            <v>cái</v>
          </cell>
          <cell r="J963">
            <v>19</v>
          </cell>
          <cell r="K963">
            <v>0</v>
          </cell>
          <cell r="L963">
            <v>0</v>
          </cell>
          <cell r="M963">
            <v>19</v>
          </cell>
        </row>
        <row r="964">
          <cell r="E964" t="str">
            <v>T-KS8.5</v>
          </cell>
          <cell r="F964">
            <v>90000</v>
          </cell>
          <cell r="G964" t="str">
            <v>T</v>
          </cell>
          <cell r="I964" t="str">
            <v>cái</v>
          </cell>
          <cell r="J964">
            <v>15</v>
          </cell>
          <cell r="K964">
            <v>0</v>
          </cell>
          <cell r="L964">
            <v>5</v>
          </cell>
          <cell r="M964">
            <v>10</v>
          </cell>
        </row>
        <row r="965">
          <cell r="E965" t="str">
            <v>T-KS9</v>
          </cell>
          <cell r="F965">
            <v>100000</v>
          </cell>
          <cell r="G965" t="str">
            <v>T</v>
          </cell>
          <cell r="I965" t="str">
            <v>cái</v>
          </cell>
          <cell r="J965">
            <v>20</v>
          </cell>
          <cell r="K965">
            <v>0</v>
          </cell>
          <cell r="L965">
            <v>0</v>
          </cell>
          <cell r="M965">
            <v>20</v>
          </cell>
        </row>
        <row r="966">
          <cell r="E966" t="str">
            <v>T-KS11</v>
          </cell>
          <cell r="F966">
            <v>182000</v>
          </cell>
          <cell r="G966" t="str">
            <v>T</v>
          </cell>
          <cell r="I966" t="str">
            <v>cái</v>
          </cell>
          <cell r="J966">
            <v>32</v>
          </cell>
          <cell r="K966">
            <v>0</v>
          </cell>
          <cell r="L966">
            <v>0</v>
          </cell>
          <cell r="M966">
            <v>32</v>
          </cell>
        </row>
        <row r="967">
          <cell r="E967" t="str">
            <v>T-KS11.5</v>
          </cell>
          <cell r="F967">
            <v>189000</v>
          </cell>
          <cell r="G967" t="str">
            <v>T</v>
          </cell>
          <cell r="I967" t="str">
            <v>cái</v>
          </cell>
          <cell r="J967">
            <v>9</v>
          </cell>
          <cell r="K967">
            <v>0</v>
          </cell>
          <cell r="L967">
            <v>0</v>
          </cell>
          <cell r="M967">
            <v>9</v>
          </cell>
        </row>
        <row r="968">
          <cell r="E968" t="str">
            <v>485.95.008</v>
          </cell>
          <cell r="F968">
            <v>700000</v>
          </cell>
          <cell r="G968" t="str">
            <v>W</v>
          </cell>
          <cell r="I968" t="str">
            <v>cái</v>
          </cell>
          <cell r="J968">
            <v>4</v>
          </cell>
          <cell r="K968">
            <v>0</v>
          </cell>
          <cell r="L968">
            <v>1</v>
          </cell>
          <cell r="M968">
            <v>3</v>
          </cell>
        </row>
        <row r="969">
          <cell r="E969">
            <v>1622662300</v>
          </cell>
          <cell r="F969">
            <v>5687100</v>
          </cell>
          <cell r="G969" t="str">
            <v>SPNK</v>
          </cell>
          <cell r="H969">
            <v>1622662300</v>
          </cell>
          <cell r="I969" t="str">
            <v>cái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</row>
        <row r="970">
          <cell r="E970">
            <v>1625408500</v>
          </cell>
          <cell r="F970">
            <v>10880300</v>
          </cell>
          <cell r="G970" t="str">
            <v>SPNK</v>
          </cell>
          <cell r="H970">
            <v>1625408500</v>
          </cell>
          <cell r="I970" t="str">
            <v>cái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</row>
        <row r="971">
          <cell r="E971" t="str">
            <v>OC - 139</v>
          </cell>
          <cell r="G971" t="str">
            <v>SPXNG</v>
          </cell>
          <cell r="I971" t="str">
            <v>cái</v>
          </cell>
          <cell r="J971">
            <v>1</v>
          </cell>
          <cell r="K971">
            <v>0</v>
          </cell>
          <cell r="L971">
            <v>0</v>
          </cell>
          <cell r="M971">
            <v>1</v>
          </cell>
        </row>
        <row r="972">
          <cell r="E972" t="str">
            <v>GEE065515140</v>
          </cell>
          <cell r="G972" t="str">
            <v>SPXNG</v>
          </cell>
          <cell r="H972" t="str">
            <v>FL-H3-SP-001</v>
          </cell>
          <cell r="I972" t="str">
            <v>cái</v>
          </cell>
          <cell r="J972">
            <v>1</v>
          </cell>
          <cell r="K972">
            <v>0</v>
          </cell>
          <cell r="L972">
            <v>0</v>
          </cell>
          <cell r="M972">
            <v>1</v>
          </cell>
        </row>
        <row r="973">
          <cell r="E973" t="str">
            <v>0009249535V</v>
          </cell>
          <cell r="G973" t="str">
            <v>SPXNG</v>
          </cell>
          <cell r="I973" t="str">
            <v>cái</v>
          </cell>
          <cell r="J973">
            <v>6</v>
          </cell>
          <cell r="K973">
            <v>0</v>
          </cell>
          <cell r="L973">
            <v>0</v>
          </cell>
          <cell r="M973">
            <v>6</v>
          </cell>
        </row>
        <row r="974">
          <cell r="E974" t="str">
            <v>06A - 115561BL</v>
          </cell>
          <cell r="G974" t="str">
            <v>SPXNG</v>
          </cell>
          <cell r="I974" t="str">
            <v>cái</v>
          </cell>
          <cell r="J974">
            <v>1</v>
          </cell>
          <cell r="K974">
            <v>0</v>
          </cell>
          <cell r="L974">
            <v>0</v>
          </cell>
          <cell r="M974">
            <v>1</v>
          </cell>
        </row>
        <row r="975">
          <cell r="E975">
            <v>3512228001</v>
          </cell>
          <cell r="G975" t="str">
            <v>SPXNG</v>
          </cell>
          <cell r="I975" t="str">
            <v>sợi</v>
          </cell>
          <cell r="J975">
            <v>1</v>
          </cell>
          <cell r="K975">
            <v>0</v>
          </cell>
          <cell r="L975">
            <v>0</v>
          </cell>
          <cell r="M975">
            <v>1</v>
          </cell>
        </row>
        <row r="976">
          <cell r="E976">
            <v>3354336204</v>
          </cell>
          <cell r="G976" t="str">
            <v>SPXNG</v>
          </cell>
          <cell r="I976" t="str">
            <v>cái</v>
          </cell>
          <cell r="J976">
            <v>1</v>
          </cell>
          <cell r="K976">
            <v>0</v>
          </cell>
          <cell r="L976">
            <v>0</v>
          </cell>
          <cell r="M976">
            <v>1</v>
          </cell>
        </row>
        <row r="977">
          <cell r="E977">
            <v>9839013</v>
          </cell>
          <cell r="G977" t="str">
            <v>SPXNG</v>
          </cell>
          <cell r="I977" t="str">
            <v>cái</v>
          </cell>
          <cell r="J977">
            <v>1</v>
          </cell>
          <cell r="K977">
            <v>0</v>
          </cell>
          <cell r="L977">
            <v>0</v>
          </cell>
          <cell r="M977">
            <v>1</v>
          </cell>
        </row>
        <row r="978">
          <cell r="E978" t="str">
            <v>TA8038</v>
          </cell>
          <cell r="F978">
            <v>220000</v>
          </cell>
          <cell r="G978" t="str">
            <v>E</v>
          </cell>
          <cell r="I978" t="str">
            <v>cái</v>
          </cell>
          <cell r="J978">
            <v>4</v>
          </cell>
          <cell r="K978">
            <v>0</v>
          </cell>
          <cell r="L978">
            <v>0</v>
          </cell>
          <cell r="M978">
            <v>4</v>
          </cell>
        </row>
        <row r="979">
          <cell r="E979" t="str">
            <v>EF19ZZ003</v>
          </cell>
          <cell r="F979">
            <v>2450000</v>
          </cell>
          <cell r="G979" t="str">
            <v>SPĐH</v>
          </cell>
          <cell r="I979" t="str">
            <v>cái</v>
          </cell>
          <cell r="J979">
            <v>2</v>
          </cell>
          <cell r="K979">
            <v>0</v>
          </cell>
          <cell r="L979">
            <v>0</v>
          </cell>
          <cell r="M979">
            <v>2</v>
          </cell>
        </row>
        <row r="980">
          <cell r="E980" t="str">
            <v>DCP-SCI</v>
          </cell>
          <cell r="F980">
            <v>824700</v>
          </cell>
          <cell r="G980" t="str">
            <v>SPBC</v>
          </cell>
          <cell r="I980" t="str">
            <v>cái</v>
          </cell>
          <cell r="J980">
            <v>1</v>
          </cell>
          <cell r="K980">
            <v>0</v>
          </cell>
          <cell r="L980">
            <v>0</v>
          </cell>
          <cell r="M980">
            <v>1</v>
          </cell>
        </row>
        <row r="981">
          <cell r="E981" t="str">
            <v>FD-1150</v>
          </cell>
          <cell r="F981">
            <v>614731</v>
          </cell>
          <cell r="G981" t="str">
            <v>W</v>
          </cell>
          <cell r="I981" t="str">
            <v>cái</v>
          </cell>
          <cell r="J981">
            <v>7</v>
          </cell>
          <cell r="K981">
            <v>0</v>
          </cell>
          <cell r="L981">
            <v>0</v>
          </cell>
          <cell r="M981">
            <v>7</v>
          </cell>
        </row>
        <row r="982">
          <cell r="E982" t="str">
            <v>WF-8614</v>
          </cell>
          <cell r="F982">
            <v>6050000</v>
          </cell>
          <cell r="G982" t="str">
            <v>W</v>
          </cell>
          <cell r="I982" t="str">
            <v>cái</v>
          </cell>
          <cell r="J982">
            <v>1</v>
          </cell>
          <cell r="K982">
            <v>0</v>
          </cell>
          <cell r="L982">
            <v>0</v>
          </cell>
          <cell r="M982">
            <v>1</v>
          </cell>
        </row>
        <row r="983">
          <cell r="E983" t="str">
            <v>CR32</v>
          </cell>
          <cell r="F983">
            <v>7592593</v>
          </cell>
          <cell r="G983" t="str">
            <v>W</v>
          </cell>
          <cell r="I983" t="str">
            <v>cái</v>
          </cell>
          <cell r="J983">
            <v>4</v>
          </cell>
          <cell r="K983">
            <v>0</v>
          </cell>
          <cell r="L983">
            <v>0</v>
          </cell>
          <cell r="M983">
            <v>4</v>
          </cell>
        </row>
        <row r="984">
          <cell r="E984" t="str">
            <v>421X0013</v>
          </cell>
          <cell r="F984">
            <v>19750000</v>
          </cell>
          <cell r="G984" t="str">
            <v>SPĐH</v>
          </cell>
          <cell r="I984" t="str">
            <v>cái</v>
          </cell>
          <cell r="J984">
            <v>1</v>
          </cell>
          <cell r="K984">
            <v>0</v>
          </cell>
          <cell r="L984">
            <v>0</v>
          </cell>
          <cell r="M984">
            <v>1</v>
          </cell>
        </row>
        <row r="985">
          <cell r="E985" t="str">
            <v xml:space="preserve"> FOS01</v>
          </cell>
          <cell r="F985">
            <v>1700000</v>
          </cell>
          <cell r="G985" t="str">
            <v>O</v>
          </cell>
          <cell r="I985" t="str">
            <v>cái</v>
          </cell>
          <cell r="J985">
            <v>7</v>
          </cell>
          <cell r="K985">
            <v>0</v>
          </cell>
          <cell r="L985">
            <v>1</v>
          </cell>
          <cell r="M985">
            <v>6</v>
          </cell>
        </row>
        <row r="986">
          <cell r="E986" t="str">
            <v>KDCT</v>
          </cell>
          <cell r="F986">
            <v>70000</v>
          </cell>
          <cell r="G986" t="str">
            <v>O</v>
          </cell>
          <cell r="I986" t="str">
            <v>cái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</row>
        <row r="987">
          <cell r="E987">
            <v>51094095</v>
          </cell>
          <cell r="F987">
            <v>940000</v>
          </cell>
          <cell r="G987" t="str">
            <v>SPXNĐ</v>
          </cell>
          <cell r="H987" t="str">
            <v>EFG320</v>
          </cell>
          <cell r="I987" t="str">
            <v>cái</v>
          </cell>
          <cell r="J987">
            <v>1</v>
          </cell>
          <cell r="K987">
            <v>0</v>
          </cell>
          <cell r="L987">
            <v>0</v>
          </cell>
          <cell r="M987">
            <v>1</v>
          </cell>
        </row>
        <row r="988">
          <cell r="E988">
            <v>51185501</v>
          </cell>
          <cell r="F988">
            <v>2481000</v>
          </cell>
          <cell r="G988" t="str">
            <v>SPXNĐ</v>
          </cell>
          <cell r="H988" t="str">
            <v>EFG320</v>
          </cell>
          <cell r="I988" t="str">
            <v>cái</v>
          </cell>
          <cell r="J988">
            <v>2</v>
          </cell>
          <cell r="K988">
            <v>0</v>
          </cell>
          <cell r="L988">
            <v>0</v>
          </cell>
          <cell r="M988">
            <v>2</v>
          </cell>
        </row>
        <row r="989">
          <cell r="E989">
            <v>51200989</v>
          </cell>
          <cell r="F989">
            <v>1780000</v>
          </cell>
          <cell r="G989" t="str">
            <v>SPXNĐ</v>
          </cell>
          <cell r="H989" t="str">
            <v>EFG320</v>
          </cell>
          <cell r="I989" t="str">
            <v>cái</v>
          </cell>
          <cell r="J989">
            <v>1</v>
          </cell>
          <cell r="K989">
            <v>0</v>
          </cell>
          <cell r="L989">
            <v>0</v>
          </cell>
          <cell r="M989">
            <v>1</v>
          </cell>
        </row>
        <row r="990">
          <cell r="E990">
            <v>51515902</v>
          </cell>
          <cell r="F990">
            <v>4763000</v>
          </cell>
          <cell r="G990" t="str">
            <v>SPXNĐ</v>
          </cell>
          <cell r="H990" t="str">
            <v>EFG320</v>
          </cell>
          <cell r="I990" t="str">
            <v>cái</v>
          </cell>
          <cell r="J990">
            <v>1</v>
          </cell>
          <cell r="K990">
            <v>0</v>
          </cell>
          <cell r="L990">
            <v>0</v>
          </cell>
          <cell r="M990">
            <v>1</v>
          </cell>
        </row>
        <row r="991">
          <cell r="E991">
            <v>51709153</v>
          </cell>
          <cell r="F991">
            <v>4466000</v>
          </cell>
          <cell r="G991" t="str">
            <v>SPXNĐ</v>
          </cell>
          <cell r="H991" t="str">
            <v>ETV116</v>
          </cell>
          <cell r="I991" t="str">
            <v>cái</v>
          </cell>
          <cell r="J991">
            <v>1</v>
          </cell>
          <cell r="K991">
            <v>0</v>
          </cell>
          <cell r="L991">
            <v>0</v>
          </cell>
          <cell r="M991">
            <v>1</v>
          </cell>
        </row>
        <row r="992">
          <cell r="E992">
            <v>50052382</v>
          </cell>
          <cell r="F992">
            <v>3090000</v>
          </cell>
          <cell r="G992" t="str">
            <v>SPXNĐ</v>
          </cell>
          <cell r="H992" t="str">
            <v>ETV116</v>
          </cell>
          <cell r="I992" t="str">
            <v>cái</v>
          </cell>
          <cell r="J992">
            <v>2</v>
          </cell>
          <cell r="K992">
            <v>0</v>
          </cell>
          <cell r="L992">
            <v>0</v>
          </cell>
          <cell r="M992">
            <v>2</v>
          </cell>
        </row>
        <row r="993">
          <cell r="E993">
            <v>50052383</v>
          </cell>
          <cell r="F993">
            <v>3143000</v>
          </cell>
          <cell r="G993" t="str">
            <v>SPXNĐ</v>
          </cell>
          <cell r="H993" t="str">
            <v>ETV116</v>
          </cell>
          <cell r="I993" t="str">
            <v>cái</v>
          </cell>
          <cell r="J993">
            <v>2</v>
          </cell>
          <cell r="K993">
            <v>0</v>
          </cell>
          <cell r="L993">
            <v>0</v>
          </cell>
          <cell r="M993">
            <v>2</v>
          </cell>
        </row>
        <row r="994">
          <cell r="E994">
            <v>51493007</v>
          </cell>
          <cell r="F994">
            <v>138488000</v>
          </cell>
          <cell r="G994" t="str">
            <v>SPXNĐ</v>
          </cell>
          <cell r="H994" t="str">
            <v>ETV116</v>
          </cell>
          <cell r="I994" t="str">
            <v>cái</v>
          </cell>
          <cell r="J994">
            <v>1</v>
          </cell>
          <cell r="K994">
            <v>0</v>
          </cell>
          <cell r="L994">
            <v>0</v>
          </cell>
          <cell r="M994">
            <v>1</v>
          </cell>
        </row>
        <row r="995">
          <cell r="E995">
            <v>50052385</v>
          </cell>
          <cell r="F995">
            <v>2145000</v>
          </cell>
          <cell r="G995" t="str">
            <v>SPXNĐ</v>
          </cell>
          <cell r="H995" t="str">
            <v>ETV116</v>
          </cell>
          <cell r="I995" t="str">
            <v>cái</v>
          </cell>
          <cell r="J995">
            <v>12</v>
          </cell>
          <cell r="K995">
            <v>0</v>
          </cell>
          <cell r="L995">
            <v>0</v>
          </cell>
          <cell r="M995">
            <v>12</v>
          </cell>
        </row>
        <row r="996">
          <cell r="E996">
            <v>9530901</v>
          </cell>
          <cell r="F996">
            <v>1138000</v>
          </cell>
          <cell r="G996" t="str">
            <v>SPXNĐ</v>
          </cell>
          <cell r="H996" t="str">
            <v>ETV116</v>
          </cell>
          <cell r="I996" t="str">
            <v>cái</v>
          </cell>
          <cell r="J996">
            <v>3</v>
          </cell>
          <cell r="K996">
            <v>0</v>
          </cell>
          <cell r="L996">
            <v>0</v>
          </cell>
          <cell r="M996">
            <v>3</v>
          </cell>
        </row>
        <row r="997">
          <cell r="E997">
            <v>9519910</v>
          </cell>
          <cell r="F997">
            <v>1006000</v>
          </cell>
          <cell r="G997" t="str">
            <v>SPXNĐ</v>
          </cell>
          <cell r="H997" t="str">
            <v>ETV116</v>
          </cell>
          <cell r="I997" t="str">
            <v>cái</v>
          </cell>
          <cell r="J997">
            <v>3</v>
          </cell>
          <cell r="K997">
            <v>0</v>
          </cell>
          <cell r="L997">
            <v>0</v>
          </cell>
          <cell r="M997">
            <v>3</v>
          </cell>
        </row>
        <row r="998">
          <cell r="E998" t="str">
            <v>51101918+9506677</v>
          </cell>
          <cell r="F998">
            <v>1961000</v>
          </cell>
          <cell r="G998" t="str">
            <v>SPXNĐ</v>
          </cell>
          <cell r="H998" t="str">
            <v>ETV116</v>
          </cell>
          <cell r="I998" t="str">
            <v>cái</v>
          </cell>
          <cell r="J998">
            <v>1</v>
          </cell>
          <cell r="K998">
            <v>0</v>
          </cell>
          <cell r="L998">
            <v>0</v>
          </cell>
          <cell r="M998">
            <v>1</v>
          </cell>
        </row>
        <row r="999">
          <cell r="E999" t="str">
            <v>04961939+9506677</v>
          </cell>
          <cell r="F999">
            <v>1798000</v>
          </cell>
          <cell r="G999" t="str">
            <v>SPXNĐ</v>
          </cell>
          <cell r="H999" t="str">
            <v>ETV116</v>
          </cell>
          <cell r="I999" t="str">
            <v>cái</v>
          </cell>
          <cell r="J999">
            <v>1</v>
          </cell>
          <cell r="K999">
            <v>0</v>
          </cell>
          <cell r="L999">
            <v>0</v>
          </cell>
          <cell r="M999">
            <v>1</v>
          </cell>
        </row>
        <row r="1000">
          <cell r="E1000">
            <v>51212791</v>
          </cell>
          <cell r="F1000">
            <v>13494000</v>
          </cell>
          <cell r="G1000" t="str">
            <v>SPXNĐ</v>
          </cell>
          <cell r="H1000" t="str">
            <v>EFG320</v>
          </cell>
          <cell r="I1000" t="str">
            <v>cái</v>
          </cell>
          <cell r="J1000">
            <v>2</v>
          </cell>
          <cell r="K1000">
            <v>0</v>
          </cell>
          <cell r="L1000">
            <v>0</v>
          </cell>
          <cell r="M1000">
            <v>2</v>
          </cell>
        </row>
        <row r="1001">
          <cell r="E1001">
            <v>52041422</v>
          </cell>
          <cell r="F1001">
            <v>526000</v>
          </cell>
          <cell r="G1001" t="str">
            <v>SPXNĐ</v>
          </cell>
          <cell r="H1001" t="str">
            <v>EFG320</v>
          </cell>
          <cell r="I1001" t="str">
            <v>cái</v>
          </cell>
          <cell r="J1001">
            <v>3</v>
          </cell>
          <cell r="K1001">
            <v>0</v>
          </cell>
          <cell r="L1001">
            <v>0</v>
          </cell>
          <cell r="M1001">
            <v>3</v>
          </cell>
        </row>
        <row r="1002">
          <cell r="E1002" t="str">
            <v>30GT660018</v>
          </cell>
          <cell r="F1002">
            <v>10800000</v>
          </cell>
          <cell r="G1002" t="str">
            <v>SPĐH</v>
          </cell>
          <cell r="I1002" t="str">
            <v>cái</v>
          </cell>
          <cell r="J1002">
            <v>5</v>
          </cell>
          <cell r="K1002">
            <v>0</v>
          </cell>
          <cell r="L1002">
            <v>0</v>
          </cell>
          <cell r="M1002">
            <v>5</v>
          </cell>
        </row>
        <row r="1003">
          <cell r="E1003" t="str">
            <v>HN68GA295</v>
          </cell>
          <cell r="F1003">
            <v>12150000</v>
          </cell>
          <cell r="G1003" t="str">
            <v>SPĐH</v>
          </cell>
          <cell r="I1003" t="str">
            <v>cái</v>
          </cell>
          <cell r="J1003">
            <v>2</v>
          </cell>
          <cell r="K1003">
            <v>0</v>
          </cell>
          <cell r="L1003">
            <v>0</v>
          </cell>
          <cell r="M1003">
            <v>2</v>
          </cell>
        </row>
        <row r="1004">
          <cell r="E1004" t="str">
            <v>Pull-Push</v>
          </cell>
          <cell r="F1004">
            <v>597590</v>
          </cell>
          <cell r="G1004" t="str">
            <v>O</v>
          </cell>
          <cell r="I1004" t="str">
            <v>bộ</v>
          </cell>
          <cell r="J1004">
            <v>7</v>
          </cell>
          <cell r="K1004">
            <v>0</v>
          </cell>
          <cell r="L1004">
            <v>3</v>
          </cell>
          <cell r="M1004">
            <v>4</v>
          </cell>
        </row>
        <row r="1005">
          <cell r="E1005" t="str">
            <v>A60</v>
          </cell>
          <cell r="F1005">
            <v>12902</v>
          </cell>
          <cell r="G1005" t="str">
            <v>O</v>
          </cell>
          <cell r="I1005" t="str">
            <v>cái</v>
          </cell>
          <cell r="J1005">
            <v>80</v>
          </cell>
          <cell r="K1005">
            <v>0</v>
          </cell>
          <cell r="L1005">
            <v>0</v>
          </cell>
          <cell r="M1005">
            <v>80</v>
          </cell>
        </row>
        <row r="1006">
          <cell r="E1006" t="str">
            <v>A80</v>
          </cell>
          <cell r="F1006">
            <v>12902</v>
          </cell>
          <cell r="G1006" t="str">
            <v>O</v>
          </cell>
          <cell r="I1006" t="str">
            <v>cái</v>
          </cell>
          <cell r="J1006">
            <v>20</v>
          </cell>
          <cell r="K1006">
            <v>0</v>
          </cell>
          <cell r="L1006">
            <v>0</v>
          </cell>
          <cell r="M1006">
            <v>20</v>
          </cell>
        </row>
        <row r="1007">
          <cell r="E1007">
            <v>51583654</v>
          </cell>
          <cell r="F1007">
            <v>2224000</v>
          </cell>
          <cell r="G1007" t="str">
            <v>SPXNĐ</v>
          </cell>
          <cell r="H1007" t="str">
            <v>ERE120</v>
          </cell>
          <cell r="I1007" t="str">
            <v>cái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</row>
        <row r="1008">
          <cell r="E1008">
            <v>51188896</v>
          </cell>
          <cell r="F1008">
            <v>838000</v>
          </cell>
          <cell r="G1008" t="str">
            <v>SPXNĐ</v>
          </cell>
          <cell r="H1008" t="str">
            <v>ERE120</v>
          </cell>
          <cell r="I1008" t="str">
            <v>cái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</row>
        <row r="1009">
          <cell r="E1009">
            <v>51540707</v>
          </cell>
          <cell r="F1009">
            <v>14600000</v>
          </cell>
          <cell r="G1009" t="str">
            <v>SPXNĐ</v>
          </cell>
          <cell r="H1009" t="str">
            <v>ERE120</v>
          </cell>
          <cell r="I1009" t="str">
            <v>cái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</row>
        <row r="1010">
          <cell r="E1010">
            <v>51736847</v>
          </cell>
          <cell r="F1010">
            <v>10840000</v>
          </cell>
          <cell r="G1010" t="str">
            <v>SPXNĐ</v>
          </cell>
          <cell r="H1010" t="str">
            <v>ERE120</v>
          </cell>
          <cell r="I1010" t="str">
            <v>cái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</row>
        <row r="1011">
          <cell r="E1011">
            <v>51416555</v>
          </cell>
          <cell r="F1011">
            <v>9848000</v>
          </cell>
          <cell r="G1011" t="str">
            <v>SPXNĐ</v>
          </cell>
          <cell r="H1011" t="str">
            <v>ERE120</v>
          </cell>
          <cell r="I1011" t="str">
            <v>cái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</row>
        <row r="1012">
          <cell r="E1012">
            <v>50307525</v>
          </cell>
          <cell r="F1012">
            <v>13670000</v>
          </cell>
          <cell r="G1012" t="str">
            <v>SPXNĐ</v>
          </cell>
          <cell r="H1012" t="str">
            <v>ETV116</v>
          </cell>
          <cell r="I1012" t="str">
            <v>cái</v>
          </cell>
          <cell r="J1012">
            <v>1</v>
          </cell>
          <cell r="K1012">
            <v>0</v>
          </cell>
          <cell r="L1012">
            <v>0</v>
          </cell>
          <cell r="M1012">
            <v>1</v>
          </cell>
        </row>
        <row r="1013">
          <cell r="E1013">
            <v>51057211</v>
          </cell>
          <cell r="F1013">
            <v>97659000</v>
          </cell>
          <cell r="G1013" t="str">
            <v>SPXNĐ</v>
          </cell>
          <cell r="H1013" t="str">
            <v>EFG320</v>
          </cell>
          <cell r="I1013" t="str">
            <v>cái</v>
          </cell>
          <cell r="J1013">
            <v>1</v>
          </cell>
          <cell r="K1013">
            <v>0</v>
          </cell>
          <cell r="L1013">
            <v>0</v>
          </cell>
          <cell r="M1013">
            <v>1</v>
          </cell>
        </row>
        <row r="1014">
          <cell r="E1014">
            <v>51195032</v>
          </cell>
          <cell r="F1014">
            <v>1275000</v>
          </cell>
          <cell r="G1014" t="str">
            <v>SPXNĐ</v>
          </cell>
          <cell r="H1014" t="str">
            <v>Xe nâng điện</v>
          </cell>
          <cell r="I1014" t="str">
            <v>cái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</row>
        <row r="1015">
          <cell r="E1015">
            <v>51095777</v>
          </cell>
          <cell r="F1015">
            <v>93000</v>
          </cell>
          <cell r="G1015" t="str">
            <v>SPXNĐ</v>
          </cell>
          <cell r="H1015" t="str">
            <v>Xe nâng điện</v>
          </cell>
          <cell r="I1015" t="str">
            <v>cái</v>
          </cell>
          <cell r="J1015">
            <v>5</v>
          </cell>
          <cell r="K1015">
            <v>0</v>
          </cell>
          <cell r="L1015">
            <v>0</v>
          </cell>
          <cell r="M1015">
            <v>5</v>
          </cell>
        </row>
        <row r="1016">
          <cell r="E1016">
            <v>51316096</v>
          </cell>
          <cell r="F1016">
            <v>105000</v>
          </cell>
          <cell r="G1016" t="str">
            <v>SPXNĐ</v>
          </cell>
          <cell r="H1016" t="str">
            <v>Xe nâng điện</v>
          </cell>
          <cell r="I1016" t="str">
            <v>cái</v>
          </cell>
          <cell r="J1016">
            <v>5</v>
          </cell>
          <cell r="K1016">
            <v>0</v>
          </cell>
          <cell r="L1016">
            <v>0</v>
          </cell>
          <cell r="M1016">
            <v>5</v>
          </cell>
        </row>
        <row r="1017">
          <cell r="E1017">
            <v>51078620</v>
          </cell>
          <cell r="F1017">
            <v>102000</v>
          </cell>
          <cell r="G1017" t="str">
            <v>SPXNĐ</v>
          </cell>
          <cell r="H1017" t="str">
            <v>Xe nâng điện</v>
          </cell>
          <cell r="I1017" t="str">
            <v>cái</v>
          </cell>
          <cell r="J1017">
            <v>5</v>
          </cell>
          <cell r="K1017">
            <v>0</v>
          </cell>
          <cell r="L1017">
            <v>0</v>
          </cell>
          <cell r="M1017">
            <v>5</v>
          </cell>
        </row>
        <row r="1018">
          <cell r="E1018" t="str">
            <v>30 MIN</v>
          </cell>
          <cell r="F1018">
            <v>277439</v>
          </cell>
          <cell r="G1018" t="str">
            <v>E</v>
          </cell>
          <cell r="I1018" t="str">
            <v>cái</v>
          </cell>
          <cell r="J1018">
            <v>2</v>
          </cell>
          <cell r="K1018">
            <v>0</v>
          </cell>
          <cell r="L1018">
            <v>0</v>
          </cell>
          <cell r="M1018">
            <v>2</v>
          </cell>
        </row>
        <row r="1019">
          <cell r="E1019" t="str">
            <v>60 MIN</v>
          </cell>
          <cell r="F1019">
            <v>277439</v>
          </cell>
          <cell r="G1019" t="str">
            <v>E</v>
          </cell>
          <cell r="I1019" t="str">
            <v>cái</v>
          </cell>
          <cell r="J1019">
            <v>1</v>
          </cell>
          <cell r="K1019">
            <v>0</v>
          </cell>
          <cell r="L1019">
            <v>0</v>
          </cell>
          <cell r="M1019">
            <v>1</v>
          </cell>
        </row>
        <row r="1020">
          <cell r="E1020" t="str">
            <v>LB2-UC30-L1</v>
          </cell>
          <cell r="F1020">
            <v>1851829</v>
          </cell>
          <cell r="G1020" t="str">
            <v>SPAT</v>
          </cell>
          <cell r="I1020" t="str">
            <v>cái</v>
          </cell>
          <cell r="J1020">
            <v>6</v>
          </cell>
          <cell r="K1020">
            <v>0</v>
          </cell>
          <cell r="L1020">
            <v>2</v>
          </cell>
          <cell r="M1020">
            <v>4</v>
          </cell>
        </row>
        <row r="1021">
          <cell r="E1021" t="str">
            <v>Solo A5</v>
          </cell>
          <cell r="F1021">
            <v>875244</v>
          </cell>
          <cell r="G1021" t="str">
            <v>SPBC</v>
          </cell>
          <cell r="I1021" t="str">
            <v>cái</v>
          </cell>
          <cell r="J1021">
            <v>6</v>
          </cell>
          <cell r="K1021">
            <v>0</v>
          </cell>
          <cell r="L1021">
            <v>0</v>
          </cell>
          <cell r="M1021">
            <v>6</v>
          </cell>
        </row>
        <row r="1022">
          <cell r="E1022" t="str">
            <v>XR04CX</v>
          </cell>
          <cell r="F1022">
            <v>1525000</v>
          </cell>
          <cell r="G1022" t="str">
            <v>SPCT</v>
          </cell>
          <cell r="I1022" t="str">
            <v>cái</v>
          </cell>
          <cell r="J1022">
            <v>2</v>
          </cell>
          <cell r="K1022">
            <v>0</v>
          </cell>
          <cell r="L1022">
            <v>0</v>
          </cell>
          <cell r="M1022">
            <v>2</v>
          </cell>
        </row>
        <row r="1023">
          <cell r="E1023" t="str">
            <v>RXM4AB1B7</v>
          </cell>
          <cell r="F1023">
            <v>128600</v>
          </cell>
          <cell r="G1023" t="str">
            <v>E</v>
          </cell>
          <cell r="I1023" t="str">
            <v>cái</v>
          </cell>
          <cell r="J1023">
            <v>10</v>
          </cell>
          <cell r="K1023">
            <v>0</v>
          </cell>
          <cell r="L1023">
            <v>0</v>
          </cell>
          <cell r="M1023">
            <v>10</v>
          </cell>
        </row>
        <row r="1024">
          <cell r="E1024" t="str">
            <v>EX-25RH5T</v>
          </cell>
          <cell r="F1024">
            <v>1332317</v>
          </cell>
          <cell r="G1024" t="str">
            <v>E</v>
          </cell>
          <cell r="I1024" t="str">
            <v>cái</v>
          </cell>
          <cell r="J1024">
            <v>1</v>
          </cell>
          <cell r="K1024">
            <v>0</v>
          </cell>
          <cell r="L1024">
            <v>0</v>
          </cell>
          <cell r="M1024">
            <v>1</v>
          </cell>
        </row>
        <row r="1025">
          <cell r="E1025" t="str">
            <v>B-116</v>
          </cell>
          <cell r="F1025">
            <v>210000</v>
          </cell>
          <cell r="G1025" t="str">
            <v>A</v>
          </cell>
          <cell r="I1025" t="str">
            <v>sợi</v>
          </cell>
          <cell r="J1025">
            <v>6</v>
          </cell>
          <cell r="K1025">
            <v>0</v>
          </cell>
          <cell r="L1025">
            <v>0</v>
          </cell>
          <cell r="M1025">
            <v>6</v>
          </cell>
        </row>
        <row r="1026">
          <cell r="E1026" t="str">
            <v>SPA1282</v>
          </cell>
          <cell r="F1026">
            <v>114000</v>
          </cell>
          <cell r="G1026" t="str">
            <v>A</v>
          </cell>
          <cell r="I1026" t="str">
            <v>sợi</v>
          </cell>
          <cell r="J1026">
            <v>12</v>
          </cell>
          <cell r="K1026">
            <v>0</v>
          </cell>
          <cell r="L1026">
            <v>0</v>
          </cell>
          <cell r="M1026">
            <v>12</v>
          </cell>
        </row>
        <row r="1027">
          <cell r="E1027">
            <v>50251892</v>
          </cell>
          <cell r="F1027">
            <v>23457000</v>
          </cell>
          <cell r="G1027" t="str">
            <v>SPXNĐ</v>
          </cell>
          <cell r="H1027" t="str">
            <v>Xe nâng điện</v>
          </cell>
          <cell r="I1027" t="str">
            <v>cái</v>
          </cell>
          <cell r="J1027">
            <v>1</v>
          </cell>
          <cell r="K1027">
            <v>0</v>
          </cell>
          <cell r="L1027">
            <v>0</v>
          </cell>
          <cell r="M1027">
            <v>1</v>
          </cell>
        </row>
        <row r="1028">
          <cell r="E1028">
            <v>26906870</v>
          </cell>
          <cell r="F1028">
            <v>790000</v>
          </cell>
          <cell r="G1028" t="str">
            <v>SPXNĐ</v>
          </cell>
          <cell r="H1028" t="str">
            <v>Xe nâng điện</v>
          </cell>
          <cell r="I1028" t="str">
            <v>cái</v>
          </cell>
          <cell r="J1028">
            <v>1</v>
          </cell>
          <cell r="K1028">
            <v>0</v>
          </cell>
          <cell r="L1028">
            <v>0</v>
          </cell>
          <cell r="M1028">
            <v>1</v>
          </cell>
        </row>
        <row r="1029">
          <cell r="E1029">
            <v>51287174</v>
          </cell>
          <cell r="F1029">
            <v>406000</v>
          </cell>
          <cell r="G1029" t="str">
            <v>SPXNĐ</v>
          </cell>
          <cell r="H1029" t="str">
            <v>Xe nâng điện</v>
          </cell>
          <cell r="I1029" t="str">
            <v>cái</v>
          </cell>
          <cell r="J1029">
            <v>2</v>
          </cell>
          <cell r="K1029">
            <v>0</v>
          </cell>
          <cell r="L1029">
            <v>2</v>
          </cell>
          <cell r="M1029">
            <v>0</v>
          </cell>
        </row>
        <row r="1030">
          <cell r="E1030">
            <v>52006607</v>
          </cell>
          <cell r="F1030">
            <v>738000</v>
          </cell>
          <cell r="G1030" t="str">
            <v>SPXNĐ</v>
          </cell>
          <cell r="H1030" t="str">
            <v>Xe nâng điện</v>
          </cell>
          <cell r="I1030" t="str">
            <v>cái</v>
          </cell>
          <cell r="J1030">
            <v>4</v>
          </cell>
          <cell r="K1030">
            <v>0</v>
          </cell>
          <cell r="L1030">
            <v>2</v>
          </cell>
          <cell r="M1030">
            <v>2</v>
          </cell>
        </row>
        <row r="1031">
          <cell r="E1031">
            <v>574991417</v>
          </cell>
          <cell r="F1031">
            <v>4994000</v>
          </cell>
          <cell r="G1031" t="str">
            <v>SPNK</v>
          </cell>
          <cell r="H1031">
            <v>574991417</v>
          </cell>
          <cell r="I1031" t="str">
            <v>cái</v>
          </cell>
          <cell r="J1031">
            <v>3</v>
          </cell>
          <cell r="K1031">
            <v>0</v>
          </cell>
          <cell r="L1031">
            <v>0</v>
          </cell>
          <cell r="M1031">
            <v>3</v>
          </cell>
        </row>
        <row r="1032">
          <cell r="E1032">
            <v>71303420</v>
          </cell>
          <cell r="F1032">
            <v>266000</v>
          </cell>
          <cell r="G1032" t="str">
            <v>SPXNĐ</v>
          </cell>
          <cell r="H1032" t="str">
            <v>Xe nâng điện</v>
          </cell>
          <cell r="I1032" t="str">
            <v>cái</v>
          </cell>
          <cell r="J1032">
            <v>8</v>
          </cell>
          <cell r="K1032">
            <v>0</v>
          </cell>
          <cell r="L1032">
            <v>0</v>
          </cell>
          <cell r="M1032">
            <v>8</v>
          </cell>
        </row>
        <row r="1033">
          <cell r="E1033">
            <v>51379966</v>
          </cell>
          <cell r="F1033">
            <v>2985000</v>
          </cell>
          <cell r="G1033" t="str">
            <v>SPXNĐ</v>
          </cell>
          <cell r="H1033" t="str">
            <v>Xe nâng điện</v>
          </cell>
          <cell r="I1033" t="str">
            <v>cái</v>
          </cell>
          <cell r="J1033">
            <v>1</v>
          </cell>
          <cell r="K1033">
            <v>0</v>
          </cell>
          <cell r="L1033">
            <v>0</v>
          </cell>
          <cell r="M1033">
            <v>1</v>
          </cell>
        </row>
        <row r="1034">
          <cell r="E1034">
            <v>25702270</v>
          </cell>
          <cell r="F1034">
            <v>63000</v>
          </cell>
          <cell r="G1034" t="str">
            <v>SPXNĐ</v>
          </cell>
          <cell r="H1034" t="str">
            <v>Xe nâng điện</v>
          </cell>
          <cell r="I1034" t="str">
            <v>cái</v>
          </cell>
          <cell r="J1034">
            <v>1</v>
          </cell>
          <cell r="K1034">
            <v>0</v>
          </cell>
          <cell r="L1034">
            <v>0</v>
          </cell>
          <cell r="M1034">
            <v>1</v>
          </cell>
        </row>
        <row r="1035">
          <cell r="E1035">
            <v>51251961</v>
          </cell>
          <cell r="F1035">
            <v>3463000</v>
          </cell>
          <cell r="G1035" t="str">
            <v>SPXNĐ</v>
          </cell>
          <cell r="H1035" t="str">
            <v>Xe nâng điện</v>
          </cell>
          <cell r="I1035" t="str">
            <v>cái</v>
          </cell>
          <cell r="J1035">
            <v>1</v>
          </cell>
          <cell r="K1035">
            <v>0</v>
          </cell>
          <cell r="L1035">
            <v>0</v>
          </cell>
          <cell r="M1035">
            <v>1</v>
          </cell>
        </row>
        <row r="1036">
          <cell r="E1036">
            <v>50469831</v>
          </cell>
          <cell r="F1036">
            <v>162000</v>
          </cell>
          <cell r="G1036" t="str">
            <v>SPXNĐ</v>
          </cell>
          <cell r="H1036" t="str">
            <v>Xe nâng điện</v>
          </cell>
          <cell r="I1036" t="str">
            <v>cái</v>
          </cell>
          <cell r="J1036">
            <v>2</v>
          </cell>
          <cell r="K1036">
            <v>0</v>
          </cell>
          <cell r="L1036">
            <v>0</v>
          </cell>
          <cell r="M1036">
            <v>2</v>
          </cell>
        </row>
        <row r="1037">
          <cell r="E1037">
            <v>50469832</v>
          </cell>
          <cell r="F1037">
            <v>152000</v>
          </cell>
          <cell r="G1037" t="str">
            <v>SPXNĐ</v>
          </cell>
          <cell r="H1037" t="str">
            <v>Xe nâng điện</v>
          </cell>
          <cell r="I1037" t="str">
            <v>cái</v>
          </cell>
          <cell r="J1037">
            <v>2</v>
          </cell>
          <cell r="K1037">
            <v>0</v>
          </cell>
          <cell r="L1037">
            <v>0</v>
          </cell>
          <cell r="M1037">
            <v>2</v>
          </cell>
        </row>
        <row r="1038">
          <cell r="E1038">
            <v>51525936</v>
          </cell>
          <cell r="F1038">
            <v>2411000</v>
          </cell>
          <cell r="G1038" t="str">
            <v>SPXNĐ</v>
          </cell>
          <cell r="H1038" t="str">
            <v>Xe nâng điện</v>
          </cell>
          <cell r="I1038" t="str">
            <v>cái</v>
          </cell>
          <cell r="J1038">
            <v>3</v>
          </cell>
          <cell r="K1038">
            <v>0</v>
          </cell>
          <cell r="L1038">
            <v>0</v>
          </cell>
          <cell r="M1038">
            <v>3</v>
          </cell>
        </row>
        <row r="1039">
          <cell r="E1039">
            <v>50423112</v>
          </cell>
          <cell r="F1039">
            <v>124000</v>
          </cell>
          <cell r="G1039" t="str">
            <v>SPXNĐ</v>
          </cell>
          <cell r="H1039" t="str">
            <v>Xe nâng điện</v>
          </cell>
          <cell r="I1039" t="str">
            <v>cái</v>
          </cell>
          <cell r="J1039">
            <v>10</v>
          </cell>
          <cell r="K1039">
            <v>0</v>
          </cell>
          <cell r="L1039">
            <v>0</v>
          </cell>
          <cell r="M1039">
            <v>10</v>
          </cell>
        </row>
        <row r="1040">
          <cell r="E1040">
            <v>50423113</v>
          </cell>
          <cell r="F1040">
            <v>105000</v>
          </cell>
          <cell r="G1040" t="str">
            <v>SPXNĐ</v>
          </cell>
          <cell r="H1040" t="str">
            <v>Xe nâng điện</v>
          </cell>
          <cell r="I1040" t="str">
            <v>cái</v>
          </cell>
          <cell r="J1040">
            <v>10</v>
          </cell>
          <cell r="K1040">
            <v>0</v>
          </cell>
          <cell r="L1040">
            <v>0</v>
          </cell>
          <cell r="M1040">
            <v>10</v>
          </cell>
        </row>
        <row r="1041">
          <cell r="E1041">
            <v>50423115</v>
          </cell>
          <cell r="F1041">
            <v>120000</v>
          </cell>
          <cell r="G1041" t="str">
            <v>SPXNĐ</v>
          </cell>
          <cell r="H1041" t="str">
            <v>Xe nâng điện</v>
          </cell>
          <cell r="I1041" t="str">
            <v>cái</v>
          </cell>
          <cell r="J1041">
            <v>5</v>
          </cell>
          <cell r="K1041">
            <v>0</v>
          </cell>
          <cell r="L1041">
            <v>0</v>
          </cell>
          <cell r="M1041">
            <v>5</v>
          </cell>
        </row>
        <row r="1042">
          <cell r="E1042">
            <v>50423116</v>
          </cell>
          <cell r="F1042">
            <v>122000</v>
          </cell>
          <cell r="G1042" t="str">
            <v>SPXNĐ</v>
          </cell>
          <cell r="H1042" t="str">
            <v>Xe nâng điện</v>
          </cell>
          <cell r="I1042" t="str">
            <v>cái</v>
          </cell>
          <cell r="J1042">
            <v>5</v>
          </cell>
          <cell r="K1042">
            <v>0</v>
          </cell>
          <cell r="L1042">
            <v>0</v>
          </cell>
          <cell r="M1042">
            <v>5</v>
          </cell>
        </row>
        <row r="1043">
          <cell r="E1043">
            <v>50039111</v>
          </cell>
          <cell r="F1043">
            <v>3207000</v>
          </cell>
          <cell r="G1043" t="str">
            <v>SPXNĐ</v>
          </cell>
          <cell r="H1043" t="str">
            <v>Xe nâng điện</v>
          </cell>
          <cell r="I1043" t="str">
            <v>cái</v>
          </cell>
          <cell r="J1043">
            <v>2</v>
          </cell>
          <cell r="K1043">
            <v>0</v>
          </cell>
          <cell r="L1043">
            <v>0</v>
          </cell>
          <cell r="M1043">
            <v>2</v>
          </cell>
        </row>
        <row r="1044">
          <cell r="E1044">
            <v>51041353</v>
          </cell>
          <cell r="F1044">
            <v>1334000</v>
          </cell>
          <cell r="G1044" t="str">
            <v>SPXNĐ</v>
          </cell>
          <cell r="H1044" t="str">
            <v>Xe nâng điện</v>
          </cell>
          <cell r="I1044" t="str">
            <v>cái</v>
          </cell>
          <cell r="J1044">
            <v>2</v>
          </cell>
          <cell r="K1044">
            <v>0</v>
          </cell>
          <cell r="L1044">
            <v>0</v>
          </cell>
          <cell r="M1044">
            <v>2</v>
          </cell>
        </row>
        <row r="1045">
          <cell r="E1045">
            <v>52035142</v>
          </cell>
          <cell r="F1045">
            <v>2110000</v>
          </cell>
          <cell r="G1045" t="str">
            <v>SPXNĐ</v>
          </cell>
          <cell r="H1045" t="str">
            <v>Xe nâng điện</v>
          </cell>
          <cell r="I1045" t="str">
            <v>cái</v>
          </cell>
          <cell r="J1045">
            <v>4</v>
          </cell>
          <cell r="K1045">
            <v>0</v>
          </cell>
          <cell r="L1045">
            <v>0</v>
          </cell>
          <cell r="M1045">
            <v>4</v>
          </cell>
        </row>
        <row r="1046">
          <cell r="E1046">
            <v>5062945</v>
          </cell>
          <cell r="F1046">
            <v>87000</v>
          </cell>
          <cell r="G1046" t="str">
            <v>SPXNĐ</v>
          </cell>
          <cell r="H1046" t="str">
            <v>Xe nâng điện</v>
          </cell>
          <cell r="I1046" t="str">
            <v>cái</v>
          </cell>
          <cell r="J1046">
            <v>2</v>
          </cell>
          <cell r="K1046">
            <v>0</v>
          </cell>
          <cell r="L1046">
            <v>0</v>
          </cell>
          <cell r="M1046">
            <v>2</v>
          </cell>
        </row>
        <row r="1047">
          <cell r="E1047">
            <v>51314348</v>
          </cell>
          <cell r="F1047">
            <v>16396000</v>
          </cell>
          <cell r="G1047" t="str">
            <v>SPXNĐ</v>
          </cell>
          <cell r="H1047" t="str">
            <v>Xe nâng điện</v>
          </cell>
          <cell r="I1047" t="str">
            <v>cái</v>
          </cell>
          <cell r="J1047">
            <v>1</v>
          </cell>
          <cell r="K1047">
            <v>0</v>
          </cell>
          <cell r="L1047">
            <v>1</v>
          </cell>
          <cell r="M1047">
            <v>0</v>
          </cell>
        </row>
        <row r="1048">
          <cell r="E1048">
            <v>1089943868</v>
          </cell>
          <cell r="F1048">
            <v>3617600</v>
          </cell>
          <cell r="G1048" t="str">
            <v>SPNK</v>
          </cell>
          <cell r="H1048">
            <v>1089943868</v>
          </cell>
          <cell r="I1048" t="str">
            <v>cái</v>
          </cell>
          <cell r="J1048">
            <v>1</v>
          </cell>
          <cell r="K1048">
            <v>0</v>
          </cell>
          <cell r="L1048">
            <v>0</v>
          </cell>
          <cell r="M1048">
            <v>1</v>
          </cell>
        </row>
        <row r="1049">
          <cell r="E1049">
            <v>1089943842</v>
          </cell>
          <cell r="F1049">
            <v>3530400</v>
          </cell>
          <cell r="G1049" t="str">
            <v>SPNK</v>
          </cell>
          <cell r="H1049">
            <v>1089943842</v>
          </cell>
          <cell r="I1049" t="str">
            <v>cái</v>
          </cell>
          <cell r="J1049">
            <v>1</v>
          </cell>
          <cell r="K1049">
            <v>0</v>
          </cell>
          <cell r="L1049">
            <v>1</v>
          </cell>
          <cell r="M1049">
            <v>0</v>
          </cell>
        </row>
        <row r="1050">
          <cell r="E1050">
            <v>51383039</v>
          </cell>
          <cell r="F1050">
            <v>4563000</v>
          </cell>
          <cell r="G1050" t="str">
            <v>SPXNĐ</v>
          </cell>
          <cell r="H1050" t="str">
            <v>Xe nâng điện</v>
          </cell>
          <cell r="I1050" t="str">
            <v>cái</v>
          </cell>
          <cell r="J1050">
            <v>1</v>
          </cell>
          <cell r="K1050">
            <v>0</v>
          </cell>
          <cell r="L1050">
            <v>0</v>
          </cell>
          <cell r="M1050">
            <v>1</v>
          </cell>
        </row>
        <row r="1051">
          <cell r="E1051">
            <v>4399928</v>
          </cell>
          <cell r="F1051">
            <v>122000</v>
          </cell>
          <cell r="G1051" t="str">
            <v>SPXNĐ</v>
          </cell>
          <cell r="H1051" t="str">
            <v>Xe nâng điện</v>
          </cell>
          <cell r="I1051" t="str">
            <v>cái</v>
          </cell>
          <cell r="J1051">
            <v>4</v>
          </cell>
          <cell r="K1051">
            <v>0</v>
          </cell>
          <cell r="L1051">
            <v>0</v>
          </cell>
          <cell r="M1051">
            <v>4</v>
          </cell>
        </row>
        <row r="1052">
          <cell r="E1052">
            <v>5047606</v>
          </cell>
          <cell r="F1052">
            <v>40000</v>
          </cell>
          <cell r="G1052" t="str">
            <v>SPXNĐ</v>
          </cell>
          <cell r="H1052" t="str">
            <v>Xe nâng điện</v>
          </cell>
          <cell r="I1052" t="str">
            <v>cái</v>
          </cell>
          <cell r="J1052">
            <v>2</v>
          </cell>
          <cell r="K1052">
            <v>0</v>
          </cell>
          <cell r="L1052">
            <v>0</v>
          </cell>
          <cell r="M1052">
            <v>2</v>
          </cell>
        </row>
        <row r="1053">
          <cell r="E1053">
            <v>51097256</v>
          </cell>
          <cell r="F1053">
            <v>4993000</v>
          </cell>
          <cell r="G1053" t="str">
            <v>SPXNĐ</v>
          </cell>
          <cell r="H1053" t="str">
            <v>Xe nâng điện</v>
          </cell>
          <cell r="I1053" t="str">
            <v>cái</v>
          </cell>
          <cell r="J1053">
            <v>1</v>
          </cell>
          <cell r="K1053">
            <v>0</v>
          </cell>
          <cell r="L1053">
            <v>0</v>
          </cell>
          <cell r="M1053">
            <v>1</v>
          </cell>
        </row>
        <row r="1054">
          <cell r="E1054">
            <v>51469032</v>
          </cell>
          <cell r="F1054">
            <v>18638000</v>
          </cell>
          <cell r="G1054" t="str">
            <v>SPXNĐ</v>
          </cell>
          <cell r="H1054" t="str">
            <v>Xe nâng điện</v>
          </cell>
          <cell r="I1054" t="str">
            <v>cái</v>
          </cell>
          <cell r="J1054">
            <v>2</v>
          </cell>
          <cell r="K1054">
            <v>0</v>
          </cell>
          <cell r="L1054">
            <v>0</v>
          </cell>
          <cell r="M1054">
            <v>2</v>
          </cell>
        </row>
        <row r="1055">
          <cell r="E1055">
            <v>52037515</v>
          </cell>
          <cell r="F1055">
            <v>3852000</v>
          </cell>
          <cell r="G1055" t="str">
            <v>SPXNĐ</v>
          </cell>
          <cell r="H1055" t="str">
            <v>Xe nâng điện</v>
          </cell>
          <cell r="I1055" t="str">
            <v>cái</v>
          </cell>
          <cell r="J1055">
            <v>2</v>
          </cell>
          <cell r="K1055">
            <v>0</v>
          </cell>
          <cell r="L1055">
            <v>0</v>
          </cell>
          <cell r="M1055">
            <v>2</v>
          </cell>
        </row>
        <row r="1056">
          <cell r="E1056">
            <v>51811721</v>
          </cell>
          <cell r="F1056">
            <v>5249000</v>
          </cell>
          <cell r="G1056" t="str">
            <v>SPXNĐ</v>
          </cell>
          <cell r="H1056" t="str">
            <v>Xe nâng điện</v>
          </cell>
          <cell r="I1056" t="str">
            <v>cái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</row>
        <row r="1057">
          <cell r="E1057">
            <v>51260975</v>
          </cell>
          <cell r="F1057">
            <v>7206000</v>
          </cell>
          <cell r="G1057" t="str">
            <v>SPXNĐ</v>
          </cell>
          <cell r="H1057" t="str">
            <v>Xe nâng điện</v>
          </cell>
          <cell r="I1057" t="str">
            <v>cái</v>
          </cell>
          <cell r="J1057">
            <v>1</v>
          </cell>
          <cell r="K1057">
            <v>0</v>
          </cell>
          <cell r="L1057">
            <v>0</v>
          </cell>
          <cell r="M1057">
            <v>1</v>
          </cell>
        </row>
        <row r="1058">
          <cell r="E1058">
            <v>51093699</v>
          </cell>
          <cell r="F1058">
            <v>81748000</v>
          </cell>
          <cell r="G1058" t="str">
            <v>SPXNĐ</v>
          </cell>
          <cell r="H1058" t="str">
            <v>ERE120</v>
          </cell>
          <cell r="I1058" t="str">
            <v>cái</v>
          </cell>
          <cell r="J1058">
            <v>1</v>
          </cell>
          <cell r="K1058">
            <v>0</v>
          </cell>
          <cell r="L1058">
            <v>0</v>
          </cell>
          <cell r="M1058">
            <v>1</v>
          </cell>
        </row>
        <row r="1059">
          <cell r="E1059">
            <v>51003138</v>
          </cell>
          <cell r="F1059">
            <v>138654000</v>
          </cell>
          <cell r="G1059" t="str">
            <v>SPXNĐ</v>
          </cell>
          <cell r="H1059" t="str">
            <v>ETV116</v>
          </cell>
          <cell r="I1059" t="str">
            <v>cái</v>
          </cell>
          <cell r="J1059">
            <v>1</v>
          </cell>
          <cell r="K1059">
            <v>0</v>
          </cell>
          <cell r="L1059">
            <v>0</v>
          </cell>
          <cell r="M1059">
            <v>1</v>
          </cell>
        </row>
        <row r="1060">
          <cell r="E1060">
            <v>27894840</v>
          </cell>
          <cell r="F1060">
            <v>346000</v>
          </cell>
          <cell r="G1060" t="str">
            <v>SPXNĐ</v>
          </cell>
          <cell r="H1060" t="str">
            <v>ERE120</v>
          </cell>
          <cell r="I1060" t="str">
            <v>cái</v>
          </cell>
          <cell r="J1060">
            <v>0</v>
          </cell>
          <cell r="K1060">
            <v>1</v>
          </cell>
          <cell r="L1060">
            <v>0</v>
          </cell>
          <cell r="M1060">
            <v>1</v>
          </cell>
        </row>
        <row r="1061">
          <cell r="E1061">
            <v>51067599</v>
          </cell>
          <cell r="F1061">
            <v>2002000</v>
          </cell>
          <cell r="G1061" t="str">
            <v>SPXNĐ</v>
          </cell>
          <cell r="H1061" t="str">
            <v>ERE120</v>
          </cell>
          <cell r="I1061" t="str">
            <v>cái</v>
          </cell>
          <cell r="J1061">
            <v>0</v>
          </cell>
          <cell r="K1061">
            <v>1</v>
          </cell>
          <cell r="L1061">
            <v>0</v>
          </cell>
          <cell r="M1061">
            <v>1</v>
          </cell>
        </row>
        <row r="1062">
          <cell r="E1062" t="str">
            <v>RAUP600 - Board</v>
          </cell>
          <cell r="F1062">
            <v>21750000</v>
          </cell>
          <cell r="G1062" t="str">
            <v>SPĐH</v>
          </cell>
          <cell r="I1062" t="str">
            <v>cái</v>
          </cell>
          <cell r="J1062">
            <v>0</v>
          </cell>
          <cell r="K1062">
            <v>1</v>
          </cell>
          <cell r="L1062">
            <v>0</v>
          </cell>
          <cell r="M1062">
            <v>1</v>
          </cell>
        </row>
        <row r="1063">
          <cell r="E1063" t="str">
            <v>RAUP600 - Mortor</v>
          </cell>
          <cell r="F1063">
            <v>15150000</v>
          </cell>
          <cell r="G1063" t="str">
            <v>SPĐH</v>
          </cell>
          <cell r="I1063" t="str">
            <v>cái</v>
          </cell>
          <cell r="J1063">
            <v>0</v>
          </cell>
          <cell r="K1063">
            <v>3</v>
          </cell>
          <cell r="L1063">
            <v>2</v>
          </cell>
          <cell r="M1063">
            <v>1</v>
          </cell>
        </row>
        <row r="1064">
          <cell r="J1064" t="e">
            <v>#N/A</v>
          </cell>
          <cell r="K1064">
            <v>0</v>
          </cell>
          <cell r="L1064">
            <v>0</v>
          </cell>
          <cell r="M1064" t="e">
            <v>#N/A</v>
          </cell>
        </row>
        <row r="1065">
          <cell r="J1065" t="e">
            <v>#N/A</v>
          </cell>
          <cell r="K1065">
            <v>0</v>
          </cell>
          <cell r="L1065">
            <v>0</v>
          </cell>
          <cell r="M1065" t="e">
            <v>#N/A</v>
          </cell>
        </row>
        <row r="1066">
          <cell r="J1066" t="e">
            <v>#N/A</v>
          </cell>
          <cell r="K1066">
            <v>0</v>
          </cell>
          <cell r="L1066">
            <v>0</v>
          </cell>
          <cell r="M1066" t="e">
            <v>#N/A</v>
          </cell>
        </row>
        <row r="1067">
          <cell r="J1067" t="e">
            <v>#N/A</v>
          </cell>
          <cell r="K1067">
            <v>0</v>
          </cell>
          <cell r="L1067">
            <v>0</v>
          </cell>
          <cell r="M1067" t="e">
            <v>#N/A</v>
          </cell>
        </row>
        <row r="1068">
          <cell r="J1068" t="e">
            <v>#N/A</v>
          </cell>
          <cell r="K1068">
            <v>0</v>
          </cell>
          <cell r="L1068">
            <v>0</v>
          </cell>
          <cell r="M1068" t="e">
            <v>#N/A</v>
          </cell>
        </row>
        <row r="1069">
          <cell r="J1069" t="e">
            <v>#N/A</v>
          </cell>
          <cell r="K1069">
            <v>0</v>
          </cell>
          <cell r="L1069">
            <v>0</v>
          </cell>
          <cell r="M1069" t="e">
            <v>#N/A</v>
          </cell>
        </row>
        <row r="1070">
          <cell r="J1070" t="e">
            <v>#N/A</v>
          </cell>
          <cell r="K1070">
            <v>0</v>
          </cell>
          <cell r="L1070">
            <v>0</v>
          </cell>
          <cell r="M1070" t="e">
            <v>#N/A</v>
          </cell>
        </row>
        <row r="1071">
          <cell r="J1071" t="e">
            <v>#N/A</v>
          </cell>
          <cell r="K1071">
            <v>0</v>
          </cell>
          <cell r="L1071">
            <v>0</v>
          </cell>
          <cell r="M1071" t="e">
            <v>#N/A</v>
          </cell>
        </row>
        <row r="1072">
          <cell r="J1072" t="e">
            <v>#N/A</v>
          </cell>
          <cell r="K1072">
            <v>0</v>
          </cell>
          <cell r="L1072">
            <v>0</v>
          </cell>
          <cell r="M1072" t="e">
            <v>#N/A</v>
          </cell>
        </row>
        <row r="1073">
          <cell r="J1073" t="e">
            <v>#N/A</v>
          </cell>
          <cell r="K1073">
            <v>0</v>
          </cell>
          <cell r="L1073">
            <v>0</v>
          </cell>
          <cell r="M1073" t="e">
            <v>#N/A</v>
          </cell>
        </row>
        <row r="1074">
          <cell r="J1074" t="e">
            <v>#N/A</v>
          </cell>
          <cell r="K1074">
            <v>0</v>
          </cell>
          <cell r="L1074">
            <v>0</v>
          </cell>
          <cell r="M1074" t="e">
            <v>#N/A</v>
          </cell>
        </row>
        <row r="1075">
          <cell r="J1075" t="e">
            <v>#N/A</v>
          </cell>
          <cell r="K1075">
            <v>0</v>
          </cell>
          <cell r="L1075">
            <v>0</v>
          </cell>
          <cell r="M1075" t="e">
            <v>#N/A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3">
          <cell r="P3">
            <v>29201.760320606729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</sheetPr>
  <dimension ref="A1:X427"/>
  <sheetViews>
    <sheetView showGridLines="0" zoomScaleNormal="100" workbookViewId="0">
      <pane ySplit="3" topLeftCell="A252" activePane="bottomLeft" state="frozen"/>
      <selection pane="bottomLeft" activeCell="C264" sqref="C264"/>
    </sheetView>
  </sheetViews>
  <sheetFormatPr defaultRowHeight="15.75" x14ac:dyDescent="0.25"/>
  <cols>
    <col min="1" max="1" width="9.140625" style="106"/>
    <col min="2" max="2" width="12" style="99" customWidth="1"/>
    <col min="3" max="3" width="53.42578125" style="106" customWidth="1"/>
    <col min="4" max="4" width="13.7109375" style="85" customWidth="1"/>
    <col min="5" max="5" width="12" style="99" customWidth="1"/>
    <col min="6" max="6" width="15" style="107" customWidth="1"/>
    <col min="7" max="7" width="10.7109375" style="103" customWidth="1"/>
    <col min="8" max="8" width="18.7109375" style="104" customWidth="1"/>
    <col min="9" max="9" width="15" style="104" customWidth="1"/>
    <col min="10" max="10" width="17" style="104" customWidth="1"/>
    <col min="11" max="11" width="13.7109375" style="104" customWidth="1"/>
    <col min="12" max="13" width="13.5703125" style="104" customWidth="1"/>
    <col min="14" max="14" width="16.7109375" style="104" customWidth="1"/>
    <col min="15" max="15" width="19.28515625" style="104" customWidth="1"/>
    <col min="16" max="16" width="15.28515625" style="85" customWidth="1"/>
    <col min="17" max="17" width="4" style="85" customWidth="1"/>
    <col min="18" max="18" width="9.140625" style="71"/>
    <col min="19" max="19" width="9.140625" style="51"/>
    <col min="20" max="16384" width="9.140625" style="40"/>
  </cols>
  <sheetData>
    <row r="1" spans="1:20" x14ac:dyDescent="0.25">
      <c r="A1" s="57"/>
      <c r="B1" s="58"/>
      <c r="C1" s="59" t="s">
        <v>2069</v>
      </c>
      <c r="D1" s="60">
        <v>11</v>
      </c>
      <c r="E1" s="58"/>
      <c r="F1" s="61"/>
      <c r="G1" s="62"/>
      <c r="H1" s="63"/>
      <c r="I1" s="63"/>
      <c r="J1" s="62" t="s">
        <v>2071</v>
      </c>
      <c r="K1" s="62" t="s">
        <v>2070</v>
      </c>
      <c r="L1" s="62" t="s">
        <v>2070</v>
      </c>
      <c r="M1" s="63"/>
      <c r="N1" s="62" t="s">
        <v>2073</v>
      </c>
      <c r="O1" s="63"/>
      <c r="P1" s="63" t="s">
        <v>2469</v>
      </c>
      <c r="Q1" s="63"/>
      <c r="R1" s="64"/>
    </row>
    <row r="2" spans="1:20" x14ac:dyDescent="0.25">
      <c r="A2" s="65"/>
      <c r="B2" s="66"/>
      <c r="C2" s="65"/>
      <c r="D2" s="67" t="s">
        <v>1636</v>
      </c>
      <c r="E2" s="66"/>
      <c r="F2" s="68"/>
      <c r="G2" s="69"/>
      <c r="H2" s="70"/>
      <c r="I2" s="70"/>
      <c r="J2" s="69" t="s">
        <v>2072</v>
      </c>
      <c r="K2" s="69" t="s">
        <v>2136</v>
      </c>
      <c r="L2" s="69" t="s">
        <v>2135</v>
      </c>
      <c r="M2" s="70"/>
      <c r="N2" s="69" t="s">
        <v>2074</v>
      </c>
      <c r="O2" s="70"/>
      <c r="P2" s="70" t="s">
        <v>2470</v>
      </c>
      <c r="Q2" s="70"/>
    </row>
    <row r="3" spans="1:20" ht="54" customHeight="1" x14ac:dyDescent="0.25">
      <c r="A3" s="72" t="s">
        <v>9</v>
      </c>
      <c r="B3" s="73" t="s">
        <v>445</v>
      </c>
      <c r="C3" s="73" t="s">
        <v>443</v>
      </c>
      <c r="D3" s="73" t="s">
        <v>444</v>
      </c>
      <c r="E3" s="73" t="s">
        <v>445</v>
      </c>
      <c r="F3" s="74" t="s">
        <v>1393</v>
      </c>
      <c r="G3" s="73" t="s">
        <v>302</v>
      </c>
      <c r="H3" s="73" t="s">
        <v>442</v>
      </c>
      <c r="I3" s="73" t="s">
        <v>446</v>
      </c>
      <c r="J3" s="73" t="s">
        <v>1641</v>
      </c>
      <c r="K3" s="73" t="s">
        <v>1642</v>
      </c>
      <c r="L3" s="73" t="s">
        <v>1643</v>
      </c>
      <c r="M3" s="73" t="s">
        <v>1644</v>
      </c>
      <c r="N3" s="73" t="s">
        <v>1645</v>
      </c>
      <c r="O3" s="73" t="s">
        <v>2075</v>
      </c>
      <c r="P3" s="73" t="s">
        <v>2426</v>
      </c>
      <c r="Q3" s="73" t="s">
        <v>2427</v>
      </c>
      <c r="S3" s="71"/>
      <c r="T3" s="71"/>
    </row>
    <row r="4" spans="1:20" x14ac:dyDescent="0.25">
      <c r="A4" s="75">
        <v>1</v>
      </c>
      <c r="B4" s="76" t="s">
        <v>116</v>
      </c>
      <c r="C4" s="77" t="s">
        <v>254</v>
      </c>
      <c r="D4" s="78" t="s">
        <v>1517</v>
      </c>
      <c r="E4" s="76" t="s">
        <v>116</v>
      </c>
      <c r="F4" s="79">
        <v>567000</v>
      </c>
      <c r="G4" s="80" t="s">
        <v>10</v>
      </c>
      <c r="H4" s="81" t="s">
        <v>306</v>
      </c>
      <c r="I4" s="78" t="s">
        <v>447</v>
      </c>
      <c r="J4" s="78">
        <f>IFERROR(VLOOKUP(E4,'IC238-Dau ky'!E:H,4,0),0)</f>
        <v>0</v>
      </c>
      <c r="K4" s="82">
        <f>SUMIFS(NHAP!$H:$H,NHAP!$D:$D,'BANG THAM CHIEU (2)'!E4,NHAP!$K:$K,'BANG THAM CHIEU (2)'!$D$1)</f>
        <v>0</v>
      </c>
      <c r="L4" s="82">
        <f>SUMIFS('IC21'!$H:$H,'IC21'!$G:$G,'BANG THAM CHIEU (2)'!E4,'IC21'!$R:$R,'BANG THAM CHIEU (2)'!$D$1)</f>
        <v>0</v>
      </c>
      <c r="M4" s="83">
        <f>J4+K4-L4</f>
        <v>0</v>
      </c>
      <c r="N4" s="84">
        <f>SUMIF('IC238-Cuoi ky'!$E:$E,'BANG THAM CHIEU (2)'!E4,'IC238-Cuoi ky'!$H:$H)</f>
        <v>0</v>
      </c>
      <c r="O4" s="83">
        <f>M4-N4</f>
        <v>0</v>
      </c>
      <c r="Q4" s="86">
        <f>P4-M4</f>
        <v>0</v>
      </c>
      <c r="R4" s="71">
        <v>1</v>
      </c>
      <c r="S4" s="51">
        <f>VLOOKUP(E4,[1]IC238!$E$133:$I$3808,5,0)</f>
        <v>1</v>
      </c>
      <c r="T4" s="40" t="str">
        <f>VLOOKUP(B4,[1]IC238!$E$133:$F$3808,2,0)</f>
        <v>Súng khí</v>
      </c>
    </row>
    <row r="5" spans="1:20" x14ac:dyDescent="0.25">
      <c r="A5" s="75">
        <f t="shared" ref="A5:A68" si="0">IF(C5="","",A4+1)</f>
        <v>2</v>
      </c>
      <c r="B5" s="87" t="s">
        <v>840</v>
      </c>
      <c r="C5" s="88" t="s">
        <v>1520</v>
      </c>
      <c r="D5" s="78" t="s">
        <v>1537</v>
      </c>
      <c r="E5" s="87" t="s">
        <v>840</v>
      </c>
      <c r="F5" s="89">
        <v>20000</v>
      </c>
      <c r="G5" s="90" t="s">
        <v>10</v>
      </c>
      <c r="H5" s="78" t="s">
        <v>1147</v>
      </c>
      <c r="I5" s="78" t="s">
        <v>1199</v>
      </c>
      <c r="J5" s="78">
        <f>IFERROR(VLOOKUP(E5,'IC238-Dau ky'!E:H,4,0),0)</f>
        <v>0</v>
      </c>
      <c r="K5" s="82">
        <f>SUMIFS(NHAP!$H:$H,NHAP!$D:$D,'BANG THAM CHIEU (2)'!E5,NHAP!$K:$K,'BANG THAM CHIEU (2)'!$D$1)</f>
        <v>0</v>
      </c>
      <c r="L5" s="82">
        <f>SUMIFS('IC21'!$H:$H,'IC21'!$G:$G,'BANG THAM CHIEU (2)'!E5,'IC21'!$R:$R,'BANG THAM CHIEU (2)'!$D$1)</f>
        <v>0</v>
      </c>
      <c r="M5" s="83">
        <f t="shared" ref="M5:M68" si="1">J5+K5-L5</f>
        <v>0</v>
      </c>
      <c r="N5" s="84">
        <f>SUMIF('IC238-Cuoi ky'!$E:$E,'BANG THAM CHIEU (2)'!E5,'IC238-Cuoi ky'!$H:$H)</f>
        <v>0</v>
      </c>
      <c r="O5" s="83">
        <f t="shared" ref="O5:O68" si="2">M5-N5</f>
        <v>0</v>
      </c>
      <c r="Q5" s="86">
        <f t="shared" ref="Q5:Q68" si="3">P5-M5</f>
        <v>0</v>
      </c>
      <c r="R5" s="71">
        <v>87</v>
      </c>
      <c r="S5" s="51">
        <f>VLOOKUP(E5,[1]IC238!$E$133:$I$3808,5,0)</f>
        <v>87</v>
      </c>
      <c r="T5" s="40" t="str">
        <f>VLOOKUP(B5,[1]IC238!$E$133:$F$3808,2,0)</f>
        <v>Co zắc hơi 5x8 (nhỏ) âm</v>
      </c>
    </row>
    <row r="6" spans="1:20" x14ac:dyDescent="0.25">
      <c r="A6" s="75">
        <f t="shared" si="0"/>
        <v>3</v>
      </c>
      <c r="B6" s="87" t="s">
        <v>679</v>
      </c>
      <c r="C6" s="88" t="s">
        <v>1521</v>
      </c>
      <c r="D6" s="78" t="s">
        <v>1537</v>
      </c>
      <c r="E6" s="87" t="s">
        <v>679</v>
      </c>
      <c r="F6" s="89">
        <v>30000</v>
      </c>
      <c r="G6" s="90" t="s">
        <v>10</v>
      </c>
      <c r="H6" s="78" t="s">
        <v>988</v>
      </c>
      <c r="I6" s="78" t="s">
        <v>1199</v>
      </c>
      <c r="J6" s="78">
        <f>IFERROR(VLOOKUP(E6,'IC238-Dau ky'!E:H,4,0),0)</f>
        <v>0</v>
      </c>
      <c r="K6" s="82">
        <f>SUMIFS(NHAP!$H:$H,NHAP!$D:$D,'BANG THAM CHIEU (2)'!E6,NHAP!$K:$K,'BANG THAM CHIEU (2)'!$D$1)</f>
        <v>0</v>
      </c>
      <c r="L6" s="82">
        <f>SUMIFS('IC21'!$H:$H,'IC21'!$G:$G,'BANG THAM CHIEU (2)'!E6,'IC21'!$R:$R,'BANG THAM CHIEU (2)'!$D$1)</f>
        <v>0</v>
      </c>
      <c r="M6" s="83">
        <f t="shared" si="1"/>
        <v>0</v>
      </c>
      <c r="N6" s="84">
        <f>SUMIF('IC238-Cuoi ky'!$E:$E,'BANG THAM CHIEU (2)'!E6,'IC238-Cuoi ky'!$H:$H)</f>
        <v>0</v>
      </c>
      <c r="O6" s="83">
        <f t="shared" si="2"/>
        <v>0</v>
      </c>
      <c r="Q6" s="86">
        <f t="shared" si="3"/>
        <v>0</v>
      </c>
      <c r="R6" s="71">
        <v>36</v>
      </c>
      <c r="S6" s="51">
        <f>VLOOKUP(E6,[1]IC238!$E$133:$I$3808,5,0)</f>
        <v>36</v>
      </c>
      <c r="T6" s="40" t="str">
        <f>VLOOKUP(B6,[1]IC238!$E$133:$F$3808,2,0)</f>
        <v>Co zắc hơi 5x8 (lớn) dương</v>
      </c>
    </row>
    <row r="7" spans="1:20" x14ac:dyDescent="0.25">
      <c r="A7" s="75">
        <f t="shared" si="0"/>
        <v>4</v>
      </c>
      <c r="B7" s="87" t="s">
        <v>755</v>
      </c>
      <c r="C7" s="88" t="s">
        <v>1522</v>
      </c>
      <c r="D7" s="78" t="s">
        <v>1537</v>
      </c>
      <c r="E7" s="87" t="s">
        <v>755</v>
      </c>
      <c r="F7" s="89">
        <v>25000</v>
      </c>
      <c r="G7" s="90" t="s">
        <v>10</v>
      </c>
      <c r="H7" s="78" t="s">
        <v>1063</v>
      </c>
      <c r="I7" s="78" t="s">
        <v>448</v>
      </c>
      <c r="J7" s="78">
        <f>IFERROR(VLOOKUP(E7,'IC238-Dau ky'!E:H,4,0),0)</f>
        <v>0</v>
      </c>
      <c r="K7" s="82">
        <f>SUMIFS(NHAP!$H:$H,NHAP!$D:$D,'BANG THAM CHIEU (2)'!E7,NHAP!$K:$K,'BANG THAM CHIEU (2)'!$D$1)</f>
        <v>0</v>
      </c>
      <c r="L7" s="82">
        <f>SUMIFS('IC21'!$H:$H,'IC21'!$G:$G,'BANG THAM CHIEU (2)'!E7,'IC21'!$R:$R,'BANG THAM CHIEU (2)'!$D$1)</f>
        <v>0</v>
      </c>
      <c r="M7" s="83">
        <f t="shared" si="1"/>
        <v>0</v>
      </c>
      <c r="N7" s="84">
        <f>SUMIF('IC238-Cuoi ky'!$E:$E,'BANG THAM CHIEU (2)'!E7,'IC238-Cuoi ky'!$H:$H)</f>
        <v>0</v>
      </c>
      <c r="O7" s="83">
        <f t="shared" si="2"/>
        <v>0</v>
      </c>
      <c r="Q7" s="86">
        <f t="shared" si="3"/>
        <v>0</v>
      </c>
      <c r="R7" s="71">
        <v>71</v>
      </c>
      <c r="S7" s="51">
        <f>VLOOKUP(E7,[1]IC238!$E$133:$I$3808,5,0)</f>
        <v>71</v>
      </c>
      <c r="T7" s="40" t="str">
        <f>VLOOKUP(B7,[1]IC238!$E$133:$F$3808,2,0)</f>
        <v>Co zắc hơi 5x10 (nhỏ)âm</v>
      </c>
    </row>
    <row r="8" spans="1:20" x14ac:dyDescent="0.25">
      <c r="A8" s="75">
        <f t="shared" si="0"/>
        <v>5</v>
      </c>
      <c r="B8" s="76" t="s">
        <v>120</v>
      </c>
      <c r="C8" s="77" t="s">
        <v>1436</v>
      </c>
      <c r="D8" s="78" t="s">
        <v>1587</v>
      </c>
      <c r="E8" s="76" t="s">
        <v>120</v>
      </c>
      <c r="F8" s="79">
        <v>28000</v>
      </c>
      <c r="G8" s="80" t="s">
        <v>303</v>
      </c>
      <c r="H8" s="81" t="s">
        <v>310</v>
      </c>
      <c r="I8" s="78" t="s">
        <v>451</v>
      </c>
      <c r="J8" s="78">
        <f>IFERROR(VLOOKUP(E8,'IC238-Dau ky'!E:H,4,0),0)</f>
        <v>12</v>
      </c>
      <c r="K8" s="82">
        <f>SUMIFS(NHAP!$H:$H,NHAP!$D:$D,'BANG THAM CHIEU (2)'!E8,NHAP!$K:$K,'BANG THAM CHIEU (2)'!$D$1)</f>
        <v>0</v>
      </c>
      <c r="L8" s="82">
        <f>SUMIFS('IC21'!$H:$H,'IC21'!$G:$G,'BANG THAM CHIEU (2)'!E8,'IC21'!$R:$R,'BANG THAM CHIEU (2)'!$D$1)</f>
        <v>0</v>
      </c>
      <c r="M8" s="83">
        <f t="shared" si="1"/>
        <v>12</v>
      </c>
      <c r="N8" s="84">
        <f>SUMIF('IC238-Cuoi ky'!$E:$E,'BANG THAM CHIEU (2)'!E8,'IC238-Cuoi ky'!$H:$H)</f>
        <v>12</v>
      </c>
      <c r="O8" s="83">
        <f t="shared" si="2"/>
        <v>0</v>
      </c>
      <c r="Q8" s="86">
        <f t="shared" si="3"/>
        <v>-12</v>
      </c>
      <c r="R8" s="71">
        <v>0</v>
      </c>
      <c r="S8" s="51" t="e">
        <f>VLOOKUP(E8,[1]IC238!$E$133:$I$3808,5,0)</f>
        <v>#N/A</v>
      </c>
      <c r="T8" s="40" t="e">
        <f>VLOOKUP(B8,[1]IC238!$E$133:$F$3808,2,0)</f>
        <v>#N/A</v>
      </c>
    </row>
    <row r="9" spans="1:20" x14ac:dyDescent="0.25">
      <c r="A9" s="75">
        <f t="shared" si="0"/>
        <v>6</v>
      </c>
      <c r="B9" s="76" t="s">
        <v>121</v>
      </c>
      <c r="C9" s="91" t="s">
        <v>1400</v>
      </c>
      <c r="D9" s="78" t="s">
        <v>1527</v>
      </c>
      <c r="E9" s="76" t="s">
        <v>121</v>
      </c>
      <c r="F9" s="79">
        <v>60000</v>
      </c>
      <c r="G9" s="80" t="s">
        <v>10</v>
      </c>
      <c r="H9" s="81" t="s">
        <v>311</v>
      </c>
      <c r="I9" s="78" t="s">
        <v>448</v>
      </c>
      <c r="J9" s="78">
        <f>IFERROR(VLOOKUP(E9,'IC238-Dau ky'!E:H,4,0),0)</f>
        <v>7</v>
      </c>
      <c r="K9" s="82">
        <f>SUMIFS(NHAP!$H:$H,NHAP!$D:$D,'BANG THAM CHIEU (2)'!E9,NHAP!$K:$K,'BANG THAM CHIEU (2)'!$D$1)</f>
        <v>0</v>
      </c>
      <c r="L9" s="82">
        <f>SUMIFS('IC21'!$H:$H,'IC21'!$G:$G,'BANG THAM CHIEU (2)'!E9,'IC21'!$R:$R,'BANG THAM CHIEU (2)'!$D$1)</f>
        <v>0</v>
      </c>
      <c r="M9" s="83">
        <f t="shared" si="1"/>
        <v>7</v>
      </c>
      <c r="N9" s="84">
        <f>SUMIF('IC238-Cuoi ky'!$E:$E,'BANG THAM CHIEU (2)'!E9,'IC238-Cuoi ky'!$H:$H)</f>
        <v>7</v>
      </c>
      <c r="O9" s="83">
        <f t="shared" si="2"/>
        <v>0</v>
      </c>
      <c r="Q9" s="86">
        <f t="shared" si="3"/>
        <v>-7</v>
      </c>
      <c r="R9" s="71">
        <v>23</v>
      </c>
      <c r="S9" s="51">
        <f>VLOOKUP(E9,[1]IC238!$E$133:$I$3808,5,0)</f>
        <v>23</v>
      </c>
      <c r="T9" s="40" t="str">
        <f>VLOOKUP(B9,[1]IC238!$E$133:$F$3808,2,0)</f>
        <v>Vòng bi 6201LLU</v>
      </c>
    </row>
    <row r="10" spans="1:20" x14ac:dyDescent="0.25">
      <c r="A10" s="75">
        <f t="shared" si="0"/>
        <v>7</v>
      </c>
      <c r="B10" s="76" t="s">
        <v>122</v>
      </c>
      <c r="C10" s="77" t="s">
        <v>257</v>
      </c>
      <c r="D10" s="78" t="s">
        <v>1596</v>
      </c>
      <c r="E10" s="76" t="s">
        <v>122</v>
      </c>
      <c r="F10" s="79">
        <v>1751500</v>
      </c>
      <c r="G10" s="80" t="s">
        <v>303</v>
      </c>
      <c r="H10" s="81" t="s">
        <v>312</v>
      </c>
      <c r="I10" s="78" t="s">
        <v>448</v>
      </c>
      <c r="J10" s="78">
        <f>IFERROR(VLOOKUP(E10,'IC238-Dau ky'!E:H,4,0),0)</f>
        <v>0</v>
      </c>
      <c r="K10" s="82">
        <f>SUMIFS(NHAP!$H:$H,NHAP!$D:$D,'BANG THAM CHIEU (2)'!E10,NHAP!$K:$K,'BANG THAM CHIEU (2)'!$D$1)</f>
        <v>0</v>
      </c>
      <c r="L10" s="82">
        <f>SUMIFS('IC21'!$H:$H,'IC21'!$G:$G,'BANG THAM CHIEU (2)'!E10,'IC21'!$R:$R,'BANG THAM CHIEU (2)'!$D$1)</f>
        <v>0</v>
      </c>
      <c r="M10" s="83">
        <f t="shared" si="1"/>
        <v>0</v>
      </c>
      <c r="N10" s="84">
        <f>SUMIF('IC238-Cuoi ky'!$E:$E,'BANG THAM CHIEU (2)'!E10,'IC238-Cuoi ky'!$H:$H)</f>
        <v>0</v>
      </c>
      <c r="O10" s="83">
        <f t="shared" si="2"/>
        <v>0</v>
      </c>
      <c r="Q10" s="86">
        <f t="shared" si="3"/>
        <v>0</v>
      </c>
      <c r="R10" s="71">
        <v>0</v>
      </c>
      <c r="S10" s="51" t="e">
        <f>VLOOKUP(E10,[1]IC238!$E$133:$I$3808,5,0)</f>
        <v>#N/A</v>
      </c>
      <c r="T10" s="40" t="e">
        <f>VLOOKUP(B10,[1]IC238!$E$133:$F$3808,2,0)</f>
        <v>#N/A</v>
      </c>
    </row>
    <row r="11" spans="1:20" x14ac:dyDescent="0.25">
      <c r="A11" s="75">
        <f t="shared" si="0"/>
        <v>8</v>
      </c>
      <c r="B11" s="76" t="s">
        <v>123</v>
      </c>
      <c r="C11" s="77" t="s">
        <v>1640</v>
      </c>
      <c r="D11" s="78" t="s">
        <v>1596</v>
      </c>
      <c r="E11" s="76" t="s">
        <v>123</v>
      </c>
      <c r="F11" s="79">
        <v>1124350</v>
      </c>
      <c r="G11" s="80" t="s">
        <v>303</v>
      </c>
      <c r="H11" s="81" t="s">
        <v>313</v>
      </c>
      <c r="I11" s="78" t="s">
        <v>448</v>
      </c>
      <c r="J11" s="78">
        <f>IFERROR(VLOOKUP(E11,'IC238-Dau ky'!E:H,4,0),0)</f>
        <v>1</v>
      </c>
      <c r="K11" s="82">
        <f>SUMIFS(NHAP!$H:$H,NHAP!$D:$D,'BANG THAM CHIEU (2)'!E11,NHAP!$K:$K,'BANG THAM CHIEU (2)'!$D$1)</f>
        <v>0</v>
      </c>
      <c r="L11" s="82">
        <f>SUMIFS('IC21'!$H:$H,'IC21'!$G:$G,'BANG THAM CHIEU (2)'!E11,'IC21'!$R:$R,'BANG THAM CHIEU (2)'!$D$1)</f>
        <v>0</v>
      </c>
      <c r="M11" s="83">
        <f t="shared" si="1"/>
        <v>1</v>
      </c>
      <c r="N11" s="84">
        <f>SUMIF('IC238-Cuoi ky'!$E:$E,'BANG THAM CHIEU (2)'!E11,'IC238-Cuoi ky'!$H:$H)</f>
        <v>1</v>
      </c>
      <c r="O11" s="83">
        <f t="shared" si="2"/>
        <v>0</v>
      </c>
      <c r="Q11" s="86">
        <f t="shared" si="3"/>
        <v>-1</v>
      </c>
      <c r="R11" s="71">
        <v>2</v>
      </c>
      <c r="S11" s="51">
        <f>VLOOKUP(E11,[1]IC238!$E$133:$I$3808,5,0)</f>
        <v>2</v>
      </c>
      <c r="T11" s="40" t="str">
        <f>VLOOKUP(B11,[1]IC238!$E$133:$F$3808,2,0)</f>
        <v>Biến áp vô cấp 1 pha SD - 255</v>
      </c>
    </row>
    <row r="12" spans="1:20" x14ac:dyDescent="0.25">
      <c r="A12" s="75">
        <f t="shared" si="0"/>
        <v>9</v>
      </c>
      <c r="B12" s="92" t="s">
        <v>124</v>
      </c>
      <c r="C12" s="77" t="s">
        <v>1454</v>
      </c>
      <c r="D12" s="78" t="s">
        <v>1549</v>
      </c>
      <c r="E12" s="92" t="s">
        <v>124</v>
      </c>
      <c r="F12" s="93">
        <v>65000</v>
      </c>
      <c r="G12" s="90" t="s">
        <v>303</v>
      </c>
      <c r="H12" s="78" t="s">
        <v>314</v>
      </c>
      <c r="I12" s="78" t="s">
        <v>448</v>
      </c>
      <c r="J12" s="78">
        <f>IFERROR(VLOOKUP(E12,'IC238-Dau ky'!E:H,4,0),0)</f>
        <v>0</v>
      </c>
      <c r="K12" s="82">
        <f>SUMIFS(NHAP!$H:$H,NHAP!$D:$D,'BANG THAM CHIEU (2)'!E12,NHAP!$K:$K,'BANG THAM CHIEU (2)'!$D$1)</f>
        <v>0</v>
      </c>
      <c r="L12" s="82">
        <f>SUMIFS('IC21'!$H:$H,'IC21'!$G:$G,'BANG THAM CHIEU (2)'!E12,'IC21'!$R:$R,'BANG THAM CHIEU (2)'!$D$1)</f>
        <v>0</v>
      </c>
      <c r="M12" s="83">
        <f t="shared" si="1"/>
        <v>0</v>
      </c>
      <c r="N12" s="84">
        <f>SUMIF('IC238-Cuoi ky'!$E:$E,'BANG THAM CHIEU (2)'!E12,'IC238-Cuoi ky'!$H:$H)</f>
        <v>0</v>
      </c>
      <c r="O12" s="83">
        <f t="shared" si="2"/>
        <v>0</v>
      </c>
      <c r="Q12" s="86">
        <f t="shared" si="3"/>
        <v>0</v>
      </c>
      <c r="R12" s="71">
        <v>7</v>
      </c>
      <c r="S12" s="51">
        <f>VLOOKUP(E12,[1]IC238!$E$133:$I$3808,5,0)</f>
        <v>7</v>
      </c>
      <c r="T12" s="40" t="str">
        <f>VLOOKUP(B12,[1]IC238!$E$133:$F$3808,2,0)</f>
        <v>Bóng đèn philips PL-C 4P 18w/865</v>
      </c>
    </row>
    <row r="13" spans="1:20" x14ac:dyDescent="0.25">
      <c r="A13" s="75">
        <f t="shared" si="0"/>
        <v>10</v>
      </c>
      <c r="B13" s="92" t="s">
        <v>125</v>
      </c>
      <c r="C13" s="77" t="s">
        <v>2138</v>
      </c>
      <c r="D13" s="78" t="s">
        <v>1589</v>
      </c>
      <c r="E13" s="92" t="s">
        <v>125</v>
      </c>
      <c r="F13" s="93">
        <v>25000</v>
      </c>
      <c r="G13" s="90" t="s">
        <v>10</v>
      </c>
      <c r="H13" s="78" t="s">
        <v>315</v>
      </c>
      <c r="I13" s="78" t="s">
        <v>452</v>
      </c>
      <c r="J13" s="78">
        <f>IFERROR(VLOOKUP(E13,'IC238-Dau ky'!E:H,4,0),0)</f>
        <v>9</v>
      </c>
      <c r="K13" s="82">
        <f>SUMIFS(NHAP!$H:$H,NHAP!$D:$D,'BANG THAM CHIEU (2)'!E13,NHAP!$K:$K,'BANG THAM CHIEU (2)'!$D$1)</f>
        <v>0</v>
      </c>
      <c r="L13" s="82">
        <f>SUMIFS('IC21'!$H:$H,'IC21'!$G:$G,'BANG THAM CHIEU (2)'!E13,'IC21'!$R:$R,'BANG THAM CHIEU (2)'!$D$1)</f>
        <v>0</v>
      </c>
      <c r="M13" s="83">
        <f t="shared" si="1"/>
        <v>9</v>
      </c>
      <c r="N13" s="84">
        <f>SUMIF('IC238-Cuoi ky'!$E:$E,'BANG THAM CHIEU (2)'!E13,'IC238-Cuoi ky'!$H:$H)</f>
        <v>9</v>
      </c>
      <c r="O13" s="83">
        <f t="shared" si="2"/>
        <v>0</v>
      </c>
      <c r="Q13" s="86">
        <f t="shared" si="3"/>
        <v>-9</v>
      </c>
      <c r="R13" s="71">
        <v>11</v>
      </c>
      <c r="S13" s="51">
        <f>VLOOKUP(E13,[1]IC238!$E$133:$I$3808,5,0)</f>
        <v>11</v>
      </c>
      <c r="T13" s="40" t="str">
        <f>VLOOKUP(B13,[1]IC238!$E$133:$F$3808,2,0)</f>
        <v>Dây curoa A46</v>
      </c>
    </row>
    <row r="14" spans="1:20" x14ac:dyDescent="0.25">
      <c r="A14" s="75">
        <f t="shared" si="0"/>
        <v>11</v>
      </c>
      <c r="B14" s="92" t="s">
        <v>126</v>
      </c>
      <c r="C14" s="77" t="s">
        <v>1427</v>
      </c>
      <c r="D14" s="78" t="s">
        <v>1556</v>
      </c>
      <c r="E14" s="92" t="s">
        <v>126</v>
      </c>
      <c r="F14" s="93">
        <v>3800000</v>
      </c>
      <c r="G14" s="90" t="s">
        <v>2468</v>
      </c>
      <c r="H14" s="78" t="s">
        <v>316</v>
      </c>
      <c r="I14" s="78" t="s">
        <v>448</v>
      </c>
      <c r="J14" s="78">
        <f>IFERROR(VLOOKUP(E14,'IC238-Dau ky'!E:H,4,0),0)</f>
        <v>1</v>
      </c>
      <c r="K14" s="82">
        <f>SUMIFS(NHAP!$H:$H,NHAP!$D:$D,'BANG THAM CHIEU (2)'!E14,NHAP!$K:$K,'BANG THAM CHIEU (2)'!$D$1)</f>
        <v>0</v>
      </c>
      <c r="L14" s="82">
        <f>SUMIFS('IC21'!$H:$H,'IC21'!$G:$G,'BANG THAM CHIEU (2)'!E14,'IC21'!$R:$R,'BANG THAM CHIEU (2)'!$D$1)</f>
        <v>0</v>
      </c>
      <c r="M14" s="83">
        <f t="shared" si="1"/>
        <v>1</v>
      </c>
      <c r="N14" s="84">
        <f>SUMIF('IC238-Cuoi ky'!$E:$E,'BANG THAM CHIEU (2)'!E14,'IC238-Cuoi ky'!$H:$H)</f>
        <v>1</v>
      </c>
      <c r="O14" s="83">
        <f t="shared" si="2"/>
        <v>0</v>
      </c>
      <c r="Q14" s="86">
        <f t="shared" si="3"/>
        <v>-1</v>
      </c>
      <c r="R14" s="71">
        <v>3</v>
      </c>
      <c r="S14" s="51">
        <f>VLOOKUP(E14,[1]IC238!$E$133:$I$3808,5,0)</f>
        <v>3</v>
      </c>
      <c r="T14" s="40" t="str">
        <f>VLOOKUP(B14,[1]IC238!$E$133:$F$3808,2,0)</f>
        <v>Bánh lái xe nâng ERE120</v>
      </c>
    </row>
    <row r="15" spans="1:20" x14ac:dyDescent="0.25">
      <c r="A15" s="75">
        <f t="shared" si="0"/>
        <v>12</v>
      </c>
      <c r="B15" s="92" t="s">
        <v>127</v>
      </c>
      <c r="C15" s="77" t="s">
        <v>14</v>
      </c>
      <c r="D15" s="78" t="s">
        <v>78</v>
      </c>
      <c r="E15" s="92" t="s">
        <v>127</v>
      </c>
      <c r="F15" s="93">
        <v>3900000</v>
      </c>
      <c r="G15" s="90" t="s">
        <v>2468</v>
      </c>
      <c r="H15" s="78" t="s">
        <v>317</v>
      </c>
      <c r="I15" s="78" t="s">
        <v>448</v>
      </c>
      <c r="J15" s="78">
        <f>IFERROR(VLOOKUP(E15,'IC238-Dau ky'!E:H,4,0),0)</f>
        <v>4</v>
      </c>
      <c r="K15" s="82">
        <f>SUMIFS(NHAP!$H:$H,NHAP!$D:$D,'BANG THAM CHIEU (2)'!E15,NHAP!$K:$K,'BANG THAM CHIEU (2)'!$D$1)</f>
        <v>0</v>
      </c>
      <c r="L15" s="82">
        <f>SUMIFS('IC21'!$H:$H,'IC21'!$G:$G,'BANG THAM CHIEU (2)'!E15,'IC21'!$R:$R,'BANG THAM CHIEU (2)'!$D$1)</f>
        <v>0</v>
      </c>
      <c r="M15" s="83">
        <f t="shared" si="1"/>
        <v>4</v>
      </c>
      <c r="N15" s="84">
        <f>SUMIF('IC238-Cuoi ky'!$E:$E,'BANG THAM CHIEU (2)'!E15,'IC238-Cuoi ky'!$H:$H)</f>
        <v>4</v>
      </c>
      <c r="O15" s="83">
        <f t="shared" si="2"/>
        <v>0</v>
      </c>
      <c r="Q15" s="86">
        <f t="shared" si="3"/>
        <v>-4</v>
      </c>
      <c r="R15" s="94">
        <v>0</v>
      </c>
      <c r="S15" s="51" t="e">
        <f>VLOOKUP(E15,[1]IC238!$E$133:$I$3808,5,0)</f>
        <v>#N/A</v>
      </c>
      <c r="T15" s="40" t="e">
        <f>VLOOKUP(B15,[1]IC238!$E$133:$F$3808,2,0)</f>
        <v>#N/A</v>
      </c>
    </row>
    <row r="16" spans="1:20" x14ac:dyDescent="0.25">
      <c r="A16" s="75">
        <f t="shared" si="0"/>
        <v>13</v>
      </c>
      <c r="B16" s="92" t="s">
        <v>129</v>
      </c>
      <c r="C16" s="77" t="s">
        <v>1483</v>
      </c>
      <c r="D16" s="78" t="s">
        <v>1556</v>
      </c>
      <c r="E16" s="92" t="s">
        <v>129</v>
      </c>
      <c r="F16" s="93">
        <v>2200000</v>
      </c>
      <c r="G16" s="90" t="s">
        <v>2468</v>
      </c>
      <c r="H16" s="78" t="s">
        <v>319</v>
      </c>
      <c r="I16" s="78" t="s">
        <v>448</v>
      </c>
      <c r="J16" s="78">
        <f>IFERROR(VLOOKUP(E16,'IC238-Dau ky'!E:H,4,0),0)</f>
        <v>0</v>
      </c>
      <c r="K16" s="82">
        <f>SUMIFS(NHAP!$H:$H,NHAP!$D:$D,'BANG THAM CHIEU (2)'!E16,NHAP!$K:$K,'BANG THAM CHIEU (2)'!$D$1)</f>
        <v>0</v>
      </c>
      <c r="L16" s="82">
        <f>SUMIFS('IC21'!$H:$H,'IC21'!$G:$G,'BANG THAM CHIEU (2)'!E16,'IC21'!$R:$R,'BANG THAM CHIEU (2)'!$D$1)</f>
        <v>0</v>
      </c>
      <c r="M16" s="83">
        <f t="shared" si="1"/>
        <v>0</v>
      </c>
      <c r="N16" s="84">
        <f>SUMIF('IC238-Cuoi ky'!$E:$E,'BANG THAM CHIEU (2)'!E16,'IC238-Cuoi ky'!$H:$H)</f>
        <v>0</v>
      </c>
      <c r="O16" s="83">
        <f t="shared" si="2"/>
        <v>0</v>
      </c>
      <c r="Q16" s="86">
        <f t="shared" si="3"/>
        <v>0</v>
      </c>
      <c r="R16" s="71">
        <v>4</v>
      </c>
      <c r="S16" s="51">
        <f>VLOOKUP(E16,[1]IC238!$E$133:$I$3808,5,0)</f>
        <v>4</v>
      </c>
      <c r="T16" s="40" t="str">
        <f>VLOOKUP(B16,[1]IC238!$E$133:$F$3808,2,0)</f>
        <v>Bánh lái phụ ERE120</v>
      </c>
    </row>
    <row r="17" spans="1:20" x14ac:dyDescent="0.25">
      <c r="A17" s="75">
        <f t="shared" si="0"/>
        <v>14</v>
      </c>
      <c r="B17" s="92" t="s">
        <v>130</v>
      </c>
      <c r="C17" s="77" t="s">
        <v>261</v>
      </c>
      <c r="D17" s="78" t="s">
        <v>1556</v>
      </c>
      <c r="E17" s="92" t="s">
        <v>130</v>
      </c>
      <c r="F17" s="93">
        <v>9000000</v>
      </c>
      <c r="G17" s="90" t="s">
        <v>2468</v>
      </c>
      <c r="H17" s="78" t="s">
        <v>320</v>
      </c>
      <c r="I17" s="78" t="s">
        <v>448</v>
      </c>
      <c r="J17" s="78">
        <f>IFERROR(VLOOKUP(E17,'IC238-Dau ky'!E:H,4,0),0)</f>
        <v>0</v>
      </c>
      <c r="K17" s="82">
        <f>SUMIFS(NHAP!$H:$H,NHAP!$D:$D,'BANG THAM CHIEU (2)'!E17,NHAP!$K:$K,'BANG THAM CHIEU (2)'!$D$1)</f>
        <v>0</v>
      </c>
      <c r="L17" s="82">
        <f>SUMIFS('IC21'!$H:$H,'IC21'!$G:$G,'BANG THAM CHIEU (2)'!E17,'IC21'!$R:$R,'BANG THAM CHIEU (2)'!$D$1)</f>
        <v>0</v>
      </c>
      <c r="M17" s="83">
        <f t="shared" si="1"/>
        <v>0</v>
      </c>
      <c r="N17" s="84">
        <f>SUMIF('IC238-Cuoi ky'!$E:$E,'BANG THAM CHIEU (2)'!E17,'IC238-Cuoi ky'!$H:$H)</f>
        <v>0</v>
      </c>
      <c r="O17" s="83">
        <f t="shared" si="2"/>
        <v>0</v>
      </c>
      <c r="Q17" s="86">
        <f t="shared" si="3"/>
        <v>0</v>
      </c>
      <c r="R17" s="71">
        <v>1</v>
      </c>
      <c r="S17" s="51">
        <f>VLOOKUP(E17,[1]IC238!$E$133:$I$3808,5,0)</f>
        <v>1</v>
      </c>
      <c r="T17" s="40" t="str">
        <f>VLOOKUP(B17,[1]IC238!$E$133:$F$3808,2,0)</f>
        <v>Bánh tải ETV116</v>
      </c>
    </row>
    <row r="18" spans="1:20" x14ac:dyDescent="0.25">
      <c r="A18" s="75">
        <f t="shared" si="0"/>
        <v>15</v>
      </c>
      <c r="B18" s="92" t="s">
        <v>131</v>
      </c>
      <c r="C18" s="77" t="s">
        <v>2354</v>
      </c>
      <c r="D18" s="78" t="s">
        <v>1557</v>
      </c>
      <c r="E18" s="92" t="s">
        <v>131</v>
      </c>
      <c r="F18" s="93">
        <v>2700000</v>
      </c>
      <c r="G18" s="90" t="s">
        <v>2467</v>
      </c>
      <c r="H18" s="78" t="s">
        <v>321</v>
      </c>
      <c r="I18" s="78" t="s">
        <v>449</v>
      </c>
      <c r="J18" s="78">
        <f>IFERROR(VLOOKUP(E18,'IC238-Dau ky'!E:H,4,0),0)</f>
        <v>6</v>
      </c>
      <c r="K18" s="82">
        <f>SUMIFS(NHAP!$H:$H,NHAP!$D:$D,'BANG THAM CHIEU (2)'!E18,NHAP!$K:$K,'BANG THAM CHIEU (2)'!$D$1)</f>
        <v>0</v>
      </c>
      <c r="L18" s="82">
        <f>SUMIFS('IC21'!$H:$H,'IC21'!$G:$G,'BANG THAM CHIEU (2)'!E18,'IC21'!$R:$R,'BANG THAM CHIEU (2)'!$D$1)</f>
        <v>0</v>
      </c>
      <c r="M18" s="83">
        <f t="shared" si="1"/>
        <v>6</v>
      </c>
      <c r="N18" s="84">
        <f>SUMIF('IC238-Cuoi ky'!$E:$E,'BANG THAM CHIEU (2)'!E18,'IC238-Cuoi ky'!$H:$H)</f>
        <v>6</v>
      </c>
      <c r="O18" s="83">
        <f t="shared" si="2"/>
        <v>0</v>
      </c>
      <c r="Q18" s="86">
        <f t="shared" si="3"/>
        <v>-6</v>
      </c>
      <c r="R18" s="71">
        <v>7</v>
      </c>
      <c r="S18" s="51">
        <f>VLOOKUP(E18,[1]IC238!$E$133:$I$3808,5,0)</f>
        <v>7</v>
      </c>
      <c r="T18" s="40" t="str">
        <f>VLOOKUP(B18,[1]IC238!$E$133:$F$3808,2,0)</f>
        <v>Bộ điều khiển lưu lượng gió Honeywell - CN7510A2001</v>
      </c>
    </row>
    <row r="19" spans="1:20" x14ac:dyDescent="0.25">
      <c r="A19" s="75">
        <f t="shared" si="0"/>
        <v>16</v>
      </c>
      <c r="B19" s="92" t="s">
        <v>132</v>
      </c>
      <c r="C19" s="77" t="s">
        <v>1480</v>
      </c>
      <c r="D19" s="78" t="s">
        <v>1596</v>
      </c>
      <c r="E19" s="92" t="s">
        <v>132</v>
      </c>
      <c r="F19" s="93">
        <v>0</v>
      </c>
      <c r="G19" s="90" t="s">
        <v>303</v>
      </c>
      <c r="H19" s="78" t="s">
        <v>322</v>
      </c>
      <c r="I19" s="78" t="s">
        <v>453</v>
      </c>
      <c r="J19" s="78">
        <f>IFERROR(VLOOKUP(E19,'IC238-Dau ky'!E:H,4,0),0)</f>
        <v>0</v>
      </c>
      <c r="K19" s="82">
        <f>SUMIFS(NHAP!$H:$H,NHAP!$D:$D,'BANG THAM CHIEU (2)'!E19,NHAP!$K:$K,'BANG THAM CHIEU (2)'!$D$1)</f>
        <v>0</v>
      </c>
      <c r="L19" s="82">
        <f>SUMIFS('IC21'!$H:$H,'IC21'!$G:$G,'BANG THAM CHIEU (2)'!E19,'IC21'!$R:$R,'BANG THAM CHIEU (2)'!$D$1)</f>
        <v>0</v>
      </c>
      <c r="M19" s="83">
        <f t="shared" si="1"/>
        <v>0</v>
      </c>
      <c r="N19" s="84">
        <f>SUMIF('IC238-Cuoi ky'!$E:$E,'BANG THAM CHIEU (2)'!E19,'IC238-Cuoi ky'!$H:$H)</f>
        <v>0</v>
      </c>
      <c r="O19" s="83">
        <f t="shared" si="2"/>
        <v>0</v>
      </c>
      <c r="Q19" s="86">
        <f t="shared" si="3"/>
        <v>0</v>
      </c>
      <c r="R19" s="71">
        <v>0</v>
      </c>
      <c r="S19" s="51" t="e">
        <f>VLOOKUP(E19,[1]IC238!$E$133:$I$3808,5,0)</f>
        <v>#N/A</v>
      </c>
      <c r="T19" s="40" t="e">
        <f>VLOOKUP(B19,[1]IC238!$E$133:$F$3808,2,0)</f>
        <v>#N/A</v>
      </c>
    </row>
    <row r="20" spans="1:20" x14ac:dyDescent="0.25">
      <c r="A20" s="75">
        <f t="shared" si="0"/>
        <v>17</v>
      </c>
      <c r="B20" s="87" t="s">
        <v>804</v>
      </c>
      <c r="C20" s="88" t="s">
        <v>1523</v>
      </c>
      <c r="D20" s="78" t="s">
        <v>1537</v>
      </c>
      <c r="E20" s="87" t="s">
        <v>804</v>
      </c>
      <c r="F20" s="89">
        <v>25000</v>
      </c>
      <c r="G20" s="90" t="s">
        <v>10</v>
      </c>
      <c r="H20" s="78" t="s">
        <v>1112</v>
      </c>
      <c r="I20" s="78" t="s">
        <v>448</v>
      </c>
      <c r="J20" s="78">
        <f>IFERROR(VLOOKUP(E20,'IC238-Dau ky'!E:H,4,0),0)</f>
        <v>20</v>
      </c>
      <c r="K20" s="82">
        <f>SUMIFS(NHAP!$H:$H,NHAP!$D:$D,'BANG THAM CHIEU (2)'!E20,NHAP!$K:$K,'BANG THAM CHIEU (2)'!$D$1)</f>
        <v>0</v>
      </c>
      <c r="L20" s="82">
        <f>SUMIFS('IC21'!$H:$H,'IC21'!$G:$G,'BANG THAM CHIEU (2)'!E20,'IC21'!$R:$R,'BANG THAM CHIEU (2)'!$D$1)</f>
        <v>0</v>
      </c>
      <c r="M20" s="83">
        <f t="shared" si="1"/>
        <v>20</v>
      </c>
      <c r="N20" s="84">
        <f>SUMIF('IC238-Cuoi ky'!$E:$E,'BANG THAM CHIEU (2)'!E20,'IC238-Cuoi ky'!$H:$H)</f>
        <v>20</v>
      </c>
      <c r="O20" s="83">
        <f t="shared" si="2"/>
        <v>0</v>
      </c>
      <c r="Q20" s="86">
        <f t="shared" si="3"/>
        <v>-20</v>
      </c>
      <c r="R20" s="71">
        <v>96</v>
      </c>
      <c r="S20" s="51">
        <f>VLOOKUP(E20,[1]IC238!$E$133:$I$3808,5,0)</f>
        <v>96</v>
      </c>
      <c r="T20" s="40" t="str">
        <f>VLOOKUP(B20,[1]IC238!$E$133:$F$3808,2,0)</f>
        <v>Co zắc hơi 5x10 (lớn) dương</v>
      </c>
    </row>
    <row r="21" spans="1:20" x14ac:dyDescent="0.25">
      <c r="A21" s="75">
        <f t="shared" si="0"/>
        <v>18</v>
      </c>
      <c r="B21" s="92" t="s">
        <v>134</v>
      </c>
      <c r="C21" s="77" t="s">
        <v>17</v>
      </c>
      <c r="D21" s="78" t="s">
        <v>1589</v>
      </c>
      <c r="E21" s="92" t="s">
        <v>134</v>
      </c>
      <c r="F21" s="93">
        <v>45000</v>
      </c>
      <c r="G21" s="90" t="s">
        <v>10</v>
      </c>
      <c r="H21" s="78" t="s">
        <v>324</v>
      </c>
      <c r="I21" s="78" t="s">
        <v>452</v>
      </c>
      <c r="J21" s="78">
        <f>IFERROR(VLOOKUP(E21,'IC238-Dau ky'!E:H,4,0),0)</f>
        <v>24</v>
      </c>
      <c r="K21" s="82">
        <f>SUMIFS(NHAP!$H:$H,NHAP!$D:$D,'BANG THAM CHIEU (2)'!E21,NHAP!$K:$K,'BANG THAM CHIEU (2)'!$D$1)</f>
        <v>0</v>
      </c>
      <c r="L21" s="82">
        <f>SUMIFS('IC21'!$H:$H,'IC21'!$G:$G,'BANG THAM CHIEU (2)'!E21,'IC21'!$R:$R,'BANG THAM CHIEU (2)'!$D$1)</f>
        <v>0</v>
      </c>
      <c r="M21" s="83">
        <f t="shared" si="1"/>
        <v>24</v>
      </c>
      <c r="N21" s="84">
        <f>SUMIF('IC238-Cuoi ky'!$E:$E,'BANG THAM CHIEU (2)'!E21,'IC238-Cuoi ky'!$H:$H)</f>
        <v>24</v>
      </c>
      <c r="O21" s="83">
        <f t="shared" si="2"/>
        <v>0</v>
      </c>
      <c r="Q21" s="86">
        <f t="shared" si="3"/>
        <v>-24</v>
      </c>
      <c r="R21" s="71">
        <v>32</v>
      </c>
      <c r="S21" s="51">
        <f>VLOOKUP(E21,[1]IC238!$E$133:$I$3808,5,0)</f>
        <v>32</v>
      </c>
      <c r="T21" s="40" t="str">
        <f>VLOOKUP(B21,[1]IC238!$E$133:$F$3808,2,0)</f>
        <v>Dây curoa B72</v>
      </c>
    </row>
    <row r="22" spans="1:20" x14ac:dyDescent="0.25">
      <c r="A22" s="75">
        <f t="shared" si="0"/>
        <v>19</v>
      </c>
      <c r="B22" s="87" t="s">
        <v>706</v>
      </c>
      <c r="C22" s="88" t="s">
        <v>1607</v>
      </c>
      <c r="D22" s="78" t="s">
        <v>1553</v>
      </c>
      <c r="E22" s="87" t="s">
        <v>706</v>
      </c>
      <c r="F22" s="89">
        <v>70000</v>
      </c>
      <c r="G22" s="90" t="s">
        <v>303</v>
      </c>
      <c r="H22" s="78" t="s">
        <v>1014</v>
      </c>
      <c r="I22" s="78" t="s">
        <v>1197</v>
      </c>
      <c r="J22" s="78">
        <f>IFERROR(VLOOKUP(E22,'IC238-Dau ky'!E:H,4,0),0)</f>
        <v>7</v>
      </c>
      <c r="K22" s="82">
        <f>SUMIFS(NHAP!$H:$H,NHAP!$D:$D,'BANG THAM CHIEU (2)'!E22,NHAP!$K:$K,'BANG THAM CHIEU (2)'!$D$1)</f>
        <v>0</v>
      </c>
      <c r="L22" s="82">
        <f>SUMIFS('IC21'!$H:$H,'IC21'!$G:$G,'BANG THAM CHIEU (2)'!E22,'IC21'!$R:$R,'BANG THAM CHIEU (2)'!$D$1)</f>
        <v>0</v>
      </c>
      <c r="M22" s="83">
        <f t="shared" si="1"/>
        <v>7</v>
      </c>
      <c r="N22" s="84">
        <f>SUMIF('IC238-Cuoi ky'!$E:$E,'BANG THAM CHIEU (2)'!E22,'IC238-Cuoi ky'!$H:$H)</f>
        <v>7</v>
      </c>
      <c r="O22" s="83">
        <f t="shared" si="2"/>
        <v>0</v>
      </c>
      <c r="Q22" s="86">
        <f t="shared" si="3"/>
        <v>-7</v>
      </c>
      <c r="R22" s="71">
        <v>32</v>
      </c>
      <c r="S22" s="51">
        <f>VLOOKUP(E22,[1]IC238!$E$133:$I$3808,5,0)</f>
        <v>32</v>
      </c>
      <c r="T22" s="40" t="str">
        <f>VLOOKUP(B22,[1]IC238!$E$133:$F$3808,2,0)</f>
        <v>Bóng đèn  HBST 24V-70W</v>
      </c>
    </row>
    <row r="23" spans="1:20" x14ac:dyDescent="0.25">
      <c r="A23" s="75">
        <f t="shared" si="0"/>
        <v>20</v>
      </c>
      <c r="B23" s="92" t="s">
        <v>136</v>
      </c>
      <c r="C23" s="77" t="s">
        <v>2382</v>
      </c>
      <c r="D23" s="78" t="s">
        <v>78</v>
      </c>
      <c r="E23" s="92" t="s">
        <v>136</v>
      </c>
      <c r="F23" s="93">
        <v>3835000</v>
      </c>
      <c r="G23" s="90" t="s">
        <v>2467</v>
      </c>
      <c r="H23" s="78" t="s">
        <v>326</v>
      </c>
      <c r="I23" s="78" t="s">
        <v>454</v>
      </c>
      <c r="J23" s="78">
        <f>IFERROR(VLOOKUP(E23,'IC238-Dau ky'!E:H,4,0),0)</f>
        <v>0</v>
      </c>
      <c r="K23" s="82">
        <f>SUMIFS(NHAP!$H:$H,NHAP!$D:$D,'BANG THAM CHIEU (2)'!E23,NHAP!$K:$K,'BANG THAM CHIEU (2)'!$D$1)</f>
        <v>0</v>
      </c>
      <c r="L23" s="82">
        <f>SUMIFS('IC21'!$H:$H,'IC21'!$G:$G,'BANG THAM CHIEU (2)'!E23,'IC21'!$R:$R,'BANG THAM CHIEU (2)'!$D$1)</f>
        <v>0</v>
      </c>
      <c r="M23" s="83">
        <f t="shared" si="1"/>
        <v>0</v>
      </c>
      <c r="N23" s="84">
        <f>SUMIF('IC238-Cuoi ky'!$E:$E,'BANG THAM CHIEU (2)'!E23,'IC238-Cuoi ky'!$H:$H)</f>
        <v>0</v>
      </c>
      <c r="O23" s="83">
        <f t="shared" si="2"/>
        <v>0</v>
      </c>
      <c r="Q23" s="86">
        <f t="shared" si="3"/>
        <v>0</v>
      </c>
      <c r="R23" s="71">
        <v>2</v>
      </c>
      <c r="S23" s="51">
        <f>VLOOKUP(E23,[1]IC238!$E$133:$I$3808,5,0)</f>
        <v>2</v>
      </c>
      <c r="T23" s="40" t="str">
        <f>VLOOKUP(B23,[1]IC238!$E$133:$F$3808,2,0)</f>
        <v>Gas lạnh R407C, DOPONT-Mỹ (bình 11.3kg bao vỏ)</v>
      </c>
    </row>
    <row r="24" spans="1:20" x14ac:dyDescent="0.25">
      <c r="A24" s="75">
        <f t="shared" si="0"/>
        <v>21</v>
      </c>
      <c r="B24" s="92" t="s">
        <v>137</v>
      </c>
      <c r="C24" s="95" t="s">
        <v>2356</v>
      </c>
      <c r="D24" s="78" t="s">
        <v>1527</v>
      </c>
      <c r="E24" s="92" t="s">
        <v>137</v>
      </c>
      <c r="F24" s="93">
        <v>70000</v>
      </c>
      <c r="G24" s="90" t="s">
        <v>10</v>
      </c>
      <c r="H24" s="78" t="s">
        <v>327</v>
      </c>
      <c r="I24" s="78" t="s">
        <v>448</v>
      </c>
      <c r="J24" s="78">
        <f>IFERROR(VLOOKUP(E24,'IC238-Dau ky'!E:H,4,0),0)</f>
        <v>0</v>
      </c>
      <c r="K24" s="82">
        <f>SUMIFS(NHAP!$H:$H,NHAP!$D:$D,'BANG THAM CHIEU (2)'!E24,NHAP!$K:$K,'BANG THAM CHIEU (2)'!$D$1)</f>
        <v>0</v>
      </c>
      <c r="L24" s="82">
        <f>SUMIFS('IC21'!$H:$H,'IC21'!$G:$G,'BANG THAM CHIEU (2)'!E24,'IC21'!$R:$R,'BANG THAM CHIEU (2)'!$D$1)</f>
        <v>0</v>
      </c>
      <c r="M24" s="83">
        <f t="shared" si="1"/>
        <v>0</v>
      </c>
      <c r="N24" s="84">
        <f>SUMIF('IC238-Cuoi ky'!$E:$E,'BANG THAM CHIEU (2)'!E24,'IC238-Cuoi ky'!$H:$H)</f>
        <v>0</v>
      </c>
      <c r="O24" s="83">
        <f t="shared" si="2"/>
        <v>0</v>
      </c>
      <c r="Q24" s="86">
        <f t="shared" si="3"/>
        <v>0</v>
      </c>
      <c r="R24" s="71">
        <v>23</v>
      </c>
      <c r="S24" s="51">
        <f>VLOOKUP(E24,[1]IC238!$E$133:$I$3808,5,0)</f>
        <v>23</v>
      </c>
      <c r="T24" s="40" t="str">
        <f>VLOOKUP(B24,[1]IC238!$E$133:$F$3808,2,0)</f>
        <v>Vòng bi 6203zze hiệu Nachi</v>
      </c>
    </row>
    <row r="25" spans="1:20" x14ac:dyDescent="0.25">
      <c r="A25" s="75">
        <f t="shared" si="0"/>
        <v>22</v>
      </c>
      <c r="B25" s="92" t="s">
        <v>138</v>
      </c>
      <c r="C25" s="77" t="s">
        <v>2357</v>
      </c>
      <c r="D25" s="78" t="s">
        <v>1527</v>
      </c>
      <c r="E25" s="92" t="s">
        <v>138</v>
      </c>
      <c r="F25" s="93">
        <v>75000</v>
      </c>
      <c r="G25" s="90" t="s">
        <v>10</v>
      </c>
      <c r="H25" s="78" t="s">
        <v>328</v>
      </c>
      <c r="I25" s="78" t="s">
        <v>448</v>
      </c>
      <c r="J25" s="78">
        <f>IFERROR(VLOOKUP(E25,'IC238-Dau ky'!E:H,4,0),0)</f>
        <v>179</v>
      </c>
      <c r="K25" s="82">
        <f>SUMIFS(NHAP!$H:$H,NHAP!$D:$D,'BANG THAM CHIEU (2)'!E25,NHAP!$K:$K,'BANG THAM CHIEU (2)'!$D$1)</f>
        <v>0</v>
      </c>
      <c r="L25" s="82">
        <f>SUMIFS('IC21'!$H:$H,'IC21'!$G:$G,'BANG THAM CHIEU (2)'!E25,'IC21'!$R:$R,'BANG THAM CHIEU (2)'!$D$1)</f>
        <v>0</v>
      </c>
      <c r="M25" s="83">
        <f t="shared" si="1"/>
        <v>179</v>
      </c>
      <c r="N25" s="84">
        <f>SUMIF('IC238-Cuoi ky'!$E:$E,'BANG THAM CHIEU (2)'!E25,'IC238-Cuoi ky'!$H:$H)</f>
        <v>179</v>
      </c>
      <c r="O25" s="83">
        <f t="shared" si="2"/>
        <v>0</v>
      </c>
      <c r="Q25" s="86">
        <f t="shared" si="3"/>
        <v>-179</v>
      </c>
      <c r="R25" s="71">
        <v>119</v>
      </c>
      <c r="S25" s="51">
        <f>VLOOKUP(E25,[1]IC238!$E$133:$I$3808,5,0)</f>
        <v>119</v>
      </c>
      <c r="T25" s="40" t="str">
        <f>VLOOKUP(B25,[1]IC238!$E$133:$F$3808,2,0)</f>
        <v>Vòng bi 6204LLU hiệu Nachi</v>
      </c>
    </row>
    <row r="26" spans="1:20" x14ac:dyDescent="0.25">
      <c r="A26" s="75">
        <f t="shared" si="0"/>
        <v>23</v>
      </c>
      <c r="B26" s="92" t="s">
        <v>139</v>
      </c>
      <c r="C26" s="77" t="s">
        <v>1420</v>
      </c>
      <c r="D26" s="78" t="s">
        <v>1527</v>
      </c>
      <c r="E26" s="92" t="s">
        <v>139</v>
      </c>
      <c r="F26" s="93">
        <v>95000</v>
      </c>
      <c r="G26" s="90" t="s">
        <v>10</v>
      </c>
      <c r="H26" s="78" t="s">
        <v>329</v>
      </c>
      <c r="I26" s="78" t="s">
        <v>448</v>
      </c>
      <c r="J26" s="78">
        <f>IFERROR(VLOOKUP(E26,'IC238-Dau ky'!E:H,4,0),0)</f>
        <v>180</v>
      </c>
      <c r="K26" s="82">
        <f>SUMIFS(NHAP!$H:$H,NHAP!$D:$D,'BANG THAM CHIEU (2)'!E26,NHAP!$K:$K,'BANG THAM CHIEU (2)'!$D$1)</f>
        <v>0</v>
      </c>
      <c r="L26" s="82">
        <f>SUMIFS('IC21'!$H:$H,'IC21'!$G:$G,'BANG THAM CHIEU (2)'!E26,'IC21'!$R:$R,'BANG THAM CHIEU (2)'!$D$1)</f>
        <v>0</v>
      </c>
      <c r="M26" s="83">
        <f t="shared" si="1"/>
        <v>180</v>
      </c>
      <c r="N26" s="84">
        <f>SUMIF('IC238-Cuoi ky'!$E:$E,'BANG THAM CHIEU (2)'!E26,'IC238-Cuoi ky'!$H:$H)</f>
        <v>180</v>
      </c>
      <c r="O26" s="83">
        <f t="shared" si="2"/>
        <v>0</v>
      </c>
      <c r="Q26" s="86">
        <f t="shared" si="3"/>
        <v>-180</v>
      </c>
      <c r="R26" s="71">
        <v>100</v>
      </c>
      <c r="S26" s="51">
        <f>VLOOKUP(E26,[1]IC238!$E$133:$I$3808,5,0)</f>
        <v>100</v>
      </c>
      <c r="T26" s="40" t="str">
        <f>VLOOKUP(B26,[1]IC238!$E$133:$F$3808,2,0)</f>
        <v>Vòng bi 6205zze</v>
      </c>
    </row>
    <row r="27" spans="1:20" x14ac:dyDescent="0.25">
      <c r="A27" s="75">
        <f t="shared" si="0"/>
        <v>24</v>
      </c>
      <c r="B27" s="92" t="s">
        <v>140</v>
      </c>
      <c r="C27" s="77" t="s">
        <v>1398</v>
      </c>
      <c r="D27" s="78" t="s">
        <v>1527</v>
      </c>
      <c r="E27" s="92" t="s">
        <v>140</v>
      </c>
      <c r="F27" s="93">
        <v>55000</v>
      </c>
      <c r="G27" s="90" t="s">
        <v>10</v>
      </c>
      <c r="H27" s="78" t="s">
        <v>330</v>
      </c>
      <c r="I27" s="78" t="s">
        <v>448</v>
      </c>
      <c r="J27" s="78">
        <f>IFERROR(VLOOKUP(E27,'IC238-Dau ky'!E:H,4,0),0)</f>
        <v>21</v>
      </c>
      <c r="K27" s="82">
        <f>SUMIFS(NHAP!$H:$H,NHAP!$D:$D,'BANG THAM CHIEU (2)'!E27,NHAP!$K:$K,'BANG THAM CHIEU (2)'!$D$1)</f>
        <v>0</v>
      </c>
      <c r="L27" s="82">
        <f>SUMIFS('IC21'!$H:$H,'IC21'!$G:$G,'BANG THAM CHIEU (2)'!E27,'IC21'!$R:$R,'BANG THAM CHIEU (2)'!$D$1)</f>
        <v>0</v>
      </c>
      <c r="M27" s="83">
        <f t="shared" si="1"/>
        <v>21</v>
      </c>
      <c r="N27" s="84">
        <f>SUMIF('IC238-Cuoi ky'!$E:$E,'BANG THAM CHIEU (2)'!E27,'IC238-Cuoi ky'!$H:$H)</f>
        <v>21</v>
      </c>
      <c r="O27" s="83">
        <f t="shared" si="2"/>
        <v>0</v>
      </c>
      <c r="Q27" s="86">
        <f t="shared" si="3"/>
        <v>-21</v>
      </c>
      <c r="R27" s="71">
        <v>41</v>
      </c>
      <c r="S27" s="51">
        <f>VLOOKUP(E27,[1]IC238!$E$133:$I$3808,5,0)</f>
        <v>41</v>
      </c>
      <c r="T27" s="40" t="str">
        <f>VLOOKUP(B27,[1]IC238!$E$133:$F$3808,2,0)</f>
        <v>Vòng bi 6300zz ( hiệu NaChi)</v>
      </c>
    </row>
    <row r="28" spans="1:20" x14ac:dyDescent="0.25">
      <c r="A28" s="75">
        <f t="shared" si="0"/>
        <v>25</v>
      </c>
      <c r="B28" s="92" t="s">
        <v>141</v>
      </c>
      <c r="C28" s="77" t="s">
        <v>1421</v>
      </c>
      <c r="D28" s="78" t="s">
        <v>1527</v>
      </c>
      <c r="E28" s="92" t="s">
        <v>141</v>
      </c>
      <c r="F28" s="93">
        <v>75000</v>
      </c>
      <c r="G28" s="90" t="s">
        <v>10</v>
      </c>
      <c r="H28" s="78" t="s">
        <v>331</v>
      </c>
      <c r="I28" s="78" t="s">
        <v>448</v>
      </c>
      <c r="J28" s="78">
        <f>IFERROR(VLOOKUP(E28,'IC238-Dau ky'!E:H,4,0),0)</f>
        <v>18</v>
      </c>
      <c r="K28" s="82">
        <f>SUMIFS(NHAP!$H:$H,NHAP!$D:$D,'BANG THAM CHIEU (2)'!E28,NHAP!$K:$K,'BANG THAM CHIEU (2)'!$D$1)</f>
        <v>0</v>
      </c>
      <c r="L28" s="82">
        <f>SUMIFS('IC21'!$H:$H,'IC21'!$G:$G,'BANG THAM CHIEU (2)'!E28,'IC21'!$R:$R,'BANG THAM CHIEU (2)'!$D$1)</f>
        <v>0</v>
      </c>
      <c r="M28" s="83">
        <f t="shared" si="1"/>
        <v>18</v>
      </c>
      <c r="N28" s="84">
        <f>SUMIF('IC238-Cuoi ky'!$E:$E,'BANG THAM CHIEU (2)'!E28,'IC238-Cuoi ky'!$H:$H)</f>
        <v>18</v>
      </c>
      <c r="O28" s="83">
        <f t="shared" si="2"/>
        <v>0</v>
      </c>
      <c r="Q28" s="86">
        <f t="shared" si="3"/>
        <v>-18</v>
      </c>
      <c r="R28" s="71">
        <v>20</v>
      </c>
      <c r="S28" s="51">
        <f>VLOOKUP(E28,[1]IC238!$E$133:$I$3808,5,0)</f>
        <v>20</v>
      </c>
      <c r="T28" s="40" t="str">
        <f>VLOOKUP(B28,[1]IC238!$E$133:$F$3808,2,0)</f>
        <v>Vòng bi 6206zze</v>
      </c>
    </row>
    <row r="29" spans="1:20" x14ac:dyDescent="0.25">
      <c r="A29" s="75">
        <f t="shared" si="0"/>
        <v>26</v>
      </c>
      <c r="B29" s="92" t="s">
        <v>142</v>
      </c>
      <c r="C29" s="77" t="s">
        <v>1452</v>
      </c>
      <c r="D29" s="78" t="s">
        <v>1527</v>
      </c>
      <c r="E29" s="92" t="s">
        <v>142</v>
      </c>
      <c r="F29" s="93">
        <v>110000</v>
      </c>
      <c r="G29" s="90" t="s">
        <v>10</v>
      </c>
      <c r="H29" s="78" t="s">
        <v>332</v>
      </c>
      <c r="I29" s="78" t="s">
        <v>448</v>
      </c>
      <c r="J29" s="78">
        <f>IFERROR(VLOOKUP(E29,'IC238-Dau ky'!E:H,4,0),0)</f>
        <v>5</v>
      </c>
      <c r="K29" s="82">
        <f>SUMIFS(NHAP!$H:$H,NHAP!$D:$D,'BANG THAM CHIEU (2)'!E29,NHAP!$K:$K,'BANG THAM CHIEU (2)'!$D$1)</f>
        <v>0</v>
      </c>
      <c r="L29" s="82">
        <f>SUMIFS('IC21'!$H:$H,'IC21'!$G:$G,'BANG THAM CHIEU (2)'!E29,'IC21'!$R:$R,'BANG THAM CHIEU (2)'!$D$1)</f>
        <v>0</v>
      </c>
      <c r="M29" s="83">
        <f t="shared" si="1"/>
        <v>5</v>
      </c>
      <c r="N29" s="84">
        <f>SUMIF('IC238-Cuoi ky'!$E:$E,'BANG THAM CHIEU (2)'!E29,'IC238-Cuoi ky'!$H:$H)</f>
        <v>5</v>
      </c>
      <c r="O29" s="83">
        <f t="shared" si="2"/>
        <v>0</v>
      </c>
      <c r="Q29" s="86">
        <f t="shared" si="3"/>
        <v>-5</v>
      </c>
      <c r="R29" s="71">
        <v>12</v>
      </c>
      <c r="S29" s="51">
        <f>VLOOKUP(E29,[1]IC238!$E$133:$I$3808,5,0)</f>
        <v>12</v>
      </c>
      <c r="T29" s="40" t="str">
        <f>VLOOKUP(B29,[1]IC238!$E$133:$F$3808,2,0)</f>
        <v>Vòng bi 6304zz hiệu Nachi</v>
      </c>
    </row>
    <row r="30" spans="1:20" ht="15.75" customHeight="1" x14ac:dyDescent="0.25">
      <c r="A30" s="75">
        <f t="shared" si="0"/>
        <v>27</v>
      </c>
      <c r="B30" s="92" t="s">
        <v>143</v>
      </c>
      <c r="C30" s="77" t="s">
        <v>1422</v>
      </c>
      <c r="D30" s="78" t="s">
        <v>1527</v>
      </c>
      <c r="E30" s="92" t="s">
        <v>143</v>
      </c>
      <c r="F30" s="93">
        <v>100000</v>
      </c>
      <c r="G30" s="90" t="s">
        <v>10</v>
      </c>
      <c r="H30" s="78" t="s">
        <v>333</v>
      </c>
      <c r="I30" s="78" t="s">
        <v>448</v>
      </c>
      <c r="J30" s="78">
        <f>IFERROR(VLOOKUP(E30,'IC238-Dau ky'!E:H,4,0),0)</f>
        <v>14</v>
      </c>
      <c r="K30" s="82">
        <f>SUMIFS(NHAP!$H:$H,NHAP!$D:$D,'BANG THAM CHIEU (2)'!E30,NHAP!$K:$K,'BANG THAM CHIEU (2)'!$D$1)</f>
        <v>0</v>
      </c>
      <c r="L30" s="82">
        <f>SUMIFS('IC21'!$H:$H,'IC21'!$G:$G,'BANG THAM CHIEU (2)'!E30,'IC21'!$R:$R,'BANG THAM CHIEU (2)'!$D$1)</f>
        <v>0</v>
      </c>
      <c r="M30" s="83">
        <f t="shared" si="1"/>
        <v>14</v>
      </c>
      <c r="N30" s="84">
        <f>SUMIF('IC238-Cuoi ky'!$E:$E,'BANG THAM CHIEU (2)'!E30,'IC238-Cuoi ky'!$H:$H)</f>
        <v>14</v>
      </c>
      <c r="O30" s="83">
        <f t="shared" si="2"/>
        <v>0</v>
      </c>
      <c r="Q30" s="86">
        <f t="shared" si="3"/>
        <v>-14</v>
      </c>
      <c r="R30" s="71">
        <v>30</v>
      </c>
      <c r="S30" s="51">
        <f>VLOOKUP(E30,[1]IC238!$E$133:$I$3808,5,0)</f>
        <v>30</v>
      </c>
      <c r="T30" s="40" t="str">
        <f>VLOOKUP(B30,[1]IC238!$E$133:$F$3808,2,0)</f>
        <v>Vòng bi 6305zze</v>
      </c>
    </row>
    <row r="31" spans="1:20" x14ac:dyDescent="0.25">
      <c r="A31" s="75">
        <f t="shared" si="0"/>
        <v>28</v>
      </c>
      <c r="B31" s="92" t="s">
        <v>144</v>
      </c>
      <c r="C31" s="77" t="s">
        <v>2355</v>
      </c>
      <c r="D31" s="78" t="s">
        <v>1527</v>
      </c>
      <c r="E31" s="92" t="s">
        <v>144</v>
      </c>
      <c r="F31" s="93">
        <v>60000</v>
      </c>
      <c r="G31" s="90" t="s">
        <v>10</v>
      </c>
      <c r="H31" s="78" t="s">
        <v>334</v>
      </c>
      <c r="I31" s="78" t="s">
        <v>448</v>
      </c>
      <c r="J31" s="78">
        <f>IFERROR(VLOOKUP(E31,'IC238-Dau ky'!E:H,4,0),0)</f>
        <v>15</v>
      </c>
      <c r="K31" s="82">
        <f>SUMIFS(NHAP!$H:$H,NHAP!$D:$D,'BANG THAM CHIEU (2)'!E31,NHAP!$K:$K,'BANG THAM CHIEU (2)'!$D$1)</f>
        <v>0</v>
      </c>
      <c r="L31" s="82">
        <f>SUMIFS('IC21'!$H:$H,'IC21'!$G:$G,'BANG THAM CHIEU (2)'!E31,'IC21'!$R:$R,'BANG THAM CHIEU (2)'!$D$1)</f>
        <v>0</v>
      </c>
      <c r="M31" s="83">
        <f t="shared" si="1"/>
        <v>15</v>
      </c>
      <c r="N31" s="84">
        <f>SUMIF('IC238-Cuoi ky'!$E:$E,'BANG THAM CHIEU (2)'!E31,'IC238-Cuoi ky'!$H:$H)</f>
        <v>15</v>
      </c>
      <c r="O31" s="83">
        <f t="shared" si="2"/>
        <v>0</v>
      </c>
      <c r="Q31" s="86">
        <f t="shared" si="3"/>
        <v>-15</v>
      </c>
      <c r="R31" s="71">
        <v>21</v>
      </c>
      <c r="S31" s="51">
        <f>VLOOKUP(E31,[1]IC238!$E$133:$I$3808,5,0)</f>
        <v>21</v>
      </c>
      <c r="T31" s="40" t="str">
        <f>VLOOKUP(B31,[1]IC238!$E$133:$F$3808,2,0)</f>
        <v>Vòng bi 6202zze hiệu Nachi</v>
      </c>
    </row>
    <row r="32" spans="1:20" x14ac:dyDescent="0.25">
      <c r="A32" s="75">
        <f t="shared" si="0"/>
        <v>29</v>
      </c>
      <c r="B32" s="92" t="s">
        <v>145</v>
      </c>
      <c r="C32" s="77" t="s">
        <v>266</v>
      </c>
      <c r="D32" s="78" t="s">
        <v>1527</v>
      </c>
      <c r="E32" s="92" t="s">
        <v>145</v>
      </c>
      <c r="F32" s="93">
        <v>95000</v>
      </c>
      <c r="G32" s="90" t="s">
        <v>10</v>
      </c>
      <c r="H32" s="78" t="s">
        <v>335</v>
      </c>
      <c r="I32" s="78" t="s">
        <v>448</v>
      </c>
      <c r="J32" s="78">
        <f>IFERROR(VLOOKUP(E32,'IC238-Dau ky'!E:H,4,0),0)</f>
        <v>14</v>
      </c>
      <c r="K32" s="82">
        <f>SUMIFS(NHAP!$H:$H,NHAP!$D:$D,'BANG THAM CHIEU (2)'!E32,NHAP!$K:$K,'BANG THAM CHIEU (2)'!$D$1)</f>
        <v>0</v>
      </c>
      <c r="L32" s="82">
        <f>SUMIFS('IC21'!$H:$H,'IC21'!$G:$G,'BANG THAM CHIEU (2)'!E32,'IC21'!$R:$R,'BANG THAM CHIEU (2)'!$D$1)</f>
        <v>0</v>
      </c>
      <c r="M32" s="83">
        <f t="shared" si="1"/>
        <v>14</v>
      </c>
      <c r="N32" s="84">
        <f>SUMIF('IC238-Cuoi ky'!$E:$E,'BANG THAM CHIEU (2)'!E32,'IC238-Cuoi ky'!$H:$H)</f>
        <v>14</v>
      </c>
      <c r="O32" s="83">
        <f t="shared" si="2"/>
        <v>0</v>
      </c>
      <c r="Q32" s="86">
        <f t="shared" si="3"/>
        <v>-14</v>
      </c>
      <c r="R32" s="71">
        <v>0</v>
      </c>
      <c r="S32" s="51" t="e">
        <f>VLOOKUP(E32,[1]IC238!$E$133:$I$3808,5,0)</f>
        <v>#N/A</v>
      </c>
      <c r="T32" s="40" t="e">
        <f>VLOOKUP(B32,[1]IC238!$E$133:$F$3808,2,0)</f>
        <v>#N/A</v>
      </c>
    </row>
    <row r="33" spans="1:20" x14ac:dyDescent="0.25">
      <c r="A33" s="75">
        <f t="shared" si="0"/>
        <v>30</v>
      </c>
      <c r="B33" s="92" t="s">
        <v>146</v>
      </c>
      <c r="C33" s="77" t="s">
        <v>267</v>
      </c>
      <c r="D33" s="78" t="s">
        <v>1527</v>
      </c>
      <c r="E33" s="92" t="s">
        <v>146</v>
      </c>
      <c r="F33" s="93">
        <v>95000</v>
      </c>
      <c r="G33" s="90" t="s">
        <v>10</v>
      </c>
      <c r="H33" s="78" t="s">
        <v>336</v>
      </c>
      <c r="I33" s="78" t="s">
        <v>448</v>
      </c>
      <c r="J33" s="78">
        <f>IFERROR(VLOOKUP(E33,'IC238-Dau ky'!E:H,4,0),0)</f>
        <v>11</v>
      </c>
      <c r="K33" s="82">
        <f>SUMIFS(NHAP!$H:$H,NHAP!$D:$D,'BANG THAM CHIEU (2)'!E33,NHAP!$K:$K,'BANG THAM CHIEU (2)'!$D$1)</f>
        <v>0</v>
      </c>
      <c r="L33" s="82">
        <f>SUMIFS('IC21'!$H:$H,'IC21'!$G:$G,'BANG THAM CHIEU (2)'!E33,'IC21'!$R:$R,'BANG THAM CHIEU (2)'!$D$1)</f>
        <v>0</v>
      </c>
      <c r="M33" s="83">
        <f t="shared" si="1"/>
        <v>11</v>
      </c>
      <c r="N33" s="84">
        <f>SUMIF('IC238-Cuoi ky'!$E:$E,'BANG THAM CHIEU (2)'!E33,'IC238-Cuoi ky'!$H:$H)</f>
        <v>11</v>
      </c>
      <c r="O33" s="83">
        <f t="shared" si="2"/>
        <v>0</v>
      </c>
      <c r="Q33" s="86">
        <f t="shared" si="3"/>
        <v>-11</v>
      </c>
      <c r="R33" s="71">
        <v>0</v>
      </c>
      <c r="S33" s="51" t="e">
        <f>VLOOKUP(E33,[1]IC238!$E$133:$I$3808,5,0)</f>
        <v>#N/A</v>
      </c>
      <c r="T33" s="40" t="e">
        <f>VLOOKUP(B33,[1]IC238!$E$133:$F$3808,2,0)</f>
        <v>#N/A</v>
      </c>
    </row>
    <row r="34" spans="1:20" x14ac:dyDescent="0.25">
      <c r="A34" s="75">
        <f t="shared" si="0"/>
        <v>31</v>
      </c>
      <c r="B34" s="92" t="s">
        <v>147</v>
      </c>
      <c r="C34" s="77" t="s">
        <v>1384</v>
      </c>
      <c r="D34" s="78" t="s">
        <v>1589</v>
      </c>
      <c r="E34" s="92" t="s">
        <v>147</v>
      </c>
      <c r="F34" s="93">
        <v>165000</v>
      </c>
      <c r="G34" s="90" t="s">
        <v>10</v>
      </c>
      <c r="H34" s="78" t="s">
        <v>337</v>
      </c>
      <c r="I34" s="78" t="s">
        <v>452</v>
      </c>
      <c r="J34" s="78">
        <f>IFERROR(VLOOKUP(E34,'IC238-Dau ky'!E:H,4,0),0)</f>
        <v>12</v>
      </c>
      <c r="K34" s="82">
        <f>SUMIFS(NHAP!$H:$H,NHAP!$D:$D,'BANG THAM CHIEU (2)'!E34,NHAP!$K:$K,'BANG THAM CHIEU (2)'!$D$1)</f>
        <v>0</v>
      </c>
      <c r="L34" s="82">
        <f>SUMIFS('IC21'!$H:$H,'IC21'!$G:$G,'BANG THAM CHIEU (2)'!E34,'IC21'!$R:$R,'BANG THAM CHIEU (2)'!$D$1)</f>
        <v>0</v>
      </c>
      <c r="M34" s="83">
        <f t="shared" si="1"/>
        <v>12</v>
      </c>
      <c r="N34" s="84">
        <f>SUMIF('IC238-Cuoi ky'!$E:$E,'BANG THAM CHIEU (2)'!E34,'IC238-Cuoi ky'!$H:$H)</f>
        <v>12</v>
      </c>
      <c r="O34" s="83">
        <f t="shared" si="2"/>
        <v>0</v>
      </c>
      <c r="Q34" s="86">
        <f t="shared" si="3"/>
        <v>-12</v>
      </c>
      <c r="R34" s="71">
        <v>4</v>
      </c>
      <c r="S34" s="51">
        <f>VLOOKUP(E34,[1]IC238!$E$133:$I$3808,5,0)</f>
        <v>4</v>
      </c>
      <c r="T34" s="40" t="str">
        <f>VLOOKUP(B34,[1]IC238!$E$133:$F$3808,2,0)</f>
        <v>Dây curoa SPA1457LW</v>
      </c>
    </row>
    <row r="35" spans="1:20" x14ac:dyDescent="0.25">
      <c r="A35" s="75">
        <f t="shared" si="0"/>
        <v>32</v>
      </c>
      <c r="B35" s="92" t="s">
        <v>148</v>
      </c>
      <c r="C35" s="77" t="s">
        <v>268</v>
      </c>
      <c r="D35" s="78" t="s">
        <v>1589</v>
      </c>
      <c r="E35" s="92" t="s">
        <v>148</v>
      </c>
      <c r="F35" s="93">
        <v>165000</v>
      </c>
      <c r="G35" s="90" t="s">
        <v>10</v>
      </c>
      <c r="H35" s="78" t="s">
        <v>338</v>
      </c>
      <c r="I35" s="78" t="s">
        <v>452</v>
      </c>
      <c r="J35" s="78">
        <f>IFERROR(VLOOKUP(E35,'IC238-Dau ky'!E:H,4,0),0)</f>
        <v>10</v>
      </c>
      <c r="K35" s="82">
        <f>SUMIFS(NHAP!$H:$H,NHAP!$D:$D,'BANG THAM CHIEU (2)'!E35,NHAP!$K:$K,'BANG THAM CHIEU (2)'!$D$1)</f>
        <v>0</v>
      </c>
      <c r="L35" s="82">
        <f>SUMIFS('IC21'!$H:$H,'IC21'!$G:$G,'BANG THAM CHIEU (2)'!E35,'IC21'!$R:$R,'BANG THAM CHIEU (2)'!$D$1)</f>
        <v>0</v>
      </c>
      <c r="M35" s="83">
        <f t="shared" si="1"/>
        <v>10</v>
      </c>
      <c r="N35" s="84">
        <f>SUMIF('IC238-Cuoi ky'!$E:$E,'BANG THAM CHIEU (2)'!E35,'IC238-Cuoi ky'!$H:$H)</f>
        <v>10</v>
      </c>
      <c r="O35" s="83">
        <f t="shared" si="2"/>
        <v>0</v>
      </c>
      <c r="Q35" s="86">
        <f t="shared" si="3"/>
        <v>-10</v>
      </c>
      <c r="R35" s="71">
        <v>16</v>
      </c>
      <c r="S35" s="51">
        <f>VLOOKUP(E35,[1]IC238!$E$133:$I$3808,5,0)</f>
        <v>16</v>
      </c>
      <c r="T35" s="40" t="str">
        <f>VLOOKUP(B35,[1]IC238!$E$133:$F$3808,2,0)</f>
        <v>Dây curoa SPA3032</v>
      </c>
    </row>
    <row r="36" spans="1:20" x14ac:dyDescent="0.25">
      <c r="A36" s="75">
        <f t="shared" si="0"/>
        <v>33</v>
      </c>
      <c r="B36" s="92" t="s">
        <v>149</v>
      </c>
      <c r="C36" s="77" t="s">
        <v>18</v>
      </c>
      <c r="D36" s="78" t="s">
        <v>1527</v>
      </c>
      <c r="E36" s="92" t="s">
        <v>149</v>
      </c>
      <c r="F36" s="93">
        <v>80000</v>
      </c>
      <c r="G36" s="90" t="s">
        <v>10</v>
      </c>
      <c r="H36" s="78" t="s">
        <v>339</v>
      </c>
      <c r="I36" s="78" t="s">
        <v>448</v>
      </c>
      <c r="J36" s="78">
        <f>IFERROR(VLOOKUP(E36,'IC238-Dau ky'!E:H,4,0),0)</f>
        <v>13</v>
      </c>
      <c r="K36" s="82">
        <f>SUMIFS(NHAP!$H:$H,NHAP!$D:$D,'BANG THAM CHIEU (2)'!E36,NHAP!$K:$K,'BANG THAM CHIEU (2)'!$D$1)</f>
        <v>0</v>
      </c>
      <c r="L36" s="82">
        <f>SUMIFS('IC21'!$H:$H,'IC21'!$G:$G,'BANG THAM CHIEU (2)'!E36,'IC21'!$R:$R,'BANG THAM CHIEU (2)'!$D$1)</f>
        <v>0</v>
      </c>
      <c r="M36" s="83">
        <f t="shared" si="1"/>
        <v>13</v>
      </c>
      <c r="N36" s="84">
        <f>SUMIF('IC238-Cuoi ky'!$E:$E,'BANG THAM CHIEU (2)'!E36,'IC238-Cuoi ky'!$H:$H)</f>
        <v>13</v>
      </c>
      <c r="O36" s="83">
        <f t="shared" si="2"/>
        <v>0</v>
      </c>
      <c r="Q36" s="86">
        <f t="shared" si="3"/>
        <v>-13</v>
      </c>
      <c r="R36" s="71">
        <v>18</v>
      </c>
      <c r="S36" s="51">
        <f>VLOOKUP(E36,[1]IC238!$E$133:$I$3808,5,0)</f>
        <v>18</v>
      </c>
      <c r="T36" s="40" t="str">
        <f>VLOOKUP(B36,[1]IC238!$E$133:$F$3808,2,0)</f>
        <v>Vòng bi 6004</v>
      </c>
    </row>
    <row r="37" spans="1:20" x14ac:dyDescent="0.25">
      <c r="A37" s="75">
        <f t="shared" si="0"/>
        <v>34</v>
      </c>
      <c r="B37" s="92" t="s">
        <v>150</v>
      </c>
      <c r="C37" s="77" t="s">
        <v>1491</v>
      </c>
      <c r="D37" s="78" t="s">
        <v>1589</v>
      </c>
      <c r="E37" s="92" t="s">
        <v>150</v>
      </c>
      <c r="F37" s="93">
        <v>180000</v>
      </c>
      <c r="G37" s="90" t="s">
        <v>10</v>
      </c>
      <c r="H37" s="78" t="s">
        <v>340</v>
      </c>
      <c r="I37" s="78" t="s">
        <v>452</v>
      </c>
      <c r="J37" s="78">
        <f>IFERROR(VLOOKUP(E37,'IC238-Dau ky'!E:H,4,0),0)</f>
        <v>13</v>
      </c>
      <c r="K37" s="82">
        <f>SUMIFS(NHAP!$H:$H,NHAP!$D:$D,'BANG THAM CHIEU (2)'!E37,NHAP!$K:$K,'BANG THAM CHIEU (2)'!$D$1)</f>
        <v>0</v>
      </c>
      <c r="L37" s="82">
        <f>SUMIFS('IC21'!$H:$H,'IC21'!$G:$G,'BANG THAM CHIEU (2)'!E37,'IC21'!$R:$R,'BANG THAM CHIEU (2)'!$D$1)</f>
        <v>0</v>
      </c>
      <c r="M37" s="83">
        <f t="shared" si="1"/>
        <v>13</v>
      </c>
      <c r="N37" s="84">
        <f>SUMIF('IC238-Cuoi ky'!$E:$E,'BANG THAM CHIEU (2)'!E37,'IC238-Cuoi ky'!$H:$H)</f>
        <v>13</v>
      </c>
      <c r="O37" s="83">
        <f t="shared" si="2"/>
        <v>0</v>
      </c>
      <c r="Q37" s="86">
        <f t="shared" si="3"/>
        <v>-13</v>
      </c>
      <c r="R37" s="71">
        <v>3</v>
      </c>
      <c r="S37" s="51">
        <f>VLOOKUP(E37,[1]IC238!$E$133:$I$3808,5,0)</f>
        <v>3</v>
      </c>
      <c r="T37" s="40" t="str">
        <f>VLOOKUP(B37,[1]IC238!$E$133:$F$3808,2,0)</f>
        <v>Dây curoa SPZ 900LW/3V355</v>
      </c>
    </row>
    <row r="38" spans="1:20" x14ac:dyDescent="0.25">
      <c r="A38" s="75">
        <f t="shared" si="0"/>
        <v>35</v>
      </c>
      <c r="B38" s="92" t="s">
        <v>151</v>
      </c>
      <c r="C38" s="77" t="s">
        <v>270</v>
      </c>
      <c r="D38" s="78" t="s">
        <v>1589</v>
      </c>
      <c r="E38" s="92" t="s">
        <v>151</v>
      </c>
      <c r="F38" s="93">
        <v>50000</v>
      </c>
      <c r="G38" s="90" t="s">
        <v>10</v>
      </c>
      <c r="H38" s="78" t="s">
        <v>341</v>
      </c>
      <c r="I38" s="78" t="s">
        <v>452</v>
      </c>
      <c r="J38" s="78">
        <f>IFERROR(VLOOKUP(E38,'IC238-Dau ky'!E:H,4,0),0)</f>
        <v>18</v>
      </c>
      <c r="K38" s="82">
        <f>SUMIFS(NHAP!$H:$H,NHAP!$D:$D,'BANG THAM CHIEU (2)'!E38,NHAP!$K:$K,'BANG THAM CHIEU (2)'!$D$1)</f>
        <v>0</v>
      </c>
      <c r="L38" s="82">
        <f>SUMIFS('IC21'!$H:$H,'IC21'!$G:$G,'BANG THAM CHIEU (2)'!E38,'IC21'!$R:$R,'BANG THAM CHIEU (2)'!$D$1)</f>
        <v>0</v>
      </c>
      <c r="M38" s="83">
        <f t="shared" si="1"/>
        <v>18</v>
      </c>
      <c r="N38" s="84">
        <f>SUMIF('IC238-Cuoi ky'!$E:$E,'BANG THAM CHIEU (2)'!E38,'IC238-Cuoi ky'!$H:$H)</f>
        <v>18</v>
      </c>
      <c r="O38" s="83">
        <f t="shared" si="2"/>
        <v>0</v>
      </c>
      <c r="Q38" s="86">
        <f t="shared" si="3"/>
        <v>-18</v>
      </c>
      <c r="R38" s="71">
        <v>7</v>
      </c>
      <c r="S38" s="51">
        <f>VLOOKUP(E38,[1]IC238!$E$133:$I$3808,5,0)</f>
        <v>7</v>
      </c>
      <c r="T38" s="40" t="str">
        <f>VLOOKUP(B38,[1]IC238!$E$133:$F$3808,2,0)</f>
        <v>Dây curoa A85</v>
      </c>
    </row>
    <row r="39" spans="1:20" x14ac:dyDescent="0.25">
      <c r="A39" s="75">
        <f t="shared" si="0"/>
        <v>36</v>
      </c>
      <c r="B39" s="92" t="s">
        <v>152</v>
      </c>
      <c r="C39" s="77" t="s">
        <v>271</v>
      </c>
      <c r="D39" s="78" t="s">
        <v>1589</v>
      </c>
      <c r="E39" s="92" t="s">
        <v>152</v>
      </c>
      <c r="F39" s="93">
        <v>50000</v>
      </c>
      <c r="G39" s="90" t="s">
        <v>10</v>
      </c>
      <c r="H39" s="78" t="s">
        <v>342</v>
      </c>
      <c r="I39" s="78" t="s">
        <v>452</v>
      </c>
      <c r="J39" s="78">
        <f>IFERROR(VLOOKUP(E39,'IC238-Dau ky'!E:H,4,0),0)</f>
        <v>21</v>
      </c>
      <c r="K39" s="82">
        <f>SUMIFS(NHAP!$H:$H,NHAP!$D:$D,'BANG THAM CHIEU (2)'!E39,NHAP!$K:$K,'BANG THAM CHIEU (2)'!$D$1)</f>
        <v>0</v>
      </c>
      <c r="L39" s="82">
        <f>SUMIFS('IC21'!$H:$H,'IC21'!$G:$G,'BANG THAM CHIEU (2)'!E39,'IC21'!$R:$R,'BANG THAM CHIEU (2)'!$D$1)</f>
        <v>0</v>
      </c>
      <c r="M39" s="83">
        <f t="shared" si="1"/>
        <v>21</v>
      </c>
      <c r="N39" s="84">
        <f>SUMIF('IC238-Cuoi ky'!$E:$E,'BANG THAM CHIEU (2)'!E39,'IC238-Cuoi ky'!$H:$H)</f>
        <v>21</v>
      </c>
      <c r="O39" s="83">
        <f t="shared" si="2"/>
        <v>0</v>
      </c>
      <c r="Q39" s="86">
        <f t="shared" si="3"/>
        <v>-21</v>
      </c>
      <c r="R39" s="71">
        <v>6</v>
      </c>
      <c r="S39" s="51">
        <f>VLOOKUP(E39,[1]IC238!$E$133:$I$3808,5,0)</f>
        <v>6</v>
      </c>
      <c r="T39" s="40" t="str">
        <f>VLOOKUP(B39,[1]IC238!$E$133:$F$3808,2,0)</f>
        <v>Dây curoa A84</v>
      </c>
    </row>
    <row r="40" spans="1:20" x14ac:dyDescent="0.25">
      <c r="A40" s="75">
        <f t="shared" si="0"/>
        <v>37</v>
      </c>
      <c r="B40" s="92" t="s">
        <v>153</v>
      </c>
      <c r="C40" s="88" t="s">
        <v>2521</v>
      </c>
      <c r="D40" s="78" t="s">
        <v>1537</v>
      </c>
      <c r="E40" s="92" t="s">
        <v>153</v>
      </c>
      <c r="F40" s="93">
        <v>48300</v>
      </c>
      <c r="G40" s="90" t="s">
        <v>10</v>
      </c>
      <c r="H40" s="78" t="s">
        <v>343</v>
      </c>
      <c r="I40" s="78" t="s">
        <v>448</v>
      </c>
      <c r="J40" s="78">
        <f>IFERROR(VLOOKUP(E40,'IC238-Dau ky'!E:H,4,0),0)</f>
        <v>96</v>
      </c>
      <c r="K40" s="82">
        <f>SUMIFS(NHAP!$H:$H,NHAP!$D:$D,'BANG THAM CHIEU (2)'!E40,NHAP!$K:$K,'BANG THAM CHIEU (2)'!$D$1)</f>
        <v>0</v>
      </c>
      <c r="L40" s="82">
        <f>SUMIFS('IC21'!$H:$H,'IC21'!$G:$G,'BANG THAM CHIEU (2)'!E40,'IC21'!$R:$R,'BANG THAM CHIEU (2)'!$D$1)</f>
        <v>0</v>
      </c>
      <c r="M40" s="83">
        <f t="shared" si="1"/>
        <v>96</v>
      </c>
      <c r="N40" s="84">
        <f>SUMIF('IC238-Cuoi ky'!$E:$E,'BANG THAM CHIEU (2)'!E40,'IC238-Cuoi ky'!$H:$H)</f>
        <v>96</v>
      </c>
      <c r="O40" s="83">
        <f t="shared" si="2"/>
        <v>0</v>
      </c>
      <c r="Q40" s="86">
        <f t="shared" si="3"/>
        <v>-96</v>
      </c>
      <c r="R40" s="94">
        <v>210</v>
      </c>
      <c r="S40" s="51">
        <f>VLOOKUP(E40,[1]IC238!$E$133:$I$3808,5,0)</f>
        <v>214</v>
      </c>
      <c r="T40" s="40" t="str">
        <f>VLOOKUP(B40,[1]IC238!$E$133:$F$3808,2,0)</f>
        <v>Cupla Nitto - Nhật model: 50PN (đầu dương)</v>
      </c>
    </row>
    <row r="41" spans="1:20" x14ac:dyDescent="0.25">
      <c r="A41" s="75">
        <f t="shared" si="0"/>
        <v>38</v>
      </c>
      <c r="B41" s="92" t="s">
        <v>154</v>
      </c>
      <c r="C41" s="77" t="s">
        <v>273</v>
      </c>
      <c r="D41" s="78" t="s">
        <v>1594</v>
      </c>
      <c r="E41" s="92" t="s">
        <v>154</v>
      </c>
      <c r="F41" s="93">
        <v>200000</v>
      </c>
      <c r="G41" s="90" t="s">
        <v>304</v>
      </c>
      <c r="H41" s="78" t="s">
        <v>344</v>
      </c>
      <c r="I41" s="78" t="s">
        <v>455</v>
      </c>
      <c r="J41" s="78">
        <f>IFERROR(VLOOKUP(E41,'IC238-Dau ky'!E:H,4,0),0)</f>
        <v>0</v>
      </c>
      <c r="K41" s="82">
        <f>SUMIFS(NHAP!$H:$H,NHAP!$D:$D,'BANG THAM CHIEU (2)'!E41,NHAP!$K:$K,'BANG THAM CHIEU (2)'!$D$1)</f>
        <v>0</v>
      </c>
      <c r="L41" s="82">
        <f>SUMIFS('IC21'!$H:$H,'IC21'!$G:$G,'BANG THAM CHIEU (2)'!E41,'IC21'!$R:$R,'BANG THAM CHIEU (2)'!$D$1)</f>
        <v>0</v>
      </c>
      <c r="M41" s="83">
        <f t="shared" si="1"/>
        <v>0</v>
      </c>
      <c r="N41" s="84">
        <f>SUMIF('IC238-Cuoi ky'!$E:$E,'BANG THAM CHIEU (2)'!E41,'IC238-Cuoi ky'!$H:$H)</f>
        <v>0</v>
      </c>
      <c r="O41" s="83">
        <f t="shared" si="2"/>
        <v>0</v>
      </c>
      <c r="Q41" s="86">
        <f t="shared" si="3"/>
        <v>0</v>
      </c>
      <c r="R41" s="71">
        <v>2</v>
      </c>
      <c r="S41" s="51">
        <f>VLOOKUP(E41,[1]IC238!$E$133:$I$3808,5,0)</f>
        <v>2</v>
      </c>
      <c r="T41" s="40" t="str">
        <f>VLOOKUP(B41,[1]IC238!$E$133:$F$3808,2,0)</f>
        <v>Van gas an toàn</v>
      </c>
    </row>
    <row r="42" spans="1:20" x14ac:dyDescent="0.25">
      <c r="A42" s="75">
        <f t="shared" si="0"/>
        <v>39</v>
      </c>
      <c r="B42" s="92" t="s">
        <v>155</v>
      </c>
      <c r="C42" s="88" t="s">
        <v>2140</v>
      </c>
      <c r="D42" s="78" t="s">
        <v>1592</v>
      </c>
      <c r="E42" s="92" t="s">
        <v>155</v>
      </c>
      <c r="F42" s="93">
        <v>7800000</v>
      </c>
      <c r="G42" s="90" t="s">
        <v>2464</v>
      </c>
      <c r="H42" s="78" t="s">
        <v>345</v>
      </c>
      <c r="I42" s="78" t="s">
        <v>455</v>
      </c>
      <c r="J42" s="78">
        <f>IFERROR(VLOOKUP(E42,'IC238-Dau ky'!E:H,4,0),0)</f>
        <v>0</v>
      </c>
      <c r="K42" s="82">
        <f>SUMIFS(NHAP!$H:$H,NHAP!$D:$D,'BANG THAM CHIEU (2)'!E42,NHAP!$K:$K,'BANG THAM CHIEU (2)'!$D$1)</f>
        <v>0</v>
      </c>
      <c r="L42" s="82">
        <f>SUMIFS('IC21'!$H:$H,'IC21'!$G:$G,'BANG THAM CHIEU (2)'!E42,'IC21'!$R:$R,'BANG THAM CHIEU (2)'!$D$1)</f>
        <v>0</v>
      </c>
      <c r="M42" s="83">
        <f t="shared" si="1"/>
        <v>0</v>
      </c>
      <c r="N42" s="84">
        <f>SUMIF('IC238-Cuoi ky'!$E:$E,'BANG THAM CHIEU (2)'!E42,'IC238-Cuoi ky'!$H:$H)</f>
        <v>0</v>
      </c>
      <c r="O42" s="83">
        <f t="shared" si="2"/>
        <v>0</v>
      </c>
      <c r="Q42" s="86">
        <f t="shared" si="3"/>
        <v>0</v>
      </c>
      <c r="R42" s="71">
        <v>1</v>
      </c>
      <c r="S42" s="51" t="e">
        <f>VLOOKUP(E42,[1]IC238!$E$133:$I$3808,5,0)</f>
        <v>#N/A</v>
      </c>
      <c r="T42" s="40" t="e">
        <f>VLOOKUP(B42,[1]IC238!$E$133:$F$3808,2,0)</f>
        <v>#N/A</v>
      </c>
    </row>
    <row r="43" spans="1:20" x14ac:dyDescent="0.25">
      <c r="A43" s="75">
        <f t="shared" si="0"/>
        <v>40</v>
      </c>
      <c r="B43" s="92" t="s">
        <v>156</v>
      </c>
      <c r="C43" s="77" t="s">
        <v>1621</v>
      </c>
      <c r="D43" s="78" t="s">
        <v>1537</v>
      </c>
      <c r="E43" s="92" t="s">
        <v>156</v>
      </c>
      <c r="F43" s="93">
        <v>30000</v>
      </c>
      <c r="G43" s="90" t="s">
        <v>10</v>
      </c>
      <c r="H43" s="78" t="s">
        <v>346</v>
      </c>
      <c r="I43" s="78" t="s">
        <v>455</v>
      </c>
      <c r="J43" s="78">
        <f>IFERROR(VLOOKUP(E43,'IC238-Dau ky'!E:H,4,0),0)</f>
        <v>53</v>
      </c>
      <c r="K43" s="82">
        <f>SUMIFS(NHAP!$H:$H,NHAP!$D:$D,'BANG THAM CHIEU (2)'!E43,NHAP!$K:$K,'BANG THAM CHIEU (2)'!$D$1)</f>
        <v>0</v>
      </c>
      <c r="L43" s="82">
        <f>SUMIFS('IC21'!$H:$H,'IC21'!$G:$G,'BANG THAM CHIEU (2)'!E43,'IC21'!$R:$R,'BANG THAM CHIEU (2)'!$D$1)</f>
        <v>0</v>
      </c>
      <c r="M43" s="83">
        <f t="shared" si="1"/>
        <v>53</v>
      </c>
      <c r="N43" s="84">
        <f>SUMIF('IC238-Cuoi ky'!$E:$E,'BANG THAM CHIEU (2)'!E43,'IC238-Cuoi ky'!$H:$H)</f>
        <v>53</v>
      </c>
      <c r="O43" s="83">
        <f t="shared" si="2"/>
        <v>0</v>
      </c>
      <c r="Q43" s="86">
        <f t="shared" si="3"/>
        <v>-53</v>
      </c>
      <c r="R43" s="71">
        <v>1</v>
      </c>
      <c r="S43" s="51">
        <f>VLOOKUP(E43,[1]IC238!$E$133:$I$3808,5,0)</f>
        <v>1</v>
      </c>
      <c r="T43" s="40" t="str">
        <f>VLOOKUP(B43,[1]IC238!$E$133:$F$3808,2,0)</f>
        <v>Đầu zắc hơi âm ф 34</v>
      </c>
    </row>
    <row r="44" spans="1:20" x14ac:dyDescent="0.25">
      <c r="A44" s="75">
        <f t="shared" si="0"/>
        <v>41</v>
      </c>
      <c r="B44" s="92" t="s">
        <v>157</v>
      </c>
      <c r="C44" s="77" t="s">
        <v>1471</v>
      </c>
      <c r="D44" s="78" t="s">
        <v>97</v>
      </c>
      <c r="E44" s="92" t="s">
        <v>157</v>
      </c>
      <c r="F44" s="93">
        <v>100000</v>
      </c>
      <c r="G44" s="90" t="s">
        <v>303</v>
      </c>
      <c r="H44" s="78" t="s">
        <v>347</v>
      </c>
      <c r="I44" s="78" t="s">
        <v>455</v>
      </c>
      <c r="J44" s="78">
        <f>IFERROR(VLOOKUP(E44,'IC238-Dau ky'!E:H,4,0),0)</f>
        <v>0</v>
      </c>
      <c r="K44" s="82">
        <f>SUMIFS(NHAP!$H:$H,NHAP!$D:$D,'BANG THAM CHIEU (2)'!E44,NHAP!$K:$K,'BANG THAM CHIEU (2)'!$D$1)</f>
        <v>0</v>
      </c>
      <c r="L44" s="82">
        <f>SUMIFS('IC21'!$H:$H,'IC21'!$G:$G,'BANG THAM CHIEU (2)'!E44,'IC21'!$R:$R,'BANG THAM CHIEU (2)'!$D$1)</f>
        <v>0</v>
      </c>
      <c r="M44" s="83">
        <f t="shared" si="1"/>
        <v>0</v>
      </c>
      <c r="N44" s="84">
        <f>SUMIF('IC238-Cuoi ky'!$E:$E,'BANG THAM CHIEU (2)'!E44,'IC238-Cuoi ky'!$H:$H)</f>
        <v>0</v>
      </c>
      <c r="O44" s="83">
        <f t="shared" si="2"/>
        <v>0</v>
      </c>
      <c r="Q44" s="86">
        <f t="shared" si="3"/>
        <v>0</v>
      </c>
      <c r="R44" s="71">
        <v>6</v>
      </c>
      <c r="S44" s="51">
        <f>VLOOKUP(E44,[1]IC238!$E$133:$I$3808,5,0)</f>
        <v>6</v>
      </c>
      <c r="T44" s="40" t="str">
        <f>VLOOKUP(B44,[1]IC238!$E$133:$F$3808,2,0)</f>
        <v>Tụ điện paragon 45µF± 5% 250VAC</v>
      </c>
    </row>
    <row r="45" spans="1:20" x14ac:dyDescent="0.25">
      <c r="A45" s="75">
        <f t="shared" si="0"/>
        <v>42</v>
      </c>
      <c r="B45" s="92" t="s">
        <v>158</v>
      </c>
      <c r="C45" s="88" t="s">
        <v>1492</v>
      </c>
      <c r="D45" s="78" t="s">
        <v>1540</v>
      </c>
      <c r="E45" s="92" t="s">
        <v>158</v>
      </c>
      <c r="F45" s="93">
        <v>222500</v>
      </c>
      <c r="G45" s="90" t="s">
        <v>303</v>
      </c>
      <c r="H45" s="78" t="s">
        <v>348</v>
      </c>
      <c r="I45" s="78" t="s">
        <v>448</v>
      </c>
      <c r="J45" s="78">
        <f>IFERROR(VLOOKUP(E45,'IC238-Dau ky'!E:H,4,0),0)</f>
        <v>20</v>
      </c>
      <c r="K45" s="82">
        <f>SUMIFS(NHAP!$H:$H,NHAP!$D:$D,'BANG THAM CHIEU (2)'!E45,NHAP!$K:$K,'BANG THAM CHIEU (2)'!$D$1)</f>
        <v>0</v>
      </c>
      <c r="L45" s="82">
        <f>SUMIFS('IC21'!$H:$H,'IC21'!$G:$G,'BANG THAM CHIEU (2)'!E45,'IC21'!$R:$R,'BANG THAM CHIEU (2)'!$D$1)</f>
        <v>0</v>
      </c>
      <c r="M45" s="83">
        <f t="shared" si="1"/>
        <v>20</v>
      </c>
      <c r="N45" s="84">
        <f>SUMIF('IC238-Cuoi ky'!$E:$E,'BANG THAM CHIEU (2)'!E45,'IC238-Cuoi ky'!$H:$H)</f>
        <v>20</v>
      </c>
      <c r="O45" s="83">
        <f t="shared" si="2"/>
        <v>0</v>
      </c>
      <c r="Q45" s="86">
        <f t="shared" si="3"/>
        <v>-20</v>
      </c>
      <c r="R45" s="71">
        <v>18</v>
      </c>
      <c r="S45" s="51">
        <f>VLOOKUP(E45,[1]IC238!$E$133:$I$3808,5,0)</f>
        <v>18</v>
      </c>
      <c r="T45" s="40" t="str">
        <f>VLOOKUP(B45,[1]IC238!$E$133:$F$3808,2,0)</f>
        <v>Đầu nối dương Schneider PKE32M423 32A-6H/200-250</v>
      </c>
    </row>
    <row r="46" spans="1:20" x14ac:dyDescent="0.25">
      <c r="A46" s="75">
        <f t="shared" si="0"/>
        <v>43</v>
      </c>
      <c r="B46" s="92" t="s">
        <v>159</v>
      </c>
      <c r="C46" s="77" t="s">
        <v>2417</v>
      </c>
      <c r="D46" s="78" t="s">
        <v>1548</v>
      </c>
      <c r="E46" s="92" t="s">
        <v>159</v>
      </c>
      <c r="F46" s="93">
        <v>150000</v>
      </c>
      <c r="G46" s="90" t="s">
        <v>303</v>
      </c>
      <c r="H46" s="78" t="s">
        <v>349</v>
      </c>
      <c r="I46" s="78" t="s">
        <v>455</v>
      </c>
      <c r="J46" s="78">
        <f>IFERROR(VLOOKUP(E46,'IC238-Dau ky'!E:H,4,0),0)</f>
        <v>10</v>
      </c>
      <c r="K46" s="82">
        <f>SUMIFS(NHAP!$H:$H,NHAP!$D:$D,'BANG THAM CHIEU (2)'!E46,NHAP!$K:$K,'BANG THAM CHIEU (2)'!$D$1)</f>
        <v>0</v>
      </c>
      <c r="L46" s="82">
        <f>SUMIFS('IC21'!$H:$H,'IC21'!$G:$G,'BANG THAM CHIEU (2)'!E46,'IC21'!$R:$R,'BANG THAM CHIEU (2)'!$D$1)</f>
        <v>0</v>
      </c>
      <c r="M46" s="83">
        <f t="shared" si="1"/>
        <v>10</v>
      </c>
      <c r="N46" s="84">
        <f>SUMIF('IC238-Cuoi ky'!$E:$E,'BANG THAM CHIEU (2)'!E46,'IC238-Cuoi ky'!$H:$H)</f>
        <v>10</v>
      </c>
      <c r="O46" s="83">
        <f t="shared" si="2"/>
        <v>0</v>
      </c>
      <c r="Q46" s="86">
        <f t="shared" si="3"/>
        <v>-10</v>
      </c>
      <c r="R46" s="71">
        <v>3</v>
      </c>
      <c r="S46" s="51">
        <f>VLOOKUP(E46,[1]IC238!$E$133:$I$3808,5,0)</f>
        <v>3</v>
      </c>
      <c r="T46" s="40" t="str">
        <f>VLOOKUP(B46,[1]IC238!$E$133:$F$3808,2,0)</f>
        <v>Aptomat 32A - 3 tép hiệu Schnieder</v>
      </c>
    </row>
    <row r="47" spans="1:20" x14ac:dyDescent="0.25">
      <c r="A47" s="75">
        <f t="shared" si="0"/>
        <v>44</v>
      </c>
      <c r="B47" s="92" t="s">
        <v>160</v>
      </c>
      <c r="C47" s="77" t="s">
        <v>2418</v>
      </c>
      <c r="D47" s="78" t="s">
        <v>1548</v>
      </c>
      <c r="E47" s="92" t="s">
        <v>160</v>
      </c>
      <c r="F47" s="93">
        <v>150000</v>
      </c>
      <c r="G47" s="90" t="s">
        <v>303</v>
      </c>
      <c r="H47" s="78" t="s">
        <v>350</v>
      </c>
      <c r="I47" s="78" t="s">
        <v>455</v>
      </c>
      <c r="J47" s="78">
        <f>IFERROR(VLOOKUP(E47,'IC238-Dau ky'!E:H,4,0),0)</f>
        <v>8</v>
      </c>
      <c r="K47" s="82">
        <f>SUMIFS(NHAP!$H:$H,NHAP!$D:$D,'BANG THAM CHIEU (2)'!E47,NHAP!$K:$K,'BANG THAM CHIEU (2)'!$D$1)</f>
        <v>0</v>
      </c>
      <c r="L47" s="82">
        <f>SUMIFS('IC21'!$H:$H,'IC21'!$G:$G,'BANG THAM CHIEU (2)'!E47,'IC21'!$R:$R,'BANG THAM CHIEU (2)'!$D$1)</f>
        <v>0</v>
      </c>
      <c r="M47" s="83">
        <f t="shared" si="1"/>
        <v>8</v>
      </c>
      <c r="N47" s="84">
        <f>SUMIF('IC238-Cuoi ky'!$E:$E,'BANG THAM CHIEU (2)'!E47,'IC238-Cuoi ky'!$H:$H)</f>
        <v>8</v>
      </c>
      <c r="O47" s="83">
        <f t="shared" si="2"/>
        <v>0</v>
      </c>
      <c r="Q47" s="86">
        <f t="shared" si="3"/>
        <v>-8</v>
      </c>
      <c r="R47" s="71">
        <v>0</v>
      </c>
      <c r="S47" s="51" t="e">
        <f>VLOOKUP(E47,[1]IC238!$E$133:$I$3808,5,0)</f>
        <v>#N/A</v>
      </c>
      <c r="T47" s="40" t="e">
        <f>VLOOKUP(B47,[1]IC238!$E$133:$F$3808,2,0)</f>
        <v>#N/A</v>
      </c>
    </row>
    <row r="48" spans="1:20" x14ac:dyDescent="0.25">
      <c r="A48" s="75">
        <f t="shared" si="0"/>
        <v>45</v>
      </c>
      <c r="B48" s="92" t="s">
        <v>161</v>
      </c>
      <c r="C48" s="77" t="s">
        <v>1499</v>
      </c>
      <c r="D48" s="78" t="s">
        <v>1593</v>
      </c>
      <c r="E48" s="92" t="s">
        <v>161</v>
      </c>
      <c r="F48" s="93">
        <v>1250000</v>
      </c>
      <c r="G48" s="90" t="s">
        <v>2467</v>
      </c>
      <c r="H48" s="78" t="s">
        <v>351</v>
      </c>
      <c r="I48" s="78" t="s">
        <v>455</v>
      </c>
      <c r="J48" s="78">
        <f>IFERROR(VLOOKUP(E48,'IC238-Dau ky'!E:H,4,0),0)</f>
        <v>8</v>
      </c>
      <c r="K48" s="82">
        <f>SUMIFS(NHAP!$H:$H,NHAP!$D:$D,'BANG THAM CHIEU (2)'!E48,NHAP!$K:$K,'BANG THAM CHIEU (2)'!$D$1)</f>
        <v>0</v>
      </c>
      <c r="L48" s="82">
        <f>SUMIFS('IC21'!$H:$H,'IC21'!$G:$G,'BANG THAM CHIEU (2)'!E48,'IC21'!$R:$R,'BANG THAM CHIEU (2)'!$D$1)</f>
        <v>0</v>
      </c>
      <c r="M48" s="83">
        <f t="shared" si="1"/>
        <v>8</v>
      </c>
      <c r="N48" s="84">
        <f>SUMIF('IC238-Cuoi ky'!$E:$E,'BANG THAM CHIEU (2)'!E48,'IC238-Cuoi ky'!$H:$H)</f>
        <v>8</v>
      </c>
      <c r="O48" s="83">
        <f t="shared" si="2"/>
        <v>0</v>
      </c>
      <c r="Q48" s="86">
        <f t="shared" si="3"/>
        <v>-8</v>
      </c>
      <c r="R48" s="71">
        <v>0</v>
      </c>
      <c r="S48" s="51" t="e">
        <f>VLOOKUP(E48,[1]IC238!$E$133:$I$3808,5,0)</f>
        <v>#N/A</v>
      </c>
      <c r="T48" s="40" t="e">
        <f>VLOOKUP(B48,[1]IC238!$E$133:$F$3808,2,0)</f>
        <v>#N/A</v>
      </c>
    </row>
    <row r="49" spans="1:20" x14ac:dyDescent="0.25">
      <c r="A49" s="75">
        <f t="shared" si="0"/>
        <v>46</v>
      </c>
      <c r="B49" s="92" t="s">
        <v>162</v>
      </c>
      <c r="C49" s="88" t="s">
        <v>2459</v>
      </c>
      <c r="D49" s="78" t="s">
        <v>1594</v>
      </c>
      <c r="E49" s="92" t="s">
        <v>162</v>
      </c>
      <c r="F49" s="93">
        <v>7000000</v>
      </c>
      <c r="G49" s="90" t="s">
        <v>2464</v>
      </c>
      <c r="H49" s="78" t="s">
        <v>352</v>
      </c>
      <c r="I49" s="78" t="s">
        <v>455</v>
      </c>
      <c r="J49" s="78">
        <f>IFERROR(VLOOKUP(E49,'IC238-Dau ky'!E:H,4,0),0)</f>
        <v>0</v>
      </c>
      <c r="K49" s="82">
        <f>SUMIFS(NHAP!$H:$H,NHAP!$D:$D,'BANG THAM CHIEU (2)'!E49,NHAP!$K:$K,'BANG THAM CHIEU (2)'!$D$1)</f>
        <v>0</v>
      </c>
      <c r="L49" s="82">
        <f>SUMIFS('IC21'!$H:$H,'IC21'!$G:$G,'BANG THAM CHIEU (2)'!E49,'IC21'!$R:$R,'BANG THAM CHIEU (2)'!$D$1)</f>
        <v>0</v>
      </c>
      <c r="M49" s="83">
        <f t="shared" si="1"/>
        <v>0</v>
      </c>
      <c r="N49" s="84">
        <f>SUMIF('IC238-Cuoi ky'!$E:$E,'BANG THAM CHIEU (2)'!E49,'IC238-Cuoi ky'!$H:$H)</f>
        <v>0</v>
      </c>
      <c r="O49" s="83">
        <f t="shared" si="2"/>
        <v>0</v>
      </c>
      <c r="Q49" s="86">
        <f t="shared" si="3"/>
        <v>0</v>
      </c>
      <c r="R49" s="71">
        <v>3</v>
      </c>
      <c r="S49" s="51">
        <f>VLOOKUP(E49,[1]IC238!$E$133:$I$3808,5,0)</f>
        <v>3</v>
      </c>
      <c r="T49" s="40" t="str">
        <f>VLOOKUP(B49,[1]IC238!$E$133:$F$3808,2,0)</f>
        <v>F/O filter unloader valve kit Mode: 2901146300</v>
      </c>
    </row>
    <row r="50" spans="1:20" x14ac:dyDescent="0.25">
      <c r="A50" s="75">
        <f t="shared" si="0"/>
        <v>47</v>
      </c>
      <c r="B50" s="92" t="s">
        <v>163</v>
      </c>
      <c r="C50" s="77" t="s">
        <v>2151</v>
      </c>
      <c r="D50" s="78" t="s">
        <v>1594</v>
      </c>
      <c r="E50" s="92" t="s">
        <v>163</v>
      </c>
      <c r="F50" s="93">
        <v>2000000</v>
      </c>
      <c r="G50" s="90" t="s">
        <v>2467</v>
      </c>
      <c r="H50" s="78" t="s">
        <v>2486</v>
      </c>
      <c r="I50" s="78" t="s">
        <v>455</v>
      </c>
      <c r="J50" s="78">
        <f>IFERROR(VLOOKUP(E50,'IC238-Dau ky'!E:H,4,0),0)</f>
        <v>7</v>
      </c>
      <c r="K50" s="82">
        <f>SUMIFS(NHAP!$H:$H,NHAP!$D:$D,'BANG THAM CHIEU (2)'!E50,NHAP!$K:$K,'BANG THAM CHIEU (2)'!$D$1)</f>
        <v>0</v>
      </c>
      <c r="L50" s="82">
        <f>SUMIFS('IC21'!$H:$H,'IC21'!$G:$G,'BANG THAM CHIEU (2)'!E50,'IC21'!$R:$R,'BANG THAM CHIEU (2)'!$D$1)</f>
        <v>0</v>
      </c>
      <c r="M50" s="83">
        <f t="shared" si="1"/>
        <v>7</v>
      </c>
      <c r="N50" s="84">
        <f>SUMIF('IC238-Cuoi ky'!$E:$E,'BANG THAM CHIEU (2)'!E50,'IC238-Cuoi ky'!$H:$H)</f>
        <v>7</v>
      </c>
      <c r="O50" s="83">
        <f t="shared" si="2"/>
        <v>0</v>
      </c>
      <c r="Q50" s="86">
        <f t="shared" si="3"/>
        <v>-7</v>
      </c>
      <c r="R50" s="71">
        <v>1</v>
      </c>
      <c r="S50" s="51">
        <f>VLOOKUP(E50,[1]IC238!$E$133:$I$3808,5,0)</f>
        <v>1</v>
      </c>
      <c r="T50" s="40" t="str">
        <f>VLOOKUP(B50,[1]IC238!$E$133:$F$3808,2,0)</f>
        <v>Bộ chuyển đổi tự động ngắt nhiệt độ/ Tem sensor Adapter Probe</v>
      </c>
    </row>
    <row r="51" spans="1:20" x14ac:dyDescent="0.25">
      <c r="A51" s="75">
        <f t="shared" si="0"/>
        <v>48</v>
      </c>
      <c r="B51" s="92" t="s">
        <v>164</v>
      </c>
      <c r="C51" s="77" t="s">
        <v>2152</v>
      </c>
      <c r="D51" s="78" t="s">
        <v>1594</v>
      </c>
      <c r="E51" s="92" t="s">
        <v>164</v>
      </c>
      <c r="F51" s="93">
        <v>1500000</v>
      </c>
      <c r="G51" s="90" t="s">
        <v>304</v>
      </c>
      <c r="H51" s="78" t="s">
        <v>353</v>
      </c>
      <c r="I51" s="78" t="s">
        <v>455</v>
      </c>
      <c r="J51" s="78">
        <f>IFERROR(VLOOKUP(E51,'IC238-Dau ky'!E:H,4,0),0)</f>
        <v>0</v>
      </c>
      <c r="K51" s="82">
        <f>SUMIFS(NHAP!$H:$H,NHAP!$D:$D,'BANG THAM CHIEU (2)'!E51,NHAP!$K:$K,'BANG THAM CHIEU (2)'!$D$1)</f>
        <v>0</v>
      </c>
      <c r="L51" s="82">
        <f>SUMIFS('IC21'!$H:$H,'IC21'!$G:$G,'BANG THAM CHIEU (2)'!E51,'IC21'!$R:$R,'BANG THAM CHIEU (2)'!$D$1)</f>
        <v>0</v>
      </c>
      <c r="M51" s="83">
        <f t="shared" si="1"/>
        <v>0</v>
      </c>
      <c r="N51" s="84">
        <f>SUMIF('IC238-Cuoi ky'!$E:$E,'BANG THAM CHIEU (2)'!E51,'IC238-Cuoi ky'!$H:$H)</f>
        <v>0</v>
      </c>
      <c r="O51" s="83">
        <f t="shared" si="2"/>
        <v>0</v>
      </c>
      <c r="Q51" s="86">
        <f t="shared" si="3"/>
        <v>0</v>
      </c>
      <c r="R51" s="71">
        <v>1</v>
      </c>
      <c r="S51" s="51">
        <f>VLOOKUP(E51,[1]IC238!$E$133:$I$3808,5,0)</f>
        <v>1</v>
      </c>
      <c r="T51" s="40" t="str">
        <f>VLOOKUP(B51,[1]IC238!$E$133:$F$3808,2,0)</f>
        <v>Cảm biến bình gas/ Tem sensor set</v>
      </c>
    </row>
    <row r="52" spans="1:20" x14ac:dyDescent="0.25">
      <c r="A52" s="75">
        <f t="shared" si="0"/>
        <v>49</v>
      </c>
      <c r="B52" s="92" t="s">
        <v>165</v>
      </c>
      <c r="C52" s="88" t="s">
        <v>1613</v>
      </c>
      <c r="D52" s="78" t="s">
        <v>108</v>
      </c>
      <c r="E52" s="92" t="s">
        <v>165</v>
      </c>
      <c r="F52" s="93">
        <v>300000</v>
      </c>
      <c r="G52" s="90" t="s">
        <v>303</v>
      </c>
      <c r="H52" s="78" t="s">
        <v>354</v>
      </c>
      <c r="I52" s="78" t="s">
        <v>455</v>
      </c>
      <c r="J52" s="78">
        <f>IFERROR(VLOOKUP(E52,'IC238-Dau ky'!E:H,4,0),0)</f>
        <v>0</v>
      </c>
      <c r="K52" s="82">
        <f>SUMIFS(NHAP!$H:$H,NHAP!$D:$D,'BANG THAM CHIEU (2)'!E52,NHAP!$K:$K,'BANG THAM CHIEU (2)'!$D$1)</f>
        <v>0</v>
      </c>
      <c r="L52" s="82">
        <f>SUMIFS('IC21'!$H:$H,'IC21'!$G:$G,'BANG THAM CHIEU (2)'!E52,'IC21'!$R:$R,'BANG THAM CHIEU (2)'!$D$1)</f>
        <v>0</v>
      </c>
      <c r="M52" s="83">
        <f t="shared" si="1"/>
        <v>0</v>
      </c>
      <c r="N52" s="84">
        <f>SUMIF('IC238-Cuoi ky'!$E:$E,'BANG THAM CHIEU (2)'!E52,'IC238-Cuoi ky'!$H:$H)</f>
        <v>0</v>
      </c>
      <c r="O52" s="83">
        <f t="shared" si="2"/>
        <v>0</v>
      </c>
      <c r="Q52" s="86">
        <f t="shared" si="3"/>
        <v>0</v>
      </c>
      <c r="R52" s="71">
        <v>5</v>
      </c>
      <c r="S52" s="51">
        <f>VLOOKUP(E52,[1]IC238!$E$133:$I$3808,5,0)</f>
        <v>5</v>
      </c>
      <c r="T52" s="40" t="str">
        <f>VLOOKUP(B52,[1]IC238!$E$133:$F$3808,2,0)</f>
        <v>Rơ le áp HS-210</v>
      </c>
    </row>
    <row r="53" spans="1:20" x14ac:dyDescent="0.25">
      <c r="A53" s="75">
        <f t="shared" si="0"/>
        <v>50</v>
      </c>
      <c r="B53" s="92" t="s">
        <v>166</v>
      </c>
      <c r="C53" s="77" t="s">
        <v>2153</v>
      </c>
      <c r="D53" s="78" t="s">
        <v>1594</v>
      </c>
      <c r="E53" s="92" t="s">
        <v>166</v>
      </c>
      <c r="F53" s="93">
        <v>1000000</v>
      </c>
      <c r="G53" s="90" t="s">
        <v>304</v>
      </c>
      <c r="H53" s="78" t="s">
        <v>355</v>
      </c>
      <c r="I53" s="78" t="s">
        <v>455</v>
      </c>
      <c r="J53" s="78">
        <f>IFERROR(VLOOKUP(E53,'IC238-Dau ky'!E:H,4,0),0)</f>
        <v>0</v>
      </c>
      <c r="K53" s="82">
        <f>SUMIFS(NHAP!$H:$H,NHAP!$D:$D,'BANG THAM CHIEU (2)'!E53,NHAP!$K:$K,'BANG THAM CHIEU (2)'!$D$1)</f>
        <v>0</v>
      </c>
      <c r="L53" s="82">
        <f>SUMIFS('IC21'!$H:$H,'IC21'!$G:$G,'BANG THAM CHIEU (2)'!E53,'IC21'!$R:$R,'BANG THAM CHIEU (2)'!$D$1)</f>
        <v>0</v>
      </c>
      <c r="M53" s="83">
        <f t="shared" si="1"/>
        <v>0</v>
      </c>
      <c r="N53" s="84">
        <f>SUMIF('IC238-Cuoi ky'!$E:$E,'BANG THAM CHIEU (2)'!E53,'IC238-Cuoi ky'!$H:$H)</f>
        <v>0</v>
      </c>
      <c r="O53" s="83">
        <f t="shared" si="2"/>
        <v>0</v>
      </c>
      <c r="Q53" s="86">
        <f t="shared" si="3"/>
        <v>0</v>
      </c>
      <c r="R53" s="71">
        <v>1</v>
      </c>
      <c r="S53" s="51">
        <f>VLOOKUP(E53,[1]IC238!$E$133:$I$3808,5,0)</f>
        <v>1</v>
      </c>
      <c r="T53" s="40" t="str">
        <f>VLOOKUP(B53,[1]IC238!$E$133:$F$3808,2,0)</f>
        <v>Thiết bị đóng ngắt nhiệt độ/ Thermostat</v>
      </c>
    </row>
    <row r="54" spans="1:20" x14ac:dyDescent="0.25">
      <c r="A54" s="75">
        <f t="shared" si="0"/>
        <v>51</v>
      </c>
      <c r="B54" s="92" t="s">
        <v>167</v>
      </c>
      <c r="C54" s="77" t="s">
        <v>2150</v>
      </c>
      <c r="D54" s="78" t="s">
        <v>1594</v>
      </c>
      <c r="E54" s="92" t="s">
        <v>167</v>
      </c>
      <c r="F54" s="93">
        <v>185000</v>
      </c>
      <c r="G54" s="90" t="s">
        <v>304</v>
      </c>
      <c r="H54" s="78" t="s">
        <v>356</v>
      </c>
      <c r="I54" s="78" t="s">
        <v>448</v>
      </c>
      <c r="J54" s="78">
        <f>IFERROR(VLOOKUP(E54,'IC238-Dau ky'!E:H,4,0),0)</f>
        <v>0</v>
      </c>
      <c r="K54" s="82">
        <f>SUMIFS(NHAP!$H:$H,NHAP!$D:$D,'BANG THAM CHIEU (2)'!E54,NHAP!$K:$K,'BANG THAM CHIEU (2)'!$D$1)</f>
        <v>0</v>
      </c>
      <c r="L54" s="82">
        <f>SUMIFS('IC21'!$H:$H,'IC21'!$G:$G,'BANG THAM CHIEU (2)'!E54,'IC21'!$R:$R,'BANG THAM CHIEU (2)'!$D$1)</f>
        <v>0</v>
      </c>
      <c r="M54" s="83">
        <f t="shared" si="1"/>
        <v>0</v>
      </c>
      <c r="N54" s="84">
        <f>SUMIF('IC238-Cuoi ky'!$E:$E,'BANG THAM CHIEU (2)'!E54,'IC238-Cuoi ky'!$H:$H)</f>
        <v>0</v>
      </c>
      <c r="O54" s="83">
        <f t="shared" si="2"/>
        <v>0</v>
      </c>
      <c r="Q54" s="86">
        <f t="shared" si="3"/>
        <v>0</v>
      </c>
      <c r="R54" s="71">
        <v>2</v>
      </c>
      <c r="S54" s="51">
        <f>VLOOKUP(E54,[1]IC238!$E$133:$I$3808,5,0)</f>
        <v>2</v>
      </c>
      <c r="T54" s="40" t="str">
        <f>VLOOKUP(B54,[1]IC238!$E$133:$F$3808,2,0)</f>
        <v>Bộ mồi lửa H.S.I Igniter and Flame Probe</v>
      </c>
    </row>
    <row r="55" spans="1:20" x14ac:dyDescent="0.25">
      <c r="A55" s="75">
        <f t="shared" si="0"/>
        <v>52</v>
      </c>
      <c r="B55" s="92" t="s">
        <v>168</v>
      </c>
      <c r="C55" s="88" t="s">
        <v>21</v>
      </c>
      <c r="D55" s="78" t="s">
        <v>1548</v>
      </c>
      <c r="E55" s="92" t="s">
        <v>168</v>
      </c>
      <c r="F55" s="93">
        <v>361000</v>
      </c>
      <c r="G55" s="90" t="s">
        <v>303</v>
      </c>
      <c r="H55" s="78" t="s">
        <v>357</v>
      </c>
      <c r="I55" s="78" t="s">
        <v>455</v>
      </c>
      <c r="J55" s="78">
        <f>IFERROR(VLOOKUP(E55,'IC238-Dau ky'!E:H,4,0),0)</f>
        <v>6</v>
      </c>
      <c r="K55" s="82">
        <f>SUMIFS(NHAP!$H:$H,NHAP!$D:$D,'BANG THAM CHIEU (2)'!E55,NHAP!$K:$K,'BANG THAM CHIEU (2)'!$D$1)</f>
        <v>0</v>
      </c>
      <c r="L55" s="82">
        <f>SUMIFS('IC21'!$H:$H,'IC21'!$G:$G,'BANG THAM CHIEU (2)'!E55,'IC21'!$R:$R,'BANG THAM CHIEU (2)'!$D$1)</f>
        <v>0</v>
      </c>
      <c r="M55" s="83">
        <f t="shared" si="1"/>
        <v>6</v>
      </c>
      <c r="N55" s="84">
        <f>SUMIF('IC238-Cuoi ky'!$E:$E,'BANG THAM CHIEU (2)'!E55,'IC238-Cuoi ky'!$H:$H)</f>
        <v>6</v>
      </c>
      <c r="O55" s="83">
        <f t="shared" si="2"/>
        <v>0</v>
      </c>
      <c r="Q55" s="86">
        <f t="shared" si="3"/>
        <v>-6</v>
      </c>
      <c r="R55" s="71">
        <v>3</v>
      </c>
      <c r="S55" s="51">
        <f>VLOOKUP(E55,[1]IC238!$E$133:$I$3808,5,0)</f>
        <v>3</v>
      </c>
      <c r="T55" s="40" t="str">
        <f>VLOOKUP(B55,[1]IC238!$E$133:$F$3808,2,0)</f>
        <v>Công tắc hành trình XCJ103</v>
      </c>
    </row>
    <row r="56" spans="1:20" x14ac:dyDescent="0.25">
      <c r="A56" s="75">
        <f t="shared" si="0"/>
        <v>53</v>
      </c>
      <c r="B56" s="92" t="s">
        <v>169</v>
      </c>
      <c r="C56" s="88" t="s">
        <v>283</v>
      </c>
      <c r="D56" s="78" t="s">
        <v>1548</v>
      </c>
      <c r="E56" s="92" t="s">
        <v>169</v>
      </c>
      <c r="F56" s="93"/>
      <c r="G56" s="90" t="s">
        <v>968</v>
      </c>
      <c r="H56" s="78" t="s">
        <v>358</v>
      </c>
      <c r="I56" s="78" t="s">
        <v>455</v>
      </c>
      <c r="J56" s="78">
        <f>IFERROR(VLOOKUP(E56,'IC238-Dau ky'!E:H,4,0),0)</f>
        <v>2</v>
      </c>
      <c r="K56" s="82">
        <f>SUMIFS(NHAP!$H:$H,NHAP!$D:$D,'BANG THAM CHIEU (2)'!E56,NHAP!$K:$K,'BANG THAM CHIEU (2)'!$D$1)</f>
        <v>0</v>
      </c>
      <c r="L56" s="82">
        <f>SUMIFS('IC21'!$H:$H,'IC21'!$G:$G,'BANG THAM CHIEU (2)'!E56,'IC21'!$R:$R,'BANG THAM CHIEU (2)'!$D$1)</f>
        <v>0</v>
      </c>
      <c r="M56" s="83">
        <f t="shared" si="1"/>
        <v>2</v>
      </c>
      <c r="N56" s="84">
        <f>SUMIF('IC238-Cuoi ky'!$E:$E,'BANG THAM CHIEU (2)'!E56,'IC238-Cuoi ky'!$H:$H)</f>
        <v>2</v>
      </c>
      <c r="O56" s="83">
        <f t="shared" si="2"/>
        <v>0</v>
      </c>
      <c r="Q56" s="86">
        <f t="shared" si="3"/>
        <v>-2</v>
      </c>
      <c r="R56" s="71">
        <v>2</v>
      </c>
      <c r="S56" s="51">
        <f>VLOOKUP(E56,[1]IC238!$E$133:$I$3808,5,0)</f>
        <v>2</v>
      </c>
      <c r="T56" s="40" t="str">
        <f>VLOOKUP(B56,[1]IC238!$E$133:$F$3808,2,0)</f>
        <v>Đồng hồ áp suất 400Kpa</v>
      </c>
    </row>
    <row r="57" spans="1:20" x14ac:dyDescent="0.25">
      <c r="A57" s="75">
        <f t="shared" si="0"/>
        <v>54</v>
      </c>
      <c r="B57" s="92" t="s">
        <v>170</v>
      </c>
      <c r="C57" s="77" t="s">
        <v>1446</v>
      </c>
      <c r="D57" s="78" t="s">
        <v>1593</v>
      </c>
      <c r="E57" s="92" t="s">
        <v>170</v>
      </c>
      <c r="F57" s="93">
        <v>1226000</v>
      </c>
      <c r="G57" s="90" t="s">
        <v>2465</v>
      </c>
      <c r="H57" s="78" t="s">
        <v>359</v>
      </c>
      <c r="I57" s="78" t="s">
        <v>455</v>
      </c>
      <c r="J57" s="78">
        <f>IFERROR(VLOOKUP(E57,'IC238-Dau ky'!E:H,4,0),0)</f>
        <v>4</v>
      </c>
      <c r="K57" s="82">
        <f>SUMIFS(NHAP!$H:$H,NHAP!$D:$D,'BANG THAM CHIEU (2)'!E57,NHAP!$K:$K,'BANG THAM CHIEU (2)'!$D$1)</f>
        <v>0</v>
      </c>
      <c r="L57" s="82">
        <f>SUMIFS('IC21'!$H:$H,'IC21'!$G:$G,'BANG THAM CHIEU (2)'!E57,'IC21'!$R:$R,'BANG THAM CHIEU (2)'!$D$1)</f>
        <v>0</v>
      </c>
      <c r="M57" s="83">
        <f t="shared" si="1"/>
        <v>4</v>
      </c>
      <c r="N57" s="84">
        <f>SUMIF('IC238-Cuoi ky'!$E:$E,'BANG THAM CHIEU (2)'!E57,'IC238-Cuoi ky'!$H:$H)</f>
        <v>4</v>
      </c>
      <c r="O57" s="83">
        <f t="shared" si="2"/>
        <v>0</v>
      </c>
      <c r="Q57" s="86">
        <f t="shared" si="3"/>
        <v>-4</v>
      </c>
      <c r="R57" s="71">
        <v>0</v>
      </c>
      <c r="S57" s="51" t="e">
        <f>VLOOKUP(E57,[1]IC238!$E$133:$I$3808,5,0)</f>
        <v>#N/A</v>
      </c>
      <c r="T57" s="40" t="e">
        <f>VLOOKUP(B57,[1]IC238!$E$133:$F$3808,2,0)</f>
        <v>#N/A</v>
      </c>
    </row>
    <row r="58" spans="1:20" x14ac:dyDescent="0.25">
      <c r="A58" s="75">
        <f t="shared" si="0"/>
        <v>55</v>
      </c>
      <c r="B58" s="92" t="s">
        <v>171</v>
      </c>
      <c r="C58" s="88" t="s">
        <v>1405</v>
      </c>
      <c r="D58" s="78" t="s">
        <v>1593</v>
      </c>
      <c r="E58" s="92" t="s">
        <v>171</v>
      </c>
      <c r="F58" s="93"/>
      <c r="G58" s="90" t="s">
        <v>2465</v>
      </c>
      <c r="H58" s="78" t="s">
        <v>360</v>
      </c>
      <c r="I58" s="78" t="s">
        <v>455</v>
      </c>
      <c r="J58" s="78">
        <f>IFERROR(VLOOKUP(E58,'IC238-Dau ky'!E:H,4,0),0)</f>
        <v>0</v>
      </c>
      <c r="K58" s="82">
        <f>SUMIFS(NHAP!$H:$H,NHAP!$D:$D,'BANG THAM CHIEU (2)'!E58,NHAP!$K:$K,'BANG THAM CHIEU (2)'!$D$1)</f>
        <v>0</v>
      </c>
      <c r="L58" s="82">
        <f>SUMIFS('IC21'!$H:$H,'IC21'!$G:$G,'BANG THAM CHIEU (2)'!E58,'IC21'!$R:$R,'BANG THAM CHIEU (2)'!$D$1)</f>
        <v>0</v>
      </c>
      <c r="M58" s="83">
        <f t="shared" si="1"/>
        <v>0</v>
      </c>
      <c r="N58" s="84">
        <f>SUMIF('IC238-Cuoi ky'!$E:$E,'BANG THAM CHIEU (2)'!E58,'IC238-Cuoi ky'!$H:$H)</f>
        <v>0</v>
      </c>
      <c r="O58" s="83">
        <f t="shared" si="2"/>
        <v>0</v>
      </c>
      <c r="Q58" s="86">
        <f t="shared" si="3"/>
        <v>0</v>
      </c>
      <c r="R58" s="71">
        <v>1</v>
      </c>
      <c r="S58" s="51">
        <f>VLOOKUP(E58,[1]IC238!$E$133:$I$3808,5,0)</f>
        <v>1</v>
      </c>
      <c r="T58" s="40" t="str">
        <f>VLOOKUP(B58,[1]IC238!$E$133:$F$3808,2,0)</f>
        <v>Thiết bị lập trình báo cháy</v>
      </c>
    </row>
    <row r="59" spans="1:20" x14ac:dyDescent="0.25">
      <c r="A59" s="75">
        <f t="shared" si="0"/>
        <v>56</v>
      </c>
      <c r="B59" s="92" t="s">
        <v>172</v>
      </c>
      <c r="C59" s="77" t="s">
        <v>22</v>
      </c>
      <c r="D59" s="78" t="s">
        <v>1557</v>
      </c>
      <c r="E59" s="92" t="s">
        <v>172</v>
      </c>
      <c r="F59" s="93"/>
      <c r="G59" s="90" t="s">
        <v>2466</v>
      </c>
      <c r="H59" s="78" t="s">
        <v>361</v>
      </c>
      <c r="I59" s="78" t="s">
        <v>455</v>
      </c>
      <c r="J59" s="78">
        <f>IFERROR(VLOOKUP(E59,'IC238-Dau ky'!E:H,4,0),0)</f>
        <v>0</v>
      </c>
      <c r="K59" s="82">
        <f>SUMIFS(NHAP!$H:$H,NHAP!$D:$D,'BANG THAM CHIEU (2)'!E59,NHAP!$K:$K,'BANG THAM CHIEU (2)'!$D$1)</f>
        <v>0</v>
      </c>
      <c r="L59" s="82">
        <f>SUMIFS('IC21'!$H:$H,'IC21'!$G:$G,'BANG THAM CHIEU (2)'!E59,'IC21'!$R:$R,'BANG THAM CHIEU (2)'!$D$1)</f>
        <v>0</v>
      </c>
      <c r="M59" s="83">
        <f t="shared" si="1"/>
        <v>0</v>
      </c>
      <c r="N59" s="84">
        <f>SUMIF('IC238-Cuoi ky'!$E:$E,'BANG THAM CHIEU (2)'!E59,'IC238-Cuoi ky'!$H:$H)</f>
        <v>0</v>
      </c>
      <c r="O59" s="83">
        <f t="shared" si="2"/>
        <v>0</v>
      </c>
      <c r="Q59" s="86">
        <f t="shared" si="3"/>
        <v>0</v>
      </c>
      <c r="R59" s="71">
        <v>1</v>
      </c>
      <c r="S59" s="51">
        <f>VLOOKUP(E59,[1]IC238!$E$133:$I$3808,5,0)</f>
        <v>1</v>
      </c>
      <c r="T59" s="40" t="str">
        <f>VLOOKUP(B59,[1]IC238!$E$133:$F$3808,2,0)</f>
        <v>Đầu ghi camera</v>
      </c>
    </row>
    <row r="60" spans="1:20" x14ac:dyDescent="0.25">
      <c r="A60" s="75">
        <f t="shared" si="0"/>
        <v>57</v>
      </c>
      <c r="B60" s="92" t="s">
        <v>173</v>
      </c>
      <c r="C60" s="77" t="s">
        <v>23</v>
      </c>
      <c r="D60" s="78" t="s">
        <v>107</v>
      </c>
      <c r="E60" s="92" t="s">
        <v>173</v>
      </c>
      <c r="F60" s="93"/>
      <c r="G60" s="90" t="s">
        <v>303</v>
      </c>
      <c r="H60" s="78" t="s">
        <v>362</v>
      </c>
      <c r="I60" s="78" t="s">
        <v>455</v>
      </c>
      <c r="J60" s="78">
        <f>IFERROR(VLOOKUP(E60,'IC238-Dau ky'!E:H,4,0),0)</f>
        <v>9</v>
      </c>
      <c r="K60" s="82">
        <f>SUMIFS(NHAP!$H:$H,NHAP!$D:$D,'BANG THAM CHIEU (2)'!E60,NHAP!$K:$K,'BANG THAM CHIEU (2)'!$D$1)</f>
        <v>0</v>
      </c>
      <c r="L60" s="82">
        <f>SUMIFS('IC21'!$H:$H,'IC21'!$G:$G,'BANG THAM CHIEU (2)'!E60,'IC21'!$R:$R,'BANG THAM CHIEU (2)'!$D$1)</f>
        <v>0</v>
      </c>
      <c r="M60" s="83">
        <f t="shared" si="1"/>
        <v>9</v>
      </c>
      <c r="N60" s="84">
        <f>SUMIF('IC238-Cuoi ky'!$E:$E,'BANG THAM CHIEU (2)'!E60,'IC238-Cuoi ky'!$H:$H)</f>
        <v>9</v>
      </c>
      <c r="O60" s="83">
        <f t="shared" si="2"/>
        <v>0</v>
      </c>
      <c r="Q60" s="86">
        <f t="shared" si="3"/>
        <v>-9</v>
      </c>
      <c r="R60" s="71">
        <v>9</v>
      </c>
      <c r="S60" s="51">
        <f>VLOOKUP(E60,[1]IC238!$E$133:$I$3808,5,0)</f>
        <v>9</v>
      </c>
      <c r="T60" s="40" t="str">
        <f>VLOOKUP(B60,[1]IC238!$E$133:$F$3808,2,0)</f>
        <v>Rơ le nhiệt LRD340</v>
      </c>
    </row>
    <row r="61" spans="1:20" x14ac:dyDescent="0.25">
      <c r="A61" s="75">
        <f t="shared" si="0"/>
        <v>58</v>
      </c>
      <c r="B61" s="92" t="s">
        <v>174</v>
      </c>
      <c r="C61" s="77" t="s">
        <v>1544</v>
      </c>
      <c r="D61" s="78" t="s">
        <v>107</v>
      </c>
      <c r="E61" s="92" t="s">
        <v>174</v>
      </c>
      <c r="F61" s="93"/>
      <c r="G61" s="90" t="s">
        <v>303</v>
      </c>
      <c r="H61" s="78" t="s">
        <v>363</v>
      </c>
      <c r="I61" s="78" t="s">
        <v>455</v>
      </c>
      <c r="J61" s="78">
        <f>IFERROR(VLOOKUP(E61,'IC238-Dau ky'!E:H,4,0),0)</f>
        <v>0</v>
      </c>
      <c r="K61" s="82">
        <f>SUMIFS(NHAP!$H:$H,NHAP!$D:$D,'BANG THAM CHIEU (2)'!E61,NHAP!$K:$K,'BANG THAM CHIEU (2)'!$D$1)</f>
        <v>0</v>
      </c>
      <c r="L61" s="82">
        <f>SUMIFS('IC21'!$H:$H,'IC21'!$G:$G,'BANG THAM CHIEU (2)'!E61,'IC21'!$R:$R,'BANG THAM CHIEU (2)'!$D$1)</f>
        <v>0</v>
      </c>
      <c r="M61" s="83">
        <f t="shared" si="1"/>
        <v>0</v>
      </c>
      <c r="N61" s="84">
        <f>SUMIF('IC238-Cuoi ky'!$E:$E,'BANG THAM CHIEU (2)'!E61,'IC238-Cuoi ky'!$H:$H)</f>
        <v>0</v>
      </c>
      <c r="O61" s="83">
        <f t="shared" si="2"/>
        <v>0</v>
      </c>
      <c r="Q61" s="86">
        <f t="shared" si="3"/>
        <v>0</v>
      </c>
      <c r="R61" s="71">
        <v>4</v>
      </c>
      <c r="S61" s="51">
        <f>VLOOKUP(E61,[1]IC238!$E$133:$I$3808,5,0)</f>
        <v>4</v>
      </c>
      <c r="T61" s="40" t="str">
        <f>VLOOKUP(B61,[1]IC238!$E$133:$F$3808,2,0)</f>
        <v xml:space="preserve">Lọc tinh dầu máy phát điện </v>
      </c>
    </row>
    <row r="62" spans="1:20" x14ac:dyDescent="0.25">
      <c r="A62" s="75">
        <f t="shared" si="0"/>
        <v>59</v>
      </c>
      <c r="B62" s="92" t="s">
        <v>175</v>
      </c>
      <c r="C62" s="77" t="s">
        <v>1543</v>
      </c>
      <c r="D62" s="78" t="s">
        <v>107</v>
      </c>
      <c r="E62" s="92" t="s">
        <v>175</v>
      </c>
      <c r="F62" s="93"/>
      <c r="G62" s="90" t="s">
        <v>303</v>
      </c>
      <c r="H62" s="78" t="s">
        <v>364</v>
      </c>
      <c r="I62" s="78" t="s">
        <v>455</v>
      </c>
      <c r="J62" s="78">
        <f>IFERROR(VLOOKUP(E62,'IC238-Dau ky'!E:H,4,0),0)</f>
        <v>0</v>
      </c>
      <c r="K62" s="82">
        <f>SUMIFS(NHAP!$H:$H,NHAP!$D:$D,'BANG THAM CHIEU (2)'!E62,NHAP!$K:$K,'BANG THAM CHIEU (2)'!$D$1)</f>
        <v>0</v>
      </c>
      <c r="L62" s="82">
        <f>SUMIFS('IC21'!$H:$H,'IC21'!$G:$G,'BANG THAM CHIEU (2)'!E62,'IC21'!$R:$R,'BANG THAM CHIEU (2)'!$D$1)</f>
        <v>0</v>
      </c>
      <c r="M62" s="83">
        <f t="shared" si="1"/>
        <v>0</v>
      </c>
      <c r="N62" s="84">
        <f>SUMIF('IC238-Cuoi ky'!$E:$E,'BANG THAM CHIEU (2)'!E62,'IC238-Cuoi ky'!$H:$H)</f>
        <v>0</v>
      </c>
      <c r="O62" s="83">
        <f t="shared" si="2"/>
        <v>0</v>
      </c>
      <c r="Q62" s="86">
        <f t="shared" si="3"/>
        <v>0</v>
      </c>
      <c r="R62" s="71">
        <v>4</v>
      </c>
      <c r="S62" s="51">
        <f>VLOOKUP(E62,[1]IC238!$E$133:$I$3808,5,0)</f>
        <v>4</v>
      </c>
      <c r="T62" s="40" t="str">
        <f>VLOOKUP(B62,[1]IC238!$E$133:$F$3808,2,0)</f>
        <v xml:space="preserve">Lọc thô dầu máy phát điện </v>
      </c>
    </row>
    <row r="63" spans="1:20" x14ac:dyDescent="0.25">
      <c r="A63" s="75">
        <f t="shared" si="0"/>
        <v>60</v>
      </c>
      <c r="B63" s="92" t="s">
        <v>176</v>
      </c>
      <c r="C63" s="77" t="s">
        <v>1542</v>
      </c>
      <c r="D63" s="78" t="s">
        <v>107</v>
      </c>
      <c r="E63" s="92" t="s">
        <v>176</v>
      </c>
      <c r="F63" s="93"/>
      <c r="G63" s="90" t="s">
        <v>303</v>
      </c>
      <c r="H63" s="78" t="s">
        <v>365</v>
      </c>
      <c r="I63" s="78" t="s">
        <v>455</v>
      </c>
      <c r="J63" s="78">
        <f>IFERROR(VLOOKUP(E63,'IC238-Dau ky'!E:H,4,0),0)</f>
        <v>0</v>
      </c>
      <c r="K63" s="82">
        <f>SUMIFS(NHAP!$H:$H,NHAP!$D:$D,'BANG THAM CHIEU (2)'!E63,NHAP!$K:$K,'BANG THAM CHIEU (2)'!$D$1)</f>
        <v>0</v>
      </c>
      <c r="L63" s="82">
        <f>SUMIFS('IC21'!$H:$H,'IC21'!$G:$G,'BANG THAM CHIEU (2)'!E63,'IC21'!$R:$R,'BANG THAM CHIEU (2)'!$D$1)</f>
        <v>0</v>
      </c>
      <c r="M63" s="83">
        <f t="shared" si="1"/>
        <v>0</v>
      </c>
      <c r="N63" s="84">
        <f>SUMIF('IC238-Cuoi ky'!$E:$E,'BANG THAM CHIEU (2)'!E63,'IC238-Cuoi ky'!$H:$H)</f>
        <v>0</v>
      </c>
      <c r="O63" s="83">
        <f t="shared" si="2"/>
        <v>0</v>
      </c>
      <c r="Q63" s="86">
        <f t="shared" si="3"/>
        <v>0</v>
      </c>
      <c r="R63" s="71">
        <v>1</v>
      </c>
      <c r="S63" s="51">
        <f>VLOOKUP(E63,[1]IC238!$E$133:$I$3808,5,0)</f>
        <v>1</v>
      </c>
      <c r="T63" s="40" t="str">
        <f>VLOOKUP(B63,[1]IC238!$E$133:$F$3808,2,0)</f>
        <v xml:space="preserve">Lọc tinh nhớt máy phát điện </v>
      </c>
    </row>
    <row r="64" spans="1:20" x14ac:dyDescent="0.25">
      <c r="A64" s="75">
        <f t="shared" si="0"/>
        <v>61</v>
      </c>
      <c r="B64" s="92" t="s">
        <v>177</v>
      </c>
      <c r="C64" s="77" t="s">
        <v>2463</v>
      </c>
      <c r="D64" s="78" t="s">
        <v>1592</v>
      </c>
      <c r="E64" s="92" t="s">
        <v>177</v>
      </c>
      <c r="F64" s="93">
        <v>8700000</v>
      </c>
      <c r="G64" s="90" t="s">
        <v>2464</v>
      </c>
      <c r="H64" s="78" t="s">
        <v>366</v>
      </c>
      <c r="I64" s="78" t="s">
        <v>455</v>
      </c>
      <c r="J64" s="78">
        <f>IFERROR(VLOOKUP(E64,'IC238-Dau ky'!E:H,4,0),0)</f>
        <v>0</v>
      </c>
      <c r="K64" s="82">
        <f>SUMIFS(NHAP!$H:$H,NHAP!$D:$D,'BANG THAM CHIEU (2)'!E64,NHAP!$K:$K,'BANG THAM CHIEU (2)'!$D$1)</f>
        <v>0</v>
      </c>
      <c r="L64" s="82">
        <f>SUMIFS('IC21'!$H:$H,'IC21'!$G:$G,'BANG THAM CHIEU (2)'!E64,'IC21'!$R:$R,'BANG THAM CHIEU (2)'!$D$1)</f>
        <v>0</v>
      </c>
      <c r="M64" s="83">
        <f t="shared" si="1"/>
        <v>0</v>
      </c>
      <c r="N64" s="84">
        <f>SUMIF('IC238-Cuoi ky'!$E:$E,'BANG THAM CHIEU (2)'!E64,'IC238-Cuoi ky'!$H:$H)</f>
        <v>0</v>
      </c>
      <c r="O64" s="83">
        <f t="shared" si="2"/>
        <v>0</v>
      </c>
      <c r="Q64" s="86">
        <f t="shared" si="3"/>
        <v>0</v>
      </c>
      <c r="R64" s="71">
        <v>9</v>
      </c>
      <c r="S64" s="51">
        <f>VLOOKUP(E64,[1]IC238!$E$133:$I$3808,5,0)</f>
        <v>9</v>
      </c>
      <c r="T64" s="40" t="str">
        <f>VLOOKUP(B64,[1]IC238!$E$133:$F$3808,2,0)</f>
        <v>Filter kit Mode: 2901194402/ lọc gió máy nén khí</v>
      </c>
    </row>
    <row r="65" spans="1:20" x14ac:dyDescent="0.25">
      <c r="A65" s="75">
        <f t="shared" si="0"/>
        <v>62</v>
      </c>
      <c r="B65" s="92" t="s">
        <v>178</v>
      </c>
      <c r="C65" s="77" t="s">
        <v>2327</v>
      </c>
      <c r="D65" s="78" t="s">
        <v>1548</v>
      </c>
      <c r="E65" s="92" t="s">
        <v>178</v>
      </c>
      <c r="F65" s="93"/>
      <c r="G65" s="90" t="s">
        <v>303</v>
      </c>
      <c r="H65" s="78" t="s">
        <v>367</v>
      </c>
      <c r="I65" s="78" t="s">
        <v>455</v>
      </c>
      <c r="J65" s="78">
        <f>IFERROR(VLOOKUP(E65,'IC238-Dau ky'!E:H,4,0),0)</f>
        <v>0</v>
      </c>
      <c r="K65" s="82">
        <f>SUMIFS(NHAP!$H:$H,NHAP!$D:$D,'BANG THAM CHIEU (2)'!E65,NHAP!$K:$K,'BANG THAM CHIEU (2)'!$D$1)</f>
        <v>0</v>
      </c>
      <c r="L65" s="82">
        <f>SUMIFS('IC21'!$H:$H,'IC21'!$G:$G,'BANG THAM CHIEU (2)'!E65,'IC21'!$R:$R,'BANG THAM CHIEU (2)'!$D$1)</f>
        <v>0</v>
      </c>
      <c r="M65" s="83">
        <f t="shared" si="1"/>
        <v>0</v>
      </c>
      <c r="N65" s="84">
        <f>SUMIF('IC238-Cuoi ky'!$E:$E,'BANG THAM CHIEU (2)'!E65,'IC238-Cuoi ky'!$H:$H)</f>
        <v>0</v>
      </c>
      <c r="O65" s="83">
        <f t="shared" si="2"/>
        <v>0</v>
      </c>
      <c r="Q65" s="86">
        <f t="shared" si="3"/>
        <v>0</v>
      </c>
      <c r="R65" s="71">
        <v>1</v>
      </c>
      <c r="S65" s="51">
        <f>VLOOKUP(E65,[1]IC238!$E$133:$I$3808,5,0)</f>
        <v>1</v>
      </c>
      <c r="T65" s="40" t="str">
        <f>VLOOKUP(B65,[1]IC238!$E$133:$F$3808,2,0)</f>
        <v>Rơ le thời gian 0-300h - H3CR hiệu omrom</v>
      </c>
    </row>
    <row r="66" spans="1:20" x14ac:dyDescent="0.25">
      <c r="A66" s="75">
        <f t="shared" si="0"/>
        <v>63</v>
      </c>
      <c r="B66" s="92" t="s">
        <v>180</v>
      </c>
      <c r="C66" s="77" t="s">
        <v>2147</v>
      </c>
      <c r="D66" s="78" t="s">
        <v>108</v>
      </c>
      <c r="E66" s="92" t="s">
        <v>180</v>
      </c>
      <c r="F66" s="93">
        <v>22000</v>
      </c>
      <c r="G66" s="90" t="s">
        <v>303</v>
      </c>
      <c r="H66" s="78" t="s">
        <v>369</v>
      </c>
      <c r="I66" s="78" t="s">
        <v>455</v>
      </c>
      <c r="J66" s="78">
        <f>IFERROR(VLOOKUP(E66,'IC238-Dau ky'!E:H,4,0),0)</f>
        <v>19</v>
      </c>
      <c r="K66" s="82">
        <f>SUMIFS(NHAP!$H:$H,NHAP!$D:$D,'BANG THAM CHIEU (2)'!E66,NHAP!$K:$K,'BANG THAM CHIEU (2)'!$D$1)</f>
        <v>0</v>
      </c>
      <c r="L66" s="82">
        <f>SUMIFS('IC21'!$H:$H,'IC21'!$G:$G,'BANG THAM CHIEU (2)'!E66,'IC21'!$R:$R,'BANG THAM CHIEU (2)'!$D$1)</f>
        <v>0</v>
      </c>
      <c r="M66" s="83">
        <f t="shared" si="1"/>
        <v>19</v>
      </c>
      <c r="N66" s="84">
        <f>SUMIF('IC238-Cuoi ky'!$E:$E,'BANG THAM CHIEU (2)'!E66,'IC238-Cuoi ky'!$H:$H)</f>
        <v>19</v>
      </c>
      <c r="O66" s="83">
        <f t="shared" si="2"/>
        <v>0</v>
      </c>
      <c r="Q66" s="86">
        <f t="shared" si="3"/>
        <v>-19</v>
      </c>
      <c r="R66" s="71">
        <v>27</v>
      </c>
      <c r="S66" s="51">
        <f>VLOOKUP(E66,[1]IC238!$E$133:$I$3808,5,0)</f>
        <v>27</v>
      </c>
      <c r="T66" s="40" t="str">
        <f>VLOOKUP(B66,[1]IC238!$E$133:$F$3808,2,0)</f>
        <v>Mặt công tắc 2 lỗ clipsal PLATE ONLY No.32AVH</v>
      </c>
    </row>
    <row r="67" spans="1:20" x14ac:dyDescent="0.25">
      <c r="A67" s="75">
        <f t="shared" si="0"/>
        <v>64</v>
      </c>
      <c r="B67" s="92" t="s">
        <v>181</v>
      </c>
      <c r="C67" s="88" t="s">
        <v>1601</v>
      </c>
      <c r="D67" s="78" t="s">
        <v>1587</v>
      </c>
      <c r="E67" s="92" t="s">
        <v>181</v>
      </c>
      <c r="F67" s="93">
        <v>25000</v>
      </c>
      <c r="G67" s="90" t="s">
        <v>303</v>
      </c>
      <c r="H67" s="78" t="s">
        <v>370</v>
      </c>
      <c r="I67" s="78" t="s">
        <v>455</v>
      </c>
      <c r="J67" s="78">
        <f>IFERROR(VLOOKUP(E67,'IC238-Dau ky'!E:H,4,0),0)</f>
        <v>0</v>
      </c>
      <c r="K67" s="82">
        <f>SUMIFS(NHAP!$H:$H,NHAP!$D:$D,'BANG THAM CHIEU (2)'!E67,NHAP!$K:$K,'BANG THAM CHIEU (2)'!$D$1)</f>
        <v>0</v>
      </c>
      <c r="L67" s="82">
        <f>SUMIFS('IC21'!$H:$H,'IC21'!$G:$G,'BANG THAM CHIEU (2)'!E67,'IC21'!$R:$R,'BANG THAM CHIEU (2)'!$D$1)</f>
        <v>0</v>
      </c>
      <c r="M67" s="83">
        <f t="shared" si="1"/>
        <v>0</v>
      </c>
      <c r="N67" s="84">
        <f>SUMIF('IC238-Cuoi ky'!$E:$E,'BANG THAM CHIEU (2)'!E67,'IC238-Cuoi ky'!$H:$H)</f>
        <v>0</v>
      </c>
      <c r="O67" s="83">
        <f t="shared" si="2"/>
        <v>0</v>
      </c>
      <c r="Q67" s="86">
        <f t="shared" si="3"/>
        <v>0</v>
      </c>
      <c r="R67" s="94">
        <v>0</v>
      </c>
      <c r="S67" s="51" t="e">
        <f>VLOOKUP(E67,[1]IC238!$E$133:$I$3808,5,0)</f>
        <v>#N/A</v>
      </c>
      <c r="T67" s="40" t="e">
        <f>VLOOKUP(B67,[1]IC238!$E$133:$F$3808,2,0)</f>
        <v>#N/A</v>
      </c>
    </row>
    <row r="68" spans="1:20" x14ac:dyDescent="0.25">
      <c r="A68" s="75">
        <f t="shared" si="0"/>
        <v>65</v>
      </c>
      <c r="B68" s="92" t="s">
        <v>182</v>
      </c>
      <c r="C68" s="77" t="s">
        <v>1622</v>
      </c>
      <c r="D68" s="78" t="s">
        <v>97</v>
      </c>
      <c r="E68" s="92" t="s">
        <v>182</v>
      </c>
      <c r="F68" s="93"/>
      <c r="G68" s="90" t="s">
        <v>303</v>
      </c>
      <c r="H68" s="78" t="s">
        <v>371</v>
      </c>
      <c r="I68" s="78" t="s">
        <v>455</v>
      </c>
      <c r="J68" s="78">
        <f>IFERROR(VLOOKUP(E68,'IC238-Dau ky'!E:H,4,0),0)</f>
        <v>4</v>
      </c>
      <c r="K68" s="82">
        <f>SUMIFS(NHAP!$H:$H,NHAP!$D:$D,'BANG THAM CHIEU (2)'!E68,NHAP!$K:$K,'BANG THAM CHIEU (2)'!$D$1)</f>
        <v>0</v>
      </c>
      <c r="L68" s="82">
        <f>SUMIFS('IC21'!$H:$H,'IC21'!$G:$G,'BANG THAM CHIEU (2)'!E68,'IC21'!$R:$R,'BANG THAM CHIEU (2)'!$D$1)</f>
        <v>0</v>
      </c>
      <c r="M68" s="83">
        <f t="shared" si="1"/>
        <v>4</v>
      </c>
      <c r="N68" s="84">
        <f>SUMIF('IC238-Cuoi ky'!$E:$E,'BANG THAM CHIEU (2)'!E68,'IC238-Cuoi ky'!$H:$H)</f>
        <v>4</v>
      </c>
      <c r="O68" s="83">
        <f t="shared" si="2"/>
        <v>0</v>
      </c>
      <c r="Q68" s="86">
        <f t="shared" si="3"/>
        <v>-4</v>
      </c>
      <c r="R68" s="71">
        <v>0</v>
      </c>
      <c r="S68" s="51" t="e">
        <f>VLOOKUP(E68,[1]IC238!$E$133:$I$3808,5,0)</f>
        <v>#N/A</v>
      </c>
      <c r="T68" s="40" t="e">
        <f>VLOOKUP(B68,[1]IC238!$E$133:$F$3808,2,0)</f>
        <v>#N/A</v>
      </c>
    </row>
    <row r="69" spans="1:20" x14ac:dyDescent="0.25">
      <c r="A69" s="75">
        <f t="shared" ref="A69:A132" si="4">IF(C69="","",A68+1)</f>
        <v>66</v>
      </c>
      <c r="B69" s="92" t="s">
        <v>183</v>
      </c>
      <c r="C69" s="77" t="s">
        <v>1479</v>
      </c>
      <c r="D69" s="78" t="s">
        <v>97</v>
      </c>
      <c r="E69" s="92" t="s">
        <v>183</v>
      </c>
      <c r="F69" s="93">
        <v>175000</v>
      </c>
      <c r="G69" s="90" t="s">
        <v>303</v>
      </c>
      <c r="H69" s="78" t="s">
        <v>372</v>
      </c>
      <c r="I69" s="78" t="s">
        <v>455</v>
      </c>
      <c r="J69" s="78">
        <f>IFERROR(VLOOKUP(E69,'IC238-Dau ky'!E:H,4,0),0)</f>
        <v>0</v>
      </c>
      <c r="K69" s="82">
        <f>SUMIFS(NHAP!$H:$H,NHAP!$D:$D,'BANG THAM CHIEU (2)'!E69,NHAP!$K:$K,'BANG THAM CHIEU (2)'!$D$1)</f>
        <v>0</v>
      </c>
      <c r="L69" s="82">
        <f>SUMIFS('IC21'!$H:$H,'IC21'!$G:$G,'BANG THAM CHIEU (2)'!E69,'IC21'!$R:$R,'BANG THAM CHIEU (2)'!$D$1)</f>
        <v>0</v>
      </c>
      <c r="M69" s="83">
        <f t="shared" ref="M69:M132" si="5">J69+K69-L69</f>
        <v>0</v>
      </c>
      <c r="N69" s="84">
        <f>SUMIF('IC238-Cuoi ky'!$E:$E,'BANG THAM CHIEU (2)'!E69,'IC238-Cuoi ky'!$H:$H)</f>
        <v>0</v>
      </c>
      <c r="O69" s="83">
        <f t="shared" ref="O69:O132" si="6">M69-N69</f>
        <v>0</v>
      </c>
      <c r="Q69" s="86">
        <f t="shared" ref="Q69:Q132" si="7">P69-M69</f>
        <v>0</v>
      </c>
      <c r="R69" s="71">
        <v>0</v>
      </c>
      <c r="S69" s="51" t="e">
        <f>VLOOKUP(E69,[1]IC238!$E$133:$I$3808,5,0)</f>
        <v>#N/A</v>
      </c>
      <c r="T69" s="40" t="e">
        <f>VLOOKUP(B69,[1]IC238!$E$133:$F$3808,2,0)</f>
        <v>#N/A</v>
      </c>
    </row>
    <row r="70" spans="1:20" x14ac:dyDescent="0.25">
      <c r="A70" s="75">
        <f t="shared" si="4"/>
        <v>67</v>
      </c>
      <c r="B70" s="92" t="s">
        <v>184</v>
      </c>
      <c r="C70" s="77" t="s">
        <v>1490</v>
      </c>
      <c r="D70" s="78" t="s">
        <v>1555</v>
      </c>
      <c r="E70" s="92" t="s">
        <v>184</v>
      </c>
      <c r="F70" s="93">
        <v>105000</v>
      </c>
      <c r="G70" s="90" t="s">
        <v>303</v>
      </c>
      <c r="H70" s="78" t="s">
        <v>373</v>
      </c>
      <c r="I70" s="78" t="s">
        <v>455</v>
      </c>
      <c r="J70" s="78">
        <f>IFERROR(VLOOKUP(E70,'IC238-Dau ky'!E:H,4,0),0)</f>
        <v>3</v>
      </c>
      <c r="K70" s="82">
        <f>SUMIFS(NHAP!$H:$H,NHAP!$D:$D,'BANG THAM CHIEU (2)'!E70,NHAP!$K:$K,'BANG THAM CHIEU (2)'!$D$1)</f>
        <v>0</v>
      </c>
      <c r="L70" s="82">
        <f>SUMIFS('IC21'!$H:$H,'IC21'!$G:$G,'BANG THAM CHIEU (2)'!E70,'IC21'!$R:$R,'BANG THAM CHIEU (2)'!$D$1)</f>
        <v>0</v>
      </c>
      <c r="M70" s="83">
        <f t="shared" si="5"/>
        <v>3</v>
      </c>
      <c r="N70" s="84">
        <f>SUMIF('IC238-Cuoi ky'!$E:$E,'BANG THAM CHIEU (2)'!E70,'IC238-Cuoi ky'!$H:$H)</f>
        <v>3</v>
      </c>
      <c r="O70" s="83">
        <f t="shared" si="6"/>
        <v>0</v>
      </c>
      <c r="Q70" s="86">
        <f t="shared" si="7"/>
        <v>-3</v>
      </c>
      <c r="R70" s="71">
        <v>4</v>
      </c>
      <c r="S70" s="51">
        <f>VLOOKUP(E70,[1]IC238!$E$133:$I$3808,5,0)</f>
        <v>4</v>
      </c>
      <c r="T70" s="40" t="str">
        <f>VLOOKUP(B70,[1]IC238!$E$133:$F$3808,2,0)</f>
        <v>Bóng đèn tròn 22w Toshiba FCL 22D/21</v>
      </c>
    </row>
    <row r="71" spans="1:20" x14ac:dyDescent="0.25">
      <c r="A71" s="75">
        <f t="shared" si="4"/>
        <v>68</v>
      </c>
      <c r="B71" s="92" t="s">
        <v>185</v>
      </c>
      <c r="C71" s="77" t="s">
        <v>1448</v>
      </c>
      <c r="D71" s="78" t="s">
        <v>1598</v>
      </c>
      <c r="E71" s="92" t="s">
        <v>185</v>
      </c>
      <c r="F71" s="93">
        <v>30000</v>
      </c>
      <c r="G71" s="90" t="s">
        <v>303</v>
      </c>
      <c r="H71" s="78" t="s">
        <v>374</v>
      </c>
      <c r="I71" s="78" t="s">
        <v>455</v>
      </c>
      <c r="J71" s="78">
        <f>IFERROR(VLOOKUP(E71,'IC238-Dau ky'!E:H,4,0),0)</f>
        <v>0</v>
      </c>
      <c r="K71" s="82">
        <f>SUMIFS(NHAP!$H:$H,NHAP!$D:$D,'BANG THAM CHIEU (2)'!E71,NHAP!$K:$K,'BANG THAM CHIEU (2)'!$D$1)</f>
        <v>0</v>
      </c>
      <c r="L71" s="82">
        <f>SUMIFS('IC21'!$H:$H,'IC21'!$G:$G,'BANG THAM CHIEU (2)'!E71,'IC21'!$R:$R,'BANG THAM CHIEU (2)'!$D$1)</f>
        <v>0</v>
      </c>
      <c r="M71" s="83">
        <f t="shared" si="5"/>
        <v>0</v>
      </c>
      <c r="N71" s="84">
        <f>SUMIF('IC238-Cuoi ky'!$E:$E,'BANG THAM CHIEU (2)'!E71,'IC238-Cuoi ky'!$H:$H)</f>
        <v>0</v>
      </c>
      <c r="O71" s="83">
        <f t="shared" si="6"/>
        <v>0</v>
      </c>
      <c r="Q71" s="86">
        <f t="shared" si="7"/>
        <v>0</v>
      </c>
      <c r="R71" s="94">
        <v>80</v>
      </c>
      <c r="S71" s="51">
        <f>VLOOKUP(E71,[1]IC238!$E$133:$I$3808,5,0)</f>
        <v>80</v>
      </c>
      <c r="T71" s="40" t="str">
        <f>VLOOKUP(B71,[1]IC238!$E$133:$F$3808,2,0)</f>
        <v>Bóng đèn philips TL-5-14w/865</v>
      </c>
    </row>
    <row r="72" spans="1:20" x14ac:dyDescent="0.25">
      <c r="A72" s="75">
        <f t="shared" si="4"/>
        <v>69</v>
      </c>
      <c r="B72" s="92" t="s">
        <v>186</v>
      </c>
      <c r="C72" s="77" t="s">
        <v>1487</v>
      </c>
      <c r="D72" s="78" t="s">
        <v>1598</v>
      </c>
      <c r="E72" s="92" t="s">
        <v>186</v>
      </c>
      <c r="F72" s="93">
        <v>93000</v>
      </c>
      <c r="G72" s="90" t="s">
        <v>303</v>
      </c>
      <c r="H72" s="78" t="s">
        <v>375</v>
      </c>
      <c r="I72" s="78" t="s">
        <v>455</v>
      </c>
      <c r="J72" s="78">
        <f>IFERROR(VLOOKUP(E72,'IC238-Dau ky'!E:H,4,0),0)</f>
        <v>4</v>
      </c>
      <c r="K72" s="82">
        <f>SUMIFS(NHAP!$H:$H,NHAP!$D:$D,'BANG THAM CHIEU (2)'!E72,NHAP!$K:$K,'BANG THAM CHIEU (2)'!$D$1)</f>
        <v>0</v>
      </c>
      <c r="L72" s="82">
        <f>SUMIFS('IC21'!$H:$H,'IC21'!$G:$G,'BANG THAM CHIEU (2)'!E72,'IC21'!$R:$R,'BANG THAM CHIEU (2)'!$D$1)</f>
        <v>0</v>
      </c>
      <c r="M72" s="83">
        <f t="shared" si="5"/>
        <v>4</v>
      </c>
      <c r="N72" s="84">
        <f>SUMIF('IC238-Cuoi ky'!$E:$E,'BANG THAM CHIEU (2)'!E72,'IC238-Cuoi ky'!$H:$H)</f>
        <v>4</v>
      </c>
      <c r="O72" s="83">
        <f t="shared" si="6"/>
        <v>0</v>
      </c>
      <c r="Q72" s="86">
        <f t="shared" si="7"/>
        <v>-4</v>
      </c>
      <c r="R72" s="94">
        <v>160</v>
      </c>
      <c r="S72" s="51">
        <f>VLOOKUP(E72,[1]IC238!$E$133:$I$3808,5,0)</f>
        <v>160</v>
      </c>
      <c r="T72" s="40" t="str">
        <f>VLOOKUP(B72,[1]IC238!$E$133:$F$3808,2,0)</f>
        <v>Bóng đèn T5 35w/865 loại philips</v>
      </c>
    </row>
    <row r="73" spans="1:20" x14ac:dyDescent="0.25">
      <c r="A73" s="75">
        <f t="shared" si="4"/>
        <v>70</v>
      </c>
      <c r="B73" s="92" t="s">
        <v>187</v>
      </c>
      <c r="C73" s="77" t="s">
        <v>1383</v>
      </c>
      <c r="D73" s="78" t="s">
        <v>1549</v>
      </c>
      <c r="E73" s="92" t="s">
        <v>187</v>
      </c>
      <c r="F73" s="93">
        <v>192500</v>
      </c>
      <c r="G73" s="90" t="s">
        <v>303</v>
      </c>
      <c r="H73" s="78" t="s">
        <v>376</v>
      </c>
      <c r="I73" s="78" t="s">
        <v>455</v>
      </c>
      <c r="J73" s="78">
        <f>IFERROR(VLOOKUP(E73,'IC238-Dau ky'!E:H,4,0),0)</f>
        <v>6</v>
      </c>
      <c r="K73" s="82">
        <f>SUMIFS(NHAP!$H:$H,NHAP!$D:$D,'BANG THAM CHIEU (2)'!E73,NHAP!$K:$K,'BANG THAM CHIEU (2)'!$D$1)</f>
        <v>0</v>
      </c>
      <c r="L73" s="82">
        <f>SUMIFS('IC21'!$H:$H,'IC21'!$G:$G,'BANG THAM CHIEU (2)'!E73,'IC21'!$R:$R,'BANG THAM CHIEU (2)'!$D$1)</f>
        <v>0</v>
      </c>
      <c r="M73" s="83">
        <f t="shared" si="5"/>
        <v>6</v>
      </c>
      <c r="N73" s="84">
        <f>SUMIF('IC238-Cuoi ky'!$E:$E,'BANG THAM CHIEU (2)'!E73,'IC238-Cuoi ky'!$H:$H)</f>
        <v>6</v>
      </c>
      <c r="O73" s="83">
        <f t="shared" si="6"/>
        <v>0</v>
      </c>
      <c r="Q73" s="86">
        <f t="shared" si="7"/>
        <v>-6</v>
      </c>
      <c r="R73" s="71">
        <v>9</v>
      </c>
      <c r="S73" s="51">
        <f>VLOOKUP(E73,[1]IC238!$E$133:$I$3808,5,0)</f>
        <v>9</v>
      </c>
      <c r="T73" s="40" t="str">
        <f>VLOOKUP(B73,[1]IC238!$E$133:$F$3808,2,0)</f>
        <v>Bóng đèn philips 70w/730</v>
      </c>
    </row>
    <row r="74" spans="1:20" x14ac:dyDescent="0.25">
      <c r="A74" s="75">
        <f t="shared" si="4"/>
        <v>71</v>
      </c>
      <c r="B74" s="92" t="s">
        <v>188</v>
      </c>
      <c r="C74" s="77" t="s">
        <v>294</v>
      </c>
      <c r="D74" s="78" t="s">
        <v>1549</v>
      </c>
      <c r="E74" s="92" t="s">
        <v>188</v>
      </c>
      <c r="F74" s="93">
        <v>10000</v>
      </c>
      <c r="G74" s="90" t="s">
        <v>303</v>
      </c>
      <c r="H74" s="78" t="s">
        <v>377</v>
      </c>
      <c r="I74" s="78" t="s">
        <v>455</v>
      </c>
      <c r="J74" s="78">
        <f>IFERROR(VLOOKUP(E74,'IC238-Dau ky'!E:H,4,0),0)</f>
        <v>7</v>
      </c>
      <c r="K74" s="82">
        <f>SUMIFS(NHAP!$H:$H,NHAP!$D:$D,'BANG THAM CHIEU (2)'!E74,NHAP!$K:$K,'BANG THAM CHIEU (2)'!$D$1)</f>
        <v>0</v>
      </c>
      <c r="L74" s="82">
        <f>SUMIFS('IC21'!$H:$H,'IC21'!$G:$G,'BANG THAM CHIEU (2)'!E74,'IC21'!$R:$R,'BANG THAM CHIEU (2)'!$D$1)</f>
        <v>0</v>
      </c>
      <c r="M74" s="83">
        <f t="shared" si="5"/>
        <v>7</v>
      </c>
      <c r="N74" s="84">
        <f>SUMIF('IC238-Cuoi ky'!$E:$E,'BANG THAM CHIEU (2)'!E74,'IC238-Cuoi ky'!$H:$H)</f>
        <v>7</v>
      </c>
      <c r="O74" s="83">
        <f t="shared" si="6"/>
        <v>0</v>
      </c>
      <c r="Q74" s="86">
        <f t="shared" si="7"/>
        <v>-7</v>
      </c>
      <c r="R74" s="71">
        <v>28</v>
      </c>
      <c r="S74" s="51">
        <f>VLOOKUP(E74,[1]IC238!$E$133:$I$3808,5,0)</f>
        <v>28</v>
      </c>
      <c r="T74" s="40" t="str">
        <f>VLOOKUP(B74,[1]IC238!$E$133:$F$3808,2,0)</f>
        <v>Bóng đèn QC 12v-10w</v>
      </c>
    </row>
    <row r="75" spans="1:20" x14ac:dyDescent="0.25">
      <c r="A75" s="75">
        <f t="shared" si="4"/>
        <v>72</v>
      </c>
      <c r="B75" s="92" t="s">
        <v>189</v>
      </c>
      <c r="C75" s="77" t="s">
        <v>1379</v>
      </c>
      <c r="D75" s="78" t="s">
        <v>1553</v>
      </c>
      <c r="E75" s="92" t="s">
        <v>189</v>
      </c>
      <c r="F75" s="93">
        <v>437000</v>
      </c>
      <c r="G75" s="90" t="s">
        <v>303</v>
      </c>
      <c r="H75" s="78" t="s">
        <v>378</v>
      </c>
      <c r="I75" s="78" t="s">
        <v>455</v>
      </c>
      <c r="J75" s="78">
        <f>IFERROR(VLOOKUP(E75,'IC238-Dau ky'!E:H,4,0),0)</f>
        <v>0</v>
      </c>
      <c r="K75" s="82">
        <f>SUMIFS(NHAP!$H:$H,NHAP!$D:$D,'BANG THAM CHIEU (2)'!E75,NHAP!$K:$K,'BANG THAM CHIEU (2)'!$D$1)</f>
        <v>0</v>
      </c>
      <c r="L75" s="82">
        <f>SUMIFS('IC21'!$H:$H,'IC21'!$G:$G,'BANG THAM CHIEU (2)'!E75,'IC21'!$R:$R,'BANG THAM CHIEU (2)'!$D$1)</f>
        <v>0</v>
      </c>
      <c r="M75" s="83">
        <f t="shared" si="5"/>
        <v>0</v>
      </c>
      <c r="N75" s="84">
        <f>SUMIF('IC238-Cuoi ky'!$E:$E,'BANG THAM CHIEU (2)'!E75,'IC238-Cuoi ky'!$H:$H)</f>
        <v>0</v>
      </c>
      <c r="O75" s="83">
        <f t="shared" si="6"/>
        <v>0</v>
      </c>
      <c r="Q75" s="86">
        <f t="shared" si="7"/>
        <v>0</v>
      </c>
      <c r="R75" s="71">
        <v>16</v>
      </c>
      <c r="S75" s="51">
        <f>VLOOKUP(E75,[1]IC238!$E$133:$I$3808,5,0)</f>
        <v>16</v>
      </c>
      <c r="T75" s="40" t="str">
        <f>VLOOKUP(B75,[1]IC238!$E$133:$F$3808,2,0)</f>
        <v xml:space="preserve">Bóng đèn cao áp trực tiếp 250w/220 E40 </v>
      </c>
    </row>
    <row r="76" spans="1:20" x14ac:dyDescent="0.25">
      <c r="A76" s="75">
        <f t="shared" si="4"/>
        <v>73</v>
      </c>
      <c r="B76" s="92" t="s">
        <v>190</v>
      </c>
      <c r="C76" s="77" t="s">
        <v>295</v>
      </c>
      <c r="D76" s="78" t="s">
        <v>1552</v>
      </c>
      <c r="E76" s="92" t="s">
        <v>190</v>
      </c>
      <c r="F76" s="93">
        <v>437000</v>
      </c>
      <c r="G76" s="90" t="s">
        <v>303</v>
      </c>
      <c r="H76" s="78" t="s">
        <v>379</v>
      </c>
      <c r="I76" s="78" t="s">
        <v>455</v>
      </c>
      <c r="J76" s="78">
        <f>IFERROR(VLOOKUP(E76,'IC238-Dau ky'!E:H,4,0),0)</f>
        <v>0</v>
      </c>
      <c r="K76" s="82">
        <f>SUMIFS(NHAP!$H:$H,NHAP!$D:$D,'BANG THAM CHIEU (2)'!E76,NHAP!$K:$K,'BANG THAM CHIEU (2)'!$D$1)</f>
        <v>0</v>
      </c>
      <c r="L76" s="82">
        <f>SUMIFS('IC21'!$H:$H,'IC21'!$G:$G,'BANG THAM CHIEU (2)'!E76,'IC21'!$R:$R,'BANG THAM CHIEU (2)'!$D$1)</f>
        <v>0</v>
      </c>
      <c r="M76" s="83">
        <f t="shared" si="5"/>
        <v>0</v>
      </c>
      <c r="N76" s="84">
        <f>SUMIF('IC238-Cuoi ky'!$E:$E,'BANG THAM CHIEU (2)'!E76,'IC238-Cuoi ky'!$H:$H)</f>
        <v>0</v>
      </c>
      <c r="O76" s="83">
        <f t="shared" si="6"/>
        <v>0</v>
      </c>
      <c r="Q76" s="86">
        <f t="shared" si="7"/>
        <v>0</v>
      </c>
      <c r="R76" s="71">
        <v>11</v>
      </c>
      <c r="S76" s="51">
        <f>VLOOKUP(E76,[1]IC238!$E$133:$I$3808,5,0)</f>
        <v>11</v>
      </c>
      <c r="T76" s="40" t="str">
        <f>VLOOKUP(B76,[1]IC238!$E$133:$F$3808,2,0)</f>
        <v>Bóng đèn cao áp gián tiếp 250w-645E40</v>
      </c>
    </row>
    <row r="77" spans="1:20" x14ac:dyDescent="0.25">
      <c r="A77" s="75">
        <f t="shared" si="4"/>
        <v>74</v>
      </c>
      <c r="B77" s="92" t="s">
        <v>191</v>
      </c>
      <c r="C77" s="77" t="s">
        <v>1455</v>
      </c>
      <c r="D77" s="78" t="s">
        <v>1549</v>
      </c>
      <c r="E77" s="92" t="s">
        <v>191</v>
      </c>
      <c r="F77" s="93">
        <v>65000</v>
      </c>
      <c r="G77" s="90" t="s">
        <v>303</v>
      </c>
      <c r="H77" s="78" t="s">
        <v>380</v>
      </c>
      <c r="I77" s="78" t="s">
        <v>455</v>
      </c>
      <c r="J77" s="78">
        <f>IFERROR(VLOOKUP(E77,'IC238-Dau ky'!E:H,4,0),0)</f>
        <v>0</v>
      </c>
      <c r="K77" s="82">
        <f>SUMIFS(NHAP!$H:$H,NHAP!$D:$D,'BANG THAM CHIEU (2)'!E77,NHAP!$K:$K,'BANG THAM CHIEU (2)'!$D$1)</f>
        <v>0</v>
      </c>
      <c r="L77" s="82">
        <f>SUMIFS('IC21'!$H:$H,'IC21'!$G:$G,'BANG THAM CHIEU (2)'!E77,'IC21'!$R:$R,'BANG THAM CHIEU (2)'!$D$1)</f>
        <v>0</v>
      </c>
      <c r="M77" s="83">
        <f t="shared" si="5"/>
        <v>0</v>
      </c>
      <c r="N77" s="84">
        <f>SUMIF('IC238-Cuoi ky'!$E:$E,'BANG THAM CHIEU (2)'!E77,'IC238-Cuoi ky'!$H:$H)</f>
        <v>0</v>
      </c>
      <c r="O77" s="83">
        <f t="shared" si="6"/>
        <v>0</v>
      </c>
      <c r="Q77" s="86">
        <f t="shared" si="7"/>
        <v>0</v>
      </c>
      <c r="R77" s="71">
        <v>21</v>
      </c>
      <c r="S77" s="51">
        <f>VLOOKUP(E77,[1]IC238!$E$133:$I$3808,5,0)</f>
        <v>21</v>
      </c>
      <c r="T77" s="40" t="str">
        <f>VLOOKUP(B77,[1]IC238!$E$133:$F$3808,2,0)</f>
        <v>Bóng đèn philips PL-C 2P 18w/865</v>
      </c>
    </row>
    <row r="78" spans="1:20" x14ac:dyDescent="0.25">
      <c r="A78" s="75">
        <f t="shared" si="4"/>
        <v>75</v>
      </c>
      <c r="B78" s="92" t="s">
        <v>192</v>
      </c>
      <c r="C78" s="77" t="s">
        <v>1489</v>
      </c>
      <c r="D78" s="78" t="s">
        <v>1553</v>
      </c>
      <c r="E78" s="92" t="s">
        <v>192</v>
      </c>
      <c r="F78" s="93">
        <v>350000</v>
      </c>
      <c r="G78" s="90" t="s">
        <v>303</v>
      </c>
      <c r="H78" s="78" t="s">
        <v>381</v>
      </c>
      <c r="I78" s="78" t="s">
        <v>455</v>
      </c>
      <c r="J78" s="78">
        <f>IFERROR(VLOOKUP(E78,'IC238-Dau ky'!E:H,4,0),0)</f>
        <v>0</v>
      </c>
      <c r="K78" s="82">
        <f>SUMIFS(NHAP!$H:$H,NHAP!$D:$D,'BANG THAM CHIEU (2)'!E78,NHAP!$K:$K,'BANG THAM CHIEU (2)'!$D$1)</f>
        <v>0</v>
      </c>
      <c r="L78" s="82">
        <f>SUMIFS('IC21'!$H:$H,'IC21'!$G:$G,'BANG THAM CHIEU (2)'!E78,'IC21'!$R:$R,'BANG THAM CHIEU (2)'!$D$1)</f>
        <v>0</v>
      </c>
      <c r="M78" s="83">
        <f t="shared" si="5"/>
        <v>0</v>
      </c>
      <c r="N78" s="84">
        <f>SUMIF('IC238-Cuoi ky'!$E:$E,'BANG THAM CHIEU (2)'!E78,'IC238-Cuoi ky'!$H:$H)</f>
        <v>0</v>
      </c>
      <c r="O78" s="83">
        <f t="shared" si="6"/>
        <v>0</v>
      </c>
      <c r="Q78" s="86">
        <f t="shared" si="7"/>
        <v>0</v>
      </c>
      <c r="R78" s="71">
        <v>20</v>
      </c>
      <c r="S78" s="51">
        <f>VLOOKUP(E78,[1]IC238!$E$133:$I$3808,5,0)</f>
        <v>20</v>
      </c>
      <c r="T78" s="40" t="str">
        <f>VLOOKUP(B78,[1]IC238!$E$133:$F$3808,2,0)</f>
        <v>Bóng đèn cao áp osram 250w HQI-T /250W/D</v>
      </c>
    </row>
    <row r="79" spans="1:20" x14ac:dyDescent="0.25">
      <c r="A79" s="75">
        <f t="shared" si="4"/>
        <v>76</v>
      </c>
      <c r="B79" s="92" t="s">
        <v>193</v>
      </c>
      <c r="C79" s="77" t="s">
        <v>1488</v>
      </c>
      <c r="D79" s="78" t="s">
        <v>77</v>
      </c>
      <c r="E79" s="92" t="s">
        <v>193</v>
      </c>
      <c r="F79" s="93">
        <v>450000</v>
      </c>
      <c r="G79" s="90" t="s">
        <v>303</v>
      </c>
      <c r="H79" s="78" t="s">
        <v>382</v>
      </c>
      <c r="I79" s="78" t="s">
        <v>455</v>
      </c>
      <c r="J79" s="78">
        <f>IFERROR(VLOOKUP(E79,'IC238-Dau ky'!E:H,4,0),0)</f>
        <v>0</v>
      </c>
      <c r="K79" s="82">
        <f>SUMIFS(NHAP!$H:$H,NHAP!$D:$D,'BANG THAM CHIEU (2)'!E79,NHAP!$K:$K,'BANG THAM CHIEU (2)'!$D$1)</f>
        <v>0</v>
      </c>
      <c r="L79" s="82">
        <f>SUMIFS('IC21'!$H:$H,'IC21'!$G:$G,'BANG THAM CHIEU (2)'!E79,'IC21'!$R:$R,'BANG THAM CHIEU (2)'!$D$1)</f>
        <v>0</v>
      </c>
      <c r="M79" s="83">
        <f t="shared" si="5"/>
        <v>0</v>
      </c>
      <c r="N79" s="84">
        <f>SUMIF('IC238-Cuoi ky'!$E:$E,'BANG THAM CHIEU (2)'!E79,'IC238-Cuoi ky'!$H:$H)</f>
        <v>0</v>
      </c>
      <c r="O79" s="83">
        <f t="shared" si="6"/>
        <v>0</v>
      </c>
      <c r="Q79" s="86">
        <f t="shared" si="7"/>
        <v>0</v>
      </c>
      <c r="R79" s="71">
        <v>6</v>
      </c>
      <c r="S79" s="51">
        <f>VLOOKUP(E79,[1]IC238!$E$133:$I$3808,5,0)</f>
        <v>6</v>
      </c>
      <c r="T79" s="40" t="str">
        <f>VLOOKUP(B79,[1]IC238!$E$133:$F$3808,2,0)</f>
        <v>Bóng đèn cao áp paragon 400w</v>
      </c>
    </row>
    <row r="80" spans="1:20" x14ac:dyDescent="0.25">
      <c r="A80" s="75">
        <f t="shared" si="4"/>
        <v>77</v>
      </c>
      <c r="B80" s="92" t="s">
        <v>194</v>
      </c>
      <c r="C80" s="77" t="s">
        <v>299</v>
      </c>
      <c r="D80" s="78" t="s">
        <v>1549</v>
      </c>
      <c r="E80" s="92" t="s">
        <v>194</v>
      </c>
      <c r="F80" s="93">
        <v>20000</v>
      </c>
      <c r="G80" s="90" t="s">
        <v>303</v>
      </c>
      <c r="H80" s="78" t="s">
        <v>383</v>
      </c>
      <c r="I80" s="78" t="s">
        <v>455</v>
      </c>
      <c r="J80" s="78">
        <f>IFERROR(VLOOKUP(E80,'IC238-Dau ky'!E:H,4,0),0)</f>
        <v>0</v>
      </c>
      <c r="K80" s="82">
        <f>SUMIFS(NHAP!$H:$H,NHAP!$D:$D,'BANG THAM CHIEU (2)'!E80,NHAP!$K:$K,'BANG THAM CHIEU (2)'!$D$1)</f>
        <v>0</v>
      </c>
      <c r="L80" s="82">
        <f>SUMIFS('IC21'!$H:$H,'IC21'!$G:$G,'BANG THAM CHIEU (2)'!E80,'IC21'!$R:$R,'BANG THAM CHIEU (2)'!$D$1)</f>
        <v>0</v>
      </c>
      <c r="M80" s="83">
        <f t="shared" si="5"/>
        <v>0</v>
      </c>
      <c r="N80" s="84">
        <f>SUMIF('IC238-Cuoi ky'!$E:$E,'BANG THAM CHIEU (2)'!E80,'IC238-Cuoi ky'!$H:$H)</f>
        <v>0</v>
      </c>
      <c r="O80" s="83">
        <f t="shared" si="6"/>
        <v>0</v>
      </c>
      <c r="Q80" s="86">
        <f t="shared" si="7"/>
        <v>0</v>
      </c>
      <c r="R80" s="71">
        <v>7</v>
      </c>
      <c r="S80" s="51">
        <f>VLOOKUP(E80,[1]IC238!$E$133:$I$3808,5,0)</f>
        <v>7</v>
      </c>
      <c r="T80" s="40" t="str">
        <f>VLOOKUP(B80,[1]IC238!$E$133:$F$3808,2,0)</f>
        <v xml:space="preserve">Bóng đèn điện quang 40w </v>
      </c>
    </row>
    <row r="81" spans="1:20" x14ac:dyDescent="0.25">
      <c r="A81" s="75">
        <f t="shared" si="4"/>
        <v>78</v>
      </c>
      <c r="B81" s="92" t="s">
        <v>195</v>
      </c>
      <c r="C81" s="77" t="s">
        <v>25</v>
      </c>
      <c r="D81" s="78" t="s">
        <v>1517</v>
      </c>
      <c r="E81" s="92" t="s">
        <v>195</v>
      </c>
      <c r="F81" s="93"/>
      <c r="G81" s="90" t="s">
        <v>303</v>
      </c>
      <c r="H81" s="78" t="s">
        <v>384</v>
      </c>
      <c r="I81" s="78" t="s">
        <v>455</v>
      </c>
      <c r="J81" s="78">
        <f>IFERROR(VLOOKUP(E81,'IC238-Dau ky'!E:H,4,0),0)</f>
        <v>2</v>
      </c>
      <c r="K81" s="82">
        <f>SUMIFS(NHAP!$H:$H,NHAP!$D:$D,'BANG THAM CHIEU (2)'!E81,NHAP!$K:$K,'BANG THAM CHIEU (2)'!$D$1)</f>
        <v>0</v>
      </c>
      <c r="L81" s="82">
        <f>SUMIFS('IC21'!$H:$H,'IC21'!$G:$G,'BANG THAM CHIEU (2)'!E81,'IC21'!$R:$R,'BANG THAM CHIEU (2)'!$D$1)</f>
        <v>0</v>
      </c>
      <c r="M81" s="83">
        <f t="shared" si="5"/>
        <v>2</v>
      </c>
      <c r="N81" s="84">
        <f>SUMIF('IC238-Cuoi ky'!$E:$E,'BANG THAM CHIEU (2)'!E81,'IC238-Cuoi ky'!$H:$H)</f>
        <v>2</v>
      </c>
      <c r="O81" s="83">
        <f t="shared" si="6"/>
        <v>0</v>
      </c>
      <c r="Q81" s="86">
        <f t="shared" si="7"/>
        <v>-2</v>
      </c>
      <c r="R81" s="71">
        <v>8</v>
      </c>
      <c r="S81" s="51">
        <f>VLOOKUP(E81,[1]IC238!$E$133:$I$3808,5,0)</f>
        <v>8</v>
      </c>
      <c r="T81" s="40" t="str">
        <f>VLOOKUP(B81,[1]IC238!$E$133:$F$3808,2,0)</f>
        <v>Đầu chống sét</v>
      </c>
    </row>
    <row r="82" spans="1:20" x14ac:dyDescent="0.25">
      <c r="A82" s="75">
        <f t="shared" si="4"/>
        <v>79</v>
      </c>
      <c r="B82" s="92" t="s">
        <v>196</v>
      </c>
      <c r="C82" s="88" t="s">
        <v>26</v>
      </c>
      <c r="D82" s="78" t="s">
        <v>1535</v>
      </c>
      <c r="E82" s="92" t="s">
        <v>196</v>
      </c>
      <c r="F82" s="93"/>
      <c r="G82" s="90" t="s">
        <v>303</v>
      </c>
      <c r="H82" s="78" t="s">
        <v>385</v>
      </c>
      <c r="I82" s="78" t="s">
        <v>455</v>
      </c>
      <c r="J82" s="78">
        <f>IFERROR(VLOOKUP(E82,'IC238-Dau ky'!E:H,4,0),0)</f>
        <v>0</v>
      </c>
      <c r="K82" s="82">
        <f>SUMIFS(NHAP!$H:$H,NHAP!$D:$D,'BANG THAM CHIEU (2)'!E82,NHAP!$K:$K,'BANG THAM CHIEU (2)'!$D$1)</f>
        <v>0</v>
      </c>
      <c r="L82" s="82">
        <f>SUMIFS('IC21'!$H:$H,'IC21'!$G:$G,'BANG THAM CHIEU (2)'!E82,'IC21'!$R:$R,'BANG THAM CHIEU (2)'!$D$1)</f>
        <v>0</v>
      </c>
      <c r="M82" s="83">
        <f t="shared" si="5"/>
        <v>0</v>
      </c>
      <c r="N82" s="84">
        <f>SUMIF('IC238-Cuoi ky'!$E:$E,'BANG THAM CHIEU (2)'!E82,'IC238-Cuoi ky'!$H:$H)</f>
        <v>0</v>
      </c>
      <c r="O82" s="83">
        <f t="shared" si="6"/>
        <v>0</v>
      </c>
      <c r="Q82" s="86">
        <f t="shared" si="7"/>
        <v>0</v>
      </c>
      <c r="R82" s="71">
        <v>19</v>
      </c>
      <c r="S82" s="51">
        <f>VLOOKUP(E82,[1]IC238!$E$133:$I$3808,5,0)</f>
        <v>19</v>
      </c>
      <c r="T82" s="40" t="str">
        <f>VLOOKUP(B82,[1]IC238!$E$133:$F$3808,2,0)</f>
        <v>Tăng phô BSD 250L-406TS-250w</v>
      </c>
    </row>
    <row r="83" spans="1:20" x14ac:dyDescent="0.25">
      <c r="A83" s="75">
        <f t="shared" si="4"/>
        <v>80</v>
      </c>
      <c r="B83" s="92" t="s">
        <v>197</v>
      </c>
      <c r="C83" s="77" t="s">
        <v>1378</v>
      </c>
      <c r="D83" s="78" t="s">
        <v>1528</v>
      </c>
      <c r="E83" s="92" t="s">
        <v>197</v>
      </c>
      <c r="F83" s="93"/>
      <c r="G83" s="90" t="s">
        <v>303</v>
      </c>
      <c r="H83" s="78" t="s">
        <v>386</v>
      </c>
      <c r="I83" s="78" t="s">
        <v>455</v>
      </c>
      <c r="J83" s="78">
        <f>IFERROR(VLOOKUP(E83,'IC238-Dau ky'!E:H,4,0),0)</f>
        <v>1</v>
      </c>
      <c r="K83" s="82">
        <f>SUMIFS(NHAP!$H:$H,NHAP!$D:$D,'BANG THAM CHIEU (2)'!E83,NHAP!$K:$K,'BANG THAM CHIEU (2)'!$D$1)</f>
        <v>0</v>
      </c>
      <c r="L83" s="82">
        <f>SUMIFS('IC21'!$H:$H,'IC21'!$G:$G,'BANG THAM CHIEU (2)'!E83,'IC21'!$R:$R,'BANG THAM CHIEU (2)'!$D$1)</f>
        <v>0</v>
      </c>
      <c r="M83" s="83">
        <f t="shared" si="5"/>
        <v>1</v>
      </c>
      <c r="N83" s="84">
        <f>SUMIF('IC238-Cuoi ky'!$E:$E,'BANG THAM CHIEU (2)'!E83,'IC238-Cuoi ky'!$H:$H)</f>
        <v>1</v>
      </c>
      <c r="O83" s="83">
        <f t="shared" si="6"/>
        <v>0</v>
      </c>
      <c r="Q83" s="86">
        <f t="shared" si="7"/>
        <v>-1</v>
      </c>
      <c r="R83" s="71">
        <v>17</v>
      </c>
      <c r="S83" s="51">
        <f>VLOOKUP(E83,[1]IC238!$E$133:$I$3808,5,0)</f>
        <v>17</v>
      </c>
      <c r="T83" s="40" t="str">
        <f>VLOOKUP(B83,[1]IC238!$E$133:$F$3808,2,0)</f>
        <v>Tăng phô philips BSN 70L 300L-70w</v>
      </c>
    </row>
    <row r="84" spans="1:20" x14ac:dyDescent="0.25">
      <c r="A84" s="75">
        <f t="shared" si="4"/>
        <v>81</v>
      </c>
      <c r="B84" s="92" t="s">
        <v>198</v>
      </c>
      <c r="C84" s="77" t="s">
        <v>27</v>
      </c>
      <c r="D84" s="78" t="s">
        <v>1528</v>
      </c>
      <c r="E84" s="92" t="s">
        <v>198</v>
      </c>
      <c r="F84" s="93">
        <v>460000</v>
      </c>
      <c r="G84" s="90" t="s">
        <v>303</v>
      </c>
      <c r="H84" s="78" t="s">
        <v>387</v>
      </c>
      <c r="I84" s="78" t="s">
        <v>455</v>
      </c>
      <c r="J84" s="78">
        <f>IFERROR(VLOOKUP(E84,'IC238-Dau ky'!E:H,4,0),0)</f>
        <v>2</v>
      </c>
      <c r="K84" s="82">
        <f>SUMIFS(NHAP!$H:$H,NHAP!$D:$D,'BANG THAM CHIEU (2)'!E84,NHAP!$K:$K,'BANG THAM CHIEU (2)'!$D$1)</f>
        <v>0</v>
      </c>
      <c r="L84" s="82">
        <f>SUMIFS('IC21'!$H:$H,'IC21'!$G:$G,'BANG THAM CHIEU (2)'!E84,'IC21'!$R:$R,'BANG THAM CHIEU (2)'!$D$1)</f>
        <v>0</v>
      </c>
      <c r="M84" s="83">
        <f t="shared" si="5"/>
        <v>2</v>
      </c>
      <c r="N84" s="84">
        <f>SUMIF('IC238-Cuoi ky'!$E:$E,'BANG THAM CHIEU (2)'!E84,'IC238-Cuoi ky'!$H:$H)</f>
        <v>2</v>
      </c>
      <c r="O84" s="83">
        <f t="shared" si="6"/>
        <v>0</v>
      </c>
      <c r="Q84" s="86">
        <f t="shared" si="7"/>
        <v>-2</v>
      </c>
      <c r="R84" s="71">
        <v>0</v>
      </c>
      <c r="S84" s="51" t="e">
        <f>VLOOKUP(E84,[1]IC238!$E$133:$I$3808,5,0)</f>
        <v>#N/A</v>
      </c>
      <c r="T84" s="40" t="e">
        <f>VLOOKUP(B84,[1]IC238!$E$133:$F$3808,2,0)</f>
        <v>#N/A</v>
      </c>
    </row>
    <row r="85" spans="1:20" x14ac:dyDescent="0.25">
      <c r="A85" s="75">
        <f t="shared" si="4"/>
        <v>82</v>
      </c>
      <c r="B85" s="92" t="s">
        <v>199</v>
      </c>
      <c r="C85" s="77" t="s">
        <v>28</v>
      </c>
      <c r="D85" s="78" t="s">
        <v>1535</v>
      </c>
      <c r="E85" s="92" t="s">
        <v>199</v>
      </c>
      <c r="F85" s="93"/>
      <c r="G85" s="90" t="s">
        <v>303</v>
      </c>
      <c r="H85" s="78" t="s">
        <v>388</v>
      </c>
      <c r="I85" s="78" t="s">
        <v>455</v>
      </c>
      <c r="J85" s="78">
        <f>IFERROR(VLOOKUP(E85,'IC238-Dau ky'!E:H,4,0),0)</f>
        <v>3</v>
      </c>
      <c r="K85" s="82">
        <f>SUMIFS(NHAP!$H:$H,NHAP!$D:$D,'BANG THAM CHIEU (2)'!E85,NHAP!$K:$K,'BANG THAM CHIEU (2)'!$D$1)</f>
        <v>0</v>
      </c>
      <c r="L85" s="82">
        <f>SUMIFS('IC21'!$H:$H,'IC21'!$G:$G,'BANG THAM CHIEU (2)'!E85,'IC21'!$R:$R,'BANG THAM CHIEU (2)'!$D$1)</f>
        <v>0</v>
      </c>
      <c r="M85" s="83">
        <f t="shared" si="5"/>
        <v>3</v>
      </c>
      <c r="N85" s="84">
        <f>SUMIF('IC238-Cuoi ky'!$E:$E,'BANG THAM CHIEU (2)'!E85,'IC238-Cuoi ky'!$H:$H)</f>
        <v>3</v>
      </c>
      <c r="O85" s="83">
        <f t="shared" si="6"/>
        <v>0</v>
      </c>
      <c r="Q85" s="86">
        <f t="shared" si="7"/>
        <v>-3</v>
      </c>
      <c r="R85" s="71">
        <v>10</v>
      </c>
      <c r="S85" s="51">
        <f>VLOOKUP(E85,[1]IC238!$E$133:$I$3808,5,0)</f>
        <v>10</v>
      </c>
      <c r="T85" s="40" t="str">
        <f>VLOOKUP(B85,[1]IC238!$E$133:$F$3808,2,0)</f>
        <v>Tăng phô Nano 18/20w</v>
      </c>
    </row>
    <row r="86" spans="1:20" x14ac:dyDescent="0.25">
      <c r="A86" s="75">
        <f t="shared" si="4"/>
        <v>83</v>
      </c>
      <c r="B86" s="92" t="s">
        <v>200</v>
      </c>
      <c r="C86" s="77" t="s">
        <v>29</v>
      </c>
      <c r="D86" s="78" t="s">
        <v>1547</v>
      </c>
      <c r="E86" s="92" t="s">
        <v>200</v>
      </c>
      <c r="F86" s="93"/>
      <c r="G86" s="90" t="s">
        <v>303</v>
      </c>
      <c r="H86" s="78" t="s">
        <v>389</v>
      </c>
      <c r="I86" s="78" t="s">
        <v>455</v>
      </c>
      <c r="J86" s="78">
        <f>IFERROR(VLOOKUP(E86,'IC238-Dau ky'!E:H,4,0),0)</f>
        <v>18</v>
      </c>
      <c r="K86" s="82">
        <f>SUMIFS(NHAP!$H:$H,NHAP!$D:$D,'BANG THAM CHIEU (2)'!E86,NHAP!$K:$K,'BANG THAM CHIEU (2)'!$D$1)</f>
        <v>0</v>
      </c>
      <c r="L86" s="82">
        <f>SUMIFS('IC21'!$H:$H,'IC21'!$G:$G,'BANG THAM CHIEU (2)'!E86,'IC21'!$R:$R,'BANG THAM CHIEU (2)'!$D$1)</f>
        <v>0</v>
      </c>
      <c r="M86" s="83">
        <f t="shared" si="5"/>
        <v>18</v>
      </c>
      <c r="N86" s="84">
        <f>SUMIF('IC238-Cuoi ky'!$E:$E,'BANG THAM CHIEU (2)'!E86,'IC238-Cuoi ky'!$H:$H)</f>
        <v>18</v>
      </c>
      <c r="O86" s="83">
        <f t="shared" si="6"/>
        <v>0</v>
      </c>
      <c r="Q86" s="86">
        <f t="shared" si="7"/>
        <v>-18</v>
      </c>
      <c r="R86" s="71">
        <v>25</v>
      </c>
      <c r="S86" s="51">
        <f>VLOOKUP(E86,[1]IC238!$E$133:$I$3808,5,0)</f>
        <v>25</v>
      </c>
      <c r="T86" s="40" t="str">
        <f>VLOOKUP(B86,[1]IC238!$E$133:$F$3808,2,0)</f>
        <v xml:space="preserve">Tăng phô Philips 35w loại đôi </v>
      </c>
    </row>
    <row r="87" spans="1:20" x14ac:dyDescent="0.25">
      <c r="A87" s="75">
        <f t="shared" si="4"/>
        <v>84</v>
      </c>
      <c r="B87" s="92" t="s">
        <v>201</v>
      </c>
      <c r="C87" s="77" t="s">
        <v>30</v>
      </c>
      <c r="D87" s="78" t="s">
        <v>1547</v>
      </c>
      <c r="E87" s="92" t="s">
        <v>201</v>
      </c>
      <c r="F87" s="93"/>
      <c r="G87" s="90" t="s">
        <v>303</v>
      </c>
      <c r="H87" s="78" t="s">
        <v>390</v>
      </c>
      <c r="I87" s="78" t="s">
        <v>455</v>
      </c>
      <c r="J87" s="78">
        <f>IFERROR(VLOOKUP(E87,'IC238-Dau ky'!E:H,4,0),0)</f>
        <v>30</v>
      </c>
      <c r="K87" s="82">
        <f>SUMIFS(NHAP!$H:$H,NHAP!$D:$D,'BANG THAM CHIEU (2)'!E87,NHAP!$K:$K,'BANG THAM CHIEU (2)'!$D$1)</f>
        <v>0</v>
      </c>
      <c r="L87" s="82">
        <f>SUMIFS('IC21'!$H:$H,'IC21'!$G:$G,'BANG THAM CHIEU (2)'!E87,'IC21'!$R:$R,'BANG THAM CHIEU (2)'!$D$1)</f>
        <v>0</v>
      </c>
      <c r="M87" s="83">
        <f t="shared" si="5"/>
        <v>30</v>
      </c>
      <c r="N87" s="84">
        <f>SUMIF('IC238-Cuoi ky'!$E:$E,'BANG THAM CHIEU (2)'!E87,'IC238-Cuoi ky'!$H:$H)</f>
        <v>30</v>
      </c>
      <c r="O87" s="83">
        <f t="shared" si="6"/>
        <v>0</v>
      </c>
      <c r="Q87" s="86">
        <f t="shared" si="7"/>
        <v>-30</v>
      </c>
      <c r="R87" s="71">
        <v>30</v>
      </c>
      <c r="S87" s="51">
        <f>VLOOKUP(E87,[1]IC238!$E$133:$I$3808,5,0)</f>
        <v>30</v>
      </c>
      <c r="T87" s="40" t="str">
        <f>VLOOKUP(B87,[1]IC238!$E$133:$F$3808,2,0)</f>
        <v xml:space="preserve">Tăng phô Philips 35w loại đơn </v>
      </c>
    </row>
    <row r="88" spans="1:20" x14ac:dyDescent="0.25">
      <c r="A88" s="75">
        <f t="shared" si="4"/>
        <v>85</v>
      </c>
      <c r="B88" s="92" t="s">
        <v>202</v>
      </c>
      <c r="C88" s="77" t="s">
        <v>31</v>
      </c>
      <c r="D88" s="78" t="s">
        <v>1535</v>
      </c>
      <c r="E88" s="92" t="s">
        <v>202</v>
      </c>
      <c r="F88" s="93"/>
      <c r="G88" s="90" t="s">
        <v>303</v>
      </c>
      <c r="H88" s="78" t="s">
        <v>391</v>
      </c>
      <c r="I88" s="78" t="s">
        <v>455</v>
      </c>
      <c r="J88" s="78">
        <f>IFERROR(VLOOKUP(E88,'IC238-Dau ky'!E:H,4,0),0)</f>
        <v>0</v>
      </c>
      <c r="K88" s="82">
        <f>SUMIFS(NHAP!$H:$H,NHAP!$D:$D,'BANG THAM CHIEU (2)'!E88,NHAP!$K:$K,'BANG THAM CHIEU (2)'!$D$1)</f>
        <v>0</v>
      </c>
      <c r="L88" s="82">
        <f>SUMIFS('IC21'!$H:$H,'IC21'!$G:$G,'BANG THAM CHIEU (2)'!E88,'IC21'!$R:$R,'BANG THAM CHIEU (2)'!$D$1)</f>
        <v>0</v>
      </c>
      <c r="M88" s="83">
        <f t="shared" si="5"/>
        <v>0</v>
      </c>
      <c r="N88" s="84">
        <f>SUMIF('IC238-Cuoi ky'!$E:$E,'BANG THAM CHIEU (2)'!E88,'IC238-Cuoi ky'!$H:$H)</f>
        <v>0</v>
      </c>
      <c r="O88" s="83">
        <f t="shared" si="6"/>
        <v>0</v>
      </c>
      <c r="Q88" s="86">
        <f t="shared" si="7"/>
        <v>0</v>
      </c>
      <c r="R88" s="71">
        <v>3</v>
      </c>
      <c r="S88" s="51">
        <f>VLOOKUP(E88,[1]IC238!$E$133:$I$3808,5,0)</f>
        <v>3</v>
      </c>
      <c r="T88" s="40" t="str">
        <f>VLOOKUP(B88,[1]IC238!$E$133:$F$3808,2,0)</f>
        <v>Tăng phô Philips 14w(loại đơn)</v>
      </c>
    </row>
    <row r="89" spans="1:20" x14ac:dyDescent="0.25">
      <c r="A89" s="75">
        <f t="shared" si="4"/>
        <v>86</v>
      </c>
      <c r="B89" s="92" t="s">
        <v>203</v>
      </c>
      <c r="C89" s="77" t="s">
        <v>32</v>
      </c>
      <c r="D89" s="78" t="s">
        <v>1535</v>
      </c>
      <c r="E89" s="92" t="s">
        <v>203</v>
      </c>
      <c r="F89" s="93"/>
      <c r="G89" s="90" t="s">
        <v>303</v>
      </c>
      <c r="H89" s="78" t="s">
        <v>392</v>
      </c>
      <c r="I89" s="78" t="s">
        <v>455</v>
      </c>
      <c r="J89" s="78">
        <f>IFERROR(VLOOKUP(E89,'IC238-Dau ky'!E:H,4,0),0)</f>
        <v>0</v>
      </c>
      <c r="K89" s="82">
        <f>SUMIFS(NHAP!$H:$H,NHAP!$D:$D,'BANG THAM CHIEU (2)'!E89,NHAP!$K:$K,'BANG THAM CHIEU (2)'!$D$1)</f>
        <v>0</v>
      </c>
      <c r="L89" s="82">
        <f>SUMIFS('IC21'!$H:$H,'IC21'!$G:$G,'BANG THAM CHIEU (2)'!E89,'IC21'!$R:$R,'BANG THAM CHIEU (2)'!$D$1)</f>
        <v>0</v>
      </c>
      <c r="M89" s="83">
        <f t="shared" si="5"/>
        <v>0</v>
      </c>
      <c r="N89" s="84">
        <f>SUMIF('IC238-Cuoi ky'!$E:$E,'BANG THAM CHIEU (2)'!E89,'IC238-Cuoi ky'!$H:$H)</f>
        <v>0</v>
      </c>
      <c r="O89" s="83">
        <f t="shared" si="6"/>
        <v>0</v>
      </c>
      <c r="Q89" s="86">
        <f t="shared" si="7"/>
        <v>0</v>
      </c>
      <c r="R89" s="71">
        <v>20</v>
      </c>
      <c r="S89" s="51">
        <f>VLOOKUP(E89,[1]IC238!$E$133:$I$3808,5,0)</f>
        <v>20</v>
      </c>
      <c r="T89" s="40" t="str">
        <f>VLOOKUP(B89,[1]IC238!$E$133:$F$3808,2,0)</f>
        <v>Tăng phô Philips 14w (loại đôi)</v>
      </c>
    </row>
    <row r="90" spans="1:20" x14ac:dyDescent="0.25">
      <c r="A90" s="75">
        <f t="shared" si="4"/>
        <v>87</v>
      </c>
      <c r="B90" s="92" t="s">
        <v>204</v>
      </c>
      <c r="C90" s="77" t="s">
        <v>33</v>
      </c>
      <c r="D90" s="78" t="s">
        <v>97</v>
      </c>
      <c r="E90" s="92" t="s">
        <v>204</v>
      </c>
      <c r="F90" s="93">
        <v>60000</v>
      </c>
      <c r="G90" s="90" t="s">
        <v>303</v>
      </c>
      <c r="H90" s="78" t="s">
        <v>393</v>
      </c>
      <c r="I90" s="78" t="s">
        <v>455</v>
      </c>
      <c r="J90" s="78">
        <f>IFERROR(VLOOKUP(E90,'IC238-Dau ky'!E:H,4,0),0)</f>
        <v>4</v>
      </c>
      <c r="K90" s="82">
        <f>SUMIFS(NHAP!$H:$H,NHAP!$D:$D,'BANG THAM CHIEU (2)'!E90,NHAP!$K:$K,'BANG THAM CHIEU (2)'!$D$1)</f>
        <v>0</v>
      </c>
      <c r="L90" s="82">
        <f>SUMIFS('IC21'!$H:$H,'IC21'!$G:$G,'BANG THAM CHIEU (2)'!E90,'IC21'!$R:$R,'BANG THAM CHIEU (2)'!$D$1)</f>
        <v>0</v>
      </c>
      <c r="M90" s="83">
        <f t="shared" si="5"/>
        <v>4</v>
      </c>
      <c r="N90" s="84">
        <f>SUMIF('IC238-Cuoi ky'!$E:$E,'BANG THAM CHIEU (2)'!E90,'IC238-Cuoi ky'!$H:$H)</f>
        <v>4</v>
      </c>
      <c r="O90" s="83">
        <f t="shared" si="6"/>
        <v>0</v>
      </c>
      <c r="Q90" s="86">
        <f t="shared" si="7"/>
        <v>-4</v>
      </c>
      <c r="R90" s="71">
        <v>10</v>
      </c>
      <c r="S90" s="51">
        <f>VLOOKUP(E90,[1]IC238!$E$133:$I$3808,5,0)</f>
        <v>10</v>
      </c>
      <c r="T90" s="40" t="str">
        <f>VLOOKUP(B90,[1]IC238!$E$133:$F$3808,2,0)</f>
        <v>Tụ điện 15µF +- 5% 450VAC</v>
      </c>
    </row>
    <row r="91" spans="1:20" x14ac:dyDescent="0.25">
      <c r="A91" s="75">
        <f t="shared" si="4"/>
        <v>88</v>
      </c>
      <c r="B91" s="92" t="s">
        <v>205</v>
      </c>
      <c r="C91" s="77" t="s">
        <v>1410</v>
      </c>
      <c r="D91" s="78" t="s">
        <v>1552</v>
      </c>
      <c r="E91" s="92" t="s">
        <v>205</v>
      </c>
      <c r="F91" s="93">
        <v>60000</v>
      </c>
      <c r="G91" s="90" t="s">
        <v>303</v>
      </c>
      <c r="H91" s="78" t="s">
        <v>394</v>
      </c>
      <c r="I91" s="78" t="s">
        <v>455</v>
      </c>
      <c r="J91" s="78">
        <f>IFERROR(VLOOKUP(E91,'IC238-Dau ky'!E:H,4,0),0)</f>
        <v>4</v>
      </c>
      <c r="K91" s="82">
        <f>SUMIFS(NHAP!$H:$H,NHAP!$D:$D,'BANG THAM CHIEU (2)'!E91,NHAP!$K:$K,'BANG THAM CHIEU (2)'!$D$1)</f>
        <v>0</v>
      </c>
      <c r="L91" s="82">
        <f>SUMIFS('IC21'!$H:$H,'IC21'!$G:$G,'BANG THAM CHIEU (2)'!E91,'IC21'!$R:$R,'BANG THAM CHIEU (2)'!$D$1)</f>
        <v>0</v>
      </c>
      <c r="M91" s="83">
        <f t="shared" si="5"/>
        <v>4</v>
      </c>
      <c r="N91" s="84">
        <f>SUMIF('IC238-Cuoi ky'!$E:$E,'BANG THAM CHIEU (2)'!E91,'IC238-Cuoi ky'!$H:$H)</f>
        <v>4</v>
      </c>
      <c r="O91" s="83">
        <f t="shared" si="6"/>
        <v>0</v>
      </c>
      <c r="Q91" s="86">
        <f t="shared" si="7"/>
        <v>-4</v>
      </c>
      <c r="R91" s="71">
        <v>5</v>
      </c>
      <c r="S91" s="51">
        <f>VLOOKUP(E91,[1]IC238!$E$133:$I$3808,5,0)</f>
        <v>5</v>
      </c>
      <c r="T91" s="40" t="str">
        <f>VLOOKUP(B91,[1]IC238!$E$133:$F$3808,2,0)</f>
        <v>Đuôi đèn cao áp</v>
      </c>
    </row>
    <row r="92" spans="1:20" x14ac:dyDescent="0.25">
      <c r="A92" s="75">
        <f t="shared" si="4"/>
        <v>89</v>
      </c>
      <c r="B92" s="92" t="s">
        <v>206</v>
      </c>
      <c r="C92" s="77" t="s">
        <v>34</v>
      </c>
      <c r="D92" s="78" t="s">
        <v>1549</v>
      </c>
      <c r="E92" s="92" t="s">
        <v>206</v>
      </c>
      <c r="F92" s="93">
        <v>15000</v>
      </c>
      <c r="G92" s="90" t="s">
        <v>303</v>
      </c>
      <c r="H92" s="78" t="s">
        <v>395</v>
      </c>
      <c r="I92" s="78" t="s">
        <v>455</v>
      </c>
      <c r="J92" s="78">
        <f>IFERROR(VLOOKUP(E92,'IC238-Dau ky'!E:H,4,0),0)</f>
        <v>10</v>
      </c>
      <c r="K92" s="82">
        <f>SUMIFS(NHAP!$H:$H,NHAP!$D:$D,'BANG THAM CHIEU (2)'!E92,NHAP!$K:$K,'BANG THAM CHIEU (2)'!$D$1)</f>
        <v>0</v>
      </c>
      <c r="L92" s="82">
        <f>SUMIFS('IC21'!$H:$H,'IC21'!$G:$G,'BANG THAM CHIEU (2)'!E92,'IC21'!$R:$R,'BANG THAM CHIEU (2)'!$D$1)</f>
        <v>0</v>
      </c>
      <c r="M92" s="83">
        <f t="shared" si="5"/>
        <v>10</v>
      </c>
      <c r="N92" s="84">
        <f>SUMIF('IC238-Cuoi ky'!$E:$E,'BANG THAM CHIEU (2)'!E92,'IC238-Cuoi ky'!$H:$H)</f>
        <v>10</v>
      </c>
      <c r="O92" s="83">
        <f t="shared" si="6"/>
        <v>0</v>
      </c>
      <c r="Q92" s="86">
        <f t="shared" si="7"/>
        <v>-10</v>
      </c>
      <c r="R92" s="71">
        <v>7</v>
      </c>
      <c r="S92" s="51">
        <f>VLOOKUP(E92,[1]IC238!$E$133:$I$3808,5,0)</f>
        <v>7</v>
      </c>
      <c r="T92" s="40" t="str">
        <f>VLOOKUP(B92,[1]IC238!$E$133:$F$3808,2,0)</f>
        <v>Đuôi đèn tròn vặn</v>
      </c>
    </row>
    <row r="93" spans="1:20" x14ac:dyDescent="0.25">
      <c r="A93" s="75">
        <f t="shared" si="4"/>
        <v>90</v>
      </c>
      <c r="B93" s="96" t="s">
        <v>207</v>
      </c>
      <c r="C93" s="88" t="s">
        <v>2358</v>
      </c>
      <c r="D93" s="78" t="s">
        <v>98</v>
      </c>
      <c r="E93" s="96" t="s">
        <v>207</v>
      </c>
      <c r="F93" s="97">
        <v>33000</v>
      </c>
      <c r="G93" s="98" t="s">
        <v>303</v>
      </c>
      <c r="H93" s="99" t="s">
        <v>396</v>
      </c>
      <c r="I93" s="99" t="s">
        <v>448</v>
      </c>
      <c r="J93" s="78">
        <f>IFERROR(VLOOKUP(E93,'IC238-Dau ky'!E:H,4,0),0)</f>
        <v>0</v>
      </c>
      <c r="K93" s="100">
        <f>SUMIFS(NHAP!$H:$H,NHAP!$D:$D,'BANG THAM CHIEU (2)'!E93,NHAP!$K:$K,'BANG THAM CHIEU (2)'!$D$1)</f>
        <v>0</v>
      </c>
      <c r="L93" s="100">
        <f>SUMIFS('IC21'!$H:$H,'IC21'!$G:$G,'BANG THAM CHIEU (2)'!E93,'IC21'!$R:$R,'BANG THAM CHIEU (2)'!$D$1)</f>
        <v>0</v>
      </c>
      <c r="M93" s="83">
        <f t="shared" si="5"/>
        <v>0</v>
      </c>
      <c r="N93" s="84">
        <f>SUMIF('IC238-Cuoi ky'!$E:$E,'BANG THAM CHIEU (2)'!E93,'IC238-Cuoi ky'!$H:$H)</f>
        <v>0</v>
      </c>
      <c r="O93" s="83">
        <f t="shared" si="6"/>
        <v>0</v>
      </c>
      <c r="Q93" s="86">
        <f t="shared" si="7"/>
        <v>0</v>
      </c>
      <c r="R93" s="71">
        <v>59</v>
      </c>
      <c r="S93" s="51">
        <f>VLOOKUP(E93,[1]IC238!$E$133:$I$3808,5,0)</f>
        <v>59</v>
      </c>
      <c r="T93" s="40" t="str">
        <f>VLOOKUP(B93,[1]IC238!$E$133:$F$3808,2,0)</f>
        <v xml:space="preserve">Bóng philips TL-5/28w/865 </v>
      </c>
    </row>
    <row r="94" spans="1:20" x14ac:dyDescent="0.25">
      <c r="A94" s="75">
        <f t="shared" si="4"/>
        <v>91</v>
      </c>
      <c r="B94" s="92" t="s">
        <v>208</v>
      </c>
      <c r="C94" s="77" t="s">
        <v>1439</v>
      </c>
      <c r="D94" s="78" t="s">
        <v>1541</v>
      </c>
      <c r="E94" s="92" t="s">
        <v>208</v>
      </c>
      <c r="F94" s="93">
        <v>295000</v>
      </c>
      <c r="G94" s="90" t="s">
        <v>303</v>
      </c>
      <c r="H94" s="78" t="s">
        <v>397</v>
      </c>
      <c r="I94" s="78" t="s">
        <v>456</v>
      </c>
      <c r="J94" s="78">
        <f>IFERROR(VLOOKUP(E94,'IC238-Dau ky'!E:H,4,0),0)</f>
        <v>8</v>
      </c>
      <c r="K94" s="82">
        <f>SUMIFS(NHAP!$H:$H,NHAP!$D:$D,'BANG THAM CHIEU (2)'!E94,NHAP!$K:$K,'BANG THAM CHIEU (2)'!$D$1)</f>
        <v>0</v>
      </c>
      <c r="L94" s="82">
        <f>SUMIFS('IC21'!$H:$H,'IC21'!$G:$G,'BANG THAM CHIEU (2)'!E94,'IC21'!$R:$R,'BANG THAM CHIEU (2)'!$D$1)</f>
        <v>0</v>
      </c>
      <c r="M94" s="83">
        <f t="shared" si="5"/>
        <v>8</v>
      </c>
      <c r="N94" s="84">
        <f>SUMIF('IC238-Cuoi ky'!$E:$E,'BANG THAM CHIEU (2)'!E94,'IC238-Cuoi ky'!$H:$H)</f>
        <v>8</v>
      </c>
      <c r="O94" s="83">
        <f t="shared" si="6"/>
        <v>0</v>
      </c>
      <c r="Q94" s="86">
        <f t="shared" si="7"/>
        <v>-8</v>
      </c>
      <c r="R94" s="71">
        <v>20</v>
      </c>
      <c r="S94" s="51">
        <f>VLOOKUP(E94,[1]IC238!$E$133:$I$3808,5,0)</f>
        <v>20</v>
      </c>
      <c r="T94" s="40" t="str">
        <f>VLOOKUP(B94,[1]IC238!$E$133:$F$3808,2,0)</f>
        <v>Đèn sự cố KT-220EL (đèn sạc chiếu sáng khẩn cấp)</v>
      </c>
    </row>
    <row r="95" spans="1:20" x14ac:dyDescent="0.25">
      <c r="A95" s="75">
        <f t="shared" si="4"/>
        <v>92</v>
      </c>
      <c r="B95" s="92" t="s">
        <v>209</v>
      </c>
      <c r="C95" s="77" t="s">
        <v>2148</v>
      </c>
      <c r="D95" s="78" t="s">
        <v>108</v>
      </c>
      <c r="E95" s="92" t="s">
        <v>209</v>
      </c>
      <c r="F95" s="93">
        <v>22000</v>
      </c>
      <c r="G95" s="90" t="s">
        <v>303</v>
      </c>
      <c r="H95" s="78" t="s">
        <v>398</v>
      </c>
      <c r="I95" s="78" t="s">
        <v>455</v>
      </c>
      <c r="J95" s="78">
        <f>IFERROR(VLOOKUP(E95,'IC238-Dau ky'!E:H,4,0),0)</f>
        <v>16</v>
      </c>
      <c r="K95" s="82">
        <f>SUMIFS(NHAP!$H:$H,NHAP!$D:$D,'BANG THAM CHIEU (2)'!E95,NHAP!$K:$K,'BANG THAM CHIEU (2)'!$D$1)</f>
        <v>0</v>
      </c>
      <c r="L95" s="82">
        <f>SUMIFS('IC21'!$H:$H,'IC21'!$G:$G,'BANG THAM CHIEU (2)'!E95,'IC21'!$R:$R,'BANG THAM CHIEU (2)'!$D$1)</f>
        <v>0</v>
      </c>
      <c r="M95" s="83">
        <f t="shared" si="5"/>
        <v>16</v>
      </c>
      <c r="N95" s="84">
        <f>SUMIF('IC238-Cuoi ky'!$E:$E,'BANG THAM CHIEU (2)'!E95,'IC238-Cuoi ky'!$H:$H)</f>
        <v>16</v>
      </c>
      <c r="O95" s="83">
        <f t="shared" si="6"/>
        <v>0</v>
      </c>
      <c r="Q95" s="86">
        <f t="shared" si="7"/>
        <v>-16</v>
      </c>
      <c r="R95" s="71">
        <v>26</v>
      </c>
      <c r="S95" s="51">
        <f>VLOOKUP(E95,[1]IC238!$E$133:$I$3808,5,0)</f>
        <v>26</v>
      </c>
      <c r="T95" s="40" t="str">
        <f>VLOOKUP(B95,[1]IC238!$E$133:$F$3808,2,0)</f>
        <v>Mặt công tắc 1 lỗ clipsal PLATE ONLY No.31AVH</v>
      </c>
    </row>
    <row r="96" spans="1:20" x14ac:dyDescent="0.25">
      <c r="A96" s="75">
        <f t="shared" si="4"/>
        <v>93</v>
      </c>
      <c r="B96" s="92" t="s">
        <v>211</v>
      </c>
      <c r="C96" s="77" t="s">
        <v>2141</v>
      </c>
      <c r="D96" s="78" t="s">
        <v>99</v>
      </c>
      <c r="E96" s="92" t="s">
        <v>211</v>
      </c>
      <c r="F96" s="93">
        <v>460000</v>
      </c>
      <c r="G96" s="90" t="s">
        <v>303</v>
      </c>
      <c r="H96" s="78" t="s">
        <v>400</v>
      </c>
      <c r="I96" s="78" t="s">
        <v>455</v>
      </c>
      <c r="J96" s="78">
        <f>IFERROR(VLOOKUP(E96,'IC238-Dau ky'!E:H,4,0),0)</f>
        <v>6</v>
      </c>
      <c r="K96" s="82">
        <f>SUMIFS(NHAP!$H:$H,NHAP!$D:$D,'BANG THAM CHIEU (2)'!E96,NHAP!$K:$K,'BANG THAM CHIEU (2)'!$D$1)</f>
        <v>0</v>
      </c>
      <c r="L96" s="82">
        <f>SUMIFS('IC21'!$H:$H,'IC21'!$G:$G,'BANG THAM CHIEU (2)'!E96,'IC21'!$R:$R,'BANG THAM CHIEU (2)'!$D$1)</f>
        <v>0</v>
      </c>
      <c r="M96" s="83">
        <f t="shared" si="5"/>
        <v>6</v>
      </c>
      <c r="N96" s="84">
        <f>SUMIF('IC238-Cuoi ky'!$E:$E,'BANG THAM CHIEU (2)'!E96,'IC238-Cuoi ky'!$H:$H)</f>
        <v>6</v>
      </c>
      <c r="O96" s="83">
        <f t="shared" si="6"/>
        <v>0</v>
      </c>
      <c r="Q96" s="86">
        <f t="shared" si="7"/>
        <v>-6</v>
      </c>
      <c r="R96" s="71">
        <v>5</v>
      </c>
      <c r="S96" s="51">
        <f>VLOOKUP(E96,[1]IC238!$E$133:$I$3808,5,0)</f>
        <v>5</v>
      </c>
      <c r="T96" s="40" t="str">
        <f>VLOOKUP(B96,[1]IC238!$E$133:$F$3808,2,0)</f>
        <v>Rơ le nhiệt 1 - 1.6A hiệu Schneider</v>
      </c>
    </row>
    <row r="97" spans="1:20" x14ac:dyDescent="0.25">
      <c r="A97" s="75">
        <f t="shared" si="4"/>
        <v>94</v>
      </c>
      <c r="B97" s="92" t="s">
        <v>212</v>
      </c>
      <c r="C97" s="77" t="s">
        <v>2142</v>
      </c>
      <c r="D97" s="78" t="s">
        <v>99</v>
      </c>
      <c r="E97" s="92" t="s">
        <v>212</v>
      </c>
      <c r="F97" s="93">
        <v>460000</v>
      </c>
      <c r="G97" s="90" t="s">
        <v>303</v>
      </c>
      <c r="H97" s="78" t="s">
        <v>401</v>
      </c>
      <c r="I97" s="78" t="s">
        <v>455</v>
      </c>
      <c r="J97" s="78">
        <f>IFERROR(VLOOKUP(E97,'IC238-Dau ky'!E:H,4,0),0)</f>
        <v>5</v>
      </c>
      <c r="K97" s="82">
        <f>SUMIFS(NHAP!$H:$H,NHAP!$D:$D,'BANG THAM CHIEU (2)'!E97,NHAP!$K:$K,'BANG THAM CHIEU (2)'!$D$1)</f>
        <v>0</v>
      </c>
      <c r="L97" s="82">
        <f>SUMIFS('IC21'!$H:$H,'IC21'!$G:$G,'BANG THAM CHIEU (2)'!E97,'IC21'!$R:$R,'BANG THAM CHIEU (2)'!$D$1)</f>
        <v>0</v>
      </c>
      <c r="M97" s="83">
        <f t="shared" si="5"/>
        <v>5</v>
      </c>
      <c r="N97" s="84">
        <f>SUMIF('IC238-Cuoi ky'!$E:$E,'BANG THAM CHIEU (2)'!E97,'IC238-Cuoi ky'!$H:$H)</f>
        <v>5</v>
      </c>
      <c r="O97" s="83">
        <f t="shared" si="6"/>
        <v>0</v>
      </c>
      <c r="Q97" s="86">
        <f t="shared" si="7"/>
        <v>-5</v>
      </c>
      <c r="R97" s="71">
        <v>3</v>
      </c>
      <c r="S97" s="51">
        <f>VLOOKUP(E97,[1]IC238!$E$133:$I$3808,5,0)</f>
        <v>3</v>
      </c>
      <c r="T97" s="40" t="str">
        <f>VLOOKUP(B97,[1]IC238!$E$133:$F$3808,2,0)</f>
        <v>Rơ le nhiệt 4 - 6A hiệu Schneider</v>
      </c>
    </row>
    <row r="98" spans="1:20" x14ac:dyDescent="0.25">
      <c r="A98" s="75">
        <f t="shared" si="4"/>
        <v>95</v>
      </c>
      <c r="B98" s="92" t="s">
        <v>213</v>
      </c>
      <c r="C98" s="77" t="s">
        <v>2143</v>
      </c>
      <c r="D98" s="78" t="s">
        <v>99</v>
      </c>
      <c r="E98" s="92" t="s">
        <v>213</v>
      </c>
      <c r="F98" s="93">
        <v>460000</v>
      </c>
      <c r="G98" s="90" t="s">
        <v>303</v>
      </c>
      <c r="H98" s="78" t="s">
        <v>402</v>
      </c>
      <c r="I98" s="78" t="s">
        <v>455</v>
      </c>
      <c r="J98" s="78">
        <f>IFERROR(VLOOKUP(E98,'IC238-Dau ky'!E:H,4,0),0)</f>
        <v>10</v>
      </c>
      <c r="K98" s="82">
        <f>SUMIFS(NHAP!$H:$H,NHAP!$D:$D,'BANG THAM CHIEU (2)'!E98,NHAP!$K:$K,'BANG THAM CHIEU (2)'!$D$1)</f>
        <v>0</v>
      </c>
      <c r="L98" s="82">
        <f>SUMIFS('IC21'!$H:$H,'IC21'!$G:$G,'BANG THAM CHIEU (2)'!E98,'IC21'!$R:$R,'BANG THAM CHIEU (2)'!$D$1)</f>
        <v>0</v>
      </c>
      <c r="M98" s="83">
        <f t="shared" si="5"/>
        <v>10</v>
      </c>
      <c r="N98" s="84">
        <f>SUMIF('IC238-Cuoi ky'!$E:$E,'BANG THAM CHIEU (2)'!E98,'IC238-Cuoi ky'!$H:$H)</f>
        <v>10</v>
      </c>
      <c r="O98" s="83">
        <f t="shared" si="6"/>
        <v>0</v>
      </c>
      <c r="Q98" s="86">
        <f t="shared" si="7"/>
        <v>-10</v>
      </c>
      <c r="R98" s="71">
        <v>4</v>
      </c>
      <c r="S98" s="51">
        <f>VLOOKUP(E98,[1]IC238!$E$133:$I$3808,5,0)</f>
        <v>4</v>
      </c>
      <c r="T98" s="40" t="str">
        <f>VLOOKUP(B98,[1]IC238!$E$133:$F$3808,2,0)</f>
        <v>Rơ le nhiệt 2,5 - 4A hiệu Schneider</v>
      </c>
    </row>
    <row r="99" spans="1:20" x14ac:dyDescent="0.25">
      <c r="A99" s="75">
        <f t="shared" si="4"/>
        <v>96</v>
      </c>
      <c r="B99" s="92" t="s">
        <v>214</v>
      </c>
      <c r="C99" s="77" t="s">
        <v>2144</v>
      </c>
      <c r="D99" s="78" t="s">
        <v>99</v>
      </c>
      <c r="E99" s="92" t="s">
        <v>214</v>
      </c>
      <c r="F99" s="93">
        <v>620000</v>
      </c>
      <c r="G99" s="90" t="s">
        <v>303</v>
      </c>
      <c r="H99" s="78" t="s">
        <v>403</v>
      </c>
      <c r="I99" s="78" t="s">
        <v>455</v>
      </c>
      <c r="J99" s="78">
        <f>IFERROR(VLOOKUP(E99,'IC238-Dau ky'!E:H,4,0),0)</f>
        <v>11</v>
      </c>
      <c r="K99" s="82">
        <f>SUMIFS(NHAP!$H:$H,NHAP!$D:$D,'BANG THAM CHIEU (2)'!E99,NHAP!$K:$K,'BANG THAM CHIEU (2)'!$D$1)</f>
        <v>0</v>
      </c>
      <c r="L99" s="82">
        <f>SUMIFS('IC21'!$H:$H,'IC21'!$G:$G,'BANG THAM CHIEU (2)'!E99,'IC21'!$R:$R,'BANG THAM CHIEU (2)'!$D$1)</f>
        <v>0</v>
      </c>
      <c r="M99" s="83">
        <f t="shared" si="5"/>
        <v>11</v>
      </c>
      <c r="N99" s="84">
        <f>SUMIF('IC238-Cuoi ky'!$E:$E,'BANG THAM CHIEU (2)'!E99,'IC238-Cuoi ky'!$H:$H)</f>
        <v>11</v>
      </c>
      <c r="O99" s="83">
        <f t="shared" si="6"/>
        <v>0</v>
      </c>
      <c r="Q99" s="86">
        <f t="shared" si="7"/>
        <v>-11</v>
      </c>
      <c r="R99" s="71">
        <v>5</v>
      </c>
      <c r="S99" s="51">
        <f>VLOOKUP(E99,[1]IC238!$E$133:$I$3808,5,0)</f>
        <v>5</v>
      </c>
      <c r="T99" s="40" t="str">
        <f>VLOOKUP(B99,[1]IC238!$E$133:$F$3808,2,0)</f>
        <v>Rơ le nhiệt 7 - 10A hiệu Schneider</v>
      </c>
    </row>
    <row r="100" spans="1:20" x14ac:dyDescent="0.25">
      <c r="A100" s="75">
        <f t="shared" si="4"/>
        <v>97</v>
      </c>
      <c r="B100" s="92" t="s">
        <v>215</v>
      </c>
      <c r="C100" s="77" t="s">
        <v>35</v>
      </c>
      <c r="D100" s="78" t="s">
        <v>1549</v>
      </c>
      <c r="E100" s="92" t="s">
        <v>215</v>
      </c>
      <c r="F100" s="93"/>
      <c r="G100" s="90" t="s">
        <v>303</v>
      </c>
      <c r="H100" s="78" t="s">
        <v>404</v>
      </c>
      <c r="I100" s="78" t="s">
        <v>455</v>
      </c>
      <c r="J100" s="78">
        <f>IFERROR(VLOOKUP(E100,'IC238-Dau ky'!E:H,4,0),0)</f>
        <v>0</v>
      </c>
      <c r="K100" s="82">
        <f>SUMIFS(NHAP!$H:$H,NHAP!$D:$D,'BANG THAM CHIEU (2)'!E100,NHAP!$K:$K,'BANG THAM CHIEU (2)'!$D$1)</f>
        <v>0</v>
      </c>
      <c r="L100" s="82">
        <f>SUMIFS('IC21'!$H:$H,'IC21'!$G:$G,'BANG THAM CHIEU (2)'!E100,'IC21'!$R:$R,'BANG THAM CHIEU (2)'!$D$1)</f>
        <v>0</v>
      </c>
      <c r="M100" s="83">
        <f t="shared" si="5"/>
        <v>0</v>
      </c>
      <c r="N100" s="84">
        <f>SUMIF('IC238-Cuoi ky'!$E:$E,'BANG THAM CHIEU (2)'!E100,'IC238-Cuoi ky'!$H:$H)</f>
        <v>0</v>
      </c>
      <c r="O100" s="83">
        <f t="shared" si="6"/>
        <v>0</v>
      </c>
      <c r="Q100" s="86">
        <f t="shared" si="7"/>
        <v>0</v>
      </c>
      <c r="R100" s="71">
        <v>17</v>
      </c>
      <c r="S100" s="51">
        <f>VLOOKUP(E100,[1]IC238!$E$133:$I$3808,5,0)</f>
        <v>17</v>
      </c>
      <c r="T100" s="40" t="str">
        <f>VLOOKUP(B100,[1]IC238!$E$133:$F$3808,2,0)</f>
        <v>Đèn mắt cáo (ThoRN 12V-35W)</v>
      </c>
    </row>
    <row r="101" spans="1:20" x14ac:dyDescent="0.25">
      <c r="A101" s="75">
        <f t="shared" si="4"/>
        <v>98</v>
      </c>
      <c r="B101" s="92" t="s">
        <v>217</v>
      </c>
      <c r="C101" s="77" t="s">
        <v>1447</v>
      </c>
      <c r="D101" s="78" t="s">
        <v>1549</v>
      </c>
      <c r="E101" s="92" t="s">
        <v>217</v>
      </c>
      <c r="F101" s="93">
        <v>75000</v>
      </c>
      <c r="G101" s="90" t="s">
        <v>303</v>
      </c>
      <c r="H101" s="78" t="s">
        <v>406</v>
      </c>
      <c r="I101" s="78" t="s">
        <v>455</v>
      </c>
      <c r="J101" s="78">
        <f>IFERROR(VLOOKUP(E101,'IC238-Dau ky'!E:H,4,0),0)</f>
        <v>0</v>
      </c>
      <c r="K101" s="82">
        <f>SUMIFS(NHAP!$H:$H,NHAP!$D:$D,'BANG THAM CHIEU (2)'!E101,NHAP!$K:$K,'BANG THAM CHIEU (2)'!$D$1)</f>
        <v>0</v>
      </c>
      <c r="L101" s="82">
        <f>SUMIFS('IC21'!$H:$H,'IC21'!$G:$G,'BANG THAM CHIEU (2)'!E101,'IC21'!$R:$R,'BANG THAM CHIEU (2)'!$D$1)</f>
        <v>0</v>
      </c>
      <c r="M101" s="83">
        <f t="shared" si="5"/>
        <v>0</v>
      </c>
      <c r="N101" s="84">
        <f>SUMIF('IC238-Cuoi ky'!$E:$E,'BANG THAM CHIEU (2)'!E101,'IC238-Cuoi ky'!$H:$H)</f>
        <v>0</v>
      </c>
      <c r="O101" s="83">
        <f t="shared" si="6"/>
        <v>0</v>
      </c>
      <c r="Q101" s="86">
        <f t="shared" si="7"/>
        <v>0</v>
      </c>
      <c r="R101" s="71">
        <v>6</v>
      </c>
      <c r="S101" s="51">
        <f>VLOOKUP(E101,[1]IC238!$E$133:$I$3808,5,0)</f>
        <v>6</v>
      </c>
      <c r="T101" s="40" t="str">
        <f>VLOOKUP(B101,[1]IC238!$E$133:$F$3808,2,0)</f>
        <v>Bóng xoắn 24w hiệu Philips</v>
      </c>
    </row>
    <row r="102" spans="1:20" x14ac:dyDescent="0.25">
      <c r="A102" s="75">
        <f t="shared" si="4"/>
        <v>99</v>
      </c>
      <c r="B102" s="92" t="s">
        <v>218</v>
      </c>
      <c r="C102" s="77" t="s">
        <v>1426</v>
      </c>
      <c r="D102" s="78" t="s">
        <v>1597</v>
      </c>
      <c r="E102" s="92" t="s">
        <v>218</v>
      </c>
      <c r="F102" s="93"/>
      <c r="G102" s="90" t="s">
        <v>303</v>
      </c>
      <c r="H102" s="78" t="s">
        <v>407</v>
      </c>
      <c r="I102" s="78" t="s">
        <v>455</v>
      </c>
      <c r="J102" s="78">
        <f>IFERROR(VLOOKUP(E102,'IC238-Dau ky'!E:H,4,0),0)</f>
        <v>0</v>
      </c>
      <c r="K102" s="82">
        <f>SUMIFS(NHAP!$H:$H,NHAP!$D:$D,'BANG THAM CHIEU (2)'!E102,NHAP!$K:$K,'BANG THAM CHIEU (2)'!$D$1)</f>
        <v>0</v>
      </c>
      <c r="L102" s="82">
        <f>SUMIFS('IC21'!$H:$H,'IC21'!$G:$G,'BANG THAM CHIEU (2)'!E102,'IC21'!$R:$R,'BANG THAM CHIEU (2)'!$D$1)</f>
        <v>0</v>
      </c>
      <c r="M102" s="83">
        <f t="shared" si="5"/>
        <v>0</v>
      </c>
      <c r="N102" s="84">
        <f>SUMIF('IC238-Cuoi ky'!$E:$E,'BANG THAM CHIEU (2)'!E102,'IC238-Cuoi ky'!$H:$H)</f>
        <v>0</v>
      </c>
      <c r="O102" s="83">
        <f t="shared" si="6"/>
        <v>0</v>
      </c>
      <c r="Q102" s="86">
        <f t="shared" si="7"/>
        <v>0</v>
      </c>
      <c r="R102" s="71">
        <v>0</v>
      </c>
      <c r="S102" s="51" t="e">
        <f>VLOOKUP(E102,[1]IC238!$E$133:$I$3808,5,0)</f>
        <v>#N/A</v>
      </c>
      <c r="T102" s="40" t="e">
        <f>VLOOKUP(B102,[1]IC238!$E$133:$F$3808,2,0)</f>
        <v>#N/A</v>
      </c>
    </row>
    <row r="103" spans="1:20" x14ac:dyDescent="0.25">
      <c r="A103" s="75">
        <f t="shared" si="4"/>
        <v>100</v>
      </c>
      <c r="B103" s="92" t="s">
        <v>219</v>
      </c>
      <c r="C103" s="77" t="s">
        <v>38</v>
      </c>
      <c r="D103" s="78" t="s">
        <v>97</v>
      </c>
      <c r="E103" s="92" t="s">
        <v>219</v>
      </c>
      <c r="F103" s="93">
        <v>80000</v>
      </c>
      <c r="G103" s="90" t="s">
        <v>303</v>
      </c>
      <c r="H103" s="78" t="s">
        <v>408</v>
      </c>
      <c r="I103" s="78" t="s">
        <v>455</v>
      </c>
      <c r="J103" s="78">
        <f>IFERROR(VLOOKUP(E103,'IC238-Dau ky'!E:H,4,0),0)</f>
        <v>9</v>
      </c>
      <c r="K103" s="82">
        <f>SUMIFS(NHAP!$H:$H,NHAP!$D:$D,'BANG THAM CHIEU (2)'!E103,NHAP!$K:$K,'BANG THAM CHIEU (2)'!$D$1)</f>
        <v>0</v>
      </c>
      <c r="L103" s="82">
        <f>SUMIFS('IC21'!$H:$H,'IC21'!$G:$G,'BANG THAM CHIEU (2)'!E103,'IC21'!$R:$R,'BANG THAM CHIEU (2)'!$D$1)</f>
        <v>0</v>
      </c>
      <c r="M103" s="83">
        <f t="shared" si="5"/>
        <v>9</v>
      </c>
      <c r="N103" s="84">
        <f>SUMIF('IC238-Cuoi ky'!$E:$E,'BANG THAM CHIEU (2)'!E103,'IC238-Cuoi ky'!$H:$H)</f>
        <v>9</v>
      </c>
      <c r="O103" s="83">
        <f t="shared" si="6"/>
        <v>0</v>
      </c>
      <c r="Q103" s="86">
        <f t="shared" si="7"/>
        <v>-9</v>
      </c>
      <c r="R103" s="71">
        <v>11</v>
      </c>
      <c r="S103" s="51">
        <f>VLOOKUP(E103,[1]IC238!$E$133:$I$3808,5,0)</f>
        <v>11</v>
      </c>
      <c r="T103" s="40" t="str">
        <f>VLOOKUP(B103,[1]IC238!$E$133:$F$3808,2,0)</f>
        <v>Tụ điện 20µF +- 5% 450VAC</v>
      </c>
    </row>
    <row r="104" spans="1:20" x14ac:dyDescent="0.25">
      <c r="A104" s="75">
        <f t="shared" si="4"/>
        <v>101</v>
      </c>
      <c r="B104" s="92" t="s">
        <v>220</v>
      </c>
      <c r="C104" s="77" t="s">
        <v>1475</v>
      </c>
      <c r="D104" s="78" t="s">
        <v>108</v>
      </c>
      <c r="E104" s="92" t="s">
        <v>220</v>
      </c>
      <c r="F104" s="93"/>
      <c r="G104" s="90" t="s">
        <v>303</v>
      </c>
      <c r="H104" s="78" t="s">
        <v>409</v>
      </c>
      <c r="I104" s="78" t="s">
        <v>455</v>
      </c>
      <c r="J104" s="78">
        <f>IFERROR(VLOOKUP(E104,'IC238-Dau ky'!E:H,4,0),0)</f>
        <v>0</v>
      </c>
      <c r="K104" s="82">
        <f>SUMIFS(NHAP!$H:$H,NHAP!$D:$D,'BANG THAM CHIEU (2)'!E104,NHAP!$K:$K,'BANG THAM CHIEU (2)'!$D$1)</f>
        <v>0</v>
      </c>
      <c r="L104" s="82">
        <f>SUMIFS('IC21'!$H:$H,'IC21'!$G:$G,'BANG THAM CHIEU (2)'!E104,'IC21'!$R:$R,'BANG THAM CHIEU (2)'!$D$1)</f>
        <v>0</v>
      </c>
      <c r="M104" s="83">
        <f t="shared" si="5"/>
        <v>0</v>
      </c>
      <c r="N104" s="84">
        <f>SUMIF('IC238-Cuoi ky'!$E:$E,'BANG THAM CHIEU (2)'!E104,'IC238-Cuoi ky'!$H:$H)</f>
        <v>0</v>
      </c>
      <c r="O104" s="83">
        <f t="shared" si="6"/>
        <v>0</v>
      </c>
      <c r="Q104" s="86">
        <f t="shared" si="7"/>
        <v>0</v>
      </c>
      <c r="R104" s="71">
        <v>7</v>
      </c>
      <c r="S104" s="51">
        <f>VLOOKUP(E104,[1]IC238!$E$133:$I$3808,5,0)</f>
        <v>7</v>
      </c>
      <c r="T104" s="40" t="str">
        <f>VLOOKUP(B104,[1]IC238!$E$133:$F$3808,2,0)</f>
        <v>Công tắc on - off</v>
      </c>
    </row>
    <row r="105" spans="1:20" ht="16.5" customHeight="1" x14ac:dyDescent="0.25">
      <c r="A105" s="75">
        <f t="shared" si="4"/>
        <v>102</v>
      </c>
      <c r="B105" s="92" t="s">
        <v>221</v>
      </c>
      <c r="C105" s="77" t="s">
        <v>1365</v>
      </c>
      <c r="D105" s="78" t="s">
        <v>1548</v>
      </c>
      <c r="E105" s="92" t="s">
        <v>221</v>
      </c>
      <c r="F105" s="93"/>
      <c r="G105" s="90" t="s">
        <v>303</v>
      </c>
      <c r="H105" s="78" t="s">
        <v>410</v>
      </c>
      <c r="I105" s="78" t="s">
        <v>455</v>
      </c>
      <c r="J105" s="78">
        <f>IFERROR(VLOOKUP(E105,'IC238-Dau ky'!E:H,4,0),0)</f>
        <v>28</v>
      </c>
      <c r="K105" s="82">
        <f>SUMIFS(NHAP!$H:$H,NHAP!$D:$D,'BANG THAM CHIEU (2)'!E105,NHAP!$K:$K,'BANG THAM CHIEU (2)'!$D$1)</f>
        <v>0</v>
      </c>
      <c r="L105" s="82">
        <f>SUMIFS('IC21'!$H:$H,'IC21'!$G:$G,'BANG THAM CHIEU (2)'!E105,'IC21'!$R:$R,'BANG THAM CHIEU (2)'!$D$1)</f>
        <v>0</v>
      </c>
      <c r="M105" s="83">
        <f t="shared" si="5"/>
        <v>28</v>
      </c>
      <c r="N105" s="84">
        <f>SUMIF('IC238-Cuoi ky'!$E:$E,'BANG THAM CHIEU (2)'!E105,'IC238-Cuoi ky'!$H:$H)</f>
        <v>28</v>
      </c>
      <c r="O105" s="83">
        <f t="shared" si="6"/>
        <v>0</v>
      </c>
      <c r="Q105" s="86">
        <f t="shared" si="7"/>
        <v>-28</v>
      </c>
      <c r="R105" s="71">
        <v>3</v>
      </c>
      <c r="S105" s="51">
        <f>VLOOKUP(E105,[1]IC238!$E$133:$I$3808,5,0)</f>
        <v>3</v>
      </c>
      <c r="T105" s="40" t="str">
        <f>VLOOKUP(B105,[1]IC238!$E$133:$F$3808,2,0)</f>
        <v>Rơ le trung gian 230 VAC-50/60Hz - RXM4AB1P7</v>
      </c>
    </row>
    <row r="106" spans="1:20" x14ac:dyDescent="0.25">
      <c r="A106" s="75">
        <f t="shared" si="4"/>
        <v>103</v>
      </c>
      <c r="B106" s="92" t="s">
        <v>222</v>
      </c>
      <c r="C106" s="77" t="s">
        <v>40</v>
      </c>
      <c r="D106" s="78" t="s">
        <v>1548</v>
      </c>
      <c r="E106" s="92" t="s">
        <v>222</v>
      </c>
      <c r="F106" s="93"/>
      <c r="G106" s="90" t="s">
        <v>303</v>
      </c>
      <c r="H106" s="78" t="s">
        <v>411</v>
      </c>
      <c r="I106" s="78" t="s">
        <v>455</v>
      </c>
      <c r="J106" s="78">
        <f>IFERROR(VLOOKUP(E106,'IC238-Dau ky'!E:H,4,0),0)</f>
        <v>0</v>
      </c>
      <c r="K106" s="82">
        <f>SUMIFS(NHAP!$H:$H,NHAP!$D:$D,'BANG THAM CHIEU (2)'!E106,NHAP!$K:$K,'BANG THAM CHIEU (2)'!$D$1)</f>
        <v>0</v>
      </c>
      <c r="L106" s="82">
        <f>SUMIFS('IC21'!$H:$H,'IC21'!$G:$G,'BANG THAM CHIEU (2)'!E106,'IC21'!$R:$R,'BANG THAM CHIEU (2)'!$D$1)</f>
        <v>0</v>
      </c>
      <c r="M106" s="83">
        <f t="shared" si="5"/>
        <v>0</v>
      </c>
      <c r="N106" s="84">
        <f>SUMIF('IC238-Cuoi ky'!$E:$E,'BANG THAM CHIEU (2)'!E106,'IC238-Cuoi ky'!$H:$H)</f>
        <v>0</v>
      </c>
      <c r="O106" s="83">
        <f t="shared" si="6"/>
        <v>0</v>
      </c>
      <c r="Q106" s="86">
        <f t="shared" si="7"/>
        <v>0</v>
      </c>
      <c r="R106" s="71">
        <v>0</v>
      </c>
      <c r="S106" s="51">
        <f>VLOOKUP(E106,[1]IC238!$E$133:$I$3808,5,0)</f>
        <v>1</v>
      </c>
      <c r="T106" s="40" t="str">
        <f>VLOOKUP(B106,[1]IC238!$E$133:$F$3808,2,0)</f>
        <v>Rơ le trung gian 24VDC-8 chân</v>
      </c>
    </row>
    <row r="107" spans="1:20" x14ac:dyDescent="0.25">
      <c r="A107" s="75">
        <f t="shared" si="4"/>
        <v>104</v>
      </c>
      <c r="B107" s="92" t="s">
        <v>224</v>
      </c>
      <c r="C107" s="77" t="s">
        <v>1635</v>
      </c>
      <c r="D107" s="78" t="s">
        <v>1548</v>
      </c>
      <c r="E107" s="92" t="s">
        <v>224</v>
      </c>
      <c r="F107" s="93"/>
      <c r="G107" s="90" t="s">
        <v>303</v>
      </c>
      <c r="H107" s="78" t="s">
        <v>413</v>
      </c>
      <c r="I107" s="78" t="s">
        <v>455</v>
      </c>
      <c r="J107" s="78">
        <f>IFERROR(VLOOKUP(E107,'IC238-Dau ky'!E:H,4,0),0)</f>
        <v>0</v>
      </c>
      <c r="K107" s="82">
        <f>SUMIFS(NHAP!$H:$H,NHAP!$D:$D,'BANG THAM CHIEU (2)'!E107,NHAP!$K:$K,'BANG THAM CHIEU (2)'!$D$1)</f>
        <v>0</v>
      </c>
      <c r="L107" s="82">
        <f>SUMIFS('IC21'!$H:$H,'IC21'!$G:$G,'BANG THAM CHIEU (2)'!E107,'IC21'!$R:$R,'BANG THAM CHIEU (2)'!$D$1)</f>
        <v>0</v>
      </c>
      <c r="M107" s="83">
        <f t="shared" si="5"/>
        <v>0</v>
      </c>
      <c r="N107" s="84">
        <f>SUMIF('IC238-Cuoi ky'!$E:$E,'BANG THAM CHIEU (2)'!E107,'IC238-Cuoi ky'!$H:$H)</f>
        <v>0</v>
      </c>
      <c r="O107" s="83">
        <f t="shared" si="6"/>
        <v>0</v>
      </c>
      <c r="Q107" s="86">
        <f t="shared" si="7"/>
        <v>0</v>
      </c>
      <c r="R107" s="71">
        <v>2</v>
      </c>
      <c r="S107" s="51">
        <f>VLOOKUP(E107,[1]IC238!$E$133:$I$3808,5,0)</f>
        <v>2</v>
      </c>
      <c r="T107" s="40" t="str">
        <f>VLOOKUP(B107,[1]IC238!$E$133:$F$3808,2,0)</f>
        <v>Khởi động từ C80 - 80A / LC1D80M7</v>
      </c>
    </row>
    <row r="108" spans="1:20" x14ac:dyDescent="0.25">
      <c r="A108" s="75">
        <f t="shared" si="4"/>
        <v>105</v>
      </c>
      <c r="B108" s="92" t="s">
        <v>225</v>
      </c>
      <c r="C108" s="77" t="s">
        <v>43</v>
      </c>
      <c r="D108" s="78" t="s">
        <v>1549</v>
      </c>
      <c r="E108" s="92" t="s">
        <v>225</v>
      </c>
      <c r="F108" s="93"/>
      <c r="G108" s="90" t="s">
        <v>303</v>
      </c>
      <c r="H108" s="78" t="s">
        <v>414</v>
      </c>
      <c r="I108" s="78" t="s">
        <v>455</v>
      </c>
      <c r="J108" s="78">
        <f>IFERROR(VLOOKUP(E108,'IC238-Dau ky'!E:H,4,0),0)</f>
        <v>0</v>
      </c>
      <c r="K108" s="82">
        <f>SUMIFS(NHAP!$H:$H,NHAP!$D:$D,'BANG THAM CHIEU (2)'!E108,NHAP!$K:$K,'BANG THAM CHIEU (2)'!$D$1)</f>
        <v>0</v>
      </c>
      <c r="L108" s="82">
        <f>SUMIFS('IC21'!$H:$H,'IC21'!$G:$G,'BANG THAM CHIEU (2)'!E108,'IC21'!$R:$R,'BANG THAM CHIEU (2)'!$D$1)</f>
        <v>0</v>
      </c>
      <c r="M108" s="83">
        <f t="shared" si="5"/>
        <v>0</v>
      </c>
      <c r="N108" s="84">
        <f>SUMIF('IC238-Cuoi ky'!$E:$E,'BANG THAM CHIEU (2)'!E108,'IC238-Cuoi ky'!$H:$H)</f>
        <v>0</v>
      </c>
      <c r="O108" s="83">
        <f t="shared" si="6"/>
        <v>0</v>
      </c>
      <c r="Q108" s="86">
        <f t="shared" si="7"/>
        <v>0</v>
      </c>
      <c r="R108" s="71">
        <v>11</v>
      </c>
      <c r="S108" s="51">
        <f>VLOOKUP(E108,[1]IC238!$E$133:$I$3808,5,0)</f>
        <v>11</v>
      </c>
      <c r="T108" s="40" t="str">
        <f>VLOOKUP(B108,[1]IC238!$E$133:$F$3808,2,0)</f>
        <v>Bóng đèn philips 70w/220E27(cao áp canten PB2)</v>
      </c>
    </row>
    <row r="109" spans="1:20" x14ac:dyDescent="0.25">
      <c r="A109" s="75">
        <f t="shared" si="4"/>
        <v>106</v>
      </c>
      <c r="B109" s="92" t="s">
        <v>226</v>
      </c>
      <c r="C109" s="77" t="s">
        <v>44</v>
      </c>
      <c r="D109" s="78" t="s">
        <v>77</v>
      </c>
      <c r="E109" s="92" t="s">
        <v>226</v>
      </c>
      <c r="F109" s="93">
        <v>250000</v>
      </c>
      <c r="G109" s="90" t="s">
        <v>303</v>
      </c>
      <c r="H109" s="78" t="s">
        <v>415</v>
      </c>
      <c r="I109" s="78" t="s">
        <v>455</v>
      </c>
      <c r="J109" s="78">
        <f>IFERROR(VLOOKUP(E109,'IC238-Dau ky'!E:H,4,0),0)</f>
        <v>5</v>
      </c>
      <c r="K109" s="82">
        <f>SUMIFS(NHAP!$H:$H,NHAP!$D:$D,'BANG THAM CHIEU (2)'!E109,NHAP!$K:$K,'BANG THAM CHIEU (2)'!$D$1)</f>
        <v>0</v>
      </c>
      <c r="L109" s="82">
        <f>SUMIFS('IC21'!$H:$H,'IC21'!$G:$G,'BANG THAM CHIEU (2)'!E109,'IC21'!$R:$R,'BANG THAM CHIEU (2)'!$D$1)</f>
        <v>0</v>
      </c>
      <c r="M109" s="83">
        <f t="shared" si="5"/>
        <v>5</v>
      </c>
      <c r="N109" s="84">
        <f>SUMIF('IC238-Cuoi ky'!$E:$E,'BANG THAM CHIEU (2)'!E109,'IC238-Cuoi ky'!$H:$H)</f>
        <v>5</v>
      </c>
      <c r="O109" s="83">
        <f t="shared" si="6"/>
        <v>0</v>
      </c>
      <c r="Q109" s="86">
        <f t="shared" si="7"/>
        <v>-5</v>
      </c>
      <c r="R109" s="71">
        <v>6</v>
      </c>
      <c r="S109" s="51">
        <f>VLOOKUP(E109,[1]IC238!$E$133:$I$3808,5,0)</f>
        <v>6</v>
      </c>
      <c r="T109" s="40" t="str">
        <f>VLOOKUP(B109,[1]IC238!$E$133:$F$3808,2,0)</f>
        <v>Bóng đèn philips 250w/220E40(đèn kho PB2)</v>
      </c>
    </row>
    <row r="110" spans="1:20" x14ac:dyDescent="0.25">
      <c r="A110" s="75">
        <f t="shared" si="4"/>
        <v>107</v>
      </c>
      <c r="B110" s="92" t="s">
        <v>227</v>
      </c>
      <c r="C110" s="77" t="s">
        <v>2500</v>
      </c>
      <c r="D110" s="78" t="s">
        <v>1541</v>
      </c>
      <c r="E110" s="92" t="s">
        <v>227</v>
      </c>
      <c r="F110" s="93">
        <v>33000</v>
      </c>
      <c r="G110" s="90" t="s">
        <v>303</v>
      </c>
      <c r="H110" s="78" t="s">
        <v>416</v>
      </c>
      <c r="I110" s="78" t="s">
        <v>455</v>
      </c>
      <c r="J110" s="78">
        <f>IFERROR(VLOOKUP(E110,'IC238-Dau ky'!E:H,4,0),0)</f>
        <v>0</v>
      </c>
      <c r="K110" s="82">
        <f>SUMIFS(NHAP!$H:$H,NHAP!$D:$D,'BANG THAM CHIEU (2)'!E110,NHAP!$K:$K,'BANG THAM CHIEU (2)'!$D$1)</f>
        <v>0</v>
      </c>
      <c r="L110" s="82">
        <f>SUMIFS('IC21'!$H:$H,'IC21'!$G:$G,'BANG THAM CHIEU (2)'!E110,'IC21'!$R:$R,'BANG THAM CHIEU (2)'!$D$1)</f>
        <v>0</v>
      </c>
      <c r="M110" s="83">
        <f t="shared" si="5"/>
        <v>0</v>
      </c>
      <c r="N110" s="84">
        <f>SUMIF('IC238-Cuoi ky'!$E:$E,'BANG THAM CHIEU (2)'!E110,'IC238-Cuoi ky'!$H:$H)</f>
        <v>0</v>
      </c>
      <c r="O110" s="83">
        <f t="shared" si="6"/>
        <v>0</v>
      </c>
      <c r="Q110" s="86">
        <f t="shared" si="7"/>
        <v>0</v>
      </c>
      <c r="R110" s="71">
        <v>133</v>
      </c>
      <c r="S110" s="51">
        <f>VLOOKUP(E110,[1]IC238!$E$133:$I$3808,5,0)</f>
        <v>133</v>
      </c>
      <c r="T110" s="40" t="str">
        <f>VLOOKUP(B110,[1]IC238!$E$133:$F$3808,2,0)</f>
        <v>Bóng đèn philips TL-5/28w/840</v>
      </c>
    </row>
    <row r="111" spans="1:20" x14ac:dyDescent="0.25">
      <c r="A111" s="75">
        <f t="shared" si="4"/>
        <v>108</v>
      </c>
      <c r="B111" s="92" t="s">
        <v>228</v>
      </c>
      <c r="C111" s="77" t="s">
        <v>46</v>
      </c>
      <c r="D111" s="78" t="s">
        <v>99</v>
      </c>
      <c r="E111" s="92" t="s">
        <v>228</v>
      </c>
      <c r="F111" s="93"/>
      <c r="G111" s="90" t="s">
        <v>303</v>
      </c>
      <c r="H111" s="78" t="s">
        <v>417</v>
      </c>
      <c r="I111" s="78" t="s">
        <v>455</v>
      </c>
      <c r="J111" s="78">
        <f>IFERROR(VLOOKUP(E111,'IC238-Dau ky'!E:H,4,0),0)</f>
        <v>0</v>
      </c>
      <c r="K111" s="82">
        <f>SUMIFS(NHAP!$H:$H,NHAP!$D:$D,'BANG THAM CHIEU (2)'!E111,NHAP!$K:$K,'BANG THAM CHIEU (2)'!$D$1)</f>
        <v>0</v>
      </c>
      <c r="L111" s="82">
        <f>SUMIFS('IC21'!$H:$H,'IC21'!$G:$G,'BANG THAM CHIEU (2)'!E111,'IC21'!$R:$R,'BANG THAM CHIEU (2)'!$D$1)</f>
        <v>0</v>
      </c>
      <c r="M111" s="83">
        <f t="shared" si="5"/>
        <v>0</v>
      </c>
      <c r="N111" s="84">
        <f>SUMIF('IC238-Cuoi ky'!$E:$E,'BANG THAM CHIEU (2)'!E111,'IC238-Cuoi ky'!$H:$H)</f>
        <v>0</v>
      </c>
      <c r="O111" s="83">
        <f t="shared" si="6"/>
        <v>0</v>
      </c>
      <c r="Q111" s="86">
        <f t="shared" si="7"/>
        <v>0</v>
      </c>
      <c r="R111" s="71">
        <v>2</v>
      </c>
      <c r="S111" s="51">
        <f>VLOOKUP(E111,[1]IC238!$E$133:$I$3808,5,0)</f>
        <v>2</v>
      </c>
      <c r="T111" s="40" t="str">
        <f>VLOOKUP(B111,[1]IC238!$E$133:$F$3808,2,0)</f>
        <v>Tù bù 25k</v>
      </c>
    </row>
    <row r="112" spans="1:20" x14ac:dyDescent="0.25">
      <c r="A112" s="75">
        <f t="shared" si="4"/>
        <v>109</v>
      </c>
      <c r="B112" s="92" t="s">
        <v>229</v>
      </c>
      <c r="C112" s="88" t="s">
        <v>1606</v>
      </c>
      <c r="D112" s="78" t="s">
        <v>1547</v>
      </c>
      <c r="E112" s="92" t="s">
        <v>229</v>
      </c>
      <c r="F112" s="93">
        <v>480000</v>
      </c>
      <c r="G112" s="90" t="s">
        <v>303</v>
      </c>
      <c r="H112" s="78" t="s">
        <v>418</v>
      </c>
      <c r="I112" s="78" t="s">
        <v>455</v>
      </c>
      <c r="J112" s="78">
        <f>IFERROR(VLOOKUP(E112,'IC238-Dau ky'!E:H,4,0),0)</f>
        <v>1</v>
      </c>
      <c r="K112" s="82">
        <f>SUMIFS(NHAP!$H:$H,NHAP!$D:$D,'BANG THAM CHIEU (2)'!E112,NHAP!$K:$K,'BANG THAM CHIEU (2)'!$D$1)</f>
        <v>0</v>
      </c>
      <c r="L112" s="82">
        <f>SUMIFS('IC21'!$H:$H,'IC21'!$G:$G,'BANG THAM CHIEU (2)'!E112,'IC21'!$R:$R,'BANG THAM CHIEU (2)'!$D$1)</f>
        <v>0</v>
      </c>
      <c r="M112" s="83">
        <f t="shared" si="5"/>
        <v>1</v>
      </c>
      <c r="N112" s="84">
        <f>SUMIF('IC238-Cuoi ky'!$E:$E,'BANG THAM CHIEU (2)'!E112,'IC238-Cuoi ky'!$H:$H)</f>
        <v>1</v>
      </c>
      <c r="O112" s="83">
        <f t="shared" si="6"/>
        <v>0</v>
      </c>
      <c r="Q112" s="86">
        <f t="shared" si="7"/>
        <v>-1</v>
      </c>
      <c r="R112" s="71">
        <v>9</v>
      </c>
      <c r="S112" s="51">
        <f>VLOOKUP(E112,[1]IC238!$E$133:$I$3808,5,0)</f>
        <v>9</v>
      </c>
      <c r="T112" s="40" t="str">
        <f>VLOOKUP(B112,[1]IC238!$E$133:$F$3808,2,0)</f>
        <v>Tăng phô BSN 150L-300ITS</v>
      </c>
    </row>
    <row r="113" spans="1:20" x14ac:dyDescent="0.25">
      <c r="A113" s="75">
        <f t="shared" si="4"/>
        <v>110</v>
      </c>
      <c r="B113" s="87" t="s">
        <v>834</v>
      </c>
      <c r="C113" s="88" t="s">
        <v>612</v>
      </c>
      <c r="D113" s="78" t="s">
        <v>1599</v>
      </c>
      <c r="E113" s="87" t="s">
        <v>834</v>
      </c>
      <c r="F113" s="89"/>
      <c r="G113" s="90" t="s">
        <v>304</v>
      </c>
      <c r="H113" s="78" t="s">
        <v>1141</v>
      </c>
      <c r="I113" s="78" t="s">
        <v>448</v>
      </c>
      <c r="J113" s="78">
        <f>IFERROR(VLOOKUP(E113,'IC238-Dau ky'!E:H,4,0),0)</f>
        <v>0</v>
      </c>
      <c r="K113" s="82">
        <f>SUMIFS(NHAP!$H:$H,NHAP!$D:$D,'BANG THAM CHIEU (2)'!E113,NHAP!$K:$K,'BANG THAM CHIEU (2)'!$D$1)</f>
        <v>0</v>
      </c>
      <c r="L113" s="82">
        <f>SUMIFS('IC21'!$H:$H,'IC21'!$G:$G,'BANG THAM CHIEU (2)'!E113,'IC21'!$R:$R,'BANG THAM CHIEU (2)'!$D$1)</f>
        <v>0</v>
      </c>
      <c r="M113" s="83">
        <f t="shared" si="5"/>
        <v>0</v>
      </c>
      <c r="N113" s="84">
        <f>SUMIF('IC238-Cuoi ky'!$E:$E,'BANG THAM CHIEU (2)'!E113,'IC238-Cuoi ky'!$H:$H)</f>
        <v>0</v>
      </c>
      <c r="O113" s="83">
        <f t="shared" si="6"/>
        <v>0</v>
      </c>
      <c r="Q113" s="86">
        <f t="shared" si="7"/>
        <v>0</v>
      </c>
      <c r="R113" s="71">
        <v>4</v>
      </c>
      <c r="S113" s="51">
        <f>VLOOKUP(E113,[1]IC238!$E$133:$I$3808,5,0)</f>
        <v>4</v>
      </c>
      <c r="T113" s="40" t="str">
        <f>VLOOKUP(B113,[1]IC238!$E$133:$F$3808,2,0)</f>
        <v>Ống vải chữa cháy</v>
      </c>
    </row>
    <row r="114" spans="1:20" x14ac:dyDescent="0.25">
      <c r="A114" s="75">
        <f t="shared" si="4"/>
        <v>111</v>
      </c>
      <c r="B114" s="92" t="s">
        <v>231</v>
      </c>
      <c r="C114" s="77" t="s">
        <v>49</v>
      </c>
      <c r="D114" s="78" t="s">
        <v>1527</v>
      </c>
      <c r="E114" s="92" t="s">
        <v>231</v>
      </c>
      <c r="F114" s="93"/>
      <c r="G114" s="90" t="s">
        <v>10</v>
      </c>
      <c r="H114" s="78" t="s">
        <v>305</v>
      </c>
      <c r="I114" s="78" t="s">
        <v>455</v>
      </c>
      <c r="J114" s="78">
        <f>IFERROR(VLOOKUP(E114,'IC238-Dau ky'!E:H,4,0),0)</f>
        <v>5</v>
      </c>
      <c r="K114" s="82">
        <f>SUMIFS(NHAP!$H:$H,NHAP!$D:$D,'BANG THAM CHIEU (2)'!E114,NHAP!$K:$K,'BANG THAM CHIEU (2)'!$D$1)</f>
        <v>0</v>
      </c>
      <c r="L114" s="82">
        <f>SUMIFS('IC21'!$H:$H,'IC21'!$G:$G,'BANG THAM CHIEU (2)'!E114,'IC21'!$R:$R,'BANG THAM CHIEU (2)'!$D$1)</f>
        <v>0</v>
      </c>
      <c r="M114" s="83">
        <f t="shared" si="5"/>
        <v>5</v>
      </c>
      <c r="N114" s="84">
        <f>SUMIF('IC238-Cuoi ky'!$E:$E,'BANG THAM CHIEU (2)'!E114,'IC238-Cuoi ky'!$H:$H)</f>
        <v>5</v>
      </c>
      <c r="O114" s="83">
        <f t="shared" si="6"/>
        <v>0</v>
      </c>
      <c r="Q114" s="86">
        <f t="shared" si="7"/>
        <v>-5</v>
      </c>
      <c r="R114" s="71">
        <v>0</v>
      </c>
      <c r="S114" s="51" t="e">
        <f>VLOOKUP(E114,[1]IC238!$E$133:$I$3808,5,0)</f>
        <v>#N/A</v>
      </c>
      <c r="T114" s="40" t="e">
        <f>VLOOKUP(B114,[1]IC238!$E$133:$F$3808,2,0)</f>
        <v>#N/A</v>
      </c>
    </row>
    <row r="115" spans="1:20" x14ac:dyDescent="0.25">
      <c r="A115" s="75">
        <f t="shared" si="4"/>
        <v>112</v>
      </c>
      <c r="B115" s="92" t="s">
        <v>135</v>
      </c>
      <c r="C115" s="88" t="s">
        <v>1614</v>
      </c>
      <c r="D115" s="78" t="s">
        <v>1615</v>
      </c>
      <c r="E115" s="92" t="s">
        <v>135</v>
      </c>
      <c r="F115" s="93">
        <v>385000</v>
      </c>
      <c r="G115" s="90" t="s">
        <v>303</v>
      </c>
      <c r="H115" s="78" t="s">
        <v>325</v>
      </c>
      <c r="I115" s="78" t="s">
        <v>452</v>
      </c>
      <c r="J115" s="78">
        <f>IFERROR(VLOOKUP(E115,'IC238-Dau ky'!E:H,4,0),0)</f>
        <v>2</v>
      </c>
      <c r="K115" s="82">
        <f>SUMIFS(NHAP!$H:$H,NHAP!$D:$D,'BANG THAM CHIEU (2)'!E115,NHAP!$K:$K,'BANG THAM CHIEU (2)'!$D$1)</f>
        <v>0</v>
      </c>
      <c r="L115" s="82">
        <f>SUMIFS('IC21'!$H:$H,'IC21'!$G:$G,'BANG THAM CHIEU (2)'!E115,'IC21'!$R:$R,'BANG THAM CHIEU (2)'!$D$1)</f>
        <v>0</v>
      </c>
      <c r="M115" s="83">
        <f t="shared" si="5"/>
        <v>2</v>
      </c>
      <c r="N115" s="84">
        <f>SUMIF('IC238-Cuoi ky'!$E:$E,'BANG THAM CHIEU (2)'!E115,'IC238-Cuoi ky'!$H:$H)</f>
        <v>2</v>
      </c>
      <c r="O115" s="83">
        <f t="shared" si="6"/>
        <v>0</v>
      </c>
      <c r="Q115" s="86">
        <f t="shared" si="7"/>
        <v>-2</v>
      </c>
      <c r="R115" s="71">
        <v>2</v>
      </c>
      <c r="S115" s="51">
        <f>VLOOKUP(E115,[1]IC238!$E$133:$I$3808,5,0)</f>
        <v>2</v>
      </c>
      <c r="T115" s="40" t="str">
        <f>VLOOKUP(B115,[1]IC238!$E$133:$F$3808,2,0)</f>
        <v>Contactor 3 pha 16A-24V</v>
      </c>
    </row>
    <row r="116" spans="1:20" x14ac:dyDescent="0.25">
      <c r="A116" s="75">
        <f t="shared" si="4"/>
        <v>113</v>
      </c>
      <c r="B116" s="92" t="s">
        <v>233</v>
      </c>
      <c r="C116" s="77" t="s">
        <v>1385</v>
      </c>
      <c r="D116" s="78" t="s">
        <v>1541</v>
      </c>
      <c r="E116" s="92" t="s">
        <v>233</v>
      </c>
      <c r="F116" s="93">
        <v>450000</v>
      </c>
      <c r="G116" s="90" t="s">
        <v>303</v>
      </c>
      <c r="H116" s="78" t="s">
        <v>421</v>
      </c>
      <c r="I116" s="78" t="s">
        <v>455</v>
      </c>
      <c r="J116" s="78">
        <f>IFERROR(VLOOKUP(E116,'IC238-Dau ky'!E:H,4,0),0)</f>
        <v>0</v>
      </c>
      <c r="K116" s="82">
        <f>SUMIFS(NHAP!$H:$H,NHAP!$D:$D,'BANG THAM CHIEU (2)'!E116,NHAP!$K:$K,'BANG THAM CHIEU (2)'!$D$1)</f>
        <v>0</v>
      </c>
      <c r="L116" s="82">
        <f>SUMIFS('IC21'!$H:$H,'IC21'!$G:$G,'BANG THAM CHIEU (2)'!E116,'IC21'!$R:$R,'BANG THAM CHIEU (2)'!$D$1)</f>
        <v>0</v>
      </c>
      <c r="M116" s="83">
        <f t="shared" si="5"/>
        <v>0</v>
      </c>
      <c r="N116" s="84">
        <f>SUMIF('IC238-Cuoi ky'!$E:$E,'BANG THAM CHIEU (2)'!E116,'IC238-Cuoi ky'!$H:$H)</f>
        <v>0</v>
      </c>
      <c r="O116" s="83">
        <f t="shared" si="6"/>
        <v>0</v>
      </c>
      <c r="Q116" s="86">
        <f t="shared" si="7"/>
        <v>0</v>
      </c>
      <c r="R116" s="71">
        <v>10</v>
      </c>
      <c r="S116" s="51">
        <f>VLOOKUP(E116,[1]IC238!$E$133:$I$3808,5,0)</f>
        <v>10</v>
      </c>
      <c r="T116" s="40" t="str">
        <f>VLOOKUP(B116,[1]IC238!$E$133:$F$3808,2,0)</f>
        <v>Bóng đèn QC 3 tầng 220V/HY-TWN-220-3 (có flash)</v>
      </c>
    </row>
    <row r="117" spans="1:20" x14ac:dyDescent="0.25">
      <c r="A117" s="75">
        <f t="shared" si="4"/>
        <v>114</v>
      </c>
      <c r="B117" s="92" t="s">
        <v>234</v>
      </c>
      <c r="C117" s="77" t="s">
        <v>51</v>
      </c>
      <c r="D117" s="78" t="s">
        <v>1535</v>
      </c>
      <c r="E117" s="92" t="s">
        <v>234</v>
      </c>
      <c r="F117" s="93"/>
      <c r="G117" s="90" t="s">
        <v>303</v>
      </c>
      <c r="H117" s="78" t="s">
        <v>422</v>
      </c>
      <c r="I117" s="78" t="s">
        <v>455</v>
      </c>
      <c r="J117" s="78">
        <f>IFERROR(VLOOKUP(E117,'IC238-Dau ky'!E:H,4,0),0)</f>
        <v>0</v>
      </c>
      <c r="K117" s="82">
        <f>SUMIFS(NHAP!$H:$H,NHAP!$D:$D,'BANG THAM CHIEU (2)'!E117,NHAP!$K:$K,'BANG THAM CHIEU (2)'!$D$1)</f>
        <v>0</v>
      </c>
      <c r="L117" s="82">
        <f>SUMIFS('IC21'!$H:$H,'IC21'!$G:$G,'BANG THAM CHIEU (2)'!E117,'IC21'!$R:$R,'BANG THAM CHIEU (2)'!$D$1)</f>
        <v>0</v>
      </c>
      <c r="M117" s="83">
        <f t="shared" si="5"/>
        <v>0</v>
      </c>
      <c r="N117" s="84">
        <f>SUMIF('IC238-Cuoi ky'!$E:$E,'BANG THAM CHIEU (2)'!E117,'IC238-Cuoi ky'!$H:$H)</f>
        <v>0</v>
      </c>
      <c r="O117" s="83">
        <f t="shared" si="6"/>
        <v>0</v>
      </c>
      <c r="Q117" s="86">
        <f t="shared" si="7"/>
        <v>0</v>
      </c>
      <c r="R117" s="71">
        <v>5</v>
      </c>
      <c r="S117" s="51">
        <f>VLOOKUP(E117,[1]IC238!$E$133:$I$3808,5,0)</f>
        <v>5</v>
      </c>
      <c r="T117" s="40" t="str">
        <f>VLOOKUP(B117,[1]IC238!$E$133:$F$3808,2,0)</f>
        <v>Tăng phô Milan (NaHJ 150.679)150w/1.8</v>
      </c>
    </row>
    <row r="118" spans="1:20" x14ac:dyDescent="0.25">
      <c r="A118" s="75">
        <f t="shared" si="4"/>
        <v>115</v>
      </c>
      <c r="B118" s="92" t="s">
        <v>235</v>
      </c>
      <c r="C118" s="77" t="s">
        <v>52</v>
      </c>
      <c r="D118" s="78" t="s">
        <v>1535</v>
      </c>
      <c r="E118" s="92" t="s">
        <v>235</v>
      </c>
      <c r="F118" s="93"/>
      <c r="G118" s="90" t="s">
        <v>303</v>
      </c>
      <c r="H118" s="78" t="s">
        <v>423</v>
      </c>
      <c r="I118" s="78" t="s">
        <v>455</v>
      </c>
      <c r="J118" s="78">
        <f>IFERROR(VLOOKUP(E118,'IC238-Dau ky'!E:H,4,0),0)</f>
        <v>6</v>
      </c>
      <c r="K118" s="82">
        <f>SUMIFS(NHAP!$H:$H,NHAP!$D:$D,'BANG THAM CHIEU (2)'!E118,NHAP!$K:$K,'BANG THAM CHIEU (2)'!$D$1)</f>
        <v>0</v>
      </c>
      <c r="L118" s="82">
        <f>SUMIFS('IC21'!$H:$H,'IC21'!$G:$G,'BANG THAM CHIEU (2)'!E118,'IC21'!$R:$R,'BANG THAM CHIEU (2)'!$D$1)</f>
        <v>0</v>
      </c>
      <c r="M118" s="83">
        <f t="shared" si="5"/>
        <v>6</v>
      </c>
      <c r="N118" s="84">
        <f>SUMIF('IC238-Cuoi ky'!$E:$E,'BANG THAM CHIEU (2)'!E118,'IC238-Cuoi ky'!$H:$H)</f>
        <v>6</v>
      </c>
      <c r="O118" s="83">
        <f t="shared" si="6"/>
        <v>0</v>
      </c>
      <c r="Q118" s="86">
        <f t="shared" si="7"/>
        <v>-6</v>
      </c>
      <c r="R118" s="71">
        <v>7</v>
      </c>
      <c r="S118" s="51">
        <f>VLOOKUP(E118,[1]IC238!$E$133:$I$3808,5,0)</f>
        <v>7</v>
      </c>
      <c r="T118" s="40" t="str">
        <f>VLOOKUP(B118,[1]IC238!$E$133:$F$3808,2,0)</f>
        <v>Tăng phô philip 18W</v>
      </c>
    </row>
    <row r="119" spans="1:20" x14ac:dyDescent="0.25">
      <c r="A119" s="75">
        <f t="shared" si="4"/>
        <v>116</v>
      </c>
      <c r="B119" s="92" t="s">
        <v>236</v>
      </c>
      <c r="C119" s="77" t="s">
        <v>53</v>
      </c>
      <c r="D119" s="78" t="s">
        <v>1535</v>
      </c>
      <c r="E119" s="92" t="s">
        <v>236</v>
      </c>
      <c r="F119" s="93"/>
      <c r="G119" s="90" t="s">
        <v>303</v>
      </c>
      <c r="H119" s="78" t="s">
        <v>424</v>
      </c>
      <c r="I119" s="78" t="s">
        <v>455</v>
      </c>
      <c r="J119" s="78">
        <f>IFERROR(VLOOKUP(E119,'IC238-Dau ky'!E:H,4,0),0)</f>
        <v>7</v>
      </c>
      <c r="K119" s="82">
        <f>SUMIFS(NHAP!$H:$H,NHAP!$D:$D,'BANG THAM CHIEU (2)'!E119,NHAP!$K:$K,'BANG THAM CHIEU (2)'!$D$1)</f>
        <v>0</v>
      </c>
      <c r="L119" s="82">
        <f>SUMIFS('IC21'!$H:$H,'IC21'!$G:$G,'BANG THAM CHIEU (2)'!E119,'IC21'!$R:$R,'BANG THAM CHIEU (2)'!$D$1)</f>
        <v>0</v>
      </c>
      <c r="M119" s="83">
        <f t="shared" si="5"/>
        <v>7</v>
      </c>
      <c r="N119" s="84">
        <f>SUMIF('IC238-Cuoi ky'!$E:$E,'BANG THAM CHIEU (2)'!E119,'IC238-Cuoi ky'!$H:$H)</f>
        <v>7</v>
      </c>
      <c r="O119" s="83">
        <f t="shared" si="6"/>
        <v>0</v>
      </c>
      <c r="Q119" s="86">
        <f t="shared" si="7"/>
        <v>-7</v>
      </c>
      <c r="R119" s="71">
        <v>7</v>
      </c>
      <c r="S119" s="51">
        <f>VLOOKUP(E119,[1]IC238!$E$133:$I$3808,5,0)</f>
        <v>7</v>
      </c>
      <c r="T119" s="40" t="str">
        <f>VLOOKUP(B119,[1]IC238!$E$133:$F$3808,2,0)</f>
        <v>Tăng phô philip 36W</v>
      </c>
    </row>
    <row r="120" spans="1:20" x14ac:dyDescent="0.25">
      <c r="A120" s="75">
        <f t="shared" si="4"/>
        <v>117</v>
      </c>
      <c r="B120" s="92" t="s">
        <v>237</v>
      </c>
      <c r="C120" s="77" t="s">
        <v>2388</v>
      </c>
      <c r="D120" s="78" t="s">
        <v>1548</v>
      </c>
      <c r="E120" s="92" t="s">
        <v>237</v>
      </c>
      <c r="F120" s="93"/>
      <c r="G120" s="90" t="s">
        <v>303</v>
      </c>
      <c r="H120" s="78" t="s">
        <v>425</v>
      </c>
      <c r="I120" s="78" t="s">
        <v>455</v>
      </c>
      <c r="J120" s="78">
        <f>IFERROR(VLOOKUP(E120,'IC238-Dau ky'!E:H,4,0),0)</f>
        <v>28</v>
      </c>
      <c r="K120" s="82">
        <f>SUMIFS(NHAP!$H:$H,NHAP!$D:$D,'BANG THAM CHIEU (2)'!E120,NHAP!$K:$K,'BANG THAM CHIEU (2)'!$D$1)</f>
        <v>0</v>
      </c>
      <c r="L120" s="82">
        <f>SUMIFS('IC21'!$H:$H,'IC21'!$G:$G,'BANG THAM CHIEU (2)'!E120,'IC21'!$R:$R,'BANG THAM CHIEU (2)'!$D$1)</f>
        <v>0</v>
      </c>
      <c r="M120" s="83">
        <f t="shared" si="5"/>
        <v>28</v>
      </c>
      <c r="N120" s="84">
        <f>SUMIF('IC238-Cuoi ky'!$E:$E,'BANG THAM CHIEU (2)'!E120,'IC238-Cuoi ky'!$H:$H)</f>
        <v>28</v>
      </c>
      <c r="O120" s="83">
        <f t="shared" si="6"/>
        <v>0</v>
      </c>
      <c r="Q120" s="86">
        <f t="shared" si="7"/>
        <v>-28</v>
      </c>
      <c r="R120" s="71">
        <v>4</v>
      </c>
      <c r="S120" s="51">
        <f>VLOOKUP(E120,[1]IC238!$E$133:$I$3808,5,0)</f>
        <v>4</v>
      </c>
      <c r="T120" s="40" t="str">
        <f>VLOOKUP(B120,[1]IC238!$E$133:$F$3808,2,0)</f>
        <v>Đế rơle trung gian 230V-50/60Hz RXZE2M114 (Schneider)</v>
      </c>
    </row>
    <row r="121" spans="1:20" x14ac:dyDescent="0.25">
      <c r="A121" s="75">
        <f t="shared" si="4"/>
        <v>118</v>
      </c>
      <c r="B121" s="92" t="s">
        <v>238</v>
      </c>
      <c r="C121" s="77" t="s">
        <v>54</v>
      </c>
      <c r="D121" s="78" t="s">
        <v>1597</v>
      </c>
      <c r="E121" s="92" t="s">
        <v>238</v>
      </c>
      <c r="F121" s="93"/>
      <c r="G121" s="90" t="s">
        <v>303</v>
      </c>
      <c r="H121" s="78" t="s">
        <v>426</v>
      </c>
      <c r="I121" s="78" t="s">
        <v>455</v>
      </c>
      <c r="J121" s="78">
        <f>IFERROR(VLOOKUP(E121,'IC238-Dau ky'!E:H,4,0),0)</f>
        <v>5</v>
      </c>
      <c r="K121" s="82">
        <f>SUMIFS(NHAP!$H:$H,NHAP!$D:$D,'BANG THAM CHIEU (2)'!E121,NHAP!$K:$K,'BANG THAM CHIEU (2)'!$D$1)</f>
        <v>0</v>
      </c>
      <c r="L121" s="82">
        <f>SUMIFS('IC21'!$H:$H,'IC21'!$G:$G,'BANG THAM CHIEU (2)'!E121,'IC21'!$R:$R,'BANG THAM CHIEU (2)'!$D$1)</f>
        <v>0</v>
      </c>
      <c r="M121" s="83">
        <f t="shared" si="5"/>
        <v>5</v>
      </c>
      <c r="N121" s="84">
        <f>SUMIF('IC238-Cuoi ky'!$E:$E,'BANG THAM CHIEU (2)'!E121,'IC238-Cuoi ky'!$H:$H)</f>
        <v>5</v>
      </c>
      <c r="O121" s="83">
        <f t="shared" si="6"/>
        <v>0</v>
      </c>
      <c r="Q121" s="86">
        <f t="shared" si="7"/>
        <v>-5</v>
      </c>
      <c r="R121" s="71">
        <v>0</v>
      </c>
      <c r="S121" s="51" t="e">
        <f>VLOOKUP(E121,[1]IC238!$E$133:$I$3808,5,0)</f>
        <v>#N/A</v>
      </c>
      <c r="T121" s="40" t="e">
        <f>VLOOKUP(B121,[1]IC238!$E$133:$F$3808,2,0)</f>
        <v>#N/A</v>
      </c>
    </row>
    <row r="122" spans="1:20" x14ac:dyDescent="0.25">
      <c r="A122" s="75">
        <f t="shared" si="4"/>
        <v>119</v>
      </c>
      <c r="B122" s="92" t="s">
        <v>239</v>
      </c>
      <c r="C122" s="77" t="s">
        <v>55</v>
      </c>
      <c r="D122" s="78" t="s">
        <v>1548</v>
      </c>
      <c r="E122" s="92" t="s">
        <v>239</v>
      </c>
      <c r="F122" s="93"/>
      <c r="G122" s="90" t="s">
        <v>303</v>
      </c>
      <c r="H122" s="78" t="s">
        <v>427</v>
      </c>
      <c r="I122" s="78" t="s">
        <v>455</v>
      </c>
      <c r="J122" s="78">
        <f>IFERROR(VLOOKUP(E122,'IC238-Dau ky'!E:H,4,0),0)</f>
        <v>0</v>
      </c>
      <c r="K122" s="82">
        <f>SUMIFS(NHAP!$H:$H,NHAP!$D:$D,'BANG THAM CHIEU (2)'!E122,NHAP!$K:$K,'BANG THAM CHIEU (2)'!$D$1)</f>
        <v>0</v>
      </c>
      <c r="L122" s="82">
        <f>SUMIFS('IC21'!$H:$H,'IC21'!$G:$G,'BANG THAM CHIEU (2)'!E122,'IC21'!$R:$R,'BANG THAM CHIEU (2)'!$D$1)</f>
        <v>0</v>
      </c>
      <c r="M122" s="83">
        <f t="shared" si="5"/>
        <v>0</v>
      </c>
      <c r="N122" s="84">
        <f>SUMIF('IC238-Cuoi ky'!$E:$E,'BANG THAM CHIEU (2)'!E122,'IC238-Cuoi ky'!$H:$H)</f>
        <v>0</v>
      </c>
      <c r="O122" s="83">
        <f t="shared" si="6"/>
        <v>0</v>
      </c>
      <c r="Q122" s="86">
        <f t="shared" si="7"/>
        <v>0</v>
      </c>
      <c r="R122" s="71">
        <v>2</v>
      </c>
      <c r="S122" s="51">
        <f>VLOOKUP(E122,[1]IC238!$E$133:$I$3808,5,0)</f>
        <v>1</v>
      </c>
      <c r="T122" s="40" t="str">
        <f>VLOOKUP(B122,[1]IC238!$E$133:$F$3808,2,0)</f>
        <v>Đế rơ le trung gian 24VDC-8 chân</v>
      </c>
    </row>
    <row r="123" spans="1:20" x14ac:dyDescent="0.25">
      <c r="A123" s="75">
        <f t="shared" si="4"/>
        <v>120</v>
      </c>
      <c r="B123" s="92" t="s">
        <v>119</v>
      </c>
      <c r="C123" s="88" t="s">
        <v>1608</v>
      </c>
      <c r="D123" s="78" t="s">
        <v>1548</v>
      </c>
      <c r="E123" s="92" t="s">
        <v>119</v>
      </c>
      <c r="F123" s="93">
        <v>3320000</v>
      </c>
      <c r="G123" s="80" t="s">
        <v>303</v>
      </c>
      <c r="H123" s="81" t="s">
        <v>309</v>
      </c>
      <c r="I123" s="78" t="s">
        <v>448</v>
      </c>
      <c r="J123" s="78">
        <f>IFERROR(VLOOKUP(E123,'IC238-Dau ky'!E:H,4,0),0)</f>
        <v>0</v>
      </c>
      <c r="K123" s="82">
        <f>SUMIFS(NHAP!$H:$H,NHAP!$D:$D,'BANG THAM CHIEU (2)'!E123,NHAP!$K:$K,'BANG THAM CHIEU (2)'!$D$1)</f>
        <v>0</v>
      </c>
      <c r="L123" s="82">
        <f>SUMIFS('IC21'!$H:$H,'IC21'!$G:$G,'BANG THAM CHIEU (2)'!E123,'IC21'!$R:$R,'BANG THAM CHIEU (2)'!$D$1)</f>
        <v>0</v>
      </c>
      <c r="M123" s="83">
        <f t="shared" si="5"/>
        <v>0</v>
      </c>
      <c r="N123" s="84">
        <f>SUMIF('IC238-Cuoi ky'!$E:$E,'BANG THAM CHIEU (2)'!E123,'IC238-Cuoi ky'!$H:$H)</f>
        <v>0</v>
      </c>
      <c r="O123" s="83">
        <f t="shared" si="6"/>
        <v>0</v>
      </c>
      <c r="Q123" s="86">
        <f t="shared" si="7"/>
        <v>0</v>
      </c>
      <c r="R123" s="71">
        <v>0</v>
      </c>
      <c r="S123" s="51" t="e">
        <f>VLOOKUP(E123,[1]IC238!$E$133:$I$3808,5,0)</f>
        <v>#N/A</v>
      </c>
      <c r="T123" s="40" t="e">
        <f>VLOOKUP(B123,[1]IC238!$E$133:$F$3808,2,0)</f>
        <v>#N/A</v>
      </c>
    </row>
    <row r="124" spans="1:20" x14ac:dyDescent="0.25">
      <c r="A124" s="75">
        <f t="shared" si="4"/>
        <v>121</v>
      </c>
      <c r="B124" s="92" t="s">
        <v>241</v>
      </c>
      <c r="C124" s="77" t="s">
        <v>2137</v>
      </c>
      <c r="D124" s="78" t="s">
        <v>78</v>
      </c>
      <c r="E124" s="92" t="s">
        <v>241</v>
      </c>
      <c r="F124" s="93">
        <v>2730000</v>
      </c>
      <c r="G124" s="90" t="s">
        <v>2467</v>
      </c>
      <c r="H124" s="78" t="s">
        <v>429</v>
      </c>
      <c r="I124" s="78" t="s">
        <v>454</v>
      </c>
      <c r="J124" s="78">
        <f>IFERROR(VLOOKUP(E124,'IC238-Dau ky'!E:H,4,0),0)</f>
        <v>8</v>
      </c>
      <c r="K124" s="82">
        <f>SUMIFS(NHAP!$H:$H,NHAP!$D:$D,'BANG THAM CHIEU (2)'!E124,NHAP!$K:$K,'BANG THAM CHIEU (2)'!$D$1)</f>
        <v>0</v>
      </c>
      <c r="L124" s="82">
        <f>SUMIFS('IC21'!$H:$H,'IC21'!$G:$G,'BANG THAM CHIEU (2)'!E124,'IC21'!$R:$R,'BANG THAM CHIEU (2)'!$D$1)</f>
        <v>0</v>
      </c>
      <c r="M124" s="83">
        <f t="shared" si="5"/>
        <v>8</v>
      </c>
      <c r="N124" s="84">
        <f>SUMIF('IC238-Cuoi ky'!$E:$E,'BANG THAM CHIEU (2)'!E124,'IC238-Cuoi ky'!$H:$H)</f>
        <v>8</v>
      </c>
      <c r="O124" s="83">
        <f t="shared" si="6"/>
        <v>0</v>
      </c>
      <c r="Q124" s="86">
        <f t="shared" si="7"/>
        <v>-8</v>
      </c>
      <c r="R124" s="94">
        <v>4</v>
      </c>
      <c r="S124" s="51">
        <f>VLOOKUP(E124,[1]IC238!$E$133:$I$3808,5,0)</f>
        <v>4</v>
      </c>
      <c r="T124" s="40" t="str">
        <f>VLOOKUP(B124,[1]IC238!$E$133:$F$3808,2,0)</f>
        <v>Gas lạnh R22, DOPONT-Mỹ (bình 13.6kg bao vỏ)</v>
      </c>
    </row>
    <row r="125" spans="1:20" x14ac:dyDescent="0.25">
      <c r="A125" s="75">
        <f t="shared" si="4"/>
        <v>122</v>
      </c>
      <c r="B125" s="92" t="s">
        <v>242</v>
      </c>
      <c r="C125" s="88" t="s">
        <v>2460</v>
      </c>
      <c r="D125" s="78" t="s">
        <v>1594</v>
      </c>
      <c r="E125" s="92" t="s">
        <v>242</v>
      </c>
      <c r="F125" s="93">
        <v>7000000</v>
      </c>
      <c r="G125" s="90" t="s">
        <v>2464</v>
      </c>
      <c r="H125" s="78" t="s">
        <v>430</v>
      </c>
      <c r="I125" s="78" t="s">
        <v>455</v>
      </c>
      <c r="J125" s="78">
        <f>IFERROR(VLOOKUP(E125,'IC238-Dau ky'!E:H,4,0),0)</f>
        <v>0</v>
      </c>
      <c r="K125" s="82">
        <f>SUMIFS(NHAP!$H:$H,NHAP!$D:$D,'BANG THAM CHIEU (2)'!E125,NHAP!$K:$K,'BANG THAM CHIEU (2)'!$D$1)</f>
        <v>0</v>
      </c>
      <c r="L125" s="82">
        <f>SUMIFS('IC21'!$H:$H,'IC21'!$G:$G,'BANG THAM CHIEU (2)'!E125,'IC21'!$R:$R,'BANG THAM CHIEU (2)'!$D$1)</f>
        <v>0</v>
      </c>
      <c r="M125" s="83">
        <f t="shared" si="5"/>
        <v>0</v>
      </c>
      <c r="N125" s="84">
        <f>SUMIF('IC238-Cuoi ky'!$E:$E,'BANG THAM CHIEU (2)'!E125,'IC238-Cuoi ky'!$H:$H)</f>
        <v>0</v>
      </c>
      <c r="O125" s="83">
        <f t="shared" si="6"/>
        <v>0</v>
      </c>
      <c r="Q125" s="86">
        <f t="shared" si="7"/>
        <v>0</v>
      </c>
      <c r="R125" s="71">
        <v>3</v>
      </c>
      <c r="S125" s="51">
        <f>VLOOKUP(E125,[1]IC238!$E$133:$I$3808,5,0)</f>
        <v>3</v>
      </c>
      <c r="T125" s="40" t="str">
        <f>VLOOKUP(B125,[1]IC238!$E$133:$F$3808,2,0)</f>
        <v>Thermostat valve kit 60˚C Mode: 2901146400/van nhiệt máy nén khí</v>
      </c>
    </row>
    <row r="126" spans="1:20" x14ac:dyDescent="0.25">
      <c r="A126" s="75">
        <f t="shared" si="4"/>
        <v>123</v>
      </c>
      <c r="B126" s="92" t="s">
        <v>243</v>
      </c>
      <c r="C126" s="77" t="s">
        <v>1467</v>
      </c>
      <c r="D126" s="78" t="s">
        <v>1593</v>
      </c>
      <c r="E126" s="92" t="s">
        <v>243</v>
      </c>
      <c r="F126" s="93">
        <v>972000</v>
      </c>
      <c r="G126" s="90" t="s">
        <v>2465</v>
      </c>
      <c r="H126" s="78" t="s">
        <v>431</v>
      </c>
      <c r="I126" s="78" t="s">
        <v>455</v>
      </c>
      <c r="J126" s="78">
        <f>IFERROR(VLOOKUP(E126,'IC238-Dau ky'!E:H,4,0),0)</f>
        <v>1</v>
      </c>
      <c r="K126" s="82">
        <f>SUMIFS(NHAP!$H:$H,NHAP!$D:$D,'BANG THAM CHIEU (2)'!E126,NHAP!$K:$K,'BANG THAM CHIEU (2)'!$D$1)</f>
        <v>0</v>
      </c>
      <c r="L126" s="82">
        <f>SUMIFS('IC21'!$H:$H,'IC21'!$G:$G,'BANG THAM CHIEU (2)'!E126,'IC21'!$R:$R,'BANG THAM CHIEU (2)'!$D$1)</f>
        <v>0</v>
      </c>
      <c r="M126" s="83">
        <f t="shared" si="5"/>
        <v>1</v>
      </c>
      <c r="N126" s="84">
        <f>SUMIF('IC238-Cuoi ky'!$E:$E,'BANG THAM CHIEU (2)'!E126,'IC238-Cuoi ky'!$H:$H)</f>
        <v>1</v>
      </c>
      <c r="O126" s="83">
        <f t="shared" si="6"/>
        <v>0</v>
      </c>
      <c r="Q126" s="86">
        <f t="shared" si="7"/>
        <v>-1</v>
      </c>
      <c r="R126" s="71">
        <v>5</v>
      </c>
      <c r="S126" s="51">
        <f>VLOOKUP(E126,[1]IC238!$E$133:$I$3808,5,0)</f>
        <v>5</v>
      </c>
      <c r="T126" s="40" t="str">
        <f>VLOOKUP(B126,[1]IC238!$E$133:$F$3808,2,0)</f>
        <v>Đầu báo khói quang Model ALK-V 39.5VDC MAX 30mA hiệu Hochiki</v>
      </c>
    </row>
    <row r="127" spans="1:20" x14ac:dyDescent="0.25">
      <c r="A127" s="75">
        <f t="shared" si="4"/>
        <v>124</v>
      </c>
      <c r="B127" s="92" t="s">
        <v>244</v>
      </c>
      <c r="C127" s="77" t="s">
        <v>1468</v>
      </c>
      <c r="D127" s="78" t="s">
        <v>1593</v>
      </c>
      <c r="E127" s="92" t="s">
        <v>244</v>
      </c>
      <c r="F127" s="93">
        <v>1115000</v>
      </c>
      <c r="G127" s="90" t="s">
        <v>2465</v>
      </c>
      <c r="H127" s="78" t="s">
        <v>432</v>
      </c>
      <c r="I127" s="78" t="s">
        <v>455</v>
      </c>
      <c r="J127" s="78">
        <f>IFERROR(VLOOKUP(E127,'IC238-Dau ky'!E:H,4,0),0)</f>
        <v>4</v>
      </c>
      <c r="K127" s="82">
        <f>SUMIFS(NHAP!$H:$H,NHAP!$D:$D,'BANG THAM CHIEU (2)'!E127,NHAP!$K:$K,'BANG THAM CHIEU (2)'!$D$1)</f>
        <v>0</v>
      </c>
      <c r="L127" s="82">
        <f>SUMIFS('IC21'!$H:$H,'IC21'!$G:$G,'BANG THAM CHIEU (2)'!E127,'IC21'!$R:$R,'BANG THAM CHIEU (2)'!$D$1)</f>
        <v>0</v>
      </c>
      <c r="M127" s="83">
        <f t="shared" si="5"/>
        <v>4</v>
      </c>
      <c r="N127" s="84">
        <f>SUMIF('IC238-Cuoi ky'!$E:$E,'BANG THAM CHIEU (2)'!E127,'IC238-Cuoi ky'!$H:$H)</f>
        <v>4</v>
      </c>
      <c r="O127" s="83">
        <f t="shared" si="6"/>
        <v>0</v>
      </c>
      <c r="Q127" s="86">
        <f t="shared" si="7"/>
        <v>-4</v>
      </c>
      <c r="R127" s="71">
        <v>7</v>
      </c>
      <c r="S127" s="51">
        <f>VLOOKUP(E127,[1]IC238!$E$133:$I$3808,5,0)</f>
        <v>7</v>
      </c>
      <c r="T127" s="40" t="str">
        <f>VLOOKUP(B127,[1]IC238!$E$133:$F$3808,2,0)</f>
        <v>Đầu báo khói nhiệt Model ATG-EA 39.5VDC. MAX. 30mA hiệu Hochiki</v>
      </c>
    </row>
    <row r="128" spans="1:20" x14ac:dyDescent="0.25">
      <c r="A128" s="75">
        <f t="shared" si="4"/>
        <v>125</v>
      </c>
      <c r="B128" s="92" t="s">
        <v>245</v>
      </c>
      <c r="C128" s="77" t="s">
        <v>1501</v>
      </c>
      <c r="D128" s="78" t="s">
        <v>99</v>
      </c>
      <c r="E128" s="92" t="s">
        <v>245</v>
      </c>
      <c r="F128" s="93"/>
      <c r="G128" s="90" t="s">
        <v>303</v>
      </c>
      <c r="H128" s="78" t="s">
        <v>433</v>
      </c>
      <c r="I128" s="78" t="s">
        <v>448</v>
      </c>
      <c r="J128" s="78">
        <f>IFERROR(VLOOKUP(E128,'IC238-Dau ky'!E:H,4,0),0)</f>
        <v>1</v>
      </c>
      <c r="K128" s="82">
        <f>SUMIFS(NHAP!$H:$H,NHAP!$D:$D,'BANG THAM CHIEU (2)'!E128,NHAP!$K:$K,'BANG THAM CHIEU (2)'!$D$1)</f>
        <v>0</v>
      </c>
      <c r="L128" s="82">
        <f>SUMIFS('IC21'!$H:$H,'IC21'!$G:$G,'BANG THAM CHIEU (2)'!E128,'IC21'!$R:$R,'BANG THAM CHIEU (2)'!$D$1)</f>
        <v>0</v>
      </c>
      <c r="M128" s="83">
        <f t="shared" si="5"/>
        <v>1</v>
      </c>
      <c r="N128" s="84">
        <f>SUMIF('IC238-Cuoi ky'!$E:$E,'BANG THAM CHIEU (2)'!E128,'IC238-Cuoi ky'!$H:$H)</f>
        <v>1</v>
      </c>
      <c r="O128" s="83">
        <f t="shared" si="6"/>
        <v>0</v>
      </c>
      <c r="Q128" s="86">
        <f t="shared" si="7"/>
        <v>-1</v>
      </c>
      <c r="R128" s="71">
        <v>6</v>
      </c>
      <c r="S128" s="51">
        <f>VLOOKUP(E128,[1]IC238!$E$133:$I$3808,5,0)</f>
        <v>6</v>
      </c>
      <c r="T128" s="40" t="str">
        <f>VLOOKUP(B128,[1]IC238!$E$133:$F$3808,2,0)</f>
        <v>Contactor 3P 220VAC (SC-N2) coil 220V hiệu Schneider</v>
      </c>
    </row>
    <row r="129" spans="1:20" x14ac:dyDescent="0.25">
      <c r="A129" s="75">
        <f t="shared" si="4"/>
        <v>126</v>
      </c>
      <c r="B129" s="92" t="s">
        <v>246</v>
      </c>
      <c r="C129" s="77" t="s">
        <v>1484</v>
      </c>
      <c r="D129" s="78" t="s">
        <v>1556</v>
      </c>
      <c r="E129" s="92" t="s">
        <v>246</v>
      </c>
      <c r="F129" s="93">
        <v>1200000</v>
      </c>
      <c r="G129" s="90" t="s">
        <v>2468</v>
      </c>
      <c r="H129" s="78" t="s">
        <v>434</v>
      </c>
      <c r="I129" s="78" t="s">
        <v>448</v>
      </c>
      <c r="J129" s="78">
        <f>IFERROR(VLOOKUP(E129,'IC238-Dau ky'!E:H,4,0),0)</f>
        <v>1</v>
      </c>
      <c r="K129" s="82">
        <f>SUMIFS(NHAP!$H:$H,NHAP!$D:$D,'BANG THAM CHIEU (2)'!E129,NHAP!$K:$K,'BANG THAM CHIEU (2)'!$D$1)</f>
        <v>0</v>
      </c>
      <c r="L129" s="82">
        <f>SUMIFS('IC21'!$H:$H,'IC21'!$G:$G,'BANG THAM CHIEU (2)'!E129,'IC21'!$R:$R,'BANG THAM CHIEU (2)'!$D$1)</f>
        <v>0</v>
      </c>
      <c r="M129" s="83">
        <f t="shared" si="5"/>
        <v>1</v>
      </c>
      <c r="N129" s="84">
        <f>SUMIF('IC238-Cuoi ky'!$E:$E,'BANG THAM CHIEU (2)'!E129,'IC238-Cuoi ky'!$H:$H)</f>
        <v>1</v>
      </c>
      <c r="O129" s="83">
        <f t="shared" si="6"/>
        <v>0</v>
      </c>
      <c r="Q129" s="86">
        <f t="shared" si="7"/>
        <v>-1</v>
      </c>
      <c r="R129" s="71">
        <v>5</v>
      </c>
      <c r="S129" s="51">
        <f>VLOOKUP(E129,[1]IC238!$E$133:$I$3808,5,0)</f>
        <v>5</v>
      </c>
      <c r="T129" s="40" t="str">
        <f>VLOOKUP(B129,[1]IC238!$E$133:$F$3808,2,0)</f>
        <v>Bánh tải ERE120</v>
      </c>
    </row>
    <row r="130" spans="1:20" x14ac:dyDescent="0.25">
      <c r="A130" s="75">
        <f t="shared" si="4"/>
        <v>127</v>
      </c>
      <c r="B130" s="92" t="s">
        <v>247</v>
      </c>
      <c r="C130" s="88" t="s">
        <v>1485</v>
      </c>
      <c r="D130" s="78" t="s">
        <v>1556</v>
      </c>
      <c r="E130" s="92" t="s">
        <v>247</v>
      </c>
      <c r="F130" s="93">
        <v>9000000</v>
      </c>
      <c r="G130" s="90" t="s">
        <v>2468</v>
      </c>
      <c r="H130" s="78" t="s">
        <v>435</v>
      </c>
      <c r="I130" s="78" t="s">
        <v>448</v>
      </c>
      <c r="J130" s="78">
        <f>IFERROR(VLOOKUP(E130,'IC238-Dau ky'!E:H,4,0),0)</f>
        <v>4</v>
      </c>
      <c r="K130" s="82">
        <f>SUMIFS(NHAP!$H:$H,NHAP!$D:$D,'BANG THAM CHIEU (2)'!E130,NHAP!$K:$K,'BANG THAM CHIEU (2)'!$D$1)</f>
        <v>0</v>
      </c>
      <c r="L130" s="82">
        <f>SUMIFS('IC21'!$H:$H,'IC21'!$G:$G,'BANG THAM CHIEU (2)'!E130,'IC21'!$R:$R,'BANG THAM CHIEU (2)'!$D$1)</f>
        <v>0</v>
      </c>
      <c r="M130" s="83">
        <f t="shared" si="5"/>
        <v>4</v>
      </c>
      <c r="N130" s="84">
        <f>SUMIF('IC238-Cuoi ky'!$E:$E,'BANG THAM CHIEU (2)'!E130,'IC238-Cuoi ky'!$H:$H)</f>
        <v>4</v>
      </c>
      <c r="O130" s="83">
        <f t="shared" si="6"/>
        <v>0</v>
      </c>
      <c r="Q130" s="86">
        <f t="shared" si="7"/>
        <v>-4</v>
      </c>
      <c r="R130" s="94">
        <v>2</v>
      </c>
      <c r="S130" s="51">
        <f>VLOOKUP(E130,[1]IC238!$E$133:$I$3808,5,0)</f>
        <v>2</v>
      </c>
      <c r="T130" s="40" t="str">
        <f>VLOOKUP(B130,[1]IC238!$E$133:$F$3808,2,0)</f>
        <v>Bánh lái ETV116</v>
      </c>
    </row>
    <row r="131" spans="1:20" x14ac:dyDescent="0.25">
      <c r="A131" s="75">
        <f t="shared" si="4"/>
        <v>128</v>
      </c>
      <c r="B131" s="92" t="s">
        <v>248</v>
      </c>
      <c r="C131" s="77" t="s">
        <v>1433</v>
      </c>
      <c r="D131" s="78" t="s">
        <v>78</v>
      </c>
      <c r="E131" s="92" t="s">
        <v>248</v>
      </c>
      <c r="F131" s="93">
        <v>2900000</v>
      </c>
      <c r="G131" s="90" t="s">
        <v>2468</v>
      </c>
      <c r="H131" s="78" t="s">
        <v>436</v>
      </c>
      <c r="I131" s="78" t="s">
        <v>448</v>
      </c>
      <c r="J131" s="78">
        <f>IFERROR(VLOOKUP(E131,'IC238-Dau ky'!E:H,4,0),0)</f>
        <v>2</v>
      </c>
      <c r="K131" s="82">
        <f>SUMIFS(NHAP!$H:$H,NHAP!$D:$D,'BANG THAM CHIEU (2)'!E131,NHAP!$K:$K,'BANG THAM CHIEU (2)'!$D$1)</f>
        <v>0</v>
      </c>
      <c r="L131" s="82">
        <f>SUMIFS('IC21'!$H:$H,'IC21'!$G:$G,'BANG THAM CHIEU (2)'!E131,'IC21'!$R:$R,'BANG THAM CHIEU (2)'!$D$1)</f>
        <v>0</v>
      </c>
      <c r="M131" s="83">
        <f t="shared" si="5"/>
        <v>2</v>
      </c>
      <c r="N131" s="84">
        <f>SUMIF('IC238-Cuoi ky'!$E:$E,'BANG THAM CHIEU (2)'!E131,'IC238-Cuoi ky'!$H:$H)</f>
        <v>2</v>
      </c>
      <c r="O131" s="83">
        <f t="shared" si="6"/>
        <v>0</v>
      </c>
      <c r="Q131" s="86">
        <f t="shared" si="7"/>
        <v>-2</v>
      </c>
      <c r="R131" s="94">
        <v>4</v>
      </c>
      <c r="S131" s="51">
        <f>VLOOKUP(E131,[1]IC238!$E$133:$I$3808,5,0)</f>
        <v>4</v>
      </c>
      <c r="T131" s="40" t="str">
        <f>VLOOKUP(B131,[1]IC238!$E$133:$F$3808,2,0)</f>
        <v>Bánh cao su 140/55-9 (16x6-8)</v>
      </c>
    </row>
    <row r="132" spans="1:20" x14ac:dyDescent="0.25">
      <c r="A132" s="75">
        <f t="shared" si="4"/>
        <v>129</v>
      </c>
      <c r="B132" s="92" t="s">
        <v>249</v>
      </c>
      <c r="C132" s="88" t="s">
        <v>1466</v>
      </c>
      <c r="D132" s="78" t="s">
        <v>1589</v>
      </c>
      <c r="E132" s="92" t="s">
        <v>249</v>
      </c>
      <c r="F132" s="93">
        <v>75000</v>
      </c>
      <c r="G132" s="90" t="s">
        <v>304</v>
      </c>
      <c r="H132" s="78" t="s">
        <v>437</v>
      </c>
      <c r="I132" s="78" t="s">
        <v>452</v>
      </c>
      <c r="J132" s="78">
        <f>IFERROR(VLOOKUP(E132,'IC238-Dau ky'!E:H,4,0),0)</f>
        <v>1</v>
      </c>
      <c r="K132" s="82">
        <f>SUMIFS(NHAP!$H:$H,NHAP!$D:$D,'BANG THAM CHIEU (2)'!E132,NHAP!$K:$K,'BANG THAM CHIEU (2)'!$D$1)</f>
        <v>0</v>
      </c>
      <c r="L132" s="82">
        <f>SUMIFS('IC21'!$H:$H,'IC21'!$G:$G,'BANG THAM CHIEU (2)'!E132,'IC21'!$R:$R,'BANG THAM CHIEU (2)'!$D$1)</f>
        <v>0</v>
      </c>
      <c r="M132" s="83">
        <f t="shared" si="5"/>
        <v>1</v>
      </c>
      <c r="N132" s="84">
        <f>SUMIF('IC238-Cuoi ky'!$E:$E,'BANG THAM CHIEU (2)'!E132,'IC238-Cuoi ky'!$H:$H)</f>
        <v>1</v>
      </c>
      <c r="O132" s="83">
        <f t="shared" si="6"/>
        <v>0</v>
      </c>
      <c r="Q132" s="86">
        <f t="shared" si="7"/>
        <v>-1</v>
      </c>
      <c r="R132" s="71">
        <v>2</v>
      </c>
      <c r="S132" s="51">
        <f>VLOOKUP(E132,[1]IC238!$E$133:$I$3808,5,0)</f>
        <v>2</v>
      </c>
      <c r="T132" s="40" t="str">
        <f>VLOOKUP(B132,[1]IC238!$E$133:$F$3808,2,0)</f>
        <v>Dây curoa máy sấy EDV 705</v>
      </c>
    </row>
    <row r="133" spans="1:20" x14ac:dyDescent="0.25">
      <c r="A133" s="75">
        <f t="shared" ref="A133:A196" si="8">IF(C133="","",A132+1)</f>
        <v>130</v>
      </c>
      <c r="B133" s="92" t="s">
        <v>250</v>
      </c>
      <c r="C133" s="88" t="s">
        <v>66</v>
      </c>
      <c r="D133" s="78" t="s">
        <v>1548</v>
      </c>
      <c r="E133" s="92" t="s">
        <v>250</v>
      </c>
      <c r="F133" s="93"/>
      <c r="G133" s="90" t="s">
        <v>303</v>
      </c>
      <c r="H133" s="78" t="s">
        <v>438</v>
      </c>
      <c r="I133" s="78" t="s">
        <v>448</v>
      </c>
      <c r="J133" s="78">
        <f>IFERROR(VLOOKUP(E133,'IC238-Dau ky'!E:H,4,0),0)</f>
        <v>1</v>
      </c>
      <c r="K133" s="82">
        <f>SUMIFS(NHAP!$H:$H,NHAP!$D:$D,'BANG THAM CHIEU (2)'!E133,NHAP!$K:$K,'BANG THAM CHIEU (2)'!$D$1)</f>
        <v>0</v>
      </c>
      <c r="L133" s="82">
        <f>SUMIFS('IC21'!$H:$H,'IC21'!$G:$G,'BANG THAM CHIEU (2)'!E133,'IC21'!$R:$R,'BANG THAM CHIEU (2)'!$D$1)</f>
        <v>0</v>
      </c>
      <c r="M133" s="83">
        <f t="shared" ref="M133:M196" si="9">J133+K133-L133</f>
        <v>1</v>
      </c>
      <c r="N133" s="84">
        <f>SUMIF('IC238-Cuoi ky'!$E:$E,'BANG THAM CHIEU (2)'!E133,'IC238-Cuoi ky'!$H:$H)</f>
        <v>1</v>
      </c>
      <c r="O133" s="83">
        <f t="shared" ref="O133:O196" si="10">M133-N133</f>
        <v>0</v>
      </c>
      <c r="Q133" s="86">
        <f t="shared" ref="Q133:Q196" si="11">P133-M133</f>
        <v>-1</v>
      </c>
      <c r="R133" s="71">
        <v>0</v>
      </c>
      <c r="S133" s="51" t="e">
        <f>VLOOKUP(E133,[1]IC238!$E$133:$I$3808,5,0)</f>
        <v>#N/A</v>
      </c>
      <c r="T133" s="40" t="e">
        <f>VLOOKUP(B133,[1]IC238!$E$133:$F$3808,2,0)</f>
        <v>#N/A</v>
      </c>
    </row>
    <row r="134" spans="1:20" x14ac:dyDescent="0.25">
      <c r="A134" s="75">
        <f t="shared" si="8"/>
        <v>131</v>
      </c>
      <c r="B134" s="92" t="s">
        <v>251</v>
      </c>
      <c r="C134" s="77" t="s">
        <v>2461</v>
      </c>
      <c r="D134" s="78" t="s">
        <v>78</v>
      </c>
      <c r="E134" s="92" t="s">
        <v>251</v>
      </c>
      <c r="F134" s="93">
        <v>9200000</v>
      </c>
      <c r="G134" s="90" t="s">
        <v>2464</v>
      </c>
      <c r="H134" s="78" t="s">
        <v>439</v>
      </c>
      <c r="I134" s="78" t="s">
        <v>457</v>
      </c>
      <c r="J134" s="78">
        <v>3</v>
      </c>
      <c r="K134" s="82">
        <f>SUMIFS(NHAP!$H:$H,NHAP!$D:$D,'BANG THAM CHIEU (2)'!E134,NHAP!$K:$K,'BANG THAM CHIEU (2)'!$D$1)</f>
        <v>0</v>
      </c>
      <c r="L134" s="82">
        <f>SUMIFS('IC21'!$H:$H,'IC21'!$G:$G,'BANG THAM CHIEU (2)'!E134,'IC21'!$R:$R,'BANG THAM CHIEU (2)'!$D$1)</f>
        <v>0</v>
      </c>
      <c r="M134" s="83">
        <f t="shared" si="9"/>
        <v>3</v>
      </c>
      <c r="N134" s="84">
        <f>SUMIF('IC238-Cuoi ky'!$E:$E,'BANG THAM CHIEU (2)'!E134,'IC238-Cuoi ky'!$H:$H)</f>
        <v>0</v>
      </c>
      <c r="O134" s="83">
        <f t="shared" si="10"/>
        <v>3</v>
      </c>
      <c r="Q134" s="86">
        <f t="shared" si="11"/>
        <v>-3</v>
      </c>
      <c r="R134" s="94">
        <v>0</v>
      </c>
      <c r="S134" s="51" t="e">
        <f>VLOOKUP(E134,[1]IC238!$E$133:$I$3808,5,0)</f>
        <v>#N/A</v>
      </c>
      <c r="T134" s="40" t="e">
        <f>VLOOKUP(B134,[1]IC238!$E$133:$F$3808,2,0)</f>
        <v>#N/A</v>
      </c>
    </row>
    <row r="135" spans="1:20" x14ac:dyDescent="0.25">
      <c r="A135" s="75">
        <f t="shared" si="8"/>
        <v>132</v>
      </c>
      <c r="B135" s="92" t="s">
        <v>252</v>
      </c>
      <c r="C135" s="88" t="s">
        <v>2462</v>
      </c>
      <c r="D135" s="78" t="s">
        <v>1594</v>
      </c>
      <c r="E135" s="92" t="s">
        <v>252</v>
      </c>
      <c r="F135" s="93"/>
      <c r="G135" s="90" t="s">
        <v>2464</v>
      </c>
      <c r="H135" s="78" t="s">
        <v>440</v>
      </c>
      <c r="I135" s="78" t="s">
        <v>455</v>
      </c>
      <c r="J135" s="78">
        <f>IFERROR(VLOOKUP(E135,'IC238-Dau ky'!E:H,4,0),0)</f>
        <v>0</v>
      </c>
      <c r="K135" s="82">
        <f>SUMIFS(NHAP!$H:$H,NHAP!$D:$D,'BANG THAM CHIEU (2)'!E135,NHAP!$K:$K,'BANG THAM CHIEU (2)'!$D$1)</f>
        <v>0</v>
      </c>
      <c r="L135" s="82">
        <f>SUMIFS('IC21'!$H:$H,'IC21'!$G:$G,'BANG THAM CHIEU (2)'!E135,'IC21'!$R:$R,'BANG THAM CHIEU (2)'!$D$1)</f>
        <v>0</v>
      </c>
      <c r="M135" s="83">
        <f t="shared" si="9"/>
        <v>0</v>
      </c>
      <c r="N135" s="84">
        <f>SUMIF('IC238-Cuoi ky'!$E:$E,'BANG THAM CHIEU (2)'!E135,'IC238-Cuoi ky'!$H:$H)</f>
        <v>0</v>
      </c>
      <c r="O135" s="83">
        <f t="shared" si="10"/>
        <v>0</v>
      </c>
      <c r="Q135" s="86">
        <f t="shared" si="11"/>
        <v>0</v>
      </c>
      <c r="R135" s="71">
        <v>2</v>
      </c>
      <c r="S135" s="51">
        <f>VLOOKUP(E135,[1]IC238!$E$133:$I$3808,5,0)</f>
        <v>2</v>
      </c>
      <c r="T135" s="40" t="str">
        <f>VLOOKUP(B135,[1]IC238!$E$133:$F$3808,2,0)</f>
        <v>D-end bearing SKF Mode: 6215/C4/ ổ bi máy nén khí</v>
      </c>
    </row>
    <row r="136" spans="1:20" x14ac:dyDescent="0.25">
      <c r="A136" s="75">
        <f t="shared" si="8"/>
        <v>133</v>
      </c>
      <c r="B136" s="92" t="s">
        <v>253</v>
      </c>
      <c r="C136" s="77" t="s">
        <v>1502</v>
      </c>
      <c r="D136" s="78" t="s">
        <v>99</v>
      </c>
      <c r="E136" s="92" t="s">
        <v>253</v>
      </c>
      <c r="F136" s="93">
        <v>820000</v>
      </c>
      <c r="G136" s="90" t="s">
        <v>303</v>
      </c>
      <c r="H136" s="78" t="s">
        <v>441</v>
      </c>
      <c r="I136" s="78" t="s">
        <v>448</v>
      </c>
      <c r="J136" s="78">
        <f>IFERROR(VLOOKUP(E136,'IC238-Dau ky'!E:H,4,0),0)</f>
        <v>25</v>
      </c>
      <c r="K136" s="82">
        <f>SUMIFS(NHAP!$H:$H,NHAP!$D:$D,'BANG THAM CHIEU (2)'!E136,NHAP!$K:$K,'BANG THAM CHIEU (2)'!$D$1)</f>
        <v>0</v>
      </c>
      <c r="L136" s="82">
        <f>SUMIFS('IC21'!$H:$H,'IC21'!$G:$G,'BANG THAM CHIEU (2)'!E136,'IC21'!$R:$R,'BANG THAM CHIEU (2)'!$D$1)</f>
        <v>0</v>
      </c>
      <c r="M136" s="83">
        <f t="shared" si="9"/>
        <v>25</v>
      </c>
      <c r="N136" s="84">
        <f>SUMIF('IC238-Cuoi ky'!$E:$E,'BANG THAM CHIEU (2)'!E136,'IC238-Cuoi ky'!$H:$H)</f>
        <v>25</v>
      </c>
      <c r="O136" s="83">
        <f t="shared" si="10"/>
        <v>0</v>
      </c>
      <c r="Q136" s="86">
        <f t="shared" si="11"/>
        <v>-25</v>
      </c>
      <c r="R136" s="71">
        <v>0</v>
      </c>
      <c r="S136" s="51">
        <f>VLOOKUP(E136,[1]IC238!$E$133:$I$3808,5,0)</f>
        <v>3</v>
      </c>
      <c r="T136" s="40" t="str">
        <f>VLOOKUP(B136,[1]IC238!$E$133:$F$3808,2,0)</f>
        <v>Contactor 3P 32A  220VAC (LC1D32M7) hiệu Schneider</v>
      </c>
    </row>
    <row r="137" spans="1:20" x14ac:dyDescent="0.25">
      <c r="A137" s="75">
        <f t="shared" si="8"/>
        <v>134</v>
      </c>
      <c r="B137" s="87" t="s">
        <v>663</v>
      </c>
      <c r="C137" s="77" t="s">
        <v>2435</v>
      </c>
      <c r="D137" s="78" t="s">
        <v>1582</v>
      </c>
      <c r="E137" s="87" t="s">
        <v>663</v>
      </c>
      <c r="F137" s="89">
        <v>500000</v>
      </c>
      <c r="G137" s="90" t="s">
        <v>968</v>
      </c>
      <c r="H137" s="78" t="s">
        <v>972</v>
      </c>
      <c r="I137" s="78" t="s">
        <v>448</v>
      </c>
      <c r="J137" s="78">
        <f>IFERROR(VLOOKUP(E137,'IC238-Dau ky'!E:H,4,0),0)</f>
        <v>3</v>
      </c>
      <c r="K137" s="82">
        <f>SUMIFS(NHAP!$H:$H,NHAP!$D:$D,'BANG THAM CHIEU (2)'!E137,NHAP!$K:$K,'BANG THAM CHIEU (2)'!$D$1)</f>
        <v>0</v>
      </c>
      <c r="L137" s="82">
        <f>SUMIFS('IC21'!$H:$H,'IC21'!$G:$G,'BANG THAM CHIEU (2)'!E137,'IC21'!$R:$R,'BANG THAM CHIEU (2)'!$D$1)</f>
        <v>0</v>
      </c>
      <c r="M137" s="83">
        <f t="shared" si="9"/>
        <v>3</v>
      </c>
      <c r="N137" s="84">
        <f>SUMIF('IC238-Cuoi ky'!$E:$E,'BANG THAM CHIEU (2)'!E137,'IC238-Cuoi ky'!$H:$H)</f>
        <v>3</v>
      </c>
      <c r="O137" s="83">
        <f t="shared" si="10"/>
        <v>0</v>
      </c>
      <c r="Q137" s="86">
        <f t="shared" si="11"/>
        <v>-3</v>
      </c>
      <c r="R137" s="71">
        <v>7</v>
      </c>
      <c r="S137" s="51">
        <f>VLOOKUP(E137,[1]IC238!$E$133:$I$3808,5,0)</f>
        <v>7</v>
      </c>
      <c r="T137" s="40" t="str">
        <f>VLOOKUP(B137,[1]IC238!$E$133:$F$3808,2,0)</f>
        <v>Vòi nước Inox mã số: FC2233 hãng FiCo</v>
      </c>
    </row>
    <row r="138" spans="1:20" x14ac:dyDescent="0.25">
      <c r="A138" s="75">
        <f t="shared" si="8"/>
        <v>135</v>
      </c>
      <c r="B138" s="87" t="s">
        <v>664</v>
      </c>
      <c r="C138" s="77" t="s">
        <v>1486</v>
      </c>
      <c r="D138" s="78" t="s">
        <v>1583</v>
      </c>
      <c r="E138" s="87" t="s">
        <v>664</v>
      </c>
      <c r="F138" s="89">
        <v>520000</v>
      </c>
      <c r="G138" s="90" t="s">
        <v>304</v>
      </c>
      <c r="H138" s="78" t="s">
        <v>973</v>
      </c>
      <c r="I138" s="78" t="s">
        <v>1196</v>
      </c>
      <c r="J138" s="78">
        <f>IFERROR(VLOOKUP(E138,'IC238-Dau ky'!E:H,4,0),0)</f>
        <v>9</v>
      </c>
      <c r="K138" s="82">
        <f>SUMIFS(NHAP!$H:$H,NHAP!$D:$D,'BANG THAM CHIEU (2)'!E138,NHAP!$K:$K,'BANG THAM CHIEU (2)'!$D$1)</f>
        <v>0</v>
      </c>
      <c r="L138" s="82">
        <f>SUMIFS('IC21'!$H:$H,'IC21'!$G:$G,'BANG THAM CHIEU (2)'!E138,'IC21'!$R:$R,'BANG THAM CHIEU (2)'!$D$1)</f>
        <v>0</v>
      </c>
      <c r="M138" s="83">
        <f t="shared" si="9"/>
        <v>9</v>
      </c>
      <c r="N138" s="84">
        <f>SUMIF('IC238-Cuoi ky'!$E:$E,'BANG THAM CHIEU (2)'!E138,'IC238-Cuoi ky'!$H:$H)</f>
        <v>9</v>
      </c>
      <c r="O138" s="83">
        <f t="shared" si="10"/>
        <v>0</v>
      </c>
      <c r="Q138" s="86">
        <f t="shared" si="11"/>
        <v>-9</v>
      </c>
      <c r="R138" s="71">
        <v>0</v>
      </c>
      <c r="S138" s="51" t="e">
        <f>VLOOKUP(E138,[1]IC238!$E$133:$I$3808,5,0)</f>
        <v>#N/A</v>
      </c>
      <c r="T138" s="40" t="e">
        <f>VLOOKUP(B138,[1]IC238!$E$133:$F$3808,2,0)</f>
        <v>#N/A</v>
      </c>
    </row>
    <row r="139" spans="1:20" x14ac:dyDescent="0.25">
      <c r="A139" s="75">
        <f t="shared" si="8"/>
        <v>136</v>
      </c>
      <c r="B139" s="87" t="s">
        <v>665</v>
      </c>
      <c r="C139" s="77" t="s">
        <v>1493</v>
      </c>
      <c r="D139" s="78" t="s">
        <v>1540</v>
      </c>
      <c r="E139" s="87" t="s">
        <v>665</v>
      </c>
      <c r="F139" s="89">
        <v>252000</v>
      </c>
      <c r="G139" s="90" t="s">
        <v>303</v>
      </c>
      <c r="H139" s="78" t="s">
        <v>974</v>
      </c>
      <c r="I139" s="78" t="s">
        <v>448</v>
      </c>
      <c r="J139" s="78">
        <f>IFERROR(VLOOKUP(E139,'IC238-Dau ky'!E:H,4,0),0)</f>
        <v>12</v>
      </c>
      <c r="K139" s="82">
        <f>SUMIFS(NHAP!$H:$H,NHAP!$D:$D,'BANG THAM CHIEU (2)'!E139,NHAP!$K:$K,'BANG THAM CHIEU (2)'!$D$1)</f>
        <v>0</v>
      </c>
      <c r="L139" s="82">
        <f>SUMIFS('IC21'!$H:$H,'IC21'!$G:$G,'BANG THAM CHIEU (2)'!E139,'IC21'!$R:$R,'BANG THAM CHIEU (2)'!$D$1)</f>
        <v>0</v>
      </c>
      <c r="M139" s="83">
        <f t="shared" si="9"/>
        <v>12</v>
      </c>
      <c r="N139" s="84">
        <f>SUMIF('IC238-Cuoi ky'!$E:$E,'BANG THAM CHIEU (2)'!E139,'IC238-Cuoi ky'!$H:$H)</f>
        <v>12</v>
      </c>
      <c r="O139" s="83">
        <f t="shared" si="10"/>
        <v>0</v>
      </c>
      <c r="Q139" s="86">
        <f t="shared" si="11"/>
        <v>-12</v>
      </c>
      <c r="R139" s="71">
        <v>17</v>
      </c>
      <c r="S139" s="51">
        <f>VLOOKUP(E139,[1]IC238!$E$133:$I$3808,5,0)</f>
        <v>17</v>
      </c>
      <c r="T139" s="40" t="str">
        <f>VLOOKUP(B139,[1]IC238!$E$133:$F$3808,2,0)</f>
        <v>Đầu nối âm Schneider PKF32M423 32A-6H/200-250</v>
      </c>
    </row>
    <row r="140" spans="1:20" x14ac:dyDescent="0.25">
      <c r="A140" s="75">
        <f t="shared" si="8"/>
        <v>137</v>
      </c>
      <c r="B140" s="87" t="s">
        <v>666</v>
      </c>
      <c r="C140" s="77" t="s">
        <v>1532</v>
      </c>
      <c r="D140" s="78" t="s">
        <v>1533</v>
      </c>
      <c r="E140" s="87" t="s">
        <v>666</v>
      </c>
      <c r="F140" s="89">
        <v>220000</v>
      </c>
      <c r="G140" s="90" t="s">
        <v>304</v>
      </c>
      <c r="H140" s="78" t="s">
        <v>975</v>
      </c>
      <c r="I140" s="78" t="s">
        <v>1196</v>
      </c>
      <c r="J140" s="78">
        <f>IFERROR(VLOOKUP(E140,'IC238-Dau ky'!E:H,4,0),0)</f>
        <v>4</v>
      </c>
      <c r="K140" s="82">
        <f>SUMIFS(NHAP!$H:$H,NHAP!$D:$D,'BANG THAM CHIEU (2)'!E140,NHAP!$K:$K,'BANG THAM CHIEU (2)'!$D$1)</f>
        <v>0</v>
      </c>
      <c r="L140" s="82">
        <f>SUMIFS('IC21'!$H:$H,'IC21'!$G:$G,'BANG THAM CHIEU (2)'!E140,'IC21'!$R:$R,'BANG THAM CHIEU (2)'!$D$1)</f>
        <v>0</v>
      </c>
      <c r="M140" s="83">
        <f t="shared" si="9"/>
        <v>4</v>
      </c>
      <c r="N140" s="84">
        <f>SUMIF('IC238-Cuoi ky'!$E:$E,'BANG THAM CHIEU (2)'!E140,'IC238-Cuoi ky'!$H:$H)</f>
        <v>4</v>
      </c>
      <c r="O140" s="83">
        <f t="shared" si="10"/>
        <v>0</v>
      </c>
      <c r="Q140" s="86">
        <f t="shared" si="11"/>
        <v>-4</v>
      </c>
      <c r="R140" s="71">
        <v>5</v>
      </c>
      <c r="S140" s="51">
        <f>VLOOKUP(E140,[1]IC238!$E$133:$I$3808,5,0)</f>
        <v>5</v>
      </c>
      <c r="T140" s="40" t="str">
        <f>VLOOKUP(B140,[1]IC238!$E$133:$F$3808,2,0)</f>
        <v>Ổ khóa tay nắm tròn  Việt Tiệp Mã số: 04208 - không chìa</v>
      </c>
    </row>
    <row r="141" spans="1:20" x14ac:dyDescent="0.25">
      <c r="A141" s="75">
        <f t="shared" si="8"/>
        <v>138</v>
      </c>
      <c r="B141" s="87" t="s">
        <v>667</v>
      </c>
      <c r="C141" s="77" t="s">
        <v>2428</v>
      </c>
      <c r="D141" s="78" t="s">
        <v>1533</v>
      </c>
      <c r="E141" s="87" t="s">
        <v>667</v>
      </c>
      <c r="F141" s="89">
        <v>20000</v>
      </c>
      <c r="G141" s="90" t="s">
        <v>304</v>
      </c>
      <c r="H141" s="78" t="s">
        <v>976</v>
      </c>
      <c r="I141" s="78" t="s">
        <v>1197</v>
      </c>
      <c r="J141" s="78">
        <f>IFERROR(VLOOKUP(E141,'IC238-Dau ky'!E:H,4,0),0)</f>
        <v>250</v>
      </c>
      <c r="K141" s="82">
        <f>SUMIFS(NHAP!$H:$H,NHAP!$D:$D,'BANG THAM CHIEU (2)'!E141,NHAP!$K:$K,'BANG THAM CHIEU (2)'!$D$1)</f>
        <v>0</v>
      </c>
      <c r="L141" s="82">
        <f>SUMIFS('IC21'!$H:$H,'IC21'!$G:$G,'BANG THAM CHIEU (2)'!E141,'IC21'!$R:$R,'BANG THAM CHIEU (2)'!$D$1)</f>
        <v>0</v>
      </c>
      <c r="M141" s="83">
        <f t="shared" si="9"/>
        <v>250</v>
      </c>
      <c r="N141" s="84">
        <f>SUMIF('IC238-Cuoi ky'!$E:$E,'BANG THAM CHIEU (2)'!E141,'IC238-Cuoi ky'!$H:$H)</f>
        <v>250</v>
      </c>
      <c r="O141" s="83">
        <f t="shared" si="10"/>
        <v>0</v>
      </c>
      <c r="Q141" s="86">
        <f t="shared" si="11"/>
        <v>-250</v>
      </c>
      <c r="R141" s="71">
        <v>217</v>
      </c>
      <c r="S141" s="51">
        <f>VLOOKUP(E141,[1]IC238!$E$133:$I$3808,5,0)</f>
        <v>217</v>
      </c>
      <c r="T141" s="40" t="str">
        <f>VLOOKUP(B141,[1]IC238!$E$133:$F$3808,2,0)</f>
        <v>Đá mài Bavia Kt: 100x6.0x16.0mm</v>
      </c>
    </row>
    <row r="142" spans="1:20" x14ac:dyDescent="0.25">
      <c r="A142" s="75">
        <f t="shared" si="8"/>
        <v>139</v>
      </c>
      <c r="B142" s="87" t="s">
        <v>668</v>
      </c>
      <c r="C142" s="77" t="s">
        <v>463</v>
      </c>
      <c r="D142" s="78" t="s">
        <v>1533</v>
      </c>
      <c r="E142" s="87" t="s">
        <v>668</v>
      </c>
      <c r="F142" s="89">
        <v>15000</v>
      </c>
      <c r="G142" s="90" t="s">
        <v>304</v>
      </c>
      <c r="H142" s="78" t="s">
        <v>977</v>
      </c>
      <c r="I142" s="78" t="s">
        <v>1197</v>
      </c>
      <c r="J142" s="78">
        <f>IFERROR(VLOOKUP(E142,'IC238-Dau ky'!E:H,4,0),0)</f>
        <v>49</v>
      </c>
      <c r="K142" s="82">
        <f>SUMIFS(NHAP!$H:$H,NHAP!$D:$D,'BANG THAM CHIEU (2)'!E142,NHAP!$K:$K,'BANG THAM CHIEU (2)'!$D$1)</f>
        <v>0</v>
      </c>
      <c r="L142" s="82">
        <f>SUMIFS('IC21'!$H:$H,'IC21'!$G:$G,'BANG THAM CHIEU (2)'!E142,'IC21'!$R:$R,'BANG THAM CHIEU (2)'!$D$1)</f>
        <v>0</v>
      </c>
      <c r="M142" s="83">
        <f t="shared" si="9"/>
        <v>49</v>
      </c>
      <c r="N142" s="84">
        <f>SUMIF('IC238-Cuoi ky'!$E:$E,'BANG THAM CHIEU (2)'!E142,'IC238-Cuoi ky'!$H:$H)</f>
        <v>49</v>
      </c>
      <c r="O142" s="83">
        <f t="shared" si="10"/>
        <v>0</v>
      </c>
      <c r="Q142" s="86">
        <f t="shared" si="11"/>
        <v>-49</v>
      </c>
      <c r="R142" s="71">
        <v>59</v>
      </c>
      <c r="S142" s="51">
        <f>VLOOKUP(E142,[1]IC238!$E$133:$I$3808,5,0)</f>
        <v>59</v>
      </c>
      <c r="T142" s="40" t="str">
        <f>VLOOKUP(B142,[1]IC238!$E$133:$F$3808,2,0)</f>
        <v>Đá cắt kim loại 100x1.5x16</v>
      </c>
    </row>
    <row r="143" spans="1:20" x14ac:dyDescent="0.25">
      <c r="A143" s="75">
        <f t="shared" si="8"/>
        <v>140</v>
      </c>
      <c r="B143" s="87" t="s">
        <v>179</v>
      </c>
      <c r="C143" s="77" t="s">
        <v>2146</v>
      </c>
      <c r="D143" s="78" t="s">
        <v>108</v>
      </c>
      <c r="E143" s="87" t="s">
        <v>179</v>
      </c>
      <c r="F143" s="89">
        <v>17000</v>
      </c>
      <c r="G143" s="90" t="s">
        <v>303</v>
      </c>
      <c r="H143" s="78" t="s">
        <v>368</v>
      </c>
      <c r="I143" s="78" t="s">
        <v>448</v>
      </c>
      <c r="J143" s="78">
        <f>IFERROR(VLOOKUP(E143,'IC238-Dau ky'!E:H,4,0),0)</f>
        <v>18</v>
      </c>
      <c r="K143" s="82">
        <f>SUMIFS(NHAP!$H:$H,NHAP!$D:$D,'BANG THAM CHIEU (2)'!E143,NHAP!$K:$K,'BANG THAM CHIEU (2)'!$D$1)</f>
        <v>0</v>
      </c>
      <c r="L143" s="82">
        <f>SUMIFS('IC21'!$H:$H,'IC21'!$G:$G,'BANG THAM CHIEU (2)'!E143,'IC21'!$R:$R,'BANG THAM CHIEU (2)'!$D$1)</f>
        <v>0</v>
      </c>
      <c r="M143" s="83">
        <f t="shared" si="9"/>
        <v>18</v>
      </c>
      <c r="N143" s="84">
        <f>SUMIF('IC238-Cuoi ky'!$E:$E,'BANG THAM CHIEU (2)'!E143,'IC238-Cuoi ky'!$H:$H)</f>
        <v>18</v>
      </c>
      <c r="O143" s="83">
        <f t="shared" si="10"/>
        <v>0</v>
      </c>
      <c r="Q143" s="86">
        <f t="shared" si="11"/>
        <v>-18</v>
      </c>
      <c r="R143" s="71">
        <v>90</v>
      </c>
      <c r="S143" s="51">
        <f>VLOOKUP(E143,[1]IC238!$E$133:$I$3808,5,0)</f>
        <v>90</v>
      </c>
      <c r="T143" s="40" t="str">
        <f>VLOOKUP(B143,[1]IC238!$E$133:$F$3808,2,0)</f>
        <v>Công tắc Clipsal  mã số: E30/1M/D</v>
      </c>
    </row>
    <row r="144" spans="1:20" ht="17.25" customHeight="1" x14ac:dyDescent="0.25">
      <c r="A144" s="75">
        <f t="shared" si="8"/>
        <v>141</v>
      </c>
      <c r="B144" s="87" t="s">
        <v>210</v>
      </c>
      <c r="C144" s="77" t="s">
        <v>2149</v>
      </c>
      <c r="D144" s="78" t="s">
        <v>108</v>
      </c>
      <c r="E144" s="87" t="s">
        <v>210</v>
      </c>
      <c r="F144" s="89">
        <v>22000</v>
      </c>
      <c r="G144" s="90" t="s">
        <v>303</v>
      </c>
      <c r="H144" s="78" t="s">
        <v>399</v>
      </c>
      <c r="I144" s="78" t="s">
        <v>455</v>
      </c>
      <c r="J144" s="78">
        <f>IFERROR(VLOOKUP(E144,'IC238-Dau ky'!E:H,4,0),0)</f>
        <v>19</v>
      </c>
      <c r="K144" s="82">
        <f>SUMIFS(NHAP!$H:$H,NHAP!$D:$D,'BANG THAM CHIEU (2)'!E144,NHAP!$K:$K,'BANG THAM CHIEU (2)'!$D$1)</f>
        <v>0</v>
      </c>
      <c r="L144" s="82">
        <f>SUMIFS('IC21'!$H:$H,'IC21'!$G:$G,'BANG THAM CHIEU (2)'!E144,'IC21'!$R:$R,'BANG THAM CHIEU (2)'!$D$1)</f>
        <v>0</v>
      </c>
      <c r="M144" s="83">
        <f t="shared" si="9"/>
        <v>19</v>
      </c>
      <c r="N144" s="84">
        <f>SUMIF('IC238-Cuoi ky'!$E:$E,'BANG THAM CHIEU (2)'!E144,'IC238-Cuoi ky'!$H:$H)</f>
        <v>19</v>
      </c>
      <c r="O144" s="83">
        <f t="shared" si="10"/>
        <v>0</v>
      </c>
      <c r="Q144" s="86">
        <f t="shared" si="11"/>
        <v>-19</v>
      </c>
      <c r="R144" s="71">
        <v>18</v>
      </c>
      <c r="S144" s="51">
        <f>VLOOKUP(E144,[1]IC238!$E$133:$I$3808,5,0)</f>
        <v>18</v>
      </c>
      <c r="T144" s="40" t="str">
        <f>VLOOKUP(B144,[1]IC238!$E$133:$F$3808,2,0)</f>
        <v>Mặt công tắc 3 lỗ Clipsal PLATE ONLY No.33AVH</v>
      </c>
    </row>
    <row r="145" spans="1:20" x14ac:dyDescent="0.25">
      <c r="A145" s="75">
        <f t="shared" si="8"/>
        <v>142</v>
      </c>
      <c r="B145" s="87" t="s">
        <v>669</v>
      </c>
      <c r="C145" s="77" t="s">
        <v>1430</v>
      </c>
      <c r="D145" s="78" t="s">
        <v>97</v>
      </c>
      <c r="E145" s="87" t="s">
        <v>669</v>
      </c>
      <c r="F145" s="89">
        <v>9000</v>
      </c>
      <c r="G145" s="90" t="s">
        <v>303</v>
      </c>
      <c r="H145" s="78" t="s">
        <v>978</v>
      </c>
      <c r="I145" s="78" t="s">
        <v>453</v>
      </c>
      <c r="J145" s="78">
        <f>IFERROR(VLOOKUP(E145,'IC238-Dau ky'!E:H,4,0),0)</f>
        <v>11</v>
      </c>
      <c r="K145" s="82">
        <f>SUMIFS(NHAP!$H:$H,NHAP!$D:$D,'BANG THAM CHIEU (2)'!E145,NHAP!$K:$K,'BANG THAM CHIEU (2)'!$D$1)</f>
        <v>0</v>
      </c>
      <c r="L145" s="82">
        <f>SUMIFS('IC21'!$H:$H,'IC21'!$G:$G,'BANG THAM CHIEU (2)'!E145,'IC21'!$R:$R,'BANG THAM CHIEU (2)'!$D$1)</f>
        <v>0</v>
      </c>
      <c r="M145" s="83">
        <f t="shared" si="9"/>
        <v>11</v>
      </c>
      <c r="N145" s="84">
        <f>SUMIF('IC238-Cuoi ky'!$E:$E,'BANG THAM CHIEU (2)'!E145,'IC238-Cuoi ky'!$H:$H)</f>
        <v>11</v>
      </c>
      <c r="O145" s="83">
        <f t="shared" si="10"/>
        <v>0</v>
      </c>
      <c r="Q145" s="86">
        <f t="shared" si="11"/>
        <v>-11</v>
      </c>
      <c r="R145" s="71">
        <v>6</v>
      </c>
      <c r="S145" s="51">
        <f>VLOOKUP(E145,[1]IC238!$E$133:$I$3808,5,0)</f>
        <v>6</v>
      </c>
      <c r="T145" s="40" t="str">
        <f>VLOOKUP(B145,[1]IC238!$E$133:$F$3808,2,0)</f>
        <v>Băng keo điện 5MILx3/4"x20Y hiệu Nano</v>
      </c>
    </row>
    <row r="146" spans="1:20" x14ac:dyDescent="0.25">
      <c r="A146" s="75">
        <f t="shared" si="8"/>
        <v>143</v>
      </c>
      <c r="B146" s="87" t="s">
        <v>670</v>
      </c>
      <c r="C146" s="77" t="s">
        <v>1431</v>
      </c>
      <c r="D146" s="78" t="s">
        <v>1517</v>
      </c>
      <c r="E146" s="87" t="s">
        <v>670</v>
      </c>
      <c r="F146" s="89">
        <v>5000</v>
      </c>
      <c r="G146" s="90" t="s">
        <v>304</v>
      </c>
      <c r="H146" s="78" t="s">
        <v>979</v>
      </c>
      <c r="I146" s="78" t="s">
        <v>453</v>
      </c>
      <c r="J146" s="78">
        <f>IFERROR(VLOOKUP(E146,'IC238-Dau ky'!E:H,4,0),0)</f>
        <v>173</v>
      </c>
      <c r="K146" s="82">
        <f>SUMIFS(NHAP!$H:$H,NHAP!$D:$D,'BANG THAM CHIEU (2)'!E146,NHAP!$K:$K,'BANG THAM CHIEU (2)'!$D$1)</f>
        <v>0</v>
      </c>
      <c r="L146" s="82">
        <f>SUMIFS('IC21'!$H:$H,'IC21'!$G:$G,'BANG THAM CHIEU (2)'!E146,'IC21'!$R:$R,'BANG THAM CHIEU (2)'!$D$1)</f>
        <v>0</v>
      </c>
      <c r="M146" s="83">
        <f t="shared" si="9"/>
        <v>173</v>
      </c>
      <c r="N146" s="84">
        <f>SUMIF('IC238-Cuoi ky'!$E:$E,'BANG THAM CHIEU (2)'!E146,'IC238-Cuoi ky'!$H:$H)</f>
        <v>173</v>
      </c>
      <c r="O146" s="83">
        <f t="shared" si="10"/>
        <v>0</v>
      </c>
      <c r="Q146" s="86">
        <f t="shared" si="11"/>
        <v>-173</v>
      </c>
      <c r="R146" s="71">
        <v>45</v>
      </c>
      <c r="S146" s="51">
        <f>VLOOKUP(E146,[1]IC238!$E$133:$I$3808,5,0)</f>
        <v>51</v>
      </c>
      <c r="T146" s="40" t="str">
        <f>VLOOKUP(B146,[1]IC238!$E$133:$F$3808,2,0)</f>
        <v>Cao su non 0.075MMx1/2"x10-20M</v>
      </c>
    </row>
    <row r="147" spans="1:20" x14ac:dyDescent="0.25">
      <c r="A147" s="75">
        <f t="shared" si="8"/>
        <v>144</v>
      </c>
      <c r="B147" s="87" t="s">
        <v>671</v>
      </c>
      <c r="C147" s="77" t="s">
        <v>467</v>
      </c>
      <c r="D147" s="78" t="s">
        <v>1517</v>
      </c>
      <c r="E147" s="87" t="s">
        <v>671</v>
      </c>
      <c r="F147" s="89">
        <v>5000</v>
      </c>
      <c r="G147" s="90" t="s">
        <v>303</v>
      </c>
      <c r="H147" s="78" t="s">
        <v>980</v>
      </c>
      <c r="I147" s="78" t="s">
        <v>453</v>
      </c>
      <c r="J147" s="78">
        <f>IFERROR(VLOOKUP(E147,'IC238-Dau ky'!E:H,4,0),0)</f>
        <v>0</v>
      </c>
      <c r="K147" s="82">
        <f>SUMIFS(NHAP!$H:$H,NHAP!$D:$D,'BANG THAM CHIEU (2)'!E147,NHAP!$K:$K,'BANG THAM CHIEU (2)'!$D$1)</f>
        <v>0</v>
      </c>
      <c r="L147" s="82">
        <f>SUMIFS('IC21'!$H:$H,'IC21'!$G:$G,'BANG THAM CHIEU (2)'!E147,'IC21'!$R:$R,'BANG THAM CHIEU (2)'!$D$1)</f>
        <v>0</v>
      </c>
      <c r="M147" s="83">
        <f t="shared" si="9"/>
        <v>0</v>
      </c>
      <c r="N147" s="84">
        <f>SUMIF('IC238-Cuoi ky'!$E:$E,'BANG THAM CHIEU (2)'!E147,'IC238-Cuoi ky'!$H:$H)</f>
        <v>0</v>
      </c>
      <c r="O147" s="83">
        <f t="shared" si="10"/>
        <v>0</v>
      </c>
      <c r="Q147" s="86">
        <f t="shared" si="11"/>
        <v>0</v>
      </c>
      <c r="R147" s="71">
        <v>23</v>
      </c>
      <c r="S147" s="51">
        <f>VLOOKUP(E147,[1]IC238!$E$133:$I$3808,5,0)</f>
        <v>23</v>
      </c>
      <c r="T147" s="40" t="str">
        <f>VLOOKUP(B147,[1]IC238!$E$133:$F$3808,2,0)</f>
        <v xml:space="preserve">Thiếc hàn </v>
      </c>
    </row>
    <row r="148" spans="1:20" x14ac:dyDescent="0.25">
      <c r="A148" s="75">
        <f t="shared" si="8"/>
        <v>145</v>
      </c>
      <c r="B148" s="87" t="s">
        <v>672</v>
      </c>
      <c r="C148" s="77" t="s">
        <v>1508</v>
      </c>
      <c r="D148" s="78" t="s">
        <v>1517</v>
      </c>
      <c r="E148" s="87" t="s">
        <v>672</v>
      </c>
      <c r="F148" s="89">
        <v>3000</v>
      </c>
      <c r="G148" s="90" t="s">
        <v>304</v>
      </c>
      <c r="H148" s="78" t="s">
        <v>981</v>
      </c>
      <c r="I148" s="78" t="s">
        <v>1198</v>
      </c>
      <c r="J148" s="78">
        <f>IFERROR(VLOOKUP(E148,'IC238-Dau ky'!E:H,4,0),0)</f>
        <v>0</v>
      </c>
      <c r="K148" s="82">
        <f>SUMIFS(NHAP!$H:$H,NHAP!$D:$D,'BANG THAM CHIEU (2)'!E148,NHAP!$K:$K,'BANG THAM CHIEU (2)'!$D$1)</f>
        <v>0</v>
      </c>
      <c r="L148" s="82">
        <f>SUMIFS('IC21'!$H:$H,'IC21'!$G:$G,'BANG THAM CHIEU (2)'!E148,'IC21'!$R:$R,'BANG THAM CHIEU (2)'!$D$1)</f>
        <v>0</v>
      </c>
      <c r="M148" s="83">
        <f t="shared" si="9"/>
        <v>0</v>
      </c>
      <c r="N148" s="84">
        <f>SUMIF('IC238-Cuoi ky'!$E:$E,'BANG THAM CHIEU (2)'!E148,'IC238-Cuoi ky'!$H:$H)</f>
        <v>0</v>
      </c>
      <c r="O148" s="83">
        <f t="shared" si="10"/>
        <v>0</v>
      </c>
      <c r="Q148" s="86">
        <f t="shared" si="11"/>
        <v>0</v>
      </c>
      <c r="R148" s="71">
        <v>13</v>
      </c>
      <c r="S148" s="51">
        <f>VLOOKUP(E148,[1]IC238!$E$133:$I$3808,5,0)</f>
        <v>13</v>
      </c>
      <c r="T148" s="40" t="str">
        <f>VLOOKUP(B148,[1]IC238!$E$133:$F$3808,2,0)</f>
        <v>Keo cây nhiệt</v>
      </c>
    </row>
    <row r="149" spans="1:20" x14ac:dyDescent="0.25">
      <c r="A149" s="75">
        <f t="shared" si="8"/>
        <v>146</v>
      </c>
      <c r="B149" s="87" t="s">
        <v>673</v>
      </c>
      <c r="C149" s="77" t="s">
        <v>469</v>
      </c>
      <c r="D149" s="78" t="s">
        <v>97</v>
      </c>
      <c r="E149" s="87" t="s">
        <v>673</v>
      </c>
      <c r="F149" s="89">
        <v>10000</v>
      </c>
      <c r="G149" s="90" t="s">
        <v>303</v>
      </c>
      <c r="H149" s="78" t="s">
        <v>982</v>
      </c>
      <c r="I149" s="78" t="s">
        <v>448</v>
      </c>
      <c r="J149" s="78">
        <f>IFERROR(VLOOKUP(E149,'IC238-Dau ky'!E:H,4,0),0)</f>
        <v>50</v>
      </c>
      <c r="K149" s="82">
        <f>SUMIFS(NHAP!$H:$H,NHAP!$D:$D,'BANG THAM CHIEU (2)'!E149,NHAP!$K:$K,'BANG THAM CHIEU (2)'!$D$1)</f>
        <v>0</v>
      </c>
      <c r="L149" s="82">
        <f>SUMIFS('IC21'!$H:$H,'IC21'!$G:$G,'BANG THAM CHIEU (2)'!E149,'IC21'!$R:$R,'BANG THAM CHIEU (2)'!$D$1)</f>
        <v>0</v>
      </c>
      <c r="M149" s="83">
        <f t="shared" si="9"/>
        <v>50</v>
      </c>
      <c r="N149" s="84">
        <f>SUMIF('IC238-Cuoi ky'!$E:$E,'BANG THAM CHIEU (2)'!E149,'IC238-Cuoi ky'!$H:$H)</f>
        <v>50</v>
      </c>
      <c r="O149" s="83">
        <f t="shared" si="10"/>
        <v>0</v>
      </c>
      <c r="Q149" s="86">
        <f t="shared" si="11"/>
        <v>-50</v>
      </c>
      <c r="R149" s="94">
        <v>0</v>
      </c>
      <c r="S149" s="51" t="e">
        <f>VLOOKUP(E149,[1]IC238!$E$133:$I$3808,5,0)</f>
        <v>#N/A</v>
      </c>
      <c r="T149" s="40" t="e">
        <f>VLOOKUP(B149,[1]IC238!$E$133:$F$3808,2,0)</f>
        <v>#N/A</v>
      </c>
    </row>
    <row r="150" spans="1:20" x14ac:dyDescent="0.25">
      <c r="A150" s="75">
        <f t="shared" si="8"/>
        <v>147</v>
      </c>
      <c r="B150" s="87" t="s">
        <v>674</v>
      </c>
      <c r="C150" s="77" t="s">
        <v>470</v>
      </c>
      <c r="D150" s="78" t="s">
        <v>97</v>
      </c>
      <c r="E150" s="87" t="s">
        <v>674</v>
      </c>
      <c r="F150" s="89"/>
      <c r="G150" s="90" t="s">
        <v>303</v>
      </c>
      <c r="H150" s="78" t="s">
        <v>983</v>
      </c>
      <c r="I150" s="78" t="s">
        <v>448</v>
      </c>
      <c r="J150" s="78">
        <f>IFERROR(VLOOKUP(E150,'IC238-Dau ky'!E:H,4,0),0)</f>
        <v>50</v>
      </c>
      <c r="K150" s="82">
        <f>SUMIFS(NHAP!$H:$H,NHAP!$D:$D,'BANG THAM CHIEU (2)'!E150,NHAP!$K:$K,'BANG THAM CHIEU (2)'!$D$1)</f>
        <v>0</v>
      </c>
      <c r="L150" s="82">
        <f>SUMIFS('IC21'!$H:$H,'IC21'!$G:$G,'BANG THAM CHIEU (2)'!E150,'IC21'!$R:$R,'BANG THAM CHIEU (2)'!$D$1)</f>
        <v>0</v>
      </c>
      <c r="M150" s="83">
        <f t="shared" si="9"/>
        <v>50</v>
      </c>
      <c r="N150" s="84">
        <f>SUMIF('IC238-Cuoi ky'!$E:$E,'BANG THAM CHIEU (2)'!E150,'IC238-Cuoi ky'!$H:$H)</f>
        <v>50</v>
      </c>
      <c r="O150" s="83">
        <f t="shared" si="10"/>
        <v>0</v>
      </c>
      <c r="Q150" s="86">
        <f t="shared" si="11"/>
        <v>-50</v>
      </c>
      <c r="R150" s="94">
        <v>0</v>
      </c>
      <c r="S150" s="51" t="e">
        <f>VLOOKUP(E150,[1]IC238!$E$133:$I$3808,5,0)</f>
        <v>#N/A</v>
      </c>
      <c r="T150" s="40" t="e">
        <f>VLOOKUP(B150,[1]IC238!$E$133:$F$3808,2,0)</f>
        <v>#N/A</v>
      </c>
    </row>
    <row r="151" spans="1:20" x14ac:dyDescent="0.25">
      <c r="A151" s="75">
        <f t="shared" si="8"/>
        <v>148</v>
      </c>
      <c r="B151" s="87" t="s">
        <v>675</v>
      </c>
      <c r="C151" s="77" t="s">
        <v>471</v>
      </c>
      <c r="D151" s="78" t="s">
        <v>97</v>
      </c>
      <c r="E151" s="87" t="s">
        <v>675</v>
      </c>
      <c r="F151" s="89"/>
      <c r="G151" s="90" t="s">
        <v>303</v>
      </c>
      <c r="H151" s="78" t="s">
        <v>984</v>
      </c>
      <c r="I151" s="78" t="s">
        <v>448</v>
      </c>
      <c r="J151" s="78">
        <f>IFERROR(VLOOKUP(E151,'IC238-Dau ky'!E:H,4,0),0)</f>
        <v>96</v>
      </c>
      <c r="K151" s="82">
        <f>SUMIFS(NHAP!$H:$H,NHAP!$D:$D,'BANG THAM CHIEU (2)'!E151,NHAP!$K:$K,'BANG THAM CHIEU (2)'!$D$1)</f>
        <v>0</v>
      </c>
      <c r="L151" s="82">
        <f>SUMIFS('IC21'!$H:$H,'IC21'!$G:$G,'BANG THAM CHIEU (2)'!E151,'IC21'!$R:$R,'BANG THAM CHIEU (2)'!$D$1)</f>
        <v>0</v>
      </c>
      <c r="M151" s="83">
        <f t="shared" si="9"/>
        <v>96</v>
      </c>
      <c r="N151" s="84">
        <f>SUMIF('IC238-Cuoi ky'!$E:$E,'BANG THAM CHIEU (2)'!E151,'IC238-Cuoi ky'!$H:$H)</f>
        <v>96</v>
      </c>
      <c r="O151" s="83">
        <f t="shared" si="10"/>
        <v>0</v>
      </c>
      <c r="Q151" s="86">
        <f t="shared" si="11"/>
        <v>-96</v>
      </c>
      <c r="R151" s="94">
        <v>0</v>
      </c>
      <c r="S151" s="51" t="e">
        <f>VLOOKUP(E151,[1]IC238!$E$133:$I$3808,5,0)</f>
        <v>#N/A</v>
      </c>
      <c r="T151" s="40" t="e">
        <f>VLOOKUP(B151,[1]IC238!$E$133:$F$3808,2,0)</f>
        <v>#N/A</v>
      </c>
    </row>
    <row r="152" spans="1:20" x14ac:dyDescent="0.25">
      <c r="A152" s="75">
        <f t="shared" si="8"/>
        <v>149</v>
      </c>
      <c r="B152" s="87" t="s">
        <v>676</v>
      </c>
      <c r="C152" s="77" t="s">
        <v>472</v>
      </c>
      <c r="D152" s="78" t="s">
        <v>97</v>
      </c>
      <c r="E152" s="87" t="s">
        <v>676</v>
      </c>
      <c r="F152" s="89"/>
      <c r="G152" s="90" t="s">
        <v>303</v>
      </c>
      <c r="H152" s="78" t="s">
        <v>985</v>
      </c>
      <c r="I152" s="78" t="s">
        <v>448</v>
      </c>
      <c r="J152" s="78">
        <f>IFERROR(VLOOKUP(E152,'IC238-Dau ky'!E:H,4,0),0)</f>
        <v>60</v>
      </c>
      <c r="K152" s="82">
        <f>SUMIFS(NHAP!$H:$H,NHAP!$D:$D,'BANG THAM CHIEU (2)'!E152,NHAP!$K:$K,'BANG THAM CHIEU (2)'!$D$1)</f>
        <v>0</v>
      </c>
      <c r="L152" s="82">
        <f>SUMIFS('IC21'!$H:$H,'IC21'!$G:$G,'BANG THAM CHIEU (2)'!E152,'IC21'!$R:$R,'BANG THAM CHIEU (2)'!$D$1)</f>
        <v>0</v>
      </c>
      <c r="M152" s="83">
        <f t="shared" si="9"/>
        <v>60</v>
      </c>
      <c r="N152" s="84">
        <f>SUMIF('IC238-Cuoi ky'!$E:$E,'BANG THAM CHIEU (2)'!E152,'IC238-Cuoi ky'!$H:$H)</f>
        <v>60</v>
      </c>
      <c r="O152" s="83">
        <f t="shared" si="10"/>
        <v>0</v>
      </c>
      <c r="Q152" s="86">
        <f t="shared" si="11"/>
        <v>-60</v>
      </c>
      <c r="R152" s="94">
        <v>0</v>
      </c>
      <c r="S152" s="51" t="e">
        <f>VLOOKUP(E152,[1]IC238!$E$133:$I$3808,5,0)</f>
        <v>#N/A</v>
      </c>
      <c r="T152" s="40" t="e">
        <f>VLOOKUP(B152,[1]IC238!$E$133:$F$3808,2,0)</f>
        <v>#N/A</v>
      </c>
    </row>
    <row r="153" spans="1:20" x14ac:dyDescent="0.25">
      <c r="A153" s="75">
        <f t="shared" si="8"/>
        <v>150</v>
      </c>
      <c r="B153" s="87" t="s">
        <v>677</v>
      </c>
      <c r="C153" s="77" t="s">
        <v>473</v>
      </c>
      <c r="D153" s="78" t="s">
        <v>97</v>
      </c>
      <c r="E153" s="87" t="s">
        <v>677</v>
      </c>
      <c r="F153" s="89"/>
      <c r="G153" s="90" t="s">
        <v>303</v>
      </c>
      <c r="H153" s="78" t="s">
        <v>986</v>
      </c>
      <c r="I153" s="78" t="s">
        <v>448</v>
      </c>
      <c r="J153" s="78">
        <f>IFERROR(VLOOKUP(E153,'IC238-Dau ky'!E:H,4,0),0)</f>
        <v>21</v>
      </c>
      <c r="K153" s="82">
        <f>SUMIFS(NHAP!$H:$H,NHAP!$D:$D,'BANG THAM CHIEU (2)'!E153,NHAP!$K:$K,'BANG THAM CHIEU (2)'!$D$1)</f>
        <v>0</v>
      </c>
      <c r="L153" s="82">
        <f>SUMIFS('IC21'!$H:$H,'IC21'!$G:$G,'BANG THAM CHIEU (2)'!E153,'IC21'!$R:$R,'BANG THAM CHIEU (2)'!$D$1)</f>
        <v>0</v>
      </c>
      <c r="M153" s="83">
        <f t="shared" si="9"/>
        <v>21</v>
      </c>
      <c r="N153" s="84">
        <f>SUMIF('IC238-Cuoi ky'!$E:$E,'BANG THAM CHIEU (2)'!E153,'IC238-Cuoi ky'!$H:$H)</f>
        <v>21</v>
      </c>
      <c r="O153" s="83">
        <f t="shared" si="10"/>
        <v>0</v>
      </c>
      <c r="Q153" s="86">
        <f t="shared" si="11"/>
        <v>-21</v>
      </c>
      <c r="R153" s="71">
        <v>1</v>
      </c>
      <c r="S153" s="51">
        <f>VLOOKUP(E153,[1]IC238!$E$133:$I$3808,5,0)</f>
        <v>1</v>
      </c>
      <c r="T153" s="40" t="str">
        <f>VLOOKUP(B153,[1]IC238!$E$133:$F$3808,2,0)</f>
        <v>Cầu chì + đế cầu chì 100A</v>
      </c>
    </row>
    <row r="154" spans="1:20" x14ac:dyDescent="0.25">
      <c r="A154" s="75">
        <f t="shared" si="8"/>
        <v>151</v>
      </c>
      <c r="B154" s="87" t="s">
        <v>678</v>
      </c>
      <c r="C154" s="77" t="s">
        <v>474</v>
      </c>
      <c r="D154" s="78" t="s">
        <v>97</v>
      </c>
      <c r="E154" s="87" t="s">
        <v>678</v>
      </c>
      <c r="F154" s="89"/>
      <c r="G154" s="90" t="s">
        <v>303</v>
      </c>
      <c r="H154" s="78" t="s">
        <v>987</v>
      </c>
      <c r="I154" s="78" t="s">
        <v>448</v>
      </c>
      <c r="J154" s="78">
        <f>IFERROR(VLOOKUP(E154,'IC238-Dau ky'!E:H,4,0),0)</f>
        <v>15</v>
      </c>
      <c r="K154" s="82">
        <f>SUMIFS(NHAP!$H:$H,NHAP!$D:$D,'BANG THAM CHIEU (2)'!E154,NHAP!$K:$K,'BANG THAM CHIEU (2)'!$D$1)</f>
        <v>0</v>
      </c>
      <c r="L154" s="82">
        <f>SUMIFS('IC21'!$H:$H,'IC21'!$G:$G,'BANG THAM CHIEU (2)'!E154,'IC21'!$R:$R,'BANG THAM CHIEU (2)'!$D$1)</f>
        <v>0</v>
      </c>
      <c r="M154" s="83">
        <f t="shared" si="9"/>
        <v>15</v>
      </c>
      <c r="N154" s="84">
        <f>SUMIF('IC238-Cuoi ky'!$E:$E,'BANG THAM CHIEU (2)'!E154,'IC238-Cuoi ky'!$H:$H)</f>
        <v>15</v>
      </c>
      <c r="O154" s="83">
        <f t="shared" si="10"/>
        <v>0</v>
      </c>
      <c r="Q154" s="86">
        <f t="shared" si="11"/>
        <v>-15</v>
      </c>
      <c r="R154" s="71">
        <v>17</v>
      </c>
      <c r="S154" s="51">
        <f>VLOOKUP(E154,[1]IC238!$E$133:$I$3808,5,0)</f>
        <v>17</v>
      </c>
      <c r="T154" s="40" t="str">
        <f>VLOOKUP(B154,[1]IC238!$E$133:$F$3808,2,0)</f>
        <v>Ic ổn áp típ 42</v>
      </c>
    </row>
    <row r="155" spans="1:20" s="41" customFormat="1" x14ac:dyDescent="0.25">
      <c r="A155" s="108">
        <f t="shared" si="8"/>
        <v>152</v>
      </c>
      <c r="B155" s="109" t="s">
        <v>240</v>
      </c>
      <c r="C155" s="110" t="s">
        <v>2436</v>
      </c>
      <c r="D155" s="111" t="s">
        <v>97</v>
      </c>
      <c r="E155" s="109" t="s">
        <v>240</v>
      </c>
      <c r="F155" s="112">
        <v>3000</v>
      </c>
      <c r="G155" s="113" t="s">
        <v>304</v>
      </c>
      <c r="H155" s="111" t="s">
        <v>428</v>
      </c>
      <c r="I155" s="111" t="s">
        <v>455</v>
      </c>
      <c r="J155" s="111">
        <f>IFERROR(VLOOKUP(E155,'IC238-Dau ky'!E:H,4,0),0)</f>
        <v>0</v>
      </c>
      <c r="K155" s="114">
        <f>SUMIFS(NHAP!$H:$H,NHAP!$D:$D,'BANG THAM CHIEU (2)'!E155,NHAP!$K:$K,'BANG THAM CHIEU (2)'!$D$1)</f>
        <v>0</v>
      </c>
      <c r="L155" s="114">
        <f>SUMIFS('IC21'!$H:$H,'IC21'!$G:$G,'BANG THAM CHIEU (2)'!E155,'IC21'!$R:$R,'BANG THAM CHIEU (2)'!$D$1)</f>
        <v>0</v>
      </c>
      <c r="M155" s="115">
        <f t="shared" si="9"/>
        <v>0</v>
      </c>
      <c r="N155" s="116">
        <f>SUMIF('IC238-Cuoi ky'!$E:$E,'BANG THAM CHIEU (2)'!E155,'IC238-Cuoi ky'!$H:$H)</f>
        <v>0</v>
      </c>
      <c r="O155" s="115">
        <f t="shared" si="10"/>
        <v>0</v>
      </c>
      <c r="P155" s="117"/>
      <c r="Q155" s="118">
        <f t="shared" si="11"/>
        <v>0</v>
      </c>
      <c r="R155" s="94">
        <v>62</v>
      </c>
      <c r="S155" s="51">
        <f>VLOOKUP(E155,[1]IC238!$E$133:$I$3808,5,0)</f>
        <v>62</v>
      </c>
      <c r="T155" s="40" t="str">
        <f>VLOOKUP(B155,[1]IC238!$E$133:$F$3808,2,0)</f>
        <v>Khớp nối trơn ф 25 (nối ống nhựa luồn dây điện)</v>
      </c>
    </row>
    <row r="156" spans="1:20" s="41" customFormat="1" x14ac:dyDescent="0.25">
      <c r="A156" s="108">
        <f t="shared" si="8"/>
        <v>153</v>
      </c>
      <c r="B156" s="119" t="s">
        <v>680</v>
      </c>
      <c r="C156" s="120" t="s">
        <v>2145</v>
      </c>
      <c r="D156" s="111" t="s">
        <v>108</v>
      </c>
      <c r="E156" s="119" t="s">
        <v>680</v>
      </c>
      <c r="F156" s="121">
        <v>115000</v>
      </c>
      <c r="G156" s="113" t="s">
        <v>303</v>
      </c>
      <c r="H156" s="111" t="s">
        <v>989</v>
      </c>
      <c r="I156" s="111" t="s">
        <v>455</v>
      </c>
      <c r="J156" s="111">
        <f>IFERROR(VLOOKUP(E156,'IC238-Dau ky'!E:H,4,0),0)</f>
        <v>8</v>
      </c>
      <c r="K156" s="114">
        <f>SUMIFS(NHAP!$H:$H,NHAP!$D:$D,'BANG THAM CHIEU (2)'!E156,NHAP!$K:$K,'BANG THAM CHIEU (2)'!$D$1)</f>
        <v>0</v>
      </c>
      <c r="L156" s="114">
        <f>SUMIFS('IC21'!$H:$H,'IC21'!$G:$G,'BANG THAM CHIEU (2)'!E156,'IC21'!$R:$R,'BANG THAM CHIEU (2)'!$D$1)</f>
        <v>0</v>
      </c>
      <c r="M156" s="115">
        <f t="shared" si="9"/>
        <v>8</v>
      </c>
      <c r="N156" s="116">
        <f>SUMIF('IC238-Cuoi ky'!$E:$E,'BANG THAM CHIEU (2)'!E156,'IC238-Cuoi ky'!$H:$H)</f>
        <v>8</v>
      </c>
      <c r="O156" s="115">
        <f t="shared" si="10"/>
        <v>0</v>
      </c>
      <c r="P156" s="117"/>
      <c r="Q156" s="118">
        <f t="shared" si="11"/>
        <v>-8</v>
      </c>
      <c r="R156" s="94">
        <v>17</v>
      </c>
      <c r="S156" s="51">
        <f>VLOOKUP(E156,[1]IC238!$E$133:$I$3808,5,0)</f>
        <v>17</v>
      </c>
      <c r="T156" s="40" t="str">
        <f>VLOOKUP(B156,[1]IC238!$E$133:$F$3808,2,0)</f>
        <v>Ổ cắm Clipsal 16A/ 250V mã số: E426UEST2/T</v>
      </c>
    </row>
    <row r="157" spans="1:20" s="41" customFormat="1" x14ac:dyDescent="0.25">
      <c r="A157" s="108">
        <f t="shared" si="8"/>
        <v>154</v>
      </c>
      <c r="B157" s="119" t="s">
        <v>681</v>
      </c>
      <c r="C157" s="120" t="s">
        <v>1539</v>
      </c>
      <c r="D157" s="111" t="s">
        <v>1537</v>
      </c>
      <c r="E157" s="119" t="s">
        <v>681</v>
      </c>
      <c r="F157" s="121"/>
      <c r="G157" s="113" t="s">
        <v>10</v>
      </c>
      <c r="H157" s="111" t="s">
        <v>990</v>
      </c>
      <c r="I157" s="111" t="s">
        <v>448</v>
      </c>
      <c r="J157" s="111">
        <f>IFERROR(VLOOKUP(E157,'IC238-Dau ky'!E:H,4,0),0)</f>
        <v>15</v>
      </c>
      <c r="K157" s="114">
        <f>SUMIFS(NHAP!$H:$H,NHAP!$D:$D,'BANG THAM CHIEU (2)'!E157,NHAP!$K:$K,'BANG THAM CHIEU (2)'!$D$1)</f>
        <v>0</v>
      </c>
      <c r="L157" s="114">
        <f>SUMIFS('IC21'!$H:$H,'IC21'!$G:$G,'BANG THAM CHIEU (2)'!E157,'IC21'!$R:$R,'BANG THAM CHIEU (2)'!$D$1)</f>
        <v>0</v>
      </c>
      <c r="M157" s="115">
        <f t="shared" si="9"/>
        <v>15</v>
      </c>
      <c r="N157" s="116">
        <f>SUMIF('IC238-Cuoi ky'!$E:$E,'BANG THAM CHIEU (2)'!E157,'IC238-Cuoi ky'!$H:$H)</f>
        <v>15</v>
      </c>
      <c r="O157" s="115">
        <f t="shared" si="10"/>
        <v>0</v>
      </c>
      <c r="P157" s="117"/>
      <c r="Q157" s="118">
        <f t="shared" si="11"/>
        <v>-15</v>
      </c>
      <c r="R157" s="94">
        <v>8</v>
      </c>
      <c r="S157" s="51">
        <f>VLOOKUP(E157,[1]IC238!$E$133:$I$3808,5,0)</f>
        <v>8</v>
      </c>
      <c r="T157" s="40" t="str">
        <f>VLOOKUP(B157,[1]IC238!$E$133:$F$3808,2,0)</f>
        <v xml:space="preserve">Co nối Φ 21 xuống Φ 8 </v>
      </c>
    </row>
    <row r="158" spans="1:20" s="41" customFormat="1" x14ac:dyDescent="0.25">
      <c r="A158" s="108">
        <f t="shared" si="8"/>
        <v>155</v>
      </c>
      <c r="B158" s="119" t="s">
        <v>682</v>
      </c>
      <c r="C158" s="120" t="s">
        <v>1498</v>
      </c>
      <c r="D158" s="111" t="s">
        <v>1533</v>
      </c>
      <c r="E158" s="119" t="s">
        <v>682</v>
      </c>
      <c r="F158" s="121">
        <v>30000</v>
      </c>
      <c r="G158" s="113" t="s">
        <v>304</v>
      </c>
      <c r="H158" s="111" t="s">
        <v>991</v>
      </c>
      <c r="I158" s="111" t="s">
        <v>1200</v>
      </c>
      <c r="J158" s="111">
        <f>IFERROR(VLOOKUP(E158,'IC238-Dau ky'!E:H,4,0),0)</f>
        <v>0</v>
      </c>
      <c r="K158" s="114">
        <f>SUMIFS(NHAP!$H:$H,NHAP!$D:$D,'BANG THAM CHIEU (2)'!E158,NHAP!$K:$K,'BANG THAM CHIEU (2)'!$D$1)</f>
        <v>0</v>
      </c>
      <c r="L158" s="114">
        <f>SUMIFS('IC21'!$H:$H,'IC21'!$G:$G,'BANG THAM CHIEU (2)'!E158,'IC21'!$R:$R,'BANG THAM CHIEU (2)'!$D$1)</f>
        <v>0</v>
      </c>
      <c r="M158" s="115">
        <f t="shared" si="9"/>
        <v>0</v>
      </c>
      <c r="N158" s="116">
        <f>SUMIF('IC238-Cuoi ky'!$E:$E,'BANG THAM CHIEU (2)'!E158,'IC238-Cuoi ky'!$H:$H)</f>
        <v>0</v>
      </c>
      <c r="O158" s="115">
        <f t="shared" si="10"/>
        <v>0</v>
      </c>
      <c r="P158" s="117"/>
      <c r="Q158" s="118">
        <f t="shared" si="11"/>
        <v>0</v>
      </c>
      <c r="R158" s="94">
        <v>10</v>
      </c>
      <c r="S158" s="51">
        <f>VLOOKUP(E158,[1]IC238!$E$133:$I$3808,5,0)</f>
        <v>10</v>
      </c>
      <c r="T158" s="40" t="str">
        <f>VLOOKUP(B158,[1]IC238!$E$133:$F$3808,2,0)</f>
        <v>Ổ khóa tủ hiệu ANTEHLE</v>
      </c>
    </row>
    <row r="159" spans="1:20" s="41" customFormat="1" x14ac:dyDescent="0.25">
      <c r="A159" s="108">
        <f t="shared" si="8"/>
        <v>156</v>
      </c>
      <c r="B159" s="119" t="s">
        <v>683</v>
      </c>
      <c r="C159" s="120" t="s">
        <v>1536</v>
      </c>
      <c r="D159" s="111" t="s">
        <v>1537</v>
      </c>
      <c r="E159" s="119" t="s">
        <v>683</v>
      </c>
      <c r="F159" s="121">
        <v>25000</v>
      </c>
      <c r="G159" s="113" t="s">
        <v>10</v>
      </c>
      <c r="H159" s="111" t="s">
        <v>2340</v>
      </c>
      <c r="I159" s="111" t="s">
        <v>448</v>
      </c>
      <c r="J159" s="111">
        <f>IFERROR(VLOOKUP(E159,'IC238-Dau ky'!E:H,4,0),0)</f>
        <v>10</v>
      </c>
      <c r="K159" s="114">
        <f>SUMIFS(NHAP!$H:$H,NHAP!$D:$D,'BANG THAM CHIEU (2)'!E159,NHAP!$K:$K,'BANG THAM CHIEU (2)'!$D$1)</f>
        <v>0</v>
      </c>
      <c r="L159" s="114">
        <f>SUMIFS('IC21'!$H:$H,'IC21'!$G:$G,'BANG THAM CHIEU (2)'!E159,'IC21'!$R:$R,'BANG THAM CHIEU (2)'!$D$1)</f>
        <v>0</v>
      </c>
      <c r="M159" s="115">
        <f t="shared" si="9"/>
        <v>10</v>
      </c>
      <c r="N159" s="116">
        <f>SUMIF('IC238-Cuoi ky'!$E:$E,'BANG THAM CHIEU (2)'!E159,'IC238-Cuoi ky'!$H:$H)</f>
        <v>10</v>
      </c>
      <c r="O159" s="115">
        <f t="shared" si="10"/>
        <v>0</v>
      </c>
      <c r="P159" s="117"/>
      <c r="Q159" s="118">
        <f t="shared" si="11"/>
        <v>-10</v>
      </c>
      <c r="R159" s="94">
        <v>20</v>
      </c>
      <c r="S159" s="51">
        <f>VLOOKUP(E159,[1]IC238!$E$133:$I$3808,5,0)</f>
        <v>20</v>
      </c>
      <c r="T159" s="40" t="str">
        <f>VLOOKUP(B159,[1]IC238!$E$133:$F$3808,2,0)</f>
        <v>Đầu zắc ống khí đồng ф 12</v>
      </c>
    </row>
    <row r="160" spans="1:20" s="41" customFormat="1" x14ac:dyDescent="0.25">
      <c r="A160" s="108">
        <f t="shared" si="8"/>
        <v>157</v>
      </c>
      <c r="B160" s="119" t="s">
        <v>684</v>
      </c>
      <c r="C160" s="120" t="s">
        <v>2520</v>
      </c>
      <c r="D160" s="111" t="s">
        <v>1537</v>
      </c>
      <c r="E160" s="119" t="s">
        <v>684</v>
      </c>
      <c r="F160" s="121">
        <v>135000</v>
      </c>
      <c r="G160" s="113" t="s">
        <v>10</v>
      </c>
      <c r="H160" s="111" t="s">
        <v>992</v>
      </c>
      <c r="I160" s="111" t="s">
        <v>448</v>
      </c>
      <c r="J160" s="111">
        <f>IFERROR(VLOOKUP(E160,'IC238-Dau ky'!E:H,4,0),0)</f>
        <v>600</v>
      </c>
      <c r="K160" s="114">
        <f>SUMIFS(NHAP!$H:$H,NHAP!$D:$D,'BANG THAM CHIEU (2)'!E160,NHAP!$K:$K,'BANG THAM CHIEU (2)'!$D$1)</f>
        <v>0</v>
      </c>
      <c r="L160" s="114">
        <f>SUMIFS('IC21'!$H:$H,'IC21'!$G:$G,'BANG THAM CHIEU (2)'!E160,'IC21'!$R:$R,'BANG THAM CHIEU (2)'!$D$1)</f>
        <v>0</v>
      </c>
      <c r="M160" s="115">
        <f t="shared" si="9"/>
        <v>600</v>
      </c>
      <c r="N160" s="116">
        <f>SUMIF('IC238-Cuoi ky'!$E:$E,'BANG THAM CHIEU (2)'!E160,'IC238-Cuoi ky'!$H:$H)</f>
        <v>600</v>
      </c>
      <c r="O160" s="115">
        <f t="shared" si="10"/>
        <v>0</v>
      </c>
      <c r="P160" s="117"/>
      <c r="Q160" s="118">
        <f t="shared" si="11"/>
        <v>-600</v>
      </c>
      <c r="R160" s="94">
        <v>80</v>
      </c>
      <c r="S160" s="51">
        <f>VLOOKUP(E160,[1]IC238!$E$133:$I$3808,5,0)</f>
        <v>80</v>
      </c>
      <c r="T160" s="40" t="str">
        <f>VLOOKUP(B160,[1]IC238!$E$133:$F$3808,2,0)</f>
        <v>Cupla Nitto - Nhật model: 80SN  (đầu âm)</v>
      </c>
    </row>
    <row r="161" spans="1:20" x14ac:dyDescent="0.25">
      <c r="A161" s="75">
        <f t="shared" si="8"/>
        <v>158</v>
      </c>
      <c r="B161" s="87" t="s">
        <v>685</v>
      </c>
      <c r="C161" s="77" t="s">
        <v>481</v>
      </c>
      <c r="D161" s="78" t="s">
        <v>1530</v>
      </c>
      <c r="E161" s="87" t="s">
        <v>685</v>
      </c>
      <c r="F161" s="89">
        <v>5000</v>
      </c>
      <c r="G161" s="90" t="s">
        <v>10</v>
      </c>
      <c r="H161" s="78" t="s">
        <v>993</v>
      </c>
      <c r="I161" s="78" t="s">
        <v>448</v>
      </c>
      <c r="J161" s="78">
        <f>IFERROR(VLOOKUP(E161,'IC238-Dau ky'!E:H,4,0),0)</f>
        <v>10</v>
      </c>
      <c r="K161" s="82">
        <f>SUMIFS(NHAP!$H:$H,NHAP!$D:$D,'BANG THAM CHIEU (2)'!E161,NHAP!$K:$K,'BANG THAM CHIEU (2)'!$D$1)</f>
        <v>0</v>
      </c>
      <c r="L161" s="82">
        <f>SUMIFS('IC21'!$H:$H,'IC21'!$G:$G,'BANG THAM CHIEU (2)'!E161,'IC21'!$R:$R,'BANG THAM CHIEU (2)'!$D$1)</f>
        <v>0</v>
      </c>
      <c r="M161" s="83">
        <f t="shared" si="9"/>
        <v>10</v>
      </c>
      <c r="N161" s="84">
        <f>SUMIF('IC238-Cuoi ky'!$E:$E,'BANG THAM CHIEU (2)'!E161,'IC238-Cuoi ky'!$H:$H)</f>
        <v>10</v>
      </c>
      <c r="O161" s="83">
        <f t="shared" si="10"/>
        <v>0</v>
      </c>
      <c r="Q161" s="86">
        <f t="shared" si="11"/>
        <v>-10</v>
      </c>
      <c r="R161" s="71">
        <v>0</v>
      </c>
      <c r="S161" s="51" t="e">
        <f>VLOOKUP(E161,[1]IC238!$E$133:$I$3808,5,0)</f>
        <v>#N/A</v>
      </c>
      <c r="T161" s="40" t="e">
        <f>VLOOKUP(B161,[1]IC238!$E$133:$F$3808,2,0)</f>
        <v>#N/A</v>
      </c>
    </row>
    <row r="162" spans="1:20" x14ac:dyDescent="0.25">
      <c r="A162" s="75">
        <f t="shared" si="8"/>
        <v>159</v>
      </c>
      <c r="B162" s="87" t="s">
        <v>686</v>
      </c>
      <c r="C162" s="77" t="s">
        <v>1529</v>
      </c>
      <c r="D162" s="78" t="s">
        <v>1530</v>
      </c>
      <c r="E162" s="87" t="s">
        <v>686</v>
      </c>
      <c r="F162" s="89">
        <v>5500</v>
      </c>
      <c r="G162" s="90" t="s">
        <v>10</v>
      </c>
      <c r="H162" s="78" t="s">
        <v>994</v>
      </c>
      <c r="I162" s="78" t="s">
        <v>448</v>
      </c>
      <c r="J162" s="78">
        <f>IFERROR(VLOOKUP(E162,'IC238-Dau ky'!E:H,4,0),0)</f>
        <v>20</v>
      </c>
      <c r="K162" s="82">
        <f>SUMIFS(NHAP!$H:$H,NHAP!$D:$D,'BANG THAM CHIEU (2)'!E162,NHAP!$K:$K,'BANG THAM CHIEU (2)'!$D$1)</f>
        <v>0</v>
      </c>
      <c r="L162" s="82">
        <f>SUMIFS('IC21'!$H:$H,'IC21'!$G:$G,'BANG THAM CHIEU (2)'!E162,'IC21'!$R:$R,'BANG THAM CHIEU (2)'!$D$1)</f>
        <v>0</v>
      </c>
      <c r="M162" s="83">
        <f t="shared" si="9"/>
        <v>20</v>
      </c>
      <c r="N162" s="84">
        <f>SUMIF('IC238-Cuoi ky'!$E:$E,'BANG THAM CHIEU (2)'!E162,'IC238-Cuoi ky'!$H:$H)</f>
        <v>20</v>
      </c>
      <c r="O162" s="83">
        <f t="shared" si="10"/>
        <v>0</v>
      </c>
      <c r="Q162" s="86">
        <f t="shared" si="11"/>
        <v>-20</v>
      </c>
      <c r="R162" s="71">
        <v>50</v>
      </c>
      <c r="S162" s="51">
        <f>VLOOKUP(E162,[1]IC238!$E$133:$I$3808,5,0)</f>
        <v>50</v>
      </c>
      <c r="T162" s="40" t="str">
        <f>VLOOKUP(B162,[1]IC238!$E$133:$F$3808,2,0)</f>
        <v>Bách còng inox ф 34</v>
      </c>
    </row>
    <row r="163" spans="1:20" x14ac:dyDescent="0.25">
      <c r="A163" s="75">
        <f t="shared" si="8"/>
        <v>160</v>
      </c>
      <c r="B163" s="87" t="s">
        <v>687</v>
      </c>
      <c r="C163" s="77" t="s">
        <v>483</v>
      </c>
      <c r="D163" s="78" t="s">
        <v>1530</v>
      </c>
      <c r="E163" s="87" t="s">
        <v>687</v>
      </c>
      <c r="F163" s="89"/>
      <c r="G163" s="90" t="s">
        <v>304</v>
      </c>
      <c r="H163" s="78" t="s">
        <v>995</v>
      </c>
      <c r="I163" s="78" t="s">
        <v>448</v>
      </c>
      <c r="J163" s="78">
        <f>IFERROR(VLOOKUP(E163,'IC238-Dau ky'!E:H,4,0),0)</f>
        <v>4</v>
      </c>
      <c r="K163" s="82">
        <f>SUMIFS(NHAP!$H:$H,NHAP!$D:$D,'BANG THAM CHIEU (2)'!E163,NHAP!$K:$K,'BANG THAM CHIEU (2)'!$D$1)</f>
        <v>0</v>
      </c>
      <c r="L163" s="82">
        <f>SUMIFS('IC21'!$H:$H,'IC21'!$G:$G,'BANG THAM CHIEU (2)'!E163,'IC21'!$R:$R,'BANG THAM CHIEU (2)'!$D$1)</f>
        <v>0</v>
      </c>
      <c r="M163" s="83">
        <f t="shared" si="9"/>
        <v>4</v>
      </c>
      <c r="N163" s="84">
        <f>SUMIF('IC238-Cuoi ky'!$E:$E,'BANG THAM CHIEU (2)'!E163,'IC238-Cuoi ky'!$H:$H)</f>
        <v>4</v>
      </c>
      <c r="O163" s="83">
        <f t="shared" si="10"/>
        <v>0</v>
      </c>
      <c r="Q163" s="86">
        <f t="shared" si="11"/>
        <v>-4</v>
      </c>
      <c r="R163" s="71">
        <v>0</v>
      </c>
      <c r="S163" s="51" t="e">
        <f>VLOOKUP(E163,[1]IC238!$E$133:$I$3808,5,0)</f>
        <v>#N/A</v>
      </c>
      <c r="T163" s="40" t="e">
        <f>VLOOKUP(B163,[1]IC238!$E$133:$F$3808,2,0)</f>
        <v>#N/A</v>
      </c>
    </row>
    <row r="164" spans="1:20" x14ac:dyDescent="0.25">
      <c r="A164" s="75">
        <f t="shared" si="8"/>
        <v>161</v>
      </c>
      <c r="B164" s="87" t="s">
        <v>688</v>
      </c>
      <c r="C164" s="77" t="s">
        <v>484</v>
      </c>
      <c r="D164" s="78" t="s">
        <v>1530</v>
      </c>
      <c r="E164" s="87" t="s">
        <v>688</v>
      </c>
      <c r="F164" s="89"/>
      <c r="G164" s="90" t="s">
        <v>304</v>
      </c>
      <c r="H164" s="78" t="s">
        <v>996</v>
      </c>
      <c r="I164" s="78" t="s">
        <v>448</v>
      </c>
      <c r="J164" s="78">
        <f>IFERROR(VLOOKUP(E164,'IC238-Dau ky'!E:H,4,0),0)</f>
        <v>0</v>
      </c>
      <c r="K164" s="82">
        <f>SUMIFS(NHAP!$H:$H,NHAP!$D:$D,'BANG THAM CHIEU (2)'!E164,NHAP!$K:$K,'BANG THAM CHIEU (2)'!$D$1)</f>
        <v>0</v>
      </c>
      <c r="L164" s="82">
        <f>SUMIFS('IC21'!$H:$H,'IC21'!$G:$G,'BANG THAM CHIEU (2)'!E164,'IC21'!$R:$R,'BANG THAM CHIEU (2)'!$D$1)</f>
        <v>0</v>
      </c>
      <c r="M164" s="83">
        <f t="shared" si="9"/>
        <v>0</v>
      </c>
      <c r="N164" s="84">
        <f>SUMIF('IC238-Cuoi ky'!$E:$E,'BANG THAM CHIEU (2)'!E164,'IC238-Cuoi ky'!$H:$H)</f>
        <v>0</v>
      </c>
      <c r="O164" s="83">
        <f t="shared" si="10"/>
        <v>0</v>
      </c>
      <c r="Q164" s="86">
        <f t="shared" si="11"/>
        <v>0</v>
      </c>
      <c r="R164" s="71">
        <v>7</v>
      </c>
      <c r="S164" s="51">
        <f>VLOOKUP(E164,[1]IC238!$E$133:$I$3808,5,0)</f>
        <v>7</v>
      </c>
      <c r="T164" s="40" t="str">
        <f>VLOOKUP(B164,[1]IC238!$E$133:$F$3808,2,0)</f>
        <v>Bách còng inox ф 110</v>
      </c>
    </row>
    <row r="165" spans="1:20" x14ac:dyDescent="0.25">
      <c r="A165" s="75">
        <f t="shared" si="8"/>
        <v>162</v>
      </c>
      <c r="B165" s="87" t="s">
        <v>689</v>
      </c>
      <c r="C165" s="77" t="s">
        <v>1519</v>
      </c>
      <c r="D165" s="78" t="s">
        <v>1517</v>
      </c>
      <c r="E165" s="87" t="s">
        <v>689</v>
      </c>
      <c r="F165" s="89"/>
      <c r="G165" s="90" t="s">
        <v>303</v>
      </c>
      <c r="H165" s="78" t="s">
        <v>997</v>
      </c>
      <c r="I165" s="78" t="s">
        <v>448</v>
      </c>
      <c r="J165" s="78">
        <f>IFERROR(VLOOKUP(E165,'IC238-Dau ky'!E:H,4,0),0)</f>
        <v>0</v>
      </c>
      <c r="K165" s="82">
        <f>SUMIFS(NHAP!$H:$H,NHAP!$D:$D,'BANG THAM CHIEU (2)'!E165,NHAP!$K:$K,'BANG THAM CHIEU (2)'!$D$1)</f>
        <v>0</v>
      </c>
      <c r="L165" s="82">
        <f>SUMIFS('IC21'!$H:$H,'IC21'!$G:$G,'BANG THAM CHIEU (2)'!E165,'IC21'!$R:$R,'BANG THAM CHIEU (2)'!$D$1)</f>
        <v>0</v>
      </c>
      <c r="M165" s="83">
        <f t="shared" si="9"/>
        <v>0</v>
      </c>
      <c r="N165" s="84">
        <f>SUMIF('IC238-Cuoi ky'!$E:$E,'BANG THAM CHIEU (2)'!E165,'IC238-Cuoi ky'!$H:$H)</f>
        <v>0</v>
      </c>
      <c r="O165" s="83">
        <f t="shared" si="10"/>
        <v>0</v>
      </c>
      <c r="Q165" s="86">
        <f t="shared" si="11"/>
        <v>0</v>
      </c>
      <c r="R165" s="71">
        <v>1</v>
      </c>
      <c r="S165" s="51">
        <f>VLOOKUP(E165,[1]IC238!$E$133:$I$3808,5,0)</f>
        <v>1</v>
      </c>
      <c r="T165" s="40" t="str">
        <f>VLOOKUP(B165,[1]IC238!$E$133:$F$3808,2,0)</f>
        <v>Công tắc KCD4 - 15/30A-250V</v>
      </c>
    </row>
    <row r="166" spans="1:20" x14ac:dyDescent="0.25">
      <c r="A166" s="75">
        <f t="shared" si="8"/>
        <v>163</v>
      </c>
      <c r="B166" s="87" t="s">
        <v>690</v>
      </c>
      <c r="C166" s="77" t="s">
        <v>1361</v>
      </c>
      <c r="D166" s="78" t="s">
        <v>1517</v>
      </c>
      <c r="E166" s="87" t="s">
        <v>690</v>
      </c>
      <c r="F166" s="89">
        <v>2500</v>
      </c>
      <c r="G166" s="90" t="s">
        <v>10</v>
      </c>
      <c r="H166" s="78" t="s">
        <v>998</v>
      </c>
      <c r="I166" s="78" t="s">
        <v>450</v>
      </c>
      <c r="J166" s="78">
        <f>IFERROR(VLOOKUP(E166,'IC238-Dau ky'!E:H,4,0),0)</f>
        <v>0</v>
      </c>
      <c r="K166" s="82">
        <f>SUMIFS(NHAP!$H:$H,NHAP!$D:$D,'BANG THAM CHIEU (2)'!E166,NHAP!$K:$K,'BANG THAM CHIEU (2)'!$D$1)</f>
        <v>0</v>
      </c>
      <c r="L166" s="82">
        <f>SUMIFS('IC21'!$H:$H,'IC21'!$G:$G,'BANG THAM CHIEU (2)'!E166,'IC21'!$R:$R,'BANG THAM CHIEU (2)'!$D$1)</f>
        <v>0</v>
      </c>
      <c r="M166" s="83">
        <f t="shared" si="9"/>
        <v>0</v>
      </c>
      <c r="N166" s="84">
        <f>SUMIF('IC238-Cuoi ky'!$E:$E,'BANG THAM CHIEU (2)'!E166,'IC238-Cuoi ky'!$H:$H)</f>
        <v>0</v>
      </c>
      <c r="O166" s="83">
        <f t="shared" si="10"/>
        <v>0</v>
      </c>
      <c r="Q166" s="86">
        <f t="shared" si="11"/>
        <v>0</v>
      </c>
      <c r="R166" s="71">
        <v>36</v>
      </c>
      <c r="S166" s="51">
        <f>VLOOKUP(E166,[1]IC238!$E$133:$I$3808,5,0)</f>
        <v>36</v>
      </c>
      <c r="T166" s="40" t="str">
        <f>VLOOKUP(B166,[1]IC238!$E$133:$F$3808,2,0)</f>
        <v>Đinh đóng bê tông 2cm</v>
      </c>
    </row>
    <row r="167" spans="1:20" x14ac:dyDescent="0.25">
      <c r="A167" s="75">
        <f t="shared" si="8"/>
        <v>164</v>
      </c>
      <c r="B167" s="87" t="s">
        <v>691</v>
      </c>
      <c r="C167" s="77" t="s">
        <v>1564</v>
      </c>
      <c r="D167" s="78" t="s">
        <v>1563</v>
      </c>
      <c r="E167" s="87" t="s">
        <v>691</v>
      </c>
      <c r="F167" s="89">
        <v>5000</v>
      </c>
      <c r="G167" s="90" t="s">
        <v>304</v>
      </c>
      <c r="H167" s="78" t="s">
        <v>999</v>
      </c>
      <c r="I167" s="78" t="s">
        <v>448</v>
      </c>
      <c r="J167" s="78">
        <f>IFERROR(VLOOKUP(E167,'IC238-Dau ky'!E:H,4,0),0)</f>
        <v>18</v>
      </c>
      <c r="K167" s="82">
        <f>SUMIFS(NHAP!$H:$H,NHAP!$D:$D,'BANG THAM CHIEU (2)'!E167,NHAP!$K:$K,'BANG THAM CHIEU (2)'!$D$1)</f>
        <v>0</v>
      </c>
      <c r="L167" s="82">
        <f>SUMIFS('IC21'!$H:$H,'IC21'!$G:$G,'BANG THAM CHIEU (2)'!E167,'IC21'!$R:$R,'BANG THAM CHIEU (2)'!$D$1)</f>
        <v>0</v>
      </c>
      <c r="M167" s="83">
        <f t="shared" si="9"/>
        <v>18</v>
      </c>
      <c r="N167" s="84">
        <f>SUMIF('IC238-Cuoi ky'!$E:$E,'BANG THAM CHIEU (2)'!E167,'IC238-Cuoi ky'!$H:$H)</f>
        <v>18</v>
      </c>
      <c r="O167" s="83">
        <f t="shared" si="10"/>
        <v>0</v>
      </c>
      <c r="Q167" s="86">
        <f t="shared" si="11"/>
        <v>-18</v>
      </c>
      <c r="R167" s="71">
        <v>6</v>
      </c>
      <c r="S167" s="51">
        <f>VLOOKUP(E167,[1]IC238!$E$133:$I$3808,5,0)</f>
        <v>6</v>
      </c>
      <c r="T167" s="40" t="str">
        <f>VLOOKUP(B167,[1]IC238!$E$133:$F$3808,2,0)</f>
        <v>Co nhê inox ф 27</v>
      </c>
    </row>
    <row r="168" spans="1:20" x14ac:dyDescent="0.25">
      <c r="A168" s="75">
        <f t="shared" si="8"/>
        <v>165</v>
      </c>
      <c r="B168" s="87" t="s">
        <v>692</v>
      </c>
      <c r="C168" s="77" t="s">
        <v>2383</v>
      </c>
      <c r="D168" s="78" t="s">
        <v>1530</v>
      </c>
      <c r="E168" s="87" t="s">
        <v>692</v>
      </c>
      <c r="F168" s="89">
        <v>250000</v>
      </c>
      <c r="G168" s="90" t="s">
        <v>10</v>
      </c>
      <c r="H168" s="78" t="s">
        <v>1000</v>
      </c>
      <c r="I168" s="78" t="s">
        <v>1199</v>
      </c>
      <c r="J168" s="78">
        <f>IFERROR(VLOOKUP(E168,'IC238-Dau ky'!E:H,4,0),0)</f>
        <v>5</v>
      </c>
      <c r="K168" s="82">
        <f>SUMIFS(NHAP!$H:$H,NHAP!$D:$D,'BANG THAM CHIEU (2)'!E168,NHAP!$K:$K,'BANG THAM CHIEU (2)'!$D$1)</f>
        <v>0</v>
      </c>
      <c r="L168" s="82">
        <f>SUMIFS('IC21'!$H:$H,'IC21'!$G:$G,'BANG THAM CHIEU (2)'!E168,'IC21'!$R:$R,'BANG THAM CHIEU (2)'!$D$1)</f>
        <v>0</v>
      </c>
      <c r="M168" s="83">
        <f t="shared" si="9"/>
        <v>5</v>
      </c>
      <c r="N168" s="84">
        <f>SUMIF('IC238-Cuoi ky'!$E:$E,'BANG THAM CHIEU (2)'!E168,'IC238-Cuoi ky'!$H:$H)</f>
        <v>5</v>
      </c>
      <c r="O168" s="83">
        <f t="shared" si="10"/>
        <v>0</v>
      </c>
      <c r="Q168" s="86">
        <f t="shared" si="11"/>
        <v>-5</v>
      </c>
      <c r="R168" s="71">
        <v>0</v>
      </c>
      <c r="S168" s="51" t="e">
        <f>VLOOKUP(E168,[1]IC238!$E$133:$I$3808,5,0)</f>
        <v>#N/A</v>
      </c>
      <c r="T168" s="40" t="e">
        <f>VLOOKUP(B168,[1]IC238!$E$133:$F$3808,2,0)</f>
        <v>#N/A</v>
      </c>
    </row>
    <row r="169" spans="1:20" x14ac:dyDescent="0.25">
      <c r="A169" s="75">
        <f t="shared" si="8"/>
        <v>166</v>
      </c>
      <c r="B169" s="87" t="s">
        <v>693</v>
      </c>
      <c r="C169" s="77" t="s">
        <v>2384</v>
      </c>
      <c r="D169" s="78" t="s">
        <v>1530</v>
      </c>
      <c r="E169" s="87" t="s">
        <v>693</v>
      </c>
      <c r="F169" s="89">
        <v>250000</v>
      </c>
      <c r="G169" s="90" t="s">
        <v>10</v>
      </c>
      <c r="H169" s="78" t="s">
        <v>1001</v>
      </c>
      <c r="I169" s="78" t="s">
        <v>448</v>
      </c>
      <c r="J169" s="78">
        <f>IFERROR(VLOOKUP(E169,'IC238-Dau ky'!E:H,4,0),0)</f>
        <v>5</v>
      </c>
      <c r="K169" s="82">
        <f>SUMIFS(NHAP!$H:$H,NHAP!$D:$D,'BANG THAM CHIEU (2)'!E169,NHAP!$K:$K,'BANG THAM CHIEU (2)'!$D$1)</f>
        <v>0</v>
      </c>
      <c r="L169" s="82">
        <f>SUMIFS('IC21'!$H:$H,'IC21'!$G:$G,'BANG THAM CHIEU (2)'!E169,'IC21'!$R:$R,'BANG THAM CHIEU (2)'!$D$1)</f>
        <v>0</v>
      </c>
      <c r="M169" s="83">
        <f t="shared" si="9"/>
        <v>5</v>
      </c>
      <c r="N169" s="84">
        <f>SUMIF('IC238-Cuoi ky'!$E:$E,'BANG THAM CHIEU (2)'!E169,'IC238-Cuoi ky'!$H:$H)</f>
        <v>5</v>
      </c>
      <c r="O169" s="83">
        <f t="shared" si="10"/>
        <v>0</v>
      </c>
      <c r="Q169" s="86">
        <f t="shared" si="11"/>
        <v>-5</v>
      </c>
      <c r="R169" s="71">
        <v>3</v>
      </c>
      <c r="S169" s="51">
        <f>VLOOKUP(E169,[1]IC238!$E$133:$I$3808,5,0)</f>
        <v>3</v>
      </c>
      <c r="T169" s="40" t="str">
        <f>VLOOKUP(B169,[1]IC238!$E$133:$F$3808,2,0)</f>
        <v>Vít bắn sắt 2cm (bì 1000 con)</v>
      </c>
    </row>
    <row r="170" spans="1:20" x14ac:dyDescent="0.25">
      <c r="A170" s="75">
        <f t="shared" si="8"/>
        <v>167</v>
      </c>
      <c r="B170" s="87" t="s">
        <v>694</v>
      </c>
      <c r="C170" s="77" t="s">
        <v>1450</v>
      </c>
      <c r="D170" s="78" t="s">
        <v>1530</v>
      </c>
      <c r="E170" s="87" t="s">
        <v>694</v>
      </c>
      <c r="F170" s="89">
        <v>6000</v>
      </c>
      <c r="G170" s="90" t="s">
        <v>10</v>
      </c>
      <c r="H170" s="78" t="s">
        <v>1002</v>
      </c>
      <c r="I170" s="78" t="s">
        <v>448</v>
      </c>
      <c r="J170" s="78">
        <f>IFERROR(VLOOKUP(E170,'IC238-Dau ky'!E:H,4,0),0)</f>
        <v>119</v>
      </c>
      <c r="K170" s="82">
        <f>SUMIFS(NHAP!$H:$H,NHAP!$D:$D,'BANG THAM CHIEU (2)'!E170,NHAP!$K:$K,'BANG THAM CHIEU (2)'!$D$1)</f>
        <v>0</v>
      </c>
      <c r="L170" s="82">
        <f>SUMIFS('IC21'!$H:$H,'IC21'!$G:$G,'BANG THAM CHIEU (2)'!E170,'IC21'!$R:$R,'BANG THAM CHIEU (2)'!$D$1)</f>
        <v>0</v>
      </c>
      <c r="M170" s="83">
        <f t="shared" si="9"/>
        <v>119</v>
      </c>
      <c r="N170" s="84">
        <f>SUMIF('IC238-Cuoi ky'!$E:$E,'BANG THAM CHIEU (2)'!E170,'IC238-Cuoi ky'!$H:$H)</f>
        <v>119</v>
      </c>
      <c r="O170" s="83">
        <f t="shared" si="10"/>
        <v>0</v>
      </c>
      <c r="Q170" s="86">
        <f t="shared" si="11"/>
        <v>-119</v>
      </c>
      <c r="R170" s="71">
        <v>125</v>
      </c>
      <c r="S170" s="51">
        <f>VLOOKUP(E170,[1]IC238!$E$133:$I$3808,5,0)</f>
        <v>125</v>
      </c>
      <c r="T170" s="40" t="str">
        <f>VLOOKUP(B170,[1]IC238!$E$133:$F$3808,2,0)</f>
        <v>Tắc kê sắt ф 12</v>
      </c>
    </row>
    <row r="171" spans="1:20" x14ac:dyDescent="0.25">
      <c r="A171" s="75">
        <f t="shared" si="8"/>
        <v>168</v>
      </c>
      <c r="B171" s="87" t="s">
        <v>695</v>
      </c>
      <c r="C171" s="77" t="s">
        <v>1372</v>
      </c>
      <c r="D171" s="78" t="s">
        <v>1530</v>
      </c>
      <c r="E171" s="87" t="s">
        <v>695</v>
      </c>
      <c r="F171" s="89">
        <v>4000</v>
      </c>
      <c r="G171" s="90" t="s">
        <v>10</v>
      </c>
      <c r="H171" s="78" t="s">
        <v>1003</v>
      </c>
      <c r="I171" s="78" t="s">
        <v>448</v>
      </c>
      <c r="J171" s="78">
        <f>IFERROR(VLOOKUP(E171,'IC238-Dau ky'!E:H,4,0),0)</f>
        <v>0</v>
      </c>
      <c r="K171" s="82">
        <f>SUMIFS(NHAP!$H:$H,NHAP!$D:$D,'BANG THAM CHIEU (2)'!E171,NHAP!$K:$K,'BANG THAM CHIEU (2)'!$D$1)</f>
        <v>0</v>
      </c>
      <c r="L171" s="82">
        <f>SUMIFS('IC21'!$H:$H,'IC21'!$G:$G,'BANG THAM CHIEU (2)'!E171,'IC21'!$R:$R,'BANG THAM CHIEU (2)'!$D$1)</f>
        <v>0</v>
      </c>
      <c r="M171" s="83">
        <f t="shared" si="9"/>
        <v>0</v>
      </c>
      <c r="N171" s="84">
        <f>SUMIF('IC238-Cuoi ky'!$E:$E,'BANG THAM CHIEU (2)'!E171,'IC238-Cuoi ky'!$H:$H)</f>
        <v>0</v>
      </c>
      <c r="O171" s="83">
        <f t="shared" si="10"/>
        <v>0</v>
      </c>
      <c r="Q171" s="86">
        <f t="shared" si="11"/>
        <v>0</v>
      </c>
      <c r="R171" s="71">
        <v>90</v>
      </c>
      <c r="S171" s="51">
        <f>VLOOKUP(E171,[1]IC238!$E$133:$I$3808,5,0)</f>
        <v>90</v>
      </c>
      <c r="T171" s="40" t="str">
        <f>VLOOKUP(B171,[1]IC238!$E$133:$F$3808,2,0)</f>
        <v>Tắc kê sắt ф 10</v>
      </c>
    </row>
    <row r="172" spans="1:20" x14ac:dyDescent="0.25">
      <c r="A172" s="75">
        <f t="shared" si="8"/>
        <v>169</v>
      </c>
      <c r="B172" s="87" t="s">
        <v>696</v>
      </c>
      <c r="C172" s="77" t="s">
        <v>1497</v>
      </c>
      <c r="D172" s="78" t="s">
        <v>1533</v>
      </c>
      <c r="E172" s="87" t="s">
        <v>696</v>
      </c>
      <c r="F172" s="89">
        <v>45000</v>
      </c>
      <c r="G172" s="90" t="s">
        <v>304</v>
      </c>
      <c r="H172" s="78" t="s">
        <v>1004</v>
      </c>
      <c r="I172" s="78" t="s">
        <v>1196</v>
      </c>
      <c r="J172" s="78">
        <f>IFERROR(VLOOKUP(E172,'IC238-Dau ky'!E:H,4,0),0)</f>
        <v>4</v>
      </c>
      <c r="K172" s="82">
        <f>SUMIFS(NHAP!$H:$H,NHAP!$D:$D,'BANG THAM CHIEU (2)'!E172,NHAP!$K:$K,'BANG THAM CHIEU (2)'!$D$1)</f>
        <v>0</v>
      </c>
      <c r="L172" s="82">
        <f>SUMIFS('IC21'!$H:$H,'IC21'!$G:$G,'BANG THAM CHIEU (2)'!E172,'IC21'!$R:$R,'BANG THAM CHIEU (2)'!$D$1)</f>
        <v>0</v>
      </c>
      <c r="M172" s="83">
        <f t="shared" si="9"/>
        <v>4</v>
      </c>
      <c r="N172" s="84">
        <f>SUMIF('IC238-Cuoi ky'!$E:$E,'BANG THAM CHIEU (2)'!E172,'IC238-Cuoi ky'!$H:$H)</f>
        <v>4</v>
      </c>
      <c r="O172" s="83">
        <f t="shared" si="10"/>
        <v>0</v>
      </c>
      <c r="Q172" s="86">
        <f t="shared" si="11"/>
        <v>-4</v>
      </c>
      <c r="R172" s="71">
        <v>11</v>
      </c>
      <c r="S172" s="51">
        <f>VLOOKUP(E172,[1]IC238!$E$133:$I$3808,5,0)</f>
        <v>11</v>
      </c>
      <c r="T172" s="40" t="str">
        <f>VLOOKUP(B172,[1]IC238!$E$133:$F$3808,2,0)</f>
        <v>Ổ khóa tủ kính 03671 hiệu Việt Tiệp</v>
      </c>
    </row>
    <row r="173" spans="1:20" x14ac:dyDescent="0.25">
      <c r="A173" s="75">
        <f t="shared" si="8"/>
        <v>170</v>
      </c>
      <c r="B173" s="87" t="s">
        <v>697</v>
      </c>
      <c r="C173" s="77" t="s">
        <v>1495</v>
      </c>
      <c r="D173" s="78" t="s">
        <v>1533</v>
      </c>
      <c r="E173" s="87" t="s">
        <v>697</v>
      </c>
      <c r="F173" s="89">
        <v>50000</v>
      </c>
      <c r="G173" s="90" t="s">
        <v>304</v>
      </c>
      <c r="H173" s="78" t="s">
        <v>1005</v>
      </c>
      <c r="I173" s="78" t="s">
        <v>1196</v>
      </c>
      <c r="J173" s="78">
        <f>IFERROR(VLOOKUP(E173,'IC238-Dau ky'!E:H,4,0),0)</f>
        <v>37</v>
      </c>
      <c r="K173" s="82">
        <f>SUMIFS(NHAP!$H:$H,NHAP!$D:$D,'BANG THAM CHIEU (2)'!E173,NHAP!$K:$K,'BANG THAM CHIEU (2)'!$D$1)</f>
        <v>0</v>
      </c>
      <c r="L173" s="82">
        <f>SUMIFS('IC21'!$H:$H,'IC21'!$G:$G,'BANG THAM CHIEU (2)'!E173,'IC21'!$R:$R,'BANG THAM CHIEU (2)'!$D$1)</f>
        <v>0</v>
      </c>
      <c r="M173" s="83">
        <f t="shared" si="9"/>
        <v>37</v>
      </c>
      <c r="N173" s="84">
        <f>SUMIF('IC238-Cuoi ky'!$E:$E,'BANG THAM CHIEU (2)'!E173,'IC238-Cuoi ky'!$H:$H)</f>
        <v>37</v>
      </c>
      <c r="O173" s="83">
        <f t="shared" si="10"/>
        <v>0</v>
      </c>
      <c r="Q173" s="86">
        <f t="shared" si="11"/>
        <v>-37</v>
      </c>
      <c r="R173" s="71">
        <v>11</v>
      </c>
      <c r="S173" s="51">
        <f>VLOOKUP(E173,[1]IC238!$E$133:$I$3808,5,0)</f>
        <v>11</v>
      </c>
      <c r="T173" s="40" t="str">
        <f>VLOOKUP(B173,[1]IC238!$E$133:$F$3808,2,0)</f>
        <v>Ổ khóa tủ 2 ngăn hiệu XiaoBoShi</v>
      </c>
    </row>
    <row r="174" spans="1:20" x14ac:dyDescent="0.25">
      <c r="A174" s="75">
        <f t="shared" si="8"/>
        <v>171</v>
      </c>
      <c r="B174" s="87" t="s">
        <v>698</v>
      </c>
      <c r="C174" s="77" t="s">
        <v>1340</v>
      </c>
      <c r="D174" s="78" t="s">
        <v>1530</v>
      </c>
      <c r="E174" s="87" t="s">
        <v>698</v>
      </c>
      <c r="F174" s="89">
        <v>3000</v>
      </c>
      <c r="G174" s="90" t="s">
        <v>10</v>
      </c>
      <c r="H174" s="78" t="s">
        <v>1006</v>
      </c>
      <c r="I174" s="78" t="s">
        <v>448</v>
      </c>
      <c r="J174" s="78">
        <f>IFERROR(VLOOKUP(E174,'IC238-Dau ky'!E:H,4,0),0)</f>
        <v>0</v>
      </c>
      <c r="K174" s="82">
        <f>SUMIFS(NHAP!$H:$H,NHAP!$D:$D,'BANG THAM CHIEU (2)'!E174,NHAP!$K:$K,'BANG THAM CHIEU (2)'!$D$1)</f>
        <v>0</v>
      </c>
      <c r="L174" s="82">
        <f>SUMIFS('IC21'!$H:$H,'IC21'!$G:$G,'BANG THAM CHIEU (2)'!E174,'IC21'!$R:$R,'BANG THAM CHIEU (2)'!$D$1)</f>
        <v>0</v>
      </c>
      <c r="M174" s="83">
        <f t="shared" si="9"/>
        <v>0</v>
      </c>
      <c r="N174" s="84">
        <f>SUMIF('IC238-Cuoi ky'!$E:$E,'BANG THAM CHIEU (2)'!E174,'IC238-Cuoi ky'!$H:$H)</f>
        <v>0</v>
      </c>
      <c r="O174" s="83">
        <f t="shared" si="10"/>
        <v>0</v>
      </c>
      <c r="Q174" s="86">
        <f t="shared" si="11"/>
        <v>0</v>
      </c>
      <c r="R174" s="71">
        <v>265</v>
      </c>
      <c r="S174" s="51">
        <f>VLOOKUP(E174,[1]IC238!$E$133:$I$3808,5,0)</f>
        <v>265</v>
      </c>
      <c r="T174" s="40" t="str">
        <f>VLOOKUP(B174,[1]IC238!$E$133:$F$3808,2,0)</f>
        <v>Tắc kê sắt ф 8</v>
      </c>
    </row>
    <row r="175" spans="1:20" x14ac:dyDescent="0.25">
      <c r="A175" s="75">
        <f t="shared" si="8"/>
        <v>172</v>
      </c>
      <c r="B175" s="87" t="s">
        <v>699</v>
      </c>
      <c r="C175" s="77" t="s">
        <v>2386</v>
      </c>
      <c r="D175" s="78" t="s">
        <v>1530</v>
      </c>
      <c r="E175" s="87" t="s">
        <v>699</v>
      </c>
      <c r="F175" s="89">
        <v>30000</v>
      </c>
      <c r="G175" s="90" t="s">
        <v>10</v>
      </c>
      <c r="H175" s="78" t="s">
        <v>1007</v>
      </c>
      <c r="I175" s="78" t="s">
        <v>1199</v>
      </c>
      <c r="J175" s="78">
        <f>IFERROR(VLOOKUP(E175,'IC238-Dau ky'!E:H,4,0),0)</f>
        <v>0</v>
      </c>
      <c r="K175" s="82">
        <f>SUMIFS(NHAP!$H:$H,NHAP!$D:$D,'BANG THAM CHIEU (2)'!E175,NHAP!$K:$K,'BANG THAM CHIEU (2)'!$D$1)</f>
        <v>0</v>
      </c>
      <c r="L175" s="82">
        <f>SUMIFS('IC21'!$H:$H,'IC21'!$G:$G,'BANG THAM CHIEU (2)'!E175,'IC21'!$R:$R,'BANG THAM CHIEU (2)'!$D$1)</f>
        <v>0</v>
      </c>
      <c r="M175" s="83">
        <f t="shared" si="9"/>
        <v>0</v>
      </c>
      <c r="N175" s="84">
        <f>SUMIF('IC238-Cuoi ky'!$E:$E,'BANG THAM CHIEU (2)'!E175,'IC238-Cuoi ky'!$H:$H)</f>
        <v>0</v>
      </c>
      <c r="O175" s="83">
        <f t="shared" si="10"/>
        <v>0</v>
      </c>
      <c r="Q175" s="86">
        <f t="shared" si="11"/>
        <v>0</v>
      </c>
      <c r="R175" s="71">
        <v>13</v>
      </c>
      <c r="S175" s="51">
        <f>VLOOKUP(E175,[1]IC238!$E$133:$I$3808,5,0)</f>
        <v>13</v>
      </c>
      <c r="T175" s="40" t="str">
        <f>VLOOKUP(B175,[1]IC238!$E$133:$F$3808,2,0)</f>
        <v>Vít vặn ticke nhựa 4 phân</v>
      </c>
    </row>
    <row r="176" spans="1:20" x14ac:dyDescent="0.25">
      <c r="A176" s="75">
        <f t="shared" si="8"/>
        <v>173</v>
      </c>
      <c r="B176" s="87" t="s">
        <v>700</v>
      </c>
      <c r="C176" s="77" t="s">
        <v>2374</v>
      </c>
      <c r="D176" s="78" t="s">
        <v>1517</v>
      </c>
      <c r="E176" s="87" t="s">
        <v>700</v>
      </c>
      <c r="F176" s="89">
        <v>280000</v>
      </c>
      <c r="G176" s="90" t="s">
        <v>303</v>
      </c>
      <c r="H176" s="78" t="s">
        <v>1008</v>
      </c>
      <c r="I176" s="78" t="s">
        <v>449</v>
      </c>
      <c r="J176" s="78">
        <f>IFERROR(VLOOKUP(E176,'IC238-Dau ky'!E:H,4,0),0)</f>
        <v>0</v>
      </c>
      <c r="K176" s="82">
        <f>SUMIFS(NHAP!$H:$H,NHAP!$D:$D,'BANG THAM CHIEU (2)'!E176,NHAP!$K:$K,'BANG THAM CHIEU (2)'!$D$1)</f>
        <v>0</v>
      </c>
      <c r="L176" s="82">
        <f>SUMIFS('IC21'!$H:$H,'IC21'!$G:$G,'BANG THAM CHIEU (2)'!E176,'IC21'!$R:$R,'BANG THAM CHIEU (2)'!$D$1)</f>
        <v>0</v>
      </c>
      <c r="M176" s="83">
        <f t="shared" si="9"/>
        <v>0</v>
      </c>
      <c r="N176" s="84">
        <f>SUMIF('IC238-Cuoi ky'!$E:$E,'BANG THAM CHIEU (2)'!E176,'IC238-Cuoi ky'!$H:$H)</f>
        <v>0</v>
      </c>
      <c r="O176" s="83">
        <f t="shared" si="10"/>
        <v>0</v>
      </c>
      <c r="Q176" s="86">
        <f t="shared" si="11"/>
        <v>0</v>
      </c>
      <c r="R176" s="71">
        <v>0</v>
      </c>
      <c r="S176" s="51" t="e">
        <f>VLOOKUP(E176,[1]IC238!$E$133:$I$3808,5,0)</f>
        <v>#N/A</v>
      </c>
      <c r="T176" s="40" t="e">
        <f>VLOOKUP(B176,[1]IC238!$E$133:$F$3808,2,0)</f>
        <v>#N/A</v>
      </c>
    </row>
    <row r="177" spans="1:20" x14ac:dyDescent="0.25">
      <c r="A177" s="75">
        <f t="shared" si="8"/>
        <v>174</v>
      </c>
      <c r="B177" s="87" t="s">
        <v>701</v>
      </c>
      <c r="C177" s="88" t="s">
        <v>1603</v>
      </c>
      <c r="D177" s="78" t="s">
        <v>1597</v>
      </c>
      <c r="E177" s="87" t="s">
        <v>701</v>
      </c>
      <c r="F177" s="89">
        <v>16000</v>
      </c>
      <c r="G177" s="90" t="s">
        <v>303</v>
      </c>
      <c r="H177" s="78" t="s">
        <v>1009</v>
      </c>
      <c r="I177" s="78" t="s">
        <v>453</v>
      </c>
      <c r="J177" s="78">
        <f>IFERROR(VLOOKUP(E177,'IC238-Dau ky'!E:H,4,0),0)</f>
        <v>1</v>
      </c>
      <c r="K177" s="82">
        <f>SUMIFS(NHAP!$H:$H,NHAP!$D:$D,'BANG THAM CHIEU (2)'!E177,NHAP!$K:$K,'BANG THAM CHIEU (2)'!$D$1)</f>
        <v>0</v>
      </c>
      <c r="L177" s="82">
        <f>SUMIFS('IC21'!$H:$H,'IC21'!$G:$G,'BANG THAM CHIEU (2)'!E177,'IC21'!$R:$R,'BANG THAM CHIEU (2)'!$D$1)</f>
        <v>0</v>
      </c>
      <c r="M177" s="83">
        <f t="shared" si="9"/>
        <v>1</v>
      </c>
      <c r="N177" s="84">
        <f>SUMIF('IC238-Cuoi ky'!$E:$E,'BANG THAM CHIEU (2)'!E177,'IC238-Cuoi ky'!$H:$H)</f>
        <v>1</v>
      </c>
      <c r="O177" s="83">
        <f t="shared" si="10"/>
        <v>0</v>
      </c>
      <c r="Q177" s="86">
        <f t="shared" si="11"/>
        <v>-1</v>
      </c>
      <c r="R177" s="71">
        <v>1</v>
      </c>
      <c r="S177" s="51">
        <f>VLOOKUP(E177,[1]IC238!$E$133:$I$3808,5,0)</f>
        <v>1</v>
      </c>
      <c r="T177" s="40" t="str">
        <f>VLOOKUP(B177,[1]IC238!$E$133:$F$3808,2,0)</f>
        <v>Dây hơi ф 12 hiệu PumQ màu trắng cuộn 100m</v>
      </c>
    </row>
    <row r="178" spans="1:20" x14ac:dyDescent="0.25">
      <c r="A178" s="75">
        <f t="shared" si="8"/>
        <v>175</v>
      </c>
      <c r="B178" s="87" t="s">
        <v>702</v>
      </c>
      <c r="C178" s="77" t="s">
        <v>2353</v>
      </c>
      <c r="D178" s="78" t="s">
        <v>1547</v>
      </c>
      <c r="E178" s="87" t="s">
        <v>702</v>
      </c>
      <c r="F178" s="89">
        <v>1530000</v>
      </c>
      <c r="G178" s="90" t="s">
        <v>303</v>
      </c>
      <c r="H178" s="78" t="s">
        <v>1010</v>
      </c>
      <c r="I178" s="78" t="s">
        <v>448</v>
      </c>
      <c r="J178" s="78">
        <f>IFERROR(VLOOKUP(E178,'IC238-Dau ky'!E:H,4,0),0)</f>
        <v>3</v>
      </c>
      <c r="K178" s="82">
        <f>SUMIFS(NHAP!$H:$H,NHAP!$D:$D,'BANG THAM CHIEU (2)'!E178,NHAP!$K:$K,'BANG THAM CHIEU (2)'!$D$1)</f>
        <v>0</v>
      </c>
      <c r="L178" s="82">
        <f>SUMIFS('IC21'!$H:$H,'IC21'!$G:$G,'BANG THAM CHIEU (2)'!E178,'IC21'!$R:$R,'BANG THAM CHIEU (2)'!$D$1)</f>
        <v>0</v>
      </c>
      <c r="M178" s="83">
        <f t="shared" si="9"/>
        <v>3</v>
      </c>
      <c r="N178" s="84">
        <f>SUMIF('IC238-Cuoi ky'!$E:$E,'BANG THAM CHIEU (2)'!E178,'IC238-Cuoi ky'!$H:$H)</f>
        <v>3</v>
      </c>
      <c r="O178" s="83">
        <f t="shared" si="10"/>
        <v>0</v>
      </c>
      <c r="Q178" s="86">
        <f t="shared" si="11"/>
        <v>-3</v>
      </c>
      <c r="R178" s="71">
        <v>17</v>
      </c>
      <c r="S178" s="51">
        <f>VLOOKUP(E178,[1]IC238!$E$133:$I$3808,5,0)</f>
        <v>17</v>
      </c>
      <c r="T178" s="40" t="str">
        <f>VLOOKUP(B178,[1]IC238!$E$133:$F$3808,2,0)</f>
        <v>Contactor 3P 50A  220VAC (LC1D50M7) hiệu Schneider</v>
      </c>
    </row>
    <row r="179" spans="1:20" x14ac:dyDescent="0.25">
      <c r="A179" s="75">
        <f t="shared" si="8"/>
        <v>176</v>
      </c>
      <c r="B179" s="87" t="s">
        <v>703</v>
      </c>
      <c r="C179" s="77" t="s">
        <v>495</v>
      </c>
      <c r="D179" s="78" t="s">
        <v>97</v>
      </c>
      <c r="E179" s="87" t="s">
        <v>703</v>
      </c>
      <c r="F179" s="89">
        <v>32000</v>
      </c>
      <c r="G179" s="90" t="s">
        <v>303</v>
      </c>
      <c r="H179" s="78" t="s">
        <v>1011</v>
      </c>
      <c r="I179" s="78" t="s">
        <v>448</v>
      </c>
      <c r="J179" s="78">
        <f>IFERROR(VLOOKUP(E179,'IC238-Dau ky'!E:H,4,0),0)</f>
        <v>0</v>
      </c>
      <c r="K179" s="82">
        <f>SUMIFS(NHAP!$H:$H,NHAP!$D:$D,'BANG THAM CHIEU (2)'!E179,NHAP!$K:$K,'BANG THAM CHIEU (2)'!$D$1)</f>
        <v>0</v>
      </c>
      <c r="L179" s="82">
        <f>SUMIFS('IC21'!$H:$H,'IC21'!$G:$G,'BANG THAM CHIEU (2)'!E179,'IC21'!$R:$R,'BANG THAM CHIEU (2)'!$D$1)</f>
        <v>0</v>
      </c>
      <c r="M179" s="83">
        <f t="shared" si="9"/>
        <v>0</v>
      </c>
      <c r="N179" s="84">
        <f>SUMIF('IC238-Cuoi ky'!$E:$E,'BANG THAM CHIEU (2)'!E179,'IC238-Cuoi ky'!$H:$H)</f>
        <v>0</v>
      </c>
      <c r="O179" s="83">
        <f t="shared" si="10"/>
        <v>0</v>
      </c>
      <c r="Q179" s="86">
        <f t="shared" si="11"/>
        <v>0</v>
      </c>
      <c r="R179" s="71">
        <v>13</v>
      </c>
      <c r="S179" s="51">
        <f>VLOOKUP(E179,[1]IC238!$E$133:$I$3808,5,0)</f>
        <v>13</v>
      </c>
      <c r="T179" s="40" t="str">
        <f>VLOOKUP(B179,[1]IC238!$E$133:$F$3808,2,0)</f>
        <v>Tụ quạt 2µF</v>
      </c>
    </row>
    <row r="180" spans="1:20" x14ac:dyDescent="0.25">
      <c r="A180" s="75">
        <f t="shared" si="8"/>
        <v>177</v>
      </c>
      <c r="B180" s="87" t="s">
        <v>704</v>
      </c>
      <c r="C180" s="77" t="s">
        <v>1496</v>
      </c>
      <c r="D180" s="78" t="s">
        <v>1533</v>
      </c>
      <c r="E180" s="87" t="s">
        <v>704</v>
      </c>
      <c r="F180" s="89">
        <v>45000</v>
      </c>
      <c r="G180" s="90" t="s">
        <v>304</v>
      </c>
      <c r="H180" s="78" t="s">
        <v>1012</v>
      </c>
      <c r="I180" s="78" t="s">
        <v>455</v>
      </c>
      <c r="J180" s="78">
        <f>IFERROR(VLOOKUP(E180,'IC238-Dau ky'!E:H,4,0),0)</f>
        <v>0</v>
      </c>
      <c r="K180" s="82">
        <f>SUMIFS(NHAP!$H:$H,NHAP!$D:$D,'BANG THAM CHIEU (2)'!E180,NHAP!$K:$K,'BANG THAM CHIEU (2)'!$D$1)</f>
        <v>0</v>
      </c>
      <c r="L180" s="82">
        <f>SUMIFS('IC21'!$H:$H,'IC21'!$G:$G,'BANG THAM CHIEU (2)'!E180,'IC21'!$R:$R,'BANG THAM CHIEU (2)'!$D$1)</f>
        <v>0</v>
      </c>
      <c r="M180" s="83">
        <f t="shared" si="9"/>
        <v>0</v>
      </c>
      <c r="N180" s="84">
        <f>SUMIF('IC238-Cuoi ky'!$E:$E,'BANG THAM CHIEU (2)'!E180,'IC238-Cuoi ky'!$H:$H)</f>
        <v>0</v>
      </c>
      <c r="O180" s="83">
        <f t="shared" si="10"/>
        <v>0</v>
      </c>
      <c r="Q180" s="86">
        <f t="shared" si="11"/>
        <v>0</v>
      </c>
      <c r="R180" s="71">
        <v>6</v>
      </c>
      <c r="S180" s="51">
        <f>VLOOKUP(E180,[1]IC238!$E$133:$I$3808,5,0)</f>
        <v>6</v>
      </c>
      <c r="T180" s="40" t="str">
        <f>VLOOKUP(B180,[1]IC238!$E$133:$F$3808,2,0)</f>
        <v xml:space="preserve">Ổ khóa tủ Lock 03201 hiệu Việt Tiệp </v>
      </c>
    </row>
    <row r="181" spans="1:20" x14ac:dyDescent="0.25">
      <c r="A181" s="75">
        <f t="shared" si="8"/>
        <v>178</v>
      </c>
      <c r="B181" s="87" t="s">
        <v>705</v>
      </c>
      <c r="C181" s="77" t="s">
        <v>497</v>
      </c>
      <c r="D181" s="78" t="s">
        <v>1517</v>
      </c>
      <c r="E181" s="87" t="s">
        <v>705</v>
      </c>
      <c r="F181" s="89">
        <v>75000</v>
      </c>
      <c r="G181" s="90" t="s">
        <v>303</v>
      </c>
      <c r="H181" s="78" t="s">
        <v>1013</v>
      </c>
      <c r="I181" s="78" t="s">
        <v>1197</v>
      </c>
      <c r="J181" s="78">
        <f>IFERROR(VLOOKUP(E181,'IC238-Dau ky'!E:H,4,0),0)</f>
        <v>44</v>
      </c>
      <c r="K181" s="82">
        <f>SUMIFS(NHAP!$H:$H,NHAP!$D:$D,'BANG THAM CHIEU (2)'!E181,NHAP!$K:$K,'BANG THAM CHIEU (2)'!$D$1)</f>
        <v>0</v>
      </c>
      <c r="L181" s="82">
        <f>SUMIFS('IC21'!$H:$H,'IC21'!$G:$G,'BANG THAM CHIEU (2)'!E181,'IC21'!$R:$R,'BANG THAM CHIEU (2)'!$D$1)</f>
        <v>0</v>
      </c>
      <c r="M181" s="83">
        <f t="shared" si="9"/>
        <v>44</v>
      </c>
      <c r="N181" s="84">
        <f>SUMIF('IC238-Cuoi ky'!$E:$E,'BANG THAM CHIEU (2)'!E181,'IC238-Cuoi ky'!$H:$H)</f>
        <v>44</v>
      </c>
      <c r="O181" s="83">
        <f t="shared" si="10"/>
        <v>0</v>
      </c>
      <c r="Q181" s="86">
        <f t="shared" si="11"/>
        <v>-44</v>
      </c>
      <c r="R181" s="71">
        <v>15</v>
      </c>
      <c r="S181" s="51">
        <f>VLOOKUP(E181,[1]IC238!$E$133:$I$3808,5,0)</f>
        <v>15</v>
      </c>
      <c r="T181" s="40" t="str">
        <f>VLOOKUP(B181,[1]IC238!$E$133:$F$3808,2,0)</f>
        <v>Pin 3V - CR123A</v>
      </c>
    </row>
    <row r="182" spans="1:20" x14ac:dyDescent="0.25">
      <c r="A182" s="75">
        <f t="shared" si="8"/>
        <v>179</v>
      </c>
      <c r="B182" s="92" t="s">
        <v>230</v>
      </c>
      <c r="C182" s="88" t="s">
        <v>1524</v>
      </c>
      <c r="D182" s="78" t="s">
        <v>78</v>
      </c>
      <c r="E182" s="92" t="s">
        <v>230</v>
      </c>
      <c r="F182" s="93">
        <v>20000</v>
      </c>
      <c r="G182" s="90" t="s">
        <v>303</v>
      </c>
      <c r="H182" s="78" t="s">
        <v>419</v>
      </c>
      <c r="I182" s="78" t="s">
        <v>455</v>
      </c>
      <c r="J182" s="78">
        <f>IFERROR(VLOOKUP(E182,'IC238-Dau ky'!E:H,4,0),0)</f>
        <v>0</v>
      </c>
      <c r="K182" s="82">
        <f>SUMIFS(NHAP!$H:$H,NHAP!$D:$D,'BANG THAM CHIEU (2)'!E182,NHAP!$K:$K,'BANG THAM CHIEU (2)'!$D$1)</f>
        <v>0</v>
      </c>
      <c r="L182" s="82">
        <f>SUMIFS('IC21'!$H:$H,'IC21'!$G:$G,'BANG THAM CHIEU (2)'!E182,'IC21'!$R:$R,'BANG THAM CHIEU (2)'!$D$1)</f>
        <v>0</v>
      </c>
      <c r="M182" s="83">
        <f t="shared" si="9"/>
        <v>0</v>
      </c>
      <c r="N182" s="84">
        <f>SUMIF('IC238-Cuoi ky'!$E:$E,'BANG THAM CHIEU (2)'!E182,'IC238-Cuoi ky'!$H:$H)</f>
        <v>0</v>
      </c>
      <c r="O182" s="83">
        <f t="shared" si="10"/>
        <v>0</v>
      </c>
      <c r="Q182" s="86">
        <f t="shared" si="11"/>
        <v>0</v>
      </c>
      <c r="R182" s="71">
        <v>20</v>
      </c>
      <c r="S182" s="51">
        <f>VLOOKUP(E182,[1]IC238!$E$133:$I$3808,5,0)</f>
        <v>20</v>
      </c>
      <c r="T182" s="40" t="str">
        <f>VLOOKUP(B182,[1]IC238!$E$133:$F$3808,2,0)</f>
        <v>Ống nhựa luồn dây điện sino φ 20</v>
      </c>
    </row>
    <row r="183" spans="1:20" x14ac:dyDescent="0.25">
      <c r="A183" s="75">
        <f t="shared" si="8"/>
        <v>180</v>
      </c>
      <c r="B183" s="87" t="s">
        <v>707</v>
      </c>
      <c r="C183" s="77" t="s">
        <v>499</v>
      </c>
      <c r="D183" s="78" t="s">
        <v>1517</v>
      </c>
      <c r="E183" s="87" t="s">
        <v>707</v>
      </c>
      <c r="F183" s="89"/>
      <c r="G183" s="90" t="s">
        <v>303</v>
      </c>
      <c r="H183" s="78" t="s">
        <v>1015</v>
      </c>
      <c r="I183" s="78" t="s">
        <v>448</v>
      </c>
      <c r="J183" s="78">
        <f>IFERROR(VLOOKUP(E183,'IC238-Dau ky'!E:H,4,0),0)</f>
        <v>0</v>
      </c>
      <c r="K183" s="82">
        <f>SUMIFS(NHAP!$H:$H,NHAP!$D:$D,'BANG THAM CHIEU (2)'!E183,NHAP!$K:$K,'BANG THAM CHIEU (2)'!$D$1)</f>
        <v>0</v>
      </c>
      <c r="L183" s="82">
        <f>SUMIFS('IC21'!$H:$H,'IC21'!$G:$G,'BANG THAM CHIEU (2)'!E183,'IC21'!$R:$R,'BANG THAM CHIEU (2)'!$D$1)</f>
        <v>0</v>
      </c>
      <c r="M183" s="83">
        <f t="shared" si="9"/>
        <v>0</v>
      </c>
      <c r="N183" s="84">
        <f>SUMIF('IC238-Cuoi ky'!$E:$E,'BANG THAM CHIEU (2)'!E183,'IC238-Cuoi ky'!$H:$H)</f>
        <v>0</v>
      </c>
      <c r="O183" s="83">
        <f t="shared" si="10"/>
        <v>0</v>
      </c>
      <c r="Q183" s="86">
        <f t="shared" si="11"/>
        <v>0</v>
      </c>
      <c r="R183" s="71">
        <v>0</v>
      </c>
      <c r="S183" s="51" t="e">
        <f>VLOOKUP(E183,[1]IC238!$E$133:$I$3808,5,0)</f>
        <v>#N/A</v>
      </c>
      <c r="T183" s="40" t="e">
        <f>VLOOKUP(B183,[1]IC238!$E$133:$F$3808,2,0)</f>
        <v>#N/A</v>
      </c>
    </row>
    <row r="184" spans="1:20" x14ac:dyDescent="0.25">
      <c r="A184" s="75">
        <f t="shared" si="8"/>
        <v>181</v>
      </c>
      <c r="B184" s="87" t="s">
        <v>708</v>
      </c>
      <c r="C184" s="77" t="s">
        <v>500</v>
      </c>
      <c r="D184" s="78" t="s">
        <v>1517</v>
      </c>
      <c r="E184" s="87" t="s">
        <v>708</v>
      </c>
      <c r="F184" s="89">
        <v>32000</v>
      </c>
      <c r="G184" s="90" t="s">
        <v>303</v>
      </c>
      <c r="H184" s="78" t="s">
        <v>1016</v>
      </c>
      <c r="I184" s="78" t="s">
        <v>1201</v>
      </c>
      <c r="J184" s="78">
        <f>IFERROR(VLOOKUP(E184,'IC238-Dau ky'!E:H,4,0),0)</f>
        <v>0</v>
      </c>
      <c r="K184" s="82">
        <f>SUMIFS(NHAP!$H:$H,NHAP!$D:$D,'BANG THAM CHIEU (2)'!E184,NHAP!$K:$K,'BANG THAM CHIEU (2)'!$D$1)</f>
        <v>0</v>
      </c>
      <c r="L184" s="82">
        <f>SUMIFS('IC21'!$H:$H,'IC21'!$G:$G,'BANG THAM CHIEU (2)'!E184,'IC21'!$R:$R,'BANG THAM CHIEU (2)'!$D$1)</f>
        <v>0</v>
      </c>
      <c r="M184" s="83">
        <f t="shared" si="9"/>
        <v>0</v>
      </c>
      <c r="N184" s="84">
        <f>SUMIF('IC238-Cuoi ky'!$E:$E,'BANG THAM CHIEU (2)'!E184,'IC238-Cuoi ky'!$H:$H)</f>
        <v>0</v>
      </c>
      <c r="O184" s="83">
        <f t="shared" si="10"/>
        <v>0</v>
      </c>
      <c r="Q184" s="86">
        <f t="shared" si="11"/>
        <v>0</v>
      </c>
      <c r="R184" s="71">
        <v>5</v>
      </c>
      <c r="S184" s="51">
        <f>VLOOKUP(E184,[1]IC238!$E$133:$I$3808,5,0)</f>
        <v>5</v>
      </c>
      <c r="T184" s="40" t="str">
        <f>VLOOKUP(B184,[1]IC238!$E$133:$F$3808,2,0)</f>
        <v>Pin 3V - CR2032 (battery 3V-CR2032)</v>
      </c>
    </row>
    <row r="185" spans="1:20" x14ac:dyDescent="0.25">
      <c r="A185" s="75">
        <f t="shared" si="8"/>
        <v>182</v>
      </c>
      <c r="B185" s="87" t="s">
        <v>709</v>
      </c>
      <c r="C185" s="77" t="s">
        <v>1381</v>
      </c>
      <c r="D185" s="78" t="s">
        <v>1517</v>
      </c>
      <c r="E185" s="87" t="s">
        <v>709</v>
      </c>
      <c r="F185" s="89">
        <v>12000</v>
      </c>
      <c r="G185" s="90" t="s">
        <v>303</v>
      </c>
      <c r="H185" s="78" t="s">
        <v>1017</v>
      </c>
      <c r="I185" s="78" t="s">
        <v>1197</v>
      </c>
      <c r="J185" s="78">
        <f>IFERROR(VLOOKUP(E185,'IC238-Dau ky'!E:H,4,0),0)</f>
        <v>0</v>
      </c>
      <c r="K185" s="82">
        <f>SUMIFS(NHAP!$H:$H,NHAP!$D:$D,'BANG THAM CHIEU (2)'!E185,NHAP!$K:$K,'BANG THAM CHIEU (2)'!$D$1)</f>
        <v>0</v>
      </c>
      <c r="L185" s="82">
        <f>SUMIFS('IC21'!$H:$H,'IC21'!$G:$G,'BANG THAM CHIEU (2)'!E185,'IC21'!$R:$R,'BANG THAM CHIEU (2)'!$D$1)</f>
        <v>0</v>
      </c>
      <c r="M185" s="83">
        <f t="shared" si="9"/>
        <v>0</v>
      </c>
      <c r="N185" s="84">
        <f>SUMIF('IC238-Cuoi ky'!$E:$E,'BANG THAM CHIEU (2)'!E185,'IC238-Cuoi ky'!$H:$H)</f>
        <v>0</v>
      </c>
      <c r="O185" s="83">
        <f t="shared" si="10"/>
        <v>0</v>
      </c>
      <c r="Q185" s="86">
        <f t="shared" si="11"/>
        <v>0</v>
      </c>
      <c r="R185" s="71">
        <v>20</v>
      </c>
      <c r="S185" s="51">
        <f>VLOOKUP(E185,[1]IC238!$E$133:$I$3808,5,0)</f>
        <v>20</v>
      </c>
      <c r="T185" s="40" t="str">
        <f>VLOOKUP(B185,[1]IC238!$E$133:$F$3808,2,0)</f>
        <v>Pin 1.5V-3A (battery 1.5V-3A)</v>
      </c>
    </row>
    <row r="186" spans="1:20" x14ac:dyDescent="0.25">
      <c r="A186" s="75">
        <f t="shared" si="8"/>
        <v>183</v>
      </c>
      <c r="B186" s="87" t="s">
        <v>710</v>
      </c>
      <c r="C186" s="77" t="s">
        <v>501</v>
      </c>
      <c r="D186" s="78" t="s">
        <v>1517</v>
      </c>
      <c r="E186" s="87" t="s">
        <v>710</v>
      </c>
      <c r="F186" s="89"/>
      <c r="G186" s="90" t="s">
        <v>303</v>
      </c>
      <c r="H186" s="78" t="s">
        <v>1018</v>
      </c>
      <c r="I186" s="78" t="s">
        <v>1197</v>
      </c>
      <c r="J186" s="78">
        <f>IFERROR(VLOOKUP(E186,'IC238-Dau ky'!E:H,4,0),0)</f>
        <v>0</v>
      </c>
      <c r="K186" s="82">
        <f>SUMIFS(NHAP!$H:$H,NHAP!$D:$D,'BANG THAM CHIEU (2)'!E186,NHAP!$K:$K,'BANG THAM CHIEU (2)'!$D$1)</f>
        <v>0</v>
      </c>
      <c r="L186" s="82">
        <f>SUMIFS('IC21'!$H:$H,'IC21'!$G:$G,'BANG THAM CHIEU (2)'!E186,'IC21'!$R:$R,'BANG THAM CHIEU (2)'!$D$1)</f>
        <v>0</v>
      </c>
      <c r="M186" s="83">
        <f t="shared" si="9"/>
        <v>0</v>
      </c>
      <c r="N186" s="84">
        <f>SUMIF('IC238-Cuoi ky'!$E:$E,'BANG THAM CHIEU (2)'!E186,'IC238-Cuoi ky'!$H:$H)</f>
        <v>0</v>
      </c>
      <c r="O186" s="83">
        <f t="shared" si="10"/>
        <v>0</v>
      </c>
      <c r="Q186" s="86">
        <f t="shared" si="11"/>
        <v>0</v>
      </c>
      <c r="R186" s="71">
        <v>0</v>
      </c>
      <c r="S186" s="51" t="e">
        <f>VLOOKUP(E186,[1]IC238!$E$133:$I$3808,5,0)</f>
        <v>#N/A</v>
      </c>
      <c r="T186" s="40" t="e">
        <f>VLOOKUP(B186,[1]IC238!$E$133:$F$3808,2,0)</f>
        <v>#N/A</v>
      </c>
    </row>
    <row r="187" spans="1:20" x14ac:dyDescent="0.25">
      <c r="A187" s="75">
        <f t="shared" si="8"/>
        <v>184</v>
      </c>
      <c r="B187" s="87" t="s">
        <v>711</v>
      </c>
      <c r="C187" s="77" t="s">
        <v>1460</v>
      </c>
      <c r="D187" s="78" t="s">
        <v>1517</v>
      </c>
      <c r="E187" s="87" t="s">
        <v>711</v>
      </c>
      <c r="F187" s="89">
        <v>12000</v>
      </c>
      <c r="G187" s="90" t="s">
        <v>303</v>
      </c>
      <c r="H187" s="78" t="s">
        <v>1019</v>
      </c>
      <c r="I187" s="78" t="s">
        <v>1197</v>
      </c>
      <c r="J187" s="78">
        <f>IFERROR(VLOOKUP(E187,'IC238-Dau ky'!E:H,4,0),0)</f>
        <v>0</v>
      </c>
      <c r="K187" s="82">
        <f>SUMIFS(NHAP!$H:$H,NHAP!$D:$D,'BANG THAM CHIEU (2)'!E187,NHAP!$K:$K,'BANG THAM CHIEU (2)'!$D$1)</f>
        <v>0</v>
      </c>
      <c r="L187" s="82">
        <f>SUMIFS('IC21'!$H:$H,'IC21'!$G:$G,'BANG THAM CHIEU (2)'!E187,'IC21'!$R:$R,'BANG THAM CHIEU (2)'!$D$1)</f>
        <v>0</v>
      </c>
      <c r="M187" s="83">
        <f t="shared" si="9"/>
        <v>0</v>
      </c>
      <c r="N187" s="84">
        <f>SUMIF('IC238-Cuoi ky'!$E:$E,'BANG THAM CHIEU (2)'!E187,'IC238-Cuoi ky'!$H:$H)</f>
        <v>0</v>
      </c>
      <c r="O187" s="83">
        <f t="shared" si="10"/>
        <v>0</v>
      </c>
      <c r="Q187" s="86">
        <f t="shared" si="11"/>
        <v>0</v>
      </c>
      <c r="R187" s="94">
        <v>116</v>
      </c>
      <c r="S187" s="51">
        <f>VLOOKUP(E187,[1]IC238!$E$133:$I$3808,5,0)</f>
        <v>116</v>
      </c>
      <c r="T187" s="40" t="str">
        <f>VLOOKUP(B187,[1]IC238!$E$133:$F$3808,2,0)</f>
        <v>Pin 1.5V-2A hiệu Panasonic</v>
      </c>
    </row>
    <row r="188" spans="1:20" x14ac:dyDescent="0.25">
      <c r="A188" s="75">
        <f t="shared" si="8"/>
        <v>185</v>
      </c>
      <c r="B188" s="87" t="s">
        <v>712</v>
      </c>
      <c r="C188" s="77" t="s">
        <v>1507</v>
      </c>
      <c r="D188" s="78" t="s">
        <v>97</v>
      </c>
      <c r="E188" s="87" t="s">
        <v>712</v>
      </c>
      <c r="F188" s="89">
        <v>20000</v>
      </c>
      <c r="G188" s="90" t="s">
        <v>303</v>
      </c>
      <c r="H188" s="78" t="s">
        <v>1020</v>
      </c>
      <c r="I188" s="78" t="s">
        <v>1202</v>
      </c>
      <c r="J188" s="78">
        <f>IFERROR(VLOOKUP(E188,'IC238-Dau ky'!E:H,4,0),0)</f>
        <v>0</v>
      </c>
      <c r="K188" s="82">
        <f>SUMIFS(NHAP!$H:$H,NHAP!$D:$D,'BANG THAM CHIEU (2)'!E188,NHAP!$K:$K,'BANG THAM CHIEU (2)'!$D$1)</f>
        <v>0</v>
      </c>
      <c r="L188" s="82">
        <f>SUMIFS('IC21'!$H:$H,'IC21'!$G:$G,'BANG THAM CHIEU (2)'!E188,'IC21'!$R:$R,'BANG THAM CHIEU (2)'!$D$1)</f>
        <v>0</v>
      </c>
      <c r="M188" s="83">
        <f t="shared" si="9"/>
        <v>0</v>
      </c>
      <c r="N188" s="84">
        <f>SUMIF('IC238-Cuoi ky'!$E:$E,'BANG THAM CHIEU (2)'!E188,'IC238-Cuoi ky'!$H:$H)</f>
        <v>0</v>
      </c>
      <c r="O188" s="83">
        <f t="shared" si="10"/>
        <v>0</v>
      </c>
      <c r="Q188" s="86">
        <f t="shared" si="11"/>
        <v>0</v>
      </c>
      <c r="R188" s="71">
        <v>13</v>
      </c>
      <c r="S188" s="51">
        <f>VLOOKUP(E188,[1]IC238!$E$133:$I$3808,5,0)</f>
        <v>13</v>
      </c>
      <c r="T188" s="40" t="str">
        <f>VLOOKUP(B188,[1]IC238!$E$133:$F$3808,2,0)</f>
        <v>Cầu đấu φ 16</v>
      </c>
    </row>
    <row r="189" spans="1:20" x14ac:dyDescent="0.25">
      <c r="A189" s="75">
        <f t="shared" si="8"/>
        <v>186</v>
      </c>
      <c r="B189" s="87" t="s">
        <v>713</v>
      </c>
      <c r="C189" s="77" t="s">
        <v>504</v>
      </c>
      <c r="D189" s="78" t="s">
        <v>97</v>
      </c>
      <c r="E189" s="87" t="s">
        <v>713</v>
      </c>
      <c r="F189" s="89">
        <v>35000</v>
      </c>
      <c r="G189" s="90" t="s">
        <v>303</v>
      </c>
      <c r="H189" s="78" t="s">
        <v>1021</v>
      </c>
      <c r="I189" s="78" t="s">
        <v>1202</v>
      </c>
      <c r="J189" s="78">
        <f>IFERROR(VLOOKUP(E189,'IC238-Dau ky'!E:H,4,0),0)</f>
        <v>0</v>
      </c>
      <c r="K189" s="82">
        <f>SUMIFS(NHAP!$H:$H,NHAP!$D:$D,'BANG THAM CHIEU (2)'!E189,NHAP!$K:$K,'BANG THAM CHIEU (2)'!$D$1)</f>
        <v>0</v>
      </c>
      <c r="L189" s="82">
        <f>SUMIFS('IC21'!$H:$H,'IC21'!$G:$G,'BANG THAM CHIEU (2)'!E189,'IC21'!$R:$R,'BANG THAM CHIEU (2)'!$D$1)</f>
        <v>0</v>
      </c>
      <c r="M189" s="83">
        <f t="shared" si="9"/>
        <v>0</v>
      </c>
      <c r="N189" s="84">
        <f>SUMIF('IC238-Cuoi ky'!$E:$E,'BANG THAM CHIEU (2)'!E189,'IC238-Cuoi ky'!$H:$H)</f>
        <v>0</v>
      </c>
      <c r="O189" s="83">
        <f t="shared" si="10"/>
        <v>0</v>
      </c>
      <c r="Q189" s="86">
        <f t="shared" si="11"/>
        <v>0</v>
      </c>
      <c r="R189" s="71">
        <v>7</v>
      </c>
      <c r="S189" s="51">
        <f>VLOOKUP(E189,[1]IC238!$E$133:$I$3808,5,0)</f>
        <v>7</v>
      </c>
      <c r="T189" s="40" t="str">
        <f>VLOOKUP(B189,[1]IC238!$E$133:$F$3808,2,0)</f>
        <v>Cầu đấu φ 25</v>
      </c>
    </row>
    <row r="190" spans="1:20" x14ac:dyDescent="0.25">
      <c r="A190" s="75">
        <f t="shared" si="8"/>
        <v>187</v>
      </c>
      <c r="B190" s="87" t="s">
        <v>714</v>
      </c>
      <c r="C190" s="77" t="s">
        <v>1623</v>
      </c>
      <c r="D190" s="78" t="s">
        <v>97</v>
      </c>
      <c r="E190" s="87" t="s">
        <v>714</v>
      </c>
      <c r="F190" s="89">
        <v>12000</v>
      </c>
      <c r="G190" s="90" t="s">
        <v>10</v>
      </c>
      <c r="H190" s="78" t="s">
        <v>1022</v>
      </c>
      <c r="I190" s="78" t="s">
        <v>448</v>
      </c>
      <c r="J190" s="78">
        <f>IFERROR(VLOOKUP(E190,'IC238-Dau ky'!E:H,4,0),0)</f>
        <v>0</v>
      </c>
      <c r="K190" s="82">
        <f>SUMIFS(NHAP!$H:$H,NHAP!$D:$D,'BANG THAM CHIEU (2)'!E190,NHAP!$K:$K,'BANG THAM CHIEU (2)'!$D$1)</f>
        <v>0</v>
      </c>
      <c r="L190" s="82">
        <f>SUMIFS('IC21'!$H:$H,'IC21'!$G:$G,'BANG THAM CHIEU (2)'!E190,'IC21'!$R:$R,'BANG THAM CHIEU (2)'!$D$1)</f>
        <v>0</v>
      </c>
      <c r="M190" s="83">
        <f t="shared" si="9"/>
        <v>0</v>
      </c>
      <c r="N190" s="84">
        <f>SUMIF('IC238-Cuoi ky'!$E:$E,'BANG THAM CHIEU (2)'!E190,'IC238-Cuoi ky'!$H:$H)</f>
        <v>0</v>
      </c>
      <c r="O190" s="83">
        <f t="shared" si="10"/>
        <v>0</v>
      </c>
      <c r="Q190" s="86">
        <f t="shared" si="11"/>
        <v>0</v>
      </c>
      <c r="R190" s="71">
        <v>19</v>
      </c>
      <c r="S190" s="51">
        <f>VLOOKUP(E190,[1]IC238!$E$133:$I$3808,5,0)</f>
        <v>19</v>
      </c>
      <c r="T190" s="40" t="str">
        <f>VLOOKUP(B190,[1]IC238!$E$133:$F$3808,2,0)</f>
        <v>Cầu đấu  ф 8</v>
      </c>
    </row>
    <row r="191" spans="1:20" x14ac:dyDescent="0.25">
      <c r="A191" s="75">
        <f t="shared" si="8"/>
        <v>188</v>
      </c>
      <c r="B191" s="87" t="s">
        <v>715</v>
      </c>
      <c r="C191" s="77" t="s">
        <v>1624</v>
      </c>
      <c r="D191" s="78" t="s">
        <v>97</v>
      </c>
      <c r="E191" s="87" t="s">
        <v>715</v>
      </c>
      <c r="F191" s="89">
        <v>15000</v>
      </c>
      <c r="G191" s="90" t="s">
        <v>10</v>
      </c>
      <c r="H191" s="78" t="s">
        <v>1023</v>
      </c>
      <c r="I191" s="78" t="s">
        <v>1202</v>
      </c>
      <c r="J191" s="78">
        <f>IFERROR(VLOOKUP(E191,'IC238-Dau ky'!E:H,4,0),0)</f>
        <v>0</v>
      </c>
      <c r="K191" s="82">
        <f>SUMIFS(NHAP!$H:$H,NHAP!$D:$D,'BANG THAM CHIEU (2)'!E191,NHAP!$K:$K,'BANG THAM CHIEU (2)'!$D$1)</f>
        <v>0</v>
      </c>
      <c r="L191" s="82">
        <f>SUMIFS('IC21'!$H:$H,'IC21'!$G:$G,'BANG THAM CHIEU (2)'!E191,'IC21'!$R:$R,'BANG THAM CHIEU (2)'!$D$1)</f>
        <v>0</v>
      </c>
      <c r="M191" s="83">
        <f t="shared" si="9"/>
        <v>0</v>
      </c>
      <c r="N191" s="84">
        <f>SUMIF('IC238-Cuoi ky'!$E:$E,'BANG THAM CHIEU (2)'!E191,'IC238-Cuoi ky'!$H:$H)</f>
        <v>0</v>
      </c>
      <c r="O191" s="83">
        <f t="shared" si="10"/>
        <v>0</v>
      </c>
      <c r="Q191" s="86">
        <f t="shared" si="11"/>
        <v>0</v>
      </c>
      <c r="R191" s="71">
        <v>20</v>
      </c>
      <c r="S191" s="51">
        <f>VLOOKUP(E191,[1]IC238!$E$133:$I$3808,5,0)</f>
        <v>20</v>
      </c>
      <c r="T191" s="40" t="str">
        <f>VLOOKUP(B191,[1]IC238!$E$133:$F$3808,2,0)</f>
        <v>Cầu đấu  ф 10</v>
      </c>
    </row>
    <row r="192" spans="1:20" x14ac:dyDescent="0.25">
      <c r="A192" s="75">
        <f t="shared" si="8"/>
        <v>189</v>
      </c>
      <c r="B192" s="87" t="s">
        <v>716</v>
      </c>
      <c r="C192" s="77" t="s">
        <v>507</v>
      </c>
      <c r="D192" s="78" t="s">
        <v>1533</v>
      </c>
      <c r="E192" s="87" t="s">
        <v>716</v>
      </c>
      <c r="F192" s="89"/>
      <c r="G192" s="90" t="s">
        <v>304</v>
      </c>
      <c r="H192" s="78" t="s">
        <v>1024</v>
      </c>
      <c r="I192" s="78" t="s">
        <v>448</v>
      </c>
      <c r="J192" s="78">
        <f>IFERROR(VLOOKUP(E192,'IC238-Dau ky'!E:H,4,0),0)</f>
        <v>12</v>
      </c>
      <c r="K192" s="82">
        <f>SUMIFS(NHAP!$H:$H,NHAP!$D:$D,'BANG THAM CHIEU (2)'!E192,NHAP!$K:$K,'BANG THAM CHIEU (2)'!$D$1)</f>
        <v>0</v>
      </c>
      <c r="L192" s="82">
        <f>SUMIFS('IC21'!$H:$H,'IC21'!$G:$G,'BANG THAM CHIEU (2)'!E192,'IC21'!$R:$R,'BANG THAM CHIEU (2)'!$D$1)</f>
        <v>0</v>
      </c>
      <c r="M192" s="83">
        <f t="shared" si="9"/>
        <v>12</v>
      </c>
      <c r="N192" s="84">
        <f>SUMIF('IC238-Cuoi ky'!$E:$E,'BANG THAM CHIEU (2)'!E192,'IC238-Cuoi ky'!$H:$H)</f>
        <v>12</v>
      </c>
      <c r="O192" s="83">
        <f t="shared" si="10"/>
        <v>0</v>
      </c>
      <c r="Q192" s="86">
        <f t="shared" si="11"/>
        <v>-12</v>
      </c>
      <c r="R192" s="71">
        <v>6</v>
      </c>
      <c r="S192" s="51">
        <f>VLOOKUP(E192,[1]IC238!$E$133:$I$3808,5,0)</f>
        <v>6</v>
      </c>
      <c r="T192" s="40" t="str">
        <f>VLOOKUP(B192,[1]IC238!$E$133:$F$3808,2,0)</f>
        <v>Nối khóa đấm toiet</v>
      </c>
    </row>
    <row r="193" spans="1:20" x14ac:dyDescent="0.25">
      <c r="A193" s="75">
        <f t="shared" si="8"/>
        <v>190</v>
      </c>
      <c r="B193" s="87" t="s">
        <v>717</v>
      </c>
      <c r="C193" s="77" t="s">
        <v>508</v>
      </c>
      <c r="D193" s="78" t="s">
        <v>1537</v>
      </c>
      <c r="E193" s="87" t="s">
        <v>717</v>
      </c>
      <c r="F193" s="89">
        <v>3000</v>
      </c>
      <c r="G193" s="90" t="s">
        <v>10</v>
      </c>
      <c r="H193" s="78" t="s">
        <v>1025</v>
      </c>
      <c r="I193" s="78" t="s">
        <v>1203</v>
      </c>
      <c r="J193" s="78">
        <f>IFERROR(VLOOKUP(E193,'IC238-Dau ky'!E:H,4,0),0)</f>
        <v>0</v>
      </c>
      <c r="K193" s="82">
        <f>SUMIFS(NHAP!$H:$H,NHAP!$D:$D,'BANG THAM CHIEU (2)'!E193,NHAP!$K:$K,'BANG THAM CHIEU (2)'!$D$1)</f>
        <v>0</v>
      </c>
      <c r="L193" s="82">
        <f>SUMIFS('IC21'!$H:$H,'IC21'!$G:$G,'BANG THAM CHIEU (2)'!E193,'IC21'!$R:$R,'BANG THAM CHIEU (2)'!$D$1)</f>
        <v>0</v>
      </c>
      <c r="M193" s="83">
        <f t="shared" si="9"/>
        <v>0</v>
      </c>
      <c r="N193" s="84">
        <f>SUMIF('IC238-Cuoi ky'!$E:$E,'BANG THAM CHIEU (2)'!E193,'IC238-Cuoi ky'!$H:$H)</f>
        <v>0</v>
      </c>
      <c r="O193" s="83">
        <f t="shared" si="10"/>
        <v>0</v>
      </c>
      <c r="Q193" s="86">
        <f t="shared" si="11"/>
        <v>0</v>
      </c>
      <c r="R193" s="71">
        <v>364</v>
      </c>
      <c r="S193" s="51">
        <f>VLOOKUP(E193,[1]IC238!$E$133:$I$3808,5,0)</f>
        <v>364</v>
      </c>
      <c r="T193" s="40" t="str">
        <f>VLOOKUP(B193,[1]IC238!$E$133:$F$3808,2,0)</f>
        <v>Que hàn Inox 2.0mm</v>
      </c>
    </row>
    <row r="194" spans="1:20" x14ac:dyDescent="0.25">
      <c r="A194" s="75">
        <f t="shared" si="8"/>
        <v>191</v>
      </c>
      <c r="B194" s="87" t="s">
        <v>718</v>
      </c>
      <c r="C194" s="77" t="s">
        <v>1637</v>
      </c>
      <c r="D194" s="78" t="s">
        <v>1537</v>
      </c>
      <c r="E194" s="87" t="s">
        <v>718</v>
      </c>
      <c r="F194" s="89">
        <v>100000</v>
      </c>
      <c r="G194" s="90" t="s">
        <v>10</v>
      </c>
      <c r="H194" s="78" t="s">
        <v>1026</v>
      </c>
      <c r="I194" s="78" t="s">
        <v>450</v>
      </c>
      <c r="J194" s="78">
        <f>IFERROR(VLOOKUP(E194,'IC238-Dau ky'!E:H,4,0),0)</f>
        <v>62</v>
      </c>
      <c r="K194" s="82">
        <f>SUMIFS(NHAP!$H:$H,NHAP!$D:$D,'BANG THAM CHIEU (2)'!E194,NHAP!$K:$K,'BANG THAM CHIEU (2)'!$D$1)</f>
        <v>0</v>
      </c>
      <c r="L194" s="82">
        <f>SUMIFS('IC21'!$H:$H,'IC21'!$G:$G,'BANG THAM CHIEU (2)'!E194,'IC21'!$R:$R,'BANG THAM CHIEU (2)'!$D$1)</f>
        <v>0</v>
      </c>
      <c r="M194" s="83">
        <f t="shared" si="9"/>
        <v>62</v>
      </c>
      <c r="N194" s="84">
        <f>SUMIF('IC238-Cuoi ky'!$E:$E,'BANG THAM CHIEU (2)'!E194,'IC238-Cuoi ky'!$H:$H)</f>
        <v>62</v>
      </c>
      <c r="O194" s="83">
        <f t="shared" si="10"/>
        <v>0</v>
      </c>
      <c r="Q194" s="86">
        <f t="shared" si="11"/>
        <v>-62</v>
      </c>
      <c r="R194" s="71">
        <v>80</v>
      </c>
      <c r="S194" s="51">
        <f>VLOOKUP(E194,[1]IC238!$E$133:$I$3808,5,0)</f>
        <v>80</v>
      </c>
      <c r="T194" s="40" t="str">
        <f>VLOOKUP(B194,[1]IC238!$E$133:$F$3808,2,0)</f>
        <v>Que hàn sắt Φ 2.6 mm loại 2.5kg</v>
      </c>
    </row>
    <row r="195" spans="1:20" x14ac:dyDescent="0.25">
      <c r="A195" s="75">
        <f t="shared" si="8"/>
        <v>192</v>
      </c>
      <c r="B195" s="87" t="s">
        <v>719</v>
      </c>
      <c r="C195" s="77" t="s">
        <v>510</v>
      </c>
      <c r="D195" s="78" t="s">
        <v>1535</v>
      </c>
      <c r="E195" s="87" t="s">
        <v>719</v>
      </c>
      <c r="F195" s="89"/>
      <c r="G195" s="90" t="s">
        <v>304</v>
      </c>
      <c r="H195" s="78" t="s">
        <v>1027</v>
      </c>
      <c r="I195" s="78" t="s">
        <v>1197</v>
      </c>
      <c r="J195" s="78">
        <f>IFERROR(VLOOKUP(E195,'IC238-Dau ky'!E:H,4,0),0)</f>
        <v>10</v>
      </c>
      <c r="K195" s="82">
        <f>SUMIFS(NHAP!$H:$H,NHAP!$D:$D,'BANG THAM CHIEU (2)'!E195,NHAP!$K:$K,'BANG THAM CHIEU (2)'!$D$1)</f>
        <v>0</v>
      </c>
      <c r="L195" s="82">
        <f>SUMIFS('IC21'!$H:$H,'IC21'!$G:$G,'BANG THAM CHIEU (2)'!E195,'IC21'!$R:$R,'BANG THAM CHIEU (2)'!$D$1)</f>
        <v>0</v>
      </c>
      <c r="M195" s="83">
        <f t="shared" si="9"/>
        <v>10</v>
      </c>
      <c r="N195" s="84">
        <f>SUMIF('IC238-Cuoi ky'!$E:$E,'BANG THAM CHIEU (2)'!E195,'IC238-Cuoi ky'!$H:$H)</f>
        <v>10</v>
      </c>
      <c r="O195" s="83">
        <f t="shared" si="10"/>
        <v>0</v>
      </c>
      <c r="Q195" s="86">
        <f t="shared" si="11"/>
        <v>-10</v>
      </c>
      <c r="R195" s="71">
        <v>1</v>
      </c>
      <c r="S195" s="51">
        <f>VLOOKUP(E195,[1]IC238!$E$133:$I$3808,5,0)</f>
        <v>1</v>
      </c>
      <c r="T195" s="40" t="str">
        <f>VLOOKUP(B195,[1]IC238!$E$133:$F$3808,2,0)</f>
        <v>Đá mài mịn ф 250</v>
      </c>
    </row>
    <row r="196" spans="1:20" x14ac:dyDescent="0.25">
      <c r="A196" s="75">
        <f t="shared" si="8"/>
        <v>193</v>
      </c>
      <c r="B196" s="87" t="s">
        <v>720</v>
      </c>
      <c r="C196" s="77" t="s">
        <v>511</v>
      </c>
      <c r="D196" s="78" t="s">
        <v>1535</v>
      </c>
      <c r="E196" s="87" t="s">
        <v>720</v>
      </c>
      <c r="F196" s="89"/>
      <c r="G196" s="90" t="s">
        <v>304</v>
      </c>
      <c r="H196" s="78" t="s">
        <v>1028</v>
      </c>
      <c r="I196" s="78" t="s">
        <v>1197</v>
      </c>
      <c r="J196" s="78">
        <f>IFERROR(VLOOKUP(E196,'IC238-Dau ky'!E:H,4,0),0)</f>
        <v>11</v>
      </c>
      <c r="K196" s="82">
        <f>SUMIFS(NHAP!$H:$H,NHAP!$D:$D,'BANG THAM CHIEU (2)'!E196,NHAP!$K:$K,'BANG THAM CHIEU (2)'!$D$1)</f>
        <v>0</v>
      </c>
      <c r="L196" s="82">
        <f>SUMIFS('IC21'!$H:$H,'IC21'!$G:$G,'BANG THAM CHIEU (2)'!E196,'IC21'!$R:$R,'BANG THAM CHIEU (2)'!$D$1)</f>
        <v>0</v>
      </c>
      <c r="M196" s="83">
        <f t="shared" si="9"/>
        <v>11</v>
      </c>
      <c r="N196" s="84">
        <f>SUMIF('IC238-Cuoi ky'!$E:$E,'BANG THAM CHIEU (2)'!E196,'IC238-Cuoi ky'!$H:$H)</f>
        <v>11</v>
      </c>
      <c r="O196" s="83">
        <f t="shared" si="10"/>
        <v>0</v>
      </c>
      <c r="Q196" s="86">
        <f t="shared" si="11"/>
        <v>-11</v>
      </c>
      <c r="R196" s="71">
        <v>1</v>
      </c>
      <c r="S196" s="51">
        <f>VLOOKUP(E196,[1]IC238!$E$133:$I$3808,5,0)</f>
        <v>1</v>
      </c>
      <c r="T196" s="40" t="str">
        <f>VLOOKUP(B196,[1]IC238!$E$133:$F$3808,2,0)</f>
        <v>Đá mài thô ф 250</v>
      </c>
    </row>
    <row r="197" spans="1:20" x14ac:dyDescent="0.25">
      <c r="A197" s="75">
        <f t="shared" ref="A197:A260" si="12">IF(C197="","",A196+1)</f>
        <v>194</v>
      </c>
      <c r="B197" s="87" t="s">
        <v>721</v>
      </c>
      <c r="C197" s="77" t="s">
        <v>512</v>
      </c>
      <c r="D197" s="78" t="s">
        <v>1535</v>
      </c>
      <c r="E197" s="87" t="s">
        <v>721</v>
      </c>
      <c r="F197" s="89">
        <v>40000</v>
      </c>
      <c r="G197" s="90" t="s">
        <v>304</v>
      </c>
      <c r="H197" s="78" t="s">
        <v>1029</v>
      </c>
      <c r="I197" s="78" t="s">
        <v>1197</v>
      </c>
      <c r="J197" s="78">
        <f>IFERROR(VLOOKUP(E197,'IC238-Dau ky'!E:H,4,0),0)</f>
        <v>13</v>
      </c>
      <c r="K197" s="82">
        <f>SUMIFS(NHAP!$H:$H,NHAP!$D:$D,'BANG THAM CHIEU (2)'!E197,NHAP!$K:$K,'BANG THAM CHIEU (2)'!$D$1)</f>
        <v>0</v>
      </c>
      <c r="L197" s="82">
        <f>SUMIFS('IC21'!$H:$H,'IC21'!$G:$G,'BANG THAM CHIEU (2)'!E197,'IC21'!$R:$R,'BANG THAM CHIEU (2)'!$D$1)</f>
        <v>0</v>
      </c>
      <c r="M197" s="83">
        <f t="shared" ref="M197:M260" si="13">J197+K197-L197</f>
        <v>13</v>
      </c>
      <c r="N197" s="84">
        <f>SUMIF('IC238-Cuoi ky'!$E:$E,'BANG THAM CHIEU (2)'!E197,'IC238-Cuoi ky'!$H:$H)</f>
        <v>13</v>
      </c>
      <c r="O197" s="83">
        <f t="shared" ref="O197:O260" si="14">M197-N197</f>
        <v>0</v>
      </c>
      <c r="Q197" s="86">
        <f t="shared" ref="Q197:Q260" si="15">P197-M197</f>
        <v>-13</v>
      </c>
      <c r="R197" s="71">
        <v>0</v>
      </c>
      <c r="S197" s="51" t="e">
        <f>VLOOKUP(E197,[1]IC238!$E$133:$I$3808,5,0)</f>
        <v>#N/A</v>
      </c>
      <c r="T197" s="40" t="e">
        <f>VLOOKUP(B197,[1]IC238!$E$133:$F$3808,2,0)</f>
        <v>#N/A</v>
      </c>
    </row>
    <row r="198" spans="1:20" x14ac:dyDescent="0.25">
      <c r="A198" s="75">
        <f t="shared" si="12"/>
        <v>195</v>
      </c>
      <c r="B198" s="87" t="s">
        <v>722</v>
      </c>
      <c r="C198" s="77" t="s">
        <v>513</v>
      </c>
      <c r="D198" s="78" t="s">
        <v>1535</v>
      </c>
      <c r="E198" s="87" t="s">
        <v>722</v>
      </c>
      <c r="F198" s="89">
        <v>45000</v>
      </c>
      <c r="G198" s="90" t="s">
        <v>303</v>
      </c>
      <c r="H198" s="78" t="s">
        <v>1030</v>
      </c>
      <c r="I198" s="78" t="s">
        <v>455</v>
      </c>
      <c r="J198" s="78">
        <f>IFERROR(VLOOKUP(E198,'IC238-Dau ky'!E:H,4,0),0)</f>
        <v>0</v>
      </c>
      <c r="K198" s="82">
        <f>SUMIFS(NHAP!$H:$H,NHAP!$D:$D,'BANG THAM CHIEU (2)'!E198,NHAP!$K:$K,'BANG THAM CHIEU (2)'!$D$1)</f>
        <v>0</v>
      </c>
      <c r="L198" s="82">
        <f>SUMIFS('IC21'!$H:$H,'IC21'!$G:$G,'BANG THAM CHIEU (2)'!E198,'IC21'!$R:$R,'BANG THAM CHIEU (2)'!$D$1)</f>
        <v>0</v>
      </c>
      <c r="M198" s="83">
        <f t="shared" si="13"/>
        <v>0</v>
      </c>
      <c r="N198" s="84">
        <f>SUMIF('IC238-Cuoi ky'!$E:$E,'BANG THAM CHIEU (2)'!E198,'IC238-Cuoi ky'!$H:$H)</f>
        <v>0</v>
      </c>
      <c r="O198" s="83">
        <f t="shared" si="14"/>
        <v>0</v>
      </c>
      <c r="Q198" s="86">
        <f t="shared" si="15"/>
        <v>0</v>
      </c>
      <c r="R198" s="71">
        <v>0</v>
      </c>
      <c r="S198" s="51" t="e">
        <f>VLOOKUP(E198,[1]IC238!$E$133:$I$3808,5,0)</f>
        <v>#N/A</v>
      </c>
      <c r="T198" s="40" t="e">
        <f>VLOOKUP(B198,[1]IC238!$E$133:$F$3808,2,0)</f>
        <v>#N/A</v>
      </c>
    </row>
    <row r="199" spans="1:20" x14ac:dyDescent="0.25">
      <c r="A199" s="75">
        <f t="shared" si="12"/>
        <v>196</v>
      </c>
      <c r="B199" s="87" t="s">
        <v>723</v>
      </c>
      <c r="C199" s="77" t="s">
        <v>1382</v>
      </c>
      <c r="D199" s="78" t="s">
        <v>1549</v>
      </c>
      <c r="E199" s="87" t="s">
        <v>723</v>
      </c>
      <c r="F199" s="89">
        <v>10000</v>
      </c>
      <c r="G199" s="90" t="s">
        <v>303</v>
      </c>
      <c r="H199" s="78" t="s">
        <v>1031</v>
      </c>
      <c r="I199" s="78" t="s">
        <v>455</v>
      </c>
      <c r="J199" s="78">
        <f>IFERROR(VLOOKUP(E199,'IC238-Dau ky'!E:H,4,0),0)</f>
        <v>0</v>
      </c>
      <c r="K199" s="82">
        <f>SUMIFS(NHAP!$H:$H,NHAP!$D:$D,'BANG THAM CHIEU (2)'!E199,NHAP!$K:$K,'BANG THAM CHIEU (2)'!$D$1)</f>
        <v>0</v>
      </c>
      <c r="L199" s="82">
        <f>SUMIFS('IC21'!$H:$H,'IC21'!$G:$G,'BANG THAM CHIEU (2)'!E199,'IC21'!$R:$R,'BANG THAM CHIEU (2)'!$D$1)</f>
        <v>0</v>
      </c>
      <c r="M199" s="83">
        <f t="shared" si="13"/>
        <v>0</v>
      </c>
      <c r="N199" s="84">
        <f>SUMIF('IC238-Cuoi ky'!$E:$E,'BANG THAM CHIEU (2)'!E199,'IC238-Cuoi ky'!$H:$H)</f>
        <v>0</v>
      </c>
      <c r="O199" s="83">
        <f t="shared" si="14"/>
        <v>0</v>
      </c>
      <c r="Q199" s="86">
        <f t="shared" si="15"/>
        <v>0</v>
      </c>
      <c r="R199" s="71">
        <v>37</v>
      </c>
      <c r="S199" s="51">
        <f>VLOOKUP(E199,[1]IC238!$E$133:$I$3808,5,0)</f>
        <v>37</v>
      </c>
      <c r="T199" s="40" t="str">
        <f>VLOOKUP(B199,[1]IC238!$E$133:$F$3808,2,0)</f>
        <v>Chuột Nano FL 4w-65w</v>
      </c>
    </row>
    <row r="200" spans="1:20" x14ac:dyDescent="0.25">
      <c r="A200" s="75">
        <f t="shared" si="12"/>
        <v>197</v>
      </c>
      <c r="B200" s="87" t="s">
        <v>128</v>
      </c>
      <c r="C200" s="88" t="s">
        <v>15</v>
      </c>
      <c r="D200" s="78" t="s">
        <v>1563</v>
      </c>
      <c r="E200" s="87" t="s">
        <v>128</v>
      </c>
      <c r="F200" s="89">
        <v>2000000</v>
      </c>
      <c r="G200" s="90" t="s">
        <v>2468</v>
      </c>
      <c r="H200" s="78" t="s">
        <v>318</v>
      </c>
      <c r="I200" s="78" t="s">
        <v>448</v>
      </c>
      <c r="J200" s="78">
        <f>IFERROR(VLOOKUP(E200,'IC238-Dau ky'!E:H,4,0),0)</f>
        <v>0</v>
      </c>
      <c r="K200" s="82">
        <f>SUMIFS(NHAP!$H:$H,NHAP!$D:$D,'BANG THAM CHIEU (2)'!E200,NHAP!$K:$K,'BANG THAM CHIEU (2)'!$D$1)</f>
        <v>0</v>
      </c>
      <c r="L200" s="82">
        <f>SUMIFS('IC21'!$H:$H,'IC21'!$G:$G,'BANG THAM CHIEU (2)'!E200,'IC21'!$R:$R,'BANG THAM CHIEU (2)'!$D$1)</f>
        <v>0</v>
      </c>
      <c r="M200" s="83">
        <f t="shared" si="13"/>
        <v>0</v>
      </c>
      <c r="N200" s="84">
        <f>SUMIF('IC238-Cuoi ky'!$E:$E,'BANG THAM CHIEU (2)'!E200,'IC238-Cuoi ky'!$H:$H)</f>
        <v>0</v>
      </c>
      <c r="O200" s="83">
        <f t="shared" si="14"/>
        <v>0</v>
      </c>
      <c r="Q200" s="86">
        <f t="shared" si="15"/>
        <v>0</v>
      </c>
      <c r="R200" s="71">
        <v>4</v>
      </c>
      <c r="S200" s="51">
        <f>VLOOKUP(E200,[1]IC238!$E$133:$I$3808,5,0)</f>
        <v>4</v>
      </c>
      <c r="T200" s="40" t="str">
        <f>VLOOKUP(B200,[1]IC238!$E$133:$F$3808,2,0)</f>
        <v>Còi xe nâng (Item code: 51257722)</v>
      </c>
    </row>
    <row r="201" spans="1:20" x14ac:dyDescent="0.25">
      <c r="A201" s="75">
        <f t="shared" si="12"/>
        <v>198</v>
      </c>
      <c r="B201" s="87" t="s">
        <v>724</v>
      </c>
      <c r="C201" s="88" t="s">
        <v>1526</v>
      </c>
      <c r="D201" s="78" t="s">
        <v>1563</v>
      </c>
      <c r="E201" s="87" t="s">
        <v>724</v>
      </c>
      <c r="F201" s="89">
        <v>15000</v>
      </c>
      <c r="G201" s="90" t="s">
        <v>303</v>
      </c>
      <c r="H201" s="78" t="s">
        <v>1032</v>
      </c>
      <c r="I201" s="78" t="s">
        <v>448</v>
      </c>
      <c r="J201" s="78">
        <f>IFERROR(VLOOKUP(E201,'IC238-Dau ky'!E:H,4,0),0)</f>
        <v>0</v>
      </c>
      <c r="K201" s="82">
        <f>SUMIFS(NHAP!$H:$H,NHAP!$D:$D,'BANG THAM CHIEU (2)'!E201,NHAP!$K:$K,'BANG THAM CHIEU (2)'!$D$1)</f>
        <v>0</v>
      </c>
      <c r="L201" s="82">
        <f>SUMIFS('IC21'!$H:$H,'IC21'!$G:$G,'BANG THAM CHIEU (2)'!E201,'IC21'!$R:$R,'BANG THAM CHIEU (2)'!$D$1)</f>
        <v>0</v>
      </c>
      <c r="M201" s="83">
        <f t="shared" si="13"/>
        <v>0</v>
      </c>
      <c r="N201" s="84">
        <f>SUMIF('IC238-Cuoi ky'!$E:$E,'BANG THAM CHIEU (2)'!E201,'IC238-Cuoi ky'!$H:$H)</f>
        <v>0</v>
      </c>
      <c r="O201" s="83">
        <f t="shared" si="14"/>
        <v>0</v>
      </c>
      <c r="Q201" s="86">
        <f t="shared" si="15"/>
        <v>0</v>
      </c>
      <c r="R201" s="71">
        <v>0</v>
      </c>
      <c r="S201" s="51" t="e">
        <f>VLOOKUP(E201,[1]IC238!$E$133:$I$3808,5,0)</f>
        <v>#N/A</v>
      </c>
      <c r="T201" s="40" t="e">
        <f>VLOOKUP(B201,[1]IC238!$E$133:$F$3808,2,0)</f>
        <v>#N/A</v>
      </c>
    </row>
    <row r="202" spans="1:20" x14ac:dyDescent="0.25">
      <c r="A202" s="75">
        <f t="shared" si="12"/>
        <v>199</v>
      </c>
      <c r="B202" s="92" t="s">
        <v>133</v>
      </c>
      <c r="C202" s="88" t="s">
        <v>2378</v>
      </c>
      <c r="D202" s="78" t="s">
        <v>1533</v>
      </c>
      <c r="E202" s="92" t="s">
        <v>133</v>
      </c>
      <c r="F202" s="93">
        <v>50000</v>
      </c>
      <c r="G202" s="90" t="s">
        <v>970</v>
      </c>
      <c r="H202" s="78" t="s">
        <v>323</v>
      </c>
      <c r="I202" s="78" t="s">
        <v>448</v>
      </c>
      <c r="J202" s="78">
        <f>IFERROR(VLOOKUP(E202,'IC238-Dau ky'!E:H,4,0),0)</f>
        <v>12</v>
      </c>
      <c r="K202" s="82">
        <f>SUMIFS(NHAP!$H:$H,NHAP!$D:$D,'BANG THAM CHIEU (2)'!E202,NHAP!$K:$K,'BANG THAM CHIEU (2)'!$D$1)</f>
        <v>0</v>
      </c>
      <c r="L202" s="82">
        <f>SUMIFS('IC21'!$H:$H,'IC21'!$G:$G,'BANG THAM CHIEU (2)'!E202,'IC21'!$R:$R,'BANG THAM CHIEU (2)'!$D$1)</f>
        <v>0</v>
      </c>
      <c r="M202" s="83">
        <f t="shared" si="13"/>
        <v>12</v>
      </c>
      <c r="N202" s="84">
        <f>SUMIF('IC238-Cuoi ky'!$E:$E,'BANG THAM CHIEU (2)'!E202,'IC238-Cuoi ky'!$H:$H)</f>
        <v>12</v>
      </c>
      <c r="O202" s="83">
        <f t="shared" si="14"/>
        <v>0</v>
      </c>
      <c r="Q202" s="86">
        <f t="shared" si="15"/>
        <v>-12</v>
      </c>
      <c r="R202" s="71">
        <v>10</v>
      </c>
      <c r="S202" s="51" t="e">
        <f>VLOOKUP(E202,[1]IC238!$E$133:$I$3808,5,0)</f>
        <v>#N/A</v>
      </c>
      <c r="T202" s="40" t="e">
        <f>VLOOKUP(B202,[1]IC238!$E$133:$F$3808,2,0)</f>
        <v>#N/A</v>
      </c>
    </row>
    <row r="203" spans="1:20" x14ac:dyDescent="0.25">
      <c r="A203" s="75">
        <f t="shared" si="12"/>
        <v>200</v>
      </c>
      <c r="B203" s="87" t="s">
        <v>1282</v>
      </c>
      <c r="C203" s="88" t="s">
        <v>2429</v>
      </c>
      <c r="D203" s="99" t="s">
        <v>97</v>
      </c>
      <c r="E203" s="87" t="s">
        <v>1282</v>
      </c>
      <c r="F203" s="89">
        <v>3000</v>
      </c>
      <c r="G203" s="90" t="s">
        <v>303</v>
      </c>
      <c r="H203" s="90" t="s">
        <v>2339</v>
      </c>
      <c r="I203" s="78" t="s">
        <v>448</v>
      </c>
      <c r="J203" s="78">
        <f>IFERROR(VLOOKUP(E203,'IC238-Dau ky'!E:H,4,0),0)</f>
        <v>1</v>
      </c>
      <c r="K203" s="82">
        <f>SUMIFS(NHAP!$H:$H,NHAP!$D:$D,'BANG THAM CHIEU (2)'!E203,NHAP!$K:$K,'BANG THAM CHIEU (2)'!$D$1)</f>
        <v>0</v>
      </c>
      <c r="L203" s="82">
        <f>SUMIFS('IC21'!$H:$H,'IC21'!$G:$G,'BANG THAM CHIEU (2)'!E203,'IC21'!$R:$R,'BANG THAM CHIEU (2)'!$D$1)</f>
        <v>0</v>
      </c>
      <c r="M203" s="83">
        <f t="shared" si="13"/>
        <v>1</v>
      </c>
      <c r="N203" s="84">
        <f>SUMIF('IC238-Cuoi ky'!$E:$E,'BANG THAM CHIEU (2)'!E203,'IC238-Cuoi ky'!$H:$H)</f>
        <v>1</v>
      </c>
      <c r="O203" s="83">
        <f t="shared" si="14"/>
        <v>0</v>
      </c>
      <c r="Q203" s="86">
        <f t="shared" si="15"/>
        <v>-1</v>
      </c>
      <c r="R203" s="71">
        <v>50</v>
      </c>
      <c r="S203" s="51">
        <f>VLOOKUP(E203,[1]IC238!$E$133:$I$3808,5,0)</f>
        <v>50</v>
      </c>
      <c r="T203" s="40" t="str">
        <f>VLOOKUP(B203,[1]IC238!$E$133:$F$3808,2,0)</f>
        <v>Khớp nối trơn ф 20 (nối ống nhựa luồn dây điện)</v>
      </c>
    </row>
    <row r="204" spans="1:20" x14ac:dyDescent="0.25">
      <c r="A204" s="75">
        <f t="shared" si="12"/>
        <v>201</v>
      </c>
      <c r="B204" s="87" t="s">
        <v>727</v>
      </c>
      <c r="C204" s="88" t="s">
        <v>1525</v>
      </c>
      <c r="D204" s="78" t="s">
        <v>1563</v>
      </c>
      <c r="E204" s="87" t="s">
        <v>727</v>
      </c>
      <c r="F204" s="89">
        <v>3000</v>
      </c>
      <c r="G204" s="90" t="s">
        <v>303</v>
      </c>
      <c r="H204" s="78" t="s">
        <v>1035</v>
      </c>
      <c r="I204" s="78" t="s">
        <v>448</v>
      </c>
      <c r="J204" s="78">
        <f>IFERROR(VLOOKUP(E204,'IC238-Dau ky'!E:H,4,0),0)</f>
        <v>20</v>
      </c>
      <c r="K204" s="82">
        <f>SUMIFS(NHAP!$H:$H,NHAP!$D:$D,'BANG THAM CHIEU (2)'!E204,NHAP!$K:$K,'BANG THAM CHIEU (2)'!$D$1)</f>
        <v>0</v>
      </c>
      <c r="L204" s="82">
        <f>SUMIFS('IC21'!$H:$H,'IC21'!$G:$G,'BANG THAM CHIEU (2)'!E204,'IC21'!$R:$R,'BANG THAM CHIEU (2)'!$D$1)</f>
        <v>0</v>
      </c>
      <c r="M204" s="83">
        <f t="shared" si="13"/>
        <v>20</v>
      </c>
      <c r="N204" s="84">
        <f>SUMIF('IC238-Cuoi ky'!$E:$E,'BANG THAM CHIEU (2)'!E204,'IC238-Cuoi ky'!$H:$H)</f>
        <v>20</v>
      </c>
      <c r="O204" s="83">
        <f t="shared" si="14"/>
        <v>0</v>
      </c>
      <c r="Q204" s="86">
        <f t="shared" si="15"/>
        <v>-20</v>
      </c>
      <c r="R204" s="71">
        <v>12</v>
      </c>
      <c r="S204" s="51">
        <f>VLOOKUP(E204,[1]IC238!$E$133:$I$3808,5,0)</f>
        <v>12</v>
      </c>
      <c r="T204" s="40" t="str">
        <f>VLOOKUP(B204,[1]IC238!$E$133:$F$3808,2,0)</f>
        <v>Co nhê inox ф 21</v>
      </c>
    </row>
    <row r="205" spans="1:20" x14ac:dyDescent="0.25">
      <c r="A205" s="75">
        <f t="shared" si="12"/>
        <v>202</v>
      </c>
      <c r="B205" s="87" t="s">
        <v>728</v>
      </c>
      <c r="C205" s="77" t="s">
        <v>1442</v>
      </c>
      <c r="D205" s="78" t="s">
        <v>1533</v>
      </c>
      <c r="E205" s="87" t="s">
        <v>728</v>
      </c>
      <c r="F205" s="89">
        <v>10000</v>
      </c>
      <c r="G205" s="90" t="s">
        <v>969</v>
      </c>
      <c r="H205" s="78" t="s">
        <v>1036</v>
      </c>
      <c r="I205" s="78" t="s">
        <v>1204</v>
      </c>
      <c r="J205" s="78">
        <f>IFERROR(VLOOKUP(E205,'IC238-Dau ky'!E:H,4,0),0)</f>
        <v>380</v>
      </c>
      <c r="K205" s="82">
        <f>SUMIFS(NHAP!$H:$H,NHAP!$D:$D,'BANG THAM CHIEU (2)'!E205,NHAP!$K:$K,'BANG THAM CHIEU (2)'!$D$1)</f>
        <v>0</v>
      </c>
      <c r="L205" s="82">
        <f>SUMIFS('IC21'!$H:$H,'IC21'!$G:$G,'BANG THAM CHIEU (2)'!E205,'IC21'!$R:$R,'BANG THAM CHIEU (2)'!$D$1)</f>
        <v>0</v>
      </c>
      <c r="M205" s="83">
        <f t="shared" si="13"/>
        <v>380</v>
      </c>
      <c r="N205" s="84">
        <f>SUMIF('IC238-Cuoi ky'!$E:$E,'BANG THAM CHIEU (2)'!E205,'IC238-Cuoi ky'!$H:$H)</f>
        <v>380</v>
      </c>
      <c r="O205" s="83">
        <f t="shared" si="14"/>
        <v>0</v>
      </c>
      <c r="Q205" s="86">
        <f t="shared" si="15"/>
        <v>-380</v>
      </c>
      <c r="R205" s="71">
        <v>73</v>
      </c>
      <c r="S205" s="51">
        <f>VLOOKUP(E205,[1]IC238!$E$133:$I$3808,5,0)</f>
        <v>73</v>
      </c>
      <c r="T205" s="40" t="str">
        <f>VLOOKUP(B205,[1]IC238!$E$133:$F$3808,2,0)</f>
        <v>Giấy nhám P100</v>
      </c>
    </row>
    <row r="206" spans="1:20" x14ac:dyDescent="0.25">
      <c r="A206" s="75">
        <f t="shared" si="12"/>
        <v>203</v>
      </c>
      <c r="B206" s="87" t="s">
        <v>729</v>
      </c>
      <c r="C206" s="77" t="s">
        <v>1443</v>
      </c>
      <c r="D206" s="78" t="s">
        <v>1533</v>
      </c>
      <c r="E206" s="87" t="s">
        <v>729</v>
      </c>
      <c r="F206" s="89">
        <v>10000</v>
      </c>
      <c r="G206" s="90" t="s">
        <v>969</v>
      </c>
      <c r="H206" s="78" t="s">
        <v>1037</v>
      </c>
      <c r="I206" s="78" t="s">
        <v>1204</v>
      </c>
      <c r="J206" s="78">
        <f>IFERROR(VLOOKUP(E206,'IC238-Dau ky'!E:H,4,0),0)</f>
        <v>88</v>
      </c>
      <c r="K206" s="82">
        <f>SUMIFS(NHAP!$H:$H,NHAP!$D:$D,'BANG THAM CHIEU (2)'!E206,NHAP!$K:$K,'BANG THAM CHIEU (2)'!$D$1)</f>
        <v>0</v>
      </c>
      <c r="L206" s="82">
        <f>SUMIFS('IC21'!$H:$H,'IC21'!$G:$G,'BANG THAM CHIEU (2)'!E206,'IC21'!$R:$R,'BANG THAM CHIEU (2)'!$D$1)</f>
        <v>0</v>
      </c>
      <c r="M206" s="83">
        <f t="shared" si="13"/>
        <v>88</v>
      </c>
      <c r="N206" s="84">
        <f>SUMIF('IC238-Cuoi ky'!$E:$E,'BANG THAM CHIEU (2)'!E206,'IC238-Cuoi ky'!$H:$H)</f>
        <v>88</v>
      </c>
      <c r="O206" s="83">
        <f t="shared" si="14"/>
        <v>0</v>
      </c>
      <c r="Q206" s="86">
        <f t="shared" si="15"/>
        <v>-88</v>
      </c>
      <c r="R206" s="71">
        <v>269</v>
      </c>
      <c r="S206" s="51">
        <f>VLOOKUP(E206,[1]IC238!$E$133:$I$3808,5,0)</f>
        <v>269</v>
      </c>
      <c r="T206" s="40" t="str">
        <f>VLOOKUP(B206,[1]IC238!$E$133:$F$3808,2,0)</f>
        <v>Giấy nhám P1000</v>
      </c>
    </row>
    <row r="207" spans="1:20" x14ac:dyDescent="0.25">
      <c r="A207" s="75">
        <f t="shared" si="12"/>
        <v>204</v>
      </c>
      <c r="B207" s="87" t="s">
        <v>730</v>
      </c>
      <c r="C207" s="88" t="s">
        <v>1531</v>
      </c>
      <c r="D207" s="78" t="s">
        <v>1533</v>
      </c>
      <c r="E207" s="87" t="s">
        <v>730</v>
      </c>
      <c r="F207" s="89">
        <v>220000</v>
      </c>
      <c r="G207" s="90" t="s">
        <v>969</v>
      </c>
      <c r="H207" s="78" t="s">
        <v>1038</v>
      </c>
      <c r="I207" s="78" t="s">
        <v>1196</v>
      </c>
      <c r="J207" s="78">
        <f>IFERROR(VLOOKUP(E207,'IC238-Dau ky'!E:H,4,0),0)</f>
        <v>3</v>
      </c>
      <c r="K207" s="82">
        <f>SUMIFS(NHAP!$H:$H,NHAP!$D:$D,'BANG THAM CHIEU (2)'!E207,NHAP!$K:$K,'BANG THAM CHIEU (2)'!$D$1)</f>
        <v>0</v>
      </c>
      <c r="L207" s="82">
        <f>SUMIFS('IC21'!$H:$H,'IC21'!$G:$G,'BANG THAM CHIEU (2)'!E207,'IC21'!$R:$R,'BANG THAM CHIEU (2)'!$D$1)</f>
        <v>0</v>
      </c>
      <c r="M207" s="83">
        <f t="shared" si="13"/>
        <v>3</v>
      </c>
      <c r="N207" s="84">
        <f>SUMIF('IC238-Cuoi ky'!$E:$E,'BANG THAM CHIEU (2)'!E207,'IC238-Cuoi ky'!$H:$H)</f>
        <v>3</v>
      </c>
      <c r="O207" s="83">
        <f t="shared" si="14"/>
        <v>0</v>
      </c>
      <c r="Q207" s="86">
        <f t="shared" si="15"/>
        <v>-3</v>
      </c>
      <c r="R207" s="71">
        <v>4</v>
      </c>
      <c r="S207" s="51">
        <f>VLOOKUP(E207,[1]IC238!$E$133:$I$3808,5,0)</f>
        <v>4</v>
      </c>
      <c r="T207" s="40" t="str">
        <f>VLOOKUP(B207,[1]IC238!$E$133:$F$3808,2,0)</f>
        <v>Ổ khóa tay nắm tròn Việt Tiệp Mã số: 04205 - có chìa</v>
      </c>
    </row>
    <row r="208" spans="1:20" x14ac:dyDescent="0.25">
      <c r="A208" s="75">
        <f t="shared" si="12"/>
        <v>205</v>
      </c>
      <c r="B208" s="87" t="s">
        <v>731</v>
      </c>
      <c r="C208" s="77" t="s">
        <v>2452</v>
      </c>
      <c r="D208" s="78" t="s">
        <v>1518</v>
      </c>
      <c r="E208" s="87" t="s">
        <v>731</v>
      </c>
      <c r="F208" s="89">
        <v>50000</v>
      </c>
      <c r="G208" s="90" t="s">
        <v>304</v>
      </c>
      <c r="H208" s="78" t="s">
        <v>1039</v>
      </c>
      <c r="I208" s="78" t="s">
        <v>453</v>
      </c>
      <c r="J208" s="78">
        <f>IFERROR(VLOOKUP(E208,'IC238-Dau ky'!E:H,4,0),0)</f>
        <v>20</v>
      </c>
      <c r="K208" s="82">
        <f>SUMIFS(NHAP!$H:$H,NHAP!$D:$D,'BANG THAM CHIEU (2)'!E208,NHAP!$K:$K,'BANG THAM CHIEU (2)'!$D$1)</f>
        <v>0</v>
      </c>
      <c r="L208" s="82">
        <f>SUMIFS('IC21'!$H:$H,'IC21'!$G:$G,'BANG THAM CHIEU (2)'!E208,'IC21'!$R:$R,'BANG THAM CHIEU (2)'!$D$1)</f>
        <v>0</v>
      </c>
      <c r="M208" s="83">
        <f t="shared" si="13"/>
        <v>20</v>
      </c>
      <c r="N208" s="84">
        <f>SUMIF('IC238-Cuoi ky'!$E:$E,'BANG THAM CHIEU (2)'!E208,'IC238-Cuoi ky'!$H:$H)</f>
        <v>20</v>
      </c>
      <c r="O208" s="83">
        <f t="shared" si="14"/>
        <v>0</v>
      </c>
      <c r="Q208" s="86">
        <f t="shared" si="15"/>
        <v>-20</v>
      </c>
      <c r="R208" s="71">
        <v>4</v>
      </c>
      <c r="S208" s="51">
        <f>VLOOKUP(E208,[1]IC238!$E$133:$I$3808,5,0)</f>
        <v>4</v>
      </c>
      <c r="T208" s="40" t="str">
        <f>VLOOKUP(B208,[1]IC238!$E$133:$F$3808,2,0)</f>
        <v>Băng si màu trắng, khổ 75mm, quấn bảo ôn trọng lượng 340g</v>
      </c>
    </row>
    <row r="209" spans="1:20" x14ac:dyDescent="0.25">
      <c r="A209" s="75">
        <f t="shared" si="12"/>
        <v>206</v>
      </c>
      <c r="B209" s="87" t="s">
        <v>732</v>
      </c>
      <c r="C209" s="77" t="s">
        <v>522</v>
      </c>
      <c r="D209" s="78" t="s">
        <v>1584</v>
      </c>
      <c r="E209" s="87" t="s">
        <v>732</v>
      </c>
      <c r="F209" s="89">
        <v>40000</v>
      </c>
      <c r="G209" s="90" t="s">
        <v>969</v>
      </c>
      <c r="H209" s="78" t="s">
        <v>1040</v>
      </c>
      <c r="I209" s="78" t="s">
        <v>1206</v>
      </c>
      <c r="J209" s="78">
        <f>IFERROR(VLOOKUP(E209,'IC238-Dau ky'!E:H,4,0),0)</f>
        <v>95</v>
      </c>
      <c r="K209" s="82">
        <f>SUMIFS(NHAP!$H:$H,NHAP!$D:$D,'BANG THAM CHIEU (2)'!E209,NHAP!$K:$K,'BANG THAM CHIEU (2)'!$D$1)</f>
        <v>0</v>
      </c>
      <c r="L209" s="82">
        <f>SUMIFS('IC21'!$H:$H,'IC21'!$G:$G,'BANG THAM CHIEU (2)'!E209,'IC21'!$R:$R,'BANG THAM CHIEU (2)'!$D$1)</f>
        <v>0</v>
      </c>
      <c r="M209" s="83">
        <f t="shared" si="13"/>
        <v>95</v>
      </c>
      <c r="N209" s="84">
        <f>SUMIF('IC238-Cuoi ky'!$E:$E,'BANG THAM CHIEU (2)'!E209,'IC238-Cuoi ky'!$H:$H)</f>
        <v>95</v>
      </c>
      <c r="O209" s="83">
        <f t="shared" si="14"/>
        <v>0</v>
      </c>
      <c r="Q209" s="86">
        <f t="shared" si="15"/>
        <v>-95</v>
      </c>
      <c r="R209" s="71">
        <v>21</v>
      </c>
      <c r="S209" s="51">
        <f>VLOOKUP(E209,[1]IC238!$E$133:$I$3808,5,0)</f>
        <v>21</v>
      </c>
      <c r="T209" s="40" t="str">
        <f>VLOOKUP(B209,[1]IC238!$E$133:$F$3808,2,0)</f>
        <v>Nilicon</v>
      </c>
    </row>
    <row r="210" spans="1:20" x14ac:dyDescent="0.25">
      <c r="A210" s="75">
        <f t="shared" si="12"/>
        <v>207</v>
      </c>
      <c r="B210" s="87" t="s">
        <v>733</v>
      </c>
      <c r="C210" s="77" t="s">
        <v>2376</v>
      </c>
      <c r="D210" s="78" t="s">
        <v>1570</v>
      </c>
      <c r="E210" s="87" t="s">
        <v>733</v>
      </c>
      <c r="F210" s="89">
        <v>60000</v>
      </c>
      <c r="G210" s="90" t="s">
        <v>969</v>
      </c>
      <c r="H210" s="78" t="s">
        <v>1041</v>
      </c>
      <c r="I210" s="78" t="s">
        <v>1199</v>
      </c>
      <c r="J210" s="78">
        <f>IFERROR(VLOOKUP(E210,'IC238-Dau ky'!E:H,4,0),0)</f>
        <v>120</v>
      </c>
      <c r="K210" s="82">
        <f>SUMIFS(NHAP!$H:$H,NHAP!$D:$D,'BANG THAM CHIEU (2)'!E210,NHAP!$K:$K,'BANG THAM CHIEU (2)'!$D$1)</f>
        <v>0</v>
      </c>
      <c r="L210" s="82">
        <f>SUMIFS('IC21'!$H:$H,'IC21'!$G:$G,'BANG THAM CHIEU (2)'!E210,'IC21'!$R:$R,'BANG THAM CHIEU (2)'!$D$1)</f>
        <v>0</v>
      </c>
      <c r="M210" s="83">
        <f t="shared" si="13"/>
        <v>120</v>
      </c>
      <c r="N210" s="84">
        <f>SUMIF('IC238-Cuoi ky'!$E:$E,'BANG THAM CHIEU (2)'!E210,'IC238-Cuoi ky'!$H:$H)</f>
        <v>120</v>
      </c>
      <c r="O210" s="83">
        <f t="shared" si="14"/>
        <v>0</v>
      </c>
      <c r="Q210" s="86">
        <f t="shared" si="15"/>
        <v>-120</v>
      </c>
      <c r="R210" s="71">
        <v>46</v>
      </c>
      <c r="S210" s="51">
        <f>VLOOKUP(E210,[1]IC238!$E$133:$I$3808,5,0)</f>
        <v>46</v>
      </c>
      <c r="T210" s="40" t="str">
        <f>VLOOKUP(B210,[1]IC238!$E$133:$F$3808,2,0)</f>
        <v>Keo chống thấm Elastobond 111 (bì 250g)</v>
      </c>
    </row>
    <row r="211" spans="1:20" x14ac:dyDescent="0.25">
      <c r="A211" s="75">
        <f t="shared" si="12"/>
        <v>208</v>
      </c>
      <c r="B211" s="87" t="s">
        <v>734</v>
      </c>
      <c r="C211" s="88" t="s">
        <v>1602</v>
      </c>
      <c r="D211" s="78" t="s">
        <v>1597</v>
      </c>
      <c r="E211" s="87" t="s">
        <v>734</v>
      </c>
      <c r="F211" s="89">
        <v>13000</v>
      </c>
      <c r="G211" s="90" t="s">
        <v>304</v>
      </c>
      <c r="H211" s="78" t="s">
        <v>1042</v>
      </c>
      <c r="I211" s="78" t="s">
        <v>1205</v>
      </c>
      <c r="J211" s="78">
        <f>IFERROR(VLOOKUP(E211,'IC238-Dau ky'!E:H,4,0),0)</f>
        <v>0</v>
      </c>
      <c r="K211" s="82">
        <f>SUMIFS(NHAP!$H:$H,NHAP!$D:$D,'BANG THAM CHIEU (2)'!E211,NHAP!$K:$K,'BANG THAM CHIEU (2)'!$D$1)</f>
        <v>0</v>
      </c>
      <c r="L211" s="82">
        <f>SUMIFS('IC21'!$H:$H,'IC21'!$G:$G,'BANG THAM CHIEU (2)'!E211,'IC21'!$R:$R,'BANG THAM CHIEU (2)'!$D$1)</f>
        <v>0</v>
      </c>
      <c r="M211" s="83">
        <f t="shared" si="13"/>
        <v>0</v>
      </c>
      <c r="N211" s="84">
        <f>SUMIF('IC238-Cuoi ky'!$E:$E,'BANG THAM CHIEU (2)'!E211,'IC238-Cuoi ky'!$H:$H)</f>
        <v>0</v>
      </c>
      <c r="O211" s="83">
        <f t="shared" si="14"/>
        <v>0</v>
      </c>
      <c r="Q211" s="86">
        <f t="shared" si="15"/>
        <v>0</v>
      </c>
      <c r="R211" s="71">
        <v>2</v>
      </c>
      <c r="S211" s="51">
        <f>VLOOKUP(E211,[1]IC238!$E$133:$I$3808,5,0)</f>
        <v>2</v>
      </c>
      <c r="T211" s="40" t="str">
        <f>VLOOKUP(B211,[1]IC238!$E$133:$F$3808,2,0)</f>
        <v>Dây hơi ф 10 hiệu PumQ màu trắng cuộn 100m</v>
      </c>
    </row>
    <row r="212" spans="1:20" x14ac:dyDescent="0.25">
      <c r="A212" s="75">
        <f t="shared" si="12"/>
        <v>209</v>
      </c>
      <c r="B212" s="87" t="s">
        <v>735</v>
      </c>
      <c r="C212" s="77" t="s">
        <v>2438</v>
      </c>
      <c r="D212" s="78" t="s">
        <v>1570</v>
      </c>
      <c r="E212" s="87" t="s">
        <v>735</v>
      </c>
      <c r="F212" s="89">
        <v>60000</v>
      </c>
      <c r="G212" s="90" t="s">
        <v>968</v>
      </c>
      <c r="H212" s="78" t="s">
        <v>1043</v>
      </c>
      <c r="I212" s="78" t="s">
        <v>1207</v>
      </c>
      <c r="J212" s="78">
        <f>IFERROR(VLOOKUP(E212,'IC238-Dau ky'!E:H,4,0),0)</f>
        <v>2</v>
      </c>
      <c r="K212" s="82">
        <f>SUMIFS(NHAP!$H:$H,NHAP!$D:$D,'BANG THAM CHIEU (2)'!E212,NHAP!$K:$K,'BANG THAM CHIEU (2)'!$D$1)</f>
        <v>0</v>
      </c>
      <c r="L212" s="82">
        <f>SUMIFS('IC21'!$H:$H,'IC21'!$G:$G,'BANG THAM CHIEU (2)'!E212,'IC21'!$R:$R,'BANG THAM CHIEU (2)'!$D$1)</f>
        <v>0</v>
      </c>
      <c r="M212" s="83">
        <f t="shared" si="13"/>
        <v>2</v>
      </c>
      <c r="N212" s="84">
        <f>SUMIF('IC238-Cuoi ky'!$E:$E,'BANG THAM CHIEU (2)'!E212,'IC238-Cuoi ky'!$H:$H)</f>
        <v>2</v>
      </c>
      <c r="O212" s="83">
        <f t="shared" si="14"/>
        <v>0</v>
      </c>
      <c r="Q212" s="86">
        <f t="shared" si="15"/>
        <v>-2</v>
      </c>
      <c r="R212" s="71">
        <v>5</v>
      </c>
      <c r="S212" s="51">
        <f>VLOOKUP(E212,[1]IC238!$E$133:$I$3808,5,0)</f>
        <v>5</v>
      </c>
      <c r="T212" s="40" t="str">
        <f>VLOOKUP(B212,[1]IC238!$E$133:$F$3808,2,0)</f>
        <v>Keo dán nhựa PVC - hộp 0.5kg</v>
      </c>
    </row>
    <row r="213" spans="1:20" x14ac:dyDescent="0.25">
      <c r="A213" s="75">
        <f t="shared" si="12"/>
        <v>210</v>
      </c>
      <c r="B213" s="87" t="s">
        <v>736</v>
      </c>
      <c r="C213" s="77" t="s">
        <v>525</v>
      </c>
      <c r="D213" s="78" t="s">
        <v>1517</v>
      </c>
      <c r="E213" s="87" t="s">
        <v>736</v>
      </c>
      <c r="F213" s="89">
        <v>95000</v>
      </c>
      <c r="G213" s="90" t="s">
        <v>968</v>
      </c>
      <c r="H213" s="78" t="s">
        <v>1044</v>
      </c>
      <c r="I213" s="78" t="s">
        <v>1206</v>
      </c>
      <c r="J213" s="78">
        <f>IFERROR(VLOOKUP(E213,'IC238-Dau ky'!E:H,4,0),0)</f>
        <v>1</v>
      </c>
      <c r="K213" s="82">
        <f>SUMIFS(NHAP!$H:$H,NHAP!$D:$D,'BANG THAM CHIEU (2)'!E213,NHAP!$K:$K,'BANG THAM CHIEU (2)'!$D$1)</f>
        <v>0</v>
      </c>
      <c r="L213" s="82">
        <f>SUMIFS('IC21'!$H:$H,'IC21'!$G:$G,'BANG THAM CHIEU (2)'!E213,'IC21'!$R:$R,'BANG THAM CHIEU (2)'!$D$1)</f>
        <v>0</v>
      </c>
      <c r="M213" s="83">
        <f t="shared" si="13"/>
        <v>1</v>
      </c>
      <c r="N213" s="84">
        <f>SUMIF('IC238-Cuoi ky'!$E:$E,'BANG THAM CHIEU (2)'!E213,'IC238-Cuoi ky'!$H:$H)</f>
        <v>1</v>
      </c>
      <c r="O213" s="83">
        <f t="shared" si="14"/>
        <v>0</v>
      </c>
      <c r="Q213" s="86">
        <f t="shared" si="15"/>
        <v>-1</v>
      </c>
      <c r="R213" s="71">
        <v>0</v>
      </c>
      <c r="S213" s="51" t="e">
        <f>VLOOKUP(E213,[1]IC238!$E$133:$I$3808,5,0)</f>
        <v>#N/A</v>
      </c>
      <c r="T213" s="40" t="e">
        <f>VLOOKUP(B213,[1]IC238!$E$133:$F$3808,2,0)</f>
        <v>#N/A</v>
      </c>
    </row>
    <row r="214" spans="1:20" x14ac:dyDescent="0.25">
      <c r="A214" s="75">
        <f t="shared" si="12"/>
        <v>211</v>
      </c>
      <c r="B214" s="87" t="s">
        <v>737</v>
      </c>
      <c r="C214" s="77" t="s">
        <v>1476</v>
      </c>
      <c r="D214" s="78" t="s">
        <v>1570</v>
      </c>
      <c r="E214" s="87" t="s">
        <v>737</v>
      </c>
      <c r="F214" s="89">
        <v>80000</v>
      </c>
      <c r="G214" s="90" t="s">
        <v>968</v>
      </c>
      <c r="H214" s="78" t="s">
        <v>1045</v>
      </c>
      <c r="I214" s="78" t="s">
        <v>450</v>
      </c>
      <c r="J214" s="78">
        <f>IFERROR(VLOOKUP(E214,'IC238-Dau ky'!E:H,4,0),0)</f>
        <v>13</v>
      </c>
      <c r="K214" s="82">
        <f>SUMIFS(NHAP!$H:$H,NHAP!$D:$D,'BANG THAM CHIEU (2)'!E214,NHAP!$K:$K,'BANG THAM CHIEU (2)'!$D$1)</f>
        <v>0</v>
      </c>
      <c r="L214" s="82">
        <f>SUMIFS('IC21'!$H:$H,'IC21'!$G:$G,'BANG THAM CHIEU (2)'!E214,'IC21'!$R:$R,'BANG THAM CHIEU (2)'!$D$1)</f>
        <v>0</v>
      </c>
      <c r="M214" s="83">
        <f t="shared" si="13"/>
        <v>13</v>
      </c>
      <c r="N214" s="84">
        <f>SUMIF('IC238-Cuoi ky'!$E:$E,'BANG THAM CHIEU (2)'!E214,'IC238-Cuoi ky'!$H:$H)</f>
        <v>13</v>
      </c>
      <c r="O214" s="83">
        <f t="shared" si="14"/>
        <v>0</v>
      </c>
      <c r="Q214" s="86">
        <f t="shared" si="15"/>
        <v>-13</v>
      </c>
      <c r="R214" s="71">
        <v>0</v>
      </c>
      <c r="S214" s="51" t="e">
        <f>VLOOKUP(E214,[1]IC238!$E$133:$I$3808,5,0)</f>
        <v>#N/A</v>
      </c>
      <c r="T214" s="40" t="e">
        <f>VLOOKUP(B214,[1]IC238!$E$133:$F$3808,2,0)</f>
        <v>#N/A</v>
      </c>
    </row>
    <row r="215" spans="1:20" x14ac:dyDescent="0.25">
      <c r="A215" s="75">
        <f t="shared" si="12"/>
        <v>212</v>
      </c>
      <c r="B215" s="87" t="s">
        <v>738</v>
      </c>
      <c r="C215" s="77" t="s">
        <v>1506</v>
      </c>
      <c r="D215" s="78" t="s">
        <v>1570</v>
      </c>
      <c r="E215" s="87" t="s">
        <v>738</v>
      </c>
      <c r="F215" s="89">
        <v>65000</v>
      </c>
      <c r="G215" s="90" t="s">
        <v>10</v>
      </c>
      <c r="H215" s="78" t="s">
        <v>1046</v>
      </c>
      <c r="I215" s="78" t="s">
        <v>450</v>
      </c>
      <c r="J215" s="78">
        <f>IFERROR(VLOOKUP(E215,'IC238-Dau ky'!E:H,4,0),0)</f>
        <v>9</v>
      </c>
      <c r="K215" s="82">
        <f>SUMIFS(NHAP!$H:$H,NHAP!$D:$D,'BANG THAM CHIEU (2)'!E215,NHAP!$K:$K,'BANG THAM CHIEU (2)'!$D$1)</f>
        <v>0</v>
      </c>
      <c r="L215" s="82">
        <f>SUMIFS('IC21'!$H:$H,'IC21'!$G:$G,'BANG THAM CHIEU (2)'!E215,'IC21'!$R:$R,'BANG THAM CHIEU (2)'!$D$1)</f>
        <v>0</v>
      </c>
      <c r="M215" s="83">
        <f t="shared" si="13"/>
        <v>9</v>
      </c>
      <c r="N215" s="84">
        <f>SUMIF('IC238-Cuoi ky'!$E:$E,'BANG THAM CHIEU (2)'!E215,'IC238-Cuoi ky'!$H:$H)</f>
        <v>9</v>
      </c>
      <c r="O215" s="83">
        <f t="shared" si="14"/>
        <v>0</v>
      </c>
      <c r="Q215" s="86">
        <f t="shared" si="15"/>
        <v>-9</v>
      </c>
      <c r="R215" s="71">
        <v>3</v>
      </c>
      <c r="S215" s="51">
        <f>VLOOKUP(E215,[1]IC238!$E$133:$I$3808,5,0)</f>
        <v>3</v>
      </c>
      <c r="T215" s="40" t="str">
        <f>VLOOKUP(B215,[1]IC238!$E$133:$F$3808,2,0)</f>
        <v>Mở bò Golden Pearl hộp 0.5kg</v>
      </c>
    </row>
    <row r="216" spans="1:20" x14ac:dyDescent="0.25">
      <c r="A216" s="75">
        <f t="shared" si="12"/>
        <v>213</v>
      </c>
      <c r="B216" s="101" t="s">
        <v>739</v>
      </c>
      <c r="C216" s="88" t="s">
        <v>1604</v>
      </c>
      <c r="D216" s="78" t="s">
        <v>1597</v>
      </c>
      <c r="E216" s="101" t="s">
        <v>739</v>
      </c>
      <c r="F216" s="89">
        <v>8500</v>
      </c>
      <c r="G216" s="90" t="s">
        <v>304</v>
      </c>
      <c r="H216" s="78" t="s">
        <v>1047</v>
      </c>
      <c r="I216" s="78" t="s">
        <v>1205</v>
      </c>
      <c r="J216" s="78">
        <f>IFERROR(VLOOKUP(E216,'IC238-Dau ky'!E:H,4,0),0)</f>
        <v>0</v>
      </c>
      <c r="K216" s="82">
        <f>SUMIFS(NHAP!$H:$H,NHAP!$D:$D,'BANG THAM CHIEU (2)'!E216,NHAP!$K:$K,'BANG THAM CHIEU (2)'!$D$1)</f>
        <v>0</v>
      </c>
      <c r="L216" s="82">
        <f>SUMIFS('IC21'!$H:$H,'IC21'!$G:$G,'BANG THAM CHIEU (2)'!E216,'IC21'!$R:$R,'BANG THAM CHIEU (2)'!$D$1)</f>
        <v>0</v>
      </c>
      <c r="M216" s="83">
        <f t="shared" si="13"/>
        <v>0</v>
      </c>
      <c r="N216" s="84">
        <f>SUMIF('IC238-Cuoi ky'!$E:$E,'BANG THAM CHIEU (2)'!E216,'IC238-Cuoi ky'!$H:$H)</f>
        <v>0</v>
      </c>
      <c r="O216" s="83">
        <f t="shared" si="14"/>
        <v>0</v>
      </c>
      <c r="Q216" s="86">
        <f t="shared" si="15"/>
        <v>0</v>
      </c>
      <c r="R216" s="71">
        <v>1</v>
      </c>
      <c r="S216" s="51">
        <f>VLOOKUP(E216,[1]IC238!$E$133:$I$3808,5,0)</f>
        <v>1</v>
      </c>
      <c r="T216" s="40" t="str">
        <f>VLOOKUP(B216,[1]IC238!$E$133:$F$3808,2,0)</f>
        <v>Dây hơi ф 8 hiệu PumQ màu trắng cuộn 100m</v>
      </c>
    </row>
    <row r="217" spans="1:20" x14ac:dyDescent="0.25">
      <c r="A217" s="75">
        <f t="shared" si="12"/>
        <v>214</v>
      </c>
      <c r="B217" s="87" t="s">
        <v>740</v>
      </c>
      <c r="C217" s="88" t="s">
        <v>2439</v>
      </c>
      <c r="D217" s="78" t="s">
        <v>1599</v>
      </c>
      <c r="E217" s="87" t="s">
        <v>740</v>
      </c>
      <c r="F217" s="89">
        <v>150000</v>
      </c>
      <c r="G217" s="90" t="s">
        <v>303</v>
      </c>
      <c r="H217" s="78" t="s">
        <v>1048</v>
      </c>
      <c r="I217" s="78" t="s">
        <v>453</v>
      </c>
      <c r="J217" s="78">
        <f>IFERROR(VLOOKUP(E217,'IC238-Dau ky'!E:H,4,0),0)</f>
        <v>1</v>
      </c>
      <c r="K217" s="82">
        <f>SUMIFS(NHAP!$H:$H,NHAP!$D:$D,'BANG THAM CHIEU (2)'!E217,NHAP!$K:$K,'BANG THAM CHIEU (2)'!$D$1)</f>
        <v>0</v>
      </c>
      <c r="L217" s="82">
        <f>SUMIFS('IC21'!$H:$H,'IC21'!$G:$G,'BANG THAM CHIEU (2)'!E217,'IC21'!$R:$R,'BANG THAM CHIEU (2)'!$D$1)</f>
        <v>0</v>
      </c>
      <c r="M217" s="83">
        <f t="shared" si="13"/>
        <v>1</v>
      </c>
      <c r="N217" s="84">
        <f>SUMIF('IC238-Cuoi ky'!$E:$E,'BANG THAM CHIEU (2)'!E217,'IC238-Cuoi ky'!$H:$H)</f>
        <v>1</v>
      </c>
      <c r="O217" s="83">
        <f t="shared" si="14"/>
        <v>0</v>
      </c>
      <c r="Q217" s="86">
        <f t="shared" si="15"/>
        <v>-1</v>
      </c>
      <c r="R217" s="71">
        <v>2</v>
      </c>
      <c r="S217" s="51">
        <f>VLOOKUP(E217,[1]IC238!$E$133:$I$3808,5,0)</f>
        <v>2</v>
      </c>
      <c r="T217" s="40" t="str">
        <f>VLOOKUP(B217,[1]IC238!$E$133:$F$3808,2,0)</f>
        <v>Ruột gà SP hiệu Sino φ 20 SP9020CM (cuộn 50 mét)</v>
      </c>
    </row>
    <row r="218" spans="1:20" x14ac:dyDescent="0.25">
      <c r="A218" s="75">
        <f t="shared" si="12"/>
        <v>215</v>
      </c>
      <c r="B218" s="87" t="s">
        <v>741</v>
      </c>
      <c r="C218" s="88" t="s">
        <v>1562</v>
      </c>
      <c r="D218" s="78" t="s">
        <v>1557</v>
      </c>
      <c r="E218" s="87" t="s">
        <v>741</v>
      </c>
      <c r="F218" s="89"/>
      <c r="G218" s="90" t="s">
        <v>304</v>
      </c>
      <c r="H218" s="78" t="s">
        <v>1049</v>
      </c>
      <c r="I218" s="78" t="s">
        <v>448</v>
      </c>
      <c r="J218" s="78">
        <f>IFERROR(VLOOKUP(E218,'IC238-Dau ky'!E:H,4,0),0)</f>
        <v>0</v>
      </c>
      <c r="K218" s="82">
        <f>SUMIFS(NHAP!$H:$H,NHAP!$D:$D,'BANG THAM CHIEU (2)'!E218,NHAP!$K:$K,'BANG THAM CHIEU (2)'!$D$1)</f>
        <v>0</v>
      </c>
      <c r="L218" s="82">
        <f>SUMIFS('IC21'!$H:$H,'IC21'!$G:$G,'BANG THAM CHIEU (2)'!E218,'IC21'!$R:$R,'BANG THAM CHIEU (2)'!$D$1)</f>
        <v>0</v>
      </c>
      <c r="M218" s="83">
        <f t="shared" si="13"/>
        <v>0</v>
      </c>
      <c r="N218" s="84">
        <f>SUMIF('IC238-Cuoi ky'!$E:$E,'BANG THAM CHIEU (2)'!E218,'IC238-Cuoi ky'!$H:$H)</f>
        <v>0</v>
      </c>
      <c r="O218" s="83">
        <f t="shared" si="14"/>
        <v>0</v>
      </c>
      <c r="Q218" s="86">
        <f t="shared" si="15"/>
        <v>0</v>
      </c>
      <c r="R218" s="71">
        <v>8</v>
      </c>
      <c r="S218" s="51">
        <f>VLOOKUP(E218,[1]IC238!$E$133:$I$3808,5,0)</f>
        <v>8</v>
      </c>
      <c r="T218" s="40" t="str">
        <f>VLOOKUP(B218,[1]IC238!$E$133:$F$3808,2,0)</f>
        <v>Nút siết nhựa PG 9</v>
      </c>
    </row>
    <row r="219" spans="1:20" x14ac:dyDescent="0.25">
      <c r="A219" s="75">
        <f t="shared" si="12"/>
        <v>216</v>
      </c>
      <c r="B219" s="87" t="s">
        <v>742</v>
      </c>
      <c r="C219" s="88" t="s">
        <v>530</v>
      </c>
      <c r="D219" s="78" t="s">
        <v>1557</v>
      </c>
      <c r="E219" s="87" t="s">
        <v>742</v>
      </c>
      <c r="F219" s="89"/>
      <c r="G219" s="90" t="s">
        <v>304</v>
      </c>
      <c r="H219" s="78" t="s">
        <v>1050</v>
      </c>
      <c r="I219" s="78" t="s">
        <v>448</v>
      </c>
      <c r="J219" s="78">
        <f>IFERROR(VLOOKUP(E219,'IC238-Dau ky'!E:H,4,0),0)</f>
        <v>0</v>
      </c>
      <c r="K219" s="82">
        <f>SUMIFS(NHAP!$H:$H,NHAP!$D:$D,'BANG THAM CHIEU (2)'!E219,NHAP!$K:$K,'BANG THAM CHIEU (2)'!$D$1)</f>
        <v>0</v>
      </c>
      <c r="L219" s="82">
        <f>SUMIFS('IC21'!$H:$H,'IC21'!$G:$G,'BANG THAM CHIEU (2)'!E219,'IC21'!$R:$R,'BANG THAM CHIEU (2)'!$D$1)</f>
        <v>0</v>
      </c>
      <c r="M219" s="83">
        <f t="shared" si="13"/>
        <v>0</v>
      </c>
      <c r="N219" s="84">
        <f>SUMIF('IC238-Cuoi ky'!$E:$E,'BANG THAM CHIEU (2)'!E219,'IC238-Cuoi ky'!$H:$H)</f>
        <v>0</v>
      </c>
      <c r="O219" s="83">
        <f t="shared" si="14"/>
        <v>0</v>
      </c>
      <c r="Q219" s="86">
        <f t="shared" si="15"/>
        <v>0</v>
      </c>
      <c r="R219" s="71">
        <v>10</v>
      </c>
      <c r="S219" s="51">
        <f>VLOOKUP(E219,[1]IC238!$E$133:$I$3808,5,0)</f>
        <v>10</v>
      </c>
      <c r="T219" s="40" t="str">
        <f>VLOOKUP(B219,[1]IC238!$E$133:$F$3808,2,0)</f>
        <v>Nút siết nhựa  PG 11</v>
      </c>
    </row>
    <row r="220" spans="1:20" x14ac:dyDescent="0.25">
      <c r="A220" s="75">
        <f t="shared" si="12"/>
        <v>217</v>
      </c>
      <c r="B220" s="87" t="s">
        <v>743</v>
      </c>
      <c r="C220" s="88" t="s">
        <v>531</v>
      </c>
      <c r="D220" s="78" t="s">
        <v>1557</v>
      </c>
      <c r="E220" s="87" t="s">
        <v>743</v>
      </c>
      <c r="F220" s="89"/>
      <c r="G220" s="90" t="s">
        <v>304</v>
      </c>
      <c r="H220" s="78" t="s">
        <v>1051</v>
      </c>
      <c r="I220" s="78" t="s">
        <v>448</v>
      </c>
      <c r="J220" s="78">
        <f>IFERROR(VLOOKUP(E220,'IC238-Dau ky'!E:H,4,0),0)</f>
        <v>0</v>
      </c>
      <c r="K220" s="82">
        <f>SUMIFS(NHAP!$H:$H,NHAP!$D:$D,'BANG THAM CHIEU (2)'!E220,NHAP!$K:$K,'BANG THAM CHIEU (2)'!$D$1)</f>
        <v>0</v>
      </c>
      <c r="L220" s="82">
        <f>SUMIFS('IC21'!$H:$H,'IC21'!$G:$G,'BANG THAM CHIEU (2)'!E220,'IC21'!$R:$R,'BANG THAM CHIEU (2)'!$D$1)</f>
        <v>0</v>
      </c>
      <c r="M220" s="83">
        <f t="shared" si="13"/>
        <v>0</v>
      </c>
      <c r="N220" s="84">
        <f>SUMIF('IC238-Cuoi ky'!$E:$E,'BANG THAM CHIEU (2)'!E220,'IC238-Cuoi ky'!$H:$H)</f>
        <v>0</v>
      </c>
      <c r="O220" s="83">
        <f t="shared" si="14"/>
        <v>0</v>
      </c>
      <c r="Q220" s="86">
        <f t="shared" si="15"/>
        <v>0</v>
      </c>
      <c r="R220" s="71">
        <v>10</v>
      </c>
      <c r="S220" s="51">
        <f>VLOOKUP(E220,[1]IC238!$E$133:$I$3808,5,0)</f>
        <v>10</v>
      </c>
      <c r="T220" s="40" t="str">
        <f>VLOOKUP(B220,[1]IC238!$E$133:$F$3808,2,0)</f>
        <v>Nút siết nhựa PG 13,5</v>
      </c>
    </row>
    <row r="221" spans="1:20" x14ac:dyDescent="0.25">
      <c r="A221" s="75">
        <f t="shared" si="12"/>
        <v>218</v>
      </c>
      <c r="B221" s="87" t="s">
        <v>744</v>
      </c>
      <c r="C221" s="88" t="s">
        <v>1558</v>
      </c>
      <c r="D221" s="78" t="s">
        <v>1557</v>
      </c>
      <c r="E221" s="87" t="s">
        <v>744</v>
      </c>
      <c r="F221" s="89"/>
      <c r="G221" s="90" t="s">
        <v>304</v>
      </c>
      <c r="H221" s="78" t="s">
        <v>1052</v>
      </c>
      <c r="I221" s="78" t="s">
        <v>448</v>
      </c>
      <c r="J221" s="78">
        <f>IFERROR(VLOOKUP(E221,'IC238-Dau ky'!E:H,4,0),0)</f>
        <v>0</v>
      </c>
      <c r="K221" s="82">
        <f>SUMIFS(NHAP!$H:$H,NHAP!$D:$D,'BANG THAM CHIEU (2)'!E221,NHAP!$K:$K,'BANG THAM CHIEU (2)'!$D$1)</f>
        <v>0</v>
      </c>
      <c r="L221" s="82">
        <f>SUMIFS('IC21'!$H:$H,'IC21'!$G:$G,'BANG THAM CHIEU (2)'!E221,'IC21'!$R:$R,'BANG THAM CHIEU (2)'!$D$1)</f>
        <v>0</v>
      </c>
      <c r="M221" s="83">
        <f t="shared" si="13"/>
        <v>0</v>
      </c>
      <c r="N221" s="84">
        <f>SUMIF('IC238-Cuoi ky'!$E:$E,'BANG THAM CHIEU (2)'!E221,'IC238-Cuoi ky'!$H:$H)</f>
        <v>0</v>
      </c>
      <c r="O221" s="83">
        <f t="shared" si="14"/>
        <v>0</v>
      </c>
      <c r="Q221" s="86">
        <f t="shared" si="15"/>
        <v>0</v>
      </c>
      <c r="R221" s="71">
        <v>10</v>
      </c>
      <c r="S221" s="51">
        <f>VLOOKUP(E221,[1]IC238!$E$133:$I$3808,5,0)</f>
        <v>10</v>
      </c>
      <c r="T221" s="40" t="str">
        <f>VLOOKUP(B221,[1]IC238!$E$133:$F$3808,2,0)</f>
        <v>Nút siết nhựa PG  16</v>
      </c>
    </row>
    <row r="222" spans="1:20" x14ac:dyDescent="0.25">
      <c r="A222" s="75">
        <f t="shared" si="12"/>
        <v>219</v>
      </c>
      <c r="B222" s="87" t="s">
        <v>745</v>
      </c>
      <c r="C222" s="88" t="s">
        <v>1559</v>
      </c>
      <c r="D222" s="78" t="s">
        <v>1557</v>
      </c>
      <c r="E222" s="87" t="s">
        <v>745</v>
      </c>
      <c r="F222" s="89"/>
      <c r="G222" s="90" t="s">
        <v>304</v>
      </c>
      <c r="H222" s="78" t="s">
        <v>1053</v>
      </c>
      <c r="I222" s="78" t="s">
        <v>448</v>
      </c>
      <c r="J222" s="78">
        <f>IFERROR(VLOOKUP(E222,'IC238-Dau ky'!E:H,4,0),0)</f>
        <v>0</v>
      </c>
      <c r="K222" s="82">
        <f>SUMIFS(NHAP!$H:$H,NHAP!$D:$D,'BANG THAM CHIEU (2)'!E222,NHAP!$K:$K,'BANG THAM CHIEU (2)'!$D$1)</f>
        <v>0</v>
      </c>
      <c r="L222" s="82">
        <f>SUMIFS('IC21'!$H:$H,'IC21'!$G:$G,'BANG THAM CHIEU (2)'!E222,'IC21'!$R:$R,'BANG THAM CHIEU (2)'!$D$1)</f>
        <v>0</v>
      </c>
      <c r="M222" s="83">
        <f t="shared" si="13"/>
        <v>0</v>
      </c>
      <c r="N222" s="84">
        <f>SUMIF('IC238-Cuoi ky'!$E:$E,'BANG THAM CHIEU (2)'!E222,'IC238-Cuoi ky'!$H:$H)</f>
        <v>0</v>
      </c>
      <c r="O222" s="83">
        <f t="shared" si="14"/>
        <v>0</v>
      </c>
      <c r="Q222" s="86">
        <f t="shared" si="15"/>
        <v>0</v>
      </c>
      <c r="R222" s="71">
        <v>10</v>
      </c>
      <c r="S222" s="51">
        <f>VLOOKUP(E222,[1]IC238!$E$133:$I$3808,5,0)</f>
        <v>10</v>
      </c>
      <c r="T222" s="40" t="str">
        <f>VLOOKUP(B222,[1]IC238!$E$133:$F$3808,2,0)</f>
        <v>Nút siết nhựa PG  21</v>
      </c>
    </row>
    <row r="223" spans="1:20" x14ac:dyDescent="0.25">
      <c r="A223" s="75">
        <f t="shared" si="12"/>
        <v>220</v>
      </c>
      <c r="B223" s="87" t="s">
        <v>746</v>
      </c>
      <c r="C223" s="88" t="s">
        <v>1560</v>
      </c>
      <c r="D223" s="78" t="s">
        <v>1557</v>
      </c>
      <c r="E223" s="87" t="s">
        <v>746</v>
      </c>
      <c r="F223" s="89"/>
      <c r="G223" s="90" t="s">
        <v>304</v>
      </c>
      <c r="H223" s="78" t="s">
        <v>1054</v>
      </c>
      <c r="I223" s="78" t="s">
        <v>448</v>
      </c>
      <c r="J223" s="78">
        <f>IFERROR(VLOOKUP(E223,'IC238-Dau ky'!E:H,4,0),0)</f>
        <v>0</v>
      </c>
      <c r="K223" s="82">
        <f>SUMIFS(NHAP!$H:$H,NHAP!$D:$D,'BANG THAM CHIEU (2)'!E223,NHAP!$K:$K,'BANG THAM CHIEU (2)'!$D$1)</f>
        <v>0</v>
      </c>
      <c r="L223" s="82">
        <f>SUMIFS('IC21'!$H:$H,'IC21'!$G:$G,'BANG THAM CHIEU (2)'!E223,'IC21'!$R:$R,'BANG THAM CHIEU (2)'!$D$1)</f>
        <v>0</v>
      </c>
      <c r="M223" s="83">
        <f t="shared" si="13"/>
        <v>0</v>
      </c>
      <c r="N223" s="84">
        <f>SUMIF('IC238-Cuoi ky'!$E:$E,'BANG THAM CHIEU (2)'!E223,'IC238-Cuoi ky'!$H:$H)</f>
        <v>0</v>
      </c>
      <c r="O223" s="83">
        <f t="shared" si="14"/>
        <v>0</v>
      </c>
      <c r="Q223" s="86">
        <f t="shared" si="15"/>
        <v>0</v>
      </c>
      <c r="R223" s="71">
        <v>10</v>
      </c>
      <c r="S223" s="51">
        <f>VLOOKUP(E223,[1]IC238!$E$133:$I$3808,5,0)</f>
        <v>10</v>
      </c>
      <c r="T223" s="40" t="str">
        <f>VLOOKUP(B223,[1]IC238!$E$133:$F$3808,2,0)</f>
        <v>Nút siết nhựa PG  25</v>
      </c>
    </row>
    <row r="224" spans="1:20" x14ac:dyDescent="0.25">
      <c r="A224" s="75">
        <f t="shared" si="12"/>
        <v>221</v>
      </c>
      <c r="B224" s="87" t="s">
        <v>747</v>
      </c>
      <c r="C224" s="88" t="s">
        <v>1561</v>
      </c>
      <c r="D224" s="78" t="s">
        <v>1557</v>
      </c>
      <c r="E224" s="87" t="s">
        <v>747</v>
      </c>
      <c r="F224" s="89"/>
      <c r="G224" s="90" t="s">
        <v>304</v>
      </c>
      <c r="H224" s="78" t="s">
        <v>1055</v>
      </c>
      <c r="I224" s="78" t="s">
        <v>448</v>
      </c>
      <c r="J224" s="78">
        <f>IFERROR(VLOOKUP(E224,'IC238-Dau ky'!E:H,4,0),0)</f>
        <v>0</v>
      </c>
      <c r="K224" s="82">
        <f>SUMIFS(NHAP!$H:$H,NHAP!$D:$D,'BANG THAM CHIEU (2)'!E224,NHAP!$K:$K,'BANG THAM CHIEU (2)'!$D$1)</f>
        <v>0</v>
      </c>
      <c r="L224" s="82">
        <f>SUMIFS('IC21'!$H:$H,'IC21'!$G:$G,'BANG THAM CHIEU (2)'!E224,'IC21'!$R:$R,'BANG THAM CHIEU (2)'!$D$1)</f>
        <v>0</v>
      </c>
      <c r="M224" s="83">
        <f t="shared" si="13"/>
        <v>0</v>
      </c>
      <c r="N224" s="84">
        <f>SUMIF('IC238-Cuoi ky'!$E:$E,'BANG THAM CHIEU (2)'!E224,'IC238-Cuoi ky'!$H:$H)</f>
        <v>0</v>
      </c>
      <c r="O224" s="83">
        <f t="shared" si="14"/>
        <v>0</v>
      </c>
      <c r="Q224" s="86">
        <f t="shared" si="15"/>
        <v>0</v>
      </c>
      <c r="R224" s="71">
        <v>10</v>
      </c>
      <c r="S224" s="51">
        <f>VLOOKUP(E224,[1]IC238!$E$133:$I$3808,5,0)</f>
        <v>10</v>
      </c>
      <c r="T224" s="40" t="str">
        <f>VLOOKUP(B224,[1]IC238!$E$133:$F$3808,2,0)</f>
        <v>Nút siết nhựa PG  29</v>
      </c>
    </row>
    <row r="225" spans="1:20" x14ac:dyDescent="0.25">
      <c r="A225" s="75">
        <f t="shared" si="12"/>
        <v>222</v>
      </c>
      <c r="B225" s="87" t="s">
        <v>748</v>
      </c>
      <c r="C225" s="88" t="s">
        <v>536</v>
      </c>
      <c r="D225" s="78" t="s">
        <v>1557</v>
      </c>
      <c r="E225" s="87" t="s">
        <v>748</v>
      </c>
      <c r="F225" s="89"/>
      <c r="G225" s="90" t="s">
        <v>304</v>
      </c>
      <c r="H225" s="78" t="s">
        <v>1056</v>
      </c>
      <c r="I225" s="78" t="s">
        <v>1205</v>
      </c>
      <c r="J225" s="78">
        <f>IFERROR(VLOOKUP(E225,'IC238-Dau ky'!E:H,4,0),0)</f>
        <v>0</v>
      </c>
      <c r="K225" s="82">
        <f>SUMIFS(NHAP!$H:$H,NHAP!$D:$D,'BANG THAM CHIEU (2)'!E225,NHAP!$K:$K,'BANG THAM CHIEU (2)'!$D$1)</f>
        <v>0</v>
      </c>
      <c r="L225" s="82">
        <f>SUMIFS('IC21'!$H:$H,'IC21'!$G:$G,'BANG THAM CHIEU (2)'!E225,'IC21'!$R:$R,'BANG THAM CHIEU (2)'!$D$1)</f>
        <v>0</v>
      </c>
      <c r="M225" s="83">
        <f t="shared" si="13"/>
        <v>0</v>
      </c>
      <c r="N225" s="84">
        <f>SUMIF('IC238-Cuoi ky'!$E:$E,'BANG THAM CHIEU (2)'!E225,'IC238-Cuoi ky'!$H:$H)</f>
        <v>0</v>
      </c>
      <c r="O225" s="83">
        <f t="shared" si="14"/>
        <v>0</v>
      </c>
      <c r="Q225" s="86">
        <f t="shared" si="15"/>
        <v>0</v>
      </c>
      <c r="R225" s="71">
        <v>15</v>
      </c>
      <c r="S225" s="51">
        <f>VLOOKUP(E225,[1]IC238!$E$133:$I$3808,5,0)</f>
        <v>15</v>
      </c>
      <c r="T225" s="40" t="str">
        <f>VLOOKUP(B225,[1]IC238!$E$133:$F$3808,2,0)</f>
        <v>Ruột gà kẽm ф 40,2</v>
      </c>
    </row>
    <row r="226" spans="1:20" x14ac:dyDescent="0.25">
      <c r="A226" s="75">
        <f t="shared" si="12"/>
        <v>223</v>
      </c>
      <c r="B226" s="87" t="s">
        <v>749</v>
      </c>
      <c r="C226" s="88" t="s">
        <v>537</v>
      </c>
      <c r="D226" s="78" t="s">
        <v>1557</v>
      </c>
      <c r="E226" s="87" t="s">
        <v>749</v>
      </c>
      <c r="F226" s="89"/>
      <c r="G226" s="90" t="s">
        <v>304</v>
      </c>
      <c r="H226" s="78" t="s">
        <v>1057</v>
      </c>
      <c r="I226" s="78" t="s">
        <v>1205</v>
      </c>
      <c r="J226" s="78">
        <f>IFERROR(VLOOKUP(E226,'IC238-Dau ky'!E:H,4,0),0)</f>
        <v>0</v>
      </c>
      <c r="K226" s="82">
        <f>SUMIFS(NHAP!$H:$H,NHAP!$D:$D,'BANG THAM CHIEU (2)'!E226,NHAP!$K:$K,'BANG THAM CHIEU (2)'!$D$1)</f>
        <v>0</v>
      </c>
      <c r="L226" s="82">
        <f>SUMIFS('IC21'!$H:$H,'IC21'!$G:$G,'BANG THAM CHIEU (2)'!E226,'IC21'!$R:$R,'BANG THAM CHIEU (2)'!$D$1)</f>
        <v>0</v>
      </c>
      <c r="M226" s="83">
        <f t="shared" si="13"/>
        <v>0</v>
      </c>
      <c r="N226" s="84">
        <f>SUMIF('IC238-Cuoi ky'!$E:$E,'BANG THAM CHIEU (2)'!E226,'IC238-Cuoi ky'!$H:$H)</f>
        <v>0</v>
      </c>
      <c r="O226" s="83">
        <f t="shared" si="14"/>
        <v>0</v>
      </c>
      <c r="Q226" s="86">
        <f t="shared" si="15"/>
        <v>0</v>
      </c>
      <c r="R226" s="71">
        <v>50</v>
      </c>
      <c r="S226" s="51">
        <f>VLOOKUP(E226,[1]IC238!$E$133:$I$3808,5,0)</f>
        <v>50</v>
      </c>
      <c r="T226" s="40" t="str">
        <f>VLOOKUP(B226,[1]IC238!$E$133:$F$3808,2,0)</f>
        <v>Ruột gà kẽm ф 27</v>
      </c>
    </row>
    <row r="227" spans="1:20" x14ac:dyDescent="0.25">
      <c r="A227" s="75">
        <f t="shared" si="12"/>
        <v>224</v>
      </c>
      <c r="B227" s="87" t="s">
        <v>750</v>
      </c>
      <c r="C227" s="88" t="s">
        <v>538</v>
      </c>
      <c r="D227" s="78" t="s">
        <v>1557</v>
      </c>
      <c r="E227" s="87" t="s">
        <v>750</v>
      </c>
      <c r="F227" s="89"/>
      <c r="G227" s="90" t="s">
        <v>304</v>
      </c>
      <c r="H227" s="78" t="s">
        <v>1058</v>
      </c>
      <c r="I227" s="78" t="s">
        <v>448</v>
      </c>
      <c r="J227" s="78">
        <f>IFERROR(VLOOKUP(E227,'IC238-Dau ky'!E:H,4,0),0)</f>
        <v>0</v>
      </c>
      <c r="K227" s="82">
        <f>SUMIFS(NHAP!$H:$H,NHAP!$D:$D,'BANG THAM CHIEU (2)'!E227,NHAP!$K:$K,'BANG THAM CHIEU (2)'!$D$1)</f>
        <v>0</v>
      </c>
      <c r="L227" s="82">
        <f>SUMIFS('IC21'!$H:$H,'IC21'!$G:$G,'BANG THAM CHIEU (2)'!E227,'IC21'!$R:$R,'BANG THAM CHIEU (2)'!$D$1)</f>
        <v>0</v>
      </c>
      <c r="M227" s="83">
        <f t="shared" si="13"/>
        <v>0</v>
      </c>
      <c r="N227" s="84">
        <f>SUMIF('IC238-Cuoi ky'!$E:$E,'BANG THAM CHIEU (2)'!E227,'IC238-Cuoi ky'!$H:$H)</f>
        <v>0</v>
      </c>
      <c r="O227" s="83">
        <f t="shared" si="14"/>
        <v>0</v>
      </c>
      <c r="Q227" s="86">
        <f t="shared" si="15"/>
        <v>0</v>
      </c>
      <c r="R227" s="71">
        <v>10</v>
      </c>
      <c r="S227" s="51">
        <f>VLOOKUP(E227,[1]IC238!$E$133:$I$3808,5,0)</f>
        <v>10</v>
      </c>
      <c r="T227" s="40" t="str">
        <f>VLOOKUP(B227,[1]IC238!$E$133:$F$3808,2,0)</f>
        <v>Nút siết kẽm φ 40,2</v>
      </c>
    </row>
    <row r="228" spans="1:20" x14ac:dyDescent="0.25">
      <c r="A228" s="75">
        <f t="shared" si="12"/>
        <v>225</v>
      </c>
      <c r="B228" s="87" t="s">
        <v>751</v>
      </c>
      <c r="C228" s="88" t="s">
        <v>539</v>
      </c>
      <c r="D228" s="78" t="s">
        <v>1557</v>
      </c>
      <c r="E228" s="87" t="s">
        <v>751</v>
      </c>
      <c r="F228" s="89"/>
      <c r="G228" s="90" t="s">
        <v>304</v>
      </c>
      <c r="H228" s="78" t="s">
        <v>1059</v>
      </c>
      <c r="I228" s="78" t="s">
        <v>448</v>
      </c>
      <c r="J228" s="78">
        <f>IFERROR(VLOOKUP(E228,'IC238-Dau ky'!E:H,4,0),0)</f>
        <v>0</v>
      </c>
      <c r="K228" s="82">
        <f>SUMIFS(NHAP!$H:$H,NHAP!$D:$D,'BANG THAM CHIEU (2)'!E228,NHAP!$K:$K,'BANG THAM CHIEU (2)'!$D$1)</f>
        <v>0</v>
      </c>
      <c r="L228" s="82">
        <f>SUMIFS('IC21'!$H:$H,'IC21'!$G:$G,'BANG THAM CHIEU (2)'!E228,'IC21'!$R:$R,'BANG THAM CHIEU (2)'!$D$1)</f>
        <v>0</v>
      </c>
      <c r="M228" s="83">
        <f t="shared" si="13"/>
        <v>0</v>
      </c>
      <c r="N228" s="84">
        <f>SUMIF('IC238-Cuoi ky'!$E:$E,'BANG THAM CHIEU (2)'!E228,'IC238-Cuoi ky'!$H:$H)</f>
        <v>0</v>
      </c>
      <c r="O228" s="83">
        <f t="shared" si="14"/>
        <v>0</v>
      </c>
      <c r="Q228" s="86">
        <f t="shared" si="15"/>
        <v>0</v>
      </c>
      <c r="R228" s="71">
        <v>10</v>
      </c>
      <c r="S228" s="51">
        <f>VLOOKUP(E228,[1]IC238!$E$133:$I$3808,5,0)</f>
        <v>10</v>
      </c>
      <c r="T228" s="40" t="str">
        <f>VLOOKUP(B228,[1]IC238!$E$133:$F$3808,2,0)</f>
        <v>Nút siết kẽm φ 27</v>
      </c>
    </row>
    <row r="229" spans="1:20" x14ac:dyDescent="0.25">
      <c r="A229" s="75">
        <f t="shared" si="12"/>
        <v>226</v>
      </c>
      <c r="B229" s="87" t="s">
        <v>752</v>
      </c>
      <c r="C229" s="88" t="s">
        <v>2437</v>
      </c>
      <c r="D229" s="78" t="s">
        <v>1599</v>
      </c>
      <c r="E229" s="87" t="s">
        <v>752</v>
      </c>
      <c r="F229" s="89">
        <v>175000</v>
      </c>
      <c r="G229" s="90" t="s">
        <v>304</v>
      </c>
      <c r="H229" s="78" t="s">
        <v>1060</v>
      </c>
      <c r="I229" s="78" t="s">
        <v>453</v>
      </c>
      <c r="J229" s="78">
        <f>IFERROR(VLOOKUP(E229,'IC238-Dau ky'!E:H,4,0),0)</f>
        <v>1</v>
      </c>
      <c r="K229" s="82">
        <f>SUMIFS(NHAP!$H:$H,NHAP!$D:$D,'BANG THAM CHIEU (2)'!E229,NHAP!$K:$K,'BANG THAM CHIEU (2)'!$D$1)</f>
        <v>0</v>
      </c>
      <c r="L229" s="82">
        <f>SUMIFS('IC21'!$H:$H,'IC21'!$G:$G,'BANG THAM CHIEU (2)'!E229,'IC21'!$R:$R,'BANG THAM CHIEU (2)'!$D$1)</f>
        <v>0</v>
      </c>
      <c r="M229" s="83">
        <f t="shared" si="13"/>
        <v>1</v>
      </c>
      <c r="N229" s="84">
        <f>SUMIF('IC238-Cuoi ky'!$E:$E,'BANG THAM CHIEU (2)'!E229,'IC238-Cuoi ky'!$H:$H)</f>
        <v>1</v>
      </c>
      <c r="O229" s="83">
        <f t="shared" si="14"/>
        <v>0</v>
      </c>
      <c r="Q229" s="86">
        <f t="shared" si="15"/>
        <v>-1</v>
      </c>
      <c r="R229" s="71">
        <v>3</v>
      </c>
      <c r="S229" s="51">
        <f>VLOOKUP(E229,[1]IC238!$E$133:$I$3808,5,0)</f>
        <v>3</v>
      </c>
      <c r="T229" s="40" t="str">
        <f>VLOOKUP(B229,[1]IC238!$E$133:$F$3808,2,0)</f>
        <v>Ruột gà SP hiệu Sino φ 25 SP9025CM (cuộn 40 mét)</v>
      </c>
    </row>
    <row r="230" spans="1:20" x14ac:dyDescent="0.25">
      <c r="A230" s="75">
        <f t="shared" si="12"/>
        <v>227</v>
      </c>
      <c r="B230" s="87" t="s">
        <v>753</v>
      </c>
      <c r="C230" s="77" t="s">
        <v>1451</v>
      </c>
      <c r="D230" s="78" t="s">
        <v>1584</v>
      </c>
      <c r="E230" s="87" t="s">
        <v>753</v>
      </c>
      <c r="F230" s="89">
        <v>500000</v>
      </c>
      <c r="G230" s="90" t="s">
        <v>970</v>
      </c>
      <c r="H230" s="78" t="s">
        <v>1061</v>
      </c>
      <c r="I230" s="78" t="s">
        <v>448</v>
      </c>
      <c r="J230" s="78">
        <f>IFERROR(VLOOKUP(E230,'IC238-Dau ky'!E:H,4,0),0)</f>
        <v>17</v>
      </c>
      <c r="K230" s="82">
        <f>SUMIFS(NHAP!$H:$H,NHAP!$D:$D,'BANG THAM CHIEU (2)'!E230,NHAP!$K:$K,'BANG THAM CHIEU (2)'!$D$1)</f>
        <v>0</v>
      </c>
      <c r="L230" s="82">
        <f>SUMIFS('IC21'!$H:$H,'IC21'!$G:$G,'BANG THAM CHIEU (2)'!E230,'IC21'!$R:$R,'BANG THAM CHIEU (2)'!$D$1)</f>
        <v>0</v>
      </c>
      <c r="M230" s="83">
        <f t="shared" si="13"/>
        <v>17</v>
      </c>
      <c r="N230" s="84">
        <f>SUMIF('IC238-Cuoi ky'!$E:$E,'BANG THAM CHIEU (2)'!E230,'IC238-Cuoi ky'!$H:$H)</f>
        <v>17</v>
      </c>
      <c r="O230" s="83">
        <f t="shared" si="14"/>
        <v>0</v>
      </c>
      <c r="Q230" s="86">
        <f t="shared" si="15"/>
        <v>-17</v>
      </c>
      <c r="R230" s="71">
        <v>2</v>
      </c>
      <c r="S230" s="51">
        <f>VLOOKUP(E230,[1]IC238!$E$133:$I$3808,5,0)</f>
        <v>2</v>
      </c>
      <c r="T230" s="40" t="str">
        <f>VLOOKUP(B230,[1]IC238!$E$133:$F$3808,2,0)</f>
        <v>Lưỡi dao cắt hủy vải MAIER 3860x10</v>
      </c>
    </row>
    <row r="231" spans="1:20" x14ac:dyDescent="0.25">
      <c r="A231" s="75">
        <f t="shared" si="12"/>
        <v>228</v>
      </c>
      <c r="B231" s="87" t="s">
        <v>754</v>
      </c>
      <c r="C231" s="88" t="s">
        <v>542</v>
      </c>
      <c r="D231" s="78" t="s">
        <v>1596</v>
      </c>
      <c r="E231" s="87" t="s">
        <v>754</v>
      </c>
      <c r="F231" s="89"/>
      <c r="G231" s="90" t="s">
        <v>304</v>
      </c>
      <c r="H231" s="78" t="s">
        <v>1062</v>
      </c>
      <c r="I231" s="78" t="s">
        <v>1205</v>
      </c>
      <c r="J231" s="78">
        <f>IFERROR(VLOOKUP(E231,'IC238-Dau ky'!E:H,4,0),0)</f>
        <v>0</v>
      </c>
      <c r="K231" s="82">
        <f>SUMIFS(NHAP!$H:$H,NHAP!$D:$D,'BANG THAM CHIEU (2)'!E231,NHAP!$K:$K,'BANG THAM CHIEU (2)'!$D$1)</f>
        <v>0</v>
      </c>
      <c r="L231" s="82">
        <f>SUMIFS('IC21'!$H:$H,'IC21'!$G:$G,'BANG THAM CHIEU (2)'!E231,'IC21'!$R:$R,'BANG THAM CHIEU (2)'!$D$1)</f>
        <v>0</v>
      </c>
      <c r="M231" s="83">
        <f t="shared" si="13"/>
        <v>0</v>
      </c>
      <c r="N231" s="84">
        <f>SUMIF('IC238-Cuoi ky'!$E:$E,'BANG THAM CHIEU (2)'!E231,'IC238-Cuoi ky'!$H:$H)</f>
        <v>0</v>
      </c>
      <c r="O231" s="83">
        <f t="shared" si="14"/>
        <v>0</v>
      </c>
      <c r="Q231" s="86">
        <f t="shared" si="15"/>
        <v>0</v>
      </c>
      <c r="R231" s="71">
        <v>0</v>
      </c>
      <c r="S231" s="51" t="e">
        <f>VLOOKUP(E231,[1]IC238!$E$133:$I$3808,5,0)</f>
        <v>#N/A</v>
      </c>
      <c r="T231" s="40" t="e">
        <f>VLOOKUP(B231,[1]IC238!$E$133:$F$3808,2,0)</f>
        <v>#N/A</v>
      </c>
    </row>
    <row r="232" spans="1:20" x14ac:dyDescent="0.25">
      <c r="A232" s="75">
        <f t="shared" si="12"/>
        <v>229</v>
      </c>
      <c r="B232" s="87" t="s">
        <v>829</v>
      </c>
      <c r="C232" s="88" t="s">
        <v>1605</v>
      </c>
      <c r="D232" s="78" t="s">
        <v>1597</v>
      </c>
      <c r="E232" s="87" t="s">
        <v>829</v>
      </c>
      <c r="F232" s="89">
        <v>5000</v>
      </c>
      <c r="G232" s="90" t="s">
        <v>10</v>
      </c>
      <c r="H232" s="78" t="s">
        <v>1137</v>
      </c>
      <c r="I232" s="78" t="s">
        <v>1205</v>
      </c>
      <c r="J232" s="78">
        <f>IFERROR(VLOOKUP(E232,'IC238-Dau ky'!E:H,4,0),0)</f>
        <v>0</v>
      </c>
      <c r="K232" s="82">
        <f>SUMIFS(NHAP!$H:$H,NHAP!$D:$D,'BANG THAM CHIEU (2)'!E232,NHAP!$K:$K,'BANG THAM CHIEU (2)'!$D$1)</f>
        <v>0</v>
      </c>
      <c r="L232" s="82">
        <f>SUMIFS('IC21'!$H:$H,'IC21'!$G:$G,'BANG THAM CHIEU (2)'!E232,'IC21'!$R:$R,'BANG THAM CHIEU (2)'!$D$1)</f>
        <v>0</v>
      </c>
      <c r="M232" s="83">
        <f t="shared" si="13"/>
        <v>0</v>
      </c>
      <c r="N232" s="84">
        <f>SUMIF('IC238-Cuoi ky'!$E:$E,'BANG THAM CHIEU (2)'!E232,'IC238-Cuoi ky'!$H:$H)</f>
        <v>0</v>
      </c>
      <c r="O232" s="83">
        <f t="shared" si="14"/>
        <v>0</v>
      </c>
      <c r="Q232" s="86">
        <f t="shared" si="15"/>
        <v>0</v>
      </c>
      <c r="R232" s="71">
        <v>1</v>
      </c>
      <c r="S232" s="51">
        <f>VLOOKUP(E232,[1]IC238!$E$133:$I$3808,5,0)</f>
        <v>1</v>
      </c>
      <c r="T232" s="40" t="str">
        <f>VLOOKUP(B232,[1]IC238!$E$133:$F$3808,2,0)</f>
        <v>Dây hơi ф 6 hiệu PumQ màu trắng cuộn 100m</v>
      </c>
    </row>
    <row r="233" spans="1:20" x14ac:dyDescent="0.25">
      <c r="A233" s="75">
        <f t="shared" si="12"/>
        <v>230</v>
      </c>
      <c r="B233" s="87" t="s">
        <v>756</v>
      </c>
      <c r="C233" s="77" t="s">
        <v>2457</v>
      </c>
      <c r="D233" s="78" t="s">
        <v>108</v>
      </c>
      <c r="E233" s="87" t="s">
        <v>756</v>
      </c>
      <c r="F233" s="89">
        <v>35000</v>
      </c>
      <c r="G233" s="90" t="s">
        <v>303</v>
      </c>
      <c r="H233" s="78" t="s">
        <v>1064</v>
      </c>
      <c r="I233" s="78" t="s">
        <v>448</v>
      </c>
      <c r="J233" s="78">
        <f>IFERROR(VLOOKUP(E233,'IC238-Dau ky'!E:H,4,0),0)</f>
        <v>50</v>
      </c>
      <c r="K233" s="82">
        <f>SUMIFS(NHAP!$H:$H,NHAP!$D:$D,'BANG THAM CHIEU (2)'!E233,NHAP!$K:$K,'BANG THAM CHIEU (2)'!$D$1)</f>
        <v>0</v>
      </c>
      <c r="L233" s="82">
        <f>SUMIFS('IC21'!$H:$H,'IC21'!$G:$G,'BANG THAM CHIEU (2)'!E233,'IC21'!$R:$R,'BANG THAM CHIEU (2)'!$D$1)</f>
        <v>0</v>
      </c>
      <c r="M233" s="83">
        <f t="shared" si="13"/>
        <v>50</v>
      </c>
      <c r="N233" s="84">
        <f>SUMIF('IC238-Cuoi ky'!$E:$E,'BANG THAM CHIEU (2)'!E233,'IC238-Cuoi ky'!$H:$H)</f>
        <v>50</v>
      </c>
      <c r="O233" s="83">
        <f t="shared" si="14"/>
        <v>0</v>
      </c>
      <c r="Q233" s="86">
        <f t="shared" si="15"/>
        <v>-50</v>
      </c>
      <c r="R233" s="71">
        <v>7</v>
      </c>
      <c r="S233" s="51">
        <f>VLOOKUP(E233,[1]IC238!$E$133:$I$3808,5,0)</f>
        <v>7</v>
      </c>
      <c r="T233" s="40" t="str">
        <f>VLOOKUP(B233,[1]IC238!$E$133:$F$3808,2,0)</f>
        <v>Phích cắm hiệu ChengLi code: P3ET/2 - 250V-16A/125V-20A</v>
      </c>
    </row>
    <row r="234" spans="1:20" x14ac:dyDescent="0.25">
      <c r="A234" s="75">
        <f t="shared" si="12"/>
        <v>231</v>
      </c>
      <c r="B234" s="87" t="s">
        <v>216</v>
      </c>
      <c r="C234" s="77" t="s">
        <v>36</v>
      </c>
      <c r="D234" s="78" t="s">
        <v>1552</v>
      </c>
      <c r="E234" s="87" t="s">
        <v>216</v>
      </c>
      <c r="F234" s="89">
        <v>12000</v>
      </c>
      <c r="G234" s="90" t="s">
        <v>303</v>
      </c>
      <c r="H234" s="78" t="s">
        <v>405</v>
      </c>
      <c r="I234" s="78" t="s">
        <v>448</v>
      </c>
      <c r="J234" s="78">
        <f>IFERROR(VLOOKUP(E234,'IC238-Dau ky'!E:H,4,0),0)</f>
        <v>0</v>
      </c>
      <c r="K234" s="82">
        <f>SUMIFS(NHAP!$H:$H,NHAP!$D:$D,'BANG THAM CHIEU (2)'!E234,NHAP!$K:$K,'BANG THAM CHIEU (2)'!$D$1)</f>
        <v>0</v>
      </c>
      <c r="L234" s="82">
        <f>SUMIFS('IC21'!$H:$H,'IC21'!$G:$G,'BANG THAM CHIEU (2)'!E234,'IC21'!$R:$R,'BANG THAM CHIEU (2)'!$D$1)</f>
        <v>0</v>
      </c>
      <c r="M234" s="83">
        <f t="shared" si="13"/>
        <v>0</v>
      </c>
      <c r="N234" s="84">
        <f>SUMIF('IC238-Cuoi ky'!$E:$E,'BANG THAM CHIEU (2)'!E234,'IC238-Cuoi ky'!$H:$H)</f>
        <v>0</v>
      </c>
      <c r="O234" s="83">
        <f t="shared" si="14"/>
        <v>0</v>
      </c>
      <c r="Q234" s="86">
        <f t="shared" si="15"/>
        <v>0</v>
      </c>
      <c r="R234" s="71">
        <v>55</v>
      </c>
      <c r="S234" s="51">
        <f>VLOOKUP(E234,[1]IC238!$E$133:$I$3808,5,0)</f>
        <v>55</v>
      </c>
      <c r="T234" s="40" t="str">
        <f>VLOOKUP(B234,[1]IC238!$E$133:$F$3808,2,0)</f>
        <v>Bóng đèn  8w</v>
      </c>
    </row>
    <row r="235" spans="1:20" x14ac:dyDescent="0.25">
      <c r="A235" s="75">
        <f t="shared" si="12"/>
        <v>232</v>
      </c>
      <c r="B235" s="87" t="s">
        <v>223</v>
      </c>
      <c r="C235" s="77" t="s">
        <v>1441</v>
      </c>
      <c r="D235" s="78" t="s">
        <v>1549</v>
      </c>
      <c r="E235" s="87" t="s">
        <v>223</v>
      </c>
      <c r="F235" s="89">
        <v>45000</v>
      </c>
      <c r="G235" s="90" t="s">
        <v>303</v>
      </c>
      <c r="H235" s="78" t="s">
        <v>412</v>
      </c>
      <c r="I235" s="78" t="s">
        <v>455</v>
      </c>
      <c r="J235" s="78">
        <f>IFERROR(VLOOKUP(E235,'IC238-Dau ky'!E:H,4,0),0)</f>
        <v>0</v>
      </c>
      <c r="K235" s="82">
        <f>SUMIFS(NHAP!$H:$H,NHAP!$D:$D,'BANG THAM CHIEU (2)'!E235,NHAP!$K:$K,'BANG THAM CHIEU (2)'!$D$1)</f>
        <v>0</v>
      </c>
      <c r="L235" s="82">
        <f>SUMIFS('IC21'!$H:$H,'IC21'!$G:$G,'BANG THAM CHIEU (2)'!E235,'IC21'!$R:$R,'BANG THAM CHIEU (2)'!$D$1)</f>
        <v>0</v>
      </c>
      <c r="M235" s="83">
        <f t="shared" si="13"/>
        <v>0</v>
      </c>
      <c r="N235" s="84">
        <f>SUMIF('IC238-Cuoi ky'!$E:$E,'BANG THAM CHIEU (2)'!E235,'IC238-Cuoi ky'!$H:$H)</f>
        <v>0</v>
      </c>
      <c r="O235" s="83">
        <f t="shared" si="14"/>
        <v>0</v>
      </c>
      <c r="Q235" s="86">
        <f t="shared" si="15"/>
        <v>0</v>
      </c>
      <c r="R235" s="71">
        <v>4</v>
      </c>
      <c r="S235" s="51">
        <f>VLOOKUP(E235,[1]IC238!$E$133:$I$3808,5,0)</f>
        <v>4</v>
      </c>
      <c r="T235" s="40" t="str">
        <f>VLOOKUP(B235,[1]IC238!$E$133:$F$3808,2,0)</f>
        <v>Bóng đèn compact 13w hiệu Việt Mỹ</v>
      </c>
    </row>
    <row r="236" spans="1:20" x14ac:dyDescent="0.25">
      <c r="A236" s="75">
        <f t="shared" si="12"/>
        <v>233</v>
      </c>
      <c r="B236" s="87" t="s">
        <v>757</v>
      </c>
      <c r="C236" s="88" t="s">
        <v>1588</v>
      </c>
      <c r="D236" s="78" t="s">
        <v>1589</v>
      </c>
      <c r="E236" s="87" t="s">
        <v>757</v>
      </c>
      <c r="F236" s="89">
        <v>60000</v>
      </c>
      <c r="G236" s="90" t="s">
        <v>10</v>
      </c>
      <c r="H236" s="78" t="s">
        <v>1065</v>
      </c>
      <c r="I236" s="78" t="s">
        <v>452</v>
      </c>
      <c r="J236" s="78">
        <f>IFERROR(VLOOKUP(E236,'IC238-Dau ky'!E:H,4,0),0)</f>
        <v>10</v>
      </c>
      <c r="K236" s="82">
        <f>SUMIFS(NHAP!$H:$H,NHAP!$D:$D,'BANG THAM CHIEU (2)'!E236,NHAP!$K:$K,'BANG THAM CHIEU (2)'!$D$1)</f>
        <v>0</v>
      </c>
      <c r="L236" s="82">
        <f>SUMIFS('IC21'!$H:$H,'IC21'!$G:$G,'BANG THAM CHIEU (2)'!E236,'IC21'!$R:$R,'BANG THAM CHIEU (2)'!$D$1)</f>
        <v>0</v>
      </c>
      <c r="M236" s="83">
        <f t="shared" si="13"/>
        <v>10</v>
      </c>
      <c r="N236" s="84">
        <f>SUMIF('IC238-Cuoi ky'!$E:$E,'BANG THAM CHIEU (2)'!E236,'IC238-Cuoi ky'!$H:$H)</f>
        <v>10</v>
      </c>
      <c r="O236" s="83">
        <f t="shared" si="14"/>
        <v>0</v>
      </c>
      <c r="Q236" s="86">
        <f t="shared" si="15"/>
        <v>-10</v>
      </c>
      <c r="R236" s="71">
        <v>11</v>
      </c>
      <c r="S236" s="51">
        <f>VLOOKUP(E236,[1]IC238!$E$133:$I$3808,5,0)</f>
        <v>11</v>
      </c>
      <c r="T236" s="40" t="str">
        <f>VLOOKUP(B236,[1]IC238!$E$133:$F$3808,2,0)</f>
        <v>Dây curoa HTD 500-5M</v>
      </c>
    </row>
    <row r="237" spans="1:20" x14ac:dyDescent="0.25">
      <c r="A237" s="75">
        <f t="shared" si="12"/>
        <v>234</v>
      </c>
      <c r="B237" s="87" t="s">
        <v>758</v>
      </c>
      <c r="C237" s="77" t="s">
        <v>545</v>
      </c>
      <c r="D237" s="78" t="s">
        <v>1518</v>
      </c>
      <c r="E237" s="87" t="s">
        <v>758</v>
      </c>
      <c r="F237" s="89"/>
      <c r="G237" s="90" t="s">
        <v>969</v>
      </c>
      <c r="H237" s="78" t="s">
        <v>1066</v>
      </c>
      <c r="I237" s="78" t="s">
        <v>450</v>
      </c>
      <c r="J237" s="78">
        <f>IFERROR(VLOOKUP(E237,'IC238-Dau ky'!E:H,4,0),0)</f>
        <v>0</v>
      </c>
      <c r="K237" s="82">
        <f>SUMIFS(NHAP!$H:$H,NHAP!$D:$D,'BANG THAM CHIEU (2)'!E237,NHAP!$K:$K,'BANG THAM CHIEU (2)'!$D$1)</f>
        <v>0</v>
      </c>
      <c r="L237" s="82">
        <f>SUMIFS('IC21'!$H:$H,'IC21'!$G:$G,'BANG THAM CHIEU (2)'!E237,'IC21'!$R:$R,'BANG THAM CHIEU (2)'!$D$1)</f>
        <v>0</v>
      </c>
      <c r="M237" s="83">
        <f t="shared" si="13"/>
        <v>0</v>
      </c>
      <c r="N237" s="84">
        <f>SUMIF('IC238-Cuoi ky'!$E:$E,'BANG THAM CHIEU (2)'!E237,'IC238-Cuoi ky'!$H:$H)</f>
        <v>0</v>
      </c>
      <c r="O237" s="83">
        <f t="shared" si="14"/>
        <v>0</v>
      </c>
      <c r="Q237" s="86">
        <f t="shared" si="15"/>
        <v>0</v>
      </c>
      <c r="R237" s="71">
        <v>1</v>
      </c>
      <c r="S237" s="51">
        <f>VLOOKUP(E237,[1]IC238!$E$133:$I$3808,5,0)</f>
        <v>1</v>
      </c>
      <c r="T237" s="40" t="str">
        <f>VLOOKUP(B237,[1]IC238!$E$133:$F$3808,2,0)</f>
        <v>Bản lề cửa nhỏ</v>
      </c>
    </row>
    <row r="238" spans="1:20" x14ac:dyDescent="0.25">
      <c r="A238" s="75">
        <f t="shared" si="12"/>
        <v>235</v>
      </c>
      <c r="B238" s="87" t="s">
        <v>759</v>
      </c>
      <c r="C238" s="77" t="s">
        <v>546</v>
      </c>
      <c r="D238" s="78" t="s">
        <v>1518</v>
      </c>
      <c r="E238" s="87" t="s">
        <v>759</v>
      </c>
      <c r="F238" s="89">
        <v>40000</v>
      </c>
      <c r="G238" s="90" t="s">
        <v>304</v>
      </c>
      <c r="H238" s="78" t="s">
        <v>1067</v>
      </c>
      <c r="I238" s="78" t="s">
        <v>1208</v>
      </c>
      <c r="J238" s="78">
        <f>IFERROR(VLOOKUP(E238,'IC238-Dau ky'!E:H,4,0),0)</f>
        <v>10</v>
      </c>
      <c r="K238" s="82">
        <f>SUMIFS(NHAP!$H:$H,NHAP!$D:$D,'BANG THAM CHIEU (2)'!E238,NHAP!$K:$K,'BANG THAM CHIEU (2)'!$D$1)</f>
        <v>0</v>
      </c>
      <c r="L238" s="82">
        <f>SUMIFS('IC21'!$H:$H,'IC21'!$G:$G,'BANG THAM CHIEU (2)'!E238,'IC21'!$R:$R,'BANG THAM CHIEU (2)'!$D$1)</f>
        <v>0</v>
      </c>
      <c r="M238" s="83">
        <f t="shared" si="13"/>
        <v>10</v>
      </c>
      <c r="N238" s="84">
        <f>SUMIF('IC238-Cuoi ky'!$E:$E,'BANG THAM CHIEU (2)'!E238,'IC238-Cuoi ky'!$H:$H)</f>
        <v>10</v>
      </c>
      <c r="O238" s="83">
        <f t="shared" si="14"/>
        <v>0</v>
      </c>
      <c r="Q238" s="86">
        <f t="shared" si="15"/>
        <v>-10</v>
      </c>
      <c r="R238" s="71">
        <v>8</v>
      </c>
      <c r="S238" s="51">
        <f>VLOOKUP(E238,[1]IC238!$E$133:$I$3808,5,0)</f>
        <v>8</v>
      </c>
      <c r="T238" s="40" t="str">
        <f>VLOOKUP(B238,[1]IC238!$E$133:$F$3808,2,0)</f>
        <v>Lề cửa nhôm</v>
      </c>
    </row>
    <row r="239" spans="1:20" x14ac:dyDescent="0.25">
      <c r="A239" s="75">
        <f t="shared" si="12"/>
        <v>236</v>
      </c>
      <c r="B239" s="87" t="s">
        <v>760</v>
      </c>
      <c r="C239" s="77" t="s">
        <v>547</v>
      </c>
      <c r="D239" s="78" t="s">
        <v>1518</v>
      </c>
      <c r="E239" s="87" t="s">
        <v>760</v>
      </c>
      <c r="F239" s="89"/>
      <c r="G239" s="90" t="s">
        <v>304</v>
      </c>
      <c r="H239" s="78" t="s">
        <v>1068</v>
      </c>
      <c r="I239" s="78" t="s">
        <v>448</v>
      </c>
      <c r="J239" s="78">
        <f>IFERROR(VLOOKUP(E239,'IC238-Dau ky'!E:H,4,0),0)</f>
        <v>10</v>
      </c>
      <c r="K239" s="82">
        <f>SUMIFS(NHAP!$H:$H,NHAP!$D:$D,'BANG THAM CHIEU (2)'!E239,NHAP!$K:$K,'BANG THAM CHIEU (2)'!$D$1)</f>
        <v>0</v>
      </c>
      <c r="L239" s="82">
        <f>SUMIFS('IC21'!$H:$H,'IC21'!$G:$G,'BANG THAM CHIEU (2)'!E239,'IC21'!$R:$R,'BANG THAM CHIEU (2)'!$D$1)</f>
        <v>0</v>
      </c>
      <c r="M239" s="83">
        <f t="shared" si="13"/>
        <v>10</v>
      </c>
      <c r="N239" s="84">
        <f>SUMIF('IC238-Cuoi ky'!$E:$E,'BANG THAM CHIEU (2)'!E239,'IC238-Cuoi ky'!$H:$H)</f>
        <v>10</v>
      </c>
      <c r="O239" s="83">
        <f t="shared" si="14"/>
        <v>0</v>
      </c>
      <c r="Q239" s="86">
        <f t="shared" si="15"/>
        <v>-10</v>
      </c>
      <c r="R239" s="71">
        <v>0</v>
      </c>
      <c r="S239" s="51" t="e">
        <f>VLOOKUP(E239,[1]IC238!$E$133:$I$3808,5,0)</f>
        <v>#N/A</v>
      </c>
      <c r="T239" s="40" t="e">
        <f>VLOOKUP(B239,[1]IC238!$E$133:$F$3808,2,0)</f>
        <v>#N/A</v>
      </c>
    </row>
    <row r="240" spans="1:20" x14ac:dyDescent="0.25">
      <c r="A240" s="75">
        <f t="shared" si="12"/>
        <v>237</v>
      </c>
      <c r="B240" s="87" t="s">
        <v>761</v>
      </c>
      <c r="C240" s="77" t="s">
        <v>548</v>
      </c>
      <c r="D240" s="78" t="s">
        <v>1518</v>
      </c>
      <c r="E240" s="87" t="s">
        <v>761</v>
      </c>
      <c r="F240" s="89">
        <v>10000</v>
      </c>
      <c r="G240" s="90" t="s">
        <v>304</v>
      </c>
      <c r="H240" s="78" t="s">
        <v>1069</v>
      </c>
      <c r="I240" s="78" t="s">
        <v>448</v>
      </c>
      <c r="J240" s="78">
        <f>IFERROR(VLOOKUP(E240,'IC238-Dau ky'!E:H,4,0),0)</f>
        <v>10</v>
      </c>
      <c r="K240" s="82">
        <f>SUMIFS(NHAP!$H:$H,NHAP!$D:$D,'BANG THAM CHIEU (2)'!E240,NHAP!$K:$K,'BANG THAM CHIEU (2)'!$D$1)</f>
        <v>0</v>
      </c>
      <c r="L240" s="82">
        <f>SUMIFS('IC21'!$H:$H,'IC21'!$G:$G,'BANG THAM CHIEU (2)'!E240,'IC21'!$R:$R,'BANG THAM CHIEU (2)'!$D$1)</f>
        <v>0</v>
      </c>
      <c r="M240" s="83">
        <f t="shared" si="13"/>
        <v>10</v>
      </c>
      <c r="N240" s="84">
        <f>SUMIF('IC238-Cuoi ky'!$E:$E,'BANG THAM CHIEU (2)'!E240,'IC238-Cuoi ky'!$H:$H)</f>
        <v>10</v>
      </c>
      <c r="O240" s="83">
        <f t="shared" si="14"/>
        <v>0</v>
      </c>
      <c r="Q240" s="86">
        <f t="shared" si="15"/>
        <v>-10</v>
      </c>
      <c r="R240" s="71">
        <v>21</v>
      </c>
      <c r="S240" s="51">
        <f>VLOOKUP(E240,[1]IC238!$E$133:$I$3808,5,0)</f>
        <v>21</v>
      </c>
      <c r="T240" s="40" t="str">
        <f>VLOOKUP(B240,[1]IC238!$E$133:$F$3808,2,0)</f>
        <v>Móc cửa</v>
      </c>
    </row>
    <row r="241" spans="1:20" x14ac:dyDescent="0.25">
      <c r="A241" s="75">
        <f t="shared" si="12"/>
        <v>238</v>
      </c>
      <c r="B241" s="87" t="s">
        <v>762</v>
      </c>
      <c r="C241" s="88" t="s">
        <v>2381</v>
      </c>
      <c r="D241" s="78" t="s">
        <v>1596</v>
      </c>
      <c r="E241" s="87" t="s">
        <v>762</v>
      </c>
      <c r="F241" s="89">
        <v>410000</v>
      </c>
      <c r="G241" s="90" t="s">
        <v>304</v>
      </c>
      <c r="H241" s="78" t="s">
        <v>1070</v>
      </c>
      <c r="I241" s="78" t="s">
        <v>448</v>
      </c>
      <c r="J241" s="78">
        <f>IFERROR(VLOOKUP(E241,'IC238-Dau ky'!E:H,4,0),0)</f>
        <v>3</v>
      </c>
      <c r="K241" s="82">
        <f>SUMIFS(NHAP!$H:$H,NHAP!$D:$D,'BANG THAM CHIEU (2)'!E241,NHAP!$K:$K,'BANG THAM CHIEU (2)'!$D$1)</f>
        <v>0</v>
      </c>
      <c r="L241" s="82">
        <f>SUMIFS('IC21'!$H:$H,'IC21'!$G:$G,'BANG THAM CHIEU (2)'!E241,'IC21'!$R:$R,'BANG THAM CHIEU (2)'!$D$1)</f>
        <v>0</v>
      </c>
      <c r="M241" s="83">
        <f t="shared" si="13"/>
        <v>3</v>
      </c>
      <c r="N241" s="84">
        <f>SUMIF('IC238-Cuoi ky'!$E:$E,'BANG THAM CHIEU (2)'!E241,'IC238-Cuoi ky'!$H:$H)</f>
        <v>3</v>
      </c>
      <c r="O241" s="83">
        <f t="shared" si="14"/>
        <v>0</v>
      </c>
      <c r="Q241" s="86">
        <f t="shared" si="15"/>
        <v>-3</v>
      </c>
      <c r="R241" s="71">
        <v>10</v>
      </c>
      <c r="S241" s="51">
        <f>VLOOKUP(E241,[1]IC238!$E$133:$I$3808,5,0)</f>
        <v>10</v>
      </c>
      <c r="T241" s="40" t="str">
        <f>VLOOKUP(B241,[1]IC238!$E$133:$F$3808,2,0)</f>
        <v>Cùi chỏ cửa hiệu New start, chịu tải 120kg  (mẫu)</v>
      </c>
    </row>
    <row r="242" spans="1:20" x14ac:dyDescent="0.25">
      <c r="A242" s="75">
        <f t="shared" si="12"/>
        <v>239</v>
      </c>
      <c r="B242" s="87" t="s">
        <v>763</v>
      </c>
      <c r="C242" s="77" t="s">
        <v>550</v>
      </c>
      <c r="D242" s="78" t="s">
        <v>1518</v>
      </c>
      <c r="E242" s="87" t="s">
        <v>763</v>
      </c>
      <c r="F242" s="89"/>
      <c r="G242" s="90" t="s">
        <v>303</v>
      </c>
      <c r="H242" s="78" t="s">
        <v>1071</v>
      </c>
      <c r="I242" s="78" t="s">
        <v>448</v>
      </c>
      <c r="J242" s="78">
        <f>IFERROR(VLOOKUP(E242,'IC238-Dau ky'!E:H,4,0),0)</f>
        <v>0</v>
      </c>
      <c r="K242" s="82">
        <f>SUMIFS(NHAP!$H:$H,NHAP!$D:$D,'BANG THAM CHIEU (2)'!E242,NHAP!$K:$K,'BANG THAM CHIEU (2)'!$D$1)</f>
        <v>0</v>
      </c>
      <c r="L242" s="82">
        <f>SUMIFS('IC21'!$H:$H,'IC21'!$G:$G,'BANG THAM CHIEU (2)'!E242,'IC21'!$R:$R,'BANG THAM CHIEU (2)'!$D$1)</f>
        <v>0</v>
      </c>
      <c r="M242" s="83">
        <f t="shared" si="13"/>
        <v>0</v>
      </c>
      <c r="N242" s="84">
        <f>SUMIF('IC238-Cuoi ky'!$E:$E,'BANG THAM CHIEU (2)'!E242,'IC238-Cuoi ky'!$H:$H)</f>
        <v>0</v>
      </c>
      <c r="O242" s="83">
        <f t="shared" si="14"/>
        <v>0</v>
      </c>
      <c r="Q242" s="86">
        <f t="shared" si="15"/>
        <v>0</v>
      </c>
      <c r="R242" s="71">
        <v>2</v>
      </c>
      <c r="S242" s="51">
        <f>VLOOKUP(E242,[1]IC238!$E$133:$I$3808,5,0)</f>
        <v>2</v>
      </c>
      <c r="T242" s="40" t="str">
        <f>VLOOKUP(B242,[1]IC238!$E$133:$F$3808,2,0)</f>
        <v>Chuông điện 4 inch</v>
      </c>
    </row>
    <row r="243" spans="1:20" x14ac:dyDescent="0.25">
      <c r="A243" s="75">
        <f t="shared" si="12"/>
        <v>240</v>
      </c>
      <c r="B243" s="87" t="s">
        <v>764</v>
      </c>
      <c r="C243" s="77" t="s">
        <v>551</v>
      </c>
      <c r="D243" s="78" t="s">
        <v>1518</v>
      </c>
      <c r="E243" s="87" t="s">
        <v>764</v>
      </c>
      <c r="F243" s="89">
        <v>380000</v>
      </c>
      <c r="G243" s="90" t="s">
        <v>304</v>
      </c>
      <c r="H243" s="78" t="s">
        <v>1072</v>
      </c>
      <c r="I243" s="78" t="s">
        <v>448</v>
      </c>
      <c r="J243" s="78">
        <f>IFERROR(VLOOKUP(E243,'IC238-Dau ky'!E:H,4,0),0)</f>
        <v>0</v>
      </c>
      <c r="K243" s="82">
        <f>SUMIFS(NHAP!$H:$H,NHAP!$D:$D,'BANG THAM CHIEU (2)'!E243,NHAP!$K:$K,'BANG THAM CHIEU (2)'!$D$1)</f>
        <v>0</v>
      </c>
      <c r="L243" s="82">
        <f>SUMIFS('IC21'!$H:$H,'IC21'!$G:$G,'BANG THAM CHIEU (2)'!E243,'IC21'!$R:$R,'BANG THAM CHIEU (2)'!$D$1)</f>
        <v>0</v>
      </c>
      <c r="M243" s="83">
        <f t="shared" si="13"/>
        <v>0</v>
      </c>
      <c r="N243" s="84">
        <f>SUMIF('IC238-Cuoi ky'!$E:$E,'BANG THAM CHIEU (2)'!E243,'IC238-Cuoi ky'!$H:$H)</f>
        <v>0</v>
      </c>
      <c r="O243" s="83">
        <f t="shared" si="14"/>
        <v>0</v>
      </c>
      <c r="Q243" s="86">
        <f t="shared" si="15"/>
        <v>0</v>
      </c>
      <c r="R243" s="71">
        <v>4</v>
      </c>
      <c r="S243" s="51">
        <f>VLOOKUP(E243,[1]IC238!$E$133:$I$3808,5,0)</f>
        <v>4</v>
      </c>
      <c r="T243" s="40" t="str">
        <f>VLOOKUP(B243,[1]IC238!$E$133:$F$3808,2,0)</f>
        <v>Công tắc hành trình YS513RL</v>
      </c>
    </row>
    <row r="244" spans="1:20" x14ac:dyDescent="0.25">
      <c r="A244" s="75">
        <f t="shared" si="12"/>
        <v>241</v>
      </c>
      <c r="B244" s="87" t="s">
        <v>765</v>
      </c>
      <c r="C244" s="77" t="s">
        <v>1456</v>
      </c>
      <c r="D244" s="78" t="s">
        <v>1518</v>
      </c>
      <c r="E244" s="87" t="s">
        <v>765</v>
      </c>
      <c r="F244" s="89">
        <v>12000</v>
      </c>
      <c r="G244" s="90" t="s">
        <v>969</v>
      </c>
      <c r="H244" s="78" t="s">
        <v>1073</v>
      </c>
      <c r="I244" s="78" t="s">
        <v>448</v>
      </c>
      <c r="J244" s="78">
        <f>IFERROR(VLOOKUP(E244,'IC238-Dau ky'!E:H,4,0),0)</f>
        <v>19</v>
      </c>
      <c r="K244" s="82">
        <f>SUMIFS(NHAP!$H:$H,NHAP!$D:$D,'BANG THAM CHIEU (2)'!E244,NHAP!$K:$K,'BANG THAM CHIEU (2)'!$D$1)</f>
        <v>0</v>
      </c>
      <c r="L244" s="82">
        <f>SUMIFS('IC21'!$H:$H,'IC21'!$G:$G,'BANG THAM CHIEU (2)'!E244,'IC21'!$R:$R,'BANG THAM CHIEU (2)'!$D$1)</f>
        <v>0</v>
      </c>
      <c r="M244" s="83">
        <f t="shared" si="13"/>
        <v>19</v>
      </c>
      <c r="N244" s="84">
        <f>SUMIF('IC238-Cuoi ky'!$E:$E,'BANG THAM CHIEU (2)'!E244,'IC238-Cuoi ky'!$H:$H)</f>
        <v>19</v>
      </c>
      <c r="O244" s="83">
        <f t="shared" si="14"/>
        <v>0</v>
      </c>
      <c r="Q244" s="86">
        <f t="shared" si="15"/>
        <v>-19</v>
      </c>
      <c r="R244" s="71">
        <v>45</v>
      </c>
      <c r="S244" s="51">
        <f>VLOOKUP(E244,[1]IC238!$E$133:$I$3808,5,0)</f>
        <v>45</v>
      </c>
      <c r="T244" s="40" t="str">
        <f>VLOOKUP(B244,[1]IC238!$E$133:$F$3808,2,0)</f>
        <v>Panxo 8 cm</v>
      </c>
    </row>
    <row r="245" spans="1:20" x14ac:dyDescent="0.25">
      <c r="A245" s="75">
        <f t="shared" si="12"/>
        <v>242</v>
      </c>
      <c r="B245" s="87" t="s">
        <v>766</v>
      </c>
      <c r="C245" s="77" t="s">
        <v>1457</v>
      </c>
      <c r="D245" s="78" t="s">
        <v>1518</v>
      </c>
      <c r="E245" s="87" t="s">
        <v>766</v>
      </c>
      <c r="F245" s="89">
        <v>10000</v>
      </c>
      <c r="G245" s="90" t="s">
        <v>969</v>
      </c>
      <c r="H245" s="78" t="s">
        <v>1074</v>
      </c>
      <c r="I245" s="78" t="s">
        <v>448</v>
      </c>
      <c r="J245" s="78">
        <f>IFERROR(VLOOKUP(E245,'IC238-Dau ky'!E:H,4,0),0)</f>
        <v>5</v>
      </c>
      <c r="K245" s="82">
        <f>SUMIFS(NHAP!$H:$H,NHAP!$D:$D,'BANG THAM CHIEU (2)'!E245,NHAP!$K:$K,'BANG THAM CHIEU (2)'!$D$1)</f>
        <v>0</v>
      </c>
      <c r="L245" s="82">
        <f>SUMIFS('IC21'!$H:$H,'IC21'!$G:$G,'BANG THAM CHIEU (2)'!E245,'IC21'!$R:$R,'BANG THAM CHIEU (2)'!$D$1)</f>
        <v>0</v>
      </c>
      <c r="M245" s="83">
        <f t="shared" si="13"/>
        <v>5</v>
      </c>
      <c r="N245" s="84">
        <f>SUMIF('IC238-Cuoi ky'!$E:$E,'BANG THAM CHIEU (2)'!E245,'IC238-Cuoi ky'!$H:$H)</f>
        <v>5</v>
      </c>
      <c r="O245" s="83">
        <f t="shared" si="14"/>
        <v>0</v>
      </c>
      <c r="Q245" s="86">
        <f t="shared" si="15"/>
        <v>-5</v>
      </c>
      <c r="R245" s="71">
        <v>39</v>
      </c>
      <c r="S245" s="51">
        <f>VLOOKUP(E245,[1]IC238!$E$133:$I$3808,5,0)</f>
        <v>39</v>
      </c>
      <c r="T245" s="40" t="str">
        <f>VLOOKUP(B245,[1]IC238!$E$133:$F$3808,2,0)</f>
        <v>Panxo 5 cm</v>
      </c>
    </row>
    <row r="246" spans="1:20" x14ac:dyDescent="0.25">
      <c r="A246" s="75">
        <f t="shared" si="12"/>
        <v>243</v>
      </c>
      <c r="B246" s="87" t="s">
        <v>767</v>
      </c>
      <c r="C246" s="77" t="s">
        <v>1407</v>
      </c>
      <c r="D246" s="78" t="s">
        <v>1563</v>
      </c>
      <c r="E246" s="87" t="s">
        <v>767</v>
      </c>
      <c r="F246" s="89">
        <v>8000</v>
      </c>
      <c r="G246" s="90" t="s">
        <v>10</v>
      </c>
      <c r="H246" s="78" t="s">
        <v>1075</v>
      </c>
      <c r="I246" s="78" t="s">
        <v>448</v>
      </c>
      <c r="J246" s="78">
        <f>IFERROR(VLOOKUP(E246,'IC238-Dau ky'!E:H,4,0),0)</f>
        <v>0</v>
      </c>
      <c r="K246" s="82">
        <f>SUMIFS(NHAP!$H:$H,NHAP!$D:$D,'BANG THAM CHIEU (2)'!E246,NHAP!$K:$K,'BANG THAM CHIEU (2)'!$D$1)</f>
        <v>0</v>
      </c>
      <c r="L246" s="82">
        <f>SUMIFS('IC21'!$H:$H,'IC21'!$G:$G,'BANG THAM CHIEU (2)'!E246,'IC21'!$R:$R,'BANG THAM CHIEU (2)'!$D$1)</f>
        <v>0</v>
      </c>
      <c r="M246" s="83">
        <f t="shared" si="13"/>
        <v>0</v>
      </c>
      <c r="N246" s="84">
        <f>SUMIF('IC238-Cuoi ky'!$E:$E,'BANG THAM CHIEU (2)'!E246,'IC238-Cuoi ky'!$H:$H)</f>
        <v>0</v>
      </c>
      <c r="O246" s="83">
        <f t="shared" si="14"/>
        <v>0</v>
      </c>
      <c r="Q246" s="86">
        <f t="shared" si="15"/>
        <v>0</v>
      </c>
      <c r="R246" s="71">
        <v>0</v>
      </c>
      <c r="S246" s="51" t="e">
        <f>VLOOKUP(E246,[1]IC238!$E$133:$I$3808,5,0)</f>
        <v>#N/A</v>
      </c>
      <c r="T246" s="40" t="e">
        <f>VLOOKUP(B246,[1]IC238!$E$133:$F$3808,2,0)</f>
        <v>#N/A</v>
      </c>
    </row>
    <row r="247" spans="1:20" x14ac:dyDescent="0.25">
      <c r="A247" s="75">
        <f t="shared" si="12"/>
        <v>244</v>
      </c>
      <c r="B247" s="87" t="s">
        <v>768</v>
      </c>
      <c r="C247" s="77" t="s">
        <v>1625</v>
      </c>
      <c r="D247" s="78" t="s">
        <v>1563</v>
      </c>
      <c r="E247" s="87" t="s">
        <v>768</v>
      </c>
      <c r="F247" s="89"/>
      <c r="G247" s="90" t="s">
        <v>968</v>
      </c>
      <c r="H247" s="78" t="s">
        <v>1076</v>
      </c>
      <c r="I247" s="78" t="s">
        <v>448</v>
      </c>
      <c r="J247" s="78">
        <f>IFERROR(VLOOKUP(E247,'IC238-Dau ky'!E:H,4,0),0)</f>
        <v>0</v>
      </c>
      <c r="K247" s="82">
        <f>SUMIFS(NHAP!$H:$H,NHAP!$D:$D,'BANG THAM CHIEU (2)'!E247,NHAP!$K:$K,'BANG THAM CHIEU (2)'!$D$1)</f>
        <v>0</v>
      </c>
      <c r="L247" s="82">
        <f>SUMIFS('IC21'!$H:$H,'IC21'!$G:$G,'BANG THAM CHIEU (2)'!E247,'IC21'!$R:$R,'BANG THAM CHIEU (2)'!$D$1)</f>
        <v>0</v>
      </c>
      <c r="M247" s="83">
        <f t="shared" si="13"/>
        <v>0</v>
      </c>
      <c r="N247" s="84">
        <f>SUMIF('IC238-Cuoi ky'!$E:$E,'BANG THAM CHIEU (2)'!E247,'IC238-Cuoi ky'!$H:$H)</f>
        <v>0</v>
      </c>
      <c r="O247" s="83">
        <f t="shared" si="14"/>
        <v>0</v>
      </c>
      <c r="Q247" s="86">
        <f t="shared" si="15"/>
        <v>0</v>
      </c>
      <c r="R247" s="71">
        <v>14</v>
      </c>
      <c r="S247" s="51" t="e">
        <f>VLOOKUP(E247,[1]IC238!$E$133:$I$3808,5,0)</f>
        <v>#N/A</v>
      </c>
      <c r="T247" s="40" t="e">
        <f>VLOOKUP(B247,[1]IC238!$E$133:$F$3808,2,0)</f>
        <v>#N/A</v>
      </c>
    </row>
    <row r="248" spans="1:20" x14ac:dyDescent="0.25">
      <c r="A248" s="75">
        <f t="shared" si="12"/>
        <v>245</v>
      </c>
      <c r="B248" s="87" t="s">
        <v>769</v>
      </c>
      <c r="C248" s="77" t="s">
        <v>1371</v>
      </c>
      <c r="D248" s="78" t="s">
        <v>1575</v>
      </c>
      <c r="E248" s="87" t="s">
        <v>769</v>
      </c>
      <c r="F248" s="89">
        <v>10000</v>
      </c>
      <c r="G248" s="90" t="s">
        <v>968</v>
      </c>
      <c r="H248" s="78" t="s">
        <v>1077</v>
      </c>
      <c r="I248" s="78" t="s">
        <v>448</v>
      </c>
      <c r="J248" s="78">
        <f>IFERROR(VLOOKUP(E248,'IC238-Dau ky'!E:H,4,0),0)</f>
        <v>6</v>
      </c>
      <c r="K248" s="82">
        <f>SUMIFS(NHAP!$H:$H,NHAP!$D:$D,'BANG THAM CHIEU (2)'!E248,NHAP!$K:$K,'BANG THAM CHIEU (2)'!$D$1)</f>
        <v>0</v>
      </c>
      <c r="L248" s="82">
        <f>SUMIFS('IC21'!$H:$H,'IC21'!$G:$G,'BANG THAM CHIEU (2)'!E248,'IC21'!$R:$R,'BANG THAM CHIEU (2)'!$D$1)</f>
        <v>0</v>
      </c>
      <c r="M248" s="83">
        <f t="shared" si="13"/>
        <v>6</v>
      </c>
      <c r="N248" s="84">
        <f>SUMIF('IC238-Cuoi ky'!$E:$E,'BANG THAM CHIEU (2)'!E248,'IC238-Cuoi ky'!$H:$H)</f>
        <v>6</v>
      </c>
      <c r="O248" s="83">
        <f t="shared" si="14"/>
        <v>0</v>
      </c>
      <c r="Q248" s="86">
        <f t="shared" si="15"/>
        <v>-6</v>
      </c>
      <c r="R248" s="71">
        <v>14</v>
      </c>
      <c r="S248" s="51">
        <f>VLOOKUP(E248,[1]IC238!$E$133:$I$3808,5,0)</f>
        <v>14</v>
      </c>
      <c r="T248" s="40" t="str">
        <f>VLOOKUP(B248,[1]IC238!$E$133:$F$3808,2,0)</f>
        <v>Thu hẹp nhựa ф 34-42</v>
      </c>
    </row>
    <row r="249" spans="1:20" x14ac:dyDescent="0.25">
      <c r="A249" s="75">
        <f t="shared" si="12"/>
        <v>246</v>
      </c>
      <c r="B249" s="87" t="s">
        <v>770</v>
      </c>
      <c r="C249" s="77" t="s">
        <v>1368</v>
      </c>
      <c r="D249" s="78" t="s">
        <v>1575</v>
      </c>
      <c r="E249" s="87" t="s">
        <v>770</v>
      </c>
      <c r="F249" s="89">
        <v>12000</v>
      </c>
      <c r="G249" s="90" t="s">
        <v>968</v>
      </c>
      <c r="H249" s="78" t="s">
        <v>1078</v>
      </c>
      <c r="I249" s="78" t="s">
        <v>448</v>
      </c>
      <c r="J249" s="78">
        <f>IFERROR(VLOOKUP(E249,'IC238-Dau ky'!E:H,4,0),0)</f>
        <v>7</v>
      </c>
      <c r="K249" s="82">
        <f>SUMIFS(NHAP!$H:$H,NHAP!$D:$D,'BANG THAM CHIEU (2)'!E249,NHAP!$K:$K,'BANG THAM CHIEU (2)'!$D$1)</f>
        <v>0</v>
      </c>
      <c r="L249" s="82">
        <f>SUMIFS('IC21'!$H:$H,'IC21'!$G:$G,'BANG THAM CHIEU (2)'!E249,'IC21'!$R:$R,'BANG THAM CHIEU (2)'!$D$1)</f>
        <v>0</v>
      </c>
      <c r="M249" s="83">
        <f t="shared" si="13"/>
        <v>7</v>
      </c>
      <c r="N249" s="84">
        <f>SUMIF('IC238-Cuoi ky'!$E:$E,'BANG THAM CHIEU (2)'!E249,'IC238-Cuoi ky'!$H:$H)</f>
        <v>7</v>
      </c>
      <c r="O249" s="83">
        <f t="shared" si="14"/>
        <v>0</v>
      </c>
      <c r="Q249" s="86">
        <f t="shared" si="15"/>
        <v>-7</v>
      </c>
      <c r="R249" s="71">
        <v>42</v>
      </c>
      <c r="S249" s="51">
        <f>VLOOKUP(E249,[1]IC238!$E$133:$I$3808,5,0)</f>
        <v>42</v>
      </c>
      <c r="T249" s="40" t="str">
        <f>VLOOKUP(B249,[1]IC238!$E$133:$F$3808,2,0)</f>
        <v>Thu hẹp nhựa ф 21-27</v>
      </c>
    </row>
    <row r="250" spans="1:20" x14ac:dyDescent="0.25">
      <c r="A250" s="75">
        <f t="shared" si="12"/>
        <v>247</v>
      </c>
      <c r="B250" s="87" t="s">
        <v>771</v>
      </c>
      <c r="C250" s="77" t="s">
        <v>1477</v>
      </c>
      <c r="D250" s="78" t="s">
        <v>1575</v>
      </c>
      <c r="E250" s="87" t="s">
        <v>771</v>
      </c>
      <c r="F250" s="89">
        <v>10000</v>
      </c>
      <c r="G250" s="90" t="s">
        <v>968</v>
      </c>
      <c r="H250" s="78" t="s">
        <v>1079</v>
      </c>
      <c r="I250" s="78" t="s">
        <v>448</v>
      </c>
      <c r="J250" s="78">
        <f>IFERROR(VLOOKUP(E250,'IC238-Dau ky'!E:H,4,0),0)</f>
        <v>12</v>
      </c>
      <c r="K250" s="82">
        <f>SUMIFS(NHAP!$H:$H,NHAP!$D:$D,'BANG THAM CHIEU (2)'!E250,NHAP!$K:$K,'BANG THAM CHIEU (2)'!$D$1)</f>
        <v>0</v>
      </c>
      <c r="L250" s="82">
        <f>SUMIFS('IC21'!$H:$H,'IC21'!$G:$G,'BANG THAM CHIEU (2)'!E250,'IC21'!$R:$R,'BANG THAM CHIEU (2)'!$D$1)</f>
        <v>0</v>
      </c>
      <c r="M250" s="83">
        <f t="shared" si="13"/>
        <v>12</v>
      </c>
      <c r="N250" s="84">
        <f>SUMIF('IC238-Cuoi ky'!$E:$E,'BANG THAM CHIEU (2)'!E250,'IC238-Cuoi ky'!$H:$H)</f>
        <v>12</v>
      </c>
      <c r="O250" s="83">
        <f t="shared" si="14"/>
        <v>0</v>
      </c>
      <c r="Q250" s="86">
        <f t="shared" si="15"/>
        <v>-12</v>
      </c>
      <c r="R250" s="71">
        <v>8</v>
      </c>
      <c r="S250" s="51">
        <f>VLOOKUP(E250,[1]IC238!$E$133:$I$3808,5,0)</f>
        <v>8</v>
      </c>
      <c r="T250" s="40" t="str">
        <f>VLOOKUP(B250,[1]IC238!$E$133:$F$3808,2,0)</f>
        <v>Thu hẹp nhựa ф 27-34</v>
      </c>
    </row>
    <row r="251" spans="1:20" x14ac:dyDescent="0.25">
      <c r="A251" s="75">
        <f t="shared" si="12"/>
        <v>248</v>
      </c>
      <c r="B251" s="87" t="s">
        <v>772</v>
      </c>
      <c r="C251" s="77" t="s">
        <v>556</v>
      </c>
      <c r="D251" s="78" t="s">
        <v>1571</v>
      </c>
      <c r="E251" s="87" t="s">
        <v>772</v>
      </c>
      <c r="F251" s="89">
        <v>10000</v>
      </c>
      <c r="G251" s="90" t="s">
        <v>968</v>
      </c>
      <c r="H251" s="78" t="s">
        <v>1080</v>
      </c>
      <c r="I251" s="78" t="s">
        <v>448</v>
      </c>
      <c r="J251" s="78">
        <f>IFERROR(VLOOKUP(E251,'IC238-Dau ky'!E:H,4,0),0)</f>
        <v>18</v>
      </c>
      <c r="K251" s="82">
        <f>SUMIFS(NHAP!$H:$H,NHAP!$D:$D,'BANG THAM CHIEU (2)'!E251,NHAP!$K:$K,'BANG THAM CHIEU (2)'!$D$1)</f>
        <v>0</v>
      </c>
      <c r="L251" s="82">
        <f>SUMIFS('IC21'!$H:$H,'IC21'!$G:$G,'BANG THAM CHIEU (2)'!E251,'IC21'!$R:$R,'BANG THAM CHIEU (2)'!$D$1)</f>
        <v>0</v>
      </c>
      <c r="M251" s="83">
        <f t="shared" si="13"/>
        <v>18</v>
      </c>
      <c r="N251" s="84">
        <f>SUMIF('IC238-Cuoi ky'!$E:$E,'BANG THAM CHIEU (2)'!E251,'IC238-Cuoi ky'!$H:$H)</f>
        <v>18</v>
      </c>
      <c r="O251" s="83">
        <f t="shared" si="14"/>
        <v>0</v>
      </c>
      <c r="Q251" s="86">
        <f t="shared" si="15"/>
        <v>-18</v>
      </c>
      <c r="R251" s="71">
        <v>24</v>
      </c>
      <c r="S251" s="51">
        <f>VLOOKUP(E251,[1]IC238!$E$133:$I$3808,5,0)</f>
        <v>24</v>
      </c>
      <c r="T251" s="40" t="str">
        <f>VLOOKUP(B251,[1]IC238!$E$133:$F$3808,2,0)</f>
        <v>Co nhựa ф 21</v>
      </c>
    </row>
    <row r="252" spans="1:20" x14ac:dyDescent="0.25">
      <c r="A252" s="75">
        <f t="shared" si="12"/>
        <v>249</v>
      </c>
      <c r="B252" s="87" t="s">
        <v>773</v>
      </c>
      <c r="C252" s="77" t="s">
        <v>557</v>
      </c>
      <c r="D252" s="78" t="s">
        <v>1571</v>
      </c>
      <c r="E252" s="87" t="s">
        <v>773</v>
      </c>
      <c r="F252" s="89">
        <v>10000</v>
      </c>
      <c r="G252" s="90" t="s">
        <v>968</v>
      </c>
      <c r="H252" s="78" t="s">
        <v>1081</v>
      </c>
      <c r="I252" s="78" t="s">
        <v>448</v>
      </c>
      <c r="J252" s="78">
        <f>IFERROR(VLOOKUP(E252,'IC238-Dau ky'!E:H,4,0),0)</f>
        <v>27</v>
      </c>
      <c r="K252" s="82">
        <f>SUMIFS(NHAP!$H:$H,NHAP!$D:$D,'BANG THAM CHIEU (2)'!E252,NHAP!$K:$K,'BANG THAM CHIEU (2)'!$D$1)</f>
        <v>0</v>
      </c>
      <c r="L252" s="82">
        <f>SUMIFS('IC21'!$H:$H,'IC21'!$G:$G,'BANG THAM CHIEU (2)'!E252,'IC21'!$R:$R,'BANG THAM CHIEU (2)'!$D$1)</f>
        <v>0</v>
      </c>
      <c r="M252" s="83">
        <f t="shared" si="13"/>
        <v>27</v>
      </c>
      <c r="N252" s="84">
        <f>SUMIF('IC238-Cuoi ky'!$E:$E,'BANG THAM CHIEU (2)'!E252,'IC238-Cuoi ky'!$H:$H)</f>
        <v>27</v>
      </c>
      <c r="O252" s="83">
        <f t="shared" si="14"/>
        <v>0</v>
      </c>
      <c r="Q252" s="86">
        <f t="shared" si="15"/>
        <v>-27</v>
      </c>
      <c r="R252" s="71">
        <v>64</v>
      </c>
      <c r="S252" s="51">
        <f>VLOOKUP(E252,[1]IC238!$E$133:$I$3808,5,0)</f>
        <v>64</v>
      </c>
      <c r="T252" s="40" t="str">
        <f>VLOOKUP(B252,[1]IC238!$E$133:$F$3808,2,0)</f>
        <v>Lơ nhựa ф 21</v>
      </c>
    </row>
    <row r="253" spans="1:20" x14ac:dyDescent="0.25">
      <c r="A253" s="75">
        <f t="shared" si="12"/>
        <v>250</v>
      </c>
      <c r="B253" s="87" t="s">
        <v>774</v>
      </c>
      <c r="C253" s="77" t="s">
        <v>558</v>
      </c>
      <c r="D253" s="78" t="s">
        <v>1571</v>
      </c>
      <c r="E253" s="87" t="s">
        <v>774</v>
      </c>
      <c r="F253" s="89">
        <v>10000</v>
      </c>
      <c r="G253" s="90" t="s">
        <v>968</v>
      </c>
      <c r="H253" s="78" t="s">
        <v>1082</v>
      </c>
      <c r="I253" s="78" t="s">
        <v>448</v>
      </c>
      <c r="J253" s="78">
        <f>IFERROR(VLOOKUP(E253,'IC238-Dau ky'!E:H,4,0),0)</f>
        <v>32</v>
      </c>
      <c r="K253" s="82">
        <f>SUMIFS(NHAP!$H:$H,NHAP!$D:$D,'BANG THAM CHIEU (2)'!E253,NHAP!$K:$K,'BANG THAM CHIEU (2)'!$D$1)</f>
        <v>0</v>
      </c>
      <c r="L253" s="82">
        <f>SUMIFS('IC21'!$H:$H,'IC21'!$G:$G,'BANG THAM CHIEU (2)'!E253,'IC21'!$R:$R,'BANG THAM CHIEU (2)'!$D$1)</f>
        <v>0</v>
      </c>
      <c r="M253" s="83">
        <f t="shared" si="13"/>
        <v>32</v>
      </c>
      <c r="N253" s="84">
        <f>SUMIF('IC238-Cuoi ky'!$E:$E,'BANG THAM CHIEU (2)'!E253,'IC238-Cuoi ky'!$H:$H)</f>
        <v>32</v>
      </c>
      <c r="O253" s="83">
        <f t="shared" si="14"/>
        <v>0</v>
      </c>
      <c r="Q253" s="86">
        <f t="shared" si="15"/>
        <v>-32</v>
      </c>
      <c r="R253" s="71">
        <v>5</v>
      </c>
      <c r="S253" s="51">
        <f>VLOOKUP(E253,[1]IC238!$E$133:$I$3808,5,0)</f>
        <v>5</v>
      </c>
      <c r="T253" s="40" t="str">
        <f>VLOOKUP(B253,[1]IC238!$E$133:$F$3808,2,0)</f>
        <v>Co nhựa ф 27</v>
      </c>
    </row>
    <row r="254" spans="1:20" x14ac:dyDescent="0.25">
      <c r="A254" s="75">
        <f t="shared" si="12"/>
        <v>251</v>
      </c>
      <c r="B254" s="87" t="s">
        <v>775</v>
      </c>
      <c r="C254" s="77" t="s">
        <v>559</v>
      </c>
      <c r="D254" s="78" t="s">
        <v>1571</v>
      </c>
      <c r="E254" s="87" t="s">
        <v>775</v>
      </c>
      <c r="F254" s="89">
        <v>10000</v>
      </c>
      <c r="G254" s="90" t="s">
        <v>968</v>
      </c>
      <c r="H254" s="78" t="s">
        <v>1083</v>
      </c>
      <c r="I254" s="78" t="s">
        <v>448</v>
      </c>
      <c r="J254" s="78">
        <f>IFERROR(VLOOKUP(E254,'IC238-Dau ky'!E:H,4,0),0)</f>
        <v>20</v>
      </c>
      <c r="K254" s="82">
        <f>SUMIFS(NHAP!$H:$H,NHAP!$D:$D,'BANG THAM CHIEU (2)'!E254,NHAP!$K:$K,'BANG THAM CHIEU (2)'!$D$1)</f>
        <v>0</v>
      </c>
      <c r="L254" s="82">
        <f>SUMIFS('IC21'!$H:$H,'IC21'!$G:$G,'BANG THAM CHIEU (2)'!E254,'IC21'!$R:$R,'BANG THAM CHIEU (2)'!$D$1)</f>
        <v>0</v>
      </c>
      <c r="M254" s="83">
        <f t="shared" si="13"/>
        <v>20</v>
      </c>
      <c r="N254" s="84">
        <f>SUMIF('IC238-Cuoi ky'!$E:$E,'BANG THAM CHIEU (2)'!E254,'IC238-Cuoi ky'!$H:$H)</f>
        <v>20</v>
      </c>
      <c r="O254" s="83">
        <f t="shared" si="14"/>
        <v>0</v>
      </c>
      <c r="Q254" s="86">
        <f t="shared" si="15"/>
        <v>-20</v>
      </c>
      <c r="R254" s="71">
        <v>20</v>
      </c>
      <c r="S254" s="51">
        <f>VLOOKUP(E254,[1]IC238!$E$133:$I$3808,5,0)</f>
        <v>20</v>
      </c>
      <c r="T254" s="40" t="str">
        <f>VLOOKUP(B254,[1]IC238!$E$133:$F$3808,2,0)</f>
        <v>Lơ nhựa ф 27</v>
      </c>
    </row>
    <row r="255" spans="1:20" x14ac:dyDescent="0.25">
      <c r="A255" s="75">
        <f t="shared" si="12"/>
        <v>252</v>
      </c>
      <c r="B255" s="87" t="s">
        <v>776</v>
      </c>
      <c r="C255" s="77" t="s">
        <v>560</v>
      </c>
      <c r="D255" s="78" t="s">
        <v>1571</v>
      </c>
      <c r="E255" s="87" t="s">
        <v>776</v>
      </c>
      <c r="F255" s="89">
        <v>15000</v>
      </c>
      <c r="G255" s="90" t="s">
        <v>968</v>
      </c>
      <c r="H255" s="78" t="s">
        <v>1084</v>
      </c>
      <c r="I255" s="78" t="s">
        <v>448</v>
      </c>
      <c r="J255" s="78">
        <f>IFERROR(VLOOKUP(E255,'IC238-Dau ky'!E:H,4,0),0)</f>
        <v>20</v>
      </c>
      <c r="K255" s="82">
        <f>SUMIFS(NHAP!$H:$H,NHAP!$D:$D,'BANG THAM CHIEU (2)'!E255,NHAP!$K:$K,'BANG THAM CHIEU (2)'!$D$1)</f>
        <v>0</v>
      </c>
      <c r="L255" s="82">
        <f>SUMIFS('IC21'!$H:$H,'IC21'!$G:$G,'BANG THAM CHIEU (2)'!E255,'IC21'!$R:$R,'BANG THAM CHIEU (2)'!$D$1)</f>
        <v>0</v>
      </c>
      <c r="M255" s="83">
        <f t="shared" si="13"/>
        <v>20</v>
      </c>
      <c r="N255" s="84">
        <f>SUMIF('IC238-Cuoi ky'!$E:$E,'BANG THAM CHIEU (2)'!E255,'IC238-Cuoi ky'!$H:$H)</f>
        <v>20</v>
      </c>
      <c r="O255" s="83">
        <f t="shared" si="14"/>
        <v>0</v>
      </c>
      <c r="Q255" s="86">
        <f t="shared" si="15"/>
        <v>-20</v>
      </c>
      <c r="R255" s="71">
        <v>0</v>
      </c>
      <c r="S255" s="51" t="e">
        <f>VLOOKUP(E255,[1]IC238!$E$133:$I$3808,5,0)</f>
        <v>#N/A</v>
      </c>
      <c r="T255" s="40" t="e">
        <f>VLOOKUP(B255,[1]IC238!$E$133:$F$3808,2,0)</f>
        <v>#N/A</v>
      </c>
    </row>
    <row r="256" spans="1:20" x14ac:dyDescent="0.25">
      <c r="A256" s="75">
        <f t="shared" si="12"/>
        <v>253</v>
      </c>
      <c r="B256" s="87" t="s">
        <v>777</v>
      </c>
      <c r="C256" s="77" t="s">
        <v>561</v>
      </c>
      <c r="D256" s="78" t="s">
        <v>1571</v>
      </c>
      <c r="E256" s="87" t="s">
        <v>777</v>
      </c>
      <c r="F256" s="89">
        <v>15000</v>
      </c>
      <c r="G256" s="90" t="s">
        <v>968</v>
      </c>
      <c r="H256" s="78" t="s">
        <v>1085</v>
      </c>
      <c r="I256" s="78" t="s">
        <v>448</v>
      </c>
      <c r="J256" s="78">
        <f>IFERROR(VLOOKUP(E256,'IC238-Dau ky'!E:H,4,0),0)</f>
        <v>24</v>
      </c>
      <c r="K256" s="82">
        <f>SUMIFS(NHAP!$H:$H,NHAP!$D:$D,'BANG THAM CHIEU (2)'!E256,NHAP!$K:$K,'BANG THAM CHIEU (2)'!$D$1)</f>
        <v>0</v>
      </c>
      <c r="L256" s="82">
        <f>SUMIFS('IC21'!$H:$H,'IC21'!$G:$G,'BANG THAM CHIEU (2)'!E256,'IC21'!$R:$R,'BANG THAM CHIEU (2)'!$D$1)</f>
        <v>0</v>
      </c>
      <c r="M256" s="83">
        <f t="shared" si="13"/>
        <v>24</v>
      </c>
      <c r="N256" s="84">
        <f>SUMIF('IC238-Cuoi ky'!$E:$E,'BANG THAM CHIEU (2)'!E256,'IC238-Cuoi ky'!$H:$H)</f>
        <v>24</v>
      </c>
      <c r="O256" s="83">
        <f t="shared" si="14"/>
        <v>0</v>
      </c>
      <c r="Q256" s="86">
        <f t="shared" si="15"/>
        <v>-24</v>
      </c>
      <c r="R256" s="71">
        <v>0</v>
      </c>
      <c r="S256" s="51" t="e">
        <f>VLOOKUP(E256,[1]IC238!$E$133:$I$3808,5,0)</f>
        <v>#N/A</v>
      </c>
      <c r="T256" s="40" t="e">
        <f>VLOOKUP(B256,[1]IC238!$E$133:$F$3808,2,0)</f>
        <v>#N/A</v>
      </c>
    </row>
    <row r="257" spans="1:20" x14ac:dyDescent="0.25">
      <c r="A257" s="75">
        <f t="shared" si="12"/>
        <v>254</v>
      </c>
      <c r="B257" s="87" t="s">
        <v>778</v>
      </c>
      <c r="C257" s="77" t="s">
        <v>562</v>
      </c>
      <c r="D257" s="78" t="s">
        <v>1571</v>
      </c>
      <c r="E257" s="87" t="s">
        <v>778</v>
      </c>
      <c r="F257" s="89">
        <v>15000</v>
      </c>
      <c r="G257" s="90" t="s">
        <v>968</v>
      </c>
      <c r="H257" s="78" t="s">
        <v>1086</v>
      </c>
      <c r="I257" s="78" t="s">
        <v>448</v>
      </c>
      <c r="J257" s="78">
        <f>IFERROR(VLOOKUP(E257,'IC238-Dau ky'!E:H,4,0),0)</f>
        <v>9</v>
      </c>
      <c r="K257" s="82">
        <f>SUMIFS(NHAP!$H:$H,NHAP!$D:$D,'BANG THAM CHIEU (2)'!E257,NHAP!$K:$K,'BANG THAM CHIEU (2)'!$D$1)</f>
        <v>0</v>
      </c>
      <c r="L257" s="82">
        <f>SUMIFS('IC21'!$H:$H,'IC21'!$G:$G,'BANG THAM CHIEU (2)'!E257,'IC21'!$R:$R,'BANG THAM CHIEU (2)'!$D$1)</f>
        <v>0</v>
      </c>
      <c r="M257" s="83">
        <f t="shared" si="13"/>
        <v>9</v>
      </c>
      <c r="N257" s="84">
        <f>SUMIF('IC238-Cuoi ky'!$E:$E,'BANG THAM CHIEU (2)'!E257,'IC238-Cuoi ky'!$H:$H)</f>
        <v>9</v>
      </c>
      <c r="O257" s="83">
        <f t="shared" si="14"/>
        <v>0</v>
      </c>
      <c r="Q257" s="86">
        <f t="shared" si="15"/>
        <v>-9</v>
      </c>
      <c r="R257" s="71">
        <v>18</v>
      </c>
      <c r="S257" s="51">
        <f>VLOOKUP(E257,[1]IC238!$E$133:$I$3808,5,0)</f>
        <v>18</v>
      </c>
      <c r="T257" s="40" t="str">
        <f>VLOOKUP(B257,[1]IC238!$E$133:$F$3808,2,0)</f>
        <v>Lơ nhựa ф 42</v>
      </c>
    </row>
    <row r="258" spans="1:20" x14ac:dyDescent="0.25">
      <c r="A258" s="75">
        <f t="shared" si="12"/>
        <v>255</v>
      </c>
      <c r="B258" s="87" t="s">
        <v>779</v>
      </c>
      <c r="C258" s="77" t="s">
        <v>563</v>
      </c>
      <c r="D258" s="78" t="s">
        <v>1571</v>
      </c>
      <c r="E258" s="87" t="s">
        <v>779</v>
      </c>
      <c r="F258" s="89">
        <v>15000</v>
      </c>
      <c r="G258" s="90" t="s">
        <v>968</v>
      </c>
      <c r="H258" s="78" t="s">
        <v>1087</v>
      </c>
      <c r="I258" s="78" t="s">
        <v>448</v>
      </c>
      <c r="J258" s="78">
        <f>IFERROR(VLOOKUP(E258,'IC238-Dau ky'!E:H,4,0),0)</f>
        <v>26</v>
      </c>
      <c r="K258" s="82">
        <f>SUMIFS(NHAP!$H:$H,NHAP!$D:$D,'BANG THAM CHIEU (2)'!E258,NHAP!$K:$K,'BANG THAM CHIEU (2)'!$D$1)</f>
        <v>0</v>
      </c>
      <c r="L258" s="82">
        <f>SUMIFS('IC21'!$H:$H,'IC21'!$G:$G,'BANG THAM CHIEU (2)'!E258,'IC21'!$R:$R,'BANG THAM CHIEU (2)'!$D$1)</f>
        <v>0</v>
      </c>
      <c r="M258" s="83">
        <f t="shared" si="13"/>
        <v>26</v>
      </c>
      <c r="N258" s="84">
        <f>SUMIF('IC238-Cuoi ky'!$E:$E,'BANG THAM CHIEU (2)'!E258,'IC238-Cuoi ky'!$H:$H)</f>
        <v>26</v>
      </c>
      <c r="O258" s="83">
        <f t="shared" si="14"/>
        <v>0</v>
      </c>
      <c r="Q258" s="86">
        <f t="shared" si="15"/>
        <v>-26</v>
      </c>
      <c r="R258" s="71">
        <v>3</v>
      </c>
      <c r="S258" s="51">
        <f>VLOOKUP(E258,[1]IC238!$E$133:$I$3808,5,0)</f>
        <v>3</v>
      </c>
      <c r="T258" s="40" t="str">
        <f>VLOOKUP(B258,[1]IC238!$E$133:$F$3808,2,0)</f>
        <v>Co nhựa ф 42</v>
      </c>
    </row>
    <row r="259" spans="1:20" x14ac:dyDescent="0.25">
      <c r="A259" s="75">
        <f t="shared" si="12"/>
        <v>256</v>
      </c>
      <c r="B259" s="87" t="s">
        <v>780</v>
      </c>
      <c r="C259" s="77" t="s">
        <v>2396</v>
      </c>
      <c r="D259" s="78" t="s">
        <v>1518</v>
      </c>
      <c r="E259" s="87" t="s">
        <v>780</v>
      </c>
      <c r="F259" s="89">
        <v>95000</v>
      </c>
      <c r="G259" s="90" t="s">
        <v>304</v>
      </c>
      <c r="H259" s="78" t="s">
        <v>1088</v>
      </c>
      <c r="I259" s="78" t="s">
        <v>448</v>
      </c>
      <c r="J259" s="78">
        <f>IFERROR(VLOOKUP(E259,'IC238-Dau ky'!E:H,4,0),0)</f>
        <v>4</v>
      </c>
      <c r="K259" s="82">
        <f>SUMIFS(NHAP!$H:$H,NHAP!$D:$D,'BANG THAM CHIEU (2)'!E259,NHAP!$K:$K,'BANG THAM CHIEU (2)'!$D$1)</f>
        <v>0</v>
      </c>
      <c r="L259" s="82">
        <f>SUMIFS('IC21'!$H:$H,'IC21'!$G:$G,'BANG THAM CHIEU (2)'!E259,'IC21'!$R:$R,'BANG THAM CHIEU (2)'!$D$1)</f>
        <v>0</v>
      </c>
      <c r="M259" s="83">
        <f t="shared" si="13"/>
        <v>4</v>
      </c>
      <c r="N259" s="84">
        <f>SUMIF('IC238-Cuoi ky'!$E:$E,'BANG THAM CHIEU (2)'!E259,'IC238-Cuoi ky'!$H:$H)</f>
        <v>4</v>
      </c>
      <c r="O259" s="83">
        <f t="shared" si="14"/>
        <v>0</v>
      </c>
      <c r="Q259" s="86">
        <f t="shared" si="15"/>
        <v>-4</v>
      </c>
      <c r="R259" s="71">
        <v>4</v>
      </c>
      <c r="S259" s="51">
        <f>VLOOKUP(E259,[1]IC238!$E$133:$I$3808,5,0)</f>
        <v>4</v>
      </c>
      <c r="T259" s="40" t="str">
        <f>VLOOKUP(B259,[1]IC238!$E$133:$F$3808,2,0)</f>
        <v>Quạt hút 120×120 DP200A P/N 2123HSL 220-240V hiệu Sunon</v>
      </c>
    </row>
    <row r="260" spans="1:20" x14ac:dyDescent="0.25">
      <c r="A260" s="75">
        <f t="shared" si="12"/>
        <v>257</v>
      </c>
      <c r="B260" s="96" t="s">
        <v>232</v>
      </c>
      <c r="C260" s="88" t="s">
        <v>1610</v>
      </c>
      <c r="D260" s="78" t="s">
        <v>1547</v>
      </c>
      <c r="E260" s="96" t="s">
        <v>232</v>
      </c>
      <c r="F260" s="93">
        <v>45000</v>
      </c>
      <c r="G260" s="90" t="s">
        <v>303</v>
      </c>
      <c r="H260" s="78" t="s">
        <v>420</v>
      </c>
      <c r="I260" s="78" t="s">
        <v>455</v>
      </c>
      <c r="J260" s="78">
        <f>IFERROR(VLOOKUP(E260,'IC238-Dau ky'!E:H,4,0),0)</f>
        <v>4</v>
      </c>
      <c r="K260" s="82">
        <f>SUMIFS(NHAP!$H:$H,NHAP!$D:$D,'BANG THAM CHIEU (2)'!E260,NHAP!$K:$K,'BANG THAM CHIEU (2)'!$D$1)</f>
        <v>0</v>
      </c>
      <c r="L260" s="82">
        <f>SUMIFS('IC21'!$H:$H,'IC21'!$G:$G,'BANG THAM CHIEU (2)'!E260,'IC21'!$R:$R,'BANG THAM CHIEU (2)'!$D$1)</f>
        <v>0</v>
      </c>
      <c r="M260" s="83">
        <f t="shared" si="13"/>
        <v>4</v>
      </c>
      <c r="N260" s="84">
        <f>SUMIF('IC238-Cuoi ky'!$E:$E,'BANG THAM CHIEU (2)'!E260,'IC238-Cuoi ky'!$H:$H)</f>
        <v>4</v>
      </c>
      <c r="O260" s="83">
        <f t="shared" si="14"/>
        <v>0</v>
      </c>
      <c r="Q260" s="86">
        <f t="shared" si="15"/>
        <v>-4</v>
      </c>
      <c r="R260" s="71">
        <v>10</v>
      </c>
      <c r="S260" s="51">
        <f>VLOOKUP(E260,[1]IC238!$E$133:$I$3808,5,0)</f>
        <v>10</v>
      </c>
      <c r="T260" s="40" t="str">
        <f>VLOOKUP(B260,[1]IC238!$E$133:$F$3808,2,0)</f>
        <v>Cuộn kích 50 - 70w</v>
      </c>
    </row>
    <row r="261" spans="1:20" x14ac:dyDescent="0.25">
      <c r="A261" s="102">
        <f t="shared" ref="A261:A324" si="16">IF(C261="","",A260+1)</f>
        <v>258</v>
      </c>
      <c r="B261" s="87" t="s">
        <v>782</v>
      </c>
      <c r="C261" s="77" t="s">
        <v>1463</v>
      </c>
      <c r="D261" s="78" t="s">
        <v>1579</v>
      </c>
      <c r="E261" s="87" t="s">
        <v>782</v>
      </c>
      <c r="F261" s="89">
        <v>35000</v>
      </c>
      <c r="G261" s="90" t="s">
        <v>968</v>
      </c>
      <c r="H261" s="78" t="s">
        <v>1090</v>
      </c>
      <c r="I261" s="78" t="s">
        <v>448</v>
      </c>
      <c r="J261" s="78">
        <f>IFERROR(VLOOKUP(E261,'IC238-Dau ky'!E:H,4,0),0)</f>
        <v>0</v>
      </c>
      <c r="K261" s="82">
        <f>SUMIFS(NHAP!$H:$H,NHAP!$D:$D,'BANG THAM CHIEU (2)'!E261,NHAP!$K:$K,'BANG THAM CHIEU (2)'!$D$1)</f>
        <v>0</v>
      </c>
      <c r="L261" s="82">
        <f>SUMIFS('IC21'!$H:$H,'IC21'!$G:$G,'BANG THAM CHIEU (2)'!E261,'IC21'!$R:$R,'BANG THAM CHIEU (2)'!$D$1)</f>
        <v>0</v>
      </c>
      <c r="M261" s="83">
        <f t="shared" ref="M261:M324" si="17">J261+K261-L261</f>
        <v>0</v>
      </c>
      <c r="N261" s="84">
        <f>SUMIF('IC238-Cuoi ky'!$E:$E,'BANG THAM CHIEU (2)'!E261,'IC238-Cuoi ky'!$H:$H)</f>
        <v>0</v>
      </c>
      <c r="O261" s="83">
        <f t="shared" ref="O261:O324" si="18">M261-N261</f>
        <v>0</v>
      </c>
      <c r="Q261" s="86">
        <f t="shared" ref="Q261:Q324" si="19">P261-M261</f>
        <v>0</v>
      </c>
      <c r="R261" s="71">
        <v>20</v>
      </c>
      <c r="S261" s="51">
        <f>VLOOKUP(E261,[1]IC238!$E$133:$I$3808,5,0)</f>
        <v>20</v>
      </c>
      <c r="T261" s="40" t="str">
        <f>VLOOKUP(B261,[1]IC238!$E$133:$F$3808,2,0)</f>
        <v>Cần gạt nước toilet hiệu SOTO</v>
      </c>
    </row>
    <row r="262" spans="1:20" x14ac:dyDescent="0.25">
      <c r="A262" s="75">
        <f t="shared" si="16"/>
        <v>259</v>
      </c>
      <c r="B262" s="87" t="s">
        <v>783</v>
      </c>
      <c r="C262" s="77" t="s">
        <v>1500</v>
      </c>
      <c r="D262" s="78" t="s">
        <v>1563</v>
      </c>
      <c r="E262" s="87" t="s">
        <v>783</v>
      </c>
      <c r="F262" s="89">
        <v>70000</v>
      </c>
      <c r="G262" s="90" t="s">
        <v>968</v>
      </c>
      <c r="H262" s="78" t="s">
        <v>1091</v>
      </c>
      <c r="I262" s="78" t="s">
        <v>448</v>
      </c>
      <c r="J262" s="78">
        <f>IFERROR(VLOOKUP(E262,'IC238-Dau ky'!E:H,4,0),0)</f>
        <v>11</v>
      </c>
      <c r="K262" s="82">
        <f>SUMIFS(NHAP!$H:$H,NHAP!$D:$D,'BANG THAM CHIEU (2)'!E262,NHAP!$K:$K,'BANG THAM CHIEU (2)'!$D$1)</f>
        <v>0</v>
      </c>
      <c r="L262" s="82">
        <f>SUMIFS('IC21'!$H:$H,'IC21'!$G:$G,'BANG THAM CHIEU (2)'!E262,'IC21'!$R:$R,'BANG THAM CHIEU (2)'!$D$1)</f>
        <v>0</v>
      </c>
      <c r="M262" s="83">
        <f t="shared" si="17"/>
        <v>11</v>
      </c>
      <c r="N262" s="84">
        <f>SUMIF('IC238-Cuoi ky'!$E:$E,'BANG THAM CHIEU (2)'!E262,'IC238-Cuoi ky'!$H:$H)</f>
        <v>11</v>
      </c>
      <c r="O262" s="83">
        <f t="shared" si="18"/>
        <v>0</v>
      </c>
      <c r="Q262" s="86">
        <f t="shared" si="19"/>
        <v>-11</v>
      </c>
      <c r="R262" s="71">
        <v>7</v>
      </c>
      <c r="S262" s="51">
        <f>VLOOKUP(E262,[1]IC238!$E$133:$I$3808,5,0)</f>
        <v>7</v>
      </c>
      <c r="T262" s="40" t="str">
        <f>VLOOKUP(B262,[1]IC238!$E$133:$F$3808,2,0)</f>
        <v>Van sắt ba ngã ф 21 hiệu Valles</v>
      </c>
    </row>
    <row r="263" spans="1:20" x14ac:dyDescent="0.25">
      <c r="A263" s="75">
        <f t="shared" si="16"/>
        <v>260</v>
      </c>
      <c r="B263" s="87" t="s">
        <v>784</v>
      </c>
      <c r="C263" s="77" t="s">
        <v>1626</v>
      </c>
      <c r="D263" s="78" t="s">
        <v>1563</v>
      </c>
      <c r="E263" s="87" t="s">
        <v>784</v>
      </c>
      <c r="F263" s="89"/>
      <c r="G263" s="90" t="s">
        <v>968</v>
      </c>
      <c r="H263" s="78" t="s">
        <v>1092</v>
      </c>
      <c r="I263" s="78" t="s">
        <v>448</v>
      </c>
      <c r="J263" s="78">
        <f>IFERROR(VLOOKUP(E263,'IC238-Dau ky'!E:H,4,0),0)</f>
        <v>11</v>
      </c>
      <c r="K263" s="82">
        <f>SUMIFS(NHAP!$H:$H,NHAP!$D:$D,'BANG THAM CHIEU (2)'!E263,NHAP!$K:$K,'BANG THAM CHIEU (2)'!$D$1)</f>
        <v>0</v>
      </c>
      <c r="L263" s="82">
        <f>SUMIFS('IC21'!$H:$H,'IC21'!$G:$G,'BANG THAM CHIEU (2)'!E263,'IC21'!$R:$R,'BANG THAM CHIEU (2)'!$D$1)</f>
        <v>0</v>
      </c>
      <c r="M263" s="83">
        <f t="shared" si="17"/>
        <v>11</v>
      </c>
      <c r="N263" s="84">
        <f>SUMIF('IC238-Cuoi ky'!$E:$E,'BANG THAM CHIEU (2)'!E263,'IC238-Cuoi ky'!$H:$H)</f>
        <v>11</v>
      </c>
      <c r="O263" s="83">
        <f t="shared" si="18"/>
        <v>0</v>
      </c>
      <c r="Q263" s="86">
        <f t="shared" si="19"/>
        <v>-11</v>
      </c>
      <c r="R263" s="71">
        <v>2</v>
      </c>
      <c r="S263" s="51">
        <f>VLOOKUP(E263,[1]IC238!$E$133:$I$3808,5,0)</f>
        <v>2</v>
      </c>
      <c r="T263" s="40" t="str">
        <f>VLOOKUP(B263,[1]IC238!$E$133:$F$3808,2,0)</f>
        <v xml:space="preserve">Van đồng 1 chiều ф 60 </v>
      </c>
    </row>
    <row r="264" spans="1:20" x14ac:dyDescent="0.25">
      <c r="A264" s="75">
        <f t="shared" si="16"/>
        <v>261</v>
      </c>
      <c r="B264" s="87" t="s">
        <v>785</v>
      </c>
      <c r="C264" s="77" t="s">
        <v>569</v>
      </c>
      <c r="D264" s="78" t="s">
        <v>1563</v>
      </c>
      <c r="E264" s="87" t="s">
        <v>785</v>
      </c>
      <c r="F264" s="89"/>
      <c r="G264" s="90" t="s">
        <v>968</v>
      </c>
      <c r="H264" s="78" t="s">
        <v>1093</v>
      </c>
      <c r="I264" s="78" t="s">
        <v>448</v>
      </c>
      <c r="J264" s="78">
        <f>IFERROR(VLOOKUP(E264,'IC238-Dau ky'!E:H,4,0),0)</f>
        <v>0</v>
      </c>
      <c r="K264" s="82">
        <f>SUMIFS(NHAP!$H:$H,NHAP!$D:$D,'BANG THAM CHIEU (2)'!E264,NHAP!$K:$K,'BANG THAM CHIEU (2)'!$D$1)</f>
        <v>0</v>
      </c>
      <c r="L264" s="82">
        <f>SUMIFS('IC21'!$H:$H,'IC21'!$G:$G,'BANG THAM CHIEU (2)'!E264,'IC21'!$R:$R,'BANG THAM CHIEU (2)'!$D$1)</f>
        <v>0</v>
      </c>
      <c r="M264" s="83">
        <f t="shared" si="17"/>
        <v>0</v>
      </c>
      <c r="N264" s="84">
        <f>SUMIF('IC238-Cuoi ky'!$E:$E,'BANG THAM CHIEU (2)'!E264,'IC238-Cuoi ky'!$H:$H)</f>
        <v>0</v>
      </c>
      <c r="O264" s="83">
        <f t="shared" si="18"/>
        <v>0</v>
      </c>
      <c r="Q264" s="86">
        <f t="shared" si="19"/>
        <v>0</v>
      </c>
      <c r="R264" s="71">
        <v>12</v>
      </c>
      <c r="S264" s="51">
        <f>VLOOKUP(E264,[1]IC238!$E$133:$I$3808,5,0)</f>
        <v>12</v>
      </c>
      <c r="T264" s="40" t="str">
        <f>VLOOKUP(B264,[1]IC238!$E$133:$F$3808,2,0)</f>
        <v>Khóa nước bằng đồng ф 27</v>
      </c>
    </row>
    <row r="265" spans="1:20" x14ac:dyDescent="0.25">
      <c r="A265" s="75">
        <f t="shared" si="16"/>
        <v>262</v>
      </c>
      <c r="B265" s="87" t="s">
        <v>786</v>
      </c>
      <c r="C265" s="77" t="s">
        <v>570</v>
      </c>
      <c r="D265" s="78" t="s">
        <v>1563</v>
      </c>
      <c r="E265" s="87" t="s">
        <v>786</v>
      </c>
      <c r="F265" s="89"/>
      <c r="G265" s="90" t="s">
        <v>968</v>
      </c>
      <c r="H265" s="78" t="s">
        <v>1094</v>
      </c>
      <c r="I265" s="78" t="s">
        <v>448</v>
      </c>
      <c r="J265" s="78">
        <f>IFERROR(VLOOKUP(E265,'IC238-Dau ky'!E:H,4,0),0)</f>
        <v>35</v>
      </c>
      <c r="K265" s="82">
        <f>SUMIFS(NHAP!$H:$H,NHAP!$D:$D,'BANG THAM CHIEU (2)'!E265,NHAP!$K:$K,'BANG THAM CHIEU (2)'!$D$1)</f>
        <v>0</v>
      </c>
      <c r="L265" s="82">
        <f>SUMIFS('IC21'!$H:$H,'IC21'!$G:$G,'BANG THAM CHIEU (2)'!E265,'IC21'!$R:$R,'BANG THAM CHIEU (2)'!$D$1)</f>
        <v>0</v>
      </c>
      <c r="M265" s="83">
        <f t="shared" si="17"/>
        <v>35</v>
      </c>
      <c r="N265" s="84">
        <f>SUMIF('IC238-Cuoi ky'!$E:$E,'BANG THAM CHIEU (2)'!E265,'IC238-Cuoi ky'!$H:$H)</f>
        <v>35</v>
      </c>
      <c r="O265" s="83">
        <f t="shared" si="18"/>
        <v>0</v>
      </c>
      <c r="Q265" s="86">
        <f t="shared" si="19"/>
        <v>-35</v>
      </c>
      <c r="R265" s="71">
        <v>0</v>
      </c>
      <c r="S265" s="51" t="e">
        <f>VLOOKUP(E265,[1]IC238!$E$133:$I$3808,5,0)</f>
        <v>#N/A</v>
      </c>
      <c r="T265" s="40" t="e">
        <f>VLOOKUP(B265,[1]IC238!$E$133:$F$3808,2,0)</f>
        <v>#N/A</v>
      </c>
    </row>
    <row r="266" spans="1:20" x14ac:dyDescent="0.25">
      <c r="A266" s="75">
        <f t="shared" si="16"/>
        <v>263</v>
      </c>
      <c r="B266" s="87" t="s">
        <v>787</v>
      </c>
      <c r="C266" s="77" t="s">
        <v>1627</v>
      </c>
      <c r="D266" s="78" t="s">
        <v>1563</v>
      </c>
      <c r="E266" s="87" t="s">
        <v>787</v>
      </c>
      <c r="F266" s="89">
        <v>40000</v>
      </c>
      <c r="G266" s="90" t="s">
        <v>968</v>
      </c>
      <c r="H266" s="78" t="s">
        <v>1095</v>
      </c>
      <c r="I266" s="78" t="s">
        <v>448</v>
      </c>
      <c r="J266" s="78">
        <f>IFERROR(VLOOKUP(E266,'IC238-Dau ky'!E:H,4,0),0)</f>
        <v>0</v>
      </c>
      <c r="K266" s="82">
        <f>SUMIFS(NHAP!$H:$H,NHAP!$D:$D,'BANG THAM CHIEU (2)'!E266,NHAP!$K:$K,'BANG THAM CHIEU (2)'!$D$1)</f>
        <v>0</v>
      </c>
      <c r="L266" s="82">
        <f>SUMIFS('IC21'!$H:$H,'IC21'!$G:$G,'BANG THAM CHIEU (2)'!E266,'IC21'!$R:$R,'BANG THAM CHIEU (2)'!$D$1)</f>
        <v>0</v>
      </c>
      <c r="M266" s="83">
        <f t="shared" si="17"/>
        <v>0</v>
      </c>
      <c r="N266" s="84">
        <f>SUMIF('IC238-Cuoi ky'!$E:$E,'BANG THAM CHIEU (2)'!E266,'IC238-Cuoi ky'!$H:$H)</f>
        <v>0</v>
      </c>
      <c r="O266" s="83">
        <f t="shared" si="18"/>
        <v>0</v>
      </c>
      <c r="Q266" s="86">
        <f t="shared" si="19"/>
        <v>0</v>
      </c>
      <c r="R266" s="71">
        <v>11</v>
      </c>
      <c r="S266" s="51">
        <f>VLOOKUP(E266,[1]IC238!$E$133:$I$3808,5,0)</f>
        <v>11</v>
      </c>
      <c r="T266" s="40" t="str">
        <f>VLOOKUP(B266,[1]IC238!$E$133:$F$3808,2,0)</f>
        <v>Khóa nước bằng đồng Φ 21</v>
      </c>
    </row>
    <row r="267" spans="1:20" x14ac:dyDescent="0.25">
      <c r="A267" s="75">
        <f t="shared" si="16"/>
        <v>264</v>
      </c>
      <c r="B267" s="87" t="s">
        <v>788</v>
      </c>
      <c r="C267" s="77" t="s">
        <v>572</v>
      </c>
      <c r="D267" s="78" t="s">
        <v>1563</v>
      </c>
      <c r="E267" s="87" t="s">
        <v>788</v>
      </c>
      <c r="F267" s="89"/>
      <c r="G267" s="90" t="s">
        <v>968</v>
      </c>
      <c r="H267" s="78" t="s">
        <v>1096</v>
      </c>
      <c r="I267" s="78" t="s">
        <v>448</v>
      </c>
      <c r="J267" s="78">
        <f>IFERROR(VLOOKUP(E267,'IC238-Dau ky'!E:H,4,0),0)</f>
        <v>10</v>
      </c>
      <c r="K267" s="82">
        <f>SUMIFS(NHAP!$H:$H,NHAP!$D:$D,'BANG THAM CHIEU (2)'!E267,NHAP!$K:$K,'BANG THAM CHIEU (2)'!$D$1)</f>
        <v>0</v>
      </c>
      <c r="L267" s="82">
        <f>SUMIFS('IC21'!$H:$H,'IC21'!$G:$G,'BANG THAM CHIEU (2)'!E267,'IC21'!$R:$R,'BANG THAM CHIEU (2)'!$D$1)</f>
        <v>0</v>
      </c>
      <c r="M267" s="83">
        <f t="shared" si="17"/>
        <v>10</v>
      </c>
      <c r="N267" s="84">
        <f>SUMIF('IC238-Cuoi ky'!$E:$E,'BANG THAM CHIEU (2)'!E267,'IC238-Cuoi ky'!$H:$H)</f>
        <v>10</v>
      </c>
      <c r="O267" s="83">
        <f t="shared" si="18"/>
        <v>0</v>
      </c>
      <c r="Q267" s="86">
        <f t="shared" si="19"/>
        <v>-10</v>
      </c>
      <c r="R267" s="71">
        <v>2</v>
      </c>
      <c r="S267" s="51">
        <f>VLOOKUP(E267,[1]IC238!$E$133:$I$3808,5,0)</f>
        <v>2</v>
      </c>
      <c r="T267" s="40" t="str">
        <f>VLOOKUP(B267,[1]IC238!$E$133:$F$3808,2,0)</f>
        <v>Vòi nhấn nước uống</v>
      </c>
    </row>
    <row r="268" spans="1:20" x14ac:dyDescent="0.25">
      <c r="A268" s="75">
        <f t="shared" si="16"/>
        <v>265</v>
      </c>
      <c r="B268" s="87" t="s">
        <v>789</v>
      </c>
      <c r="C268" s="77" t="s">
        <v>2487</v>
      </c>
      <c r="D268" s="78" t="s">
        <v>1586</v>
      </c>
      <c r="E268" s="87" t="s">
        <v>789</v>
      </c>
      <c r="F268" s="89">
        <v>30000</v>
      </c>
      <c r="G268" s="90" t="s">
        <v>969</v>
      </c>
      <c r="H268" s="78" t="s">
        <v>1097</v>
      </c>
      <c r="I268" s="78" t="s">
        <v>448</v>
      </c>
      <c r="J268" s="78">
        <f>IFERROR(VLOOKUP(E268,'IC238-Dau ky'!E:H,4,0),0)</f>
        <v>21</v>
      </c>
      <c r="K268" s="82">
        <f>SUMIFS(NHAP!$H:$H,NHAP!$D:$D,'BANG THAM CHIEU (2)'!E268,NHAP!$K:$K,'BANG THAM CHIEU (2)'!$D$1)</f>
        <v>0</v>
      </c>
      <c r="L268" s="82">
        <f>SUMIFS('IC21'!$H:$H,'IC21'!$G:$G,'BANG THAM CHIEU (2)'!E268,'IC21'!$R:$R,'BANG THAM CHIEU (2)'!$D$1)</f>
        <v>0</v>
      </c>
      <c r="M268" s="83">
        <f t="shared" si="17"/>
        <v>21</v>
      </c>
      <c r="N268" s="84">
        <f>SUMIF('IC238-Cuoi ky'!$E:$E,'BANG THAM CHIEU (2)'!E268,'IC238-Cuoi ky'!$H:$H)</f>
        <v>21</v>
      </c>
      <c r="O268" s="83">
        <f t="shared" si="18"/>
        <v>0</v>
      </c>
      <c r="Q268" s="86">
        <f t="shared" si="19"/>
        <v>-21</v>
      </c>
      <c r="R268" s="71">
        <v>34</v>
      </c>
      <c r="S268" s="51">
        <f>VLOOKUP(E268,[1]IC238!$E$133:$I$3808,5,0)</f>
        <v>34</v>
      </c>
      <c r="T268" s="40" t="str">
        <f>VLOOKUP(B268,[1]IC238!$E$133:$F$3808,2,0)</f>
        <v>Cọ con lăn 15cm hiệu Việt Mỹ</v>
      </c>
    </row>
    <row r="269" spans="1:20" x14ac:dyDescent="0.25">
      <c r="A269" s="75">
        <f t="shared" si="16"/>
        <v>266</v>
      </c>
      <c r="B269" s="87" t="s">
        <v>790</v>
      </c>
      <c r="C269" s="77" t="s">
        <v>1504</v>
      </c>
      <c r="D269" s="78" t="s">
        <v>1586</v>
      </c>
      <c r="E269" s="87" t="s">
        <v>790</v>
      </c>
      <c r="F269" s="89">
        <v>22000</v>
      </c>
      <c r="G269" s="90" t="s">
        <v>969</v>
      </c>
      <c r="H269" s="78" t="s">
        <v>1098</v>
      </c>
      <c r="I269" s="78" t="s">
        <v>455</v>
      </c>
      <c r="J269" s="78">
        <f>IFERROR(VLOOKUP(E269,'IC238-Dau ky'!E:H,4,0),0)</f>
        <v>33</v>
      </c>
      <c r="K269" s="82">
        <f>SUMIFS(NHAP!$H:$H,NHAP!$D:$D,'BANG THAM CHIEU (2)'!E269,NHAP!$K:$K,'BANG THAM CHIEU (2)'!$D$1)</f>
        <v>0</v>
      </c>
      <c r="L269" s="82">
        <f>SUMIFS('IC21'!$H:$H,'IC21'!$G:$G,'BANG THAM CHIEU (2)'!E269,'IC21'!$R:$R,'BANG THAM CHIEU (2)'!$D$1)</f>
        <v>0</v>
      </c>
      <c r="M269" s="83">
        <f t="shared" si="17"/>
        <v>33</v>
      </c>
      <c r="N269" s="84">
        <f>SUMIF('IC238-Cuoi ky'!$E:$E,'BANG THAM CHIEU (2)'!E269,'IC238-Cuoi ky'!$H:$H)</f>
        <v>33</v>
      </c>
      <c r="O269" s="83">
        <f t="shared" si="18"/>
        <v>0</v>
      </c>
      <c r="Q269" s="86">
        <f t="shared" si="19"/>
        <v>-33</v>
      </c>
      <c r="R269" s="71">
        <v>13</v>
      </c>
      <c r="S269" s="51">
        <f>VLOOKUP(E269,[1]IC238!$E$133:$I$3808,5,0)</f>
        <v>13</v>
      </c>
      <c r="T269" s="40" t="str">
        <f>VLOOKUP(B269,[1]IC238!$E$133:$F$3808,2,0)</f>
        <v>Cọ lăn 23cm (9 inch)</v>
      </c>
    </row>
    <row r="270" spans="1:20" x14ac:dyDescent="0.25">
      <c r="A270" s="75">
        <f t="shared" si="16"/>
        <v>267</v>
      </c>
      <c r="B270" s="87" t="s">
        <v>791</v>
      </c>
      <c r="C270" s="77" t="s">
        <v>1620</v>
      </c>
      <c r="D270" s="78" t="s">
        <v>1579</v>
      </c>
      <c r="E270" s="87" t="s">
        <v>791</v>
      </c>
      <c r="F270" s="89"/>
      <c r="G270" s="90" t="s">
        <v>304</v>
      </c>
      <c r="H270" s="78" t="s">
        <v>1099</v>
      </c>
      <c r="I270" s="78" t="s">
        <v>448</v>
      </c>
      <c r="J270" s="78">
        <f>IFERROR(VLOOKUP(E270,'IC238-Dau ky'!E:H,4,0),0)</f>
        <v>0</v>
      </c>
      <c r="K270" s="82">
        <f>SUMIFS(NHAP!$H:$H,NHAP!$D:$D,'BANG THAM CHIEU (2)'!E270,NHAP!$K:$K,'BANG THAM CHIEU (2)'!$D$1)</f>
        <v>0</v>
      </c>
      <c r="L270" s="82">
        <f>SUMIFS('IC21'!$H:$H,'IC21'!$G:$G,'BANG THAM CHIEU (2)'!E270,'IC21'!$R:$R,'BANG THAM CHIEU (2)'!$D$1)</f>
        <v>0</v>
      </c>
      <c r="M270" s="83">
        <f t="shared" si="17"/>
        <v>0</v>
      </c>
      <c r="N270" s="84">
        <f>SUMIF('IC238-Cuoi ky'!$E:$E,'BANG THAM CHIEU (2)'!E270,'IC238-Cuoi ky'!$H:$H)</f>
        <v>0</v>
      </c>
      <c r="O270" s="83">
        <f t="shared" si="18"/>
        <v>0</v>
      </c>
      <c r="Q270" s="86">
        <f t="shared" si="19"/>
        <v>0</v>
      </c>
      <c r="R270" s="71">
        <v>8</v>
      </c>
      <c r="S270" s="51">
        <f>VLOOKUP(E270,[1]IC238!$E$133:$I$3808,5,0)</f>
        <v>8</v>
      </c>
      <c r="T270" s="40" t="str">
        <f>VLOOKUP(B270,[1]IC238!$E$133:$F$3808,2,0)</f>
        <v>Công tắc phao nước ST- 80 AB hiệu RAHATU</v>
      </c>
    </row>
    <row r="271" spans="1:20" x14ac:dyDescent="0.25">
      <c r="A271" s="75">
        <f t="shared" si="16"/>
        <v>268</v>
      </c>
      <c r="B271" s="87" t="s">
        <v>792</v>
      </c>
      <c r="C271" s="77" t="s">
        <v>1462</v>
      </c>
      <c r="D271" s="78" t="s">
        <v>1576</v>
      </c>
      <c r="E271" s="87" t="s">
        <v>792</v>
      </c>
      <c r="F271" s="89">
        <v>110000</v>
      </c>
      <c r="G271" s="90" t="s">
        <v>968</v>
      </c>
      <c r="H271" s="78" t="s">
        <v>1100</v>
      </c>
      <c r="I271" s="78" t="s">
        <v>448</v>
      </c>
      <c r="J271" s="78">
        <f>IFERROR(VLOOKUP(E271,'IC238-Dau ky'!E:H,4,0),0)</f>
        <v>50</v>
      </c>
      <c r="K271" s="82">
        <f>SUMIFS(NHAP!$H:$H,NHAP!$D:$D,'BANG THAM CHIEU (2)'!E271,NHAP!$K:$K,'BANG THAM CHIEU (2)'!$D$1)</f>
        <v>0</v>
      </c>
      <c r="L271" s="82">
        <f>SUMIFS('IC21'!$H:$H,'IC21'!$G:$G,'BANG THAM CHIEU (2)'!E271,'IC21'!$R:$R,'BANG THAM CHIEU (2)'!$D$1)</f>
        <v>0</v>
      </c>
      <c r="M271" s="83">
        <f t="shared" si="17"/>
        <v>50</v>
      </c>
      <c r="N271" s="84">
        <f>SUMIF('IC238-Cuoi ky'!$E:$E,'BANG THAM CHIEU (2)'!E271,'IC238-Cuoi ky'!$H:$H)</f>
        <v>50</v>
      </c>
      <c r="O271" s="83">
        <f t="shared" si="18"/>
        <v>0</v>
      </c>
      <c r="Q271" s="86">
        <f t="shared" si="19"/>
        <v>-50</v>
      </c>
      <c r="R271" s="94">
        <v>24</v>
      </c>
      <c r="S271" s="51">
        <f>VLOOKUP(E271,[1]IC238!$E$133:$I$3808,5,0)</f>
        <v>24</v>
      </c>
      <c r="T271" s="40" t="str">
        <f>VLOOKUP(B271,[1]IC238!$E$133:$F$3808,2,0)</f>
        <v>Nắp đóng xả bồn toilet hiệu Sanitary</v>
      </c>
    </row>
    <row r="272" spans="1:20" x14ac:dyDescent="0.25">
      <c r="A272" s="75">
        <f t="shared" si="16"/>
        <v>269</v>
      </c>
      <c r="B272" s="87" t="s">
        <v>793</v>
      </c>
      <c r="C272" s="77" t="s">
        <v>1366</v>
      </c>
      <c r="D272" s="78" t="s">
        <v>1563</v>
      </c>
      <c r="E272" s="87" t="s">
        <v>793</v>
      </c>
      <c r="F272" s="89"/>
      <c r="G272" s="90" t="s">
        <v>968</v>
      </c>
      <c r="H272" s="78" t="s">
        <v>1101</v>
      </c>
      <c r="I272" s="78" t="s">
        <v>448</v>
      </c>
      <c r="J272" s="78">
        <f>IFERROR(VLOOKUP(E272,'IC238-Dau ky'!E:H,4,0),0)</f>
        <v>11</v>
      </c>
      <c r="K272" s="82">
        <f>SUMIFS(NHAP!$H:$H,NHAP!$D:$D,'BANG THAM CHIEU (2)'!E272,NHAP!$K:$K,'BANG THAM CHIEU (2)'!$D$1)</f>
        <v>0</v>
      </c>
      <c r="L272" s="82">
        <f>SUMIFS('IC21'!$H:$H,'IC21'!$G:$G,'BANG THAM CHIEU (2)'!E272,'IC21'!$R:$R,'BANG THAM CHIEU (2)'!$D$1)</f>
        <v>0</v>
      </c>
      <c r="M272" s="83">
        <f t="shared" si="17"/>
        <v>11</v>
      </c>
      <c r="N272" s="84">
        <f>SUMIF('IC238-Cuoi ky'!$E:$E,'BANG THAM CHIEU (2)'!E272,'IC238-Cuoi ky'!$H:$H)</f>
        <v>11</v>
      </c>
      <c r="O272" s="83">
        <f t="shared" si="18"/>
        <v>0</v>
      </c>
      <c r="Q272" s="86">
        <f t="shared" si="19"/>
        <v>-11</v>
      </c>
      <c r="R272" s="71">
        <v>20</v>
      </c>
      <c r="S272" s="51">
        <f>VLOOKUP(E272,[1]IC238!$E$133:$I$3808,5,0)</f>
        <v>16</v>
      </c>
      <c r="T272" s="40" t="str">
        <f>VLOOKUP(B272,[1]IC238!$E$133:$F$3808,2,0)</f>
        <v xml:space="preserve">Nút nhấn nước bồn cầu </v>
      </c>
    </row>
    <row r="273" spans="1:20" x14ac:dyDescent="0.25">
      <c r="A273" s="75">
        <f t="shared" si="16"/>
        <v>270</v>
      </c>
      <c r="B273" s="87" t="s">
        <v>794</v>
      </c>
      <c r="C273" s="77" t="s">
        <v>2377</v>
      </c>
      <c r="D273" s="78" t="s">
        <v>1518</v>
      </c>
      <c r="E273" s="87" t="s">
        <v>794</v>
      </c>
      <c r="F273" s="89">
        <v>160000</v>
      </c>
      <c r="G273" s="90" t="s">
        <v>304</v>
      </c>
      <c r="H273" s="78" t="s">
        <v>1102</v>
      </c>
      <c r="I273" s="78" t="s">
        <v>448</v>
      </c>
      <c r="J273" s="78">
        <f>IFERROR(VLOOKUP(E273,'IC238-Dau ky'!E:H,4,0),0)</f>
        <v>7</v>
      </c>
      <c r="K273" s="82">
        <f>SUMIFS(NHAP!$H:$H,NHAP!$D:$D,'BANG THAM CHIEU (2)'!E273,NHAP!$K:$K,'BANG THAM CHIEU (2)'!$D$1)</f>
        <v>0</v>
      </c>
      <c r="L273" s="82">
        <f>SUMIFS('IC21'!$H:$H,'IC21'!$G:$G,'BANG THAM CHIEU (2)'!E273,'IC21'!$R:$R,'BANG THAM CHIEU (2)'!$D$1)</f>
        <v>0</v>
      </c>
      <c r="M273" s="83">
        <f t="shared" si="17"/>
        <v>7</v>
      </c>
      <c r="N273" s="84">
        <f>SUMIF('IC238-Cuoi ky'!$E:$E,'BANG THAM CHIEU (2)'!E273,'IC238-Cuoi ky'!$H:$H)</f>
        <v>7</v>
      </c>
      <c r="O273" s="83">
        <f t="shared" si="18"/>
        <v>0</v>
      </c>
      <c r="Q273" s="86">
        <f t="shared" si="19"/>
        <v>-7</v>
      </c>
      <c r="R273" s="71">
        <v>3</v>
      </c>
      <c r="S273" s="51">
        <f>VLOOKUP(E273,[1]IC238!$E$133:$I$3808,5,0)</f>
        <v>3</v>
      </c>
      <c r="T273" s="40" t="str">
        <f>VLOOKUP(B273,[1]IC238!$E$133:$F$3808,2,0)</f>
        <v>Lề inox hai chiều hiệu HAMMERED (mẫu)</v>
      </c>
    </row>
    <row r="274" spans="1:20" x14ac:dyDescent="0.25">
      <c r="A274" s="75">
        <f t="shared" si="16"/>
        <v>271</v>
      </c>
      <c r="B274" s="87" t="s">
        <v>795</v>
      </c>
      <c r="C274" s="77" t="s">
        <v>1367</v>
      </c>
      <c r="D274" s="78" t="s">
        <v>1581</v>
      </c>
      <c r="E274" s="87" t="s">
        <v>795</v>
      </c>
      <c r="F274" s="89">
        <v>145000</v>
      </c>
      <c r="G274" s="90" t="s">
        <v>968</v>
      </c>
      <c r="H274" s="78" t="s">
        <v>1103</v>
      </c>
      <c r="I274" s="78" t="s">
        <v>448</v>
      </c>
      <c r="J274" s="78">
        <f>IFERROR(VLOOKUP(E274,'IC238-Dau ky'!E:H,4,0),0)</f>
        <v>0</v>
      </c>
      <c r="K274" s="82">
        <f>SUMIFS(NHAP!$H:$H,NHAP!$D:$D,'BANG THAM CHIEU (2)'!E274,NHAP!$K:$K,'BANG THAM CHIEU (2)'!$D$1)</f>
        <v>0</v>
      </c>
      <c r="L274" s="82">
        <f>SUMIFS('IC21'!$H:$H,'IC21'!$G:$G,'BANG THAM CHIEU (2)'!E274,'IC21'!$R:$R,'BANG THAM CHIEU (2)'!$D$1)</f>
        <v>0</v>
      </c>
      <c r="M274" s="83">
        <f t="shared" si="17"/>
        <v>0</v>
      </c>
      <c r="N274" s="84">
        <f>SUMIF('IC238-Cuoi ky'!$E:$E,'BANG THAM CHIEU (2)'!E274,'IC238-Cuoi ky'!$H:$H)</f>
        <v>0</v>
      </c>
      <c r="O274" s="83">
        <f t="shared" si="18"/>
        <v>0</v>
      </c>
      <c r="Q274" s="86">
        <f t="shared" si="19"/>
        <v>0</v>
      </c>
      <c r="R274" s="71">
        <v>7</v>
      </c>
      <c r="S274" s="51">
        <f>VLOOKUP(E274,[1]IC238!$E$133:$I$3808,5,0)</f>
        <v>7</v>
      </c>
      <c r="T274" s="40" t="str">
        <f>VLOOKUP(B274,[1]IC238!$E$133:$F$3808,2,0)</f>
        <v>Vòi xịt toilet CFV-102A hiệu Inax</v>
      </c>
    </row>
    <row r="275" spans="1:20" x14ac:dyDescent="0.25">
      <c r="A275" s="75">
        <f t="shared" si="16"/>
        <v>272</v>
      </c>
      <c r="B275" s="87" t="s">
        <v>796</v>
      </c>
      <c r="C275" s="77" t="s">
        <v>1453</v>
      </c>
      <c r="D275" s="78" t="s">
        <v>1582</v>
      </c>
      <c r="E275" s="87" t="s">
        <v>796</v>
      </c>
      <c r="F275" s="89">
        <v>250000</v>
      </c>
      <c r="G275" s="90" t="s">
        <v>968</v>
      </c>
      <c r="H275" s="78" t="s">
        <v>1104</v>
      </c>
      <c r="I275" s="78" t="s">
        <v>448</v>
      </c>
      <c r="J275" s="78">
        <f>IFERROR(VLOOKUP(E275,'IC238-Dau ky'!E:H,4,0),0)</f>
        <v>0</v>
      </c>
      <c r="K275" s="82">
        <f>SUMIFS(NHAP!$H:$H,NHAP!$D:$D,'BANG THAM CHIEU (2)'!E275,NHAP!$K:$K,'BANG THAM CHIEU (2)'!$D$1)</f>
        <v>0</v>
      </c>
      <c r="L275" s="82">
        <f>SUMIFS('IC21'!$H:$H,'IC21'!$G:$G,'BANG THAM CHIEU (2)'!E275,'IC21'!$R:$R,'BANG THAM CHIEU (2)'!$D$1)</f>
        <v>0</v>
      </c>
      <c r="M275" s="83">
        <f t="shared" si="17"/>
        <v>0</v>
      </c>
      <c r="N275" s="84">
        <f>SUMIF('IC238-Cuoi ky'!$E:$E,'BANG THAM CHIEU (2)'!E275,'IC238-Cuoi ky'!$H:$H)</f>
        <v>0</v>
      </c>
      <c r="O275" s="83">
        <f t="shared" si="18"/>
        <v>0</v>
      </c>
      <c r="Q275" s="86">
        <f t="shared" si="19"/>
        <v>0</v>
      </c>
      <c r="R275" s="71">
        <v>12</v>
      </c>
      <c r="S275" s="51">
        <f>VLOOKUP(E275,[1]IC238!$E$133:$I$3808,5,0)</f>
        <v>12</v>
      </c>
      <c r="T275" s="40" t="str">
        <f>VLOOKUP(B275,[1]IC238!$E$133:$F$3808,2,0)</f>
        <v>Vòi nước rửa tay tự động hiệu Luxshower/Ms: XTL05</v>
      </c>
    </row>
    <row r="276" spans="1:20" x14ac:dyDescent="0.25">
      <c r="A276" s="75">
        <f t="shared" si="16"/>
        <v>273</v>
      </c>
      <c r="B276" s="87" t="s">
        <v>797</v>
      </c>
      <c r="C276" s="77" t="s">
        <v>2434</v>
      </c>
      <c r="D276" s="78" t="s">
        <v>1589</v>
      </c>
      <c r="E276" s="87" t="s">
        <v>797</v>
      </c>
      <c r="F276" s="89">
        <v>80000</v>
      </c>
      <c r="G276" s="90" t="s">
        <v>304</v>
      </c>
      <c r="H276" s="78" t="s">
        <v>1105</v>
      </c>
      <c r="I276" s="78" t="s">
        <v>453</v>
      </c>
      <c r="J276" s="78">
        <f>IFERROR(VLOOKUP(E276,'IC238-Dau ky'!E:H,4,0),0)</f>
        <v>30</v>
      </c>
      <c r="K276" s="82">
        <f>SUMIFS(NHAP!$H:$H,NHAP!$D:$D,'BANG THAM CHIEU (2)'!E276,NHAP!$K:$K,'BANG THAM CHIEU (2)'!$D$1)</f>
        <v>0</v>
      </c>
      <c r="L276" s="82">
        <f>SUMIFS('IC21'!$H:$H,'IC21'!$G:$G,'BANG THAM CHIEU (2)'!E276,'IC21'!$R:$R,'BANG THAM CHIEU (2)'!$D$1)</f>
        <v>0</v>
      </c>
      <c r="M276" s="83">
        <f t="shared" si="17"/>
        <v>30</v>
      </c>
      <c r="N276" s="84">
        <f>SUMIF('IC238-Cuoi ky'!$E:$E,'BANG THAM CHIEU (2)'!E276,'IC238-Cuoi ky'!$H:$H)</f>
        <v>30</v>
      </c>
      <c r="O276" s="83">
        <f t="shared" si="18"/>
        <v>0</v>
      </c>
      <c r="Q276" s="86">
        <f t="shared" si="19"/>
        <v>-30</v>
      </c>
      <c r="R276" s="71">
        <v>10</v>
      </c>
      <c r="S276" s="51">
        <f>VLOOKUP(E276,[1]IC238!$E$133:$I$3808,5,0)</f>
        <v>10</v>
      </c>
      <c r="T276" s="40" t="str">
        <f>VLOOKUP(B276,[1]IC238!$E$133:$F$3808,2,0)</f>
        <v>Băng cuộn khu vực cấm vào trọng lượng 700g, chiều dài 100 mét 
(± 3m)</v>
      </c>
    </row>
    <row r="277" spans="1:20" x14ac:dyDescent="0.25">
      <c r="A277" s="75">
        <f t="shared" si="16"/>
        <v>274</v>
      </c>
      <c r="B277" s="87" t="s">
        <v>798</v>
      </c>
      <c r="C277" s="77" t="s">
        <v>580</v>
      </c>
      <c r="D277" s="78" t="s">
        <v>1583</v>
      </c>
      <c r="E277" s="87" t="s">
        <v>798</v>
      </c>
      <c r="F277" s="89">
        <v>40000</v>
      </c>
      <c r="G277" s="90" t="s">
        <v>968</v>
      </c>
      <c r="H277" s="78" t="s">
        <v>1106</v>
      </c>
      <c r="I277" s="78" t="s">
        <v>448</v>
      </c>
      <c r="J277" s="78">
        <f>IFERROR(VLOOKUP(E277,'IC238-Dau ky'!E:H,4,0),0)</f>
        <v>7</v>
      </c>
      <c r="K277" s="82">
        <f>SUMIFS(NHAP!$H:$H,NHAP!$D:$D,'BANG THAM CHIEU (2)'!E277,NHAP!$K:$K,'BANG THAM CHIEU (2)'!$D$1)</f>
        <v>0</v>
      </c>
      <c r="L277" s="82">
        <f>SUMIFS('IC21'!$H:$H,'IC21'!$G:$G,'BANG THAM CHIEU (2)'!E277,'IC21'!$R:$R,'BANG THAM CHIEU (2)'!$D$1)</f>
        <v>0</v>
      </c>
      <c r="M277" s="83">
        <f t="shared" si="17"/>
        <v>7</v>
      </c>
      <c r="N277" s="84">
        <f>SUMIF('IC238-Cuoi ky'!$E:$E,'BANG THAM CHIEU (2)'!E277,'IC238-Cuoi ky'!$H:$H)</f>
        <v>7</v>
      </c>
      <c r="O277" s="83">
        <f t="shared" si="18"/>
        <v>0</v>
      </c>
      <c r="Q277" s="86">
        <f t="shared" si="19"/>
        <v>-7</v>
      </c>
      <c r="R277" s="71">
        <v>19</v>
      </c>
      <c r="S277" s="51">
        <f>VLOOKUP(E277,[1]IC238!$E$133:$I$3808,5,0)</f>
        <v>19</v>
      </c>
      <c r="T277" s="40" t="str">
        <f>VLOOKUP(B277,[1]IC238!$E$133:$F$3808,2,0)</f>
        <v>Lọc rác sàn nhà toilet 12x12</v>
      </c>
    </row>
    <row r="278" spans="1:20" x14ac:dyDescent="0.25">
      <c r="A278" s="75">
        <f t="shared" si="16"/>
        <v>275</v>
      </c>
      <c r="B278" s="87" t="s">
        <v>799</v>
      </c>
      <c r="C278" s="77" t="s">
        <v>581</v>
      </c>
      <c r="D278" s="78" t="s">
        <v>1583</v>
      </c>
      <c r="E278" s="87" t="s">
        <v>799</v>
      </c>
      <c r="F278" s="89">
        <v>35000</v>
      </c>
      <c r="G278" s="90" t="s">
        <v>968</v>
      </c>
      <c r="H278" s="78" t="s">
        <v>1107</v>
      </c>
      <c r="I278" s="78" t="s">
        <v>448</v>
      </c>
      <c r="J278" s="78">
        <f>IFERROR(VLOOKUP(E278,'IC238-Dau ky'!E:H,4,0),0)</f>
        <v>7</v>
      </c>
      <c r="K278" s="82">
        <f>SUMIFS(NHAP!$H:$H,NHAP!$D:$D,'BANG THAM CHIEU (2)'!E278,NHAP!$K:$K,'BANG THAM CHIEU (2)'!$D$1)</f>
        <v>0</v>
      </c>
      <c r="L278" s="82">
        <f>SUMIFS('IC21'!$H:$H,'IC21'!$G:$G,'BANG THAM CHIEU (2)'!E278,'IC21'!$R:$R,'BANG THAM CHIEU (2)'!$D$1)</f>
        <v>0</v>
      </c>
      <c r="M278" s="83">
        <f t="shared" si="17"/>
        <v>7</v>
      </c>
      <c r="N278" s="84">
        <f>SUMIF('IC238-Cuoi ky'!$E:$E,'BANG THAM CHIEU (2)'!E278,'IC238-Cuoi ky'!$H:$H)</f>
        <v>7</v>
      </c>
      <c r="O278" s="83">
        <f t="shared" si="18"/>
        <v>0</v>
      </c>
      <c r="Q278" s="86">
        <f t="shared" si="19"/>
        <v>-7</v>
      </c>
      <c r="R278" s="71">
        <v>19</v>
      </c>
      <c r="S278" s="51">
        <f>VLOOKUP(E278,[1]IC238!$E$133:$I$3808,5,0)</f>
        <v>19</v>
      </c>
      <c r="T278" s="40" t="str">
        <f>VLOOKUP(B278,[1]IC238!$E$133:$F$3808,2,0)</f>
        <v>Lọc rác sàn nhà toilet 10x10</v>
      </c>
    </row>
    <row r="279" spans="1:20" x14ac:dyDescent="0.25">
      <c r="A279" s="75">
        <f t="shared" si="16"/>
        <v>276</v>
      </c>
      <c r="B279" s="87" t="s">
        <v>800</v>
      </c>
      <c r="C279" s="77" t="s">
        <v>582</v>
      </c>
      <c r="D279" s="78" t="s">
        <v>1556</v>
      </c>
      <c r="E279" s="87" t="s">
        <v>800</v>
      </c>
      <c r="F279" s="89">
        <v>223333</v>
      </c>
      <c r="G279" s="90" t="s">
        <v>10</v>
      </c>
      <c r="H279" s="78" t="s">
        <v>1108</v>
      </c>
      <c r="I279" s="78" t="s">
        <v>448</v>
      </c>
      <c r="J279" s="78">
        <f>IFERROR(VLOOKUP(E279,'IC238-Dau ky'!E:H,4,0),0)</f>
        <v>16</v>
      </c>
      <c r="K279" s="82">
        <f>SUMIFS(NHAP!$H:$H,NHAP!$D:$D,'BANG THAM CHIEU (2)'!E279,NHAP!$K:$K,'BANG THAM CHIEU (2)'!$D$1)</f>
        <v>0</v>
      </c>
      <c r="L279" s="82">
        <f>SUMIFS('IC21'!$H:$H,'IC21'!$G:$G,'BANG THAM CHIEU (2)'!E279,'IC21'!$R:$R,'BANG THAM CHIEU (2)'!$D$1)</f>
        <v>0</v>
      </c>
      <c r="M279" s="83">
        <f t="shared" si="17"/>
        <v>16</v>
      </c>
      <c r="N279" s="84">
        <f>SUMIF('IC238-Cuoi ky'!$E:$E,'BANG THAM CHIEU (2)'!E279,'IC238-Cuoi ky'!$H:$H)</f>
        <v>16</v>
      </c>
      <c r="O279" s="83">
        <f t="shared" si="18"/>
        <v>0</v>
      </c>
      <c r="Q279" s="86">
        <f t="shared" si="19"/>
        <v>-16</v>
      </c>
      <c r="R279" s="71">
        <v>22</v>
      </c>
      <c r="S279" s="51">
        <f>VLOOKUP(E279,[1]IC238!$E$133:$I$3808,5,0)</f>
        <v>22</v>
      </c>
      <c r="T279" s="40" t="str">
        <f>VLOOKUP(B279,[1]IC238!$E$133:$F$3808,2,0)</f>
        <v>Bánh xe xoay ф 100</v>
      </c>
    </row>
    <row r="280" spans="1:20" x14ac:dyDescent="0.25">
      <c r="A280" s="75">
        <f t="shared" si="16"/>
        <v>277</v>
      </c>
      <c r="B280" s="87" t="s">
        <v>801</v>
      </c>
      <c r="C280" s="77" t="s">
        <v>583</v>
      </c>
      <c r="D280" s="78" t="s">
        <v>1556</v>
      </c>
      <c r="E280" s="87" t="s">
        <v>801</v>
      </c>
      <c r="F280" s="89">
        <v>235333</v>
      </c>
      <c r="G280" s="90" t="s">
        <v>10</v>
      </c>
      <c r="H280" s="78" t="s">
        <v>1109</v>
      </c>
      <c r="I280" s="78" t="s">
        <v>448</v>
      </c>
      <c r="J280" s="78">
        <f>IFERROR(VLOOKUP(E280,'IC238-Dau ky'!E:H,4,0),0)</f>
        <v>20</v>
      </c>
      <c r="K280" s="82">
        <f>SUMIFS(NHAP!$H:$H,NHAP!$D:$D,'BANG THAM CHIEU (2)'!E280,NHAP!$K:$K,'BANG THAM CHIEU (2)'!$D$1)</f>
        <v>0</v>
      </c>
      <c r="L280" s="82">
        <f>SUMIFS('IC21'!$H:$H,'IC21'!$G:$G,'BANG THAM CHIEU (2)'!E280,'IC21'!$R:$R,'BANG THAM CHIEU (2)'!$D$1)</f>
        <v>0</v>
      </c>
      <c r="M280" s="83">
        <f t="shared" si="17"/>
        <v>20</v>
      </c>
      <c r="N280" s="84">
        <f>SUMIF('IC238-Cuoi ky'!$E:$E,'BANG THAM CHIEU (2)'!E280,'IC238-Cuoi ky'!$H:$H)</f>
        <v>20</v>
      </c>
      <c r="O280" s="83">
        <f t="shared" si="18"/>
        <v>0</v>
      </c>
      <c r="Q280" s="86">
        <f t="shared" si="19"/>
        <v>-20</v>
      </c>
      <c r="R280" s="71">
        <v>21</v>
      </c>
      <c r="S280" s="51">
        <f>VLOOKUP(E280,[1]IC238!$E$133:$I$3808,5,0)</f>
        <v>21</v>
      </c>
      <c r="T280" s="40" t="str">
        <f>VLOOKUP(B280,[1]IC238!$E$133:$F$3808,2,0)</f>
        <v>Bánh xe xoay ф 125</v>
      </c>
    </row>
    <row r="281" spans="1:20" x14ac:dyDescent="0.25">
      <c r="A281" s="75">
        <f t="shared" si="16"/>
        <v>278</v>
      </c>
      <c r="B281" s="87" t="s">
        <v>802</v>
      </c>
      <c r="C281" s="77" t="s">
        <v>584</v>
      </c>
      <c r="D281" s="78" t="s">
        <v>1556</v>
      </c>
      <c r="E281" s="87" t="s">
        <v>802</v>
      </c>
      <c r="F281" s="89">
        <v>267333</v>
      </c>
      <c r="G281" s="90" t="s">
        <v>10</v>
      </c>
      <c r="H281" s="78" t="s">
        <v>1110</v>
      </c>
      <c r="I281" s="78" t="s">
        <v>448</v>
      </c>
      <c r="J281" s="78">
        <f>IFERROR(VLOOKUP(E281,'IC238-Dau ky'!E:H,4,0),0)</f>
        <v>27</v>
      </c>
      <c r="K281" s="82">
        <f>SUMIFS(NHAP!$H:$H,NHAP!$D:$D,'BANG THAM CHIEU (2)'!E281,NHAP!$K:$K,'BANG THAM CHIEU (2)'!$D$1)</f>
        <v>0</v>
      </c>
      <c r="L281" s="82">
        <f>SUMIFS('IC21'!$H:$H,'IC21'!$G:$G,'BANG THAM CHIEU (2)'!E281,'IC21'!$R:$R,'BANG THAM CHIEU (2)'!$D$1)</f>
        <v>0</v>
      </c>
      <c r="M281" s="83">
        <f t="shared" si="17"/>
        <v>27</v>
      </c>
      <c r="N281" s="84">
        <f>SUMIF('IC238-Cuoi ky'!$E:$E,'BANG THAM CHIEU (2)'!E281,'IC238-Cuoi ky'!$H:$H)</f>
        <v>27</v>
      </c>
      <c r="O281" s="83">
        <f t="shared" si="18"/>
        <v>0</v>
      </c>
      <c r="Q281" s="86">
        <f t="shared" si="19"/>
        <v>-27</v>
      </c>
      <c r="R281" s="71">
        <v>12</v>
      </c>
      <c r="S281" s="51" t="e">
        <f>VLOOKUP(E281,[1]IC238!$E$133:$I$3808,5,0)</f>
        <v>#N/A</v>
      </c>
      <c r="T281" s="40" t="e">
        <f>VLOOKUP(B281,[1]IC238!$E$133:$F$3808,2,0)</f>
        <v>#N/A</v>
      </c>
    </row>
    <row r="282" spans="1:20" x14ac:dyDescent="0.25">
      <c r="A282" s="75">
        <f t="shared" si="16"/>
        <v>279</v>
      </c>
      <c r="B282" s="87" t="s">
        <v>803</v>
      </c>
      <c r="C282" s="77" t="s">
        <v>585</v>
      </c>
      <c r="D282" s="78" t="s">
        <v>1584</v>
      </c>
      <c r="E282" s="87" t="s">
        <v>803</v>
      </c>
      <c r="F282" s="89">
        <v>57000</v>
      </c>
      <c r="G282" s="90" t="s">
        <v>304</v>
      </c>
      <c r="H282" s="78" t="s">
        <v>1111</v>
      </c>
      <c r="I282" s="78" t="s">
        <v>448</v>
      </c>
      <c r="J282" s="78">
        <f>IFERROR(VLOOKUP(E282,'IC238-Dau ky'!E:H,4,0),0)</f>
        <v>10</v>
      </c>
      <c r="K282" s="82">
        <f>SUMIFS(NHAP!$H:$H,NHAP!$D:$D,'BANG THAM CHIEU (2)'!E282,NHAP!$K:$K,'BANG THAM CHIEU (2)'!$D$1)</f>
        <v>0</v>
      </c>
      <c r="L282" s="82">
        <f>SUMIFS('IC21'!$H:$H,'IC21'!$G:$G,'BANG THAM CHIEU (2)'!E282,'IC21'!$R:$R,'BANG THAM CHIEU (2)'!$D$1)</f>
        <v>0</v>
      </c>
      <c r="M282" s="83">
        <f t="shared" si="17"/>
        <v>10</v>
      </c>
      <c r="N282" s="84">
        <f>SUMIF('IC238-Cuoi ky'!$E:$E,'BANG THAM CHIEU (2)'!E282,'IC238-Cuoi ky'!$H:$H)</f>
        <v>10</v>
      </c>
      <c r="O282" s="83">
        <f t="shared" si="18"/>
        <v>0</v>
      </c>
      <c r="Q282" s="86">
        <f t="shared" si="19"/>
        <v>-10</v>
      </c>
      <c r="R282" s="71">
        <v>8</v>
      </c>
      <c r="S282" s="51">
        <f>VLOOKUP(E282,[1]IC238!$E$133:$I$3808,5,0)</f>
        <v>8</v>
      </c>
      <c r="T282" s="40" t="str">
        <f>VLOOKUP(B282,[1]IC238!$E$133:$F$3808,2,0)</f>
        <v xml:space="preserve">Rây trượt tủ chuyền trưởng </v>
      </c>
    </row>
    <row r="283" spans="1:20" x14ac:dyDescent="0.25">
      <c r="A283" s="75">
        <f t="shared" si="16"/>
        <v>280</v>
      </c>
      <c r="B283" s="87" t="s">
        <v>726</v>
      </c>
      <c r="C283" s="88" t="s">
        <v>1550</v>
      </c>
      <c r="D283" s="78" t="s">
        <v>1549</v>
      </c>
      <c r="E283" s="87" t="s">
        <v>726</v>
      </c>
      <c r="F283" s="89"/>
      <c r="G283" s="90" t="s">
        <v>303</v>
      </c>
      <c r="H283" s="78" t="s">
        <v>1034</v>
      </c>
      <c r="I283" s="78" t="s">
        <v>448</v>
      </c>
      <c r="J283" s="78">
        <f>IFERROR(VLOOKUP(E283,'IC238-Dau ky'!E:H,4,0),0)</f>
        <v>4</v>
      </c>
      <c r="K283" s="82">
        <f>SUMIFS(NHAP!$H:$H,NHAP!$D:$D,'BANG THAM CHIEU (2)'!E283,NHAP!$K:$K,'BANG THAM CHIEU (2)'!$D$1)</f>
        <v>0</v>
      </c>
      <c r="L283" s="82">
        <f>SUMIFS('IC21'!$H:$H,'IC21'!$G:$G,'BANG THAM CHIEU (2)'!E283,'IC21'!$R:$R,'BANG THAM CHIEU (2)'!$D$1)</f>
        <v>0</v>
      </c>
      <c r="M283" s="83">
        <f t="shared" si="17"/>
        <v>4</v>
      </c>
      <c r="N283" s="84">
        <f>SUMIF('IC238-Cuoi ky'!$E:$E,'BANG THAM CHIEU (2)'!E283,'IC238-Cuoi ky'!$H:$H)</f>
        <v>4</v>
      </c>
      <c r="O283" s="83">
        <f t="shared" si="18"/>
        <v>0</v>
      </c>
      <c r="Q283" s="86">
        <f t="shared" si="19"/>
        <v>-4</v>
      </c>
      <c r="R283" s="71">
        <v>4</v>
      </c>
      <c r="S283" s="51">
        <f>VLOOKUP(E283,[1]IC238!$E$133:$I$3808,5,0)</f>
        <v>4</v>
      </c>
      <c r="T283" s="40" t="str">
        <f>VLOOKUP(B283,[1]IC238!$E$133:$F$3808,2,0)</f>
        <v>Bóng đèn MiLan 150w</v>
      </c>
    </row>
    <row r="284" spans="1:20" x14ac:dyDescent="0.25">
      <c r="A284" s="75">
        <f t="shared" si="16"/>
        <v>281</v>
      </c>
      <c r="B284" s="87" t="s">
        <v>805</v>
      </c>
      <c r="C284" s="77" t="s">
        <v>1554</v>
      </c>
      <c r="D284" s="78" t="s">
        <v>1555</v>
      </c>
      <c r="E284" s="87" t="s">
        <v>805</v>
      </c>
      <c r="F284" s="89"/>
      <c r="G284" s="90" t="s">
        <v>303</v>
      </c>
      <c r="H284" s="78" t="s">
        <v>1113</v>
      </c>
      <c r="I284" s="78" t="s">
        <v>448</v>
      </c>
      <c r="J284" s="78">
        <f>IFERROR(VLOOKUP(E284,'IC238-Dau ky'!E:H,4,0),0)</f>
        <v>3</v>
      </c>
      <c r="K284" s="82">
        <f>SUMIFS(NHAP!$H:$H,NHAP!$D:$D,'BANG THAM CHIEU (2)'!E284,NHAP!$K:$K,'BANG THAM CHIEU (2)'!$D$1)</f>
        <v>0</v>
      </c>
      <c r="L284" s="82">
        <f>SUMIFS('IC21'!$H:$H,'IC21'!$G:$G,'BANG THAM CHIEU (2)'!E284,'IC21'!$R:$R,'BANG THAM CHIEU (2)'!$D$1)</f>
        <v>0</v>
      </c>
      <c r="M284" s="83">
        <f t="shared" si="17"/>
        <v>3</v>
      </c>
      <c r="N284" s="84">
        <f>SUMIF('IC238-Cuoi ky'!$E:$E,'BANG THAM CHIEU (2)'!E284,'IC238-Cuoi ky'!$H:$H)</f>
        <v>3</v>
      </c>
      <c r="O284" s="83">
        <f t="shared" si="18"/>
        <v>0</v>
      </c>
      <c r="Q284" s="86">
        <f t="shared" si="19"/>
        <v>-3</v>
      </c>
      <c r="R284" s="71">
        <v>0</v>
      </c>
      <c r="S284" s="51" t="e">
        <f>VLOOKUP(E284,[1]IC238!$E$133:$I$3808,5,0)</f>
        <v>#N/A</v>
      </c>
      <c r="T284" s="40" t="e">
        <f>VLOOKUP(B284,[1]IC238!$E$133:$F$3808,2,0)</f>
        <v>#N/A</v>
      </c>
    </row>
    <row r="285" spans="1:20" x14ac:dyDescent="0.25">
      <c r="A285" s="75">
        <f t="shared" si="16"/>
        <v>282</v>
      </c>
      <c r="B285" s="87" t="s">
        <v>725</v>
      </c>
      <c r="C285" s="88" t="s">
        <v>1551</v>
      </c>
      <c r="D285" s="78" t="s">
        <v>1549</v>
      </c>
      <c r="E285" s="87" t="s">
        <v>725</v>
      </c>
      <c r="F285" s="89"/>
      <c r="G285" s="90" t="s">
        <v>303</v>
      </c>
      <c r="H285" s="78" t="s">
        <v>1033</v>
      </c>
      <c r="I285" s="78" t="s">
        <v>448</v>
      </c>
      <c r="J285" s="78">
        <f>IFERROR(VLOOKUP(E285,'IC238-Dau ky'!E:H,4,0),0)</f>
        <v>4</v>
      </c>
      <c r="K285" s="82">
        <f>SUMIFS(NHAP!$H:$H,NHAP!$D:$D,'BANG THAM CHIEU (2)'!E285,NHAP!$K:$K,'BANG THAM CHIEU (2)'!$D$1)</f>
        <v>0</v>
      </c>
      <c r="L285" s="82">
        <f>SUMIFS('IC21'!$H:$H,'IC21'!$G:$G,'BANG THAM CHIEU (2)'!E285,'IC21'!$R:$R,'BANG THAM CHIEU (2)'!$D$1)</f>
        <v>0</v>
      </c>
      <c r="M285" s="83">
        <f t="shared" si="17"/>
        <v>4</v>
      </c>
      <c r="N285" s="84">
        <f>SUMIF('IC238-Cuoi ky'!$E:$E,'BANG THAM CHIEU (2)'!E285,'IC238-Cuoi ky'!$H:$H)</f>
        <v>4</v>
      </c>
      <c r="O285" s="83">
        <f t="shared" si="18"/>
        <v>0</v>
      </c>
      <c r="Q285" s="86">
        <f t="shared" si="19"/>
        <v>-4</v>
      </c>
      <c r="R285" s="71">
        <v>9</v>
      </c>
      <c r="S285" s="51">
        <f>VLOOKUP(E285,[1]IC238!$E$133:$I$3808,5,0)</f>
        <v>9</v>
      </c>
      <c r="T285" s="40" t="str">
        <f>VLOOKUP(B285,[1]IC238!$E$133:$F$3808,2,0)</f>
        <v>Bóng cao áp OSRAM 150w (ánh sáng vàng)</v>
      </c>
    </row>
    <row r="286" spans="1:20" x14ac:dyDescent="0.25">
      <c r="A286" s="75">
        <f t="shared" si="16"/>
        <v>283</v>
      </c>
      <c r="B286" s="87" t="s">
        <v>807</v>
      </c>
      <c r="C286" s="88" t="s">
        <v>2490</v>
      </c>
      <c r="D286" s="78" t="s">
        <v>1599</v>
      </c>
      <c r="E286" s="87" t="s">
        <v>807</v>
      </c>
      <c r="F286" s="89">
        <v>175000</v>
      </c>
      <c r="G286" s="90" t="s">
        <v>304</v>
      </c>
      <c r="H286" s="78" t="s">
        <v>1115</v>
      </c>
      <c r="I286" s="78" t="s">
        <v>1205</v>
      </c>
      <c r="J286" s="78">
        <f>IFERROR(VLOOKUP(E286,'IC238-Dau ky'!E:H,4,0),0)</f>
        <v>0</v>
      </c>
      <c r="K286" s="82">
        <f>SUMIFS(NHAP!$H:$H,NHAP!$D:$D,'BANG THAM CHIEU (2)'!E286,NHAP!$K:$K,'BANG THAM CHIEU (2)'!$D$1)</f>
        <v>0</v>
      </c>
      <c r="L286" s="82">
        <f>SUMIFS('IC21'!$H:$H,'IC21'!$G:$G,'BANG THAM CHIEU (2)'!E286,'IC21'!$R:$R,'BANG THAM CHIEU (2)'!$D$1)</f>
        <v>0</v>
      </c>
      <c r="M286" s="83">
        <f t="shared" si="17"/>
        <v>0</v>
      </c>
      <c r="N286" s="84">
        <f>SUMIF('IC238-Cuoi ky'!$E:$E,'BANG THAM CHIEU (2)'!E286,'IC238-Cuoi ky'!$H:$H)</f>
        <v>0</v>
      </c>
      <c r="O286" s="83">
        <f t="shared" si="18"/>
        <v>0</v>
      </c>
      <c r="Q286" s="86">
        <f t="shared" si="19"/>
        <v>0</v>
      </c>
      <c r="R286" s="71">
        <v>0</v>
      </c>
      <c r="S286" s="51" t="e">
        <f>VLOOKUP(E286,[1]IC238!$E$133:$I$3808,5,0)</f>
        <v>#N/A</v>
      </c>
      <c r="T286" s="40" t="e">
        <f>VLOOKUP(B286,[1]IC238!$E$133:$F$3808,2,0)</f>
        <v>#N/A</v>
      </c>
    </row>
    <row r="287" spans="1:20" x14ac:dyDescent="0.25">
      <c r="A287" s="75">
        <f t="shared" si="16"/>
        <v>284</v>
      </c>
      <c r="B287" s="87" t="s">
        <v>808</v>
      </c>
      <c r="C287" s="77" t="s">
        <v>590</v>
      </c>
      <c r="D287" s="78" t="s">
        <v>1589</v>
      </c>
      <c r="E287" s="87" t="s">
        <v>808</v>
      </c>
      <c r="F287" s="89"/>
      <c r="G287" s="90" t="s">
        <v>2467</v>
      </c>
      <c r="H287" s="78" t="s">
        <v>1116</v>
      </c>
      <c r="I287" s="78" t="s">
        <v>448</v>
      </c>
      <c r="J287" s="78">
        <f>IFERROR(VLOOKUP(E287,'IC238-Dau ky'!E:H,4,0),0)</f>
        <v>50</v>
      </c>
      <c r="K287" s="82">
        <f>SUMIFS(NHAP!$H:$H,NHAP!$D:$D,'BANG THAM CHIEU (2)'!E287,NHAP!$K:$K,'BANG THAM CHIEU (2)'!$D$1)</f>
        <v>0</v>
      </c>
      <c r="L287" s="82">
        <f>SUMIFS('IC21'!$H:$H,'IC21'!$G:$G,'BANG THAM CHIEU (2)'!E287,'IC21'!$R:$R,'BANG THAM CHIEU (2)'!$D$1)</f>
        <v>0</v>
      </c>
      <c r="M287" s="83">
        <f t="shared" si="17"/>
        <v>50</v>
      </c>
      <c r="N287" s="84">
        <f>SUMIF('IC238-Cuoi ky'!$E:$E,'BANG THAM CHIEU (2)'!E287,'IC238-Cuoi ky'!$H:$H)</f>
        <v>50</v>
      </c>
      <c r="O287" s="83">
        <f t="shared" si="18"/>
        <v>0</v>
      </c>
      <c r="Q287" s="86">
        <f t="shared" si="19"/>
        <v>-50</v>
      </c>
      <c r="R287" s="71">
        <v>47</v>
      </c>
      <c r="S287" s="51">
        <f>VLOOKUP(E287,[1]IC238!$E$133:$I$3808,5,0)</f>
        <v>47</v>
      </c>
      <c r="T287" s="40" t="str">
        <f>VLOOKUP(B287,[1]IC238!$E$133:$F$3808,2,0)</f>
        <v>Ống bọc bảo ôn ф 12</v>
      </c>
    </row>
    <row r="288" spans="1:20" x14ac:dyDescent="0.25">
      <c r="A288" s="75">
        <f t="shared" si="16"/>
        <v>285</v>
      </c>
      <c r="B288" s="87" t="s">
        <v>809</v>
      </c>
      <c r="C288" s="77" t="s">
        <v>1409</v>
      </c>
      <c r="D288" s="78" t="s">
        <v>1565</v>
      </c>
      <c r="E288" s="87" t="s">
        <v>809</v>
      </c>
      <c r="F288" s="89"/>
      <c r="G288" s="90" t="s">
        <v>968</v>
      </c>
      <c r="H288" s="78" t="s">
        <v>1117</v>
      </c>
      <c r="I288" s="78" t="s">
        <v>448</v>
      </c>
      <c r="J288" s="78">
        <f>IFERROR(VLOOKUP(E288,'IC238-Dau ky'!E:H,4,0),0)</f>
        <v>15</v>
      </c>
      <c r="K288" s="82">
        <f>SUMIFS(NHAP!$H:$H,NHAP!$D:$D,'BANG THAM CHIEU (2)'!E288,NHAP!$K:$K,'BANG THAM CHIEU (2)'!$D$1)</f>
        <v>0</v>
      </c>
      <c r="L288" s="82">
        <f>SUMIFS('IC21'!$H:$H,'IC21'!$G:$G,'BANG THAM CHIEU (2)'!E288,'IC21'!$R:$R,'BANG THAM CHIEU (2)'!$D$1)</f>
        <v>0</v>
      </c>
      <c r="M288" s="83">
        <f t="shared" si="17"/>
        <v>15</v>
      </c>
      <c r="N288" s="84">
        <f>SUMIF('IC238-Cuoi ky'!$E:$E,'BANG THAM CHIEU (2)'!E288,'IC238-Cuoi ky'!$H:$H)</f>
        <v>15</v>
      </c>
      <c r="O288" s="83">
        <f t="shared" si="18"/>
        <v>0</v>
      </c>
      <c r="Q288" s="86">
        <f t="shared" si="19"/>
        <v>-15</v>
      </c>
      <c r="R288" s="71">
        <v>18</v>
      </c>
      <c r="S288" s="51">
        <f>VLOOKUP(E288,[1]IC238!$E$133:$I$3808,5,0)</f>
        <v>18</v>
      </c>
      <c r="T288" s="40" t="str">
        <f>VLOOKUP(B288,[1]IC238!$E$133:$F$3808,2,0)</f>
        <v>T nhựa nhiệt trơn ф 20</v>
      </c>
    </row>
    <row r="289" spans="1:20" x14ac:dyDescent="0.25">
      <c r="A289" s="75">
        <f t="shared" si="16"/>
        <v>286</v>
      </c>
      <c r="B289" s="87" t="s">
        <v>810</v>
      </c>
      <c r="C289" s="77" t="s">
        <v>1567</v>
      </c>
      <c r="D289" s="78" t="s">
        <v>1565</v>
      </c>
      <c r="E289" s="87" t="s">
        <v>810</v>
      </c>
      <c r="F289" s="89"/>
      <c r="G289" s="90" t="s">
        <v>968</v>
      </c>
      <c r="H289" s="78" t="s">
        <v>1118</v>
      </c>
      <c r="I289" s="78" t="s">
        <v>448</v>
      </c>
      <c r="J289" s="78">
        <f>IFERROR(VLOOKUP(E289,'IC238-Dau ky'!E:H,4,0),0)</f>
        <v>0</v>
      </c>
      <c r="K289" s="82">
        <f>SUMIFS(NHAP!$H:$H,NHAP!$D:$D,'BANG THAM CHIEU (2)'!E289,NHAP!$K:$K,'BANG THAM CHIEU (2)'!$D$1)</f>
        <v>0</v>
      </c>
      <c r="L289" s="82">
        <f>SUMIFS('IC21'!$H:$H,'IC21'!$G:$G,'BANG THAM CHIEU (2)'!E289,'IC21'!$R:$R,'BANG THAM CHIEU (2)'!$D$1)</f>
        <v>0</v>
      </c>
      <c r="M289" s="83">
        <f t="shared" si="17"/>
        <v>0</v>
      </c>
      <c r="N289" s="84">
        <f>SUMIF('IC238-Cuoi ky'!$E:$E,'BANG THAM CHIEU (2)'!E289,'IC238-Cuoi ky'!$H:$H)</f>
        <v>0</v>
      </c>
      <c r="O289" s="83">
        <f t="shared" si="18"/>
        <v>0</v>
      </c>
      <c r="Q289" s="86">
        <f t="shared" si="19"/>
        <v>0</v>
      </c>
      <c r="R289" s="71">
        <v>7</v>
      </c>
      <c r="S289" s="51">
        <f>VLOOKUP(E289,[1]IC238!$E$133:$I$3808,5,0)</f>
        <v>7</v>
      </c>
      <c r="T289" s="40" t="str">
        <f>VLOOKUP(B289,[1]IC238!$E$133:$F$3808,2,0)</f>
        <v>T nhựa nhiệt pi 25 đầu ren trong φ 21</v>
      </c>
    </row>
    <row r="290" spans="1:20" x14ac:dyDescent="0.25">
      <c r="A290" s="75">
        <f t="shared" si="16"/>
        <v>287</v>
      </c>
      <c r="B290" s="87" t="s">
        <v>811</v>
      </c>
      <c r="C290" s="77" t="s">
        <v>1628</v>
      </c>
      <c r="D290" s="78" t="s">
        <v>1565</v>
      </c>
      <c r="E290" s="87" t="s">
        <v>811</v>
      </c>
      <c r="F290" s="89"/>
      <c r="G290" s="90" t="s">
        <v>968</v>
      </c>
      <c r="H290" s="78" t="s">
        <v>1119</v>
      </c>
      <c r="I290" s="78" t="s">
        <v>448</v>
      </c>
      <c r="J290" s="78">
        <f>IFERROR(VLOOKUP(E290,'IC238-Dau ky'!E:H,4,0),0)</f>
        <v>18</v>
      </c>
      <c r="K290" s="82">
        <f>SUMIFS(NHAP!$H:$H,NHAP!$D:$D,'BANG THAM CHIEU (2)'!E290,NHAP!$K:$K,'BANG THAM CHIEU (2)'!$D$1)</f>
        <v>0</v>
      </c>
      <c r="L290" s="82">
        <f>SUMIFS('IC21'!$H:$H,'IC21'!$G:$G,'BANG THAM CHIEU (2)'!E290,'IC21'!$R:$R,'BANG THAM CHIEU (2)'!$D$1)</f>
        <v>0</v>
      </c>
      <c r="M290" s="83">
        <f t="shared" si="17"/>
        <v>18</v>
      </c>
      <c r="N290" s="84">
        <f>SUMIF('IC238-Cuoi ky'!$E:$E,'BANG THAM CHIEU (2)'!E290,'IC238-Cuoi ky'!$H:$H)</f>
        <v>18</v>
      </c>
      <c r="O290" s="83">
        <f t="shared" si="18"/>
        <v>0</v>
      </c>
      <c r="Q290" s="86">
        <f t="shared" si="19"/>
        <v>-18</v>
      </c>
      <c r="R290" s="71">
        <v>20</v>
      </c>
      <c r="S290" s="51">
        <f>VLOOKUP(E290,[1]IC238!$E$133:$I$3808,5,0)</f>
        <v>20</v>
      </c>
      <c r="T290" s="40" t="str">
        <f>VLOOKUP(B290,[1]IC238!$E$133:$F$3808,2,0)</f>
        <v>T nhựa nhiệt ф 25 đầu ren trong φ 25</v>
      </c>
    </row>
    <row r="291" spans="1:20" x14ac:dyDescent="0.25">
      <c r="A291" s="75">
        <f t="shared" si="16"/>
        <v>288</v>
      </c>
      <c r="B291" s="87" t="s">
        <v>812</v>
      </c>
      <c r="C291" s="77" t="s">
        <v>1629</v>
      </c>
      <c r="D291" s="78" t="s">
        <v>1565</v>
      </c>
      <c r="E291" s="87" t="s">
        <v>812</v>
      </c>
      <c r="F291" s="89"/>
      <c r="G291" s="90" t="s">
        <v>968</v>
      </c>
      <c r="H291" s="78" t="s">
        <v>1120</v>
      </c>
      <c r="I291" s="78" t="s">
        <v>448</v>
      </c>
      <c r="J291" s="78">
        <f>IFERROR(VLOOKUP(E291,'IC238-Dau ky'!E:H,4,0),0)</f>
        <v>0</v>
      </c>
      <c r="K291" s="82">
        <f>SUMIFS(NHAP!$H:$H,NHAP!$D:$D,'BANG THAM CHIEU (2)'!E291,NHAP!$K:$K,'BANG THAM CHIEU (2)'!$D$1)</f>
        <v>0</v>
      </c>
      <c r="L291" s="82">
        <f>SUMIFS('IC21'!$H:$H,'IC21'!$G:$G,'BANG THAM CHIEU (2)'!E291,'IC21'!$R:$R,'BANG THAM CHIEU (2)'!$D$1)</f>
        <v>0</v>
      </c>
      <c r="M291" s="83">
        <f t="shared" si="17"/>
        <v>0</v>
      </c>
      <c r="N291" s="84">
        <f>SUMIF('IC238-Cuoi ky'!$E:$E,'BANG THAM CHIEU (2)'!E291,'IC238-Cuoi ky'!$H:$H)</f>
        <v>0</v>
      </c>
      <c r="O291" s="83">
        <f t="shared" si="18"/>
        <v>0</v>
      </c>
      <c r="Q291" s="86">
        <f t="shared" si="19"/>
        <v>0</v>
      </c>
      <c r="R291" s="71">
        <v>4</v>
      </c>
      <c r="S291" s="51">
        <f>VLOOKUP(E291,[1]IC238!$E$133:$I$3808,5,0)</f>
        <v>4</v>
      </c>
      <c r="T291" s="40" t="str">
        <f>VLOOKUP(B291,[1]IC238!$E$133:$F$3808,2,0)</f>
        <v>Co nhựa nhiệt  ф 21 đầu gen ngoài ф 21</v>
      </c>
    </row>
    <row r="292" spans="1:20" x14ac:dyDescent="0.25">
      <c r="A292" s="75">
        <f t="shared" si="16"/>
        <v>289</v>
      </c>
      <c r="B292" s="87" t="s">
        <v>813</v>
      </c>
      <c r="C292" s="77" t="s">
        <v>1630</v>
      </c>
      <c r="D292" s="78" t="s">
        <v>1565</v>
      </c>
      <c r="E292" s="87" t="s">
        <v>813</v>
      </c>
      <c r="F292" s="89"/>
      <c r="G292" s="90" t="s">
        <v>968</v>
      </c>
      <c r="H292" s="78" t="s">
        <v>1121</v>
      </c>
      <c r="I292" s="78" t="s">
        <v>448</v>
      </c>
      <c r="J292" s="78">
        <f>IFERROR(VLOOKUP(E292,'IC238-Dau ky'!E:H,4,0),0)</f>
        <v>0</v>
      </c>
      <c r="K292" s="82">
        <f>SUMIFS(NHAP!$H:$H,NHAP!$D:$D,'BANG THAM CHIEU (2)'!E292,NHAP!$K:$K,'BANG THAM CHIEU (2)'!$D$1)</f>
        <v>0</v>
      </c>
      <c r="L292" s="82">
        <f>SUMIFS('IC21'!$H:$H,'IC21'!$G:$G,'BANG THAM CHIEU (2)'!E292,'IC21'!$R:$R,'BANG THAM CHIEU (2)'!$D$1)</f>
        <v>0</v>
      </c>
      <c r="M292" s="83">
        <f t="shared" si="17"/>
        <v>0</v>
      </c>
      <c r="N292" s="84">
        <f>SUMIF('IC238-Cuoi ky'!$E:$E,'BANG THAM CHIEU (2)'!E292,'IC238-Cuoi ky'!$H:$H)</f>
        <v>0</v>
      </c>
      <c r="O292" s="83">
        <f t="shared" si="18"/>
        <v>0</v>
      </c>
      <c r="Q292" s="86">
        <f t="shared" si="19"/>
        <v>0</v>
      </c>
      <c r="R292" s="71">
        <v>4</v>
      </c>
      <c r="S292" s="51">
        <f>VLOOKUP(E292,[1]IC238!$E$133:$I$3808,5,0)</f>
        <v>4</v>
      </c>
      <c r="T292" s="40" t="str">
        <f>VLOOKUP(B292,[1]IC238!$E$133:$F$3808,2,0)</f>
        <v>Co nhựa nhiệt nhiệt ф 25 ren trong φ 25</v>
      </c>
    </row>
    <row r="293" spans="1:20" x14ac:dyDescent="0.25">
      <c r="A293" s="75">
        <f t="shared" si="16"/>
        <v>290</v>
      </c>
      <c r="B293" s="87" t="s">
        <v>814</v>
      </c>
      <c r="C293" s="77" t="s">
        <v>1631</v>
      </c>
      <c r="D293" s="78" t="s">
        <v>1565</v>
      </c>
      <c r="E293" s="87" t="s">
        <v>814</v>
      </c>
      <c r="F293" s="89"/>
      <c r="G293" s="90" t="s">
        <v>968</v>
      </c>
      <c r="H293" s="78" t="s">
        <v>1122</v>
      </c>
      <c r="I293" s="78" t="s">
        <v>448</v>
      </c>
      <c r="J293" s="78">
        <f>IFERROR(VLOOKUP(E293,'IC238-Dau ky'!E:H,4,0),0)</f>
        <v>0</v>
      </c>
      <c r="K293" s="82">
        <f>SUMIFS(NHAP!$H:$H,NHAP!$D:$D,'BANG THAM CHIEU (2)'!E293,NHAP!$K:$K,'BANG THAM CHIEU (2)'!$D$1)</f>
        <v>0</v>
      </c>
      <c r="L293" s="82">
        <f>SUMIFS('IC21'!$H:$H,'IC21'!$G:$G,'BANG THAM CHIEU (2)'!E293,'IC21'!$R:$R,'BANG THAM CHIEU (2)'!$D$1)</f>
        <v>0</v>
      </c>
      <c r="M293" s="83">
        <f t="shared" si="17"/>
        <v>0</v>
      </c>
      <c r="N293" s="84">
        <f>SUMIF('IC238-Cuoi ky'!$E:$E,'BANG THAM CHIEU (2)'!E293,'IC238-Cuoi ky'!$H:$H)</f>
        <v>0</v>
      </c>
      <c r="O293" s="83">
        <f t="shared" si="18"/>
        <v>0</v>
      </c>
      <c r="Q293" s="86">
        <f t="shared" si="19"/>
        <v>0</v>
      </c>
      <c r="R293" s="71">
        <v>9</v>
      </c>
      <c r="S293" s="51">
        <f>VLOOKUP(E293,[1]IC238!$E$133:$I$3808,5,0)</f>
        <v>9</v>
      </c>
      <c r="T293" s="40" t="str">
        <f>VLOOKUP(B293,[1]IC238!$E$133:$F$3808,2,0)</f>
        <v>Co nhựa nhiệt nhiệt ф 21 ren trong φ 21</v>
      </c>
    </row>
    <row r="294" spans="1:20" x14ac:dyDescent="0.25">
      <c r="A294" s="75">
        <f t="shared" si="16"/>
        <v>291</v>
      </c>
      <c r="B294" s="87" t="s">
        <v>815</v>
      </c>
      <c r="C294" s="77" t="s">
        <v>1568</v>
      </c>
      <c r="D294" s="78" t="s">
        <v>1565</v>
      </c>
      <c r="E294" s="87" t="s">
        <v>815</v>
      </c>
      <c r="F294" s="89"/>
      <c r="G294" s="90" t="s">
        <v>968</v>
      </c>
      <c r="H294" s="78" t="s">
        <v>1123</v>
      </c>
      <c r="I294" s="78" t="s">
        <v>448</v>
      </c>
      <c r="J294" s="78">
        <f>IFERROR(VLOOKUP(E294,'IC238-Dau ky'!E:H,4,0),0)</f>
        <v>0</v>
      </c>
      <c r="K294" s="82">
        <f>SUMIFS(NHAP!$H:$H,NHAP!$D:$D,'BANG THAM CHIEU (2)'!E294,NHAP!$K:$K,'BANG THAM CHIEU (2)'!$D$1)</f>
        <v>0</v>
      </c>
      <c r="L294" s="82">
        <f>SUMIFS('IC21'!$H:$H,'IC21'!$G:$G,'BANG THAM CHIEU (2)'!E294,'IC21'!$R:$R,'BANG THAM CHIEU (2)'!$D$1)</f>
        <v>0</v>
      </c>
      <c r="M294" s="83">
        <f t="shared" si="17"/>
        <v>0</v>
      </c>
      <c r="N294" s="84">
        <f>SUMIF('IC238-Cuoi ky'!$E:$E,'BANG THAM CHIEU (2)'!E294,'IC238-Cuoi ky'!$H:$H)</f>
        <v>0</v>
      </c>
      <c r="O294" s="83">
        <f t="shared" si="18"/>
        <v>0</v>
      </c>
      <c r="Q294" s="86">
        <f t="shared" si="19"/>
        <v>0</v>
      </c>
      <c r="R294" s="71">
        <v>16</v>
      </c>
      <c r="S294" s="51">
        <f>VLOOKUP(E294,[1]IC238!$E$133:$I$3808,5,0)</f>
        <v>16</v>
      </c>
      <c r="T294" s="40" t="str">
        <f>VLOOKUP(B294,[1]IC238!$E$133:$F$3808,2,0)</f>
        <v>Co nhựa nhiệt trơn φ 21</v>
      </c>
    </row>
    <row r="295" spans="1:20" x14ac:dyDescent="0.25">
      <c r="A295" s="75">
        <f t="shared" si="16"/>
        <v>292</v>
      </c>
      <c r="B295" s="87" t="s">
        <v>816</v>
      </c>
      <c r="C295" s="77" t="s">
        <v>597</v>
      </c>
      <c r="D295" s="78" t="s">
        <v>1537</v>
      </c>
      <c r="E295" s="87" t="s">
        <v>816</v>
      </c>
      <c r="F295" s="89"/>
      <c r="G295" s="90" t="s">
        <v>303</v>
      </c>
      <c r="H295" s="78" t="s">
        <v>1124</v>
      </c>
      <c r="I295" s="78" t="s">
        <v>448</v>
      </c>
      <c r="J295" s="78">
        <f>IFERROR(VLOOKUP(E295,'IC238-Dau ky'!E:H,4,0),0)</f>
        <v>0</v>
      </c>
      <c r="K295" s="82">
        <f>SUMIFS(NHAP!$H:$H,NHAP!$D:$D,'BANG THAM CHIEU (2)'!E295,NHAP!$K:$K,'BANG THAM CHIEU (2)'!$D$1)</f>
        <v>0</v>
      </c>
      <c r="L295" s="82">
        <f>SUMIFS('IC21'!$H:$H,'IC21'!$G:$G,'BANG THAM CHIEU (2)'!E295,'IC21'!$R:$R,'BANG THAM CHIEU (2)'!$D$1)</f>
        <v>0</v>
      </c>
      <c r="M295" s="83">
        <f t="shared" si="17"/>
        <v>0</v>
      </c>
      <c r="N295" s="84">
        <f>SUMIF('IC238-Cuoi ky'!$E:$E,'BANG THAM CHIEU (2)'!E295,'IC238-Cuoi ky'!$H:$H)</f>
        <v>0</v>
      </c>
      <c r="O295" s="83">
        <f t="shared" si="18"/>
        <v>0</v>
      </c>
      <c r="Q295" s="86">
        <f t="shared" si="19"/>
        <v>0</v>
      </c>
      <c r="R295" s="71">
        <v>0</v>
      </c>
      <c r="S295" s="51" t="e">
        <f>VLOOKUP(E295,[1]IC238!$E$133:$I$3808,5,0)</f>
        <v>#N/A</v>
      </c>
      <c r="T295" s="40" t="e">
        <f>VLOOKUP(B295,[1]IC238!$E$133:$F$3808,2,0)</f>
        <v>#N/A</v>
      </c>
    </row>
    <row r="296" spans="1:20" x14ac:dyDescent="0.25">
      <c r="A296" s="75">
        <f t="shared" si="16"/>
        <v>293</v>
      </c>
      <c r="B296" s="87" t="s">
        <v>817</v>
      </c>
      <c r="C296" s="77" t="s">
        <v>598</v>
      </c>
      <c r="D296" s="78" t="s">
        <v>1563</v>
      </c>
      <c r="E296" s="87" t="s">
        <v>817</v>
      </c>
      <c r="F296" s="89"/>
      <c r="G296" s="90" t="s">
        <v>968</v>
      </c>
      <c r="H296" s="78" t="s">
        <v>1125</v>
      </c>
      <c r="I296" s="78" t="s">
        <v>448</v>
      </c>
      <c r="J296" s="78">
        <f>IFERROR(VLOOKUP(E296,'IC238-Dau ky'!E:H,4,0),0)</f>
        <v>5</v>
      </c>
      <c r="K296" s="82">
        <f>SUMIFS(NHAP!$H:$H,NHAP!$D:$D,'BANG THAM CHIEU (2)'!E296,NHAP!$K:$K,'BANG THAM CHIEU (2)'!$D$1)</f>
        <v>0</v>
      </c>
      <c r="L296" s="82">
        <f>SUMIFS('IC21'!$H:$H,'IC21'!$G:$G,'BANG THAM CHIEU (2)'!E296,'IC21'!$R:$R,'BANG THAM CHIEU (2)'!$D$1)</f>
        <v>0</v>
      </c>
      <c r="M296" s="83">
        <f t="shared" si="17"/>
        <v>5</v>
      </c>
      <c r="N296" s="84">
        <f>SUMIF('IC238-Cuoi ky'!$E:$E,'BANG THAM CHIEU (2)'!E296,'IC238-Cuoi ky'!$H:$H)</f>
        <v>5</v>
      </c>
      <c r="O296" s="83">
        <f t="shared" si="18"/>
        <v>0</v>
      </c>
      <c r="Q296" s="86">
        <f t="shared" si="19"/>
        <v>-5</v>
      </c>
      <c r="R296" s="71">
        <v>0</v>
      </c>
      <c r="S296" s="51" t="e">
        <f>VLOOKUP(E296,[1]IC238!$E$133:$I$3808,5,0)</f>
        <v>#N/A</v>
      </c>
      <c r="T296" s="40" t="e">
        <f>VLOOKUP(B296,[1]IC238!$E$133:$F$3808,2,0)</f>
        <v>#N/A</v>
      </c>
    </row>
    <row r="297" spans="1:20" x14ac:dyDescent="0.25">
      <c r="A297" s="75">
        <f t="shared" si="16"/>
        <v>294</v>
      </c>
      <c r="B297" s="87" t="s">
        <v>818</v>
      </c>
      <c r="C297" s="77" t="s">
        <v>1413</v>
      </c>
      <c r="D297" s="78" t="s">
        <v>1565</v>
      </c>
      <c r="E297" s="87" t="s">
        <v>818</v>
      </c>
      <c r="F297" s="89">
        <v>15000</v>
      </c>
      <c r="G297" s="90" t="s">
        <v>968</v>
      </c>
      <c r="H297" s="78" t="s">
        <v>1126</v>
      </c>
      <c r="I297" s="78" t="s">
        <v>448</v>
      </c>
      <c r="J297" s="78">
        <f>IFERROR(VLOOKUP(E297,'IC238-Dau ky'!E:H,4,0),0)</f>
        <v>1</v>
      </c>
      <c r="K297" s="82">
        <f>SUMIFS(NHAP!$H:$H,NHAP!$D:$D,'BANG THAM CHIEU (2)'!E297,NHAP!$K:$K,'BANG THAM CHIEU (2)'!$D$1)</f>
        <v>0</v>
      </c>
      <c r="L297" s="82">
        <f>SUMIFS('IC21'!$H:$H,'IC21'!$G:$G,'BANG THAM CHIEU (2)'!E297,'IC21'!$R:$R,'BANG THAM CHIEU (2)'!$D$1)</f>
        <v>0</v>
      </c>
      <c r="M297" s="83">
        <f t="shared" si="17"/>
        <v>1</v>
      </c>
      <c r="N297" s="84">
        <f>SUMIF('IC238-Cuoi ky'!$E:$E,'BANG THAM CHIEU (2)'!E297,'IC238-Cuoi ky'!$H:$H)</f>
        <v>1</v>
      </c>
      <c r="O297" s="83">
        <f t="shared" si="18"/>
        <v>0</v>
      </c>
      <c r="Q297" s="86">
        <f t="shared" si="19"/>
        <v>-1</v>
      </c>
      <c r="R297" s="71">
        <v>49</v>
      </c>
      <c r="S297" s="51">
        <f>VLOOKUP(E297,[1]IC238!$E$133:$I$3808,5,0)</f>
        <v>49</v>
      </c>
      <c r="T297" s="40" t="str">
        <f>VLOOKUP(B297,[1]IC238!$E$133:$F$3808,2,0)</f>
        <v>Măng xông nhựa nhiệt trơn φ 25</v>
      </c>
    </row>
    <row r="298" spans="1:20" x14ac:dyDescent="0.25">
      <c r="A298" s="75">
        <f t="shared" si="16"/>
        <v>295</v>
      </c>
      <c r="B298" s="87" t="s">
        <v>819</v>
      </c>
      <c r="C298" s="77" t="s">
        <v>1632</v>
      </c>
      <c r="D298" s="78" t="s">
        <v>1565</v>
      </c>
      <c r="E298" s="87" t="s">
        <v>819</v>
      </c>
      <c r="F298" s="89"/>
      <c r="G298" s="90" t="s">
        <v>968</v>
      </c>
      <c r="H298" s="78" t="s">
        <v>1127</v>
      </c>
      <c r="I298" s="78" t="s">
        <v>448</v>
      </c>
      <c r="J298" s="78">
        <f>IFERROR(VLOOKUP(E298,'IC238-Dau ky'!E:H,4,0),0)</f>
        <v>0</v>
      </c>
      <c r="K298" s="82">
        <f>SUMIFS(NHAP!$H:$H,NHAP!$D:$D,'BANG THAM CHIEU (2)'!E298,NHAP!$K:$K,'BANG THAM CHIEU (2)'!$D$1)</f>
        <v>0</v>
      </c>
      <c r="L298" s="82">
        <f>SUMIFS('IC21'!$H:$H,'IC21'!$G:$G,'BANG THAM CHIEU (2)'!E298,'IC21'!$R:$R,'BANG THAM CHIEU (2)'!$D$1)</f>
        <v>0</v>
      </c>
      <c r="M298" s="83">
        <f t="shared" si="17"/>
        <v>0</v>
      </c>
      <c r="N298" s="84">
        <f>SUMIF('IC238-Cuoi ky'!$E:$E,'BANG THAM CHIEU (2)'!E298,'IC238-Cuoi ky'!$H:$H)</f>
        <v>0</v>
      </c>
      <c r="O298" s="83">
        <f t="shared" si="18"/>
        <v>0</v>
      </c>
      <c r="Q298" s="86">
        <f t="shared" si="19"/>
        <v>0</v>
      </c>
      <c r="R298" s="71">
        <v>1</v>
      </c>
      <c r="S298" s="51">
        <f>VLOOKUP(E298,[1]IC238!$E$133:$I$3808,5,0)</f>
        <v>1</v>
      </c>
      <c r="T298" s="40" t="str">
        <f>VLOOKUP(B298,[1]IC238!$E$133:$F$3808,2,0)</f>
        <v>Măng xông nhựa nhiệt ф 25 đầu ren φ 21</v>
      </c>
    </row>
    <row r="299" spans="1:20" x14ac:dyDescent="0.25">
      <c r="A299" s="75">
        <f t="shared" si="16"/>
        <v>296</v>
      </c>
      <c r="B299" s="87" t="s">
        <v>820</v>
      </c>
      <c r="C299" s="77" t="s">
        <v>1566</v>
      </c>
      <c r="D299" s="78" t="s">
        <v>1565</v>
      </c>
      <c r="E299" s="87" t="s">
        <v>820</v>
      </c>
      <c r="F299" s="89"/>
      <c r="G299" s="90" t="s">
        <v>968</v>
      </c>
      <c r="H299" s="78" t="s">
        <v>1128</v>
      </c>
      <c r="I299" s="78" t="s">
        <v>448</v>
      </c>
      <c r="J299" s="78">
        <f>IFERROR(VLOOKUP(E299,'IC238-Dau ky'!E:H,4,0),0)</f>
        <v>0</v>
      </c>
      <c r="K299" s="82">
        <f>SUMIFS(NHAP!$H:$H,NHAP!$D:$D,'BANG THAM CHIEU (2)'!E299,NHAP!$K:$K,'BANG THAM CHIEU (2)'!$D$1)</f>
        <v>0</v>
      </c>
      <c r="L299" s="82">
        <f>SUMIFS('IC21'!$H:$H,'IC21'!$G:$G,'BANG THAM CHIEU (2)'!E299,'IC21'!$R:$R,'BANG THAM CHIEU (2)'!$D$1)</f>
        <v>0</v>
      </c>
      <c r="M299" s="83">
        <f t="shared" si="17"/>
        <v>0</v>
      </c>
      <c r="N299" s="84">
        <f>SUMIF('IC238-Cuoi ky'!$E:$E,'BANG THAM CHIEU (2)'!E299,'IC238-Cuoi ky'!$H:$H)</f>
        <v>0</v>
      </c>
      <c r="O299" s="83">
        <f t="shared" si="18"/>
        <v>0</v>
      </c>
      <c r="Q299" s="86">
        <f t="shared" si="19"/>
        <v>0</v>
      </c>
      <c r="R299" s="71">
        <v>14</v>
      </c>
      <c r="S299" s="51">
        <f>VLOOKUP(E299,[1]IC238!$E$133:$I$3808,5,0)</f>
        <v>14</v>
      </c>
      <c r="T299" s="40" t="str">
        <f>VLOOKUP(B299,[1]IC238!$E$133:$F$3808,2,0)</f>
        <v>Măng xông nhựa nhiệt trơn φ 21</v>
      </c>
    </row>
    <row r="300" spans="1:20" x14ac:dyDescent="0.25">
      <c r="A300" s="75">
        <f t="shared" si="16"/>
        <v>297</v>
      </c>
      <c r="B300" s="87" t="s">
        <v>821</v>
      </c>
      <c r="C300" s="77" t="s">
        <v>1569</v>
      </c>
      <c r="D300" s="78" t="s">
        <v>1565</v>
      </c>
      <c r="E300" s="87" t="s">
        <v>821</v>
      </c>
      <c r="F300" s="89"/>
      <c r="G300" s="90" t="s">
        <v>968</v>
      </c>
      <c r="H300" s="78" t="s">
        <v>1129</v>
      </c>
      <c r="I300" s="78" t="s">
        <v>448</v>
      </c>
      <c r="J300" s="78">
        <f>IFERROR(VLOOKUP(E300,'IC238-Dau ky'!E:H,4,0),0)</f>
        <v>2</v>
      </c>
      <c r="K300" s="82">
        <f>SUMIFS(NHAP!$H:$H,NHAP!$D:$D,'BANG THAM CHIEU (2)'!E300,NHAP!$K:$K,'BANG THAM CHIEU (2)'!$D$1)</f>
        <v>0</v>
      </c>
      <c r="L300" s="82">
        <f>SUMIFS('IC21'!$H:$H,'IC21'!$G:$G,'BANG THAM CHIEU (2)'!E300,'IC21'!$R:$R,'BANG THAM CHIEU (2)'!$D$1)</f>
        <v>0</v>
      </c>
      <c r="M300" s="83">
        <f t="shared" si="17"/>
        <v>2</v>
      </c>
      <c r="N300" s="84">
        <f>SUMIF('IC238-Cuoi ky'!$E:$E,'BANG THAM CHIEU (2)'!E300,'IC238-Cuoi ky'!$H:$H)</f>
        <v>2</v>
      </c>
      <c r="O300" s="83">
        <f t="shared" si="18"/>
        <v>0</v>
      </c>
      <c r="Q300" s="86">
        <f t="shared" si="19"/>
        <v>-2</v>
      </c>
      <c r="R300" s="71">
        <v>4</v>
      </c>
      <c r="S300" s="51">
        <f>VLOOKUP(E300,[1]IC238!$E$133:$I$3808,5,0)</f>
        <v>4</v>
      </c>
      <c r="T300" s="40" t="str">
        <f>VLOOKUP(B300,[1]IC238!$E$133:$F$3808,2,0)</f>
        <v>Tê nhựa nhiệt trơn φ 25</v>
      </c>
    </row>
    <row r="301" spans="1:20" x14ac:dyDescent="0.25">
      <c r="A301" s="75">
        <f t="shared" si="16"/>
        <v>298</v>
      </c>
      <c r="B301" s="87" t="s">
        <v>822</v>
      </c>
      <c r="C301" s="77" t="s">
        <v>602</v>
      </c>
      <c r="D301" s="78" t="s">
        <v>1565</v>
      </c>
      <c r="E301" s="87" t="s">
        <v>822</v>
      </c>
      <c r="F301" s="89"/>
      <c r="G301" s="90" t="s">
        <v>968</v>
      </c>
      <c r="H301" s="78" t="s">
        <v>1130</v>
      </c>
      <c r="I301" s="78" t="s">
        <v>448</v>
      </c>
      <c r="J301" s="78">
        <f>IFERROR(VLOOKUP(E301,'IC238-Dau ky'!E:H,4,0),0)</f>
        <v>9</v>
      </c>
      <c r="K301" s="82">
        <f>SUMIFS(NHAP!$H:$H,NHAP!$D:$D,'BANG THAM CHIEU (2)'!E301,NHAP!$K:$K,'BANG THAM CHIEU (2)'!$D$1)</f>
        <v>0</v>
      </c>
      <c r="L301" s="82">
        <f>SUMIFS('IC21'!$H:$H,'IC21'!$G:$G,'BANG THAM CHIEU (2)'!E301,'IC21'!$R:$R,'BANG THAM CHIEU (2)'!$D$1)</f>
        <v>0</v>
      </c>
      <c r="M301" s="83">
        <f t="shared" si="17"/>
        <v>9</v>
      </c>
      <c r="N301" s="84">
        <f>SUMIF('IC238-Cuoi ky'!$E:$E,'BANG THAM CHIEU (2)'!E301,'IC238-Cuoi ky'!$H:$H)</f>
        <v>9</v>
      </c>
      <c r="O301" s="83">
        <f t="shared" si="18"/>
        <v>0</v>
      </c>
      <c r="Q301" s="86">
        <f t="shared" si="19"/>
        <v>-9</v>
      </c>
      <c r="R301" s="71">
        <v>21</v>
      </c>
      <c r="S301" s="51">
        <f>VLOOKUP(E301,[1]IC238!$E$133:$I$3808,5,0)</f>
        <v>21</v>
      </c>
      <c r="T301" s="40" t="str">
        <f>VLOOKUP(B301,[1]IC238!$E$133:$F$3808,2,0)</f>
        <v>T nhựa nhiệt ф 21 đầu gen trong ф 21</v>
      </c>
    </row>
    <row r="302" spans="1:20" x14ac:dyDescent="0.25">
      <c r="A302" s="75">
        <f t="shared" si="16"/>
        <v>299</v>
      </c>
      <c r="B302" s="87" t="s">
        <v>823</v>
      </c>
      <c r="C302" s="77" t="s">
        <v>1509</v>
      </c>
      <c r="D302" s="78" t="s">
        <v>1565</v>
      </c>
      <c r="E302" s="87" t="s">
        <v>823</v>
      </c>
      <c r="F302" s="89"/>
      <c r="G302" s="90" t="s">
        <v>968</v>
      </c>
      <c r="H302" s="78" t="s">
        <v>1131</v>
      </c>
      <c r="I302" s="78" t="s">
        <v>448</v>
      </c>
      <c r="J302" s="78">
        <f>IFERROR(VLOOKUP(E302,'IC238-Dau ky'!E:H,4,0),0)</f>
        <v>0</v>
      </c>
      <c r="K302" s="82">
        <f>SUMIFS(NHAP!$H:$H,NHAP!$D:$D,'BANG THAM CHIEU (2)'!E302,NHAP!$K:$K,'BANG THAM CHIEU (2)'!$D$1)</f>
        <v>0</v>
      </c>
      <c r="L302" s="82">
        <f>SUMIFS('IC21'!$H:$H,'IC21'!$G:$G,'BANG THAM CHIEU (2)'!E302,'IC21'!$R:$R,'BANG THAM CHIEU (2)'!$D$1)</f>
        <v>0</v>
      </c>
      <c r="M302" s="83">
        <f t="shared" si="17"/>
        <v>0</v>
      </c>
      <c r="N302" s="84">
        <f>SUMIF('IC238-Cuoi ky'!$E:$E,'BANG THAM CHIEU (2)'!E302,'IC238-Cuoi ky'!$H:$H)</f>
        <v>0</v>
      </c>
      <c r="O302" s="83">
        <f t="shared" si="18"/>
        <v>0</v>
      </c>
      <c r="Q302" s="86">
        <f t="shared" si="19"/>
        <v>0</v>
      </c>
      <c r="R302" s="71">
        <v>3</v>
      </c>
      <c r="S302" s="51">
        <f>VLOOKUP(E302,[1]IC238!$E$133:$I$3808,5,0)</f>
        <v>3</v>
      </c>
      <c r="T302" s="40" t="str">
        <f>VLOOKUP(B302,[1]IC238!$E$133:$F$3808,2,0)</f>
        <v>Co nhựa nhiệt trơn φ 25</v>
      </c>
    </row>
    <row r="303" spans="1:20" x14ac:dyDescent="0.25">
      <c r="A303" s="75">
        <f t="shared" si="16"/>
        <v>300</v>
      </c>
      <c r="B303" s="87" t="s">
        <v>824</v>
      </c>
      <c r="C303" s="77" t="s">
        <v>1369</v>
      </c>
      <c r="D303" s="78" t="s">
        <v>1563</v>
      </c>
      <c r="E303" s="87" t="s">
        <v>824</v>
      </c>
      <c r="F303" s="89">
        <v>50000</v>
      </c>
      <c r="G303" s="90" t="s">
        <v>968</v>
      </c>
      <c r="H303" s="78" t="s">
        <v>1132</v>
      </c>
      <c r="I303" s="78" t="s">
        <v>448</v>
      </c>
      <c r="J303" s="78">
        <f>IFERROR(VLOOKUP(E303,'IC238-Dau ky'!E:H,4,0),0)</f>
        <v>7</v>
      </c>
      <c r="K303" s="82">
        <f>SUMIFS(NHAP!$H:$H,NHAP!$D:$D,'BANG THAM CHIEU (2)'!E303,NHAP!$K:$K,'BANG THAM CHIEU (2)'!$D$1)</f>
        <v>0</v>
      </c>
      <c r="L303" s="82">
        <f>SUMIFS('IC21'!$H:$H,'IC21'!$G:$G,'BANG THAM CHIEU (2)'!E303,'IC21'!$R:$R,'BANG THAM CHIEU (2)'!$D$1)</f>
        <v>0</v>
      </c>
      <c r="M303" s="83">
        <f t="shared" si="17"/>
        <v>7</v>
      </c>
      <c r="N303" s="84">
        <f>SUMIF('IC238-Cuoi ky'!$E:$E,'BANG THAM CHIEU (2)'!E303,'IC238-Cuoi ky'!$H:$H)</f>
        <v>7</v>
      </c>
      <c r="O303" s="83">
        <f t="shared" si="18"/>
        <v>0</v>
      </c>
      <c r="Q303" s="86">
        <f t="shared" si="19"/>
        <v>-7</v>
      </c>
      <c r="R303" s="71">
        <v>9</v>
      </c>
      <c r="S303" s="51">
        <f>VLOOKUP(E303,[1]IC238!$E$133:$I$3808,5,0)</f>
        <v>9</v>
      </c>
      <c r="T303" s="40" t="str">
        <f>VLOOKUP(B303,[1]IC238!$E$133:$F$3808,2,0)</f>
        <v>Van khóa nhựa φ 27</v>
      </c>
    </row>
    <row r="304" spans="1:20" x14ac:dyDescent="0.25">
      <c r="A304" s="75">
        <f t="shared" si="16"/>
        <v>301</v>
      </c>
      <c r="B304" s="87" t="s">
        <v>825</v>
      </c>
      <c r="C304" s="77" t="s">
        <v>1510</v>
      </c>
      <c r="D304" s="78" t="s">
        <v>1563</v>
      </c>
      <c r="E304" s="87" t="s">
        <v>825</v>
      </c>
      <c r="F304" s="89"/>
      <c r="G304" s="90" t="s">
        <v>968</v>
      </c>
      <c r="H304" s="78" t="s">
        <v>1133</v>
      </c>
      <c r="I304" s="78" t="s">
        <v>448</v>
      </c>
      <c r="J304" s="78">
        <f>IFERROR(VLOOKUP(E304,'IC238-Dau ky'!E:H,4,0),0)</f>
        <v>12</v>
      </c>
      <c r="K304" s="82">
        <f>SUMIFS(NHAP!$H:$H,NHAP!$D:$D,'BANG THAM CHIEU (2)'!E304,NHAP!$K:$K,'BANG THAM CHIEU (2)'!$D$1)</f>
        <v>0</v>
      </c>
      <c r="L304" s="82">
        <f>SUMIFS('IC21'!$H:$H,'IC21'!$G:$G,'BANG THAM CHIEU (2)'!E304,'IC21'!$R:$R,'BANG THAM CHIEU (2)'!$D$1)</f>
        <v>0</v>
      </c>
      <c r="M304" s="83">
        <f t="shared" si="17"/>
        <v>12</v>
      </c>
      <c r="N304" s="84">
        <f>SUMIF('IC238-Cuoi ky'!$E:$E,'BANG THAM CHIEU (2)'!E304,'IC238-Cuoi ky'!$H:$H)</f>
        <v>12</v>
      </c>
      <c r="O304" s="83">
        <f t="shared" si="18"/>
        <v>0</v>
      </c>
      <c r="Q304" s="86">
        <f t="shared" si="19"/>
        <v>-12</v>
      </c>
      <c r="R304" s="71">
        <v>0</v>
      </c>
      <c r="S304" s="51" t="e">
        <f>VLOOKUP(E304,[1]IC238!$E$133:$I$3808,5,0)</f>
        <v>#N/A</v>
      </c>
      <c r="T304" s="40" t="e">
        <f>VLOOKUP(B304,[1]IC238!$E$133:$F$3808,2,0)</f>
        <v>#N/A</v>
      </c>
    </row>
    <row r="305" spans="1:20" x14ac:dyDescent="0.25">
      <c r="A305" s="75">
        <f t="shared" si="16"/>
        <v>302</v>
      </c>
      <c r="B305" s="87" t="s">
        <v>826</v>
      </c>
      <c r="C305" s="77" t="s">
        <v>1474</v>
      </c>
      <c r="D305" s="78" t="s">
        <v>1563</v>
      </c>
      <c r="E305" s="87" t="s">
        <v>826</v>
      </c>
      <c r="F305" s="89">
        <v>30000</v>
      </c>
      <c r="G305" s="90" t="s">
        <v>968</v>
      </c>
      <c r="H305" s="78" t="s">
        <v>1134</v>
      </c>
      <c r="I305" s="78" t="s">
        <v>448</v>
      </c>
      <c r="J305" s="78">
        <f>IFERROR(VLOOKUP(E305,'IC238-Dau ky'!E:H,4,0),0)</f>
        <v>7</v>
      </c>
      <c r="K305" s="82">
        <f>SUMIFS(NHAP!$H:$H,NHAP!$D:$D,'BANG THAM CHIEU (2)'!E305,NHAP!$K:$K,'BANG THAM CHIEU (2)'!$D$1)</f>
        <v>0</v>
      </c>
      <c r="L305" s="82">
        <f>SUMIFS('IC21'!$H:$H,'IC21'!$G:$G,'BANG THAM CHIEU (2)'!E305,'IC21'!$R:$R,'BANG THAM CHIEU (2)'!$D$1)</f>
        <v>0</v>
      </c>
      <c r="M305" s="83">
        <f t="shared" si="17"/>
        <v>7</v>
      </c>
      <c r="N305" s="84">
        <f>SUMIF('IC238-Cuoi ky'!$E:$E,'BANG THAM CHIEU (2)'!E305,'IC238-Cuoi ky'!$H:$H)</f>
        <v>7</v>
      </c>
      <c r="O305" s="83">
        <f t="shared" si="18"/>
        <v>0</v>
      </c>
      <c r="Q305" s="86">
        <f t="shared" si="19"/>
        <v>-7</v>
      </c>
      <c r="R305" s="71">
        <v>0</v>
      </c>
      <c r="S305" s="51" t="e">
        <f>VLOOKUP(E305,[1]IC238!$E$133:$I$3808,5,0)</f>
        <v>#N/A</v>
      </c>
      <c r="T305" s="40" t="e">
        <f>VLOOKUP(B305,[1]IC238!$E$133:$F$3808,2,0)</f>
        <v>#N/A</v>
      </c>
    </row>
    <row r="306" spans="1:20" x14ac:dyDescent="0.25">
      <c r="A306" s="75">
        <f t="shared" si="16"/>
        <v>303</v>
      </c>
      <c r="B306" s="87" t="s">
        <v>827</v>
      </c>
      <c r="C306" s="77" t="s">
        <v>605</v>
      </c>
      <c r="D306" s="78" t="s">
        <v>1596</v>
      </c>
      <c r="E306" s="87" t="s">
        <v>827</v>
      </c>
      <c r="F306" s="89">
        <v>16000</v>
      </c>
      <c r="G306" s="90" t="s">
        <v>303</v>
      </c>
      <c r="H306" s="78" t="s">
        <v>1135</v>
      </c>
      <c r="I306" s="78" t="s">
        <v>1205</v>
      </c>
      <c r="J306" s="78">
        <f>IFERROR(VLOOKUP(E306,'IC238-Dau ky'!E:H,4,0),0)</f>
        <v>1</v>
      </c>
      <c r="K306" s="82">
        <f>SUMIFS(NHAP!$H:$H,NHAP!$D:$D,'BANG THAM CHIEU (2)'!E306,NHAP!$K:$K,'BANG THAM CHIEU (2)'!$D$1)</f>
        <v>0</v>
      </c>
      <c r="L306" s="82">
        <f>SUMIFS('IC21'!$H:$H,'IC21'!$G:$G,'BANG THAM CHIEU (2)'!E306,'IC21'!$R:$R,'BANG THAM CHIEU (2)'!$D$1)</f>
        <v>0</v>
      </c>
      <c r="M306" s="83">
        <f t="shared" si="17"/>
        <v>1</v>
      </c>
      <c r="N306" s="84">
        <f>SUMIF('IC238-Cuoi ky'!$E:$E,'BANG THAM CHIEU (2)'!E306,'IC238-Cuoi ky'!$H:$H)</f>
        <v>1</v>
      </c>
      <c r="O306" s="83">
        <f t="shared" si="18"/>
        <v>0</v>
      </c>
      <c r="Q306" s="86">
        <f t="shared" si="19"/>
        <v>-1</v>
      </c>
      <c r="R306" s="71">
        <v>0</v>
      </c>
      <c r="S306" s="51" t="e">
        <f>VLOOKUP(E306,[1]IC238!$E$133:$I$3808,5,0)</f>
        <v>#N/A</v>
      </c>
      <c r="T306" s="40" t="e">
        <f>VLOOKUP(B306,[1]IC238!$E$133:$F$3808,2,0)</f>
        <v>#N/A</v>
      </c>
    </row>
    <row r="307" spans="1:20" x14ac:dyDescent="0.25">
      <c r="A307" s="75">
        <f t="shared" si="16"/>
        <v>304</v>
      </c>
      <c r="B307" s="87" t="s">
        <v>828</v>
      </c>
      <c r="C307" s="77" t="s">
        <v>2501</v>
      </c>
      <c r="D307" s="78" t="s">
        <v>108</v>
      </c>
      <c r="E307" s="87" t="s">
        <v>828</v>
      </c>
      <c r="F307" s="89">
        <v>8000</v>
      </c>
      <c r="G307" s="90" t="s">
        <v>303</v>
      </c>
      <c r="H307" s="78" t="s">
        <v>1136</v>
      </c>
      <c r="I307" s="78" t="s">
        <v>448</v>
      </c>
      <c r="J307" s="78">
        <f>IFERROR(VLOOKUP(E307,'IC238-Dau ky'!E:H,4,0),0)</f>
        <v>92</v>
      </c>
      <c r="K307" s="82">
        <f>SUMIFS(NHAP!$H:$H,NHAP!$D:$D,'BANG THAM CHIEU (2)'!E307,NHAP!$K:$K,'BANG THAM CHIEU (2)'!$D$1)</f>
        <v>0</v>
      </c>
      <c r="L307" s="82">
        <f>SUMIFS('IC21'!$H:$H,'IC21'!$G:$G,'BANG THAM CHIEU (2)'!E307,'IC21'!$R:$R,'BANG THAM CHIEU (2)'!$D$1)</f>
        <v>0</v>
      </c>
      <c r="M307" s="83">
        <f t="shared" si="17"/>
        <v>92</v>
      </c>
      <c r="N307" s="84">
        <f>SUMIF('IC238-Cuoi ky'!$E:$E,'BANG THAM CHIEU (2)'!E307,'IC238-Cuoi ky'!$H:$H)</f>
        <v>92</v>
      </c>
      <c r="O307" s="83">
        <f t="shared" si="18"/>
        <v>0</v>
      </c>
      <c r="Q307" s="86">
        <f t="shared" si="19"/>
        <v>-92</v>
      </c>
      <c r="R307" s="71">
        <v>36</v>
      </c>
      <c r="S307" s="51">
        <f>VLOOKUP(E307,[1]IC238!$E$133:$I$3808,5,0)</f>
        <v>36</v>
      </c>
      <c r="T307" s="40" t="str">
        <f>VLOOKUP(B307,[1]IC238!$E$133:$F$3808,2,0)</f>
        <v>Đế nổi đơn Sino</v>
      </c>
    </row>
    <row r="308" spans="1:20" x14ac:dyDescent="0.25">
      <c r="A308" s="75">
        <f t="shared" si="16"/>
        <v>305</v>
      </c>
      <c r="B308" s="76" t="s">
        <v>118</v>
      </c>
      <c r="C308" s="88" t="s">
        <v>1545</v>
      </c>
      <c r="D308" s="78" t="s">
        <v>99</v>
      </c>
      <c r="E308" s="76" t="s">
        <v>118</v>
      </c>
      <c r="F308" s="79">
        <v>610000</v>
      </c>
      <c r="G308" s="80" t="s">
        <v>303</v>
      </c>
      <c r="H308" s="81" t="s">
        <v>308</v>
      </c>
      <c r="I308" s="78" t="s">
        <v>449</v>
      </c>
      <c r="J308" s="78">
        <f>IFERROR(VLOOKUP(E308,'IC238-Dau ky'!E:H,4,0),0)</f>
        <v>10</v>
      </c>
      <c r="K308" s="82">
        <f>SUMIFS(NHAP!$H:$H,NHAP!$D:$D,'BANG THAM CHIEU (2)'!E308,NHAP!$K:$K,'BANG THAM CHIEU (2)'!$D$1)</f>
        <v>0</v>
      </c>
      <c r="L308" s="82">
        <f>SUMIFS('IC21'!$H:$H,'IC21'!$G:$G,'BANG THAM CHIEU (2)'!E308,'IC21'!$R:$R,'BANG THAM CHIEU (2)'!$D$1)</f>
        <v>0</v>
      </c>
      <c r="M308" s="83">
        <f t="shared" si="17"/>
        <v>10</v>
      </c>
      <c r="N308" s="84">
        <f>SUMIF('IC238-Cuoi ky'!$E:$E,'BANG THAM CHIEU (2)'!E308,'IC238-Cuoi ky'!$H:$H)</f>
        <v>10</v>
      </c>
      <c r="O308" s="83">
        <f t="shared" si="18"/>
        <v>0</v>
      </c>
      <c r="Q308" s="86">
        <f t="shared" si="19"/>
        <v>-10</v>
      </c>
      <c r="R308" s="71">
        <v>7</v>
      </c>
      <c r="S308" s="51">
        <f>VLOOKUP(E308,[1]IC238!$E$133:$I$3808,5,0)</f>
        <v>7</v>
      </c>
      <c r="T308" s="40" t="str">
        <f>VLOOKUP(B308,[1]IC238!$E$133:$F$3808,2,0)</f>
        <v>Contactor 3P 25A 220VAC (LC1D25M7)  hiệu Schneider</v>
      </c>
    </row>
    <row r="309" spans="1:20" x14ac:dyDescent="0.25">
      <c r="A309" s="75">
        <f t="shared" si="16"/>
        <v>306</v>
      </c>
      <c r="B309" s="87" t="s">
        <v>830</v>
      </c>
      <c r="C309" s="77" t="s">
        <v>608</v>
      </c>
      <c r="D309" s="78" t="s">
        <v>1528</v>
      </c>
      <c r="E309" s="87" t="s">
        <v>830</v>
      </c>
      <c r="F309" s="89">
        <v>100000</v>
      </c>
      <c r="G309" s="90" t="s">
        <v>303</v>
      </c>
      <c r="H309" s="78" t="s">
        <v>971</v>
      </c>
      <c r="I309" s="78" t="s">
        <v>454</v>
      </c>
      <c r="J309" s="78">
        <f>IFERROR(VLOOKUP(E309,'IC238-Dau ky'!E:H,4,0),0)</f>
        <v>25</v>
      </c>
      <c r="K309" s="82">
        <f>SUMIFS(NHAP!$H:$H,NHAP!$D:$D,'BANG THAM CHIEU (2)'!E309,NHAP!$K:$K,'BANG THAM CHIEU (2)'!$D$1)</f>
        <v>0</v>
      </c>
      <c r="L309" s="82">
        <f>SUMIFS('IC21'!$H:$H,'IC21'!$G:$G,'BANG THAM CHIEU (2)'!E309,'IC21'!$R:$R,'BANG THAM CHIEU (2)'!$D$1)</f>
        <v>0</v>
      </c>
      <c r="M309" s="83">
        <f t="shared" si="17"/>
        <v>25</v>
      </c>
      <c r="N309" s="84">
        <f>SUMIF('IC238-Cuoi ky'!$E:$E,'BANG THAM CHIEU (2)'!E309,'IC238-Cuoi ky'!$H:$H)</f>
        <v>25</v>
      </c>
      <c r="O309" s="83">
        <f t="shared" si="18"/>
        <v>0</v>
      </c>
      <c r="Q309" s="86">
        <f t="shared" si="19"/>
        <v>-25</v>
      </c>
      <c r="R309" s="71">
        <v>25</v>
      </c>
      <c r="S309" s="51">
        <f>VLOOKUP(E309,[1]IC238!$E$133:$I$3808,5,0)</f>
        <v>25</v>
      </c>
      <c r="T309" s="40" t="str">
        <f>VLOOKUP(B309,[1]IC238!$E$133:$F$3808,2,0)</f>
        <v>Ắc quy 6V-3A</v>
      </c>
    </row>
    <row r="310" spans="1:20" x14ac:dyDescent="0.25">
      <c r="A310" s="75">
        <f t="shared" si="16"/>
        <v>307</v>
      </c>
      <c r="B310" s="87" t="s">
        <v>831</v>
      </c>
      <c r="C310" s="77" t="s">
        <v>1432</v>
      </c>
      <c r="D310" s="78" t="s">
        <v>1595</v>
      </c>
      <c r="E310" s="87" t="s">
        <v>831</v>
      </c>
      <c r="F310" s="89">
        <v>275000</v>
      </c>
      <c r="G310" s="90" t="s">
        <v>303</v>
      </c>
      <c r="H310" s="78" t="s">
        <v>1138</v>
      </c>
      <c r="I310" s="78" t="s">
        <v>454</v>
      </c>
      <c r="J310" s="78">
        <f>IFERROR(VLOOKUP(E310,'IC238-Dau ky'!E:H,4,0),0)</f>
        <v>20</v>
      </c>
      <c r="K310" s="82">
        <f>SUMIFS(NHAP!$H:$H,NHAP!$D:$D,'BANG THAM CHIEU (2)'!E310,NHAP!$K:$K,'BANG THAM CHIEU (2)'!$D$1)</f>
        <v>0</v>
      </c>
      <c r="L310" s="82">
        <f>SUMIFS('IC21'!$H:$H,'IC21'!$G:$G,'BANG THAM CHIEU (2)'!E310,'IC21'!$R:$R,'BANG THAM CHIEU (2)'!$D$1)</f>
        <v>0</v>
      </c>
      <c r="M310" s="83">
        <f t="shared" si="17"/>
        <v>20</v>
      </c>
      <c r="N310" s="84">
        <f>SUMIF('IC238-Cuoi ky'!$E:$E,'BANG THAM CHIEU (2)'!E310,'IC238-Cuoi ky'!$H:$H)</f>
        <v>20</v>
      </c>
      <c r="O310" s="83">
        <f t="shared" si="18"/>
        <v>0</v>
      </c>
      <c r="Q310" s="86">
        <f t="shared" si="19"/>
        <v>-20</v>
      </c>
      <c r="R310" s="71">
        <v>29</v>
      </c>
      <c r="S310" s="51">
        <f>VLOOKUP(E310,[1]IC238!$E$133:$I$3808,5,0)</f>
        <v>29</v>
      </c>
      <c r="T310" s="40" t="str">
        <f>VLOOKUP(B310,[1]IC238!$E$133:$F$3808,2,0)</f>
        <v>Ắc quy 12V-7A Pinaco</v>
      </c>
    </row>
    <row r="311" spans="1:20" x14ac:dyDescent="0.25">
      <c r="A311" s="75">
        <f t="shared" si="16"/>
        <v>308</v>
      </c>
      <c r="B311" s="87" t="s">
        <v>832</v>
      </c>
      <c r="C311" s="77" t="s">
        <v>1465</v>
      </c>
      <c r="D311" s="78" t="s">
        <v>1528</v>
      </c>
      <c r="E311" s="87" t="s">
        <v>832</v>
      </c>
      <c r="F311" s="89">
        <v>120000</v>
      </c>
      <c r="G311" s="90" t="s">
        <v>303</v>
      </c>
      <c r="H311" s="78" t="s">
        <v>1139</v>
      </c>
      <c r="I311" s="78" t="s">
        <v>454</v>
      </c>
      <c r="J311" s="78">
        <f>IFERROR(VLOOKUP(E311,'IC238-Dau ky'!E:H,4,0),0)</f>
        <v>16</v>
      </c>
      <c r="K311" s="82">
        <f>SUMIFS(NHAP!$H:$H,NHAP!$D:$D,'BANG THAM CHIEU (2)'!E311,NHAP!$K:$K,'BANG THAM CHIEU (2)'!$D$1)</f>
        <v>0</v>
      </c>
      <c r="L311" s="82">
        <f>SUMIFS('IC21'!$H:$H,'IC21'!$G:$G,'BANG THAM CHIEU (2)'!E311,'IC21'!$R:$R,'BANG THAM CHIEU (2)'!$D$1)</f>
        <v>0</v>
      </c>
      <c r="M311" s="83">
        <f t="shared" si="17"/>
        <v>16</v>
      </c>
      <c r="N311" s="84">
        <f>SUMIF('IC238-Cuoi ky'!$E:$E,'BANG THAM CHIEU (2)'!E311,'IC238-Cuoi ky'!$H:$H)</f>
        <v>16</v>
      </c>
      <c r="O311" s="83">
        <f t="shared" si="18"/>
        <v>0</v>
      </c>
      <c r="Q311" s="86">
        <f t="shared" si="19"/>
        <v>-16</v>
      </c>
      <c r="R311" s="71">
        <v>0</v>
      </c>
      <c r="S311" s="51" t="e">
        <f>VLOOKUP(E311,[1]IC238!$E$133:$I$3808,5,0)</f>
        <v>#N/A</v>
      </c>
      <c r="T311" s="40" t="e">
        <f>VLOOKUP(B311,[1]IC238!$E$133:$F$3808,2,0)</f>
        <v>#N/A</v>
      </c>
    </row>
    <row r="312" spans="1:20" x14ac:dyDescent="0.25">
      <c r="A312" s="75">
        <f t="shared" si="16"/>
        <v>309</v>
      </c>
      <c r="B312" s="87" t="s">
        <v>833</v>
      </c>
      <c r="C312" s="77" t="s">
        <v>2433</v>
      </c>
      <c r="D312" s="78" t="s">
        <v>1595</v>
      </c>
      <c r="E312" s="87" t="s">
        <v>833</v>
      </c>
      <c r="F312" s="89">
        <v>4350000</v>
      </c>
      <c r="G312" s="90" t="s">
        <v>303</v>
      </c>
      <c r="H312" s="78" t="s">
        <v>1140</v>
      </c>
      <c r="I312" s="78" t="s">
        <v>454</v>
      </c>
      <c r="J312" s="78">
        <f>IFERROR(VLOOKUP(E312,'IC238-Dau ky'!E:H,4,0),0)</f>
        <v>1</v>
      </c>
      <c r="K312" s="82">
        <f>SUMIFS(NHAP!$H:$H,NHAP!$D:$D,'BANG THAM CHIEU (2)'!E312,NHAP!$K:$K,'BANG THAM CHIEU (2)'!$D$1)</f>
        <v>0</v>
      </c>
      <c r="L312" s="82">
        <f>SUMIFS('IC21'!$H:$H,'IC21'!$G:$G,'BANG THAM CHIEU (2)'!E312,'IC21'!$R:$R,'BANG THAM CHIEU (2)'!$D$1)</f>
        <v>0</v>
      </c>
      <c r="M312" s="83">
        <f t="shared" si="17"/>
        <v>1</v>
      </c>
      <c r="N312" s="84">
        <f>SUMIF('IC238-Cuoi ky'!$E:$E,'BANG THAM CHIEU (2)'!E312,'IC238-Cuoi ky'!$H:$H)</f>
        <v>1</v>
      </c>
      <c r="O312" s="83">
        <f t="shared" si="18"/>
        <v>0</v>
      </c>
      <c r="Q312" s="86">
        <f t="shared" si="19"/>
        <v>-1</v>
      </c>
      <c r="R312" s="71">
        <v>1</v>
      </c>
      <c r="S312" s="51">
        <f>VLOOKUP(E312,[1]IC238!$E$133:$I$3808,5,0)</f>
        <v>1</v>
      </c>
      <c r="T312" s="40" t="str">
        <f>VLOOKUP(B312,[1]IC238!$E$133:$F$3808,2,0)</f>
        <v>Ắc quy nước 12V-200A hiệu Đồng Nai</v>
      </c>
    </row>
    <row r="313" spans="1:20" x14ac:dyDescent="0.25">
      <c r="A313" s="75">
        <f t="shared" si="16"/>
        <v>310</v>
      </c>
      <c r="B313" s="76" t="s">
        <v>117</v>
      </c>
      <c r="C313" s="88" t="s">
        <v>1546</v>
      </c>
      <c r="D313" s="78" t="s">
        <v>99</v>
      </c>
      <c r="E313" s="76" t="s">
        <v>117</v>
      </c>
      <c r="F313" s="79">
        <v>380000</v>
      </c>
      <c r="G313" s="80" t="s">
        <v>303</v>
      </c>
      <c r="H313" s="81" t="s">
        <v>307</v>
      </c>
      <c r="I313" s="78" t="s">
        <v>448</v>
      </c>
      <c r="J313" s="78">
        <f>IFERROR(VLOOKUP(E313,'IC238-Dau ky'!E:H,4,0),0)</f>
        <v>6</v>
      </c>
      <c r="K313" s="82">
        <f>SUMIFS(NHAP!$H:$H,NHAP!$D:$D,'BANG THAM CHIEU (2)'!E313,NHAP!$K:$K,'BANG THAM CHIEU (2)'!$D$1)</f>
        <v>0</v>
      </c>
      <c r="L313" s="82">
        <f>SUMIFS('IC21'!$H:$H,'IC21'!$G:$G,'BANG THAM CHIEU (2)'!E313,'IC21'!$R:$R,'BANG THAM CHIEU (2)'!$D$1)</f>
        <v>0</v>
      </c>
      <c r="M313" s="83">
        <f t="shared" si="17"/>
        <v>6</v>
      </c>
      <c r="N313" s="84">
        <f>SUMIF('IC238-Cuoi ky'!$E:$E,'BANG THAM CHIEU (2)'!E313,'IC238-Cuoi ky'!$H:$H)</f>
        <v>6</v>
      </c>
      <c r="O313" s="83">
        <f t="shared" si="18"/>
        <v>0</v>
      </c>
      <c r="Q313" s="86">
        <f t="shared" si="19"/>
        <v>-6</v>
      </c>
      <c r="R313" s="71">
        <v>4</v>
      </c>
      <c r="S313" s="51">
        <f>VLOOKUP(E313,[1]IC238!$E$133:$I$3808,5,0)</f>
        <v>4</v>
      </c>
      <c r="T313" s="40" t="str">
        <f>VLOOKUP(B313,[1]IC238!$E$133:$F$3808,2,0)</f>
        <v>Contactor 3P 12A 220VAC (LC1D12M7)  hiệu Schneider</v>
      </c>
    </row>
    <row r="314" spans="1:20" x14ac:dyDescent="0.25">
      <c r="A314" s="75">
        <f t="shared" si="16"/>
        <v>311</v>
      </c>
      <c r="B314" s="87" t="s">
        <v>835</v>
      </c>
      <c r="C314" s="77" t="s">
        <v>613</v>
      </c>
      <c r="D314" s="78" t="s">
        <v>78</v>
      </c>
      <c r="E314" s="87" t="s">
        <v>835</v>
      </c>
      <c r="F314" s="89"/>
      <c r="G314" s="90" t="s">
        <v>2467</v>
      </c>
      <c r="H314" s="78" t="s">
        <v>1142</v>
      </c>
      <c r="I314" s="78" t="s">
        <v>1209</v>
      </c>
      <c r="J314" s="78">
        <f>IFERROR(VLOOKUP(E314,'IC238-Dau ky'!E:H,4,0),0)</f>
        <v>5</v>
      </c>
      <c r="K314" s="82">
        <f>SUMIFS(NHAP!$H:$H,NHAP!$D:$D,'BANG THAM CHIEU (2)'!E314,NHAP!$K:$K,'BANG THAM CHIEU (2)'!$D$1)</f>
        <v>0</v>
      </c>
      <c r="L314" s="82">
        <f>SUMIFS('IC21'!$H:$H,'IC21'!$G:$G,'BANG THAM CHIEU (2)'!E314,'IC21'!$R:$R,'BANG THAM CHIEU (2)'!$D$1)</f>
        <v>0</v>
      </c>
      <c r="M314" s="83">
        <f t="shared" si="17"/>
        <v>5</v>
      </c>
      <c r="N314" s="84">
        <f>SUMIF('IC238-Cuoi ky'!$E:$E,'BANG THAM CHIEU (2)'!E314,'IC238-Cuoi ky'!$H:$H)</f>
        <v>5</v>
      </c>
      <c r="O314" s="83">
        <f t="shared" si="18"/>
        <v>0</v>
      </c>
      <c r="Q314" s="86">
        <f t="shared" si="19"/>
        <v>-5</v>
      </c>
      <c r="R314" s="71">
        <v>0</v>
      </c>
      <c r="S314" s="51" t="e">
        <f>VLOOKUP(E314,[1]IC238!$E$133:$I$3808,5,0)</f>
        <v>#N/A</v>
      </c>
      <c r="T314" s="40" t="e">
        <f>VLOOKUP(B314,[1]IC238!$E$133:$F$3808,2,0)</f>
        <v>#N/A</v>
      </c>
    </row>
    <row r="315" spans="1:20" x14ac:dyDescent="0.25">
      <c r="A315" s="75">
        <f t="shared" si="16"/>
        <v>312</v>
      </c>
      <c r="B315" s="87" t="s">
        <v>836</v>
      </c>
      <c r="C315" s="77" t="s">
        <v>614</v>
      </c>
      <c r="D315" s="78" t="s">
        <v>78</v>
      </c>
      <c r="E315" s="87" t="s">
        <v>836</v>
      </c>
      <c r="F315" s="89"/>
      <c r="G315" s="90" t="s">
        <v>2467</v>
      </c>
      <c r="H315" s="78" t="s">
        <v>1143</v>
      </c>
      <c r="I315" s="78" t="s">
        <v>1209</v>
      </c>
      <c r="J315" s="78">
        <f>IFERROR(VLOOKUP(E315,'IC238-Dau ky'!E:H,4,0),0)</f>
        <v>6</v>
      </c>
      <c r="K315" s="82">
        <f>SUMIFS(NHAP!$H:$H,NHAP!$D:$D,'BANG THAM CHIEU (2)'!E315,NHAP!$K:$K,'BANG THAM CHIEU (2)'!$D$1)</f>
        <v>0</v>
      </c>
      <c r="L315" s="82">
        <f>SUMIFS('IC21'!$H:$H,'IC21'!$G:$G,'BANG THAM CHIEU (2)'!E315,'IC21'!$R:$R,'BANG THAM CHIEU (2)'!$D$1)</f>
        <v>0</v>
      </c>
      <c r="M315" s="83">
        <f t="shared" si="17"/>
        <v>6</v>
      </c>
      <c r="N315" s="84">
        <f>SUMIF('IC238-Cuoi ky'!$E:$E,'BANG THAM CHIEU (2)'!E315,'IC238-Cuoi ky'!$H:$H)</f>
        <v>6</v>
      </c>
      <c r="O315" s="83">
        <f t="shared" si="18"/>
        <v>0</v>
      </c>
      <c r="Q315" s="86">
        <f t="shared" si="19"/>
        <v>-6</v>
      </c>
      <c r="R315" s="71">
        <v>0</v>
      </c>
      <c r="S315" s="51" t="e">
        <f>VLOOKUP(E315,[1]IC238!$E$133:$I$3808,5,0)</f>
        <v>#N/A</v>
      </c>
      <c r="T315" s="40" t="e">
        <f>VLOOKUP(B315,[1]IC238!$E$133:$F$3808,2,0)</f>
        <v>#N/A</v>
      </c>
    </row>
    <row r="316" spans="1:20" x14ac:dyDescent="0.25">
      <c r="A316" s="75">
        <f t="shared" si="16"/>
        <v>313</v>
      </c>
      <c r="B316" s="87" t="s">
        <v>837</v>
      </c>
      <c r="C316" s="77" t="s">
        <v>615</v>
      </c>
      <c r="D316" s="78" t="s">
        <v>78</v>
      </c>
      <c r="E316" s="87" t="s">
        <v>837</v>
      </c>
      <c r="F316" s="89"/>
      <c r="G316" s="90" t="s">
        <v>2467</v>
      </c>
      <c r="H316" s="78" t="s">
        <v>1144</v>
      </c>
      <c r="I316" s="78" t="s">
        <v>1209</v>
      </c>
      <c r="J316" s="78">
        <f>IFERROR(VLOOKUP(E316,'IC238-Dau ky'!E:H,4,0),0)</f>
        <v>5</v>
      </c>
      <c r="K316" s="82">
        <f>SUMIFS(NHAP!$H:$H,NHAP!$D:$D,'BANG THAM CHIEU (2)'!E316,NHAP!$K:$K,'BANG THAM CHIEU (2)'!$D$1)</f>
        <v>0</v>
      </c>
      <c r="L316" s="82">
        <f>SUMIFS('IC21'!$H:$H,'IC21'!$G:$G,'BANG THAM CHIEU (2)'!E316,'IC21'!$R:$R,'BANG THAM CHIEU (2)'!$D$1)</f>
        <v>0</v>
      </c>
      <c r="M316" s="83">
        <f t="shared" si="17"/>
        <v>5</v>
      </c>
      <c r="N316" s="84">
        <f>SUMIF('IC238-Cuoi ky'!$E:$E,'BANG THAM CHIEU (2)'!E316,'IC238-Cuoi ky'!$H:$H)</f>
        <v>5</v>
      </c>
      <c r="O316" s="83">
        <f t="shared" si="18"/>
        <v>0</v>
      </c>
      <c r="Q316" s="86">
        <f t="shared" si="19"/>
        <v>-5</v>
      </c>
      <c r="R316" s="71">
        <v>0</v>
      </c>
      <c r="S316" s="51" t="e">
        <f>VLOOKUP(E316,[1]IC238!$E$133:$I$3808,5,0)</f>
        <v>#N/A</v>
      </c>
      <c r="T316" s="40" t="e">
        <f>VLOOKUP(B316,[1]IC238!$E$133:$F$3808,2,0)</f>
        <v>#N/A</v>
      </c>
    </row>
    <row r="317" spans="1:20" x14ac:dyDescent="0.25">
      <c r="A317" s="75">
        <f t="shared" si="16"/>
        <v>314</v>
      </c>
      <c r="B317" s="87" t="s">
        <v>838</v>
      </c>
      <c r="C317" s="77" t="s">
        <v>616</v>
      </c>
      <c r="D317" s="78" t="s">
        <v>78</v>
      </c>
      <c r="E317" s="87" t="s">
        <v>838</v>
      </c>
      <c r="F317" s="89"/>
      <c r="G317" s="90" t="s">
        <v>2467</v>
      </c>
      <c r="H317" s="78" t="s">
        <v>1145</v>
      </c>
      <c r="I317" s="78" t="s">
        <v>1209</v>
      </c>
      <c r="J317" s="78">
        <f>IFERROR(VLOOKUP(E317,'IC238-Dau ky'!E:H,4,0),0)</f>
        <v>6</v>
      </c>
      <c r="K317" s="82">
        <f>SUMIFS(NHAP!$H:$H,NHAP!$D:$D,'BANG THAM CHIEU (2)'!E317,NHAP!$K:$K,'BANG THAM CHIEU (2)'!$D$1)</f>
        <v>0</v>
      </c>
      <c r="L317" s="82">
        <f>SUMIFS('IC21'!$H:$H,'IC21'!$G:$G,'BANG THAM CHIEU (2)'!E317,'IC21'!$R:$R,'BANG THAM CHIEU (2)'!$D$1)</f>
        <v>0</v>
      </c>
      <c r="M317" s="83">
        <f t="shared" si="17"/>
        <v>6</v>
      </c>
      <c r="N317" s="84">
        <f>SUMIF('IC238-Cuoi ky'!$E:$E,'BANG THAM CHIEU (2)'!E317,'IC238-Cuoi ky'!$H:$H)</f>
        <v>6</v>
      </c>
      <c r="O317" s="83">
        <f t="shared" si="18"/>
        <v>0</v>
      </c>
      <c r="Q317" s="86">
        <f t="shared" si="19"/>
        <v>-6</v>
      </c>
      <c r="R317" s="71">
        <v>0</v>
      </c>
      <c r="S317" s="51" t="e">
        <f>VLOOKUP(E317,[1]IC238!$E$133:$I$3808,5,0)</f>
        <v>#N/A</v>
      </c>
      <c r="T317" s="40" t="e">
        <f>VLOOKUP(B317,[1]IC238!$E$133:$F$3808,2,0)</f>
        <v>#N/A</v>
      </c>
    </row>
    <row r="318" spans="1:20" x14ac:dyDescent="0.25">
      <c r="A318" s="75">
        <f t="shared" si="16"/>
        <v>315</v>
      </c>
      <c r="B318" s="87" t="s">
        <v>839</v>
      </c>
      <c r="C318" s="77" t="s">
        <v>617</v>
      </c>
      <c r="D318" s="78" t="s">
        <v>78</v>
      </c>
      <c r="E318" s="87" t="s">
        <v>839</v>
      </c>
      <c r="F318" s="89"/>
      <c r="G318" s="90" t="s">
        <v>2467</v>
      </c>
      <c r="H318" s="78" t="s">
        <v>1146</v>
      </c>
      <c r="I318" s="78" t="s">
        <v>1209</v>
      </c>
      <c r="J318" s="78">
        <f>IFERROR(VLOOKUP(E318,'IC238-Dau ky'!E:H,4,0),0)</f>
        <v>0</v>
      </c>
      <c r="K318" s="82">
        <f>SUMIFS(NHAP!$H:$H,NHAP!$D:$D,'BANG THAM CHIEU (2)'!E318,NHAP!$K:$K,'BANG THAM CHIEU (2)'!$D$1)</f>
        <v>0</v>
      </c>
      <c r="L318" s="82">
        <f>SUMIFS('IC21'!$H:$H,'IC21'!$G:$G,'BANG THAM CHIEU (2)'!E318,'IC21'!$R:$R,'BANG THAM CHIEU (2)'!$D$1)</f>
        <v>0</v>
      </c>
      <c r="M318" s="83">
        <f t="shared" si="17"/>
        <v>0</v>
      </c>
      <c r="N318" s="84">
        <f>SUMIF('IC238-Cuoi ky'!$E:$E,'BANG THAM CHIEU (2)'!E318,'IC238-Cuoi ky'!$H:$H)</f>
        <v>0</v>
      </c>
      <c r="O318" s="83">
        <f t="shared" si="18"/>
        <v>0</v>
      </c>
      <c r="Q318" s="86">
        <f t="shared" si="19"/>
        <v>0</v>
      </c>
      <c r="R318" s="71">
        <v>0</v>
      </c>
      <c r="S318" s="51" t="e">
        <f>VLOOKUP(E318,[1]IC238!$E$133:$I$3808,5,0)</f>
        <v>#N/A</v>
      </c>
      <c r="T318" s="40" t="e">
        <f>VLOOKUP(B318,[1]IC238!$E$133:$F$3808,2,0)</f>
        <v>#N/A</v>
      </c>
    </row>
    <row r="319" spans="1:20" x14ac:dyDescent="0.25">
      <c r="A319" s="75">
        <f t="shared" si="16"/>
        <v>316</v>
      </c>
      <c r="B319" s="87" t="s">
        <v>781</v>
      </c>
      <c r="C319" s="88" t="s">
        <v>1534</v>
      </c>
      <c r="D319" s="78" t="s">
        <v>1533</v>
      </c>
      <c r="E319" s="87" t="s">
        <v>781</v>
      </c>
      <c r="F319" s="89">
        <v>45000</v>
      </c>
      <c r="G319" s="90" t="s">
        <v>304</v>
      </c>
      <c r="H319" s="78" t="s">
        <v>1089</v>
      </c>
      <c r="I319" s="78" t="s">
        <v>448</v>
      </c>
      <c r="J319" s="78">
        <f>IFERROR(VLOOKUP(E319,'IC238-Dau ky'!E:H,4,0),0)</f>
        <v>18</v>
      </c>
      <c r="K319" s="82">
        <f>SUMIFS(NHAP!$H:$H,NHAP!$D:$D,'BANG THAM CHIEU (2)'!E319,NHAP!$K:$K,'BANG THAM CHIEU (2)'!$D$1)</f>
        <v>0</v>
      </c>
      <c r="L319" s="82">
        <f>SUMIFS('IC21'!$H:$H,'IC21'!$G:$G,'BANG THAM CHIEU (2)'!E319,'IC21'!$R:$R,'BANG THAM CHIEU (2)'!$D$1)</f>
        <v>0</v>
      </c>
      <c r="M319" s="83">
        <f t="shared" si="17"/>
        <v>18</v>
      </c>
      <c r="N319" s="84">
        <f>SUMIF('IC238-Cuoi ky'!$E:$E,'BANG THAM CHIEU (2)'!E319,'IC238-Cuoi ky'!$H:$H)</f>
        <v>18</v>
      </c>
      <c r="O319" s="83">
        <f t="shared" si="18"/>
        <v>0</v>
      </c>
      <c r="Q319" s="86">
        <f t="shared" si="19"/>
        <v>-18</v>
      </c>
      <c r="R319" s="71">
        <v>8</v>
      </c>
      <c r="S319" s="51">
        <f>VLOOKUP(E319,[1]IC238!$E$133:$I$3808,5,0)</f>
        <v>8</v>
      </c>
      <c r="T319" s="40" t="str">
        <f>VLOOKUP(B319,[1]IC238!$E$133:$F$3808,2,0)</f>
        <v>Ổ khóa móc Việt Tiệp  mã số: 1466/38</v>
      </c>
    </row>
    <row r="320" spans="1:20" x14ac:dyDescent="0.25">
      <c r="A320" s="75">
        <f t="shared" si="16"/>
        <v>317</v>
      </c>
      <c r="B320" s="87" t="s">
        <v>841</v>
      </c>
      <c r="C320" s="77" t="s">
        <v>1403</v>
      </c>
      <c r="D320" s="78" t="s">
        <v>1537</v>
      </c>
      <c r="E320" s="87" t="s">
        <v>841</v>
      </c>
      <c r="F320" s="89">
        <v>17000</v>
      </c>
      <c r="G320" s="90" t="s">
        <v>10</v>
      </c>
      <c r="H320" s="78" t="s">
        <v>1148</v>
      </c>
      <c r="I320" s="78" t="s">
        <v>1203</v>
      </c>
      <c r="J320" s="78">
        <f>IFERROR(VLOOKUP(E320,'IC238-Dau ky'!E:H,4,0),0)</f>
        <v>0</v>
      </c>
      <c r="K320" s="82">
        <f>SUMIFS(NHAP!$H:$H,NHAP!$D:$D,'BANG THAM CHIEU (2)'!E320,NHAP!$K:$K,'BANG THAM CHIEU (2)'!$D$1)</f>
        <v>0</v>
      </c>
      <c r="L320" s="82">
        <f>SUMIFS('IC21'!$H:$H,'IC21'!$G:$G,'BANG THAM CHIEU (2)'!E320,'IC21'!$R:$R,'BANG THAM CHIEU (2)'!$D$1)</f>
        <v>0</v>
      </c>
      <c r="M320" s="83">
        <f t="shared" si="17"/>
        <v>0</v>
      </c>
      <c r="N320" s="84">
        <f>SUMIF('IC238-Cuoi ky'!$E:$E,'BANG THAM CHIEU (2)'!E320,'IC238-Cuoi ky'!$H:$H)</f>
        <v>0</v>
      </c>
      <c r="O320" s="83">
        <f t="shared" si="18"/>
        <v>0</v>
      </c>
      <c r="Q320" s="86">
        <f t="shared" si="19"/>
        <v>0</v>
      </c>
      <c r="R320" s="71">
        <v>44</v>
      </c>
      <c r="S320" s="51" t="e">
        <f>VLOOKUP(E320,[1]IC238!$E$133:$I$3808,5,0)</f>
        <v>#N/A</v>
      </c>
      <c r="T320" s="40" t="e">
        <f>VLOOKUP(B320,[1]IC238!$E$133:$F$3808,2,0)</f>
        <v>#N/A</v>
      </c>
    </row>
    <row r="321" spans="1:20" x14ac:dyDescent="0.25">
      <c r="A321" s="75">
        <f t="shared" si="16"/>
        <v>318</v>
      </c>
      <c r="B321" s="87" t="s">
        <v>842</v>
      </c>
      <c r="C321" s="77" t="s">
        <v>1505</v>
      </c>
      <c r="D321" s="78" t="s">
        <v>78</v>
      </c>
      <c r="E321" s="87" t="s">
        <v>842</v>
      </c>
      <c r="F321" s="89">
        <v>10000</v>
      </c>
      <c r="G321" s="90" t="s">
        <v>303</v>
      </c>
      <c r="H321" s="78" t="s">
        <v>1149</v>
      </c>
      <c r="I321" s="78" t="s">
        <v>1202</v>
      </c>
      <c r="J321" s="78">
        <f>IFERROR(VLOOKUP(E321,'IC238-Dau ky'!E:H,4,0),0)</f>
        <v>0</v>
      </c>
      <c r="K321" s="82">
        <f>SUMIFS(NHAP!$H:$H,NHAP!$D:$D,'BANG THAM CHIEU (2)'!E321,NHAP!$K:$K,'BANG THAM CHIEU (2)'!$D$1)</f>
        <v>0</v>
      </c>
      <c r="L321" s="82">
        <f>SUMIFS('IC21'!$H:$H,'IC21'!$G:$G,'BANG THAM CHIEU (2)'!E321,'IC21'!$R:$R,'BANG THAM CHIEU (2)'!$D$1)</f>
        <v>0</v>
      </c>
      <c r="M321" s="83">
        <f t="shared" si="17"/>
        <v>0</v>
      </c>
      <c r="N321" s="84">
        <f>SUMIF('IC238-Cuoi ky'!$E:$E,'BANG THAM CHIEU (2)'!E321,'IC238-Cuoi ky'!$H:$H)</f>
        <v>0</v>
      </c>
      <c r="O321" s="83">
        <f t="shared" si="18"/>
        <v>0</v>
      </c>
      <c r="Q321" s="86">
        <f t="shared" si="19"/>
        <v>0</v>
      </c>
      <c r="R321" s="71">
        <v>72</v>
      </c>
      <c r="S321" s="51" t="e">
        <f>VLOOKUP(E321,[1]IC238!$E$133:$I$3808,5,0)</f>
        <v>#N/A</v>
      </c>
      <c r="T321" s="40" t="e">
        <f>VLOOKUP(B321,[1]IC238!$E$133:$F$3808,2,0)</f>
        <v>#N/A</v>
      </c>
    </row>
    <row r="322" spans="1:20" x14ac:dyDescent="0.25">
      <c r="A322" s="75">
        <f t="shared" si="16"/>
        <v>319</v>
      </c>
      <c r="B322" s="87" t="s">
        <v>843</v>
      </c>
      <c r="C322" s="77" t="s">
        <v>620</v>
      </c>
      <c r="D322" s="78" t="s">
        <v>78</v>
      </c>
      <c r="E322" s="87" t="s">
        <v>843</v>
      </c>
      <c r="F322" s="89">
        <v>20000</v>
      </c>
      <c r="G322" s="90" t="s">
        <v>303</v>
      </c>
      <c r="H322" s="78" t="s">
        <v>1150</v>
      </c>
      <c r="I322" s="78" t="s">
        <v>1210</v>
      </c>
      <c r="J322" s="78">
        <f>IFERROR(VLOOKUP(E322,'IC238-Dau ky'!E:H,4,0),0)</f>
        <v>17</v>
      </c>
      <c r="K322" s="82">
        <f>SUMIFS(NHAP!$H:$H,NHAP!$D:$D,'BANG THAM CHIEU (2)'!E322,NHAP!$K:$K,'BANG THAM CHIEU (2)'!$D$1)</f>
        <v>0</v>
      </c>
      <c r="L322" s="82">
        <f>SUMIFS('IC21'!$H:$H,'IC21'!$G:$G,'BANG THAM CHIEU (2)'!E322,'IC21'!$R:$R,'BANG THAM CHIEU (2)'!$D$1)</f>
        <v>0</v>
      </c>
      <c r="M322" s="83">
        <f t="shared" si="17"/>
        <v>17</v>
      </c>
      <c r="N322" s="84">
        <f>SUMIF('IC238-Cuoi ky'!$E:$E,'BANG THAM CHIEU (2)'!E322,'IC238-Cuoi ky'!$H:$H)</f>
        <v>17</v>
      </c>
      <c r="O322" s="83">
        <f t="shared" si="18"/>
        <v>0</v>
      </c>
      <c r="Q322" s="86">
        <f t="shared" si="19"/>
        <v>-17</v>
      </c>
      <c r="R322" s="71">
        <v>6</v>
      </c>
      <c r="S322" s="51">
        <f>VLOOKUP(E322,[1]IC238!$E$133:$I$3808,5,0)</f>
        <v>6</v>
      </c>
      <c r="T322" s="40" t="str">
        <f>VLOOKUP(B322,[1]IC238!$E$133:$F$3808,2,0)</f>
        <v>Ống nhựa luồn dây điện SP φ 16</v>
      </c>
    </row>
    <row r="323" spans="1:20" x14ac:dyDescent="0.25">
      <c r="A323" s="75">
        <f t="shared" si="16"/>
        <v>320</v>
      </c>
      <c r="B323" s="101" t="s">
        <v>806</v>
      </c>
      <c r="C323" s="88" t="s">
        <v>1611</v>
      </c>
      <c r="D323" s="78" t="s">
        <v>1547</v>
      </c>
      <c r="E323" s="101" t="s">
        <v>806</v>
      </c>
      <c r="F323" s="89">
        <v>50000</v>
      </c>
      <c r="G323" s="90" t="s">
        <v>303</v>
      </c>
      <c r="H323" s="78" t="s">
        <v>1114</v>
      </c>
      <c r="I323" s="78" t="s">
        <v>448</v>
      </c>
      <c r="J323" s="78">
        <f>IFERROR(VLOOKUP(E323,'IC238-Dau ky'!E:H,4,0),0)</f>
        <v>0</v>
      </c>
      <c r="K323" s="82">
        <f>SUMIFS(NHAP!$H:$H,NHAP!$D:$D,'BANG THAM CHIEU (2)'!E323,NHAP!$K:$K,'BANG THAM CHIEU (2)'!$D$1)</f>
        <v>0</v>
      </c>
      <c r="L323" s="82">
        <f>SUMIFS('IC21'!$H:$H,'IC21'!$G:$G,'BANG THAM CHIEU (2)'!E323,'IC21'!$R:$R,'BANG THAM CHIEU (2)'!$D$1)</f>
        <v>0</v>
      </c>
      <c r="M323" s="83">
        <f t="shared" si="17"/>
        <v>0</v>
      </c>
      <c r="N323" s="84">
        <f>SUMIF('IC238-Cuoi ky'!$E:$E,'BANG THAM CHIEU (2)'!E323,'IC238-Cuoi ky'!$H:$H)</f>
        <v>0</v>
      </c>
      <c r="O323" s="83">
        <f t="shared" si="18"/>
        <v>0</v>
      </c>
      <c r="Q323" s="86">
        <f t="shared" si="19"/>
        <v>0</v>
      </c>
      <c r="R323" s="71">
        <v>14</v>
      </c>
      <c r="S323" s="51">
        <f>VLOOKUP(E323,[1]IC238!$E$133:$I$3808,5,0)</f>
        <v>14</v>
      </c>
      <c r="T323" s="40" t="str">
        <f>VLOOKUP(B323,[1]IC238!$E$133:$F$3808,2,0)</f>
        <v>Cuộn kích 100 - 600w</v>
      </c>
    </row>
    <row r="324" spans="1:20" x14ac:dyDescent="0.25">
      <c r="A324" s="75">
        <f t="shared" si="16"/>
        <v>321</v>
      </c>
      <c r="B324" s="87" t="s">
        <v>845</v>
      </c>
      <c r="C324" s="77" t="s">
        <v>622</v>
      </c>
      <c r="D324" s="78" t="s">
        <v>1599</v>
      </c>
      <c r="E324" s="87" t="s">
        <v>845</v>
      </c>
      <c r="F324" s="89"/>
      <c r="G324" s="90" t="s">
        <v>304</v>
      </c>
      <c r="H324" s="78" t="s">
        <v>1152</v>
      </c>
      <c r="I324" s="78" t="s">
        <v>448</v>
      </c>
      <c r="J324" s="78">
        <f>IFERROR(VLOOKUP(E324,'IC238-Dau ky'!E:H,4,0),0)</f>
        <v>0</v>
      </c>
      <c r="K324" s="82">
        <f>SUMIFS(NHAP!$H:$H,NHAP!$D:$D,'BANG THAM CHIEU (2)'!E324,NHAP!$K:$K,'BANG THAM CHIEU (2)'!$D$1)</f>
        <v>0</v>
      </c>
      <c r="L324" s="82">
        <f>SUMIFS('IC21'!$H:$H,'IC21'!$G:$G,'BANG THAM CHIEU (2)'!E324,'IC21'!$R:$R,'BANG THAM CHIEU (2)'!$D$1)</f>
        <v>0</v>
      </c>
      <c r="M324" s="83">
        <f t="shared" si="17"/>
        <v>0</v>
      </c>
      <c r="N324" s="84">
        <f>SUMIF('IC238-Cuoi ky'!$E:$E,'BANG THAM CHIEU (2)'!E324,'IC238-Cuoi ky'!$H:$H)</f>
        <v>0</v>
      </c>
      <c r="O324" s="83">
        <f t="shared" si="18"/>
        <v>0</v>
      </c>
      <c r="Q324" s="86">
        <f t="shared" si="19"/>
        <v>0</v>
      </c>
      <c r="R324" s="71">
        <v>11</v>
      </c>
      <c r="S324" s="51">
        <f>VLOOKUP(E324,[1]IC238!$E$133:$I$3808,5,0)</f>
        <v>11</v>
      </c>
      <c r="T324" s="40" t="str">
        <f>VLOOKUP(B324,[1]IC238!$E$133:$F$3808,2,0)</f>
        <v>Co nối họng chữa cháy</v>
      </c>
    </row>
    <row r="325" spans="1:20" x14ac:dyDescent="0.25">
      <c r="A325" s="75">
        <f t="shared" ref="A325:A388" si="20">IF(C325="","",A324+1)</f>
        <v>322</v>
      </c>
      <c r="B325" s="87" t="s">
        <v>844</v>
      </c>
      <c r="C325" s="88" t="s">
        <v>1609</v>
      </c>
      <c r="D325" s="78" t="s">
        <v>1548</v>
      </c>
      <c r="E325" s="87" t="s">
        <v>844</v>
      </c>
      <c r="F325" s="89">
        <v>2815000</v>
      </c>
      <c r="G325" s="90" t="s">
        <v>303</v>
      </c>
      <c r="H325" s="78" t="s">
        <v>1151</v>
      </c>
      <c r="I325" s="78" t="s">
        <v>454</v>
      </c>
      <c r="J325" s="78">
        <f>IFERROR(VLOOKUP(E325,'IC238-Dau ky'!E:H,4,0),0)</f>
        <v>2</v>
      </c>
      <c r="K325" s="82">
        <f>SUMIFS(NHAP!$H:$H,NHAP!$D:$D,'BANG THAM CHIEU (2)'!E325,NHAP!$K:$K,'BANG THAM CHIEU (2)'!$D$1)</f>
        <v>0</v>
      </c>
      <c r="L325" s="82">
        <f>SUMIFS('IC21'!$H:$H,'IC21'!$G:$G,'BANG THAM CHIEU (2)'!E325,'IC21'!$R:$R,'BANG THAM CHIEU (2)'!$D$1)</f>
        <v>0</v>
      </c>
      <c r="M325" s="83">
        <f t="shared" ref="M325:M388" si="21">J325+K325-L325</f>
        <v>2</v>
      </c>
      <c r="N325" s="84">
        <f>SUMIF('IC238-Cuoi ky'!$E:$E,'BANG THAM CHIEU (2)'!E325,'IC238-Cuoi ky'!$H:$H)</f>
        <v>2</v>
      </c>
      <c r="O325" s="83">
        <f t="shared" ref="O325:O388" si="22">M325-N325</f>
        <v>0</v>
      </c>
      <c r="Q325" s="86">
        <f t="shared" ref="Q325:Q388" si="23">P325-M325</f>
        <v>-2</v>
      </c>
      <c r="R325" s="71">
        <v>0</v>
      </c>
      <c r="S325" s="51" t="e">
        <f>VLOOKUP(E325,[1]IC238!$E$133:$I$3808,5,0)</f>
        <v>#N/A</v>
      </c>
      <c r="T325" s="40" t="e">
        <f>VLOOKUP(B325,[1]IC238!$E$133:$F$3808,2,0)</f>
        <v>#N/A</v>
      </c>
    </row>
    <row r="326" spans="1:20" x14ac:dyDescent="0.25">
      <c r="A326" s="75">
        <f t="shared" si="20"/>
        <v>323</v>
      </c>
      <c r="B326" s="87" t="s">
        <v>847</v>
      </c>
      <c r="C326" s="77" t="s">
        <v>1402</v>
      </c>
      <c r="D326" s="78" t="s">
        <v>1576</v>
      </c>
      <c r="E326" s="87" t="s">
        <v>847</v>
      </c>
      <c r="F326" s="89">
        <v>350000</v>
      </c>
      <c r="G326" s="90" t="s">
        <v>968</v>
      </c>
      <c r="H326" s="78" t="s">
        <v>1154</v>
      </c>
      <c r="I326" s="78" t="s">
        <v>455</v>
      </c>
      <c r="J326" s="78">
        <f>IFERROR(VLOOKUP(E326,'IC238-Dau ky'!E:H,4,0),0)</f>
        <v>4</v>
      </c>
      <c r="K326" s="82">
        <f>SUMIFS(NHAP!$H:$H,NHAP!$D:$D,'BANG THAM CHIEU (2)'!E326,NHAP!$K:$K,'BANG THAM CHIEU (2)'!$D$1)</f>
        <v>0</v>
      </c>
      <c r="L326" s="82">
        <f>SUMIFS('IC21'!$H:$H,'IC21'!$G:$G,'BANG THAM CHIEU (2)'!E326,'IC21'!$R:$R,'BANG THAM CHIEU (2)'!$D$1)</f>
        <v>0</v>
      </c>
      <c r="M326" s="83">
        <f t="shared" si="21"/>
        <v>4</v>
      </c>
      <c r="N326" s="84">
        <f>SUMIF('IC238-Cuoi ky'!$E:$E,'BANG THAM CHIEU (2)'!E326,'IC238-Cuoi ky'!$H:$H)</f>
        <v>4</v>
      </c>
      <c r="O326" s="83">
        <f t="shared" si="22"/>
        <v>0</v>
      </c>
      <c r="Q326" s="86">
        <f t="shared" si="23"/>
        <v>-4</v>
      </c>
      <c r="R326" s="71">
        <v>17</v>
      </c>
      <c r="S326" s="51">
        <f>VLOOKUP(E326,[1]IC238!$E$133:$I$3808,5,0)</f>
        <v>17</v>
      </c>
      <c r="T326" s="40" t="str">
        <f>VLOOKUP(B326,[1]IC238!$E$133:$F$3808,2,0)</f>
        <v>Bình đựng xà phòng ZYQ-138</v>
      </c>
    </row>
    <row r="327" spans="1:20" x14ac:dyDescent="0.25">
      <c r="A327" s="75">
        <f t="shared" si="20"/>
        <v>324</v>
      </c>
      <c r="B327" s="87" t="s">
        <v>848</v>
      </c>
      <c r="C327" s="88" t="s">
        <v>624</v>
      </c>
      <c r="D327" s="78" t="s">
        <v>97</v>
      </c>
      <c r="E327" s="87" t="s">
        <v>848</v>
      </c>
      <c r="F327" s="89">
        <v>2000</v>
      </c>
      <c r="G327" s="90" t="s">
        <v>303</v>
      </c>
      <c r="H327" s="78" t="s">
        <v>1155</v>
      </c>
      <c r="I327" s="78" t="s">
        <v>448</v>
      </c>
      <c r="J327" s="78">
        <f>IFERROR(VLOOKUP(E327,'IC238-Dau ky'!E:H,4,0),0)</f>
        <v>40</v>
      </c>
      <c r="K327" s="82">
        <f>SUMIFS(NHAP!$H:$H,NHAP!$D:$D,'BANG THAM CHIEU (2)'!E327,NHAP!$K:$K,'BANG THAM CHIEU (2)'!$D$1)</f>
        <v>0</v>
      </c>
      <c r="L327" s="82">
        <f>SUMIFS('IC21'!$H:$H,'IC21'!$G:$G,'BANG THAM CHIEU (2)'!E327,'IC21'!$R:$R,'BANG THAM CHIEU (2)'!$D$1)</f>
        <v>0</v>
      </c>
      <c r="M327" s="83">
        <f t="shared" si="21"/>
        <v>40</v>
      </c>
      <c r="N327" s="84">
        <f>SUMIF('IC238-Cuoi ky'!$E:$E,'BANG THAM CHIEU (2)'!E327,'IC238-Cuoi ky'!$H:$H)</f>
        <v>40</v>
      </c>
      <c r="O327" s="83">
        <f t="shared" si="22"/>
        <v>0</v>
      </c>
      <c r="Q327" s="86">
        <f t="shared" si="23"/>
        <v>-40</v>
      </c>
      <c r="R327" s="71">
        <v>24</v>
      </c>
      <c r="S327" s="51">
        <f>VLOOKUP(E327,[1]IC238!$E$133:$I$3808,5,0)</f>
        <v>24</v>
      </c>
      <c r="T327" s="40" t="str">
        <f>VLOOKUP(B327,[1]IC238!$E$133:$F$3808,2,0)</f>
        <v>Khớp nối trơn ф 16 (nối ống nhựa luồn dây điện)</v>
      </c>
    </row>
    <row r="328" spans="1:20" x14ac:dyDescent="0.25">
      <c r="A328" s="75">
        <f t="shared" si="20"/>
        <v>325</v>
      </c>
      <c r="B328" s="87" t="s">
        <v>849</v>
      </c>
      <c r="C328" s="77" t="s">
        <v>2430</v>
      </c>
      <c r="D328" s="78" t="s">
        <v>97</v>
      </c>
      <c r="E328" s="87" t="s">
        <v>849</v>
      </c>
      <c r="F328" s="89">
        <v>1800</v>
      </c>
      <c r="G328" s="90" t="s">
        <v>304</v>
      </c>
      <c r="H328" s="78" t="s">
        <v>1156</v>
      </c>
      <c r="I328" s="78" t="s">
        <v>448</v>
      </c>
      <c r="J328" s="78">
        <f>IFERROR(VLOOKUP(E328,'IC238-Dau ky'!E:H,4,0),0)</f>
        <v>0</v>
      </c>
      <c r="K328" s="82">
        <f>SUMIFS(NHAP!$H:$H,NHAP!$D:$D,'BANG THAM CHIEU (2)'!E328,NHAP!$K:$K,'BANG THAM CHIEU (2)'!$D$1)</f>
        <v>0</v>
      </c>
      <c r="L328" s="82">
        <f>SUMIFS('IC21'!$H:$H,'IC21'!$G:$G,'BANG THAM CHIEU (2)'!E328,'IC21'!$R:$R,'BANG THAM CHIEU (2)'!$D$1)</f>
        <v>0</v>
      </c>
      <c r="M328" s="83">
        <f t="shared" si="21"/>
        <v>0</v>
      </c>
      <c r="N328" s="84">
        <f>SUMIF('IC238-Cuoi ky'!$E:$E,'BANG THAM CHIEU (2)'!E328,'IC238-Cuoi ky'!$H:$H)</f>
        <v>0</v>
      </c>
      <c r="O328" s="83">
        <f t="shared" si="22"/>
        <v>0</v>
      </c>
      <c r="Q328" s="86">
        <f t="shared" si="23"/>
        <v>0</v>
      </c>
      <c r="R328" s="71">
        <v>111</v>
      </c>
      <c r="S328" s="51">
        <f>VLOOKUP(E328,[1]IC238!$E$133:$I$3808,5,0)</f>
        <v>111</v>
      </c>
      <c r="T328" s="40" t="str">
        <f>VLOOKUP(B328,[1]IC238!$E$133:$F$3808,2,0)</f>
        <v>Bách còng nhựa φ 25</v>
      </c>
    </row>
    <row r="329" spans="1:20" x14ac:dyDescent="0.25">
      <c r="A329" s="75">
        <f t="shared" si="20"/>
        <v>326</v>
      </c>
      <c r="B329" s="101" t="s">
        <v>850</v>
      </c>
      <c r="C329" s="88" t="s">
        <v>2431</v>
      </c>
      <c r="D329" s="78" t="s">
        <v>97</v>
      </c>
      <c r="E329" s="101" t="s">
        <v>850</v>
      </c>
      <c r="F329" s="89">
        <v>1500</v>
      </c>
      <c r="G329" s="90" t="s">
        <v>304</v>
      </c>
      <c r="H329" s="78" t="s">
        <v>1157</v>
      </c>
      <c r="I329" s="78" t="s">
        <v>448</v>
      </c>
      <c r="J329" s="78">
        <f>IFERROR(VLOOKUP(E329,'IC238-Dau ky'!E:H,4,0),0)</f>
        <v>0</v>
      </c>
      <c r="K329" s="82">
        <f>SUMIFS(NHAP!$H:$H,NHAP!$D:$D,'BANG THAM CHIEU (2)'!E329,NHAP!$K:$K,'BANG THAM CHIEU (2)'!$D$1)</f>
        <v>0</v>
      </c>
      <c r="L329" s="82">
        <f>SUMIFS('IC21'!$H:$H,'IC21'!$G:$G,'BANG THAM CHIEU (2)'!E329,'IC21'!$R:$R,'BANG THAM CHIEU (2)'!$D$1)</f>
        <v>0</v>
      </c>
      <c r="M329" s="83">
        <f t="shared" si="21"/>
        <v>0</v>
      </c>
      <c r="N329" s="84">
        <f>SUMIF('IC238-Cuoi ky'!$E:$E,'BANG THAM CHIEU (2)'!E329,'IC238-Cuoi ky'!$H:$H)</f>
        <v>0</v>
      </c>
      <c r="O329" s="83">
        <f t="shared" si="22"/>
        <v>0</v>
      </c>
      <c r="Q329" s="86">
        <f t="shared" si="23"/>
        <v>0</v>
      </c>
      <c r="R329" s="71">
        <v>53</v>
      </c>
      <c r="S329" s="51">
        <f>VLOOKUP(E329,[1]IC238!$E$133:$I$3808,5,0)</f>
        <v>53</v>
      </c>
      <c r="T329" s="40" t="str">
        <f>VLOOKUP(B329,[1]IC238!$E$133:$F$3808,2,0)</f>
        <v>Bách còng nhựa φ 20</v>
      </c>
    </row>
    <row r="330" spans="1:20" x14ac:dyDescent="0.25">
      <c r="A330" s="75">
        <f t="shared" si="20"/>
        <v>327</v>
      </c>
      <c r="B330" s="87" t="s">
        <v>851</v>
      </c>
      <c r="C330" s="77" t="s">
        <v>627</v>
      </c>
      <c r="D330" s="78" t="s">
        <v>1586</v>
      </c>
      <c r="E330" s="87" t="s">
        <v>851</v>
      </c>
      <c r="F330" s="89"/>
      <c r="G330" s="90" t="s">
        <v>304</v>
      </c>
      <c r="H330" s="78" t="s">
        <v>1158</v>
      </c>
      <c r="I330" s="78" t="s">
        <v>448</v>
      </c>
      <c r="J330" s="78">
        <f>IFERROR(VLOOKUP(E330,'IC238-Dau ky'!E:H,4,0),0)</f>
        <v>0</v>
      </c>
      <c r="K330" s="82">
        <f>SUMIFS(NHAP!$H:$H,NHAP!$D:$D,'BANG THAM CHIEU (2)'!E330,NHAP!$K:$K,'BANG THAM CHIEU (2)'!$D$1)</f>
        <v>0</v>
      </c>
      <c r="L330" s="82">
        <f>SUMIFS('IC21'!$H:$H,'IC21'!$G:$G,'BANG THAM CHIEU (2)'!E330,'IC21'!$R:$R,'BANG THAM CHIEU (2)'!$D$1)</f>
        <v>0</v>
      </c>
      <c r="M330" s="83">
        <f t="shared" si="21"/>
        <v>0</v>
      </c>
      <c r="N330" s="84">
        <f>SUMIF('IC238-Cuoi ky'!$E:$E,'BANG THAM CHIEU (2)'!E330,'IC238-Cuoi ky'!$H:$H)</f>
        <v>0</v>
      </c>
      <c r="O330" s="83">
        <f t="shared" si="22"/>
        <v>0</v>
      </c>
      <c r="Q330" s="86">
        <f t="shared" si="23"/>
        <v>0</v>
      </c>
      <c r="R330" s="71">
        <v>3</v>
      </c>
      <c r="S330" s="51">
        <f>VLOOKUP(E330,[1]IC238!$E$133:$I$3808,5,0)</f>
        <v>3</v>
      </c>
      <c r="T330" s="40" t="str">
        <f>VLOOKUP(B330,[1]IC238!$E$133:$F$3808,2,0)</f>
        <v>T nhựa đạt hòa Φ 90</v>
      </c>
    </row>
    <row r="331" spans="1:20" x14ac:dyDescent="0.25">
      <c r="A331" s="75">
        <f t="shared" si="20"/>
        <v>328</v>
      </c>
      <c r="B331" s="87" t="s">
        <v>852</v>
      </c>
      <c r="C331" s="77" t="s">
        <v>628</v>
      </c>
      <c r="D331" s="78" t="s">
        <v>1578</v>
      </c>
      <c r="E331" s="87" t="s">
        <v>852</v>
      </c>
      <c r="F331" s="89">
        <v>10000</v>
      </c>
      <c r="G331" s="90" t="s">
        <v>304</v>
      </c>
      <c r="H331" s="78" t="s">
        <v>1159</v>
      </c>
      <c r="I331" s="78" t="s">
        <v>448</v>
      </c>
      <c r="J331" s="78">
        <f>IFERROR(VLOOKUP(E331,'IC238-Dau ky'!E:H,4,0),0)</f>
        <v>0</v>
      </c>
      <c r="K331" s="82">
        <f>SUMIFS(NHAP!$H:$H,NHAP!$D:$D,'BANG THAM CHIEU (2)'!E331,NHAP!$K:$K,'BANG THAM CHIEU (2)'!$D$1)</f>
        <v>0</v>
      </c>
      <c r="L331" s="82">
        <f>SUMIFS('IC21'!$H:$H,'IC21'!$G:$G,'BANG THAM CHIEU (2)'!E331,'IC21'!$R:$R,'BANG THAM CHIEU (2)'!$D$1)</f>
        <v>0</v>
      </c>
      <c r="M331" s="83">
        <f t="shared" si="21"/>
        <v>0</v>
      </c>
      <c r="N331" s="84">
        <f>SUMIF('IC238-Cuoi ky'!$E:$E,'BANG THAM CHIEU (2)'!E331,'IC238-Cuoi ky'!$H:$H)</f>
        <v>0</v>
      </c>
      <c r="O331" s="83">
        <f t="shared" si="22"/>
        <v>0</v>
      </c>
      <c r="Q331" s="86">
        <f t="shared" si="23"/>
        <v>0</v>
      </c>
      <c r="R331" s="71">
        <v>0</v>
      </c>
      <c r="S331" s="51" t="e">
        <f>VLOOKUP(E331,[1]IC238!$E$133:$I$3808,5,0)</f>
        <v>#N/A</v>
      </c>
      <c r="T331" s="40" t="e">
        <f>VLOOKUP(B331,[1]IC238!$E$133:$F$3808,2,0)</f>
        <v>#N/A</v>
      </c>
    </row>
    <row r="332" spans="1:20" x14ac:dyDescent="0.25">
      <c r="A332" s="75">
        <f t="shared" si="20"/>
        <v>329</v>
      </c>
      <c r="B332" s="87" t="s">
        <v>853</v>
      </c>
      <c r="C332" s="77" t="s">
        <v>629</v>
      </c>
      <c r="D332" s="78" t="s">
        <v>1578</v>
      </c>
      <c r="E332" s="87" t="s">
        <v>853</v>
      </c>
      <c r="F332" s="89">
        <v>40000</v>
      </c>
      <c r="G332" s="90" t="s">
        <v>968</v>
      </c>
      <c r="H332" s="78" t="s">
        <v>1160</v>
      </c>
      <c r="I332" s="78" t="s">
        <v>448</v>
      </c>
      <c r="J332" s="78">
        <f>IFERROR(VLOOKUP(E332,'IC238-Dau ky'!E:H,4,0),0)</f>
        <v>7</v>
      </c>
      <c r="K332" s="82">
        <f>SUMIFS(NHAP!$H:$H,NHAP!$D:$D,'BANG THAM CHIEU (2)'!E332,NHAP!$K:$K,'BANG THAM CHIEU (2)'!$D$1)</f>
        <v>0</v>
      </c>
      <c r="L332" s="82">
        <f>SUMIFS('IC21'!$H:$H,'IC21'!$G:$G,'BANG THAM CHIEU (2)'!E332,'IC21'!$R:$R,'BANG THAM CHIEU (2)'!$D$1)</f>
        <v>0</v>
      </c>
      <c r="M332" s="83">
        <f t="shared" si="21"/>
        <v>7</v>
      </c>
      <c r="N332" s="84">
        <f>SUMIF('IC238-Cuoi ky'!$E:$E,'BANG THAM CHIEU (2)'!E332,'IC238-Cuoi ky'!$H:$H)</f>
        <v>7</v>
      </c>
      <c r="O332" s="83">
        <f t="shared" si="22"/>
        <v>0</v>
      </c>
      <c r="Q332" s="86">
        <f t="shared" si="23"/>
        <v>-7</v>
      </c>
      <c r="R332" s="71">
        <v>2</v>
      </c>
      <c r="S332" s="51">
        <f>VLOOKUP(E332,[1]IC238!$E$133:$I$3808,5,0)</f>
        <v>2</v>
      </c>
      <c r="T332" s="40" t="str">
        <f>VLOOKUP(B332,[1]IC238!$E$133:$F$3808,2,0)</f>
        <v>T nhựa φ 49</v>
      </c>
    </row>
    <row r="333" spans="1:20" x14ac:dyDescent="0.25">
      <c r="A333" s="75">
        <f t="shared" si="20"/>
        <v>330</v>
      </c>
      <c r="B333" s="87" t="s">
        <v>854</v>
      </c>
      <c r="C333" s="77" t="s">
        <v>630</v>
      </c>
      <c r="D333" s="78" t="s">
        <v>1575</v>
      </c>
      <c r="E333" s="87" t="s">
        <v>854</v>
      </c>
      <c r="F333" s="89">
        <v>10000</v>
      </c>
      <c r="G333" s="90" t="s">
        <v>968</v>
      </c>
      <c r="H333" s="78" t="s">
        <v>1161</v>
      </c>
      <c r="I333" s="78" t="s">
        <v>448</v>
      </c>
      <c r="J333" s="78">
        <f>IFERROR(VLOOKUP(E333,'IC238-Dau ky'!E:H,4,0),0)</f>
        <v>5</v>
      </c>
      <c r="K333" s="82">
        <f>SUMIFS(NHAP!$H:$H,NHAP!$D:$D,'BANG THAM CHIEU (2)'!E333,NHAP!$K:$K,'BANG THAM CHIEU (2)'!$D$1)</f>
        <v>0</v>
      </c>
      <c r="L333" s="82">
        <f>SUMIFS('IC21'!$H:$H,'IC21'!$G:$G,'BANG THAM CHIEU (2)'!E333,'IC21'!$R:$R,'BANG THAM CHIEU (2)'!$D$1)</f>
        <v>0</v>
      </c>
      <c r="M333" s="83">
        <f t="shared" si="21"/>
        <v>5</v>
      </c>
      <c r="N333" s="84">
        <f>SUMIF('IC238-Cuoi ky'!$E:$E,'BANG THAM CHIEU (2)'!E333,'IC238-Cuoi ky'!$H:$H)</f>
        <v>5</v>
      </c>
      <c r="O333" s="83">
        <f t="shared" si="22"/>
        <v>0</v>
      </c>
      <c r="Q333" s="86">
        <f t="shared" si="23"/>
        <v>-5</v>
      </c>
      <c r="R333" s="71">
        <v>0</v>
      </c>
      <c r="S333" s="51" t="e">
        <f>VLOOKUP(E333,[1]IC238!$E$133:$I$3808,5,0)</f>
        <v>#N/A</v>
      </c>
      <c r="T333" s="40" t="e">
        <f>VLOOKUP(B333,[1]IC238!$E$133:$F$3808,2,0)</f>
        <v>#N/A</v>
      </c>
    </row>
    <row r="334" spans="1:20" x14ac:dyDescent="0.25">
      <c r="A334" s="75">
        <f t="shared" si="20"/>
        <v>331</v>
      </c>
      <c r="B334" s="87" t="s">
        <v>855</v>
      </c>
      <c r="C334" s="77" t="s">
        <v>1633</v>
      </c>
      <c r="D334" s="78" t="s">
        <v>1582</v>
      </c>
      <c r="E334" s="87" t="s">
        <v>855</v>
      </c>
      <c r="F334" s="89"/>
      <c r="G334" s="90" t="s">
        <v>968</v>
      </c>
      <c r="H334" s="78" t="s">
        <v>1162</v>
      </c>
      <c r="I334" s="78" t="s">
        <v>448</v>
      </c>
      <c r="J334" s="78">
        <f>IFERROR(VLOOKUP(E334,'IC238-Dau ky'!E:H,4,0),0)</f>
        <v>1</v>
      </c>
      <c r="K334" s="82">
        <f>SUMIFS(NHAP!$H:$H,NHAP!$D:$D,'BANG THAM CHIEU (2)'!E334,NHAP!$K:$K,'BANG THAM CHIEU (2)'!$D$1)</f>
        <v>0</v>
      </c>
      <c r="L334" s="82">
        <f>SUMIFS('IC21'!$H:$H,'IC21'!$G:$G,'BANG THAM CHIEU (2)'!E334,'IC21'!$R:$R,'BANG THAM CHIEU (2)'!$D$1)</f>
        <v>0</v>
      </c>
      <c r="M334" s="83">
        <f t="shared" si="21"/>
        <v>1</v>
      </c>
      <c r="N334" s="84">
        <f>SUMIF('IC238-Cuoi ky'!$E:$E,'BANG THAM CHIEU (2)'!E334,'IC238-Cuoi ky'!$H:$H)</f>
        <v>1</v>
      </c>
      <c r="O334" s="83">
        <f t="shared" si="22"/>
        <v>0</v>
      </c>
      <c r="Q334" s="86">
        <f t="shared" si="23"/>
        <v>-1</v>
      </c>
      <c r="R334" s="71">
        <v>0</v>
      </c>
      <c r="S334" s="51" t="e">
        <f>VLOOKUP(E334,[1]IC238!$E$133:$I$3808,5,0)</f>
        <v>#N/A</v>
      </c>
      <c r="T334" s="40" t="e">
        <f>VLOOKUP(B334,[1]IC238!$E$133:$F$3808,2,0)</f>
        <v>#N/A</v>
      </c>
    </row>
    <row r="335" spans="1:20" x14ac:dyDescent="0.25">
      <c r="A335" s="75">
        <f t="shared" si="20"/>
        <v>332</v>
      </c>
      <c r="B335" s="87" t="s">
        <v>856</v>
      </c>
      <c r="C335" s="77" t="s">
        <v>2328</v>
      </c>
      <c r="D335" s="78" t="s">
        <v>1578</v>
      </c>
      <c r="E335" s="87" t="s">
        <v>856</v>
      </c>
      <c r="F335" s="89"/>
      <c r="G335" s="90" t="s">
        <v>968</v>
      </c>
      <c r="H335" s="78" t="s">
        <v>1163</v>
      </c>
      <c r="I335" s="78" t="s">
        <v>448</v>
      </c>
      <c r="J335" s="78">
        <f>IFERROR(VLOOKUP(E335,'IC238-Dau ky'!E:H,4,0),0)</f>
        <v>23</v>
      </c>
      <c r="K335" s="82">
        <f>SUMIFS(NHAP!$H:$H,NHAP!$D:$D,'BANG THAM CHIEU (2)'!E335,NHAP!$K:$K,'BANG THAM CHIEU (2)'!$D$1)</f>
        <v>0</v>
      </c>
      <c r="L335" s="82">
        <f>SUMIFS('IC21'!$H:$H,'IC21'!$G:$G,'BANG THAM CHIEU (2)'!E335,'IC21'!$R:$R,'BANG THAM CHIEU (2)'!$D$1)</f>
        <v>0</v>
      </c>
      <c r="M335" s="83">
        <f t="shared" si="21"/>
        <v>23</v>
      </c>
      <c r="N335" s="84">
        <f>SUMIF('IC238-Cuoi ky'!$E:$E,'BANG THAM CHIEU (2)'!E335,'IC238-Cuoi ky'!$H:$H)</f>
        <v>23</v>
      </c>
      <c r="O335" s="83">
        <f t="shared" si="22"/>
        <v>0</v>
      </c>
      <c r="Q335" s="86">
        <f t="shared" si="23"/>
        <v>-23</v>
      </c>
      <c r="R335" s="71">
        <v>2</v>
      </c>
      <c r="S335" s="51">
        <f>VLOOKUP(E335,[1]IC238!$E$133:$I$3808,5,0)</f>
        <v>2</v>
      </c>
      <c r="T335" s="40" t="str">
        <f>VLOOKUP(B335,[1]IC238!$E$133:$F$3808,2,0)</f>
        <v>Măng xông nối nhựa PVC ф 34</v>
      </c>
    </row>
    <row r="336" spans="1:20" x14ac:dyDescent="0.25">
      <c r="A336" s="75">
        <f t="shared" si="20"/>
        <v>333</v>
      </c>
      <c r="B336" s="87" t="s">
        <v>857</v>
      </c>
      <c r="C336" s="77" t="s">
        <v>1511</v>
      </c>
      <c r="D336" s="78" t="s">
        <v>1575</v>
      </c>
      <c r="E336" s="87" t="s">
        <v>857</v>
      </c>
      <c r="F336" s="89">
        <v>9000</v>
      </c>
      <c r="G336" s="90" t="s">
        <v>968</v>
      </c>
      <c r="H336" s="78" t="s">
        <v>1164</v>
      </c>
      <c r="I336" s="78" t="s">
        <v>448</v>
      </c>
      <c r="J336" s="78">
        <f>IFERROR(VLOOKUP(E336,'IC238-Dau ky'!E:H,4,0),0)</f>
        <v>16</v>
      </c>
      <c r="K336" s="82">
        <f>SUMIFS(NHAP!$H:$H,NHAP!$D:$D,'BANG THAM CHIEU (2)'!E336,NHAP!$K:$K,'BANG THAM CHIEU (2)'!$D$1)</f>
        <v>0</v>
      </c>
      <c r="L336" s="82">
        <f>SUMIFS('IC21'!$H:$H,'IC21'!$G:$G,'BANG THAM CHIEU (2)'!E336,'IC21'!$R:$R,'BANG THAM CHIEU (2)'!$D$1)</f>
        <v>0</v>
      </c>
      <c r="M336" s="83">
        <f t="shared" si="21"/>
        <v>16</v>
      </c>
      <c r="N336" s="84">
        <f>SUMIF('IC238-Cuoi ky'!$E:$E,'BANG THAM CHIEU (2)'!E336,'IC238-Cuoi ky'!$H:$H)</f>
        <v>16</v>
      </c>
      <c r="O336" s="83">
        <f t="shared" si="22"/>
        <v>0</v>
      </c>
      <c r="Q336" s="86">
        <f t="shared" si="23"/>
        <v>-16</v>
      </c>
      <c r="R336" s="71">
        <v>33</v>
      </c>
      <c r="S336" s="51">
        <f>VLOOKUP(E336,[1]IC238!$E$133:$I$3808,5,0)</f>
        <v>33</v>
      </c>
      <c r="T336" s="40" t="str">
        <f>VLOOKUP(B336,[1]IC238!$E$133:$F$3808,2,0)</f>
        <v>T nhựa φ 27</v>
      </c>
    </row>
    <row r="337" spans="1:20" x14ac:dyDescent="0.25">
      <c r="A337" s="75">
        <f t="shared" si="20"/>
        <v>334</v>
      </c>
      <c r="B337" s="87" t="s">
        <v>858</v>
      </c>
      <c r="C337" s="77" t="s">
        <v>1513</v>
      </c>
      <c r="D337" s="78" t="s">
        <v>1575</v>
      </c>
      <c r="E337" s="87" t="s">
        <v>858</v>
      </c>
      <c r="F337" s="89"/>
      <c r="G337" s="90" t="s">
        <v>968</v>
      </c>
      <c r="H337" s="78" t="s">
        <v>1165</v>
      </c>
      <c r="I337" s="78" t="s">
        <v>448</v>
      </c>
      <c r="J337" s="78">
        <f>IFERROR(VLOOKUP(E337,'IC238-Dau ky'!E:H,4,0),0)</f>
        <v>0</v>
      </c>
      <c r="K337" s="82">
        <f>SUMIFS(NHAP!$H:$H,NHAP!$D:$D,'BANG THAM CHIEU (2)'!E337,NHAP!$K:$K,'BANG THAM CHIEU (2)'!$D$1)</f>
        <v>0</v>
      </c>
      <c r="L337" s="82">
        <f>SUMIFS('IC21'!$H:$H,'IC21'!$G:$G,'BANG THAM CHIEU (2)'!E337,'IC21'!$R:$R,'BANG THAM CHIEU (2)'!$D$1)</f>
        <v>0</v>
      </c>
      <c r="M337" s="83">
        <f t="shared" si="21"/>
        <v>0</v>
      </c>
      <c r="N337" s="84">
        <f>SUMIF('IC238-Cuoi ky'!$E:$E,'BANG THAM CHIEU (2)'!E337,'IC238-Cuoi ky'!$H:$H)</f>
        <v>0</v>
      </c>
      <c r="O337" s="83">
        <f t="shared" si="22"/>
        <v>0</v>
      </c>
      <c r="Q337" s="86">
        <f t="shared" si="23"/>
        <v>0</v>
      </c>
      <c r="R337" s="71">
        <v>3</v>
      </c>
      <c r="S337" s="51">
        <f>VLOOKUP(E337,[1]IC238!$E$133:$I$3808,5,0)</f>
        <v>3</v>
      </c>
      <c r="T337" s="40" t="str">
        <f>VLOOKUP(B337,[1]IC238!$E$133:$F$3808,2,0)</f>
        <v>Y nhựa PVC ф 42</v>
      </c>
    </row>
    <row r="338" spans="1:20" x14ac:dyDescent="0.25">
      <c r="A338" s="75">
        <f t="shared" si="20"/>
        <v>335</v>
      </c>
      <c r="B338" s="87" t="s">
        <v>859</v>
      </c>
      <c r="C338" s="88" t="s">
        <v>1617</v>
      </c>
      <c r="D338" s="78" t="s">
        <v>1582</v>
      </c>
      <c r="E338" s="87" t="s">
        <v>859</v>
      </c>
      <c r="F338" s="89">
        <v>50000</v>
      </c>
      <c r="G338" s="90" t="s">
        <v>968</v>
      </c>
      <c r="H338" s="78" t="s">
        <v>1166</v>
      </c>
      <c r="I338" s="78" t="s">
        <v>448</v>
      </c>
      <c r="J338" s="78">
        <f>IFERROR(VLOOKUP(E338,'IC238-Dau ky'!E:H,4,0),0)</f>
        <v>0</v>
      </c>
      <c r="K338" s="82">
        <f>SUMIFS(NHAP!$H:$H,NHAP!$D:$D,'BANG THAM CHIEU (2)'!E338,NHAP!$K:$K,'BANG THAM CHIEU (2)'!$D$1)</f>
        <v>0</v>
      </c>
      <c r="L338" s="82">
        <f>SUMIFS('IC21'!$H:$H,'IC21'!$G:$G,'BANG THAM CHIEU (2)'!E338,'IC21'!$R:$R,'BANG THAM CHIEU (2)'!$D$1)</f>
        <v>0</v>
      </c>
      <c r="M338" s="83">
        <f t="shared" si="21"/>
        <v>0</v>
      </c>
      <c r="N338" s="84">
        <f>SUMIF('IC238-Cuoi ky'!$E:$E,'BANG THAM CHIEU (2)'!E338,'IC238-Cuoi ky'!$H:$H)</f>
        <v>0</v>
      </c>
      <c r="O338" s="83">
        <f t="shared" si="22"/>
        <v>0</v>
      </c>
      <c r="Q338" s="86">
        <f t="shared" si="23"/>
        <v>0</v>
      </c>
      <c r="R338" s="71">
        <v>10</v>
      </c>
      <c r="S338" s="51">
        <f>VLOOKUP(E338,[1]IC238!$E$133:$I$3808,5,0)</f>
        <v>10</v>
      </c>
      <c r="T338" s="40" t="str">
        <f>VLOOKUP(B338,[1]IC238!$E$133:$F$3808,2,0)</f>
        <v>Lơ nhựa PVC Φ 76</v>
      </c>
    </row>
    <row r="339" spans="1:20" x14ac:dyDescent="0.25">
      <c r="A339" s="75">
        <f t="shared" si="20"/>
        <v>336</v>
      </c>
      <c r="B339" s="87" t="s">
        <v>860</v>
      </c>
      <c r="C339" s="77" t="s">
        <v>2329</v>
      </c>
      <c r="D339" s="78" t="s">
        <v>1575</v>
      </c>
      <c r="E339" s="87" t="s">
        <v>860</v>
      </c>
      <c r="F339" s="89">
        <v>30000</v>
      </c>
      <c r="G339" s="90" t="s">
        <v>968</v>
      </c>
      <c r="H339" s="78" t="s">
        <v>1167</v>
      </c>
      <c r="I339" s="78" t="s">
        <v>448</v>
      </c>
      <c r="J339" s="78">
        <f>IFERROR(VLOOKUP(E339,'IC238-Dau ky'!E:H,4,0),0)</f>
        <v>0</v>
      </c>
      <c r="K339" s="82">
        <f>SUMIFS(NHAP!$H:$H,NHAP!$D:$D,'BANG THAM CHIEU (2)'!E339,NHAP!$K:$K,'BANG THAM CHIEU (2)'!$D$1)</f>
        <v>0</v>
      </c>
      <c r="L339" s="82">
        <f>SUMIFS('IC21'!$H:$H,'IC21'!$G:$G,'BANG THAM CHIEU (2)'!E339,'IC21'!$R:$R,'BANG THAM CHIEU (2)'!$D$1)</f>
        <v>0</v>
      </c>
      <c r="M339" s="83">
        <f t="shared" si="21"/>
        <v>0</v>
      </c>
      <c r="N339" s="84">
        <f>SUMIF('IC238-Cuoi ky'!$E:$E,'BANG THAM CHIEU (2)'!E339,'IC238-Cuoi ky'!$H:$H)</f>
        <v>0</v>
      </c>
      <c r="O339" s="83">
        <f t="shared" si="22"/>
        <v>0</v>
      </c>
      <c r="Q339" s="86">
        <f t="shared" si="23"/>
        <v>0</v>
      </c>
      <c r="R339" s="71">
        <v>5</v>
      </c>
      <c r="S339" s="51">
        <f>VLOOKUP(E339,[1]IC238!$E$133:$I$3808,5,0)</f>
        <v>5</v>
      </c>
      <c r="T339" s="40" t="str">
        <f>VLOOKUP(B339,[1]IC238!$E$133:$F$3808,2,0)</f>
        <v>Măng xông nối sống nhựa ф 27</v>
      </c>
    </row>
    <row r="340" spans="1:20" x14ac:dyDescent="0.25">
      <c r="A340" s="75">
        <f t="shared" si="20"/>
        <v>337</v>
      </c>
      <c r="B340" s="87" t="s">
        <v>861</v>
      </c>
      <c r="C340" s="77" t="s">
        <v>637</v>
      </c>
      <c r="D340" s="78" t="s">
        <v>1576</v>
      </c>
      <c r="E340" s="87" t="s">
        <v>861</v>
      </c>
      <c r="F340" s="89"/>
      <c r="G340" s="90" t="s">
        <v>968</v>
      </c>
      <c r="H340" s="78" t="s">
        <v>1168</v>
      </c>
      <c r="I340" s="78" t="s">
        <v>448</v>
      </c>
      <c r="J340" s="78">
        <f>IFERROR(VLOOKUP(E340,'IC238-Dau ky'!E:H,4,0),0)</f>
        <v>3</v>
      </c>
      <c r="K340" s="82">
        <f>SUMIFS(NHAP!$H:$H,NHAP!$D:$D,'BANG THAM CHIEU (2)'!E340,NHAP!$K:$K,'BANG THAM CHIEU (2)'!$D$1)</f>
        <v>0</v>
      </c>
      <c r="L340" s="82">
        <f>SUMIFS('IC21'!$H:$H,'IC21'!$G:$G,'BANG THAM CHIEU (2)'!E340,'IC21'!$R:$R,'BANG THAM CHIEU (2)'!$D$1)</f>
        <v>0</v>
      </c>
      <c r="M340" s="83">
        <f t="shared" si="21"/>
        <v>3</v>
      </c>
      <c r="N340" s="84">
        <f>SUMIF('IC238-Cuoi ky'!$E:$E,'BANG THAM CHIEU (2)'!E340,'IC238-Cuoi ky'!$H:$H)</f>
        <v>3</v>
      </c>
      <c r="O340" s="83">
        <f t="shared" si="22"/>
        <v>0</v>
      </c>
      <c r="Q340" s="86">
        <f t="shared" si="23"/>
        <v>-3</v>
      </c>
      <c r="R340" s="71">
        <v>6</v>
      </c>
      <c r="S340" s="51">
        <f>VLOOKUP(E340,[1]IC238!$E$133:$I$3808,5,0)</f>
        <v>6</v>
      </c>
      <c r="T340" s="40" t="str">
        <f>VLOOKUP(B340,[1]IC238!$E$133:$F$3808,2,0)</f>
        <v>Lơ nhựa ф 114mm</v>
      </c>
    </row>
    <row r="341" spans="1:20" x14ac:dyDescent="0.25">
      <c r="A341" s="75">
        <f t="shared" si="20"/>
        <v>338</v>
      </c>
      <c r="B341" s="87" t="s">
        <v>862</v>
      </c>
      <c r="C341" s="77" t="s">
        <v>1515</v>
      </c>
      <c r="D341" s="78" t="s">
        <v>1578</v>
      </c>
      <c r="E341" s="87" t="s">
        <v>862</v>
      </c>
      <c r="F341" s="89"/>
      <c r="G341" s="90" t="s">
        <v>968</v>
      </c>
      <c r="H341" s="78" t="s">
        <v>1169</v>
      </c>
      <c r="I341" s="78" t="s">
        <v>448</v>
      </c>
      <c r="J341" s="78">
        <f>IFERROR(VLOOKUP(E341,'IC238-Dau ky'!E:H,4,0),0)</f>
        <v>0</v>
      </c>
      <c r="K341" s="82">
        <f>SUMIFS(NHAP!$H:$H,NHAP!$D:$D,'BANG THAM CHIEU (2)'!E341,NHAP!$K:$K,'BANG THAM CHIEU (2)'!$D$1)</f>
        <v>0</v>
      </c>
      <c r="L341" s="82">
        <f>SUMIFS('IC21'!$H:$H,'IC21'!$G:$G,'BANG THAM CHIEU (2)'!E341,'IC21'!$R:$R,'BANG THAM CHIEU (2)'!$D$1)</f>
        <v>0</v>
      </c>
      <c r="M341" s="83">
        <f t="shared" si="21"/>
        <v>0</v>
      </c>
      <c r="N341" s="84">
        <f>SUMIF('IC238-Cuoi ky'!$E:$E,'BANG THAM CHIEU (2)'!E341,'IC238-Cuoi ky'!$H:$H)</f>
        <v>0</v>
      </c>
      <c r="O341" s="83">
        <f t="shared" si="22"/>
        <v>0</v>
      </c>
      <c r="Q341" s="86">
        <f t="shared" si="23"/>
        <v>0</v>
      </c>
      <c r="R341" s="71">
        <v>5</v>
      </c>
      <c r="S341" s="51">
        <f>VLOOKUP(E341,[1]IC238!$E$133:$I$3808,5,0)</f>
        <v>5</v>
      </c>
      <c r="T341" s="40" t="str">
        <f>VLOOKUP(B341,[1]IC238!$E$133:$F$3808,2,0)</f>
        <v>Lơ nước ф 60</v>
      </c>
    </row>
    <row r="342" spans="1:20" x14ac:dyDescent="0.25">
      <c r="A342" s="75">
        <f t="shared" si="20"/>
        <v>339</v>
      </c>
      <c r="B342" s="87" t="s">
        <v>863</v>
      </c>
      <c r="C342" s="77" t="s">
        <v>639</v>
      </c>
      <c r="D342" s="78" t="s">
        <v>1571</v>
      </c>
      <c r="E342" s="87" t="s">
        <v>863</v>
      </c>
      <c r="F342" s="89"/>
      <c r="G342" s="90" t="s">
        <v>968</v>
      </c>
      <c r="H342" s="78" t="s">
        <v>1170</v>
      </c>
      <c r="I342" s="78" t="s">
        <v>448</v>
      </c>
      <c r="J342" s="78">
        <f>IFERROR(VLOOKUP(E342,'IC238-Dau ky'!E:H,4,0),0)</f>
        <v>21</v>
      </c>
      <c r="K342" s="82">
        <f>SUMIFS(NHAP!$H:$H,NHAP!$D:$D,'BANG THAM CHIEU (2)'!E342,NHAP!$K:$K,'BANG THAM CHIEU (2)'!$D$1)</f>
        <v>0</v>
      </c>
      <c r="L342" s="82">
        <f>SUMIFS('IC21'!$H:$H,'IC21'!$G:$G,'BANG THAM CHIEU (2)'!E342,'IC21'!$R:$R,'BANG THAM CHIEU (2)'!$D$1)</f>
        <v>0</v>
      </c>
      <c r="M342" s="83">
        <f t="shared" si="21"/>
        <v>21</v>
      </c>
      <c r="N342" s="84">
        <f>SUMIF('IC238-Cuoi ky'!$E:$E,'BANG THAM CHIEU (2)'!E342,'IC238-Cuoi ky'!$H:$H)</f>
        <v>21</v>
      </c>
      <c r="O342" s="83">
        <f t="shared" si="22"/>
        <v>0</v>
      </c>
      <c r="Q342" s="86">
        <f t="shared" si="23"/>
        <v>-21</v>
      </c>
      <c r="R342" s="71">
        <v>0</v>
      </c>
      <c r="S342" s="51" t="e">
        <f>VLOOKUP(E342,[1]IC238!$E$133:$I$3808,5,0)</f>
        <v>#N/A</v>
      </c>
      <c r="T342" s="40" t="e">
        <f>VLOOKUP(B342,[1]IC238!$E$133:$F$3808,2,0)</f>
        <v>#N/A</v>
      </c>
    </row>
    <row r="343" spans="1:20" x14ac:dyDescent="0.25">
      <c r="A343" s="75">
        <f t="shared" si="20"/>
        <v>340</v>
      </c>
      <c r="B343" s="87" t="s">
        <v>864</v>
      </c>
      <c r="C343" s="77" t="s">
        <v>2330</v>
      </c>
      <c r="D343" s="78" t="s">
        <v>1575</v>
      </c>
      <c r="E343" s="87" t="s">
        <v>864</v>
      </c>
      <c r="F343" s="89">
        <v>50000</v>
      </c>
      <c r="G343" s="90" t="s">
        <v>968</v>
      </c>
      <c r="H343" s="78" t="s">
        <v>1171</v>
      </c>
      <c r="I343" s="78" t="s">
        <v>448</v>
      </c>
      <c r="J343" s="78">
        <f>IFERROR(VLOOKUP(E343,'IC238-Dau ky'!E:H,4,0),0)</f>
        <v>13</v>
      </c>
      <c r="K343" s="82">
        <f>SUMIFS(NHAP!$H:$H,NHAP!$D:$D,'BANG THAM CHIEU (2)'!E343,NHAP!$K:$K,'BANG THAM CHIEU (2)'!$D$1)</f>
        <v>0</v>
      </c>
      <c r="L343" s="82">
        <f>SUMIFS('IC21'!$H:$H,'IC21'!$G:$G,'BANG THAM CHIEU (2)'!E343,'IC21'!$R:$R,'BANG THAM CHIEU (2)'!$D$1)</f>
        <v>0</v>
      </c>
      <c r="M343" s="83">
        <f t="shared" si="21"/>
        <v>13</v>
      </c>
      <c r="N343" s="84">
        <f>SUMIF('IC238-Cuoi ky'!$E:$E,'BANG THAM CHIEU (2)'!E343,'IC238-Cuoi ky'!$H:$H)</f>
        <v>13</v>
      </c>
      <c r="O343" s="83">
        <f t="shared" si="22"/>
        <v>0</v>
      </c>
      <c r="Q343" s="86">
        <f t="shared" si="23"/>
        <v>-13</v>
      </c>
      <c r="R343" s="71">
        <v>3</v>
      </c>
      <c r="S343" s="51">
        <f>VLOOKUP(E343,[1]IC238!$E$133:$I$3808,5,0)</f>
        <v>3</v>
      </c>
      <c r="T343" s="40" t="str">
        <f>VLOOKUP(B343,[1]IC238!$E$133:$F$3808,2,0)</f>
        <v>Măng xông nối sống nhựa ф 49</v>
      </c>
    </row>
    <row r="344" spans="1:20" x14ac:dyDescent="0.25">
      <c r="A344" s="75">
        <f t="shared" si="20"/>
        <v>341</v>
      </c>
      <c r="B344" s="87" t="s">
        <v>865</v>
      </c>
      <c r="C344" s="77" t="s">
        <v>2331</v>
      </c>
      <c r="D344" s="78" t="s">
        <v>1578</v>
      </c>
      <c r="E344" s="87" t="s">
        <v>865</v>
      </c>
      <c r="F344" s="89"/>
      <c r="G344" s="90" t="s">
        <v>968</v>
      </c>
      <c r="H344" s="78" t="s">
        <v>1172</v>
      </c>
      <c r="I344" s="78" t="s">
        <v>448</v>
      </c>
      <c r="J344" s="78">
        <f>IFERROR(VLOOKUP(E344,'IC238-Dau ky'!E:H,4,0),0)</f>
        <v>0</v>
      </c>
      <c r="K344" s="82">
        <f>SUMIFS(NHAP!$H:$H,NHAP!$D:$D,'BANG THAM CHIEU (2)'!E344,NHAP!$K:$K,'BANG THAM CHIEU (2)'!$D$1)</f>
        <v>0</v>
      </c>
      <c r="L344" s="82">
        <f>SUMIFS('IC21'!$H:$H,'IC21'!$G:$G,'BANG THAM CHIEU (2)'!E344,'IC21'!$R:$R,'BANG THAM CHIEU (2)'!$D$1)</f>
        <v>0</v>
      </c>
      <c r="M344" s="83">
        <f t="shared" si="21"/>
        <v>0</v>
      </c>
      <c r="N344" s="84">
        <f>SUMIF('IC238-Cuoi ky'!$E:$E,'BANG THAM CHIEU (2)'!E344,'IC238-Cuoi ky'!$H:$H)</f>
        <v>0</v>
      </c>
      <c r="O344" s="83">
        <f t="shared" si="22"/>
        <v>0</v>
      </c>
      <c r="Q344" s="86">
        <f t="shared" si="23"/>
        <v>0</v>
      </c>
      <c r="R344" s="71">
        <v>3</v>
      </c>
      <c r="S344" s="51">
        <f>VLOOKUP(E344,[1]IC238!$E$133:$I$3808,5,0)</f>
        <v>3</v>
      </c>
      <c r="T344" s="40" t="str">
        <f>VLOOKUP(B344,[1]IC238!$E$133:$F$3808,2,0)</f>
        <v>Măng xông nối nhựa có gen ngoài ф 49</v>
      </c>
    </row>
    <row r="345" spans="1:20" x14ac:dyDescent="0.25">
      <c r="A345" s="75">
        <f t="shared" si="20"/>
        <v>342</v>
      </c>
      <c r="B345" s="87" t="s">
        <v>866</v>
      </c>
      <c r="C345" s="77" t="s">
        <v>1600</v>
      </c>
      <c r="D345" s="78" t="s">
        <v>1571</v>
      </c>
      <c r="E345" s="87" t="s">
        <v>866</v>
      </c>
      <c r="F345" s="89"/>
      <c r="G345" s="90" t="s">
        <v>968</v>
      </c>
      <c r="H345" s="78" t="s">
        <v>1173</v>
      </c>
      <c r="I345" s="78" t="s">
        <v>448</v>
      </c>
      <c r="J345" s="78">
        <f>IFERROR(VLOOKUP(E345,'IC238-Dau ky'!E:H,4,0),0)</f>
        <v>0</v>
      </c>
      <c r="K345" s="82">
        <f>SUMIFS(NHAP!$H:$H,NHAP!$D:$D,'BANG THAM CHIEU (2)'!E345,NHAP!$K:$K,'BANG THAM CHIEU (2)'!$D$1)</f>
        <v>0</v>
      </c>
      <c r="L345" s="82">
        <f>SUMIFS('IC21'!$H:$H,'IC21'!$G:$G,'BANG THAM CHIEU (2)'!E345,'IC21'!$R:$R,'BANG THAM CHIEU (2)'!$D$1)</f>
        <v>0</v>
      </c>
      <c r="M345" s="83">
        <f t="shared" si="21"/>
        <v>0</v>
      </c>
      <c r="N345" s="84">
        <f>SUMIF('IC238-Cuoi ky'!$E:$E,'BANG THAM CHIEU (2)'!E345,'IC238-Cuoi ky'!$H:$H)</f>
        <v>0</v>
      </c>
      <c r="O345" s="83">
        <f t="shared" si="22"/>
        <v>0</v>
      </c>
      <c r="Q345" s="86">
        <f t="shared" si="23"/>
        <v>0</v>
      </c>
      <c r="R345" s="71">
        <v>39</v>
      </c>
      <c r="S345" s="51">
        <f>VLOOKUP(E345,[1]IC238!$E$133:$I$3808,5,0)</f>
        <v>39</v>
      </c>
      <c r="T345" s="40" t="str">
        <f>VLOOKUP(B345,[1]IC238!$E$133:$F$3808,2,0)</f>
        <v>Co nhựa gai trong PVC ф 21</v>
      </c>
    </row>
    <row r="346" spans="1:20" x14ac:dyDescent="0.25">
      <c r="A346" s="75">
        <f t="shared" si="20"/>
        <v>343</v>
      </c>
      <c r="B346" s="87" t="s">
        <v>867</v>
      </c>
      <c r="C346" s="88" t="s">
        <v>1618</v>
      </c>
      <c r="D346" s="78" t="s">
        <v>1582</v>
      </c>
      <c r="E346" s="87" t="s">
        <v>867</v>
      </c>
      <c r="F346" s="89">
        <v>45000</v>
      </c>
      <c r="G346" s="90" t="s">
        <v>968</v>
      </c>
      <c r="H346" s="78" t="s">
        <v>1174</v>
      </c>
      <c r="I346" s="78" t="s">
        <v>448</v>
      </c>
      <c r="J346" s="78">
        <f>IFERROR(VLOOKUP(E346,'IC238-Dau ky'!E:H,4,0),0)</f>
        <v>4</v>
      </c>
      <c r="K346" s="82">
        <f>SUMIFS(NHAP!$H:$H,NHAP!$D:$D,'BANG THAM CHIEU (2)'!E346,NHAP!$K:$K,'BANG THAM CHIEU (2)'!$D$1)</f>
        <v>0</v>
      </c>
      <c r="L346" s="82">
        <f>SUMIFS('IC21'!$H:$H,'IC21'!$G:$G,'BANG THAM CHIEU (2)'!E346,'IC21'!$R:$R,'BANG THAM CHIEU (2)'!$D$1)</f>
        <v>0</v>
      </c>
      <c r="M346" s="83">
        <f t="shared" si="21"/>
        <v>4</v>
      </c>
      <c r="N346" s="84">
        <f>SUMIF('IC238-Cuoi ky'!$E:$E,'BANG THAM CHIEU (2)'!E346,'IC238-Cuoi ky'!$H:$H)</f>
        <v>4</v>
      </c>
      <c r="O346" s="83">
        <f t="shared" si="22"/>
        <v>0</v>
      </c>
      <c r="Q346" s="86">
        <f t="shared" si="23"/>
        <v>-4</v>
      </c>
      <c r="R346" s="71">
        <v>5</v>
      </c>
      <c r="S346" s="51">
        <f>VLOOKUP(E346,[1]IC238!$E$133:$I$3808,5,0)</f>
        <v>5</v>
      </c>
      <c r="T346" s="40" t="str">
        <f>VLOOKUP(B346,[1]IC238!$E$133:$F$3808,2,0)</f>
        <v>Y nhựa PVC φ 76</v>
      </c>
    </row>
    <row r="347" spans="1:20" x14ac:dyDescent="0.25">
      <c r="A347" s="75">
        <f t="shared" si="20"/>
        <v>344</v>
      </c>
      <c r="B347" s="87" t="s">
        <v>868</v>
      </c>
      <c r="C347" s="77" t="s">
        <v>644</v>
      </c>
      <c r="D347" s="78" t="s">
        <v>1578</v>
      </c>
      <c r="E347" s="87" t="s">
        <v>868</v>
      </c>
      <c r="F347" s="89">
        <v>30000</v>
      </c>
      <c r="G347" s="90" t="s">
        <v>968</v>
      </c>
      <c r="H347" s="78" t="s">
        <v>1175</v>
      </c>
      <c r="I347" s="78" t="s">
        <v>448</v>
      </c>
      <c r="J347" s="78">
        <f>IFERROR(VLOOKUP(E347,'IC238-Dau ky'!E:H,4,0),0)</f>
        <v>9</v>
      </c>
      <c r="K347" s="82">
        <f>SUMIFS(NHAP!$H:$H,NHAP!$D:$D,'BANG THAM CHIEU (2)'!E347,NHAP!$K:$K,'BANG THAM CHIEU (2)'!$D$1)</f>
        <v>0</v>
      </c>
      <c r="L347" s="82">
        <f>SUMIFS('IC21'!$H:$H,'IC21'!$G:$G,'BANG THAM CHIEU (2)'!E347,'IC21'!$R:$R,'BANG THAM CHIEU (2)'!$D$1)</f>
        <v>0</v>
      </c>
      <c r="M347" s="83">
        <f t="shared" si="21"/>
        <v>9</v>
      </c>
      <c r="N347" s="84">
        <f>SUMIF('IC238-Cuoi ky'!$E:$E,'BANG THAM CHIEU (2)'!E347,'IC238-Cuoi ky'!$H:$H)</f>
        <v>9</v>
      </c>
      <c r="O347" s="83">
        <f t="shared" si="22"/>
        <v>0</v>
      </c>
      <c r="Q347" s="86">
        <f t="shared" si="23"/>
        <v>-9</v>
      </c>
      <c r="R347" s="71">
        <v>3</v>
      </c>
      <c r="S347" s="51">
        <f>VLOOKUP(E347,[1]IC238!$E$133:$I$3808,5,0)</f>
        <v>3</v>
      </c>
      <c r="T347" s="40" t="str">
        <f>VLOOKUP(B347,[1]IC238!$E$133:$F$3808,2,0)</f>
        <v>T nhựa PVC φ 60</v>
      </c>
    </row>
    <row r="348" spans="1:20" x14ac:dyDescent="0.25">
      <c r="A348" s="75">
        <f t="shared" si="20"/>
        <v>345</v>
      </c>
      <c r="B348" s="87" t="s">
        <v>869</v>
      </c>
      <c r="C348" s="77" t="s">
        <v>645</v>
      </c>
      <c r="D348" s="78" t="s">
        <v>1578</v>
      </c>
      <c r="E348" s="87" t="s">
        <v>869</v>
      </c>
      <c r="F348" s="89">
        <v>30000</v>
      </c>
      <c r="G348" s="90" t="s">
        <v>968</v>
      </c>
      <c r="H348" s="78" t="s">
        <v>1176</v>
      </c>
      <c r="I348" s="78" t="s">
        <v>448</v>
      </c>
      <c r="J348" s="78">
        <f>IFERROR(VLOOKUP(E348,'IC238-Dau ky'!E:H,4,0),0)</f>
        <v>6</v>
      </c>
      <c r="K348" s="82">
        <f>SUMIFS(NHAP!$H:$H,NHAP!$D:$D,'BANG THAM CHIEU (2)'!E348,NHAP!$K:$K,'BANG THAM CHIEU (2)'!$D$1)</f>
        <v>0</v>
      </c>
      <c r="L348" s="82">
        <f>SUMIFS('IC21'!$H:$H,'IC21'!$G:$G,'BANG THAM CHIEU (2)'!E348,'IC21'!$R:$R,'BANG THAM CHIEU (2)'!$D$1)</f>
        <v>0</v>
      </c>
      <c r="M348" s="83">
        <f t="shared" si="21"/>
        <v>6</v>
      </c>
      <c r="N348" s="84">
        <f>SUMIF('IC238-Cuoi ky'!$E:$E,'BANG THAM CHIEU (2)'!E348,'IC238-Cuoi ky'!$H:$H)</f>
        <v>6</v>
      </c>
      <c r="O348" s="83">
        <f t="shared" si="22"/>
        <v>0</v>
      </c>
      <c r="Q348" s="86">
        <f t="shared" si="23"/>
        <v>-6</v>
      </c>
      <c r="R348" s="71">
        <v>4</v>
      </c>
      <c r="S348" s="51">
        <f>VLOOKUP(E348,[1]IC238!$E$133:$I$3808,5,0)</f>
        <v>4</v>
      </c>
      <c r="T348" s="40" t="str">
        <f>VLOOKUP(B348,[1]IC238!$E$133:$F$3808,2,0)</f>
        <v>Y nhựa PVC φ 60</v>
      </c>
    </row>
    <row r="349" spans="1:20" x14ac:dyDescent="0.25">
      <c r="A349" s="75">
        <f t="shared" si="20"/>
        <v>346</v>
      </c>
      <c r="B349" s="87" t="s">
        <v>870</v>
      </c>
      <c r="C349" s="77" t="s">
        <v>2332</v>
      </c>
      <c r="D349" s="78" t="s">
        <v>1572</v>
      </c>
      <c r="E349" s="87" t="s">
        <v>870</v>
      </c>
      <c r="F349" s="89"/>
      <c r="G349" s="90" t="s">
        <v>10</v>
      </c>
      <c r="H349" s="78" t="s">
        <v>1177</v>
      </c>
      <c r="I349" s="78" t="s">
        <v>448</v>
      </c>
      <c r="J349" s="78">
        <f>IFERROR(VLOOKUP(E349,'IC238-Dau ky'!E:H,4,0),0)</f>
        <v>0</v>
      </c>
      <c r="K349" s="82">
        <f>SUMIFS(NHAP!$H:$H,NHAP!$D:$D,'BANG THAM CHIEU (2)'!E349,NHAP!$K:$K,'BANG THAM CHIEU (2)'!$D$1)</f>
        <v>0</v>
      </c>
      <c r="L349" s="82">
        <f>SUMIFS('IC21'!$H:$H,'IC21'!$G:$G,'BANG THAM CHIEU (2)'!E349,'IC21'!$R:$R,'BANG THAM CHIEU (2)'!$D$1)</f>
        <v>0</v>
      </c>
      <c r="M349" s="83">
        <f t="shared" si="21"/>
        <v>0</v>
      </c>
      <c r="N349" s="84">
        <f>SUMIF('IC238-Cuoi ky'!$E:$E,'BANG THAM CHIEU (2)'!E349,'IC238-Cuoi ky'!$H:$H)</f>
        <v>0</v>
      </c>
      <c r="O349" s="83">
        <f t="shared" si="22"/>
        <v>0</v>
      </c>
      <c r="Q349" s="86">
        <f t="shared" si="23"/>
        <v>0</v>
      </c>
      <c r="R349" s="71">
        <v>0</v>
      </c>
      <c r="S349" s="51" t="e">
        <f>VLOOKUP(E349,[1]IC238!$E$133:$I$3808,5,0)</f>
        <v>#N/A</v>
      </c>
      <c r="T349" s="40" t="e">
        <f>VLOOKUP(B349,[1]IC238!$E$133:$F$3808,2,0)</f>
        <v>#N/A</v>
      </c>
    </row>
    <row r="350" spans="1:20" x14ac:dyDescent="0.25">
      <c r="A350" s="75">
        <f t="shared" si="20"/>
        <v>347</v>
      </c>
      <c r="B350" s="87" t="s">
        <v>871</v>
      </c>
      <c r="C350" s="77" t="s">
        <v>647</v>
      </c>
      <c r="D350" s="78" t="s">
        <v>1572</v>
      </c>
      <c r="E350" s="87" t="s">
        <v>871</v>
      </c>
      <c r="F350" s="89">
        <v>15000</v>
      </c>
      <c r="G350" s="90" t="s">
        <v>968</v>
      </c>
      <c r="H350" s="78" t="s">
        <v>1178</v>
      </c>
      <c r="I350" s="78" t="s">
        <v>448</v>
      </c>
      <c r="J350" s="78">
        <f>IFERROR(VLOOKUP(E350,'IC238-Dau ky'!E:H,4,0),0)</f>
        <v>19</v>
      </c>
      <c r="K350" s="82">
        <f>SUMIFS(NHAP!$H:$H,NHAP!$D:$D,'BANG THAM CHIEU (2)'!E350,NHAP!$K:$K,'BANG THAM CHIEU (2)'!$D$1)</f>
        <v>0</v>
      </c>
      <c r="L350" s="82">
        <f>SUMIFS('IC21'!$H:$H,'IC21'!$G:$G,'BANG THAM CHIEU (2)'!E350,'IC21'!$R:$R,'BANG THAM CHIEU (2)'!$D$1)</f>
        <v>0</v>
      </c>
      <c r="M350" s="83">
        <f t="shared" si="21"/>
        <v>19</v>
      </c>
      <c r="N350" s="84">
        <f>SUMIF('IC238-Cuoi ky'!$E:$E,'BANG THAM CHIEU (2)'!E350,'IC238-Cuoi ky'!$H:$H)</f>
        <v>19</v>
      </c>
      <c r="O350" s="83">
        <f t="shared" si="22"/>
        <v>0</v>
      </c>
      <c r="Q350" s="86">
        <f t="shared" si="23"/>
        <v>-19</v>
      </c>
      <c r="R350" s="71">
        <v>5</v>
      </c>
      <c r="S350" s="51">
        <f>VLOOKUP(E350,[1]IC238!$E$133:$I$3808,5,0)</f>
        <v>5</v>
      </c>
      <c r="T350" s="40" t="str">
        <f>VLOOKUP(B350,[1]IC238!$E$133:$F$3808,2,0)</f>
        <v>T sắt ф 27</v>
      </c>
    </row>
    <row r="351" spans="1:20" x14ac:dyDescent="0.25">
      <c r="A351" s="75">
        <f t="shared" si="20"/>
        <v>348</v>
      </c>
      <c r="B351" s="87" t="s">
        <v>872</v>
      </c>
      <c r="C351" s="77" t="s">
        <v>2333</v>
      </c>
      <c r="D351" s="78" t="s">
        <v>1572</v>
      </c>
      <c r="E351" s="87" t="s">
        <v>872</v>
      </c>
      <c r="F351" s="89"/>
      <c r="G351" s="90" t="s">
        <v>968</v>
      </c>
      <c r="H351" s="78" t="s">
        <v>1179</v>
      </c>
      <c r="I351" s="78" t="s">
        <v>448</v>
      </c>
      <c r="J351" s="78">
        <f>IFERROR(VLOOKUP(E351,'IC238-Dau ky'!E:H,4,0),0)</f>
        <v>0</v>
      </c>
      <c r="K351" s="82">
        <f>SUMIFS(NHAP!$H:$H,NHAP!$D:$D,'BANG THAM CHIEU (2)'!E351,NHAP!$K:$K,'BANG THAM CHIEU (2)'!$D$1)</f>
        <v>0</v>
      </c>
      <c r="L351" s="82">
        <f>SUMIFS('IC21'!$H:$H,'IC21'!$G:$G,'BANG THAM CHIEU (2)'!E351,'IC21'!$R:$R,'BANG THAM CHIEU (2)'!$D$1)</f>
        <v>0</v>
      </c>
      <c r="M351" s="83">
        <f t="shared" si="21"/>
        <v>0</v>
      </c>
      <c r="N351" s="84">
        <f>SUMIF('IC238-Cuoi ky'!$E:$E,'BANG THAM CHIEU (2)'!E351,'IC238-Cuoi ky'!$H:$H)</f>
        <v>0</v>
      </c>
      <c r="O351" s="83">
        <f t="shared" si="22"/>
        <v>0</v>
      </c>
      <c r="Q351" s="86">
        <f t="shared" si="23"/>
        <v>0</v>
      </c>
      <c r="R351" s="71">
        <v>0</v>
      </c>
      <c r="S351" s="51" t="e">
        <f>VLOOKUP(E351,[1]IC238!$E$133:$I$3808,5,0)</f>
        <v>#N/A</v>
      </c>
      <c r="T351" s="40" t="e">
        <f>VLOOKUP(B351,[1]IC238!$E$133:$F$3808,2,0)</f>
        <v>#N/A</v>
      </c>
    </row>
    <row r="352" spans="1:20" x14ac:dyDescent="0.25">
      <c r="A352" s="75">
        <f t="shared" si="20"/>
        <v>349</v>
      </c>
      <c r="B352" s="87" t="s">
        <v>873</v>
      </c>
      <c r="C352" s="77" t="s">
        <v>649</v>
      </c>
      <c r="D352" s="78" t="s">
        <v>1572</v>
      </c>
      <c r="E352" s="87" t="s">
        <v>873</v>
      </c>
      <c r="F352" s="89"/>
      <c r="G352" s="90" t="s">
        <v>304</v>
      </c>
      <c r="H352" s="78" t="s">
        <v>1180</v>
      </c>
      <c r="I352" s="78" t="s">
        <v>448</v>
      </c>
      <c r="J352" s="78">
        <f>IFERROR(VLOOKUP(E352,'IC238-Dau ky'!E:H,4,0),0)</f>
        <v>0</v>
      </c>
      <c r="K352" s="82">
        <f>SUMIFS(NHAP!$H:$H,NHAP!$D:$D,'BANG THAM CHIEU (2)'!E352,NHAP!$K:$K,'BANG THAM CHIEU (2)'!$D$1)</f>
        <v>0</v>
      </c>
      <c r="L352" s="82">
        <f>SUMIFS('IC21'!$H:$H,'IC21'!$G:$G,'BANG THAM CHIEU (2)'!E352,'IC21'!$R:$R,'BANG THAM CHIEU (2)'!$D$1)</f>
        <v>0</v>
      </c>
      <c r="M352" s="83">
        <f t="shared" si="21"/>
        <v>0</v>
      </c>
      <c r="N352" s="84">
        <f>SUMIF('IC238-Cuoi ky'!$E:$E,'BANG THAM CHIEU (2)'!E352,'IC238-Cuoi ky'!$H:$H)</f>
        <v>0</v>
      </c>
      <c r="O352" s="83">
        <f t="shared" si="22"/>
        <v>0</v>
      </c>
      <c r="Q352" s="86">
        <f t="shared" si="23"/>
        <v>0</v>
      </c>
      <c r="R352" s="71">
        <v>13</v>
      </c>
      <c r="S352" s="51">
        <f>VLOOKUP(E352,[1]IC238!$E$133:$I$3808,5,0)</f>
        <v>13</v>
      </c>
      <c r="T352" s="40" t="str">
        <f>VLOOKUP(B352,[1]IC238!$E$133:$F$3808,2,0)</f>
        <v xml:space="preserve">Co sắt Φ 34 </v>
      </c>
    </row>
    <row r="353" spans="1:20" x14ac:dyDescent="0.25">
      <c r="A353" s="75">
        <f t="shared" si="20"/>
        <v>350</v>
      </c>
      <c r="B353" s="87" t="s">
        <v>874</v>
      </c>
      <c r="C353" s="77" t="s">
        <v>650</v>
      </c>
      <c r="D353" s="78" t="s">
        <v>1572</v>
      </c>
      <c r="E353" s="87" t="s">
        <v>874</v>
      </c>
      <c r="F353" s="89"/>
      <c r="G353" s="90" t="s">
        <v>10</v>
      </c>
      <c r="H353" s="78" t="s">
        <v>1181</v>
      </c>
      <c r="I353" s="78" t="s">
        <v>448</v>
      </c>
      <c r="J353" s="78">
        <f>IFERROR(VLOOKUP(E353,'IC238-Dau ky'!E:H,4,0),0)</f>
        <v>7</v>
      </c>
      <c r="K353" s="82">
        <f>SUMIFS(NHAP!$H:$H,NHAP!$D:$D,'BANG THAM CHIEU (2)'!E353,NHAP!$K:$K,'BANG THAM CHIEU (2)'!$D$1)</f>
        <v>0</v>
      </c>
      <c r="L353" s="82">
        <f>SUMIFS('IC21'!$H:$H,'IC21'!$G:$G,'BANG THAM CHIEU (2)'!E353,'IC21'!$R:$R,'BANG THAM CHIEU (2)'!$D$1)</f>
        <v>0</v>
      </c>
      <c r="M353" s="83">
        <f t="shared" si="21"/>
        <v>7</v>
      </c>
      <c r="N353" s="84">
        <f>SUMIF('IC238-Cuoi ky'!$E:$E,'BANG THAM CHIEU (2)'!E353,'IC238-Cuoi ky'!$H:$H)</f>
        <v>7</v>
      </c>
      <c r="O353" s="83">
        <f t="shared" si="22"/>
        <v>0</v>
      </c>
      <c r="Q353" s="86">
        <f t="shared" si="23"/>
        <v>-7</v>
      </c>
      <c r="R353" s="71">
        <v>0</v>
      </c>
      <c r="S353" s="51" t="e">
        <f>VLOOKUP(E353,[1]IC238!$E$133:$I$3808,5,0)</f>
        <v>#N/A</v>
      </c>
      <c r="T353" s="40" t="e">
        <f>VLOOKUP(B353,[1]IC238!$E$133:$F$3808,2,0)</f>
        <v>#N/A</v>
      </c>
    </row>
    <row r="354" spans="1:20" x14ac:dyDescent="0.25">
      <c r="A354" s="75">
        <f t="shared" si="20"/>
        <v>351</v>
      </c>
      <c r="B354" s="87" t="s">
        <v>875</v>
      </c>
      <c r="C354" s="77" t="s">
        <v>2334</v>
      </c>
      <c r="D354" s="78" t="s">
        <v>1572</v>
      </c>
      <c r="E354" s="87" t="s">
        <v>875</v>
      </c>
      <c r="F354" s="89"/>
      <c r="G354" s="90" t="s">
        <v>968</v>
      </c>
      <c r="H354" s="78" t="s">
        <v>1182</v>
      </c>
      <c r="I354" s="78" t="s">
        <v>448</v>
      </c>
      <c r="J354" s="78">
        <f>IFERROR(VLOOKUP(E354,'IC238-Dau ky'!E:H,4,0),0)</f>
        <v>14</v>
      </c>
      <c r="K354" s="82">
        <f>SUMIFS(NHAP!$H:$H,NHAP!$D:$D,'BANG THAM CHIEU (2)'!E354,NHAP!$K:$K,'BANG THAM CHIEU (2)'!$D$1)</f>
        <v>0</v>
      </c>
      <c r="L354" s="82">
        <f>SUMIFS('IC21'!$H:$H,'IC21'!$G:$G,'BANG THAM CHIEU (2)'!E354,'IC21'!$R:$R,'BANG THAM CHIEU (2)'!$D$1)</f>
        <v>0</v>
      </c>
      <c r="M354" s="83">
        <f t="shared" si="21"/>
        <v>14</v>
      </c>
      <c r="N354" s="84">
        <f>SUMIF('IC238-Cuoi ky'!$E:$E,'BANG THAM CHIEU (2)'!E354,'IC238-Cuoi ky'!$H:$H)</f>
        <v>14</v>
      </c>
      <c r="O354" s="83">
        <f t="shared" si="22"/>
        <v>0</v>
      </c>
      <c r="Q354" s="86">
        <f t="shared" si="23"/>
        <v>-14</v>
      </c>
      <c r="R354" s="71">
        <v>10</v>
      </c>
      <c r="S354" s="51">
        <f>VLOOKUP(E354,[1]IC238!$E$133:$I$3808,5,0)</f>
        <v>10</v>
      </c>
      <c r="T354" s="40" t="str">
        <f>VLOOKUP(B354,[1]IC238!$E$133:$F$3808,2,0)</f>
        <v>Măng xông nối sống sắt ф 27</v>
      </c>
    </row>
    <row r="355" spans="1:20" x14ac:dyDescent="0.25">
      <c r="A355" s="75">
        <f t="shared" si="20"/>
        <v>352</v>
      </c>
      <c r="B355" s="87" t="s">
        <v>876</v>
      </c>
      <c r="C355" s="77" t="s">
        <v>1512</v>
      </c>
      <c r="D355" s="78" t="s">
        <v>1581</v>
      </c>
      <c r="E355" s="87" t="s">
        <v>876</v>
      </c>
      <c r="F355" s="89">
        <v>60000</v>
      </c>
      <c r="G355" s="90" t="s">
        <v>968</v>
      </c>
      <c r="H355" s="78" t="s">
        <v>1183</v>
      </c>
      <c r="I355" s="78" t="s">
        <v>452</v>
      </c>
      <c r="J355" s="78">
        <f>IFERROR(VLOOKUP(E355,'IC238-Dau ky'!E:H,4,0),0)</f>
        <v>22</v>
      </c>
      <c r="K355" s="82">
        <f>SUMIFS(NHAP!$H:$H,NHAP!$D:$D,'BANG THAM CHIEU (2)'!E355,NHAP!$K:$K,'BANG THAM CHIEU (2)'!$D$1)</f>
        <v>0</v>
      </c>
      <c r="L355" s="82">
        <f>SUMIFS('IC21'!$H:$H,'IC21'!$G:$G,'BANG THAM CHIEU (2)'!E355,'IC21'!$R:$R,'BANG THAM CHIEU (2)'!$D$1)</f>
        <v>0</v>
      </c>
      <c r="M355" s="83">
        <f t="shared" si="21"/>
        <v>22</v>
      </c>
      <c r="N355" s="84">
        <f>SUMIF('IC238-Cuoi ky'!$E:$E,'BANG THAM CHIEU (2)'!E355,'IC238-Cuoi ky'!$H:$H)</f>
        <v>22</v>
      </c>
      <c r="O355" s="83">
        <f t="shared" si="22"/>
        <v>0</v>
      </c>
      <c r="Q355" s="86">
        <f t="shared" si="23"/>
        <v>-22</v>
      </c>
      <c r="R355" s="71">
        <v>0</v>
      </c>
      <c r="S355" s="51" t="e">
        <f>VLOOKUP(E355,[1]IC238!$E$133:$I$3808,5,0)</f>
        <v>#N/A</v>
      </c>
      <c r="T355" s="40" t="e">
        <f>VLOOKUP(B355,[1]IC238!$E$133:$F$3808,2,0)</f>
        <v>#N/A</v>
      </c>
    </row>
    <row r="356" spans="1:20" x14ac:dyDescent="0.25">
      <c r="A356" s="75">
        <f t="shared" si="20"/>
        <v>353</v>
      </c>
      <c r="B356" s="87" t="s">
        <v>877</v>
      </c>
      <c r="C356" s="77" t="s">
        <v>1478</v>
      </c>
      <c r="D356" s="78" t="s">
        <v>1581</v>
      </c>
      <c r="E356" s="87" t="s">
        <v>877</v>
      </c>
      <c r="F356" s="89">
        <v>80000</v>
      </c>
      <c r="G356" s="90" t="s">
        <v>968</v>
      </c>
      <c r="H356" s="78" t="s">
        <v>1184</v>
      </c>
      <c r="I356" s="78" t="s">
        <v>1211</v>
      </c>
      <c r="J356" s="78">
        <f>IFERROR(VLOOKUP(E356,'IC238-Dau ky'!E:H,4,0),0)</f>
        <v>68</v>
      </c>
      <c r="K356" s="82">
        <f>SUMIFS(NHAP!$H:$H,NHAP!$D:$D,'BANG THAM CHIEU (2)'!E356,NHAP!$K:$K,'BANG THAM CHIEU (2)'!$D$1)</f>
        <v>0</v>
      </c>
      <c r="L356" s="82">
        <f>SUMIFS('IC21'!$H:$H,'IC21'!$G:$G,'BANG THAM CHIEU (2)'!E356,'IC21'!$R:$R,'BANG THAM CHIEU (2)'!$D$1)</f>
        <v>0</v>
      </c>
      <c r="M356" s="83">
        <f t="shared" si="21"/>
        <v>68</v>
      </c>
      <c r="N356" s="84">
        <f>SUMIF('IC238-Cuoi ky'!$E:$E,'BANG THAM CHIEU (2)'!E356,'IC238-Cuoi ky'!$H:$H)</f>
        <v>68</v>
      </c>
      <c r="O356" s="83">
        <f t="shared" si="22"/>
        <v>0</v>
      </c>
      <c r="Q356" s="86">
        <f t="shared" si="23"/>
        <v>-68</v>
      </c>
      <c r="R356" s="71">
        <v>24</v>
      </c>
      <c r="S356" s="51">
        <f>VLOOKUP(E356,[1]IC238!$E$133:$I$3808,5,0)</f>
        <v>24</v>
      </c>
      <c r="T356" s="40" t="str">
        <f>VLOOKUP(B356,[1]IC238!$E$133:$F$3808,2,0)</f>
        <v>Dây dẫn nước dài 80cm</v>
      </c>
    </row>
    <row r="357" spans="1:20" x14ac:dyDescent="0.25">
      <c r="A357" s="75">
        <f t="shared" si="20"/>
        <v>354</v>
      </c>
      <c r="B357" s="87" t="s">
        <v>878</v>
      </c>
      <c r="C357" s="77" t="s">
        <v>1444</v>
      </c>
      <c r="D357" s="78" t="s">
        <v>1579</v>
      </c>
      <c r="E357" s="87" t="s">
        <v>878</v>
      </c>
      <c r="F357" s="89">
        <v>60000</v>
      </c>
      <c r="G357" s="90" t="s">
        <v>968</v>
      </c>
      <c r="H357" s="78" t="s">
        <v>1185</v>
      </c>
      <c r="I357" s="78" t="s">
        <v>1211</v>
      </c>
      <c r="J357" s="78">
        <f>IFERROR(VLOOKUP(E357,'IC238-Dau ky'!E:H,4,0),0)</f>
        <v>0</v>
      </c>
      <c r="K357" s="82">
        <f>SUMIFS(NHAP!$H:$H,NHAP!$D:$D,'BANG THAM CHIEU (2)'!E357,NHAP!$K:$K,'BANG THAM CHIEU (2)'!$D$1)</f>
        <v>0</v>
      </c>
      <c r="L357" s="82">
        <f>SUMIFS('IC21'!$H:$H,'IC21'!$G:$G,'BANG THAM CHIEU (2)'!E357,'IC21'!$R:$R,'BANG THAM CHIEU (2)'!$D$1)</f>
        <v>0</v>
      </c>
      <c r="M357" s="83">
        <f t="shared" si="21"/>
        <v>0</v>
      </c>
      <c r="N357" s="84">
        <f>SUMIF('IC238-Cuoi ky'!$E:$E,'BANG THAM CHIEU (2)'!E357,'IC238-Cuoi ky'!$H:$H)</f>
        <v>0</v>
      </c>
      <c r="O357" s="83">
        <f t="shared" si="22"/>
        <v>0</v>
      </c>
      <c r="Q357" s="86">
        <f t="shared" si="23"/>
        <v>0</v>
      </c>
      <c r="R357" s="71">
        <v>21</v>
      </c>
      <c r="S357" s="51">
        <f>VLOOKUP(E357,[1]IC238!$E$133:$I$3808,5,0)</f>
        <v>21</v>
      </c>
      <c r="T357" s="40" t="str">
        <f>VLOOKUP(B357,[1]IC238!$E$133:$F$3808,2,0)</f>
        <v>Dây dẫn nước dài 50cm</v>
      </c>
    </row>
    <row r="358" spans="1:20" x14ac:dyDescent="0.25">
      <c r="A358" s="75">
        <f t="shared" si="20"/>
        <v>355</v>
      </c>
      <c r="B358" s="87" t="s">
        <v>879</v>
      </c>
      <c r="C358" s="77" t="s">
        <v>1514</v>
      </c>
      <c r="D358" s="78" t="s">
        <v>1572</v>
      </c>
      <c r="E358" s="87" t="s">
        <v>879</v>
      </c>
      <c r="F358" s="89"/>
      <c r="G358" s="90" t="s">
        <v>10</v>
      </c>
      <c r="H358" s="78" t="s">
        <v>1186</v>
      </c>
      <c r="I358" s="78" t="s">
        <v>448</v>
      </c>
      <c r="J358" s="78">
        <f>IFERROR(VLOOKUP(E358,'IC238-Dau ky'!E:H,4,0),0)</f>
        <v>1</v>
      </c>
      <c r="K358" s="82">
        <f>SUMIFS(NHAP!$H:$H,NHAP!$D:$D,'BANG THAM CHIEU (2)'!E358,NHAP!$K:$K,'BANG THAM CHIEU (2)'!$D$1)</f>
        <v>0</v>
      </c>
      <c r="L358" s="82">
        <f>SUMIFS('IC21'!$H:$H,'IC21'!$G:$G,'BANG THAM CHIEU (2)'!E358,'IC21'!$R:$R,'BANG THAM CHIEU (2)'!$D$1)</f>
        <v>0</v>
      </c>
      <c r="M358" s="83">
        <f t="shared" si="21"/>
        <v>1</v>
      </c>
      <c r="N358" s="84">
        <f>SUMIF('IC238-Cuoi ky'!$E:$E,'BANG THAM CHIEU (2)'!E358,'IC238-Cuoi ky'!$H:$H)</f>
        <v>1</v>
      </c>
      <c r="O358" s="83">
        <f t="shared" si="22"/>
        <v>0</v>
      </c>
      <c r="Q358" s="86">
        <f t="shared" si="23"/>
        <v>-1</v>
      </c>
      <c r="R358" s="71">
        <v>14</v>
      </c>
      <c r="S358" s="51">
        <f>VLOOKUP(E358,[1]IC238!$E$133:$I$3808,5,0)</f>
        <v>14</v>
      </c>
      <c r="T358" s="40" t="str">
        <f>VLOOKUP(B358,[1]IC238!$E$133:$F$3808,2,0)</f>
        <v>T sắt φ 34</v>
      </c>
    </row>
    <row r="359" spans="1:20" x14ac:dyDescent="0.25">
      <c r="A359" s="75">
        <f t="shared" si="20"/>
        <v>356</v>
      </c>
      <c r="B359" s="87" t="s">
        <v>880</v>
      </c>
      <c r="C359" s="77" t="s">
        <v>1482</v>
      </c>
      <c r="D359" s="78" t="s">
        <v>1572</v>
      </c>
      <c r="E359" s="87" t="s">
        <v>880</v>
      </c>
      <c r="F359" s="89"/>
      <c r="G359" s="90" t="s">
        <v>10</v>
      </c>
      <c r="H359" s="78" t="s">
        <v>1187</v>
      </c>
      <c r="I359" s="78" t="s">
        <v>448</v>
      </c>
      <c r="J359" s="78">
        <f>IFERROR(VLOOKUP(E359,'IC238-Dau ky'!E:H,4,0),0)</f>
        <v>20</v>
      </c>
      <c r="K359" s="82">
        <f>SUMIFS(NHAP!$H:$H,NHAP!$D:$D,'BANG THAM CHIEU (2)'!E359,NHAP!$K:$K,'BANG THAM CHIEU (2)'!$D$1)</f>
        <v>0</v>
      </c>
      <c r="L359" s="82">
        <f>SUMIFS('IC21'!$H:$H,'IC21'!$G:$G,'BANG THAM CHIEU (2)'!E359,'IC21'!$R:$R,'BANG THAM CHIEU (2)'!$D$1)</f>
        <v>0</v>
      </c>
      <c r="M359" s="83">
        <f t="shared" si="21"/>
        <v>20</v>
      </c>
      <c r="N359" s="84">
        <f>SUMIF('IC238-Cuoi ky'!$E:$E,'BANG THAM CHIEU (2)'!E359,'IC238-Cuoi ky'!$H:$H)</f>
        <v>20</v>
      </c>
      <c r="O359" s="83">
        <f t="shared" si="22"/>
        <v>0</v>
      </c>
      <c r="Q359" s="86">
        <f t="shared" si="23"/>
        <v>-20</v>
      </c>
      <c r="R359" s="71">
        <v>0</v>
      </c>
      <c r="S359" s="51" t="e">
        <f>VLOOKUP(E359,[1]IC238!$E$133:$I$3808,5,0)</f>
        <v>#N/A</v>
      </c>
      <c r="T359" s="40" t="e">
        <f>VLOOKUP(B359,[1]IC238!$E$133:$F$3808,2,0)</f>
        <v>#N/A</v>
      </c>
    </row>
    <row r="360" spans="1:20" x14ac:dyDescent="0.25">
      <c r="A360" s="75">
        <f t="shared" si="20"/>
        <v>357</v>
      </c>
      <c r="B360" s="87" t="s">
        <v>881</v>
      </c>
      <c r="C360" s="77" t="s">
        <v>2335</v>
      </c>
      <c r="D360" s="78" t="s">
        <v>1572</v>
      </c>
      <c r="E360" s="87" t="s">
        <v>881</v>
      </c>
      <c r="F360" s="89">
        <v>20000</v>
      </c>
      <c r="G360" s="90" t="s">
        <v>10</v>
      </c>
      <c r="H360" s="78" t="s">
        <v>1188</v>
      </c>
      <c r="I360" s="78" t="s">
        <v>448</v>
      </c>
      <c r="J360" s="78">
        <f>IFERROR(VLOOKUP(E360,'IC238-Dau ky'!E:H,4,0),0)</f>
        <v>0</v>
      </c>
      <c r="K360" s="82">
        <f>SUMIFS(NHAP!$H:$H,NHAP!$D:$D,'BANG THAM CHIEU (2)'!E360,NHAP!$K:$K,'BANG THAM CHIEU (2)'!$D$1)</f>
        <v>0</v>
      </c>
      <c r="L360" s="82">
        <f>SUMIFS('IC21'!$H:$H,'IC21'!$G:$G,'BANG THAM CHIEU (2)'!E360,'IC21'!$R:$R,'BANG THAM CHIEU (2)'!$D$1)</f>
        <v>0</v>
      </c>
      <c r="M360" s="83">
        <f t="shared" si="21"/>
        <v>0</v>
      </c>
      <c r="N360" s="84">
        <f>SUMIF('IC238-Cuoi ky'!$E:$E,'BANG THAM CHIEU (2)'!E360,'IC238-Cuoi ky'!$H:$H)</f>
        <v>0</v>
      </c>
      <c r="O360" s="83">
        <f t="shared" si="22"/>
        <v>0</v>
      </c>
      <c r="Q360" s="86">
        <f t="shared" si="23"/>
        <v>0</v>
      </c>
      <c r="R360" s="71">
        <v>11</v>
      </c>
      <c r="S360" s="51">
        <f>VLOOKUP(E360,[1]IC238!$E$133:$I$3808,5,0)</f>
        <v>11</v>
      </c>
      <c r="T360" s="40" t="str">
        <f>VLOOKUP(B360,[1]IC238!$E$133:$F$3808,2,0)</f>
        <v>Măng xông lục giác sắt ф 21</v>
      </c>
    </row>
    <row r="361" spans="1:20" x14ac:dyDescent="0.25">
      <c r="A361" s="75">
        <f t="shared" si="20"/>
        <v>358</v>
      </c>
      <c r="B361" s="87" t="s">
        <v>882</v>
      </c>
      <c r="C361" s="77" t="s">
        <v>1573</v>
      </c>
      <c r="D361" s="78" t="s">
        <v>1572</v>
      </c>
      <c r="E361" s="87" t="s">
        <v>882</v>
      </c>
      <c r="F361" s="89"/>
      <c r="G361" s="90" t="s">
        <v>10</v>
      </c>
      <c r="H361" s="78" t="s">
        <v>1189</v>
      </c>
      <c r="I361" s="78" t="s">
        <v>448</v>
      </c>
      <c r="J361" s="78">
        <f>IFERROR(VLOOKUP(E361,'IC238-Dau ky'!E:H,4,0),0)</f>
        <v>0</v>
      </c>
      <c r="K361" s="82">
        <f>SUMIFS(NHAP!$H:$H,NHAP!$D:$D,'BANG THAM CHIEU (2)'!E361,NHAP!$K:$K,'BANG THAM CHIEU (2)'!$D$1)</f>
        <v>0</v>
      </c>
      <c r="L361" s="82">
        <f>SUMIFS('IC21'!$H:$H,'IC21'!$G:$G,'BANG THAM CHIEU (2)'!E361,'IC21'!$R:$R,'BANG THAM CHIEU (2)'!$D$1)</f>
        <v>0</v>
      </c>
      <c r="M361" s="83">
        <f t="shared" si="21"/>
        <v>0</v>
      </c>
      <c r="N361" s="84">
        <f>SUMIF('IC238-Cuoi ky'!$E:$E,'BANG THAM CHIEU (2)'!E361,'IC238-Cuoi ky'!$H:$H)</f>
        <v>0</v>
      </c>
      <c r="O361" s="83">
        <f t="shared" si="22"/>
        <v>0</v>
      </c>
      <c r="Q361" s="86">
        <f t="shared" si="23"/>
        <v>0</v>
      </c>
      <c r="R361" s="71">
        <v>0</v>
      </c>
      <c r="S361" s="51" t="e">
        <f>VLOOKUP(E361,[1]IC238!$E$133:$I$3808,5,0)</f>
        <v>#N/A</v>
      </c>
      <c r="T361" s="40" t="e">
        <f>VLOOKUP(B361,[1]IC238!$E$133:$F$3808,2,0)</f>
        <v>#N/A</v>
      </c>
    </row>
    <row r="362" spans="1:20" x14ac:dyDescent="0.25">
      <c r="A362" s="75">
        <f t="shared" si="20"/>
        <v>359</v>
      </c>
      <c r="B362" s="87" t="s">
        <v>883</v>
      </c>
      <c r="C362" s="77" t="s">
        <v>2458</v>
      </c>
      <c r="D362" s="78" t="s">
        <v>1572</v>
      </c>
      <c r="E362" s="87" t="s">
        <v>883</v>
      </c>
      <c r="F362" s="89"/>
      <c r="G362" s="90" t="s">
        <v>10</v>
      </c>
      <c r="H362" s="78" t="s">
        <v>1190</v>
      </c>
      <c r="I362" s="78" t="s">
        <v>448</v>
      </c>
      <c r="J362" s="78">
        <f>IFERROR(VLOOKUP(E362,'IC238-Dau ky'!E:H,4,0),0)</f>
        <v>0</v>
      </c>
      <c r="K362" s="82">
        <f>SUMIFS(NHAP!$H:$H,NHAP!$D:$D,'BANG THAM CHIEU (2)'!E362,NHAP!$K:$K,'BANG THAM CHIEU (2)'!$D$1)</f>
        <v>0</v>
      </c>
      <c r="L362" s="82">
        <f>SUMIFS('IC21'!$H:$H,'IC21'!$G:$G,'BANG THAM CHIEU (2)'!E362,'IC21'!$R:$R,'BANG THAM CHIEU (2)'!$D$1)</f>
        <v>0</v>
      </c>
      <c r="M362" s="83">
        <f t="shared" si="21"/>
        <v>0</v>
      </c>
      <c r="N362" s="84">
        <f>SUMIF('IC238-Cuoi ky'!$E:$E,'BANG THAM CHIEU (2)'!E362,'IC238-Cuoi ky'!$H:$H)</f>
        <v>0</v>
      </c>
      <c r="O362" s="83">
        <f t="shared" si="22"/>
        <v>0</v>
      </c>
      <c r="Q362" s="86">
        <f t="shared" si="23"/>
        <v>0</v>
      </c>
      <c r="R362" s="71">
        <v>6</v>
      </c>
      <c r="S362" s="51">
        <f>VLOOKUP(E362,[1]IC238!$E$133:$I$3808,5,0)</f>
        <v>6</v>
      </c>
      <c r="T362" s="40" t="str">
        <f>VLOOKUP(B362,[1]IC238!$E$133:$F$3808,2,0)</f>
        <v>Chậu sắt Φ 21 - 27</v>
      </c>
    </row>
    <row r="363" spans="1:20" x14ac:dyDescent="0.25">
      <c r="A363" s="75">
        <f t="shared" si="20"/>
        <v>360</v>
      </c>
      <c r="B363" s="87" t="s">
        <v>884</v>
      </c>
      <c r="C363" s="88" t="s">
        <v>1574</v>
      </c>
      <c r="D363" s="78" t="s">
        <v>1572</v>
      </c>
      <c r="E363" s="87" t="s">
        <v>884</v>
      </c>
      <c r="F363" s="89"/>
      <c r="G363" s="90" t="s">
        <v>968</v>
      </c>
      <c r="H363" s="78" t="s">
        <v>1191</v>
      </c>
      <c r="I363" s="78" t="s">
        <v>448</v>
      </c>
      <c r="J363" s="78">
        <f>IFERROR(VLOOKUP(E363,'IC238-Dau ky'!E:H,4,0),0)</f>
        <v>0</v>
      </c>
      <c r="K363" s="82">
        <f>SUMIFS(NHAP!$H:$H,NHAP!$D:$D,'BANG THAM CHIEU (2)'!E363,NHAP!$K:$K,'BANG THAM CHIEU (2)'!$D$1)</f>
        <v>0</v>
      </c>
      <c r="L363" s="82">
        <f>SUMIFS('IC21'!$H:$H,'IC21'!$G:$G,'BANG THAM CHIEU (2)'!E363,'IC21'!$R:$R,'BANG THAM CHIEU (2)'!$D$1)</f>
        <v>0</v>
      </c>
      <c r="M363" s="83">
        <f t="shared" si="21"/>
        <v>0</v>
      </c>
      <c r="N363" s="84">
        <f>SUMIF('IC238-Cuoi ky'!$E:$E,'BANG THAM CHIEU (2)'!E363,'IC238-Cuoi ky'!$H:$H)</f>
        <v>0</v>
      </c>
      <c r="O363" s="83">
        <f t="shared" si="22"/>
        <v>0</v>
      </c>
      <c r="Q363" s="86">
        <f t="shared" si="23"/>
        <v>0</v>
      </c>
      <c r="R363" s="71">
        <v>0</v>
      </c>
      <c r="S363" s="51" t="e">
        <f>VLOOKUP(E363,[1]IC238!$E$133:$I$3808,5,0)</f>
        <v>#N/A</v>
      </c>
      <c r="T363" s="40" t="e">
        <f>VLOOKUP(B363,[1]IC238!$E$133:$F$3808,2,0)</f>
        <v>#N/A</v>
      </c>
    </row>
    <row r="364" spans="1:20" x14ac:dyDescent="0.25">
      <c r="A364" s="75">
        <f t="shared" si="20"/>
        <v>361</v>
      </c>
      <c r="B364" s="87" t="s">
        <v>885</v>
      </c>
      <c r="C364" s="88" t="s">
        <v>1619</v>
      </c>
      <c r="D364" s="78" t="s">
        <v>1615</v>
      </c>
      <c r="E364" s="87" t="s">
        <v>885</v>
      </c>
      <c r="F364" s="89">
        <v>4305000</v>
      </c>
      <c r="G364" s="90" t="s">
        <v>303</v>
      </c>
      <c r="H364" s="78" t="s">
        <v>1192</v>
      </c>
      <c r="I364" s="78" t="s">
        <v>448</v>
      </c>
      <c r="J364" s="78">
        <f>IFERROR(VLOOKUP(E364,'IC238-Dau ky'!E:H,4,0),0)</f>
        <v>0</v>
      </c>
      <c r="K364" s="82">
        <f>SUMIFS(NHAP!$H:$H,NHAP!$D:$D,'BANG THAM CHIEU (2)'!E364,NHAP!$K:$K,'BANG THAM CHIEU (2)'!$D$1)</f>
        <v>0</v>
      </c>
      <c r="L364" s="82">
        <f>SUMIFS('IC21'!$H:$H,'IC21'!$G:$G,'BANG THAM CHIEU (2)'!E364,'IC21'!$R:$R,'BANG THAM CHIEU (2)'!$D$1)</f>
        <v>0</v>
      </c>
      <c r="M364" s="83">
        <f t="shared" si="21"/>
        <v>0</v>
      </c>
      <c r="N364" s="84">
        <f>SUMIF('IC238-Cuoi ky'!$E:$E,'BANG THAM CHIEU (2)'!E364,'IC238-Cuoi ky'!$H:$H)</f>
        <v>0</v>
      </c>
      <c r="O364" s="83">
        <f t="shared" si="22"/>
        <v>0</v>
      </c>
      <c r="Q364" s="86">
        <f t="shared" si="23"/>
        <v>0</v>
      </c>
      <c r="R364" s="71">
        <v>1</v>
      </c>
      <c r="S364" s="51">
        <f>VLOOKUP(E364,[1]IC238!$E$133:$I$3808,5,0)</f>
        <v>1</v>
      </c>
      <c r="T364" s="40" t="str">
        <f>VLOOKUP(B364,[1]IC238!$E$133:$F$3808,2,0)</f>
        <v>Bộ chống sét</v>
      </c>
    </row>
    <row r="365" spans="1:20" x14ac:dyDescent="0.25">
      <c r="A365" s="75">
        <f t="shared" si="20"/>
        <v>362</v>
      </c>
      <c r="B365" s="87" t="s">
        <v>886</v>
      </c>
      <c r="C365" s="77" t="s">
        <v>2336</v>
      </c>
      <c r="D365" s="78" t="s">
        <v>1578</v>
      </c>
      <c r="E365" s="87" t="s">
        <v>886</v>
      </c>
      <c r="F365" s="89"/>
      <c r="G365" s="90" t="s">
        <v>968</v>
      </c>
      <c r="H365" s="78" t="s">
        <v>1193</v>
      </c>
      <c r="I365" s="78" t="s">
        <v>448</v>
      </c>
      <c r="J365" s="78">
        <f>IFERROR(VLOOKUP(E365,'IC238-Dau ky'!E:H,4,0),0)</f>
        <v>0</v>
      </c>
      <c r="K365" s="82">
        <f>SUMIFS(NHAP!$H:$H,NHAP!$D:$D,'BANG THAM CHIEU (2)'!E365,NHAP!$K:$K,'BANG THAM CHIEU (2)'!$D$1)</f>
        <v>0</v>
      </c>
      <c r="L365" s="82">
        <f>SUMIFS('IC21'!$H:$H,'IC21'!$G:$G,'BANG THAM CHIEU (2)'!E365,'IC21'!$R:$R,'BANG THAM CHIEU (2)'!$D$1)</f>
        <v>0</v>
      </c>
      <c r="M365" s="83">
        <f t="shared" si="21"/>
        <v>0</v>
      </c>
      <c r="N365" s="84">
        <f>SUMIF('IC238-Cuoi ky'!$E:$E,'BANG THAM CHIEU (2)'!E365,'IC238-Cuoi ky'!$H:$H)</f>
        <v>0</v>
      </c>
      <c r="O365" s="83">
        <f t="shared" si="22"/>
        <v>0</v>
      </c>
      <c r="Q365" s="86">
        <f t="shared" si="23"/>
        <v>0</v>
      </c>
      <c r="R365" s="71">
        <v>3</v>
      </c>
      <c r="S365" s="51">
        <f>VLOOKUP(E365,[1]IC238!$E$133:$I$3808,5,0)</f>
        <v>3</v>
      </c>
      <c r="T365" s="40" t="str">
        <f>VLOOKUP(B365,[1]IC238!$E$133:$F$3808,2,0)</f>
        <v>Măng xông nối nhựa có gen ngoài ф 42</v>
      </c>
    </row>
    <row r="366" spans="1:20" x14ac:dyDescent="0.25">
      <c r="A366" s="75">
        <f t="shared" si="20"/>
        <v>363</v>
      </c>
      <c r="B366" s="87" t="s">
        <v>887</v>
      </c>
      <c r="C366" s="77" t="s">
        <v>1538</v>
      </c>
      <c r="D366" s="78" t="s">
        <v>1537</v>
      </c>
      <c r="E366" s="87" t="s">
        <v>887</v>
      </c>
      <c r="F366" s="89">
        <v>50000</v>
      </c>
      <c r="G366" s="90" t="s">
        <v>10</v>
      </c>
      <c r="H366" s="78" t="s">
        <v>1194</v>
      </c>
      <c r="I366" s="78" t="s">
        <v>448</v>
      </c>
      <c r="J366" s="78">
        <f>IFERROR(VLOOKUP(E366,'IC238-Dau ky'!E:H,4,0),0)</f>
        <v>0</v>
      </c>
      <c r="K366" s="82">
        <f>SUMIFS(NHAP!$H:$H,NHAP!$D:$D,'BANG THAM CHIEU (2)'!E366,NHAP!$K:$K,'BANG THAM CHIEU (2)'!$D$1)</f>
        <v>0</v>
      </c>
      <c r="L366" s="82">
        <f>SUMIFS('IC21'!$H:$H,'IC21'!$G:$G,'BANG THAM CHIEU (2)'!E366,'IC21'!$R:$R,'BANG THAM CHIEU (2)'!$D$1)</f>
        <v>0</v>
      </c>
      <c r="M366" s="83">
        <f t="shared" si="21"/>
        <v>0</v>
      </c>
      <c r="N366" s="84">
        <f>SUMIF('IC238-Cuoi ky'!$E:$E,'BANG THAM CHIEU (2)'!E366,'IC238-Cuoi ky'!$H:$H)</f>
        <v>0</v>
      </c>
      <c r="O366" s="83">
        <f t="shared" si="22"/>
        <v>0</v>
      </c>
      <c r="Q366" s="86">
        <f t="shared" si="23"/>
        <v>0</v>
      </c>
      <c r="R366" s="71">
        <v>8</v>
      </c>
      <c r="S366" s="51">
        <f>VLOOKUP(E366,[1]IC238!$E$133:$I$3808,5,0)</f>
        <v>8</v>
      </c>
      <c r="T366" s="40" t="str">
        <f>VLOOKUP(B366,[1]IC238!$E$133:$F$3808,2,0)</f>
        <v xml:space="preserve">Đầu chuyển đổi đồng Φ 21 - Φ 12 </v>
      </c>
    </row>
    <row r="367" spans="1:20" x14ac:dyDescent="0.25">
      <c r="A367" s="75">
        <f t="shared" si="20"/>
        <v>364</v>
      </c>
      <c r="B367" s="87" t="s">
        <v>888</v>
      </c>
      <c r="C367" s="77" t="s">
        <v>1503</v>
      </c>
      <c r="D367" s="78" t="s">
        <v>99</v>
      </c>
      <c r="E367" s="87" t="s">
        <v>888</v>
      </c>
      <c r="F367" s="89">
        <v>385000</v>
      </c>
      <c r="G367" s="90" t="s">
        <v>303</v>
      </c>
      <c r="H367" s="78" t="s">
        <v>1195</v>
      </c>
      <c r="I367" s="78" t="s">
        <v>455</v>
      </c>
      <c r="J367" s="78">
        <f>IFERROR(VLOOKUP(E367,'IC238-Dau ky'!E:H,4,0),0)</f>
        <v>10</v>
      </c>
      <c r="K367" s="82">
        <f>SUMIFS(NHAP!$H:$H,NHAP!$D:$D,'BANG THAM CHIEU (2)'!E367,NHAP!$K:$K,'BANG THAM CHIEU (2)'!$D$1)</f>
        <v>0</v>
      </c>
      <c r="L367" s="82">
        <f>SUMIFS('IC21'!$H:$H,'IC21'!$G:$G,'BANG THAM CHIEU (2)'!E367,'IC21'!$R:$R,'BANG THAM CHIEU (2)'!$D$1)</f>
        <v>0</v>
      </c>
      <c r="M367" s="83">
        <f t="shared" si="21"/>
        <v>10</v>
      </c>
      <c r="N367" s="84">
        <f>SUMIF('IC238-Cuoi ky'!$E:$E,'BANG THAM CHIEU (2)'!E367,'IC238-Cuoi ky'!$H:$H)</f>
        <v>10</v>
      </c>
      <c r="O367" s="83">
        <f t="shared" si="22"/>
        <v>0</v>
      </c>
      <c r="Q367" s="86">
        <f t="shared" si="23"/>
        <v>-10</v>
      </c>
      <c r="R367" s="71">
        <v>4</v>
      </c>
      <c r="S367" s="51">
        <f>VLOOKUP(E367,[1]IC238!$E$133:$I$3808,5,0)</f>
        <v>4</v>
      </c>
      <c r="T367" s="40" t="str">
        <f>VLOOKUP(B367,[1]IC238!$E$133:$F$3808,2,0)</f>
        <v>Contactor  3P 18A 220VAC (LC1D18M7) hiệu Schneider</v>
      </c>
    </row>
    <row r="368" spans="1:20" x14ac:dyDescent="0.25">
      <c r="A368" s="75">
        <f t="shared" si="20"/>
        <v>365</v>
      </c>
      <c r="B368" s="87" t="s">
        <v>1277</v>
      </c>
      <c r="C368" s="77" t="s">
        <v>1212</v>
      </c>
      <c r="D368" s="78" t="s">
        <v>1577</v>
      </c>
      <c r="E368" s="87" t="s">
        <v>1277</v>
      </c>
      <c r="F368" s="89">
        <v>600000</v>
      </c>
      <c r="G368" s="90" t="s">
        <v>970</v>
      </c>
      <c r="H368" s="90" t="s">
        <v>1246</v>
      </c>
      <c r="I368" s="78" t="s">
        <v>448</v>
      </c>
      <c r="J368" s="78">
        <f>IFERROR(VLOOKUP(E368,'IC238-Dau ky'!E:H,4,0),0)</f>
        <v>9</v>
      </c>
      <c r="K368" s="82">
        <f>SUMIFS(NHAP!$H:$H,NHAP!$D:$D,'BANG THAM CHIEU (2)'!E368,NHAP!$K:$K,'BANG THAM CHIEU (2)'!$D$1)</f>
        <v>0</v>
      </c>
      <c r="L368" s="82">
        <f>SUMIFS('IC21'!$H:$H,'IC21'!$G:$G,'BANG THAM CHIEU (2)'!E368,'IC21'!$R:$R,'BANG THAM CHIEU (2)'!$D$1)</f>
        <v>0</v>
      </c>
      <c r="M368" s="83">
        <f t="shared" si="21"/>
        <v>9</v>
      </c>
      <c r="N368" s="84">
        <f>SUMIF('IC238-Cuoi ky'!$E:$E,'BANG THAM CHIEU (2)'!E368,'IC238-Cuoi ky'!$H:$H)</f>
        <v>9</v>
      </c>
      <c r="O368" s="83">
        <f t="shared" si="22"/>
        <v>0</v>
      </c>
      <c r="Q368" s="86">
        <f t="shared" si="23"/>
        <v>-9</v>
      </c>
      <c r="R368" s="71">
        <v>0</v>
      </c>
      <c r="S368" s="51" t="e">
        <f>VLOOKUP(E368,[1]IC238!$E$133:$I$3808,5,0)</f>
        <v>#N/A</v>
      </c>
      <c r="T368" s="40" t="e">
        <f>VLOOKUP(B368,[1]IC238!$E$133:$F$3808,2,0)</f>
        <v>#N/A</v>
      </c>
    </row>
    <row r="369" spans="1:20" x14ac:dyDescent="0.25">
      <c r="A369" s="75">
        <f t="shared" si="20"/>
        <v>366</v>
      </c>
      <c r="B369" s="87" t="s">
        <v>1278</v>
      </c>
      <c r="C369" s="77" t="s">
        <v>1213</v>
      </c>
      <c r="D369" s="78" t="s">
        <v>1580</v>
      </c>
      <c r="E369" s="87" t="s">
        <v>1278</v>
      </c>
      <c r="F369" s="89">
        <v>700000</v>
      </c>
      <c r="G369" s="90" t="s">
        <v>970</v>
      </c>
      <c r="H369" s="90" t="s">
        <v>1247</v>
      </c>
      <c r="I369" s="78" t="s">
        <v>448</v>
      </c>
      <c r="J369" s="78">
        <f>IFERROR(VLOOKUP(E369,'IC238-Dau ky'!E:H,4,0),0)</f>
        <v>10</v>
      </c>
      <c r="K369" s="82">
        <f>SUMIFS(NHAP!$H:$H,NHAP!$D:$D,'BANG THAM CHIEU (2)'!E369,NHAP!$K:$K,'BANG THAM CHIEU (2)'!$D$1)</f>
        <v>0</v>
      </c>
      <c r="L369" s="82">
        <f>SUMIFS('IC21'!$H:$H,'IC21'!$G:$G,'BANG THAM CHIEU (2)'!E369,'IC21'!$R:$R,'BANG THAM CHIEU (2)'!$D$1)</f>
        <v>0</v>
      </c>
      <c r="M369" s="83">
        <f t="shared" si="21"/>
        <v>10</v>
      </c>
      <c r="N369" s="84">
        <f>SUMIF('IC238-Cuoi ky'!$E:$E,'BANG THAM CHIEU (2)'!E369,'IC238-Cuoi ky'!$H:$H)</f>
        <v>10</v>
      </c>
      <c r="O369" s="83">
        <f t="shared" si="22"/>
        <v>0</v>
      </c>
      <c r="Q369" s="86">
        <f t="shared" si="23"/>
        <v>-10</v>
      </c>
      <c r="R369" s="71">
        <v>3</v>
      </c>
      <c r="S369" s="51">
        <f>VLOOKUP(E369,[1]IC238!$E$133:$I$3808,5,0)</f>
        <v>3</v>
      </c>
      <c r="T369" s="40" t="str">
        <f>VLOOKUP(B369,[1]IC238!$E$133:$F$3808,2,0)</f>
        <v>Dây đai bảo hộ toàn thân (loại mới)</v>
      </c>
    </row>
    <row r="370" spans="1:20" x14ac:dyDescent="0.25">
      <c r="A370" s="75">
        <f t="shared" si="20"/>
        <v>367</v>
      </c>
      <c r="B370" s="87" t="s">
        <v>846</v>
      </c>
      <c r="C370" s="88" t="s">
        <v>1616</v>
      </c>
      <c r="D370" s="78" t="s">
        <v>1548</v>
      </c>
      <c r="E370" s="87" t="s">
        <v>846</v>
      </c>
      <c r="F370" s="89">
        <v>557000</v>
      </c>
      <c r="G370" s="90" t="s">
        <v>303</v>
      </c>
      <c r="H370" s="78" t="s">
        <v>1153</v>
      </c>
      <c r="I370" s="78" t="s">
        <v>448</v>
      </c>
      <c r="J370" s="78">
        <f>IFERROR(VLOOKUP(E370,'IC238-Dau ky'!E:H,4,0),0)</f>
        <v>5</v>
      </c>
      <c r="K370" s="82">
        <f>SUMIFS(NHAP!$H:$H,NHAP!$D:$D,'BANG THAM CHIEU (2)'!E370,NHAP!$K:$K,'BANG THAM CHIEU (2)'!$D$1)</f>
        <v>0</v>
      </c>
      <c r="L370" s="82">
        <f>SUMIFS('IC21'!$H:$H,'IC21'!$G:$G,'BANG THAM CHIEU (2)'!E370,'IC21'!$R:$R,'BANG THAM CHIEU (2)'!$D$1)</f>
        <v>0</v>
      </c>
      <c r="M370" s="83">
        <f t="shared" si="21"/>
        <v>5</v>
      </c>
      <c r="N370" s="84">
        <f>SUMIF('IC238-Cuoi ky'!$E:$E,'BANG THAM CHIEU (2)'!E370,'IC238-Cuoi ky'!$H:$H)</f>
        <v>5</v>
      </c>
      <c r="O370" s="83">
        <f t="shared" si="22"/>
        <v>0</v>
      </c>
      <c r="Q370" s="86">
        <f t="shared" si="23"/>
        <v>-5</v>
      </c>
      <c r="R370" s="71">
        <v>0</v>
      </c>
      <c r="S370" s="51" t="e">
        <f>VLOOKUP(E370,[1]IC238!$E$133:$I$3808,5,0)</f>
        <v>#N/A</v>
      </c>
      <c r="T370" s="40" t="e">
        <f>VLOOKUP(B370,[1]IC238!$E$133:$F$3808,2,0)</f>
        <v>#N/A</v>
      </c>
    </row>
    <row r="371" spans="1:20" x14ac:dyDescent="0.25">
      <c r="A371" s="75">
        <f t="shared" si="20"/>
        <v>368</v>
      </c>
      <c r="B371" s="101" t="s">
        <v>1281</v>
      </c>
      <c r="C371" s="88" t="s">
        <v>2380</v>
      </c>
      <c r="D371" s="99" t="s">
        <v>1591</v>
      </c>
      <c r="E371" s="101" t="s">
        <v>1281</v>
      </c>
      <c r="F371" s="89">
        <v>65000</v>
      </c>
      <c r="G371" s="90" t="s">
        <v>970</v>
      </c>
      <c r="H371" s="90" t="s">
        <v>1250</v>
      </c>
      <c r="I371" s="78" t="s">
        <v>448</v>
      </c>
      <c r="J371" s="78">
        <f>IFERROR(VLOOKUP(E371,'IC238-Dau ky'!E:H,4,0),0)</f>
        <v>3</v>
      </c>
      <c r="K371" s="82">
        <f>SUMIFS(NHAP!$H:$H,NHAP!$D:$D,'BANG THAM CHIEU (2)'!E371,NHAP!$K:$K,'BANG THAM CHIEU (2)'!$D$1)</f>
        <v>0</v>
      </c>
      <c r="L371" s="82">
        <f>SUMIFS('IC21'!$H:$H,'IC21'!$G:$G,'BANG THAM CHIEU (2)'!E371,'IC21'!$R:$R,'BANG THAM CHIEU (2)'!$D$1)</f>
        <v>0</v>
      </c>
      <c r="M371" s="83">
        <f t="shared" si="21"/>
        <v>3</v>
      </c>
      <c r="N371" s="84">
        <f>SUMIF('IC238-Cuoi ky'!$E:$E,'BANG THAM CHIEU (2)'!E371,'IC238-Cuoi ky'!$H:$H)</f>
        <v>3</v>
      </c>
      <c r="O371" s="83">
        <f t="shared" si="22"/>
        <v>0</v>
      </c>
      <c r="Q371" s="86">
        <f t="shared" si="23"/>
        <v>-3</v>
      </c>
      <c r="R371" s="71">
        <v>6</v>
      </c>
      <c r="S371" s="51">
        <f>VLOOKUP(E371,[1]IC238!$E$133:$I$3808,5,0)</f>
        <v>6</v>
      </c>
      <c r="T371" s="40" t="str">
        <f>VLOOKUP(B371,[1]IC238!$E$133:$F$3808,2,0)</f>
        <v>Mũi khoan bê tông 16x160mm</v>
      </c>
    </row>
    <row r="372" spans="1:20" x14ac:dyDescent="0.25">
      <c r="A372" s="75">
        <f t="shared" si="20"/>
        <v>369</v>
      </c>
      <c r="B372" s="101" t="s">
        <v>1279</v>
      </c>
      <c r="C372" s="88" t="s">
        <v>2379</v>
      </c>
      <c r="D372" s="99" t="s">
        <v>1591</v>
      </c>
      <c r="E372" s="101" t="s">
        <v>1279</v>
      </c>
      <c r="F372" s="89">
        <v>50000</v>
      </c>
      <c r="G372" s="90" t="s">
        <v>970</v>
      </c>
      <c r="H372" s="90" t="s">
        <v>1248</v>
      </c>
      <c r="I372" s="78" t="s">
        <v>448</v>
      </c>
      <c r="J372" s="78">
        <f>IFERROR(VLOOKUP(E372,'IC238-Dau ky'!E:H,4,0),0)</f>
        <v>4</v>
      </c>
      <c r="K372" s="82">
        <f>SUMIFS(NHAP!$H:$H,NHAP!$D:$D,'BANG THAM CHIEU (2)'!E372,NHAP!$K:$K,'BANG THAM CHIEU (2)'!$D$1)</f>
        <v>0</v>
      </c>
      <c r="L372" s="82">
        <f>SUMIFS('IC21'!$H:$H,'IC21'!$G:$G,'BANG THAM CHIEU (2)'!E372,'IC21'!$R:$R,'BANG THAM CHIEU (2)'!$D$1)</f>
        <v>0</v>
      </c>
      <c r="M372" s="83">
        <f t="shared" si="21"/>
        <v>4</v>
      </c>
      <c r="N372" s="84">
        <f>SUMIF('IC238-Cuoi ky'!$E:$E,'BANG THAM CHIEU (2)'!E372,'IC238-Cuoi ky'!$H:$H)</f>
        <v>4</v>
      </c>
      <c r="O372" s="83">
        <f t="shared" si="22"/>
        <v>0</v>
      </c>
      <c r="Q372" s="86">
        <f t="shared" si="23"/>
        <v>-4</v>
      </c>
      <c r="R372" s="71">
        <v>8</v>
      </c>
      <c r="S372" s="51">
        <f>VLOOKUP(E372,[1]IC238!$E$133:$I$3808,5,0)</f>
        <v>8</v>
      </c>
      <c r="T372" s="40" t="str">
        <f>VLOOKUP(B372,[1]IC238!$E$133:$F$3808,2,0)</f>
        <v>Mũi khoan bê tông 14x160mm</v>
      </c>
    </row>
    <row r="373" spans="1:20" x14ac:dyDescent="0.25">
      <c r="A373" s="75">
        <f t="shared" si="20"/>
        <v>370</v>
      </c>
      <c r="B373" s="101" t="s">
        <v>1280</v>
      </c>
      <c r="C373" s="88" t="s">
        <v>1590</v>
      </c>
      <c r="D373" s="99" t="s">
        <v>1591</v>
      </c>
      <c r="E373" s="101" t="s">
        <v>1280</v>
      </c>
      <c r="F373" s="89">
        <v>45000</v>
      </c>
      <c r="G373" s="90" t="s">
        <v>970</v>
      </c>
      <c r="H373" s="90" t="s">
        <v>1249</v>
      </c>
      <c r="I373" s="78" t="s">
        <v>448</v>
      </c>
      <c r="J373" s="78">
        <f>IFERROR(VLOOKUP(E373,'IC238-Dau ky'!E:H,4,0),0)</f>
        <v>6</v>
      </c>
      <c r="K373" s="82">
        <f>SUMIFS(NHAP!$H:$H,NHAP!$D:$D,'BANG THAM CHIEU (2)'!E373,NHAP!$K:$K,'BANG THAM CHIEU (2)'!$D$1)</f>
        <v>0</v>
      </c>
      <c r="L373" s="82">
        <f>SUMIFS('IC21'!$H:$H,'IC21'!$G:$G,'BANG THAM CHIEU (2)'!E373,'IC21'!$R:$R,'BANG THAM CHIEU (2)'!$D$1)</f>
        <v>0</v>
      </c>
      <c r="M373" s="83">
        <f t="shared" si="21"/>
        <v>6</v>
      </c>
      <c r="N373" s="84">
        <f>SUMIF('IC238-Cuoi ky'!$E:$E,'BANG THAM CHIEU (2)'!E373,'IC238-Cuoi ky'!$H:$H)</f>
        <v>6</v>
      </c>
      <c r="O373" s="83">
        <f t="shared" si="22"/>
        <v>0</v>
      </c>
      <c r="Q373" s="86">
        <f t="shared" si="23"/>
        <v>-6</v>
      </c>
      <c r="R373" s="71">
        <v>6</v>
      </c>
      <c r="S373" s="51">
        <f>VLOOKUP(E373,[1]IC238!$E$133:$I$3808,5,0)</f>
        <v>6</v>
      </c>
      <c r="T373" s="40" t="str">
        <f>VLOOKUP(B373,[1]IC238!$E$133:$F$3808,2,0)</f>
        <v>Tua vít lép Φ 5x200mm</v>
      </c>
    </row>
    <row r="374" spans="1:20" x14ac:dyDescent="0.25">
      <c r="A374" s="75">
        <f t="shared" si="20"/>
        <v>371</v>
      </c>
      <c r="B374" s="101" t="s">
        <v>1283</v>
      </c>
      <c r="C374" s="88" t="s">
        <v>1638</v>
      </c>
      <c r="D374" s="99" t="s">
        <v>1591</v>
      </c>
      <c r="E374" s="101" t="s">
        <v>1283</v>
      </c>
      <c r="F374" s="89">
        <v>350000</v>
      </c>
      <c r="G374" s="90" t="s">
        <v>970</v>
      </c>
      <c r="H374" s="90" t="s">
        <v>1251</v>
      </c>
      <c r="I374" s="78" t="s">
        <v>448</v>
      </c>
      <c r="J374" s="78">
        <f>IFERROR(VLOOKUP(E374,'IC238-Dau ky'!E:H,4,0),0)</f>
        <v>7</v>
      </c>
      <c r="K374" s="82">
        <f>SUMIFS(NHAP!$H:$H,NHAP!$D:$D,'BANG THAM CHIEU (2)'!E374,NHAP!$K:$K,'BANG THAM CHIEU (2)'!$D$1)</f>
        <v>0</v>
      </c>
      <c r="L374" s="82">
        <f>SUMIFS('IC21'!$H:$H,'IC21'!$G:$G,'BANG THAM CHIEU (2)'!E374,'IC21'!$R:$R,'BANG THAM CHIEU (2)'!$D$1)</f>
        <v>0</v>
      </c>
      <c r="M374" s="83">
        <f t="shared" si="21"/>
        <v>7</v>
      </c>
      <c r="N374" s="84">
        <f>SUMIF('IC238-Cuoi ky'!$E:$E,'BANG THAM CHIEU (2)'!E374,'IC238-Cuoi ky'!$H:$H)</f>
        <v>7</v>
      </c>
      <c r="O374" s="83">
        <f t="shared" si="22"/>
        <v>0</v>
      </c>
      <c r="Q374" s="86">
        <f t="shared" si="23"/>
        <v>-7</v>
      </c>
      <c r="R374" s="71">
        <v>2</v>
      </c>
      <c r="S374" s="51" t="e">
        <f>VLOOKUP(E374,[1]IC238!$E$133:$I$3808,5,0)</f>
        <v>#N/A</v>
      </c>
      <c r="T374" s="40" t="e">
        <f>VLOOKUP(B374,[1]IC238!$E$133:$F$3808,2,0)</f>
        <v>#N/A</v>
      </c>
    </row>
    <row r="375" spans="1:20" x14ac:dyDescent="0.25">
      <c r="A375" s="75">
        <f t="shared" si="20"/>
        <v>372</v>
      </c>
      <c r="B375" s="101" t="s">
        <v>1284</v>
      </c>
      <c r="C375" s="88" t="s">
        <v>1639</v>
      </c>
      <c r="D375" s="99" t="s">
        <v>1591</v>
      </c>
      <c r="E375" s="101" t="s">
        <v>1284</v>
      </c>
      <c r="F375" s="89">
        <v>350000</v>
      </c>
      <c r="G375" s="90" t="s">
        <v>970</v>
      </c>
      <c r="H375" s="90" t="s">
        <v>1252</v>
      </c>
      <c r="I375" s="78" t="s">
        <v>448</v>
      </c>
      <c r="J375" s="78">
        <f>IFERROR(VLOOKUP(E375,'IC238-Dau ky'!E:H,4,0),0)</f>
        <v>1</v>
      </c>
      <c r="K375" s="82">
        <f>SUMIFS(NHAP!$H:$H,NHAP!$D:$D,'BANG THAM CHIEU (2)'!E375,NHAP!$K:$K,'BANG THAM CHIEU (2)'!$D$1)</f>
        <v>0</v>
      </c>
      <c r="L375" s="82">
        <f>SUMIFS('IC21'!$H:$H,'IC21'!$G:$G,'BANG THAM CHIEU (2)'!E375,'IC21'!$R:$R,'BANG THAM CHIEU (2)'!$D$1)</f>
        <v>0</v>
      </c>
      <c r="M375" s="83">
        <f t="shared" si="21"/>
        <v>1</v>
      </c>
      <c r="N375" s="84">
        <f>SUMIF('IC238-Cuoi ky'!$E:$E,'BANG THAM CHIEU (2)'!E375,'IC238-Cuoi ky'!$H:$H)</f>
        <v>1</v>
      </c>
      <c r="O375" s="83">
        <f t="shared" si="22"/>
        <v>0</v>
      </c>
      <c r="Q375" s="86">
        <f t="shared" si="23"/>
        <v>-1</v>
      </c>
      <c r="R375" s="71">
        <v>1</v>
      </c>
      <c r="S375" s="51">
        <f>VLOOKUP(E375,[1]IC238!$E$133:$I$3808,5,0)</f>
        <v>1</v>
      </c>
      <c r="T375" s="40" t="str">
        <f>VLOOKUP(B375,[1]IC238!$E$133:$F$3808,2,0)</f>
        <v>Cảo ổ bi SGP - 4F/300mm</v>
      </c>
    </row>
    <row r="376" spans="1:20" x14ac:dyDescent="0.25">
      <c r="A376" s="75">
        <f t="shared" si="20"/>
        <v>373</v>
      </c>
      <c r="B376" s="101" t="s">
        <v>1285</v>
      </c>
      <c r="C376" s="88" t="s">
        <v>2456</v>
      </c>
      <c r="D376" s="99" t="s">
        <v>1591</v>
      </c>
      <c r="E376" s="101" t="s">
        <v>1285</v>
      </c>
      <c r="F376" s="89">
        <v>40000</v>
      </c>
      <c r="G376" s="90" t="s">
        <v>970</v>
      </c>
      <c r="H376" s="90" t="s">
        <v>1253</v>
      </c>
      <c r="I376" s="78" t="s">
        <v>448</v>
      </c>
      <c r="J376" s="78">
        <f>IFERROR(VLOOKUP(E376,'IC238-Dau ky'!E:H,4,0),0)</f>
        <v>0</v>
      </c>
      <c r="K376" s="82">
        <f>SUMIFS(NHAP!$H:$H,NHAP!$D:$D,'BANG THAM CHIEU (2)'!E376,NHAP!$K:$K,'BANG THAM CHIEU (2)'!$D$1)</f>
        <v>0</v>
      </c>
      <c r="L376" s="82">
        <f>SUMIFS('IC21'!$H:$H,'IC21'!$G:$G,'BANG THAM CHIEU (2)'!E376,'IC21'!$R:$R,'BANG THAM CHIEU (2)'!$D$1)</f>
        <v>0</v>
      </c>
      <c r="M376" s="83">
        <f t="shared" si="21"/>
        <v>0</v>
      </c>
      <c r="N376" s="84">
        <f>SUMIF('IC238-Cuoi ky'!$E:$E,'BANG THAM CHIEU (2)'!E376,'IC238-Cuoi ky'!$H:$H)</f>
        <v>0</v>
      </c>
      <c r="O376" s="83">
        <f t="shared" si="22"/>
        <v>0</v>
      </c>
      <c r="Q376" s="86">
        <f t="shared" si="23"/>
        <v>0</v>
      </c>
      <c r="R376" s="71">
        <v>8</v>
      </c>
      <c r="S376" s="51">
        <f>VLOOKUP(E376,[1]IC238!$E$133:$I$3808,5,0)</f>
        <v>8</v>
      </c>
      <c r="T376" s="40" t="str">
        <f>VLOOKUP(B376,[1]IC238!$E$133:$F$3808,2,0)</f>
        <v>Mũi khoét lố hợp kim Ф 22 hiệu hiệu Đông Ngân</v>
      </c>
    </row>
    <row r="377" spans="1:20" x14ac:dyDescent="0.25">
      <c r="A377" s="75">
        <f t="shared" si="20"/>
        <v>374</v>
      </c>
      <c r="B377" s="101" t="s">
        <v>1286</v>
      </c>
      <c r="C377" s="88" t="s">
        <v>1221</v>
      </c>
      <c r="D377" s="99" t="s">
        <v>1591</v>
      </c>
      <c r="E377" s="101" t="s">
        <v>1286</v>
      </c>
      <c r="F377" s="89">
        <v>20000</v>
      </c>
      <c r="G377" s="90" t="s">
        <v>970</v>
      </c>
      <c r="H377" s="90" t="s">
        <v>1254</v>
      </c>
      <c r="I377" s="78" t="s">
        <v>448</v>
      </c>
      <c r="J377" s="78">
        <f>IFERROR(VLOOKUP(E377,'IC238-Dau ky'!E:H,4,0),0)</f>
        <v>8</v>
      </c>
      <c r="K377" s="82">
        <f>SUMIFS(NHAP!$H:$H,NHAP!$D:$D,'BANG THAM CHIEU (2)'!E377,NHAP!$K:$K,'BANG THAM CHIEU (2)'!$D$1)</f>
        <v>0</v>
      </c>
      <c r="L377" s="82">
        <f>SUMIFS('IC21'!$H:$H,'IC21'!$G:$G,'BANG THAM CHIEU (2)'!E377,'IC21'!$R:$R,'BANG THAM CHIEU (2)'!$D$1)</f>
        <v>0</v>
      </c>
      <c r="M377" s="83">
        <f t="shared" si="21"/>
        <v>8</v>
      </c>
      <c r="N377" s="84">
        <f>SUMIF('IC238-Cuoi ky'!$E:$E,'BANG THAM CHIEU (2)'!E377,'IC238-Cuoi ky'!$H:$H)</f>
        <v>8</v>
      </c>
      <c r="O377" s="83">
        <f t="shared" si="22"/>
        <v>0</v>
      </c>
      <c r="Q377" s="86">
        <f t="shared" si="23"/>
        <v>-8</v>
      </c>
      <c r="R377" s="71">
        <v>0</v>
      </c>
      <c r="S377" s="51" t="e">
        <f>VLOOKUP(E377,[1]IC238!$E$133:$I$3808,5,0)</f>
        <v>#N/A</v>
      </c>
      <c r="T377" s="40" t="e">
        <f>VLOOKUP(B377,[1]IC238!$E$133:$F$3808,2,0)</f>
        <v>#N/A</v>
      </c>
    </row>
    <row r="378" spans="1:20" x14ac:dyDescent="0.25">
      <c r="A378" s="75">
        <f t="shared" si="20"/>
        <v>375</v>
      </c>
      <c r="B378" s="101" t="s">
        <v>1287</v>
      </c>
      <c r="C378" s="88" t="s">
        <v>1222</v>
      </c>
      <c r="D378" s="99" t="s">
        <v>1591</v>
      </c>
      <c r="E378" s="101" t="s">
        <v>1287</v>
      </c>
      <c r="F378" s="89">
        <v>30000</v>
      </c>
      <c r="G378" s="90" t="s">
        <v>970</v>
      </c>
      <c r="H378" s="90" t="s">
        <v>1255</v>
      </c>
      <c r="I378" s="78" t="s">
        <v>448</v>
      </c>
      <c r="J378" s="78">
        <f>IFERROR(VLOOKUP(E378,'IC238-Dau ky'!E:H,4,0),0)</f>
        <v>0</v>
      </c>
      <c r="K378" s="82">
        <f>SUMIFS(NHAP!$H:$H,NHAP!$D:$D,'BANG THAM CHIEU (2)'!E378,NHAP!$K:$K,'BANG THAM CHIEU (2)'!$D$1)</f>
        <v>0</v>
      </c>
      <c r="L378" s="82">
        <f>SUMIFS('IC21'!$H:$H,'IC21'!$G:$G,'BANG THAM CHIEU (2)'!E378,'IC21'!$R:$R,'BANG THAM CHIEU (2)'!$D$1)</f>
        <v>0</v>
      </c>
      <c r="M378" s="83">
        <f t="shared" si="21"/>
        <v>0</v>
      </c>
      <c r="N378" s="84">
        <f>SUMIF('IC238-Cuoi ky'!$E:$E,'BANG THAM CHIEU (2)'!E378,'IC238-Cuoi ky'!$H:$H)</f>
        <v>0</v>
      </c>
      <c r="O378" s="83">
        <f t="shared" si="22"/>
        <v>0</v>
      </c>
      <c r="Q378" s="86">
        <f t="shared" si="23"/>
        <v>0</v>
      </c>
      <c r="R378" s="71">
        <v>0</v>
      </c>
      <c r="S378" s="51" t="e">
        <f>VLOOKUP(E378,[1]IC238!$E$133:$I$3808,5,0)</f>
        <v>#N/A</v>
      </c>
      <c r="T378" s="40" t="e">
        <f>VLOOKUP(B378,[1]IC238!$E$133:$F$3808,2,0)</f>
        <v>#N/A</v>
      </c>
    </row>
    <row r="379" spans="1:20" x14ac:dyDescent="0.25">
      <c r="A379" s="75">
        <f t="shared" si="20"/>
        <v>376</v>
      </c>
      <c r="B379" s="101" t="s">
        <v>1288</v>
      </c>
      <c r="C379" s="88" t="s">
        <v>1223</v>
      </c>
      <c r="D379" s="99" t="s">
        <v>1591</v>
      </c>
      <c r="E379" s="101" t="s">
        <v>1288</v>
      </c>
      <c r="F379" s="89">
        <v>200000</v>
      </c>
      <c r="G379" s="90" t="s">
        <v>970</v>
      </c>
      <c r="H379" s="90" t="s">
        <v>1256</v>
      </c>
      <c r="I379" s="78" t="s">
        <v>448</v>
      </c>
      <c r="J379" s="78">
        <f>IFERROR(VLOOKUP(E379,'IC238-Dau ky'!E:H,4,0),0)</f>
        <v>0</v>
      </c>
      <c r="K379" s="82">
        <f>SUMIFS(NHAP!$H:$H,NHAP!$D:$D,'BANG THAM CHIEU (2)'!E379,NHAP!$K:$K,'BANG THAM CHIEU (2)'!$D$1)</f>
        <v>0</v>
      </c>
      <c r="L379" s="82">
        <f>SUMIFS('IC21'!$H:$H,'IC21'!$G:$G,'BANG THAM CHIEU (2)'!E379,'IC21'!$R:$R,'BANG THAM CHIEU (2)'!$D$1)</f>
        <v>0</v>
      </c>
      <c r="M379" s="83">
        <f t="shared" si="21"/>
        <v>0</v>
      </c>
      <c r="N379" s="84">
        <f>SUMIF('IC238-Cuoi ky'!$E:$E,'BANG THAM CHIEU (2)'!E379,'IC238-Cuoi ky'!$H:$H)</f>
        <v>0</v>
      </c>
      <c r="O379" s="83">
        <f t="shared" si="22"/>
        <v>0</v>
      </c>
      <c r="Q379" s="86">
        <f t="shared" si="23"/>
        <v>0</v>
      </c>
      <c r="R379" s="71">
        <v>0</v>
      </c>
      <c r="S379" s="51" t="e">
        <f>VLOOKUP(E379,[1]IC238!$E$133:$I$3808,5,0)</f>
        <v>#N/A</v>
      </c>
      <c r="T379" s="40" t="e">
        <f>VLOOKUP(B379,[1]IC238!$E$133:$F$3808,2,0)</f>
        <v>#N/A</v>
      </c>
    </row>
    <row r="380" spans="1:20" x14ac:dyDescent="0.25">
      <c r="A380" s="75">
        <f t="shared" si="20"/>
        <v>377</v>
      </c>
      <c r="B380" s="101" t="s">
        <v>1289</v>
      </c>
      <c r="C380" s="88" t="s">
        <v>1224</v>
      </c>
      <c r="D380" s="99" t="s">
        <v>1591</v>
      </c>
      <c r="E380" s="101" t="s">
        <v>1289</v>
      </c>
      <c r="F380" s="89">
        <v>200000</v>
      </c>
      <c r="G380" s="90" t="s">
        <v>970</v>
      </c>
      <c r="H380" s="90" t="s">
        <v>1257</v>
      </c>
      <c r="I380" s="78" t="s">
        <v>448</v>
      </c>
      <c r="J380" s="78">
        <f>IFERROR(VLOOKUP(E380,'IC238-Dau ky'!E:H,4,0),0)</f>
        <v>0</v>
      </c>
      <c r="K380" s="82">
        <f>SUMIFS(NHAP!$H:$H,NHAP!$D:$D,'BANG THAM CHIEU (2)'!E380,NHAP!$K:$K,'BANG THAM CHIEU (2)'!$D$1)</f>
        <v>0</v>
      </c>
      <c r="L380" s="82">
        <f>SUMIFS('IC21'!$H:$H,'IC21'!$G:$G,'BANG THAM CHIEU (2)'!E380,'IC21'!$R:$R,'BANG THAM CHIEU (2)'!$D$1)</f>
        <v>0</v>
      </c>
      <c r="M380" s="83">
        <f t="shared" si="21"/>
        <v>0</v>
      </c>
      <c r="N380" s="84">
        <f>SUMIF('IC238-Cuoi ky'!$E:$E,'BANG THAM CHIEU (2)'!E380,'IC238-Cuoi ky'!$H:$H)</f>
        <v>0</v>
      </c>
      <c r="O380" s="83">
        <f t="shared" si="22"/>
        <v>0</v>
      </c>
      <c r="Q380" s="86">
        <f t="shared" si="23"/>
        <v>0</v>
      </c>
      <c r="R380" s="71">
        <v>0</v>
      </c>
      <c r="S380" s="51" t="e">
        <f>VLOOKUP(E380,[1]IC238!$E$133:$I$3808,5,0)</f>
        <v>#N/A</v>
      </c>
      <c r="T380" s="40" t="e">
        <f>VLOOKUP(B380,[1]IC238!$E$133:$F$3808,2,0)</f>
        <v>#N/A</v>
      </c>
    </row>
    <row r="381" spans="1:20" x14ac:dyDescent="0.25">
      <c r="A381" s="75">
        <f t="shared" si="20"/>
        <v>378</v>
      </c>
      <c r="B381" s="101" t="s">
        <v>1290</v>
      </c>
      <c r="C381" s="88" t="s">
        <v>1225</v>
      </c>
      <c r="D381" s="99" t="s">
        <v>1591</v>
      </c>
      <c r="E381" s="101" t="s">
        <v>1290</v>
      </c>
      <c r="F381" s="89">
        <v>200000</v>
      </c>
      <c r="G381" s="90" t="s">
        <v>970</v>
      </c>
      <c r="H381" s="90" t="s">
        <v>1258</v>
      </c>
      <c r="I381" s="78" t="s">
        <v>448</v>
      </c>
      <c r="J381" s="78">
        <f>IFERROR(VLOOKUP(E381,'IC238-Dau ky'!E:H,4,0),0)</f>
        <v>0</v>
      </c>
      <c r="K381" s="82">
        <f>SUMIFS(NHAP!$H:$H,NHAP!$D:$D,'BANG THAM CHIEU (2)'!E381,NHAP!$K:$K,'BANG THAM CHIEU (2)'!$D$1)</f>
        <v>0</v>
      </c>
      <c r="L381" s="82">
        <f>SUMIFS('IC21'!$H:$H,'IC21'!$G:$G,'BANG THAM CHIEU (2)'!E381,'IC21'!$R:$R,'BANG THAM CHIEU (2)'!$D$1)</f>
        <v>0</v>
      </c>
      <c r="M381" s="83">
        <f t="shared" si="21"/>
        <v>0</v>
      </c>
      <c r="N381" s="84">
        <f>SUMIF('IC238-Cuoi ky'!$E:$E,'BANG THAM CHIEU (2)'!E381,'IC238-Cuoi ky'!$H:$H)</f>
        <v>0</v>
      </c>
      <c r="O381" s="83">
        <f t="shared" si="22"/>
        <v>0</v>
      </c>
      <c r="Q381" s="86">
        <f t="shared" si="23"/>
        <v>0</v>
      </c>
      <c r="R381" s="71">
        <v>0</v>
      </c>
      <c r="S381" s="51" t="e">
        <f>VLOOKUP(E381,[1]IC238!$E$133:$I$3808,5,0)</f>
        <v>#N/A</v>
      </c>
      <c r="T381" s="40" t="e">
        <f>VLOOKUP(B381,[1]IC238!$E$133:$F$3808,2,0)</f>
        <v>#N/A</v>
      </c>
    </row>
    <row r="382" spans="1:20" x14ac:dyDescent="0.25">
      <c r="A382" s="75">
        <f t="shared" si="20"/>
        <v>379</v>
      </c>
      <c r="B382" s="101" t="s">
        <v>1291</v>
      </c>
      <c r="C382" s="88" t="s">
        <v>1226</v>
      </c>
      <c r="D382" s="99" t="s">
        <v>1591</v>
      </c>
      <c r="E382" s="101" t="s">
        <v>1291</v>
      </c>
      <c r="F382" s="89">
        <v>150000</v>
      </c>
      <c r="G382" s="90" t="s">
        <v>970</v>
      </c>
      <c r="H382" s="90" t="s">
        <v>1259</v>
      </c>
      <c r="I382" s="78" t="s">
        <v>448</v>
      </c>
      <c r="J382" s="78">
        <f>IFERROR(VLOOKUP(E382,'IC238-Dau ky'!E:H,4,0),0)</f>
        <v>0</v>
      </c>
      <c r="K382" s="82">
        <f>SUMIFS(NHAP!$H:$H,NHAP!$D:$D,'BANG THAM CHIEU (2)'!E382,NHAP!$K:$K,'BANG THAM CHIEU (2)'!$D$1)</f>
        <v>0</v>
      </c>
      <c r="L382" s="82">
        <f>SUMIFS('IC21'!$H:$H,'IC21'!$G:$G,'BANG THAM CHIEU (2)'!E382,'IC21'!$R:$R,'BANG THAM CHIEU (2)'!$D$1)</f>
        <v>0</v>
      </c>
      <c r="M382" s="83">
        <f t="shared" si="21"/>
        <v>0</v>
      </c>
      <c r="N382" s="84">
        <f>SUMIF('IC238-Cuoi ky'!$E:$E,'BANG THAM CHIEU (2)'!E382,'IC238-Cuoi ky'!$H:$H)</f>
        <v>0</v>
      </c>
      <c r="O382" s="83">
        <f t="shared" si="22"/>
        <v>0</v>
      </c>
      <c r="Q382" s="86">
        <f t="shared" si="23"/>
        <v>0</v>
      </c>
      <c r="R382" s="71">
        <v>0</v>
      </c>
      <c r="S382" s="51" t="e">
        <f>VLOOKUP(E382,[1]IC238!$E$133:$I$3808,5,0)</f>
        <v>#N/A</v>
      </c>
      <c r="T382" s="40" t="e">
        <f>VLOOKUP(B382,[1]IC238!$E$133:$F$3808,2,0)</f>
        <v>#N/A</v>
      </c>
    </row>
    <row r="383" spans="1:20" x14ac:dyDescent="0.25">
      <c r="A383" s="75">
        <f t="shared" si="20"/>
        <v>380</v>
      </c>
      <c r="B383" s="101" t="s">
        <v>1292</v>
      </c>
      <c r="C383" s="88" t="s">
        <v>1449</v>
      </c>
      <c r="D383" s="99" t="s">
        <v>1591</v>
      </c>
      <c r="E383" s="101" t="s">
        <v>1292</v>
      </c>
      <c r="F383" s="89">
        <v>30000</v>
      </c>
      <c r="G383" s="90" t="s">
        <v>970</v>
      </c>
      <c r="H383" s="90" t="s">
        <v>1260</v>
      </c>
      <c r="I383" s="78" t="s">
        <v>448</v>
      </c>
      <c r="J383" s="78">
        <f>IFERROR(VLOOKUP(E383,'IC238-Dau ky'!E:H,4,0),0)</f>
        <v>0</v>
      </c>
      <c r="K383" s="82">
        <f>SUMIFS(NHAP!$H:$H,NHAP!$D:$D,'BANG THAM CHIEU (2)'!E383,NHAP!$K:$K,'BANG THAM CHIEU (2)'!$D$1)</f>
        <v>0</v>
      </c>
      <c r="L383" s="82">
        <f>SUMIFS('IC21'!$H:$H,'IC21'!$G:$G,'BANG THAM CHIEU (2)'!E383,'IC21'!$R:$R,'BANG THAM CHIEU (2)'!$D$1)</f>
        <v>0</v>
      </c>
      <c r="M383" s="83">
        <f t="shared" si="21"/>
        <v>0</v>
      </c>
      <c r="N383" s="84">
        <f>SUMIF('IC238-Cuoi ky'!$E:$E,'BANG THAM CHIEU (2)'!E383,'IC238-Cuoi ky'!$H:$H)</f>
        <v>0</v>
      </c>
      <c r="O383" s="83">
        <f t="shared" si="22"/>
        <v>0</v>
      </c>
      <c r="Q383" s="86">
        <f t="shared" si="23"/>
        <v>0</v>
      </c>
      <c r="R383" s="71">
        <v>25</v>
      </c>
      <c r="S383" s="51">
        <f>VLOOKUP(E383,[1]IC238!$E$133:$I$3808,5,0)</f>
        <v>25</v>
      </c>
      <c r="T383" s="40" t="str">
        <f>VLOOKUP(B383,[1]IC238!$E$133:$F$3808,2,0)</f>
        <v>Mũi khoan bê tông ф 12</v>
      </c>
    </row>
    <row r="384" spans="1:20" x14ac:dyDescent="0.25">
      <c r="A384" s="75">
        <f t="shared" si="20"/>
        <v>381</v>
      </c>
      <c r="B384" s="101" t="s">
        <v>1293</v>
      </c>
      <c r="C384" s="88" t="s">
        <v>1228</v>
      </c>
      <c r="D384" s="99" t="s">
        <v>1591</v>
      </c>
      <c r="E384" s="101" t="s">
        <v>1293</v>
      </c>
      <c r="F384" s="89">
        <v>30000</v>
      </c>
      <c r="G384" s="90" t="s">
        <v>970</v>
      </c>
      <c r="H384" s="90" t="s">
        <v>1261</v>
      </c>
      <c r="I384" s="78" t="s">
        <v>448</v>
      </c>
      <c r="J384" s="78">
        <f>IFERROR(VLOOKUP(E384,'IC238-Dau ky'!E:H,4,0),0)</f>
        <v>5</v>
      </c>
      <c r="K384" s="82">
        <f>SUMIFS(NHAP!$H:$H,NHAP!$D:$D,'BANG THAM CHIEU (2)'!E384,NHAP!$K:$K,'BANG THAM CHIEU (2)'!$D$1)</f>
        <v>0</v>
      </c>
      <c r="L384" s="82">
        <f>SUMIFS('IC21'!$H:$H,'IC21'!$G:$G,'BANG THAM CHIEU (2)'!E384,'IC21'!$R:$R,'BANG THAM CHIEU (2)'!$D$1)</f>
        <v>0</v>
      </c>
      <c r="M384" s="83">
        <f t="shared" si="21"/>
        <v>5</v>
      </c>
      <c r="N384" s="84">
        <f>SUMIF('IC238-Cuoi ky'!$E:$E,'BANG THAM CHIEU (2)'!E384,'IC238-Cuoi ky'!$H:$H)</f>
        <v>5</v>
      </c>
      <c r="O384" s="83">
        <f t="shared" si="22"/>
        <v>0</v>
      </c>
      <c r="Q384" s="86">
        <f t="shared" si="23"/>
        <v>-5</v>
      </c>
      <c r="R384" s="71">
        <v>5</v>
      </c>
      <c r="S384" s="51">
        <f>VLOOKUP(E384,[1]IC238!$E$133:$I$3808,5,0)</f>
        <v>5</v>
      </c>
      <c r="T384" s="40" t="str">
        <f>VLOOKUP(B384,[1]IC238!$E$133:$F$3808,2,0)</f>
        <v>Tua vít 4 chấu Φ 4 dài 15 cm</v>
      </c>
    </row>
    <row r="385" spans="1:20" x14ac:dyDescent="0.25">
      <c r="A385" s="75">
        <f t="shared" si="20"/>
        <v>382</v>
      </c>
      <c r="B385" s="101" t="s">
        <v>1294</v>
      </c>
      <c r="C385" s="88" t="s">
        <v>1229</v>
      </c>
      <c r="D385" s="99" t="s">
        <v>1591</v>
      </c>
      <c r="E385" s="101" t="s">
        <v>1294</v>
      </c>
      <c r="F385" s="89">
        <v>30000</v>
      </c>
      <c r="G385" s="90" t="s">
        <v>970</v>
      </c>
      <c r="H385" s="90" t="s">
        <v>1262</v>
      </c>
      <c r="I385" s="78" t="s">
        <v>448</v>
      </c>
      <c r="J385" s="78">
        <f>IFERROR(VLOOKUP(E385,'IC238-Dau ky'!E:H,4,0),0)</f>
        <v>5</v>
      </c>
      <c r="K385" s="82">
        <f>SUMIFS(NHAP!$H:$H,NHAP!$D:$D,'BANG THAM CHIEU (2)'!E385,NHAP!$K:$K,'BANG THAM CHIEU (2)'!$D$1)</f>
        <v>0</v>
      </c>
      <c r="L385" s="82">
        <f>SUMIFS('IC21'!$H:$H,'IC21'!$G:$G,'BANG THAM CHIEU (2)'!E385,'IC21'!$R:$R,'BANG THAM CHIEU (2)'!$D$1)</f>
        <v>0</v>
      </c>
      <c r="M385" s="83">
        <f t="shared" si="21"/>
        <v>5</v>
      </c>
      <c r="N385" s="84">
        <f>SUMIF('IC238-Cuoi ky'!$E:$E,'BANG THAM CHIEU (2)'!E385,'IC238-Cuoi ky'!$H:$H)</f>
        <v>5</v>
      </c>
      <c r="O385" s="83">
        <f t="shared" si="22"/>
        <v>0</v>
      </c>
      <c r="Q385" s="86">
        <f t="shared" si="23"/>
        <v>-5</v>
      </c>
      <c r="R385" s="71">
        <v>0</v>
      </c>
      <c r="S385" s="51" t="e">
        <f>VLOOKUP(E385,[1]IC238!$E$133:$I$3808,5,0)</f>
        <v>#N/A</v>
      </c>
      <c r="T385" s="40" t="e">
        <f>VLOOKUP(B385,[1]IC238!$E$133:$F$3808,2,0)</f>
        <v>#N/A</v>
      </c>
    </row>
    <row r="386" spans="1:20" x14ac:dyDescent="0.25">
      <c r="A386" s="75">
        <f t="shared" si="20"/>
        <v>383</v>
      </c>
      <c r="B386" s="101" t="s">
        <v>1295</v>
      </c>
      <c r="C386" s="88" t="s">
        <v>1230</v>
      </c>
      <c r="D386" s="99" t="s">
        <v>1591</v>
      </c>
      <c r="E386" s="101" t="s">
        <v>1295</v>
      </c>
      <c r="F386" s="89">
        <v>50000</v>
      </c>
      <c r="G386" s="90" t="s">
        <v>970</v>
      </c>
      <c r="H386" s="90" t="s">
        <v>1263</v>
      </c>
      <c r="I386" s="78" t="s">
        <v>448</v>
      </c>
      <c r="J386" s="78">
        <f>IFERROR(VLOOKUP(E386,'IC238-Dau ky'!E:H,4,0),0)</f>
        <v>7</v>
      </c>
      <c r="K386" s="82">
        <f>SUMIFS(NHAP!$H:$H,NHAP!$D:$D,'BANG THAM CHIEU (2)'!E386,NHAP!$K:$K,'BANG THAM CHIEU (2)'!$D$1)</f>
        <v>0</v>
      </c>
      <c r="L386" s="82">
        <f>SUMIFS('IC21'!$H:$H,'IC21'!$G:$G,'BANG THAM CHIEU (2)'!E386,'IC21'!$R:$R,'BANG THAM CHIEU (2)'!$D$1)</f>
        <v>0</v>
      </c>
      <c r="M386" s="83">
        <f t="shared" si="21"/>
        <v>7</v>
      </c>
      <c r="N386" s="84">
        <f>SUMIF('IC238-Cuoi ky'!$E:$E,'BANG THAM CHIEU (2)'!E386,'IC238-Cuoi ky'!$H:$H)</f>
        <v>7</v>
      </c>
      <c r="O386" s="83">
        <f t="shared" si="22"/>
        <v>0</v>
      </c>
      <c r="Q386" s="86">
        <f t="shared" si="23"/>
        <v>-7</v>
      </c>
      <c r="R386" s="71">
        <v>0</v>
      </c>
      <c r="S386" s="51" t="e">
        <f>VLOOKUP(E386,[1]IC238!$E$133:$I$3808,5,0)</f>
        <v>#N/A</v>
      </c>
      <c r="T386" s="40" t="e">
        <f>VLOOKUP(B386,[1]IC238!$E$133:$F$3808,2,0)</f>
        <v>#N/A</v>
      </c>
    </row>
    <row r="387" spans="1:20" x14ac:dyDescent="0.25">
      <c r="A387" s="75">
        <f t="shared" si="20"/>
        <v>384</v>
      </c>
      <c r="B387" s="101" t="s">
        <v>1296</v>
      </c>
      <c r="C387" s="88" t="s">
        <v>1231</v>
      </c>
      <c r="D387" s="99" t="s">
        <v>1591</v>
      </c>
      <c r="E387" s="101" t="s">
        <v>1296</v>
      </c>
      <c r="F387" s="89">
        <v>50000</v>
      </c>
      <c r="G387" s="90" t="s">
        <v>970</v>
      </c>
      <c r="H387" s="90" t="s">
        <v>1264</v>
      </c>
      <c r="I387" s="78" t="s">
        <v>448</v>
      </c>
      <c r="J387" s="78">
        <f>IFERROR(VLOOKUP(E387,'IC238-Dau ky'!E:H,4,0),0)</f>
        <v>5</v>
      </c>
      <c r="K387" s="82">
        <f>SUMIFS(NHAP!$H:$H,NHAP!$D:$D,'BANG THAM CHIEU (2)'!E387,NHAP!$K:$K,'BANG THAM CHIEU (2)'!$D$1)</f>
        <v>0</v>
      </c>
      <c r="L387" s="82">
        <f>SUMIFS('IC21'!$H:$H,'IC21'!$G:$G,'BANG THAM CHIEU (2)'!E387,'IC21'!$R:$R,'BANG THAM CHIEU (2)'!$D$1)</f>
        <v>0</v>
      </c>
      <c r="M387" s="83">
        <f t="shared" si="21"/>
        <v>5</v>
      </c>
      <c r="N387" s="84">
        <f>SUMIF('IC238-Cuoi ky'!$E:$E,'BANG THAM CHIEU (2)'!E387,'IC238-Cuoi ky'!$H:$H)</f>
        <v>5</v>
      </c>
      <c r="O387" s="83">
        <f t="shared" si="22"/>
        <v>0</v>
      </c>
      <c r="Q387" s="86">
        <f t="shared" si="23"/>
        <v>-5</v>
      </c>
      <c r="R387" s="71">
        <v>0</v>
      </c>
      <c r="S387" s="51" t="e">
        <f>VLOOKUP(E387,[1]IC238!$E$133:$I$3808,5,0)</f>
        <v>#N/A</v>
      </c>
      <c r="T387" s="40" t="e">
        <f>VLOOKUP(B387,[1]IC238!$E$133:$F$3808,2,0)</f>
        <v>#N/A</v>
      </c>
    </row>
    <row r="388" spans="1:20" x14ac:dyDescent="0.25">
      <c r="A388" s="75">
        <f t="shared" si="20"/>
        <v>385</v>
      </c>
      <c r="B388" s="101" t="s">
        <v>1297</v>
      </c>
      <c r="C388" s="88" t="s">
        <v>1232</v>
      </c>
      <c r="D388" s="99" t="s">
        <v>1591</v>
      </c>
      <c r="E388" s="101" t="s">
        <v>1297</v>
      </c>
      <c r="F388" s="89">
        <v>50000</v>
      </c>
      <c r="G388" s="90" t="s">
        <v>970</v>
      </c>
      <c r="H388" s="90" t="s">
        <v>1265</v>
      </c>
      <c r="I388" s="78" t="s">
        <v>448</v>
      </c>
      <c r="J388" s="78">
        <f>IFERROR(VLOOKUP(E388,'IC238-Dau ky'!E:H,4,0),0)</f>
        <v>2</v>
      </c>
      <c r="K388" s="82">
        <f>SUMIFS(NHAP!$H:$H,NHAP!$D:$D,'BANG THAM CHIEU (2)'!E388,NHAP!$K:$K,'BANG THAM CHIEU (2)'!$D$1)</f>
        <v>0</v>
      </c>
      <c r="L388" s="82">
        <f>SUMIFS('IC21'!$H:$H,'IC21'!$G:$G,'BANG THAM CHIEU (2)'!E388,'IC21'!$R:$R,'BANG THAM CHIEU (2)'!$D$1)</f>
        <v>0</v>
      </c>
      <c r="M388" s="83">
        <f t="shared" si="21"/>
        <v>2</v>
      </c>
      <c r="N388" s="84">
        <f>SUMIF('IC238-Cuoi ky'!$E:$E,'BANG THAM CHIEU (2)'!E388,'IC238-Cuoi ky'!$H:$H)</f>
        <v>2</v>
      </c>
      <c r="O388" s="83">
        <f t="shared" si="22"/>
        <v>0</v>
      </c>
      <c r="Q388" s="86">
        <f t="shared" si="23"/>
        <v>-2</v>
      </c>
      <c r="R388" s="71">
        <v>2</v>
      </c>
      <c r="S388" s="51">
        <f>VLOOKUP(E388,[1]IC238!$E$133:$I$3808,5,0)</f>
        <v>2</v>
      </c>
      <c r="T388" s="40" t="str">
        <f>VLOOKUP(B388,[1]IC238!$E$133:$F$3808,2,0)</f>
        <v>Dũa đũa Φ 6</v>
      </c>
    </row>
    <row r="389" spans="1:20" x14ac:dyDescent="0.25">
      <c r="A389" s="75">
        <f t="shared" ref="A389:A415" si="24">IF(C389="","",A388+1)</f>
        <v>386</v>
      </c>
      <c r="B389" s="101" t="s">
        <v>1298</v>
      </c>
      <c r="C389" s="88" t="s">
        <v>1233</v>
      </c>
      <c r="D389" s="99" t="s">
        <v>1591</v>
      </c>
      <c r="E389" s="101" t="s">
        <v>1298</v>
      </c>
      <c r="F389" s="89">
        <v>50000</v>
      </c>
      <c r="G389" s="90" t="s">
        <v>970</v>
      </c>
      <c r="H389" s="90" t="s">
        <v>1266</v>
      </c>
      <c r="I389" s="78" t="s">
        <v>448</v>
      </c>
      <c r="J389" s="78">
        <f>IFERROR(VLOOKUP(E389,'IC238-Dau ky'!E:H,4,0),0)</f>
        <v>0</v>
      </c>
      <c r="K389" s="82">
        <f>SUMIFS(NHAP!$H:$H,NHAP!$D:$D,'BANG THAM CHIEU (2)'!E389,NHAP!$K:$K,'BANG THAM CHIEU (2)'!$D$1)</f>
        <v>0</v>
      </c>
      <c r="L389" s="82">
        <f>SUMIFS('IC21'!$H:$H,'IC21'!$G:$G,'BANG THAM CHIEU (2)'!E389,'IC21'!$R:$R,'BANG THAM CHIEU (2)'!$D$1)</f>
        <v>0</v>
      </c>
      <c r="M389" s="83">
        <f t="shared" ref="M389:M417" si="25">J389+K389-L389</f>
        <v>0</v>
      </c>
      <c r="N389" s="84">
        <f>SUMIF('IC238-Cuoi ky'!$E:$E,'BANG THAM CHIEU (2)'!E389,'IC238-Cuoi ky'!$H:$H)</f>
        <v>0</v>
      </c>
      <c r="O389" s="83">
        <f t="shared" ref="O389:O417" si="26">M389-N389</f>
        <v>0</v>
      </c>
      <c r="Q389" s="86">
        <f t="shared" ref="Q389:Q417" si="27">P389-M389</f>
        <v>0</v>
      </c>
      <c r="R389" s="71">
        <v>0</v>
      </c>
      <c r="S389" s="51" t="e">
        <f>VLOOKUP(E389,[1]IC238!$E$133:$I$3808,5,0)</f>
        <v>#N/A</v>
      </c>
      <c r="T389" s="40" t="e">
        <f>VLOOKUP(B389,[1]IC238!$E$133:$F$3808,2,0)</f>
        <v>#N/A</v>
      </c>
    </row>
    <row r="390" spans="1:20" x14ac:dyDescent="0.25">
      <c r="A390" s="75">
        <f t="shared" si="24"/>
        <v>387</v>
      </c>
      <c r="B390" s="101" t="s">
        <v>1299</v>
      </c>
      <c r="C390" s="88" t="s">
        <v>2375</v>
      </c>
      <c r="D390" s="99" t="s">
        <v>1591</v>
      </c>
      <c r="E390" s="101" t="s">
        <v>1299</v>
      </c>
      <c r="F390" s="89">
        <v>50000</v>
      </c>
      <c r="G390" s="90" t="s">
        <v>970</v>
      </c>
      <c r="H390" s="90" t="s">
        <v>1267</v>
      </c>
      <c r="I390" s="78" t="s">
        <v>448</v>
      </c>
      <c r="J390" s="78">
        <f>IFERROR(VLOOKUP(E390,'IC238-Dau ky'!E:H,4,0),0)</f>
        <v>7</v>
      </c>
      <c r="K390" s="82">
        <f>SUMIFS(NHAP!$H:$H,NHAP!$D:$D,'BANG THAM CHIEU (2)'!E390,NHAP!$K:$K,'BANG THAM CHIEU (2)'!$D$1)</f>
        <v>0</v>
      </c>
      <c r="L390" s="82">
        <f>SUMIFS('IC21'!$H:$H,'IC21'!$G:$G,'BANG THAM CHIEU (2)'!E390,'IC21'!$R:$R,'BANG THAM CHIEU (2)'!$D$1)</f>
        <v>0</v>
      </c>
      <c r="M390" s="83">
        <f t="shared" si="25"/>
        <v>7</v>
      </c>
      <c r="N390" s="84">
        <f>SUMIF('IC238-Cuoi ky'!$E:$E,'BANG THAM CHIEU (2)'!E390,'IC238-Cuoi ky'!$H:$H)</f>
        <v>7</v>
      </c>
      <c r="O390" s="83">
        <f t="shared" si="26"/>
        <v>0</v>
      </c>
      <c r="Q390" s="86">
        <f t="shared" si="27"/>
        <v>-7</v>
      </c>
      <c r="R390" s="71">
        <v>7</v>
      </c>
      <c r="S390" s="51">
        <f>VLOOKUP(E390,[1]IC238!$E$133:$I$3808,5,0)</f>
        <v>7</v>
      </c>
      <c r="T390" s="40" t="str">
        <f>VLOOKUP(B390,[1]IC238!$E$133:$F$3808,2,0)</f>
        <v>Dũa tam giác Φ 8</v>
      </c>
    </row>
    <row r="391" spans="1:20" x14ac:dyDescent="0.25">
      <c r="A391" s="75">
        <f t="shared" si="24"/>
        <v>388</v>
      </c>
      <c r="B391" s="101" t="s">
        <v>1300</v>
      </c>
      <c r="C391" s="88" t="s">
        <v>1235</v>
      </c>
      <c r="D391" s="99" t="s">
        <v>1591</v>
      </c>
      <c r="E391" s="101" t="s">
        <v>1300</v>
      </c>
      <c r="F391" s="89">
        <v>50000</v>
      </c>
      <c r="G391" s="90" t="s">
        <v>970</v>
      </c>
      <c r="H391" s="90" t="s">
        <v>1268</v>
      </c>
      <c r="I391" s="78" t="s">
        <v>448</v>
      </c>
      <c r="J391" s="78">
        <f>IFERROR(VLOOKUP(E391,'IC238-Dau ky'!E:H,4,0),0)</f>
        <v>5</v>
      </c>
      <c r="K391" s="82">
        <f>SUMIFS(NHAP!$H:$H,NHAP!$D:$D,'BANG THAM CHIEU (2)'!E391,NHAP!$K:$K,'BANG THAM CHIEU (2)'!$D$1)</f>
        <v>0</v>
      </c>
      <c r="L391" s="82">
        <f>SUMIFS('IC21'!$H:$H,'IC21'!$G:$G,'BANG THAM CHIEU (2)'!E391,'IC21'!$R:$R,'BANG THAM CHIEU (2)'!$D$1)</f>
        <v>0</v>
      </c>
      <c r="M391" s="83">
        <f t="shared" si="25"/>
        <v>5</v>
      </c>
      <c r="N391" s="84">
        <f>SUMIF('IC238-Cuoi ky'!$E:$E,'BANG THAM CHIEU (2)'!E391,'IC238-Cuoi ky'!$H:$H)</f>
        <v>5</v>
      </c>
      <c r="O391" s="83">
        <f t="shared" si="26"/>
        <v>0</v>
      </c>
      <c r="Q391" s="86">
        <f t="shared" si="27"/>
        <v>-5</v>
      </c>
      <c r="R391" s="71">
        <v>5</v>
      </c>
      <c r="S391" s="51">
        <f>VLOOKUP(E391,[1]IC238!$E$133:$I$3808,5,0)</f>
        <v>5</v>
      </c>
      <c r="T391" s="40" t="str">
        <f>VLOOKUP(B391,[1]IC238!$E$133:$F$3808,2,0)</f>
        <v>Dũa tam giác Φ 9</v>
      </c>
    </row>
    <row r="392" spans="1:20" x14ac:dyDescent="0.25">
      <c r="A392" s="75">
        <f t="shared" si="24"/>
        <v>389</v>
      </c>
      <c r="B392" s="101" t="s">
        <v>1301</v>
      </c>
      <c r="C392" s="88" t="s">
        <v>1236</v>
      </c>
      <c r="D392" s="99" t="s">
        <v>1591</v>
      </c>
      <c r="E392" s="101" t="s">
        <v>1301</v>
      </c>
      <c r="F392" s="89">
        <v>20000</v>
      </c>
      <c r="G392" s="90" t="s">
        <v>970</v>
      </c>
      <c r="H392" s="90" t="s">
        <v>1269</v>
      </c>
      <c r="I392" s="78" t="s">
        <v>448</v>
      </c>
      <c r="J392" s="78">
        <f>IFERROR(VLOOKUP(E392,'IC238-Dau ky'!E:H,4,0),0)</f>
        <v>0</v>
      </c>
      <c r="K392" s="82">
        <f>SUMIFS(NHAP!$H:$H,NHAP!$D:$D,'BANG THAM CHIEU (2)'!E392,NHAP!$K:$K,'BANG THAM CHIEU (2)'!$D$1)</f>
        <v>0</v>
      </c>
      <c r="L392" s="82">
        <f>SUMIFS('IC21'!$H:$H,'IC21'!$G:$G,'BANG THAM CHIEU (2)'!E392,'IC21'!$R:$R,'BANG THAM CHIEU (2)'!$D$1)</f>
        <v>0</v>
      </c>
      <c r="M392" s="83">
        <f t="shared" si="25"/>
        <v>0</v>
      </c>
      <c r="N392" s="84">
        <f>SUMIF('IC238-Cuoi ky'!$E:$E,'BANG THAM CHIEU (2)'!E392,'IC238-Cuoi ky'!$H:$H)</f>
        <v>0</v>
      </c>
      <c r="O392" s="83">
        <f t="shared" si="26"/>
        <v>0</v>
      </c>
      <c r="Q392" s="86">
        <f t="shared" si="27"/>
        <v>0</v>
      </c>
      <c r="R392" s="71">
        <v>26</v>
      </c>
      <c r="S392" s="51">
        <f>VLOOKUP(E392,[1]IC238!$E$133:$I$3808,5,0)</f>
        <v>26</v>
      </c>
      <c r="T392" s="40" t="str">
        <f>VLOOKUP(B392,[1]IC238!$E$133:$F$3808,2,0)</f>
        <v>Mũi khoang bê tông ф 6</v>
      </c>
    </row>
    <row r="393" spans="1:20" x14ac:dyDescent="0.25">
      <c r="A393" s="75">
        <f t="shared" si="24"/>
        <v>390</v>
      </c>
      <c r="B393" s="101" t="s">
        <v>1302</v>
      </c>
      <c r="C393" s="88" t="s">
        <v>1237</v>
      </c>
      <c r="D393" s="99" t="s">
        <v>1591</v>
      </c>
      <c r="E393" s="101" t="s">
        <v>1302</v>
      </c>
      <c r="F393" s="89">
        <v>22000</v>
      </c>
      <c r="G393" s="90" t="s">
        <v>970</v>
      </c>
      <c r="H393" s="90" t="s">
        <v>1270</v>
      </c>
      <c r="I393" s="78" t="s">
        <v>448</v>
      </c>
      <c r="J393" s="78">
        <f>IFERROR(VLOOKUP(E393,'IC238-Dau ky'!E:H,4,0),0)</f>
        <v>8</v>
      </c>
      <c r="K393" s="82">
        <f>SUMIFS(NHAP!$H:$H,NHAP!$D:$D,'BANG THAM CHIEU (2)'!E393,NHAP!$K:$K,'BANG THAM CHIEU (2)'!$D$1)</f>
        <v>0</v>
      </c>
      <c r="L393" s="82">
        <f>SUMIFS('IC21'!$H:$H,'IC21'!$G:$G,'BANG THAM CHIEU (2)'!E393,'IC21'!$R:$R,'BANG THAM CHIEU (2)'!$D$1)</f>
        <v>0</v>
      </c>
      <c r="M393" s="83">
        <f t="shared" si="25"/>
        <v>8</v>
      </c>
      <c r="N393" s="84">
        <f>SUMIF('IC238-Cuoi ky'!$E:$E,'BANG THAM CHIEU (2)'!E393,'IC238-Cuoi ky'!$H:$H)</f>
        <v>8</v>
      </c>
      <c r="O393" s="83">
        <f t="shared" si="26"/>
        <v>0</v>
      </c>
      <c r="Q393" s="86">
        <f t="shared" si="27"/>
        <v>-8</v>
      </c>
      <c r="R393" s="71">
        <v>12</v>
      </c>
      <c r="S393" s="51">
        <f>VLOOKUP(E393,[1]IC238!$E$133:$I$3808,5,0)</f>
        <v>12</v>
      </c>
      <c r="T393" s="40" t="str">
        <f>VLOOKUP(B393,[1]IC238!$E$133:$F$3808,2,0)</f>
        <v>Mũi khoang bê tông ф 8</v>
      </c>
    </row>
    <row r="394" spans="1:20" x14ac:dyDescent="0.25">
      <c r="A394" s="75">
        <f t="shared" si="24"/>
        <v>391</v>
      </c>
      <c r="B394" s="101" t="s">
        <v>1303</v>
      </c>
      <c r="C394" s="88" t="s">
        <v>1238</v>
      </c>
      <c r="D394" s="99" t="s">
        <v>1591</v>
      </c>
      <c r="E394" s="101" t="s">
        <v>1303</v>
      </c>
      <c r="F394" s="89">
        <v>25000</v>
      </c>
      <c r="G394" s="90" t="s">
        <v>970</v>
      </c>
      <c r="H394" s="90" t="s">
        <v>1271</v>
      </c>
      <c r="I394" s="78" t="s">
        <v>448</v>
      </c>
      <c r="J394" s="78">
        <f>IFERROR(VLOOKUP(E394,'IC238-Dau ky'!E:H,4,0),0)</f>
        <v>4</v>
      </c>
      <c r="K394" s="82">
        <f>SUMIFS(NHAP!$H:$H,NHAP!$D:$D,'BANG THAM CHIEU (2)'!E394,NHAP!$K:$K,'BANG THAM CHIEU (2)'!$D$1)</f>
        <v>0</v>
      </c>
      <c r="L394" s="82">
        <f>SUMIFS('IC21'!$H:$H,'IC21'!$G:$G,'BANG THAM CHIEU (2)'!E394,'IC21'!$R:$R,'BANG THAM CHIEU (2)'!$D$1)</f>
        <v>0</v>
      </c>
      <c r="M394" s="83">
        <f t="shared" si="25"/>
        <v>4</v>
      </c>
      <c r="N394" s="84">
        <f>SUMIF('IC238-Cuoi ky'!$E:$E,'BANG THAM CHIEU (2)'!E394,'IC238-Cuoi ky'!$H:$H)</f>
        <v>4</v>
      </c>
      <c r="O394" s="83">
        <f t="shared" si="26"/>
        <v>0</v>
      </c>
      <c r="Q394" s="86">
        <f t="shared" si="27"/>
        <v>-4</v>
      </c>
      <c r="R394" s="71">
        <v>19</v>
      </c>
      <c r="S394" s="51">
        <f>VLOOKUP(E394,[1]IC238!$E$133:$I$3808,5,0)</f>
        <v>19</v>
      </c>
      <c r="T394" s="40" t="str">
        <f>VLOOKUP(B394,[1]IC238!$E$133:$F$3808,2,0)</f>
        <v>Mũi khoang bê tông ф 10</v>
      </c>
    </row>
    <row r="395" spans="1:20" x14ac:dyDescent="0.25">
      <c r="A395" s="75">
        <f t="shared" si="24"/>
        <v>392</v>
      </c>
      <c r="B395" s="101" t="s">
        <v>1304</v>
      </c>
      <c r="C395" s="88" t="s">
        <v>2453</v>
      </c>
      <c r="D395" s="99" t="s">
        <v>1591</v>
      </c>
      <c r="E395" s="101" t="s">
        <v>1304</v>
      </c>
      <c r="F395" s="89">
        <v>80000</v>
      </c>
      <c r="G395" s="90" t="s">
        <v>970</v>
      </c>
      <c r="H395" s="90" t="s">
        <v>1272</v>
      </c>
      <c r="I395" s="78" t="s">
        <v>448</v>
      </c>
      <c r="J395" s="78">
        <f>IFERROR(VLOOKUP(E395,'IC238-Dau ky'!E:H,4,0),0)</f>
        <v>6</v>
      </c>
      <c r="K395" s="82">
        <f>SUMIFS(NHAP!$H:$H,NHAP!$D:$D,'BANG THAM CHIEU (2)'!E395,NHAP!$K:$K,'BANG THAM CHIEU (2)'!$D$1)</f>
        <v>0</v>
      </c>
      <c r="L395" s="82">
        <f>SUMIFS('IC21'!$H:$H,'IC21'!$G:$G,'BANG THAM CHIEU (2)'!E395,'IC21'!$R:$R,'BANG THAM CHIEU (2)'!$D$1)</f>
        <v>0</v>
      </c>
      <c r="M395" s="83">
        <f t="shared" si="25"/>
        <v>6</v>
      </c>
      <c r="N395" s="84">
        <f>SUMIF('IC238-Cuoi ky'!$E:$E,'BANG THAM CHIEU (2)'!E395,'IC238-Cuoi ky'!$H:$H)</f>
        <v>6</v>
      </c>
      <c r="O395" s="83">
        <f t="shared" si="26"/>
        <v>0</v>
      </c>
      <c r="Q395" s="86">
        <f t="shared" si="27"/>
        <v>-6</v>
      </c>
      <c r="R395" s="71">
        <v>6</v>
      </c>
      <c r="S395" s="51">
        <f>VLOOKUP(E395,[1]IC238!$E$133:$I$3808,5,0)</f>
        <v>6</v>
      </c>
      <c r="T395" s="40" t="str">
        <f>VLOOKUP(B395,[1]IC238!$E$133:$F$3808,2,0)</f>
        <v>Mũi khoét lỗ hợp kim Ф 20 hiệu hiệu Đông Ngân</v>
      </c>
    </row>
    <row r="396" spans="1:20" x14ac:dyDescent="0.25">
      <c r="A396" s="75">
        <f t="shared" si="24"/>
        <v>393</v>
      </c>
      <c r="B396" s="101" t="s">
        <v>1305</v>
      </c>
      <c r="C396" s="88" t="s">
        <v>2454</v>
      </c>
      <c r="D396" s="99" t="s">
        <v>1591</v>
      </c>
      <c r="E396" s="101" t="s">
        <v>1305</v>
      </c>
      <c r="F396" s="89">
        <v>90000</v>
      </c>
      <c r="G396" s="90" t="s">
        <v>970</v>
      </c>
      <c r="H396" s="90" t="s">
        <v>1273</v>
      </c>
      <c r="I396" s="78" t="s">
        <v>448</v>
      </c>
      <c r="J396" s="78">
        <f>IFERROR(VLOOKUP(E396,'IC238-Dau ky'!E:H,4,0),0)</f>
        <v>0</v>
      </c>
      <c r="K396" s="82">
        <f>SUMIFS(NHAP!$H:$H,NHAP!$D:$D,'BANG THAM CHIEU (2)'!E396,NHAP!$K:$K,'BANG THAM CHIEU (2)'!$D$1)</f>
        <v>0</v>
      </c>
      <c r="L396" s="82">
        <f>SUMIFS('IC21'!$H:$H,'IC21'!$G:$G,'BANG THAM CHIEU (2)'!E396,'IC21'!$R:$R,'BANG THAM CHIEU (2)'!$D$1)</f>
        <v>0</v>
      </c>
      <c r="M396" s="83">
        <f t="shared" si="25"/>
        <v>0</v>
      </c>
      <c r="N396" s="84">
        <f>SUMIF('IC238-Cuoi ky'!$E:$E,'BANG THAM CHIEU (2)'!E396,'IC238-Cuoi ky'!$H:$H)</f>
        <v>0</v>
      </c>
      <c r="O396" s="83">
        <f t="shared" si="26"/>
        <v>0</v>
      </c>
      <c r="Q396" s="86">
        <f t="shared" si="27"/>
        <v>0</v>
      </c>
      <c r="R396" s="71">
        <v>3</v>
      </c>
      <c r="S396" s="51">
        <f>VLOOKUP(E396,[1]IC238!$E$133:$I$3808,5,0)</f>
        <v>3</v>
      </c>
      <c r="T396" s="40" t="str">
        <f>VLOOKUP(B396,[1]IC238!$E$133:$F$3808,2,0)</f>
        <v>Mũi khoét lố hợp kim Ф 25 hiệu hiệu Đông Ngân</v>
      </c>
    </row>
    <row r="397" spans="1:20" x14ac:dyDescent="0.25">
      <c r="A397" s="75">
        <f t="shared" si="24"/>
        <v>394</v>
      </c>
      <c r="B397" s="101" t="s">
        <v>1306</v>
      </c>
      <c r="C397" s="88" t="s">
        <v>2455</v>
      </c>
      <c r="D397" s="99" t="s">
        <v>1591</v>
      </c>
      <c r="E397" s="101" t="s">
        <v>1306</v>
      </c>
      <c r="F397" s="89">
        <v>100000</v>
      </c>
      <c r="G397" s="90" t="s">
        <v>970</v>
      </c>
      <c r="H397" s="90" t="s">
        <v>1274</v>
      </c>
      <c r="I397" s="78" t="s">
        <v>448</v>
      </c>
      <c r="J397" s="78">
        <f>IFERROR(VLOOKUP(E397,'IC238-Dau ky'!E:H,4,0),0)</f>
        <v>0</v>
      </c>
      <c r="K397" s="82">
        <f>SUMIFS(NHAP!$H:$H,NHAP!$D:$D,'BANG THAM CHIEU (2)'!E397,NHAP!$K:$K,'BANG THAM CHIEU (2)'!$D$1)</f>
        <v>0</v>
      </c>
      <c r="L397" s="82">
        <f>SUMIFS('IC21'!$H:$H,'IC21'!$G:$G,'BANG THAM CHIEU (2)'!E397,'IC21'!$R:$R,'BANG THAM CHIEU (2)'!$D$1)</f>
        <v>0</v>
      </c>
      <c r="M397" s="83">
        <f t="shared" si="25"/>
        <v>0</v>
      </c>
      <c r="N397" s="84">
        <f>SUMIF('IC238-Cuoi ky'!$E:$E,'BANG THAM CHIEU (2)'!E397,'IC238-Cuoi ky'!$H:$H)</f>
        <v>0</v>
      </c>
      <c r="O397" s="83">
        <f t="shared" si="26"/>
        <v>0</v>
      </c>
      <c r="Q397" s="86">
        <f t="shared" si="27"/>
        <v>0</v>
      </c>
      <c r="R397" s="71">
        <v>5</v>
      </c>
      <c r="S397" s="51">
        <f>VLOOKUP(E397,[1]IC238!$E$133:$I$3808,5,0)</f>
        <v>5</v>
      </c>
      <c r="T397" s="40" t="str">
        <f>VLOOKUP(B397,[1]IC238!$E$133:$F$3808,2,0)</f>
        <v>Mũi khoét lố hợp kim Ф 28 hiệu hiệu Đông Ngân</v>
      </c>
    </row>
    <row r="398" spans="1:20" x14ac:dyDescent="0.25">
      <c r="A398" s="75">
        <f t="shared" si="24"/>
        <v>395</v>
      </c>
      <c r="B398" s="101" t="s">
        <v>1307</v>
      </c>
      <c r="C398" s="88" t="s">
        <v>2488</v>
      </c>
      <c r="D398" s="99" t="s">
        <v>1591</v>
      </c>
      <c r="E398" s="101" t="s">
        <v>1307</v>
      </c>
      <c r="F398" s="89">
        <v>10000</v>
      </c>
      <c r="G398" s="90" t="s">
        <v>970</v>
      </c>
      <c r="H398" s="90" t="s">
        <v>1275</v>
      </c>
      <c r="I398" s="78" t="s">
        <v>448</v>
      </c>
      <c r="J398" s="78">
        <f>IFERROR(VLOOKUP(E398,'IC238-Dau ky'!E:H,4,0),0)</f>
        <v>0</v>
      </c>
      <c r="K398" s="82">
        <f>SUMIFS(NHAP!$H:$H,NHAP!$D:$D,'BANG THAM CHIEU (2)'!E398,NHAP!$K:$K,'BANG THAM CHIEU (2)'!$D$1)</f>
        <v>0</v>
      </c>
      <c r="L398" s="82">
        <f>SUMIFS('IC21'!$H:$H,'IC21'!$G:$G,'BANG THAM CHIEU (2)'!E398,'IC21'!$R:$R,'BANG THAM CHIEU (2)'!$D$1)</f>
        <v>0</v>
      </c>
      <c r="M398" s="83">
        <f t="shared" si="25"/>
        <v>0</v>
      </c>
      <c r="N398" s="84">
        <f>SUMIF('IC238-Cuoi ky'!$E:$E,'BANG THAM CHIEU (2)'!E398,'IC238-Cuoi ky'!$H:$H)</f>
        <v>0</v>
      </c>
      <c r="O398" s="83">
        <f t="shared" si="26"/>
        <v>0</v>
      </c>
      <c r="Q398" s="86">
        <f t="shared" si="27"/>
        <v>0</v>
      </c>
      <c r="R398" s="71">
        <v>26</v>
      </c>
      <c r="S398" s="51">
        <f>VLOOKUP(E398,[1]IC238!$E$133:$I$3808,5,0)</f>
        <v>26</v>
      </c>
      <c r="T398" s="40" t="str">
        <f>VLOOKUP(B398,[1]IC238!$E$133:$F$3808,2,0)</f>
        <v>Đầu bu lông lục giác DINOSAUR</v>
      </c>
    </row>
    <row r="399" spans="1:20" x14ac:dyDescent="0.25">
      <c r="A399" s="75">
        <f t="shared" si="24"/>
        <v>396</v>
      </c>
      <c r="B399" s="101" t="s">
        <v>1308</v>
      </c>
      <c r="C399" s="88" t="s">
        <v>1440</v>
      </c>
      <c r="D399" s="99" t="s">
        <v>1591</v>
      </c>
      <c r="E399" s="101" t="s">
        <v>1308</v>
      </c>
      <c r="F399" s="89">
        <v>10000</v>
      </c>
      <c r="G399" s="90" t="s">
        <v>970</v>
      </c>
      <c r="H399" s="90" t="s">
        <v>1276</v>
      </c>
      <c r="I399" s="78" t="s">
        <v>448</v>
      </c>
      <c r="J399" s="78">
        <f>IFERROR(VLOOKUP(E399,'IC238-Dau ky'!E:H,4,0),0)</f>
        <v>58</v>
      </c>
      <c r="K399" s="82">
        <f>SUMIFS(NHAP!$H:$H,NHAP!$D:$D,'BANG THAM CHIEU (2)'!E399,NHAP!$K:$K,'BANG THAM CHIEU (2)'!$D$1)</f>
        <v>0</v>
      </c>
      <c r="L399" s="82">
        <f>SUMIFS('IC21'!$H:$H,'IC21'!$G:$G,'BANG THAM CHIEU (2)'!E399,'IC21'!$R:$R,'BANG THAM CHIEU (2)'!$D$1)</f>
        <v>0</v>
      </c>
      <c r="M399" s="83">
        <f t="shared" si="25"/>
        <v>58</v>
      </c>
      <c r="N399" s="84">
        <f>SUMIF('IC238-Cuoi ky'!$E:$E,'BANG THAM CHIEU (2)'!E399,'IC238-Cuoi ky'!$H:$H)</f>
        <v>58</v>
      </c>
      <c r="O399" s="83">
        <f t="shared" si="26"/>
        <v>0</v>
      </c>
      <c r="Q399" s="86">
        <f t="shared" si="27"/>
        <v>-58</v>
      </c>
      <c r="R399" s="71">
        <v>8</v>
      </c>
      <c r="S399" s="51">
        <f>VLOOKUP(E399,[1]IC238!$E$133:$I$3808,5,0)</f>
        <v>8</v>
      </c>
      <c r="T399" s="40" t="str">
        <f>VLOOKUP(B399,[1]IC238!$E$133:$F$3808,2,0)</f>
        <v>Đầu bắn vít 4 chấu hiệu EERRYLION</v>
      </c>
    </row>
    <row r="400" spans="1:20" x14ac:dyDescent="0.25">
      <c r="A400" s="75">
        <f t="shared" si="24"/>
        <v>397</v>
      </c>
      <c r="B400" s="87" t="s">
        <v>1310</v>
      </c>
      <c r="C400" s="88" t="s">
        <v>1612</v>
      </c>
      <c r="D400" s="78" t="s">
        <v>1595</v>
      </c>
      <c r="E400" s="87" t="s">
        <v>1310</v>
      </c>
      <c r="F400" s="89">
        <v>2200000</v>
      </c>
      <c r="G400" s="98" t="s">
        <v>303</v>
      </c>
      <c r="H400" s="78" t="s">
        <v>1311</v>
      </c>
      <c r="I400" s="78" t="s">
        <v>448</v>
      </c>
      <c r="J400" s="78">
        <f>IFERROR(VLOOKUP(E400,'IC238-Dau ky'!E:H,4,0),0)</f>
        <v>0</v>
      </c>
      <c r="K400" s="82">
        <f>SUMIFS(NHAP!$H:$H,NHAP!$D:$D,'BANG THAM CHIEU (2)'!E400,NHAP!$K:$K,'BANG THAM CHIEU (2)'!$D$1)</f>
        <v>0</v>
      </c>
      <c r="L400" s="82">
        <f>SUMIFS('IC21'!$H:$H,'IC21'!$G:$G,'BANG THAM CHIEU (2)'!E400,'IC21'!$R:$R,'BANG THAM CHIEU (2)'!$D$1)</f>
        <v>0</v>
      </c>
      <c r="M400" s="83">
        <f t="shared" si="25"/>
        <v>0</v>
      </c>
      <c r="N400" s="84">
        <f>SUMIF('IC238-Cuoi ky'!$E:$E,'BANG THAM CHIEU (2)'!E400,'IC238-Cuoi ky'!$H:$H)</f>
        <v>0</v>
      </c>
      <c r="O400" s="83">
        <f t="shared" si="26"/>
        <v>0</v>
      </c>
      <c r="Q400" s="86">
        <f t="shared" si="27"/>
        <v>0</v>
      </c>
      <c r="R400" s="71">
        <v>1</v>
      </c>
      <c r="S400" s="51" t="e">
        <f>VLOOKUP(E400,[1]IC238!$E$133:$I$3808,5,0)</f>
        <v>#N/A</v>
      </c>
      <c r="T400" s="40" t="e">
        <f>VLOOKUP(B400,[1]IC238!$E$133:$F$3808,2,0)</f>
        <v>#N/A</v>
      </c>
    </row>
    <row r="401" spans="1:20" x14ac:dyDescent="0.25">
      <c r="A401" s="75">
        <f t="shared" si="24"/>
        <v>398</v>
      </c>
      <c r="B401" s="87" t="s">
        <v>1314</v>
      </c>
      <c r="C401" s="77" t="s">
        <v>1438</v>
      </c>
      <c r="D401" s="78" t="s">
        <v>1596</v>
      </c>
      <c r="E401" s="87" t="s">
        <v>1314</v>
      </c>
      <c r="F401" s="89">
        <v>6500</v>
      </c>
      <c r="G401" s="103" t="s">
        <v>303</v>
      </c>
      <c r="H401" s="78" t="s">
        <v>1315</v>
      </c>
      <c r="I401" s="104" t="s">
        <v>1205</v>
      </c>
      <c r="J401" s="78">
        <f>IFERROR(VLOOKUP(E401,'IC238-Dau ky'!E:H,4,0),0)</f>
        <v>5</v>
      </c>
      <c r="K401" s="84">
        <f>SUMIFS(NHAP!$H:$H,NHAP!$D:$D,'BANG THAM CHIEU (2)'!E401,NHAP!$K:$K,'BANG THAM CHIEU (2)'!$D$1)</f>
        <v>0</v>
      </c>
      <c r="L401" s="84">
        <f>SUMIFS('IC21'!$H:$H,'IC21'!$G:$G,'BANG THAM CHIEU (2)'!E401,'IC21'!$R:$R,'BANG THAM CHIEU (2)'!$D$1)</f>
        <v>0</v>
      </c>
      <c r="M401" s="83">
        <f t="shared" si="25"/>
        <v>5</v>
      </c>
      <c r="N401" s="84">
        <f>SUMIF('IC238-Cuoi ky'!$E:$E,'BANG THAM CHIEU (2)'!E401,'IC238-Cuoi ky'!$H:$H)</f>
        <v>5</v>
      </c>
      <c r="O401" s="83">
        <f t="shared" si="26"/>
        <v>0</v>
      </c>
      <c r="Q401" s="86">
        <f t="shared" si="27"/>
        <v>-5</v>
      </c>
      <c r="R401" s="71">
        <v>0</v>
      </c>
      <c r="S401" s="51" t="e">
        <f>VLOOKUP(E401,[1]IC238!$E$133:$I$3808,5,0)</f>
        <v>#N/A</v>
      </c>
      <c r="T401" s="40" t="e">
        <f>VLOOKUP(B401,[1]IC238!$E$133:$F$3808,2,0)</f>
        <v>#N/A</v>
      </c>
    </row>
    <row r="402" spans="1:20" x14ac:dyDescent="0.25">
      <c r="A402" s="75">
        <f t="shared" si="24"/>
        <v>399</v>
      </c>
      <c r="B402" s="87" t="s">
        <v>1317</v>
      </c>
      <c r="C402" s="77" t="s">
        <v>2432</v>
      </c>
      <c r="D402" s="78" t="s">
        <v>1517</v>
      </c>
      <c r="E402" s="87" t="s">
        <v>1317</v>
      </c>
      <c r="F402" s="89">
        <v>30000</v>
      </c>
      <c r="G402" s="103" t="s">
        <v>303</v>
      </c>
      <c r="H402" s="78" t="s">
        <v>1319</v>
      </c>
      <c r="I402" s="104" t="s">
        <v>1199</v>
      </c>
      <c r="J402" s="78">
        <f>IFERROR(VLOOKUP(E402,'IC238-Dau ky'!E:H,4,0),0)</f>
        <v>25</v>
      </c>
      <c r="K402" s="84">
        <f>SUMIFS(NHAP!$H:$H,NHAP!$D:$D,'BANG THAM CHIEU (2)'!E402,NHAP!$K:$K,'BANG THAM CHIEU (2)'!$D$1)</f>
        <v>0</v>
      </c>
      <c r="L402" s="84">
        <f>SUMIFS('IC21'!$H:$H,'IC21'!$G:$G,'BANG THAM CHIEU (2)'!E402,'IC21'!$R:$R,'BANG THAM CHIEU (2)'!$D$1)</f>
        <v>0</v>
      </c>
      <c r="M402" s="83">
        <f t="shared" si="25"/>
        <v>25</v>
      </c>
      <c r="N402" s="84">
        <f>SUMIF('IC238-Cuoi ky'!$E:$E,'BANG THAM CHIEU (2)'!E402,'IC238-Cuoi ky'!$H:$H)</f>
        <v>25</v>
      </c>
      <c r="O402" s="83">
        <f t="shared" si="26"/>
        <v>0</v>
      </c>
      <c r="Q402" s="86">
        <f t="shared" si="27"/>
        <v>-25</v>
      </c>
      <c r="R402" s="71">
        <v>0</v>
      </c>
      <c r="S402" s="51" t="e">
        <f>VLOOKUP(E402,[1]IC238!$E$133:$I$3808,5,0)</f>
        <v>#N/A</v>
      </c>
      <c r="T402" s="40" t="e">
        <f>VLOOKUP(B402,[1]IC238!$E$133:$F$3808,2,0)</f>
        <v>#N/A</v>
      </c>
    </row>
    <row r="403" spans="1:20" x14ac:dyDescent="0.25">
      <c r="A403" s="75">
        <f t="shared" si="24"/>
        <v>400</v>
      </c>
      <c r="B403" s="87" t="s">
        <v>1321</v>
      </c>
      <c r="C403" s="77" t="s">
        <v>1320</v>
      </c>
      <c r="D403" s="78" t="s">
        <v>1517</v>
      </c>
      <c r="E403" s="87" t="s">
        <v>1321</v>
      </c>
      <c r="F403" s="89">
        <v>14000</v>
      </c>
      <c r="G403" s="103" t="s">
        <v>304</v>
      </c>
      <c r="H403" s="78" t="s">
        <v>1322</v>
      </c>
      <c r="I403" s="104" t="s">
        <v>1206</v>
      </c>
      <c r="J403" s="78">
        <f>IFERROR(VLOOKUP(E403,'IC238-Dau ky'!E:H,4,0),0)</f>
        <v>22</v>
      </c>
      <c r="K403" s="84">
        <f>SUMIFS(NHAP!$H:$H,NHAP!$D:$D,'BANG THAM CHIEU (2)'!E403,NHAP!$K:$K,'BANG THAM CHIEU (2)'!$D$1)</f>
        <v>0</v>
      </c>
      <c r="L403" s="84">
        <f>SUMIFS('IC21'!$H:$H,'IC21'!$G:$G,'BANG THAM CHIEU (2)'!E403,'IC21'!$R:$R,'BANG THAM CHIEU (2)'!$D$1)</f>
        <v>0</v>
      </c>
      <c r="M403" s="83">
        <f t="shared" si="25"/>
        <v>22</v>
      </c>
      <c r="N403" s="84">
        <f>SUMIF('IC238-Cuoi ky'!$E:$E,'BANG THAM CHIEU (2)'!E403,'IC238-Cuoi ky'!$H:$H)</f>
        <v>22</v>
      </c>
      <c r="O403" s="83">
        <f t="shared" si="26"/>
        <v>0</v>
      </c>
      <c r="Q403" s="86">
        <f t="shared" si="27"/>
        <v>-22</v>
      </c>
      <c r="R403" s="71">
        <v>1</v>
      </c>
      <c r="S403" s="51">
        <f>VLOOKUP(E403,[1]IC238!$E$133:$I$3808,5,0)</f>
        <v>1</v>
      </c>
      <c r="T403" s="40" t="str">
        <f>VLOOKUP(B403,[1]IC238!$E$133:$F$3808,2,0)</f>
        <v>Keo 502</v>
      </c>
    </row>
    <row r="404" spans="1:20" x14ac:dyDescent="0.25">
      <c r="A404" s="75">
        <f t="shared" si="24"/>
        <v>401</v>
      </c>
      <c r="B404" s="87" t="s">
        <v>1324</v>
      </c>
      <c r="C404" s="77" t="s">
        <v>2387</v>
      </c>
      <c r="D404" s="78" t="s">
        <v>78</v>
      </c>
      <c r="E404" s="87" t="s">
        <v>1324</v>
      </c>
      <c r="F404" s="89"/>
      <c r="G404" s="103" t="s">
        <v>303</v>
      </c>
      <c r="H404" s="78" t="s">
        <v>1325</v>
      </c>
      <c r="I404" s="104" t="s">
        <v>1210</v>
      </c>
      <c r="J404" s="78">
        <f>IFERROR(VLOOKUP(E404,'IC238-Dau ky'!E:H,4,0),0)</f>
        <v>0</v>
      </c>
      <c r="K404" s="84">
        <f>SUMIFS(NHAP!$H:$H,NHAP!$D:$D,'BANG THAM CHIEU (2)'!E404,NHAP!$K:$K,'BANG THAM CHIEU (2)'!$D$1)</f>
        <v>0</v>
      </c>
      <c r="L404" s="84">
        <f>SUMIFS('IC21'!$H:$H,'IC21'!$G:$G,'BANG THAM CHIEU (2)'!E404,'IC21'!$R:$R,'BANG THAM CHIEU (2)'!$D$1)</f>
        <v>0</v>
      </c>
      <c r="M404" s="83">
        <f t="shared" si="25"/>
        <v>0</v>
      </c>
      <c r="N404" s="84">
        <f>SUMIF('IC238-Cuoi ky'!$E:$E,'BANG THAM CHIEU (2)'!E404,'IC238-Cuoi ky'!$H:$H)</f>
        <v>0</v>
      </c>
      <c r="O404" s="83">
        <f t="shared" si="26"/>
        <v>0</v>
      </c>
      <c r="Q404" s="86">
        <f t="shared" si="27"/>
        <v>0</v>
      </c>
      <c r="R404" s="71">
        <v>51</v>
      </c>
      <c r="S404" s="51">
        <f>VLOOKUP(E404,[1]IC238!$E$133:$I$3808,5,0)</f>
        <v>51</v>
      </c>
      <c r="T404" s="40" t="str">
        <f>VLOOKUP(B404,[1]IC238!$E$133:$F$3808,2,0)</f>
        <v>Ống nhựa luồn dây điện sino φ 25</v>
      </c>
    </row>
    <row r="405" spans="1:20" x14ac:dyDescent="0.25">
      <c r="A405" s="75">
        <f t="shared" si="24"/>
        <v>402</v>
      </c>
      <c r="B405" s="87" t="s">
        <v>1327</v>
      </c>
      <c r="C405" s="77" t="s">
        <v>1458</v>
      </c>
      <c r="D405" s="78" t="s">
        <v>1518</v>
      </c>
      <c r="E405" s="87" t="s">
        <v>1327</v>
      </c>
      <c r="F405" s="89">
        <v>8000</v>
      </c>
      <c r="G405" s="103" t="s">
        <v>969</v>
      </c>
      <c r="H405" s="78" t="s">
        <v>1329</v>
      </c>
      <c r="I405" s="78" t="s">
        <v>448</v>
      </c>
      <c r="J405" s="78">
        <f>IFERROR(VLOOKUP(E405,'IC238-Dau ky'!E:H,4,0),0)</f>
        <v>34</v>
      </c>
      <c r="K405" s="82">
        <f>SUMIFS(NHAP!$H:$H,NHAP!$D:$D,'BANG THAM CHIEU (2)'!E405,NHAP!$K:$K,'BANG THAM CHIEU (2)'!$D$1)</f>
        <v>0</v>
      </c>
      <c r="L405" s="82">
        <f>SUMIFS('IC21'!$H:$H,'IC21'!$G:$G,'BANG THAM CHIEU (2)'!E405,'IC21'!$R:$R,'BANG THAM CHIEU (2)'!$D$1)</f>
        <v>0</v>
      </c>
      <c r="M405" s="83">
        <f t="shared" si="25"/>
        <v>34</v>
      </c>
      <c r="N405" s="84">
        <f>SUMIF('IC238-Cuoi ky'!$E:$E,'BANG THAM CHIEU (2)'!E405,'IC238-Cuoi ky'!$H:$H)</f>
        <v>34</v>
      </c>
      <c r="O405" s="83">
        <f t="shared" si="26"/>
        <v>0</v>
      </c>
      <c r="Q405" s="86">
        <f t="shared" si="27"/>
        <v>-34</v>
      </c>
      <c r="R405" s="71">
        <v>20</v>
      </c>
      <c r="S405" s="51" t="e">
        <f>VLOOKUP(E405,[1]IC238!$E$133:$I$3808,5,0)</f>
        <v>#N/A</v>
      </c>
      <c r="T405" s="40" t="e">
        <f>VLOOKUP(B405,[1]IC238!$E$133:$F$3808,2,0)</f>
        <v>#N/A</v>
      </c>
    </row>
    <row r="406" spans="1:20" x14ac:dyDescent="0.25">
      <c r="A406" s="75">
        <f t="shared" si="24"/>
        <v>403</v>
      </c>
      <c r="B406" s="87" t="s">
        <v>1331</v>
      </c>
      <c r="C406" s="77" t="s">
        <v>1459</v>
      </c>
      <c r="D406" s="78" t="s">
        <v>1518</v>
      </c>
      <c r="E406" s="87" t="s">
        <v>1331</v>
      </c>
      <c r="F406" s="89">
        <v>187700</v>
      </c>
      <c r="G406" s="103" t="s">
        <v>304</v>
      </c>
      <c r="H406" s="78" t="s">
        <v>1333</v>
      </c>
      <c r="I406" s="78" t="s">
        <v>448</v>
      </c>
      <c r="J406" s="78">
        <f>IFERROR(VLOOKUP(E406,'IC238-Dau ky'!E:H,4,0),0)</f>
        <v>23</v>
      </c>
      <c r="K406" s="82">
        <f>SUMIFS(NHAP!$H:$H,NHAP!$D:$D,'BANG THAM CHIEU (2)'!E406,NHAP!$K:$K,'BANG THAM CHIEU (2)'!$D$1)</f>
        <v>0</v>
      </c>
      <c r="L406" s="82">
        <f>SUMIFS('IC21'!$H:$H,'IC21'!$G:$G,'BANG THAM CHIEU (2)'!E406,'IC21'!$R:$R,'BANG THAM CHIEU (2)'!$D$1)</f>
        <v>0</v>
      </c>
      <c r="M406" s="83">
        <f t="shared" si="25"/>
        <v>23</v>
      </c>
      <c r="N406" s="84">
        <f>SUMIF('IC238-Cuoi ky'!$E:$E,'BANG THAM CHIEU (2)'!E406,'IC238-Cuoi ky'!$H:$H)</f>
        <v>23</v>
      </c>
      <c r="O406" s="83">
        <f t="shared" si="26"/>
        <v>0</v>
      </c>
      <c r="Q406" s="86">
        <f t="shared" si="27"/>
        <v>-23</v>
      </c>
      <c r="R406" s="71">
        <v>11</v>
      </c>
      <c r="S406" s="51">
        <f>VLOOKUP(E406,[1]IC238!$E$133:$I$3808,5,0)</f>
        <v>11</v>
      </c>
      <c r="T406" s="40" t="str">
        <f>VLOOKUP(B406,[1]IC238!$E$133:$F$3808,2,0)</f>
        <v>Mực đồng hồ bấm giờ Ribbon ATT310 TP-10/ Model 175</v>
      </c>
    </row>
    <row r="407" spans="1:20" x14ac:dyDescent="0.25">
      <c r="A407" s="75">
        <f t="shared" si="24"/>
        <v>404</v>
      </c>
      <c r="B407" s="87" t="s">
        <v>1335</v>
      </c>
      <c r="C407" s="77" t="s">
        <v>1334</v>
      </c>
      <c r="D407" s="78" t="s">
        <v>1518</v>
      </c>
      <c r="E407" s="87" t="s">
        <v>1335</v>
      </c>
      <c r="F407" s="89">
        <v>40000</v>
      </c>
      <c r="G407" s="103" t="s">
        <v>304</v>
      </c>
      <c r="H407" s="78" t="s">
        <v>1336</v>
      </c>
      <c r="I407" s="104" t="s">
        <v>449</v>
      </c>
      <c r="J407" s="78">
        <f>IFERROR(VLOOKUP(E407,'IC238-Dau ky'!E:H,4,0),0)</f>
        <v>0</v>
      </c>
      <c r="K407" s="84">
        <f>SUMIFS(NHAP!$H:$H,NHAP!$D:$D,'BANG THAM CHIEU (2)'!E407,NHAP!$K:$K,'BANG THAM CHIEU (2)'!$D$1)</f>
        <v>0</v>
      </c>
      <c r="L407" s="84">
        <f>SUMIFS('IC21'!$H:$H,'IC21'!$G:$G,'BANG THAM CHIEU (2)'!E407,'IC21'!$R:$R,'BANG THAM CHIEU (2)'!$D$1)</f>
        <v>0</v>
      </c>
      <c r="M407" s="83">
        <f t="shared" si="25"/>
        <v>0</v>
      </c>
      <c r="N407" s="84">
        <f>SUMIF('IC238-Cuoi ky'!$E:$E,'BANG THAM CHIEU (2)'!E407,'IC238-Cuoi ky'!$H:$H)</f>
        <v>0</v>
      </c>
      <c r="O407" s="83">
        <f t="shared" si="26"/>
        <v>0</v>
      </c>
      <c r="Q407" s="86">
        <f t="shared" si="27"/>
        <v>0</v>
      </c>
      <c r="R407" s="71">
        <v>0</v>
      </c>
      <c r="S407" s="51" t="e">
        <f>VLOOKUP(E407,[1]IC238!$E$133:$I$3808,5,0)</f>
        <v>#N/A</v>
      </c>
      <c r="T407" s="40" t="e">
        <f>VLOOKUP(B407,[1]IC238!$E$133:$F$3808,2,0)</f>
        <v>#N/A</v>
      </c>
    </row>
    <row r="408" spans="1:20" x14ac:dyDescent="0.25">
      <c r="A408" s="75">
        <f t="shared" si="24"/>
        <v>405</v>
      </c>
      <c r="B408" s="87" t="s">
        <v>1338</v>
      </c>
      <c r="C408" s="77" t="s">
        <v>1437</v>
      </c>
      <c r="D408" s="78" t="s">
        <v>1517</v>
      </c>
      <c r="E408" s="87" t="s">
        <v>1338</v>
      </c>
      <c r="F408" s="89">
        <v>35000</v>
      </c>
      <c r="G408" s="103" t="s">
        <v>10</v>
      </c>
      <c r="H408" s="78" t="s">
        <v>1339</v>
      </c>
      <c r="I408" s="78" t="s">
        <v>448</v>
      </c>
      <c r="J408" s="78">
        <f>IFERROR(VLOOKUP(E408,'IC238-Dau ky'!E:H,4,0),0)</f>
        <v>25</v>
      </c>
      <c r="K408" s="82">
        <f>SUMIFS(NHAP!$H:$H,NHAP!$D:$D,'BANG THAM CHIEU (2)'!E408,NHAP!$K:$K,'BANG THAM CHIEU (2)'!$D$1)</f>
        <v>0</v>
      </c>
      <c r="L408" s="82">
        <f>SUMIFS('IC21'!$H:$H,'IC21'!$G:$G,'BANG THAM CHIEU (2)'!E408,'IC21'!$R:$R,'BANG THAM CHIEU (2)'!$D$1)</f>
        <v>0</v>
      </c>
      <c r="M408" s="83">
        <f t="shared" si="25"/>
        <v>25</v>
      </c>
      <c r="N408" s="84">
        <f>SUMIF('IC238-Cuoi ky'!$E:$E,'BANG THAM CHIEU (2)'!E408,'IC238-Cuoi ky'!$H:$H)</f>
        <v>25</v>
      </c>
      <c r="O408" s="83">
        <f t="shared" si="26"/>
        <v>0</v>
      </c>
      <c r="Q408" s="86">
        <f t="shared" si="27"/>
        <v>-25</v>
      </c>
      <c r="R408" s="71">
        <v>4</v>
      </c>
      <c r="S408" s="51">
        <f>VLOOKUP(E408,[1]IC238!$E$133:$I$3808,5,0)</f>
        <v>4</v>
      </c>
      <c r="T408" s="40" t="str">
        <f>VLOOKUP(B408,[1]IC238!$E$133:$F$3808,2,0)</f>
        <v>Lưỡi cưa sắt 24TPI/10D-12"/300MM SANDFLEX</v>
      </c>
    </row>
    <row r="409" spans="1:20" x14ac:dyDescent="0.25">
      <c r="A409" s="75">
        <f t="shared" si="24"/>
        <v>406</v>
      </c>
      <c r="B409" s="87" t="s">
        <v>1344</v>
      </c>
      <c r="C409" s="77" t="s">
        <v>2359</v>
      </c>
      <c r="D409" s="78" t="s">
        <v>1585</v>
      </c>
      <c r="E409" s="87" t="s">
        <v>1344</v>
      </c>
      <c r="F409" s="89">
        <v>30000</v>
      </c>
      <c r="G409" s="103" t="s">
        <v>969</v>
      </c>
      <c r="H409" s="78" t="s">
        <v>1347</v>
      </c>
      <c r="I409" s="78" t="s">
        <v>455</v>
      </c>
      <c r="J409" s="78">
        <f>IFERROR(VLOOKUP(E409,'IC238-Dau ky'!E:H,4,0),0)</f>
        <v>0</v>
      </c>
      <c r="K409" s="82">
        <f>SUMIFS(NHAP!$H:$H,NHAP!$D:$D,'BANG THAM CHIEU (2)'!E409,NHAP!$K:$K,'BANG THAM CHIEU (2)'!$D$1)</f>
        <v>0</v>
      </c>
      <c r="L409" s="82">
        <f>SUMIFS('IC21'!$H:$H,'IC21'!$G:$G,'BANG THAM CHIEU (2)'!E409,'IC21'!$R:$R,'BANG THAM CHIEU (2)'!$D$1)</f>
        <v>0</v>
      </c>
      <c r="M409" s="83">
        <f t="shared" si="25"/>
        <v>0</v>
      </c>
      <c r="N409" s="84">
        <f>SUMIF('IC238-Cuoi ky'!$E:$E,'BANG THAM CHIEU (2)'!E409,'IC238-Cuoi ky'!$H:$H)</f>
        <v>0</v>
      </c>
      <c r="O409" s="83">
        <f t="shared" si="26"/>
        <v>0</v>
      </c>
      <c r="Q409" s="86">
        <f t="shared" si="27"/>
        <v>0</v>
      </c>
      <c r="R409" s="71">
        <v>120</v>
      </c>
      <c r="S409" s="51" t="e">
        <f>VLOOKUP(E409,[1]IC238!$E$133:$I$3808,5,0)</f>
        <v>#N/A</v>
      </c>
      <c r="T409" s="40" t="e">
        <f>VLOOKUP(B409,[1]IC238!$E$133:$F$3808,2,0)</f>
        <v>#N/A</v>
      </c>
    </row>
    <row r="410" spans="1:20" x14ac:dyDescent="0.25">
      <c r="A410" s="75">
        <f t="shared" si="24"/>
        <v>407</v>
      </c>
      <c r="B410" s="87" t="s">
        <v>1345</v>
      </c>
      <c r="C410" s="77" t="s">
        <v>2489</v>
      </c>
      <c r="D410" s="78" t="s">
        <v>1585</v>
      </c>
      <c r="E410" s="87" t="s">
        <v>1345</v>
      </c>
      <c r="F410" s="89">
        <v>2850000</v>
      </c>
      <c r="G410" s="103" t="s">
        <v>2467</v>
      </c>
      <c r="H410" s="78" t="s">
        <v>1348</v>
      </c>
      <c r="I410" s="78" t="s">
        <v>457</v>
      </c>
      <c r="J410" s="78">
        <v>3</v>
      </c>
      <c r="K410" s="82">
        <f>SUMIFS(NHAP!$H:$H,NHAP!$D:$D,'BANG THAM CHIEU (2)'!E410,NHAP!$K:$K,'BANG THAM CHIEU (2)'!$D$1)</f>
        <v>0</v>
      </c>
      <c r="L410" s="82">
        <f>SUMIFS('IC21'!$H:$H,'IC21'!$G:$G,'BANG THAM CHIEU (2)'!E410,'IC21'!$R:$R,'BANG THAM CHIEU (2)'!$D$1)</f>
        <v>0</v>
      </c>
      <c r="M410" s="83">
        <f t="shared" si="25"/>
        <v>3</v>
      </c>
      <c r="N410" s="84">
        <f>SUMIF('IC238-Cuoi ky'!$E:$E,'BANG THAM CHIEU (2)'!E410,'IC238-Cuoi ky'!$H:$H)</f>
        <v>0</v>
      </c>
      <c r="O410" s="83">
        <f t="shared" si="26"/>
        <v>3</v>
      </c>
      <c r="Q410" s="86">
        <f t="shared" si="27"/>
        <v>-3</v>
      </c>
      <c r="R410" s="94">
        <v>0</v>
      </c>
      <c r="S410" s="51" t="e">
        <f>VLOOKUP(E410,[1]IC238!$E$133:$I$3808,5,0)</f>
        <v>#N/A</v>
      </c>
      <c r="T410" s="40" t="e">
        <f>VLOOKUP(B410,[1]IC238!$E$133:$F$3808,2,0)</f>
        <v>#N/A</v>
      </c>
    </row>
    <row r="411" spans="1:20" x14ac:dyDescent="0.25">
      <c r="A411" s="75">
        <f t="shared" si="24"/>
        <v>408</v>
      </c>
      <c r="B411" s="87" t="s">
        <v>1350</v>
      </c>
      <c r="C411" s="77" t="s">
        <v>1634</v>
      </c>
      <c r="D411" s="78" t="s">
        <v>97</v>
      </c>
      <c r="E411" s="87" t="s">
        <v>1350</v>
      </c>
      <c r="F411" s="89">
        <v>16000</v>
      </c>
      <c r="G411" s="90" t="s">
        <v>10</v>
      </c>
      <c r="H411" s="78" t="s">
        <v>1351</v>
      </c>
      <c r="I411" s="104" t="s">
        <v>1352</v>
      </c>
      <c r="J411" s="78">
        <f>IFERROR(VLOOKUP(E411,'IC238-Dau ky'!E:H,4,0),0)</f>
        <v>0</v>
      </c>
      <c r="K411" s="84">
        <f>SUMIFS(NHAP!$H:$H,NHAP!$D:$D,'BANG THAM CHIEU (2)'!E411,NHAP!$K:$K,'BANG THAM CHIEU (2)'!$D$1)</f>
        <v>0</v>
      </c>
      <c r="L411" s="84">
        <f>SUMIFS('IC21'!$H:$H,'IC21'!$G:$G,'BANG THAM CHIEU (2)'!E411,'IC21'!$R:$R,'BANG THAM CHIEU (2)'!$D$1)</f>
        <v>0</v>
      </c>
      <c r="M411" s="83">
        <f t="shared" si="25"/>
        <v>0</v>
      </c>
      <c r="N411" s="84">
        <f>SUMIF('IC238-Cuoi ky'!$E:$E,'BANG THAM CHIEU (2)'!E411,'IC238-Cuoi ky'!$H:$H)</f>
        <v>0</v>
      </c>
      <c r="O411" s="83">
        <f t="shared" si="26"/>
        <v>0</v>
      </c>
      <c r="Q411" s="86">
        <f t="shared" si="27"/>
        <v>0</v>
      </c>
      <c r="R411" s="71">
        <v>2</v>
      </c>
      <c r="S411" s="51">
        <f>VLOOKUP(E411,[1]IC238!$E$133:$I$3808,5,0)</f>
        <v>2</v>
      </c>
      <c r="T411" s="40" t="str">
        <f>VLOOKUP(B411,[1]IC238!$E$133:$F$3808,2,0)</f>
        <v>Cầu đấu ф 12</v>
      </c>
    </row>
    <row r="412" spans="1:20" x14ac:dyDescent="0.25">
      <c r="A412" s="75">
        <f t="shared" si="24"/>
        <v>409</v>
      </c>
      <c r="B412" s="87" t="s">
        <v>1354</v>
      </c>
      <c r="C412" s="77" t="s">
        <v>1353</v>
      </c>
      <c r="D412" s="78" t="s">
        <v>1598</v>
      </c>
      <c r="E412" s="87" t="s">
        <v>1354</v>
      </c>
      <c r="F412" s="89">
        <v>12000</v>
      </c>
      <c r="G412" s="90" t="s">
        <v>303</v>
      </c>
      <c r="H412" s="78" t="s">
        <v>1355</v>
      </c>
      <c r="I412" s="78" t="s">
        <v>448</v>
      </c>
      <c r="J412" s="78">
        <f>IFERROR(VLOOKUP(E412,'IC238-Dau ky'!E:H,4,0),0)</f>
        <v>156</v>
      </c>
      <c r="K412" s="82">
        <f>SUMIFS(NHAP!$H:$H,NHAP!$D:$D,'BANG THAM CHIEU (2)'!E412,NHAP!$K:$K,'BANG THAM CHIEU (2)'!$D$1)</f>
        <v>0</v>
      </c>
      <c r="L412" s="82">
        <f>SUMIFS('IC21'!$H:$H,'IC21'!$G:$G,'BANG THAM CHIEU (2)'!E412,'IC21'!$R:$R,'BANG THAM CHIEU (2)'!$D$1)</f>
        <v>0</v>
      </c>
      <c r="M412" s="83">
        <f t="shared" si="25"/>
        <v>156</v>
      </c>
      <c r="N412" s="84">
        <f>SUMIF('IC238-Cuoi ky'!$E:$E,'BANG THAM CHIEU (2)'!E412,'IC238-Cuoi ky'!$H:$H)</f>
        <v>156</v>
      </c>
      <c r="O412" s="83">
        <f t="shared" si="26"/>
        <v>0</v>
      </c>
      <c r="Q412" s="86">
        <f t="shared" si="27"/>
        <v>-156</v>
      </c>
      <c r="R412" s="71">
        <v>11</v>
      </c>
      <c r="S412" s="51">
        <f>VLOOKUP(E412,[1]IC238!$E$133:$I$3808,5,0)</f>
        <v>11</v>
      </c>
      <c r="T412" s="40" t="str">
        <f>VLOOKUP(B412,[1]IC238!$E$133:$F$3808,2,0)</f>
        <v>Bóng đèn philips 36-40w</v>
      </c>
    </row>
    <row r="413" spans="1:20" x14ac:dyDescent="0.25">
      <c r="A413" s="75">
        <f t="shared" si="24"/>
        <v>410</v>
      </c>
      <c r="B413" s="87" t="s">
        <v>1357</v>
      </c>
      <c r="C413" s="77" t="s">
        <v>1461</v>
      </c>
      <c r="D413" s="78" t="s">
        <v>1576</v>
      </c>
      <c r="E413" s="87" t="s">
        <v>1357</v>
      </c>
      <c r="F413" s="89">
        <v>80000</v>
      </c>
      <c r="G413" s="103" t="s">
        <v>968</v>
      </c>
      <c r="H413" s="78" t="s">
        <v>1358</v>
      </c>
      <c r="I413" s="78" t="s">
        <v>448</v>
      </c>
      <c r="J413" s="78">
        <f>IFERROR(VLOOKUP(E413,'IC238-Dau ky'!E:H,4,0),0)</f>
        <v>0</v>
      </c>
      <c r="K413" s="82">
        <f>SUMIFS(NHAP!$H:$H,NHAP!$D:$D,'BANG THAM CHIEU (2)'!E413,NHAP!$K:$K,'BANG THAM CHIEU (2)'!$D$1)</f>
        <v>0</v>
      </c>
      <c r="L413" s="82">
        <f>SUMIFS('IC21'!$H:$H,'IC21'!$G:$G,'BANG THAM CHIEU (2)'!E413,'IC21'!$R:$R,'BANG THAM CHIEU (2)'!$D$1)</f>
        <v>0</v>
      </c>
      <c r="M413" s="83">
        <f t="shared" si="25"/>
        <v>0</v>
      </c>
      <c r="N413" s="84">
        <f>SUMIF('IC238-Cuoi ky'!$E:$E,'BANG THAM CHIEU (2)'!E413,'IC238-Cuoi ky'!$H:$H)</f>
        <v>0</v>
      </c>
      <c r="O413" s="83">
        <f t="shared" si="26"/>
        <v>0</v>
      </c>
      <c r="Q413" s="86">
        <f t="shared" si="27"/>
        <v>0</v>
      </c>
      <c r="R413" s="71">
        <v>11</v>
      </c>
      <c r="S413" s="51">
        <f>VLOOKUP(E413,[1]IC238!$E$133:$I$3808,5,0)</f>
        <v>11</v>
      </c>
      <c r="T413" s="40" t="str">
        <f>VLOOKUP(B413,[1]IC238!$E$133:$F$3808,2,0)</f>
        <v>Bộ xả xi phông chậu rửa tay hiệu Royal</v>
      </c>
    </row>
    <row r="414" spans="1:20" x14ac:dyDescent="0.25">
      <c r="A414" s="75">
        <f t="shared" si="24"/>
        <v>411</v>
      </c>
      <c r="B414" s="87" t="s">
        <v>1363</v>
      </c>
      <c r="C414" s="77" t="s">
        <v>1494</v>
      </c>
      <c r="D414" s="78" t="s">
        <v>1533</v>
      </c>
      <c r="E414" s="87" t="s">
        <v>1363</v>
      </c>
      <c r="F414" s="89">
        <v>95000</v>
      </c>
      <c r="G414" s="103" t="s">
        <v>304</v>
      </c>
      <c r="H414" s="78" t="s">
        <v>1364</v>
      </c>
      <c r="I414" s="104" t="s">
        <v>448</v>
      </c>
      <c r="J414" s="78">
        <f>IFERROR(VLOOKUP(E414,'IC238-Dau ky'!E:H,4,0),0)</f>
        <v>7</v>
      </c>
      <c r="K414" s="84">
        <f>SUMIFS(NHAP!$H:$H,NHAP!$D:$D,'BANG THAM CHIEU (2)'!E414,NHAP!$K:$K,'BANG THAM CHIEU (2)'!$D$1)</f>
        <v>0</v>
      </c>
      <c r="L414" s="84">
        <f>SUMIFS('IC21'!$H:$H,'IC21'!$G:$G,'BANG THAM CHIEU (2)'!E414,'IC21'!$R:$R,'BANG THAM CHIEU (2)'!$D$1)</f>
        <v>0</v>
      </c>
      <c r="M414" s="83">
        <f t="shared" si="25"/>
        <v>7</v>
      </c>
      <c r="N414" s="84">
        <f>SUMIF('IC238-Cuoi ky'!$E:$E,'BANG THAM CHIEU (2)'!E414,'IC238-Cuoi ky'!$H:$H)</f>
        <v>7</v>
      </c>
      <c r="O414" s="83">
        <f t="shared" si="26"/>
        <v>0</v>
      </c>
      <c r="Q414" s="86">
        <f t="shared" si="27"/>
        <v>-7</v>
      </c>
      <c r="R414" s="71">
        <v>10</v>
      </c>
      <c r="S414" s="51">
        <f>VLOOKUP(E414,[1]IC238!$E$133:$I$3808,5,0)</f>
        <v>10</v>
      </c>
      <c r="T414" s="40" t="str">
        <f>VLOOKUP(B414,[1]IC238!$E$133:$F$3808,2,0)</f>
        <v>Ổ khóa tủ hiệu HAFELE</v>
      </c>
    </row>
    <row r="415" spans="1:20" x14ac:dyDescent="0.25">
      <c r="A415" s="75">
        <f t="shared" si="24"/>
        <v>412</v>
      </c>
      <c r="B415" s="87" t="s">
        <v>1387</v>
      </c>
      <c r="C415" s="77" t="s">
        <v>1386</v>
      </c>
      <c r="D415" s="78" t="s">
        <v>1518</v>
      </c>
      <c r="E415" s="87" t="s">
        <v>1387</v>
      </c>
      <c r="F415" s="105">
        <v>160000</v>
      </c>
      <c r="G415" s="103" t="s">
        <v>304</v>
      </c>
      <c r="H415" s="104" t="s">
        <v>1388</v>
      </c>
      <c r="I415" s="104" t="s">
        <v>448</v>
      </c>
      <c r="J415" s="78">
        <f>IFERROR(VLOOKUP(E415,'IC238-Dau ky'!E:H,4,0),0)</f>
        <v>9</v>
      </c>
      <c r="K415" s="84">
        <f>SUMIFS(NHAP!$H:$H,NHAP!$D:$D,'BANG THAM CHIEU (2)'!E415,NHAP!$K:$K,'BANG THAM CHIEU (2)'!$D$1)</f>
        <v>0</v>
      </c>
      <c r="L415" s="84">
        <f>SUMIFS('IC21'!$H:$H,'IC21'!$G:$G,'BANG THAM CHIEU (2)'!E415,'IC21'!$R:$R,'BANG THAM CHIEU (2)'!$D$1)</f>
        <v>0</v>
      </c>
      <c r="M415" s="83">
        <f t="shared" si="25"/>
        <v>9</v>
      </c>
      <c r="N415" s="84">
        <f>SUMIF('IC238-Cuoi ky'!$E:$E,'BANG THAM CHIEU (2)'!E415,'IC238-Cuoi ky'!$H:$H)</f>
        <v>9</v>
      </c>
      <c r="O415" s="83">
        <f t="shared" si="26"/>
        <v>0</v>
      </c>
      <c r="Q415" s="86">
        <f t="shared" si="27"/>
        <v>-9</v>
      </c>
      <c r="R415" s="71">
        <v>6</v>
      </c>
      <c r="S415" s="51">
        <f>VLOOKUP(E415,[1]IC238!$E$133:$I$3808,5,0)</f>
        <v>6</v>
      </c>
      <c r="T415" s="40" t="str">
        <f>VLOOKUP(B415,[1]IC238!$E$133:$F$3808,2,0)</f>
        <v>Lề cửa xưởng PB1</v>
      </c>
    </row>
    <row r="416" spans="1:20" x14ac:dyDescent="0.25">
      <c r="A416" s="75">
        <f>IF(C416="","",A415+1)</f>
        <v>413</v>
      </c>
      <c r="B416" s="87" t="s">
        <v>1395</v>
      </c>
      <c r="C416" s="77" t="s">
        <v>1516</v>
      </c>
      <c r="D416" s="78" t="s">
        <v>1530</v>
      </c>
      <c r="E416" s="87" t="s">
        <v>1395</v>
      </c>
      <c r="F416" s="105">
        <v>30000</v>
      </c>
      <c r="G416" s="90" t="s">
        <v>10</v>
      </c>
      <c r="H416" s="78" t="s">
        <v>1396</v>
      </c>
      <c r="I416" s="78" t="s">
        <v>1199</v>
      </c>
      <c r="J416" s="78">
        <f>IFERROR(VLOOKUP(E416,'IC238-Dau ky'!E:H,4,0),0)</f>
        <v>5</v>
      </c>
      <c r="K416" s="82">
        <f>SUMIFS(NHAP!$H:$H,NHAP!$D:$D,'BANG THAM CHIEU (2)'!E416,NHAP!$K:$K,'BANG THAM CHIEU (2)'!$D$1)</f>
        <v>0</v>
      </c>
      <c r="L416" s="82">
        <f>SUMIFS('IC21'!$H:$H,'IC21'!$G:$G,'BANG THAM CHIEU (2)'!E416,'IC21'!$R:$R,'BANG THAM CHIEU (2)'!$D$1)</f>
        <v>0</v>
      </c>
      <c r="M416" s="83">
        <f t="shared" si="25"/>
        <v>5</v>
      </c>
      <c r="N416" s="84">
        <f>SUMIF('IC238-Cuoi ky'!$E:$E,'BANG THAM CHIEU (2)'!E416,'IC238-Cuoi ky'!$H:$H)</f>
        <v>5</v>
      </c>
      <c r="O416" s="83">
        <f t="shared" si="26"/>
        <v>0</v>
      </c>
      <c r="Q416" s="86">
        <f t="shared" si="27"/>
        <v>-5</v>
      </c>
      <c r="R416" s="71">
        <v>12</v>
      </c>
      <c r="S416" s="51">
        <f>VLOOKUP(E416,[1]IC238!$E$133:$I$3808,5,0)</f>
        <v>12</v>
      </c>
      <c r="T416" s="40" t="str">
        <f>VLOOKUP(B416,[1]IC238!$E$133:$F$3808,2,0)</f>
        <v>Vít vặn gai trơn 4 - 6cm</v>
      </c>
    </row>
    <row r="417" spans="1:24" x14ac:dyDescent="0.25">
      <c r="A417" s="75">
        <f t="shared" ref="A417:A424" si="28">IF(C417="","",A416+1)</f>
        <v>414</v>
      </c>
      <c r="B417" s="87" t="s">
        <v>1417</v>
      </c>
      <c r="C417" s="77" t="s">
        <v>2385</v>
      </c>
      <c r="D417" s="78" t="s">
        <v>1530</v>
      </c>
      <c r="E417" s="87" t="s">
        <v>1417</v>
      </c>
      <c r="F417" s="105">
        <v>250000</v>
      </c>
      <c r="G417" s="90" t="s">
        <v>10</v>
      </c>
      <c r="H417" s="104" t="s">
        <v>1481</v>
      </c>
      <c r="I417" s="104" t="s">
        <v>1199</v>
      </c>
      <c r="J417" s="78">
        <f>IFERROR(VLOOKUP(E417,'IC238-Dau ky'!E:H,4,0),0)</f>
        <v>0</v>
      </c>
      <c r="K417" s="84">
        <f>SUMIFS(NHAP!$H:$H,NHAP!$D:$D,'BANG THAM CHIEU (2)'!E417,NHAP!$K:$K,'BANG THAM CHIEU (2)'!$D$1)</f>
        <v>0</v>
      </c>
      <c r="L417" s="84">
        <f>SUMIFS('IC21'!$H:$H,'IC21'!$G:$G,'BANG THAM CHIEU (2)'!E417,'IC21'!$R:$R,'BANG THAM CHIEU (2)'!$D$1)</f>
        <v>0</v>
      </c>
      <c r="M417" s="83">
        <f t="shared" si="25"/>
        <v>0</v>
      </c>
      <c r="N417" s="84">
        <f>SUMIF('IC238-Cuoi ky'!$E:$E,'BANG THAM CHIEU (2)'!E417,'IC238-Cuoi ky'!$H:$H)</f>
        <v>0</v>
      </c>
      <c r="O417" s="83">
        <f t="shared" si="26"/>
        <v>0</v>
      </c>
      <c r="Q417" s="86">
        <f t="shared" si="27"/>
        <v>0</v>
      </c>
      <c r="R417" s="71">
        <v>1</v>
      </c>
      <c r="S417" s="51">
        <f>VLOOKUP(E417,[1]IC238!$E$133:$I$3808,5,0)</f>
        <v>1</v>
      </c>
      <c r="T417" s="40" t="str">
        <f>VLOOKUP(B417,[1]IC238!$E$133:$F$3808,2,0)</f>
        <v>Vít bắn sắt 3cm (bì 1000 con)</v>
      </c>
      <c r="X417" s="40">
        <v>414</v>
      </c>
    </row>
    <row r="418" spans="1:24" x14ac:dyDescent="0.25">
      <c r="A418" s="75" t="str">
        <f t="shared" si="28"/>
        <v/>
      </c>
      <c r="X418" s="40">
        <v>322</v>
      </c>
    </row>
    <row r="419" spans="1:24" x14ac:dyDescent="0.25">
      <c r="A419" s="75" t="str">
        <f t="shared" si="28"/>
        <v/>
      </c>
      <c r="X419" s="40">
        <f>X417-X418</f>
        <v>92</v>
      </c>
    </row>
    <row r="420" spans="1:24" x14ac:dyDescent="0.25">
      <c r="A420" s="75" t="str">
        <f t="shared" si="28"/>
        <v/>
      </c>
    </row>
    <row r="421" spans="1:24" x14ac:dyDescent="0.25">
      <c r="A421" s="75" t="str">
        <f t="shared" si="28"/>
        <v/>
      </c>
    </row>
    <row r="422" spans="1:24" x14ac:dyDescent="0.25">
      <c r="A422" s="75" t="str">
        <f t="shared" si="28"/>
        <v/>
      </c>
      <c r="V422" s="40">
        <v>414</v>
      </c>
    </row>
    <row r="423" spans="1:24" x14ac:dyDescent="0.25">
      <c r="A423" s="75" t="str">
        <f t="shared" si="28"/>
        <v/>
      </c>
      <c r="V423" s="40">
        <v>322</v>
      </c>
    </row>
    <row r="424" spans="1:24" x14ac:dyDescent="0.25">
      <c r="A424" s="75" t="str">
        <f t="shared" si="28"/>
        <v/>
      </c>
      <c r="V424" s="40">
        <f>V422-V423</f>
        <v>92</v>
      </c>
      <c r="W424" s="40">
        <v>324</v>
      </c>
    </row>
    <row r="425" spans="1:24" x14ac:dyDescent="0.25">
      <c r="A425" s="75" t="str">
        <f>IF(C425="","",A424+1)</f>
        <v/>
      </c>
      <c r="W425" s="40">
        <v>330</v>
      </c>
    </row>
    <row r="426" spans="1:24" x14ac:dyDescent="0.25">
      <c r="W426" s="40">
        <f>W425-W424</f>
        <v>6</v>
      </c>
    </row>
    <row r="427" spans="1:24" x14ac:dyDescent="0.25">
      <c r="C427" s="106" t="s">
        <v>1636</v>
      </c>
    </row>
  </sheetData>
  <autoFilter ref="A3:T425" xr:uid="{00000000-0009-0000-0000-000000000000}"/>
  <conditionalFormatting sqref="C400">
    <cfRule type="duplicateValues" dxfId="3077" priority="121"/>
    <cfRule type="duplicateValues" dxfId="3076" priority="122"/>
    <cfRule type="duplicateValues" dxfId="3075" priority="123"/>
  </conditionalFormatting>
  <conditionalFormatting sqref="C400">
    <cfRule type="duplicateValues" dxfId="3074" priority="124" stopIfTrue="1"/>
  </conditionalFormatting>
  <conditionalFormatting sqref="H400">
    <cfRule type="duplicateValues" dxfId="3073" priority="120"/>
  </conditionalFormatting>
  <conditionalFormatting sqref="C401">
    <cfRule type="duplicateValues" dxfId="3072" priority="116"/>
    <cfRule type="duplicateValues" dxfId="3071" priority="117"/>
    <cfRule type="duplicateValues" dxfId="3070" priority="118"/>
  </conditionalFormatting>
  <conditionalFormatting sqref="C401">
    <cfRule type="duplicateValues" dxfId="3069" priority="119" stopIfTrue="1"/>
  </conditionalFormatting>
  <conditionalFormatting sqref="H401">
    <cfRule type="duplicateValues" dxfId="3068" priority="115"/>
  </conditionalFormatting>
  <conditionalFormatting sqref="C402">
    <cfRule type="duplicateValues" dxfId="3067" priority="111"/>
    <cfRule type="duplicateValues" dxfId="3066" priority="112"/>
    <cfRule type="duplicateValues" dxfId="3065" priority="113"/>
  </conditionalFormatting>
  <conditionalFormatting sqref="C402">
    <cfRule type="duplicateValues" dxfId="3064" priority="114" stopIfTrue="1"/>
  </conditionalFormatting>
  <conditionalFormatting sqref="E402:F402">
    <cfRule type="duplicateValues" dxfId="3063" priority="110" stopIfTrue="1"/>
  </conditionalFormatting>
  <conditionalFormatting sqref="C403">
    <cfRule type="duplicateValues" dxfId="3062" priority="106"/>
    <cfRule type="duplicateValues" dxfId="3061" priority="107"/>
    <cfRule type="duplicateValues" dxfId="3060" priority="108"/>
  </conditionalFormatting>
  <conditionalFormatting sqref="C403">
    <cfRule type="duplicateValues" dxfId="3059" priority="109" stopIfTrue="1"/>
  </conditionalFormatting>
  <conditionalFormatting sqref="E403:F403">
    <cfRule type="duplicateValues" dxfId="3058" priority="105" stopIfTrue="1"/>
  </conditionalFormatting>
  <conditionalFormatting sqref="H403">
    <cfRule type="duplicateValues" dxfId="3057" priority="104"/>
  </conditionalFormatting>
  <conditionalFormatting sqref="C404">
    <cfRule type="duplicateValues" dxfId="3056" priority="100"/>
    <cfRule type="duplicateValues" dxfId="3055" priority="101"/>
    <cfRule type="duplicateValues" dxfId="3054" priority="102"/>
  </conditionalFormatting>
  <conditionalFormatting sqref="C404">
    <cfRule type="duplicateValues" dxfId="3053" priority="103" stopIfTrue="1"/>
  </conditionalFormatting>
  <conditionalFormatting sqref="E404:F404">
    <cfRule type="duplicateValues" dxfId="3052" priority="99" stopIfTrue="1"/>
  </conditionalFormatting>
  <conditionalFormatting sqref="H404">
    <cfRule type="duplicateValues" dxfId="3051" priority="98"/>
  </conditionalFormatting>
  <conditionalFormatting sqref="C96:C104">
    <cfRule type="duplicateValues" dxfId="3050" priority="125" stopIfTrue="1"/>
  </conditionalFormatting>
  <conditionalFormatting sqref="C405">
    <cfRule type="duplicateValues" dxfId="3049" priority="94"/>
    <cfRule type="duplicateValues" dxfId="3048" priority="95"/>
    <cfRule type="duplicateValues" dxfId="3047" priority="96"/>
  </conditionalFormatting>
  <conditionalFormatting sqref="C405">
    <cfRule type="duplicateValues" dxfId="3046" priority="97" stopIfTrue="1"/>
  </conditionalFormatting>
  <conditionalFormatting sqref="E405:F405">
    <cfRule type="duplicateValues" dxfId="3045" priority="93" stopIfTrue="1"/>
  </conditionalFormatting>
  <conditionalFormatting sqref="H405">
    <cfRule type="duplicateValues" dxfId="3044" priority="92"/>
  </conditionalFormatting>
  <conditionalFormatting sqref="C406">
    <cfRule type="duplicateValues" dxfId="3043" priority="88"/>
    <cfRule type="duplicateValues" dxfId="3042" priority="89"/>
    <cfRule type="duplicateValues" dxfId="3041" priority="90"/>
  </conditionalFormatting>
  <conditionalFormatting sqref="C406">
    <cfRule type="duplicateValues" dxfId="3040" priority="91" stopIfTrue="1"/>
  </conditionalFormatting>
  <conditionalFormatting sqref="E406:F406">
    <cfRule type="duplicateValues" dxfId="3039" priority="87" stopIfTrue="1"/>
  </conditionalFormatting>
  <conditionalFormatting sqref="H406">
    <cfRule type="duplicateValues" dxfId="3038" priority="86"/>
  </conditionalFormatting>
  <conditionalFormatting sqref="C407">
    <cfRule type="duplicateValues" dxfId="3037" priority="82"/>
    <cfRule type="duplicateValues" dxfId="3036" priority="83"/>
    <cfRule type="duplicateValues" dxfId="3035" priority="84"/>
  </conditionalFormatting>
  <conditionalFormatting sqref="C407">
    <cfRule type="duplicateValues" dxfId="3034" priority="85" stopIfTrue="1"/>
  </conditionalFormatting>
  <conditionalFormatting sqref="E407:F407">
    <cfRule type="duplicateValues" dxfId="3033" priority="81" stopIfTrue="1"/>
  </conditionalFormatting>
  <conditionalFormatting sqref="H407">
    <cfRule type="duplicateValues" dxfId="3032" priority="80"/>
  </conditionalFormatting>
  <conditionalFormatting sqref="C408">
    <cfRule type="duplicateValues" dxfId="3031" priority="76"/>
    <cfRule type="duplicateValues" dxfId="3030" priority="77"/>
    <cfRule type="duplicateValues" dxfId="3029" priority="78"/>
  </conditionalFormatting>
  <conditionalFormatting sqref="C408">
    <cfRule type="duplicateValues" dxfId="3028" priority="79" stopIfTrue="1"/>
  </conditionalFormatting>
  <conditionalFormatting sqref="E408:F408">
    <cfRule type="duplicateValues" dxfId="3027" priority="75" stopIfTrue="1"/>
  </conditionalFormatting>
  <conditionalFormatting sqref="H408">
    <cfRule type="duplicateValues" dxfId="3026" priority="74"/>
  </conditionalFormatting>
  <conditionalFormatting sqref="C25:C56 C4:C7 C128:C136 C58:C125 C9:C21 C23">
    <cfRule type="colorScale" priority="126">
      <colorScale>
        <cfvo type="min"/>
        <cfvo type="max"/>
        <color rgb="FFFF7128"/>
        <color rgb="FFFFEF9C"/>
      </colorScale>
    </cfRule>
  </conditionalFormatting>
  <conditionalFormatting sqref="C25:C56 C4:C7 C128:C136 C58:C125 C9:C21 C23">
    <cfRule type="duplicateValues" dxfId="3025" priority="127"/>
  </conditionalFormatting>
  <conditionalFormatting sqref="C25:C56 C128:C136 C58:C125 C4:C7 C9:C21 C23">
    <cfRule type="duplicateValues" dxfId="3024" priority="128"/>
  </conditionalFormatting>
  <conditionalFormatting sqref="C25:C56 C4:C7 C128:C136 C58:C125 C9:C21 C23">
    <cfRule type="duplicateValues" dxfId="3023" priority="129"/>
    <cfRule type="duplicateValues" priority="130"/>
  </conditionalFormatting>
  <conditionalFormatting sqref="C410">
    <cfRule type="duplicateValues" dxfId="3022" priority="70"/>
    <cfRule type="duplicateValues" dxfId="3021" priority="71"/>
    <cfRule type="duplicateValues" dxfId="3020" priority="72"/>
  </conditionalFormatting>
  <conditionalFormatting sqref="C410">
    <cfRule type="duplicateValues" dxfId="3019" priority="73" stopIfTrue="1"/>
  </conditionalFormatting>
  <conditionalFormatting sqref="E409:F410">
    <cfRule type="duplicateValues" dxfId="3018" priority="69" stopIfTrue="1"/>
  </conditionalFormatting>
  <conditionalFormatting sqref="H409:H410">
    <cfRule type="duplicateValues" dxfId="3017" priority="68"/>
  </conditionalFormatting>
  <conditionalFormatting sqref="C24">
    <cfRule type="duplicateValues" dxfId="3016" priority="64"/>
  </conditionalFormatting>
  <conditionalFormatting sqref="C24">
    <cfRule type="duplicateValues" dxfId="3015" priority="65"/>
  </conditionalFormatting>
  <conditionalFormatting sqref="C24">
    <cfRule type="duplicateValues" dxfId="3014" priority="66"/>
    <cfRule type="duplicateValues" priority="67"/>
  </conditionalFormatting>
  <conditionalFormatting sqref="C411">
    <cfRule type="duplicateValues" dxfId="3013" priority="60"/>
    <cfRule type="duplicateValues" dxfId="3012" priority="61"/>
    <cfRule type="duplicateValues" dxfId="3011" priority="62"/>
  </conditionalFormatting>
  <conditionalFormatting sqref="C411">
    <cfRule type="duplicateValues" dxfId="3010" priority="63" stopIfTrue="1"/>
  </conditionalFormatting>
  <conditionalFormatting sqref="E411:F411">
    <cfRule type="duplicateValues" dxfId="3009" priority="59" stopIfTrue="1"/>
  </conditionalFormatting>
  <conditionalFormatting sqref="H411">
    <cfRule type="duplicateValues" dxfId="3008" priority="58"/>
  </conditionalFormatting>
  <conditionalFormatting sqref="C412">
    <cfRule type="duplicateValues" dxfId="3007" priority="54"/>
    <cfRule type="duplicateValues" dxfId="3006" priority="55"/>
    <cfRule type="duplicateValues" dxfId="3005" priority="56"/>
  </conditionalFormatting>
  <conditionalFormatting sqref="C412">
    <cfRule type="duplicateValues" dxfId="3004" priority="57" stopIfTrue="1"/>
  </conditionalFormatting>
  <conditionalFormatting sqref="E412:F412">
    <cfRule type="duplicateValues" dxfId="3003" priority="53" stopIfTrue="1"/>
  </conditionalFormatting>
  <conditionalFormatting sqref="H412">
    <cfRule type="duplicateValues" dxfId="3002" priority="52"/>
  </conditionalFormatting>
  <conditionalFormatting sqref="C413">
    <cfRule type="duplicateValues" dxfId="3001" priority="48"/>
    <cfRule type="duplicateValues" dxfId="3000" priority="49"/>
    <cfRule type="duplicateValues" dxfId="2999" priority="50"/>
  </conditionalFormatting>
  <conditionalFormatting sqref="C413">
    <cfRule type="duplicateValues" dxfId="2998" priority="51" stopIfTrue="1"/>
  </conditionalFormatting>
  <conditionalFormatting sqref="E413:F413">
    <cfRule type="duplicateValues" dxfId="2997" priority="47" stopIfTrue="1"/>
  </conditionalFormatting>
  <conditionalFormatting sqref="C414:C415">
    <cfRule type="duplicateValues" dxfId="2996" priority="43"/>
    <cfRule type="duplicateValues" dxfId="2995" priority="44"/>
    <cfRule type="duplicateValues" dxfId="2994" priority="45"/>
  </conditionalFormatting>
  <conditionalFormatting sqref="C414:C415">
    <cfRule type="duplicateValues" dxfId="2993" priority="46" stopIfTrue="1"/>
  </conditionalFormatting>
  <conditionalFormatting sqref="E414:F414">
    <cfRule type="duplicateValues" dxfId="2992" priority="42" stopIfTrue="1"/>
  </conditionalFormatting>
  <conditionalFormatting sqref="H414">
    <cfRule type="duplicateValues" dxfId="2991" priority="41"/>
  </conditionalFormatting>
  <conditionalFormatting sqref="C416">
    <cfRule type="duplicateValues" dxfId="2990" priority="38"/>
    <cfRule type="duplicateValues" dxfId="2989" priority="39"/>
    <cfRule type="duplicateValues" dxfId="2988" priority="40"/>
  </conditionalFormatting>
  <conditionalFormatting sqref="C416">
    <cfRule type="duplicateValues" dxfId="2987" priority="37" stopIfTrue="1"/>
  </conditionalFormatting>
  <conditionalFormatting sqref="C8">
    <cfRule type="colorScale" priority="32">
      <colorScale>
        <cfvo type="min"/>
        <cfvo type="max"/>
        <color rgb="FFFF7128"/>
        <color rgb="FFFFEF9C"/>
      </colorScale>
    </cfRule>
  </conditionalFormatting>
  <conditionalFormatting sqref="C8">
    <cfRule type="duplicateValues" dxfId="2986" priority="33"/>
  </conditionalFormatting>
  <conditionalFormatting sqref="C8">
    <cfRule type="duplicateValues" dxfId="2985" priority="34"/>
  </conditionalFormatting>
  <conditionalFormatting sqref="C8">
    <cfRule type="duplicateValues" dxfId="2984" priority="35"/>
    <cfRule type="duplicateValues" priority="36"/>
  </conditionalFormatting>
  <conditionalFormatting sqref="C22">
    <cfRule type="duplicateValues" dxfId="2983" priority="28"/>
    <cfRule type="duplicateValues" dxfId="2982" priority="29"/>
    <cfRule type="duplicateValues" dxfId="2981" priority="30"/>
  </conditionalFormatting>
  <conditionalFormatting sqref="C22">
    <cfRule type="duplicateValues" dxfId="2980" priority="31" stopIfTrue="1"/>
  </conditionalFormatting>
  <conditionalFormatting sqref="D155 D203 D327">
    <cfRule type="colorScale" priority="23">
      <colorScale>
        <cfvo type="min"/>
        <cfvo type="max"/>
        <color rgb="FFFF7128"/>
        <color rgb="FFFFEF9C"/>
      </colorScale>
    </cfRule>
  </conditionalFormatting>
  <conditionalFormatting sqref="D155 D203 D327">
    <cfRule type="duplicateValues" dxfId="2979" priority="24"/>
  </conditionalFormatting>
  <conditionalFormatting sqref="D155 D203 D327">
    <cfRule type="duplicateValues" dxfId="2978" priority="25"/>
  </conditionalFormatting>
  <conditionalFormatting sqref="D155 D203 D327">
    <cfRule type="duplicateValues" dxfId="2977" priority="26"/>
    <cfRule type="duplicateValues" priority="27"/>
  </conditionalFormatting>
  <conditionalFormatting sqref="D3">
    <cfRule type="containsText" dxfId="2976" priority="22" stopIfTrue="1" operator="containsText" text="PD">
      <formula>NOT(ISERROR(SEARCH("PD",D3)))</formula>
    </cfRule>
  </conditionalFormatting>
  <conditionalFormatting sqref="C210">
    <cfRule type="duplicateValues" dxfId="2975" priority="18"/>
    <cfRule type="duplicateValues" dxfId="2974" priority="19"/>
    <cfRule type="duplicateValues" dxfId="2973" priority="20"/>
  </conditionalFormatting>
  <conditionalFormatting sqref="C210">
    <cfRule type="duplicateValues" dxfId="2972" priority="21" stopIfTrue="1"/>
  </conditionalFormatting>
  <conditionalFormatting sqref="B402">
    <cfRule type="duplicateValues" dxfId="2971" priority="17" stopIfTrue="1"/>
  </conditionalFormatting>
  <conditionalFormatting sqref="B403">
    <cfRule type="duplicateValues" dxfId="2970" priority="16" stopIfTrue="1"/>
  </conditionalFormatting>
  <conditionalFormatting sqref="B404">
    <cfRule type="duplicateValues" dxfId="2969" priority="15" stopIfTrue="1"/>
  </conditionalFormatting>
  <conditionalFormatting sqref="B405">
    <cfRule type="duplicateValues" dxfId="2968" priority="14" stopIfTrue="1"/>
  </conditionalFormatting>
  <conditionalFormatting sqref="B406">
    <cfRule type="duplicateValues" dxfId="2967" priority="13" stopIfTrue="1"/>
  </conditionalFormatting>
  <conditionalFormatting sqref="B407">
    <cfRule type="duplicateValues" dxfId="2966" priority="12" stopIfTrue="1"/>
  </conditionalFormatting>
  <conditionalFormatting sqref="B408">
    <cfRule type="duplicateValues" dxfId="2965" priority="11" stopIfTrue="1"/>
  </conditionalFormatting>
  <conditionalFormatting sqref="B409:B410">
    <cfRule type="duplicateValues" dxfId="2964" priority="10" stopIfTrue="1"/>
  </conditionalFormatting>
  <conditionalFormatting sqref="B411">
    <cfRule type="duplicateValues" dxfId="2963" priority="9" stopIfTrue="1"/>
  </conditionalFormatting>
  <conditionalFormatting sqref="B412">
    <cfRule type="duplicateValues" dxfId="2962" priority="8" stopIfTrue="1"/>
  </conditionalFormatting>
  <conditionalFormatting sqref="B413">
    <cfRule type="duplicateValues" dxfId="2961" priority="7" stopIfTrue="1"/>
  </conditionalFormatting>
  <conditionalFormatting sqref="B414">
    <cfRule type="duplicateValues" dxfId="2960" priority="6" stopIfTrue="1"/>
  </conditionalFormatting>
  <conditionalFormatting sqref="C409">
    <cfRule type="colorScale" priority="1">
      <colorScale>
        <cfvo type="min"/>
        <cfvo type="max"/>
        <color rgb="FFFF7128"/>
        <color rgb="FFFFEF9C"/>
      </colorScale>
    </cfRule>
  </conditionalFormatting>
  <conditionalFormatting sqref="C409">
    <cfRule type="duplicateValues" dxfId="2959" priority="2"/>
  </conditionalFormatting>
  <conditionalFormatting sqref="C409">
    <cfRule type="duplicateValues" dxfId="2958" priority="3"/>
  </conditionalFormatting>
  <conditionalFormatting sqref="C409">
    <cfRule type="duplicateValues" dxfId="2957" priority="4"/>
    <cfRule type="duplicateValues" priority="5"/>
  </conditionalFormatting>
  <pageMargins left="0.7" right="0.7" top="0.24" bottom="0.17" header="0.3" footer="0.3"/>
  <pageSetup paperSize="9" pageOrder="overThenDown" orientation="portrait" cellComments="atEnd" r:id="rId1"/>
  <headerFooter differentOddEven="1" scaleWithDoc="0"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158"/>
  <sheetViews>
    <sheetView workbookViewId="0">
      <selection sqref="A1:J158"/>
    </sheetView>
  </sheetViews>
  <sheetFormatPr defaultRowHeight="15" x14ac:dyDescent="0.25"/>
  <cols>
    <col min="1" max="1" width="50.140625" customWidth="1"/>
    <col min="2" max="2" width="15" customWidth="1"/>
    <col min="3" max="3" width="61.140625" customWidth="1"/>
    <col min="4" max="4" width="20.5703125" customWidth="1"/>
    <col min="5" max="5" width="28.42578125" customWidth="1"/>
    <col min="6" max="6" width="11.85546875" customWidth="1"/>
    <col min="7" max="7" width="64.85546875" customWidth="1"/>
    <col min="10" max="10" width="14.28515625" style="158" bestFit="1" customWidth="1"/>
  </cols>
  <sheetData>
    <row r="1" spans="1:7" ht="78" x14ac:dyDescent="0.25">
      <c r="A1" t="s">
        <v>443</v>
      </c>
      <c r="B1" t="s">
        <v>444</v>
      </c>
      <c r="C1" s="386" t="s">
        <v>6093</v>
      </c>
      <c r="D1" s="386" t="s">
        <v>444</v>
      </c>
      <c r="E1" s="386" t="s">
        <v>445</v>
      </c>
      <c r="F1" s="14" t="s">
        <v>8568</v>
      </c>
    </row>
    <row r="2" spans="1:7" ht="18.75" hidden="1" x14ac:dyDescent="0.3">
      <c r="A2" t="s">
        <v>257</v>
      </c>
      <c r="B2" t="s">
        <v>1596</v>
      </c>
      <c r="C2" s="302" t="s">
        <v>6767</v>
      </c>
      <c r="D2" s="303" t="s">
        <v>2564</v>
      </c>
      <c r="E2" s="303">
        <v>51035044</v>
      </c>
      <c r="F2" s="14">
        <v>1</v>
      </c>
    </row>
    <row r="3" spans="1:7" ht="18.75" hidden="1" x14ac:dyDescent="0.3">
      <c r="A3" t="s">
        <v>1640</v>
      </c>
      <c r="B3" t="s">
        <v>1596</v>
      </c>
      <c r="C3" s="302" t="s">
        <v>6769</v>
      </c>
      <c r="D3" s="303" t="s">
        <v>2564</v>
      </c>
      <c r="E3" s="303">
        <v>50464801</v>
      </c>
      <c r="F3" s="14">
        <v>1</v>
      </c>
    </row>
    <row r="4" spans="1:7" ht="18.75" hidden="1" x14ac:dyDescent="0.3">
      <c r="A4" s="55" t="s">
        <v>1427</v>
      </c>
      <c r="B4" s="55" t="s">
        <v>1556</v>
      </c>
      <c r="C4" s="302" t="s">
        <v>6335</v>
      </c>
      <c r="D4" s="303" t="s">
        <v>2564</v>
      </c>
      <c r="E4" s="303">
        <v>51076188</v>
      </c>
      <c r="F4" s="14">
        <v>1</v>
      </c>
    </row>
    <row r="5" spans="1:7" ht="18.75" hidden="1" x14ac:dyDescent="0.3">
      <c r="A5" t="s">
        <v>14</v>
      </c>
      <c r="B5" t="s">
        <v>78</v>
      </c>
      <c r="C5" s="304">
        <v>28526100</v>
      </c>
      <c r="D5" s="303" t="s">
        <v>2564</v>
      </c>
      <c r="E5" s="303">
        <v>28526100</v>
      </c>
      <c r="F5" s="14">
        <v>1</v>
      </c>
    </row>
    <row r="6" spans="1:7" ht="18.75" hidden="1" x14ac:dyDescent="0.3">
      <c r="A6" s="55" t="s">
        <v>1483</v>
      </c>
      <c r="B6" s="55" t="s">
        <v>1556</v>
      </c>
      <c r="C6" s="302" t="s">
        <v>7096</v>
      </c>
      <c r="D6" s="303" t="s">
        <v>2564</v>
      </c>
      <c r="E6" s="303">
        <v>50250456</v>
      </c>
      <c r="F6" s="14">
        <v>1</v>
      </c>
    </row>
    <row r="7" spans="1:7" ht="18.75" hidden="1" x14ac:dyDescent="0.3">
      <c r="A7" s="55" t="s">
        <v>261</v>
      </c>
      <c r="B7" s="55" t="s">
        <v>1556</v>
      </c>
      <c r="C7" s="302" t="s">
        <v>7097</v>
      </c>
      <c r="D7" s="303" t="s">
        <v>2564</v>
      </c>
      <c r="E7" s="303">
        <v>26905110</v>
      </c>
      <c r="F7" s="14">
        <v>1</v>
      </c>
    </row>
    <row r="8" spans="1:7" ht="18.75" hidden="1" x14ac:dyDescent="0.3">
      <c r="A8" s="55" t="s">
        <v>2354</v>
      </c>
      <c r="B8" s="55" t="s">
        <v>1557</v>
      </c>
      <c r="C8" s="302" t="s">
        <v>7098</v>
      </c>
      <c r="D8" s="303" t="s">
        <v>2564</v>
      </c>
      <c r="E8" s="303">
        <v>51097550</v>
      </c>
      <c r="F8" s="14">
        <v>1</v>
      </c>
    </row>
    <row r="9" spans="1:7" ht="18.75" hidden="1" x14ac:dyDescent="0.3">
      <c r="A9" s="55" t="s">
        <v>2382</v>
      </c>
      <c r="B9" s="55" t="s">
        <v>78</v>
      </c>
      <c r="C9" s="302" t="s">
        <v>7099</v>
      </c>
      <c r="D9" s="303" t="s">
        <v>2564</v>
      </c>
      <c r="E9" s="303">
        <v>28528520</v>
      </c>
      <c r="F9" s="14">
        <v>1</v>
      </c>
    </row>
    <row r="10" spans="1:7" ht="18.75" hidden="1" x14ac:dyDescent="0.3">
      <c r="A10" t="s">
        <v>2140</v>
      </c>
      <c r="B10" t="s">
        <v>1592</v>
      </c>
      <c r="C10" s="302" t="s">
        <v>7100</v>
      </c>
      <c r="D10" s="303" t="s">
        <v>2564</v>
      </c>
      <c r="E10" s="303">
        <v>50424639</v>
      </c>
      <c r="F10" s="14">
        <v>1</v>
      </c>
    </row>
    <row r="11" spans="1:7" ht="18.75" hidden="1" x14ac:dyDescent="0.3">
      <c r="A11" t="s">
        <v>1499</v>
      </c>
      <c r="B11" t="s">
        <v>1593</v>
      </c>
      <c r="C11" s="304">
        <v>51470075</v>
      </c>
      <c r="D11" s="303" t="s">
        <v>2564</v>
      </c>
      <c r="E11" s="303">
        <v>51470075</v>
      </c>
      <c r="F11" s="14">
        <v>1</v>
      </c>
    </row>
    <row r="12" spans="1:7" ht="18.75" hidden="1" x14ac:dyDescent="0.3">
      <c r="A12" t="s">
        <v>2459</v>
      </c>
      <c r="B12" t="s">
        <v>1594</v>
      </c>
      <c r="C12" s="304">
        <v>1052229</v>
      </c>
      <c r="D12" s="303" t="s">
        <v>2564</v>
      </c>
      <c r="E12" s="303">
        <v>1052229</v>
      </c>
      <c r="F12" s="14">
        <v>1</v>
      </c>
    </row>
    <row r="13" spans="1:7" ht="18.75" hidden="1" x14ac:dyDescent="0.3">
      <c r="A13" t="s">
        <v>2151</v>
      </c>
      <c r="B13" t="s">
        <v>1594</v>
      </c>
      <c r="C13" s="302" t="s">
        <v>7101</v>
      </c>
      <c r="D13" s="303" t="s">
        <v>2564</v>
      </c>
      <c r="E13" s="303">
        <v>62052</v>
      </c>
      <c r="F13" s="14">
        <v>1</v>
      </c>
    </row>
    <row r="14" spans="1:7" ht="18.75" hidden="1" x14ac:dyDescent="0.3">
      <c r="A14" t="s">
        <v>2152</v>
      </c>
      <c r="B14" t="s">
        <v>1594</v>
      </c>
      <c r="C14" s="302" t="s">
        <v>7102</v>
      </c>
      <c r="D14" s="303" t="s">
        <v>2564</v>
      </c>
      <c r="E14" s="303">
        <v>50250779</v>
      </c>
      <c r="F14" s="14">
        <v>1</v>
      </c>
      <c r="G14" s="158">
        <v>5000</v>
      </c>
    </row>
    <row r="15" spans="1:7" ht="18.75" hidden="1" x14ac:dyDescent="0.3">
      <c r="A15" t="s">
        <v>2153</v>
      </c>
      <c r="B15" t="s">
        <v>1594</v>
      </c>
      <c r="C15" s="302" t="s">
        <v>7450</v>
      </c>
      <c r="D15" s="303" t="s">
        <v>2564</v>
      </c>
      <c r="E15" s="303">
        <v>50143637</v>
      </c>
      <c r="F15" s="14">
        <v>1</v>
      </c>
      <c r="G15" s="158">
        <v>52575</v>
      </c>
    </row>
    <row r="16" spans="1:7" ht="18.75" hidden="1" x14ac:dyDescent="0.3">
      <c r="A16" t="s">
        <v>1446</v>
      </c>
      <c r="B16" t="s">
        <v>1593</v>
      </c>
      <c r="C16" s="302" t="s">
        <v>7451</v>
      </c>
      <c r="D16" s="303" t="s">
        <v>2564</v>
      </c>
      <c r="E16" s="303">
        <v>51296863</v>
      </c>
      <c r="F16" s="14">
        <v>1</v>
      </c>
      <c r="G16" s="158"/>
    </row>
    <row r="17" spans="1:10" ht="18.75" hidden="1" x14ac:dyDescent="0.3">
      <c r="A17" t="s">
        <v>2463</v>
      </c>
      <c r="B17" t="s">
        <v>1592</v>
      </c>
      <c r="C17" s="302" t="s">
        <v>7470</v>
      </c>
      <c r="D17" s="303" t="s">
        <v>2564</v>
      </c>
      <c r="E17" s="303">
        <v>50448056</v>
      </c>
      <c r="F17" s="14">
        <v>1</v>
      </c>
      <c r="G17" s="158"/>
    </row>
    <row r="18" spans="1:10" ht="18.75" hidden="1" x14ac:dyDescent="0.3">
      <c r="A18" t="s">
        <v>1608</v>
      </c>
      <c r="B18" t="s">
        <v>1548</v>
      </c>
      <c r="C18" s="302" t="s">
        <v>7454</v>
      </c>
      <c r="D18" s="303" t="s">
        <v>2564</v>
      </c>
      <c r="E18" s="303">
        <v>51225768</v>
      </c>
      <c r="F18" s="14">
        <v>1</v>
      </c>
    </row>
    <row r="19" spans="1:10" ht="18.75" hidden="1" x14ac:dyDescent="0.3">
      <c r="A19" s="55" t="s">
        <v>2137</v>
      </c>
      <c r="B19" s="55" t="s">
        <v>78</v>
      </c>
      <c r="C19" s="302" t="s">
        <v>7455</v>
      </c>
      <c r="D19" s="303" t="s">
        <v>2564</v>
      </c>
      <c r="E19" s="303">
        <v>52040184</v>
      </c>
      <c r="F19" s="14">
        <v>1</v>
      </c>
    </row>
    <row r="20" spans="1:10" ht="18.75" hidden="1" x14ac:dyDescent="0.3">
      <c r="A20" t="s">
        <v>2460</v>
      </c>
      <c r="B20" t="s">
        <v>1594</v>
      </c>
      <c r="C20" s="302" t="s">
        <v>7456</v>
      </c>
      <c r="D20" s="303" t="s">
        <v>2564</v>
      </c>
      <c r="E20" s="303">
        <v>5049464</v>
      </c>
      <c r="F20" s="14">
        <v>1</v>
      </c>
      <c r="J20" s="158">
        <v>28890401</v>
      </c>
    </row>
    <row r="21" spans="1:10" ht="18.75" hidden="1" x14ac:dyDescent="0.3">
      <c r="A21" t="s">
        <v>1468</v>
      </c>
      <c r="B21" t="s">
        <v>1593</v>
      </c>
      <c r="C21" s="302" t="s">
        <v>7457</v>
      </c>
      <c r="D21" s="303" t="s">
        <v>2564</v>
      </c>
      <c r="E21" s="303">
        <v>51023678</v>
      </c>
      <c r="F21" s="14">
        <v>1</v>
      </c>
      <c r="J21" s="158">
        <v>31077324</v>
      </c>
    </row>
    <row r="22" spans="1:10" ht="18.75" hidden="1" x14ac:dyDescent="0.3">
      <c r="A22" s="55" t="s">
        <v>1484</v>
      </c>
      <c r="B22" s="55" t="s">
        <v>1556</v>
      </c>
      <c r="C22" s="302" t="s">
        <v>7458</v>
      </c>
      <c r="D22" s="303" t="s">
        <v>2564</v>
      </c>
      <c r="E22" s="303">
        <v>50431038</v>
      </c>
      <c r="F22" s="14">
        <v>1</v>
      </c>
      <c r="J22" s="158">
        <f>J20+J21</f>
        <v>59967725</v>
      </c>
    </row>
    <row r="23" spans="1:10" ht="18.75" hidden="1" x14ac:dyDescent="0.3">
      <c r="A23" s="55" t="s">
        <v>1485</v>
      </c>
      <c r="B23" s="55" t="s">
        <v>1556</v>
      </c>
      <c r="C23" s="302" t="s">
        <v>7459</v>
      </c>
      <c r="D23" s="303" t="s">
        <v>2564</v>
      </c>
      <c r="E23" s="303">
        <v>52022158</v>
      </c>
      <c r="F23" s="14">
        <v>1</v>
      </c>
    </row>
    <row r="24" spans="1:10" ht="18.75" hidden="1" x14ac:dyDescent="0.3">
      <c r="A24" t="s">
        <v>1433</v>
      </c>
      <c r="B24" t="s">
        <v>78</v>
      </c>
      <c r="C24" s="302" t="s">
        <v>7461</v>
      </c>
      <c r="D24" s="303" t="s">
        <v>2564</v>
      </c>
      <c r="E24" s="303">
        <v>50039141</v>
      </c>
      <c r="F24" s="14">
        <v>1</v>
      </c>
    </row>
    <row r="25" spans="1:10" ht="18.75" hidden="1" x14ac:dyDescent="0.3">
      <c r="A25" t="s">
        <v>2461</v>
      </c>
      <c r="B25" t="s">
        <v>78</v>
      </c>
      <c r="C25" s="302" t="s">
        <v>7462</v>
      </c>
      <c r="D25" s="303" t="s">
        <v>2564</v>
      </c>
      <c r="E25" s="303">
        <v>51094623</v>
      </c>
      <c r="F25" s="14">
        <v>1</v>
      </c>
    </row>
    <row r="26" spans="1:10" ht="18.75" hidden="1" x14ac:dyDescent="0.3">
      <c r="A26" t="s">
        <v>2353</v>
      </c>
      <c r="B26" t="s">
        <v>1547</v>
      </c>
      <c r="C26" s="302" t="s">
        <v>7463</v>
      </c>
      <c r="D26" s="303" t="s">
        <v>2564</v>
      </c>
      <c r="E26" s="303">
        <v>50250775</v>
      </c>
      <c r="F26" s="14">
        <v>1</v>
      </c>
    </row>
    <row r="27" spans="1:10" ht="18.75" x14ac:dyDescent="0.3">
      <c r="A27" s="55" t="s">
        <v>15</v>
      </c>
      <c r="B27" s="55" t="s">
        <v>1563</v>
      </c>
      <c r="C27" s="302" t="s">
        <v>7464</v>
      </c>
      <c r="D27" s="303" t="s">
        <v>2564</v>
      </c>
      <c r="E27" s="303">
        <v>5052813</v>
      </c>
      <c r="F27" s="14">
        <v>1</v>
      </c>
    </row>
    <row r="28" spans="1:10" ht="18.75" hidden="1" x14ac:dyDescent="0.3">
      <c r="A28" t="s">
        <v>2433</v>
      </c>
      <c r="B28" t="s">
        <v>1595</v>
      </c>
      <c r="C28" s="302" t="s">
        <v>6320</v>
      </c>
      <c r="D28" s="303" t="s">
        <v>889</v>
      </c>
      <c r="E28" s="303" t="s">
        <v>6361</v>
      </c>
      <c r="F28" s="14">
        <v>2</v>
      </c>
    </row>
    <row r="29" spans="1:10" ht="18.75" hidden="1" x14ac:dyDescent="0.3">
      <c r="A29" t="s">
        <v>1609</v>
      </c>
      <c r="B29" t="s">
        <v>1548</v>
      </c>
      <c r="C29" s="302" t="s">
        <v>6325</v>
      </c>
      <c r="D29" s="303" t="s">
        <v>889</v>
      </c>
      <c r="E29" s="303" t="s">
        <v>6363</v>
      </c>
      <c r="F29" s="14">
        <v>2</v>
      </c>
    </row>
    <row r="30" spans="1:10" ht="18.75" hidden="1" x14ac:dyDescent="0.3">
      <c r="A30" t="s">
        <v>1619</v>
      </c>
      <c r="B30" t="s">
        <v>1615</v>
      </c>
      <c r="C30" s="302" t="s">
        <v>6331</v>
      </c>
      <c r="D30" s="303" t="s">
        <v>889</v>
      </c>
      <c r="E30" s="303">
        <v>26602920</v>
      </c>
      <c r="F30" s="14">
        <v>2</v>
      </c>
      <c r="G30" s="14" t="s">
        <v>6757</v>
      </c>
      <c r="H30" s="14">
        <v>5</v>
      </c>
    </row>
    <row r="31" spans="1:10" ht="18.75" hidden="1" x14ac:dyDescent="0.3">
      <c r="A31" t="s">
        <v>1612</v>
      </c>
      <c r="B31" t="s">
        <v>1595</v>
      </c>
      <c r="C31" s="304" t="s">
        <v>6319</v>
      </c>
      <c r="D31" s="303" t="s">
        <v>889</v>
      </c>
      <c r="E31" s="303" t="s">
        <v>6360</v>
      </c>
      <c r="F31" s="14">
        <v>2</v>
      </c>
      <c r="G31" s="14" t="s">
        <v>6758</v>
      </c>
      <c r="H31" s="14">
        <v>2</v>
      </c>
    </row>
    <row r="32" spans="1:10" ht="18.75" hidden="1" x14ac:dyDescent="0.3">
      <c r="C32" s="304" t="s">
        <v>6318</v>
      </c>
      <c r="D32" s="303" t="s">
        <v>889</v>
      </c>
      <c r="E32" s="303">
        <v>51041352</v>
      </c>
      <c r="F32" s="14">
        <v>2</v>
      </c>
      <c r="G32" s="14" t="s">
        <v>2646</v>
      </c>
      <c r="H32" s="14">
        <v>5</v>
      </c>
    </row>
    <row r="33" spans="3:8" ht="18.75" hidden="1" x14ac:dyDescent="0.3">
      <c r="C33" s="304" t="s">
        <v>7103</v>
      </c>
      <c r="D33" s="303" t="s">
        <v>889</v>
      </c>
      <c r="E33" s="303">
        <v>51192366</v>
      </c>
      <c r="F33" s="14">
        <v>2</v>
      </c>
      <c r="G33" s="14" t="s">
        <v>7095</v>
      </c>
      <c r="H33" s="14">
        <v>1</v>
      </c>
    </row>
    <row r="34" spans="3:8" ht="18.75" hidden="1" x14ac:dyDescent="0.3">
      <c r="C34" s="304" t="s">
        <v>6332</v>
      </c>
      <c r="D34" s="303" t="s">
        <v>889</v>
      </c>
      <c r="E34" s="303">
        <v>52018885</v>
      </c>
      <c r="F34" s="14">
        <v>2</v>
      </c>
    </row>
    <row r="35" spans="3:8" ht="18.75" hidden="1" x14ac:dyDescent="0.3">
      <c r="C35" s="304" t="s">
        <v>6328</v>
      </c>
      <c r="D35" s="303" t="s">
        <v>889</v>
      </c>
      <c r="E35" s="303">
        <v>51293580</v>
      </c>
      <c r="F35" s="14">
        <v>2</v>
      </c>
    </row>
    <row r="36" spans="3:8" ht="18.75" hidden="1" x14ac:dyDescent="0.3">
      <c r="C36" s="304" t="s">
        <v>6324</v>
      </c>
      <c r="D36" s="303" t="s">
        <v>889</v>
      </c>
      <c r="E36" s="303">
        <v>51316436</v>
      </c>
      <c r="F36" s="14">
        <v>2</v>
      </c>
    </row>
    <row r="37" spans="3:8" ht="18.75" hidden="1" x14ac:dyDescent="0.3">
      <c r="C37" s="304" t="s">
        <v>6317</v>
      </c>
      <c r="D37" s="303" t="s">
        <v>889</v>
      </c>
      <c r="E37" s="303">
        <v>51195045</v>
      </c>
      <c r="F37" s="14">
        <v>2</v>
      </c>
    </row>
    <row r="38" spans="3:8" ht="18.75" hidden="1" x14ac:dyDescent="0.3">
      <c r="C38" s="304" t="s">
        <v>6322</v>
      </c>
      <c r="D38" s="303" t="s">
        <v>889</v>
      </c>
      <c r="E38" s="303">
        <v>51094682</v>
      </c>
      <c r="F38" s="14">
        <v>2</v>
      </c>
    </row>
    <row r="39" spans="3:8" ht="18.75" hidden="1" x14ac:dyDescent="0.3">
      <c r="C39" s="304" t="s">
        <v>6315</v>
      </c>
      <c r="D39" s="303" t="s">
        <v>889</v>
      </c>
      <c r="E39" s="303">
        <v>51122288</v>
      </c>
      <c r="F39" s="14">
        <v>2</v>
      </c>
    </row>
    <row r="40" spans="3:8" ht="18.75" hidden="1" x14ac:dyDescent="0.3">
      <c r="C40" s="304" t="s">
        <v>6326</v>
      </c>
      <c r="D40" s="303" t="s">
        <v>889</v>
      </c>
      <c r="E40" s="303">
        <v>51128414</v>
      </c>
      <c r="F40" s="14">
        <v>2</v>
      </c>
    </row>
    <row r="41" spans="3:8" ht="18.75" hidden="1" x14ac:dyDescent="0.3">
      <c r="C41" s="304" t="s">
        <v>6329</v>
      </c>
      <c r="D41" s="303" t="s">
        <v>889</v>
      </c>
      <c r="E41" s="303" t="s">
        <v>6364</v>
      </c>
      <c r="F41" s="14">
        <v>2</v>
      </c>
    </row>
    <row r="42" spans="3:8" ht="18.75" hidden="1" x14ac:dyDescent="0.3">
      <c r="C42" s="302" t="s">
        <v>6756</v>
      </c>
      <c r="D42" s="303" t="s">
        <v>889</v>
      </c>
      <c r="E42" s="303">
        <v>50006457</v>
      </c>
      <c r="F42" s="14">
        <v>2</v>
      </c>
    </row>
    <row r="43" spans="3:8" ht="18.75" hidden="1" x14ac:dyDescent="0.3">
      <c r="C43" s="302" t="s">
        <v>6316</v>
      </c>
      <c r="D43" s="303" t="s">
        <v>889</v>
      </c>
      <c r="E43" s="303">
        <v>51096078</v>
      </c>
      <c r="F43" s="14">
        <v>2</v>
      </c>
    </row>
    <row r="44" spans="3:8" ht="18.75" hidden="1" x14ac:dyDescent="0.3">
      <c r="C44" s="302" t="s">
        <v>6313</v>
      </c>
      <c r="D44" s="303" t="s">
        <v>889</v>
      </c>
      <c r="E44" s="303">
        <v>50053117</v>
      </c>
      <c r="F44" s="14">
        <v>2</v>
      </c>
    </row>
    <row r="45" spans="3:8" ht="18.75" hidden="1" x14ac:dyDescent="0.3">
      <c r="C45" s="302" t="s">
        <v>6330</v>
      </c>
      <c r="D45" s="303" t="s">
        <v>889</v>
      </c>
      <c r="E45" s="303">
        <v>26906860</v>
      </c>
      <c r="F45" s="14">
        <v>2</v>
      </c>
    </row>
    <row r="46" spans="3:8" ht="18.75" hidden="1" x14ac:dyDescent="0.3">
      <c r="C46" s="302" t="s">
        <v>6312</v>
      </c>
      <c r="D46" s="303" t="s">
        <v>889</v>
      </c>
      <c r="E46" s="303" t="s">
        <v>6359</v>
      </c>
      <c r="F46" s="14">
        <v>2</v>
      </c>
    </row>
    <row r="47" spans="3:8" ht="18.75" hidden="1" x14ac:dyDescent="0.3">
      <c r="C47" s="304" t="s">
        <v>6311</v>
      </c>
      <c r="D47" s="303" t="s">
        <v>889</v>
      </c>
      <c r="E47" s="303" t="s">
        <v>6358</v>
      </c>
      <c r="F47" s="14">
        <v>2</v>
      </c>
    </row>
    <row r="48" spans="3:8" ht="18.75" hidden="1" x14ac:dyDescent="0.3">
      <c r="C48" s="302" t="s">
        <v>7105</v>
      </c>
      <c r="D48" s="303" t="s">
        <v>889</v>
      </c>
      <c r="E48" s="303" t="s">
        <v>6369</v>
      </c>
      <c r="F48" s="14">
        <v>3</v>
      </c>
    </row>
    <row r="49" spans="3:6" ht="18.75" hidden="1" x14ac:dyDescent="0.3">
      <c r="C49" s="302" t="s">
        <v>7106</v>
      </c>
      <c r="D49" s="303" t="s">
        <v>889</v>
      </c>
      <c r="E49" s="303" t="s">
        <v>6368</v>
      </c>
      <c r="F49" s="14">
        <v>3</v>
      </c>
    </row>
    <row r="50" spans="3:6" ht="18.75" hidden="1" x14ac:dyDescent="0.3">
      <c r="C50" s="302" t="s">
        <v>7107</v>
      </c>
      <c r="D50" s="303" t="s">
        <v>889</v>
      </c>
      <c r="E50" s="303" t="s">
        <v>6366</v>
      </c>
      <c r="F50" s="14">
        <v>3</v>
      </c>
    </row>
    <row r="51" spans="3:6" ht="18.75" hidden="1" x14ac:dyDescent="0.3">
      <c r="C51" s="304" t="s">
        <v>6334</v>
      </c>
      <c r="D51" s="303" t="s">
        <v>889</v>
      </c>
      <c r="E51" s="303">
        <v>51113955</v>
      </c>
      <c r="F51" s="14">
        <v>3</v>
      </c>
    </row>
    <row r="52" spans="3:6" ht="18.75" hidden="1" x14ac:dyDescent="0.3">
      <c r="C52" s="304" t="s">
        <v>6344</v>
      </c>
      <c r="D52" s="303" t="s">
        <v>889</v>
      </c>
      <c r="E52" s="303" t="s">
        <v>6367</v>
      </c>
      <c r="F52" s="14">
        <v>4</v>
      </c>
    </row>
    <row r="53" spans="3:6" ht="18.75" hidden="1" x14ac:dyDescent="0.3">
      <c r="C53" s="304" t="s">
        <v>6333</v>
      </c>
      <c r="D53" s="303" t="s">
        <v>889</v>
      </c>
      <c r="E53" s="303">
        <v>52032717</v>
      </c>
      <c r="F53" s="14">
        <v>4</v>
      </c>
    </row>
    <row r="54" spans="3:6" ht="18.75" hidden="1" x14ac:dyDescent="0.3">
      <c r="C54" s="304" t="s">
        <v>6345</v>
      </c>
      <c r="D54" s="303" t="s">
        <v>889</v>
      </c>
      <c r="E54" s="303" t="s">
        <v>6370</v>
      </c>
      <c r="F54" s="14">
        <v>4</v>
      </c>
    </row>
    <row r="55" spans="3:6" ht="18.75" hidden="1" x14ac:dyDescent="0.3">
      <c r="C55" s="304" t="s">
        <v>6323</v>
      </c>
      <c r="D55" s="303" t="s">
        <v>889</v>
      </c>
      <c r="E55" s="303">
        <v>51057153</v>
      </c>
      <c r="F55" s="14">
        <v>4</v>
      </c>
    </row>
    <row r="56" spans="3:6" ht="18.75" hidden="1" x14ac:dyDescent="0.3">
      <c r="C56" s="304" t="s">
        <v>7109</v>
      </c>
      <c r="D56" s="303" t="s">
        <v>889</v>
      </c>
      <c r="E56" s="303" t="s">
        <v>6374</v>
      </c>
      <c r="F56" s="14">
        <v>4</v>
      </c>
    </row>
    <row r="57" spans="3:6" ht="18.75" hidden="1" x14ac:dyDescent="0.3">
      <c r="C57" s="304" t="s">
        <v>6345</v>
      </c>
      <c r="D57" s="303" t="s">
        <v>889</v>
      </c>
      <c r="E57" s="303" t="s">
        <v>6370</v>
      </c>
      <c r="F57" s="14">
        <v>4</v>
      </c>
    </row>
    <row r="58" spans="3:6" ht="18.75" hidden="1" x14ac:dyDescent="0.3">
      <c r="C58" s="304" t="s">
        <v>7110</v>
      </c>
      <c r="D58" s="303" t="s">
        <v>889</v>
      </c>
      <c r="E58" s="303" t="s">
        <v>6372</v>
      </c>
      <c r="F58" s="14">
        <v>4</v>
      </c>
    </row>
    <row r="59" spans="3:6" ht="18.75" hidden="1" x14ac:dyDescent="0.3">
      <c r="C59" s="304" t="s">
        <v>7111</v>
      </c>
      <c r="D59" s="303" t="s">
        <v>889</v>
      </c>
      <c r="E59" s="303" t="s">
        <v>6373</v>
      </c>
      <c r="F59" s="14">
        <v>4</v>
      </c>
    </row>
    <row r="60" spans="3:6" ht="18.75" hidden="1" x14ac:dyDescent="0.3">
      <c r="C60" s="304" t="s">
        <v>7112</v>
      </c>
      <c r="D60" s="303" t="s">
        <v>889</v>
      </c>
      <c r="E60" s="303" t="s">
        <v>6371</v>
      </c>
      <c r="F60" s="14">
        <v>4</v>
      </c>
    </row>
    <row r="61" spans="3:6" ht="18.75" hidden="1" x14ac:dyDescent="0.25">
      <c r="C61" s="306" t="s">
        <v>2647</v>
      </c>
      <c r="D61" s="307" t="s">
        <v>889</v>
      </c>
      <c r="E61" s="307">
        <v>8893262</v>
      </c>
      <c r="F61" s="14">
        <v>5</v>
      </c>
    </row>
    <row r="62" spans="3:6" ht="18.75" hidden="1" x14ac:dyDescent="0.25">
      <c r="C62" s="306" t="s">
        <v>2649</v>
      </c>
      <c r="D62" s="307" t="s">
        <v>889</v>
      </c>
      <c r="E62" s="307">
        <v>4568077</v>
      </c>
      <c r="F62" s="14">
        <v>5</v>
      </c>
    </row>
    <row r="63" spans="3:6" ht="18.75" hidden="1" x14ac:dyDescent="0.25">
      <c r="C63" s="306" t="s">
        <v>2652</v>
      </c>
      <c r="D63" s="307" t="s">
        <v>889</v>
      </c>
      <c r="E63" s="307">
        <v>1297031</v>
      </c>
      <c r="F63" s="14">
        <v>5</v>
      </c>
    </row>
    <row r="64" spans="3:6" ht="18.75" hidden="1" x14ac:dyDescent="0.25">
      <c r="C64" s="306" t="s">
        <v>2651</v>
      </c>
      <c r="D64" s="307" t="s">
        <v>889</v>
      </c>
      <c r="E64" s="307">
        <v>613848</v>
      </c>
      <c r="F64" s="14">
        <v>5</v>
      </c>
    </row>
    <row r="65" spans="3:6" ht="18.75" hidden="1" x14ac:dyDescent="0.25">
      <c r="C65" s="306" t="s">
        <v>2648</v>
      </c>
      <c r="D65" s="307" t="s">
        <v>889</v>
      </c>
      <c r="E65" s="307">
        <v>2305848</v>
      </c>
      <c r="F65" s="14">
        <v>5</v>
      </c>
    </row>
    <row r="66" spans="3:6" ht="18.75" hidden="1" x14ac:dyDescent="0.25">
      <c r="C66" s="306" t="s">
        <v>2650</v>
      </c>
      <c r="D66" s="307" t="s">
        <v>889</v>
      </c>
      <c r="E66" s="307">
        <v>3916293</v>
      </c>
      <c r="F66" s="14">
        <v>5</v>
      </c>
    </row>
    <row r="67" spans="3:6" ht="18.75" hidden="1" x14ac:dyDescent="0.3">
      <c r="C67" s="305" t="s">
        <v>6353</v>
      </c>
      <c r="D67" s="307" t="s">
        <v>889</v>
      </c>
      <c r="E67" s="303">
        <v>50263124</v>
      </c>
      <c r="F67" s="14">
        <v>6</v>
      </c>
    </row>
    <row r="68" spans="3:6" ht="18.75" hidden="1" x14ac:dyDescent="0.3">
      <c r="C68" s="304">
        <v>9107239</v>
      </c>
      <c r="D68" s="307" t="s">
        <v>889</v>
      </c>
      <c r="E68" s="303">
        <v>9107239</v>
      </c>
      <c r="F68" s="14">
        <v>6</v>
      </c>
    </row>
    <row r="69" spans="3:6" ht="18.75" hidden="1" x14ac:dyDescent="0.3">
      <c r="C69" s="304">
        <v>9107225</v>
      </c>
      <c r="D69" s="307" t="s">
        <v>889</v>
      </c>
      <c r="E69" s="303">
        <v>9107225</v>
      </c>
      <c r="F69" s="14">
        <v>6</v>
      </c>
    </row>
    <row r="70" spans="3:6" ht="18.75" hidden="1" x14ac:dyDescent="0.3">
      <c r="C70" s="304">
        <v>5076747</v>
      </c>
      <c r="D70" s="307" t="s">
        <v>889</v>
      </c>
      <c r="E70" s="303">
        <v>5076747</v>
      </c>
      <c r="F70" s="14">
        <v>6</v>
      </c>
    </row>
    <row r="71" spans="3:6" ht="18.75" hidden="1" x14ac:dyDescent="0.3">
      <c r="C71" s="305" t="s">
        <v>2643</v>
      </c>
      <c r="D71" s="307" t="s">
        <v>889</v>
      </c>
      <c r="E71" s="303">
        <v>12057239</v>
      </c>
      <c r="F71" s="14">
        <v>6</v>
      </c>
    </row>
    <row r="72" spans="3:6" ht="18.75" hidden="1" x14ac:dyDescent="0.3">
      <c r="C72" s="304">
        <v>16516179</v>
      </c>
      <c r="D72" s="307" t="s">
        <v>889</v>
      </c>
      <c r="E72" s="303">
        <v>16516179</v>
      </c>
      <c r="F72" s="14">
        <v>6</v>
      </c>
    </row>
    <row r="73" spans="3:6" ht="18.75" hidden="1" x14ac:dyDescent="0.3">
      <c r="C73" s="304">
        <v>16515508</v>
      </c>
      <c r="D73" s="307" t="s">
        <v>889</v>
      </c>
      <c r="E73" s="303">
        <v>16515508</v>
      </c>
      <c r="F73" s="14">
        <v>6</v>
      </c>
    </row>
    <row r="74" spans="3:6" ht="18.75" hidden="1" x14ac:dyDescent="0.3">
      <c r="C74" s="304">
        <v>4568312</v>
      </c>
      <c r="D74" s="307" t="s">
        <v>889</v>
      </c>
      <c r="E74" s="303">
        <v>4568312</v>
      </c>
      <c r="F74" s="14">
        <v>6</v>
      </c>
    </row>
    <row r="75" spans="3:6" ht="18.75" hidden="1" x14ac:dyDescent="0.3">
      <c r="C75" s="305" t="s">
        <v>7116</v>
      </c>
      <c r="D75" s="307" t="s">
        <v>889</v>
      </c>
      <c r="E75" s="303">
        <v>50470878</v>
      </c>
      <c r="F75" s="14">
        <v>6</v>
      </c>
    </row>
    <row r="76" spans="3:6" ht="18.75" hidden="1" x14ac:dyDescent="0.3">
      <c r="C76" s="305" t="s">
        <v>6354</v>
      </c>
      <c r="D76" s="307" t="s">
        <v>889</v>
      </c>
      <c r="E76" s="303">
        <v>51248538</v>
      </c>
      <c r="F76" s="14">
        <v>6</v>
      </c>
    </row>
    <row r="77" spans="3:6" ht="18.75" hidden="1" x14ac:dyDescent="0.3">
      <c r="C77" s="305" t="s">
        <v>6342</v>
      </c>
      <c r="D77" s="307" t="s">
        <v>889</v>
      </c>
      <c r="E77" s="303">
        <v>51175579</v>
      </c>
      <c r="F77" s="14">
        <v>6</v>
      </c>
    </row>
    <row r="78" spans="3:6" ht="18.75" hidden="1" x14ac:dyDescent="0.3">
      <c r="C78" s="305" t="s">
        <v>6339</v>
      </c>
      <c r="D78" s="307" t="s">
        <v>889</v>
      </c>
      <c r="E78" s="303">
        <v>50017769</v>
      </c>
      <c r="F78" s="14">
        <v>7</v>
      </c>
    </row>
    <row r="79" spans="3:6" ht="18.75" hidden="1" x14ac:dyDescent="0.3">
      <c r="C79" s="305" t="s">
        <v>7118</v>
      </c>
      <c r="D79" s="307" t="s">
        <v>889</v>
      </c>
      <c r="E79" s="303">
        <v>50041934</v>
      </c>
      <c r="F79" s="14">
        <v>7</v>
      </c>
    </row>
    <row r="80" spans="3:6" ht="18.75" hidden="1" x14ac:dyDescent="0.3">
      <c r="C80" s="305" t="s">
        <v>7104</v>
      </c>
      <c r="D80" s="307" t="s">
        <v>889</v>
      </c>
      <c r="E80" s="303" t="s">
        <v>6365</v>
      </c>
      <c r="F80" s="14">
        <v>7</v>
      </c>
    </row>
    <row r="81" spans="3:6" ht="18.75" hidden="1" x14ac:dyDescent="0.3">
      <c r="C81" s="305" t="s">
        <v>6326</v>
      </c>
      <c r="D81" s="307" t="s">
        <v>889</v>
      </c>
      <c r="E81" s="303">
        <v>51128414</v>
      </c>
      <c r="F81" s="14">
        <v>7</v>
      </c>
    </row>
    <row r="82" spans="3:6" ht="18.75" hidden="1" x14ac:dyDescent="0.3">
      <c r="C82" s="304">
        <v>4545413</v>
      </c>
      <c r="D82" s="307" t="s">
        <v>889</v>
      </c>
      <c r="E82" s="303">
        <v>4545413</v>
      </c>
      <c r="F82" s="14">
        <v>7</v>
      </c>
    </row>
    <row r="83" spans="3:6" ht="18.75" hidden="1" x14ac:dyDescent="0.3">
      <c r="C83" s="305" t="s">
        <v>6755</v>
      </c>
      <c r="D83" s="307" t="s">
        <v>889</v>
      </c>
      <c r="E83" s="303">
        <v>50130155</v>
      </c>
      <c r="F83" s="14">
        <v>7</v>
      </c>
    </row>
    <row r="84" spans="3:6" ht="18.75" hidden="1" x14ac:dyDescent="0.3">
      <c r="C84" s="305" t="s">
        <v>6340</v>
      </c>
      <c r="D84" s="307" t="s">
        <v>889</v>
      </c>
      <c r="E84" s="303">
        <v>27217620</v>
      </c>
      <c r="F84" s="14">
        <v>7</v>
      </c>
    </row>
    <row r="85" spans="3:6" ht="18.75" hidden="1" x14ac:dyDescent="0.3">
      <c r="C85" s="305" t="s">
        <v>6753</v>
      </c>
      <c r="D85" s="307" t="s">
        <v>889</v>
      </c>
      <c r="E85" s="303">
        <v>4397471</v>
      </c>
      <c r="F85" s="14">
        <v>7</v>
      </c>
    </row>
    <row r="86" spans="3:6" ht="18.75" hidden="1" x14ac:dyDescent="0.3">
      <c r="C86" s="305" t="s">
        <v>6754</v>
      </c>
      <c r="D86" s="307" t="s">
        <v>889</v>
      </c>
      <c r="E86" s="303">
        <v>4397463</v>
      </c>
      <c r="F86" s="14">
        <v>7</v>
      </c>
    </row>
    <row r="87" spans="3:6" ht="18.75" hidden="1" x14ac:dyDescent="0.3">
      <c r="C87" s="312" t="s">
        <v>6759</v>
      </c>
      <c r="D87" s="313" t="s">
        <v>889</v>
      </c>
      <c r="E87" s="314">
        <v>50040904</v>
      </c>
      <c r="F87" s="14">
        <v>7</v>
      </c>
    </row>
    <row r="88" spans="3:6" ht="18.75" hidden="1" x14ac:dyDescent="0.3">
      <c r="C88" s="305" t="s">
        <v>6343</v>
      </c>
      <c r="D88" s="307" t="s">
        <v>889</v>
      </c>
      <c r="E88" s="303">
        <v>51188550</v>
      </c>
      <c r="F88" s="14">
        <v>7</v>
      </c>
    </row>
    <row r="89" spans="3:6" ht="18.75" hidden="1" x14ac:dyDescent="0.3">
      <c r="C89" s="305" t="s">
        <v>6591</v>
      </c>
      <c r="D89" s="307" t="s">
        <v>889</v>
      </c>
      <c r="E89" s="303">
        <v>50286319</v>
      </c>
      <c r="F89" s="14">
        <v>7</v>
      </c>
    </row>
    <row r="90" spans="3:6" ht="18.75" hidden="1" x14ac:dyDescent="0.3">
      <c r="C90" s="305" t="s">
        <v>7119</v>
      </c>
      <c r="D90" s="307" t="s">
        <v>889</v>
      </c>
      <c r="E90" s="303">
        <v>50471951</v>
      </c>
      <c r="F90" s="14">
        <v>7</v>
      </c>
    </row>
    <row r="91" spans="3:6" ht="18.75" hidden="1" x14ac:dyDescent="0.3">
      <c r="C91" s="305" t="s">
        <v>2646</v>
      </c>
      <c r="D91" s="307" t="s">
        <v>889</v>
      </c>
      <c r="E91" s="303">
        <v>51159464</v>
      </c>
      <c r="F91" s="14">
        <v>7</v>
      </c>
    </row>
    <row r="92" spans="3:6" ht="18.75" hidden="1" x14ac:dyDescent="0.3">
      <c r="C92" s="305" t="s">
        <v>7120</v>
      </c>
      <c r="D92" s="307" t="s">
        <v>889</v>
      </c>
      <c r="E92" s="303">
        <v>50130521</v>
      </c>
      <c r="F92" s="14">
        <v>7</v>
      </c>
    </row>
    <row r="93" spans="3:6" ht="18.75" hidden="1" x14ac:dyDescent="0.3">
      <c r="C93" s="305" t="s">
        <v>7121</v>
      </c>
      <c r="D93" s="307" t="s">
        <v>889</v>
      </c>
      <c r="E93" s="303">
        <v>50147927</v>
      </c>
      <c r="F93" s="14">
        <v>7</v>
      </c>
    </row>
    <row r="94" spans="3:6" ht="18.75" hidden="1" x14ac:dyDescent="0.3">
      <c r="C94" s="305" t="s">
        <v>7122</v>
      </c>
      <c r="D94" s="307" t="s">
        <v>889</v>
      </c>
      <c r="E94" s="303">
        <v>50421452</v>
      </c>
      <c r="F94" s="14">
        <v>7</v>
      </c>
    </row>
    <row r="95" spans="3:6" ht="18.75" hidden="1" x14ac:dyDescent="0.3">
      <c r="C95" s="305" t="s">
        <v>6768</v>
      </c>
      <c r="D95" s="307" t="s">
        <v>889</v>
      </c>
      <c r="E95" s="303">
        <v>51179511</v>
      </c>
      <c r="F95" s="14">
        <v>7</v>
      </c>
    </row>
    <row r="96" spans="3:6" ht="18.75" hidden="1" x14ac:dyDescent="0.3">
      <c r="C96" s="305" t="s">
        <v>6338</v>
      </c>
      <c r="D96" s="307" t="s">
        <v>889</v>
      </c>
      <c r="E96" s="303">
        <v>50251570</v>
      </c>
      <c r="F96" s="14">
        <v>8</v>
      </c>
    </row>
    <row r="97" spans="3:6" ht="18.75" hidden="1" x14ac:dyDescent="0.3">
      <c r="C97" s="305" t="s">
        <v>6337</v>
      </c>
      <c r="D97" s="307" t="s">
        <v>889</v>
      </c>
      <c r="E97" s="303">
        <v>50251648</v>
      </c>
      <c r="F97" s="14">
        <v>8</v>
      </c>
    </row>
    <row r="98" spans="3:6" ht="18.75" hidden="1" x14ac:dyDescent="0.3">
      <c r="C98" s="305" t="s">
        <v>7123</v>
      </c>
      <c r="D98" s="307" t="s">
        <v>889</v>
      </c>
      <c r="E98" s="303">
        <v>50251577</v>
      </c>
      <c r="F98" s="14">
        <v>9</v>
      </c>
    </row>
    <row r="99" spans="3:6" ht="18.75" hidden="1" x14ac:dyDescent="0.3">
      <c r="C99" s="305" t="s">
        <v>6321</v>
      </c>
      <c r="D99" s="307" t="s">
        <v>889</v>
      </c>
      <c r="E99" s="303" t="s">
        <v>6362</v>
      </c>
      <c r="F99" s="14">
        <v>9</v>
      </c>
    </row>
    <row r="100" spans="3:6" ht="18.75" hidden="1" x14ac:dyDescent="0.3">
      <c r="C100" s="305" t="s">
        <v>6314</v>
      </c>
      <c r="D100" s="307" t="s">
        <v>889</v>
      </c>
      <c r="E100" s="303">
        <v>51089987</v>
      </c>
      <c r="F100" s="14">
        <v>9</v>
      </c>
    </row>
    <row r="101" spans="3:6" ht="18.75" hidden="1" x14ac:dyDescent="0.3">
      <c r="C101" s="305" t="s">
        <v>6327</v>
      </c>
      <c r="D101" s="307" t="s">
        <v>889</v>
      </c>
      <c r="E101" s="303">
        <v>51199221</v>
      </c>
      <c r="F101" s="14">
        <v>10</v>
      </c>
    </row>
    <row r="102" spans="3:6" ht="18.75" hidden="1" x14ac:dyDescent="0.3">
      <c r="C102" s="305" t="s">
        <v>6765</v>
      </c>
      <c r="D102" s="307" t="s">
        <v>889</v>
      </c>
      <c r="E102" s="303">
        <v>50042801</v>
      </c>
      <c r="F102" s="14">
        <v>10</v>
      </c>
    </row>
    <row r="103" spans="3:6" ht="18.75" hidden="1" x14ac:dyDescent="0.3">
      <c r="C103" s="305" t="s">
        <v>6763</v>
      </c>
      <c r="D103" s="307" t="s">
        <v>889</v>
      </c>
      <c r="E103" s="303">
        <v>51159185</v>
      </c>
      <c r="F103" s="14">
        <v>10</v>
      </c>
    </row>
    <row r="104" spans="3:6" ht="18.75" hidden="1" x14ac:dyDescent="0.3">
      <c r="C104" s="305" t="s">
        <v>6764</v>
      </c>
      <c r="D104" s="307" t="s">
        <v>889</v>
      </c>
      <c r="E104" s="303">
        <v>51159685</v>
      </c>
      <c r="F104" s="14">
        <v>10</v>
      </c>
    </row>
    <row r="105" spans="3:6" ht="18.75" hidden="1" x14ac:dyDescent="0.3">
      <c r="C105" s="305" t="s">
        <v>6766</v>
      </c>
      <c r="D105" s="307" t="s">
        <v>889</v>
      </c>
      <c r="E105" s="303">
        <v>52015740</v>
      </c>
      <c r="F105" s="14">
        <v>10</v>
      </c>
    </row>
    <row r="106" spans="3:6" ht="18.75" hidden="1" x14ac:dyDescent="0.3">
      <c r="C106" s="305" t="s">
        <v>6375</v>
      </c>
      <c r="D106" s="307" t="s">
        <v>889</v>
      </c>
      <c r="E106" s="303">
        <v>51178926</v>
      </c>
      <c r="F106" s="14">
        <v>10</v>
      </c>
    </row>
    <row r="107" spans="3:6" ht="18.75" hidden="1" x14ac:dyDescent="0.3">
      <c r="C107" s="305" t="s">
        <v>6347</v>
      </c>
      <c r="D107" s="307" t="s">
        <v>889</v>
      </c>
      <c r="E107" s="303">
        <v>51240642</v>
      </c>
      <c r="F107" s="14">
        <v>11</v>
      </c>
    </row>
    <row r="108" spans="3:6" ht="18.75" hidden="1" x14ac:dyDescent="0.3">
      <c r="C108" s="305" t="s">
        <v>6351</v>
      </c>
      <c r="D108" s="307" t="s">
        <v>889</v>
      </c>
      <c r="E108" s="303">
        <v>5054087</v>
      </c>
      <c r="F108" s="14">
        <v>11</v>
      </c>
    </row>
    <row r="109" spans="3:6" ht="18.75" hidden="1" x14ac:dyDescent="0.3">
      <c r="C109" s="305" t="s">
        <v>6348</v>
      </c>
      <c r="D109" s="307" t="s">
        <v>889</v>
      </c>
      <c r="E109" s="303">
        <v>52024062</v>
      </c>
      <c r="F109" s="14">
        <v>11</v>
      </c>
    </row>
    <row r="110" spans="3:6" ht="18.75" hidden="1" x14ac:dyDescent="0.3">
      <c r="C110" s="305" t="s">
        <v>6349</v>
      </c>
      <c r="D110" s="307" t="s">
        <v>889</v>
      </c>
      <c r="E110" s="303">
        <v>5046125</v>
      </c>
      <c r="F110" s="14">
        <v>11</v>
      </c>
    </row>
    <row r="111" spans="3:6" ht="18.75" hidden="1" x14ac:dyDescent="0.3">
      <c r="C111" s="305" t="s">
        <v>6350</v>
      </c>
      <c r="D111" s="307" t="s">
        <v>889</v>
      </c>
      <c r="E111" s="303">
        <v>5054086</v>
      </c>
      <c r="F111" s="14">
        <v>11</v>
      </c>
    </row>
    <row r="112" spans="3:6" ht="18.75" hidden="1" x14ac:dyDescent="0.3">
      <c r="C112" s="305" t="s">
        <v>6762</v>
      </c>
      <c r="D112" s="307" t="s">
        <v>889</v>
      </c>
      <c r="E112" s="303">
        <v>51092829</v>
      </c>
      <c r="F112" s="14">
        <v>12</v>
      </c>
    </row>
    <row r="113" spans="3:6" ht="18.75" hidden="1" x14ac:dyDescent="0.3">
      <c r="C113" s="305" t="s">
        <v>6761</v>
      </c>
      <c r="D113" s="307" t="s">
        <v>889</v>
      </c>
      <c r="E113" s="303">
        <v>52043845</v>
      </c>
      <c r="F113" s="14">
        <v>12</v>
      </c>
    </row>
    <row r="114" spans="3:6" ht="18.75" hidden="1" x14ac:dyDescent="0.3">
      <c r="C114" s="305" t="s">
        <v>7128</v>
      </c>
      <c r="D114" s="307" t="s">
        <v>7148</v>
      </c>
      <c r="E114" s="303">
        <v>5091568</v>
      </c>
      <c r="F114" s="14">
        <v>13</v>
      </c>
    </row>
    <row r="115" spans="3:6" ht="18.75" hidden="1" x14ac:dyDescent="0.3">
      <c r="C115" s="305" t="s">
        <v>7129</v>
      </c>
      <c r="D115" s="307" t="s">
        <v>7148</v>
      </c>
      <c r="E115" s="303">
        <v>50297585</v>
      </c>
      <c r="F115" s="14">
        <v>13</v>
      </c>
    </row>
    <row r="116" spans="3:6" ht="18.75" hidden="1" x14ac:dyDescent="0.3">
      <c r="C116" s="305" t="s">
        <v>7130</v>
      </c>
      <c r="D116" s="307" t="s">
        <v>7148</v>
      </c>
      <c r="E116" s="303">
        <v>52037845</v>
      </c>
      <c r="F116" s="14">
        <v>13</v>
      </c>
    </row>
    <row r="117" spans="3:6" ht="18.75" hidden="1" x14ac:dyDescent="0.3">
      <c r="C117" s="305" t="s">
        <v>7131</v>
      </c>
      <c r="D117" s="307" t="s">
        <v>7148</v>
      </c>
      <c r="E117" s="303">
        <v>50002740</v>
      </c>
      <c r="F117" s="14">
        <v>13</v>
      </c>
    </row>
    <row r="118" spans="3:6" ht="18.75" hidden="1" x14ac:dyDescent="0.3">
      <c r="C118" s="305" t="s">
        <v>7132</v>
      </c>
      <c r="D118" s="307" t="s">
        <v>7148</v>
      </c>
      <c r="E118" s="303">
        <v>1184</v>
      </c>
      <c r="F118" s="14">
        <v>13</v>
      </c>
    </row>
    <row r="119" spans="3:6" ht="18.75" hidden="1" x14ac:dyDescent="0.3">
      <c r="C119" s="305" t="s">
        <v>6771</v>
      </c>
      <c r="D119" s="307" t="s">
        <v>7148</v>
      </c>
      <c r="E119" s="303">
        <v>51131173</v>
      </c>
      <c r="F119" s="14">
        <v>13</v>
      </c>
    </row>
    <row r="120" spans="3:6" ht="18.75" hidden="1" x14ac:dyDescent="0.3">
      <c r="C120" s="305" t="s">
        <v>7133</v>
      </c>
      <c r="D120" s="307" t="s">
        <v>7148</v>
      </c>
      <c r="E120" s="303">
        <v>52037842</v>
      </c>
      <c r="F120" s="14">
        <v>13</v>
      </c>
    </row>
    <row r="121" spans="3:6" ht="18.75" hidden="1" x14ac:dyDescent="0.3">
      <c r="C121" s="305" t="s">
        <v>7134</v>
      </c>
      <c r="D121" s="307" t="s">
        <v>7148</v>
      </c>
      <c r="E121" s="303">
        <v>51117274</v>
      </c>
      <c r="F121" s="14">
        <v>13</v>
      </c>
    </row>
    <row r="122" spans="3:6" ht="18.75" hidden="1" x14ac:dyDescent="0.3">
      <c r="C122" s="305" t="s">
        <v>7135</v>
      </c>
      <c r="D122" s="307" t="s">
        <v>7148</v>
      </c>
      <c r="E122" s="303">
        <v>50441641</v>
      </c>
      <c r="F122" s="14">
        <v>13</v>
      </c>
    </row>
    <row r="123" spans="3:6" ht="18.75" hidden="1" x14ac:dyDescent="0.3">
      <c r="C123" s="305" t="s">
        <v>7136</v>
      </c>
      <c r="D123" s="307" t="s">
        <v>7148</v>
      </c>
      <c r="E123" s="303">
        <v>51148115</v>
      </c>
      <c r="F123" s="14">
        <v>13</v>
      </c>
    </row>
    <row r="124" spans="3:6" ht="18.75" hidden="1" x14ac:dyDescent="0.3">
      <c r="C124" s="305" t="s">
        <v>7137</v>
      </c>
      <c r="D124" s="307" t="s">
        <v>7148</v>
      </c>
      <c r="E124" s="303">
        <v>51154749</v>
      </c>
      <c r="F124" s="14">
        <v>13</v>
      </c>
    </row>
    <row r="125" spans="3:6" ht="18.75" hidden="1" x14ac:dyDescent="0.3">
      <c r="C125" s="305" t="s">
        <v>7138</v>
      </c>
      <c r="D125" s="307" t="s">
        <v>7148</v>
      </c>
      <c r="E125" s="303">
        <v>26902340</v>
      </c>
      <c r="F125" s="14">
        <v>13</v>
      </c>
    </row>
    <row r="126" spans="3:6" ht="18.75" hidden="1" x14ac:dyDescent="0.3">
      <c r="C126" s="305" t="s">
        <v>6770</v>
      </c>
      <c r="D126" s="307" t="s">
        <v>7148</v>
      </c>
      <c r="E126" s="303">
        <v>50427628</v>
      </c>
      <c r="F126" s="14">
        <v>13</v>
      </c>
    </row>
    <row r="127" spans="3:6" ht="18.75" hidden="1" x14ac:dyDescent="0.3">
      <c r="C127" s="305" t="s">
        <v>7149</v>
      </c>
      <c r="D127" s="307" t="s">
        <v>7148</v>
      </c>
      <c r="E127" s="303">
        <v>50041810</v>
      </c>
      <c r="F127" s="14">
        <v>13</v>
      </c>
    </row>
    <row r="128" spans="3:6" ht="18.75" hidden="1" x14ac:dyDescent="0.3">
      <c r="C128" s="305" t="s">
        <v>7150</v>
      </c>
      <c r="D128" s="307" t="s">
        <v>7148</v>
      </c>
      <c r="E128" s="303">
        <v>5047614</v>
      </c>
      <c r="F128" s="14">
        <v>13</v>
      </c>
    </row>
    <row r="129" spans="3:6" ht="18.75" hidden="1" x14ac:dyDescent="0.3">
      <c r="C129" s="305" t="s">
        <v>6758</v>
      </c>
      <c r="D129" s="307" t="s">
        <v>7148</v>
      </c>
      <c r="E129" s="303">
        <v>50297513</v>
      </c>
      <c r="F129" s="14">
        <v>13</v>
      </c>
    </row>
    <row r="130" spans="3:6" ht="18.75" hidden="1" x14ac:dyDescent="0.3">
      <c r="C130" s="305" t="s">
        <v>7241</v>
      </c>
      <c r="D130" s="307" t="s">
        <v>7148</v>
      </c>
      <c r="E130" s="303">
        <v>50105674</v>
      </c>
      <c r="F130" s="14">
        <v>13</v>
      </c>
    </row>
    <row r="131" spans="3:6" ht="18.75" hidden="1" x14ac:dyDescent="0.25">
      <c r="C131" s="361" t="s">
        <v>6336</v>
      </c>
      <c r="D131" s="307" t="s">
        <v>2564</v>
      </c>
      <c r="E131" s="307">
        <v>51363064</v>
      </c>
      <c r="F131" s="13">
        <v>14</v>
      </c>
    </row>
    <row r="132" spans="3:6" ht="37.5" hidden="1" x14ac:dyDescent="0.25">
      <c r="C132" s="361" t="s">
        <v>7347</v>
      </c>
      <c r="D132" s="307" t="s">
        <v>2564</v>
      </c>
      <c r="E132" s="307">
        <v>50297471</v>
      </c>
      <c r="F132" s="13">
        <v>14</v>
      </c>
    </row>
    <row r="133" spans="3:6" ht="18.75" hidden="1" x14ac:dyDescent="0.25">
      <c r="C133" s="361" t="s">
        <v>7234</v>
      </c>
      <c r="D133" s="307" t="s">
        <v>2564</v>
      </c>
      <c r="E133" s="307">
        <v>51257721</v>
      </c>
      <c r="F133" s="13">
        <v>14</v>
      </c>
    </row>
    <row r="134" spans="3:6" ht="18.75" hidden="1" x14ac:dyDescent="0.25">
      <c r="C134" s="361" t="s">
        <v>7350</v>
      </c>
      <c r="D134" s="307" t="s">
        <v>2564</v>
      </c>
      <c r="E134" s="307">
        <v>52010406</v>
      </c>
      <c r="F134" s="13">
        <v>14</v>
      </c>
    </row>
    <row r="135" spans="3:6" ht="37.5" hidden="1" x14ac:dyDescent="0.25">
      <c r="C135" s="361" t="s">
        <v>7277</v>
      </c>
      <c r="D135" s="307" t="s">
        <v>2564</v>
      </c>
      <c r="E135" s="307" t="s">
        <v>7278</v>
      </c>
      <c r="F135" s="13">
        <v>14</v>
      </c>
    </row>
    <row r="136" spans="3:6" ht="56.25" hidden="1" x14ac:dyDescent="0.25">
      <c r="C136" s="361" t="s">
        <v>7314</v>
      </c>
      <c r="D136" s="307" t="s">
        <v>2564</v>
      </c>
      <c r="E136" s="307">
        <v>50444915</v>
      </c>
      <c r="F136" s="13">
        <v>14</v>
      </c>
    </row>
    <row r="137" spans="3:6" ht="18.75" hidden="1" x14ac:dyDescent="0.25">
      <c r="C137" s="361" t="s">
        <v>7340</v>
      </c>
      <c r="D137" s="307" t="s">
        <v>2564</v>
      </c>
      <c r="E137" s="307">
        <v>51438212</v>
      </c>
      <c r="F137" s="13">
        <v>14</v>
      </c>
    </row>
    <row r="138" spans="3:6" ht="18.75" hidden="1" x14ac:dyDescent="0.3">
      <c r="C138" s="304" t="s">
        <v>7341</v>
      </c>
      <c r="D138" s="303" t="s">
        <v>2564</v>
      </c>
      <c r="E138" s="303">
        <v>51009696</v>
      </c>
      <c r="F138" s="13">
        <v>14</v>
      </c>
    </row>
    <row r="139" spans="3:6" ht="18.75" hidden="1" x14ac:dyDescent="0.3">
      <c r="C139" s="304" t="s">
        <v>7346</v>
      </c>
      <c r="D139" s="303" t="s">
        <v>2564</v>
      </c>
      <c r="E139" s="303">
        <v>50051729</v>
      </c>
      <c r="F139" s="13">
        <v>14</v>
      </c>
    </row>
    <row r="140" spans="3:6" ht="18.75" hidden="1" x14ac:dyDescent="0.3">
      <c r="C140" s="304" t="s">
        <v>7473</v>
      </c>
      <c r="D140" s="303" t="s">
        <v>2564</v>
      </c>
      <c r="E140" s="303">
        <v>51272424</v>
      </c>
      <c r="F140" s="13">
        <v>14</v>
      </c>
    </row>
    <row r="141" spans="3:6" ht="18.75" hidden="1" x14ac:dyDescent="0.3">
      <c r="C141" s="304" t="s">
        <v>7368</v>
      </c>
      <c r="D141" s="303" t="s">
        <v>2564</v>
      </c>
      <c r="E141" s="303">
        <v>51446539</v>
      </c>
      <c r="F141" s="13">
        <v>14</v>
      </c>
    </row>
    <row r="142" spans="3:6" ht="18.75" hidden="1" x14ac:dyDescent="0.3">
      <c r="C142" s="304" t="s">
        <v>7374</v>
      </c>
      <c r="D142" s="303" t="s">
        <v>2564</v>
      </c>
      <c r="E142" s="303">
        <v>51026811</v>
      </c>
      <c r="F142" s="13">
        <v>14</v>
      </c>
    </row>
    <row r="143" spans="3:6" ht="18.75" hidden="1" x14ac:dyDescent="0.3">
      <c r="C143" s="304" t="s">
        <v>7376</v>
      </c>
      <c r="D143" s="303" t="s">
        <v>2564</v>
      </c>
      <c r="E143" s="303">
        <v>51038758</v>
      </c>
      <c r="F143" s="13">
        <v>14</v>
      </c>
    </row>
    <row r="144" spans="3:6" ht="19.5" hidden="1" x14ac:dyDescent="0.25">
      <c r="C144" s="359" t="s">
        <v>7397</v>
      </c>
      <c r="D144" s="360" t="s">
        <v>1556</v>
      </c>
      <c r="E144" s="360">
        <v>51515687</v>
      </c>
      <c r="F144" s="14">
        <v>15</v>
      </c>
    </row>
    <row r="145" spans="3:6" ht="19.5" hidden="1" x14ac:dyDescent="0.25">
      <c r="C145" s="359" t="s">
        <v>7396</v>
      </c>
      <c r="D145" s="360" t="s">
        <v>1556</v>
      </c>
      <c r="E145" s="360">
        <v>51515836</v>
      </c>
      <c r="F145" s="14">
        <v>15</v>
      </c>
    </row>
    <row r="146" spans="3:6" ht="19.5" hidden="1" x14ac:dyDescent="0.25">
      <c r="C146" s="359" t="s">
        <v>7398</v>
      </c>
      <c r="D146" s="360" t="s">
        <v>1556</v>
      </c>
      <c r="E146" s="360">
        <v>51518528</v>
      </c>
      <c r="F146" s="14">
        <v>15</v>
      </c>
    </row>
    <row r="147" spans="3:6" ht="58.5" hidden="1" x14ac:dyDescent="0.25">
      <c r="C147" s="359" t="s">
        <v>7365</v>
      </c>
      <c r="D147" s="360" t="s">
        <v>1556</v>
      </c>
      <c r="E147" s="360">
        <v>51382235</v>
      </c>
      <c r="F147" s="14">
        <v>15</v>
      </c>
    </row>
    <row r="148" spans="3:6" ht="19.5" hidden="1" x14ac:dyDescent="0.25">
      <c r="C148" s="359" t="s">
        <v>7379</v>
      </c>
      <c r="D148" s="360" t="s">
        <v>1556</v>
      </c>
      <c r="E148" s="360">
        <v>52018933</v>
      </c>
      <c r="F148" s="14">
        <v>15</v>
      </c>
    </row>
    <row r="149" spans="3:6" ht="19.5" hidden="1" x14ac:dyDescent="0.25">
      <c r="C149" s="359" t="s">
        <v>7377</v>
      </c>
      <c r="D149" s="360" t="s">
        <v>1556</v>
      </c>
      <c r="E149" s="360">
        <v>51494169</v>
      </c>
      <c r="F149" s="14">
        <v>15</v>
      </c>
    </row>
    <row r="150" spans="3:6" ht="19.5" hidden="1" x14ac:dyDescent="0.25">
      <c r="C150" s="359" t="s">
        <v>7375</v>
      </c>
      <c r="D150" s="360" t="s">
        <v>1556</v>
      </c>
      <c r="E150" s="360">
        <v>51031132</v>
      </c>
      <c r="F150" s="14">
        <v>15</v>
      </c>
    </row>
    <row r="151" spans="3:6" ht="19.5" hidden="1" x14ac:dyDescent="0.25">
      <c r="C151" s="359" t="s">
        <v>7345</v>
      </c>
      <c r="D151" s="360" t="s">
        <v>1556</v>
      </c>
      <c r="E151" s="360">
        <v>52009248</v>
      </c>
      <c r="F151" s="14">
        <v>15</v>
      </c>
    </row>
    <row r="152" spans="3:6" ht="19.5" hidden="1" x14ac:dyDescent="0.25">
      <c r="C152" s="359" t="s">
        <v>7378</v>
      </c>
      <c r="D152" s="360" t="s">
        <v>1556</v>
      </c>
      <c r="E152" s="360">
        <v>51201445</v>
      </c>
      <c r="F152" s="14">
        <v>15</v>
      </c>
    </row>
    <row r="153" spans="3:6" ht="58.5" hidden="1" x14ac:dyDescent="0.25">
      <c r="C153" s="359" t="s">
        <v>7366</v>
      </c>
      <c r="D153" s="360" t="s">
        <v>1556</v>
      </c>
      <c r="E153" s="360">
        <v>51526665</v>
      </c>
      <c r="F153" s="14">
        <v>15</v>
      </c>
    </row>
    <row r="154" spans="3:6" ht="39" hidden="1" x14ac:dyDescent="0.25">
      <c r="C154" s="359" t="s">
        <v>7342</v>
      </c>
      <c r="D154" s="360" t="s">
        <v>1556</v>
      </c>
      <c r="E154" s="360">
        <v>51194785</v>
      </c>
      <c r="F154" s="14">
        <v>16</v>
      </c>
    </row>
    <row r="155" spans="3:6" ht="39" hidden="1" x14ac:dyDescent="0.25">
      <c r="C155" s="359" t="s">
        <v>7343</v>
      </c>
      <c r="D155" s="360" t="s">
        <v>1556</v>
      </c>
      <c r="E155" s="360">
        <v>51515838</v>
      </c>
      <c r="F155" s="14">
        <v>16</v>
      </c>
    </row>
    <row r="156" spans="3:6" ht="39" hidden="1" x14ac:dyDescent="0.25">
      <c r="C156" s="359" t="s">
        <v>7367</v>
      </c>
      <c r="D156" s="360" t="s">
        <v>1556</v>
      </c>
      <c r="E156" s="360">
        <v>50303695</v>
      </c>
      <c r="F156" s="14">
        <v>16</v>
      </c>
    </row>
    <row r="157" spans="3:6" ht="39" hidden="1" x14ac:dyDescent="0.25">
      <c r="C157" s="359" t="s">
        <v>7471</v>
      </c>
      <c r="D157" s="360" t="s">
        <v>1556</v>
      </c>
      <c r="E157" s="360">
        <v>51101167</v>
      </c>
      <c r="F157" s="14">
        <v>16</v>
      </c>
    </row>
    <row r="158" spans="3:6" ht="39" hidden="1" x14ac:dyDescent="0.25">
      <c r="C158" s="359" t="s">
        <v>7472</v>
      </c>
      <c r="D158" s="360" t="s">
        <v>1556</v>
      </c>
      <c r="E158" s="360">
        <v>50470233</v>
      </c>
      <c r="F158" s="14">
        <v>16</v>
      </c>
    </row>
  </sheetData>
  <autoFilter ref="C1:F158" xr:uid="{00000000-0009-0000-0000-000001000000}">
    <filterColumn colId="2">
      <filters>
        <filter val="5052813"/>
      </filters>
    </filterColumn>
  </autoFilter>
  <conditionalFormatting sqref="D61:D66 D131:D137 D144:D158">
    <cfRule type="containsText" dxfId="2956" priority="14" stopIfTrue="1" operator="containsText" text="PD">
      <formula>NOT(ISERROR(SEARCH("PD",D61)))</formula>
    </cfRule>
  </conditionalFormatting>
  <conditionalFormatting sqref="D67:D77">
    <cfRule type="containsText" dxfId="2955" priority="13" stopIfTrue="1" operator="containsText" text="PD">
      <formula>NOT(ISERROR(SEARCH("PD",D67)))</formula>
    </cfRule>
  </conditionalFormatting>
  <conditionalFormatting sqref="D78:D95">
    <cfRule type="containsText" dxfId="2954" priority="12" stopIfTrue="1" operator="containsText" text="PD">
      <formula>NOT(ISERROR(SEARCH("PD",D78)))</formula>
    </cfRule>
  </conditionalFormatting>
  <conditionalFormatting sqref="D98">
    <cfRule type="containsText" dxfId="2953" priority="11" stopIfTrue="1" operator="containsText" text="PD">
      <formula>NOT(ISERROR(SEARCH("PD",D98)))</formula>
    </cfRule>
  </conditionalFormatting>
  <conditionalFormatting sqref="D107:D111">
    <cfRule type="containsText" dxfId="2952" priority="10" stopIfTrue="1" operator="containsText" text="PD">
      <formula>NOT(ISERROR(SEARCH("PD",D107)))</formula>
    </cfRule>
  </conditionalFormatting>
  <conditionalFormatting sqref="D96">
    <cfRule type="containsText" dxfId="2951" priority="9" stopIfTrue="1" operator="containsText" text="PD">
      <formula>NOT(ISERROR(SEARCH("PD",D96)))</formula>
    </cfRule>
  </conditionalFormatting>
  <conditionalFormatting sqref="D97">
    <cfRule type="containsText" dxfId="2950" priority="8" stopIfTrue="1" operator="containsText" text="PD">
      <formula>NOT(ISERROR(SEARCH("PD",D97)))</formula>
    </cfRule>
  </conditionalFormatting>
  <conditionalFormatting sqref="D99">
    <cfRule type="containsText" dxfId="2949" priority="7" stopIfTrue="1" operator="containsText" text="PD">
      <formula>NOT(ISERROR(SEARCH("PD",D99)))</formula>
    </cfRule>
  </conditionalFormatting>
  <conditionalFormatting sqref="D100">
    <cfRule type="containsText" dxfId="2948" priority="6" stopIfTrue="1" operator="containsText" text="PD">
      <formula>NOT(ISERROR(SEARCH("PD",D100)))</formula>
    </cfRule>
  </conditionalFormatting>
  <conditionalFormatting sqref="D101:D106">
    <cfRule type="containsText" dxfId="2947" priority="5" stopIfTrue="1" operator="containsText" text="PD">
      <formula>NOT(ISERROR(SEARCH("PD",D101)))</formula>
    </cfRule>
  </conditionalFormatting>
  <conditionalFormatting sqref="D112">
    <cfRule type="containsText" dxfId="2946" priority="4" stopIfTrue="1" operator="containsText" text="PD">
      <formula>NOT(ISERROR(SEARCH("PD",D112)))</formula>
    </cfRule>
  </conditionalFormatting>
  <conditionalFormatting sqref="D113">
    <cfRule type="containsText" dxfId="2945" priority="3" stopIfTrue="1" operator="containsText" text="PD">
      <formula>NOT(ISERROR(SEARCH("PD",D113)))</formula>
    </cfRule>
  </conditionalFormatting>
  <conditionalFormatting sqref="D114:D130">
    <cfRule type="containsText" dxfId="2944" priority="2" stopIfTrue="1" operator="containsText" text="PD">
      <formula>NOT(ISERROR(SEARCH("PD",D114)))</formula>
    </cfRule>
  </conditionalFormatting>
  <conditionalFormatting sqref="D1">
    <cfRule type="containsText" dxfId="2943" priority="1" stopIfTrue="1" operator="containsText" text="PD">
      <formula>NOT(ISERROR(SEARCH("PD",D1)))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FF00FF"/>
    <pageSetUpPr fitToPage="1"/>
  </sheetPr>
  <dimension ref="A1:FS2038"/>
  <sheetViews>
    <sheetView topLeftCell="C1" zoomScaleNormal="100" workbookViewId="0">
      <pane ySplit="3" topLeftCell="A5" activePane="bottomLeft" state="frozen"/>
      <selection pane="bottomLeft" activeCell="E12" sqref="E12"/>
    </sheetView>
  </sheetViews>
  <sheetFormatPr defaultRowHeight="15.75" x14ac:dyDescent="0.25"/>
  <cols>
    <col min="1" max="1" width="9.140625" style="157"/>
    <col min="2" max="2" width="17.7109375" style="42" customWidth="1"/>
    <col min="3" max="3" width="93.28515625" style="157" customWidth="1"/>
    <col min="4" max="4" width="12" style="371" customWidth="1"/>
    <col min="5" max="5" width="22" style="42" customWidth="1"/>
    <col min="6" max="6" width="14.85546875" style="144" customWidth="1"/>
    <col min="7" max="7" width="10.7109375" style="141" customWidth="1"/>
    <col min="8" max="8" width="19.28515625" style="142" customWidth="1"/>
    <col min="9" max="9" width="11.5703125" style="142" customWidth="1"/>
    <col min="10" max="10" width="14.140625" style="142" customWidth="1"/>
    <col min="11" max="11" width="13.7109375" style="142" customWidth="1"/>
    <col min="12" max="13" width="13.5703125" style="142" customWidth="1"/>
    <col min="14" max="14" width="16.7109375" style="142" customWidth="1"/>
    <col min="15" max="15" width="19.28515625" style="142" customWidth="1"/>
    <col min="16" max="16" width="18.85546875" style="135" customWidth="1"/>
    <col min="17" max="18" width="17.85546875" style="135" customWidth="1"/>
    <col min="19" max="19" width="15.28515625" style="135" customWidth="1"/>
    <col min="20" max="20" width="17.28515625" style="135" customWidth="1"/>
    <col min="21" max="23" width="9.140625" style="40" customWidth="1"/>
    <col min="24" max="24" width="19.5703125" style="40" customWidth="1"/>
    <col min="25" max="30" width="9.140625" style="40" customWidth="1"/>
    <col min="31" max="16384" width="9.140625" style="40"/>
  </cols>
  <sheetData>
    <row r="1" spans="1:165" s="202" customFormat="1" x14ac:dyDescent="0.25">
      <c r="A1" s="387"/>
      <c r="B1" s="392"/>
      <c r="C1" s="387" t="s">
        <v>2069</v>
      </c>
      <c r="D1" s="415">
        <v>8</v>
      </c>
      <c r="E1" s="392"/>
      <c r="F1" s="393"/>
      <c r="G1" s="388"/>
      <c r="H1" s="388"/>
      <c r="I1" s="388"/>
      <c r="J1" s="388" t="s">
        <v>2071</v>
      </c>
      <c r="K1" s="388" t="s">
        <v>2070</v>
      </c>
      <c r="L1" s="388" t="s">
        <v>2070</v>
      </c>
      <c r="M1" s="388"/>
      <c r="N1" s="388" t="s">
        <v>2073</v>
      </c>
      <c r="O1" s="388"/>
      <c r="P1" s="388" t="s">
        <v>2469</v>
      </c>
      <c r="Q1" s="388"/>
      <c r="R1" s="388"/>
      <c r="S1" s="388"/>
      <c r="T1" s="388"/>
    </row>
    <row r="2" spans="1:165" s="202" customFormat="1" x14ac:dyDescent="0.25">
      <c r="A2" s="387"/>
      <c r="B2" s="392"/>
      <c r="C2" s="387"/>
      <c r="D2" s="415" t="s">
        <v>1636</v>
      </c>
      <c r="E2" s="392"/>
      <c r="F2" s="393"/>
      <c r="G2" s="388"/>
      <c r="H2" s="388"/>
      <c r="I2" s="388"/>
      <c r="J2" s="388" t="s">
        <v>2072</v>
      </c>
      <c r="K2" s="388" t="s">
        <v>2136</v>
      </c>
      <c r="L2" s="388" t="s">
        <v>2135</v>
      </c>
      <c r="M2" s="388"/>
      <c r="N2" s="388" t="s">
        <v>2074</v>
      </c>
      <c r="O2" s="388"/>
      <c r="P2" s="388" t="s">
        <v>2470</v>
      </c>
      <c r="Q2" s="394"/>
      <c r="R2" s="394"/>
      <c r="S2" s="394"/>
      <c r="T2" s="394"/>
      <c r="U2" s="509" t="s">
        <v>7475</v>
      </c>
    </row>
    <row r="3" spans="1:165" ht="54" customHeight="1" x14ac:dyDescent="0.25">
      <c r="A3" s="380" t="s">
        <v>9</v>
      </c>
      <c r="B3" s="382" t="s">
        <v>445</v>
      </c>
      <c r="C3" s="381" t="s">
        <v>6093</v>
      </c>
      <c r="D3" s="382" t="s">
        <v>444</v>
      </c>
      <c r="E3" s="382" t="s">
        <v>445</v>
      </c>
      <c r="F3" s="383" t="s">
        <v>1393</v>
      </c>
      <c r="G3" s="382" t="s">
        <v>302</v>
      </c>
      <c r="H3" s="382" t="s">
        <v>442</v>
      </c>
      <c r="I3" s="382" t="s">
        <v>446</v>
      </c>
      <c r="J3" s="382" t="s">
        <v>1641</v>
      </c>
      <c r="K3" s="382" t="s">
        <v>1642</v>
      </c>
      <c r="L3" s="382" t="s">
        <v>1643</v>
      </c>
      <c r="M3" s="384" t="s">
        <v>1644</v>
      </c>
      <c r="N3" s="382" t="s">
        <v>1645</v>
      </c>
      <c r="O3" s="382" t="s">
        <v>2075</v>
      </c>
      <c r="P3" s="385" t="s">
        <v>9400</v>
      </c>
      <c r="Q3" s="549" t="s">
        <v>9401</v>
      </c>
      <c r="R3" s="549" t="s">
        <v>2971</v>
      </c>
      <c r="S3" s="549" t="s">
        <v>9393</v>
      </c>
      <c r="T3" s="386" t="s">
        <v>2427</v>
      </c>
      <c r="X3" s="508" t="s">
        <v>8569</v>
      </c>
      <c r="Z3" s="551" t="s">
        <v>9391</v>
      </c>
      <c r="AA3" s="551" t="s">
        <v>9392</v>
      </c>
      <c r="AB3" s="551" t="s">
        <v>9393</v>
      </c>
    </row>
    <row r="4" spans="1:165" ht="15.75" customHeight="1" x14ac:dyDescent="0.25">
      <c r="A4" s="128">
        <v>1</v>
      </c>
      <c r="B4" s="162" t="s">
        <v>116</v>
      </c>
      <c r="C4" s="11" t="s">
        <v>6988</v>
      </c>
      <c r="D4" s="42" t="s">
        <v>1528</v>
      </c>
      <c r="E4" s="162" t="s">
        <v>116</v>
      </c>
      <c r="F4" s="129">
        <v>2900</v>
      </c>
      <c r="G4" s="137" t="s">
        <v>10</v>
      </c>
      <c r="H4" s="131" t="s">
        <v>306</v>
      </c>
      <c r="I4" s="37" t="s">
        <v>455</v>
      </c>
      <c r="J4" s="37">
        <f>IFERROR(VLOOKUP(E4,'IC238-Dau ky'!E:H,4,0),0)</f>
        <v>0</v>
      </c>
      <c r="K4" s="132">
        <f>SUMIFS(NHAP!$H:$H,NHAP!$D:$D,'BANG THAM CHIEU'!E4,NHAP!$K:$K,'BANG THAM CHIEU'!$D$1)</f>
        <v>0</v>
      </c>
      <c r="L4" s="132">
        <f>SUMIFS('IC21'!$H:$H,'IC21'!$G:$G,'BANG THAM CHIEU'!E4,'IC21'!$R:$R,'BANG THAM CHIEU'!$D$1)</f>
        <v>0</v>
      </c>
      <c r="M4" s="133">
        <f t="shared" ref="M4:M67" si="0">J4+K4-L4</f>
        <v>0</v>
      </c>
      <c r="N4" s="134">
        <f>SUMIF('IC238-Cuoi ky'!$E:$E,'BANG THAM CHIEU'!E4,'IC238-Cuoi ky'!$H:$H)</f>
        <v>0</v>
      </c>
      <c r="O4" s="133">
        <f t="shared" ref="O4:O67" si="1">M4-N4</f>
        <v>0</v>
      </c>
      <c r="P4" s="135">
        <v>100</v>
      </c>
      <c r="Q4" s="550">
        <v>200</v>
      </c>
      <c r="R4" s="550" t="str">
        <f>IF(M4&lt;P4,"ALERT","OK")</f>
        <v>ALERT</v>
      </c>
      <c r="S4" s="550" t="s">
        <v>9394</v>
      </c>
      <c r="T4" s="222">
        <f>M4-P4</f>
        <v>-100</v>
      </c>
      <c r="U4" s="40">
        <v>0</v>
      </c>
      <c r="V4" s="189">
        <f t="shared" ref="V4:V67" si="2">U4-M4</f>
        <v>0</v>
      </c>
      <c r="W4" s="189">
        <f>M4-U4</f>
        <v>0</v>
      </c>
      <c r="X4" s="40" t="str">
        <f>IF(L5=O5,"ok","ko")</f>
        <v>ok</v>
      </c>
      <c r="Y4" s="189">
        <f t="shared" ref="Y4:Y67" si="3">M4-U4</f>
        <v>0</v>
      </c>
      <c r="Z4" s="40">
        <f>VLOOKUP(E4,'[2]BANG THAM CHIEU'!$E$4:$Q$1080,13,0)</f>
        <v>100</v>
      </c>
      <c r="AA4" s="40">
        <f>VLOOKUP(E4,'[2]BANG THAM CHIEU'!$E$4:$R$1082,14,0)</f>
        <v>200</v>
      </c>
      <c r="AB4" s="40" t="str">
        <f>VLOOKUP(E4,'[2]BANG THAM CHIEU'!$E$4:$S$1081,15,0)</f>
        <v>6 tháng</v>
      </c>
    </row>
    <row r="5" spans="1:165" ht="60" customHeight="1" x14ac:dyDescent="0.25">
      <c r="A5" s="128">
        <f t="shared" ref="A5:A68" si="4">IF(C5="","",A4+1)</f>
        <v>2</v>
      </c>
      <c r="B5" s="345" t="s">
        <v>840</v>
      </c>
      <c r="C5" s="151" t="s">
        <v>6377</v>
      </c>
      <c r="D5" s="42" t="s">
        <v>1563</v>
      </c>
      <c r="E5" s="345" t="s">
        <v>840</v>
      </c>
      <c r="F5" s="136">
        <v>140000</v>
      </c>
      <c r="G5" s="137" t="s">
        <v>10</v>
      </c>
      <c r="H5" s="37" t="s">
        <v>1147</v>
      </c>
      <c r="I5" s="37" t="s">
        <v>2906</v>
      </c>
      <c r="J5" s="37">
        <f>IFERROR(VLOOKUP(E5,'IC238-Dau ky'!E:H,4,0),0)</f>
        <v>0</v>
      </c>
      <c r="K5" s="132">
        <f>SUMIFS(NHAP!$H:$H,NHAP!$D:$D,'BANG THAM CHIEU'!E5,NHAP!$K:$K,'BANG THAM CHIEU'!$D$1)</f>
        <v>0</v>
      </c>
      <c r="L5" s="132">
        <f>SUMIFS('IC21'!$H:$H,'IC21'!$G:$G,'BANG THAM CHIEU'!E5,'IC21'!$R:$R,'BANG THAM CHIEU'!$D$1)</f>
        <v>0</v>
      </c>
      <c r="M5" s="133">
        <f t="shared" si="0"/>
        <v>0</v>
      </c>
      <c r="N5" s="134">
        <f>SUMIF('IC238-Cuoi ky'!$E:$E,'BANG THAM CHIEU'!E5,'IC238-Cuoi ky'!$H:$H)</f>
        <v>0</v>
      </c>
      <c r="O5" s="133">
        <f t="shared" si="1"/>
        <v>0</v>
      </c>
      <c r="P5" s="135">
        <v>2</v>
      </c>
      <c r="Q5" s="135">
        <v>4</v>
      </c>
      <c r="R5" s="550" t="str">
        <f t="shared" ref="R5:R68" si="5">IF(M5&lt;P5,"ALERT","OK")</f>
        <v>ALERT</v>
      </c>
      <c r="S5" s="135" t="s">
        <v>9395</v>
      </c>
      <c r="T5" s="222">
        <f t="shared" ref="T5:T68" si="6">M5-P5</f>
        <v>-2</v>
      </c>
      <c r="U5" s="40">
        <v>1</v>
      </c>
      <c r="V5" s="189">
        <f t="shared" si="2"/>
        <v>1</v>
      </c>
      <c r="W5" s="189">
        <f>M5-U5</f>
        <v>-1</v>
      </c>
      <c r="X5" s="40" t="str">
        <f t="shared" ref="X5:X68" si="7">IF(L6=O6,"ok","ko")</f>
        <v>ok</v>
      </c>
      <c r="Y5" s="189">
        <f t="shared" si="3"/>
        <v>-1</v>
      </c>
      <c r="Z5" s="40">
        <f>VLOOKUP(E5,'[2]BANG THAM CHIEU'!$E$4:$Q$1080,13,0)</f>
        <v>2</v>
      </c>
      <c r="AA5" s="40">
        <f>VLOOKUP(E5,'[2]BANG THAM CHIEU'!$E$4:$R$1082,14,0)</f>
        <v>4</v>
      </c>
      <c r="AB5" s="40" t="str">
        <f>VLOOKUP(E5,'[2]BANG THAM CHIEU'!$E$4:$S$1081,15,0)</f>
        <v>1 năm</v>
      </c>
    </row>
    <row r="6" spans="1:165" ht="35.25" customHeight="1" x14ac:dyDescent="0.25">
      <c r="A6" s="128">
        <f t="shared" si="4"/>
        <v>3</v>
      </c>
      <c r="B6" s="345" t="s">
        <v>679</v>
      </c>
      <c r="C6" s="151" t="s">
        <v>6378</v>
      </c>
      <c r="D6" s="42" t="s">
        <v>1563</v>
      </c>
      <c r="E6" s="345" t="s">
        <v>679</v>
      </c>
      <c r="F6" s="136">
        <v>60000</v>
      </c>
      <c r="G6" s="137" t="s">
        <v>10</v>
      </c>
      <c r="H6" s="37" t="s">
        <v>988</v>
      </c>
      <c r="I6" s="37" t="s">
        <v>2909</v>
      </c>
      <c r="J6" s="37">
        <f>IFERROR(VLOOKUP(E6,'IC238-Dau ky'!E:H,4,0),0)</f>
        <v>0</v>
      </c>
      <c r="K6" s="132">
        <f>SUMIFS(NHAP!$H:$H,NHAP!$D:$D,'BANG THAM CHIEU'!E6,NHAP!$K:$K,'BANG THAM CHIEU'!$D$1)</f>
        <v>0</v>
      </c>
      <c r="L6" s="132">
        <f>SUMIFS('IC21'!$H:$H,'IC21'!$G:$G,'BANG THAM CHIEU'!E6,'IC21'!$R:$R,'BANG THAM CHIEU'!$D$1)</f>
        <v>0</v>
      </c>
      <c r="M6" s="133">
        <f t="shared" si="0"/>
        <v>0</v>
      </c>
      <c r="N6" s="134">
        <f>SUMIF('IC238-Cuoi ky'!$E:$E,'BANG THAM CHIEU'!E6,'IC238-Cuoi ky'!$H:$H)</f>
        <v>0</v>
      </c>
      <c r="O6" s="133">
        <f t="shared" si="1"/>
        <v>0</v>
      </c>
      <c r="P6" s="135">
        <v>8</v>
      </c>
      <c r="Q6" s="135">
        <v>16</v>
      </c>
      <c r="R6" s="550" t="str">
        <f t="shared" si="5"/>
        <v>ALERT</v>
      </c>
      <c r="S6" s="135" t="s">
        <v>9396</v>
      </c>
      <c r="T6" s="222">
        <f t="shared" si="6"/>
        <v>-8</v>
      </c>
      <c r="U6" s="40">
        <v>16</v>
      </c>
      <c r="V6" s="189">
        <f t="shared" si="2"/>
        <v>16</v>
      </c>
      <c r="W6" s="189">
        <f>M6-U6</f>
        <v>-16</v>
      </c>
      <c r="X6" s="40" t="str">
        <f t="shared" si="7"/>
        <v>ok</v>
      </c>
      <c r="Y6" s="189">
        <f t="shared" si="3"/>
        <v>-16</v>
      </c>
      <c r="Z6" s="40">
        <f>VLOOKUP(E6,'[2]BANG THAM CHIEU'!$E$4:$Q$1080,13,0)</f>
        <v>8</v>
      </c>
      <c r="AA6" s="40">
        <f>VLOOKUP(E6,'[2]BANG THAM CHIEU'!$E$4:$R$1082,14,0)</f>
        <v>16</v>
      </c>
      <c r="AB6" s="40" t="str">
        <f>VLOOKUP(E6,'[2]BANG THAM CHIEU'!$E$4:$S$1081,15,0)</f>
        <v>2 tháng</v>
      </c>
    </row>
    <row r="7" spans="1:165" ht="15.75" customHeight="1" x14ac:dyDescent="0.25">
      <c r="A7" s="128">
        <f t="shared" si="4"/>
        <v>4</v>
      </c>
      <c r="B7" s="345" t="s">
        <v>755</v>
      </c>
      <c r="C7" s="31" t="s">
        <v>6942</v>
      </c>
      <c r="D7" s="42" t="s">
        <v>1528</v>
      </c>
      <c r="E7" s="345" t="s">
        <v>755</v>
      </c>
      <c r="F7" s="136">
        <v>10000</v>
      </c>
      <c r="G7" s="137" t="s">
        <v>10</v>
      </c>
      <c r="H7" s="37" t="s">
        <v>1063</v>
      </c>
      <c r="I7" s="37" t="s">
        <v>448</v>
      </c>
      <c r="J7" s="37">
        <f>IFERROR(VLOOKUP(E7,'IC238-Dau ky'!E:H,4,0),0)</f>
        <v>0</v>
      </c>
      <c r="K7" s="132">
        <f>SUMIFS(NHAP!$H:$H,NHAP!$D:$D,'BANG THAM CHIEU'!E7,NHAP!$K:$K,'BANG THAM CHIEU'!$D$1)</f>
        <v>0</v>
      </c>
      <c r="L7" s="132">
        <f>SUMIFS('IC21'!$H:$H,'IC21'!$G:$G,'BANG THAM CHIEU'!E7,'IC21'!$R:$R,'BANG THAM CHIEU'!$D$1)</f>
        <v>0</v>
      </c>
      <c r="M7" s="133">
        <f t="shared" si="0"/>
        <v>0</v>
      </c>
      <c r="N7" s="134">
        <f>SUMIF('IC238-Cuoi ky'!$E:$E,'BANG THAM CHIEU'!E7,'IC238-Cuoi ky'!$H:$H)</f>
        <v>0</v>
      </c>
      <c r="O7" s="133">
        <f t="shared" si="1"/>
        <v>0</v>
      </c>
      <c r="P7" s="135">
        <v>5</v>
      </c>
      <c r="Q7" s="135">
        <v>10</v>
      </c>
      <c r="R7" s="550" t="str">
        <f t="shared" si="5"/>
        <v>ALERT</v>
      </c>
      <c r="S7" s="135" t="s">
        <v>9394</v>
      </c>
      <c r="T7" s="222">
        <f t="shared" si="6"/>
        <v>-5</v>
      </c>
      <c r="U7" s="40">
        <v>6</v>
      </c>
      <c r="V7" s="189">
        <f t="shared" si="2"/>
        <v>6</v>
      </c>
      <c r="W7" s="189">
        <f>M7-U7</f>
        <v>-6</v>
      </c>
      <c r="X7" s="40" t="str">
        <f t="shared" si="7"/>
        <v>ok</v>
      </c>
      <c r="Y7" s="189">
        <f t="shared" si="3"/>
        <v>-6</v>
      </c>
      <c r="Z7" s="40">
        <f>VLOOKUP(E7,'[2]BANG THAM CHIEU'!$E$4:$Q$1080,13,0)</f>
        <v>5</v>
      </c>
      <c r="AA7" s="40">
        <f>VLOOKUP(E7,'[2]BANG THAM CHIEU'!$E$4:$R$1082,14,0)</f>
        <v>10</v>
      </c>
      <c r="AB7" s="40" t="str">
        <f>VLOOKUP(E7,'[2]BANG THAM CHIEU'!$E$4:$S$1081,15,0)</f>
        <v>6 tháng</v>
      </c>
    </row>
    <row r="8" spans="1:165" s="337" customFormat="1" ht="31.5" customHeight="1" x14ac:dyDescent="0.25">
      <c r="A8" s="128">
        <f t="shared" si="4"/>
        <v>5</v>
      </c>
      <c r="B8" s="346" t="s">
        <v>120</v>
      </c>
      <c r="C8" s="332" t="s">
        <v>7275</v>
      </c>
      <c r="D8" s="131" t="s">
        <v>1587</v>
      </c>
      <c r="E8" s="346" t="s">
        <v>120</v>
      </c>
      <c r="F8" s="331">
        <v>305000</v>
      </c>
      <c r="G8" s="130" t="s">
        <v>303</v>
      </c>
      <c r="H8" s="131" t="s">
        <v>310</v>
      </c>
      <c r="I8" s="131" t="s">
        <v>455</v>
      </c>
      <c r="J8" s="37">
        <f>IFERROR(VLOOKUP(E8,'IC238-Dau ky'!E:H,4,0),0)</f>
        <v>12</v>
      </c>
      <c r="K8" s="333">
        <f>SUMIFS(NHAP!$H:$H,NHAP!$D:$D,'BANG THAM CHIEU'!E8,NHAP!$K:$K,'BANG THAM CHIEU'!$D$1)</f>
        <v>0</v>
      </c>
      <c r="L8" s="333">
        <f>SUMIFS('IC21'!$H:$H,'IC21'!$G:$G,'BANG THAM CHIEU'!E8,'IC21'!$R:$R,'BANG THAM CHIEU'!$D$1)</f>
        <v>0</v>
      </c>
      <c r="M8" s="334">
        <f t="shared" si="0"/>
        <v>12</v>
      </c>
      <c r="N8" s="335">
        <f>SUMIF('IC238-Cuoi ky'!$E:$E,'BANG THAM CHIEU'!E8,'IC238-Cuoi ky'!$H:$H)</f>
        <v>12</v>
      </c>
      <c r="O8" s="334">
        <f t="shared" si="1"/>
        <v>0</v>
      </c>
      <c r="P8" s="336">
        <v>5</v>
      </c>
      <c r="Q8" s="336">
        <v>10</v>
      </c>
      <c r="R8" s="550" t="str">
        <f t="shared" si="5"/>
        <v>OK</v>
      </c>
      <c r="S8" s="336" t="s">
        <v>9395</v>
      </c>
      <c r="T8" s="222">
        <f t="shared" si="6"/>
        <v>7</v>
      </c>
      <c r="U8" s="337">
        <v>0</v>
      </c>
      <c r="V8" s="189">
        <f t="shared" si="2"/>
        <v>-12</v>
      </c>
      <c r="W8" s="189"/>
      <c r="X8" s="40" t="str">
        <f t="shared" si="7"/>
        <v>ok</v>
      </c>
      <c r="Y8" s="189">
        <f t="shared" si="3"/>
        <v>12</v>
      </c>
      <c r="Z8" s="40">
        <f>VLOOKUP(E8,'[2]BANG THAM CHIEU'!$E$4:$Q$1080,13,0)</f>
        <v>5</v>
      </c>
      <c r="AA8" s="40">
        <f>VLOOKUP(E8,'[2]BANG THAM CHIEU'!$E$4:$R$1082,14,0)</f>
        <v>10</v>
      </c>
      <c r="AB8" s="40" t="str">
        <f>VLOOKUP(E8,'[2]BANG THAM CHIEU'!$E$4:$S$1081,15,0)</f>
        <v>1 năm</v>
      </c>
    </row>
    <row r="9" spans="1:165" ht="15.75" customHeight="1" x14ac:dyDescent="0.25">
      <c r="A9" s="128">
        <f t="shared" si="4"/>
        <v>6</v>
      </c>
      <c r="B9" s="162" t="s">
        <v>121</v>
      </c>
      <c r="C9" s="124" t="s">
        <v>2960</v>
      </c>
      <c r="D9" s="42" t="s">
        <v>1528</v>
      </c>
      <c r="E9" s="162" t="s">
        <v>121</v>
      </c>
      <c r="F9" s="129">
        <v>60000</v>
      </c>
      <c r="G9" s="130" t="s">
        <v>10</v>
      </c>
      <c r="H9" s="131" t="s">
        <v>311</v>
      </c>
      <c r="I9" s="37" t="s">
        <v>448</v>
      </c>
      <c r="J9" s="37">
        <f>IFERROR(VLOOKUP(E9,'IC238-Dau ky'!E:H,4,0),0)</f>
        <v>7</v>
      </c>
      <c r="K9" s="132">
        <f>SUMIFS(NHAP!$H:$H,NHAP!$D:$D,'BANG THAM CHIEU'!E9,NHAP!$K:$K,'BANG THAM CHIEU'!$D$1)</f>
        <v>0</v>
      </c>
      <c r="L9" s="132">
        <f>SUMIFS('IC21'!$H:$H,'IC21'!$G:$G,'BANG THAM CHIEU'!E9,'IC21'!$R:$R,'BANG THAM CHIEU'!$D$1)</f>
        <v>0</v>
      </c>
      <c r="M9" s="133">
        <f t="shared" si="0"/>
        <v>7</v>
      </c>
      <c r="N9" s="134">
        <f>SUMIF('IC238-Cuoi ky'!$E:$E,'BANG THAM CHIEU'!E9,'IC238-Cuoi ky'!$H:$H)</f>
        <v>7</v>
      </c>
      <c r="O9" s="133">
        <f t="shared" si="1"/>
        <v>0</v>
      </c>
      <c r="P9" s="135">
        <v>10</v>
      </c>
      <c r="Q9" s="135">
        <v>20</v>
      </c>
      <c r="R9" s="550" t="str">
        <f>IF(M9&lt;P9,"ALERT","OK")</f>
        <v>ALERT</v>
      </c>
      <c r="S9" s="135" t="s">
        <v>9395</v>
      </c>
      <c r="T9" s="222">
        <f t="shared" si="6"/>
        <v>-3</v>
      </c>
      <c r="U9" s="40">
        <v>15</v>
      </c>
      <c r="V9" s="189">
        <f t="shared" si="2"/>
        <v>8</v>
      </c>
      <c r="W9" s="189">
        <f t="shared" ref="W9:W27" si="8">M9-U9</f>
        <v>-8</v>
      </c>
      <c r="X9" s="40" t="str">
        <f t="shared" si="7"/>
        <v>ok</v>
      </c>
      <c r="Y9" s="189">
        <f t="shared" si="3"/>
        <v>-8</v>
      </c>
      <c r="Z9" s="40">
        <f>VLOOKUP(E9,'[2]BANG THAM CHIEU'!$E$4:$Q$1080,13,0)</f>
        <v>10</v>
      </c>
      <c r="AA9" s="40">
        <f>VLOOKUP(E9,'[2]BANG THAM CHIEU'!$E$4:$R$1082,14,0)</f>
        <v>20</v>
      </c>
      <c r="AB9" s="40" t="str">
        <f>VLOOKUP(E9,'[2]BANG THAM CHIEU'!$E$4:$S$1081,15,0)</f>
        <v>1 năm</v>
      </c>
    </row>
    <row r="10" spans="1:165" s="41" customFormat="1" ht="15.75" customHeight="1" x14ac:dyDescent="0.25">
      <c r="A10" s="164">
        <f t="shared" si="4"/>
        <v>7</v>
      </c>
      <c r="B10" s="209" t="s">
        <v>122</v>
      </c>
      <c r="C10" s="196" t="s">
        <v>257</v>
      </c>
      <c r="D10" s="197" t="s">
        <v>1596</v>
      </c>
      <c r="E10" s="209" t="s">
        <v>122</v>
      </c>
      <c r="F10" s="203">
        <v>1751500</v>
      </c>
      <c r="G10" s="205" t="s">
        <v>303</v>
      </c>
      <c r="H10" s="204" t="s">
        <v>312</v>
      </c>
      <c r="I10" s="197" t="s">
        <v>448</v>
      </c>
      <c r="J10" s="197">
        <f>IFERROR(VLOOKUP(E10,'IC238-Dau ky'!E:H,4,0),0)</f>
        <v>0</v>
      </c>
      <c r="K10" s="200">
        <f>SUMIFS(NHAP!$H:$H,NHAP!$D:$D,'BANG THAM CHIEU'!E10,NHAP!$K:$K,'BANG THAM CHIEU'!$D$1)</f>
        <v>0</v>
      </c>
      <c r="L10" s="200">
        <f>SUMIFS('IC21'!$H:$H,'IC21'!$G:$G,'BANG THAM CHIEU'!E10,'IC21'!$R:$R,'BANG THAM CHIEU'!$D$1)</f>
        <v>0</v>
      </c>
      <c r="M10" s="168">
        <f t="shared" si="0"/>
        <v>0</v>
      </c>
      <c r="N10" s="167">
        <f>SUMIF('IC238-Cuoi ky'!$E:$E,'BANG THAM CHIEU'!E10,'IC238-Cuoi ky'!$H:$H)</f>
        <v>0</v>
      </c>
      <c r="O10" s="168">
        <f t="shared" si="1"/>
        <v>0</v>
      </c>
      <c r="P10" s="169">
        <v>0</v>
      </c>
      <c r="Q10" s="169">
        <v>0</v>
      </c>
      <c r="R10" s="550" t="str">
        <f t="shared" si="5"/>
        <v>OK</v>
      </c>
      <c r="S10" s="169">
        <v>0</v>
      </c>
      <c r="T10" s="222">
        <f t="shared" si="6"/>
        <v>0</v>
      </c>
      <c r="U10" s="40">
        <v>0</v>
      </c>
      <c r="V10" s="189">
        <f t="shared" si="2"/>
        <v>0</v>
      </c>
      <c r="W10" s="189">
        <f t="shared" si="8"/>
        <v>0</v>
      </c>
      <c r="X10" s="40" t="str">
        <f t="shared" si="7"/>
        <v>ok</v>
      </c>
      <c r="Y10" s="189">
        <f t="shared" si="3"/>
        <v>0</v>
      </c>
      <c r="Z10" s="40">
        <f>VLOOKUP(E10,'[2]BANG THAM CHIEU'!$E$4:$Q$1080,13,0)</f>
        <v>0</v>
      </c>
      <c r="AA10" s="40">
        <f>VLOOKUP(E10,'[2]BANG THAM CHIEU'!$E$4:$R$1082,14,0)</f>
        <v>0</v>
      </c>
      <c r="AB10" s="40">
        <f>VLOOKUP(E10,'[2]BANG THAM CHIEU'!$E$4:$S$1081,15,0)</f>
        <v>0</v>
      </c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</row>
    <row r="11" spans="1:165" s="41" customFormat="1" ht="15.75" customHeight="1" x14ac:dyDescent="0.25">
      <c r="A11" s="164">
        <f t="shared" si="4"/>
        <v>8</v>
      </c>
      <c r="B11" s="208" t="s">
        <v>123</v>
      </c>
      <c r="C11" s="196" t="s">
        <v>9375</v>
      </c>
      <c r="D11" s="165" t="s">
        <v>1596</v>
      </c>
      <c r="E11" s="208" t="s">
        <v>123</v>
      </c>
      <c r="F11" s="203">
        <v>1124350</v>
      </c>
      <c r="G11" s="205" t="s">
        <v>303</v>
      </c>
      <c r="H11" s="204" t="s">
        <v>313</v>
      </c>
      <c r="I11" s="197" t="s">
        <v>448</v>
      </c>
      <c r="J11" s="197">
        <f>IFERROR(VLOOKUP(E11,'IC238-Dau ky'!E:H,4,0),0)</f>
        <v>1</v>
      </c>
      <c r="K11" s="200">
        <f>SUMIFS(NHAP!$H:$H,NHAP!$D:$D,'BANG THAM CHIEU'!E11,NHAP!$K:$K,'BANG THAM CHIEU'!$D$1)</f>
        <v>0</v>
      </c>
      <c r="L11" s="200">
        <f>SUMIFS('IC21'!$H:$H,'IC21'!$G:$G,'BANG THAM CHIEU'!E11,'IC21'!$R:$R,'BANG THAM CHIEU'!$D$1)</f>
        <v>0</v>
      </c>
      <c r="M11" s="168">
        <f t="shared" si="0"/>
        <v>1</v>
      </c>
      <c r="N11" s="167">
        <f>SUMIF('IC238-Cuoi ky'!$E:$E,'BANG THAM CHIEU'!E11,'IC238-Cuoi ky'!$H:$H)</f>
        <v>1</v>
      </c>
      <c r="O11" s="168">
        <f t="shared" si="1"/>
        <v>0</v>
      </c>
      <c r="P11" s="169">
        <v>0</v>
      </c>
      <c r="Q11" s="169">
        <v>0</v>
      </c>
      <c r="R11" s="550" t="str">
        <f t="shared" si="5"/>
        <v>OK</v>
      </c>
      <c r="S11" s="169">
        <v>0</v>
      </c>
      <c r="T11" s="222">
        <f t="shared" si="6"/>
        <v>1</v>
      </c>
      <c r="U11" s="40">
        <v>1</v>
      </c>
      <c r="V11" s="189">
        <f t="shared" si="2"/>
        <v>0</v>
      </c>
      <c r="W11" s="189">
        <f t="shared" si="8"/>
        <v>0</v>
      </c>
      <c r="X11" s="40" t="str">
        <f t="shared" si="7"/>
        <v>ok</v>
      </c>
      <c r="Y11" s="189">
        <f t="shared" si="3"/>
        <v>0</v>
      </c>
      <c r="Z11" s="40">
        <f>VLOOKUP(E11,'[2]BANG THAM CHIEU'!$E$4:$Q$1080,13,0)</f>
        <v>0</v>
      </c>
      <c r="AA11" s="40">
        <f>VLOOKUP(E11,'[2]BANG THAM CHIEU'!$E$4:$R$1082,14,0)</f>
        <v>0</v>
      </c>
      <c r="AB11" s="40">
        <f>VLOOKUP(E11,'[2]BANG THAM CHIEU'!$E$4:$S$1081,15,0)</f>
        <v>0</v>
      </c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</row>
    <row r="12" spans="1:165" ht="120" customHeight="1" x14ac:dyDescent="0.25">
      <c r="A12" s="128">
        <f t="shared" si="4"/>
        <v>9</v>
      </c>
      <c r="B12" s="138" t="s">
        <v>124</v>
      </c>
      <c r="C12" s="171" t="s">
        <v>9886</v>
      </c>
      <c r="D12" s="37" t="s">
        <v>1549</v>
      </c>
      <c r="E12" s="138" t="s">
        <v>124</v>
      </c>
      <c r="F12" s="139">
        <v>144146</v>
      </c>
      <c r="G12" s="137" t="s">
        <v>303</v>
      </c>
      <c r="H12" s="37">
        <v>100</v>
      </c>
      <c r="I12" s="37" t="s">
        <v>448</v>
      </c>
      <c r="J12" s="37">
        <f>IFERROR(VLOOKUP(E12,'IC238-Dau ky'!E:H,4,0),0)</f>
        <v>0</v>
      </c>
      <c r="K12" s="132">
        <f>SUMIFS(NHAP!$H:$H,NHAP!$D:$D,'BANG THAM CHIEU'!E12,NHAP!$K:$K,'BANG THAM CHIEU'!$D$1)</f>
        <v>0</v>
      </c>
      <c r="L12" s="132">
        <f>SUMIFS('IC21'!$H:$H,'IC21'!$G:$G,'BANG THAM CHIEU'!E12,'IC21'!$R:$R,'BANG THAM CHIEU'!$D$1)</f>
        <v>0</v>
      </c>
      <c r="M12" s="133">
        <f t="shared" si="0"/>
        <v>0</v>
      </c>
      <c r="N12" s="134">
        <f>SUMIF('IC238-Cuoi ky'!$E:$E,'BANG THAM CHIEU'!E12,'IC238-Cuoi ky'!$H:$H)</f>
        <v>0</v>
      </c>
      <c r="O12" s="133">
        <f t="shared" si="1"/>
        <v>0</v>
      </c>
      <c r="P12" s="135">
        <v>0</v>
      </c>
      <c r="Q12" s="135">
        <v>0</v>
      </c>
      <c r="R12" s="550" t="str">
        <f t="shared" si="5"/>
        <v>OK</v>
      </c>
      <c r="S12" s="135">
        <v>0</v>
      </c>
      <c r="T12" s="222">
        <f t="shared" si="6"/>
        <v>0</v>
      </c>
      <c r="U12" s="40">
        <v>0</v>
      </c>
      <c r="V12" s="189">
        <f t="shared" si="2"/>
        <v>0</v>
      </c>
      <c r="W12" s="189">
        <f t="shared" si="8"/>
        <v>0</v>
      </c>
      <c r="X12" s="40" t="str">
        <f t="shared" si="7"/>
        <v>ok</v>
      </c>
      <c r="Y12" s="189">
        <f t="shared" si="3"/>
        <v>0</v>
      </c>
      <c r="Z12" s="40">
        <f>VLOOKUP(E12,'[2]BANG THAM CHIEU'!$E$4:$Q$1080,13,0)</f>
        <v>0</v>
      </c>
      <c r="AA12" s="40">
        <f>VLOOKUP(E12,'[2]BANG THAM CHIEU'!$E$4:$R$1082,14,0)</f>
        <v>0</v>
      </c>
      <c r="AB12" s="40">
        <f>VLOOKUP(E12,'[2]BANG THAM CHIEU'!$E$4:$S$1081,15,0)</f>
        <v>0</v>
      </c>
    </row>
    <row r="13" spans="1:165" ht="15.75" customHeight="1" x14ac:dyDescent="0.25">
      <c r="A13" s="128">
        <f t="shared" si="4"/>
        <v>10</v>
      </c>
      <c r="B13" s="162" t="s">
        <v>125</v>
      </c>
      <c r="C13" s="11" t="s">
        <v>2138</v>
      </c>
      <c r="D13" s="42" t="s">
        <v>1563</v>
      </c>
      <c r="E13" s="162" t="s">
        <v>125</v>
      </c>
      <c r="F13" s="129">
        <v>45000</v>
      </c>
      <c r="G13" s="137" t="s">
        <v>10</v>
      </c>
      <c r="H13" s="37" t="s">
        <v>315</v>
      </c>
      <c r="I13" s="37" t="s">
        <v>452</v>
      </c>
      <c r="J13" s="37">
        <f>IFERROR(VLOOKUP(E13,'IC238-Dau ky'!E:H,4,0),0)</f>
        <v>9</v>
      </c>
      <c r="K13" s="132">
        <f>SUMIFS(NHAP!$H:$H,NHAP!$D:$D,'BANG THAM CHIEU'!E13,NHAP!$K:$K,'BANG THAM CHIEU'!$D$1)</f>
        <v>0</v>
      </c>
      <c r="L13" s="132">
        <f>SUMIFS('IC21'!$H:$H,'IC21'!$G:$G,'BANG THAM CHIEU'!E13,'IC21'!$R:$R,'BANG THAM CHIEU'!$D$1)</f>
        <v>0</v>
      </c>
      <c r="M13" s="133">
        <f t="shared" si="0"/>
        <v>9</v>
      </c>
      <c r="N13" s="134">
        <f>SUMIF('IC238-Cuoi ky'!$E:$E,'BANG THAM CHIEU'!E13,'IC238-Cuoi ky'!$H:$H)</f>
        <v>9</v>
      </c>
      <c r="O13" s="133">
        <f t="shared" si="1"/>
        <v>0</v>
      </c>
      <c r="P13" s="135">
        <v>5</v>
      </c>
      <c r="Q13" s="135">
        <v>10</v>
      </c>
      <c r="R13" s="550" t="str">
        <f t="shared" si="5"/>
        <v>OK</v>
      </c>
      <c r="S13" s="135" t="s">
        <v>9395</v>
      </c>
      <c r="T13" s="222">
        <f t="shared" si="6"/>
        <v>4</v>
      </c>
      <c r="U13" s="40">
        <v>9</v>
      </c>
      <c r="V13" s="189">
        <f t="shared" si="2"/>
        <v>0</v>
      </c>
      <c r="W13" s="189">
        <f t="shared" si="8"/>
        <v>0</v>
      </c>
      <c r="X13" s="40" t="str">
        <f t="shared" si="7"/>
        <v>ko</v>
      </c>
      <c r="Y13" s="189">
        <f t="shared" si="3"/>
        <v>0</v>
      </c>
      <c r="Z13" s="40">
        <f>VLOOKUP(E13,'[2]BANG THAM CHIEU'!$E$4:$Q$1080,13,0)</f>
        <v>5</v>
      </c>
      <c r="AA13" s="40">
        <f>VLOOKUP(E13,'[2]BANG THAM CHIEU'!$E$4:$R$1082,14,0)</f>
        <v>10</v>
      </c>
      <c r="AB13" s="40" t="str">
        <f>VLOOKUP(E13,'[2]BANG THAM CHIEU'!$E$4:$S$1081,15,0)</f>
        <v>1 năm</v>
      </c>
    </row>
    <row r="14" spans="1:165" s="41" customFormat="1" ht="15.75" customHeight="1" x14ac:dyDescent="0.25">
      <c r="A14" s="164">
        <f t="shared" si="4"/>
        <v>11</v>
      </c>
      <c r="B14" s="206" t="s">
        <v>126</v>
      </c>
      <c r="C14" s="196" t="s">
        <v>6592</v>
      </c>
      <c r="D14" s="165" t="s">
        <v>1556</v>
      </c>
      <c r="E14" s="206" t="s">
        <v>126</v>
      </c>
      <c r="F14" s="207">
        <v>3878000</v>
      </c>
      <c r="G14" s="199" t="s">
        <v>2468</v>
      </c>
      <c r="H14" s="197" t="s">
        <v>316</v>
      </c>
      <c r="I14" s="197" t="s">
        <v>448</v>
      </c>
      <c r="J14" s="197">
        <f>IFERROR(VLOOKUP(E14,'IC238-Dau ky'!E:H,4,0),0)</f>
        <v>1</v>
      </c>
      <c r="K14" s="200">
        <f>SUMIFS(NHAP!$H:$H,NHAP!$D:$D,'BANG THAM CHIEU'!E14,NHAP!$K:$K,'BANG THAM CHIEU'!$D$1)</f>
        <v>0</v>
      </c>
      <c r="L14" s="200">
        <f>SUMIFS('IC21'!$H:$H,'IC21'!$G:$G,'BANG THAM CHIEU'!E14,'IC21'!$R:$R,'BANG THAM CHIEU'!$D$1)</f>
        <v>1</v>
      </c>
      <c r="M14" s="168">
        <f t="shared" si="0"/>
        <v>0</v>
      </c>
      <c r="N14" s="167">
        <f>SUMIF('IC238-Cuoi ky'!$E:$E,'BANG THAM CHIEU'!E14,'IC238-Cuoi ky'!$H:$H)</f>
        <v>1</v>
      </c>
      <c r="O14" s="168">
        <f t="shared" si="1"/>
        <v>-1</v>
      </c>
      <c r="P14" s="169">
        <v>4</v>
      </c>
      <c r="Q14" s="169">
        <v>8</v>
      </c>
      <c r="R14" s="550" t="str">
        <f t="shared" si="5"/>
        <v>ALERT</v>
      </c>
      <c r="S14" s="169" t="s">
        <v>9397</v>
      </c>
      <c r="T14" s="222">
        <f t="shared" si="6"/>
        <v>-4</v>
      </c>
      <c r="U14" s="368">
        <f>M14</f>
        <v>0</v>
      </c>
      <c r="V14" s="189">
        <f t="shared" si="2"/>
        <v>0</v>
      </c>
      <c r="W14" s="189">
        <f t="shared" si="8"/>
        <v>0</v>
      </c>
      <c r="X14" s="40" t="str">
        <f t="shared" si="7"/>
        <v>ok</v>
      </c>
      <c r="Y14" s="189">
        <f t="shared" si="3"/>
        <v>0</v>
      </c>
      <c r="Z14" s="40">
        <f>VLOOKUP(E14,'[2]BANG THAM CHIEU'!$E$4:$Q$1080,13,0)</f>
        <v>4</v>
      </c>
      <c r="AA14" s="40">
        <f>VLOOKUP(E14,'[2]BANG THAM CHIEU'!$E$4:$R$1082,14,0)</f>
        <v>8</v>
      </c>
      <c r="AB14" s="40" t="str">
        <f>VLOOKUP(E14,'[2]BANG THAM CHIEU'!$E$4:$S$1081,15,0)</f>
        <v>đăt dự phòng</v>
      </c>
      <c r="AC14" s="40"/>
      <c r="AD14" s="40" t="s">
        <v>10464</v>
      </c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</row>
    <row r="15" spans="1:165" s="41" customFormat="1" ht="15.75" customHeight="1" x14ac:dyDescent="0.25">
      <c r="A15" s="164">
        <f t="shared" si="4"/>
        <v>12</v>
      </c>
      <c r="B15" s="206" t="s">
        <v>127</v>
      </c>
      <c r="C15" s="163" t="s">
        <v>8911</v>
      </c>
      <c r="D15" s="197" t="s">
        <v>78</v>
      </c>
      <c r="E15" s="206" t="s">
        <v>127</v>
      </c>
      <c r="F15" s="207">
        <v>8115000</v>
      </c>
      <c r="G15" s="199" t="s">
        <v>2468</v>
      </c>
      <c r="H15" s="197" t="s">
        <v>7351</v>
      </c>
      <c r="I15" s="197" t="s">
        <v>448</v>
      </c>
      <c r="J15" s="197">
        <f>IFERROR(VLOOKUP(E15,'IC238-Dau ky'!E:H,4,0),0)</f>
        <v>4</v>
      </c>
      <c r="K15" s="200">
        <f>SUMIFS(NHAP!$H:$H,NHAP!$D:$D,'BANG THAM CHIEU'!E15,NHAP!$K:$K,'BANG THAM CHIEU'!$D$1)</f>
        <v>0</v>
      </c>
      <c r="L15" s="200">
        <f>SUMIFS('IC21'!$H:$H,'IC21'!$G:$G,'BANG THAM CHIEU'!E15,'IC21'!$R:$R,'BANG THAM CHIEU'!$D$1)</f>
        <v>0</v>
      </c>
      <c r="M15" s="168">
        <f t="shared" si="0"/>
        <v>4</v>
      </c>
      <c r="N15" s="167">
        <f>SUMIF('IC238-Cuoi ky'!$E:$E,'BANG THAM CHIEU'!E15,'IC238-Cuoi ky'!$H:$H)</f>
        <v>4</v>
      </c>
      <c r="O15" s="168">
        <f t="shared" si="1"/>
        <v>0</v>
      </c>
      <c r="P15" s="169">
        <v>4</v>
      </c>
      <c r="Q15" s="169">
        <v>8</v>
      </c>
      <c r="R15" s="550" t="str">
        <f t="shared" si="5"/>
        <v>OK</v>
      </c>
      <c r="S15" s="169" t="s">
        <v>9397</v>
      </c>
      <c r="T15" s="222">
        <f t="shared" si="6"/>
        <v>0</v>
      </c>
      <c r="U15" s="368">
        <f t="shared" ref="U15:U17" si="9">M15</f>
        <v>4</v>
      </c>
      <c r="V15" s="189">
        <f t="shared" si="2"/>
        <v>0</v>
      </c>
      <c r="W15" s="189">
        <f t="shared" si="8"/>
        <v>0</v>
      </c>
      <c r="X15" s="40" t="str">
        <f t="shared" si="7"/>
        <v>ok</v>
      </c>
      <c r="Y15" s="189">
        <f t="shared" si="3"/>
        <v>0</v>
      </c>
      <c r="Z15" s="40">
        <f>VLOOKUP(E15,'[2]BANG THAM CHIEU'!$E$4:$Q$1080,13,0)</f>
        <v>4</v>
      </c>
      <c r="AA15" s="40">
        <f>VLOOKUP(E15,'[2]BANG THAM CHIEU'!$E$4:$R$1082,14,0)</f>
        <v>8</v>
      </c>
      <c r="AB15" s="40" t="str">
        <f>VLOOKUP(E15,'[2]BANG THAM CHIEU'!$E$4:$S$1081,15,0)</f>
        <v>đăt dự phòng</v>
      </c>
      <c r="AC15" s="40"/>
      <c r="AD15" s="40" t="s">
        <v>10464</v>
      </c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</row>
    <row r="16" spans="1:165" s="41" customFormat="1" ht="15.75" customHeight="1" x14ac:dyDescent="0.25">
      <c r="A16" s="164">
        <f t="shared" si="4"/>
        <v>13</v>
      </c>
      <c r="B16" s="206" t="s">
        <v>129</v>
      </c>
      <c r="C16" s="196" t="s">
        <v>7630</v>
      </c>
      <c r="D16" s="197" t="s">
        <v>1556</v>
      </c>
      <c r="E16" s="206" t="s">
        <v>129</v>
      </c>
      <c r="F16" s="207">
        <v>1993000</v>
      </c>
      <c r="G16" s="199" t="s">
        <v>2468</v>
      </c>
      <c r="H16" s="197" t="s">
        <v>319</v>
      </c>
      <c r="I16" s="197" t="s">
        <v>448</v>
      </c>
      <c r="J16" s="197">
        <f>IFERROR(VLOOKUP(E16,'IC238-Dau ky'!E:H,4,0),0)</f>
        <v>0</v>
      </c>
      <c r="K16" s="200">
        <f>SUMIFS(NHAP!$H:$H,NHAP!$D:$D,'BANG THAM CHIEU'!E16,NHAP!$K:$K,'BANG THAM CHIEU'!$D$1)</f>
        <v>0</v>
      </c>
      <c r="L16" s="200">
        <f>SUMIFS('IC21'!$H:$H,'IC21'!$G:$G,'BANG THAM CHIEU'!E16,'IC21'!$R:$R,'BANG THAM CHIEU'!$D$1)</f>
        <v>0</v>
      </c>
      <c r="M16" s="168">
        <f t="shared" si="0"/>
        <v>0</v>
      </c>
      <c r="N16" s="167">
        <f>SUMIF('IC238-Cuoi ky'!$E:$E,'BANG THAM CHIEU'!E16,'IC238-Cuoi ky'!$H:$H)</f>
        <v>0</v>
      </c>
      <c r="O16" s="168">
        <f t="shared" si="1"/>
        <v>0</v>
      </c>
      <c r="P16" s="169">
        <v>6</v>
      </c>
      <c r="Q16" s="169">
        <v>12</v>
      </c>
      <c r="R16" s="550" t="str">
        <f t="shared" si="5"/>
        <v>ALERT</v>
      </c>
      <c r="S16" s="169" t="s">
        <v>9397</v>
      </c>
      <c r="T16" s="222">
        <f t="shared" si="6"/>
        <v>-6</v>
      </c>
      <c r="U16" s="368">
        <f t="shared" si="9"/>
        <v>0</v>
      </c>
      <c r="V16" s="189">
        <f t="shared" si="2"/>
        <v>0</v>
      </c>
      <c r="W16" s="189">
        <f t="shared" si="8"/>
        <v>0</v>
      </c>
      <c r="X16" s="40" t="str">
        <f t="shared" si="7"/>
        <v>ok</v>
      </c>
      <c r="Y16" s="189">
        <f t="shared" si="3"/>
        <v>0</v>
      </c>
      <c r="Z16" s="40">
        <f>VLOOKUP(E16,'[2]BANG THAM CHIEU'!$E$4:$Q$1080,13,0)</f>
        <v>6</v>
      </c>
      <c r="AA16" s="40">
        <f>VLOOKUP(E16,'[2]BANG THAM CHIEU'!$E$4:$R$1082,14,0)</f>
        <v>12</v>
      </c>
      <c r="AB16" s="40" t="str">
        <f>VLOOKUP(E16,'[2]BANG THAM CHIEU'!$E$4:$S$1081,15,0)</f>
        <v>đăt dự phòng</v>
      </c>
      <c r="AC16" s="40"/>
      <c r="AD16" s="40" t="s">
        <v>10464</v>
      </c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</row>
    <row r="17" spans="1:175" ht="15.75" customHeight="1" x14ac:dyDescent="0.25">
      <c r="A17" s="128">
        <f t="shared" si="4"/>
        <v>14</v>
      </c>
      <c r="B17" s="190" t="s">
        <v>130</v>
      </c>
      <c r="C17" s="11" t="s">
        <v>6590</v>
      </c>
      <c r="D17" s="42" t="s">
        <v>1556</v>
      </c>
      <c r="E17" s="190" t="s">
        <v>130</v>
      </c>
      <c r="F17" s="139">
        <v>8713000</v>
      </c>
      <c r="G17" s="137" t="s">
        <v>2468</v>
      </c>
      <c r="H17" s="37" t="s">
        <v>7467</v>
      </c>
      <c r="I17" s="37" t="s">
        <v>448</v>
      </c>
      <c r="J17" s="37">
        <f>IFERROR(VLOOKUP(E17,'IC238-Dau ky'!E:H,4,0),0)</f>
        <v>0</v>
      </c>
      <c r="K17" s="132">
        <f>SUMIFS(NHAP!$H:$H,NHAP!$D:$D,'BANG THAM CHIEU'!E17,NHAP!$K:$K,'BANG THAM CHIEU'!$D$1)</f>
        <v>0</v>
      </c>
      <c r="L17" s="132">
        <f>SUMIFS('IC21'!$H:$H,'IC21'!$G:$G,'BANG THAM CHIEU'!E17,'IC21'!$R:$R,'BANG THAM CHIEU'!$D$1)</f>
        <v>0</v>
      </c>
      <c r="M17" s="133">
        <f t="shared" si="0"/>
        <v>0</v>
      </c>
      <c r="N17" s="134">
        <f>SUMIF('IC238-Cuoi ky'!$E:$E,'BANG THAM CHIEU'!E17,'IC238-Cuoi ky'!$H:$H)</f>
        <v>0</v>
      </c>
      <c r="O17" s="133">
        <f t="shared" si="1"/>
        <v>0</v>
      </c>
      <c r="P17" s="135">
        <v>6</v>
      </c>
      <c r="Q17" s="135">
        <v>12</v>
      </c>
      <c r="R17" s="550" t="str">
        <f t="shared" si="5"/>
        <v>ALERT</v>
      </c>
      <c r="S17" s="135" t="s">
        <v>9397</v>
      </c>
      <c r="T17" s="222">
        <f t="shared" si="6"/>
        <v>-6</v>
      </c>
      <c r="U17" s="368">
        <f t="shared" si="9"/>
        <v>0</v>
      </c>
      <c r="V17" s="189">
        <f t="shared" si="2"/>
        <v>0</v>
      </c>
      <c r="W17" s="189">
        <f t="shared" si="8"/>
        <v>0</v>
      </c>
      <c r="X17" s="40" t="str">
        <f t="shared" si="7"/>
        <v>ok</v>
      </c>
      <c r="Y17" s="189">
        <f t="shared" si="3"/>
        <v>0</v>
      </c>
      <c r="Z17" s="40">
        <f>VLOOKUP(E17,'[2]BANG THAM CHIEU'!$E$4:$Q$1080,13,0)</f>
        <v>6</v>
      </c>
      <c r="AA17" s="40">
        <f>VLOOKUP(E17,'[2]BANG THAM CHIEU'!$E$4:$R$1082,14,0)</f>
        <v>12</v>
      </c>
      <c r="AB17" s="40" t="str">
        <f>VLOOKUP(E17,'[2]BANG THAM CHIEU'!$E$4:$S$1081,15,0)</f>
        <v>đăt dự phòng</v>
      </c>
    </row>
    <row r="18" spans="1:175" ht="15.75" customHeight="1" x14ac:dyDescent="0.25">
      <c r="A18" s="128">
        <f t="shared" si="4"/>
        <v>15</v>
      </c>
      <c r="B18" s="138" t="s">
        <v>131</v>
      </c>
      <c r="C18" s="11" t="s">
        <v>2354</v>
      </c>
      <c r="D18" s="37" t="s">
        <v>1557</v>
      </c>
      <c r="E18" s="138" t="s">
        <v>131</v>
      </c>
      <c r="F18" s="139">
        <v>2580000</v>
      </c>
      <c r="G18" s="137" t="s">
        <v>2467</v>
      </c>
      <c r="H18" s="37" t="s">
        <v>321</v>
      </c>
      <c r="I18" s="37" t="s">
        <v>449</v>
      </c>
      <c r="J18" s="37">
        <f>IFERROR(VLOOKUP(E18,'IC238-Dau ky'!E:H,4,0),0)</f>
        <v>6</v>
      </c>
      <c r="K18" s="132">
        <f>SUMIFS(NHAP!$H:$H,NHAP!$D:$D,'BANG THAM CHIEU'!E18,NHAP!$K:$K,'BANG THAM CHIEU'!$D$1)</f>
        <v>0</v>
      </c>
      <c r="L18" s="132">
        <f>SUMIFS('IC21'!$H:$H,'IC21'!$G:$G,'BANG THAM CHIEU'!E18,'IC21'!$R:$R,'BANG THAM CHIEU'!$D$1)</f>
        <v>0</v>
      </c>
      <c r="M18" s="133">
        <f t="shared" si="0"/>
        <v>6</v>
      </c>
      <c r="N18" s="134">
        <f>SUMIF('IC238-Cuoi ky'!$E:$E,'BANG THAM CHIEU'!E18,'IC238-Cuoi ky'!$H:$H)</f>
        <v>6</v>
      </c>
      <c r="O18" s="133">
        <f t="shared" si="1"/>
        <v>0</v>
      </c>
      <c r="P18" s="135">
        <v>2</v>
      </c>
      <c r="Q18" s="135">
        <v>4</v>
      </c>
      <c r="R18" s="550" t="str">
        <f t="shared" si="5"/>
        <v>OK</v>
      </c>
      <c r="S18" s="135" t="s">
        <v>9395</v>
      </c>
      <c r="T18" s="222">
        <f t="shared" si="6"/>
        <v>4</v>
      </c>
      <c r="U18" s="40">
        <v>6</v>
      </c>
      <c r="V18" s="189">
        <f t="shared" si="2"/>
        <v>0</v>
      </c>
      <c r="W18" s="189">
        <f t="shared" si="8"/>
        <v>0</v>
      </c>
      <c r="X18" s="40" t="str">
        <f t="shared" si="7"/>
        <v>ok</v>
      </c>
      <c r="Y18" s="189">
        <f t="shared" si="3"/>
        <v>0</v>
      </c>
      <c r="Z18" s="40">
        <f>VLOOKUP(E18,'[2]BANG THAM CHIEU'!$E$4:$Q$1080,13,0)</f>
        <v>2</v>
      </c>
      <c r="AA18" s="40">
        <f>VLOOKUP(E18,'[2]BANG THAM CHIEU'!$E$4:$R$1082,14,0)</f>
        <v>4</v>
      </c>
      <c r="AB18" s="40" t="str">
        <f>VLOOKUP(E18,'[2]BANG THAM CHIEU'!$E$4:$S$1081,15,0)</f>
        <v>1 năm</v>
      </c>
    </row>
    <row r="19" spans="1:175" s="41" customFormat="1" ht="15.75" customHeight="1" x14ac:dyDescent="0.25">
      <c r="A19" s="164">
        <f t="shared" si="4"/>
        <v>16</v>
      </c>
      <c r="B19" s="206" t="s">
        <v>132</v>
      </c>
      <c r="C19" s="196" t="s">
        <v>1480</v>
      </c>
      <c r="D19" s="197" t="s">
        <v>1596</v>
      </c>
      <c r="E19" s="206" t="s">
        <v>132</v>
      </c>
      <c r="F19" s="207">
        <v>0</v>
      </c>
      <c r="G19" s="199" t="s">
        <v>303</v>
      </c>
      <c r="H19" s="197" t="s">
        <v>322</v>
      </c>
      <c r="I19" s="197" t="s">
        <v>453</v>
      </c>
      <c r="J19" s="197">
        <f>IFERROR(VLOOKUP(E19,'IC238-Dau ky'!E:H,4,0),0)</f>
        <v>0</v>
      </c>
      <c r="K19" s="200">
        <f>SUMIFS(NHAP!$H:$H,NHAP!$D:$D,'BANG THAM CHIEU'!E19,NHAP!$K:$K,'BANG THAM CHIEU'!$D$1)</f>
        <v>0</v>
      </c>
      <c r="L19" s="200">
        <f>SUMIFS('IC21'!$H:$H,'IC21'!$G:$G,'BANG THAM CHIEU'!E19,'IC21'!$R:$R,'BANG THAM CHIEU'!$D$1)</f>
        <v>0</v>
      </c>
      <c r="M19" s="168">
        <f t="shared" si="0"/>
        <v>0</v>
      </c>
      <c r="N19" s="167">
        <f>SUMIF('IC238-Cuoi ky'!$E:$E,'BANG THAM CHIEU'!E19,'IC238-Cuoi ky'!$H:$H)</f>
        <v>0</v>
      </c>
      <c r="O19" s="168">
        <f t="shared" si="1"/>
        <v>0</v>
      </c>
      <c r="P19" s="169">
        <v>0</v>
      </c>
      <c r="Q19" s="169">
        <v>0</v>
      </c>
      <c r="R19" s="550" t="str">
        <f t="shared" si="5"/>
        <v>OK</v>
      </c>
      <c r="S19" s="169">
        <v>0</v>
      </c>
      <c r="T19" s="222">
        <f t="shared" si="6"/>
        <v>0</v>
      </c>
      <c r="U19" s="40">
        <v>0</v>
      </c>
      <c r="V19" s="189">
        <f t="shared" si="2"/>
        <v>0</v>
      </c>
      <c r="W19" s="189">
        <f t="shared" si="8"/>
        <v>0</v>
      </c>
      <c r="X19" s="40" t="str">
        <f t="shared" si="7"/>
        <v>ok</v>
      </c>
      <c r="Y19" s="189">
        <f t="shared" si="3"/>
        <v>0</v>
      </c>
      <c r="Z19" s="40">
        <f>VLOOKUP(E19,'[2]BANG THAM CHIEU'!$E$4:$Q$1080,13,0)</f>
        <v>0</v>
      </c>
      <c r="AA19" s="40">
        <f>VLOOKUP(E19,'[2]BANG THAM CHIEU'!$E$4:$R$1082,14,0)</f>
        <v>0</v>
      </c>
      <c r="AB19" s="40">
        <f>VLOOKUP(E19,'[2]BANG THAM CHIEU'!$E$4:$S$1081,15,0)</f>
        <v>0</v>
      </c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</row>
    <row r="20" spans="1:175" ht="15.75" customHeight="1" x14ac:dyDescent="0.25">
      <c r="A20" s="128">
        <f t="shared" si="4"/>
        <v>17</v>
      </c>
      <c r="B20" s="345" t="s">
        <v>804</v>
      </c>
      <c r="C20" s="31" t="s">
        <v>2598</v>
      </c>
      <c r="D20" s="37" t="s">
        <v>1528</v>
      </c>
      <c r="E20" s="345" t="s">
        <v>804</v>
      </c>
      <c r="F20" s="136">
        <v>10000</v>
      </c>
      <c r="G20" s="137" t="s">
        <v>10</v>
      </c>
      <c r="H20" s="37" t="s">
        <v>1112</v>
      </c>
      <c r="I20" s="37" t="s">
        <v>448</v>
      </c>
      <c r="J20" s="37">
        <f>IFERROR(VLOOKUP(E20,'IC238-Dau ky'!E:H,4,0),0)</f>
        <v>20</v>
      </c>
      <c r="K20" s="132">
        <f>SUMIFS(NHAP!$H:$H,NHAP!$D:$D,'BANG THAM CHIEU'!E20,NHAP!$K:$K,'BANG THAM CHIEU'!$D$1)</f>
        <v>0</v>
      </c>
      <c r="L20" s="132">
        <f>SUMIFS('IC21'!$H:$H,'IC21'!$G:$G,'BANG THAM CHIEU'!E20,'IC21'!$R:$R,'BANG THAM CHIEU'!$D$1)</f>
        <v>0</v>
      </c>
      <c r="M20" s="133">
        <f t="shared" si="0"/>
        <v>20</v>
      </c>
      <c r="N20" s="134">
        <f>SUMIF('IC238-Cuoi ky'!$E:$E,'BANG THAM CHIEU'!E20,'IC238-Cuoi ky'!$H:$H)</f>
        <v>20</v>
      </c>
      <c r="O20" s="133">
        <f t="shared" si="1"/>
        <v>0</v>
      </c>
      <c r="P20" s="135">
        <v>10</v>
      </c>
      <c r="Q20" s="135">
        <v>20</v>
      </c>
      <c r="R20" s="550" t="str">
        <f t="shared" si="5"/>
        <v>OK</v>
      </c>
      <c r="S20" s="135" t="s">
        <v>9394</v>
      </c>
      <c r="T20" s="222">
        <f t="shared" si="6"/>
        <v>10</v>
      </c>
      <c r="U20" s="40">
        <v>11</v>
      </c>
      <c r="V20" s="189">
        <f t="shared" si="2"/>
        <v>-9</v>
      </c>
      <c r="W20" s="189">
        <f t="shared" si="8"/>
        <v>9</v>
      </c>
      <c r="X20" s="40" t="str">
        <f t="shared" si="7"/>
        <v>ok</v>
      </c>
      <c r="Y20" s="189">
        <f t="shared" si="3"/>
        <v>9</v>
      </c>
      <c r="Z20" s="40">
        <f>VLOOKUP(E20,'[2]BANG THAM CHIEU'!$E$4:$Q$1080,13,0)</f>
        <v>10</v>
      </c>
      <c r="AA20" s="40">
        <f>VLOOKUP(E20,'[2]BANG THAM CHIEU'!$E$4:$R$1082,14,0)</f>
        <v>20</v>
      </c>
      <c r="AB20" s="40" t="str">
        <f>VLOOKUP(E20,'[2]BANG THAM CHIEU'!$E$4:$S$1081,15,0)</f>
        <v>6 tháng</v>
      </c>
    </row>
    <row r="21" spans="1:175" ht="15.75" customHeight="1" x14ac:dyDescent="0.25">
      <c r="A21" s="128">
        <f t="shared" si="4"/>
        <v>18</v>
      </c>
      <c r="B21" s="162" t="s">
        <v>134</v>
      </c>
      <c r="C21" s="11" t="s">
        <v>6982</v>
      </c>
      <c r="D21" s="42" t="s">
        <v>1563</v>
      </c>
      <c r="E21" s="162" t="s">
        <v>134</v>
      </c>
      <c r="F21" s="139">
        <v>45000</v>
      </c>
      <c r="G21" s="137" t="s">
        <v>10</v>
      </c>
      <c r="H21" s="37" t="s">
        <v>324</v>
      </c>
      <c r="I21" s="37" t="s">
        <v>452</v>
      </c>
      <c r="J21" s="37">
        <f>IFERROR(VLOOKUP(E21,'IC238-Dau ky'!E:H,4,0),0)</f>
        <v>24</v>
      </c>
      <c r="K21" s="132">
        <f>SUMIFS(NHAP!$H:$H,NHAP!$D:$D,'BANG THAM CHIEU'!E21,NHAP!$K:$K,'BANG THAM CHIEU'!$D$1)</f>
        <v>0</v>
      </c>
      <c r="L21" s="132">
        <f>SUMIFS('IC21'!$H:$H,'IC21'!$G:$G,'BANG THAM CHIEU'!E21,'IC21'!$R:$R,'BANG THAM CHIEU'!$D$1)</f>
        <v>0</v>
      </c>
      <c r="M21" s="133">
        <f t="shared" si="0"/>
        <v>24</v>
      </c>
      <c r="N21" s="134">
        <f>SUMIF('IC238-Cuoi ky'!$E:$E,'BANG THAM CHIEU'!E21,'IC238-Cuoi ky'!$H:$H)</f>
        <v>24</v>
      </c>
      <c r="O21" s="133">
        <f t="shared" si="1"/>
        <v>0</v>
      </c>
      <c r="P21" s="135">
        <v>10</v>
      </c>
      <c r="Q21" s="135">
        <v>20</v>
      </c>
      <c r="R21" s="550" t="str">
        <f t="shared" si="5"/>
        <v>OK</v>
      </c>
      <c r="S21" s="135" t="s">
        <v>9394</v>
      </c>
      <c r="T21" s="222">
        <f t="shared" si="6"/>
        <v>14</v>
      </c>
      <c r="U21" s="40">
        <v>24</v>
      </c>
      <c r="V21" s="189">
        <f t="shared" si="2"/>
        <v>0</v>
      </c>
      <c r="W21" s="189">
        <f t="shared" si="8"/>
        <v>0</v>
      </c>
      <c r="X21" s="40" t="str">
        <f t="shared" si="7"/>
        <v>ok</v>
      </c>
      <c r="Y21" s="189">
        <f t="shared" si="3"/>
        <v>0</v>
      </c>
      <c r="Z21" s="40">
        <f>VLOOKUP(E21,'[2]BANG THAM CHIEU'!$E$4:$Q$1080,13,0)</f>
        <v>10</v>
      </c>
      <c r="AA21" s="40">
        <f>VLOOKUP(E21,'[2]BANG THAM CHIEU'!$E$4:$R$1082,14,0)</f>
        <v>20</v>
      </c>
      <c r="AB21" s="40" t="str">
        <f>VLOOKUP(E21,'[2]BANG THAM CHIEU'!$E$4:$S$1081,15,0)</f>
        <v>6 tháng</v>
      </c>
    </row>
    <row r="22" spans="1:175" ht="15.75" customHeight="1" x14ac:dyDescent="0.25">
      <c r="A22" s="128">
        <f t="shared" si="4"/>
        <v>19</v>
      </c>
      <c r="B22" s="347" t="s">
        <v>706</v>
      </c>
      <c r="C22" s="31" t="s">
        <v>1607</v>
      </c>
      <c r="D22" s="37" t="s">
        <v>1556</v>
      </c>
      <c r="E22" s="347" t="s">
        <v>706</v>
      </c>
      <c r="F22" s="136">
        <v>70000</v>
      </c>
      <c r="G22" s="137" t="s">
        <v>2468</v>
      </c>
      <c r="H22" s="37" t="s">
        <v>1014</v>
      </c>
      <c r="I22" s="37" t="s">
        <v>1197</v>
      </c>
      <c r="J22" s="37">
        <f>IFERROR(VLOOKUP(E22,'IC238-Dau ky'!E:H,4,0),0)</f>
        <v>7</v>
      </c>
      <c r="K22" s="132">
        <f>SUMIFS(NHAP!$H:$H,NHAP!$D:$D,'BANG THAM CHIEU'!E22,NHAP!$K:$K,'BANG THAM CHIEU'!$D$1)</f>
        <v>0</v>
      </c>
      <c r="L22" s="132">
        <f>SUMIFS('IC21'!$H:$H,'IC21'!$G:$G,'BANG THAM CHIEU'!E22,'IC21'!$R:$R,'BANG THAM CHIEU'!$D$1)</f>
        <v>0</v>
      </c>
      <c r="M22" s="133">
        <f t="shared" si="0"/>
        <v>7</v>
      </c>
      <c r="N22" s="134">
        <f>SUMIF('IC238-Cuoi ky'!$E:$E,'BANG THAM CHIEU'!E22,'IC238-Cuoi ky'!$H:$H)</f>
        <v>7</v>
      </c>
      <c r="O22" s="133">
        <f t="shared" si="1"/>
        <v>0</v>
      </c>
      <c r="P22" s="135">
        <v>4</v>
      </c>
      <c r="Q22" s="135">
        <v>8</v>
      </c>
      <c r="R22" s="550" t="str">
        <f t="shared" si="5"/>
        <v>OK</v>
      </c>
      <c r="S22" s="135" t="s">
        <v>9397</v>
      </c>
      <c r="T22" s="222">
        <f t="shared" si="6"/>
        <v>3</v>
      </c>
      <c r="U22" s="368">
        <f>M22</f>
        <v>7</v>
      </c>
      <c r="V22" s="189">
        <f t="shared" si="2"/>
        <v>0</v>
      </c>
      <c r="W22" s="189">
        <f t="shared" si="8"/>
        <v>0</v>
      </c>
      <c r="X22" s="40" t="str">
        <f t="shared" si="7"/>
        <v>ok</v>
      </c>
      <c r="Y22" s="189">
        <f t="shared" si="3"/>
        <v>0</v>
      </c>
      <c r="Z22" s="40">
        <f>VLOOKUP(E22,'[2]BANG THAM CHIEU'!$E$4:$Q$1080,13,0)</f>
        <v>4</v>
      </c>
      <c r="AA22" s="40">
        <f>VLOOKUP(E22,'[2]BANG THAM CHIEU'!$E$4:$R$1082,14,0)</f>
        <v>8</v>
      </c>
      <c r="AB22" s="40" t="str">
        <f>VLOOKUP(E22,'[2]BANG THAM CHIEU'!$E$4:$S$1081,15,0)</f>
        <v>đăt dự phòng</v>
      </c>
    </row>
    <row r="23" spans="1:175" ht="15.75" customHeight="1" x14ac:dyDescent="0.25">
      <c r="A23" s="128">
        <f t="shared" si="4"/>
        <v>20</v>
      </c>
      <c r="B23" s="138" t="s">
        <v>136</v>
      </c>
      <c r="C23" s="11" t="s">
        <v>6608</v>
      </c>
      <c r="D23" s="42" t="s">
        <v>78</v>
      </c>
      <c r="E23" s="138" t="s">
        <v>136</v>
      </c>
      <c r="F23" s="139">
        <f>216000*11.35</f>
        <v>2451600</v>
      </c>
      <c r="G23" s="137" t="s">
        <v>2467</v>
      </c>
      <c r="H23" s="37" t="s">
        <v>326</v>
      </c>
      <c r="I23" s="37" t="s">
        <v>454</v>
      </c>
      <c r="J23" s="37">
        <f>IFERROR(VLOOKUP(E23,'IC238-Dau ky'!E:H,4,0),0)</f>
        <v>0</v>
      </c>
      <c r="K23" s="132">
        <f>SUMIFS(NHAP!$H:$H,NHAP!$D:$D,'BANG THAM CHIEU'!E23,NHAP!$K:$K,'BANG THAM CHIEU'!$D$1)</f>
        <v>0</v>
      </c>
      <c r="L23" s="132">
        <f>SUMIFS('IC21'!$H:$H,'IC21'!$G:$G,'BANG THAM CHIEU'!E23,'IC21'!$R:$R,'BANG THAM CHIEU'!$D$1)</f>
        <v>0</v>
      </c>
      <c r="M23" s="133">
        <f t="shared" si="0"/>
        <v>0</v>
      </c>
      <c r="N23" s="134">
        <f>SUMIF('IC238-Cuoi ky'!$E:$E,'BANG THAM CHIEU'!E23,'IC238-Cuoi ky'!$H:$H)</f>
        <v>0</v>
      </c>
      <c r="O23" s="133">
        <f t="shared" si="1"/>
        <v>0</v>
      </c>
      <c r="P23" s="135">
        <v>3</v>
      </c>
      <c r="Q23" s="135">
        <v>6</v>
      </c>
      <c r="R23" s="550" t="str">
        <f t="shared" si="5"/>
        <v>ALERT</v>
      </c>
      <c r="S23" s="135" t="s">
        <v>9398</v>
      </c>
      <c r="T23" s="222">
        <f t="shared" si="6"/>
        <v>-3</v>
      </c>
      <c r="U23" s="40">
        <v>6</v>
      </c>
      <c r="V23" s="189">
        <f t="shared" si="2"/>
        <v>6</v>
      </c>
      <c r="W23" s="189">
        <f t="shared" si="8"/>
        <v>-6</v>
      </c>
      <c r="X23" s="40" t="str">
        <f t="shared" si="7"/>
        <v>ko</v>
      </c>
      <c r="Y23" s="189">
        <f t="shared" si="3"/>
        <v>-6</v>
      </c>
      <c r="Z23" s="40">
        <f>VLOOKUP(E23,'[2]BANG THAM CHIEU'!$E$4:$Q$1080,13,0)</f>
        <v>3</v>
      </c>
      <c r="AA23" s="40">
        <f>VLOOKUP(E23,'[2]BANG THAM CHIEU'!$E$4:$R$1082,14,0)</f>
        <v>6</v>
      </c>
      <c r="AB23" s="40" t="str">
        <f>VLOOKUP(E23,'[2]BANG THAM CHIEU'!$E$4:$S$1081,15,0)</f>
        <v>3 tháng</v>
      </c>
    </row>
    <row r="24" spans="1:175" ht="15.75" customHeight="1" x14ac:dyDescent="0.25">
      <c r="A24" s="128">
        <f t="shared" si="4"/>
        <v>21</v>
      </c>
      <c r="B24" s="162" t="s">
        <v>137</v>
      </c>
      <c r="C24" s="127" t="s">
        <v>2356</v>
      </c>
      <c r="D24" s="37" t="s">
        <v>1528</v>
      </c>
      <c r="E24" s="162" t="s">
        <v>137</v>
      </c>
      <c r="F24" s="139">
        <v>48000</v>
      </c>
      <c r="G24" s="137" t="s">
        <v>10</v>
      </c>
      <c r="H24" s="37" t="s">
        <v>327</v>
      </c>
      <c r="I24" s="37" t="s">
        <v>448</v>
      </c>
      <c r="J24" s="37">
        <f>IFERROR(VLOOKUP(E24,'IC238-Dau ky'!E:H,4,0),0)</f>
        <v>0</v>
      </c>
      <c r="K24" s="132">
        <f>SUMIFS(NHAP!$H:$H,NHAP!$D:$D,'BANG THAM CHIEU'!E24,NHAP!$K:$K,'BANG THAM CHIEU'!$D$1)</f>
        <v>0</v>
      </c>
      <c r="L24" s="132">
        <f>SUMIFS('IC21'!$H:$H,'IC21'!$G:$G,'BANG THAM CHIEU'!E24,'IC21'!$R:$R,'BANG THAM CHIEU'!$D$1)</f>
        <v>5</v>
      </c>
      <c r="M24" s="133">
        <f t="shared" si="0"/>
        <v>-5</v>
      </c>
      <c r="N24" s="134">
        <f>SUMIF('IC238-Cuoi ky'!$E:$E,'BANG THAM CHIEU'!E24,'IC238-Cuoi ky'!$H:$H)</f>
        <v>0</v>
      </c>
      <c r="O24" s="133">
        <f t="shared" si="1"/>
        <v>-5</v>
      </c>
      <c r="P24" s="135">
        <v>10</v>
      </c>
      <c r="Q24" s="135">
        <v>20</v>
      </c>
      <c r="R24" s="550" t="str">
        <f t="shared" si="5"/>
        <v>ALERT</v>
      </c>
      <c r="S24" s="135" t="s">
        <v>9394</v>
      </c>
      <c r="T24" s="222">
        <f t="shared" si="6"/>
        <v>-15</v>
      </c>
      <c r="U24" s="40">
        <v>18</v>
      </c>
      <c r="V24" s="189">
        <f t="shared" si="2"/>
        <v>23</v>
      </c>
      <c r="W24" s="189">
        <f t="shared" si="8"/>
        <v>-23</v>
      </c>
      <c r="X24" s="40" t="str">
        <f t="shared" si="7"/>
        <v>ok</v>
      </c>
      <c r="Y24" s="189">
        <f t="shared" si="3"/>
        <v>-23</v>
      </c>
      <c r="Z24" s="40">
        <f>VLOOKUP(E24,'[2]BANG THAM CHIEU'!$E$4:$Q$1080,13,0)</f>
        <v>10</v>
      </c>
      <c r="AA24" s="40">
        <f>VLOOKUP(E24,'[2]BANG THAM CHIEU'!$E$4:$R$1082,14,0)</f>
        <v>20</v>
      </c>
      <c r="AB24" s="40" t="str">
        <f>VLOOKUP(E24,'[2]BANG THAM CHIEU'!$E$4:$S$1081,15,0)</f>
        <v>6 tháng</v>
      </c>
    </row>
    <row r="25" spans="1:175" ht="15.75" customHeight="1" x14ac:dyDescent="0.25">
      <c r="A25" s="128">
        <f t="shared" si="4"/>
        <v>22</v>
      </c>
      <c r="B25" s="162" t="s">
        <v>138</v>
      </c>
      <c r="C25" s="151" t="s">
        <v>7899</v>
      </c>
      <c r="D25" s="37" t="s">
        <v>1528</v>
      </c>
      <c r="E25" s="162" t="s">
        <v>138</v>
      </c>
      <c r="F25" s="139">
        <v>25274</v>
      </c>
      <c r="G25" s="137" t="s">
        <v>10</v>
      </c>
      <c r="H25" s="37" t="s">
        <v>328</v>
      </c>
      <c r="I25" s="37" t="s">
        <v>448</v>
      </c>
      <c r="J25" s="37">
        <f>IFERROR(VLOOKUP(E25,'IC238-Dau ky'!E:H,4,0),0)</f>
        <v>179</v>
      </c>
      <c r="K25" s="132">
        <f>SUMIFS(NHAP!$H:$H,NHAP!$D:$D,'BANG THAM CHIEU'!E25,NHAP!$K:$K,'BANG THAM CHIEU'!$D$1)</f>
        <v>0</v>
      </c>
      <c r="L25" s="132">
        <f>SUMIFS('IC21'!$H:$H,'IC21'!$G:$G,'BANG THAM CHIEU'!E25,'IC21'!$R:$R,'BANG THAM CHIEU'!$D$1)</f>
        <v>0</v>
      </c>
      <c r="M25" s="133">
        <f t="shared" si="0"/>
        <v>179</v>
      </c>
      <c r="N25" s="134">
        <f>SUMIF('IC238-Cuoi ky'!$E:$E,'BANG THAM CHIEU'!E25,'IC238-Cuoi ky'!$H:$H)</f>
        <v>179</v>
      </c>
      <c r="O25" s="133">
        <f t="shared" si="1"/>
        <v>0</v>
      </c>
      <c r="P25" s="135">
        <v>20</v>
      </c>
      <c r="Q25" s="135">
        <v>40</v>
      </c>
      <c r="R25" s="550" t="str">
        <f t="shared" si="5"/>
        <v>OK</v>
      </c>
      <c r="S25" s="135" t="s">
        <v>9394</v>
      </c>
      <c r="T25" s="222">
        <f t="shared" si="6"/>
        <v>159</v>
      </c>
      <c r="U25" s="40">
        <v>12</v>
      </c>
      <c r="V25" s="189">
        <f t="shared" si="2"/>
        <v>-167</v>
      </c>
      <c r="W25" s="189">
        <f t="shared" si="8"/>
        <v>167</v>
      </c>
      <c r="X25" s="40" t="str">
        <f t="shared" si="7"/>
        <v>ok</v>
      </c>
      <c r="Y25" s="189">
        <f t="shared" si="3"/>
        <v>167</v>
      </c>
      <c r="Z25" s="40">
        <f>VLOOKUP(E25,'[2]BANG THAM CHIEU'!$E$4:$Q$1080,13,0)</f>
        <v>20</v>
      </c>
      <c r="AA25" s="40">
        <f>VLOOKUP(E25,'[2]BANG THAM CHIEU'!$E$4:$R$1082,14,0)</f>
        <v>40</v>
      </c>
      <c r="AB25" s="40" t="str">
        <f>VLOOKUP(E25,'[2]BANG THAM CHIEU'!$E$4:$S$1081,15,0)</f>
        <v>6 tháng</v>
      </c>
    </row>
    <row r="26" spans="1:175" ht="15.75" customHeight="1" x14ac:dyDescent="0.25">
      <c r="A26" s="128">
        <f t="shared" si="4"/>
        <v>23</v>
      </c>
      <c r="B26" s="162" t="s">
        <v>139</v>
      </c>
      <c r="C26" s="171" t="s">
        <v>7900</v>
      </c>
      <c r="D26" s="37" t="s">
        <v>1528</v>
      </c>
      <c r="E26" s="162" t="s">
        <v>139</v>
      </c>
      <c r="F26" s="139">
        <v>28811</v>
      </c>
      <c r="G26" s="137" t="s">
        <v>10</v>
      </c>
      <c r="H26" s="37" t="s">
        <v>329</v>
      </c>
      <c r="I26" s="37" t="s">
        <v>448</v>
      </c>
      <c r="J26" s="37">
        <f>IFERROR(VLOOKUP(E26,'IC238-Dau ky'!E:H,4,0),0)</f>
        <v>180</v>
      </c>
      <c r="K26" s="132">
        <f>SUMIFS(NHAP!$H:$H,NHAP!$D:$D,'BANG THAM CHIEU'!E26,NHAP!$K:$K,'BANG THAM CHIEU'!$D$1)</f>
        <v>0</v>
      </c>
      <c r="L26" s="132">
        <f>SUMIFS('IC21'!$H:$H,'IC21'!$G:$G,'BANG THAM CHIEU'!E26,'IC21'!$R:$R,'BANG THAM CHIEU'!$D$1)</f>
        <v>0</v>
      </c>
      <c r="M26" s="133">
        <f t="shared" si="0"/>
        <v>180</v>
      </c>
      <c r="N26" s="134">
        <f>SUMIF('IC238-Cuoi ky'!$E:$E,'BANG THAM CHIEU'!E26,'IC238-Cuoi ky'!$H:$H)</f>
        <v>180</v>
      </c>
      <c r="O26" s="133">
        <f t="shared" si="1"/>
        <v>0</v>
      </c>
      <c r="P26" s="135">
        <v>20</v>
      </c>
      <c r="Q26" s="135">
        <v>40</v>
      </c>
      <c r="R26" s="550" t="str">
        <f t="shared" si="5"/>
        <v>OK</v>
      </c>
      <c r="S26" s="135" t="s">
        <v>9394</v>
      </c>
      <c r="T26" s="222">
        <f t="shared" si="6"/>
        <v>160</v>
      </c>
      <c r="U26" s="40">
        <v>12</v>
      </c>
      <c r="V26" s="189">
        <f t="shared" si="2"/>
        <v>-168</v>
      </c>
      <c r="W26" s="189">
        <f t="shared" si="8"/>
        <v>168</v>
      </c>
      <c r="X26" s="40" t="str">
        <f t="shared" si="7"/>
        <v>ok</v>
      </c>
      <c r="Y26" s="189">
        <f t="shared" si="3"/>
        <v>168</v>
      </c>
      <c r="Z26" s="40">
        <f>VLOOKUP(E26,'[2]BANG THAM CHIEU'!$E$4:$Q$1080,13,0)</f>
        <v>20</v>
      </c>
      <c r="AA26" s="40">
        <f>VLOOKUP(E26,'[2]BANG THAM CHIEU'!$E$4:$R$1082,14,0)</f>
        <v>40</v>
      </c>
      <c r="AB26" s="40" t="str">
        <f>VLOOKUP(E26,'[2]BANG THAM CHIEU'!$E$4:$S$1081,15,0)</f>
        <v>6 tháng</v>
      </c>
    </row>
    <row r="27" spans="1:175" ht="15.75" customHeight="1" x14ac:dyDescent="0.25">
      <c r="A27" s="128">
        <f t="shared" si="4"/>
        <v>24</v>
      </c>
      <c r="B27" s="162" t="s">
        <v>140</v>
      </c>
      <c r="C27" s="11" t="s">
        <v>2952</v>
      </c>
      <c r="D27" s="37" t="s">
        <v>1528</v>
      </c>
      <c r="E27" s="162" t="s">
        <v>140</v>
      </c>
      <c r="F27" s="139">
        <v>55000</v>
      </c>
      <c r="G27" s="137" t="s">
        <v>10</v>
      </c>
      <c r="H27" s="37" t="s">
        <v>330</v>
      </c>
      <c r="I27" s="37" t="s">
        <v>448</v>
      </c>
      <c r="J27" s="37">
        <f>IFERROR(VLOOKUP(E27,'IC238-Dau ky'!E:H,4,0),0)</f>
        <v>21</v>
      </c>
      <c r="K27" s="132">
        <f>SUMIFS(NHAP!$H:$H,NHAP!$D:$D,'BANG THAM CHIEU'!E27,NHAP!$K:$K,'BANG THAM CHIEU'!$D$1)</f>
        <v>0</v>
      </c>
      <c r="L27" s="132">
        <f>SUMIFS('IC21'!$H:$H,'IC21'!$G:$G,'BANG THAM CHIEU'!E27,'IC21'!$R:$R,'BANG THAM CHIEU'!$D$1)</f>
        <v>0</v>
      </c>
      <c r="M27" s="133">
        <f t="shared" si="0"/>
        <v>21</v>
      </c>
      <c r="N27" s="134">
        <f>SUMIF('IC238-Cuoi ky'!$E:$E,'BANG THAM CHIEU'!E27,'IC238-Cuoi ky'!$H:$H)</f>
        <v>21</v>
      </c>
      <c r="O27" s="133">
        <f t="shared" si="1"/>
        <v>0</v>
      </c>
      <c r="P27" s="135">
        <v>5</v>
      </c>
      <c r="Q27" s="135">
        <v>10</v>
      </c>
      <c r="R27" s="550" t="str">
        <f t="shared" si="5"/>
        <v>OK</v>
      </c>
      <c r="S27" s="135" t="s">
        <v>9395</v>
      </c>
      <c r="T27" s="222">
        <f t="shared" si="6"/>
        <v>16</v>
      </c>
      <c r="U27" s="40">
        <v>23</v>
      </c>
      <c r="V27" s="189">
        <f t="shared" si="2"/>
        <v>2</v>
      </c>
      <c r="W27" s="189">
        <f t="shared" si="8"/>
        <v>-2</v>
      </c>
      <c r="X27" s="40" t="str">
        <f t="shared" si="7"/>
        <v>ok</v>
      </c>
      <c r="Y27" s="189">
        <f t="shared" si="3"/>
        <v>-2</v>
      </c>
      <c r="Z27" s="40">
        <f>VLOOKUP(E27,'[2]BANG THAM CHIEU'!$E$4:$Q$1080,13,0)</f>
        <v>5</v>
      </c>
      <c r="AA27" s="40">
        <f>VLOOKUP(E27,'[2]BANG THAM CHIEU'!$E$4:$R$1082,14,0)</f>
        <v>10</v>
      </c>
      <c r="AB27" s="40" t="str">
        <f>VLOOKUP(E27,'[2]BANG THAM CHIEU'!$E$4:$S$1081,15,0)</f>
        <v>1 năm</v>
      </c>
    </row>
    <row r="28" spans="1:175" ht="15.75" customHeight="1" x14ac:dyDescent="0.25">
      <c r="A28" s="128">
        <f t="shared" si="4"/>
        <v>25</v>
      </c>
      <c r="B28" s="162" t="s">
        <v>141</v>
      </c>
      <c r="C28" s="11" t="s">
        <v>2953</v>
      </c>
      <c r="D28" s="37" t="s">
        <v>1528</v>
      </c>
      <c r="E28" s="162" t="s">
        <v>141</v>
      </c>
      <c r="F28" s="139">
        <v>75000</v>
      </c>
      <c r="G28" s="137" t="s">
        <v>10</v>
      </c>
      <c r="H28" s="37" t="s">
        <v>331</v>
      </c>
      <c r="I28" s="37" t="s">
        <v>448</v>
      </c>
      <c r="J28" s="37">
        <f>IFERROR(VLOOKUP(E28,'IC238-Dau ky'!E:H,4,0),0)</f>
        <v>18</v>
      </c>
      <c r="K28" s="132">
        <f>SUMIFS(NHAP!$H:$H,NHAP!$D:$D,'BANG THAM CHIEU'!E28,NHAP!$K:$K,'BANG THAM CHIEU'!$D$1)</f>
        <v>0</v>
      </c>
      <c r="L28" s="132">
        <f>SUMIFS('IC21'!$H:$H,'IC21'!$G:$G,'BANG THAM CHIEU'!E28,'IC21'!$R:$R,'BANG THAM CHIEU'!$D$1)</f>
        <v>0</v>
      </c>
      <c r="M28" s="133">
        <f t="shared" si="0"/>
        <v>18</v>
      </c>
      <c r="N28" s="134">
        <f>SUMIF('IC238-Cuoi ky'!$E:$E,'BANG THAM CHIEU'!E28,'IC238-Cuoi ky'!$H:$H)</f>
        <v>18</v>
      </c>
      <c r="O28" s="133">
        <f t="shared" si="1"/>
        <v>0</v>
      </c>
      <c r="P28" s="135">
        <v>5</v>
      </c>
      <c r="Q28" s="135">
        <v>10</v>
      </c>
      <c r="R28" s="550" t="str">
        <f t="shared" si="5"/>
        <v>OK</v>
      </c>
      <c r="S28" s="135" t="s">
        <v>9395</v>
      </c>
      <c r="T28" s="222">
        <f t="shared" si="6"/>
        <v>13</v>
      </c>
      <c r="U28" s="40">
        <v>18</v>
      </c>
      <c r="V28" s="189">
        <f t="shared" si="2"/>
        <v>0</v>
      </c>
      <c r="W28" s="189"/>
      <c r="X28" s="40" t="str">
        <f t="shared" si="7"/>
        <v>ok</v>
      </c>
      <c r="Y28" s="189">
        <f t="shared" si="3"/>
        <v>0</v>
      </c>
      <c r="Z28" s="40">
        <f>VLOOKUP(E28,'[2]BANG THAM CHIEU'!$E$4:$Q$1080,13,0)</f>
        <v>5</v>
      </c>
      <c r="AA28" s="40">
        <f>VLOOKUP(E28,'[2]BANG THAM CHIEU'!$E$4:$R$1082,14,0)</f>
        <v>10</v>
      </c>
      <c r="AB28" s="40" t="str">
        <f>VLOOKUP(E28,'[2]BANG THAM CHIEU'!$E$4:$S$1081,15,0)</f>
        <v>1 năm</v>
      </c>
    </row>
    <row r="29" spans="1:175" ht="15.75" customHeight="1" x14ac:dyDescent="0.25">
      <c r="A29" s="128">
        <f t="shared" si="4"/>
        <v>26</v>
      </c>
      <c r="B29" s="162" t="s">
        <v>142</v>
      </c>
      <c r="C29" s="31" t="s">
        <v>2954</v>
      </c>
      <c r="D29" s="37" t="s">
        <v>1527</v>
      </c>
      <c r="E29" s="162" t="s">
        <v>142</v>
      </c>
      <c r="F29" s="139">
        <v>52000</v>
      </c>
      <c r="G29" s="137" t="s">
        <v>10</v>
      </c>
      <c r="H29" s="37" t="s">
        <v>332</v>
      </c>
      <c r="I29" s="37" t="s">
        <v>448</v>
      </c>
      <c r="J29" s="37">
        <f>IFERROR(VLOOKUP(E29,'IC238-Dau ky'!E:H,4,0),0)</f>
        <v>5</v>
      </c>
      <c r="K29" s="132">
        <f>SUMIFS(NHAP!$H:$H,NHAP!$D:$D,'BANG THAM CHIEU'!E29,NHAP!$K:$K,'BANG THAM CHIEU'!$D$1)</f>
        <v>0</v>
      </c>
      <c r="L29" s="132">
        <f>SUMIFS('IC21'!$H:$H,'IC21'!$G:$G,'BANG THAM CHIEU'!E29,'IC21'!$R:$R,'BANG THAM CHIEU'!$D$1)</f>
        <v>0</v>
      </c>
      <c r="M29" s="133">
        <f t="shared" si="0"/>
        <v>5</v>
      </c>
      <c r="N29" s="134">
        <f>SUMIF('IC238-Cuoi ky'!$E:$E,'BANG THAM CHIEU'!E29,'IC238-Cuoi ky'!$H:$H)</f>
        <v>5</v>
      </c>
      <c r="O29" s="133">
        <f t="shared" si="1"/>
        <v>0</v>
      </c>
      <c r="P29" s="135">
        <v>10</v>
      </c>
      <c r="Q29" s="135">
        <v>20</v>
      </c>
      <c r="R29" s="550" t="str">
        <f t="shared" si="5"/>
        <v>ALERT</v>
      </c>
      <c r="S29" s="135" t="s">
        <v>9395</v>
      </c>
      <c r="T29" s="222">
        <f t="shared" si="6"/>
        <v>-5</v>
      </c>
      <c r="U29" s="40">
        <v>10</v>
      </c>
      <c r="V29" s="189">
        <f t="shared" si="2"/>
        <v>5</v>
      </c>
      <c r="W29" s="189">
        <f>M29-U29</f>
        <v>-5</v>
      </c>
      <c r="X29" s="40" t="str">
        <f t="shared" si="7"/>
        <v>ok</v>
      </c>
      <c r="Y29" s="189">
        <f t="shared" si="3"/>
        <v>-5</v>
      </c>
      <c r="Z29" s="40">
        <f>VLOOKUP(E29,'[2]BANG THAM CHIEU'!$E$4:$Q$1080,13,0)</f>
        <v>10</v>
      </c>
      <c r="AA29" s="40">
        <f>VLOOKUP(E29,'[2]BANG THAM CHIEU'!$E$4:$R$1082,14,0)</f>
        <v>20</v>
      </c>
      <c r="AB29" s="40" t="str">
        <f>VLOOKUP(E29,'[2]BANG THAM CHIEU'!$E$4:$S$1081,15,0)</f>
        <v>1 năm</v>
      </c>
    </row>
    <row r="30" spans="1:175" ht="15.75" customHeight="1" x14ac:dyDescent="0.25">
      <c r="A30" s="128">
        <f t="shared" si="4"/>
        <v>27</v>
      </c>
      <c r="B30" s="162" t="s">
        <v>143</v>
      </c>
      <c r="C30" s="11" t="s">
        <v>2955</v>
      </c>
      <c r="D30" s="37" t="s">
        <v>1528</v>
      </c>
      <c r="E30" s="162" t="s">
        <v>143</v>
      </c>
      <c r="F30" s="139">
        <v>100000</v>
      </c>
      <c r="G30" s="137" t="s">
        <v>10</v>
      </c>
      <c r="H30" s="37" t="s">
        <v>333</v>
      </c>
      <c r="I30" s="37" t="s">
        <v>448</v>
      </c>
      <c r="J30" s="37">
        <f>IFERROR(VLOOKUP(E30,'IC238-Dau ky'!E:H,4,0),0)</f>
        <v>14</v>
      </c>
      <c r="K30" s="132">
        <f>SUMIFS(NHAP!$H:$H,NHAP!$D:$D,'BANG THAM CHIEU'!E30,NHAP!$K:$K,'BANG THAM CHIEU'!$D$1)</f>
        <v>0</v>
      </c>
      <c r="L30" s="132">
        <f>SUMIFS('IC21'!$H:$H,'IC21'!$G:$G,'BANG THAM CHIEU'!E30,'IC21'!$R:$R,'BANG THAM CHIEU'!$D$1)</f>
        <v>0</v>
      </c>
      <c r="M30" s="133">
        <f t="shared" si="0"/>
        <v>14</v>
      </c>
      <c r="N30" s="134">
        <f>SUMIF('IC238-Cuoi ky'!$E:$E,'BANG THAM CHIEU'!E30,'IC238-Cuoi ky'!$H:$H)</f>
        <v>14</v>
      </c>
      <c r="O30" s="133">
        <f t="shared" si="1"/>
        <v>0</v>
      </c>
      <c r="P30" s="135">
        <v>5</v>
      </c>
      <c r="Q30" s="135">
        <v>10</v>
      </c>
      <c r="R30" s="550" t="str">
        <f t="shared" si="5"/>
        <v>OK</v>
      </c>
      <c r="S30" s="135" t="s">
        <v>9395</v>
      </c>
      <c r="T30" s="222">
        <f t="shared" si="6"/>
        <v>9</v>
      </c>
      <c r="U30" s="40">
        <v>14</v>
      </c>
      <c r="V30" s="189">
        <f t="shared" si="2"/>
        <v>0</v>
      </c>
      <c r="W30" s="189">
        <f>M30-U30</f>
        <v>0</v>
      </c>
      <c r="X30" s="40" t="str">
        <f t="shared" si="7"/>
        <v>ok</v>
      </c>
      <c r="Y30" s="189">
        <f t="shared" si="3"/>
        <v>0</v>
      </c>
      <c r="Z30" s="40">
        <f>VLOOKUP(E30,'[2]BANG THAM CHIEU'!$E$4:$Q$1080,13,0)</f>
        <v>5</v>
      </c>
      <c r="AA30" s="40">
        <f>VLOOKUP(E30,'[2]BANG THAM CHIEU'!$E$4:$R$1082,14,0)</f>
        <v>10</v>
      </c>
      <c r="AB30" s="40" t="str">
        <f>VLOOKUP(E30,'[2]BANG THAM CHIEU'!$E$4:$S$1081,15,0)</f>
        <v>1 năm</v>
      </c>
      <c r="FS30" s="202" t="s">
        <v>6707</v>
      </c>
    </row>
    <row r="31" spans="1:175" ht="15.75" customHeight="1" x14ac:dyDescent="0.25">
      <c r="A31" s="128">
        <f t="shared" si="4"/>
        <v>28</v>
      </c>
      <c r="B31" s="162" t="s">
        <v>144</v>
      </c>
      <c r="C31" s="11" t="s">
        <v>2355</v>
      </c>
      <c r="D31" s="37" t="s">
        <v>1528</v>
      </c>
      <c r="E31" s="162" t="s">
        <v>144</v>
      </c>
      <c r="F31" s="139">
        <v>44000</v>
      </c>
      <c r="G31" s="137" t="s">
        <v>10</v>
      </c>
      <c r="H31" s="37" t="s">
        <v>334</v>
      </c>
      <c r="I31" s="37" t="s">
        <v>448</v>
      </c>
      <c r="J31" s="37">
        <f>IFERROR(VLOOKUP(E31,'IC238-Dau ky'!E:H,4,0),0)</f>
        <v>15</v>
      </c>
      <c r="K31" s="132">
        <f>SUMIFS(NHAP!$H:$H,NHAP!$D:$D,'BANG THAM CHIEU'!E31,NHAP!$K:$K,'BANG THAM CHIEU'!$D$1)</f>
        <v>0</v>
      </c>
      <c r="L31" s="132">
        <f>SUMIFS('IC21'!$H:$H,'IC21'!$G:$G,'BANG THAM CHIEU'!E31,'IC21'!$R:$R,'BANG THAM CHIEU'!$D$1)</f>
        <v>0</v>
      </c>
      <c r="M31" s="133">
        <f t="shared" si="0"/>
        <v>15</v>
      </c>
      <c r="N31" s="134">
        <f>SUMIF('IC238-Cuoi ky'!$E:$E,'BANG THAM CHIEU'!E31,'IC238-Cuoi ky'!$H:$H)</f>
        <v>15</v>
      </c>
      <c r="O31" s="133">
        <f t="shared" si="1"/>
        <v>0</v>
      </c>
      <c r="P31" s="135">
        <v>10</v>
      </c>
      <c r="Q31" s="135">
        <v>20</v>
      </c>
      <c r="R31" s="550" t="str">
        <f t="shared" si="5"/>
        <v>OK</v>
      </c>
      <c r="S31" s="135" t="s">
        <v>9395</v>
      </c>
      <c r="T31" s="222">
        <f t="shared" si="6"/>
        <v>5</v>
      </c>
      <c r="U31" s="40">
        <v>40</v>
      </c>
      <c r="V31" s="189">
        <f t="shared" si="2"/>
        <v>25</v>
      </c>
      <c r="W31" s="189">
        <f>M31-U31</f>
        <v>-25</v>
      </c>
      <c r="X31" s="40" t="str">
        <f t="shared" si="7"/>
        <v>ok</v>
      </c>
      <c r="Y31" s="189">
        <f t="shared" si="3"/>
        <v>-25</v>
      </c>
      <c r="Z31" s="40">
        <f>VLOOKUP(E31,'[2]BANG THAM CHIEU'!$E$4:$Q$1080,13,0)</f>
        <v>10</v>
      </c>
      <c r="AA31" s="40">
        <f>VLOOKUP(E31,'[2]BANG THAM CHIEU'!$E$4:$R$1082,14,0)</f>
        <v>20</v>
      </c>
      <c r="AB31" s="40" t="str">
        <f>VLOOKUP(E31,'[2]BANG THAM CHIEU'!$E$4:$S$1081,15,0)</f>
        <v>1 năm</v>
      </c>
    </row>
    <row r="32" spans="1:175" ht="15.75" customHeight="1" x14ac:dyDescent="0.25">
      <c r="A32" s="128">
        <f t="shared" si="4"/>
        <v>29</v>
      </c>
      <c r="B32" s="162" t="s">
        <v>145</v>
      </c>
      <c r="C32" s="31" t="s">
        <v>6943</v>
      </c>
      <c r="D32" s="37" t="s">
        <v>1528</v>
      </c>
      <c r="E32" s="162" t="s">
        <v>145</v>
      </c>
      <c r="F32" s="139">
        <v>15000</v>
      </c>
      <c r="G32" s="137" t="s">
        <v>10</v>
      </c>
      <c r="H32" s="37" t="s">
        <v>335</v>
      </c>
      <c r="I32" s="37" t="s">
        <v>448</v>
      </c>
      <c r="J32" s="37">
        <f>IFERROR(VLOOKUP(E32,'IC238-Dau ky'!E:H,4,0),0)</f>
        <v>14</v>
      </c>
      <c r="K32" s="132">
        <f>SUMIFS(NHAP!$H:$H,NHAP!$D:$D,'BANG THAM CHIEU'!E32,NHAP!$K:$K,'BANG THAM CHIEU'!$D$1)</f>
        <v>0</v>
      </c>
      <c r="L32" s="132">
        <f>SUMIFS('IC21'!$H:$H,'IC21'!$G:$G,'BANG THAM CHIEU'!E32,'IC21'!$R:$R,'BANG THAM CHIEU'!$D$1)</f>
        <v>0</v>
      </c>
      <c r="M32" s="133">
        <f t="shared" si="0"/>
        <v>14</v>
      </c>
      <c r="N32" s="134">
        <f>SUMIF('IC238-Cuoi ky'!$E:$E,'BANG THAM CHIEU'!E32,'IC238-Cuoi ky'!$H:$H)</f>
        <v>14</v>
      </c>
      <c r="O32" s="133">
        <f t="shared" si="1"/>
        <v>0</v>
      </c>
      <c r="P32" s="135">
        <v>5</v>
      </c>
      <c r="Q32" s="135">
        <v>10</v>
      </c>
      <c r="R32" s="550" t="str">
        <f t="shared" si="5"/>
        <v>OK</v>
      </c>
      <c r="S32" s="135" t="s">
        <v>9394</v>
      </c>
      <c r="T32" s="222">
        <f t="shared" si="6"/>
        <v>9</v>
      </c>
      <c r="U32" s="40">
        <v>14</v>
      </c>
      <c r="V32" s="189">
        <f t="shared" si="2"/>
        <v>0</v>
      </c>
      <c r="W32" s="189"/>
      <c r="X32" s="40" t="str">
        <f t="shared" si="7"/>
        <v>ko</v>
      </c>
      <c r="Y32" s="189">
        <f t="shared" si="3"/>
        <v>0</v>
      </c>
      <c r="Z32" s="40">
        <f>VLOOKUP(E32,'[2]BANG THAM CHIEU'!$E$4:$Q$1080,13,0)</f>
        <v>5</v>
      </c>
      <c r="AA32" s="40">
        <f>VLOOKUP(E32,'[2]BANG THAM CHIEU'!$E$4:$R$1082,14,0)</f>
        <v>10</v>
      </c>
      <c r="AB32" s="40" t="str">
        <f>VLOOKUP(E32,'[2]BANG THAM CHIEU'!$E$4:$S$1081,15,0)</f>
        <v>6 tháng</v>
      </c>
    </row>
    <row r="33" spans="1:165" ht="120" customHeight="1" x14ac:dyDescent="0.25">
      <c r="A33" s="128">
        <f t="shared" si="4"/>
        <v>30</v>
      </c>
      <c r="B33" s="162" t="s">
        <v>146</v>
      </c>
      <c r="C33" s="151" t="s">
        <v>8489</v>
      </c>
      <c r="D33" s="37" t="s">
        <v>1528</v>
      </c>
      <c r="E33" s="162" t="s">
        <v>146</v>
      </c>
      <c r="F33" s="139">
        <v>60000</v>
      </c>
      <c r="G33" s="137" t="s">
        <v>10</v>
      </c>
      <c r="H33" s="37" t="s">
        <v>336</v>
      </c>
      <c r="I33" s="37" t="s">
        <v>448</v>
      </c>
      <c r="J33" s="37">
        <f>IFERROR(VLOOKUP(E33,'IC238-Dau ky'!E:H,4,0),0)</f>
        <v>11</v>
      </c>
      <c r="K33" s="132">
        <f>SUMIFS(NHAP!$H:$H,NHAP!$D:$D,'BANG THAM CHIEU'!E33,NHAP!$K:$K,'BANG THAM CHIEU'!$D$1)</f>
        <v>0</v>
      </c>
      <c r="L33" s="132">
        <f>SUMIFS('IC21'!$H:$H,'IC21'!$G:$G,'BANG THAM CHIEU'!E33,'IC21'!$R:$R,'BANG THAM CHIEU'!$D$1)</f>
        <v>3</v>
      </c>
      <c r="M33" s="133">
        <f t="shared" si="0"/>
        <v>8</v>
      </c>
      <c r="N33" s="134">
        <f>SUMIF('IC238-Cuoi ky'!$E:$E,'BANG THAM CHIEU'!E33,'IC238-Cuoi ky'!$H:$H)</f>
        <v>11</v>
      </c>
      <c r="O33" s="133">
        <f t="shared" si="1"/>
        <v>-3</v>
      </c>
      <c r="P33" s="135">
        <v>5</v>
      </c>
      <c r="Q33" s="135">
        <v>10</v>
      </c>
      <c r="R33" s="550" t="str">
        <f t="shared" si="5"/>
        <v>OK</v>
      </c>
      <c r="S33" s="135" t="s">
        <v>9398</v>
      </c>
      <c r="T33" s="222">
        <f t="shared" si="6"/>
        <v>3</v>
      </c>
      <c r="U33" s="40">
        <v>2</v>
      </c>
      <c r="V33" s="189">
        <f t="shared" si="2"/>
        <v>-6</v>
      </c>
      <c r="W33" s="189"/>
      <c r="X33" s="40" t="str">
        <f t="shared" si="7"/>
        <v>ok</v>
      </c>
      <c r="Y33" s="189">
        <f t="shared" si="3"/>
        <v>6</v>
      </c>
      <c r="Z33" s="40">
        <f>VLOOKUP(E33,'[2]BANG THAM CHIEU'!$E$4:$Q$1080,13,0)</f>
        <v>5</v>
      </c>
      <c r="AA33" s="40">
        <f>VLOOKUP(E33,'[2]BANG THAM CHIEU'!$E$4:$R$1082,14,0)</f>
        <v>10</v>
      </c>
      <c r="AB33" s="40" t="str">
        <f>VLOOKUP(E33,'[2]BANG THAM CHIEU'!$E$4:$S$1081,15,0)</f>
        <v>3 tháng</v>
      </c>
      <c r="AC33" s="40" t="s">
        <v>9889</v>
      </c>
    </row>
    <row r="34" spans="1:165" ht="16.5" customHeight="1" x14ac:dyDescent="0.25">
      <c r="A34" s="128">
        <f t="shared" si="4"/>
        <v>31</v>
      </c>
      <c r="B34" s="162" t="s">
        <v>147</v>
      </c>
      <c r="C34" s="11" t="s">
        <v>4453</v>
      </c>
      <c r="D34" s="37" t="s">
        <v>1528</v>
      </c>
      <c r="E34" s="162" t="s">
        <v>147</v>
      </c>
      <c r="F34" s="139">
        <v>125000</v>
      </c>
      <c r="G34" s="137" t="s">
        <v>10</v>
      </c>
      <c r="H34" s="37" t="s">
        <v>337</v>
      </c>
      <c r="I34" s="37" t="s">
        <v>452</v>
      </c>
      <c r="J34" s="37">
        <f>IFERROR(VLOOKUP(E34,'IC238-Dau ky'!E:H,4,0),0)</f>
        <v>12</v>
      </c>
      <c r="K34" s="132">
        <f>SUMIFS(NHAP!$H:$H,NHAP!$D:$D,'BANG THAM CHIEU'!E34,NHAP!$K:$K,'BANG THAM CHIEU'!$D$1)</f>
        <v>0</v>
      </c>
      <c r="L34" s="132">
        <f>SUMIFS('IC21'!$H:$H,'IC21'!$G:$G,'BANG THAM CHIEU'!E34,'IC21'!$R:$R,'BANG THAM CHIEU'!$D$1)</f>
        <v>0</v>
      </c>
      <c r="M34" s="133">
        <f t="shared" si="0"/>
        <v>12</v>
      </c>
      <c r="N34" s="134">
        <f>SUMIF('IC238-Cuoi ky'!$E:$E,'BANG THAM CHIEU'!E34,'IC238-Cuoi ky'!$H:$H)</f>
        <v>12</v>
      </c>
      <c r="O34" s="133">
        <f t="shared" si="1"/>
        <v>0</v>
      </c>
      <c r="P34" s="135">
        <v>8</v>
      </c>
      <c r="Q34" s="135">
        <v>16</v>
      </c>
      <c r="R34" s="550" t="str">
        <f t="shared" si="5"/>
        <v>OK</v>
      </c>
      <c r="S34" s="135" t="s">
        <v>9395</v>
      </c>
      <c r="T34" s="222">
        <f t="shared" si="6"/>
        <v>4</v>
      </c>
      <c r="U34" s="40">
        <v>12</v>
      </c>
      <c r="V34" s="189">
        <f t="shared" si="2"/>
        <v>0</v>
      </c>
      <c r="W34" s="189">
        <f t="shared" ref="W34:W42" si="10">M34-U34</f>
        <v>0</v>
      </c>
      <c r="X34" s="40" t="str">
        <f t="shared" si="7"/>
        <v>ok</v>
      </c>
      <c r="Y34" s="189">
        <f t="shared" si="3"/>
        <v>0</v>
      </c>
      <c r="Z34" s="40">
        <f>VLOOKUP(E34,'[2]BANG THAM CHIEU'!$E$4:$Q$1080,13,0)</f>
        <v>8</v>
      </c>
      <c r="AA34" s="40">
        <f>VLOOKUP(E34,'[2]BANG THAM CHIEU'!$E$4:$R$1082,14,0)</f>
        <v>16</v>
      </c>
      <c r="AB34" s="40" t="str">
        <f>VLOOKUP(E34,'[2]BANG THAM CHIEU'!$E$4:$S$1081,15,0)</f>
        <v>1 năm</v>
      </c>
    </row>
    <row r="35" spans="1:165" ht="15.75" customHeight="1" x14ac:dyDescent="0.25">
      <c r="A35" s="128">
        <f t="shared" si="4"/>
        <v>32</v>
      </c>
      <c r="B35" s="162" t="s">
        <v>148</v>
      </c>
      <c r="C35" s="11" t="s">
        <v>9814</v>
      </c>
      <c r="D35" s="37" t="s">
        <v>1528</v>
      </c>
      <c r="E35" s="162" t="s">
        <v>148</v>
      </c>
      <c r="F35" s="139">
        <v>165000</v>
      </c>
      <c r="G35" s="137" t="s">
        <v>10</v>
      </c>
      <c r="H35" s="37" t="s">
        <v>338</v>
      </c>
      <c r="I35" s="37" t="s">
        <v>452</v>
      </c>
      <c r="J35" s="37">
        <f>IFERROR(VLOOKUP(E35,'IC238-Dau ky'!E:H,4,0),0)</f>
        <v>10</v>
      </c>
      <c r="K35" s="132">
        <f>SUMIFS(NHAP!$H:$H,NHAP!$D:$D,'BANG THAM CHIEU'!E35,NHAP!$K:$K,'BANG THAM CHIEU'!$D$1)</f>
        <v>0</v>
      </c>
      <c r="L35" s="132">
        <f>SUMIFS('IC21'!$H:$H,'IC21'!$G:$G,'BANG THAM CHIEU'!E35,'IC21'!$R:$R,'BANG THAM CHIEU'!$D$1)</f>
        <v>0</v>
      </c>
      <c r="M35" s="133">
        <f t="shared" si="0"/>
        <v>10</v>
      </c>
      <c r="N35" s="134">
        <f>SUMIF('IC238-Cuoi ky'!$E:$E,'BANG THAM CHIEU'!E35,'IC238-Cuoi ky'!$H:$H)</f>
        <v>10</v>
      </c>
      <c r="O35" s="133">
        <f t="shared" si="1"/>
        <v>0</v>
      </c>
      <c r="P35" s="135">
        <v>12</v>
      </c>
      <c r="Q35" s="135">
        <v>16</v>
      </c>
      <c r="R35" s="550" t="str">
        <f t="shared" si="5"/>
        <v>ALERT</v>
      </c>
      <c r="S35" s="135" t="s">
        <v>9395</v>
      </c>
      <c r="T35" s="222">
        <f t="shared" si="6"/>
        <v>-2</v>
      </c>
      <c r="U35" s="40">
        <v>9</v>
      </c>
      <c r="V35" s="189">
        <f t="shared" si="2"/>
        <v>-1</v>
      </c>
      <c r="W35" s="189">
        <f t="shared" si="10"/>
        <v>1</v>
      </c>
      <c r="X35" s="40" t="str">
        <f t="shared" si="7"/>
        <v>ok</v>
      </c>
      <c r="Y35" s="189">
        <f t="shared" si="3"/>
        <v>1</v>
      </c>
      <c r="Z35" s="40">
        <f>VLOOKUP(E35,'[2]BANG THAM CHIEU'!$E$4:$Q$1080,13,0)</f>
        <v>12</v>
      </c>
      <c r="AA35" s="40">
        <f>VLOOKUP(E35,'[2]BANG THAM CHIEU'!$E$4:$R$1082,14,0)</f>
        <v>24</v>
      </c>
      <c r="AB35" s="40" t="str">
        <f>VLOOKUP(E35,'[2]BANG THAM CHIEU'!$E$4:$S$1081,15,0)</f>
        <v>1 năm</v>
      </c>
    </row>
    <row r="36" spans="1:165" ht="15.75" customHeight="1" x14ac:dyDescent="0.25">
      <c r="A36" s="128">
        <f t="shared" si="4"/>
        <v>33</v>
      </c>
      <c r="B36" s="162" t="s">
        <v>149</v>
      </c>
      <c r="C36" s="11" t="s">
        <v>2956</v>
      </c>
      <c r="D36" s="37" t="s">
        <v>1528</v>
      </c>
      <c r="E36" s="162" t="s">
        <v>149</v>
      </c>
      <c r="F36" s="139">
        <v>80000</v>
      </c>
      <c r="G36" s="137" t="s">
        <v>10</v>
      </c>
      <c r="H36" s="37" t="s">
        <v>339</v>
      </c>
      <c r="I36" s="37" t="s">
        <v>448</v>
      </c>
      <c r="J36" s="37">
        <f>IFERROR(VLOOKUP(E36,'IC238-Dau ky'!E:H,4,0),0)</f>
        <v>13</v>
      </c>
      <c r="K36" s="132">
        <f>SUMIFS(NHAP!$H:$H,NHAP!$D:$D,'BANG THAM CHIEU'!E36,NHAP!$K:$K,'BANG THAM CHIEU'!$D$1)</f>
        <v>0</v>
      </c>
      <c r="L36" s="132">
        <f>SUMIFS('IC21'!$H:$H,'IC21'!$G:$G,'BANG THAM CHIEU'!E36,'IC21'!$R:$R,'BANG THAM CHIEU'!$D$1)</f>
        <v>0</v>
      </c>
      <c r="M36" s="133">
        <f t="shared" si="0"/>
        <v>13</v>
      </c>
      <c r="N36" s="134">
        <f>SUMIF('IC238-Cuoi ky'!$E:$E,'BANG THAM CHIEU'!E36,'IC238-Cuoi ky'!$H:$H)</f>
        <v>13</v>
      </c>
      <c r="O36" s="133">
        <f t="shared" si="1"/>
        <v>0</v>
      </c>
      <c r="P36" s="135">
        <v>5</v>
      </c>
      <c r="Q36" s="135">
        <v>10</v>
      </c>
      <c r="R36" s="550" t="str">
        <f t="shared" si="5"/>
        <v>OK</v>
      </c>
      <c r="S36" s="135" t="s">
        <v>9395</v>
      </c>
      <c r="T36" s="222">
        <f t="shared" si="6"/>
        <v>8</v>
      </c>
      <c r="U36" s="40">
        <v>13</v>
      </c>
      <c r="V36" s="189">
        <f t="shared" si="2"/>
        <v>0</v>
      </c>
      <c r="W36" s="189">
        <f t="shared" si="10"/>
        <v>0</v>
      </c>
      <c r="X36" s="40" t="str">
        <f t="shared" si="7"/>
        <v>ok</v>
      </c>
      <c r="Y36" s="189">
        <f t="shared" si="3"/>
        <v>0</v>
      </c>
      <c r="Z36" s="40">
        <f>VLOOKUP(E36,'[2]BANG THAM CHIEU'!$E$4:$Q$1080,13,0)</f>
        <v>5</v>
      </c>
      <c r="AA36" s="40">
        <f>VLOOKUP(E36,'[2]BANG THAM CHIEU'!$E$4:$R$1082,14,0)</f>
        <v>10</v>
      </c>
      <c r="AB36" s="40" t="str">
        <f>VLOOKUP(E36,'[2]BANG THAM CHIEU'!$E$4:$S$1081,15,0)</f>
        <v>1 năm</v>
      </c>
    </row>
    <row r="37" spans="1:165" ht="15.75" customHeight="1" x14ac:dyDescent="0.25">
      <c r="A37" s="128">
        <f t="shared" si="4"/>
        <v>34</v>
      </c>
      <c r="B37" s="162" t="s">
        <v>150</v>
      </c>
      <c r="C37" s="11" t="s">
        <v>6983</v>
      </c>
      <c r="D37" s="42" t="s">
        <v>1563</v>
      </c>
      <c r="E37" s="162" t="s">
        <v>150</v>
      </c>
      <c r="F37" s="139">
        <v>180000</v>
      </c>
      <c r="G37" s="137" t="s">
        <v>10</v>
      </c>
      <c r="H37" s="37" t="s">
        <v>340</v>
      </c>
      <c r="I37" s="37" t="s">
        <v>452</v>
      </c>
      <c r="J37" s="37">
        <f>IFERROR(VLOOKUP(E37,'IC238-Dau ky'!E:H,4,0),0)</f>
        <v>13</v>
      </c>
      <c r="K37" s="132">
        <f>SUMIFS(NHAP!$H:$H,NHAP!$D:$D,'BANG THAM CHIEU'!E37,NHAP!$K:$K,'BANG THAM CHIEU'!$D$1)</f>
        <v>0</v>
      </c>
      <c r="L37" s="132">
        <f>SUMIFS('IC21'!$H:$H,'IC21'!$G:$G,'BANG THAM CHIEU'!E37,'IC21'!$R:$R,'BANG THAM CHIEU'!$D$1)</f>
        <v>0</v>
      </c>
      <c r="M37" s="133">
        <f t="shared" si="0"/>
        <v>13</v>
      </c>
      <c r="N37" s="134">
        <f>SUMIF('IC238-Cuoi ky'!$E:$E,'BANG THAM CHIEU'!E37,'IC238-Cuoi ky'!$H:$H)</f>
        <v>13</v>
      </c>
      <c r="O37" s="133">
        <f t="shared" si="1"/>
        <v>0</v>
      </c>
      <c r="P37" s="135">
        <v>10</v>
      </c>
      <c r="Q37" s="135">
        <v>20</v>
      </c>
      <c r="R37" s="550" t="str">
        <f t="shared" si="5"/>
        <v>OK</v>
      </c>
      <c r="S37" s="135" t="s">
        <v>9395</v>
      </c>
      <c r="T37" s="222">
        <f t="shared" si="6"/>
        <v>3</v>
      </c>
      <c r="U37" s="40">
        <v>3</v>
      </c>
      <c r="V37" s="189">
        <f t="shared" si="2"/>
        <v>-10</v>
      </c>
      <c r="W37" s="189">
        <f t="shared" si="10"/>
        <v>10</v>
      </c>
      <c r="X37" s="40" t="str">
        <f t="shared" si="7"/>
        <v>ok</v>
      </c>
      <c r="Y37" s="189">
        <f t="shared" si="3"/>
        <v>10</v>
      </c>
      <c r="Z37" s="40">
        <f>VLOOKUP(E37,'[2]BANG THAM CHIEU'!$E$4:$Q$1080,13,0)</f>
        <v>10</v>
      </c>
      <c r="AA37" s="40">
        <f>VLOOKUP(E37,'[2]BANG THAM CHIEU'!$E$4:$R$1082,14,0)</f>
        <v>20</v>
      </c>
      <c r="AB37" s="40" t="str">
        <f>VLOOKUP(E37,'[2]BANG THAM CHIEU'!$E$4:$S$1081,15,0)</f>
        <v>1 năm</v>
      </c>
    </row>
    <row r="38" spans="1:165" ht="15.75" customHeight="1" x14ac:dyDescent="0.25">
      <c r="A38" s="128">
        <f t="shared" si="4"/>
        <v>35</v>
      </c>
      <c r="B38" s="162" t="s">
        <v>151</v>
      </c>
      <c r="C38" s="11" t="s">
        <v>7356</v>
      </c>
      <c r="D38" s="42" t="s">
        <v>1563</v>
      </c>
      <c r="E38" s="162" t="s">
        <v>151</v>
      </c>
      <c r="F38" s="139">
        <v>116000</v>
      </c>
      <c r="G38" s="137" t="s">
        <v>10</v>
      </c>
      <c r="H38" s="37" t="s">
        <v>341</v>
      </c>
      <c r="I38" s="37" t="s">
        <v>452</v>
      </c>
      <c r="J38" s="37">
        <f>IFERROR(VLOOKUP(E38,'IC238-Dau ky'!E:H,4,0),0)</f>
        <v>18</v>
      </c>
      <c r="K38" s="132">
        <f>SUMIFS(NHAP!$H:$H,NHAP!$D:$D,'BANG THAM CHIEU'!E38,NHAP!$K:$K,'BANG THAM CHIEU'!$D$1)</f>
        <v>0</v>
      </c>
      <c r="L38" s="132">
        <f>SUMIFS('IC21'!$H:$H,'IC21'!$G:$G,'BANG THAM CHIEU'!E38,'IC21'!$R:$R,'BANG THAM CHIEU'!$D$1)</f>
        <v>0</v>
      </c>
      <c r="M38" s="133">
        <f t="shared" si="0"/>
        <v>18</v>
      </c>
      <c r="N38" s="134">
        <f>SUMIF('IC238-Cuoi ky'!$E:$E,'BANG THAM CHIEU'!E38,'IC238-Cuoi ky'!$H:$H)</f>
        <v>18</v>
      </c>
      <c r="O38" s="133">
        <f t="shared" si="1"/>
        <v>0</v>
      </c>
      <c r="P38" s="135">
        <v>5</v>
      </c>
      <c r="Q38" s="135">
        <v>10</v>
      </c>
      <c r="R38" s="550" t="str">
        <f t="shared" si="5"/>
        <v>OK</v>
      </c>
      <c r="S38" s="135" t="s">
        <v>9395</v>
      </c>
      <c r="T38" s="222">
        <f t="shared" si="6"/>
        <v>13</v>
      </c>
      <c r="U38" s="40">
        <v>20</v>
      </c>
      <c r="V38" s="189">
        <f t="shared" si="2"/>
        <v>2</v>
      </c>
      <c r="W38" s="189">
        <f t="shared" si="10"/>
        <v>-2</v>
      </c>
      <c r="X38" s="40" t="str">
        <f t="shared" si="7"/>
        <v>ok</v>
      </c>
      <c r="Y38" s="189">
        <f t="shared" si="3"/>
        <v>-2</v>
      </c>
      <c r="Z38" s="40">
        <f>VLOOKUP(E38,'[2]BANG THAM CHIEU'!$E$4:$Q$1080,13,0)</f>
        <v>5</v>
      </c>
      <c r="AA38" s="40">
        <f>VLOOKUP(E38,'[2]BANG THAM CHIEU'!$E$4:$R$1082,14,0)</f>
        <v>10</v>
      </c>
      <c r="AB38" s="40" t="str">
        <f>VLOOKUP(E38,'[2]BANG THAM CHIEU'!$E$4:$S$1081,15,0)</f>
        <v>1 năm</v>
      </c>
    </row>
    <row r="39" spans="1:165" ht="15.75" customHeight="1" x14ac:dyDescent="0.25">
      <c r="A39" s="128">
        <f t="shared" si="4"/>
        <v>36</v>
      </c>
      <c r="B39" s="162" t="s">
        <v>152</v>
      </c>
      <c r="C39" s="11" t="s">
        <v>6981</v>
      </c>
      <c r="D39" s="42" t="s">
        <v>1563</v>
      </c>
      <c r="E39" s="162" t="s">
        <v>152</v>
      </c>
      <c r="F39" s="139">
        <v>50000</v>
      </c>
      <c r="G39" s="137" t="s">
        <v>10</v>
      </c>
      <c r="H39" s="37" t="s">
        <v>342</v>
      </c>
      <c r="I39" s="37" t="s">
        <v>452</v>
      </c>
      <c r="J39" s="37">
        <f>IFERROR(VLOOKUP(E39,'IC238-Dau ky'!E:H,4,0),0)</f>
        <v>21</v>
      </c>
      <c r="K39" s="132">
        <f>SUMIFS(NHAP!$H:$H,NHAP!$D:$D,'BANG THAM CHIEU'!E39,NHAP!$K:$K,'BANG THAM CHIEU'!$D$1)</f>
        <v>0</v>
      </c>
      <c r="L39" s="132">
        <f>SUMIFS('IC21'!$H:$H,'IC21'!$G:$G,'BANG THAM CHIEU'!E39,'IC21'!$R:$R,'BANG THAM CHIEU'!$D$1)</f>
        <v>0</v>
      </c>
      <c r="M39" s="133">
        <f t="shared" si="0"/>
        <v>21</v>
      </c>
      <c r="N39" s="134">
        <f>SUMIF('IC238-Cuoi ky'!$E:$E,'BANG THAM CHIEU'!E39,'IC238-Cuoi ky'!$H:$H)</f>
        <v>21</v>
      </c>
      <c r="O39" s="133">
        <f t="shared" si="1"/>
        <v>0</v>
      </c>
      <c r="P39" s="135">
        <v>5</v>
      </c>
      <c r="Q39" s="135">
        <v>10</v>
      </c>
      <c r="R39" s="550" t="str">
        <f t="shared" si="5"/>
        <v>OK</v>
      </c>
      <c r="S39" s="135" t="s">
        <v>9395</v>
      </c>
      <c r="T39" s="222">
        <f t="shared" si="6"/>
        <v>16</v>
      </c>
      <c r="U39" s="40">
        <v>21</v>
      </c>
      <c r="V39" s="189">
        <f t="shared" si="2"/>
        <v>0</v>
      </c>
      <c r="W39" s="189">
        <f t="shared" si="10"/>
        <v>0</v>
      </c>
      <c r="X39" s="40" t="str">
        <f t="shared" si="7"/>
        <v>ok</v>
      </c>
      <c r="Y39" s="189">
        <f t="shared" si="3"/>
        <v>0</v>
      </c>
      <c r="Z39" s="40">
        <f>VLOOKUP(E39,'[2]BANG THAM CHIEU'!$E$4:$Q$1080,13,0)</f>
        <v>5</v>
      </c>
      <c r="AA39" s="40">
        <f>VLOOKUP(E39,'[2]BANG THAM CHIEU'!$E$4:$R$1082,14,0)</f>
        <v>10</v>
      </c>
      <c r="AB39" s="40" t="str">
        <f>VLOOKUP(E39,'[2]BANG THAM CHIEU'!$E$4:$S$1081,15,0)</f>
        <v>1 năm</v>
      </c>
    </row>
    <row r="40" spans="1:165" ht="15.75" customHeight="1" x14ac:dyDescent="0.25">
      <c r="A40" s="128">
        <f t="shared" si="4"/>
        <v>37</v>
      </c>
      <c r="B40" s="162" t="s">
        <v>153</v>
      </c>
      <c r="C40" s="31" t="s">
        <v>2957</v>
      </c>
      <c r="D40" s="37" t="s">
        <v>1572</v>
      </c>
      <c r="E40" s="162" t="s">
        <v>153</v>
      </c>
      <c r="F40" s="139">
        <v>48300</v>
      </c>
      <c r="G40" s="137" t="s">
        <v>10</v>
      </c>
      <c r="H40" s="37" t="s">
        <v>343</v>
      </c>
      <c r="I40" s="37" t="s">
        <v>448</v>
      </c>
      <c r="J40" s="37">
        <f>IFERROR(VLOOKUP(E40,'IC238-Dau ky'!E:H,4,0),0)</f>
        <v>96</v>
      </c>
      <c r="K40" s="132">
        <f>SUMIFS(NHAP!$H:$H,NHAP!$D:$D,'BANG THAM CHIEU'!E40,NHAP!$K:$K,'BANG THAM CHIEU'!$D$1)</f>
        <v>0</v>
      </c>
      <c r="L40" s="132">
        <f>SUMIFS('IC21'!$H:$H,'IC21'!$G:$G,'BANG THAM CHIEU'!E40,'IC21'!$R:$R,'BANG THAM CHIEU'!$D$1)</f>
        <v>0</v>
      </c>
      <c r="M40" s="133">
        <f t="shared" si="0"/>
        <v>96</v>
      </c>
      <c r="N40" s="134">
        <f>SUMIF('IC238-Cuoi ky'!$E:$E,'BANG THAM CHIEU'!E40,'IC238-Cuoi ky'!$H:$H)</f>
        <v>96</v>
      </c>
      <c r="O40" s="133">
        <f t="shared" si="1"/>
        <v>0</v>
      </c>
      <c r="P40" s="135">
        <v>20</v>
      </c>
      <c r="Q40" s="135">
        <v>40</v>
      </c>
      <c r="R40" s="550" t="str">
        <f t="shared" si="5"/>
        <v>OK</v>
      </c>
      <c r="S40" s="135" t="s">
        <v>9395</v>
      </c>
      <c r="T40" s="222">
        <f t="shared" si="6"/>
        <v>76</v>
      </c>
      <c r="U40" s="40">
        <v>118</v>
      </c>
      <c r="V40" s="189">
        <f t="shared" si="2"/>
        <v>22</v>
      </c>
      <c r="W40" s="189">
        <f t="shared" si="10"/>
        <v>-22</v>
      </c>
      <c r="X40" s="40" t="str">
        <f t="shared" si="7"/>
        <v>ok</v>
      </c>
      <c r="Y40" s="189">
        <f t="shared" si="3"/>
        <v>-22</v>
      </c>
      <c r="Z40" s="40">
        <f>VLOOKUP(E40,'[2]BANG THAM CHIEU'!$E$4:$Q$1080,13,0)</f>
        <v>20</v>
      </c>
      <c r="AA40" s="40">
        <f>VLOOKUP(E40,'[2]BANG THAM CHIEU'!$E$4:$R$1082,14,0)</f>
        <v>40</v>
      </c>
      <c r="AB40" s="40" t="str">
        <f>VLOOKUP(E40,'[2]BANG THAM CHIEU'!$E$4:$S$1081,15,0)</f>
        <v>1 năm</v>
      </c>
    </row>
    <row r="41" spans="1:165" s="41" customFormat="1" ht="15.75" customHeight="1" x14ac:dyDescent="0.25">
      <c r="A41" s="164">
        <f t="shared" si="4"/>
        <v>38</v>
      </c>
      <c r="B41" s="206" t="s">
        <v>154</v>
      </c>
      <c r="C41" s="196" t="s">
        <v>273</v>
      </c>
      <c r="D41" s="165" t="s">
        <v>1594</v>
      </c>
      <c r="E41" s="206" t="s">
        <v>154</v>
      </c>
      <c r="F41" s="207">
        <v>200000</v>
      </c>
      <c r="G41" s="199" t="s">
        <v>2914</v>
      </c>
      <c r="H41" s="197" t="s">
        <v>344</v>
      </c>
      <c r="I41" s="197" t="s">
        <v>455</v>
      </c>
      <c r="J41" s="197">
        <f>IFERROR(VLOOKUP(E41,'IC238-Dau ky'!E:H,4,0),0)</f>
        <v>0</v>
      </c>
      <c r="K41" s="200">
        <f>SUMIFS(NHAP!$H:$H,NHAP!$D:$D,'BANG THAM CHIEU'!E41,NHAP!$K:$K,'BANG THAM CHIEU'!$D$1)</f>
        <v>0</v>
      </c>
      <c r="L41" s="200">
        <f>SUMIFS('IC21'!$H:$H,'IC21'!$G:$G,'BANG THAM CHIEU'!E41,'IC21'!$R:$R,'BANG THAM CHIEU'!$D$1)</f>
        <v>0</v>
      </c>
      <c r="M41" s="168">
        <f t="shared" si="0"/>
        <v>0</v>
      </c>
      <c r="N41" s="167">
        <f>SUMIF('IC238-Cuoi ky'!$E:$E,'BANG THAM CHIEU'!E41,'IC238-Cuoi ky'!$H:$H)</f>
        <v>0</v>
      </c>
      <c r="O41" s="168">
        <f t="shared" si="1"/>
        <v>0</v>
      </c>
      <c r="P41" s="169">
        <v>0</v>
      </c>
      <c r="Q41" s="169">
        <v>0</v>
      </c>
      <c r="R41" s="550" t="str">
        <f t="shared" si="5"/>
        <v>OK</v>
      </c>
      <c r="S41" s="169">
        <v>0</v>
      </c>
      <c r="T41" s="222">
        <f t="shared" si="6"/>
        <v>0</v>
      </c>
      <c r="U41" s="41">
        <v>0</v>
      </c>
      <c r="V41" s="189">
        <f t="shared" si="2"/>
        <v>0</v>
      </c>
      <c r="W41" s="189">
        <f t="shared" si="10"/>
        <v>0</v>
      </c>
      <c r="X41" s="40" t="str">
        <f t="shared" si="7"/>
        <v>ok</v>
      </c>
      <c r="Y41" s="189">
        <f t="shared" si="3"/>
        <v>0</v>
      </c>
      <c r="Z41" s="40">
        <f>VLOOKUP(E41,'[2]BANG THAM CHIEU'!$E$4:$Q$1080,13,0)</f>
        <v>0</v>
      </c>
      <c r="AA41" s="40">
        <f>VLOOKUP(E41,'[2]BANG THAM CHIEU'!$E$4:$R$1082,14,0)</f>
        <v>0</v>
      </c>
      <c r="AB41" s="40">
        <f>VLOOKUP(E41,'[2]BANG THAM CHIEU'!$E$4:$S$1081,15,0)</f>
        <v>0</v>
      </c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</row>
    <row r="42" spans="1:165" ht="15.75" customHeight="1" x14ac:dyDescent="0.25">
      <c r="A42" s="128">
        <f t="shared" si="4"/>
        <v>39</v>
      </c>
      <c r="B42" s="491" t="s">
        <v>9039</v>
      </c>
      <c r="C42" s="31" t="s">
        <v>9003</v>
      </c>
      <c r="D42" s="42" t="s">
        <v>1556</v>
      </c>
      <c r="E42" s="491" t="s">
        <v>9039</v>
      </c>
      <c r="F42" s="139">
        <v>12253000</v>
      </c>
      <c r="G42" s="137" t="s">
        <v>2464</v>
      </c>
      <c r="H42" s="492">
        <f>VLOOKUP(E42,[3]LOAD!$C$3:$D$42,2,0)</f>
        <v>2901194402</v>
      </c>
      <c r="I42" s="37" t="s">
        <v>455</v>
      </c>
      <c r="J42" s="37">
        <f>IFERROR(VLOOKUP(E42,'IC238-Dau ky'!E:H,4,0),0)</f>
        <v>0</v>
      </c>
      <c r="K42" s="132">
        <f>SUMIFS(NHAP!$H:$H,NHAP!$D:$D,'BANG THAM CHIEU'!E42,NHAP!$K:$K,'BANG THAM CHIEU'!$D$1)</f>
        <v>0</v>
      </c>
      <c r="L42" s="132">
        <f>SUMIFS('IC21'!$H:$H,'IC21'!$G:$G,'BANG THAM CHIEU'!E42,'IC21'!$R:$R,'BANG THAM CHIEU'!$D$1)</f>
        <v>0</v>
      </c>
      <c r="M42" s="133">
        <f t="shared" si="0"/>
        <v>0</v>
      </c>
      <c r="N42" s="134">
        <f>SUMIF('IC238-Cuoi ky'!$E:$E,'BANG THAM CHIEU'!E42,'IC238-Cuoi ky'!$H:$H)</f>
        <v>0</v>
      </c>
      <c r="O42" s="133">
        <f t="shared" si="1"/>
        <v>0</v>
      </c>
      <c r="P42" s="135">
        <v>2</v>
      </c>
      <c r="Q42" s="135">
        <v>4</v>
      </c>
      <c r="R42" s="550" t="str">
        <f t="shared" si="5"/>
        <v>ALERT</v>
      </c>
      <c r="S42" s="135" t="s">
        <v>9394</v>
      </c>
      <c r="T42" s="222">
        <f t="shared" si="6"/>
        <v>-2</v>
      </c>
      <c r="U42" s="40">
        <v>4</v>
      </c>
      <c r="V42" s="189">
        <f t="shared" si="2"/>
        <v>4</v>
      </c>
      <c r="W42" s="189">
        <f t="shared" si="10"/>
        <v>-4</v>
      </c>
      <c r="X42" s="40" t="str">
        <f t="shared" si="7"/>
        <v>ok</v>
      </c>
      <c r="Y42" s="189">
        <f t="shared" si="3"/>
        <v>-4</v>
      </c>
      <c r="Z42" s="40" t="e">
        <f>VLOOKUP(H42,'[2]BANG THAM CHIEU'!$E$4:$Q$1080,13,0)</f>
        <v>#N/A</v>
      </c>
      <c r="AA42" s="40" t="e">
        <f>VLOOKUP(E42,'[2]BANG THAM CHIEU'!$E$4:$R$1082,14,0)</f>
        <v>#N/A</v>
      </c>
      <c r="AB42" s="40" t="e">
        <f>VLOOKUP(E42,'[2]BANG THAM CHIEU'!$E$4:$S$1081,15,0)</f>
        <v>#N/A</v>
      </c>
    </row>
    <row r="43" spans="1:165" ht="15.75" customHeight="1" x14ac:dyDescent="0.25">
      <c r="A43" s="128">
        <f t="shared" si="4"/>
        <v>40</v>
      </c>
      <c r="B43" s="162" t="s">
        <v>156</v>
      </c>
      <c r="C43" s="11" t="s">
        <v>2958</v>
      </c>
      <c r="D43" s="42" t="s">
        <v>1572</v>
      </c>
      <c r="E43" s="162" t="s">
        <v>156</v>
      </c>
      <c r="F43" s="139">
        <v>310000</v>
      </c>
      <c r="G43" s="137" t="s">
        <v>10</v>
      </c>
      <c r="H43" s="37" t="s">
        <v>346</v>
      </c>
      <c r="I43" s="37" t="s">
        <v>455</v>
      </c>
      <c r="J43" s="37">
        <f>IFERROR(VLOOKUP(E43,'IC238-Dau ky'!E:H,4,0),0)</f>
        <v>53</v>
      </c>
      <c r="K43" s="132">
        <f>SUMIFS(NHAP!$H:$H,NHAP!$D:$D,'BANG THAM CHIEU'!E43,NHAP!$K:$K,'BANG THAM CHIEU'!$D$1)</f>
        <v>0</v>
      </c>
      <c r="L43" s="132">
        <f>SUMIFS('IC21'!$H:$H,'IC21'!$G:$G,'BANG THAM CHIEU'!E43,'IC21'!$R:$R,'BANG THAM CHIEU'!$D$1)</f>
        <v>0</v>
      </c>
      <c r="M43" s="133">
        <f t="shared" si="0"/>
        <v>53</v>
      </c>
      <c r="N43" s="134">
        <f>SUMIF('IC238-Cuoi ky'!$E:$E,'BANG THAM CHIEU'!E43,'IC238-Cuoi ky'!$H:$H)</f>
        <v>53</v>
      </c>
      <c r="O43" s="133">
        <f t="shared" si="1"/>
        <v>0</v>
      </c>
      <c r="P43" s="135">
        <v>10</v>
      </c>
      <c r="Q43" s="135">
        <v>20</v>
      </c>
      <c r="R43" s="550" t="str">
        <f t="shared" si="5"/>
        <v>OK</v>
      </c>
      <c r="S43" s="135" t="s">
        <v>9395</v>
      </c>
      <c r="T43" s="222">
        <f t="shared" si="6"/>
        <v>43</v>
      </c>
      <c r="U43" s="40">
        <v>53</v>
      </c>
      <c r="V43" s="189">
        <f t="shared" si="2"/>
        <v>0</v>
      </c>
      <c r="W43" s="189"/>
      <c r="X43" s="40" t="str">
        <f t="shared" si="7"/>
        <v>ok</v>
      </c>
      <c r="Y43" s="189">
        <f t="shared" si="3"/>
        <v>0</v>
      </c>
      <c r="Z43" s="40">
        <f>VLOOKUP(E43,'[2]BANG THAM CHIEU'!$E$4:$Q$1080,13,0)</f>
        <v>10</v>
      </c>
      <c r="AA43" s="40">
        <f>VLOOKUP(E43,'[2]BANG THAM CHIEU'!$E$4:$R$1082,14,0)</f>
        <v>20</v>
      </c>
      <c r="AB43" s="40" t="str">
        <f>VLOOKUP(E43,'[2]BANG THAM CHIEU'!$E$4:$S$1081,15,0)</f>
        <v>1 năm</v>
      </c>
    </row>
    <row r="44" spans="1:165" ht="15.75" customHeight="1" x14ac:dyDescent="0.25">
      <c r="A44" s="128">
        <f t="shared" si="4"/>
        <v>41</v>
      </c>
      <c r="B44" s="138" t="s">
        <v>157</v>
      </c>
      <c r="C44" s="11" t="s">
        <v>4543</v>
      </c>
      <c r="D44" s="37" t="s">
        <v>97</v>
      </c>
      <c r="E44" s="138" t="s">
        <v>157</v>
      </c>
      <c r="F44" s="139">
        <v>100000</v>
      </c>
      <c r="G44" s="137" t="s">
        <v>303</v>
      </c>
      <c r="H44" s="37" t="s">
        <v>347</v>
      </c>
      <c r="I44" s="37" t="s">
        <v>455</v>
      </c>
      <c r="J44" s="37">
        <f>IFERROR(VLOOKUP(E44,'IC238-Dau ky'!E:H,4,0),0)</f>
        <v>0</v>
      </c>
      <c r="K44" s="132">
        <f>SUMIFS(NHAP!$H:$H,NHAP!$D:$D,'BANG THAM CHIEU'!E44,NHAP!$K:$K,'BANG THAM CHIEU'!$D$1)</f>
        <v>0</v>
      </c>
      <c r="L44" s="132">
        <f>SUMIFS('IC21'!$H:$H,'IC21'!$G:$G,'BANG THAM CHIEU'!E44,'IC21'!$R:$R,'BANG THAM CHIEU'!$D$1)</f>
        <v>0</v>
      </c>
      <c r="M44" s="133">
        <f t="shared" si="0"/>
        <v>0</v>
      </c>
      <c r="N44" s="134">
        <f>SUMIF('IC238-Cuoi ky'!$E:$E,'BANG THAM CHIEU'!E44,'IC238-Cuoi ky'!$H:$H)</f>
        <v>0</v>
      </c>
      <c r="O44" s="133">
        <f t="shared" si="1"/>
        <v>0</v>
      </c>
      <c r="P44" s="135">
        <v>5</v>
      </c>
      <c r="Q44" s="135">
        <v>10</v>
      </c>
      <c r="R44" s="550" t="str">
        <f t="shared" si="5"/>
        <v>ALERT</v>
      </c>
      <c r="S44" s="135" t="s">
        <v>9395</v>
      </c>
      <c r="T44" s="222">
        <f t="shared" si="6"/>
        <v>-5</v>
      </c>
      <c r="U44" s="40">
        <v>2</v>
      </c>
      <c r="V44" s="189">
        <f t="shared" si="2"/>
        <v>2</v>
      </c>
      <c r="W44" s="189">
        <f>M44-U44</f>
        <v>-2</v>
      </c>
      <c r="X44" s="40" t="str">
        <f t="shared" si="7"/>
        <v>ok</v>
      </c>
      <c r="Y44" s="189">
        <f t="shared" si="3"/>
        <v>-2</v>
      </c>
      <c r="Z44" s="40">
        <f>VLOOKUP(E44,'[2]BANG THAM CHIEU'!$E$4:$Q$1080,13,0)</f>
        <v>5</v>
      </c>
      <c r="AA44" s="40">
        <f>VLOOKUP(E44,'[2]BANG THAM CHIEU'!$E$4:$R$1082,14,0)</f>
        <v>10</v>
      </c>
      <c r="AB44" s="40" t="str">
        <f>VLOOKUP(E44,'[2]BANG THAM CHIEU'!$E$4:$S$1081,15,0)</f>
        <v>1 năm</v>
      </c>
    </row>
    <row r="45" spans="1:165" ht="15.75" customHeight="1" x14ac:dyDescent="0.25">
      <c r="A45" s="128">
        <f t="shared" si="4"/>
        <v>42</v>
      </c>
      <c r="B45" s="162" t="s">
        <v>158</v>
      </c>
      <c r="C45" s="31" t="s">
        <v>10718</v>
      </c>
      <c r="D45" s="42" t="s">
        <v>1571</v>
      </c>
      <c r="E45" s="162" t="s">
        <v>158</v>
      </c>
      <c r="F45" s="139">
        <v>180000</v>
      </c>
      <c r="G45" s="137" t="s">
        <v>303</v>
      </c>
      <c r="H45" s="37" t="s">
        <v>348</v>
      </c>
      <c r="I45" s="37" t="s">
        <v>448</v>
      </c>
      <c r="J45" s="37">
        <f>IFERROR(VLOOKUP(E45,'IC238-Dau ky'!E:H,4,0),0)</f>
        <v>20</v>
      </c>
      <c r="K45" s="132">
        <f>SUMIFS(NHAP!$H:$H,NHAP!$D:$D,'BANG THAM CHIEU'!E45,NHAP!$K:$K,'BANG THAM CHIEU'!$D$1)</f>
        <v>0</v>
      </c>
      <c r="L45" s="132">
        <f>SUMIFS('IC21'!$H:$H,'IC21'!$G:$G,'BANG THAM CHIEU'!E45,'IC21'!$R:$R,'BANG THAM CHIEU'!$D$1)</f>
        <v>0</v>
      </c>
      <c r="M45" s="133">
        <f t="shared" si="0"/>
        <v>20</v>
      </c>
      <c r="N45" s="134">
        <f>SUMIF('IC238-Cuoi ky'!$E:$E,'BANG THAM CHIEU'!E45,'IC238-Cuoi ky'!$H:$H)</f>
        <v>20</v>
      </c>
      <c r="O45" s="133">
        <f t="shared" si="1"/>
        <v>0</v>
      </c>
      <c r="P45" s="135">
        <v>10</v>
      </c>
      <c r="Q45" s="135">
        <v>20</v>
      </c>
      <c r="R45" s="550" t="str">
        <f t="shared" si="5"/>
        <v>OK</v>
      </c>
      <c r="S45" s="135" t="s">
        <v>9397</v>
      </c>
      <c r="T45" s="222">
        <f t="shared" si="6"/>
        <v>10</v>
      </c>
      <c r="U45" s="40">
        <v>0</v>
      </c>
      <c r="V45" s="189">
        <f t="shared" si="2"/>
        <v>-20</v>
      </c>
      <c r="W45" s="189"/>
      <c r="X45" s="40" t="str">
        <f t="shared" si="7"/>
        <v>ko</v>
      </c>
      <c r="Y45" s="189">
        <f t="shared" si="3"/>
        <v>20</v>
      </c>
      <c r="Z45" s="40">
        <f>VLOOKUP(E45,'[2]BANG THAM CHIEU'!$E$4:$Q$1080,13,0)</f>
        <v>10</v>
      </c>
      <c r="AA45" s="40">
        <f>VLOOKUP(E45,'[2]BANG THAM CHIEU'!$E$4:$R$1082,14,0)</f>
        <v>20</v>
      </c>
      <c r="AB45" s="40" t="str">
        <f>VLOOKUP(E45,'[2]BANG THAM CHIEU'!$E$4:$S$1081,15,0)</f>
        <v>đăt dự phòng</v>
      </c>
    </row>
    <row r="46" spans="1:165" ht="32.25" customHeight="1" x14ac:dyDescent="0.25">
      <c r="A46" s="128">
        <f t="shared" si="4"/>
        <v>43</v>
      </c>
      <c r="B46" s="521" t="s">
        <v>159</v>
      </c>
      <c r="C46" s="171" t="s">
        <v>7357</v>
      </c>
      <c r="D46" s="131" t="s">
        <v>1548</v>
      </c>
      <c r="E46" s="521" t="s">
        <v>159</v>
      </c>
      <c r="F46" s="520">
        <v>486000</v>
      </c>
      <c r="G46" s="130" t="s">
        <v>303</v>
      </c>
      <c r="H46" s="37" t="s">
        <v>349</v>
      </c>
      <c r="I46" s="37" t="s">
        <v>455</v>
      </c>
      <c r="J46" s="37">
        <f>IFERROR(VLOOKUP(E46,'IC238-Dau ky'!E:H,4,0),0)</f>
        <v>10</v>
      </c>
      <c r="K46" s="132">
        <f>SUMIFS(NHAP!$H:$H,NHAP!$D:$D,'BANG THAM CHIEU'!E46,NHAP!$K:$K,'BANG THAM CHIEU'!$D$1)</f>
        <v>0</v>
      </c>
      <c r="L46" s="132">
        <f>SUMIFS('IC21'!$H:$H,'IC21'!$G:$G,'BANG THAM CHIEU'!E46,'IC21'!$R:$R,'BANG THAM CHIEU'!$D$1)</f>
        <v>3</v>
      </c>
      <c r="M46" s="133">
        <f t="shared" si="0"/>
        <v>7</v>
      </c>
      <c r="N46" s="134">
        <f>SUMIF('IC238-Cuoi ky'!$E:$E,'BANG THAM CHIEU'!E46,'IC238-Cuoi ky'!$H:$H)</f>
        <v>10</v>
      </c>
      <c r="O46" s="133">
        <f t="shared" si="1"/>
        <v>-3</v>
      </c>
      <c r="P46" s="135">
        <v>5</v>
      </c>
      <c r="Q46" s="135">
        <v>10</v>
      </c>
      <c r="R46" s="550" t="str">
        <f t="shared" si="5"/>
        <v>OK</v>
      </c>
      <c r="S46" s="135" t="s">
        <v>9395</v>
      </c>
      <c r="T46" s="222">
        <f t="shared" si="6"/>
        <v>2</v>
      </c>
      <c r="U46" s="40">
        <v>0</v>
      </c>
      <c r="V46" s="189">
        <f t="shared" si="2"/>
        <v>-7</v>
      </c>
      <c r="W46" s="189">
        <f>M46-U46</f>
        <v>7</v>
      </c>
      <c r="X46" s="40" t="str">
        <f t="shared" si="7"/>
        <v>ko</v>
      </c>
      <c r="Y46" s="189">
        <f t="shared" si="3"/>
        <v>7</v>
      </c>
      <c r="Z46" s="40">
        <f>VLOOKUP(E46,'[2]BANG THAM CHIEU'!$E$4:$Q$1080,13,0)</f>
        <v>5</v>
      </c>
      <c r="AA46" s="40">
        <f>VLOOKUP(E46,'[2]BANG THAM CHIEU'!$E$4:$R$1082,14,0)</f>
        <v>10</v>
      </c>
      <c r="AB46" s="40" t="str">
        <f>VLOOKUP(E46,'[2]BANG THAM CHIEU'!$E$4:$S$1081,15,0)</f>
        <v>1 năm</v>
      </c>
    </row>
    <row r="47" spans="1:165" ht="32.25" customHeight="1" x14ac:dyDescent="0.25">
      <c r="A47" s="128">
        <f t="shared" si="4"/>
        <v>44</v>
      </c>
      <c r="B47" s="521" t="s">
        <v>160</v>
      </c>
      <c r="C47" s="171" t="s">
        <v>7274</v>
      </c>
      <c r="D47" s="131" t="s">
        <v>1548</v>
      </c>
      <c r="E47" s="521" t="s">
        <v>160</v>
      </c>
      <c r="F47" s="522">
        <v>106000</v>
      </c>
      <c r="G47" s="130" t="s">
        <v>303</v>
      </c>
      <c r="H47" s="37" t="s">
        <v>350</v>
      </c>
      <c r="I47" s="37" t="s">
        <v>455</v>
      </c>
      <c r="J47" s="37">
        <f>IFERROR(VLOOKUP(E47,'IC238-Dau ky'!E:H,4,0),0)</f>
        <v>8</v>
      </c>
      <c r="K47" s="132">
        <f>SUMIFS(NHAP!$H:$H,NHAP!$D:$D,'BANG THAM CHIEU'!E47,NHAP!$K:$K,'BANG THAM CHIEU'!$D$1)</f>
        <v>0</v>
      </c>
      <c r="L47" s="132">
        <f>SUMIFS('IC21'!$H:$H,'IC21'!$G:$G,'BANG THAM CHIEU'!E47,'IC21'!$R:$R,'BANG THAM CHIEU'!$D$1)</f>
        <v>3</v>
      </c>
      <c r="M47" s="133">
        <f t="shared" si="0"/>
        <v>5</v>
      </c>
      <c r="N47" s="134">
        <f>SUMIF('IC238-Cuoi ky'!$E:$E,'BANG THAM CHIEU'!E47,'IC238-Cuoi ky'!$H:$H)</f>
        <v>8</v>
      </c>
      <c r="O47" s="133">
        <f t="shared" si="1"/>
        <v>-3</v>
      </c>
      <c r="P47" s="135">
        <v>10</v>
      </c>
      <c r="Q47" s="135">
        <v>20</v>
      </c>
      <c r="R47" s="550" t="str">
        <f t="shared" si="5"/>
        <v>ALERT</v>
      </c>
      <c r="S47" s="135" t="s">
        <v>9395</v>
      </c>
      <c r="T47" s="222">
        <f t="shared" si="6"/>
        <v>-5</v>
      </c>
      <c r="U47" s="40">
        <v>15</v>
      </c>
      <c r="V47" s="189">
        <f t="shared" si="2"/>
        <v>10</v>
      </c>
      <c r="W47" s="189"/>
      <c r="X47" s="40" t="str">
        <f t="shared" si="7"/>
        <v>ok</v>
      </c>
      <c r="Y47" s="189">
        <f t="shared" si="3"/>
        <v>-10</v>
      </c>
      <c r="Z47" s="40">
        <f>VLOOKUP(E47,'[2]BANG THAM CHIEU'!$E$4:$Q$1080,13,0)</f>
        <v>10</v>
      </c>
      <c r="AA47" s="40">
        <f>VLOOKUP(E47,'[2]BANG THAM CHIEU'!$E$4:$R$1082,14,0)</f>
        <v>20</v>
      </c>
      <c r="AB47" s="40" t="str">
        <f>VLOOKUP(E47,'[2]BANG THAM CHIEU'!$E$4:$S$1081,15,0)</f>
        <v>1 năm</v>
      </c>
    </row>
    <row r="48" spans="1:165" ht="15.75" customHeight="1" x14ac:dyDescent="0.25">
      <c r="A48" s="128">
        <f t="shared" si="4"/>
        <v>45</v>
      </c>
      <c r="B48" s="138" t="s">
        <v>161</v>
      </c>
      <c r="C48" s="11" t="s">
        <v>7424</v>
      </c>
      <c r="D48" s="42" t="s">
        <v>1593</v>
      </c>
      <c r="E48" s="138" t="s">
        <v>161</v>
      </c>
      <c r="F48" s="139">
        <v>1250000</v>
      </c>
      <c r="G48" s="137" t="s">
        <v>2467</v>
      </c>
      <c r="H48" s="37" t="s">
        <v>351</v>
      </c>
      <c r="I48" s="37" t="s">
        <v>455</v>
      </c>
      <c r="J48" s="37">
        <f>IFERROR(VLOOKUP(E48,'IC238-Dau ky'!E:H,4,0),0)</f>
        <v>8</v>
      </c>
      <c r="K48" s="132">
        <f>SUMIFS(NHAP!$H:$H,NHAP!$D:$D,'BANG THAM CHIEU'!E48,NHAP!$K:$K,'BANG THAM CHIEU'!$D$1)</f>
        <v>0</v>
      </c>
      <c r="L48" s="132">
        <f>SUMIFS('IC21'!$H:$H,'IC21'!$G:$G,'BANG THAM CHIEU'!E48,'IC21'!$R:$R,'BANG THAM CHIEU'!$D$1)</f>
        <v>0</v>
      </c>
      <c r="M48" s="133">
        <f t="shared" si="0"/>
        <v>8</v>
      </c>
      <c r="N48" s="134">
        <f>SUMIF('IC238-Cuoi ky'!$E:$E,'BANG THAM CHIEU'!E48,'IC238-Cuoi ky'!$H:$H)</f>
        <v>8</v>
      </c>
      <c r="O48" s="133">
        <f t="shared" si="1"/>
        <v>0</v>
      </c>
      <c r="P48" s="135">
        <v>5</v>
      </c>
      <c r="Q48" s="135">
        <v>10</v>
      </c>
      <c r="R48" s="550" t="str">
        <f t="shared" si="5"/>
        <v>OK</v>
      </c>
      <c r="S48" s="135" t="s">
        <v>9395</v>
      </c>
      <c r="T48" s="222">
        <f t="shared" si="6"/>
        <v>3</v>
      </c>
      <c r="U48" s="40">
        <v>3</v>
      </c>
      <c r="V48" s="189">
        <f t="shared" si="2"/>
        <v>-5</v>
      </c>
      <c r="W48" s="189">
        <f t="shared" ref="W48:W60" si="11">M48-U48</f>
        <v>5</v>
      </c>
      <c r="X48" s="40" t="str">
        <f t="shared" si="7"/>
        <v>ok</v>
      </c>
      <c r="Y48" s="189">
        <f t="shared" si="3"/>
        <v>5</v>
      </c>
      <c r="Z48" s="40">
        <f>VLOOKUP(E48,'[2]BANG THAM CHIEU'!$E$4:$Q$1080,13,0)</f>
        <v>5</v>
      </c>
      <c r="AA48" s="40">
        <f>VLOOKUP(E48,'[2]BANG THAM CHIEU'!$E$4:$R$1082,14,0)</f>
        <v>10</v>
      </c>
      <c r="AB48" s="40" t="str">
        <f>VLOOKUP(E48,'[2]BANG THAM CHIEU'!$E$4:$S$1081,15,0)</f>
        <v>1 năm</v>
      </c>
    </row>
    <row r="49" spans="1:165" ht="15.75" customHeight="1" x14ac:dyDescent="0.25">
      <c r="A49" s="128">
        <f t="shared" si="4"/>
        <v>46</v>
      </c>
      <c r="B49" s="491" t="s">
        <v>9040</v>
      </c>
      <c r="C49" s="31" t="s">
        <v>9004</v>
      </c>
      <c r="D49" s="42" t="s">
        <v>1556</v>
      </c>
      <c r="E49" s="491" t="s">
        <v>9040</v>
      </c>
      <c r="F49" s="139">
        <v>18568200</v>
      </c>
      <c r="G49" s="137" t="s">
        <v>2464</v>
      </c>
      <c r="H49" s="492">
        <f>VLOOKUP(E49,[3]LOAD!$C$3:$D$42,2,0)</f>
        <v>2901146300</v>
      </c>
      <c r="I49" s="37" t="s">
        <v>455</v>
      </c>
      <c r="J49" s="37">
        <f>IFERROR(VLOOKUP(E49,'IC238-Dau ky'!E:H,4,0),0)</f>
        <v>7</v>
      </c>
      <c r="K49" s="132">
        <f>SUMIFS(NHAP!$H:$H,NHAP!$D:$D,'BANG THAM CHIEU'!E49,NHAP!$K:$K,'BANG THAM CHIEU'!$D$1)</f>
        <v>0</v>
      </c>
      <c r="L49" s="132">
        <f>SUMIFS('IC21'!$H:$H,'IC21'!$G:$G,'BANG THAM CHIEU'!E49,'IC21'!$R:$R,'BANG THAM CHIEU'!$D$1)</f>
        <v>0</v>
      </c>
      <c r="M49" s="133">
        <f t="shared" si="0"/>
        <v>7</v>
      </c>
      <c r="N49" s="134">
        <f>SUMIF('IC238-Cuoi ky'!$E:$E,'BANG THAM CHIEU'!E49,'IC238-Cuoi ky'!$H:$H)</f>
        <v>7</v>
      </c>
      <c r="O49" s="133">
        <f t="shared" si="1"/>
        <v>0</v>
      </c>
      <c r="P49" s="135">
        <v>1</v>
      </c>
      <c r="Q49" s="135">
        <v>2</v>
      </c>
      <c r="R49" s="550" t="str">
        <f t="shared" si="5"/>
        <v>OK</v>
      </c>
      <c r="S49" s="135" t="s">
        <v>9397</v>
      </c>
      <c r="T49" s="222">
        <f t="shared" si="6"/>
        <v>6</v>
      </c>
      <c r="U49" s="40">
        <v>7</v>
      </c>
      <c r="V49" s="189">
        <f t="shared" si="2"/>
        <v>0</v>
      </c>
      <c r="W49" s="189">
        <f t="shared" si="11"/>
        <v>0</v>
      </c>
      <c r="X49" s="40" t="str">
        <f t="shared" si="7"/>
        <v>ok</v>
      </c>
      <c r="Y49" s="189">
        <f t="shared" si="3"/>
        <v>0</v>
      </c>
      <c r="Z49" s="40" t="e">
        <f>VLOOKUP(H49,'[2]BANG THAM CHIEU'!$E$4:$Q$1080,13,0)</f>
        <v>#N/A</v>
      </c>
      <c r="AA49" s="40" t="e">
        <f>VLOOKUP(E49,'[2]BANG THAM CHIEU'!$E$4:$R$1082,14,0)</f>
        <v>#N/A</v>
      </c>
      <c r="AB49" s="40" t="e">
        <f>VLOOKUP(E49,'[2]BANG THAM CHIEU'!$E$4:$S$1081,15,0)</f>
        <v>#N/A</v>
      </c>
    </row>
    <row r="50" spans="1:165" ht="15.75" customHeight="1" x14ac:dyDescent="0.25">
      <c r="A50" s="128">
        <f t="shared" si="4"/>
        <v>47</v>
      </c>
      <c r="B50" s="138" t="s">
        <v>163</v>
      </c>
      <c r="C50" s="11" t="s">
        <v>7425</v>
      </c>
      <c r="D50" s="42" t="s">
        <v>1594</v>
      </c>
      <c r="E50" s="138" t="s">
        <v>163</v>
      </c>
      <c r="F50" s="139">
        <v>2000000</v>
      </c>
      <c r="G50" s="137" t="s">
        <v>2467</v>
      </c>
      <c r="H50" s="37" t="s">
        <v>2486</v>
      </c>
      <c r="I50" s="37" t="s">
        <v>455</v>
      </c>
      <c r="J50" s="37">
        <f>IFERROR(VLOOKUP(E50,'IC238-Dau ky'!E:H,4,0),0)</f>
        <v>7</v>
      </c>
      <c r="K50" s="132">
        <f>SUMIFS(NHAP!$H:$H,NHAP!$D:$D,'BANG THAM CHIEU'!E50,NHAP!$K:$K,'BANG THAM CHIEU'!$D$1)</f>
        <v>0</v>
      </c>
      <c r="L50" s="132">
        <f>SUMIFS('IC21'!$H:$H,'IC21'!$G:$G,'BANG THAM CHIEU'!E50,'IC21'!$R:$R,'BANG THAM CHIEU'!$D$1)</f>
        <v>0</v>
      </c>
      <c r="M50" s="133">
        <f t="shared" si="0"/>
        <v>7</v>
      </c>
      <c r="N50" s="134">
        <f>SUMIF('IC238-Cuoi ky'!$E:$E,'BANG THAM CHIEU'!E50,'IC238-Cuoi ky'!$H:$H)</f>
        <v>7</v>
      </c>
      <c r="O50" s="133">
        <f t="shared" si="1"/>
        <v>0</v>
      </c>
      <c r="P50" s="135">
        <v>5</v>
      </c>
      <c r="Q50" s="135">
        <v>10</v>
      </c>
      <c r="R50" s="550" t="str">
        <f t="shared" si="5"/>
        <v>OK</v>
      </c>
      <c r="S50" s="135" t="s">
        <v>9395</v>
      </c>
      <c r="T50" s="222">
        <f t="shared" si="6"/>
        <v>2</v>
      </c>
      <c r="U50" s="40">
        <v>7</v>
      </c>
      <c r="V50" s="189">
        <f t="shared" si="2"/>
        <v>0</v>
      </c>
      <c r="W50" s="189">
        <f t="shared" si="11"/>
        <v>0</v>
      </c>
      <c r="X50" s="40" t="str">
        <f t="shared" si="7"/>
        <v>ok</v>
      </c>
      <c r="Y50" s="189">
        <f t="shared" si="3"/>
        <v>0</v>
      </c>
      <c r="Z50" s="40">
        <f>VLOOKUP(E50,'[2]BANG THAM CHIEU'!$E$4:$Q$1080,13,0)</f>
        <v>5</v>
      </c>
      <c r="AA50" s="40">
        <f>VLOOKUP(E50,'[2]BANG THAM CHIEU'!$E$4:$R$1082,14,0)</f>
        <v>10</v>
      </c>
      <c r="AB50" s="40" t="str">
        <f>VLOOKUP(E50,'[2]BANG THAM CHIEU'!$E$4:$S$1081,15,0)</f>
        <v>1 năm</v>
      </c>
    </row>
    <row r="51" spans="1:165" s="41" customFormat="1" ht="15.75" customHeight="1" x14ac:dyDescent="0.25">
      <c r="A51" s="164">
        <f t="shared" si="4"/>
        <v>48</v>
      </c>
      <c r="B51" s="206" t="s">
        <v>164</v>
      </c>
      <c r="C51" s="196" t="s">
        <v>2152</v>
      </c>
      <c r="D51" s="165" t="s">
        <v>1594</v>
      </c>
      <c r="E51" s="206" t="s">
        <v>164</v>
      </c>
      <c r="F51" s="207">
        <v>1500000</v>
      </c>
      <c r="G51" s="199" t="s">
        <v>2914</v>
      </c>
      <c r="H51" s="197" t="s">
        <v>353</v>
      </c>
      <c r="I51" s="197" t="s">
        <v>455</v>
      </c>
      <c r="J51" s="197">
        <f>IFERROR(VLOOKUP(E51,'IC238-Dau ky'!E:H,4,0),0)</f>
        <v>0</v>
      </c>
      <c r="K51" s="200">
        <f>SUMIFS(NHAP!$H:$H,NHAP!$D:$D,'BANG THAM CHIEU'!E51,NHAP!$K:$K,'BANG THAM CHIEU'!$D$1)</f>
        <v>0</v>
      </c>
      <c r="L51" s="200">
        <f>SUMIFS('IC21'!$H:$H,'IC21'!$G:$G,'BANG THAM CHIEU'!E51,'IC21'!$R:$R,'BANG THAM CHIEU'!$D$1)</f>
        <v>0</v>
      </c>
      <c r="M51" s="168">
        <f t="shared" si="0"/>
        <v>0</v>
      </c>
      <c r="N51" s="167">
        <f>SUMIF('IC238-Cuoi ky'!$E:$E,'BANG THAM CHIEU'!E51,'IC238-Cuoi ky'!$H:$H)</f>
        <v>0</v>
      </c>
      <c r="O51" s="168">
        <f t="shared" si="1"/>
        <v>0</v>
      </c>
      <c r="P51" s="169">
        <v>0</v>
      </c>
      <c r="Q51" s="169">
        <v>0</v>
      </c>
      <c r="R51" s="550" t="str">
        <f t="shared" si="5"/>
        <v>OK</v>
      </c>
      <c r="S51" s="169">
        <v>0</v>
      </c>
      <c r="T51" s="222">
        <f t="shared" si="6"/>
        <v>0</v>
      </c>
      <c r="U51" s="41">
        <v>0</v>
      </c>
      <c r="V51" s="189">
        <f t="shared" si="2"/>
        <v>0</v>
      </c>
      <c r="W51" s="189">
        <f t="shared" si="11"/>
        <v>0</v>
      </c>
      <c r="X51" s="40" t="str">
        <f t="shared" si="7"/>
        <v>ok</v>
      </c>
      <c r="Y51" s="189">
        <f t="shared" si="3"/>
        <v>0</v>
      </c>
      <c r="Z51" s="40">
        <f>VLOOKUP(E51,'[2]BANG THAM CHIEU'!$E$4:$Q$1080,13,0)</f>
        <v>0</v>
      </c>
      <c r="AA51" s="40">
        <f>VLOOKUP(E51,'[2]BANG THAM CHIEU'!$E$4:$R$1082,14,0)</f>
        <v>0</v>
      </c>
      <c r="AB51" s="40">
        <f>VLOOKUP(E51,'[2]BANG THAM CHIEU'!$E$4:$S$1081,15,0)</f>
        <v>0</v>
      </c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</row>
    <row r="52" spans="1:165" ht="15.75" customHeight="1" x14ac:dyDescent="0.25">
      <c r="A52" s="128">
        <f t="shared" si="4"/>
        <v>49</v>
      </c>
      <c r="B52" s="162" t="s">
        <v>165</v>
      </c>
      <c r="C52" s="31" t="s">
        <v>1613</v>
      </c>
      <c r="D52" s="42" t="s">
        <v>99</v>
      </c>
      <c r="E52" s="162" t="s">
        <v>165</v>
      </c>
      <c r="F52" s="139">
        <v>300000</v>
      </c>
      <c r="G52" s="137" t="s">
        <v>303</v>
      </c>
      <c r="H52" s="37" t="s">
        <v>354</v>
      </c>
      <c r="I52" s="37" t="s">
        <v>455</v>
      </c>
      <c r="J52" s="37">
        <f>IFERROR(VLOOKUP(E52,'IC238-Dau ky'!E:H,4,0),0)</f>
        <v>0</v>
      </c>
      <c r="K52" s="132">
        <f>SUMIFS(NHAP!$H:$H,NHAP!$D:$D,'BANG THAM CHIEU'!E52,NHAP!$K:$K,'BANG THAM CHIEU'!$D$1)</f>
        <v>0</v>
      </c>
      <c r="L52" s="132">
        <f>SUMIFS('IC21'!$H:$H,'IC21'!$G:$G,'BANG THAM CHIEU'!E52,'IC21'!$R:$R,'BANG THAM CHIEU'!$D$1)</f>
        <v>0</v>
      </c>
      <c r="M52" s="133">
        <f t="shared" si="0"/>
        <v>0</v>
      </c>
      <c r="N52" s="134">
        <f>SUMIF('IC238-Cuoi ky'!$E:$E,'BANG THAM CHIEU'!E52,'IC238-Cuoi ky'!$H:$H)</f>
        <v>0</v>
      </c>
      <c r="O52" s="133">
        <f t="shared" si="1"/>
        <v>0</v>
      </c>
      <c r="P52" s="135">
        <v>0</v>
      </c>
      <c r="Q52" s="135">
        <v>0</v>
      </c>
      <c r="R52" s="550" t="str">
        <f t="shared" si="5"/>
        <v>OK</v>
      </c>
      <c r="S52" s="135">
        <v>0</v>
      </c>
      <c r="T52" s="222">
        <f t="shared" si="6"/>
        <v>0</v>
      </c>
      <c r="U52" s="40">
        <v>0</v>
      </c>
      <c r="V52" s="189">
        <f t="shared" si="2"/>
        <v>0</v>
      </c>
      <c r="W52" s="189">
        <f t="shared" si="11"/>
        <v>0</v>
      </c>
      <c r="X52" s="40" t="str">
        <f t="shared" si="7"/>
        <v>ok</v>
      </c>
      <c r="Y52" s="189">
        <f t="shared" si="3"/>
        <v>0</v>
      </c>
      <c r="Z52" s="40">
        <f>VLOOKUP(E52,'[2]BANG THAM CHIEU'!$E$4:$Q$1080,13,0)</f>
        <v>0</v>
      </c>
      <c r="AA52" s="40">
        <f>VLOOKUP(E52,'[2]BANG THAM CHIEU'!$E$4:$R$1082,14,0)</f>
        <v>0</v>
      </c>
      <c r="AB52" s="40">
        <f>VLOOKUP(E52,'[2]BANG THAM CHIEU'!$E$4:$S$1081,15,0)</f>
        <v>0</v>
      </c>
    </row>
    <row r="53" spans="1:165" s="41" customFormat="1" ht="15.75" customHeight="1" x14ac:dyDescent="0.25">
      <c r="A53" s="164">
        <f t="shared" si="4"/>
        <v>50</v>
      </c>
      <c r="B53" s="206" t="s">
        <v>166</v>
      </c>
      <c r="C53" s="196" t="s">
        <v>2153</v>
      </c>
      <c r="D53" s="165" t="s">
        <v>1594</v>
      </c>
      <c r="E53" s="206" t="s">
        <v>166</v>
      </c>
      <c r="F53" s="207">
        <v>1000000</v>
      </c>
      <c r="G53" s="199" t="s">
        <v>2914</v>
      </c>
      <c r="H53" s="197" t="s">
        <v>355</v>
      </c>
      <c r="I53" s="197" t="s">
        <v>455</v>
      </c>
      <c r="J53" s="197">
        <f>IFERROR(VLOOKUP(E53,'IC238-Dau ky'!E:H,4,0),0)</f>
        <v>0</v>
      </c>
      <c r="K53" s="200">
        <f>SUMIFS(NHAP!$H:$H,NHAP!$D:$D,'BANG THAM CHIEU'!E53,NHAP!$K:$K,'BANG THAM CHIEU'!$D$1)</f>
        <v>0</v>
      </c>
      <c r="L53" s="200">
        <f>SUMIFS('IC21'!$H:$H,'IC21'!$G:$G,'BANG THAM CHIEU'!E53,'IC21'!$R:$R,'BANG THAM CHIEU'!$D$1)</f>
        <v>0</v>
      </c>
      <c r="M53" s="168">
        <f t="shared" si="0"/>
        <v>0</v>
      </c>
      <c r="N53" s="167">
        <f>SUMIF('IC238-Cuoi ky'!$E:$E,'BANG THAM CHIEU'!E53,'IC238-Cuoi ky'!$H:$H)</f>
        <v>0</v>
      </c>
      <c r="O53" s="168">
        <f t="shared" si="1"/>
        <v>0</v>
      </c>
      <c r="P53" s="169">
        <v>0</v>
      </c>
      <c r="Q53" s="169">
        <v>0</v>
      </c>
      <c r="R53" s="550" t="str">
        <f t="shared" si="5"/>
        <v>OK</v>
      </c>
      <c r="S53" s="169">
        <v>0</v>
      </c>
      <c r="T53" s="222">
        <f t="shared" si="6"/>
        <v>0</v>
      </c>
      <c r="U53" s="41">
        <v>0</v>
      </c>
      <c r="V53" s="189">
        <f t="shared" si="2"/>
        <v>0</v>
      </c>
      <c r="W53" s="189">
        <f t="shared" si="11"/>
        <v>0</v>
      </c>
      <c r="X53" s="40" t="str">
        <f t="shared" si="7"/>
        <v>ok</v>
      </c>
      <c r="Y53" s="189">
        <f t="shared" si="3"/>
        <v>0</v>
      </c>
      <c r="Z53" s="40">
        <f>VLOOKUP(E53,'[2]BANG THAM CHIEU'!$E$4:$Q$1080,13,0)</f>
        <v>0</v>
      </c>
      <c r="AA53" s="40">
        <f>VLOOKUP(E53,'[2]BANG THAM CHIEU'!$E$4:$R$1082,14,0)</f>
        <v>0</v>
      </c>
      <c r="AB53" s="40">
        <f>VLOOKUP(E53,'[2]BANG THAM CHIEU'!$E$4:$S$1081,15,0)</f>
        <v>0</v>
      </c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</row>
    <row r="54" spans="1:165" s="41" customFormat="1" ht="15.75" customHeight="1" x14ac:dyDescent="0.25">
      <c r="A54" s="164">
        <f t="shared" si="4"/>
        <v>51</v>
      </c>
      <c r="B54" s="206" t="s">
        <v>167</v>
      </c>
      <c r="C54" s="196" t="s">
        <v>2150</v>
      </c>
      <c r="D54" s="165" t="s">
        <v>1594</v>
      </c>
      <c r="E54" s="206" t="s">
        <v>167</v>
      </c>
      <c r="F54" s="207">
        <v>185000</v>
      </c>
      <c r="G54" s="199" t="s">
        <v>2914</v>
      </c>
      <c r="H54" s="197" t="s">
        <v>356</v>
      </c>
      <c r="I54" s="197" t="s">
        <v>448</v>
      </c>
      <c r="J54" s="197">
        <f>IFERROR(VLOOKUP(E54,'IC238-Dau ky'!E:H,4,0),0)</f>
        <v>0</v>
      </c>
      <c r="K54" s="200">
        <f>SUMIFS(NHAP!$H:$H,NHAP!$D:$D,'BANG THAM CHIEU'!E54,NHAP!$K:$K,'BANG THAM CHIEU'!$D$1)</f>
        <v>0</v>
      </c>
      <c r="L54" s="200">
        <f>SUMIFS('IC21'!$H:$H,'IC21'!$G:$G,'BANG THAM CHIEU'!E54,'IC21'!$R:$R,'BANG THAM CHIEU'!$D$1)</f>
        <v>0</v>
      </c>
      <c r="M54" s="168">
        <f t="shared" si="0"/>
        <v>0</v>
      </c>
      <c r="N54" s="167">
        <f>SUMIF('IC238-Cuoi ky'!$E:$E,'BANG THAM CHIEU'!E54,'IC238-Cuoi ky'!$H:$H)</f>
        <v>0</v>
      </c>
      <c r="O54" s="168">
        <f t="shared" si="1"/>
        <v>0</v>
      </c>
      <c r="P54" s="169">
        <v>0</v>
      </c>
      <c r="Q54" s="169">
        <v>0</v>
      </c>
      <c r="R54" s="550" t="str">
        <f t="shared" si="5"/>
        <v>OK</v>
      </c>
      <c r="S54" s="169">
        <v>0</v>
      </c>
      <c r="T54" s="222">
        <f t="shared" si="6"/>
        <v>0</v>
      </c>
      <c r="U54" s="41">
        <v>0</v>
      </c>
      <c r="V54" s="189">
        <f t="shared" si="2"/>
        <v>0</v>
      </c>
      <c r="W54" s="189">
        <f t="shared" si="11"/>
        <v>0</v>
      </c>
      <c r="X54" s="40" t="str">
        <f t="shared" si="7"/>
        <v>ok</v>
      </c>
      <c r="Y54" s="189">
        <f t="shared" si="3"/>
        <v>0</v>
      </c>
      <c r="Z54" s="40">
        <f>VLOOKUP(E54,'[2]BANG THAM CHIEU'!$E$4:$Q$1080,13,0)</f>
        <v>0</v>
      </c>
      <c r="AA54" s="40">
        <f>VLOOKUP(E54,'[2]BANG THAM CHIEU'!$E$4:$R$1082,14,0)</f>
        <v>0</v>
      </c>
      <c r="AB54" s="40">
        <f>VLOOKUP(E54,'[2]BANG THAM CHIEU'!$E$4:$S$1081,15,0)</f>
        <v>0</v>
      </c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</row>
    <row r="55" spans="1:165" ht="15.75" customHeight="1" x14ac:dyDescent="0.25">
      <c r="A55" s="128">
        <f t="shared" si="4"/>
        <v>52</v>
      </c>
      <c r="B55" s="162" t="s">
        <v>168</v>
      </c>
      <c r="C55" s="31" t="s">
        <v>21</v>
      </c>
      <c r="D55" s="42" t="s">
        <v>99</v>
      </c>
      <c r="E55" s="162" t="s">
        <v>168</v>
      </c>
      <c r="F55" s="139">
        <v>361000</v>
      </c>
      <c r="G55" s="137" t="s">
        <v>303</v>
      </c>
      <c r="H55" s="37" t="s">
        <v>357</v>
      </c>
      <c r="I55" s="37" t="s">
        <v>455</v>
      </c>
      <c r="J55" s="37">
        <f>IFERROR(VLOOKUP(E55,'IC238-Dau ky'!E:H,4,0),0)</f>
        <v>6</v>
      </c>
      <c r="K55" s="132">
        <f>SUMIFS(NHAP!$H:$H,NHAP!$D:$D,'BANG THAM CHIEU'!E55,NHAP!$K:$K,'BANG THAM CHIEU'!$D$1)</f>
        <v>0</v>
      </c>
      <c r="L55" s="132">
        <f>SUMIFS('IC21'!$H:$H,'IC21'!$G:$G,'BANG THAM CHIEU'!E55,'IC21'!$R:$R,'BANG THAM CHIEU'!$D$1)</f>
        <v>0</v>
      </c>
      <c r="M55" s="133">
        <f t="shared" si="0"/>
        <v>6</v>
      </c>
      <c r="N55" s="134">
        <f>SUMIF('IC238-Cuoi ky'!$E:$E,'BANG THAM CHIEU'!E55,'IC238-Cuoi ky'!$H:$H)</f>
        <v>6</v>
      </c>
      <c r="O55" s="133">
        <f t="shared" si="1"/>
        <v>0</v>
      </c>
      <c r="P55" s="135">
        <v>5</v>
      </c>
      <c r="Q55" s="135">
        <v>10</v>
      </c>
      <c r="R55" s="550" t="str">
        <f t="shared" si="5"/>
        <v>OK</v>
      </c>
      <c r="S55" s="135" t="s">
        <v>9395</v>
      </c>
      <c r="T55" s="222">
        <f t="shared" si="6"/>
        <v>1</v>
      </c>
      <c r="U55" s="40">
        <v>6</v>
      </c>
      <c r="V55" s="189">
        <f t="shared" si="2"/>
        <v>0</v>
      </c>
      <c r="W55" s="189">
        <f t="shared" si="11"/>
        <v>0</v>
      </c>
      <c r="X55" s="40" t="str">
        <f t="shared" si="7"/>
        <v>ok</v>
      </c>
      <c r="Y55" s="189">
        <f t="shared" si="3"/>
        <v>0</v>
      </c>
      <c r="Z55" s="40">
        <f>VLOOKUP(E55,'[2]BANG THAM CHIEU'!$E$4:$Q$1080,13,0)</f>
        <v>5</v>
      </c>
      <c r="AA55" s="40">
        <f>VLOOKUP(E55,'[2]BANG THAM CHIEU'!$E$4:$R$1082,14,0)</f>
        <v>10</v>
      </c>
      <c r="AB55" s="40" t="str">
        <f>VLOOKUP(E55,'[2]BANG THAM CHIEU'!$E$4:$S$1081,15,0)</f>
        <v>1 năm</v>
      </c>
    </row>
    <row r="56" spans="1:165" ht="15.75" customHeight="1" x14ac:dyDescent="0.25">
      <c r="A56" s="128">
        <f t="shared" si="4"/>
        <v>53</v>
      </c>
      <c r="B56" s="162" t="s">
        <v>169</v>
      </c>
      <c r="C56" s="31" t="s">
        <v>283</v>
      </c>
      <c r="D56" s="42" t="s">
        <v>1535</v>
      </c>
      <c r="E56" s="162" t="s">
        <v>169</v>
      </c>
      <c r="F56" s="139">
        <v>250000</v>
      </c>
      <c r="G56" s="137" t="s">
        <v>968</v>
      </c>
      <c r="H56" s="37" t="s">
        <v>358</v>
      </c>
      <c r="I56" s="37" t="s">
        <v>455</v>
      </c>
      <c r="J56" s="37">
        <f>IFERROR(VLOOKUP(E56,'IC238-Dau ky'!E:H,4,0),0)</f>
        <v>2</v>
      </c>
      <c r="K56" s="132">
        <f>SUMIFS(NHAP!$H:$H,NHAP!$D:$D,'BANG THAM CHIEU'!E56,NHAP!$K:$K,'BANG THAM CHIEU'!$D$1)</f>
        <v>0</v>
      </c>
      <c r="L56" s="132">
        <f>SUMIFS('IC21'!$H:$H,'IC21'!$G:$G,'BANG THAM CHIEU'!E56,'IC21'!$R:$R,'BANG THAM CHIEU'!$D$1)</f>
        <v>0</v>
      </c>
      <c r="M56" s="133">
        <f t="shared" si="0"/>
        <v>2</v>
      </c>
      <c r="N56" s="134">
        <f>SUMIF('IC238-Cuoi ky'!$E:$E,'BANG THAM CHIEU'!E56,'IC238-Cuoi ky'!$H:$H)</f>
        <v>2</v>
      </c>
      <c r="O56" s="133">
        <f t="shared" si="1"/>
        <v>0</v>
      </c>
      <c r="P56" s="135">
        <v>0</v>
      </c>
      <c r="Q56" s="135">
        <v>0</v>
      </c>
      <c r="R56" s="550" t="str">
        <f t="shared" si="5"/>
        <v>OK</v>
      </c>
      <c r="S56" s="135">
        <v>0</v>
      </c>
      <c r="T56" s="222">
        <f t="shared" si="6"/>
        <v>2</v>
      </c>
      <c r="U56" s="40">
        <v>2</v>
      </c>
      <c r="V56" s="189">
        <f t="shared" si="2"/>
        <v>0</v>
      </c>
      <c r="W56" s="189">
        <f t="shared" si="11"/>
        <v>0</v>
      </c>
      <c r="X56" s="40" t="str">
        <f t="shared" si="7"/>
        <v>ok</v>
      </c>
      <c r="Y56" s="189">
        <f t="shared" si="3"/>
        <v>0</v>
      </c>
      <c r="Z56" s="40">
        <f>VLOOKUP(E56,'[2]BANG THAM CHIEU'!$E$4:$Q$1080,13,0)</f>
        <v>0</v>
      </c>
      <c r="AA56" s="40">
        <f>VLOOKUP(E56,'[2]BANG THAM CHIEU'!$E$4:$R$1082,14,0)</f>
        <v>0</v>
      </c>
      <c r="AB56" s="40">
        <f>VLOOKUP(E56,'[2]BANG THAM CHIEU'!$E$4:$S$1081,15,0)</f>
        <v>0</v>
      </c>
    </row>
    <row r="57" spans="1:165" ht="15.75" customHeight="1" x14ac:dyDescent="0.25">
      <c r="A57" s="128">
        <f t="shared" si="4"/>
        <v>54</v>
      </c>
      <c r="B57" s="162" t="s">
        <v>170</v>
      </c>
      <c r="C57" s="11" t="s">
        <v>1446</v>
      </c>
      <c r="D57" s="42" t="s">
        <v>1593</v>
      </c>
      <c r="E57" s="162" t="s">
        <v>170</v>
      </c>
      <c r="F57" s="139">
        <v>1230000</v>
      </c>
      <c r="G57" s="137" t="s">
        <v>2465</v>
      </c>
      <c r="H57" s="37" t="s">
        <v>359</v>
      </c>
      <c r="I57" s="37" t="s">
        <v>455</v>
      </c>
      <c r="J57" s="37">
        <f>IFERROR(VLOOKUP(E57,'IC238-Dau ky'!E:H,4,0),0)</f>
        <v>4</v>
      </c>
      <c r="K57" s="132">
        <f>SUMIFS(NHAP!$H:$H,NHAP!$D:$D,'BANG THAM CHIEU'!E57,NHAP!$K:$K,'BANG THAM CHIEU'!$D$1)</f>
        <v>0</v>
      </c>
      <c r="L57" s="132">
        <f>SUMIFS('IC21'!$H:$H,'IC21'!$G:$G,'BANG THAM CHIEU'!E57,'IC21'!$R:$R,'BANG THAM CHIEU'!$D$1)</f>
        <v>0</v>
      </c>
      <c r="M57" s="133">
        <f t="shared" si="0"/>
        <v>4</v>
      </c>
      <c r="N57" s="134">
        <f>SUMIF('IC238-Cuoi ky'!$E:$E,'BANG THAM CHIEU'!E57,'IC238-Cuoi ky'!$H:$H)</f>
        <v>4</v>
      </c>
      <c r="O57" s="133">
        <f t="shared" si="1"/>
        <v>0</v>
      </c>
      <c r="P57" s="135">
        <v>2</v>
      </c>
      <c r="Q57" s="135">
        <v>4</v>
      </c>
      <c r="R57" s="550" t="str">
        <f t="shared" si="5"/>
        <v>OK</v>
      </c>
      <c r="S57" s="135" t="s">
        <v>9397</v>
      </c>
      <c r="T57" s="222">
        <f t="shared" si="6"/>
        <v>2</v>
      </c>
      <c r="U57" s="40">
        <v>0</v>
      </c>
      <c r="V57" s="189">
        <f t="shared" si="2"/>
        <v>-4</v>
      </c>
      <c r="W57" s="189">
        <f t="shared" si="11"/>
        <v>4</v>
      </c>
      <c r="X57" s="40" t="str">
        <f t="shared" si="7"/>
        <v>ok</v>
      </c>
      <c r="Y57" s="189">
        <f t="shared" si="3"/>
        <v>4</v>
      </c>
      <c r="Z57" s="40">
        <f>VLOOKUP(E57,'[2]BANG THAM CHIEU'!$E$4:$Q$1080,13,0)</f>
        <v>2</v>
      </c>
      <c r="AA57" s="40">
        <f>VLOOKUP(E57,'[2]BANG THAM CHIEU'!$E$4:$R$1082,14,0)</f>
        <v>4</v>
      </c>
      <c r="AB57" s="40" t="str">
        <f>VLOOKUP(E57,'[2]BANG THAM CHIEU'!$E$4:$S$1081,15,0)</f>
        <v>đăt dự phòng</v>
      </c>
    </row>
    <row r="58" spans="1:165" s="41" customFormat="1" ht="15.75" customHeight="1" x14ac:dyDescent="0.25">
      <c r="A58" s="164">
        <f t="shared" si="4"/>
        <v>55</v>
      </c>
      <c r="B58" s="208" t="s">
        <v>171</v>
      </c>
      <c r="C58" s="163" t="s">
        <v>1405</v>
      </c>
      <c r="D58" s="165" t="s">
        <v>108</v>
      </c>
      <c r="E58" s="208" t="s">
        <v>171</v>
      </c>
      <c r="F58" s="207"/>
      <c r="G58" s="199" t="s">
        <v>2465</v>
      </c>
      <c r="H58" s="197" t="s">
        <v>360</v>
      </c>
      <c r="I58" s="197" t="s">
        <v>455</v>
      </c>
      <c r="J58" s="197">
        <f>IFERROR(VLOOKUP(E58,'IC238-Dau ky'!E:H,4,0),0)</f>
        <v>0</v>
      </c>
      <c r="K58" s="200">
        <f>SUMIFS(NHAP!$H:$H,NHAP!$D:$D,'BANG THAM CHIEU'!E58,NHAP!$K:$K,'BANG THAM CHIEU'!$D$1)</f>
        <v>0</v>
      </c>
      <c r="L58" s="200">
        <f>SUMIFS('IC21'!$H:$H,'IC21'!$G:$G,'BANG THAM CHIEU'!E58,'IC21'!$R:$R,'BANG THAM CHIEU'!$D$1)</f>
        <v>0</v>
      </c>
      <c r="M58" s="168">
        <f t="shared" si="0"/>
        <v>0</v>
      </c>
      <c r="N58" s="167">
        <f>SUMIF('IC238-Cuoi ky'!$E:$E,'BANG THAM CHIEU'!E58,'IC238-Cuoi ky'!$H:$H)</f>
        <v>0</v>
      </c>
      <c r="O58" s="168">
        <f t="shared" si="1"/>
        <v>0</v>
      </c>
      <c r="P58" s="169">
        <v>0</v>
      </c>
      <c r="Q58" s="169">
        <v>0</v>
      </c>
      <c r="R58" s="550" t="str">
        <f t="shared" si="5"/>
        <v>OK</v>
      </c>
      <c r="S58" s="169">
        <v>0</v>
      </c>
      <c r="T58" s="222">
        <f t="shared" si="6"/>
        <v>0</v>
      </c>
      <c r="U58" s="41">
        <v>0</v>
      </c>
      <c r="V58" s="189">
        <f t="shared" si="2"/>
        <v>0</v>
      </c>
      <c r="W58" s="189">
        <f t="shared" si="11"/>
        <v>0</v>
      </c>
      <c r="X58" s="40" t="str">
        <f t="shared" si="7"/>
        <v>ok</v>
      </c>
      <c r="Y58" s="189">
        <f t="shared" si="3"/>
        <v>0</v>
      </c>
      <c r="Z58" s="40">
        <f>VLOOKUP(E58,'[2]BANG THAM CHIEU'!$E$4:$Q$1080,13,0)</f>
        <v>0</v>
      </c>
      <c r="AA58" s="40">
        <f>VLOOKUP(E58,'[2]BANG THAM CHIEU'!$E$4:$R$1082,14,0)</f>
        <v>0</v>
      </c>
      <c r="AB58" s="40">
        <f>VLOOKUP(E58,'[2]BANG THAM CHIEU'!$E$4:$S$1081,15,0)</f>
        <v>0</v>
      </c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</row>
    <row r="59" spans="1:165" s="41" customFormat="1" ht="15.75" customHeight="1" x14ac:dyDescent="0.25">
      <c r="A59" s="164">
        <f t="shared" si="4"/>
        <v>56</v>
      </c>
      <c r="B59" s="206" t="s">
        <v>172</v>
      </c>
      <c r="C59" s="196" t="s">
        <v>10313</v>
      </c>
      <c r="D59" s="197" t="s">
        <v>1557</v>
      </c>
      <c r="E59" s="206" t="s">
        <v>172</v>
      </c>
      <c r="F59" s="207">
        <v>18145000</v>
      </c>
      <c r="G59" s="199" t="s">
        <v>2466</v>
      </c>
      <c r="H59" s="197" t="s">
        <v>361</v>
      </c>
      <c r="I59" s="197" t="s">
        <v>455</v>
      </c>
      <c r="J59" s="197">
        <f>IFERROR(VLOOKUP(E59,'IC238-Dau ky'!E:H,4,0),0)</f>
        <v>0</v>
      </c>
      <c r="K59" s="200">
        <f>SUMIFS(NHAP!$H:$H,NHAP!$D:$D,'BANG THAM CHIEU'!E59,NHAP!$K:$K,'BANG THAM CHIEU'!$D$1)</f>
        <v>0</v>
      </c>
      <c r="L59" s="200">
        <f>SUMIFS('IC21'!$H:$H,'IC21'!$G:$G,'BANG THAM CHIEU'!E59,'IC21'!$R:$R,'BANG THAM CHIEU'!$D$1)</f>
        <v>0</v>
      </c>
      <c r="M59" s="168">
        <f t="shared" si="0"/>
        <v>0</v>
      </c>
      <c r="N59" s="167">
        <f>SUMIF('IC238-Cuoi ky'!$E:$E,'BANG THAM CHIEU'!E59,'IC238-Cuoi ky'!$H:$H)</f>
        <v>0</v>
      </c>
      <c r="O59" s="168">
        <f t="shared" si="1"/>
        <v>0</v>
      </c>
      <c r="P59" s="169">
        <v>0</v>
      </c>
      <c r="Q59" s="169">
        <v>0</v>
      </c>
      <c r="R59" s="550" t="str">
        <f t="shared" si="5"/>
        <v>OK</v>
      </c>
      <c r="S59" s="169">
        <v>0</v>
      </c>
      <c r="T59" s="222">
        <f t="shared" si="6"/>
        <v>0</v>
      </c>
      <c r="V59" s="189">
        <f t="shared" si="2"/>
        <v>0</v>
      </c>
      <c r="W59" s="189">
        <f t="shared" si="11"/>
        <v>0</v>
      </c>
      <c r="X59" s="40" t="str">
        <f t="shared" si="7"/>
        <v>ok</v>
      </c>
      <c r="Y59" s="189">
        <f t="shared" si="3"/>
        <v>0</v>
      </c>
      <c r="Z59" s="40">
        <f>VLOOKUP(E59,'[2]BANG THAM CHIEU'!$E$4:$Q$1080,13,0)</f>
        <v>0</v>
      </c>
      <c r="AA59" s="40">
        <f>VLOOKUP(E59,'[2]BANG THAM CHIEU'!$E$4:$R$1082,14,0)</f>
        <v>0</v>
      </c>
      <c r="AB59" s="40">
        <f>VLOOKUP(E59,'[2]BANG THAM CHIEU'!$E$4:$S$1081,15,0)</f>
        <v>0</v>
      </c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</row>
    <row r="60" spans="1:165" ht="15.75" customHeight="1" x14ac:dyDescent="0.25">
      <c r="A60" s="128">
        <f t="shared" si="4"/>
        <v>57</v>
      </c>
      <c r="B60" s="162" t="s">
        <v>173</v>
      </c>
      <c r="C60" s="11" t="s">
        <v>23</v>
      </c>
      <c r="D60" s="42" t="s">
        <v>99</v>
      </c>
      <c r="E60" s="162" t="s">
        <v>173</v>
      </c>
      <c r="F60" s="139">
        <v>850000</v>
      </c>
      <c r="G60" s="137" t="s">
        <v>303</v>
      </c>
      <c r="H60" s="37" t="s">
        <v>362</v>
      </c>
      <c r="I60" s="37" t="s">
        <v>455</v>
      </c>
      <c r="J60" s="37">
        <f>IFERROR(VLOOKUP(E60,'IC238-Dau ky'!E:H,4,0),0)</f>
        <v>9</v>
      </c>
      <c r="K60" s="132">
        <f>SUMIFS(NHAP!$H:$H,NHAP!$D:$D,'BANG THAM CHIEU'!E60,NHAP!$K:$K,'BANG THAM CHIEU'!$D$1)</f>
        <v>0</v>
      </c>
      <c r="L60" s="132">
        <f>SUMIFS('IC21'!$H:$H,'IC21'!$G:$G,'BANG THAM CHIEU'!E60,'IC21'!$R:$R,'BANG THAM CHIEU'!$D$1)</f>
        <v>0</v>
      </c>
      <c r="M60" s="133">
        <f t="shared" si="0"/>
        <v>9</v>
      </c>
      <c r="N60" s="134">
        <f>SUMIF('IC238-Cuoi ky'!$E:$E,'BANG THAM CHIEU'!E60,'IC238-Cuoi ky'!$H:$H)</f>
        <v>9</v>
      </c>
      <c r="O60" s="133">
        <f t="shared" si="1"/>
        <v>0</v>
      </c>
      <c r="P60" s="135">
        <v>3</v>
      </c>
      <c r="Q60" s="135">
        <v>6</v>
      </c>
      <c r="R60" s="550" t="str">
        <f t="shared" si="5"/>
        <v>OK</v>
      </c>
      <c r="S60" s="135" t="s">
        <v>9397</v>
      </c>
      <c r="T60" s="222">
        <f t="shared" si="6"/>
        <v>6</v>
      </c>
      <c r="U60" s="40">
        <v>9</v>
      </c>
      <c r="V60" s="189">
        <f t="shared" si="2"/>
        <v>0</v>
      </c>
      <c r="W60" s="189">
        <f t="shared" si="11"/>
        <v>0</v>
      </c>
      <c r="X60" s="40" t="str">
        <f t="shared" si="7"/>
        <v>ok</v>
      </c>
      <c r="Y60" s="189">
        <f t="shared" si="3"/>
        <v>0</v>
      </c>
      <c r="Z60" s="40">
        <f>VLOOKUP(E60,'[2]BANG THAM CHIEU'!$E$4:$Q$1080,13,0)</f>
        <v>3</v>
      </c>
      <c r="AA60" s="40">
        <f>VLOOKUP(E60,'[2]BANG THAM CHIEU'!$E$4:$R$1082,14,0)</f>
        <v>6</v>
      </c>
      <c r="AB60" s="40" t="str">
        <f>VLOOKUP(E60,'[2]BANG THAM CHIEU'!$E$4:$S$1081,15,0)</f>
        <v>đăt dự phòng</v>
      </c>
    </row>
    <row r="61" spans="1:165" ht="15.75" customHeight="1" x14ac:dyDescent="0.25">
      <c r="A61" s="128">
        <f t="shared" si="4"/>
        <v>58</v>
      </c>
      <c r="B61" s="162" t="s">
        <v>174</v>
      </c>
      <c r="C61" s="11" t="s">
        <v>1544</v>
      </c>
      <c r="D61" s="42" t="s">
        <v>1570</v>
      </c>
      <c r="E61" s="162" t="s">
        <v>174</v>
      </c>
      <c r="F61" s="139">
        <v>785000</v>
      </c>
      <c r="G61" s="137" t="s">
        <v>303</v>
      </c>
      <c r="H61" s="37" t="s">
        <v>363</v>
      </c>
      <c r="I61" s="37" t="s">
        <v>455</v>
      </c>
      <c r="J61" s="37">
        <f>IFERROR(VLOOKUP(E61,'IC238-Dau ky'!E:H,4,0),0)</f>
        <v>0</v>
      </c>
      <c r="K61" s="132">
        <f>SUMIFS(NHAP!$H:$H,NHAP!$D:$D,'BANG THAM CHIEU'!E61,NHAP!$K:$K,'BANG THAM CHIEU'!$D$1)</f>
        <v>0</v>
      </c>
      <c r="L61" s="132">
        <f>SUMIFS('IC21'!$H:$H,'IC21'!$G:$G,'BANG THAM CHIEU'!E61,'IC21'!$R:$R,'BANG THAM CHIEU'!$D$1)</f>
        <v>0</v>
      </c>
      <c r="M61" s="133">
        <f t="shared" si="0"/>
        <v>0</v>
      </c>
      <c r="N61" s="134">
        <f>SUMIF('IC238-Cuoi ky'!$E:$E,'BANG THAM CHIEU'!E61,'IC238-Cuoi ky'!$H:$H)</f>
        <v>0</v>
      </c>
      <c r="O61" s="133">
        <f t="shared" si="1"/>
        <v>0</v>
      </c>
      <c r="P61" s="135">
        <v>0</v>
      </c>
      <c r="Q61" s="135">
        <v>0</v>
      </c>
      <c r="R61" s="550" t="str">
        <f t="shared" si="5"/>
        <v>OK</v>
      </c>
      <c r="S61" s="135">
        <v>0</v>
      </c>
      <c r="T61" s="222">
        <f t="shared" si="6"/>
        <v>0</v>
      </c>
      <c r="U61" s="40">
        <v>0</v>
      </c>
      <c r="V61" s="189">
        <f t="shared" si="2"/>
        <v>0</v>
      </c>
      <c r="W61" s="189"/>
      <c r="X61" s="40" t="str">
        <f t="shared" si="7"/>
        <v>ok</v>
      </c>
      <c r="Y61" s="189">
        <f t="shared" si="3"/>
        <v>0</v>
      </c>
      <c r="Z61" s="40">
        <f>VLOOKUP(E61,'[2]BANG THAM CHIEU'!$E$4:$Q$1080,13,0)</f>
        <v>0</v>
      </c>
      <c r="AA61" s="40">
        <f>VLOOKUP(E61,'[2]BANG THAM CHIEU'!$E$4:$R$1082,14,0)</f>
        <v>0</v>
      </c>
      <c r="AB61" s="40">
        <f>VLOOKUP(E61,'[2]BANG THAM CHIEU'!$E$4:$S$1081,15,0)</f>
        <v>0</v>
      </c>
    </row>
    <row r="62" spans="1:165" ht="15.75" customHeight="1" x14ac:dyDescent="0.25">
      <c r="A62" s="128">
        <f t="shared" si="4"/>
        <v>59</v>
      </c>
      <c r="B62" s="162" t="s">
        <v>175</v>
      </c>
      <c r="C62" s="11" t="s">
        <v>1543</v>
      </c>
      <c r="D62" s="42" t="s">
        <v>1570</v>
      </c>
      <c r="E62" s="162" t="s">
        <v>175</v>
      </c>
      <c r="F62" s="139">
        <v>785000</v>
      </c>
      <c r="G62" s="137" t="s">
        <v>303</v>
      </c>
      <c r="H62" s="37" t="s">
        <v>364</v>
      </c>
      <c r="I62" s="37" t="s">
        <v>455</v>
      </c>
      <c r="J62" s="37">
        <f>IFERROR(VLOOKUP(E62,'IC238-Dau ky'!E:H,4,0),0)</f>
        <v>0</v>
      </c>
      <c r="K62" s="132">
        <f>SUMIFS(NHAP!$H:$H,NHAP!$D:$D,'BANG THAM CHIEU'!E62,NHAP!$K:$K,'BANG THAM CHIEU'!$D$1)</f>
        <v>0</v>
      </c>
      <c r="L62" s="132">
        <f>SUMIFS('IC21'!$H:$H,'IC21'!$G:$G,'BANG THAM CHIEU'!E62,'IC21'!$R:$R,'BANG THAM CHIEU'!$D$1)</f>
        <v>0</v>
      </c>
      <c r="M62" s="133">
        <f t="shared" si="0"/>
        <v>0</v>
      </c>
      <c r="N62" s="134">
        <f>SUMIF('IC238-Cuoi ky'!$E:$E,'BANG THAM CHIEU'!E62,'IC238-Cuoi ky'!$H:$H)</f>
        <v>0</v>
      </c>
      <c r="O62" s="133">
        <f t="shared" si="1"/>
        <v>0</v>
      </c>
      <c r="P62" s="135">
        <v>0</v>
      </c>
      <c r="Q62" s="135">
        <v>0</v>
      </c>
      <c r="R62" s="550" t="str">
        <f t="shared" si="5"/>
        <v>OK</v>
      </c>
      <c r="S62" s="135">
        <v>0</v>
      </c>
      <c r="T62" s="222">
        <f t="shared" si="6"/>
        <v>0</v>
      </c>
      <c r="U62" s="40">
        <v>0</v>
      </c>
      <c r="V62" s="189">
        <f t="shared" si="2"/>
        <v>0</v>
      </c>
      <c r="W62" s="189"/>
      <c r="X62" s="40" t="str">
        <f t="shared" si="7"/>
        <v>ok</v>
      </c>
      <c r="Y62" s="189">
        <f t="shared" si="3"/>
        <v>0</v>
      </c>
      <c r="Z62" s="40">
        <f>VLOOKUP(E62,'[2]BANG THAM CHIEU'!$E$4:$Q$1080,13,0)</f>
        <v>0</v>
      </c>
      <c r="AA62" s="40">
        <f>VLOOKUP(E62,'[2]BANG THAM CHIEU'!$E$4:$R$1082,14,0)</f>
        <v>0</v>
      </c>
      <c r="AB62" s="40">
        <f>VLOOKUP(E62,'[2]BANG THAM CHIEU'!$E$4:$S$1081,15,0)</f>
        <v>0</v>
      </c>
    </row>
    <row r="63" spans="1:165" ht="15.75" customHeight="1" x14ac:dyDescent="0.25">
      <c r="A63" s="128">
        <f t="shared" si="4"/>
        <v>60</v>
      </c>
      <c r="B63" s="162" t="s">
        <v>176</v>
      </c>
      <c r="C63" s="11" t="s">
        <v>1542</v>
      </c>
      <c r="D63" s="42" t="s">
        <v>1570</v>
      </c>
      <c r="E63" s="162" t="s">
        <v>176</v>
      </c>
      <c r="F63" s="139">
        <v>1500000</v>
      </c>
      <c r="G63" s="137" t="s">
        <v>303</v>
      </c>
      <c r="H63" s="37" t="s">
        <v>365</v>
      </c>
      <c r="I63" s="37" t="s">
        <v>455</v>
      </c>
      <c r="J63" s="37">
        <f>IFERROR(VLOOKUP(E63,'IC238-Dau ky'!E:H,4,0),0)</f>
        <v>0</v>
      </c>
      <c r="K63" s="132">
        <f>SUMIFS(NHAP!$H:$H,NHAP!$D:$D,'BANG THAM CHIEU'!E63,NHAP!$K:$K,'BANG THAM CHIEU'!$D$1)</f>
        <v>0</v>
      </c>
      <c r="L63" s="132">
        <f>SUMIFS('IC21'!$H:$H,'IC21'!$G:$G,'BANG THAM CHIEU'!E63,'IC21'!$R:$R,'BANG THAM CHIEU'!$D$1)</f>
        <v>0</v>
      </c>
      <c r="M63" s="133">
        <f t="shared" si="0"/>
        <v>0</v>
      </c>
      <c r="N63" s="134">
        <f>SUMIF('IC238-Cuoi ky'!$E:$E,'BANG THAM CHIEU'!E63,'IC238-Cuoi ky'!$H:$H)</f>
        <v>0</v>
      </c>
      <c r="O63" s="133">
        <f t="shared" si="1"/>
        <v>0</v>
      </c>
      <c r="P63" s="135">
        <v>0</v>
      </c>
      <c r="Q63" s="135">
        <v>0</v>
      </c>
      <c r="R63" s="550" t="str">
        <f t="shared" si="5"/>
        <v>OK</v>
      </c>
      <c r="S63" s="135">
        <v>0</v>
      </c>
      <c r="T63" s="222">
        <f t="shared" si="6"/>
        <v>0</v>
      </c>
      <c r="U63" s="40">
        <v>0</v>
      </c>
      <c r="V63" s="189">
        <f t="shared" si="2"/>
        <v>0</v>
      </c>
      <c r="W63" s="189"/>
      <c r="X63" s="40" t="str">
        <f t="shared" si="7"/>
        <v>ok</v>
      </c>
      <c r="Y63" s="189">
        <f t="shared" si="3"/>
        <v>0</v>
      </c>
      <c r="Z63" s="40">
        <f>VLOOKUP(E63,'[2]BANG THAM CHIEU'!$E$4:$Q$1080,13,0)</f>
        <v>0</v>
      </c>
      <c r="AA63" s="40">
        <f>VLOOKUP(E63,'[2]BANG THAM CHIEU'!$E$4:$R$1082,14,0)</f>
        <v>0</v>
      </c>
      <c r="AB63" s="40">
        <f>VLOOKUP(E63,'[2]BANG THAM CHIEU'!$E$4:$S$1081,15,0)</f>
        <v>0</v>
      </c>
    </row>
    <row r="64" spans="1:165" s="490" customFormat="1" ht="15.75" customHeight="1" x14ac:dyDescent="0.25">
      <c r="A64" s="479">
        <f t="shared" si="4"/>
        <v>61</v>
      </c>
      <c r="B64" s="482" t="s">
        <v>177</v>
      </c>
      <c r="C64" s="480" t="s">
        <v>8498</v>
      </c>
      <c r="D64" s="481" t="s">
        <v>1592</v>
      </c>
      <c r="E64" s="482" t="s">
        <v>177</v>
      </c>
      <c r="F64" s="483"/>
      <c r="G64" s="484" t="s">
        <v>2464</v>
      </c>
      <c r="H64" s="485">
        <v>2901194402</v>
      </c>
      <c r="I64" s="485" t="s">
        <v>455</v>
      </c>
      <c r="J64" s="485">
        <f>IFERROR(VLOOKUP(E64,'IC238-Dau ky'!E:H,4,0),0)</f>
        <v>0</v>
      </c>
      <c r="K64" s="486">
        <f>SUMIFS(NHAP!$H:$H,NHAP!$D:$D,'BANG THAM CHIEU'!E64,NHAP!$K:$K,'BANG THAM CHIEU'!$D$1)</f>
        <v>0</v>
      </c>
      <c r="L64" s="486">
        <f>SUMIFS('IC21'!$H:$H,'IC21'!$G:$G,'BANG THAM CHIEU'!E64,'IC21'!$R:$R,'BANG THAM CHIEU'!$D$1)</f>
        <v>0</v>
      </c>
      <c r="M64" s="487">
        <f t="shared" si="0"/>
        <v>0</v>
      </c>
      <c r="N64" s="488">
        <f>SUMIF('IC238-Cuoi ky'!$E:$E,'BANG THAM CHIEU'!E64,'IC238-Cuoi ky'!$H:$H)</f>
        <v>0</v>
      </c>
      <c r="O64" s="487">
        <f t="shared" si="1"/>
        <v>0</v>
      </c>
      <c r="P64" s="489">
        <v>2</v>
      </c>
      <c r="Q64" s="489">
        <v>4</v>
      </c>
      <c r="R64" s="550" t="str">
        <f t="shared" si="5"/>
        <v>ALERT</v>
      </c>
      <c r="S64" s="489" t="s">
        <v>9397</v>
      </c>
      <c r="T64" s="222">
        <f t="shared" si="6"/>
        <v>-2</v>
      </c>
      <c r="U64" s="490">
        <v>0</v>
      </c>
      <c r="V64" s="189">
        <f t="shared" si="2"/>
        <v>0</v>
      </c>
      <c r="W64" s="189"/>
      <c r="X64" s="40" t="str">
        <f t="shared" si="7"/>
        <v>ok</v>
      </c>
      <c r="Y64" s="189">
        <f t="shared" si="3"/>
        <v>0</v>
      </c>
      <c r="Z64" s="40">
        <f>VLOOKUP(E64,'[2]BANG THAM CHIEU'!$E$4:$Q$1080,13,0)</f>
        <v>2</v>
      </c>
      <c r="AA64" s="40">
        <f>VLOOKUP(E64,'[2]BANG THAM CHIEU'!$E$4:$R$1082,14,0)</f>
        <v>4</v>
      </c>
      <c r="AB64" s="40" t="str">
        <f>VLOOKUP(E64,'[2]BANG THAM CHIEU'!$E$4:$S$1081,15,0)</f>
        <v>đăt dự phòng</v>
      </c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</row>
    <row r="65" spans="1:165" ht="15.75" customHeight="1" x14ac:dyDescent="0.25">
      <c r="A65" s="128">
        <f t="shared" si="4"/>
        <v>62</v>
      </c>
      <c r="B65" s="162" t="s">
        <v>178</v>
      </c>
      <c r="C65" s="11" t="s">
        <v>2327</v>
      </c>
      <c r="D65" s="42" t="s">
        <v>1548</v>
      </c>
      <c r="E65" s="162" t="s">
        <v>178</v>
      </c>
      <c r="F65" s="139"/>
      <c r="G65" s="137" t="s">
        <v>303</v>
      </c>
      <c r="H65" s="37" t="s">
        <v>367</v>
      </c>
      <c r="I65" s="37" t="s">
        <v>455</v>
      </c>
      <c r="J65" s="37">
        <f>IFERROR(VLOOKUP(E65,'IC238-Dau ky'!E:H,4,0),0)</f>
        <v>0</v>
      </c>
      <c r="K65" s="132">
        <f>SUMIFS(NHAP!$H:$H,NHAP!$D:$D,'BANG THAM CHIEU'!E65,NHAP!$K:$K,'BANG THAM CHIEU'!$D$1)</f>
        <v>0</v>
      </c>
      <c r="L65" s="132">
        <f>SUMIFS('IC21'!$H:$H,'IC21'!$G:$G,'BANG THAM CHIEU'!E65,'IC21'!$R:$R,'BANG THAM CHIEU'!$D$1)</f>
        <v>0</v>
      </c>
      <c r="M65" s="133">
        <f t="shared" si="0"/>
        <v>0</v>
      </c>
      <c r="N65" s="134">
        <f>SUMIF('IC238-Cuoi ky'!$E:$E,'BANG THAM CHIEU'!E65,'IC238-Cuoi ky'!$H:$H)</f>
        <v>0</v>
      </c>
      <c r="O65" s="133">
        <f t="shared" si="1"/>
        <v>0</v>
      </c>
      <c r="P65" s="135">
        <v>0</v>
      </c>
      <c r="Q65" s="135">
        <v>0</v>
      </c>
      <c r="R65" s="550" t="str">
        <f t="shared" si="5"/>
        <v>OK</v>
      </c>
      <c r="S65" s="135">
        <v>0</v>
      </c>
      <c r="T65" s="222">
        <f t="shared" si="6"/>
        <v>0</v>
      </c>
      <c r="U65" s="40">
        <v>0</v>
      </c>
      <c r="V65" s="189">
        <f t="shared" si="2"/>
        <v>0</v>
      </c>
      <c r="W65" s="189">
        <f>M65-U65</f>
        <v>0</v>
      </c>
      <c r="X65" s="40" t="str">
        <f t="shared" si="7"/>
        <v>ko</v>
      </c>
      <c r="Y65" s="189">
        <f t="shared" si="3"/>
        <v>0</v>
      </c>
      <c r="Z65" s="40">
        <f>VLOOKUP(E65,'[2]BANG THAM CHIEU'!$E$4:$Q$1080,13,0)</f>
        <v>0</v>
      </c>
      <c r="AA65" s="40">
        <f>VLOOKUP(E65,'[2]BANG THAM CHIEU'!$E$4:$R$1082,14,0)</f>
        <v>0</v>
      </c>
      <c r="AB65" s="40">
        <f>VLOOKUP(E65,'[2]BANG THAM CHIEU'!$E$4:$S$1081,15,0)</f>
        <v>0</v>
      </c>
    </row>
    <row r="66" spans="1:165" ht="15.75" customHeight="1" x14ac:dyDescent="0.25">
      <c r="A66" s="128">
        <f t="shared" si="4"/>
        <v>63</v>
      </c>
      <c r="B66" s="162" t="s">
        <v>180</v>
      </c>
      <c r="C66" s="11" t="s">
        <v>2147</v>
      </c>
      <c r="D66" s="42" t="s">
        <v>99</v>
      </c>
      <c r="E66" s="162" t="s">
        <v>180</v>
      </c>
      <c r="F66" s="139">
        <v>16000</v>
      </c>
      <c r="G66" s="137" t="s">
        <v>303</v>
      </c>
      <c r="H66" s="37" t="s">
        <v>369</v>
      </c>
      <c r="I66" s="37" t="s">
        <v>455</v>
      </c>
      <c r="J66" s="37">
        <f>IFERROR(VLOOKUP(E66,'IC238-Dau ky'!E:H,4,0),0)</f>
        <v>19</v>
      </c>
      <c r="K66" s="132">
        <f>SUMIFS(NHAP!$H:$H,NHAP!$D:$D,'BANG THAM CHIEU'!E66,NHAP!$K:$K,'BANG THAM CHIEU'!$D$1)</f>
        <v>0</v>
      </c>
      <c r="L66" s="132">
        <f>SUMIFS('IC21'!$H:$H,'IC21'!$G:$G,'BANG THAM CHIEU'!E66,'IC21'!$R:$R,'BANG THAM CHIEU'!$D$1)</f>
        <v>1</v>
      </c>
      <c r="M66" s="133">
        <f t="shared" si="0"/>
        <v>18</v>
      </c>
      <c r="N66" s="134">
        <f>SUMIF('IC238-Cuoi ky'!$E:$E,'BANG THAM CHIEU'!E66,'IC238-Cuoi ky'!$H:$H)</f>
        <v>19</v>
      </c>
      <c r="O66" s="133">
        <f t="shared" si="1"/>
        <v>-1</v>
      </c>
      <c r="P66" s="135">
        <v>10</v>
      </c>
      <c r="Q66" s="135">
        <v>20</v>
      </c>
      <c r="R66" s="550" t="str">
        <f t="shared" si="5"/>
        <v>OK</v>
      </c>
      <c r="S66" s="135" t="s">
        <v>9394</v>
      </c>
      <c r="T66" s="222">
        <f t="shared" si="6"/>
        <v>8</v>
      </c>
      <c r="U66" s="40">
        <v>24</v>
      </c>
      <c r="V66" s="189">
        <f t="shared" si="2"/>
        <v>6</v>
      </c>
      <c r="W66" s="189">
        <f>M66-U66</f>
        <v>-6</v>
      </c>
      <c r="X66" s="40" t="str">
        <f t="shared" si="7"/>
        <v>ok</v>
      </c>
      <c r="Y66" s="189">
        <f t="shared" si="3"/>
        <v>-6</v>
      </c>
      <c r="Z66" s="40">
        <f>VLOOKUP(E66,'[2]BANG THAM CHIEU'!$E$4:$Q$1080,13,0)</f>
        <v>10</v>
      </c>
      <c r="AA66" s="40">
        <f>VLOOKUP(E66,'[2]BANG THAM CHIEU'!$E$4:$R$1082,14,0)</f>
        <v>20</v>
      </c>
      <c r="AB66" s="40" t="str">
        <f>VLOOKUP(E66,'[2]BANG THAM CHIEU'!$E$4:$S$1081,15,0)</f>
        <v>6 tháng</v>
      </c>
    </row>
    <row r="67" spans="1:165" s="41" customFormat="1" ht="15.75" customHeight="1" x14ac:dyDescent="0.25">
      <c r="A67" s="164">
        <f t="shared" si="4"/>
        <v>64</v>
      </c>
      <c r="B67" s="206" t="s">
        <v>181</v>
      </c>
      <c r="C67" s="163" t="s">
        <v>1601</v>
      </c>
      <c r="D67" s="197" t="s">
        <v>1587</v>
      </c>
      <c r="E67" s="206" t="s">
        <v>181</v>
      </c>
      <c r="F67" s="207">
        <v>25000</v>
      </c>
      <c r="G67" s="199" t="s">
        <v>303</v>
      </c>
      <c r="H67" s="197" t="s">
        <v>370</v>
      </c>
      <c r="I67" s="197" t="s">
        <v>455</v>
      </c>
      <c r="J67" s="197">
        <f>IFERROR(VLOOKUP(E67,'IC238-Dau ky'!E:H,4,0),0)</f>
        <v>0</v>
      </c>
      <c r="K67" s="200">
        <f>SUMIFS(NHAP!$H:$H,NHAP!$D:$D,'BANG THAM CHIEU'!E67,NHAP!$K:$K,'BANG THAM CHIEU'!$D$1)</f>
        <v>0</v>
      </c>
      <c r="L67" s="200">
        <f>SUMIFS('IC21'!$H:$H,'IC21'!$G:$G,'BANG THAM CHIEU'!E67,'IC21'!$R:$R,'BANG THAM CHIEU'!$D$1)</f>
        <v>0</v>
      </c>
      <c r="M67" s="168">
        <f t="shared" si="0"/>
        <v>0</v>
      </c>
      <c r="N67" s="167">
        <f>SUMIF('IC238-Cuoi ky'!$E:$E,'BANG THAM CHIEU'!E67,'IC238-Cuoi ky'!$H:$H)</f>
        <v>0</v>
      </c>
      <c r="O67" s="168">
        <f t="shared" si="1"/>
        <v>0</v>
      </c>
      <c r="P67" s="169">
        <v>0</v>
      </c>
      <c r="Q67" s="169">
        <v>0</v>
      </c>
      <c r="R67" s="550" t="str">
        <f t="shared" si="5"/>
        <v>OK</v>
      </c>
      <c r="S67" s="169">
        <v>0</v>
      </c>
      <c r="T67" s="222">
        <f t="shared" si="6"/>
        <v>0</v>
      </c>
      <c r="U67" s="40">
        <v>0</v>
      </c>
      <c r="V67" s="189">
        <f t="shared" si="2"/>
        <v>0</v>
      </c>
      <c r="W67" s="189">
        <f>M67-U67</f>
        <v>0</v>
      </c>
      <c r="X67" s="40" t="str">
        <f t="shared" si="7"/>
        <v>ok</v>
      </c>
      <c r="Y67" s="189">
        <f t="shared" si="3"/>
        <v>0</v>
      </c>
      <c r="Z67" s="40">
        <f>VLOOKUP(E67,'[2]BANG THAM CHIEU'!$E$4:$Q$1080,13,0)</f>
        <v>0</v>
      </c>
      <c r="AA67" s="40">
        <f>VLOOKUP(E67,'[2]BANG THAM CHIEU'!$E$4:$R$1082,14,0)</f>
        <v>0</v>
      </c>
      <c r="AB67" s="40">
        <f>VLOOKUP(E67,'[2]BANG THAM CHIEU'!$E$4:$S$1081,15,0)</f>
        <v>0</v>
      </c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</row>
    <row r="68" spans="1:165" ht="15.75" customHeight="1" x14ac:dyDescent="0.25">
      <c r="A68" s="128">
        <f t="shared" si="4"/>
        <v>65</v>
      </c>
      <c r="B68" s="138" t="s">
        <v>182</v>
      </c>
      <c r="C68" s="11" t="s">
        <v>6113</v>
      </c>
      <c r="D68" s="37" t="s">
        <v>97</v>
      </c>
      <c r="E68" s="138" t="s">
        <v>182</v>
      </c>
      <c r="F68" s="139">
        <v>93000</v>
      </c>
      <c r="G68" s="137" t="s">
        <v>303</v>
      </c>
      <c r="H68" s="37" t="s">
        <v>371</v>
      </c>
      <c r="I68" s="37" t="s">
        <v>455</v>
      </c>
      <c r="J68" s="37">
        <f>IFERROR(VLOOKUP(E68,'IC238-Dau ky'!E:H,4,0),0)</f>
        <v>4</v>
      </c>
      <c r="K68" s="132">
        <f>SUMIFS(NHAP!$H:$H,NHAP!$D:$D,'BANG THAM CHIEU'!E68,NHAP!$K:$K,'BANG THAM CHIEU'!$D$1)</f>
        <v>0</v>
      </c>
      <c r="L68" s="132">
        <f>SUMIFS('IC21'!$H:$H,'IC21'!$G:$G,'BANG THAM CHIEU'!E68,'IC21'!$R:$R,'BANG THAM CHIEU'!$D$1)</f>
        <v>0</v>
      </c>
      <c r="M68" s="133">
        <f t="shared" ref="M68:M131" si="12">J68+K68-L68</f>
        <v>4</v>
      </c>
      <c r="N68" s="134">
        <f>SUMIF('IC238-Cuoi ky'!$E:$E,'BANG THAM CHIEU'!E68,'IC238-Cuoi ky'!$H:$H)</f>
        <v>4</v>
      </c>
      <c r="O68" s="133">
        <f t="shared" ref="O68:O131" si="13">M68-N68</f>
        <v>0</v>
      </c>
      <c r="P68" s="135">
        <v>5</v>
      </c>
      <c r="Q68" s="135">
        <v>10</v>
      </c>
      <c r="R68" s="550" t="str">
        <f t="shared" si="5"/>
        <v>ALERT</v>
      </c>
      <c r="S68" s="135" t="s">
        <v>9395</v>
      </c>
      <c r="T68" s="222">
        <f t="shared" si="6"/>
        <v>-1</v>
      </c>
      <c r="U68" s="40">
        <v>8</v>
      </c>
      <c r="V68" s="189">
        <f t="shared" ref="V68:V131" si="14">U68-M68</f>
        <v>4</v>
      </c>
      <c r="W68" s="189"/>
      <c r="X68" s="40" t="str">
        <f t="shared" si="7"/>
        <v>ok</v>
      </c>
      <c r="Y68" s="189">
        <f t="shared" ref="Y68:Y131" si="15">M68-U68</f>
        <v>-4</v>
      </c>
      <c r="Z68" s="40">
        <f>VLOOKUP(E68,'[2]BANG THAM CHIEU'!$E$4:$Q$1080,13,0)</f>
        <v>5</v>
      </c>
      <c r="AA68" s="40">
        <f>VLOOKUP(E68,'[2]BANG THAM CHIEU'!$E$4:$R$1082,14,0)</f>
        <v>10</v>
      </c>
      <c r="AB68" s="40" t="str">
        <f>VLOOKUP(E68,'[2]BANG THAM CHIEU'!$E$4:$S$1081,15,0)</f>
        <v>1 năm</v>
      </c>
    </row>
    <row r="69" spans="1:165" s="41" customFormat="1" ht="15.75" customHeight="1" x14ac:dyDescent="0.25">
      <c r="A69" s="164">
        <f t="shared" ref="A69:A132" si="16">IF(C69="","",A68+1)</f>
        <v>66</v>
      </c>
      <c r="B69" s="206" t="s">
        <v>183</v>
      </c>
      <c r="C69" s="196" t="s">
        <v>1479</v>
      </c>
      <c r="D69" s="197" t="s">
        <v>97</v>
      </c>
      <c r="E69" s="206" t="s">
        <v>183</v>
      </c>
      <c r="F69" s="207">
        <v>175000</v>
      </c>
      <c r="G69" s="199" t="s">
        <v>303</v>
      </c>
      <c r="H69" s="197" t="s">
        <v>372</v>
      </c>
      <c r="I69" s="197" t="s">
        <v>455</v>
      </c>
      <c r="J69" s="197">
        <f>IFERROR(VLOOKUP(E69,'IC238-Dau ky'!E:H,4,0),0)</f>
        <v>0</v>
      </c>
      <c r="K69" s="200">
        <f>SUMIFS(NHAP!$H:$H,NHAP!$D:$D,'BANG THAM CHIEU'!E69,NHAP!$K:$K,'BANG THAM CHIEU'!$D$1)</f>
        <v>0</v>
      </c>
      <c r="L69" s="200">
        <f>SUMIFS('IC21'!$H:$H,'IC21'!$G:$G,'BANG THAM CHIEU'!E69,'IC21'!$R:$R,'BANG THAM CHIEU'!$D$1)</f>
        <v>0</v>
      </c>
      <c r="M69" s="168">
        <f t="shared" si="12"/>
        <v>0</v>
      </c>
      <c r="N69" s="167">
        <f>SUMIF('IC238-Cuoi ky'!$E:$E,'BANG THAM CHIEU'!E69,'IC238-Cuoi ky'!$H:$H)</f>
        <v>0</v>
      </c>
      <c r="O69" s="168">
        <f t="shared" si="13"/>
        <v>0</v>
      </c>
      <c r="P69" s="169">
        <v>0</v>
      </c>
      <c r="Q69" s="169">
        <v>0</v>
      </c>
      <c r="R69" s="550" t="str">
        <f t="shared" ref="R69:R132" si="17">IF(M69&lt;P69,"ALERT","OK")</f>
        <v>OK</v>
      </c>
      <c r="S69" s="169">
        <v>0</v>
      </c>
      <c r="T69" s="222">
        <f t="shared" ref="T69:T132" si="18">M69-P69</f>
        <v>0</v>
      </c>
      <c r="U69" s="40">
        <v>0</v>
      </c>
      <c r="V69" s="189">
        <f t="shared" si="14"/>
        <v>0</v>
      </c>
      <c r="W69" s="189">
        <f>M69-U69</f>
        <v>0</v>
      </c>
      <c r="X69" s="40" t="str">
        <f t="shared" ref="X69:X132" si="19">IF(L70=O70,"ok","ko")</f>
        <v>ok</v>
      </c>
      <c r="Y69" s="189">
        <f t="shared" si="15"/>
        <v>0</v>
      </c>
      <c r="Z69" s="40">
        <f>VLOOKUP(E69,'[2]BANG THAM CHIEU'!$E$4:$Q$1080,13,0)</f>
        <v>0</v>
      </c>
      <c r="AA69" s="40">
        <f>VLOOKUP(E69,'[2]BANG THAM CHIEU'!$E$4:$R$1082,14,0)</f>
        <v>0</v>
      </c>
      <c r="AB69" s="40">
        <f>VLOOKUP(E69,'[2]BANG THAM CHIEU'!$E$4:$S$1081,15,0)</f>
        <v>0</v>
      </c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</row>
    <row r="70" spans="1:165" ht="15.75" customHeight="1" x14ac:dyDescent="0.25">
      <c r="A70" s="128">
        <f t="shared" si="16"/>
        <v>67</v>
      </c>
      <c r="B70" s="138" t="s">
        <v>184</v>
      </c>
      <c r="C70" s="11" t="s">
        <v>6114</v>
      </c>
      <c r="D70" s="37" t="s">
        <v>1555</v>
      </c>
      <c r="E70" s="138" t="s">
        <v>184</v>
      </c>
      <c r="F70" s="139">
        <v>105000</v>
      </c>
      <c r="G70" s="137" t="s">
        <v>303</v>
      </c>
      <c r="H70" s="37" t="s">
        <v>373</v>
      </c>
      <c r="I70" s="37" t="s">
        <v>455</v>
      </c>
      <c r="J70" s="37">
        <f>IFERROR(VLOOKUP(E70,'IC238-Dau ky'!E:H,4,0),0)</f>
        <v>3</v>
      </c>
      <c r="K70" s="132">
        <f>SUMIFS(NHAP!$H:$H,NHAP!$D:$D,'BANG THAM CHIEU'!E70,NHAP!$K:$K,'BANG THAM CHIEU'!$D$1)</f>
        <v>0</v>
      </c>
      <c r="L70" s="132">
        <f>SUMIFS('IC21'!$H:$H,'IC21'!$G:$G,'BANG THAM CHIEU'!E70,'IC21'!$R:$R,'BANG THAM CHIEU'!$D$1)</f>
        <v>0</v>
      </c>
      <c r="M70" s="133">
        <f t="shared" si="12"/>
        <v>3</v>
      </c>
      <c r="N70" s="134">
        <f>SUMIF('IC238-Cuoi ky'!$E:$E,'BANG THAM CHIEU'!E70,'IC238-Cuoi ky'!$H:$H)</f>
        <v>3</v>
      </c>
      <c r="O70" s="133">
        <f t="shared" si="13"/>
        <v>0</v>
      </c>
      <c r="P70" s="135">
        <v>5</v>
      </c>
      <c r="Q70" s="135">
        <v>10</v>
      </c>
      <c r="R70" s="550" t="str">
        <f t="shared" si="17"/>
        <v>ALERT</v>
      </c>
      <c r="S70" s="135" t="s">
        <v>9395</v>
      </c>
      <c r="T70" s="222">
        <f t="shared" si="18"/>
        <v>-2</v>
      </c>
      <c r="U70" s="40">
        <v>3</v>
      </c>
      <c r="V70" s="189">
        <f t="shared" si="14"/>
        <v>0</v>
      </c>
      <c r="W70" s="189">
        <f>M70-U70</f>
        <v>0</v>
      </c>
      <c r="X70" s="40" t="str">
        <f t="shared" si="19"/>
        <v>ok</v>
      </c>
      <c r="Y70" s="189">
        <f t="shared" si="15"/>
        <v>0</v>
      </c>
      <c r="Z70" s="40">
        <f>VLOOKUP(E70,'[2]BANG THAM CHIEU'!$E$4:$Q$1080,13,0)</f>
        <v>5</v>
      </c>
      <c r="AA70" s="40">
        <f>VLOOKUP(E70,'[2]BANG THAM CHIEU'!$E$4:$R$1082,14,0)</f>
        <v>10</v>
      </c>
      <c r="AB70" s="40" t="str">
        <f>VLOOKUP(E70,'[2]BANG THAM CHIEU'!$E$4:$S$1081,15,0)</f>
        <v>1 năm</v>
      </c>
    </row>
    <row r="71" spans="1:165" s="41" customFormat="1" ht="15.75" customHeight="1" x14ac:dyDescent="0.25">
      <c r="A71" s="164">
        <f t="shared" si="16"/>
        <v>68</v>
      </c>
      <c r="B71" s="206" t="s">
        <v>185</v>
      </c>
      <c r="C71" s="196" t="s">
        <v>9150</v>
      </c>
      <c r="D71" s="165" t="s">
        <v>1598</v>
      </c>
      <c r="E71" s="206" t="s">
        <v>185</v>
      </c>
      <c r="F71" s="207">
        <v>30000</v>
      </c>
      <c r="G71" s="199" t="s">
        <v>303</v>
      </c>
      <c r="H71" s="197" t="s">
        <v>374</v>
      </c>
      <c r="I71" s="197" t="s">
        <v>455</v>
      </c>
      <c r="J71" s="197">
        <f>IFERROR(VLOOKUP(E71,'IC238-Dau ky'!E:H,4,0),0)</f>
        <v>0</v>
      </c>
      <c r="K71" s="200">
        <f>SUMIFS(NHAP!$H:$H,NHAP!$D:$D,'BANG THAM CHIEU'!E71,NHAP!$K:$K,'BANG THAM CHIEU'!$D$1)</f>
        <v>0</v>
      </c>
      <c r="L71" s="200">
        <f>SUMIFS('IC21'!$H:$H,'IC21'!$G:$G,'BANG THAM CHIEU'!E71,'IC21'!$R:$R,'BANG THAM CHIEU'!$D$1)</f>
        <v>0</v>
      </c>
      <c r="M71" s="168">
        <f t="shared" si="12"/>
        <v>0</v>
      </c>
      <c r="N71" s="167">
        <f>SUMIF('IC238-Cuoi ky'!$E:$E,'BANG THAM CHIEU'!E71,'IC238-Cuoi ky'!$H:$H)</f>
        <v>0</v>
      </c>
      <c r="O71" s="168">
        <f t="shared" si="13"/>
        <v>0</v>
      </c>
      <c r="P71" s="169">
        <v>0</v>
      </c>
      <c r="Q71" s="169">
        <v>0</v>
      </c>
      <c r="R71" s="550" t="str">
        <f t="shared" si="17"/>
        <v>OK</v>
      </c>
      <c r="S71" s="169">
        <v>0</v>
      </c>
      <c r="T71" s="222">
        <f t="shared" si="18"/>
        <v>0</v>
      </c>
      <c r="U71" s="40">
        <v>0</v>
      </c>
      <c r="V71" s="189">
        <f t="shared" si="14"/>
        <v>0</v>
      </c>
      <c r="W71" s="189">
        <f>M71-U71</f>
        <v>0</v>
      </c>
      <c r="X71" s="40" t="str">
        <f t="shared" si="19"/>
        <v>ok</v>
      </c>
      <c r="Y71" s="189">
        <f t="shared" si="15"/>
        <v>0</v>
      </c>
      <c r="Z71" s="40">
        <f>VLOOKUP(E71,'[2]BANG THAM CHIEU'!$E$4:$Q$1080,13,0)</f>
        <v>0</v>
      </c>
      <c r="AA71" s="40">
        <f>VLOOKUP(E71,'[2]BANG THAM CHIEU'!$E$4:$R$1082,14,0)</f>
        <v>0</v>
      </c>
      <c r="AB71" s="40">
        <f>VLOOKUP(E71,'[2]BANG THAM CHIEU'!$E$4:$S$1081,15,0)</f>
        <v>0</v>
      </c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</row>
    <row r="72" spans="1:165" ht="15.75" customHeight="1" x14ac:dyDescent="0.25">
      <c r="A72" s="128">
        <f t="shared" si="16"/>
        <v>69</v>
      </c>
      <c r="B72" s="138" t="s">
        <v>186</v>
      </c>
      <c r="C72" s="11" t="s">
        <v>10059</v>
      </c>
      <c r="D72" s="37" t="s">
        <v>1598</v>
      </c>
      <c r="E72" s="138" t="s">
        <v>186</v>
      </c>
      <c r="F72" s="139">
        <v>520000</v>
      </c>
      <c r="G72" s="137" t="s">
        <v>303</v>
      </c>
      <c r="H72" s="37" t="s">
        <v>375</v>
      </c>
      <c r="I72" s="37" t="s">
        <v>455</v>
      </c>
      <c r="J72" s="37">
        <f>IFERROR(VLOOKUP(E72,'IC238-Dau ky'!E:H,4,0),0)</f>
        <v>4</v>
      </c>
      <c r="K72" s="132">
        <f>SUMIFS(NHAP!$H:$H,NHAP!$D:$D,'BANG THAM CHIEU'!E72,NHAP!$K:$K,'BANG THAM CHIEU'!$D$1)</f>
        <v>0</v>
      </c>
      <c r="L72" s="132">
        <f>SUMIFS('IC21'!$H:$H,'IC21'!$G:$G,'BANG THAM CHIEU'!E72,'IC21'!$R:$R,'BANG THAM CHIEU'!$D$1)</f>
        <v>0</v>
      </c>
      <c r="M72" s="133">
        <f t="shared" si="12"/>
        <v>4</v>
      </c>
      <c r="N72" s="134">
        <f>SUMIF('IC238-Cuoi ky'!$E:$E,'BANG THAM CHIEU'!E72,'IC238-Cuoi ky'!$H:$H)</f>
        <v>4</v>
      </c>
      <c r="O72" s="133">
        <f t="shared" si="13"/>
        <v>0</v>
      </c>
      <c r="P72" s="135">
        <v>5</v>
      </c>
      <c r="Q72" s="135">
        <v>10</v>
      </c>
      <c r="R72" s="550" t="str">
        <f t="shared" si="17"/>
        <v>ALERT</v>
      </c>
      <c r="S72" s="135" t="s">
        <v>9395</v>
      </c>
      <c r="T72" s="222">
        <f t="shared" si="18"/>
        <v>-1</v>
      </c>
      <c r="U72" s="40">
        <v>0</v>
      </c>
      <c r="V72" s="189">
        <f t="shared" si="14"/>
        <v>-4</v>
      </c>
      <c r="X72" s="40" t="str">
        <f t="shared" si="19"/>
        <v>ko</v>
      </c>
      <c r="Y72" s="189">
        <f t="shared" si="15"/>
        <v>4</v>
      </c>
      <c r="Z72" s="40">
        <f>VLOOKUP(E72,'[2]BANG THAM CHIEU'!$E$4:$Q$1080,13,0)</f>
        <v>5</v>
      </c>
      <c r="AA72" s="40">
        <f>VLOOKUP(E72,'[2]BANG THAM CHIEU'!$E$4:$R$1082,14,0)</f>
        <v>10</v>
      </c>
      <c r="AB72" s="40" t="str">
        <f>VLOOKUP(E72,'[2]BANG THAM CHIEU'!$E$4:$S$1081,15,0)</f>
        <v>1 năm</v>
      </c>
    </row>
    <row r="73" spans="1:165" ht="29.25" customHeight="1" x14ac:dyDescent="0.25">
      <c r="A73" s="128">
        <f t="shared" si="16"/>
        <v>70</v>
      </c>
      <c r="B73" s="521" t="s">
        <v>187</v>
      </c>
      <c r="C73" s="171" t="s">
        <v>7273</v>
      </c>
      <c r="D73" s="131" t="s">
        <v>1549</v>
      </c>
      <c r="E73" s="521" t="s">
        <v>187</v>
      </c>
      <c r="F73" s="522">
        <v>415000</v>
      </c>
      <c r="G73" s="130" t="s">
        <v>303</v>
      </c>
      <c r="H73" s="37" t="s">
        <v>376</v>
      </c>
      <c r="I73" s="37" t="s">
        <v>455</v>
      </c>
      <c r="J73" s="37">
        <f>IFERROR(VLOOKUP(E73,'IC238-Dau ky'!E:H,4,0),0)</f>
        <v>6</v>
      </c>
      <c r="K73" s="132">
        <f>SUMIFS(NHAP!$H:$H,NHAP!$D:$D,'BANG THAM CHIEU'!E73,NHAP!$K:$K,'BANG THAM CHIEU'!$D$1)</f>
        <v>0</v>
      </c>
      <c r="L73" s="132">
        <f>SUMIFS('IC21'!$H:$H,'IC21'!$G:$G,'BANG THAM CHIEU'!E73,'IC21'!$R:$R,'BANG THAM CHIEU'!$D$1)</f>
        <v>2</v>
      </c>
      <c r="M73" s="133">
        <f t="shared" si="12"/>
        <v>4</v>
      </c>
      <c r="N73" s="134">
        <f>SUMIF('IC238-Cuoi ky'!$E:$E,'BANG THAM CHIEU'!E73,'IC238-Cuoi ky'!$H:$H)</f>
        <v>6</v>
      </c>
      <c r="O73" s="133">
        <f t="shared" si="13"/>
        <v>-2</v>
      </c>
      <c r="P73" s="135">
        <v>5</v>
      </c>
      <c r="Q73" s="135">
        <v>10</v>
      </c>
      <c r="R73" s="550" t="str">
        <f t="shared" si="17"/>
        <v>ALERT</v>
      </c>
      <c r="S73" s="135" t="s">
        <v>9395</v>
      </c>
      <c r="T73" s="222">
        <f t="shared" si="18"/>
        <v>-1</v>
      </c>
      <c r="U73" s="40">
        <v>1</v>
      </c>
      <c r="V73" s="189">
        <f t="shared" si="14"/>
        <v>-3</v>
      </c>
      <c r="X73" s="40" t="str">
        <f t="shared" si="19"/>
        <v>ok</v>
      </c>
      <c r="Y73" s="189">
        <f t="shared" si="15"/>
        <v>3</v>
      </c>
      <c r="Z73" s="40">
        <f>VLOOKUP(E73,'[2]BANG THAM CHIEU'!$E$4:$Q$1080,13,0)</f>
        <v>5</v>
      </c>
      <c r="AA73" s="40">
        <f>VLOOKUP(E73,'[2]BANG THAM CHIEU'!$E$4:$R$1082,14,0)</f>
        <v>10</v>
      </c>
      <c r="AB73" s="40" t="str">
        <f>VLOOKUP(E73,'[2]BANG THAM CHIEU'!$E$4:$S$1081,15,0)</f>
        <v>1 năm</v>
      </c>
    </row>
    <row r="74" spans="1:165" ht="30" customHeight="1" x14ac:dyDescent="0.25">
      <c r="A74" s="128">
        <f t="shared" si="16"/>
        <v>71</v>
      </c>
      <c r="B74" s="521" t="s">
        <v>188</v>
      </c>
      <c r="C74" s="171" t="s">
        <v>9145</v>
      </c>
      <c r="D74" s="131" t="s">
        <v>1549</v>
      </c>
      <c r="E74" s="521" t="s">
        <v>188</v>
      </c>
      <c r="F74" s="522">
        <v>100000</v>
      </c>
      <c r="G74" s="130" t="s">
        <v>303</v>
      </c>
      <c r="H74" s="37" t="s">
        <v>377</v>
      </c>
      <c r="I74" s="37" t="s">
        <v>455</v>
      </c>
      <c r="J74" s="37">
        <f>IFERROR(VLOOKUP(E74,'IC238-Dau ky'!E:H,4,0),0)</f>
        <v>7</v>
      </c>
      <c r="K74" s="132">
        <f>SUMIFS(NHAP!$H:$H,NHAP!$D:$D,'BANG THAM CHIEU'!E74,NHAP!$K:$K,'BANG THAM CHIEU'!$D$1)</f>
        <v>0</v>
      </c>
      <c r="L74" s="132">
        <f>SUMIFS('IC21'!$H:$H,'IC21'!$G:$G,'BANG THAM CHIEU'!E74,'IC21'!$R:$R,'BANG THAM CHIEU'!$D$1)</f>
        <v>0</v>
      </c>
      <c r="M74" s="133">
        <f t="shared" si="12"/>
        <v>7</v>
      </c>
      <c r="N74" s="134">
        <f>SUMIF('IC238-Cuoi ky'!$E:$E,'BANG THAM CHIEU'!E74,'IC238-Cuoi ky'!$H:$H)</f>
        <v>7</v>
      </c>
      <c r="O74" s="133">
        <f t="shared" si="13"/>
        <v>0</v>
      </c>
      <c r="P74" s="135">
        <v>10</v>
      </c>
      <c r="Q74" s="135">
        <v>20</v>
      </c>
      <c r="R74" s="550" t="str">
        <f t="shared" si="17"/>
        <v>ALERT</v>
      </c>
      <c r="S74" s="135" t="s">
        <v>9395</v>
      </c>
      <c r="T74" s="222">
        <f t="shared" si="18"/>
        <v>-3</v>
      </c>
      <c r="U74" s="40">
        <v>7</v>
      </c>
      <c r="V74" s="189">
        <f t="shared" si="14"/>
        <v>0</v>
      </c>
      <c r="X74" s="40" t="str">
        <f t="shared" si="19"/>
        <v>ok</v>
      </c>
      <c r="Y74" s="189">
        <f t="shared" si="15"/>
        <v>0</v>
      </c>
      <c r="Z74" s="40">
        <f>VLOOKUP(E74,'[2]BANG THAM CHIEU'!$E$4:$Q$1080,13,0)</f>
        <v>10</v>
      </c>
      <c r="AA74" s="40">
        <f>VLOOKUP(E74,'[2]BANG THAM CHIEU'!$E$4:$R$1082,14,0)</f>
        <v>20</v>
      </c>
      <c r="AB74" s="40" t="str">
        <f>VLOOKUP(E74,'[2]BANG THAM CHIEU'!$E$4:$S$1081,15,0)</f>
        <v>1 năm</v>
      </c>
    </row>
    <row r="75" spans="1:165" s="41" customFormat="1" ht="15.75" customHeight="1" x14ac:dyDescent="0.25">
      <c r="A75" s="164">
        <f t="shared" si="16"/>
        <v>72</v>
      </c>
      <c r="B75" s="206" t="s">
        <v>189</v>
      </c>
      <c r="C75" s="196" t="s">
        <v>1379</v>
      </c>
      <c r="D75" s="165" t="s">
        <v>1553</v>
      </c>
      <c r="E75" s="206" t="s">
        <v>189</v>
      </c>
      <c r="F75" s="207">
        <v>437000</v>
      </c>
      <c r="G75" s="199" t="s">
        <v>303</v>
      </c>
      <c r="H75" s="197" t="s">
        <v>378</v>
      </c>
      <c r="I75" s="197" t="s">
        <v>455</v>
      </c>
      <c r="J75" s="197">
        <f>IFERROR(VLOOKUP(E75,'IC238-Dau ky'!E:H,4,0),0)</f>
        <v>0</v>
      </c>
      <c r="K75" s="200">
        <f>SUMIFS(NHAP!$H:$H,NHAP!$D:$D,'BANG THAM CHIEU'!E75,NHAP!$K:$K,'BANG THAM CHIEU'!$D$1)</f>
        <v>0</v>
      </c>
      <c r="L75" s="200">
        <f>SUMIFS('IC21'!$H:$H,'IC21'!$G:$G,'BANG THAM CHIEU'!E75,'IC21'!$R:$R,'BANG THAM CHIEU'!$D$1)</f>
        <v>0</v>
      </c>
      <c r="M75" s="168">
        <f t="shared" si="12"/>
        <v>0</v>
      </c>
      <c r="N75" s="167">
        <f>SUMIF('IC238-Cuoi ky'!$E:$E,'BANG THAM CHIEU'!E75,'IC238-Cuoi ky'!$H:$H)</f>
        <v>0</v>
      </c>
      <c r="O75" s="168">
        <f t="shared" si="13"/>
        <v>0</v>
      </c>
      <c r="P75" s="169">
        <v>0</v>
      </c>
      <c r="Q75" s="169">
        <v>0</v>
      </c>
      <c r="R75" s="550" t="str">
        <f t="shared" si="17"/>
        <v>OK</v>
      </c>
      <c r="S75" s="169">
        <v>0</v>
      </c>
      <c r="T75" s="222">
        <f t="shared" si="18"/>
        <v>0</v>
      </c>
      <c r="U75" s="40">
        <v>0</v>
      </c>
      <c r="V75" s="189">
        <f t="shared" si="14"/>
        <v>0</v>
      </c>
      <c r="W75" s="40"/>
      <c r="X75" s="40" t="str">
        <f t="shared" si="19"/>
        <v>ok</v>
      </c>
      <c r="Y75" s="189">
        <f t="shared" si="15"/>
        <v>0</v>
      </c>
      <c r="Z75" s="40">
        <f>VLOOKUP(E75,'[2]BANG THAM CHIEU'!$E$4:$Q$1080,13,0)</f>
        <v>0</v>
      </c>
      <c r="AA75" s="40">
        <f>VLOOKUP(E75,'[2]BANG THAM CHIEU'!$E$4:$R$1082,14,0)</f>
        <v>0</v>
      </c>
      <c r="AB75" s="40">
        <f>VLOOKUP(E75,'[2]BANG THAM CHIEU'!$E$4:$S$1081,15,0)</f>
        <v>0</v>
      </c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</row>
    <row r="76" spans="1:165" ht="15.75" customHeight="1" x14ac:dyDescent="0.25">
      <c r="A76" s="128">
        <f t="shared" si="16"/>
        <v>73</v>
      </c>
      <c r="B76" s="138" t="s">
        <v>190</v>
      </c>
      <c r="C76" s="11" t="s">
        <v>6120</v>
      </c>
      <c r="D76" s="37" t="s">
        <v>1552</v>
      </c>
      <c r="E76" s="138" t="s">
        <v>190</v>
      </c>
      <c r="F76" s="285">
        <v>3584300</v>
      </c>
      <c r="G76" s="137" t="s">
        <v>303</v>
      </c>
      <c r="H76" s="37" t="s">
        <v>379</v>
      </c>
      <c r="I76" s="37" t="s">
        <v>455</v>
      </c>
      <c r="J76" s="37">
        <f>IFERROR(VLOOKUP(E76,'IC238-Dau ky'!E:H,4,0),0)</f>
        <v>0</v>
      </c>
      <c r="K76" s="132">
        <f>SUMIFS(NHAP!$H:$H,NHAP!$D:$D,'BANG THAM CHIEU'!E76,NHAP!$K:$K,'BANG THAM CHIEU'!$D$1)</f>
        <v>0</v>
      </c>
      <c r="L76" s="132">
        <f>SUMIFS('IC21'!$H:$H,'IC21'!$G:$G,'BANG THAM CHIEU'!E76,'IC21'!$R:$R,'BANG THAM CHIEU'!$D$1)</f>
        <v>0</v>
      </c>
      <c r="M76" s="133">
        <f t="shared" si="12"/>
        <v>0</v>
      </c>
      <c r="N76" s="134">
        <f>SUMIF('IC238-Cuoi ky'!$E:$E,'BANG THAM CHIEU'!E76,'IC238-Cuoi ky'!$H:$H)</f>
        <v>0</v>
      </c>
      <c r="O76" s="133">
        <f t="shared" si="13"/>
        <v>0</v>
      </c>
      <c r="P76" s="135">
        <v>2</v>
      </c>
      <c r="Q76" s="135">
        <v>4</v>
      </c>
      <c r="R76" s="550" t="str">
        <f t="shared" si="17"/>
        <v>ALERT</v>
      </c>
      <c r="S76" s="135" t="s">
        <v>9395</v>
      </c>
      <c r="T76" s="222">
        <f t="shared" si="18"/>
        <v>-2</v>
      </c>
      <c r="U76" s="40">
        <v>0</v>
      </c>
      <c r="V76" s="189">
        <f t="shared" si="14"/>
        <v>0</v>
      </c>
      <c r="X76" s="40" t="str">
        <f t="shared" si="19"/>
        <v>ok</v>
      </c>
      <c r="Y76" s="189">
        <f t="shared" si="15"/>
        <v>0</v>
      </c>
      <c r="Z76" s="40">
        <f>VLOOKUP(E76,'[2]BANG THAM CHIEU'!$E$4:$Q$1080,13,0)</f>
        <v>2</v>
      </c>
      <c r="AA76" s="40">
        <f>VLOOKUP(E76,'[2]BANG THAM CHIEU'!$E$4:$R$1082,14,0)</f>
        <v>4</v>
      </c>
      <c r="AB76" s="40" t="str">
        <f>VLOOKUP(E76,'[2]BANG THAM CHIEU'!$E$4:$S$1081,15,0)</f>
        <v>1 năm</v>
      </c>
    </row>
    <row r="77" spans="1:165" s="41" customFormat="1" ht="15.75" customHeight="1" x14ac:dyDescent="0.25">
      <c r="A77" s="164">
        <f t="shared" si="16"/>
        <v>74</v>
      </c>
      <c r="B77" s="208" t="s">
        <v>191</v>
      </c>
      <c r="C77" s="196" t="s">
        <v>1455</v>
      </c>
      <c r="D77" s="197" t="s">
        <v>99</v>
      </c>
      <c r="E77" s="208" t="s">
        <v>191</v>
      </c>
      <c r="F77" s="207">
        <v>65000</v>
      </c>
      <c r="G77" s="199" t="s">
        <v>303</v>
      </c>
      <c r="H77" s="197" t="s">
        <v>380</v>
      </c>
      <c r="I77" s="197" t="s">
        <v>455</v>
      </c>
      <c r="J77" s="197">
        <f>IFERROR(VLOOKUP(E77,'IC238-Dau ky'!E:H,4,0),0)</f>
        <v>0</v>
      </c>
      <c r="K77" s="200">
        <f>SUMIFS(NHAP!$H:$H,NHAP!$D:$D,'BANG THAM CHIEU'!E77,NHAP!$K:$K,'BANG THAM CHIEU'!$D$1)</f>
        <v>0</v>
      </c>
      <c r="L77" s="200">
        <f>SUMIFS('IC21'!$H:$H,'IC21'!$G:$G,'BANG THAM CHIEU'!E77,'IC21'!$R:$R,'BANG THAM CHIEU'!$D$1)</f>
        <v>0</v>
      </c>
      <c r="M77" s="168">
        <f t="shared" si="12"/>
        <v>0</v>
      </c>
      <c r="N77" s="167">
        <f>SUMIF('IC238-Cuoi ky'!$E:$E,'BANG THAM CHIEU'!E77,'IC238-Cuoi ky'!$H:$H)</f>
        <v>0</v>
      </c>
      <c r="O77" s="168">
        <f t="shared" si="13"/>
        <v>0</v>
      </c>
      <c r="P77" s="169">
        <v>0</v>
      </c>
      <c r="Q77" s="169">
        <v>0</v>
      </c>
      <c r="R77" s="550" t="str">
        <f t="shared" si="17"/>
        <v>OK</v>
      </c>
      <c r="S77" s="169">
        <v>0</v>
      </c>
      <c r="T77" s="222">
        <f t="shared" si="18"/>
        <v>0</v>
      </c>
      <c r="U77" s="40">
        <v>0</v>
      </c>
      <c r="V77" s="189">
        <f t="shared" si="14"/>
        <v>0</v>
      </c>
      <c r="W77" s="40"/>
      <c r="X77" s="40" t="str">
        <f t="shared" si="19"/>
        <v>ok</v>
      </c>
      <c r="Y77" s="189">
        <f t="shared" si="15"/>
        <v>0</v>
      </c>
      <c r="Z77" s="40">
        <f>VLOOKUP(E77,'[2]BANG THAM CHIEU'!$E$4:$Q$1080,13,0)</f>
        <v>0</v>
      </c>
      <c r="AA77" s="40">
        <f>VLOOKUP(E77,'[2]BANG THAM CHIEU'!$E$4:$R$1082,14,0)</f>
        <v>0</v>
      </c>
      <c r="AB77" s="40">
        <f>VLOOKUP(E77,'[2]BANG THAM CHIEU'!$E$4:$S$1081,15,0)</f>
        <v>0</v>
      </c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</row>
    <row r="78" spans="1:165" ht="15.75" customHeight="1" x14ac:dyDescent="0.25">
      <c r="A78" s="128">
        <f t="shared" si="16"/>
        <v>75</v>
      </c>
      <c r="B78" s="138" t="s">
        <v>192</v>
      </c>
      <c r="C78" s="11" t="s">
        <v>7898</v>
      </c>
      <c r="D78" s="37" t="s">
        <v>1553</v>
      </c>
      <c r="E78" s="138" t="s">
        <v>192</v>
      </c>
      <c r="F78" s="285">
        <v>2038100</v>
      </c>
      <c r="G78" s="137" t="s">
        <v>303</v>
      </c>
      <c r="H78" s="37" t="s">
        <v>381</v>
      </c>
      <c r="I78" s="37" t="s">
        <v>455</v>
      </c>
      <c r="J78" s="37">
        <f>IFERROR(VLOOKUP(E78,'IC238-Dau ky'!E:H,4,0),0)</f>
        <v>0</v>
      </c>
      <c r="K78" s="132">
        <f>SUMIFS(NHAP!$H:$H,NHAP!$D:$D,'BANG THAM CHIEU'!E78,NHAP!$K:$K,'BANG THAM CHIEU'!$D$1)</f>
        <v>0</v>
      </c>
      <c r="L78" s="132">
        <f>SUMIFS('IC21'!$H:$H,'IC21'!$G:$G,'BANG THAM CHIEU'!E78,'IC21'!$R:$R,'BANG THAM CHIEU'!$D$1)</f>
        <v>0</v>
      </c>
      <c r="M78" s="133">
        <f t="shared" si="12"/>
        <v>0</v>
      </c>
      <c r="N78" s="134">
        <f>SUMIF('IC238-Cuoi ky'!$E:$E,'BANG THAM CHIEU'!E78,'IC238-Cuoi ky'!$H:$H)</f>
        <v>0</v>
      </c>
      <c r="O78" s="133">
        <f t="shared" si="13"/>
        <v>0</v>
      </c>
      <c r="P78" s="135">
        <v>0</v>
      </c>
      <c r="Q78" s="135">
        <v>0</v>
      </c>
      <c r="R78" s="550" t="str">
        <f t="shared" si="17"/>
        <v>OK</v>
      </c>
      <c r="S78" s="135">
        <v>0</v>
      </c>
      <c r="T78" s="222">
        <f t="shared" si="18"/>
        <v>0</v>
      </c>
      <c r="U78" s="40">
        <v>0</v>
      </c>
      <c r="V78" s="189">
        <f t="shared" si="14"/>
        <v>0</v>
      </c>
      <c r="X78" s="40" t="str">
        <f t="shared" si="19"/>
        <v>ok</v>
      </c>
      <c r="Y78" s="189">
        <f t="shared" si="15"/>
        <v>0</v>
      </c>
      <c r="Z78" s="40">
        <f>VLOOKUP(E78,'[2]BANG THAM CHIEU'!$E$4:$Q$1080,13,0)</f>
        <v>0</v>
      </c>
      <c r="AA78" s="40">
        <f>VLOOKUP(E78,'[2]BANG THAM CHIEU'!$E$4:$R$1082,14,0)</f>
        <v>0</v>
      </c>
      <c r="AB78" s="40">
        <f>VLOOKUP(E78,'[2]BANG THAM CHIEU'!$E$4:$S$1081,15,0)</f>
        <v>0</v>
      </c>
    </row>
    <row r="79" spans="1:165" s="41" customFormat="1" ht="15.75" customHeight="1" x14ac:dyDescent="0.25">
      <c r="A79" s="164">
        <f t="shared" si="16"/>
        <v>76</v>
      </c>
      <c r="B79" s="206" t="s">
        <v>193</v>
      </c>
      <c r="C79" s="196" t="s">
        <v>1488</v>
      </c>
      <c r="D79" s="165" t="s">
        <v>77</v>
      </c>
      <c r="E79" s="206" t="s">
        <v>193</v>
      </c>
      <c r="F79" s="207">
        <v>450000</v>
      </c>
      <c r="G79" s="199" t="s">
        <v>303</v>
      </c>
      <c r="H79" s="197" t="s">
        <v>382</v>
      </c>
      <c r="I79" s="197" t="s">
        <v>455</v>
      </c>
      <c r="J79" s="197">
        <f>IFERROR(VLOOKUP(E79,'IC238-Dau ky'!E:H,4,0),0)</f>
        <v>0</v>
      </c>
      <c r="K79" s="200">
        <f>SUMIFS(NHAP!$H:$H,NHAP!$D:$D,'BANG THAM CHIEU'!E79,NHAP!$K:$K,'BANG THAM CHIEU'!$D$1)</f>
        <v>0</v>
      </c>
      <c r="L79" s="200">
        <f>SUMIFS('IC21'!$H:$H,'IC21'!$G:$G,'BANG THAM CHIEU'!E79,'IC21'!$R:$R,'BANG THAM CHIEU'!$D$1)</f>
        <v>0</v>
      </c>
      <c r="M79" s="168">
        <f t="shared" si="12"/>
        <v>0</v>
      </c>
      <c r="N79" s="167">
        <f>SUMIF('IC238-Cuoi ky'!$E:$E,'BANG THAM CHIEU'!E79,'IC238-Cuoi ky'!$H:$H)</f>
        <v>0</v>
      </c>
      <c r="O79" s="168">
        <f t="shared" si="13"/>
        <v>0</v>
      </c>
      <c r="P79" s="169">
        <v>0</v>
      </c>
      <c r="Q79" s="169">
        <v>0</v>
      </c>
      <c r="R79" s="550" t="str">
        <f t="shared" si="17"/>
        <v>OK</v>
      </c>
      <c r="S79" s="169">
        <v>0</v>
      </c>
      <c r="T79" s="222">
        <f t="shared" si="18"/>
        <v>0</v>
      </c>
      <c r="U79" s="40">
        <v>0</v>
      </c>
      <c r="V79" s="189">
        <f t="shared" si="14"/>
        <v>0</v>
      </c>
      <c r="W79" s="40"/>
      <c r="X79" s="40" t="str">
        <f t="shared" si="19"/>
        <v>ok</v>
      </c>
      <c r="Y79" s="189">
        <f t="shared" si="15"/>
        <v>0</v>
      </c>
      <c r="Z79" s="40">
        <f>VLOOKUP(E79,'[2]BANG THAM CHIEU'!$E$4:$Q$1080,13,0)</f>
        <v>0</v>
      </c>
      <c r="AA79" s="40">
        <f>VLOOKUP(E79,'[2]BANG THAM CHIEU'!$E$4:$R$1082,14,0)</f>
        <v>0</v>
      </c>
      <c r="AB79" s="40">
        <f>VLOOKUP(E79,'[2]BANG THAM CHIEU'!$E$4:$S$1081,15,0)</f>
        <v>0</v>
      </c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</row>
    <row r="80" spans="1:165" ht="15.75" customHeight="1" x14ac:dyDescent="0.25">
      <c r="A80" s="128">
        <f t="shared" si="16"/>
        <v>77</v>
      </c>
      <c r="B80" s="521" t="s">
        <v>194</v>
      </c>
      <c r="C80" s="31" t="s">
        <v>6118</v>
      </c>
      <c r="D80" s="131" t="s">
        <v>1549</v>
      </c>
      <c r="E80" s="138" t="s">
        <v>194</v>
      </c>
      <c r="F80" s="139">
        <v>20000</v>
      </c>
      <c r="G80" s="130" t="s">
        <v>303</v>
      </c>
      <c r="H80" s="37" t="s">
        <v>383</v>
      </c>
      <c r="I80" s="37" t="s">
        <v>455</v>
      </c>
      <c r="J80" s="37">
        <f>IFERROR(VLOOKUP(E80,'IC238-Dau ky'!E:H,4,0),0)</f>
        <v>0</v>
      </c>
      <c r="K80" s="132">
        <f>SUMIFS(NHAP!$H:$H,NHAP!$D:$D,'BANG THAM CHIEU'!E80,NHAP!$K:$K,'BANG THAM CHIEU'!$D$1)</f>
        <v>0</v>
      </c>
      <c r="L80" s="132">
        <f>SUMIFS('IC21'!$H:$H,'IC21'!$G:$G,'BANG THAM CHIEU'!E80,'IC21'!$R:$R,'BANG THAM CHIEU'!$D$1)</f>
        <v>0</v>
      </c>
      <c r="M80" s="133">
        <f t="shared" si="12"/>
        <v>0</v>
      </c>
      <c r="N80" s="134">
        <f>SUMIF('IC238-Cuoi ky'!$E:$E,'BANG THAM CHIEU'!E80,'IC238-Cuoi ky'!$H:$H)</f>
        <v>0</v>
      </c>
      <c r="O80" s="133">
        <f t="shared" si="13"/>
        <v>0</v>
      </c>
      <c r="P80" s="135">
        <v>0</v>
      </c>
      <c r="Q80" s="135">
        <v>0</v>
      </c>
      <c r="R80" s="550" t="str">
        <f t="shared" si="17"/>
        <v>OK</v>
      </c>
      <c r="S80" s="135">
        <v>0</v>
      </c>
      <c r="T80" s="222">
        <f t="shared" si="18"/>
        <v>0</v>
      </c>
      <c r="U80" s="40">
        <v>0</v>
      </c>
      <c r="V80" s="189">
        <f t="shared" si="14"/>
        <v>0</v>
      </c>
      <c r="X80" s="40" t="str">
        <f t="shared" si="19"/>
        <v>ok</v>
      </c>
      <c r="Y80" s="189">
        <f t="shared" si="15"/>
        <v>0</v>
      </c>
      <c r="Z80" s="40">
        <f>VLOOKUP(E80,'[2]BANG THAM CHIEU'!$E$4:$Q$1080,13,0)</f>
        <v>0</v>
      </c>
      <c r="AA80" s="40">
        <f>VLOOKUP(E80,'[2]BANG THAM CHIEU'!$E$4:$R$1082,14,0)</f>
        <v>0</v>
      </c>
      <c r="AB80" s="40">
        <f>VLOOKUP(E80,'[2]BANG THAM CHIEU'!$E$4:$S$1081,15,0)</f>
        <v>0</v>
      </c>
    </row>
    <row r="81" spans="1:165" ht="15.75" customHeight="1" x14ac:dyDescent="0.25">
      <c r="A81" s="128">
        <f t="shared" si="16"/>
        <v>78</v>
      </c>
      <c r="B81" s="162" t="s">
        <v>195</v>
      </c>
      <c r="C81" s="11" t="s">
        <v>6872</v>
      </c>
      <c r="D81" s="42" t="s">
        <v>1517</v>
      </c>
      <c r="E81" s="162" t="s">
        <v>195</v>
      </c>
      <c r="F81" s="139">
        <v>50000</v>
      </c>
      <c r="G81" s="137" t="s">
        <v>303</v>
      </c>
      <c r="H81" s="37" t="s">
        <v>384</v>
      </c>
      <c r="I81" s="37" t="s">
        <v>455</v>
      </c>
      <c r="J81" s="37">
        <f>IFERROR(VLOOKUP(E81,'IC238-Dau ky'!E:H,4,0),0)</f>
        <v>2</v>
      </c>
      <c r="K81" s="132">
        <f>SUMIFS(NHAP!$H:$H,NHAP!$D:$D,'BANG THAM CHIEU'!E81,NHAP!$K:$K,'BANG THAM CHIEU'!$D$1)</f>
        <v>0</v>
      </c>
      <c r="L81" s="132">
        <f>SUMIFS('IC21'!$H:$H,'IC21'!$G:$G,'BANG THAM CHIEU'!E81,'IC21'!$R:$R,'BANG THAM CHIEU'!$D$1)</f>
        <v>0</v>
      </c>
      <c r="M81" s="133">
        <f t="shared" si="12"/>
        <v>2</v>
      </c>
      <c r="N81" s="134">
        <f>SUMIF('IC238-Cuoi ky'!$E:$E,'BANG THAM CHIEU'!E81,'IC238-Cuoi ky'!$H:$H)</f>
        <v>2</v>
      </c>
      <c r="O81" s="133">
        <f t="shared" si="13"/>
        <v>0</v>
      </c>
      <c r="P81" s="135">
        <v>0</v>
      </c>
      <c r="Q81" s="135">
        <v>0</v>
      </c>
      <c r="R81" s="550" t="str">
        <f t="shared" si="17"/>
        <v>OK</v>
      </c>
      <c r="S81" s="135">
        <v>0</v>
      </c>
      <c r="T81" s="222">
        <f t="shared" si="18"/>
        <v>2</v>
      </c>
      <c r="U81" s="40">
        <v>3</v>
      </c>
      <c r="V81" s="189">
        <f t="shared" si="14"/>
        <v>1</v>
      </c>
      <c r="X81" s="40" t="str">
        <f t="shared" si="19"/>
        <v>ok</v>
      </c>
      <c r="Y81" s="189">
        <f t="shared" si="15"/>
        <v>-1</v>
      </c>
      <c r="Z81" s="40">
        <f>VLOOKUP(E81,'[2]BANG THAM CHIEU'!$E$4:$Q$1080,13,0)</f>
        <v>0</v>
      </c>
      <c r="AA81" s="40">
        <f>VLOOKUP(E81,'[2]BANG THAM CHIEU'!$E$4:$R$1082,14,0)</f>
        <v>0</v>
      </c>
      <c r="AB81" s="40">
        <f>VLOOKUP(E81,'[2]BANG THAM CHIEU'!$E$4:$S$1081,15,0)</f>
        <v>0</v>
      </c>
    </row>
    <row r="82" spans="1:165" ht="15.75" customHeight="1" x14ac:dyDescent="0.25">
      <c r="A82" s="128">
        <f t="shared" si="16"/>
        <v>79</v>
      </c>
      <c r="B82" s="521" t="s">
        <v>196</v>
      </c>
      <c r="C82" s="31" t="s">
        <v>6104</v>
      </c>
      <c r="D82" s="131" t="s">
        <v>1535</v>
      </c>
      <c r="E82" s="138" t="s">
        <v>196</v>
      </c>
      <c r="F82" s="139"/>
      <c r="G82" s="130" t="s">
        <v>303</v>
      </c>
      <c r="H82" s="37" t="s">
        <v>385</v>
      </c>
      <c r="I82" s="37" t="s">
        <v>455</v>
      </c>
      <c r="J82" s="37">
        <f>IFERROR(VLOOKUP(E82,'IC238-Dau ky'!E:H,4,0),0)</f>
        <v>0</v>
      </c>
      <c r="K82" s="132">
        <f>SUMIFS(NHAP!$H:$H,NHAP!$D:$D,'BANG THAM CHIEU'!E82,NHAP!$K:$K,'BANG THAM CHIEU'!$D$1)</f>
        <v>0</v>
      </c>
      <c r="L82" s="132">
        <f>SUMIFS('IC21'!$H:$H,'IC21'!$G:$G,'BANG THAM CHIEU'!E82,'IC21'!$R:$R,'BANG THAM CHIEU'!$D$1)</f>
        <v>0</v>
      </c>
      <c r="M82" s="133">
        <f t="shared" si="12"/>
        <v>0</v>
      </c>
      <c r="N82" s="134">
        <f>SUMIF('IC238-Cuoi ky'!$E:$E,'BANG THAM CHIEU'!E82,'IC238-Cuoi ky'!$H:$H)</f>
        <v>0</v>
      </c>
      <c r="O82" s="133">
        <f t="shared" si="13"/>
        <v>0</v>
      </c>
      <c r="P82" s="135">
        <v>0</v>
      </c>
      <c r="Q82" s="135">
        <v>0</v>
      </c>
      <c r="R82" s="550" t="str">
        <f t="shared" si="17"/>
        <v>OK</v>
      </c>
      <c r="S82" s="135">
        <v>0</v>
      </c>
      <c r="T82" s="222">
        <f t="shared" si="18"/>
        <v>0</v>
      </c>
      <c r="U82" s="40">
        <v>0</v>
      </c>
      <c r="V82" s="189">
        <f t="shared" si="14"/>
        <v>0</v>
      </c>
      <c r="X82" s="40" t="str">
        <f t="shared" si="19"/>
        <v>ok</v>
      </c>
      <c r="Y82" s="189">
        <f t="shared" si="15"/>
        <v>0</v>
      </c>
      <c r="Z82" s="40">
        <f>VLOOKUP(E82,'[2]BANG THAM CHIEU'!$E$4:$Q$1080,13,0)</f>
        <v>0</v>
      </c>
      <c r="AA82" s="40">
        <f>VLOOKUP(E82,'[2]BANG THAM CHIEU'!$E$4:$R$1082,14,0)</f>
        <v>0</v>
      </c>
      <c r="AB82" s="40">
        <f>VLOOKUP(E82,'[2]BANG THAM CHIEU'!$E$4:$S$1081,15,0)</f>
        <v>0</v>
      </c>
    </row>
    <row r="83" spans="1:165" ht="15.75" customHeight="1" x14ac:dyDescent="0.25">
      <c r="A83" s="128">
        <f t="shared" si="16"/>
        <v>80</v>
      </c>
      <c r="B83" s="521" t="s">
        <v>197</v>
      </c>
      <c r="C83" s="31" t="s">
        <v>6105</v>
      </c>
      <c r="D83" s="131" t="s">
        <v>1528</v>
      </c>
      <c r="E83" s="138" t="s">
        <v>197</v>
      </c>
      <c r="F83" s="139">
        <v>80000</v>
      </c>
      <c r="G83" s="130" t="s">
        <v>303</v>
      </c>
      <c r="H83" s="37" t="s">
        <v>386</v>
      </c>
      <c r="I83" s="37" t="s">
        <v>455</v>
      </c>
      <c r="J83" s="37">
        <f>IFERROR(VLOOKUP(E83,'IC238-Dau ky'!E:H,4,0),0)</f>
        <v>1</v>
      </c>
      <c r="K83" s="132">
        <f>SUMIFS(NHAP!$H:$H,NHAP!$D:$D,'BANG THAM CHIEU'!E83,NHAP!$K:$K,'BANG THAM CHIEU'!$D$1)</f>
        <v>0</v>
      </c>
      <c r="L83" s="132">
        <f>SUMIFS('IC21'!$H:$H,'IC21'!$G:$G,'BANG THAM CHIEU'!E83,'IC21'!$R:$R,'BANG THAM CHIEU'!$D$1)</f>
        <v>0</v>
      </c>
      <c r="M83" s="133">
        <f t="shared" si="12"/>
        <v>1</v>
      </c>
      <c r="N83" s="134">
        <f>SUMIF('IC238-Cuoi ky'!$E:$E,'BANG THAM CHIEU'!E83,'IC238-Cuoi ky'!$H:$H)</f>
        <v>1</v>
      </c>
      <c r="O83" s="133">
        <f t="shared" si="13"/>
        <v>0</v>
      </c>
      <c r="P83" s="135">
        <v>0</v>
      </c>
      <c r="Q83" s="135">
        <v>0</v>
      </c>
      <c r="R83" s="550" t="str">
        <f t="shared" si="17"/>
        <v>OK</v>
      </c>
      <c r="S83" s="135">
        <v>0</v>
      </c>
      <c r="T83" s="222">
        <f t="shared" si="18"/>
        <v>1</v>
      </c>
      <c r="U83" s="40">
        <v>3</v>
      </c>
      <c r="V83" s="189">
        <f t="shared" si="14"/>
        <v>2</v>
      </c>
      <c r="X83" s="40" t="str">
        <f t="shared" si="19"/>
        <v>ok</v>
      </c>
      <c r="Y83" s="189">
        <f t="shared" si="15"/>
        <v>-2</v>
      </c>
      <c r="Z83" s="40">
        <f>VLOOKUP(E83,'[2]BANG THAM CHIEU'!$E$4:$Q$1080,13,0)</f>
        <v>0</v>
      </c>
      <c r="AA83" s="40">
        <f>VLOOKUP(E83,'[2]BANG THAM CHIEU'!$E$4:$R$1082,14,0)</f>
        <v>0</v>
      </c>
      <c r="AB83" s="40">
        <f>VLOOKUP(E83,'[2]BANG THAM CHIEU'!$E$4:$S$1081,15,0)</f>
        <v>0</v>
      </c>
    </row>
    <row r="84" spans="1:165" ht="15.75" customHeight="1" x14ac:dyDescent="0.25">
      <c r="A84" s="128">
        <f t="shared" si="16"/>
        <v>81</v>
      </c>
      <c r="B84" s="138" t="s">
        <v>198</v>
      </c>
      <c r="C84" s="11" t="s">
        <v>8692</v>
      </c>
      <c r="D84" s="37" t="s">
        <v>1528</v>
      </c>
      <c r="E84" s="138" t="s">
        <v>198</v>
      </c>
      <c r="F84" s="139">
        <v>2100000</v>
      </c>
      <c r="G84" s="137" t="s">
        <v>303</v>
      </c>
      <c r="H84" s="37" t="s">
        <v>387</v>
      </c>
      <c r="I84" s="37" t="s">
        <v>455</v>
      </c>
      <c r="J84" s="37">
        <f>IFERROR(VLOOKUP(E84,'IC238-Dau ky'!E:H,4,0),0)</f>
        <v>2</v>
      </c>
      <c r="K84" s="132">
        <f>SUMIFS(NHAP!$H:$H,NHAP!$D:$D,'BANG THAM CHIEU'!E84,NHAP!$K:$K,'BANG THAM CHIEU'!$D$1)</f>
        <v>0</v>
      </c>
      <c r="L84" s="132">
        <f>SUMIFS('IC21'!$H:$H,'IC21'!$G:$G,'BANG THAM CHIEU'!E84,'IC21'!$R:$R,'BANG THAM CHIEU'!$D$1)</f>
        <v>0</v>
      </c>
      <c r="M84" s="133">
        <f t="shared" si="12"/>
        <v>2</v>
      </c>
      <c r="N84" s="134">
        <f>SUMIF('IC238-Cuoi ky'!$E:$E,'BANG THAM CHIEU'!E84,'IC238-Cuoi ky'!$H:$H)</f>
        <v>2</v>
      </c>
      <c r="O84" s="133">
        <f t="shared" si="13"/>
        <v>0</v>
      </c>
      <c r="P84" s="135">
        <v>0</v>
      </c>
      <c r="Q84" s="135">
        <v>0</v>
      </c>
      <c r="R84" s="550" t="str">
        <f t="shared" si="17"/>
        <v>OK</v>
      </c>
      <c r="S84" s="135">
        <v>0</v>
      </c>
      <c r="T84" s="222">
        <f t="shared" si="18"/>
        <v>2</v>
      </c>
      <c r="U84" s="40">
        <v>5</v>
      </c>
      <c r="V84" s="189">
        <f t="shared" si="14"/>
        <v>3</v>
      </c>
      <c r="X84" s="40" t="str">
        <f t="shared" si="19"/>
        <v>ko</v>
      </c>
      <c r="Y84" s="189">
        <f t="shared" si="15"/>
        <v>-3</v>
      </c>
      <c r="Z84" s="40">
        <f>VLOOKUP(E84,'[2]BANG THAM CHIEU'!$E$4:$Q$1080,13,0)</f>
        <v>0</v>
      </c>
      <c r="AA84" s="40">
        <f>VLOOKUP(E84,'[2]BANG THAM CHIEU'!$E$4:$R$1082,14,0)</f>
        <v>0</v>
      </c>
      <c r="AB84" s="40">
        <f>VLOOKUP(E84,'[2]BANG THAM CHIEU'!$E$4:$S$1081,15,0)</f>
        <v>0</v>
      </c>
    </row>
    <row r="85" spans="1:165" ht="29.25" customHeight="1" x14ac:dyDescent="0.25">
      <c r="A85" s="128">
        <f t="shared" si="16"/>
        <v>82</v>
      </c>
      <c r="B85" s="521" t="s">
        <v>199</v>
      </c>
      <c r="C85" s="151" t="s">
        <v>9146</v>
      </c>
      <c r="D85" s="131" t="s">
        <v>1535</v>
      </c>
      <c r="E85" s="138" t="s">
        <v>199</v>
      </c>
      <c r="F85" s="139">
        <v>100000</v>
      </c>
      <c r="G85" s="130" t="s">
        <v>303</v>
      </c>
      <c r="H85" s="37" t="s">
        <v>388</v>
      </c>
      <c r="I85" s="37" t="s">
        <v>455</v>
      </c>
      <c r="J85" s="37">
        <f>IFERROR(VLOOKUP(E85,'IC238-Dau ky'!E:H,4,0),0)</f>
        <v>3</v>
      </c>
      <c r="K85" s="132">
        <f>SUMIFS(NHAP!$H:$H,NHAP!$D:$D,'BANG THAM CHIEU'!E85,NHAP!$K:$K,'BANG THAM CHIEU'!$D$1)</f>
        <v>0</v>
      </c>
      <c r="L85" s="132">
        <f>SUMIFS('IC21'!$H:$H,'IC21'!$G:$G,'BANG THAM CHIEU'!E85,'IC21'!$R:$R,'BANG THAM CHIEU'!$D$1)</f>
        <v>3</v>
      </c>
      <c r="M85" s="133">
        <f t="shared" si="12"/>
        <v>0</v>
      </c>
      <c r="N85" s="134">
        <f>SUMIF('IC238-Cuoi ky'!$E:$E,'BANG THAM CHIEU'!E85,'IC238-Cuoi ky'!$H:$H)</f>
        <v>3</v>
      </c>
      <c r="O85" s="133">
        <f t="shared" si="13"/>
        <v>-3</v>
      </c>
      <c r="P85" s="135">
        <v>2</v>
      </c>
      <c r="Q85" s="135">
        <v>4</v>
      </c>
      <c r="R85" s="550" t="str">
        <f t="shared" si="17"/>
        <v>ALERT</v>
      </c>
      <c r="S85" s="135" t="s">
        <v>9395</v>
      </c>
      <c r="T85" s="222">
        <f t="shared" si="18"/>
        <v>-2</v>
      </c>
      <c r="U85" s="40">
        <v>0</v>
      </c>
      <c r="V85" s="189">
        <f t="shared" si="14"/>
        <v>0</v>
      </c>
      <c r="X85" s="40" t="str">
        <f t="shared" si="19"/>
        <v>ok</v>
      </c>
      <c r="Y85" s="189">
        <f t="shared" si="15"/>
        <v>0</v>
      </c>
      <c r="Z85" s="40">
        <f>VLOOKUP(E85,'[2]BANG THAM CHIEU'!$E$4:$Q$1080,13,0)</f>
        <v>2</v>
      </c>
      <c r="AA85" s="40">
        <f>VLOOKUP(E85,'[2]BANG THAM CHIEU'!$E$4:$R$1082,14,0)</f>
        <v>4</v>
      </c>
      <c r="AB85" s="40" t="str">
        <f>VLOOKUP(E85,'[2]BANG THAM CHIEU'!$E$4:$S$1081,15,0)</f>
        <v>1 năm</v>
      </c>
    </row>
    <row r="86" spans="1:165" ht="15.75" customHeight="1" x14ac:dyDescent="0.25">
      <c r="A86" s="128">
        <f t="shared" si="16"/>
        <v>83</v>
      </c>
      <c r="B86" s="162" t="s">
        <v>200</v>
      </c>
      <c r="C86" s="11" t="s">
        <v>6088</v>
      </c>
      <c r="D86" s="42" t="s">
        <v>1548</v>
      </c>
      <c r="E86" s="162" t="s">
        <v>200</v>
      </c>
      <c r="F86" s="139">
        <v>230000</v>
      </c>
      <c r="G86" s="137" t="s">
        <v>303</v>
      </c>
      <c r="H86" s="37" t="s">
        <v>389</v>
      </c>
      <c r="I86" s="37" t="s">
        <v>455</v>
      </c>
      <c r="J86" s="37">
        <f>IFERROR(VLOOKUP(E86,'IC238-Dau ky'!E:H,4,0),0)</f>
        <v>18</v>
      </c>
      <c r="K86" s="132">
        <f>SUMIFS(NHAP!$H:$H,NHAP!$D:$D,'BANG THAM CHIEU'!E86,NHAP!$K:$K,'BANG THAM CHIEU'!$D$1)</f>
        <v>0</v>
      </c>
      <c r="L86" s="132">
        <f>SUMIFS('IC21'!$H:$H,'IC21'!$G:$G,'BANG THAM CHIEU'!E86,'IC21'!$R:$R,'BANG THAM CHIEU'!$D$1)</f>
        <v>0</v>
      </c>
      <c r="M86" s="133">
        <f t="shared" si="12"/>
        <v>18</v>
      </c>
      <c r="N86" s="134">
        <f>SUMIF('IC238-Cuoi ky'!$E:$E,'BANG THAM CHIEU'!E86,'IC238-Cuoi ky'!$H:$H)</f>
        <v>18</v>
      </c>
      <c r="O86" s="133">
        <f t="shared" si="13"/>
        <v>0</v>
      </c>
      <c r="P86" s="135">
        <v>0</v>
      </c>
      <c r="Q86" s="135">
        <v>0</v>
      </c>
      <c r="R86" s="550" t="str">
        <f t="shared" si="17"/>
        <v>OK</v>
      </c>
      <c r="S86" s="135">
        <v>0</v>
      </c>
      <c r="T86" s="222">
        <f t="shared" si="18"/>
        <v>18</v>
      </c>
      <c r="U86" s="40">
        <v>18</v>
      </c>
      <c r="V86" s="189">
        <f t="shared" si="14"/>
        <v>0</v>
      </c>
      <c r="X86" s="40" t="str">
        <f t="shared" si="19"/>
        <v>ok</v>
      </c>
      <c r="Y86" s="189">
        <f t="shared" si="15"/>
        <v>0</v>
      </c>
      <c r="Z86" s="40">
        <f>VLOOKUP(E86,'[2]BANG THAM CHIEU'!$E$4:$Q$1080,13,0)</f>
        <v>0</v>
      </c>
      <c r="AA86" s="40">
        <f>VLOOKUP(E86,'[2]BANG THAM CHIEU'!$E$4:$R$1082,14,0)</f>
        <v>0</v>
      </c>
      <c r="AB86" s="40">
        <f>VLOOKUP(E86,'[2]BANG THAM CHIEU'!$E$4:$S$1081,15,0)</f>
        <v>0</v>
      </c>
    </row>
    <row r="87" spans="1:165" ht="15.75" customHeight="1" x14ac:dyDescent="0.25">
      <c r="A87" s="128">
        <f t="shared" si="16"/>
        <v>84</v>
      </c>
      <c r="B87" s="162" t="s">
        <v>201</v>
      </c>
      <c r="C87" s="11" t="s">
        <v>6089</v>
      </c>
      <c r="D87" s="42" t="s">
        <v>1548</v>
      </c>
      <c r="E87" s="162" t="s">
        <v>201</v>
      </c>
      <c r="F87" s="139">
        <v>320000</v>
      </c>
      <c r="G87" s="137" t="s">
        <v>303</v>
      </c>
      <c r="H87" s="37" t="s">
        <v>390</v>
      </c>
      <c r="I87" s="37" t="s">
        <v>455</v>
      </c>
      <c r="J87" s="37">
        <f>IFERROR(VLOOKUP(E87,'IC238-Dau ky'!E:H,4,0),0)</f>
        <v>30</v>
      </c>
      <c r="K87" s="132">
        <f>SUMIFS(NHAP!$H:$H,NHAP!$D:$D,'BANG THAM CHIEU'!E87,NHAP!$K:$K,'BANG THAM CHIEU'!$D$1)</f>
        <v>0</v>
      </c>
      <c r="L87" s="132">
        <f>SUMIFS('IC21'!$H:$H,'IC21'!$G:$G,'BANG THAM CHIEU'!E87,'IC21'!$R:$R,'BANG THAM CHIEU'!$D$1)</f>
        <v>0</v>
      </c>
      <c r="M87" s="133">
        <f t="shared" si="12"/>
        <v>30</v>
      </c>
      <c r="N87" s="134">
        <f>SUMIF('IC238-Cuoi ky'!$E:$E,'BANG THAM CHIEU'!E87,'IC238-Cuoi ky'!$H:$H)</f>
        <v>30</v>
      </c>
      <c r="O87" s="133">
        <f t="shared" si="13"/>
        <v>0</v>
      </c>
      <c r="P87" s="135">
        <v>0</v>
      </c>
      <c r="Q87" s="135">
        <v>0</v>
      </c>
      <c r="R87" s="550" t="str">
        <f t="shared" si="17"/>
        <v>OK</v>
      </c>
      <c r="S87" s="135">
        <v>0</v>
      </c>
      <c r="T87" s="222">
        <f t="shared" si="18"/>
        <v>30</v>
      </c>
      <c r="U87" s="40">
        <v>30</v>
      </c>
      <c r="V87" s="189">
        <f t="shared" si="14"/>
        <v>0</v>
      </c>
      <c r="X87" s="40" t="str">
        <f t="shared" si="19"/>
        <v>ok</v>
      </c>
      <c r="Y87" s="189">
        <f t="shared" si="15"/>
        <v>0</v>
      </c>
      <c r="Z87" s="40">
        <f>VLOOKUP(E87,'[2]BANG THAM CHIEU'!$E$4:$Q$1080,13,0)</f>
        <v>0</v>
      </c>
      <c r="AA87" s="40">
        <f>VLOOKUP(E87,'[2]BANG THAM CHIEU'!$E$4:$R$1082,14,0)</f>
        <v>0</v>
      </c>
      <c r="AB87" s="40">
        <f>VLOOKUP(E87,'[2]BANG THAM CHIEU'!$E$4:$S$1081,15,0)</f>
        <v>0</v>
      </c>
    </row>
    <row r="88" spans="1:165" s="41" customFormat="1" ht="15.75" customHeight="1" x14ac:dyDescent="0.25">
      <c r="A88" s="164">
        <f t="shared" si="16"/>
        <v>85</v>
      </c>
      <c r="B88" s="208" t="s">
        <v>202</v>
      </c>
      <c r="C88" s="196" t="s">
        <v>6084</v>
      </c>
      <c r="D88" s="197" t="s">
        <v>1548</v>
      </c>
      <c r="E88" s="208" t="s">
        <v>202</v>
      </c>
      <c r="F88" s="207"/>
      <c r="G88" s="199" t="s">
        <v>303</v>
      </c>
      <c r="H88" s="197" t="s">
        <v>391</v>
      </c>
      <c r="I88" s="197" t="s">
        <v>455</v>
      </c>
      <c r="J88" s="197">
        <f>IFERROR(VLOOKUP(E88,'IC238-Dau ky'!E:H,4,0),0)</f>
        <v>0</v>
      </c>
      <c r="K88" s="200">
        <f>SUMIFS(NHAP!$H:$H,NHAP!$D:$D,'BANG THAM CHIEU'!E88,NHAP!$K:$K,'BANG THAM CHIEU'!$D$1)</f>
        <v>0</v>
      </c>
      <c r="L88" s="200">
        <f>SUMIFS('IC21'!$H:$H,'IC21'!$G:$G,'BANG THAM CHIEU'!E88,'IC21'!$R:$R,'BANG THAM CHIEU'!$D$1)</f>
        <v>0</v>
      </c>
      <c r="M88" s="168">
        <f t="shared" si="12"/>
        <v>0</v>
      </c>
      <c r="N88" s="167">
        <f>SUMIF('IC238-Cuoi ky'!$E:$E,'BANG THAM CHIEU'!E88,'IC238-Cuoi ky'!$H:$H)</f>
        <v>0</v>
      </c>
      <c r="O88" s="168">
        <f t="shared" si="13"/>
        <v>0</v>
      </c>
      <c r="P88" s="169">
        <v>0</v>
      </c>
      <c r="Q88" s="169">
        <v>0</v>
      </c>
      <c r="R88" s="550" t="str">
        <f t="shared" si="17"/>
        <v>OK</v>
      </c>
      <c r="S88" s="169">
        <v>0</v>
      </c>
      <c r="T88" s="222">
        <f t="shared" si="18"/>
        <v>0</v>
      </c>
      <c r="U88" s="40">
        <v>0</v>
      </c>
      <c r="V88" s="189">
        <f t="shared" si="14"/>
        <v>0</v>
      </c>
      <c r="W88" s="40"/>
      <c r="X88" s="40" t="str">
        <f t="shared" si="19"/>
        <v>ok</v>
      </c>
      <c r="Y88" s="189">
        <f t="shared" si="15"/>
        <v>0</v>
      </c>
      <c r="Z88" s="40">
        <f>VLOOKUP(E88,'[2]BANG THAM CHIEU'!$E$4:$Q$1080,13,0)</f>
        <v>0</v>
      </c>
      <c r="AA88" s="40">
        <f>VLOOKUP(E88,'[2]BANG THAM CHIEU'!$E$4:$R$1082,14,0)</f>
        <v>0</v>
      </c>
      <c r="AB88" s="40">
        <f>VLOOKUP(E88,'[2]BANG THAM CHIEU'!$E$4:$S$1081,15,0)</f>
        <v>0</v>
      </c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</row>
    <row r="89" spans="1:165" s="41" customFormat="1" ht="15.75" customHeight="1" x14ac:dyDescent="0.25">
      <c r="A89" s="164">
        <f t="shared" si="16"/>
        <v>86</v>
      </c>
      <c r="B89" s="208" t="s">
        <v>203</v>
      </c>
      <c r="C89" s="196" t="s">
        <v>6085</v>
      </c>
      <c r="D89" s="165" t="s">
        <v>1548</v>
      </c>
      <c r="E89" s="208" t="s">
        <v>203</v>
      </c>
      <c r="F89" s="207"/>
      <c r="G89" s="199" t="s">
        <v>303</v>
      </c>
      <c r="H89" s="197" t="s">
        <v>392</v>
      </c>
      <c r="I89" s="197" t="s">
        <v>455</v>
      </c>
      <c r="J89" s="197">
        <f>IFERROR(VLOOKUP(E89,'IC238-Dau ky'!E:H,4,0),0)</f>
        <v>0</v>
      </c>
      <c r="K89" s="200">
        <f>SUMIFS(NHAP!$H:$H,NHAP!$D:$D,'BANG THAM CHIEU'!E89,NHAP!$K:$K,'BANG THAM CHIEU'!$D$1)</f>
        <v>0</v>
      </c>
      <c r="L89" s="200">
        <f>SUMIFS('IC21'!$H:$H,'IC21'!$G:$G,'BANG THAM CHIEU'!E89,'IC21'!$R:$R,'BANG THAM CHIEU'!$D$1)</f>
        <v>0</v>
      </c>
      <c r="M89" s="168">
        <f t="shared" si="12"/>
        <v>0</v>
      </c>
      <c r="N89" s="167">
        <f>SUMIF('IC238-Cuoi ky'!$E:$E,'BANG THAM CHIEU'!E89,'IC238-Cuoi ky'!$H:$H)</f>
        <v>0</v>
      </c>
      <c r="O89" s="168">
        <f t="shared" si="13"/>
        <v>0</v>
      </c>
      <c r="P89" s="169">
        <v>0</v>
      </c>
      <c r="Q89" s="169">
        <v>0</v>
      </c>
      <c r="R89" s="550" t="str">
        <f t="shared" si="17"/>
        <v>OK</v>
      </c>
      <c r="S89" s="169">
        <v>0</v>
      </c>
      <c r="T89" s="222">
        <f t="shared" si="18"/>
        <v>0</v>
      </c>
      <c r="U89" s="40">
        <v>0</v>
      </c>
      <c r="V89" s="189">
        <f t="shared" si="14"/>
        <v>0</v>
      </c>
      <c r="W89" s="40"/>
      <c r="X89" s="40" t="str">
        <f t="shared" si="19"/>
        <v>ok</v>
      </c>
      <c r="Y89" s="189">
        <f t="shared" si="15"/>
        <v>0</v>
      </c>
      <c r="Z89" s="40">
        <f>VLOOKUP(E89,'[2]BANG THAM CHIEU'!$E$4:$Q$1080,13,0)</f>
        <v>0</v>
      </c>
      <c r="AA89" s="40">
        <f>VLOOKUP(E89,'[2]BANG THAM CHIEU'!$E$4:$R$1082,14,0)</f>
        <v>0</v>
      </c>
      <c r="AB89" s="40">
        <f>VLOOKUP(E89,'[2]BANG THAM CHIEU'!$E$4:$S$1081,15,0)</f>
        <v>0</v>
      </c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</row>
    <row r="90" spans="1:165" ht="15.75" customHeight="1" x14ac:dyDescent="0.25">
      <c r="A90" s="128">
        <f t="shared" si="16"/>
        <v>87</v>
      </c>
      <c r="B90" s="162" t="s">
        <v>204</v>
      </c>
      <c r="C90" s="11" t="s">
        <v>33</v>
      </c>
      <c r="D90" s="42" t="s">
        <v>1548</v>
      </c>
      <c r="E90" s="162" t="s">
        <v>204</v>
      </c>
      <c r="F90" s="139">
        <v>60000</v>
      </c>
      <c r="G90" s="137" t="s">
        <v>303</v>
      </c>
      <c r="H90" s="37" t="s">
        <v>393</v>
      </c>
      <c r="I90" s="37" t="s">
        <v>455</v>
      </c>
      <c r="J90" s="37">
        <f>IFERROR(VLOOKUP(E90,'IC238-Dau ky'!E:H,4,0),0)</f>
        <v>4</v>
      </c>
      <c r="K90" s="132">
        <f>SUMIFS(NHAP!$H:$H,NHAP!$D:$D,'BANG THAM CHIEU'!E90,NHAP!$K:$K,'BANG THAM CHIEU'!$D$1)</f>
        <v>0</v>
      </c>
      <c r="L90" s="132">
        <f>SUMIFS('IC21'!$H:$H,'IC21'!$G:$G,'BANG THAM CHIEU'!E90,'IC21'!$R:$R,'BANG THAM CHIEU'!$D$1)</f>
        <v>0</v>
      </c>
      <c r="M90" s="133">
        <f t="shared" si="12"/>
        <v>4</v>
      </c>
      <c r="N90" s="134">
        <f>SUMIF('IC238-Cuoi ky'!$E:$E,'BANG THAM CHIEU'!E90,'IC238-Cuoi ky'!$H:$H)</f>
        <v>4</v>
      </c>
      <c r="O90" s="133">
        <f t="shared" si="13"/>
        <v>0</v>
      </c>
      <c r="P90" s="135">
        <v>5</v>
      </c>
      <c r="Q90" s="135">
        <v>10</v>
      </c>
      <c r="R90" s="550" t="str">
        <f t="shared" si="17"/>
        <v>ALERT</v>
      </c>
      <c r="S90" s="135" t="s">
        <v>9395</v>
      </c>
      <c r="T90" s="222">
        <f t="shared" si="18"/>
        <v>-1</v>
      </c>
      <c r="U90" s="40">
        <v>4</v>
      </c>
      <c r="V90" s="189">
        <f t="shared" si="14"/>
        <v>0</v>
      </c>
      <c r="X90" s="40" t="str">
        <f t="shared" si="19"/>
        <v>ok</v>
      </c>
      <c r="Y90" s="189">
        <f t="shared" si="15"/>
        <v>0</v>
      </c>
      <c r="Z90" s="40">
        <f>VLOOKUP(E90,'[2]BANG THAM CHIEU'!$E$4:$Q$1080,13,0)</f>
        <v>5</v>
      </c>
      <c r="AA90" s="40">
        <f>VLOOKUP(E90,'[2]BANG THAM CHIEU'!$E$4:$R$1082,14,0)</f>
        <v>10</v>
      </c>
      <c r="AB90" s="40" t="str">
        <f>VLOOKUP(E90,'[2]BANG THAM CHIEU'!$E$4:$S$1081,15,0)</f>
        <v>1 năm</v>
      </c>
    </row>
    <row r="91" spans="1:165" ht="15.75" customHeight="1" x14ac:dyDescent="0.25">
      <c r="A91" s="128">
        <f t="shared" si="16"/>
        <v>88</v>
      </c>
      <c r="B91" s="138" t="s">
        <v>205</v>
      </c>
      <c r="C91" s="11" t="s">
        <v>10704</v>
      </c>
      <c r="D91" s="42" t="s">
        <v>1552</v>
      </c>
      <c r="E91" s="138" t="s">
        <v>205</v>
      </c>
      <c r="F91" s="139">
        <v>497530</v>
      </c>
      <c r="G91" s="137" t="s">
        <v>303</v>
      </c>
      <c r="H91" s="37" t="s">
        <v>394</v>
      </c>
      <c r="I91" s="37" t="s">
        <v>455</v>
      </c>
      <c r="J91" s="37">
        <f>IFERROR(VLOOKUP(E91,'IC238-Dau ky'!E:H,4,0),0)</f>
        <v>4</v>
      </c>
      <c r="K91" s="132">
        <f>SUMIFS(NHAP!$H:$H,NHAP!$D:$D,'BANG THAM CHIEU'!E91,NHAP!$K:$K,'BANG THAM CHIEU'!$D$1)</f>
        <v>0</v>
      </c>
      <c r="L91" s="132">
        <f>SUMIFS('IC21'!$H:$H,'IC21'!$G:$G,'BANG THAM CHIEU'!E91,'IC21'!$R:$R,'BANG THAM CHIEU'!$D$1)</f>
        <v>0</v>
      </c>
      <c r="M91" s="133">
        <f t="shared" si="12"/>
        <v>4</v>
      </c>
      <c r="N91" s="134">
        <f>SUMIF('IC238-Cuoi ky'!$E:$E,'BANG THAM CHIEU'!E91,'IC238-Cuoi ky'!$H:$H)</f>
        <v>4</v>
      </c>
      <c r="O91" s="133">
        <f t="shared" si="13"/>
        <v>0</v>
      </c>
      <c r="P91" s="135">
        <v>0</v>
      </c>
      <c r="Q91" s="135">
        <v>0</v>
      </c>
      <c r="R91" s="550" t="str">
        <f t="shared" si="17"/>
        <v>OK</v>
      </c>
      <c r="S91" s="135">
        <v>0</v>
      </c>
      <c r="T91" s="222">
        <f t="shared" si="18"/>
        <v>4</v>
      </c>
      <c r="U91" s="40">
        <v>0</v>
      </c>
      <c r="V91" s="189">
        <f t="shared" si="14"/>
        <v>-4</v>
      </c>
      <c r="X91" s="40" t="str">
        <f t="shared" si="19"/>
        <v>ok</v>
      </c>
      <c r="Y91" s="189">
        <f t="shared" si="15"/>
        <v>4</v>
      </c>
      <c r="Z91" s="40">
        <f>VLOOKUP(E91,'[2]BANG THAM CHIEU'!$E$4:$Q$1080,13,0)</f>
        <v>0</v>
      </c>
      <c r="AA91" s="40">
        <f>VLOOKUP(E91,'[2]BANG THAM CHIEU'!$E$4:$R$1082,14,0)</f>
        <v>0</v>
      </c>
      <c r="AB91" s="40">
        <f>VLOOKUP(E91,'[2]BANG THAM CHIEU'!$E$4:$S$1081,15,0)</f>
        <v>0</v>
      </c>
    </row>
    <row r="92" spans="1:165" ht="15.75" customHeight="1" x14ac:dyDescent="0.25">
      <c r="A92" s="128">
        <f t="shared" si="16"/>
        <v>89</v>
      </c>
      <c r="B92" s="138" t="s">
        <v>206</v>
      </c>
      <c r="C92" s="11" t="s">
        <v>9962</v>
      </c>
      <c r="D92" s="37" t="s">
        <v>1549</v>
      </c>
      <c r="E92" s="138" t="s">
        <v>206</v>
      </c>
      <c r="F92" s="139">
        <v>39000</v>
      </c>
      <c r="G92" s="137" t="s">
        <v>303</v>
      </c>
      <c r="H92" s="37" t="s">
        <v>395</v>
      </c>
      <c r="I92" s="37" t="s">
        <v>455</v>
      </c>
      <c r="J92" s="37">
        <f>IFERROR(VLOOKUP(E92,'IC238-Dau ky'!E:H,4,0),0)</f>
        <v>10</v>
      </c>
      <c r="K92" s="132">
        <f>SUMIFS(NHAP!$H:$H,NHAP!$D:$D,'BANG THAM CHIEU'!E92,NHAP!$K:$K,'BANG THAM CHIEU'!$D$1)</f>
        <v>0</v>
      </c>
      <c r="L92" s="132">
        <f>SUMIFS('IC21'!$H:$H,'IC21'!$G:$G,'BANG THAM CHIEU'!E92,'IC21'!$R:$R,'BANG THAM CHIEU'!$D$1)</f>
        <v>0</v>
      </c>
      <c r="M92" s="133">
        <f t="shared" si="12"/>
        <v>10</v>
      </c>
      <c r="N92" s="134">
        <f>SUMIF('IC238-Cuoi ky'!$E:$E,'BANG THAM CHIEU'!E92,'IC238-Cuoi ky'!$H:$H)</f>
        <v>10</v>
      </c>
      <c r="O92" s="133">
        <f t="shared" si="13"/>
        <v>0</v>
      </c>
      <c r="P92" s="135">
        <v>10</v>
      </c>
      <c r="Q92" s="135">
        <v>20</v>
      </c>
      <c r="R92" s="550" t="str">
        <f t="shared" si="17"/>
        <v>OK</v>
      </c>
      <c r="S92" s="135">
        <v>0</v>
      </c>
      <c r="T92" s="222">
        <f t="shared" si="18"/>
        <v>0</v>
      </c>
      <c r="U92" s="40">
        <v>0</v>
      </c>
      <c r="V92" s="189">
        <f t="shared" si="14"/>
        <v>-10</v>
      </c>
      <c r="X92" s="40" t="str">
        <f t="shared" si="19"/>
        <v>ok</v>
      </c>
      <c r="Y92" s="189">
        <f t="shared" si="15"/>
        <v>10</v>
      </c>
      <c r="Z92" s="40">
        <f>VLOOKUP(E92,'[2]BANG THAM CHIEU'!$E$4:$Q$1080,13,0)</f>
        <v>0</v>
      </c>
      <c r="AA92" s="40">
        <f>VLOOKUP(E92,'[2]BANG THAM CHIEU'!$E$4:$R$1082,14,0)</f>
        <v>0</v>
      </c>
      <c r="AB92" s="40">
        <f>VLOOKUP(E92,'[2]BANG THAM CHIEU'!$E$4:$S$1081,15,0)</f>
        <v>0</v>
      </c>
    </row>
    <row r="93" spans="1:165" s="41" customFormat="1" ht="15.75" customHeight="1" x14ac:dyDescent="0.25">
      <c r="A93" s="164">
        <f t="shared" si="16"/>
        <v>90</v>
      </c>
      <c r="B93" s="209" t="s">
        <v>207</v>
      </c>
      <c r="C93" s="163" t="s">
        <v>2358</v>
      </c>
      <c r="D93" s="197" t="s">
        <v>98</v>
      </c>
      <c r="E93" s="209" t="s">
        <v>207</v>
      </c>
      <c r="F93" s="210">
        <v>33000</v>
      </c>
      <c r="G93" s="195" t="s">
        <v>303</v>
      </c>
      <c r="H93" s="165" t="s">
        <v>396</v>
      </c>
      <c r="I93" s="165" t="s">
        <v>448</v>
      </c>
      <c r="J93" s="197">
        <f>IFERROR(VLOOKUP(E93,'IC238-Dau ky'!E:H,4,0),0)</f>
        <v>0</v>
      </c>
      <c r="K93" s="211">
        <f>SUMIFS(NHAP!$H:$H,NHAP!$D:$D,'BANG THAM CHIEU'!E93,NHAP!$K:$K,'BANG THAM CHIEU'!$D$1)</f>
        <v>0</v>
      </c>
      <c r="L93" s="211">
        <f>SUMIFS('IC21'!$H:$H,'IC21'!$G:$G,'BANG THAM CHIEU'!E93,'IC21'!$R:$R,'BANG THAM CHIEU'!$D$1)</f>
        <v>0</v>
      </c>
      <c r="M93" s="168">
        <f t="shared" si="12"/>
        <v>0</v>
      </c>
      <c r="N93" s="167">
        <f>SUMIF('IC238-Cuoi ky'!$E:$E,'BANG THAM CHIEU'!E93,'IC238-Cuoi ky'!$H:$H)</f>
        <v>0</v>
      </c>
      <c r="O93" s="168">
        <f t="shared" si="13"/>
        <v>0</v>
      </c>
      <c r="P93" s="169">
        <v>0</v>
      </c>
      <c r="Q93" s="169">
        <v>0</v>
      </c>
      <c r="R93" s="550" t="str">
        <f t="shared" si="17"/>
        <v>OK</v>
      </c>
      <c r="S93" s="169">
        <v>0</v>
      </c>
      <c r="T93" s="222">
        <f t="shared" si="18"/>
        <v>0</v>
      </c>
      <c r="U93" s="40">
        <v>0</v>
      </c>
      <c r="V93" s="189">
        <f t="shared" si="14"/>
        <v>0</v>
      </c>
      <c r="W93" s="40"/>
      <c r="X93" s="40" t="str">
        <f t="shared" si="19"/>
        <v>ko</v>
      </c>
      <c r="Y93" s="189">
        <f t="shared" si="15"/>
        <v>0</v>
      </c>
      <c r="Z93" s="40">
        <f>VLOOKUP(E93,'[2]BANG THAM CHIEU'!$E$4:$Q$1080,13,0)</f>
        <v>0</v>
      </c>
      <c r="AA93" s="40">
        <f>VLOOKUP(E93,'[2]BANG THAM CHIEU'!$E$4:$R$1082,14,0)</f>
        <v>0</v>
      </c>
      <c r="AB93" s="40">
        <f>VLOOKUP(E93,'[2]BANG THAM CHIEU'!$E$4:$S$1081,15,0)</f>
        <v>0</v>
      </c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</row>
    <row r="94" spans="1:165" ht="15.75" customHeight="1" x14ac:dyDescent="0.25">
      <c r="A94" s="128">
        <f t="shared" si="16"/>
        <v>91</v>
      </c>
      <c r="B94" s="138" t="s">
        <v>208</v>
      </c>
      <c r="C94" s="11" t="s">
        <v>8826</v>
      </c>
      <c r="D94" s="42" t="s">
        <v>1541</v>
      </c>
      <c r="E94" s="138" t="s">
        <v>208</v>
      </c>
      <c r="F94" s="139">
        <v>458000</v>
      </c>
      <c r="G94" s="137" t="s">
        <v>303</v>
      </c>
      <c r="H94" s="37" t="s">
        <v>397</v>
      </c>
      <c r="I94" s="37" t="s">
        <v>456</v>
      </c>
      <c r="J94" s="37">
        <f>IFERROR(VLOOKUP(E94,'IC238-Dau ky'!E:H,4,0),0)</f>
        <v>8</v>
      </c>
      <c r="K94" s="132">
        <f>SUMIFS(NHAP!$H:$H,NHAP!$D:$D,'BANG THAM CHIEU'!E94,NHAP!$K:$K,'BANG THAM CHIEU'!$D$1)</f>
        <v>0</v>
      </c>
      <c r="L94" s="132">
        <f>SUMIFS('IC21'!$H:$H,'IC21'!$G:$G,'BANG THAM CHIEU'!E94,'IC21'!$R:$R,'BANG THAM CHIEU'!$D$1)</f>
        <v>8</v>
      </c>
      <c r="M94" s="133">
        <f t="shared" si="12"/>
        <v>0</v>
      </c>
      <c r="N94" s="134">
        <f>SUMIF('IC238-Cuoi ky'!$E:$E,'BANG THAM CHIEU'!E94,'IC238-Cuoi ky'!$H:$H)</f>
        <v>8</v>
      </c>
      <c r="O94" s="133">
        <f t="shared" si="13"/>
        <v>-8</v>
      </c>
      <c r="P94" s="135">
        <v>20</v>
      </c>
      <c r="Q94" s="135">
        <v>40</v>
      </c>
      <c r="R94" s="550" t="str">
        <f t="shared" si="17"/>
        <v>ALERT</v>
      </c>
      <c r="S94" s="135" t="s">
        <v>9394</v>
      </c>
      <c r="T94" s="222">
        <f t="shared" si="18"/>
        <v>-20</v>
      </c>
      <c r="U94" s="40">
        <v>0</v>
      </c>
      <c r="V94" s="189">
        <f t="shared" si="14"/>
        <v>0</v>
      </c>
      <c r="X94" s="40" t="str">
        <f t="shared" si="19"/>
        <v>ko</v>
      </c>
      <c r="Y94" s="189">
        <f t="shared" si="15"/>
        <v>0</v>
      </c>
      <c r="Z94" s="40">
        <f>VLOOKUP(E94,'[2]BANG THAM CHIEU'!$E$4:$Q$1080,13,0)</f>
        <v>20</v>
      </c>
      <c r="AA94" s="40">
        <f>VLOOKUP(E94,'[2]BANG THAM CHIEU'!$E$4:$R$1082,14,0)</f>
        <v>40</v>
      </c>
      <c r="AB94" s="40" t="str">
        <f>VLOOKUP(E94,'[2]BANG THAM CHIEU'!$E$4:$S$1081,15,0)</f>
        <v>6 tháng</v>
      </c>
    </row>
    <row r="95" spans="1:165" ht="15.75" customHeight="1" x14ac:dyDescent="0.25">
      <c r="A95" s="128">
        <f t="shared" si="16"/>
        <v>92</v>
      </c>
      <c r="B95" s="162" t="s">
        <v>209</v>
      </c>
      <c r="C95" s="11" t="s">
        <v>2148</v>
      </c>
      <c r="D95" s="42" t="s">
        <v>99</v>
      </c>
      <c r="E95" s="162" t="s">
        <v>209</v>
      </c>
      <c r="F95" s="139">
        <v>16000</v>
      </c>
      <c r="G95" s="137" t="s">
        <v>303</v>
      </c>
      <c r="H95" s="37" t="s">
        <v>398</v>
      </c>
      <c r="I95" s="37" t="s">
        <v>455</v>
      </c>
      <c r="J95" s="37">
        <f>IFERROR(VLOOKUP(E95,'IC238-Dau ky'!E:H,4,0),0)</f>
        <v>16</v>
      </c>
      <c r="K95" s="132">
        <f>SUMIFS(NHAP!$H:$H,NHAP!$D:$D,'BANG THAM CHIEU'!E95,NHAP!$K:$K,'BANG THAM CHIEU'!$D$1)</f>
        <v>0</v>
      </c>
      <c r="L95" s="132">
        <f>SUMIFS('IC21'!$H:$H,'IC21'!$G:$G,'BANG THAM CHIEU'!E95,'IC21'!$R:$R,'BANG THAM CHIEU'!$D$1)</f>
        <v>2</v>
      </c>
      <c r="M95" s="133">
        <f t="shared" si="12"/>
        <v>14</v>
      </c>
      <c r="N95" s="134">
        <f>SUMIF('IC238-Cuoi ky'!$E:$E,'BANG THAM CHIEU'!E95,'IC238-Cuoi ky'!$H:$H)</f>
        <v>16</v>
      </c>
      <c r="O95" s="133">
        <f t="shared" si="13"/>
        <v>-2</v>
      </c>
      <c r="P95" s="135">
        <v>10</v>
      </c>
      <c r="Q95" s="135">
        <v>20</v>
      </c>
      <c r="R95" s="550" t="str">
        <f t="shared" si="17"/>
        <v>OK</v>
      </c>
      <c r="S95" s="135" t="s">
        <v>9394</v>
      </c>
      <c r="T95" s="222">
        <f t="shared" si="18"/>
        <v>4</v>
      </c>
      <c r="U95" s="40">
        <v>20</v>
      </c>
      <c r="V95" s="189">
        <f t="shared" si="14"/>
        <v>6</v>
      </c>
      <c r="X95" s="40" t="str">
        <f t="shared" si="19"/>
        <v>ok</v>
      </c>
      <c r="Y95" s="189">
        <f t="shared" si="15"/>
        <v>-6</v>
      </c>
      <c r="Z95" s="40">
        <f>VLOOKUP(E95,'[2]BANG THAM CHIEU'!$E$4:$Q$1080,13,0)</f>
        <v>10</v>
      </c>
      <c r="AA95" s="40">
        <f>VLOOKUP(E95,'[2]BANG THAM CHIEU'!$E$4:$R$1082,14,0)</f>
        <v>20</v>
      </c>
      <c r="AB95" s="40" t="str">
        <f>VLOOKUP(E95,'[2]BANG THAM CHIEU'!$E$4:$S$1081,15,0)</f>
        <v>6 tháng</v>
      </c>
    </row>
    <row r="96" spans="1:165" ht="15.75" customHeight="1" x14ac:dyDescent="0.25">
      <c r="A96" s="128">
        <f t="shared" si="16"/>
        <v>93</v>
      </c>
      <c r="B96" s="162" t="s">
        <v>211</v>
      </c>
      <c r="C96" s="11" t="s">
        <v>4456</v>
      </c>
      <c r="D96" s="42" t="s">
        <v>99</v>
      </c>
      <c r="E96" s="162" t="s">
        <v>211</v>
      </c>
      <c r="F96" s="139">
        <v>460000</v>
      </c>
      <c r="G96" s="137" t="s">
        <v>303</v>
      </c>
      <c r="H96" s="37" t="s">
        <v>400</v>
      </c>
      <c r="I96" s="37" t="s">
        <v>455</v>
      </c>
      <c r="J96" s="37">
        <f>IFERROR(VLOOKUP(E96,'IC238-Dau ky'!E:H,4,0),0)</f>
        <v>6</v>
      </c>
      <c r="K96" s="132">
        <f>SUMIFS(NHAP!$H:$H,NHAP!$D:$D,'BANG THAM CHIEU'!E96,NHAP!$K:$K,'BANG THAM CHIEU'!$D$1)</f>
        <v>0</v>
      </c>
      <c r="L96" s="132">
        <f>SUMIFS('IC21'!$H:$H,'IC21'!$G:$G,'BANG THAM CHIEU'!E96,'IC21'!$R:$R,'BANG THAM CHIEU'!$D$1)</f>
        <v>0</v>
      </c>
      <c r="M96" s="133">
        <f t="shared" si="12"/>
        <v>6</v>
      </c>
      <c r="N96" s="134">
        <f>SUMIF('IC238-Cuoi ky'!$E:$E,'BANG THAM CHIEU'!E96,'IC238-Cuoi ky'!$H:$H)</f>
        <v>6</v>
      </c>
      <c r="O96" s="133">
        <f t="shared" si="13"/>
        <v>0</v>
      </c>
      <c r="P96" s="135">
        <v>5</v>
      </c>
      <c r="Q96" s="135">
        <v>10</v>
      </c>
      <c r="R96" s="550" t="str">
        <f t="shared" si="17"/>
        <v>OK</v>
      </c>
      <c r="S96" s="135" t="s">
        <v>9396</v>
      </c>
      <c r="T96" s="222">
        <f t="shared" si="18"/>
        <v>1</v>
      </c>
      <c r="U96" s="40">
        <v>6</v>
      </c>
      <c r="V96" s="189">
        <f t="shared" si="14"/>
        <v>0</v>
      </c>
      <c r="X96" s="40" t="str">
        <f t="shared" si="19"/>
        <v>ko</v>
      </c>
      <c r="Y96" s="189">
        <f t="shared" si="15"/>
        <v>0</v>
      </c>
      <c r="Z96" s="40">
        <f>VLOOKUP(E96,'[2]BANG THAM CHIEU'!$E$4:$Q$1080,13,0)</f>
        <v>5</v>
      </c>
      <c r="AA96" s="40">
        <f>VLOOKUP(E96,'[2]BANG THAM CHIEU'!$E$4:$R$1082,14,0)</f>
        <v>10</v>
      </c>
      <c r="AB96" s="40" t="str">
        <f>VLOOKUP(E96,'[2]BANG THAM CHIEU'!$E$4:$S$1081,15,0)</f>
        <v>2 tháng</v>
      </c>
    </row>
    <row r="97" spans="1:165" ht="15.75" customHeight="1" x14ac:dyDescent="0.25">
      <c r="A97" s="128">
        <f t="shared" si="16"/>
        <v>94</v>
      </c>
      <c r="B97" s="162" t="s">
        <v>212</v>
      </c>
      <c r="C97" s="11" t="s">
        <v>4455</v>
      </c>
      <c r="D97" s="42" t="s">
        <v>99</v>
      </c>
      <c r="E97" s="162" t="s">
        <v>212</v>
      </c>
      <c r="F97" s="139">
        <v>460000</v>
      </c>
      <c r="G97" s="137" t="s">
        <v>303</v>
      </c>
      <c r="H97" s="37" t="s">
        <v>401</v>
      </c>
      <c r="I97" s="37" t="s">
        <v>455</v>
      </c>
      <c r="J97" s="37">
        <f>IFERROR(VLOOKUP(E97,'IC238-Dau ky'!E:H,4,0),0)</f>
        <v>5</v>
      </c>
      <c r="K97" s="132">
        <f>SUMIFS(NHAP!$H:$H,NHAP!$D:$D,'BANG THAM CHIEU'!E97,NHAP!$K:$K,'BANG THAM CHIEU'!$D$1)</f>
        <v>0</v>
      </c>
      <c r="L97" s="132">
        <f>SUMIFS('IC21'!$H:$H,'IC21'!$G:$G,'BANG THAM CHIEU'!E97,'IC21'!$R:$R,'BANG THAM CHIEU'!$D$1)</f>
        <v>1</v>
      </c>
      <c r="M97" s="133">
        <f t="shared" si="12"/>
        <v>4</v>
      </c>
      <c r="N97" s="134">
        <f>SUMIF('IC238-Cuoi ky'!$E:$E,'BANG THAM CHIEU'!E97,'IC238-Cuoi ky'!$H:$H)</f>
        <v>5</v>
      </c>
      <c r="O97" s="133">
        <f t="shared" si="13"/>
        <v>-1</v>
      </c>
      <c r="P97" s="135">
        <v>5</v>
      </c>
      <c r="Q97" s="135">
        <v>10</v>
      </c>
      <c r="R97" s="550" t="str">
        <f t="shared" si="17"/>
        <v>ALERT</v>
      </c>
      <c r="S97" s="135" t="s">
        <v>9396</v>
      </c>
      <c r="T97" s="222">
        <f t="shared" si="18"/>
        <v>-1</v>
      </c>
      <c r="U97" s="40">
        <v>5</v>
      </c>
      <c r="V97" s="189">
        <f t="shared" si="14"/>
        <v>1</v>
      </c>
      <c r="X97" s="40" t="str">
        <f t="shared" si="19"/>
        <v>ok</v>
      </c>
      <c r="Y97" s="189">
        <f t="shared" si="15"/>
        <v>-1</v>
      </c>
      <c r="Z97" s="40">
        <f>VLOOKUP(E97,'[2]BANG THAM CHIEU'!$E$4:$Q$1080,13,0)</f>
        <v>5</v>
      </c>
      <c r="AA97" s="40">
        <f>VLOOKUP(E97,'[2]BANG THAM CHIEU'!$E$4:$R$1082,14,0)</f>
        <v>10</v>
      </c>
      <c r="AB97" s="40" t="str">
        <f>VLOOKUP(E97,'[2]BANG THAM CHIEU'!$E$4:$S$1081,15,0)</f>
        <v>2 tháng</v>
      </c>
    </row>
    <row r="98" spans="1:165" ht="15.75" customHeight="1" x14ac:dyDescent="0.25">
      <c r="A98" s="128">
        <f t="shared" si="16"/>
        <v>95</v>
      </c>
      <c r="B98" s="162" t="s">
        <v>213</v>
      </c>
      <c r="C98" s="11" t="s">
        <v>4454</v>
      </c>
      <c r="D98" s="42" t="s">
        <v>99</v>
      </c>
      <c r="E98" s="162" t="s">
        <v>213</v>
      </c>
      <c r="F98" s="139">
        <v>460000</v>
      </c>
      <c r="G98" s="137" t="s">
        <v>303</v>
      </c>
      <c r="H98" s="37" t="s">
        <v>402</v>
      </c>
      <c r="I98" s="37" t="s">
        <v>455</v>
      </c>
      <c r="J98" s="37">
        <f>IFERROR(VLOOKUP(E98,'IC238-Dau ky'!E:H,4,0),0)</f>
        <v>10</v>
      </c>
      <c r="K98" s="132">
        <f>SUMIFS(NHAP!$H:$H,NHAP!$D:$D,'BANG THAM CHIEU'!E98,NHAP!$K:$K,'BANG THAM CHIEU'!$D$1)</f>
        <v>0</v>
      </c>
      <c r="L98" s="132">
        <f>SUMIFS('IC21'!$H:$H,'IC21'!$G:$G,'BANG THAM CHIEU'!E98,'IC21'!$R:$R,'BANG THAM CHIEU'!$D$1)</f>
        <v>0</v>
      </c>
      <c r="M98" s="133">
        <f t="shared" si="12"/>
        <v>10</v>
      </c>
      <c r="N98" s="134">
        <f>SUMIF('IC238-Cuoi ky'!$E:$E,'BANG THAM CHIEU'!E98,'IC238-Cuoi ky'!$H:$H)</f>
        <v>10</v>
      </c>
      <c r="O98" s="133">
        <f t="shared" si="13"/>
        <v>0</v>
      </c>
      <c r="P98" s="135">
        <v>5</v>
      </c>
      <c r="Q98" s="135">
        <v>10</v>
      </c>
      <c r="R98" s="550" t="str">
        <f t="shared" si="17"/>
        <v>OK</v>
      </c>
      <c r="S98" s="135" t="s">
        <v>9396</v>
      </c>
      <c r="T98" s="222">
        <f t="shared" si="18"/>
        <v>5</v>
      </c>
      <c r="U98" s="40">
        <v>4</v>
      </c>
      <c r="V98" s="189">
        <f t="shared" si="14"/>
        <v>-6</v>
      </c>
      <c r="X98" s="40" t="str">
        <f t="shared" si="19"/>
        <v>ko</v>
      </c>
      <c r="Y98" s="189">
        <f t="shared" si="15"/>
        <v>6</v>
      </c>
      <c r="Z98" s="40">
        <f>VLOOKUP(E98,'[2]BANG THAM CHIEU'!$E$4:$Q$1080,13,0)</f>
        <v>5</v>
      </c>
      <c r="AA98" s="40">
        <f>VLOOKUP(E98,'[2]BANG THAM CHIEU'!$E$4:$R$1082,14,0)</f>
        <v>10</v>
      </c>
      <c r="AB98" s="40" t="str">
        <f>VLOOKUP(E98,'[2]BANG THAM CHIEU'!$E$4:$S$1081,15,0)</f>
        <v>2 tháng</v>
      </c>
    </row>
    <row r="99" spans="1:165" ht="15.75" customHeight="1" x14ac:dyDescent="0.25">
      <c r="A99" s="128">
        <f t="shared" si="16"/>
        <v>96</v>
      </c>
      <c r="B99" s="162" t="s">
        <v>214</v>
      </c>
      <c r="C99" s="11" t="s">
        <v>4545</v>
      </c>
      <c r="D99" s="42" t="s">
        <v>99</v>
      </c>
      <c r="E99" s="162" t="s">
        <v>214</v>
      </c>
      <c r="F99" s="139">
        <v>460000</v>
      </c>
      <c r="G99" s="137" t="s">
        <v>303</v>
      </c>
      <c r="H99" s="37" t="s">
        <v>403</v>
      </c>
      <c r="I99" s="37" t="s">
        <v>455</v>
      </c>
      <c r="J99" s="37">
        <f>IFERROR(VLOOKUP(E99,'IC238-Dau ky'!E:H,4,0),0)</f>
        <v>11</v>
      </c>
      <c r="K99" s="132">
        <f>SUMIFS(NHAP!$H:$H,NHAP!$D:$D,'BANG THAM CHIEU'!E99,NHAP!$K:$K,'BANG THAM CHIEU'!$D$1)</f>
        <v>0</v>
      </c>
      <c r="L99" s="132">
        <f>SUMIFS('IC21'!$H:$H,'IC21'!$G:$G,'BANG THAM CHIEU'!E99,'IC21'!$R:$R,'BANG THAM CHIEU'!$D$1)</f>
        <v>1</v>
      </c>
      <c r="M99" s="133">
        <f t="shared" si="12"/>
        <v>10</v>
      </c>
      <c r="N99" s="134">
        <f>SUMIF('IC238-Cuoi ky'!$E:$E,'BANG THAM CHIEU'!E99,'IC238-Cuoi ky'!$H:$H)</f>
        <v>11</v>
      </c>
      <c r="O99" s="133">
        <f t="shared" si="13"/>
        <v>-1</v>
      </c>
      <c r="P99" s="135">
        <v>5</v>
      </c>
      <c r="Q99" s="135">
        <v>10</v>
      </c>
      <c r="R99" s="550" t="str">
        <f t="shared" si="17"/>
        <v>OK</v>
      </c>
      <c r="S99" s="135" t="s">
        <v>9396</v>
      </c>
      <c r="T99" s="222">
        <f t="shared" si="18"/>
        <v>5</v>
      </c>
      <c r="U99" s="40">
        <v>6</v>
      </c>
      <c r="V99" s="189">
        <f t="shared" si="14"/>
        <v>-4</v>
      </c>
      <c r="X99" s="40" t="str">
        <f t="shared" si="19"/>
        <v>ok</v>
      </c>
      <c r="Y99" s="189">
        <f t="shared" si="15"/>
        <v>4</v>
      </c>
      <c r="Z99" s="40">
        <f>VLOOKUP(E99,'[2]BANG THAM CHIEU'!$E$4:$Q$1080,13,0)</f>
        <v>5</v>
      </c>
      <c r="AA99" s="40">
        <f>VLOOKUP(E99,'[2]BANG THAM CHIEU'!$E$4:$R$1082,14,0)</f>
        <v>10</v>
      </c>
      <c r="AB99" s="40" t="str">
        <f>VLOOKUP(E99,'[2]BANG THAM CHIEU'!$E$4:$S$1081,15,0)</f>
        <v>2 tháng</v>
      </c>
    </row>
    <row r="100" spans="1:165" s="41" customFormat="1" ht="15.75" customHeight="1" x14ac:dyDescent="0.25">
      <c r="A100" s="164">
        <f t="shared" si="16"/>
        <v>97</v>
      </c>
      <c r="B100" s="206" t="s">
        <v>215</v>
      </c>
      <c r="C100" s="196" t="s">
        <v>35</v>
      </c>
      <c r="D100" s="197" t="s">
        <v>1549</v>
      </c>
      <c r="E100" s="206" t="s">
        <v>215</v>
      </c>
      <c r="F100" s="207"/>
      <c r="G100" s="199" t="s">
        <v>303</v>
      </c>
      <c r="H100" s="197" t="s">
        <v>404</v>
      </c>
      <c r="I100" s="197" t="s">
        <v>455</v>
      </c>
      <c r="J100" s="197">
        <f>IFERROR(VLOOKUP(E100,'IC238-Dau ky'!E:H,4,0),0)</f>
        <v>0</v>
      </c>
      <c r="K100" s="200">
        <f>SUMIFS(NHAP!$H:$H,NHAP!$D:$D,'BANG THAM CHIEU'!E100,NHAP!$K:$K,'BANG THAM CHIEU'!$D$1)</f>
        <v>0</v>
      </c>
      <c r="L100" s="200">
        <f>SUMIFS('IC21'!$H:$H,'IC21'!$G:$G,'BANG THAM CHIEU'!E100,'IC21'!$R:$R,'BANG THAM CHIEU'!$D$1)</f>
        <v>0</v>
      </c>
      <c r="M100" s="168">
        <f t="shared" si="12"/>
        <v>0</v>
      </c>
      <c r="N100" s="167">
        <f>SUMIF('IC238-Cuoi ky'!$E:$E,'BANG THAM CHIEU'!E100,'IC238-Cuoi ky'!$H:$H)</f>
        <v>0</v>
      </c>
      <c r="O100" s="168">
        <f t="shared" si="13"/>
        <v>0</v>
      </c>
      <c r="P100" s="169">
        <v>0</v>
      </c>
      <c r="Q100" s="169">
        <v>0</v>
      </c>
      <c r="R100" s="550" t="str">
        <f t="shared" si="17"/>
        <v>OK</v>
      </c>
      <c r="S100" s="169">
        <v>0</v>
      </c>
      <c r="T100" s="222">
        <f t="shared" si="18"/>
        <v>0</v>
      </c>
      <c r="U100" s="40">
        <v>0</v>
      </c>
      <c r="V100" s="189">
        <f t="shared" si="14"/>
        <v>0</v>
      </c>
      <c r="W100" s="40"/>
      <c r="X100" s="40" t="str">
        <f t="shared" si="19"/>
        <v>ok</v>
      </c>
      <c r="Y100" s="189">
        <f t="shared" si="15"/>
        <v>0</v>
      </c>
      <c r="Z100" s="40">
        <f>VLOOKUP(E100,'[2]BANG THAM CHIEU'!$E$4:$Q$1080,13,0)</f>
        <v>0</v>
      </c>
      <c r="AA100" s="40">
        <f>VLOOKUP(E100,'[2]BANG THAM CHIEU'!$E$4:$R$1082,14,0)</f>
        <v>0</v>
      </c>
      <c r="AB100" s="40">
        <f>VLOOKUP(E100,'[2]BANG THAM CHIEU'!$E$4:$S$1081,15,0)</f>
        <v>0</v>
      </c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</row>
    <row r="101" spans="1:165" s="41" customFormat="1" ht="15.75" customHeight="1" x14ac:dyDescent="0.25">
      <c r="A101" s="164">
        <f t="shared" si="16"/>
        <v>98</v>
      </c>
      <c r="B101" s="208" t="s">
        <v>217</v>
      </c>
      <c r="C101" s="196" t="s">
        <v>1447</v>
      </c>
      <c r="D101" s="165" t="s">
        <v>99</v>
      </c>
      <c r="E101" s="208" t="s">
        <v>217</v>
      </c>
      <c r="F101" s="207">
        <v>75000</v>
      </c>
      <c r="G101" s="199" t="s">
        <v>303</v>
      </c>
      <c r="H101" s="197" t="s">
        <v>406</v>
      </c>
      <c r="I101" s="197" t="s">
        <v>455</v>
      </c>
      <c r="J101" s="197">
        <f>IFERROR(VLOOKUP(E101,'IC238-Dau ky'!E:H,4,0),0)</f>
        <v>0</v>
      </c>
      <c r="K101" s="200">
        <f>SUMIFS(NHAP!$H:$H,NHAP!$D:$D,'BANG THAM CHIEU'!E101,NHAP!$K:$K,'BANG THAM CHIEU'!$D$1)</f>
        <v>0</v>
      </c>
      <c r="L101" s="200">
        <f>SUMIFS('IC21'!$H:$H,'IC21'!$G:$G,'BANG THAM CHIEU'!E101,'IC21'!$R:$R,'BANG THAM CHIEU'!$D$1)</f>
        <v>0</v>
      </c>
      <c r="M101" s="168">
        <f t="shared" si="12"/>
        <v>0</v>
      </c>
      <c r="N101" s="167">
        <f>SUMIF('IC238-Cuoi ky'!$E:$E,'BANG THAM CHIEU'!E101,'IC238-Cuoi ky'!$H:$H)</f>
        <v>0</v>
      </c>
      <c r="O101" s="168">
        <f t="shared" si="13"/>
        <v>0</v>
      </c>
      <c r="P101" s="169">
        <v>0</v>
      </c>
      <c r="Q101" s="169">
        <v>0</v>
      </c>
      <c r="R101" s="550" t="str">
        <f t="shared" si="17"/>
        <v>OK</v>
      </c>
      <c r="S101" s="169">
        <v>0</v>
      </c>
      <c r="T101" s="222">
        <f t="shared" si="18"/>
        <v>0</v>
      </c>
      <c r="U101" s="40">
        <v>0</v>
      </c>
      <c r="V101" s="189">
        <f t="shared" si="14"/>
        <v>0</v>
      </c>
      <c r="W101" s="40"/>
      <c r="X101" s="40" t="str">
        <f t="shared" si="19"/>
        <v>ok</v>
      </c>
      <c r="Y101" s="189">
        <f t="shared" si="15"/>
        <v>0</v>
      </c>
      <c r="Z101" s="40">
        <f>VLOOKUP(E101,'[2]BANG THAM CHIEU'!$E$4:$Q$1080,13,0)</f>
        <v>0</v>
      </c>
      <c r="AA101" s="40">
        <f>VLOOKUP(E101,'[2]BANG THAM CHIEU'!$E$4:$R$1082,14,0)</f>
        <v>0</v>
      </c>
      <c r="AB101" s="40">
        <f>VLOOKUP(E101,'[2]BANG THAM CHIEU'!$E$4:$S$1081,15,0)</f>
        <v>0</v>
      </c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</row>
    <row r="102" spans="1:165" s="41" customFormat="1" ht="15.75" customHeight="1" x14ac:dyDescent="0.25">
      <c r="A102" s="164">
        <f t="shared" si="16"/>
        <v>99</v>
      </c>
      <c r="B102" s="206" t="s">
        <v>218</v>
      </c>
      <c r="C102" s="196" t="s">
        <v>6150</v>
      </c>
      <c r="D102" s="197" t="s">
        <v>1597</v>
      </c>
      <c r="E102" s="206" t="s">
        <v>218</v>
      </c>
      <c r="F102" s="207"/>
      <c r="G102" s="199" t="s">
        <v>303</v>
      </c>
      <c r="H102" s="197" t="s">
        <v>407</v>
      </c>
      <c r="I102" s="197" t="s">
        <v>455</v>
      </c>
      <c r="J102" s="197">
        <f>IFERROR(VLOOKUP(E102,'IC238-Dau ky'!E:H,4,0),0)</f>
        <v>0</v>
      </c>
      <c r="K102" s="200">
        <f>SUMIFS(NHAP!$H:$H,NHAP!$D:$D,'BANG THAM CHIEU'!E102,NHAP!$K:$K,'BANG THAM CHIEU'!$D$1)</f>
        <v>0</v>
      </c>
      <c r="L102" s="200">
        <f>SUMIFS('IC21'!$H:$H,'IC21'!$G:$G,'BANG THAM CHIEU'!E102,'IC21'!$R:$R,'BANG THAM CHIEU'!$D$1)</f>
        <v>0</v>
      </c>
      <c r="M102" s="168">
        <f t="shared" si="12"/>
        <v>0</v>
      </c>
      <c r="N102" s="167">
        <f>SUMIF('IC238-Cuoi ky'!$E:$E,'BANG THAM CHIEU'!E102,'IC238-Cuoi ky'!$H:$H)</f>
        <v>0</v>
      </c>
      <c r="O102" s="168">
        <f t="shared" si="13"/>
        <v>0</v>
      </c>
      <c r="P102" s="169">
        <v>0</v>
      </c>
      <c r="Q102" s="169">
        <v>0</v>
      </c>
      <c r="R102" s="550" t="str">
        <f t="shared" si="17"/>
        <v>OK</v>
      </c>
      <c r="S102" s="169">
        <v>0</v>
      </c>
      <c r="T102" s="222">
        <f t="shared" si="18"/>
        <v>0</v>
      </c>
      <c r="U102" s="40">
        <v>0</v>
      </c>
      <c r="V102" s="189">
        <f t="shared" si="14"/>
        <v>0</v>
      </c>
      <c r="W102" s="40"/>
      <c r="X102" s="40" t="str">
        <f t="shared" si="19"/>
        <v>ok</v>
      </c>
      <c r="Y102" s="189">
        <f t="shared" si="15"/>
        <v>0</v>
      </c>
      <c r="Z102" s="40">
        <f>VLOOKUP(E102,'[2]BANG THAM CHIEU'!$E$4:$Q$1080,13,0)</f>
        <v>0</v>
      </c>
      <c r="AA102" s="40">
        <f>VLOOKUP(E102,'[2]BANG THAM CHIEU'!$E$4:$R$1082,14,0)</f>
        <v>0</v>
      </c>
      <c r="AB102" s="40">
        <f>VLOOKUP(E102,'[2]BANG THAM CHIEU'!$E$4:$S$1081,15,0)</f>
        <v>0</v>
      </c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</row>
    <row r="103" spans="1:165" ht="15.75" customHeight="1" x14ac:dyDescent="0.25">
      <c r="A103" s="128">
        <f t="shared" si="16"/>
        <v>100</v>
      </c>
      <c r="B103" s="162" t="s">
        <v>219</v>
      </c>
      <c r="C103" s="11" t="s">
        <v>38</v>
      </c>
      <c r="D103" s="42" t="s">
        <v>1548</v>
      </c>
      <c r="E103" s="162" t="s">
        <v>219</v>
      </c>
      <c r="F103" s="139">
        <v>80000</v>
      </c>
      <c r="G103" s="137" t="s">
        <v>303</v>
      </c>
      <c r="H103" s="37" t="s">
        <v>408</v>
      </c>
      <c r="I103" s="37" t="s">
        <v>455</v>
      </c>
      <c r="J103" s="37">
        <f>IFERROR(VLOOKUP(E103,'IC238-Dau ky'!E:H,4,0),0)</f>
        <v>9</v>
      </c>
      <c r="K103" s="132">
        <f>SUMIFS(NHAP!$H:$H,NHAP!$D:$D,'BANG THAM CHIEU'!E103,NHAP!$K:$K,'BANG THAM CHIEU'!$D$1)</f>
        <v>0</v>
      </c>
      <c r="L103" s="132">
        <f>SUMIFS('IC21'!$H:$H,'IC21'!$G:$G,'BANG THAM CHIEU'!E103,'IC21'!$R:$R,'BANG THAM CHIEU'!$D$1)</f>
        <v>0</v>
      </c>
      <c r="M103" s="133">
        <f t="shared" si="12"/>
        <v>9</v>
      </c>
      <c r="N103" s="134">
        <f>SUMIF('IC238-Cuoi ky'!$E:$E,'BANG THAM CHIEU'!E103,'IC238-Cuoi ky'!$H:$H)</f>
        <v>9</v>
      </c>
      <c r="O103" s="133">
        <f t="shared" si="13"/>
        <v>0</v>
      </c>
      <c r="P103" s="135">
        <v>5</v>
      </c>
      <c r="Q103" s="135">
        <v>10</v>
      </c>
      <c r="R103" s="550" t="str">
        <f t="shared" si="17"/>
        <v>OK</v>
      </c>
      <c r="S103" s="135" t="s">
        <v>9395</v>
      </c>
      <c r="T103" s="222">
        <f t="shared" si="18"/>
        <v>4</v>
      </c>
      <c r="U103" s="40">
        <v>9</v>
      </c>
      <c r="V103" s="189">
        <f t="shared" si="14"/>
        <v>0</v>
      </c>
      <c r="X103" s="40" t="str">
        <f t="shared" si="19"/>
        <v>ok</v>
      </c>
      <c r="Y103" s="189">
        <f t="shared" si="15"/>
        <v>0</v>
      </c>
      <c r="Z103" s="40">
        <f>VLOOKUP(E103,'[2]BANG THAM CHIEU'!$E$4:$Q$1080,13,0)</f>
        <v>5</v>
      </c>
      <c r="AA103" s="40">
        <f>VLOOKUP(E103,'[2]BANG THAM CHIEU'!$E$4:$R$1082,14,0)</f>
        <v>10</v>
      </c>
      <c r="AB103" s="40" t="str">
        <f>VLOOKUP(E103,'[2]BANG THAM CHIEU'!$E$4:$S$1081,15,0)</f>
        <v>1 năm</v>
      </c>
    </row>
    <row r="104" spans="1:165" s="41" customFormat="1" ht="15.75" customHeight="1" x14ac:dyDescent="0.25">
      <c r="A104" s="164">
        <f t="shared" si="16"/>
        <v>101</v>
      </c>
      <c r="B104" s="208" t="s">
        <v>220</v>
      </c>
      <c r="C104" s="196" t="s">
        <v>1475</v>
      </c>
      <c r="D104" s="165" t="s">
        <v>99</v>
      </c>
      <c r="E104" s="208" t="s">
        <v>220</v>
      </c>
      <c r="F104" s="207"/>
      <c r="G104" s="199" t="s">
        <v>303</v>
      </c>
      <c r="H104" s="197" t="s">
        <v>409</v>
      </c>
      <c r="I104" s="197" t="s">
        <v>455</v>
      </c>
      <c r="J104" s="197">
        <f>IFERROR(VLOOKUP(E104,'IC238-Dau ky'!E:H,4,0),0)</f>
        <v>0</v>
      </c>
      <c r="K104" s="200">
        <f>SUMIFS(NHAP!$H:$H,NHAP!$D:$D,'BANG THAM CHIEU'!E104,NHAP!$K:$K,'BANG THAM CHIEU'!$D$1)</f>
        <v>0</v>
      </c>
      <c r="L104" s="200">
        <f>SUMIFS('IC21'!$H:$H,'IC21'!$G:$G,'BANG THAM CHIEU'!E104,'IC21'!$R:$R,'BANG THAM CHIEU'!$D$1)</f>
        <v>0</v>
      </c>
      <c r="M104" s="168">
        <f t="shared" si="12"/>
        <v>0</v>
      </c>
      <c r="N104" s="167">
        <f>SUMIF('IC238-Cuoi ky'!$E:$E,'BANG THAM CHIEU'!E104,'IC238-Cuoi ky'!$H:$H)</f>
        <v>0</v>
      </c>
      <c r="O104" s="168">
        <f t="shared" si="13"/>
        <v>0</v>
      </c>
      <c r="P104" s="169">
        <v>0</v>
      </c>
      <c r="Q104" s="169">
        <v>0</v>
      </c>
      <c r="R104" s="550" t="str">
        <f t="shared" si="17"/>
        <v>OK</v>
      </c>
      <c r="S104" s="169">
        <v>0</v>
      </c>
      <c r="T104" s="222">
        <f t="shared" si="18"/>
        <v>0</v>
      </c>
      <c r="U104" s="40">
        <v>0</v>
      </c>
      <c r="V104" s="189">
        <f t="shared" si="14"/>
        <v>0</v>
      </c>
      <c r="W104" s="40"/>
      <c r="X104" s="40" t="str">
        <f t="shared" si="19"/>
        <v>ok</v>
      </c>
      <c r="Y104" s="189">
        <f t="shared" si="15"/>
        <v>0</v>
      </c>
      <c r="Z104" s="40">
        <f>VLOOKUP(E104,'[2]BANG THAM CHIEU'!$E$4:$Q$1080,13,0)</f>
        <v>0</v>
      </c>
      <c r="AA104" s="40">
        <f>VLOOKUP(E104,'[2]BANG THAM CHIEU'!$E$4:$R$1082,14,0)</f>
        <v>0</v>
      </c>
      <c r="AB104" s="40">
        <f>VLOOKUP(E104,'[2]BANG THAM CHIEU'!$E$4:$S$1081,15,0)</f>
        <v>0</v>
      </c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</row>
    <row r="105" spans="1:165" ht="16.5" customHeight="1" x14ac:dyDescent="0.25">
      <c r="A105" s="128">
        <f t="shared" si="16"/>
        <v>102</v>
      </c>
      <c r="B105" s="162" t="s">
        <v>221</v>
      </c>
      <c r="C105" s="11" t="s">
        <v>10717</v>
      </c>
      <c r="D105" s="42" t="s">
        <v>99</v>
      </c>
      <c r="E105" s="162" t="s">
        <v>221</v>
      </c>
      <c r="F105" s="139">
        <v>158000</v>
      </c>
      <c r="G105" s="137" t="s">
        <v>303</v>
      </c>
      <c r="H105" s="37" t="s">
        <v>410</v>
      </c>
      <c r="I105" s="37" t="s">
        <v>455</v>
      </c>
      <c r="J105" s="37">
        <f>IFERROR(VLOOKUP(E105,'IC238-Dau ky'!E:H,4,0),0)</f>
        <v>28</v>
      </c>
      <c r="K105" s="132">
        <f>SUMIFS(NHAP!$H:$H,NHAP!$D:$D,'BANG THAM CHIEU'!E105,NHAP!$K:$K,'BANG THAM CHIEU'!$D$1)</f>
        <v>0</v>
      </c>
      <c r="L105" s="132">
        <f>SUMIFS('IC21'!$H:$H,'IC21'!$G:$G,'BANG THAM CHIEU'!E105,'IC21'!$R:$R,'BANG THAM CHIEU'!$D$1)</f>
        <v>0</v>
      </c>
      <c r="M105" s="133">
        <f t="shared" si="12"/>
        <v>28</v>
      </c>
      <c r="N105" s="134">
        <f>SUMIF('IC238-Cuoi ky'!$E:$E,'BANG THAM CHIEU'!E105,'IC238-Cuoi ky'!$H:$H)</f>
        <v>28</v>
      </c>
      <c r="O105" s="133">
        <f t="shared" si="13"/>
        <v>0</v>
      </c>
      <c r="P105" s="135">
        <v>10</v>
      </c>
      <c r="Q105" s="135">
        <v>20</v>
      </c>
      <c r="R105" s="550" t="str">
        <f t="shared" si="17"/>
        <v>OK</v>
      </c>
      <c r="S105" s="135" t="s">
        <v>9396</v>
      </c>
      <c r="T105" s="222">
        <f t="shared" si="18"/>
        <v>18</v>
      </c>
      <c r="U105" s="40">
        <v>20</v>
      </c>
      <c r="V105" s="189">
        <f t="shared" si="14"/>
        <v>-8</v>
      </c>
      <c r="X105" s="40" t="str">
        <f t="shared" si="19"/>
        <v>ok</v>
      </c>
      <c r="Y105" s="189">
        <f t="shared" si="15"/>
        <v>8</v>
      </c>
      <c r="Z105" s="40">
        <f>VLOOKUP(E105,'[2]BANG THAM CHIEU'!$E$4:$Q$1080,13,0)</f>
        <v>10</v>
      </c>
      <c r="AA105" s="40">
        <f>VLOOKUP(E105,'[2]BANG THAM CHIEU'!$E$4:$R$1082,14,0)</f>
        <v>20</v>
      </c>
      <c r="AB105" s="40" t="str">
        <f>VLOOKUP(E105,'[2]BANG THAM CHIEU'!$E$4:$S$1081,15,0)</f>
        <v>2 tháng</v>
      </c>
    </row>
    <row r="106" spans="1:165" s="301" customFormat="1" ht="45" customHeight="1" x14ac:dyDescent="0.25">
      <c r="A106" s="274">
        <f t="shared" si="16"/>
        <v>103</v>
      </c>
      <c r="B106" s="346" t="s">
        <v>222</v>
      </c>
      <c r="C106" s="151" t="s">
        <v>4548</v>
      </c>
      <c r="D106" s="149" t="s">
        <v>99</v>
      </c>
      <c r="E106" s="346" t="s">
        <v>222</v>
      </c>
      <c r="F106" s="297">
        <v>59000</v>
      </c>
      <c r="G106" s="140" t="s">
        <v>303</v>
      </c>
      <c r="H106" s="42" t="s">
        <v>411</v>
      </c>
      <c r="I106" s="42" t="s">
        <v>455</v>
      </c>
      <c r="J106" s="37">
        <f>IFERROR(VLOOKUP(E106,'IC238-Dau ky'!E:H,4,0),0)</f>
        <v>0</v>
      </c>
      <c r="K106" s="298">
        <f>SUMIFS(NHAP!$H:$H,NHAP!$D:$D,'BANG THAM CHIEU'!E106,NHAP!$K:$K,'BANG THAM CHIEU'!$D$1)</f>
        <v>0</v>
      </c>
      <c r="L106" s="298">
        <f>SUMIFS('IC21'!$H:$H,'IC21'!$G:$G,'BANG THAM CHIEU'!E106,'IC21'!$R:$R,'BANG THAM CHIEU'!$D$1)</f>
        <v>0</v>
      </c>
      <c r="M106" s="299">
        <f t="shared" si="12"/>
        <v>0</v>
      </c>
      <c r="N106" s="134">
        <f>SUMIF('IC238-Cuoi ky'!$E:$E,'BANG THAM CHIEU'!E106,'IC238-Cuoi ky'!$H:$H)</f>
        <v>0</v>
      </c>
      <c r="O106" s="299">
        <f t="shared" si="13"/>
        <v>0</v>
      </c>
      <c r="P106" s="300">
        <v>0</v>
      </c>
      <c r="Q106" s="300">
        <v>0</v>
      </c>
      <c r="R106" s="550" t="str">
        <f t="shared" si="17"/>
        <v>OK</v>
      </c>
      <c r="S106" s="300">
        <v>0</v>
      </c>
      <c r="T106" s="222">
        <f t="shared" si="18"/>
        <v>0</v>
      </c>
      <c r="U106" s="301">
        <v>0</v>
      </c>
      <c r="V106" s="189">
        <f t="shared" si="14"/>
        <v>0</v>
      </c>
      <c r="X106" s="40" t="str">
        <f t="shared" si="19"/>
        <v>ok</v>
      </c>
      <c r="Y106" s="189">
        <f t="shared" si="15"/>
        <v>0</v>
      </c>
      <c r="Z106" s="40">
        <f>VLOOKUP(E106,'[2]BANG THAM CHIEU'!$E$4:$Q$1080,13,0)</f>
        <v>0</v>
      </c>
      <c r="AA106" s="40">
        <f>VLOOKUP(E106,'[2]BANG THAM CHIEU'!$E$4:$R$1082,14,0)</f>
        <v>0</v>
      </c>
      <c r="AB106" s="40">
        <f>VLOOKUP(E106,'[2]BANG THAM CHIEU'!$E$4:$S$1081,15,0)</f>
        <v>0</v>
      </c>
    </row>
    <row r="107" spans="1:165" ht="15.75" customHeight="1" x14ac:dyDescent="0.25">
      <c r="A107" s="128">
        <f t="shared" si="16"/>
        <v>104</v>
      </c>
      <c r="B107" s="162" t="s">
        <v>224</v>
      </c>
      <c r="C107" s="11" t="s">
        <v>1635</v>
      </c>
      <c r="D107" s="42" t="s">
        <v>99</v>
      </c>
      <c r="E107" s="162" t="s">
        <v>224</v>
      </c>
      <c r="F107" s="139"/>
      <c r="G107" s="137" t="s">
        <v>303</v>
      </c>
      <c r="H107" s="37" t="s">
        <v>413</v>
      </c>
      <c r="I107" s="37" t="s">
        <v>455</v>
      </c>
      <c r="J107" s="37">
        <f>IFERROR(VLOOKUP(E107,'IC238-Dau ky'!E:H,4,0),0)</f>
        <v>0</v>
      </c>
      <c r="K107" s="132">
        <f>SUMIFS(NHAP!$H:$H,NHAP!$D:$D,'BANG THAM CHIEU'!E107,NHAP!$K:$K,'BANG THAM CHIEU'!$D$1)</f>
        <v>0</v>
      </c>
      <c r="L107" s="132">
        <f>SUMIFS('IC21'!$H:$H,'IC21'!$G:$G,'BANG THAM CHIEU'!E107,'IC21'!$R:$R,'BANG THAM CHIEU'!$D$1)</f>
        <v>0</v>
      </c>
      <c r="M107" s="133">
        <f t="shared" si="12"/>
        <v>0</v>
      </c>
      <c r="N107" s="134">
        <f>SUMIF('IC238-Cuoi ky'!$E:$E,'BANG THAM CHIEU'!E107,'IC238-Cuoi ky'!$H:$H)</f>
        <v>0</v>
      </c>
      <c r="O107" s="133">
        <f t="shared" si="13"/>
        <v>0</v>
      </c>
      <c r="P107" s="135">
        <v>1</v>
      </c>
      <c r="Q107" s="135">
        <v>2</v>
      </c>
      <c r="R107" s="550" t="str">
        <f t="shared" si="17"/>
        <v>ALERT</v>
      </c>
      <c r="S107" s="135" t="s">
        <v>9397</v>
      </c>
      <c r="T107" s="222">
        <f t="shared" si="18"/>
        <v>-1</v>
      </c>
      <c r="U107" s="40">
        <v>0</v>
      </c>
      <c r="V107" s="189">
        <f t="shared" si="14"/>
        <v>0</v>
      </c>
      <c r="X107" s="40" t="str">
        <f t="shared" si="19"/>
        <v>ok</v>
      </c>
      <c r="Y107" s="189">
        <f t="shared" si="15"/>
        <v>0</v>
      </c>
      <c r="Z107" s="40">
        <f>VLOOKUP(E107,'[2]BANG THAM CHIEU'!$E$4:$Q$1080,13,0)</f>
        <v>1</v>
      </c>
      <c r="AA107" s="40">
        <f>VLOOKUP(E107,'[2]BANG THAM CHIEU'!$E$4:$R$1082,14,0)</f>
        <v>2</v>
      </c>
      <c r="AB107" s="40" t="str">
        <f>VLOOKUP(E107,'[2]BANG THAM CHIEU'!$E$4:$S$1081,15,0)</f>
        <v>đăt dự phòng</v>
      </c>
    </row>
    <row r="108" spans="1:165" ht="15.75" customHeight="1" x14ac:dyDescent="0.25">
      <c r="A108" s="128">
        <f t="shared" si="16"/>
        <v>105</v>
      </c>
      <c r="B108" s="138" t="s">
        <v>225</v>
      </c>
      <c r="C108" s="11" t="s">
        <v>7622</v>
      </c>
      <c r="D108" s="37" t="s">
        <v>1549</v>
      </c>
      <c r="E108" s="138" t="s">
        <v>225</v>
      </c>
      <c r="F108" s="139">
        <v>1750000</v>
      </c>
      <c r="G108" s="137" t="s">
        <v>303</v>
      </c>
      <c r="H108" s="37" t="s">
        <v>414</v>
      </c>
      <c r="I108" s="37" t="s">
        <v>455</v>
      </c>
      <c r="J108" s="37">
        <f>IFERROR(VLOOKUP(E108,'IC238-Dau ky'!E:H,4,0),0)</f>
        <v>0</v>
      </c>
      <c r="K108" s="132">
        <f>SUMIFS(NHAP!$H:$H,NHAP!$D:$D,'BANG THAM CHIEU'!E108,NHAP!$K:$K,'BANG THAM CHIEU'!$D$1)</f>
        <v>0</v>
      </c>
      <c r="L108" s="132">
        <f>SUMIFS('IC21'!$H:$H,'IC21'!$G:$G,'BANG THAM CHIEU'!E108,'IC21'!$R:$R,'BANG THAM CHIEU'!$D$1)</f>
        <v>0</v>
      </c>
      <c r="M108" s="133">
        <f t="shared" si="12"/>
        <v>0</v>
      </c>
      <c r="N108" s="134">
        <f>SUMIF('IC238-Cuoi ky'!$E:$E,'BANG THAM CHIEU'!E108,'IC238-Cuoi ky'!$H:$H)</f>
        <v>0</v>
      </c>
      <c r="O108" s="133">
        <f t="shared" si="13"/>
        <v>0</v>
      </c>
      <c r="P108" s="135">
        <v>1</v>
      </c>
      <c r="Q108" s="135">
        <v>2</v>
      </c>
      <c r="R108" s="550" t="str">
        <f t="shared" si="17"/>
        <v>ALERT</v>
      </c>
      <c r="S108" s="135" t="s">
        <v>9395</v>
      </c>
      <c r="T108" s="222">
        <f t="shared" si="18"/>
        <v>-1</v>
      </c>
      <c r="U108" s="40">
        <v>0</v>
      </c>
      <c r="V108" s="189">
        <f t="shared" si="14"/>
        <v>0</v>
      </c>
      <c r="X108" s="40" t="str">
        <f t="shared" si="19"/>
        <v>ok</v>
      </c>
      <c r="Y108" s="189">
        <f t="shared" si="15"/>
        <v>0</v>
      </c>
      <c r="Z108" s="40">
        <f>VLOOKUP(E108,'[2]BANG THAM CHIEU'!$E$4:$Q$1080,13,0)</f>
        <v>1</v>
      </c>
      <c r="AA108" s="40">
        <f>VLOOKUP(E108,'[2]BANG THAM CHIEU'!$E$4:$R$1082,14,0)</f>
        <v>2</v>
      </c>
      <c r="AB108" s="40" t="str">
        <f>VLOOKUP(E108,'[2]BANG THAM CHIEU'!$E$4:$S$1081,15,0)</f>
        <v>1 năm</v>
      </c>
    </row>
    <row r="109" spans="1:165" ht="15.75" customHeight="1" x14ac:dyDescent="0.25">
      <c r="A109" s="128">
        <f t="shared" si="16"/>
        <v>106</v>
      </c>
      <c r="B109" s="138" t="s">
        <v>226</v>
      </c>
      <c r="C109" s="171" t="s">
        <v>7623</v>
      </c>
      <c r="D109" s="37" t="s">
        <v>77</v>
      </c>
      <c r="E109" s="138" t="s">
        <v>226</v>
      </c>
      <c r="F109" s="139">
        <v>1600000</v>
      </c>
      <c r="G109" s="137" t="s">
        <v>303</v>
      </c>
      <c r="H109" s="37" t="s">
        <v>415</v>
      </c>
      <c r="I109" s="37" t="s">
        <v>455</v>
      </c>
      <c r="J109" s="37">
        <f>IFERROR(VLOOKUP(E109,'IC238-Dau ky'!E:H,4,0),0)</f>
        <v>5</v>
      </c>
      <c r="K109" s="132">
        <f>SUMIFS(NHAP!$H:$H,NHAP!$D:$D,'BANG THAM CHIEU'!E109,NHAP!$K:$K,'BANG THAM CHIEU'!$D$1)</f>
        <v>0</v>
      </c>
      <c r="L109" s="132">
        <f>SUMIFS('IC21'!$H:$H,'IC21'!$G:$G,'BANG THAM CHIEU'!E109,'IC21'!$R:$R,'BANG THAM CHIEU'!$D$1)</f>
        <v>0</v>
      </c>
      <c r="M109" s="133">
        <f t="shared" si="12"/>
        <v>5</v>
      </c>
      <c r="N109" s="134">
        <f>SUMIF('IC238-Cuoi ky'!$E:$E,'BANG THAM CHIEU'!E109,'IC238-Cuoi ky'!$H:$H)</f>
        <v>5</v>
      </c>
      <c r="O109" s="133">
        <f t="shared" si="13"/>
        <v>0</v>
      </c>
      <c r="P109" s="135">
        <v>1</v>
      </c>
      <c r="Q109" s="135">
        <v>2</v>
      </c>
      <c r="R109" s="550" t="str">
        <f t="shared" si="17"/>
        <v>OK</v>
      </c>
      <c r="S109" s="135" t="s">
        <v>9395</v>
      </c>
      <c r="T109" s="222">
        <f t="shared" si="18"/>
        <v>4</v>
      </c>
      <c r="U109" s="40">
        <v>6</v>
      </c>
      <c r="V109" s="189">
        <f t="shared" si="14"/>
        <v>1</v>
      </c>
      <c r="X109" s="40" t="str">
        <f t="shared" si="19"/>
        <v>ok</v>
      </c>
      <c r="Y109" s="189">
        <f t="shared" si="15"/>
        <v>-1</v>
      </c>
      <c r="Z109" s="40">
        <f>VLOOKUP(E109,'[2]BANG THAM CHIEU'!$E$4:$Q$1080,13,0)</f>
        <v>1</v>
      </c>
      <c r="AA109" s="40">
        <f>VLOOKUP(E109,'[2]BANG THAM CHIEU'!$E$4:$R$1082,14,0)</f>
        <v>2</v>
      </c>
      <c r="AB109" s="40" t="str">
        <f>VLOOKUP(E109,'[2]BANG THAM CHIEU'!$E$4:$S$1081,15,0)</f>
        <v>1 năm</v>
      </c>
    </row>
    <row r="110" spans="1:165" s="41" customFormat="1" ht="15.75" customHeight="1" x14ac:dyDescent="0.25">
      <c r="A110" s="164">
        <f t="shared" si="16"/>
        <v>107</v>
      </c>
      <c r="B110" s="206" t="s">
        <v>227</v>
      </c>
      <c r="C110" s="196" t="s">
        <v>2500</v>
      </c>
      <c r="D110" s="197" t="s">
        <v>1541</v>
      </c>
      <c r="E110" s="206" t="s">
        <v>227</v>
      </c>
      <c r="F110" s="207">
        <v>33000</v>
      </c>
      <c r="G110" s="199" t="s">
        <v>303</v>
      </c>
      <c r="H110" s="197" t="s">
        <v>416</v>
      </c>
      <c r="I110" s="197" t="s">
        <v>455</v>
      </c>
      <c r="J110" s="197">
        <f>IFERROR(VLOOKUP(E110,'IC238-Dau ky'!E:H,4,0),0)</f>
        <v>0</v>
      </c>
      <c r="K110" s="200">
        <f>SUMIFS(NHAP!$H:$H,NHAP!$D:$D,'BANG THAM CHIEU'!E110,NHAP!$K:$K,'BANG THAM CHIEU'!$D$1)</f>
        <v>0</v>
      </c>
      <c r="L110" s="200">
        <f>SUMIFS('IC21'!$H:$H,'IC21'!$G:$G,'BANG THAM CHIEU'!E110,'IC21'!$R:$R,'BANG THAM CHIEU'!$D$1)</f>
        <v>0</v>
      </c>
      <c r="M110" s="168">
        <f t="shared" si="12"/>
        <v>0</v>
      </c>
      <c r="N110" s="167">
        <f>SUMIF('IC238-Cuoi ky'!$E:$E,'BANG THAM CHIEU'!E110,'IC238-Cuoi ky'!$H:$H)</f>
        <v>0</v>
      </c>
      <c r="O110" s="168">
        <f t="shared" si="13"/>
        <v>0</v>
      </c>
      <c r="P110" s="169">
        <v>0</v>
      </c>
      <c r="Q110" s="169">
        <v>0</v>
      </c>
      <c r="R110" s="550" t="str">
        <f t="shared" si="17"/>
        <v>OK</v>
      </c>
      <c r="S110" s="169">
        <v>0</v>
      </c>
      <c r="T110" s="222">
        <f t="shared" si="18"/>
        <v>0</v>
      </c>
      <c r="U110" s="40">
        <v>0</v>
      </c>
      <c r="V110" s="189">
        <f t="shared" si="14"/>
        <v>0</v>
      </c>
      <c r="W110" s="40"/>
      <c r="X110" s="40" t="str">
        <f t="shared" si="19"/>
        <v>ok</v>
      </c>
      <c r="Y110" s="189">
        <f t="shared" si="15"/>
        <v>0</v>
      </c>
      <c r="Z110" s="40">
        <f>VLOOKUP(E110,'[2]BANG THAM CHIEU'!$E$4:$Q$1080,13,0)</f>
        <v>0</v>
      </c>
      <c r="AA110" s="40">
        <f>VLOOKUP(E110,'[2]BANG THAM CHIEU'!$E$4:$R$1082,14,0)</f>
        <v>0</v>
      </c>
      <c r="AB110" s="40">
        <f>VLOOKUP(E110,'[2]BANG THAM CHIEU'!$E$4:$S$1081,15,0)</f>
        <v>0</v>
      </c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</row>
    <row r="111" spans="1:165" s="41" customFormat="1" ht="15.75" customHeight="1" x14ac:dyDescent="0.25">
      <c r="A111" s="164">
        <f t="shared" si="16"/>
        <v>108</v>
      </c>
      <c r="B111" s="208" t="s">
        <v>228</v>
      </c>
      <c r="C111" s="196" t="s">
        <v>46</v>
      </c>
      <c r="D111" s="165" t="s">
        <v>1570</v>
      </c>
      <c r="E111" s="208" t="s">
        <v>228</v>
      </c>
      <c r="F111" s="207"/>
      <c r="G111" s="199" t="s">
        <v>303</v>
      </c>
      <c r="H111" s="197" t="s">
        <v>417</v>
      </c>
      <c r="I111" s="197" t="s">
        <v>455</v>
      </c>
      <c r="J111" s="197">
        <f>IFERROR(VLOOKUP(E111,'IC238-Dau ky'!E:H,4,0),0)</f>
        <v>0</v>
      </c>
      <c r="K111" s="200">
        <f>SUMIFS(NHAP!$H:$H,NHAP!$D:$D,'BANG THAM CHIEU'!E111,NHAP!$K:$K,'BANG THAM CHIEU'!$D$1)</f>
        <v>0</v>
      </c>
      <c r="L111" s="200">
        <f>SUMIFS('IC21'!$H:$H,'IC21'!$G:$G,'BANG THAM CHIEU'!E111,'IC21'!$R:$R,'BANG THAM CHIEU'!$D$1)</f>
        <v>0</v>
      </c>
      <c r="M111" s="168">
        <f t="shared" si="12"/>
        <v>0</v>
      </c>
      <c r="N111" s="167">
        <f>SUMIF('IC238-Cuoi ky'!$E:$E,'BANG THAM CHIEU'!E111,'IC238-Cuoi ky'!$H:$H)</f>
        <v>0</v>
      </c>
      <c r="O111" s="168">
        <f t="shared" si="13"/>
        <v>0</v>
      </c>
      <c r="P111" s="169">
        <v>0</v>
      </c>
      <c r="Q111" s="169">
        <v>0</v>
      </c>
      <c r="R111" s="550" t="str">
        <f t="shared" si="17"/>
        <v>OK</v>
      </c>
      <c r="S111" s="169">
        <v>0</v>
      </c>
      <c r="T111" s="222">
        <f t="shared" si="18"/>
        <v>0</v>
      </c>
      <c r="U111" s="40">
        <v>0</v>
      </c>
      <c r="V111" s="189">
        <f t="shared" si="14"/>
        <v>0</v>
      </c>
      <c r="W111" s="40"/>
      <c r="X111" s="40" t="str">
        <f t="shared" si="19"/>
        <v>ok</v>
      </c>
      <c r="Y111" s="189">
        <f t="shared" si="15"/>
        <v>0</v>
      </c>
      <c r="Z111" s="40">
        <f>VLOOKUP(E111,'[2]BANG THAM CHIEU'!$E$4:$Q$1080,13,0)</f>
        <v>0</v>
      </c>
      <c r="AA111" s="40">
        <f>VLOOKUP(E111,'[2]BANG THAM CHIEU'!$E$4:$R$1082,14,0)</f>
        <v>0</v>
      </c>
      <c r="AB111" s="40">
        <f>VLOOKUP(E111,'[2]BANG THAM CHIEU'!$E$4:$S$1081,15,0)</f>
        <v>0</v>
      </c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</row>
    <row r="112" spans="1:165" ht="30" customHeight="1" x14ac:dyDescent="0.25">
      <c r="A112" s="128">
        <f t="shared" si="16"/>
        <v>109</v>
      </c>
      <c r="B112" s="347" t="s">
        <v>229</v>
      </c>
      <c r="C112" s="151" t="s">
        <v>6292</v>
      </c>
      <c r="D112" s="131" t="s">
        <v>1547</v>
      </c>
      <c r="E112" s="347" t="s">
        <v>229</v>
      </c>
      <c r="F112" s="286">
        <v>2400200</v>
      </c>
      <c r="G112" s="137" t="s">
        <v>303</v>
      </c>
      <c r="H112" s="37" t="s">
        <v>418</v>
      </c>
      <c r="I112" s="37" t="s">
        <v>455</v>
      </c>
      <c r="J112" s="37">
        <f>IFERROR(VLOOKUP(E112,'IC238-Dau ky'!E:H,4,0),0)</f>
        <v>1</v>
      </c>
      <c r="K112" s="132">
        <f>SUMIFS(NHAP!$H:$H,NHAP!$D:$D,'BANG THAM CHIEU'!E112,NHAP!$K:$K,'BANG THAM CHIEU'!$D$1)</f>
        <v>0</v>
      </c>
      <c r="L112" s="132">
        <f>SUMIFS('IC21'!$H:$H,'IC21'!$G:$G,'BANG THAM CHIEU'!E112,'IC21'!$R:$R,'BANG THAM CHIEU'!$D$1)</f>
        <v>0</v>
      </c>
      <c r="M112" s="133">
        <f t="shared" si="12"/>
        <v>1</v>
      </c>
      <c r="N112" s="134">
        <f>SUMIF('IC238-Cuoi ky'!$E:$E,'BANG THAM CHIEU'!E112,'IC238-Cuoi ky'!$H:$H)</f>
        <v>1</v>
      </c>
      <c r="O112" s="133">
        <f t="shared" si="13"/>
        <v>0</v>
      </c>
      <c r="P112" s="135">
        <v>5</v>
      </c>
      <c r="Q112" s="135">
        <v>10</v>
      </c>
      <c r="R112" s="550" t="str">
        <f t="shared" si="17"/>
        <v>ALERT</v>
      </c>
      <c r="S112" s="135" t="s">
        <v>9395</v>
      </c>
      <c r="T112" s="222">
        <f t="shared" si="18"/>
        <v>-4</v>
      </c>
      <c r="U112" s="40">
        <v>2</v>
      </c>
      <c r="V112" s="189">
        <f t="shared" si="14"/>
        <v>1</v>
      </c>
      <c r="X112" s="40" t="str">
        <f t="shared" si="19"/>
        <v>ok</v>
      </c>
      <c r="Y112" s="189">
        <f t="shared" si="15"/>
        <v>-1</v>
      </c>
      <c r="Z112" s="40">
        <f>VLOOKUP(E112,'[2]BANG THAM CHIEU'!$E$4:$Q$1080,13,0)</f>
        <v>5</v>
      </c>
      <c r="AA112" s="40">
        <f>VLOOKUP(E112,'[2]BANG THAM CHIEU'!$E$4:$R$1082,14,0)</f>
        <v>10</v>
      </c>
      <c r="AB112" s="40" t="str">
        <f>VLOOKUP(E112,'[2]BANG THAM CHIEU'!$E$4:$S$1081,15,0)</f>
        <v>1 năm</v>
      </c>
    </row>
    <row r="113" spans="1:165" s="41" customFormat="1" ht="15.75" customHeight="1" x14ac:dyDescent="0.25">
      <c r="A113" s="164">
        <f t="shared" si="16"/>
        <v>110</v>
      </c>
      <c r="B113" s="348" t="s">
        <v>834</v>
      </c>
      <c r="C113" s="163" t="s">
        <v>612</v>
      </c>
      <c r="D113" s="165" t="s">
        <v>1599</v>
      </c>
      <c r="E113" s="348" t="s">
        <v>834</v>
      </c>
      <c r="F113" s="198"/>
      <c r="G113" s="199" t="s">
        <v>2465</v>
      </c>
      <c r="H113" s="197" t="s">
        <v>1141</v>
      </c>
      <c r="I113" s="197" t="s">
        <v>448</v>
      </c>
      <c r="J113" s="197">
        <f>IFERROR(VLOOKUP(E113,'IC238-Dau ky'!E:H,4,0),0)</f>
        <v>0</v>
      </c>
      <c r="K113" s="200">
        <f>SUMIFS(NHAP!$H:$H,NHAP!$D:$D,'BANG THAM CHIEU'!E113,NHAP!$K:$K,'BANG THAM CHIEU'!$D$1)</f>
        <v>0</v>
      </c>
      <c r="L113" s="200">
        <f>SUMIFS('IC21'!$H:$H,'IC21'!$G:$G,'BANG THAM CHIEU'!E113,'IC21'!$R:$R,'BANG THAM CHIEU'!$D$1)</f>
        <v>0</v>
      </c>
      <c r="M113" s="168">
        <f t="shared" si="12"/>
        <v>0</v>
      </c>
      <c r="N113" s="167">
        <f>SUMIF('IC238-Cuoi ky'!$E:$E,'BANG THAM CHIEU'!E113,'IC238-Cuoi ky'!$H:$H)</f>
        <v>0</v>
      </c>
      <c r="O113" s="168">
        <f t="shared" si="13"/>
        <v>0</v>
      </c>
      <c r="P113" s="169">
        <v>0</v>
      </c>
      <c r="Q113" s="169">
        <v>0</v>
      </c>
      <c r="R113" s="550" t="str">
        <f t="shared" si="17"/>
        <v>OK</v>
      </c>
      <c r="S113" s="169">
        <v>0</v>
      </c>
      <c r="T113" s="222">
        <f t="shared" si="18"/>
        <v>0</v>
      </c>
      <c r="U113" s="41">
        <v>0</v>
      </c>
      <c r="V113" s="189">
        <f t="shared" si="14"/>
        <v>0</v>
      </c>
      <c r="X113" s="40" t="str">
        <f t="shared" si="19"/>
        <v>ok</v>
      </c>
      <c r="Y113" s="189">
        <f t="shared" si="15"/>
        <v>0</v>
      </c>
      <c r="Z113" s="40">
        <f>VLOOKUP(E113,'[2]BANG THAM CHIEU'!$E$4:$Q$1080,13,0)</f>
        <v>0</v>
      </c>
      <c r="AA113" s="40">
        <f>VLOOKUP(E113,'[2]BANG THAM CHIEU'!$E$4:$R$1082,14,0)</f>
        <v>0</v>
      </c>
      <c r="AB113" s="40">
        <f>VLOOKUP(E113,'[2]BANG THAM CHIEU'!$E$4:$S$1081,15,0)</f>
        <v>0</v>
      </c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</row>
    <row r="114" spans="1:165" ht="15.75" customHeight="1" x14ac:dyDescent="0.25">
      <c r="A114" s="128">
        <f t="shared" si="16"/>
        <v>111</v>
      </c>
      <c r="B114" s="162" t="s">
        <v>231</v>
      </c>
      <c r="C114" s="151" t="s">
        <v>10318</v>
      </c>
      <c r="D114" s="42" t="s">
        <v>1528</v>
      </c>
      <c r="E114" s="162" t="s">
        <v>231</v>
      </c>
      <c r="F114" s="139">
        <v>60000</v>
      </c>
      <c r="G114" s="137" t="s">
        <v>10</v>
      </c>
      <c r="H114" s="37" t="s">
        <v>305</v>
      </c>
      <c r="I114" s="37" t="s">
        <v>455</v>
      </c>
      <c r="J114" s="37">
        <f>IFERROR(VLOOKUP(E114,'IC238-Dau ky'!E:H,4,0),0)</f>
        <v>5</v>
      </c>
      <c r="K114" s="132">
        <f>SUMIFS(NHAP!$H:$H,NHAP!$D:$D,'BANG THAM CHIEU'!E114,NHAP!$K:$K,'BANG THAM CHIEU'!$D$1)</f>
        <v>0</v>
      </c>
      <c r="L114" s="132">
        <f>SUMIFS('IC21'!$H:$H,'IC21'!$G:$G,'BANG THAM CHIEU'!E114,'IC21'!$R:$R,'BANG THAM CHIEU'!$D$1)</f>
        <v>0</v>
      </c>
      <c r="M114" s="133">
        <f t="shared" si="12"/>
        <v>5</v>
      </c>
      <c r="N114" s="134">
        <f>SUMIF('IC238-Cuoi ky'!$E:$E,'BANG THAM CHIEU'!E114,'IC238-Cuoi ky'!$H:$H)</f>
        <v>5</v>
      </c>
      <c r="O114" s="133">
        <f t="shared" si="13"/>
        <v>0</v>
      </c>
      <c r="P114" s="135">
        <v>5</v>
      </c>
      <c r="Q114" s="135">
        <v>10</v>
      </c>
      <c r="R114" s="550" t="str">
        <f t="shared" si="17"/>
        <v>OK</v>
      </c>
      <c r="S114" s="135" t="s">
        <v>9398</v>
      </c>
      <c r="T114" s="222">
        <f t="shared" si="18"/>
        <v>0</v>
      </c>
      <c r="U114" s="40">
        <v>2</v>
      </c>
      <c r="V114" s="189">
        <f t="shared" si="14"/>
        <v>-3</v>
      </c>
      <c r="X114" s="40" t="str">
        <f t="shared" si="19"/>
        <v>ok</v>
      </c>
      <c r="Y114" s="189">
        <f t="shared" si="15"/>
        <v>3</v>
      </c>
      <c r="Z114" s="40">
        <f>VLOOKUP(E114,'[2]BANG THAM CHIEU'!$E$4:$Q$1080,13,0)</f>
        <v>5</v>
      </c>
      <c r="AA114" s="40">
        <f>VLOOKUP(E114,'[2]BANG THAM CHIEU'!$E$4:$R$1082,14,0)</f>
        <v>10</v>
      </c>
      <c r="AB114" s="40" t="str">
        <f>VLOOKUP(E114,'[2]BANG THAM CHIEU'!$E$4:$S$1081,15,0)</f>
        <v>3 tháng</v>
      </c>
    </row>
    <row r="115" spans="1:165" ht="15.75" customHeight="1" x14ac:dyDescent="0.25">
      <c r="A115" s="128">
        <f t="shared" si="16"/>
        <v>112</v>
      </c>
      <c r="B115" s="162" t="s">
        <v>135</v>
      </c>
      <c r="C115" s="31" t="s">
        <v>1614</v>
      </c>
      <c r="D115" s="42" t="s">
        <v>99</v>
      </c>
      <c r="E115" s="162" t="s">
        <v>135</v>
      </c>
      <c r="F115" s="139">
        <v>385000</v>
      </c>
      <c r="G115" s="137" t="s">
        <v>303</v>
      </c>
      <c r="H115" s="37" t="s">
        <v>325</v>
      </c>
      <c r="I115" s="37" t="s">
        <v>452</v>
      </c>
      <c r="J115" s="37">
        <f>IFERROR(VLOOKUP(E115,'IC238-Dau ky'!E:H,4,0),0)</f>
        <v>2</v>
      </c>
      <c r="K115" s="132">
        <f>SUMIFS(NHAP!$H:$H,NHAP!$D:$D,'BANG THAM CHIEU'!E115,NHAP!$K:$K,'BANG THAM CHIEU'!$D$1)</f>
        <v>0</v>
      </c>
      <c r="L115" s="132">
        <f>SUMIFS('IC21'!$H:$H,'IC21'!$G:$G,'BANG THAM CHIEU'!E115,'IC21'!$R:$R,'BANG THAM CHIEU'!$D$1)</f>
        <v>0</v>
      </c>
      <c r="M115" s="133">
        <f t="shared" si="12"/>
        <v>2</v>
      </c>
      <c r="N115" s="134">
        <f>SUMIF('IC238-Cuoi ky'!$E:$E,'BANG THAM CHIEU'!E115,'IC238-Cuoi ky'!$H:$H)</f>
        <v>2</v>
      </c>
      <c r="O115" s="133">
        <f t="shared" si="13"/>
        <v>0</v>
      </c>
      <c r="P115" s="135">
        <v>0</v>
      </c>
      <c r="Q115" s="135">
        <v>0</v>
      </c>
      <c r="R115" s="550" t="str">
        <f t="shared" si="17"/>
        <v>OK</v>
      </c>
      <c r="S115" s="135">
        <v>0</v>
      </c>
      <c r="T115" s="222">
        <f t="shared" si="18"/>
        <v>2</v>
      </c>
      <c r="U115" s="40">
        <v>2</v>
      </c>
      <c r="V115" s="189">
        <f t="shared" si="14"/>
        <v>0</v>
      </c>
      <c r="X115" s="40" t="str">
        <f t="shared" si="19"/>
        <v>ok</v>
      </c>
      <c r="Y115" s="189">
        <f t="shared" si="15"/>
        <v>0</v>
      </c>
      <c r="Z115" s="40">
        <f>VLOOKUP(E115,'[2]BANG THAM CHIEU'!$E$4:$Q$1080,13,0)</f>
        <v>0</v>
      </c>
      <c r="AA115" s="40">
        <f>VLOOKUP(E115,'[2]BANG THAM CHIEU'!$E$4:$R$1082,14,0)</f>
        <v>0</v>
      </c>
      <c r="AB115" s="40">
        <f>VLOOKUP(E115,'[2]BANG THAM CHIEU'!$E$4:$S$1081,15,0)</f>
        <v>0</v>
      </c>
    </row>
    <row r="116" spans="1:165" s="41" customFormat="1" ht="15.75" customHeight="1" x14ac:dyDescent="0.25">
      <c r="A116" s="164">
        <f t="shared" si="16"/>
        <v>113</v>
      </c>
      <c r="B116" s="206" t="s">
        <v>233</v>
      </c>
      <c r="C116" s="196" t="s">
        <v>1385</v>
      </c>
      <c r="D116" s="165" t="s">
        <v>1541</v>
      </c>
      <c r="E116" s="206" t="s">
        <v>233</v>
      </c>
      <c r="F116" s="207">
        <v>450000</v>
      </c>
      <c r="G116" s="199" t="s">
        <v>303</v>
      </c>
      <c r="H116" s="197" t="s">
        <v>421</v>
      </c>
      <c r="I116" s="197" t="s">
        <v>455</v>
      </c>
      <c r="J116" s="197">
        <f>IFERROR(VLOOKUP(E116,'IC238-Dau ky'!E:H,4,0),0)</f>
        <v>0</v>
      </c>
      <c r="K116" s="200">
        <f>SUMIFS(NHAP!$H:$H,NHAP!$D:$D,'BANG THAM CHIEU'!E116,NHAP!$K:$K,'BANG THAM CHIEU'!$D$1)</f>
        <v>0</v>
      </c>
      <c r="L116" s="200">
        <f>SUMIFS('IC21'!$H:$H,'IC21'!$G:$G,'BANG THAM CHIEU'!E116,'IC21'!$R:$R,'BANG THAM CHIEU'!$D$1)</f>
        <v>0</v>
      </c>
      <c r="M116" s="168">
        <f t="shared" si="12"/>
        <v>0</v>
      </c>
      <c r="N116" s="167">
        <f>SUMIF('IC238-Cuoi ky'!$E:$E,'BANG THAM CHIEU'!E116,'IC238-Cuoi ky'!$H:$H)</f>
        <v>0</v>
      </c>
      <c r="O116" s="168">
        <f t="shared" si="13"/>
        <v>0</v>
      </c>
      <c r="P116" s="169">
        <v>0</v>
      </c>
      <c r="Q116" s="169">
        <v>0</v>
      </c>
      <c r="R116" s="550" t="str">
        <f t="shared" si="17"/>
        <v>OK</v>
      </c>
      <c r="S116" s="169">
        <v>0</v>
      </c>
      <c r="T116" s="222">
        <f t="shared" si="18"/>
        <v>0</v>
      </c>
      <c r="U116" s="40">
        <v>0</v>
      </c>
      <c r="V116" s="189">
        <f t="shared" si="14"/>
        <v>0</v>
      </c>
      <c r="W116" s="40"/>
      <c r="X116" s="40" t="str">
        <f t="shared" si="19"/>
        <v>ok</v>
      </c>
      <c r="Y116" s="189">
        <f t="shared" si="15"/>
        <v>0</v>
      </c>
      <c r="Z116" s="40">
        <f>VLOOKUP(E116,'[2]BANG THAM CHIEU'!$E$4:$Q$1080,13,0)</f>
        <v>0</v>
      </c>
      <c r="AA116" s="40">
        <f>VLOOKUP(E116,'[2]BANG THAM CHIEU'!$E$4:$R$1082,14,0)</f>
        <v>0</v>
      </c>
      <c r="AB116" s="40">
        <f>VLOOKUP(E116,'[2]BANG THAM CHIEU'!$E$4:$S$1081,15,0)</f>
        <v>0</v>
      </c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</row>
    <row r="117" spans="1:165" s="41" customFormat="1" ht="15.75" customHeight="1" x14ac:dyDescent="0.25">
      <c r="A117" s="164">
        <f t="shared" si="16"/>
        <v>114</v>
      </c>
      <c r="B117" s="206" t="s">
        <v>234</v>
      </c>
      <c r="C117" s="196" t="s">
        <v>51</v>
      </c>
      <c r="D117" s="197" t="s">
        <v>1535</v>
      </c>
      <c r="E117" s="206" t="s">
        <v>234</v>
      </c>
      <c r="F117" s="207"/>
      <c r="G117" s="199" t="s">
        <v>303</v>
      </c>
      <c r="H117" s="197" t="s">
        <v>422</v>
      </c>
      <c r="I117" s="197" t="s">
        <v>455</v>
      </c>
      <c r="J117" s="197">
        <f>IFERROR(VLOOKUP(E117,'IC238-Dau ky'!E:H,4,0),0)</f>
        <v>0</v>
      </c>
      <c r="K117" s="200">
        <f>SUMIFS(NHAP!$H:$H,NHAP!$D:$D,'BANG THAM CHIEU'!E117,NHAP!$K:$K,'BANG THAM CHIEU'!$D$1)</f>
        <v>0</v>
      </c>
      <c r="L117" s="200">
        <f>SUMIFS('IC21'!$H:$H,'IC21'!$G:$G,'BANG THAM CHIEU'!E117,'IC21'!$R:$R,'BANG THAM CHIEU'!$D$1)</f>
        <v>0</v>
      </c>
      <c r="M117" s="168">
        <f t="shared" si="12"/>
        <v>0</v>
      </c>
      <c r="N117" s="167">
        <f>SUMIF('IC238-Cuoi ky'!$E:$E,'BANG THAM CHIEU'!E117,'IC238-Cuoi ky'!$H:$H)</f>
        <v>0</v>
      </c>
      <c r="O117" s="168">
        <f t="shared" si="13"/>
        <v>0</v>
      </c>
      <c r="P117" s="169">
        <v>0</v>
      </c>
      <c r="Q117" s="169">
        <v>0</v>
      </c>
      <c r="R117" s="550" t="str">
        <f t="shared" si="17"/>
        <v>OK</v>
      </c>
      <c r="S117" s="169">
        <v>0</v>
      </c>
      <c r="T117" s="222">
        <f t="shared" si="18"/>
        <v>0</v>
      </c>
      <c r="U117" s="40">
        <v>0</v>
      </c>
      <c r="V117" s="189">
        <f t="shared" si="14"/>
        <v>0</v>
      </c>
      <c r="W117" s="40"/>
      <c r="X117" s="40" t="str">
        <f t="shared" si="19"/>
        <v>ok</v>
      </c>
      <c r="Y117" s="189">
        <f t="shared" si="15"/>
        <v>0</v>
      </c>
      <c r="Z117" s="40">
        <f>VLOOKUP(E117,'[2]BANG THAM CHIEU'!$E$4:$Q$1080,13,0)</f>
        <v>0</v>
      </c>
      <c r="AA117" s="40">
        <f>VLOOKUP(E117,'[2]BANG THAM CHIEU'!$E$4:$R$1082,14,0)</f>
        <v>0</v>
      </c>
      <c r="AB117" s="40">
        <f>VLOOKUP(E117,'[2]BANG THAM CHIEU'!$E$4:$S$1081,15,0)</f>
        <v>0</v>
      </c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</row>
    <row r="118" spans="1:165" ht="15.75" customHeight="1" x14ac:dyDescent="0.25">
      <c r="A118" s="128">
        <f t="shared" si="16"/>
        <v>115</v>
      </c>
      <c r="B118" s="162" t="s">
        <v>235</v>
      </c>
      <c r="C118" s="11" t="s">
        <v>6087</v>
      </c>
      <c r="D118" s="42" t="s">
        <v>1548</v>
      </c>
      <c r="E118" s="162" t="s">
        <v>235</v>
      </c>
      <c r="F118" s="139">
        <v>78000</v>
      </c>
      <c r="G118" s="137" t="s">
        <v>303</v>
      </c>
      <c r="H118" s="37" t="s">
        <v>423</v>
      </c>
      <c r="I118" s="37" t="s">
        <v>455</v>
      </c>
      <c r="J118" s="37">
        <f>IFERROR(VLOOKUP(E118,'IC238-Dau ky'!E:H,4,0),0)</f>
        <v>6</v>
      </c>
      <c r="K118" s="132">
        <f>SUMIFS(NHAP!$H:$H,NHAP!$D:$D,'BANG THAM CHIEU'!E118,NHAP!$K:$K,'BANG THAM CHIEU'!$D$1)</f>
        <v>0</v>
      </c>
      <c r="L118" s="132">
        <f>SUMIFS('IC21'!$H:$H,'IC21'!$G:$G,'BANG THAM CHIEU'!E118,'IC21'!$R:$R,'BANG THAM CHIEU'!$D$1)</f>
        <v>0</v>
      </c>
      <c r="M118" s="133">
        <f t="shared" si="12"/>
        <v>6</v>
      </c>
      <c r="N118" s="134">
        <f>SUMIF('IC238-Cuoi ky'!$E:$E,'BANG THAM CHIEU'!E118,'IC238-Cuoi ky'!$H:$H)</f>
        <v>6</v>
      </c>
      <c r="O118" s="133">
        <f t="shared" si="13"/>
        <v>0</v>
      </c>
      <c r="P118" s="135">
        <v>0</v>
      </c>
      <c r="Q118" s="135">
        <v>0</v>
      </c>
      <c r="R118" s="550" t="str">
        <f t="shared" si="17"/>
        <v>OK</v>
      </c>
      <c r="S118" s="135">
        <v>0</v>
      </c>
      <c r="T118" s="222">
        <f t="shared" si="18"/>
        <v>6</v>
      </c>
      <c r="U118" s="40">
        <v>6</v>
      </c>
      <c r="V118" s="189">
        <f t="shared" si="14"/>
        <v>0</v>
      </c>
      <c r="X118" s="40" t="str">
        <f t="shared" si="19"/>
        <v>ok</v>
      </c>
      <c r="Y118" s="189">
        <f t="shared" si="15"/>
        <v>0</v>
      </c>
      <c r="Z118" s="40">
        <f>VLOOKUP(E118,'[2]BANG THAM CHIEU'!$E$4:$Q$1080,13,0)</f>
        <v>0</v>
      </c>
      <c r="AA118" s="40">
        <f>VLOOKUP(E118,'[2]BANG THAM CHIEU'!$E$4:$R$1082,14,0)</f>
        <v>0</v>
      </c>
      <c r="AB118" s="40">
        <f>VLOOKUP(E118,'[2]BANG THAM CHIEU'!$E$4:$S$1081,15,0)</f>
        <v>0</v>
      </c>
    </row>
    <row r="119" spans="1:165" ht="15.75" customHeight="1" x14ac:dyDescent="0.25">
      <c r="A119" s="128">
        <f t="shared" si="16"/>
        <v>116</v>
      </c>
      <c r="B119" s="162" t="s">
        <v>236</v>
      </c>
      <c r="C119" s="11" t="s">
        <v>6086</v>
      </c>
      <c r="D119" s="42" t="s">
        <v>1548</v>
      </c>
      <c r="E119" s="162" t="s">
        <v>236</v>
      </c>
      <c r="F119" s="139">
        <v>97000</v>
      </c>
      <c r="G119" s="137" t="s">
        <v>303</v>
      </c>
      <c r="H119" s="37" t="s">
        <v>424</v>
      </c>
      <c r="I119" s="37" t="s">
        <v>455</v>
      </c>
      <c r="J119" s="37">
        <f>IFERROR(VLOOKUP(E119,'IC238-Dau ky'!E:H,4,0),0)</f>
        <v>7</v>
      </c>
      <c r="K119" s="132">
        <f>SUMIFS(NHAP!$H:$H,NHAP!$D:$D,'BANG THAM CHIEU'!E119,NHAP!$K:$K,'BANG THAM CHIEU'!$D$1)</f>
        <v>0</v>
      </c>
      <c r="L119" s="132">
        <f>SUMIFS('IC21'!$H:$H,'IC21'!$G:$G,'BANG THAM CHIEU'!E119,'IC21'!$R:$R,'BANG THAM CHIEU'!$D$1)</f>
        <v>0</v>
      </c>
      <c r="M119" s="133">
        <f t="shared" si="12"/>
        <v>7</v>
      </c>
      <c r="N119" s="134">
        <f>SUMIF('IC238-Cuoi ky'!$E:$E,'BANG THAM CHIEU'!E119,'IC238-Cuoi ky'!$H:$H)</f>
        <v>7</v>
      </c>
      <c r="O119" s="133">
        <f t="shared" si="13"/>
        <v>0</v>
      </c>
      <c r="P119" s="135">
        <v>0</v>
      </c>
      <c r="Q119" s="135">
        <v>0</v>
      </c>
      <c r="R119" s="550" t="str">
        <f t="shared" si="17"/>
        <v>OK</v>
      </c>
      <c r="S119" s="135">
        <v>0</v>
      </c>
      <c r="T119" s="222">
        <f t="shared" si="18"/>
        <v>7</v>
      </c>
      <c r="U119" s="40">
        <v>7</v>
      </c>
      <c r="V119" s="189">
        <f t="shared" si="14"/>
        <v>0</v>
      </c>
      <c r="X119" s="40" t="str">
        <f t="shared" si="19"/>
        <v>ok</v>
      </c>
      <c r="Y119" s="189">
        <f t="shared" si="15"/>
        <v>0</v>
      </c>
      <c r="Z119" s="40">
        <f>VLOOKUP(E119,'[2]BANG THAM CHIEU'!$E$4:$Q$1080,13,0)</f>
        <v>0</v>
      </c>
      <c r="AA119" s="40">
        <f>VLOOKUP(E119,'[2]BANG THAM CHIEU'!$E$4:$R$1082,14,0)</f>
        <v>0</v>
      </c>
      <c r="AB119" s="40">
        <f>VLOOKUP(E119,'[2]BANG THAM CHIEU'!$E$4:$S$1081,15,0)</f>
        <v>0</v>
      </c>
    </row>
    <row r="120" spans="1:165" ht="15.75" customHeight="1" x14ac:dyDescent="0.25">
      <c r="A120" s="128">
        <f t="shared" si="16"/>
        <v>117</v>
      </c>
      <c r="B120" s="138" t="s">
        <v>237</v>
      </c>
      <c r="C120" s="11" t="s">
        <v>4412</v>
      </c>
      <c r="D120" s="37" t="s">
        <v>1548</v>
      </c>
      <c r="E120" s="138" t="s">
        <v>237</v>
      </c>
      <c r="F120" s="139">
        <v>68000</v>
      </c>
      <c r="G120" s="137" t="s">
        <v>303</v>
      </c>
      <c r="H120" s="37" t="s">
        <v>425</v>
      </c>
      <c r="I120" s="37" t="s">
        <v>455</v>
      </c>
      <c r="J120" s="37">
        <f>IFERROR(VLOOKUP(E120,'IC238-Dau ky'!E:H,4,0),0)</f>
        <v>28</v>
      </c>
      <c r="K120" s="132">
        <f>SUMIFS(NHAP!$H:$H,NHAP!$D:$D,'BANG THAM CHIEU'!E120,NHAP!$K:$K,'BANG THAM CHIEU'!$D$1)</f>
        <v>0</v>
      </c>
      <c r="L120" s="132">
        <f>SUMIFS('IC21'!$H:$H,'IC21'!$G:$G,'BANG THAM CHIEU'!E120,'IC21'!$R:$R,'BANG THAM CHIEU'!$D$1)</f>
        <v>0</v>
      </c>
      <c r="M120" s="133">
        <f t="shared" si="12"/>
        <v>28</v>
      </c>
      <c r="N120" s="134">
        <f>SUMIF('IC238-Cuoi ky'!$E:$E,'BANG THAM CHIEU'!E120,'IC238-Cuoi ky'!$H:$H)</f>
        <v>28</v>
      </c>
      <c r="O120" s="133">
        <f t="shared" si="13"/>
        <v>0</v>
      </c>
      <c r="P120" s="135">
        <v>10</v>
      </c>
      <c r="Q120" s="135">
        <v>20</v>
      </c>
      <c r="R120" s="550" t="str">
        <f t="shared" si="17"/>
        <v>OK</v>
      </c>
      <c r="S120" s="135" t="s">
        <v>9396</v>
      </c>
      <c r="T120" s="222">
        <f t="shared" si="18"/>
        <v>18</v>
      </c>
      <c r="U120" s="40">
        <v>0</v>
      </c>
      <c r="V120" s="189">
        <f t="shared" si="14"/>
        <v>-28</v>
      </c>
      <c r="X120" s="40" t="str">
        <f t="shared" si="19"/>
        <v>ok</v>
      </c>
      <c r="Y120" s="189">
        <f t="shared" si="15"/>
        <v>28</v>
      </c>
      <c r="Z120" s="40">
        <f>VLOOKUP(E120,'[2]BANG THAM CHIEU'!$E$4:$Q$1080,13,0)</f>
        <v>10</v>
      </c>
      <c r="AA120" s="40">
        <f>VLOOKUP(E120,'[2]BANG THAM CHIEU'!$E$4:$R$1082,14,0)</f>
        <v>20</v>
      </c>
      <c r="AB120" s="40" t="str">
        <f>VLOOKUP(E120,'[2]BANG THAM CHIEU'!$E$4:$S$1081,15,0)</f>
        <v>2 tháng</v>
      </c>
    </row>
    <row r="121" spans="1:165" ht="15.75" customHeight="1" x14ac:dyDescent="0.25">
      <c r="A121" s="128">
        <f t="shared" si="16"/>
        <v>118</v>
      </c>
      <c r="B121" s="138" t="s">
        <v>238</v>
      </c>
      <c r="C121" s="11" t="s">
        <v>7617</v>
      </c>
      <c r="D121" s="37" t="s">
        <v>1597</v>
      </c>
      <c r="E121" s="138" t="s">
        <v>238</v>
      </c>
      <c r="F121" s="139">
        <v>1104000</v>
      </c>
      <c r="G121" s="137" t="s">
        <v>303</v>
      </c>
      <c r="H121" s="37" t="s">
        <v>426</v>
      </c>
      <c r="I121" s="37" t="s">
        <v>2970</v>
      </c>
      <c r="J121" s="37">
        <f>IFERROR(VLOOKUP(E121,'IC238-Dau ky'!E:H,4,0),0)</f>
        <v>5</v>
      </c>
      <c r="K121" s="132">
        <f>SUMIFS(NHAP!$H:$H,NHAP!$D:$D,'BANG THAM CHIEU'!E121,NHAP!$K:$K,'BANG THAM CHIEU'!$D$1)</f>
        <v>0</v>
      </c>
      <c r="L121" s="132">
        <f>SUMIFS('IC21'!$H:$H,'IC21'!$G:$G,'BANG THAM CHIEU'!E121,'IC21'!$R:$R,'BANG THAM CHIEU'!$D$1)</f>
        <v>0</v>
      </c>
      <c r="M121" s="133">
        <f t="shared" si="12"/>
        <v>5</v>
      </c>
      <c r="N121" s="134">
        <f>SUMIF('IC238-Cuoi ky'!$E:$E,'BANG THAM CHIEU'!E121,'IC238-Cuoi ky'!$H:$H)</f>
        <v>5</v>
      </c>
      <c r="O121" s="133">
        <f t="shared" si="13"/>
        <v>0</v>
      </c>
      <c r="P121" s="135">
        <v>2</v>
      </c>
      <c r="Q121" s="135">
        <v>4</v>
      </c>
      <c r="R121" s="550" t="str">
        <f t="shared" si="17"/>
        <v>OK</v>
      </c>
      <c r="S121" s="135" t="s">
        <v>9395</v>
      </c>
      <c r="T121" s="222">
        <f t="shared" si="18"/>
        <v>3</v>
      </c>
      <c r="U121" s="40">
        <v>10</v>
      </c>
      <c r="V121" s="189">
        <f t="shared" si="14"/>
        <v>5</v>
      </c>
      <c r="X121" s="40" t="str">
        <f t="shared" si="19"/>
        <v>ok</v>
      </c>
      <c r="Y121" s="189">
        <f t="shared" si="15"/>
        <v>-5</v>
      </c>
      <c r="Z121" s="40">
        <f>VLOOKUP(E121,'[2]BANG THAM CHIEU'!$E$4:$Q$1080,13,0)</f>
        <v>2</v>
      </c>
      <c r="AA121" s="40">
        <f>VLOOKUP(E121,'[2]BANG THAM CHIEU'!$E$4:$R$1082,14,0)</f>
        <v>4</v>
      </c>
      <c r="AB121" s="40" t="str">
        <f>VLOOKUP(E121,'[2]BANG THAM CHIEU'!$E$4:$S$1081,15,0)</f>
        <v>1 năm</v>
      </c>
    </row>
    <row r="122" spans="1:165" ht="15.75" customHeight="1" x14ac:dyDescent="0.25">
      <c r="A122" s="128">
        <f t="shared" si="16"/>
        <v>119</v>
      </c>
      <c r="B122" s="162" t="s">
        <v>239</v>
      </c>
      <c r="C122" s="11" t="s">
        <v>4549</v>
      </c>
      <c r="D122" s="42" t="s">
        <v>99</v>
      </c>
      <c r="E122" s="162" t="s">
        <v>239</v>
      </c>
      <c r="F122" s="139"/>
      <c r="G122" s="137" t="s">
        <v>303</v>
      </c>
      <c r="H122" s="37" t="s">
        <v>427</v>
      </c>
      <c r="I122" s="37" t="s">
        <v>455</v>
      </c>
      <c r="J122" s="37">
        <f>IFERROR(VLOOKUP(E122,'IC238-Dau ky'!E:H,4,0),0)</f>
        <v>0</v>
      </c>
      <c r="K122" s="132">
        <f>SUMIFS(NHAP!$H:$H,NHAP!$D:$D,'BANG THAM CHIEU'!E122,NHAP!$K:$K,'BANG THAM CHIEU'!$D$1)</f>
        <v>0</v>
      </c>
      <c r="L122" s="132">
        <f>SUMIFS('IC21'!$H:$H,'IC21'!$G:$G,'BANG THAM CHIEU'!E122,'IC21'!$R:$R,'BANG THAM CHIEU'!$D$1)</f>
        <v>0</v>
      </c>
      <c r="M122" s="133">
        <f t="shared" si="12"/>
        <v>0</v>
      </c>
      <c r="N122" s="134">
        <f>SUMIF('IC238-Cuoi ky'!$E:$E,'BANG THAM CHIEU'!E122,'IC238-Cuoi ky'!$H:$H)</f>
        <v>0</v>
      </c>
      <c r="O122" s="133">
        <f t="shared" si="13"/>
        <v>0</v>
      </c>
      <c r="P122" s="135">
        <v>0</v>
      </c>
      <c r="Q122" s="135">
        <v>0</v>
      </c>
      <c r="R122" s="550" t="str">
        <f t="shared" si="17"/>
        <v>OK</v>
      </c>
      <c r="S122" s="135">
        <v>0</v>
      </c>
      <c r="T122" s="222">
        <f t="shared" si="18"/>
        <v>0</v>
      </c>
      <c r="U122" s="40">
        <v>0</v>
      </c>
      <c r="V122" s="189">
        <f t="shared" si="14"/>
        <v>0</v>
      </c>
      <c r="X122" s="40" t="str">
        <f t="shared" si="19"/>
        <v>ko</v>
      </c>
      <c r="Y122" s="189">
        <f t="shared" si="15"/>
        <v>0</v>
      </c>
      <c r="Z122" s="40">
        <f>VLOOKUP(E122,'[2]BANG THAM CHIEU'!$E$4:$Q$1080,13,0)</f>
        <v>0</v>
      </c>
      <c r="AA122" s="40">
        <f>VLOOKUP(E122,'[2]BANG THAM CHIEU'!$E$4:$R$1082,14,0)</f>
        <v>0</v>
      </c>
      <c r="AB122" s="40">
        <f>VLOOKUP(E122,'[2]BANG THAM CHIEU'!$E$4:$S$1081,15,0)</f>
        <v>0</v>
      </c>
    </row>
    <row r="123" spans="1:165" ht="30" customHeight="1" x14ac:dyDescent="0.25">
      <c r="A123" s="128">
        <f t="shared" si="16"/>
        <v>120</v>
      </c>
      <c r="B123" s="521" t="s">
        <v>119</v>
      </c>
      <c r="C123" s="151" t="s">
        <v>9147</v>
      </c>
      <c r="D123" s="131" t="s">
        <v>1548</v>
      </c>
      <c r="E123" s="521" t="s">
        <v>119</v>
      </c>
      <c r="F123" s="520">
        <v>290000</v>
      </c>
      <c r="G123" s="130" t="s">
        <v>303</v>
      </c>
      <c r="H123" s="37" t="s">
        <v>309</v>
      </c>
      <c r="I123" s="37" t="s">
        <v>448</v>
      </c>
      <c r="J123" s="37">
        <f>IFERROR(VLOOKUP(E123,'IC238-Dau ky'!E:H,4,0),0)</f>
        <v>0</v>
      </c>
      <c r="K123" s="132">
        <f>SUMIFS(NHAP!$H:$H,NHAP!$D:$D,'BANG THAM CHIEU'!E123,NHAP!$K:$K,'BANG THAM CHIEU'!$D$1)</f>
        <v>0</v>
      </c>
      <c r="L123" s="132">
        <f>SUMIFS('IC21'!$H:$H,'IC21'!$G:$G,'BANG THAM CHIEU'!E123,'IC21'!$R:$R,'BANG THAM CHIEU'!$D$1)</f>
        <v>1</v>
      </c>
      <c r="M123" s="133">
        <f t="shared" si="12"/>
        <v>-1</v>
      </c>
      <c r="N123" s="134">
        <f>SUMIF('IC238-Cuoi ky'!$E:$E,'BANG THAM CHIEU'!E123,'IC238-Cuoi ky'!$H:$H)</f>
        <v>0</v>
      </c>
      <c r="O123" s="133">
        <f t="shared" si="13"/>
        <v>-1</v>
      </c>
      <c r="P123" s="135">
        <v>0</v>
      </c>
      <c r="Q123" s="135">
        <v>0</v>
      </c>
      <c r="R123" s="550" t="str">
        <f t="shared" si="17"/>
        <v>ALERT</v>
      </c>
      <c r="S123" s="135">
        <v>0</v>
      </c>
      <c r="T123" s="222">
        <f t="shared" si="18"/>
        <v>-1</v>
      </c>
      <c r="U123" s="40">
        <v>0</v>
      </c>
      <c r="V123" s="189">
        <f t="shared" si="14"/>
        <v>1</v>
      </c>
      <c r="X123" s="40" t="str">
        <f t="shared" si="19"/>
        <v>ok</v>
      </c>
      <c r="Y123" s="189">
        <f t="shared" si="15"/>
        <v>-1</v>
      </c>
      <c r="Z123" s="40">
        <f>VLOOKUP(E123,'[2]BANG THAM CHIEU'!$E$4:$Q$1080,13,0)</f>
        <v>0</v>
      </c>
      <c r="AA123" s="40">
        <f>VLOOKUP(E123,'[2]BANG THAM CHIEU'!$E$4:$R$1082,14,0)</f>
        <v>0</v>
      </c>
      <c r="AB123" s="40">
        <f>VLOOKUP(E123,'[2]BANG THAM CHIEU'!$E$4:$S$1081,15,0)</f>
        <v>0</v>
      </c>
    </row>
    <row r="124" spans="1:165" ht="15.75" customHeight="1" x14ac:dyDescent="0.25">
      <c r="A124" s="128">
        <f t="shared" si="16"/>
        <v>121</v>
      </c>
      <c r="B124" s="138" t="s">
        <v>241</v>
      </c>
      <c r="C124" s="11" t="s">
        <v>2137</v>
      </c>
      <c r="D124" s="42" t="s">
        <v>78</v>
      </c>
      <c r="E124" s="138" t="s">
        <v>241</v>
      </c>
      <c r="F124" s="139">
        <v>5050000</v>
      </c>
      <c r="G124" s="137" t="s">
        <v>2467</v>
      </c>
      <c r="H124" s="37" t="s">
        <v>429</v>
      </c>
      <c r="I124" s="37" t="s">
        <v>454</v>
      </c>
      <c r="J124" s="37">
        <f>IFERROR(VLOOKUP(E124,'IC238-Dau ky'!E:H,4,0),0)</f>
        <v>8</v>
      </c>
      <c r="K124" s="132">
        <f>SUMIFS(NHAP!$H:$H,NHAP!$D:$D,'BANG THAM CHIEU'!E124,NHAP!$K:$K,'BANG THAM CHIEU'!$D$1)</f>
        <v>0</v>
      </c>
      <c r="L124" s="132">
        <f>SUMIFS('IC21'!$H:$H,'IC21'!$G:$G,'BANG THAM CHIEU'!E124,'IC21'!$R:$R,'BANG THAM CHIEU'!$D$1)</f>
        <v>0</v>
      </c>
      <c r="M124" s="133">
        <f t="shared" si="12"/>
        <v>8</v>
      </c>
      <c r="N124" s="134">
        <f>SUMIF('IC238-Cuoi ky'!$E:$E,'BANG THAM CHIEU'!E124,'IC238-Cuoi ky'!$H:$H)</f>
        <v>8</v>
      </c>
      <c r="O124" s="133">
        <f t="shared" si="13"/>
        <v>0</v>
      </c>
      <c r="P124" s="135">
        <v>5</v>
      </c>
      <c r="Q124" s="135">
        <v>10</v>
      </c>
      <c r="R124" s="550" t="str">
        <f t="shared" si="17"/>
        <v>OK</v>
      </c>
      <c r="S124" s="135" t="s">
        <v>9398</v>
      </c>
      <c r="T124" s="222">
        <f t="shared" si="18"/>
        <v>3</v>
      </c>
      <c r="U124" s="40">
        <v>8</v>
      </c>
      <c r="V124" s="189">
        <f t="shared" si="14"/>
        <v>0</v>
      </c>
      <c r="X124" s="40" t="str">
        <f t="shared" si="19"/>
        <v>ok</v>
      </c>
      <c r="Y124" s="189">
        <f t="shared" si="15"/>
        <v>0</v>
      </c>
      <c r="Z124" s="40">
        <f>VLOOKUP(E124,'[2]BANG THAM CHIEU'!$E$4:$Q$1080,13,0)</f>
        <v>5</v>
      </c>
      <c r="AA124" s="40">
        <f>VLOOKUP(E124,'[2]BANG THAM CHIEU'!$E$4:$R$1082,14,0)</f>
        <v>10</v>
      </c>
      <c r="AB124" s="40" t="str">
        <f>VLOOKUP(E124,'[2]BANG THAM CHIEU'!$E$4:$S$1081,15,0)</f>
        <v>3 tháng</v>
      </c>
    </row>
    <row r="125" spans="1:165" ht="15.75" customHeight="1" x14ac:dyDescent="0.25">
      <c r="A125" s="128">
        <f t="shared" si="16"/>
        <v>122</v>
      </c>
      <c r="B125" s="491" t="s">
        <v>9041</v>
      </c>
      <c r="C125" s="31" t="s">
        <v>9005</v>
      </c>
      <c r="D125" s="42" t="s">
        <v>1556</v>
      </c>
      <c r="E125" s="491" t="s">
        <v>9041</v>
      </c>
      <c r="F125" s="139">
        <v>5764300</v>
      </c>
      <c r="G125" s="137" t="s">
        <v>2464</v>
      </c>
      <c r="H125" s="492">
        <f>VLOOKUP(E125,[3]LOAD!$C$3:$D$42,2,0)</f>
        <v>2901146400</v>
      </c>
      <c r="I125" s="37" t="s">
        <v>455</v>
      </c>
      <c r="J125" s="37">
        <f>IFERROR(VLOOKUP(E125,'IC238-Dau ky'!E:H,4,0),0)</f>
        <v>3</v>
      </c>
      <c r="K125" s="132">
        <f>SUMIFS(NHAP!$H:$H,NHAP!$D:$D,'BANG THAM CHIEU'!E125,NHAP!$K:$K,'BANG THAM CHIEU'!$D$1)</f>
        <v>0</v>
      </c>
      <c r="L125" s="132">
        <f>SUMIFS('IC21'!$H:$H,'IC21'!$G:$G,'BANG THAM CHIEU'!E125,'IC21'!$R:$R,'BANG THAM CHIEU'!$D$1)</f>
        <v>0</v>
      </c>
      <c r="M125" s="133">
        <f t="shared" si="12"/>
        <v>3</v>
      </c>
      <c r="N125" s="134">
        <f>SUMIF('IC238-Cuoi ky'!$E:$E,'BANG THAM CHIEU'!E125,'IC238-Cuoi ky'!$H:$H)</f>
        <v>3</v>
      </c>
      <c r="O125" s="133">
        <f t="shared" si="13"/>
        <v>0</v>
      </c>
      <c r="P125" s="135">
        <v>2</v>
      </c>
      <c r="Q125" s="135">
        <v>4</v>
      </c>
      <c r="R125" s="550" t="str">
        <f t="shared" si="17"/>
        <v>OK</v>
      </c>
      <c r="S125" s="135" t="s">
        <v>9397</v>
      </c>
      <c r="T125" s="222">
        <f t="shared" si="18"/>
        <v>1</v>
      </c>
      <c r="U125" s="40">
        <v>1</v>
      </c>
      <c r="V125" s="189">
        <f t="shared" si="14"/>
        <v>-2</v>
      </c>
      <c r="W125" s="40" t="s">
        <v>9142</v>
      </c>
      <c r="X125" s="40" t="str">
        <f t="shared" si="19"/>
        <v>ok</v>
      </c>
      <c r="Y125" s="189">
        <f t="shared" si="15"/>
        <v>2</v>
      </c>
      <c r="Z125" s="40" t="e">
        <f>VLOOKUP(H125,'[2]BANG THAM CHIEU'!$E$4:$Q$1080,13,0)</f>
        <v>#N/A</v>
      </c>
      <c r="AA125" s="40" t="e">
        <f>VLOOKUP(E125,'[2]BANG THAM CHIEU'!$E$4:$R$1082,14,0)</f>
        <v>#N/A</v>
      </c>
      <c r="AB125" s="40" t="e">
        <f>VLOOKUP(E125,'[2]BANG THAM CHIEU'!$E$4:$S$1081,15,0)</f>
        <v>#N/A</v>
      </c>
    </row>
    <row r="126" spans="1:165" ht="15.75" customHeight="1" x14ac:dyDescent="0.25">
      <c r="A126" s="128">
        <f t="shared" si="16"/>
        <v>123</v>
      </c>
      <c r="B126" s="162" t="s">
        <v>243</v>
      </c>
      <c r="C126" s="11" t="s">
        <v>8552</v>
      </c>
      <c r="D126" s="42" t="s">
        <v>108</v>
      </c>
      <c r="E126" s="162" t="s">
        <v>243</v>
      </c>
      <c r="F126" s="139">
        <v>889000</v>
      </c>
      <c r="G126" s="137" t="s">
        <v>2465</v>
      </c>
      <c r="H126" s="37" t="s">
        <v>431</v>
      </c>
      <c r="I126" s="37" t="s">
        <v>455</v>
      </c>
      <c r="J126" s="37">
        <f>IFERROR(VLOOKUP(E126,'IC238-Dau ky'!E:H,4,0),0)</f>
        <v>1</v>
      </c>
      <c r="K126" s="132">
        <f>SUMIFS(NHAP!$H:$H,NHAP!$D:$D,'BANG THAM CHIEU'!E126,NHAP!$K:$K,'BANG THAM CHIEU'!$D$1)</f>
        <v>0</v>
      </c>
      <c r="L126" s="132">
        <f>SUMIFS('IC21'!$H:$H,'IC21'!$G:$G,'BANG THAM CHIEU'!E126,'IC21'!$R:$R,'BANG THAM CHIEU'!$D$1)</f>
        <v>0</v>
      </c>
      <c r="M126" s="133">
        <f t="shared" si="12"/>
        <v>1</v>
      </c>
      <c r="N126" s="134">
        <f>SUMIF('IC238-Cuoi ky'!$E:$E,'BANG THAM CHIEU'!E126,'IC238-Cuoi ky'!$H:$H)</f>
        <v>1</v>
      </c>
      <c r="O126" s="133">
        <f t="shared" si="13"/>
        <v>0</v>
      </c>
      <c r="P126" s="135">
        <v>5</v>
      </c>
      <c r="Q126" s="135">
        <v>10</v>
      </c>
      <c r="R126" s="550" t="str">
        <f t="shared" si="17"/>
        <v>ALERT</v>
      </c>
      <c r="S126" s="135" t="s">
        <v>9397</v>
      </c>
      <c r="T126" s="222">
        <f t="shared" si="18"/>
        <v>-4</v>
      </c>
      <c r="U126" s="40">
        <v>0</v>
      </c>
      <c r="V126" s="189">
        <f t="shared" si="14"/>
        <v>-1</v>
      </c>
      <c r="X126" s="40" t="str">
        <f t="shared" si="19"/>
        <v>ko</v>
      </c>
      <c r="Y126" s="189">
        <f t="shared" si="15"/>
        <v>1</v>
      </c>
      <c r="Z126" s="40">
        <f>VLOOKUP(E126,'[2]BANG THAM CHIEU'!$E$4:$Q$1080,13,0)</f>
        <v>5</v>
      </c>
      <c r="AA126" s="40">
        <f>VLOOKUP(E126,'[2]BANG THAM CHIEU'!$E$4:$R$1082,14,0)</f>
        <v>10</v>
      </c>
      <c r="AB126" s="40" t="str">
        <f>VLOOKUP(E126,'[2]BANG THAM CHIEU'!$E$4:$S$1081,15,0)</f>
        <v>đăt dự phòng</v>
      </c>
    </row>
    <row r="127" spans="1:165" ht="15.75" customHeight="1" x14ac:dyDescent="0.25">
      <c r="A127" s="128">
        <f t="shared" si="16"/>
        <v>124</v>
      </c>
      <c r="B127" s="162" t="s">
        <v>244</v>
      </c>
      <c r="C127" s="11" t="s">
        <v>8553</v>
      </c>
      <c r="D127" s="42" t="s">
        <v>108</v>
      </c>
      <c r="E127" s="162" t="s">
        <v>244</v>
      </c>
      <c r="F127" s="139">
        <v>1115000</v>
      </c>
      <c r="G127" s="137" t="s">
        <v>2465</v>
      </c>
      <c r="H127" s="37" t="s">
        <v>432</v>
      </c>
      <c r="I127" s="37" t="s">
        <v>455</v>
      </c>
      <c r="J127" s="37">
        <f>IFERROR(VLOOKUP(E127,'IC238-Dau ky'!E:H,4,0),0)</f>
        <v>4</v>
      </c>
      <c r="K127" s="132">
        <f>SUMIFS(NHAP!$H:$H,NHAP!$D:$D,'BANG THAM CHIEU'!E127,NHAP!$K:$K,'BANG THAM CHIEU'!$D$1)</f>
        <v>0</v>
      </c>
      <c r="L127" s="132">
        <f>SUMIFS('IC21'!$H:$H,'IC21'!$G:$G,'BANG THAM CHIEU'!E127,'IC21'!$R:$R,'BANG THAM CHIEU'!$D$1)</f>
        <v>1</v>
      </c>
      <c r="M127" s="133">
        <f t="shared" si="12"/>
        <v>3</v>
      </c>
      <c r="N127" s="134">
        <f>SUMIF('IC238-Cuoi ky'!$E:$E,'BANG THAM CHIEU'!E127,'IC238-Cuoi ky'!$H:$H)</f>
        <v>4</v>
      </c>
      <c r="O127" s="133">
        <f t="shared" si="13"/>
        <v>-1</v>
      </c>
      <c r="P127" s="135">
        <v>5</v>
      </c>
      <c r="Q127" s="135">
        <v>10</v>
      </c>
      <c r="R127" s="550" t="str">
        <f t="shared" si="17"/>
        <v>ALERT</v>
      </c>
      <c r="S127" s="135" t="s">
        <v>9397</v>
      </c>
      <c r="T127" s="222">
        <f t="shared" si="18"/>
        <v>-2</v>
      </c>
      <c r="U127" s="40">
        <v>8</v>
      </c>
      <c r="V127" s="189">
        <f t="shared" si="14"/>
        <v>5</v>
      </c>
      <c r="X127" s="40" t="str">
        <f t="shared" si="19"/>
        <v>ok</v>
      </c>
      <c r="Y127" s="189">
        <f t="shared" si="15"/>
        <v>-5</v>
      </c>
      <c r="Z127" s="40">
        <f>VLOOKUP(E127,'[2]BANG THAM CHIEU'!$E$4:$Q$1080,13,0)</f>
        <v>5</v>
      </c>
      <c r="AA127" s="40">
        <f>VLOOKUP(E127,'[2]BANG THAM CHIEU'!$E$4:$R$1082,14,0)</f>
        <v>10</v>
      </c>
      <c r="AB127" s="40" t="str">
        <f>VLOOKUP(E127,'[2]BANG THAM CHIEU'!$E$4:$S$1081,15,0)</f>
        <v>đăt dự phòng</v>
      </c>
    </row>
    <row r="128" spans="1:165" ht="15.75" customHeight="1" x14ac:dyDescent="0.25">
      <c r="A128" s="128">
        <f t="shared" si="16"/>
        <v>125</v>
      </c>
      <c r="B128" s="162" t="s">
        <v>245</v>
      </c>
      <c r="C128" s="11" t="s">
        <v>1501</v>
      </c>
      <c r="D128" s="42" t="s">
        <v>99</v>
      </c>
      <c r="E128" s="162" t="s">
        <v>245</v>
      </c>
      <c r="F128" s="139">
        <v>937000</v>
      </c>
      <c r="G128" s="137" t="s">
        <v>303</v>
      </c>
      <c r="H128" s="37" t="s">
        <v>433</v>
      </c>
      <c r="I128" s="37" t="s">
        <v>448</v>
      </c>
      <c r="J128" s="37">
        <f>IFERROR(VLOOKUP(E128,'IC238-Dau ky'!E:H,4,0),0)</f>
        <v>1</v>
      </c>
      <c r="K128" s="132">
        <f>SUMIFS(NHAP!$H:$H,NHAP!$D:$D,'BANG THAM CHIEU'!E128,NHAP!$K:$K,'BANG THAM CHIEU'!$D$1)</f>
        <v>0</v>
      </c>
      <c r="L128" s="132">
        <f>SUMIFS('IC21'!$H:$H,'IC21'!$G:$G,'BANG THAM CHIEU'!E128,'IC21'!$R:$R,'BANG THAM CHIEU'!$D$1)</f>
        <v>0</v>
      </c>
      <c r="M128" s="133">
        <f t="shared" si="12"/>
        <v>1</v>
      </c>
      <c r="N128" s="134">
        <f>SUMIF('IC238-Cuoi ky'!$E:$E,'BANG THAM CHIEU'!E128,'IC238-Cuoi ky'!$H:$H)</f>
        <v>1</v>
      </c>
      <c r="O128" s="133">
        <f t="shared" si="13"/>
        <v>0</v>
      </c>
      <c r="P128" s="135">
        <v>1</v>
      </c>
      <c r="Q128" s="135">
        <v>2</v>
      </c>
      <c r="R128" s="550" t="str">
        <f t="shared" si="17"/>
        <v>OK</v>
      </c>
      <c r="S128" s="135" t="s">
        <v>9397</v>
      </c>
      <c r="T128" s="222">
        <f t="shared" si="18"/>
        <v>0</v>
      </c>
      <c r="U128" s="40">
        <v>2</v>
      </c>
      <c r="V128" s="189">
        <f t="shared" si="14"/>
        <v>1</v>
      </c>
      <c r="X128" s="40" t="str">
        <f t="shared" si="19"/>
        <v>ok</v>
      </c>
      <c r="Y128" s="189">
        <f t="shared" si="15"/>
        <v>-1</v>
      </c>
      <c r="Z128" s="40">
        <f>VLOOKUP(E128,'[2]BANG THAM CHIEU'!$E$4:$Q$1080,13,0)</f>
        <v>1</v>
      </c>
      <c r="AA128" s="40">
        <f>VLOOKUP(E128,'[2]BANG THAM CHIEU'!$E$4:$R$1082,14,0)</f>
        <v>2</v>
      </c>
      <c r="AB128" s="40" t="str">
        <f>VLOOKUP(E128,'[2]BANG THAM CHIEU'!$E$4:$S$1081,15,0)</f>
        <v>đăt dự phòng</v>
      </c>
    </row>
    <row r="129" spans="1:165" s="41" customFormat="1" ht="15.75" customHeight="1" x14ac:dyDescent="0.25">
      <c r="A129" s="164">
        <f t="shared" si="16"/>
        <v>126</v>
      </c>
      <c r="B129" s="206" t="s">
        <v>246</v>
      </c>
      <c r="C129" s="196" t="s">
        <v>7269</v>
      </c>
      <c r="D129" s="165" t="s">
        <v>1556</v>
      </c>
      <c r="E129" s="206" t="s">
        <v>246</v>
      </c>
      <c r="F129" s="207">
        <v>1993000</v>
      </c>
      <c r="G129" s="199" t="s">
        <v>2468</v>
      </c>
      <c r="H129" s="197" t="s">
        <v>7382</v>
      </c>
      <c r="I129" s="197" t="s">
        <v>448</v>
      </c>
      <c r="J129" s="197">
        <f>IFERROR(VLOOKUP(E129,'IC238-Dau ky'!E:H,4,0),0)</f>
        <v>1</v>
      </c>
      <c r="K129" s="200">
        <f>SUMIFS(NHAP!$H:$H,NHAP!$D:$D,'BANG THAM CHIEU'!E129,NHAP!$K:$K,'BANG THAM CHIEU'!$D$1)</f>
        <v>0</v>
      </c>
      <c r="L129" s="200">
        <f>SUMIFS('IC21'!$H:$H,'IC21'!$G:$G,'BANG THAM CHIEU'!E129,'IC21'!$R:$R,'BANG THAM CHIEU'!$D$1)</f>
        <v>0</v>
      </c>
      <c r="M129" s="168">
        <f t="shared" si="12"/>
        <v>1</v>
      </c>
      <c r="N129" s="167">
        <f>SUMIF('IC238-Cuoi ky'!$E:$E,'BANG THAM CHIEU'!E129,'IC238-Cuoi ky'!$H:$H)</f>
        <v>1</v>
      </c>
      <c r="O129" s="168">
        <f t="shared" si="13"/>
        <v>0</v>
      </c>
      <c r="P129" s="169">
        <v>8</v>
      </c>
      <c r="Q129" s="169">
        <v>16</v>
      </c>
      <c r="R129" s="550" t="str">
        <f t="shared" si="17"/>
        <v>ALERT</v>
      </c>
      <c r="S129" s="169" t="s">
        <v>9397</v>
      </c>
      <c r="T129" s="222">
        <f t="shared" si="18"/>
        <v>-7</v>
      </c>
      <c r="U129" s="368">
        <f t="shared" ref="U129:U131" si="20">M129</f>
        <v>1</v>
      </c>
      <c r="V129" s="189">
        <f t="shared" si="14"/>
        <v>0</v>
      </c>
      <c r="W129" s="189">
        <f t="shared" ref="W129:W131" si="21">M129-U129</f>
        <v>0</v>
      </c>
      <c r="X129" s="40" t="str">
        <f t="shared" si="19"/>
        <v>ok</v>
      </c>
      <c r="Y129" s="189">
        <f t="shared" si="15"/>
        <v>0</v>
      </c>
      <c r="Z129" s="40">
        <f>VLOOKUP(E129,'[2]BANG THAM CHIEU'!$E$4:$Q$1080,13,0)</f>
        <v>8</v>
      </c>
      <c r="AA129" s="40">
        <f>VLOOKUP(E129,'[2]BANG THAM CHIEU'!$E$4:$R$1082,14,0)</f>
        <v>16</v>
      </c>
      <c r="AB129" s="40" t="str">
        <f>VLOOKUP(E129,'[2]BANG THAM CHIEU'!$E$4:$S$1081,15,0)</f>
        <v>đăt dự phòng</v>
      </c>
      <c r="AC129" s="40"/>
      <c r="AD129" s="40" t="s">
        <v>10464</v>
      </c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</row>
    <row r="130" spans="1:165" s="41" customFormat="1" ht="15.75" customHeight="1" x14ac:dyDescent="0.25">
      <c r="A130" s="164">
        <f t="shared" si="16"/>
        <v>127</v>
      </c>
      <c r="B130" s="206" t="s">
        <v>247</v>
      </c>
      <c r="C130" s="163" t="s">
        <v>8494</v>
      </c>
      <c r="D130" s="165" t="s">
        <v>1556</v>
      </c>
      <c r="E130" s="206" t="s">
        <v>247</v>
      </c>
      <c r="F130" s="207">
        <v>11969000</v>
      </c>
      <c r="G130" s="199" t="s">
        <v>2468</v>
      </c>
      <c r="H130" s="197" t="s">
        <v>7381</v>
      </c>
      <c r="I130" s="197" t="s">
        <v>448</v>
      </c>
      <c r="J130" s="197">
        <f>IFERROR(VLOOKUP(E130,'IC238-Dau ky'!E:H,4,0),0)</f>
        <v>4</v>
      </c>
      <c r="K130" s="200">
        <f>SUMIFS(NHAP!$H:$H,NHAP!$D:$D,'BANG THAM CHIEU'!E130,NHAP!$K:$K,'BANG THAM CHIEU'!$D$1)</f>
        <v>0</v>
      </c>
      <c r="L130" s="200">
        <f>SUMIFS('IC21'!$H:$H,'IC21'!$G:$G,'BANG THAM CHIEU'!E130,'IC21'!$R:$R,'BANG THAM CHIEU'!$D$1)</f>
        <v>0</v>
      </c>
      <c r="M130" s="168">
        <f t="shared" si="12"/>
        <v>4</v>
      </c>
      <c r="N130" s="167">
        <f>SUMIF('IC238-Cuoi ky'!$E:$E,'BANG THAM CHIEU'!E130,'IC238-Cuoi ky'!$H:$H)</f>
        <v>4</v>
      </c>
      <c r="O130" s="168">
        <f t="shared" si="13"/>
        <v>0</v>
      </c>
      <c r="P130" s="169">
        <v>3</v>
      </c>
      <c r="Q130" s="169">
        <v>6</v>
      </c>
      <c r="R130" s="550" t="str">
        <f t="shared" si="17"/>
        <v>OK</v>
      </c>
      <c r="S130" s="169" t="s">
        <v>9397</v>
      </c>
      <c r="T130" s="222">
        <f t="shared" si="18"/>
        <v>1</v>
      </c>
      <c r="U130" s="368">
        <f t="shared" si="20"/>
        <v>4</v>
      </c>
      <c r="V130" s="189">
        <f t="shared" si="14"/>
        <v>0</v>
      </c>
      <c r="W130" s="189">
        <f t="shared" si="21"/>
        <v>0</v>
      </c>
      <c r="X130" s="40" t="str">
        <f t="shared" si="19"/>
        <v>ok</v>
      </c>
      <c r="Y130" s="189">
        <f t="shared" si="15"/>
        <v>0</v>
      </c>
      <c r="Z130" s="40">
        <f>VLOOKUP(E130,'[2]BANG THAM CHIEU'!$E$4:$Q$1080,13,0)</f>
        <v>3</v>
      </c>
      <c r="AA130" s="40">
        <f>VLOOKUP(E130,'[2]BANG THAM CHIEU'!$E$4:$R$1082,14,0)</f>
        <v>6</v>
      </c>
      <c r="AB130" s="40" t="str">
        <f>VLOOKUP(E130,'[2]BANG THAM CHIEU'!$E$4:$S$1081,15,0)</f>
        <v>đăt dự phòng</v>
      </c>
      <c r="AC130" s="40"/>
      <c r="AD130" s="40" t="s">
        <v>10464</v>
      </c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</row>
    <row r="131" spans="1:165" s="41" customFormat="1" ht="15.75" customHeight="1" x14ac:dyDescent="0.25">
      <c r="A131" s="164">
        <f t="shared" si="16"/>
        <v>128</v>
      </c>
      <c r="B131" s="206" t="s">
        <v>248</v>
      </c>
      <c r="C131" s="163" t="s">
        <v>8819</v>
      </c>
      <c r="D131" s="165" t="s">
        <v>78</v>
      </c>
      <c r="E131" s="206" t="s">
        <v>248</v>
      </c>
      <c r="F131" s="207">
        <v>6118000</v>
      </c>
      <c r="G131" s="199" t="s">
        <v>2468</v>
      </c>
      <c r="H131" s="197" t="s">
        <v>7351</v>
      </c>
      <c r="I131" s="197" t="s">
        <v>448</v>
      </c>
      <c r="J131" s="197">
        <f>IFERROR(VLOOKUP(E131,'IC238-Dau ky'!E:H,4,0),0)</f>
        <v>2</v>
      </c>
      <c r="K131" s="200">
        <f>SUMIFS(NHAP!$H:$H,NHAP!$D:$D,'BANG THAM CHIEU'!E131,NHAP!$K:$K,'BANG THAM CHIEU'!$D$1)</f>
        <v>0</v>
      </c>
      <c r="L131" s="200">
        <f>SUMIFS('IC21'!$H:$H,'IC21'!$G:$G,'BANG THAM CHIEU'!E131,'IC21'!$R:$R,'BANG THAM CHIEU'!$D$1)</f>
        <v>0</v>
      </c>
      <c r="M131" s="168">
        <f t="shared" si="12"/>
        <v>2</v>
      </c>
      <c r="N131" s="167">
        <f>SUMIF('IC238-Cuoi ky'!$E:$E,'BANG THAM CHIEU'!E131,'IC238-Cuoi ky'!$H:$H)</f>
        <v>2</v>
      </c>
      <c r="O131" s="168">
        <f t="shared" si="13"/>
        <v>0</v>
      </c>
      <c r="P131" s="169">
        <v>4</v>
      </c>
      <c r="Q131" s="169">
        <v>8</v>
      </c>
      <c r="R131" s="550" t="str">
        <f t="shared" si="17"/>
        <v>ALERT</v>
      </c>
      <c r="S131" s="169" t="s">
        <v>9397</v>
      </c>
      <c r="T131" s="222">
        <f t="shared" si="18"/>
        <v>-2</v>
      </c>
      <c r="U131" s="368">
        <f t="shared" si="20"/>
        <v>2</v>
      </c>
      <c r="V131" s="189">
        <f t="shared" si="14"/>
        <v>0</v>
      </c>
      <c r="W131" s="189">
        <f t="shared" si="21"/>
        <v>0</v>
      </c>
      <c r="X131" s="40" t="str">
        <f t="shared" si="19"/>
        <v>ok</v>
      </c>
      <c r="Y131" s="189">
        <f t="shared" si="15"/>
        <v>0</v>
      </c>
      <c r="Z131" s="40">
        <f>VLOOKUP(E131,'[2]BANG THAM CHIEU'!$E$4:$Q$1080,13,0)</f>
        <v>4</v>
      </c>
      <c r="AA131" s="40">
        <f>VLOOKUP(E131,'[2]BANG THAM CHIEU'!$E$4:$R$1082,14,0)</f>
        <v>8</v>
      </c>
      <c r="AB131" s="40" t="str">
        <f>VLOOKUP(E131,'[2]BANG THAM CHIEU'!$E$4:$S$1081,15,0)</f>
        <v>đăt dự phòng</v>
      </c>
      <c r="AC131" s="40"/>
      <c r="AD131" s="40" t="s">
        <v>10464</v>
      </c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</row>
    <row r="132" spans="1:165" ht="15.75" customHeight="1" x14ac:dyDescent="0.25">
      <c r="A132" s="128">
        <f t="shared" si="16"/>
        <v>129</v>
      </c>
      <c r="B132" s="162" t="s">
        <v>249</v>
      </c>
      <c r="C132" s="31" t="s">
        <v>1466</v>
      </c>
      <c r="D132" s="42" t="s">
        <v>1563</v>
      </c>
      <c r="E132" s="162" t="s">
        <v>249</v>
      </c>
      <c r="F132" s="139">
        <v>75000</v>
      </c>
      <c r="G132" s="137" t="s">
        <v>10</v>
      </c>
      <c r="H132" s="37" t="s">
        <v>437</v>
      </c>
      <c r="I132" s="37" t="s">
        <v>452</v>
      </c>
      <c r="J132" s="37">
        <f>IFERROR(VLOOKUP(E132,'IC238-Dau ky'!E:H,4,0),0)</f>
        <v>1</v>
      </c>
      <c r="K132" s="132">
        <f>SUMIFS(NHAP!$H:$H,NHAP!$D:$D,'BANG THAM CHIEU'!E132,NHAP!$K:$K,'BANG THAM CHIEU'!$D$1)</f>
        <v>0</v>
      </c>
      <c r="L132" s="132">
        <f>SUMIFS('IC21'!$H:$H,'IC21'!$G:$G,'BANG THAM CHIEU'!E132,'IC21'!$R:$R,'BANG THAM CHIEU'!$D$1)</f>
        <v>0</v>
      </c>
      <c r="M132" s="133">
        <f t="shared" ref="M132:M195" si="22">J132+K132-L132</f>
        <v>1</v>
      </c>
      <c r="N132" s="134">
        <f>SUMIF('IC238-Cuoi ky'!$E:$E,'BANG THAM CHIEU'!E132,'IC238-Cuoi ky'!$H:$H)</f>
        <v>1</v>
      </c>
      <c r="O132" s="133">
        <f t="shared" ref="O132:O195" si="23">M132-N132</f>
        <v>0</v>
      </c>
      <c r="P132" s="135">
        <v>0</v>
      </c>
      <c r="Q132" s="135">
        <v>0</v>
      </c>
      <c r="R132" s="550" t="str">
        <f t="shared" si="17"/>
        <v>OK</v>
      </c>
      <c r="S132" s="135">
        <v>0</v>
      </c>
      <c r="T132" s="222">
        <f t="shared" si="18"/>
        <v>1</v>
      </c>
      <c r="U132" s="40">
        <v>1</v>
      </c>
      <c r="V132" s="189">
        <f t="shared" ref="V132:V195" si="24">U132-M132</f>
        <v>0</v>
      </c>
      <c r="X132" s="40" t="str">
        <f t="shared" si="19"/>
        <v>ok</v>
      </c>
      <c r="Y132" s="189">
        <f t="shared" ref="Y132:Y195" si="25">M132-U132</f>
        <v>0</v>
      </c>
      <c r="Z132" s="40">
        <f>VLOOKUP(E132,'[2]BANG THAM CHIEU'!$E$4:$Q$1080,13,0)</f>
        <v>0</v>
      </c>
      <c r="AA132" s="40">
        <f>VLOOKUP(E132,'[2]BANG THAM CHIEU'!$E$4:$R$1082,14,0)</f>
        <v>0</v>
      </c>
      <c r="AB132" s="40">
        <f>VLOOKUP(E132,'[2]BANG THAM CHIEU'!$E$4:$S$1081,15,0)</f>
        <v>0</v>
      </c>
    </row>
    <row r="133" spans="1:165" ht="15.75" customHeight="1" x14ac:dyDescent="0.25">
      <c r="A133" s="128">
        <f t="shared" ref="A133:A196" si="26">IF(C133="","",A132+1)</f>
        <v>130</v>
      </c>
      <c r="B133" s="138" t="s">
        <v>250</v>
      </c>
      <c r="C133" s="31" t="s">
        <v>10075</v>
      </c>
      <c r="D133" s="37" t="s">
        <v>1548</v>
      </c>
      <c r="E133" s="138" t="s">
        <v>250</v>
      </c>
      <c r="F133" s="139">
        <v>70975000</v>
      </c>
      <c r="G133" s="137" t="s">
        <v>303</v>
      </c>
      <c r="H133" s="37" t="s">
        <v>438</v>
      </c>
      <c r="I133" s="37" t="s">
        <v>448</v>
      </c>
      <c r="J133" s="37">
        <f>IFERROR(VLOOKUP(E133,'IC238-Dau ky'!E:H,4,0),0)</f>
        <v>1</v>
      </c>
      <c r="K133" s="132">
        <f>SUMIFS(NHAP!$H:$H,NHAP!$D:$D,'BANG THAM CHIEU'!E133,NHAP!$K:$K,'BANG THAM CHIEU'!$D$1)</f>
        <v>0</v>
      </c>
      <c r="L133" s="132">
        <f>SUMIFS('IC21'!$H:$H,'IC21'!$G:$G,'BANG THAM CHIEU'!E133,'IC21'!$R:$R,'BANG THAM CHIEU'!$D$1)</f>
        <v>0</v>
      </c>
      <c r="M133" s="133">
        <f t="shared" si="22"/>
        <v>1</v>
      </c>
      <c r="N133" s="134">
        <f>SUMIF('IC238-Cuoi ky'!$E:$E,'BANG THAM CHIEU'!E133,'IC238-Cuoi ky'!$H:$H)</f>
        <v>1</v>
      </c>
      <c r="O133" s="133">
        <f t="shared" si="23"/>
        <v>0</v>
      </c>
      <c r="P133" s="135">
        <v>0</v>
      </c>
      <c r="Q133" s="135">
        <v>0</v>
      </c>
      <c r="R133" s="550" t="str">
        <f t="shared" ref="R133:R196" si="27">IF(M133&lt;P133,"ALERT","OK")</f>
        <v>OK</v>
      </c>
      <c r="S133" s="135">
        <v>0</v>
      </c>
      <c r="T133" s="222">
        <f t="shared" ref="T133:T196" si="28">M133-P133</f>
        <v>1</v>
      </c>
      <c r="U133" s="40">
        <v>0</v>
      </c>
      <c r="V133" s="189">
        <f t="shared" si="24"/>
        <v>-1</v>
      </c>
      <c r="X133" s="40" t="str">
        <f t="shared" ref="X133:X196" si="29">IF(L134=O134,"ok","ko")</f>
        <v>ok</v>
      </c>
      <c r="Y133" s="189">
        <f t="shared" si="25"/>
        <v>1</v>
      </c>
      <c r="Z133" s="40">
        <f>VLOOKUP(E133,'[2]BANG THAM CHIEU'!$E$4:$Q$1080,13,0)</f>
        <v>0</v>
      </c>
      <c r="AA133" s="40">
        <f>VLOOKUP(E133,'[2]BANG THAM CHIEU'!$E$4:$R$1082,14,0)</f>
        <v>0</v>
      </c>
      <c r="AB133" s="40">
        <f>VLOOKUP(E133,'[2]BANG THAM CHIEU'!$E$4:$S$1081,15,0)</f>
        <v>0</v>
      </c>
    </row>
    <row r="134" spans="1:165" ht="15.75" customHeight="1" x14ac:dyDescent="0.25">
      <c r="A134" s="128">
        <f t="shared" si="26"/>
        <v>131</v>
      </c>
      <c r="B134" s="491" t="s">
        <v>9042</v>
      </c>
      <c r="C134" s="31" t="s">
        <v>9006</v>
      </c>
      <c r="D134" s="42" t="s">
        <v>78</v>
      </c>
      <c r="E134" s="491" t="s">
        <v>9042</v>
      </c>
      <c r="F134" s="139">
        <v>12354400</v>
      </c>
      <c r="G134" s="137" t="s">
        <v>2464</v>
      </c>
      <c r="H134" s="492">
        <f>VLOOKUP(E134,[3]LOAD!$C$3:$D$42,2,0)</f>
        <v>2901170100</v>
      </c>
      <c r="I134" s="37" t="s">
        <v>457</v>
      </c>
      <c r="J134" s="37">
        <f>IFERROR(VLOOKUP(E134,'IC238-Dau ky'!E:H,4,0),0)</f>
        <v>4</v>
      </c>
      <c r="K134" s="132">
        <f>SUMIFS(NHAP!$H:$H,NHAP!$D:$D,'BANG THAM CHIEU'!E134,NHAP!$K:$K,'BANG THAM CHIEU'!$D$1)</f>
        <v>0</v>
      </c>
      <c r="L134" s="132">
        <f>SUMIFS('IC21'!$H:$H,'IC21'!$G:$G,'BANG THAM CHIEU'!E134,'IC21'!$R:$R,'BANG THAM CHIEU'!$D$1)</f>
        <v>0</v>
      </c>
      <c r="M134" s="133">
        <f t="shared" si="22"/>
        <v>4</v>
      </c>
      <c r="N134" s="134">
        <f>SUMIF('IC238-Cuoi ky'!$E:$E,'BANG THAM CHIEU'!E134,'IC238-Cuoi ky'!$H:$H)</f>
        <v>4</v>
      </c>
      <c r="O134" s="133">
        <f t="shared" si="23"/>
        <v>0</v>
      </c>
      <c r="P134" s="135">
        <v>2</v>
      </c>
      <c r="Q134" s="135">
        <v>4</v>
      </c>
      <c r="R134" s="550" t="str">
        <f t="shared" si="27"/>
        <v>OK</v>
      </c>
      <c r="S134" s="135" t="s">
        <v>9397</v>
      </c>
      <c r="T134" s="222">
        <f t="shared" si="28"/>
        <v>2</v>
      </c>
      <c r="U134" s="40">
        <v>0</v>
      </c>
      <c r="V134" s="189">
        <f t="shared" si="24"/>
        <v>-4</v>
      </c>
      <c r="W134" s="40" t="s">
        <v>78</v>
      </c>
      <c r="X134" s="40" t="str">
        <f t="shared" si="29"/>
        <v>ok</v>
      </c>
      <c r="Y134" s="189">
        <f t="shared" si="25"/>
        <v>4</v>
      </c>
      <c r="Z134" s="40" t="e">
        <f>VLOOKUP(H134,'[2]BANG THAM CHIEU'!$E$4:$Q$1080,13,0)</f>
        <v>#N/A</v>
      </c>
      <c r="AA134" s="40" t="e">
        <f>VLOOKUP(E134,'[2]BANG THAM CHIEU'!$E$4:$R$1082,14,0)</f>
        <v>#N/A</v>
      </c>
      <c r="AB134" s="40" t="e">
        <f>VLOOKUP(E134,'[2]BANG THAM CHIEU'!$E$4:$S$1081,15,0)</f>
        <v>#N/A</v>
      </c>
    </row>
    <row r="135" spans="1:165" ht="15.75" customHeight="1" x14ac:dyDescent="0.25">
      <c r="A135" s="128">
        <f t="shared" si="26"/>
        <v>132</v>
      </c>
      <c r="B135" s="491" t="s">
        <v>9043</v>
      </c>
      <c r="C135" s="31" t="s">
        <v>9007</v>
      </c>
      <c r="D135" s="42" t="s">
        <v>1556</v>
      </c>
      <c r="E135" s="491" t="s">
        <v>9043</v>
      </c>
      <c r="F135" s="139">
        <v>17930300</v>
      </c>
      <c r="G135" s="137" t="s">
        <v>2464</v>
      </c>
      <c r="H135" s="492">
        <f>VLOOKUP(E135,[3]LOAD!$C$3:$D$42,2,0)</f>
        <v>508110098</v>
      </c>
      <c r="I135" s="37" t="s">
        <v>455</v>
      </c>
      <c r="J135" s="37">
        <f>IFERROR(VLOOKUP(E135,'IC238-Dau ky'!E:H,4,0),0)</f>
        <v>1</v>
      </c>
      <c r="K135" s="132">
        <f>SUMIFS(NHAP!$H:$H,NHAP!$D:$D,'BANG THAM CHIEU'!E135,NHAP!$K:$K,'BANG THAM CHIEU'!$D$1)</f>
        <v>0</v>
      </c>
      <c r="L135" s="132">
        <f>SUMIFS('IC21'!$H:$H,'IC21'!$G:$G,'BANG THAM CHIEU'!E135,'IC21'!$R:$R,'BANG THAM CHIEU'!$D$1)</f>
        <v>0</v>
      </c>
      <c r="M135" s="133">
        <f t="shared" si="22"/>
        <v>1</v>
      </c>
      <c r="N135" s="134">
        <f>SUMIF('IC238-Cuoi ky'!$E:$E,'BANG THAM CHIEU'!E135,'IC238-Cuoi ky'!$H:$H)</f>
        <v>1</v>
      </c>
      <c r="O135" s="133">
        <f t="shared" si="23"/>
        <v>0</v>
      </c>
      <c r="P135" s="135">
        <v>2</v>
      </c>
      <c r="Q135" s="135">
        <v>4</v>
      </c>
      <c r="R135" s="550" t="str">
        <f t="shared" si="27"/>
        <v>ALERT</v>
      </c>
      <c r="S135" s="135" t="s">
        <v>9397</v>
      </c>
      <c r="T135" s="222">
        <f t="shared" si="28"/>
        <v>-1</v>
      </c>
      <c r="U135" s="40">
        <v>2</v>
      </c>
      <c r="V135" s="189">
        <f t="shared" si="24"/>
        <v>1</v>
      </c>
      <c r="W135" s="40" t="s">
        <v>9142</v>
      </c>
      <c r="X135" s="40" t="str">
        <f t="shared" si="29"/>
        <v>ok</v>
      </c>
      <c r="Y135" s="189">
        <f t="shared" si="25"/>
        <v>-1</v>
      </c>
      <c r="Z135" s="40" t="e">
        <f>VLOOKUP(H135,'[2]BANG THAM CHIEU'!$E$4:$Q$1080,13,0)</f>
        <v>#N/A</v>
      </c>
      <c r="AA135" s="40" t="e">
        <f>VLOOKUP(E135,'[2]BANG THAM CHIEU'!$E$4:$R$1082,14,0)</f>
        <v>#N/A</v>
      </c>
      <c r="AB135" s="40" t="e">
        <f>VLOOKUP(E135,'[2]BANG THAM CHIEU'!$E$4:$S$1081,15,0)</f>
        <v>#N/A</v>
      </c>
    </row>
    <row r="136" spans="1:165" ht="17.25" customHeight="1" x14ac:dyDescent="0.25">
      <c r="A136" s="128">
        <f t="shared" si="26"/>
        <v>133</v>
      </c>
      <c r="B136" s="162" t="s">
        <v>253</v>
      </c>
      <c r="C136" s="11" t="s">
        <v>9644</v>
      </c>
      <c r="D136" s="42" t="s">
        <v>99</v>
      </c>
      <c r="E136" s="162" t="s">
        <v>253</v>
      </c>
      <c r="F136" s="139">
        <v>739300</v>
      </c>
      <c r="G136" s="137" t="s">
        <v>303</v>
      </c>
      <c r="H136" s="37" t="s">
        <v>441</v>
      </c>
      <c r="I136" s="37" t="s">
        <v>448</v>
      </c>
      <c r="J136" s="37">
        <f>IFERROR(VLOOKUP(E136,'IC238-Dau ky'!E:H,4,0),0)</f>
        <v>25</v>
      </c>
      <c r="K136" s="132">
        <f>SUMIFS(NHAP!$H:$H,NHAP!$D:$D,'BANG THAM CHIEU'!E136,NHAP!$K:$K,'BANG THAM CHIEU'!$D$1)</f>
        <v>0</v>
      </c>
      <c r="L136" s="132">
        <f>SUMIFS('IC21'!$H:$H,'IC21'!$G:$G,'BANG THAM CHIEU'!E136,'IC21'!$R:$R,'BANG THAM CHIEU'!$D$1)</f>
        <v>0</v>
      </c>
      <c r="M136" s="133">
        <f t="shared" si="22"/>
        <v>25</v>
      </c>
      <c r="N136" s="134">
        <f>SUMIF('IC238-Cuoi ky'!$E:$E,'BANG THAM CHIEU'!E136,'IC238-Cuoi ky'!$H:$H)</f>
        <v>25</v>
      </c>
      <c r="O136" s="133">
        <f t="shared" si="23"/>
        <v>0</v>
      </c>
      <c r="P136" s="135">
        <v>5</v>
      </c>
      <c r="Q136" s="135">
        <v>10</v>
      </c>
      <c r="R136" s="550" t="str">
        <f t="shared" si="27"/>
        <v>OK</v>
      </c>
      <c r="S136" s="135" t="s">
        <v>9394</v>
      </c>
      <c r="T136" s="222">
        <f t="shared" si="28"/>
        <v>20</v>
      </c>
      <c r="U136" s="40">
        <v>10</v>
      </c>
      <c r="V136" s="189">
        <f t="shared" si="24"/>
        <v>-15</v>
      </c>
      <c r="X136" s="40" t="str">
        <f t="shared" si="29"/>
        <v>ok</v>
      </c>
      <c r="Y136" s="189">
        <f t="shared" si="25"/>
        <v>15</v>
      </c>
      <c r="Z136" s="40">
        <f>VLOOKUP(E136,'[2]BANG THAM CHIEU'!$E$4:$Q$1080,13,0)</f>
        <v>5</v>
      </c>
      <c r="AA136" s="40">
        <f>VLOOKUP(E136,'[2]BANG THAM CHIEU'!$E$4:$R$1082,14,0)</f>
        <v>10</v>
      </c>
      <c r="AB136" s="40" t="str">
        <f>VLOOKUP(E136,'[2]BANG THAM CHIEU'!$E$4:$S$1081,15,0)</f>
        <v>6 tháng</v>
      </c>
    </row>
    <row r="137" spans="1:165" ht="15.75" customHeight="1" x14ac:dyDescent="0.25">
      <c r="A137" s="128">
        <f t="shared" si="26"/>
        <v>134</v>
      </c>
      <c r="B137" s="345" t="s">
        <v>663</v>
      </c>
      <c r="C137" s="31" t="s">
        <v>10041</v>
      </c>
      <c r="D137" s="42" t="s">
        <v>1518</v>
      </c>
      <c r="E137" s="345" t="s">
        <v>663</v>
      </c>
      <c r="F137" s="136">
        <v>1150000</v>
      </c>
      <c r="G137" s="137" t="s">
        <v>968</v>
      </c>
      <c r="H137" s="37" t="s">
        <v>972</v>
      </c>
      <c r="I137" s="37" t="s">
        <v>448</v>
      </c>
      <c r="J137" s="37">
        <f>IFERROR(VLOOKUP(E137,'IC238-Dau ky'!E:H,4,0),0)</f>
        <v>3</v>
      </c>
      <c r="K137" s="132">
        <f>SUMIFS(NHAP!$H:$H,NHAP!$D:$D,'BANG THAM CHIEU'!E137,NHAP!$K:$K,'BANG THAM CHIEU'!$D$1)</f>
        <v>0</v>
      </c>
      <c r="L137" s="132">
        <f>SUMIFS('IC21'!$H:$H,'IC21'!$G:$G,'BANG THAM CHIEU'!E137,'IC21'!$R:$R,'BANG THAM CHIEU'!$D$1)</f>
        <v>0</v>
      </c>
      <c r="M137" s="133">
        <f t="shared" si="22"/>
        <v>3</v>
      </c>
      <c r="N137" s="134">
        <f>SUMIF('IC238-Cuoi ky'!$E:$E,'BANG THAM CHIEU'!E137,'IC238-Cuoi ky'!$H:$H)</f>
        <v>3</v>
      </c>
      <c r="O137" s="133">
        <f t="shared" si="23"/>
        <v>0</v>
      </c>
      <c r="P137" s="135">
        <v>3</v>
      </c>
      <c r="Q137" s="135">
        <v>6</v>
      </c>
      <c r="R137" s="550" t="str">
        <f t="shared" si="27"/>
        <v>OK</v>
      </c>
      <c r="S137" s="135" t="s">
        <v>9395</v>
      </c>
      <c r="T137" s="222">
        <f t="shared" si="28"/>
        <v>0</v>
      </c>
      <c r="U137" s="40">
        <v>1</v>
      </c>
      <c r="V137" s="189">
        <f t="shared" si="24"/>
        <v>-2</v>
      </c>
      <c r="X137" s="40" t="str">
        <f t="shared" si="29"/>
        <v>ok</v>
      </c>
      <c r="Y137" s="189">
        <f t="shared" si="25"/>
        <v>2</v>
      </c>
      <c r="Z137" s="40">
        <f>VLOOKUP(E137,'[2]BANG THAM CHIEU'!$E$4:$Q$1080,13,0)</f>
        <v>3</v>
      </c>
      <c r="AA137" s="40">
        <f>VLOOKUP(E137,'[2]BANG THAM CHIEU'!$E$4:$R$1082,14,0)</f>
        <v>6</v>
      </c>
      <c r="AB137" s="40" t="str">
        <f>VLOOKUP(E137,'[2]BANG THAM CHIEU'!$E$4:$S$1081,15,0)</f>
        <v>1 năm</v>
      </c>
    </row>
    <row r="138" spans="1:165" ht="15.75" customHeight="1" x14ac:dyDescent="0.25">
      <c r="A138" s="128">
        <f t="shared" si="26"/>
        <v>135</v>
      </c>
      <c r="B138" s="347" t="s">
        <v>664</v>
      </c>
      <c r="C138" s="11" t="s">
        <v>8694</v>
      </c>
      <c r="D138" s="37" t="s">
        <v>1583</v>
      </c>
      <c r="E138" s="347" t="s">
        <v>664</v>
      </c>
      <c r="F138" s="136">
        <v>195000</v>
      </c>
      <c r="G138" s="137" t="s">
        <v>304</v>
      </c>
      <c r="H138" s="37" t="s">
        <v>973</v>
      </c>
      <c r="I138" s="37" t="s">
        <v>1196</v>
      </c>
      <c r="J138" s="37">
        <f>IFERROR(VLOOKUP(E138,'IC238-Dau ky'!E:H,4,0),0)</f>
        <v>9</v>
      </c>
      <c r="K138" s="132">
        <f>SUMIFS(NHAP!$H:$H,NHAP!$D:$D,'BANG THAM CHIEU'!E138,NHAP!$K:$K,'BANG THAM CHIEU'!$D$1)</f>
        <v>0</v>
      </c>
      <c r="L138" s="132">
        <f>SUMIFS('IC21'!$H:$H,'IC21'!$G:$G,'BANG THAM CHIEU'!E138,'IC21'!$R:$R,'BANG THAM CHIEU'!$D$1)</f>
        <v>0</v>
      </c>
      <c r="M138" s="133">
        <f t="shared" si="22"/>
        <v>9</v>
      </c>
      <c r="N138" s="134">
        <f>SUMIF('IC238-Cuoi ky'!$E:$E,'BANG THAM CHIEU'!E138,'IC238-Cuoi ky'!$H:$H)</f>
        <v>9</v>
      </c>
      <c r="O138" s="133">
        <f t="shared" si="23"/>
        <v>0</v>
      </c>
      <c r="P138" s="135">
        <v>0</v>
      </c>
      <c r="Q138" s="135">
        <v>0</v>
      </c>
      <c r="R138" s="550" t="str">
        <f t="shared" si="27"/>
        <v>OK</v>
      </c>
      <c r="S138" s="135">
        <v>0</v>
      </c>
      <c r="T138" s="222">
        <f t="shared" si="28"/>
        <v>9</v>
      </c>
      <c r="U138" s="40">
        <v>1</v>
      </c>
      <c r="V138" s="189">
        <f t="shared" si="24"/>
        <v>-8</v>
      </c>
      <c r="X138" s="40" t="str">
        <f t="shared" si="29"/>
        <v>ok</v>
      </c>
      <c r="Y138" s="189">
        <f t="shared" si="25"/>
        <v>8</v>
      </c>
      <c r="Z138" s="40">
        <f>VLOOKUP(E138,'[2]BANG THAM CHIEU'!$E$4:$Q$1080,13,0)</f>
        <v>0</v>
      </c>
      <c r="AA138" s="40">
        <f>VLOOKUP(E138,'[2]BANG THAM CHIEU'!$E$4:$R$1082,14,0)</f>
        <v>0</v>
      </c>
      <c r="AB138" s="40">
        <f>VLOOKUP(E138,'[2]BANG THAM CHIEU'!$E$4:$S$1081,15,0)</f>
        <v>0</v>
      </c>
    </row>
    <row r="139" spans="1:165" ht="15.75" customHeight="1" x14ac:dyDescent="0.25">
      <c r="A139" s="128">
        <f t="shared" si="26"/>
        <v>136</v>
      </c>
      <c r="B139" s="345" t="s">
        <v>665</v>
      </c>
      <c r="C139" s="11" t="s">
        <v>10719</v>
      </c>
      <c r="D139" s="37" t="s">
        <v>1571</v>
      </c>
      <c r="E139" s="345" t="s">
        <v>665</v>
      </c>
      <c r="F139" s="136">
        <v>198000</v>
      </c>
      <c r="G139" s="137" t="s">
        <v>303</v>
      </c>
      <c r="H139" s="37" t="s">
        <v>974</v>
      </c>
      <c r="I139" s="37" t="s">
        <v>448</v>
      </c>
      <c r="J139" s="37">
        <f>IFERROR(VLOOKUP(E139,'IC238-Dau ky'!E:H,4,0),0)</f>
        <v>12</v>
      </c>
      <c r="K139" s="132">
        <f>SUMIFS(NHAP!$H:$H,NHAP!$D:$D,'BANG THAM CHIEU'!E139,NHAP!$K:$K,'BANG THAM CHIEU'!$D$1)</f>
        <v>0</v>
      </c>
      <c r="L139" s="132">
        <f>SUMIFS('IC21'!$H:$H,'IC21'!$G:$G,'BANG THAM CHIEU'!E139,'IC21'!$R:$R,'BANG THAM CHIEU'!$D$1)</f>
        <v>0</v>
      </c>
      <c r="M139" s="133">
        <f t="shared" si="22"/>
        <v>12</v>
      </c>
      <c r="N139" s="134">
        <f>SUMIF('IC238-Cuoi ky'!$E:$E,'BANG THAM CHIEU'!E139,'IC238-Cuoi ky'!$H:$H)</f>
        <v>12</v>
      </c>
      <c r="O139" s="133">
        <f t="shared" si="23"/>
        <v>0</v>
      </c>
      <c r="P139" s="135">
        <v>10</v>
      </c>
      <c r="Q139" s="135">
        <v>20</v>
      </c>
      <c r="R139" s="550" t="str">
        <f t="shared" si="27"/>
        <v>OK</v>
      </c>
      <c r="S139" s="135" t="s">
        <v>9397</v>
      </c>
      <c r="T139" s="222">
        <f t="shared" si="28"/>
        <v>2</v>
      </c>
      <c r="U139" s="40">
        <v>6</v>
      </c>
      <c r="V139" s="189">
        <f t="shared" si="24"/>
        <v>-6</v>
      </c>
      <c r="X139" s="40" t="str">
        <f t="shared" si="29"/>
        <v>ok</v>
      </c>
      <c r="Y139" s="189">
        <f t="shared" si="25"/>
        <v>6</v>
      </c>
      <c r="Z139" s="40">
        <f>VLOOKUP(E139,'[2]BANG THAM CHIEU'!$E$4:$Q$1080,13,0)</f>
        <v>10</v>
      </c>
      <c r="AA139" s="40">
        <f>VLOOKUP(E139,'[2]BANG THAM CHIEU'!$E$4:$R$1082,14,0)</f>
        <v>20</v>
      </c>
      <c r="AB139" s="40" t="str">
        <f>VLOOKUP(E139,'[2]BANG THAM CHIEU'!$E$4:$S$1081,15,0)</f>
        <v>đăt dự phòng</v>
      </c>
    </row>
    <row r="140" spans="1:165" ht="15.75" customHeight="1" x14ac:dyDescent="0.25">
      <c r="A140" s="128">
        <f t="shared" si="26"/>
        <v>137</v>
      </c>
      <c r="B140" s="347" t="s">
        <v>666</v>
      </c>
      <c r="C140" s="11" t="s">
        <v>6090</v>
      </c>
      <c r="D140" s="37" t="s">
        <v>1533</v>
      </c>
      <c r="E140" s="347" t="s">
        <v>666</v>
      </c>
      <c r="F140" s="136">
        <v>184940</v>
      </c>
      <c r="G140" s="137" t="s">
        <v>304</v>
      </c>
      <c r="H140" s="37" t="s">
        <v>975</v>
      </c>
      <c r="I140" s="37" t="s">
        <v>1196</v>
      </c>
      <c r="J140" s="37">
        <f>IFERROR(VLOOKUP(E140,'IC238-Dau ky'!E:H,4,0),0)</f>
        <v>4</v>
      </c>
      <c r="K140" s="132">
        <f>SUMIFS(NHAP!$H:$H,NHAP!$D:$D,'BANG THAM CHIEU'!E140,NHAP!$K:$K,'BANG THAM CHIEU'!$D$1)</f>
        <v>0</v>
      </c>
      <c r="L140" s="132">
        <f>SUMIFS('IC21'!$H:$H,'IC21'!$G:$G,'BANG THAM CHIEU'!E140,'IC21'!$R:$R,'BANG THAM CHIEU'!$D$1)</f>
        <v>0</v>
      </c>
      <c r="M140" s="133">
        <f t="shared" si="22"/>
        <v>4</v>
      </c>
      <c r="N140" s="134">
        <f>SUMIF('IC238-Cuoi ky'!$E:$E,'BANG THAM CHIEU'!E140,'IC238-Cuoi ky'!$H:$H)</f>
        <v>4</v>
      </c>
      <c r="O140" s="133">
        <f t="shared" si="23"/>
        <v>0</v>
      </c>
      <c r="P140" s="135">
        <v>5</v>
      </c>
      <c r="Q140" s="135">
        <v>10</v>
      </c>
      <c r="R140" s="550" t="str">
        <f t="shared" si="27"/>
        <v>ALERT</v>
      </c>
      <c r="S140" s="135" t="s">
        <v>9394</v>
      </c>
      <c r="T140" s="222">
        <f t="shared" si="28"/>
        <v>-1</v>
      </c>
      <c r="U140" s="40">
        <v>8</v>
      </c>
      <c r="V140" s="189">
        <f t="shared" si="24"/>
        <v>4</v>
      </c>
      <c r="X140" s="40" t="str">
        <f t="shared" si="29"/>
        <v>ko</v>
      </c>
      <c r="Y140" s="189">
        <f t="shared" si="25"/>
        <v>-4</v>
      </c>
      <c r="Z140" s="40">
        <f>VLOOKUP(E140,'[2]BANG THAM CHIEU'!$E$4:$Q$1080,13,0)</f>
        <v>5</v>
      </c>
      <c r="AA140" s="40">
        <f>VLOOKUP(E140,'[2]BANG THAM CHIEU'!$E$4:$R$1082,14,0)</f>
        <v>10</v>
      </c>
      <c r="AB140" s="40" t="str">
        <f>VLOOKUP(E140,'[2]BANG THAM CHIEU'!$E$4:$S$1081,15,0)</f>
        <v>6 tháng</v>
      </c>
    </row>
    <row r="141" spans="1:165" ht="15.75" customHeight="1" x14ac:dyDescent="0.25">
      <c r="A141" s="128">
        <f t="shared" si="26"/>
        <v>138</v>
      </c>
      <c r="B141" s="345" t="s">
        <v>667</v>
      </c>
      <c r="C141" s="11" t="s">
        <v>8672</v>
      </c>
      <c r="D141" s="37" t="s">
        <v>1563</v>
      </c>
      <c r="E141" s="345" t="s">
        <v>667</v>
      </c>
      <c r="F141" s="136">
        <v>20000</v>
      </c>
      <c r="G141" s="137" t="s">
        <v>10</v>
      </c>
      <c r="H141" s="37" t="s">
        <v>976</v>
      </c>
      <c r="I141" s="37" t="s">
        <v>1197</v>
      </c>
      <c r="J141" s="37">
        <f>IFERROR(VLOOKUP(E141,'IC238-Dau ky'!E:H,4,0),0)</f>
        <v>250</v>
      </c>
      <c r="K141" s="132">
        <f>SUMIFS(NHAP!$H:$H,NHAP!$D:$D,'BANG THAM CHIEU'!E141,NHAP!$K:$K,'BANG THAM CHIEU'!$D$1)</f>
        <v>0</v>
      </c>
      <c r="L141" s="132">
        <f>SUMIFS('IC21'!$H:$H,'IC21'!$G:$G,'BANG THAM CHIEU'!E141,'IC21'!$R:$R,'BANG THAM CHIEU'!$D$1)</f>
        <v>5</v>
      </c>
      <c r="M141" s="133">
        <f t="shared" si="22"/>
        <v>245</v>
      </c>
      <c r="N141" s="134">
        <f>SUMIF('IC238-Cuoi ky'!$E:$E,'BANG THAM CHIEU'!E141,'IC238-Cuoi ky'!$H:$H)</f>
        <v>250</v>
      </c>
      <c r="O141" s="133">
        <f t="shared" si="23"/>
        <v>-5</v>
      </c>
      <c r="P141" s="135">
        <v>50</v>
      </c>
      <c r="Q141" s="135">
        <v>100</v>
      </c>
      <c r="R141" s="550" t="str">
        <f t="shared" si="27"/>
        <v>OK</v>
      </c>
      <c r="S141" s="135" t="s">
        <v>9394</v>
      </c>
      <c r="T141" s="222">
        <f t="shared" si="28"/>
        <v>195</v>
      </c>
      <c r="U141" s="40">
        <v>253</v>
      </c>
      <c r="V141" s="189">
        <f t="shared" si="24"/>
        <v>8</v>
      </c>
      <c r="X141" s="40" t="str">
        <f t="shared" si="29"/>
        <v>ko</v>
      </c>
      <c r="Y141" s="189">
        <f t="shared" si="25"/>
        <v>-8</v>
      </c>
      <c r="Z141" s="40">
        <f>VLOOKUP(E141,'[2]BANG THAM CHIEU'!$E$4:$Q$1080,13,0)</f>
        <v>50</v>
      </c>
      <c r="AA141" s="40">
        <f>VLOOKUP(E141,'[2]BANG THAM CHIEU'!$E$4:$R$1082,14,0)</f>
        <v>100</v>
      </c>
      <c r="AB141" s="40" t="str">
        <f>VLOOKUP(E141,'[2]BANG THAM CHIEU'!$E$4:$S$1081,15,0)</f>
        <v>6 tháng</v>
      </c>
    </row>
    <row r="142" spans="1:165" ht="45" customHeight="1" x14ac:dyDescent="0.25">
      <c r="A142" s="128">
        <f t="shared" si="26"/>
        <v>139</v>
      </c>
      <c r="B142" s="345" t="s">
        <v>668</v>
      </c>
      <c r="C142" s="426" t="s">
        <v>9652</v>
      </c>
      <c r="D142" s="37" t="s">
        <v>1571</v>
      </c>
      <c r="E142" s="345" t="s">
        <v>668</v>
      </c>
      <c r="F142" s="136">
        <v>11500</v>
      </c>
      <c r="G142" s="137" t="s">
        <v>10</v>
      </c>
      <c r="H142" s="37" t="s">
        <v>977</v>
      </c>
      <c r="I142" s="37" t="s">
        <v>1197</v>
      </c>
      <c r="J142" s="37">
        <f>IFERROR(VLOOKUP(E142,'IC238-Dau ky'!E:H,4,0),0)</f>
        <v>49</v>
      </c>
      <c r="K142" s="132">
        <f>SUMIFS(NHAP!$H:$H,NHAP!$D:$D,'BANG THAM CHIEU'!E142,NHAP!$K:$K,'BANG THAM CHIEU'!$D$1)</f>
        <v>0</v>
      </c>
      <c r="L142" s="132">
        <f>SUMIFS('IC21'!$H:$H,'IC21'!$G:$G,'BANG THAM CHIEU'!E142,'IC21'!$R:$R,'BANG THAM CHIEU'!$D$1)</f>
        <v>50</v>
      </c>
      <c r="M142" s="133">
        <f t="shared" si="22"/>
        <v>-1</v>
      </c>
      <c r="N142" s="134">
        <f>SUMIF('IC238-Cuoi ky'!$E:$E,'BANG THAM CHIEU'!E142,'IC238-Cuoi ky'!$H:$H)</f>
        <v>49</v>
      </c>
      <c r="O142" s="133">
        <f t="shared" si="23"/>
        <v>-50</v>
      </c>
      <c r="P142" s="135">
        <v>100</v>
      </c>
      <c r="Q142" s="135">
        <v>200</v>
      </c>
      <c r="R142" s="550" t="str">
        <f t="shared" si="27"/>
        <v>ALERT</v>
      </c>
      <c r="S142" s="135" t="s">
        <v>9398</v>
      </c>
      <c r="T142" s="222">
        <f t="shared" si="28"/>
        <v>-101</v>
      </c>
      <c r="U142" s="40">
        <v>225</v>
      </c>
      <c r="V142" s="189">
        <f t="shared" si="24"/>
        <v>226</v>
      </c>
      <c r="X142" s="40" t="str">
        <f t="shared" si="29"/>
        <v>ko</v>
      </c>
      <c r="Y142" s="189">
        <f t="shared" si="25"/>
        <v>-226</v>
      </c>
      <c r="Z142" s="40">
        <f>VLOOKUP(E142,'[2]BANG THAM CHIEU'!$E$4:$Q$1080,13,0)</f>
        <v>100</v>
      </c>
      <c r="AA142" s="40">
        <f>VLOOKUP(E142,'[2]BANG THAM CHIEU'!$E$4:$R$1082,14,0)</f>
        <v>200</v>
      </c>
      <c r="AB142" s="40" t="str">
        <f>VLOOKUP(E142,'[2]BANG THAM CHIEU'!$E$4:$S$1081,15,0)</f>
        <v>3 tháng</v>
      </c>
      <c r="AC142" s="40" t="s">
        <v>9889</v>
      </c>
    </row>
    <row r="143" spans="1:165" ht="15.75" customHeight="1" x14ac:dyDescent="0.25">
      <c r="A143" s="172">
        <f t="shared" si="26"/>
        <v>140</v>
      </c>
      <c r="B143" s="345" t="s">
        <v>179</v>
      </c>
      <c r="C143" s="175" t="s">
        <v>4457</v>
      </c>
      <c r="D143" s="173" t="s">
        <v>99</v>
      </c>
      <c r="E143" s="345" t="s">
        <v>179</v>
      </c>
      <c r="F143" s="136">
        <v>17000</v>
      </c>
      <c r="G143" s="137" t="s">
        <v>303</v>
      </c>
      <c r="H143" s="37" t="s">
        <v>368</v>
      </c>
      <c r="I143" s="37" t="s">
        <v>448</v>
      </c>
      <c r="J143" s="37">
        <f>IFERROR(VLOOKUP(E143,'IC238-Dau ky'!E:H,4,0),0)</f>
        <v>18</v>
      </c>
      <c r="K143" s="132">
        <f>SUMIFS(NHAP!$H:$H,NHAP!$D:$D,'BANG THAM CHIEU'!E143,NHAP!$K:$K,'BANG THAM CHIEU'!$D$1)</f>
        <v>0</v>
      </c>
      <c r="L143" s="132">
        <f>SUMIFS('IC21'!$H:$H,'IC21'!$G:$G,'BANG THAM CHIEU'!E143,'IC21'!$R:$R,'BANG THAM CHIEU'!$D$1)</f>
        <v>2</v>
      </c>
      <c r="M143" s="133">
        <f t="shared" si="22"/>
        <v>16</v>
      </c>
      <c r="N143" s="134">
        <f>SUMIF('IC238-Cuoi ky'!$E:$E,'BANG THAM CHIEU'!E143,'IC238-Cuoi ky'!$H:$H)</f>
        <v>18</v>
      </c>
      <c r="O143" s="133">
        <f t="shared" si="23"/>
        <v>-2</v>
      </c>
      <c r="P143" s="135">
        <v>20</v>
      </c>
      <c r="Q143" s="135">
        <v>40</v>
      </c>
      <c r="R143" s="550" t="str">
        <f t="shared" si="27"/>
        <v>ALERT</v>
      </c>
      <c r="S143" s="135" t="s">
        <v>9394</v>
      </c>
      <c r="T143" s="222">
        <f t="shared" si="28"/>
        <v>-4</v>
      </c>
      <c r="U143" s="40">
        <v>47</v>
      </c>
      <c r="V143" s="189">
        <f t="shared" si="24"/>
        <v>31</v>
      </c>
      <c r="X143" s="40" t="str">
        <f t="shared" si="29"/>
        <v>ok</v>
      </c>
      <c r="Y143" s="189">
        <f t="shared" si="25"/>
        <v>-31</v>
      </c>
      <c r="Z143" s="40">
        <f>VLOOKUP(E143,'[2]BANG THAM CHIEU'!$E$4:$Q$1080,13,0)</f>
        <v>20</v>
      </c>
      <c r="AA143" s="40">
        <f>VLOOKUP(E143,'[2]BANG THAM CHIEU'!$E$4:$R$1082,14,0)</f>
        <v>40</v>
      </c>
      <c r="AB143" s="40" t="str">
        <f>VLOOKUP(E143,'[2]BANG THAM CHIEU'!$E$4:$S$1081,15,0)</f>
        <v>6 tháng</v>
      </c>
    </row>
    <row r="144" spans="1:165" ht="17.25" customHeight="1" x14ac:dyDescent="0.25">
      <c r="A144" s="128">
        <f t="shared" si="26"/>
        <v>141</v>
      </c>
      <c r="B144" s="345" t="s">
        <v>210</v>
      </c>
      <c r="C144" s="174" t="s">
        <v>2149</v>
      </c>
      <c r="D144" s="42" t="s">
        <v>99</v>
      </c>
      <c r="E144" s="345" t="s">
        <v>210</v>
      </c>
      <c r="F144" s="139">
        <v>16000</v>
      </c>
      <c r="G144" s="137" t="s">
        <v>303</v>
      </c>
      <c r="H144" s="37" t="s">
        <v>399</v>
      </c>
      <c r="I144" s="37" t="s">
        <v>455</v>
      </c>
      <c r="J144" s="37">
        <f>IFERROR(VLOOKUP(E144,'IC238-Dau ky'!E:H,4,0),0)</f>
        <v>19</v>
      </c>
      <c r="K144" s="132">
        <f>SUMIFS(NHAP!$H:$H,NHAP!$D:$D,'BANG THAM CHIEU'!E144,NHAP!$K:$K,'BANG THAM CHIEU'!$D$1)</f>
        <v>0</v>
      </c>
      <c r="L144" s="132">
        <f>SUMIFS('IC21'!$H:$H,'IC21'!$G:$G,'BANG THAM CHIEU'!E144,'IC21'!$R:$R,'BANG THAM CHIEU'!$D$1)</f>
        <v>0</v>
      </c>
      <c r="M144" s="133">
        <f t="shared" si="22"/>
        <v>19</v>
      </c>
      <c r="N144" s="134">
        <f>SUMIF('IC238-Cuoi ky'!$E:$E,'BANG THAM CHIEU'!E144,'IC238-Cuoi ky'!$H:$H)</f>
        <v>19</v>
      </c>
      <c r="O144" s="133">
        <f t="shared" si="23"/>
        <v>0</v>
      </c>
      <c r="P144" s="135">
        <v>10</v>
      </c>
      <c r="Q144" s="135">
        <v>20</v>
      </c>
      <c r="R144" s="550" t="str">
        <f t="shared" si="27"/>
        <v>OK</v>
      </c>
      <c r="S144" s="135" t="s">
        <v>9394</v>
      </c>
      <c r="T144" s="222">
        <f t="shared" si="28"/>
        <v>9</v>
      </c>
      <c r="U144" s="40">
        <v>25</v>
      </c>
      <c r="V144" s="189">
        <f t="shared" si="24"/>
        <v>6</v>
      </c>
      <c r="X144" s="40" t="str">
        <f t="shared" si="29"/>
        <v>ok</v>
      </c>
      <c r="Y144" s="189">
        <f t="shared" si="25"/>
        <v>-6</v>
      </c>
      <c r="Z144" s="40">
        <f>VLOOKUP(E144,'[2]BANG THAM CHIEU'!$E$4:$Q$1080,13,0)</f>
        <v>10</v>
      </c>
      <c r="AA144" s="40">
        <f>VLOOKUP(E144,'[2]BANG THAM CHIEU'!$E$4:$R$1082,14,0)</f>
        <v>20</v>
      </c>
      <c r="AB144" s="40" t="str">
        <f>VLOOKUP(E144,'[2]BANG THAM CHIEU'!$E$4:$S$1081,15,0)</f>
        <v>6 tháng</v>
      </c>
    </row>
    <row r="145" spans="1:165" ht="15.75" customHeight="1" x14ac:dyDescent="0.25">
      <c r="A145" s="128">
        <f t="shared" si="26"/>
        <v>142</v>
      </c>
      <c r="B145" s="345" t="s">
        <v>669</v>
      </c>
      <c r="C145" s="11" t="s">
        <v>11145</v>
      </c>
      <c r="D145" s="42" t="s">
        <v>1571</v>
      </c>
      <c r="E145" s="345" t="s">
        <v>669</v>
      </c>
      <c r="F145" s="136">
        <v>9000</v>
      </c>
      <c r="G145" s="137" t="s">
        <v>303</v>
      </c>
      <c r="H145" s="37" t="s">
        <v>978</v>
      </c>
      <c r="I145" s="37" t="s">
        <v>453</v>
      </c>
      <c r="J145" s="37">
        <f>IFERROR(VLOOKUP(E145,'IC238-Dau ky'!E:H,4,0),0)</f>
        <v>11</v>
      </c>
      <c r="K145" s="132">
        <f>SUMIFS(NHAP!$H:$H,NHAP!$D:$D,'BANG THAM CHIEU'!E145,NHAP!$K:$K,'BANG THAM CHIEU'!$D$1)</f>
        <v>0</v>
      </c>
      <c r="L145" s="132">
        <f>SUMIFS('IC21'!$H:$H,'IC21'!$G:$G,'BANG THAM CHIEU'!E145,'IC21'!$R:$R,'BANG THAM CHIEU'!$D$1)</f>
        <v>0</v>
      </c>
      <c r="M145" s="133">
        <f t="shared" si="22"/>
        <v>11</v>
      </c>
      <c r="N145" s="134">
        <f>SUMIF('IC238-Cuoi ky'!$E:$E,'BANG THAM CHIEU'!E145,'IC238-Cuoi ky'!$H:$H)</f>
        <v>11</v>
      </c>
      <c r="O145" s="133">
        <f t="shared" si="23"/>
        <v>0</v>
      </c>
      <c r="P145" s="135">
        <v>50</v>
      </c>
      <c r="Q145" s="135">
        <v>100</v>
      </c>
      <c r="R145" s="550" t="str">
        <f t="shared" si="27"/>
        <v>ALERT</v>
      </c>
      <c r="S145" s="135" t="s">
        <v>9398</v>
      </c>
      <c r="T145" s="222">
        <f t="shared" si="28"/>
        <v>-39</v>
      </c>
      <c r="U145" s="40">
        <v>447</v>
      </c>
      <c r="V145" s="189">
        <f t="shared" si="24"/>
        <v>436</v>
      </c>
      <c r="X145" s="40" t="str">
        <f t="shared" si="29"/>
        <v>ok</v>
      </c>
      <c r="Y145" s="189">
        <f t="shared" si="25"/>
        <v>-436</v>
      </c>
      <c r="Z145" s="40">
        <f>VLOOKUP(E145,'[2]BANG THAM CHIEU'!$E$4:$Q$1080,13,0)</f>
        <v>50</v>
      </c>
      <c r="AA145" s="40">
        <f>VLOOKUP(E145,'[2]BANG THAM CHIEU'!$E$4:$R$1082,14,0)</f>
        <v>100</v>
      </c>
      <c r="AB145" s="40" t="str">
        <f>VLOOKUP(E145,'[2]BANG THAM CHIEU'!$E$4:$S$1081,15,0)</f>
        <v>3 tháng</v>
      </c>
    </row>
    <row r="146" spans="1:165" ht="15.75" customHeight="1" x14ac:dyDescent="0.25">
      <c r="A146" s="128">
        <f t="shared" si="26"/>
        <v>143</v>
      </c>
      <c r="B146" s="345" t="s">
        <v>670</v>
      </c>
      <c r="C146" s="31" t="s">
        <v>11146</v>
      </c>
      <c r="D146" s="42" t="s">
        <v>1527</v>
      </c>
      <c r="E146" s="345" t="s">
        <v>670</v>
      </c>
      <c r="F146" s="136">
        <v>5000</v>
      </c>
      <c r="G146" s="137" t="s">
        <v>10</v>
      </c>
      <c r="H146" s="37" t="s">
        <v>979</v>
      </c>
      <c r="I146" s="37" t="s">
        <v>453</v>
      </c>
      <c r="J146" s="37">
        <f>IFERROR(VLOOKUP(E146,'IC238-Dau ky'!E:H,4,0),0)</f>
        <v>173</v>
      </c>
      <c r="K146" s="132">
        <f>SUMIFS(NHAP!$H:$H,NHAP!$D:$D,'BANG THAM CHIEU'!E146,NHAP!$K:$K,'BANG THAM CHIEU'!$D$1)</f>
        <v>0</v>
      </c>
      <c r="L146" s="132">
        <f>SUMIFS('IC21'!$H:$H,'IC21'!$G:$G,'BANG THAM CHIEU'!E146,'IC21'!$R:$R,'BANG THAM CHIEU'!$D$1)</f>
        <v>0</v>
      </c>
      <c r="M146" s="133">
        <f t="shared" si="22"/>
        <v>173</v>
      </c>
      <c r="N146" s="134">
        <f>SUMIF('IC238-Cuoi ky'!$E:$E,'BANG THAM CHIEU'!E146,'IC238-Cuoi ky'!$H:$H)</f>
        <v>173</v>
      </c>
      <c r="O146" s="133">
        <f t="shared" si="23"/>
        <v>0</v>
      </c>
      <c r="P146" s="135">
        <v>60</v>
      </c>
      <c r="Q146" s="135">
        <v>120</v>
      </c>
      <c r="R146" s="550" t="str">
        <f t="shared" si="27"/>
        <v>OK</v>
      </c>
      <c r="S146" s="135" t="s">
        <v>9398</v>
      </c>
      <c r="T146" s="222">
        <f t="shared" si="28"/>
        <v>113</v>
      </c>
      <c r="U146" s="40">
        <v>51</v>
      </c>
      <c r="V146" s="189">
        <f t="shared" si="24"/>
        <v>-122</v>
      </c>
      <c r="X146" s="40" t="str">
        <f t="shared" si="29"/>
        <v>ok</v>
      </c>
      <c r="Y146" s="189">
        <f t="shared" si="25"/>
        <v>122</v>
      </c>
      <c r="Z146" s="40">
        <f>VLOOKUP(E146,'[2]BANG THAM CHIEU'!$E$4:$Q$1080,13,0)</f>
        <v>60</v>
      </c>
      <c r="AA146" s="40">
        <f>VLOOKUP(E146,'[2]BANG THAM CHIEU'!$E$4:$R$1082,14,0)</f>
        <v>120</v>
      </c>
      <c r="AB146" s="40" t="str">
        <f>VLOOKUP(E146,'[2]BANG THAM CHIEU'!$E$4:$S$1081,15,0)</f>
        <v>3 tháng</v>
      </c>
    </row>
    <row r="147" spans="1:165" s="41" customFormat="1" ht="15.75" customHeight="1" x14ac:dyDescent="0.25">
      <c r="A147" s="164">
        <f t="shared" si="26"/>
        <v>144</v>
      </c>
      <c r="B147" s="348" t="s">
        <v>671</v>
      </c>
      <c r="C147" s="196" t="s">
        <v>467</v>
      </c>
      <c r="D147" s="165" t="s">
        <v>1528</v>
      </c>
      <c r="E147" s="348" t="s">
        <v>671</v>
      </c>
      <c r="F147" s="198">
        <v>5000</v>
      </c>
      <c r="G147" s="199" t="s">
        <v>10</v>
      </c>
      <c r="H147" s="197" t="s">
        <v>980</v>
      </c>
      <c r="I147" s="197" t="s">
        <v>453</v>
      </c>
      <c r="J147" s="197">
        <f>IFERROR(VLOOKUP(E147,'IC238-Dau ky'!E:H,4,0),0)</f>
        <v>0</v>
      </c>
      <c r="K147" s="200">
        <f>SUMIFS(NHAP!$H:$H,NHAP!$D:$D,'BANG THAM CHIEU'!E147,NHAP!$K:$K,'BANG THAM CHIEU'!$D$1)</f>
        <v>0</v>
      </c>
      <c r="L147" s="200">
        <f>SUMIFS('IC21'!$H:$H,'IC21'!$G:$G,'BANG THAM CHIEU'!E147,'IC21'!$R:$R,'BANG THAM CHIEU'!$D$1)</f>
        <v>0</v>
      </c>
      <c r="M147" s="168">
        <f t="shared" si="22"/>
        <v>0</v>
      </c>
      <c r="N147" s="167">
        <f>SUMIF('IC238-Cuoi ky'!$E:$E,'BANG THAM CHIEU'!E147,'IC238-Cuoi ky'!$H:$H)</f>
        <v>0</v>
      </c>
      <c r="O147" s="168">
        <f t="shared" si="23"/>
        <v>0</v>
      </c>
      <c r="P147" s="169">
        <v>0</v>
      </c>
      <c r="Q147" s="169">
        <v>0</v>
      </c>
      <c r="R147" s="550" t="str">
        <f t="shared" si="27"/>
        <v>OK</v>
      </c>
      <c r="S147" s="169">
        <v>0</v>
      </c>
      <c r="T147" s="222">
        <f t="shared" si="28"/>
        <v>0</v>
      </c>
      <c r="U147" s="41">
        <v>0</v>
      </c>
      <c r="V147" s="189">
        <f t="shared" si="24"/>
        <v>0</v>
      </c>
      <c r="X147" s="40" t="str">
        <f t="shared" si="29"/>
        <v>ok</v>
      </c>
      <c r="Y147" s="189">
        <f t="shared" si="25"/>
        <v>0</v>
      </c>
      <c r="Z147" s="40">
        <f>VLOOKUP(E147,'[2]BANG THAM CHIEU'!$E$4:$Q$1080,13,0)</f>
        <v>0</v>
      </c>
      <c r="AA147" s="40">
        <f>VLOOKUP(E147,'[2]BANG THAM CHIEU'!$E$4:$R$1082,14,0)</f>
        <v>0</v>
      </c>
      <c r="AB147" s="40">
        <f>VLOOKUP(E147,'[2]BANG THAM CHIEU'!$E$4:$S$1081,15,0)</f>
        <v>0</v>
      </c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</row>
    <row r="148" spans="1:165" s="41" customFormat="1" ht="15.75" customHeight="1" x14ac:dyDescent="0.25">
      <c r="A148" s="164">
        <f t="shared" si="26"/>
        <v>145</v>
      </c>
      <c r="B148" s="348" t="s">
        <v>672</v>
      </c>
      <c r="C148" s="196" t="s">
        <v>1508</v>
      </c>
      <c r="D148" s="165" t="s">
        <v>1528</v>
      </c>
      <c r="E148" s="348" t="s">
        <v>672</v>
      </c>
      <c r="F148" s="198">
        <v>3000</v>
      </c>
      <c r="G148" s="199" t="s">
        <v>10</v>
      </c>
      <c r="H148" s="197" t="s">
        <v>981</v>
      </c>
      <c r="I148" s="197" t="s">
        <v>1198</v>
      </c>
      <c r="J148" s="197">
        <f>IFERROR(VLOOKUP(E148,'IC238-Dau ky'!E:H,4,0),0)</f>
        <v>0</v>
      </c>
      <c r="K148" s="200">
        <f>SUMIFS(NHAP!$H:$H,NHAP!$D:$D,'BANG THAM CHIEU'!E148,NHAP!$K:$K,'BANG THAM CHIEU'!$D$1)</f>
        <v>0</v>
      </c>
      <c r="L148" s="200">
        <f>SUMIFS('IC21'!$H:$H,'IC21'!$G:$G,'BANG THAM CHIEU'!E148,'IC21'!$R:$R,'BANG THAM CHIEU'!$D$1)</f>
        <v>0</v>
      </c>
      <c r="M148" s="168">
        <f t="shared" si="22"/>
        <v>0</v>
      </c>
      <c r="N148" s="167">
        <f>SUMIF('IC238-Cuoi ky'!$E:$E,'BANG THAM CHIEU'!E148,'IC238-Cuoi ky'!$H:$H)</f>
        <v>0</v>
      </c>
      <c r="O148" s="168">
        <f t="shared" si="23"/>
        <v>0</v>
      </c>
      <c r="P148" s="169">
        <v>0</v>
      </c>
      <c r="Q148" s="169">
        <v>0</v>
      </c>
      <c r="R148" s="550" t="str">
        <f t="shared" si="27"/>
        <v>OK</v>
      </c>
      <c r="S148" s="169">
        <v>0</v>
      </c>
      <c r="T148" s="222">
        <f t="shared" si="28"/>
        <v>0</v>
      </c>
      <c r="U148" s="41">
        <v>0</v>
      </c>
      <c r="V148" s="189">
        <f t="shared" si="24"/>
        <v>0</v>
      </c>
      <c r="X148" s="40" t="str">
        <f t="shared" si="29"/>
        <v>ko</v>
      </c>
      <c r="Y148" s="189">
        <f t="shared" si="25"/>
        <v>0</v>
      </c>
      <c r="Z148" s="40">
        <f>VLOOKUP(E148,'[2]BANG THAM CHIEU'!$E$4:$Q$1080,13,0)</f>
        <v>0</v>
      </c>
      <c r="AA148" s="40">
        <f>VLOOKUP(E148,'[2]BANG THAM CHIEU'!$E$4:$R$1082,14,0)</f>
        <v>0</v>
      </c>
      <c r="AB148" s="40">
        <f>VLOOKUP(E148,'[2]BANG THAM CHIEU'!$E$4:$S$1081,15,0)</f>
        <v>0</v>
      </c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</row>
    <row r="149" spans="1:165" ht="48.75" customHeight="1" x14ac:dyDescent="0.25">
      <c r="A149" s="128">
        <f t="shared" si="26"/>
        <v>146</v>
      </c>
      <c r="B149" s="345" t="s">
        <v>673</v>
      </c>
      <c r="C149" s="171" t="s">
        <v>6984</v>
      </c>
      <c r="D149" s="37" t="s">
        <v>107</v>
      </c>
      <c r="E149" s="345" t="s">
        <v>673</v>
      </c>
      <c r="F149" s="136">
        <v>65000</v>
      </c>
      <c r="G149" s="137" t="s">
        <v>303</v>
      </c>
      <c r="H149" s="37" t="s">
        <v>982</v>
      </c>
      <c r="I149" s="37" t="s">
        <v>448</v>
      </c>
      <c r="J149" s="37">
        <f>IFERROR(VLOOKUP(E149,'IC238-Dau ky'!E:H,4,0),0)</f>
        <v>50</v>
      </c>
      <c r="K149" s="132">
        <f>SUMIFS(NHAP!$H:$H,NHAP!$D:$D,'BANG THAM CHIEU'!E149,NHAP!$K:$K,'BANG THAM CHIEU'!$D$1)</f>
        <v>0</v>
      </c>
      <c r="L149" s="132">
        <f>SUMIFS('IC21'!$H:$H,'IC21'!$G:$G,'BANG THAM CHIEU'!E149,'IC21'!$R:$R,'BANG THAM CHIEU'!$D$1)</f>
        <v>20</v>
      </c>
      <c r="M149" s="133">
        <f t="shared" si="22"/>
        <v>30</v>
      </c>
      <c r="N149" s="134">
        <f>SUMIF('IC238-Cuoi ky'!$E:$E,'BANG THAM CHIEU'!E149,'IC238-Cuoi ky'!$H:$H)</f>
        <v>50</v>
      </c>
      <c r="O149" s="133">
        <f t="shared" si="23"/>
        <v>-20</v>
      </c>
      <c r="P149" s="135">
        <v>20</v>
      </c>
      <c r="Q149" s="135">
        <v>50</v>
      </c>
      <c r="R149" s="550" t="str">
        <f t="shared" si="27"/>
        <v>OK</v>
      </c>
      <c r="S149" s="135" t="s">
        <v>9394</v>
      </c>
      <c r="T149" s="222">
        <f t="shared" si="28"/>
        <v>10</v>
      </c>
      <c r="U149" s="40">
        <v>40</v>
      </c>
      <c r="V149" s="189">
        <f t="shared" si="24"/>
        <v>10</v>
      </c>
      <c r="X149" s="40" t="str">
        <f t="shared" si="29"/>
        <v>ko</v>
      </c>
      <c r="Y149" s="189">
        <f t="shared" si="25"/>
        <v>-10</v>
      </c>
      <c r="Z149" s="40">
        <f>VLOOKUP(E149,'[2]BANG THAM CHIEU'!$E$4:$Q$1080,13,0)</f>
        <v>20</v>
      </c>
      <c r="AA149" s="40">
        <f>VLOOKUP(E149,'[2]BANG THAM CHIEU'!$E$4:$R$1082,14,0)</f>
        <v>40</v>
      </c>
      <c r="AB149" s="40" t="str">
        <f>VLOOKUP(E149,'[2]BANG THAM CHIEU'!$E$4:$S$1081,15,0)</f>
        <v>6 tháng</v>
      </c>
    </row>
    <row r="150" spans="1:165" ht="48.75" customHeight="1" x14ac:dyDescent="0.25">
      <c r="A150" s="128">
        <f t="shared" si="26"/>
        <v>147</v>
      </c>
      <c r="B150" s="345" t="s">
        <v>674</v>
      </c>
      <c r="C150" s="171" t="s">
        <v>6985</v>
      </c>
      <c r="D150" s="37" t="s">
        <v>107</v>
      </c>
      <c r="E150" s="345" t="s">
        <v>674</v>
      </c>
      <c r="F150" s="136">
        <v>65000</v>
      </c>
      <c r="G150" s="137" t="s">
        <v>303</v>
      </c>
      <c r="H150" s="37" t="s">
        <v>983</v>
      </c>
      <c r="I150" s="37" t="s">
        <v>448</v>
      </c>
      <c r="J150" s="37">
        <f>IFERROR(VLOOKUP(E150,'IC238-Dau ky'!E:H,4,0),0)</f>
        <v>50</v>
      </c>
      <c r="K150" s="132">
        <f>SUMIFS(NHAP!$H:$H,NHAP!$D:$D,'BANG THAM CHIEU'!E150,NHAP!$K:$K,'BANG THAM CHIEU'!$D$1)</f>
        <v>0</v>
      </c>
      <c r="L150" s="132">
        <f>SUMIFS('IC21'!$H:$H,'IC21'!$G:$G,'BANG THAM CHIEU'!E150,'IC21'!$R:$R,'BANG THAM CHIEU'!$D$1)</f>
        <v>20</v>
      </c>
      <c r="M150" s="133">
        <f t="shared" si="22"/>
        <v>30</v>
      </c>
      <c r="N150" s="134">
        <f>SUMIF('IC238-Cuoi ky'!$E:$E,'BANG THAM CHIEU'!E150,'IC238-Cuoi ky'!$H:$H)</f>
        <v>50</v>
      </c>
      <c r="O150" s="133">
        <f t="shared" si="23"/>
        <v>-20</v>
      </c>
      <c r="P150" s="135">
        <v>20</v>
      </c>
      <c r="Q150" s="135">
        <v>50</v>
      </c>
      <c r="R150" s="550" t="str">
        <f t="shared" si="27"/>
        <v>OK</v>
      </c>
      <c r="S150" s="135" t="s">
        <v>9394</v>
      </c>
      <c r="T150" s="222">
        <f t="shared" si="28"/>
        <v>10</v>
      </c>
      <c r="U150" s="40">
        <v>48</v>
      </c>
      <c r="V150" s="189">
        <f t="shared" si="24"/>
        <v>18</v>
      </c>
      <c r="X150" s="40" t="str">
        <f t="shared" si="29"/>
        <v>ko</v>
      </c>
      <c r="Y150" s="189">
        <f t="shared" si="25"/>
        <v>-18</v>
      </c>
      <c r="Z150" s="40">
        <f>VLOOKUP(E150,'[2]BANG THAM CHIEU'!$E$4:$Q$1080,13,0)</f>
        <v>10</v>
      </c>
      <c r="AA150" s="40">
        <f>VLOOKUP(E150,'[2]BANG THAM CHIEU'!$E$4:$R$1082,14,0)</f>
        <v>20</v>
      </c>
      <c r="AB150" s="40" t="str">
        <f>VLOOKUP(E150,'[2]BANG THAM CHIEU'!$E$4:$S$1081,15,0)</f>
        <v>6 tháng</v>
      </c>
    </row>
    <row r="151" spans="1:165" ht="45.75" customHeight="1" x14ac:dyDescent="0.25">
      <c r="A151" s="128">
        <f t="shared" si="26"/>
        <v>148</v>
      </c>
      <c r="B151" s="345" t="s">
        <v>675</v>
      </c>
      <c r="C151" s="171" t="s">
        <v>6986</v>
      </c>
      <c r="D151" s="37" t="s">
        <v>107</v>
      </c>
      <c r="E151" s="345" t="s">
        <v>675</v>
      </c>
      <c r="F151" s="136">
        <v>56000</v>
      </c>
      <c r="G151" s="137" t="s">
        <v>303</v>
      </c>
      <c r="H151" s="37" t="s">
        <v>984</v>
      </c>
      <c r="I151" s="37" t="s">
        <v>448</v>
      </c>
      <c r="J151" s="37">
        <f>IFERROR(VLOOKUP(E151,'IC238-Dau ky'!E:H,4,0),0)</f>
        <v>96</v>
      </c>
      <c r="K151" s="132">
        <f>SUMIFS(NHAP!$H:$H,NHAP!$D:$D,'BANG THAM CHIEU'!E151,NHAP!$K:$K,'BANG THAM CHIEU'!$D$1)</f>
        <v>0</v>
      </c>
      <c r="L151" s="132">
        <f>SUMIFS('IC21'!$H:$H,'IC21'!$G:$G,'BANG THAM CHIEU'!E151,'IC21'!$R:$R,'BANG THAM CHIEU'!$D$1)</f>
        <v>10</v>
      </c>
      <c r="M151" s="133">
        <f t="shared" si="22"/>
        <v>86</v>
      </c>
      <c r="N151" s="134">
        <f>SUMIF('IC238-Cuoi ky'!$E:$E,'BANG THAM CHIEU'!E151,'IC238-Cuoi ky'!$H:$H)</f>
        <v>96</v>
      </c>
      <c r="O151" s="133">
        <f t="shared" si="23"/>
        <v>-10</v>
      </c>
      <c r="P151" s="135">
        <v>10</v>
      </c>
      <c r="Q151" s="135">
        <v>20</v>
      </c>
      <c r="R151" s="550" t="str">
        <f t="shared" si="27"/>
        <v>OK</v>
      </c>
      <c r="S151" s="135" t="s">
        <v>9394</v>
      </c>
      <c r="T151" s="222">
        <f t="shared" si="28"/>
        <v>76</v>
      </c>
      <c r="U151" s="40">
        <v>158</v>
      </c>
      <c r="V151" s="189">
        <f t="shared" si="24"/>
        <v>72</v>
      </c>
      <c r="X151" s="40" t="str">
        <f t="shared" si="29"/>
        <v>ok</v>
      </c>
      <c r="Y151" s="189">
        <f t="shared" si="25"/>
        <v>-72</v>
      </c>
      <c r="Z151" s="40">
        <f>VLOOKUP(E151,'[2]BANG THAM CHIEU'!$E$4:$Q$1080,13,0)</f>
        <v>10</v>
      </c>
      <c r="AA151" s="40">
        <f>VLOOKUP(E151,'[2]BANG THAM CHIEU'!$E$4:$R$1082,14,0)</f>
        <v>20</v>
      </c>
      <c r="AB151" s="40" t="str">
        <f>VLOOKUP(E151,'[2]BANG THAM CHIEU'!$E$4:$S$1081,15,0)</f>
        <v>6 tháng</v>
      </c>
    </row>
    <row r="152" spans="1:165" ht="46.5" customHeight="1" x14ac:dyDescent="0.25">
      <c r="A152" s="128">
        <f t="shared" si="26"/>
        <v>149</v>
      </c>
      <c r="B152" s="345" t="s">
        <v>676</v>
      </c>
      <c r="C152" s="171" t="s">
        <v>6987</v>
      </c>
      <c r="D152" s="37" t="s">
        <v>107</v>
      </c>
      <c r="E152" s="345" t="s">
        <v>676</v>
      </c>
      <c r="F152" s="136">
        <v>56000</v>
      </c>
      <c r="G152" s="137" t="s">
        <v>303</v>
      </c>
      <c r="H152" s="37" t="s">
        <v>985</v>
      </c>
      <c r="I152" s="37" t="s">
        <v>448</v>
      </c>
      <c r="J152" s="37">
        <f>IFERROR(VLOOKUP(E152,'IC238-Dau ky'!E:H,4,0),0)</f>
        <v>60</v>
      </c>
      <c r="K152" s="132">
        <f>SUMIFS(NHAP!$H:$H,NHAP!$D:$D,'BANG THAM CHIEU'!E152,NHAP!$K:$K,'BANG THAM CHIEU'!$D$1)</f>
        <v>0</v>
      </c>
      <c r="L152" s="132">
        <f>SUMIFS('IC21'!$H:$H,'IC21'!$G:$G,'BANG THAM CHIEU'!E152,'IC21'!$R:$R,'BANG THAM CHIEU'!$D$1)</f>
        <v>0</v>
      </c>
      <c r="M152" s="133">
        <f t="shared" si="22"/>
        <v>60</v>
      </c>
      <c r="N152" s="134">
        <f>SUMIF('IC238-Cuoi ky'!$E:$E,'BANG THAM CHIEU'!E152,'IC238-Cuoi ky'!$H:$H)</f>
        <v>60</v>
      </c>
      <c r="O152" s="133">
        <f t="shared" si="23"/>
        <v>0</v>
      </c>
      <c r="P152" s="135">
        <v>0</v>
      </c>
      <c r="Q152" s="135">
        <v>0</v>
      </c>
      <c r="R152" s="550" t="str">
        <f t="shared" si="27"/>
        <v>OK</v>
      </c>
      <c r="S152" s="135">
        <v>0</v>
      </c>
      <c r="T152" s="222">
        <f t="shared" si="28"/>
        <v>60</v>
      </c>
      <c r="U152" s="40">
        <v>70</v>
      </c>
      <c r="V152" s="189">
        <f t="shared" si="24"/>
        <v>10</v>
      </c>
      <c r="X152" s="40" t="str">
        <f t="shared" si="29"/>
        <v>ok</v>
      </c>
      <c r="Y152" s="189">
        <f t="shared" si="25"/>
        <v>-10</v>
      </c>
      <c r="Z152" s="40">
        <f>VLOOKUP(E152,'[2]BANG THAM CHIEU'!$E$4:$Q$1080,13,0)</f>
        <v>0</v>
      </c>
      <c r="AA152" s="40">
        <f>VLOOKUP(E152,'[2]BANG THAM CHIEU'!$E$4:$R$1082,14,0)</f>
        <v>0</v>
      </c>
      <c r="AB152" s="40">
        <f>VLOOKUP(E152,'[2]BANG THAM CHIEU'!$E$4:$S$1081,15,0)</f>
        <v>0</v>
      </c>
    </row>
    <row r="153" spans="1:165" ht="26.25" customHeight="1" x14ac:dyDescent="0.25">
      <c r="A153" s="128">
        <f t="shared" si="26"/>
        <v>150</v>
      </c>
      <c r="B153" s="345" t="s">
        <v>677</v>
      </c>
      <c r="C153" s="171" t="s">
        <v>11147</v>
      </c>
      <c r="D153" s="42" t="s">
        <v>1548</v>
      </c>
      <c r="E153" s="345" t="s">
        <v>677</v>
      </c>
      <c r="F153" s="136">
        <v>45762</v>
      </c>
      <c r="G153" s="137" t="s">
        <v>303</v>
      </c>
      <c r="H153" s="37" t="s">
        <v>986</v>
      </c>
      <c r="I153" s="37" t="s">
        <v>448</v>
      </c>
      <c r="J153" s="37">
        <f>IFERROR(VLOOKUP(E153,'IC238-Dau ky'!E:H,4,0),0)</f>
        <v>21</v>
      </c>
      <c r="K153" s="132">
        <f>SUMIFS(NHAP!$H:$H,NHAP!$D:$D,'BANG THAM CHIEU'!E153,NHAP!$K:$K,'BANG THAM CHIEU'!$D$1)</f>
        <v>0</v>
      </c>
      <c r="L153" s="132">
        <f>SUMIFS('IC21'!$H:$H,'IC21'!$G:$G,'BANG THAM CHIEU'!E153,'IC21'!$R:$R,'BANG THAM CHIEU'!$D$1)</f>
        <v>0</v>
      </c>
      <c r="M153" s="133">
        <f t="shared" si="22"/>
        <v>21</v>
      </c>
      <c r="N153" s="134">
        <f>SUMIF('IC238-Cuoi ky'!$E:$E,'BANG THAM CHIEU'!E153,'IC238-Cuoi ky'!$H:$H)</f>
        <v>21</v>
      </c>
      <c r="O153" s="133">
        <f t="shared" si="23"/>
        <v>0</v>
      </c>
      <c r="P153" s="135">
        <v>10</v>
      </c>
      <c r="Q153" s="135">
        <v>20</v>
      </c>
      <c r="R153" s="550" t="str">
        <f t="shared" si="27"/>
        <v>OK</v>
      </c>
      <c r="S153" s="135" t="s">
        <v>9398</v>
      </c>
      <c r="T153" s="222">
        <f t="shared" si="28"/>
        <v>11</v>
      </c>
      <c r="U153" s="40">
        <v>41</v>
      </c>
      <c r="V153" s="189">
        <f t="shared" si="24"/>
        <v>20</v>
      </c>
      <c r="X153" s="40" t="str">
        <f t="shared" si="29"/>
        <v>ok</v>
      </c>
      <c r="Y153" s="189">
        <f t="shared" si="25"/>
        <v>-20</v>
      </c>
      <c r="Z153" s="40">
        <f>VLOOKUP(E153,'[2]BANG THAM CHIEU'!$E$4:$Q$1080,13,0)</f>
        <v>10</v>
      </c>
      <c r="AA153" s="40">
        <f>VLOOKUP(E153,'[2]BANG THAM CHIEU'!$E$4:$R$1082,14,0)</f>
        <v>20</v>
      </c>
      <c r="AB153" s="40" t="str">
        <f>VLOOKUP(E153,'[2]BANG THAM CHIEU'!$E$4:$S$1081,15,0)</f>
        <v>3 tháng</v>
      </c>
    </row>
    <row r="154" spans="1:165" ht="29.25" customHeight="1" x14ac:dyDescent="0.25">
      <c r="A154" s="128">
        <f t="shared" si="26"/>
        <v>151</v>
      </c>
      <c r="B154" s="345" t="s">
        <v>678</v>
      </c>
      <c r="C154" s="171" t="s">
        <v>11148</v>
      </c>
      <c r="D154" s="42" t="s">
        <v>1548</v>
      </c>
      <c r="E154" s="345" t="s">
        <v>678</v>
      </c>
      <c r="F154" s="136">
        <v>69326</v>
      </c>
      <c r="G154" s="137" t="s">
        <v>303</v>
      </c>
      <c r="H154" s="37" t="s">
        <v>987</v>
      </c>
      <c r="I154" s="37" t="s">
        <v>448</v>
      </c>
      <c r="J154" s="37">
        <f>IFERROR(VLOOKUP(E154,'IC238-Dau ky'!E:H,4,0),0)</f>
        <v>15</v>
      </c>
      <c r="K154" s="132">
        <f>SUMIFS(NHAP!$H:$H,NHAP!$D:$D,'BANG THAM CHIEU'!E154,NHAP!$K:$K,'BANG THAM CHIEU'!$D$1)</f>
        <v>0</v>
      </c>
      <c r="L154" s="132">
        <f>SUMIFS('IC21'!$H:$H,'IC21'!$G:$G,'BANG THAM CHIEU'!E154,'IC21'!$R:$R,'BANG THAM CHIEU'!$D$1)</f>
        <v>0</v>
      </c>
      <c r="M154" s="133">
        <f t="shared" si="22"/>
        <v>15</v>
      </c>
      <c r="N154" s="134">
        <f>SUMIF('IC238-Cuoi ky'!$E:$E,'BANG THAM CHIEU'!E154,'IC238-Cuoi ky'!$H:$H)</f>
        <v>15</v>
      </c>
      <c r="O154" s="133">
        <f t="shared" si="23"/>
        <v>0</v>
      </c>
      <c r="P154" s="135">
        <v>10</v>
      </c>
      <c r="Q154" s="135">
        <v>20</v>
      </c>
      <c r="R154" s="550" t="str">
        <f t="shared" si="27"/>
        <v>OK</v>
      </c>
      <c r="S154" s="135" t="s">
        <v>9398</v>
      </c>
      <c r="T154" s="222">
        <f t="shared" si="28"/>
        <v>5</v>
      </c>
      <c r="U154" s="40">
        <v>38</v>
      </c>
      <c r="V154" s="189">
        <f t="shared" si="24"/>
        <v>23</v>
      </c>
      <c r="X154" s="40" t="str">
        <f t="shared" si="29"/>
        <v>ok</v>
      </c>
      <c r="Y154" s="189">
        <f t="shared" si="25"/>
        <v>-23</v>
      </c>
      <c r="Z154" s="40">
        <f>VLOOKUP(E154,'[2]BANG THAM CHIEU'!$E$4:$Q$1080,13,0)</f>
        <v>10</v>
      </c>
      <c r="AA154" s="40">
        <f>VLOOKUP(E154,'[2]BANG THAM CHIEU'!$E$4:$R$1082,14,0)</f>
        <v>20</v>
      </c>
      <c r="AB154" s="40" t="str">
        <f>VLOOKUP(E154,'[2]BANG THAM CHIEU'!$E$4:$S$1081,15,0)</f>
        <v>3 tháng</v>
      </c>
    </row>
    <row r="155" spans="1:165" ht="15.75" customHeight="1" x14ac:dyDescent="0.25">
      <c r="A155" s="128">
        <f t="shared" si="26"/>
        <v>152</v>
      </c>
      <c r="B155" s="162" t="s">
        <v>240</v>
      </c>
      <c r="C155" s="31" t="s">
        <v>6601</v>
      </c>
      <c r="D155" s="42" t="s">
        <v>99</v>
      </c>
      <c r="E155" s="162" t="s">
        <v>240</v>
      </c>
      <c r="F155" s="139">
        <v>3000</v>
      </c>
      <c r="G155" s="137" t="s">
        <v>303</v>
      </c>
      <c r="H155" s="37" t="s">
        <v>428</v>
      </c>
      <c r="I155" s="37" t="s">
        <v>455</v>
      </c>
      <c r="J155" s="37">
        <f>IFERROR(VLOOKUP(E155,'IC238-Dau ky'!E:H,4,0),0)</f>
        <v>0</v>
      </c>
      <c r="K155" s="132">
        <f>SUMIFS(NHAP!$H:$H,NHAP!$D:$D,'BANG THAM CHIEU'!E155,NHAP!$K:$K,'BANG THAM CHIEU'!$D$1)</f>
        <v>0</v>
      </c>
      <c r="L155" s="132">
        <f>SUMIFS('IC21'!$H:$H,'IC21'!$G:$G,'BANG THAM CHIEU'!E155,'IC21'!$R:$R,'BANG THAM CHIEU'!$D$1)</f>
        <v>0</v>
      </c>
      <c r="M155" s="133">
        <f t="shared" si="22"/>
        <v>0</v>
      </c>
      <c r="N155" s="134">
        <f>SUMIF('IC238-Cuoi ky'!$E:$E,'BANG THAM CHIEU'!E155,'IC238-Cuoi ky'!$H:$H)</f>
        <v>0</v>
      </c>
      <c r="O155" s="133">
        <f t="shared" si="23"/>
        <v>0</v>
      </c>
      <c r="P155" s="135">
        <v>0</v>
      </c>
      <c r="Q155" s="135">
        <v>0</v>
      </c>
      <c r="R155" s="550" t="str">
        <f t="shared" si="27"/>
        <v>OK</v>
      </c>
      <c r="S155" s="135">
        <v>0</v>
      </c>
      <c r="T155" s="222">
        <f t="shared" si="28"/>
        <v>0</v>
      </c>
      <c r="U155" s="40">
        <v>0</v>
      </c>
      <c r="V155" s="189">
        <f t="shared" si="24"/>
        <v>0</v>
      </c>
      <c r="X155" s="40" t="str">
        <f t="shared" si="29"/>
        <v>ko</v>
      </c>
      <c r="Y155" s="189">
        <f t="shared" si="25"/>
        <v>0</v>
      </c>
      <c r="Z155" s="40">
        <f>VLOOKUP(E155,'[2]BANG THAM CHIEU'!$E$4:$Q$1080,13,0)</f>
        <v>0</v>
      </c>
      <c r="AA155" s="40">
        <f>VLOOKUP(E155,'[2]BANG THAM CHIEU'!$E$4:$R$1082,14,0)</f>
        <v>0</v>
      </c>
      <c r="AB155" s="40">
        <f>VLOOKUP(E155,'[2]BANG THAM CHIEU'!$E$4:$S$1081,15,0)</f>
        <v>0</v>
      </c>
    </row>
    <row r="156" spans="1:165" ht="15.75" customHeight="1" x14ac:dyDescent="0.25">
      <c r="A156" s="128">
        <f t="shared" si="26"/>
        <v>153</v>
      </c>
      <c r="B156" s="345" t="s">
        <v>680</v>
      </c>
      <c r="C156" s="11" t="s">
        <v>9646</v>
      </c>
      <c r="D156" s="42" t="s">
        <v>99</v>
      </c>
      <c r="E156" s="345" t="s">
        <v>680</v>
      </c>
      <c r="F156" s="136">
        <v>85000</v>
      </c>
      <c r="G156" s="137" t="s">
        <v>303</v>
      </c>
      <c r="H156" s="37" t="s">
        <v>989</v>
      </c>
      <c r="I156" s="37" t="s">
        <v>455</v>
      </c>
      <c r="J156" s="37">
        <f>IFERROR(VLOOKUP(E156,'IC238-Dau ky'!E:H,4,0),0)</f>
        <v>8</v>
      </c>
      <c r="K156" s="132">
        <f>SUMIFS(NHAP!$H:$H,NHAP!$D:$D,'BANG THAM CHIEU'!E156,NHAP!$K:$K,'BANG THAM CHIEU'!$D$1)</f>
        <v>0</v>
      </c>
      <c r="L156" s="132">
        <f>SUMIFS('IC21'!$H:$H,'IC21'!$G:$G,'BANG THAM CHIEU'!E156,'IC21'!$R:$R,'BANG THAM CHIEU'!$D$1)</f>
        <v>95</v>
      </c>
      <c r="M156" s="133">
        <f t="shared" si="22"/>
        <v>-87</v>
      </c>
      <c r="N156" s="134">
        <f>SUMIF('IC238-Cuoi ky'!$E:$E,'BANG THAM CHIEU'!E156,'IC238-Cuoi ky'!$H:$H)</f>
        <v>8</v>
      </c>
      <c r="O156" s="133">
        <f t="shared" si="23"/>
        <v>-95</v>
      </c>
      <c r="P156" s="135">
        <v>20</v>
      </c>
      <c r="Q156" s="135">
        <v>40</v>
      </c>
      <c r="R156" s="550" t="str">
        <f t="shared" si="27"/>
        <v>ALERT</v>
      </c>
      <c r="S156" s="135" t="s">
        <v>9396</v>
      </c>
      <c r="T156" s="222">
        <f t="shared" si="28"/>
        <v>-107</v>
      </c>
      <c r="U156" s="40">
        <v>0</v>
      </c>
      <c r="V156" s="189">
        <f t="shared" si="24"/>
        <v>87</v>
      </c>
      <c r="X156" s="40" t="str">
        <f t="shared" si="29"/>
        <v>ok</v>
      </c>
      <c r="Y156" s="189">
        <f t="shared" si="25"/>
        <v>-87</v>
      </c>
      <c r="Z156" s="40">
        <f>VLOOKUP(E156,'[2]BANG THAM CHIEU'!$E$4:$Q$1080,13,0)</f>
        <v>20</v>
      </c>
      <c r="AA156" s="40">
        <f>VLOOKUP(E156,'[2]BANG THAM CHIEU'!$E$4:$R$1082,14,0)</f>
        <v>40</v>
      </c>
      <c r="AB156" s="40" t="str">
        <f>VLOOKUP(E156,'[2]BANG THAM CHIEU'!$E$4:$S$1081,15,0)</f>
        <v>2 tháng</v>
      </c>
    </row>
    <row r="157" spans="1:165" ht="15.75" customHeight="1" x14ac:dyDescent="0.25">
      <c r="A157" s="128">
        <f t="shared" si="26"/>
        <v>154</v>
      </c>
      <c r="B157" s="345" t="s">
        <v>681</v>
      </c>
      <c r="C157" s="11" t="s">
        <v>6921</v>
      </c>
      <c r="D157" s="42" t="s">
        <v>1528</v>
      </c>
      <c r="E157" s="345" t="s">
        <v>681</v>
      </c>
      <c r="F157" s="136">
        <v>8000</v>
      </c>
      <c r="G157" s="137" t="s">
        <v>10</v>
      </c>
      <c r="H157" s="37" t="s">
        <v>990</v>
      </c>
      <c r="I157" s="37" t="s">
        <v>448</v>
      </c>
      <c r="J157" s="37">
        <f>IFERROR(VLOOKUP(E157,'IC238-Dau ky'!E:H,4,0),0)</f>
        <v>15</v>
      </c>
      <c r="K157" s="132">
        <f>SUMIFS(NHAP!$H:$H,NHAP!$D:$D,'BANG THAM CHIEU'!E157,NHAP!$K:$K,'BANG THAM CHIEU'!$D$1)</f>
        <v>0</v>
      </c>
      <c r="L157" s="132">
        <f>SUMIFS('IC21'!$H:$H,'IC21'!$G:$G,'BANG THAM CHIEU'!E157,'IC21'!$R:$R,'BANG THAM CHIEU'!$D$1)</f>
        <v>0</v>
      </c>
      <c r="M157" s="133">
        <f t="shared" si="22"/>
        <v>15</v>
      </c>
      <c r="N157" s="134">
        <f>SUMIF('IC238-Cuoi ky'!$E:$E,'BANG THAM CHIEU'!E157,'IC238-Cuoi ky'!$H:$H)</f>
        <v>15</v>
      </c>
      <c r="O157" s="133">
        <f t="shared" si="23"/>
        <v>0</v>
      </c>
      <c r="P157" s="135">
        <v>10</v>
      </c>
      <c r="Q157" s="135">
        <v>20</v>
      </c>
      <c r="R157" s="550" t="str">
        <f t="shared" si="27"/>
        <v>OK</v>
      </c>
      <c r="S157" s="135" t="s">
        <v>9394</v>
      </c>
      <c r="T157" s="222">
        <f t="shared" si="28"/>
        <v>5</v>
      </c>
      <c r="U157" s="40">
        <v>15</v>
      </c>
      <c r="V157" s="189">
        <f t="shared" si="24"/>
        <v>0</v>
      </c>
      <c r="X157" s="40" t="str">
        <f t="shared" si="29"/>
        <v>ok</v>
      </c>
      <c r="Y157" s="189">
        <f t="shared" si="25"/>
        <v>0</v>
      </c>
      <c r="Z157" s="40">
        <f>VLOOKUP(E157,'[2]BANG THAM CHIEU'!$E$4:$Q$1080,13,0)</f>
        <v>10</v>
      </c>
      <c r="AA157" s="40">
        <f>VLOOKUP(E157,'[2]BANG THAM CHIEU'!$E$4:$R$1082,14,0)</f>
        <v>20</v>
      </c>
      <c r="AB157" s="40" t="str">
        <f>VLOOKUP(E157,'[2]BANG THAM CHIEU'!$E$4:$S$1081,15,0)</f>
        <v>6 tháng</v>
      </c>
    </row>
    <row r="158" spans="1:165" ht="15.75" customHeight="1" x14ac:dyDescent="0.25">
      <c r="A158" s="128">
        <f t="shared" si="26"/>
        <v>155</v>
      </c>
      <c r="B158" s="347" t="s">
        <v>682</v>
      </c>
      <c r="C158" s="11" t="s">
        <v>1498</v>
      </c>
      <c r="D158" s="42" t="s">
        <v>1533</v>
      </c>
      <c r="E158" s="347" t="s">
        <v>682</v>
      </c>
      <c r="F158" s="136">
        <v>30000</v>
      </c>
      <c r="G158" s="137" t="s">
        <v>304</v>
      </c>
      <c r="H158" s="37" t="s">
        <v>991</v>
      </c>
      <c r="I158" s="37" t="s">
        <v>1200</v>
      </c>
      <c r="J158" s="37">
        <f>IFERROR(VLOOKUP(E158,'IC238-Dau ky'!E:H,4,0),0)</f>
        <v>0</v>
      </c>
      <c r="K158" s="132">
        <f>SUMIFS(NHAP!$H:$H,NHAP!$D:$D,'BANG THAM CHIEU'!E158,NHAP!$K:$K,'BANG THAM CHIEU'!$D$1)</f>
        <v>0</v>
      </c>
      <c r="L158" s="132">
        <f>SUMIFS('IC21'!$H:$H,'IC21'!$G:$G,'BANG THAM CHIEU'!E158,'IC21'!$R:$R,'BANG THAM CHIEU'!$D$1)</f>
        <v>0</v>
      </c>
      <c r="M158" s="133">
        <f t="shared" si="22"/>
        <v>0</v>
      </c>
      <c r="N158" s="134">
        <f>SUMIF('IC238-Cuoi ky'!$E:$E,'BANG THAM CHIEU'!E158,'IC238-Cuoi ky'!$H:$H)</f>
        <v>0</v>
      </c>
      <c r="O158" s="133">
        <f t="shared" si="23"/>
        <v>0</v>
      </c>
      <c r="P158" s="135">
        <v>0</v>
      </c>
      <c r="Q158" s="135">
        <v>0</v>
      </c>
      <c r="R158" s="550" t="str">
        <f t="shared" si="27"/>
        <v>OK</v>
      </c>
      <c r="S158" s="135">
        <v>0</v>
      </c>
      <c r="T158" s="222">
        <f t="shared" si="28"/>
        <v>0</v>
      </c>
      <c r="U158" s="40">
        <v>0</v>
      </c>
      <c r="V158" s="189">
        <f t="shared" si="24"/>
        <v>0</v>
      </c>
      <c r="X158" s="40" t="str">
        <f t="shared" si="29"/>
        <v>ok</v>
      </c>
      <c r="Y158" s="189">
        <f t="shared" si="25"/>
        <v>0</v>
      </c>
      <c r="Z158" s="40">
        <f>VLOOKUP(E158,'[2]BANG THAM CHIEU'!$E$4:$Q$1080,13,0)</f>
        <v>0</v>
      </c>
      <c r="AA158" s="40">
        <f>VLOOKUP(E158,'[2]BANG THAM CHIEU'!$E$4:$R$1082,14,0)</f>
        <v>0</v>
      </c>
      <c r="AB158" s="40">
        <f>VLOOKUP(E158,'[2]BANG THAM CHIEU'!$E$4:$S$1081,15,0)</f>
        <v>0</v>
      </c>
    </row>
    <row r="159" spans="1:165" ht="15.75" customHeight="1" x14ac:dyDescent="0.25">
      <c r="A159" s="128">
        <f t="shared" si="26"/>
        <v>156</v>
      </c>
      <c r="B159" s="345" t="s">
        <v>683</v>
      </c>
      <c r="C159" s="11" t="s">
        <v>2969</v>
      </c>
      <c r="D159" s="37" t="s">
        <v>1537</v>
      </c>
      <c r="E159" s="345" t="s">
        <v>683</v>
      </c>
      <c r="F159" s="136">
        <v>72000</v>
      </c>
      <c r="G159" s="137" t="s">
        <v>10</v>
      </c>
      <c r="H159" s="37" t="s">
        <v>2340</v>
      </c>
      <c r="I159" s="37" t="s">
        <v>448</v>
      </c>
      <c r="J159" s="37">
        <f>IFERROR(VLOOKUP(E159,'IC238-Dau ky'!E:H,4,0),0)</f>
        <v>10</v>
      </c>
      <c r="K159" s="132">
        <f>SUMIFS(NHAP!$H:$H,NHAP!$D:$D,'BANG THAM CHIEU'!E159,NHAP!$K:$K,'BANG THAM CHIEU'!$D$1)</f>
        <v>0</v>
      </c>
      <c r="L159" s="132">
        <f>SUMIFS('IC21'!$H:$H,'IC21'!$G:$G,'BANG THAM CHIEU'!E159,'IC21'!$R:$R,'BANG THAM CHIEU'!$D$1)</f>
        <v>0</v>
      </c>
      <c r="M159" s="133">
        <f t="shared" si="22"/>
        <v>10</v>
      </c>
      <c r="N159" s="134">
        <f>SUMIF('IC238-Cuoi ky'!$E:$E,'BANG THAM CHIEU'!E159,'IC238-Cuoi ky'!$H:$H)</f>
        <v>10</v>
      </c>
      <c r="O159" s="133">
        <f t="shared" si="23"/>
        <v>0</v>
      </c>
      <c r="P159" s="135">
        <v>50</v>
      </c>
      <c r="Q159" s="135">
        <v>100</v>
      </c>
      <c r="R159" s="550" t="str">
        <f t="shared" si="27"/>
        <v>ALERT</v>
      </c>
      <c r="S159" s="135" t="s">
        <v>9394</v>
      </c>
      <c r="T159" s="222">
        <f t="shared" si="28"/>
        <v>-40</v>
      </c>
      <c r="U159" s="40">
        <v>150</v>
      </c>
      <c r="V159" s="189">
        <f t="shared" si="24"/>
        <v>140</v>
      </c>
      <c r="X159" s="40" t="str">
        <f t="shared" si="29"/>
        <v>ok</v>
      </c>
      <c r="Y159" s="189">
        <f t="shared" si="25"/>
        <v>-140</v>
      </c>
      <c r="Z159" s="40">
        <f>VLOOKUP(E159,'[2]BANG THAM CHIEU'!$E$4:$Q$1080,13,0)</f>
        <v>50</v>
      </c>
      <c r="AA159" s="40">
        <f>VLOOKUP(E159,'[2]BANG THAM CHIEU'!$E$4:$R$1082,14,0)</f>
        <v>100</v>
      </c>
      <c r="AB159" s="40" t="str">
        <f>VLOOKUP(E159,'[2]BANG THAM CHIEU'!$E$4:$S$1081,15,0)</f>
        <v>6 tháng</v>
      </c>
    </row>
    <row r="160" spans="1:165" ht="15.75" customHeight="1" x14ac:dyDescent="0.25">
      <c r="A160" s="128">
        <f t="shared" si="26"/>
        <v>157</v>
      </c>
      <c r="B160" s="345" t="s">
        <v>684</v>
      </c>
      <c r="C160" s="11" t="s">
        <v>2959</v>
      </c>
      <c r="D160" s="42" t="s">
        <v>1572</v>
      </c>
      <c r="E160" s="345" t="s">
        <v>684</v>
      </c>
      <c r="F160" s="136">
        <v>146000</v>
      </c>
      <c r="G160" s="137" t="s">
        <v>10</v>
      </c>
      <c r="H160" s="37" t="s">
        <v>992</v>
      </c>
      <c r="I160" s="37" t="s">
        <v>448</v>
      </c>
      <c r="J160" s="37">
        <f>IFERROR(VLOOKUP(E160,'IC238-Dau ky'!E:H,4,0),0)</f>
        <v>600</v>
      </c>
      <c r="K160" s="132">
        <f>SUMIFS(NHAP!$H:$H,NHAP!$D:$D,'BANG THAM CHIEU'!E160,NHAP!$K:$K,'BANG THAM CHIEU'!$D$1)</f>
        <v>0</v>
      </c>
      <c r="L160" s="132">
        <f>SUMIFS('IC21'!$H:$H,'IC21'!$G:$G,'BANG THAM CHIEU'!E160,'IC21'!$R:$R,'BANG THAM CHIEU'!$D$1)</f>
        <v>0</v>
      </c>
      <c r="M160" s="133">
        <f t="shared" si="22"/>
        <v>600</v>
      </c>
      <c r="N160" s="134">
        <f>SUMIF('IC238-Cuoi ky'!$E:$E,'BANG THAM CHIEU'!E160,'IC238-Cuoi ky'!$H:$H)</f>
        <v>600</v>
      </c>
      <c r="O160" s="133">
        <f t="shared" si="23"/>
        <v>0</v>
      </c>
      <c r="P160" s="135">
        <v>100</v>
      </c>
      <c r="Q160" s="135">
        <v>200</v>
      </c>
      <c r="R160" s="550" t="str">
        <f t="shared" si="27"/>
        <v>OK</v>
      </c>
      <c r="S160" s="135" t="s">
        <v>9395</v>
      </c>
      <c r="T160" s="222">
        <f t="shared" si="28"/>
        <v>500</v>
      </c>
      <c r="U160" s="40">
        <v>840</v>
      </c>
      <c r="V160" s="189">
        <f t="shared" si="24"/>
        <v>240</v>
      </c>
      <c r="X160" s="40" t="str">
        <f t="shared" si="29"/>
        <v>ok</v>
      </c>
      <c r="Y160" s="189">
        <f t="shared" si="25"/>
        <v>-240</v>
      </c>
      <c r="Z160" s="40">
        <f>VLOOKUP(E160,'[2]BANG THAM CHIEU'!$E$4:$Q$1080,13,0)</f>
        <v>100</v>
      </c>
      <c r="AA160" s="40">
        <f>VLOOKUP(E160,'[2]BANG THAM CHIEU'!$E$4:$R$1082,14,0)</f>
        <v>200</v>
      </c>
      <c r="AB160" s="40" t="str">
        <f>VLOOKUP(E160,'[2]BANG THAM CHIEU'!$E$4:$S$1081,15,0)</f>
        <v>1 năm</v>
      </c>
    </row>
    <row r="161" spans="1:165" ht="15.75" customHeight="1" x14ac:dyDescent="0.25">
      <c r="A161" s="128">
        <f t="shared" si="26"/>
        <v>158</v>
      </c>
      <c r="B161" s="345" t="s">
        <v>685</v>
      </c>
      <c r="C161" s="11" t="s">
        <v>481</v>
      </c>
      <c r="D161" s="37" t="s">
        <v>1528</v>
      </c>
      <c r="E161" s="345" t="s">
        <v>685</v>
      </c>
      <c r="F161" s="136">
        <v>2000</v>
      </c>
      <c r="G161" s="137" t="s">
        <v>10</v>
      </c>
      <c r="H161" s="37" t="s">
        <v>993</v>
      </c>
      <c r="I161" s="37" t="s">
        <v>448</v>
      </c>
      <c r="J161" s="37">
        <f>IFERROR(VLOOKUP(E161,'IC238-Dau ky'!E:H,4,0),0)</f>
        <v>10</v>
      </c>
      <c r="K161" s="132">
        <f>SUMIFS(NHAP!$H:$H,NHAP!$D:$D,'BANG THAM CHIEU'!E161,NHAP!$K:$K,'BANG THAM CHIEU'!$D$1)</f>
        <v>0</v>
      </c>
      <c r="L161" s="132">
        <f>SUMIFS('IC21'!$H:$H,'IC21'!$G:$G,'BANG THAM CHIEU'!E161,'IC21'!$R:$R,'BANG THAM CHIEU'!$D$1)</f>
        <v>0</v>
      </c>
      <c r="M161" s="133">
        <f t="shared" si="22"/>
        <v>10</v>
      </c>
      <c r="N161" s="134">
        <f>SUMIF('IC238-Cuoi ky'!$E:$E,'BANG THAM CHIEU'!E161,'IC238-Cuoi ky'!$H:$H)</f>
        <v>10</v>
      </c>
      <c r="O161" s="133">
        <f t="shared" si="23"/>
        <v>0</v>
      </c>
      <c r="P161" s="135">
        <v>20</v>
      </c>
      <c r="Q161" s="135">
        <v>40</v>
      </c>
      <c r="R161" s="550" t="str">
        <f t="shared" si="27"/>
        <v>ALERT</v>
      </c>
      <c r="S161" s="135" t="s">
        <v>9395</v>
      </c>
      <c r="T161" s="222">
        <f t="shared" si="28"/>
        <v>-10</v>
      </c>
      <c r="U161" s="40">
        <v>0</v>
      </c>
      <c r="V161" s="189">
        <f t="shared" si="24"/>
        <v>-10</v>
      </c>
      <c r="X161" s="40" t="str">
        <f t="shared" si="29"/>
        <v>ok</v>
      </c>
      <c r="Y161" s="189">
        <f t="shared" si="25"/>
        <v>10</v>
      </c>
      <c r="Z161" s="40">
        <f>VLOOKUP(E161,'[2]BANG THAM CHIEU'!$E$4:$Q$1080,13,0)</f>
        <v>20</v>
      </c>
      <c r="AA161" s="40">
        <f>VLOOKUP(E161,'[2]BANG THAM CHIEU'!$E$4:$R$1082,14,0)</f>
        <v>40</v>
      </c>
      <c r="AB161" s="40" t="str">
        <f>VLOOKUP(E161,'[2]BANG THAM CHIEU'!$E$4:$S$1081,15,0)</f>
        <v>1 năm</v>
      </c>
    </row>
    <row r="162" spans="1:165" ht="15.75" customHeight="1" x14ac:dyDescent="0.25">
      <c r="A162" s="128">
        <f t="shared" si="26"/>
        <v>159</v>
      </c>
      <c r="B162" s="345" t="s">
        <v>686</v>
      </c>
      <c r="C162" s="11" t="s">
        <v>1529</v>
      </c>
      <c r="D162" s="37" t="s">
        <v>1528</v>
      </c>
      <c r="E162" s="345" t="s">
        <v>686</v>
      </c>
      <c r="F162" s="136">
        <v>2200</v>
      </c>
      <c r="G162" s="137" t="s">
        <v>10</v>
      </c>
      <c r="H162" s="37" t="s">
        <v>994</v>
      </c>
      <c r="I162" s="37" t="s">
        <v>448</v>
      </c>
      <c r="J162" s="37">
        <f>IFERROR(VLOOKUP(E162,'IC238-Dau ky'!E:H,4,0),0)</f>
        <v>20</v>
      </c>
      <c r="K162" s="132">
        <f>SUMIFS(NHAP!$H:$H,NHAP!$D:$D,'BANG THAM CHIEU'!E162,NHAP!$K:$K,'BANG THAM CHIEU'!$D$1)</f>
        <v>0</v>
      </c>
      <c r="L162" s="132">
        <f>SUMIFS('IC21'!$H:$H,'IC21'!$G:$G,'BANG THAM CHIEU'!E162,'IC21'!$R:$R,'BANG THAM CHIEU'!$D$1)</f>
        <v>0</v>
      </c>
      <c r="M162" s="133">
        <f t="shared" si="22"/>
        <v>20</v>
      </c>
      <c r="N162" s="134">
        <f>SUMIF('IC238-Cuoi ky'!$E:$E,'BANG THAM CHIEU'!E162,'IC238-Cuoi ky'!$H:$H)</f>
        <v>20</v>
      </c>
      <c r="O162" s="133">
        <f t="shared" si="23"/>
        <v>0</v>
      </c>
      <c r="P162" s="135">
        <v>20</v>
      </c>
      <c r="Q162" s="135">
        <v>40</v>
      </c>
      <c r="R162" s="550" t="str">
        <f t="shared" si="27"/>
        <v>OK</v>
      </c>
      <c r="S162" s="135" t="s">
        <v>9395</v>
      </c>
      <c r="T162" s="222">
        <f t="shared" si="28"/>
        <v>0</v>
      </c>
      <c r="U162" s="40">
        <v>0</v>
      </c>
      <c r="V162" s="189">
        <f t="shared" si="24"/>
        <v>-20</v>
      </c>
      <c r="X162" s="40" t="str">
        <f t="shared" si="29"/>
        <v>ko</v>
      </c>
      <c r="Y162" s="189">
        <f t="shared" si="25"/>
        <v>20</v>
      </c>
      <c r="Z162" s="40">
        <f>VLOOKUP(E162,'[2]BANG THAM CHIEU'!$E$4:$Q$1080,13,0)</f>
        <v>20</v>
      </c>
      <c r="AA162" s="40">
        <f>VLOOKUP(E162,'[2]BANG THAM CHIEU'!$E$4:$R$1082,14,0)</f>
        <v>40</v>
      </c>
      <c r="AB162" s="40" t="str">
        <f>VLOOKUP(E162,'[2]BANG THAM CHIEU'!$E$4:$S$1081,15,0)</f>
        <v>1 năm</v>
      </c>
    </row>
    <row r="163" spans="1:165" ht="125.25" customHeight="1" x14ac:dyDescent="0.25">
      <c r="A163" s="128">
        <f t="shared" si="26"/>
        <v>160</v>
      </c>
      <c r="B163" s="345" t="s">
        <v>687</v>
      </c>
      <c r="C163" s="171" t="s">
        <v>9893</v>
      </c>
      <c r="D163" s="42" t="s">
        <v>1528</v>
      </c>
      <c r="E163" s="345" t="s">
        <v>687</v>
      </c>
      <c r="F163" s="136">
        <v>150000</v>
      </c>
      <c r="G163" s="137" t="s">
        <v>10</v>
      </c>
      <c r="H163" s="37" t="s">
        <v>995</v>
      </c>
      <c r="I163" s="37" t="s">
        <v>448</v>
      </c>
      <c r="J163" s="37">
        <f>IFERROR(VLOOKUP(E163,'IC238-Dau ky'!E:H,4,0),0)</f>
        <v>4</v>
      </c>
      <c r="K163" s="132">
        <f>SUMIFS(NHAP!$H:$H,NHAP!$D:$D,'BANG THAM CHIEU'!E163,NHAP!$K:$K,'BANG THAM CHIEU'!$D$1)</f>
        <v>0</v>
      </c>
      <c r="L163" s="132">
        <f>SUMIFS('IC21'!$H:$H,'IC21'!$G:$G,'BANG THAM CHIEU'!E163,'IC21'!$R:$R,'BANG THAM CHIEU'!$D$1)</f>
        <v>1</v>
      </c>
      <c r="M163" s="133">
        <f t="shared" si="22"/>
        <v>3</v>
      </c>
      <c r="N163" s="134">
        <f>SUMIF('IC238-Cuoi ky'!$E:$E,'BANG THAM CHIEU'!E163,'IC238-Cuoi ky'!$H:$H)</f>
        <v>4</v>
      </c>
      <c r="O163" s="133">
        <f t="shared" si="23"/>
        <v>-1</v>
      </c>
      <c r="P163" s="135">
        <v>5</v>
      </c>
      <c r="Q163" s="135">
        <v>10</v>
      </c>
      <c r="R163" s="550" t="str">
        <f t="shared" si="27"/>
        <v>ALERT</v>
      </c>
      <c r="S163" s="135" t="s">
        <v>9398</v>
      </c>
      <c r="T163" s="222">
        <f t="shared" si="28"/>
        <v>-2</v>
      </c>
      <c r="U163" s="40">
        <v>8</v>
      </c>
      <c r="V163" s="189">
        <f t="shared" si="24"/>
        <v>5</v>
      </c>
      <c r="X163" s="40" t="str">
        <f t="shared" si="29"/>
        <v>ko</v>
      </c>
      <c r="Y163" s="189">
        <f t="shared" si="25"/>
        <v>-5</v>
      </c>
      <c r="Z163" s="40">
        <f>VLOOKUP(E163,'[2]BANG THAM CHIEU'!$E$4:$Q$1080,13,0)</f>
        <v>5</v>
      </c>
      <c r="AA163" s="40">
        <f>VLOOKUP(E163,'[2]BANG THAM CHIEU'!$E$4:$R$1082,14,0)</f>
        <v>10</v>
      </c>
      <c r="AB163" s="40" t="str">
        <f>VLOOKUP(E163,'[2]BANG THAM CHIEU'!$E$4:$S$1081,15,0)</f>
        <v>3 tháng</v>
      </c>
      <c r="AC163" s="40" t="s">
        <v>9889</v>
      </c>
    </row>
    <row r="164" spans="1:165" ht="15.75" customHeight="1" x14ac:dyDescent="0.25">
      <c r="A164" s="128">
        <f t="shared" si="26"/>
        <v>161</v>
      </c>
      <c r="B164" s="345" t="s">
        <v>688</v>
      </c>
      <c r="C164" s="31" t="s">
        <v>6607</v>
      </c>
      <c r="D164" s="42" t="s">
        <v>1527</v>
      </c>
      <c r="E164" s="345" t="s">
        <v>688</v>
      </c>
      <c r="F164" s="136">
        <v>79000</v>
      </c>
      <c r="G164" s="137" t="s">
        <v>10</v>
      </c>
      <c r="H164" s="37" t="s">
        <v>996</v>
      </c>
      <c r="I164" s="37" t="s">
        <v>2928</v>
      </c>
      <c r="J164" s="37">
        <f>IFERROR(VLOOKUP(E164,'IC238-Dau ky'!E:H,4,0),0)</f>
        <v>0</v>
      </c>
      <c r="K164" s="132">
        <f>SUMIFS(NHAP!$H:$H,NHAP!$D:$D,'BANG THAM CHIEU'!E164,NHAP!$K:$K,'BANG THAM CHIEU'!$D$1)</f>
        <v>0</v>
      </c>
      <c r="L164" s="132">
        <f>SUMIFS('IC21'!$H:$H,'IC21'!$G:$G,'BANG THAM CHIEU'!E164,'IC21'!$R:$R,'BANG THAM CHIEU'!$D$1)</f>
        <v>10</v>
      </c>
      <c r="M164" s="133">
        <f t="shared" si="22"/>
        <v>-10</v>
      </c>
      <c r="N164" s="134">
        <f>SUMIF('IC238-Cuoi ky'!$E:$E,'BANG THAM CHIEU'!E164,'IC238-Cuoi ky'!$H:$H)</f>
        <v>0</v>
      </c>
      <c r="O164" s="133">
        <f t="shared" si="23"/>
        <v>-10</v>
      </c>
      <c r="P164" s="135">
        <v>10</v>
      </c>
      <c r="Q164" s="135">
        <v>20</v>
      </c>
      <c r="R164" s="550" t="str">
        <f t="shared" si="27"/>
        <v>ALERT</v>
      </c>
      <c r="S164" s="135" t="s">
        <v>9396</v>
      </c>
      <c r="T164" s="222">
        <f t="shared" si="28"/>
        <v>-20</v>
      </c>
      <c r="U164" s="40">
        <v>15</v>
      </c>
      <c r="V164" s="189">
        <f t="shared" si="24"/>
        <v>25</v>
      </c>
      <c r="X164" s="40" t="str">
        <f t="shared" si="29"/>
        <v>ok</v>
      </c>
      <c r="Y164" s="189">
        <f t="shared" si="25"/>
        <v>-25</v>
      </c>
      <c r="Z164" s="40">
        <f>VLOOKUP(E164,'[2]BANG THAM CHIEU'!$E$4:$Q$1080,13,0)</f>
        <v>10</v>
      </c>
      <c r="AA164" s="40">
        <f>VLOOKUP(E164,'[2]BANG THAM CHIEU'!$E$4:$R$1082,14,0)</f>
        <v>20</v>
      </c>
      <c r="AB164" s="40" t="str">
        <f>VLOOKUP(E164,'[2]BANG THAM CHIEU'!$E$4:$S$1081,15,0)</f>
        <v>2 tháng</v>
      </c>
    </row>
    <row r="165" spans="1:165" s="41" customFormat="1" ht="15.75" customHeight="1" x14ac:dyDescent="0.25">
      <c r="A165" s="164">
        <f t="shared" si="26"/>
        <v>162</v>
      </c>
      <c r="B165" s="349" t="s">
        <v>689</v>
      </c>
      <c r="C165" s="196" t="s">
        <v>1519</v>
      </c>
      <c r="D165" s="165" t="s">
        <v>1517</v>
      </c>
      <c r="E165" s="349" t="s">
        <v>689</v>
      </c>
      <c r="F165" s="198"/>
      <c r="G165" s="199" t="s">
        <v>303</v>
      </c>
      <c r="H165" s="197" t="s">
        <v>997</v>
      </c>
      <c r="I165" s="197" t="s">
        <v>448</v>
      </c>
      <c r="J165" s="197">
        <f>IFERROR(VLOOKUP(E165,'IC238-Dau ky'!E:H,4,0),0)</f>
        <v>0</v>
      </c>
      <c r="K165" s="200">
        <f>SUMIFS(NHAP!$H:$H,NHAP!$D:$D,'BANG THAM CHIEU'!E165,NHAP!$K:$K,'BANG THAM CHIEU'!$D$1)</f>
        <v>0</v>
      </c>
      <c r="L165" s="200">
        <f>SUMIFS('IC21'!$H:$H,'IC21'!$G:$G,'BANG THAM CHIEU'!E165,'IC21'!$R:$R,'BANG THAM CHIEU'!$D$1)</f>
        <v>0</v>
      </c>
      <c r="M165" s="168">
        <f t="shared" si="22"/>
        <v>0</v>
      </c>
      <c r="N165" s="167">
        <f>SUMIF('IC238-Cuoi ky'!$E:$E,'BANG THAM CHIEU'!E165,'IC238-Cuoi ky'!$H:$H)</f>
        <v>0</v>
      </c>
      <c r="O165" s="168">
        <f t="shared" si="23"/>
        <v>0</v>
      </c>
      <c r="P165" s="169">
        <v>0</v>
      </c>
      <c r="Q165" s="169">
        <v>0</v>
      </c>
      <c r="R165" s="550" t="str">
        <f t="shared" si="27"/>
        <v>OK</v>
      </c>
      <c r="S165" s="169">
        <v>0</v>
      </c>
      <c r="T165" s="222">
        <f t="shared" si="28"/>
        <v>0</v>
      </c>
      <c r="U165" s="40">
        <v>0</v>
      </c>
      <c r="V165" s="189">
        <f t="shared" si="24"/>
        <v>0</v>
      </c>
      <c r="W165" s="40"/>
      <c r="X165" s="40" t="str">
        <f t="shared" si="29"/>
        <v>ok</v>
      </c>
      <c r="Y165" s="189">
        <f t="shared" si="25"/>
        <v>0</v>
      </c>
      <c r="Z165" s="40">
        <f>VLOOKUP(E165,'[2]BANG THAM CHIEU'!$E$4:$Q$1080,13,0)</f>
        <v>0</v>
      </c>
      <c r="AA165" s="40">
        <f>VLOOKUP(E165,'[2]BANG THAM CHIEU'!$E$4:$R$1082,14,0)</f>
        <v>0</v>
      </c>
      <c r="AB165" s="40">
        <f>VLOOKUP(E165,'[2]BANG THAM CHIEU'!$E$4:$S$1081,15,0)</f>
        <v>0</v>
      </c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</row>
    <row r="166" spans="1:165" ht="15.75" customHeight="1" x14ac:dyDescent="0.25">
      <c r="A166" s="128">
        <f t="shared" si="26"/>
        <v>163</v>
      </c>
      <c r="B166" s="345" t="s">
        <v>690</v>
      </c>
      <c r="C166" s="11" t="s">
        <v>7428</v>
      </c>
      <c r="D166" s="37" t="s">
        <v>1528</v>
      </c>
      <c r="E166" s="345" t="s">
        <v>690</v>
      </c>
      <c r="F166" s="136">
        <v>2500</v>
      </c>
      <c r="G166" s="137" t="s">
        <v>10</v>
      </c>
      <c r="H166" s="37" t="s">
        <v>998</v>
      </c>
      <c r="I166" s="37" t="s">
        <v>2906</v>
      </c>
      <c r="J166" s="37">
        <f>IFERROR(VLOOKUP(E166,'IC238-Dau ky'!E:H,4,0),0)</f>
        <v>0</v>
      </c>
      <c r="K166" s="132">
        <f>SUMIFS(NHAP!$H:$H,NHAP!$D:$D,'BANG THAM CHIEU'!E166,NHAP!$K:$K,'BANG THAM CHIEU'!$D$1)</f>
        <v>0</v>
      </c>
      <c r="L166" s="132">
        <f>SUMIFS('IC21'!$H:$H,'IC21'!$G:$G,'BANG THAM CHIEU'!E166,'IC21'!$R:$R,'BANG THAM CHIEU'!$D$1)</f>
        <v>0</v>
      </c>
      <c r="M166" s="133">
        <f t="shared" si="22"/>
        <v>0</v>
      </c>
      <c r="N166" s="134">
        <f>SUMIF('IC238-Cuoi ky'!$E:$E,'BANG THAM CHIEU'!E166,'IC238-Cuoi ky'!$H:$H)</f>
        <v>0</v>
      </c>
      <c r="O166" s="133">
        <f t="shared" si="23"/>
        <v>0</v>
      </c>
      <c r="P166" s="135">
        <v>0</v>
      </c>
      <c r="Q166" s="135">
        <v>0</v>
      </c>
      <c r="R166" s="550" t="str">
        <f t="shared" si="27"/>
        <v>OK</v>
      </c>
      <c r="S166" s="135">
        <v>0</v>
      </c>
      <c r="T166" s="222">
        <f t="shared" si="28"/>
        <v>0</v>
      </c>
      <c r="U166" s="40">
        <v>0</v>
      </c>
      <c r="V166" s="189">
        <f t="shared" si="24"/>
        <v>0</v>
      </c>
      <c r="X166" s="40" t="str">
        <f t="shared" si="29"/>
        <v>ok</v>
      </c>
      <c r="Y166" s="189">
        <f t="shared" si="25"/>
        <v>0</v>
      </c>
      <c r="Z166" s="40">
        <f>VLOOKUP(E166,'[2]BANG THAM CHIEU'!$E$4:$Q$1080,13,0)</f>
        <v>0</v>
      </c>
      <c r="AA166" s="40">
        <f>VLOOKUP(E166,'[2]BANG THAM CHIEU'!$E$4:$R$1082,14,0)</f>
        <v>0</v>
      </c>
      <c r="AB166" s="40">
        <f>VLOOKUP(E166,'[2]BANG THAM CHIEU'!$E$4:$S$1081,15,0)</f>
        <v>0</v>
      </c>
    </row>
    <row r="167" spans="1:165" ht="15.75" customHeight="1" x14ac:dyDescent="0.25">
      <c r="A167" s="128">
        <f t="shared" si="26"/>
        <v>164</v>
      </c>
      <c r="B167" s="345" t="s">
        <v>691</v>
      </c>
      <c r="C167" s="31" t="s">
        <v>1564</v>
      </c>
      <c r="D167" s="37" t="s">
        <v>1527</v>
      </c>
      <c r="E167" s="345" t="s">
        <v>691</v>
      </c>
      <c r="F167" s="136">
        <v>5000</v>
      </c>
      <c r="G167" s="137" t="s">
        <v>10</v>
      </c>
      <c r="H167" s="37" t="s">
        <v>999</v>
      </c>
      <c r="I167" s="37" t="s">
        <v>448</v>
      </c>
      <c r="J167" s="37">
        <f>IFERROR(VLOOKUP(E167,'IC238-Dau ky'!E:H,4,0),0)</f>
        <v>18</v>
      </c>
      <c r="K167" s="132">
        <f>SUMIFS(NHAP!$H:$H,NHAP!$D:$D,'BANG THAM CHIEU'!E167,NHAP!$K:$K,'BANG THAM CHIEU'!$D$1)</f>
        <v>0</v>
      </c>
      <c r="L167" s="132">
        <f>SUMIFS('IC21'!$H:$H,'IC21'!$G:$G,'BANG THAM CHIEU'!E167,'IC21'!$R:$R,'BANG THAM CHIEU'!$D$1)</f>
        <v>0</v>
      </c>
      <c r="M167" s="133">
        <f t="shared" si="22"/>
        <v>18</v>
      </c>
      <c r="N167" s="134">
        <f>SUMIF('IC238-Cuoi ky'!$E:$E,'BANG THAM CHIEU'!E167,'IC238-Cuoi ky'!$H:$H)</f>
        <v>18</v>
      </c>
      <c r="O167" s="133">
        <f t="shared" si="23"/>
        <v>0</v>
      </c>
      <c r="P167" s="135">
        <v>10</v>
      </c>
      <c r="Q167" s="135">
        <v>20</v>
      </c>
      <c r="R167" s="550" t="str">
        <f t="shared" si="27"/>
        <v>OK</v>
      </c>
      <c r="S167" s="135" t="s">
        <v>9395</v>
      </c>
      <c r="T167" s="222">
        <f t="shared" si="28"/>
        <v>8</v>
      </c>
      <c r="U167" s="40">
        <v>18</v>
      </c>
      <c r="V167" s="189">
        <f t="shared" si="24"/>
        <v>0</v>
      </c>
      <c r="X167" s="40" t="str">
        <f t="shared" si="29"/>
        <v>ok</v>
      </c>
      <c r="Y167" s="189">
        <f t="shared" si="25"/>
        <v>0</v>
      </c>
      <c r="Z167" s="40">
        <f>VLOOKUP(E167,'[2]BANG THAM CHIEU'!$E$4:$Q$1080,13,0)</f>
        <v>10</v>
      </c>
      <c r="AA167" s="40">
        <f>VLOOKUP(E167,'[2]BANG THAM CHIEU'!$E$4:$R$1082,14,0)</f>
        <v>20</v>
      </c>
      <c r="AB167" s="40" t="str">
        <f>VLOOKUP(E167,'[2]BANG THAM CHIEU'!$E$4:$S$1081,15,0)</f>
        <v>1 năm</v>
      </c>
    </row>
    <row r="168" spans="1:165" ht="15.75" customHeight="1" x14ac:dyDescent="0.25">
      <c r="A168" s="128">
        <f t="shared" si="26"/>
        <v>165</v>
      </c>
      <c r="B168" s="345" t="s">
        <v>692</v>
      </c>
      <c r="C168" s="11" t="s">
        <v>6948</v>
      </c>
      <c r="D168" s="37" t="s">
        <v>1528</v>
      </c>
      <c r="E168" s="345" t="s">
        <v>692</v>
      </c>
      <c r="F168" s="136">
        <v>250000</v>
      </c>
      <c r="G168" s="137" t="s">
        <v>10</v>
      </c>
      <c r="H168" s="37" t="s">
        <v>1000</v>
      </c>
      <c r="I168" s="37" t="s">
        <v>1199</v>
      </c>
      <c r="J168" s="37">
        <f>IFERROR(VLOOKUP(E168,'IC238-Dau ky'!E:H,4,0),0)</f>
        <v>5</v>
      </c>
      <c r="K168" s="132">
        <f>SUMIFS(NHAP!$H:$H,NHAP!$D:$D,'BANG THAM CHIEU'!E168,NHAP!$K:$K,'BANG THAM CHIEU'!$D$1)</f>
        <v>0</v>
      </c>
      <c r="L168" s="132">
        <f>SUMIFS('IC21'!$H:$H,'IC21'!$G:$G,'BANG THAM CHIEU'!E168,'IC21'!$R:$R,'BANG THAM CHIEU'!$D$1)</f>
        <v>0</v>
      </c>
      <c r="M168" s="133">
        <f t="shared" si="22"/>
        <v>5</v>
      </c>
      <c r="N168" s="134">
        <f>SUMIF('IC238-Cuoi ky'!$E:$E,'BANG THAM CHIEU'!E168,'IC238-Cuoi ky'!$H:$H)</f>
        <v>5</v>
      </c>
      <c r="O168" s="133">
        <f t="shared" si="23"/>
        <v>0</v>
      </c>
      <c r="P168" s="135">
        <v>3</v>
      </c>
      <c r="Q168" s="135">
        <v>6</v>
      </c>
      <c r="R168" s="550" t="str">
        <f t="shared" si="27"/>
        <v>OK</v>
      </c>
      <c r="S168" s="135" t="s">
        <v>9398</v>
      </c>
      <c r="T168" s="222">
        <f t="shared" si="28"/>
        <v>2</v>
      </c>
      <c r="U168" s="40">
        <v>8</v>
      </c>
      <c r="V168" s="189">
        <f t="shared" si="24"/>
        <v>3</v>
      </c>
      <c r="X168" s="40" t="str">
        <f t="shared" si="29"/>
        <v>ok</v>
      </c>
      <c r="Y168" s="189">
        <f t="shared" si="25"/>
        <v>-3</v>
      </c>
      <c r="Z168" s="40">
        <f>VLOOKUP(E168,'[2]BANG THAM CHIEU'!$E$4:$Q$1080,13,0)</f>
        <v>3</v>
      </c>
      <c r="AA168" s="40">
        <f>VLOOKUP(E168,'[2]BANG THAM CHIEU'!$E$4:$R$1082,14,0)</f>
        <v>6</v>
      </c>
      <c r="AB168" s="40" t="str">
        <f>VLOOKUP(E168,'[2]BANG THAM CHIEU'!$E$4:$S$1081,15,0)</f>
        <v>3 tháng</v>
      </c>
    </row>
    <row r="169" spans="1:165" ht="15.75" customHeight="1" x14ac:dyDescent="0.25">
      <c r="A169" s="128">
        <f t="shared" si="26"/>
        <v>166</v>
      </c>
      <c r="B169" s="345" t="s">
        <v>693</v>
      </c>
      <c r="C169" s="11" t="s">
        <v>6949</v>
      </c>
      <c r="D169" s="37" t="s">
        <v>1528</v>
      </c>
      <c r="E169" s="345" t="s">
        <v>693</v>
      </c>
      <c r="F169" s="136">
        <v>130000</v>
      </c>
      <c r="G169" s="137" t="s">
        <v>10</v>
      </c>
      <c r="H169" s="37" t="s">
        <v>1001</v>
      </c>
      <c r="I169" s="37" t="s">
        <v>2928</v>
      </c>
      <c r="J169" s="37">
        <f>IFERROR(VLOOKUP(E169,'IC238-Dau ky'!E:H,4,0),0)</f>
        <v>5</v>
      </c>
      <c r="K169" s="132">
        <f>SUMIFS(NHAP!$H:$H,NHAP!$D:$D,'BANG THAM CHIEU'!E169,NHAP!$K:$K,'BANG THAM CHIEU'!$D$1)</f>
        <v>0</v>
      </c>
      <c r="L169" s="132">
        <f>SUMIFS('IC21'!$H:$H,'IC21'!$G:$G,'BANG THAM CHIEU'!E169,'IC21'!$R:$R,'BANG THAM CHIEU'!$D$1)</f>
        <v>0</v>
      </c>
      <c r="M169" s="133">
        <f t="shared" si="22"/>
        <v>5</v>
      </c>
      <c r="N169" s="134">
        <f>SUMIF('IC238-Cuoi ky'!$E:$E,'BANG THAM CHIEU'!E169,'IC238-Cuoi ky'!$H:$H)</f>
        <v>5</v>
      </c>
      <c r="O169" s="133">
        <f t="shared" si="23"/>
        <v>0</v>
      </c>
      <c r="P169" s="135">
        <v>3</v>
      </c>
      <c r="Q169" s="135">
        <v>6</v>
      </c>
      <c r="R169" s="550" t="str">
        <f t="shared" si="27"/>
        <v>OK</v>
      </c>
      <c r="S169" s="135" t="s">
        <v>9398</v>
      </c>
      <c r="T169" s="222">
        <f t="shared" si="28"/>
        <v>2</v>
      </c>
      <c r="U169" s="40">
        <v>5</v>
      </c>
      <c r="V169" s="189">
        <f t="shared" si="24"/>
        <v>0</v>
      </c>
      <c r="X169" s="40" t="str">
        <f t="shared" si="29"/>
        <v>ko</v>
      </c>
      <c r="Y169" s="189">
        <f t="shared" si="25"/>
        <v>0</v>
      </c>
      <c r="Z169" s="40">
        <f>VLOOKUP(E169,'[2]BANG THAM CHIEU'!$E$4:$Q$1080,13,0)</f>
        <v>3</v>
      </c>
      <c r="AA169" s="40">
        <f>VLOOKUP(E169,'[2]BANG THAM CHIEU'!$E$4:$R$1082,14,0)</f>
        <v>6</v>
      </c>
      <c r="AB169" s="40" t="str">
        <f>VLOOKUP(E169,'[2]BANG THAM CHIEU'!$E$4:$S$1081,15,0)</f>
        <v>3 tháng</v>
      </c>
    </row>
    <row r="170" spans="1:165" ht="15.75" customHeight="1" x14ac:dyDescent="0.25">
      <c r="A170" s="128">
        <f t="shared" si="26"/>
        <v>167</v>
      </c>
      <c r="B170" s="345" t="s">
        <v>694</v>
      </c>
      <c r="C170" s="11" t="s">
        <v>6610</v>
      </c>
      <c r="D170" s="37" t="s">
        <v>1528</v>
      </c>
      <c r="E170" s="345" t="s">
        <v>694</v>
      </c>
      <c r="F170" s="136">
        <v>6000</v>
      </c>
      <c r="G170" s="137" t="s">
        <v>10</v>
      </c>
      <c r="H170" s="37" t="s">
        <v>1002</v>
      </c>
      <c r="I170" s="37" t="s">
        <v>448</v>
      </c>
      <c r="J170" s="37">
        <f>IFERROR(VLOOKUP(E170,'IC238-Dau ky'!E:H,4,0),0)</f>
        <v>119</v>
      </c>
      <c r="K170" s="132">
        <f>SUMIFS(NHAP!$H:$H,NHAP!$D:$D,'BANG THAM CHIEU'!E170,NHAP!$K:$K,'BANG THAM CHIEU'!$D$1)</f>
        <v>0</v>
      </c>
      <c r="L170" s="132">
        <f>SUMIFS('IC21'!$H:$H,'IC21'!$G:$G,'BANG THAM CHIEU'!E170,'IC21'!$R:$R,'BANG THAM CHIEU'!$D$1)</f>
        <v>20</v>
      </c>
      <c r="M170" s="133">
        <f t="shared" si="22"/>
        <v>99</v>
      </c>
      <c r="N170" s="134">
        <f>SUMIF('IC238-Cuoi ky'!$E:$E,'BANG THAM CHIEU'!E170,'IC238-Cuoi ky'!$H:$H)</f>
        <v>119</v>
      </c>
      <c r="O170" s="133">
        <f t="shared" si="23"/>
        <v>-20</v>
      </c>
      <c r="P170" s="135">
        <v>100</v>
      </c>
      <c r="Q170" s="135">
        <v>200</v>
      </c>
      <c r="R170" s="550" t="str">
        <f t="shared" si="27"/>
        <v>ALERT</v>
      </c>
      <c r="S170" s="135" t="s">
        <v>9394</v>
      </c>
      <c r="T170" s="222">
        <f t="shared" si="28"/>
        <v>-1</v>
      </c>
      <c r="U170" s="40">
        <v>179</v>
      </c>
      <c r="V170" s="189">
        <f t="shared" si="24"/>
        <v>80</v>
      </c>
      <c r="X170" s="40" t="str">
        <f t="shared" si="29"/>
        <v>ok</v>
      </c>
      <c r="Y170" s="189">
        <f t="shared" si="25"/>
        <v>-80</v>
      </c>
      <c r="Z170" s="40">
        <f>VLOOKUP(E170,'[2]BANG THAM CHIEU'!$E$4:$Q$1080,13,0)</f>
        <v>100</v>
      </c>
      <c r="AA170" s="40">
        <f>VLOOKUP(E170,'[2]BANG THAM CHIEU'!$E$4:$R$1082,14,0)</f>
        <v>200</v>
      </c>
      <c r="AB170" s="40" t="str">
        <f>VLOOKUP(E170,'[2]BANG THAM CHIEU'!$E$4:$S$1081,15,0)</f>
        <v>6 tháng</v>
      </c>
    </row>
    <row r="171" spans="1:165" ht="15.75" customHeight="1" x14ac:dyDescent="0.25">
      <c r="A171" s="128">
        <f t="shared" si="26"/>
        <v>168</v>
      </c>
      <c r="B171" s="345" t="s">
        <v>695</v>
      </c>
      <c r="C171" s="11" t="s">
        <v>6599</v>
      </c>
      <c r="D171" s="42" t="s">
        <v>1528</v>
      </c>
      <c r="E171" s="345" t="s">
        <v>695</v>
      </c>
      <c r="F171" s="136">
        <v>4000</v>
      </c>
      <c r="G171" s="137" t="s">
        <v>10</v>
      </c>
      <c r="H171" s="37" t="s">
        <v>1003</v>
      </c>
      <c r="I171" s="37" t="s">
        <v>448</v>
      </c>
      <c r="J171" s="37">
        <f>IFERROR(VLOOKUP(E171,'IC238-Dau ky'!E:H,4,0),0)</f>
        <v>0</v>
      </c>
      <c r="K171" s="132">
        <f>SUMIFS(NHAP!$H:$H,NHAP!$D:$D,'BANG THAM CHIEU'!E171,NHAP!$K:$K,'BANG THAM CHIEU'!$D$1)</f>
        <v>0</v>
      </c>
      <c r="L171" s="132">
        <f>SUMIFS('IC21'!$H:$H,'IC21'!$G:$G,'BANG THAM CHIEU'!E171,'IC21'!$R:$R,'BANG THAM CHIEU'!$D$1)</f>
        <v>0</v>
      </c>
      <c r="M171" s="133">
        <f t="shared" si="22"/>
        <v>0</v>
      </c>
      <c r="N171" s="134">
        <f>SUMIF('IC238-Cuoi ky'!$E:$E,'BANG THAM CHIEU'!E171,'IC238-Cuoi ky'!$H:$H)</f>
        <v>0</v>
      </c>
      <c r="O171" s="133">
        <f t="shared" si="23"/>
        <v>0</v>
      </c>
      <c r="P171" s="135">
        <v>100</v>
      </c>
      <c r="Q171" s="135">
        <v>200</v>
      </c>
      <c r="R171" s="550" t="str">
        <f t="shared" si="27"/>
        <v>ALERT</v>
      </c>
      <c r="S171" s="135" t="s">
        <v>9394</v>
      </c>
      <c r="T171" s="222">
        <f t="shared" si="28"/>
        <v>-100</v>
      </c>
      <c r="U171" s="40">
        <v>0</v>
      </c>
      <c r="V171" s="189">
        <f t="shared" si="24"/>
        <v>0</v>
      </c>
      <c r="X171" s="40" t="str">
        <f t="shared" si="29"/>
        <v>ok</v>
      </c>
      <c r="Y171" s="189">
        <f t="shared" si="25"/>
        <v>0</v>
      </c>
      <c r="Z171" s="40">
        <f>VLOOKUP(E171,'[2]BANG THAM CHIEU'!$E$4:$Q$1080,13,0)</f>
        <v>100</v>
      </c>
      <c r="AA171" s="40">
        <f>VLOOKUP(E171,'[2]BANG THAM CHIEU'!$E$4:$R$1082,14,0)</f>
        <v>200</v>
      </c>
      <c r="AB171" s="40" t="str">
        <f>VLOOKUP(E171,'[2]BANG THAM CHIEU'!$E$4:$S$1081,15,0)</f>
        <v>6 tháng</v>
      </c>
    </row>
    <row r="172" spans="1:165" ht="15.75" customHeight="1" x14ac:dyDescent="0.25">
      <c r="A172" s="128">
        <f t="shared" si="26"/>
        <v>169</v>
      </c>
      <c r="B172" s="347" t="s">
        <v>696</v>
      </c>
      <c r="C172" s="11" t="s">
        <v>1497</v>
      </c>
      <c r="D172" s="42" t="s">
        <v>1535</v>
      </c>
      <c r="E172" s="347" t="s">
        <v>696</v>
      </c>
      <c r="F172" s="136">
        <v>45000</v>
      </c>
      <c r="G172" s="137" t="s">
        <v>304</v>
      </c>
      <c r="H172" s="37" t="s">
        <v>1004</v>
      </c>
      <c r="I172" s="37" t="s">
        <v>1196</v>
      </c>
      <c r="J172" s="37">
        <f>IFERROR(VLOOKUP(E172,'IC238-Dau ky'!E:H,4,0),0)</f>
        <v>4</v>
      </c>
      <c r="K172" s="132">
        <f>SUMIFS(NHAP!$H:$H,NHAP!$D:$D,'BANG THAM CHIEU'!E172,NHAP!$K:$K,'BANG THAM CHIEU'!$D$1)</f>
        <v>0</v>
      </c>
      <c r="L172" s="132">
        <f>SUMIFS('IC21'!$H:$H,'IC21'!$G:$G,'BANG THAM CHIEU'!E172,'IC21'!$R:$R,'BANG THAM CHIEU'!$D$1)</f>
        <v>0</v>
      </c>
      <c r="M172" s="133">
        <f t="shared" si="22"/>
        <v>4</v>
      </c>
      <c r="N172" s="134">
        <f>SUMIF('IC238-Cuoi ky'!$E:$E,'BANG THAM CHIEU'!E172,'IC238-Cuoi ky'!$H:$H)</f>
        <v>4</v>
      </c>
      <c r="O172" s="133">
        <f t="shared" si="23"/>
        <v>0</v>
      </c>
      <c r="P172" s="135">
        <v>2</v>
      </c>
      <c r="Q172" s="135">
        <v>4</v>
      </c>
      <c r="R172" s="550" t="str">
        <f t="shared" si="27"/>
        <v>OK</v>
      </c>
      <c r="S172" s="135" t="s">
        <v>9395</v>
      </c>
      <c r="T172" s="222">
        <f t="shared" si="28"/>
        <v>2</v>
      </c>
      <c r="U172" s="40">
        <v>4</v>
      </c>
      <c r="V172" s="189">
        <f t="shared" si="24"/>
        <v>0</v>
      </c>
      <c r="X172" s="40" t="str">
        <f t="shared" si="29"/>
        <v>ok</v>
      </c>
      <c r="Y172" s="189">
        <f t="shared" si="25"/>
        <v>0</v>
      </c>
      <c r="Z172" s="40">
        <f>VLOOKUP(E172,'[2]BANG THAM CHIEU'!$E$4:$Q$1080,13,0)</f>
        <v>2</v>
      </c>
      <c r="AA172" s="40">
        <f>VLOOKUP(E172,'[2]BANG THAM CHIEU'!$E$4:$R$1082,14,0)</f>
        <v>4</v>
      </c>
      <c r="AB172" s="40" t="str">
        <f>VLOOKUP(E172,'[2]BANG THAM CHIEU'!$E$4:$S$1081,15,0)</f>
        <v>1 năm</v>
      </c>
    </row>
    <row r="173" spans="1:165" ht="15.75" customHeight="1" x14ac:dyDescent="0.25">
      <c r="A173" s="128">
        <f t="shared" si="26"/>
        <v>170</v>
      </c>
      <c r="B173" s="347" t="s">
        <v>697</v>
      </c>
      <c r="C173" s="11" t="s">
        <v>6952</v>
      </c>
      <c r="D173" s="42" t="s">
        <v>1533</v>
      </c>
      <c r="E173" s="347" t="s">
        <v>697</v>
      </c>
      <c r="F173" s="136">
        <v>50000</v>
      </c>
      <c r="G173" s="137" t="s">
        <v>304</v>
      </c>
      <c r="H173" s="37" t="s">
        <v>1005</v>
      </c>
      <c r="I173" s="37" t="s">
        <v>1196</v>
      </c>
      <c r="J173" s="37">
        <f>IFERROR(VLOOKUP(E173,'IC238-Dau ky'!E:H,4,0),0)</f>
        <v>37</v>
      </c>
      <c r="K173" s="132">
        <f>SUMIFS(NHAP!$H:$H,NHAP!$D:$D,'BANG THAM CHIEU'!E173,NHAP!$K:$K,'BANG THAM CHIEU'!$D$1)</f>
        <v>0</v>
      </c>
      <c r="L173" s="132">
        <f>SUMIFS('IC21'!$H:$H,'IC21'!$G:$G,'BANG THAM CHIEU'!E173,'IC21'!$R:$R,'BANG THAM CHIEU'!$D$1)</f>
        <v>0</v>
      </c>
      <c r="M173" s="133">
        <f t="shared" si="22"/>
        <v>37</v>
      </c>
      <c r="N173" s="134">
        <f>SUMIF('IC238-Cuoi ky'!$E:$E,'BANG THAM CHIEU'!E173,'IC238-Cuoi ky'!$H:$H)</f>
        <v>37</v>
      </c>
      <c r="O173" s="133">
        <f t="shared" si="23"/>
        <v>0</v>
      </c>
      <c r="P173" s="135">
        <v>10</v>
      </c>
      <c r="Q173" s="135">
        <v>20</v>
      </c>
      <c r="R173" s="550" t="str">
        <f t="shared" si="27"/>
        <v>OK</v>
      </c>
      <c r="S173" s="135" t="s">
        <v>9395</v>
      </c>
      <c r="T173" s="222">
        <f t="shared" si="28"/>
        <v>27</v>
      </c>
      <c r="U173" s="40">
        <v>38</v>
      </c>
      <c r="V173" s="189">
        <f t="shared" si="24"/>
        <v>1</v>
      </c>
      <c r="X173" s="40" t="str">
        <f t="shared" si="29"/>
        <v>ok</v>
      </c>
      <c r="Y173" s="189">
        <f t="shared" si="25"/>
        <v>-1</v>
      </c>
      <c r="Z173" s="40">
        <f>VLOOKUP(E173,'[2]BANG THAM CHIEU'!$E$4:$Q$1080,13,0)</f>
        <v>10</v>
      </c>
      <c r="AA173" s="40">
        <f>VLOOKUP(E173,'[2]BANG THAM CHIEU'!$E$4:$R$1082,14,0)</f>
        <v>20</v>
      </c>
      <c r="AB173" s="40" t="str">
        <f>VLOOKUP(E173,'[2]BANG THAM CHIEU'!$E$4:$S$1081,15,0)</f>
        <v>1 năm</v>
      </c>
    </row>
    <row r="174" spans="1:165" ht="15.75" customHeight="1" x14ac:dyDescent="0.25">
      <c r="A174" s="128">
        <f t="shared" si="26"/>
        <v>171</v>
      </c>
      <c r="B174" s="345" t="s">
        <v>698</v>
      </c>
      <c r="C174" s="11" t="s">
        <v>6597</v>
      </c>
      <c r="D174" s="42" t="s">
        <v>1528</v>
      </c>
      <c r="E174" s="345" t="s">
        <v>698</v>
      </c>
      <c r="F174" s="136">
        <v>3000</v>
      </c>
      <c r="G174" s="137" t="s">
        <v>10</v>
      </c>
      <c r="H174" s="37" t="s">
        <v>1006</v>
      </c>
      <c r="I174" s="37" t="s">
        <v>448</v>
      </c>
      <c r="J174" s="37">
        <f>IFERROR(VLOOKUP(E174,'IC238-Dau ky'!E:H,4,0),0)</f>
        <v>0</v>
      </c>
      <c r="K174" s="132">
        <f>SUMIFS(NHAP!$H:$H,NHAP!$D:$D,'BANG THAM CHIEU'!E174,NHAP!$K:$K,'BANG THAM CHIEU'!$D$1)</f>
        <v>0</v>
      </c>
      <c r="L174" s="132">
        <f>SUMIFS('IC21'!$H:$H,'IC21'!$G:$G,'BANG THAM CHIEU'!E174,'IC21'!$R:$R,'BANG THAM CHIEU'!$D$1)</f>
        <v>0</v>
      </c>
      <c r="M174" s="133">
        <f t="shared" si="22"/>
        <v>0</v>
      </c>
      <c r="N174" s="134">
        <f>SUMIF('IC238-Cuoi ky'!$E:$E,'BANG THAM CHIEU'!E174,'IC238-Cuoi ky'!$H:$H)</f>
        <v>0</v>
      </c>
      <c r="O174" s="133">
        <f t="shared" si="23"/>
        <v>0</v>
      </c>
      <c r="P174" s="135">
        <v>100</v>
      </c>
      <c r="Q174" s="135">
        <v>200</v>
      </c>
      <c r="R174" s="550" t="str">
        <f t="shared" si="27"/>
        <v>ALERT</v>
      </c>
      <c r="S174" s="135" t="s">
        <v>9394</v>
      </c>
      <c r="T174" s="222">
        <f t="shared" si="28"/>
        <v>-100</v>
      </c>
      <c r="U174" s="40">
        <v>0</v>
      </c>
      <c r="V174" s="189">
        <f t="shared" si="24"/>
        <v>0</v>
      </c>
      <c r="X174" s="40" t="str">
        <f t="shared" si="29"/>
        <v>ok</v>
      </c>
      <c r="Y174" s="189">
        <f t="shared" si="25"/>
        <v>0</v>
      </c>
      <c r="Z174" s="40">
        <f>VLOOKUP(E174,'[2]BANG THAM CHIEU'!$E$4:$Q$1080,13,0)</f>
        <v>100</v>
      </c>
      <c r="AA174" s="40">
        <f>VLOOKUP(E174,'[2]BANG THAM CHIEU'!$E$4:$R$1082,14,0)</f>
        <v>200</v>
      </c>
      <c r="AB174" s="40" t="str">
        <f>VLOOKUP(E174,'[2]BANG THAM CHIEU'!$E$4:$S$1081,15,0)</f>
        <v>6 tháng</v>
      </c>
    </row>
    <row r="175" spans="1:165" ht="15.75" customHeight="1" x14ac:dyDescent="0.25">
      <c r="A175" s="128">
        <f t="shared" si="26"/>
        <v>172</v>
      </c>
      <c r="B175" s="345" t="s">
        <v>699</v>
      </c>
      <c r="C175" s="11" t="s">
        <v>6946</v>
      </c>
      <c r="D175" s="37" t="s">
        <v>1528</v>
      </c>
      <c r="E175" s="345" t="s">
        <v>699</v>
      </c>
      <c r="F175" s="136">
        <v>30000</v>
      </c>
      <c r="G175" s="137" t="s">
        <v>10</v>
      </c>
      <c r="H175" s="37" t="s">
        <v>1007</v>
      </c>
      <c r="I175" s="37" t="s">
        <v>1199</v>
      </c>
      <c r="J175" s="37">
        <f>IFERROR(VLOOKUP(E175,'IC238-Dau ky'!E:H,4,0),0)</f>
        <v>0</v>
      </c>
      <c r="K175" s="132">
        <f>SUMIFS(NHAP!$H:$H,NHAP!$D:$D,'BANG THAM CHIEU'!E175,NHAP!$K:$K,'BANG THAM CHIEU'!$D$1)</f>
        <v>0</v>
      </c>
      <c r="L175" s="132">
        <f>SUMIFS('IC21'!$H:$H,'IC21'!$G:$G,'BANG THAM CHIEU'!E175,'IC21'!$R:$R,'BANG THAM CHIEU'!$D$1)</f>
        <v>0</v>
      </c>
      <c r="M175" s="133">
        <f t="shared" si="22"/>
        <v>0</v>
      </c>
      <c r="N175" s="134">
        <f>SUMIF('IC238-Cuoi ky'!$E:$E,'BANG THAM CHIEU'!E175,'IC238-Cuoi ky'!$H:$H)</f>
        <v>0</v>
      </c>
      <c r="O175" s="133">
        <f t="shared" si="23"/>
        <v>0</v>
      </c>
      <c r="P175" s="135">
        <v>2</v>
      </c>
      <c r="Q175" s="135">
        <v>4</v>
      </c>
      <c r="R175" s="550" t="str">
        <f t="shared" si="27"/>
        <v>ALERT</v>
      </c>
      <c r="S175" s="135" t="s">
        <v>9394</v>
      </c>
      <c r="T175" s="222">
        <f t="shared" si="28"/>
        <v>-2</v>
      </c>
      <c r="U175" s="40">
        <v>0</v>
      </c>
      <c r="V175" s="189">
        <f t="shared" si="24"/>
        <v>0</v>
      </c>
      <c r="X175" s="40" t="str">
        <f t="shared" si="29"/>
        <v>ok</v>
      </c>
      <c r="Y175" s="189">
        <f t="shared" si="25"/>
        <v>0</v>
      </c>
      <c r="Z175" s="40">
        <f>VLOOKUP(E175,'[2]BANG THAM CHIEU'!$E$4:$Q$1080,13,0)</f>
        <v>2</v>
      </c>
      <c r="AA175" s="40">
        <f>VLOOKUP(E175,'[2]BANG THAM CHIEU'!$E$4:$R$1082,14,0)</f>
        <v>4</v>
      </c>
      <c r="AB175" s="40" t="str">
        <f>VLOOKUP(E175,'[2]BANG THAM CHIEU'!$E$4:$S$1081,15,0)</f>
        <v>6 tháng</v>
      </c>
    </row>
    <row r="176" spans="1:165" ht="15.75" customHeight="1" x14ac:dyDescent="0.25">
      <c r="A176" s="128">
        <f t="shared" si="26"/>
        <v>173</v>
      </c>
      <c r="B176" s="345" t="s">
        <v>700</v>
      </c>
      <c r="C176" s="11" t="s">
        <v>2374</v>
      </c>
      <c r="D176" s="37" t="s">
        <v>99</v>
      </c>
      <c r="E176" s="345" t="s">
        <v>700</v>
      </c>
      <c r="F176" s="136">
        <v>280000</v>
      </c>
      <c r="G176" s="137" t="s">
        <v>303</v>
      </c>
      <c r="H176" s="37" t="s">
        <v>1008</v>
      </c>
      <c r="I176" s="37" t="s">
        <v>449</v>
      </c>
      <c r="J176" s="37">
        <f>IFERROR(VLOOKUP(E176,'IC238-Dau ky'!E:H,4,0),0)</f>
        <v>0</v>
      </c>
      <c r="K176" s="132">
        <f>SUMIFS(NHAP!$H:$H,NHAP!$D:$D,'BANG THAM CHIEU'!E176,NHAP!$K:$K,'BANG THAM CHIEU'!$D$1)</f>
        <v>0</v>
      </c>
      <c r="L176" s="132">
        <f>SUMIFS('IC21'!$H:$H,'IC21'!$G:$G,'BANG THAM CHIEU'!E176,'IC21'!$R:$R,'BANG THAM CHIEU'!$D$1)</f>
        <v>0</v>
      </c>
      <c r="M176" s="133">
        <f t="shared" si="22"/>
        <v>0</v>
      </c>
      <c r="N176" s="134">
        <f>SUMIF('IC238-Cuoi ky'!$E:$E,'BANG THAM CHIEU'!E176,'IC238-Cuoi ky'!$H:$H)</f>
        <v>0</v>
      </c>
      <c r="O176" s="133">
        <f t="shared" si="23"/>
        <v>0</v>
      </c>
      <c r="P176" s="135">
        <v>5</v>
      </c>
      <c r="Q176" s="135">
        <v>10</v>
      </c>
      <c r="R176" s="550" t="str">
        <f t="shared" si="27"/>
        <v>ALERT</v>
      </c>
      <c r="S176" s="135" t="s">
        <v>9395</v>
      </c>
      <c r="T176" s="222">
        <f t="shared" si="28"/>
        <v>-5</v>
      </c>
      <c r="U176" s="40">
        <v>0</v>
      </c>
      <c r="V176" s="189">
        <f t="shared" si="24"/>
        <v>0</v>
      </c>
      <c r="X176" s="40" t="str">
        <f t="shared" si="29"/>
        <v>ok</v>
      </c>
      <c r="Y176" s="189">
        <f t="shared" si="25"/>
        <v>0</v>
      </c>
      <c r="Z176" s="40">
        <f>VLOOKUP(E176,'[2]BANG THAM CHIEU'!$E$4:$Q$1080,13,0)</f>
        <v>5</v>
      </c>
      <c r="AA176" s="40">
        <f>VLOOKUP(E176,'[2]BANG THAM CHIEU'!$E$4:$R$1082,14,0)</f>
        <v>10</v>
      </c>
      <c r="AB176" s="40" t="str">
        <f>VLOOKUP(E176,'[2]BANG THAM CHIEU'!$E$4:$S$1081,15,0)</f>
        <v>1 năm</v>
      </c>
    </row>
    <row r="177" spans="1:165" ht="15.75" customHeight="1" x14ac:dyDescent="0.25">
      <c r="A177" s="128">
        <f t="shared" si="26"/>
        <v>174</v>
      </c>
      <c r="B177" s="345" t="s">
        <v>701</v>
      </c>
      <c r="C177" s="31" t="s">
        <v>10076</v>
      </c>
      <c r="D177" s="37" t="s">
        <v>1597</v>
      </c>
      <c r="E177" s="345" t="s">
        <v>701</v>
      </c>
      <c r="F177" s="136">
        <v>16000</v>
      </c>
      <c r="G177" s="137" t="s">
        <v>10</v>
      </c>
      <c r="H177" s="37" t="s">
        <v>1009</v>
      </c>
      <c r="I177" s="37" t="s">
        <v>453</v>
      </c>
      <c r="J177" s="37">
        <f>IFERROR(VLOOKUP(E177,'IC238-Dau ky'!E:H,4,0),0)</f>
        <v>1</v>
      </c>
      <c r="K177" s="132">
        <f>SUMIFS(NHAP!$H:$H,NHAP!$D:$D,'BANG THAM CHIEU'!E177,NHAP!$K:$K,'BANG THAM CHIEU'!$D$1)</f>
        <v>0</v>
      </c>
      <c r="L177" s="132">
        <f>SUMIFS('IC21'!$H:$H,'IC21'!$G:$G,'BANG THAM CHIEU'!E177,'IC21'!$R:$R,'BANG THAM CHIEU'!$D$1)</f>
        <v>0</v>
      </c>
      <c r="M177" s="133">
        <f t="shared" si="22"/>
        <v>1</v>
      </c>
      <c r="N177" s="134">
        <f>SUMIF('IC238-Cuoi ky'!$E:$E,'BANG THAM CHIEU'!E177,'IC238-Cuoi ky'!$H:$H)</f>
        <v>1</v>
      </c>
      <c r="O177" s="133">
        <f t="shared" si="23"/>
        <v>0</v>
      </c>
      <c r="P177" s="135">
        <v>2</v>
      </c>
      <c r="Q177" s="135">
        <v>4</v>
      </c>
      <c r="R177" s="550" t="str">
        <f t="shared" si="27"/>
        <v>ALERT</v>
      </c>
      <c r="S177" s="135" t="s">
        <v>9395</v>
      </c>
      <c r="T177" s="222">
        <f t="shared" si="28"/>
        <v>-1</v>
      </c>
      <c r="U177" s="40">
        <v>0</v>
      </c>
      <c r="V177" s="189">
        <f t="shared" si="24"/>
        <v>-1</v>
      </c>
      <c r="X177" s="40" t="str">
        <f t="shared" si="29"/>
        <v>ok</v>
      </c>
      <c r="Y177" s="189">
        <f t="shared" si="25"/>
        <v>1</v>
      </c>
      <c r="Z177" s="40">
        <f>VLOOKUP(E177,'[2]BANG THAM CHIEU'!$E$4:$Q$1080,13,0)</f>
        <v>2</v>
      </c>
      <c r="AA177" s="40">
        <f>VLOOKUP(E177,'[2]BANG THAM CHIEU'!$E$4:$R$1082,14,0)</f>
        <v>4</v>
      </c>
      <c r="AB177" s="40" t="str">
        <f>VLOOKUP(E177,'[2]BANG THAM CHIEU'!$E$4:$S$1081,15,0)</f>
        <v>1 năm</v>
      </c>
    </row>
    <row r="178" spans="1:165" ht="15.75" customHeight="1" x14ac:dyDescent="0.25">
      <c r="A178" s="128">
        <f t="shared" si="26"/>
        <v>175</v>
      </c>
      <c r="B178" s="347" t="s">
        <v>702</v>
      </c>
      <c r="C178" s="11" t="s">
        <v>2353</v>
      </c>
      <c r="D178" s="37" t="s">
        <v>1547</v>
      </c>
      <c r="E178" s="347" t="s">
        <v>702</v>
      </c>
      <c r="F178" s="136">
        <v>1530000</v>
      </c>
      <c r="G178" s="137" t="s">
        <v>303</v>
      </c>
      <c r="H178" s="37" t="s">
        <v>1010</v>
      </c>
      <c r="I178" s="37" t="s">
        <v>448</v>
      </c>
      <c r="J178" s="37">
        <f>IFERROR(VLOOKUP(E178,'IC238-Dau ky'!E:H,4,0),0)</f>
        <v>3</v>
      </c>
      <c r="K178" s="132">
        <f>SUMIFS(NHAP!$H:$H,NHAP!$D:$D,'BANG THAM CHIEU'!E178,NHAP!$K:$K,'BANG THAM CHIEU'!$D$1)</f>
        <v>0</v>
      </c>
      <c r="L178" s="132">
        <f>SUMIFS('IC21'!$H:$H,'IC21'!$G:$G,'BANG THAM CHIEU'!E178,'IC21'!$R:$R,'BANG THAM CHIEU'!$D$1)</f>
        <v>0</v>
      </c>
      <c r="M178" s="133">
        <f t="shared" si="22"/>
        <v>3</v>
      </c>
      <c r="N178" s="134">
        <f>SUMIF('IC238-Cuoi ky'!$E:$E,'BANG THAM CHIEU'!E178,'IC238-Cuoi ky'!$H:$H)</f>
        <v>3</v>
      </c>
      <c r="O178" s="133">
        <f t="shared" si="23"/>
        <v>0</v>
      </c>
      <c r="P178" s="135">
        <v>5</v>
      </c>
      <c r="Q178" s="135">
        <v>10</v>
      </c>
      <c r="R178" s="550" t="str">
        <f t="shared" si="27"/>
        <v>ALERT</v>
      </c>
      <c r="S178" s="135" t="s">
        <v>9394</v>
      </c>
      <c r="T178" s="222">
        <f t="shared" si="28"/>
        <v>-2</v>
      </c>
      <c r="U178" s="40">
        <v>6</v>
      </c>
      <c r="V178" s="189">
        <f t="shared" si="24"/>
        <v>3</v>
      </c>
      <c r="X178" s="40" t="str">
        <f t="shared" si="29"/>
        <v>ok</v>
      </c>
      <c r="Y178" s="189">
        <f t="shared" si="25"/>
        <v>-3</v>
      </c>
      <c r="Z178" s="40">
        <f>VLOOKUP(E178,'[2]BANG THAM CHIEU'!$E$4:$Q$1080,13,0)</f>
        <v>5</v>
      </c>
      <c r="AA178" s="40">
        <f>VLOOKUP(E178,'[2]BANG THAM CHIEU'!$E$4:$R$1082,14,0)</f>
        <v>10</v>
      </c>
      <c r="AB178" s="40" t="str">
        <f>VLOOKUP(E178,'[2]BANG THAM CHIEU'!$E$4:$S$1081,15,0)</f>
        <v>6 tháng</v>
      </c>
    </row>
    <row r="179" spans="1:165" ht="15.75" customHeight="1" x14ac:dyDescent="0.25">
      <c r="A179" s="128">
        <f t="shared" si="26"/>
        <v>176</v>
      </c>
      <c r="B179" s="345" t="s">
        <v>703</v>
      </c>
      <c r="C179" s="11" t="s">
        <v>495</v>
      </c>
      <c r="D179" s="42" t="s">
        <v>1548</v>
      </c>
      <c r="E179" s="345" t="s">
        <v>703</v>
      </c>
      <c r="F179" s="136">
        <v>32000</v>
      </c>
      <c r="G179" s="137" t="s">
        <v>303</v>
      </c>
      <c r="H179" s="37" t="s">
        <v>1011</v>
      </c>
      <c r="I179" s="37" t="s">
        <v>448</v>
      </c>
      <c r="J179" s="37">
        <f>IFERROR(VLOOKUP(E179,'IC238-Dau ky'!E:H,4,0),0)</f>
        <v>0</v>
      </c>
      <c r="K179" s="132">
        <f>SUMIFS(NHAP!$H:$H,NHAP!$D:$D,'BANG THAM CHIEU'!E179,NHAP!$K:$K,'BANG THAM CHIEU'!$D$1)</f>
        <v>0</v>
      </c>
      <c r="L179" s="132">
        <f>SUMIFS('IC21'!$H:$H,'IC21'!$G:$G,'BANG THAM CHIEU'!E179,'IC21'!$R:$R,'BANG THAM CHIEU'!$D$1)</f>
        <v>0</v>
      </c>
      <c r="M179" s="133">
        <f t="shared" si="22"/>
        <v>0</v>
      </c>
      <c r="N179" s="134">
        <f>SUMIF('IC238-Cuoi ky'!$E:$E,'BANG THAM CHIEU'!E179,'IC238-Cuoi ky'!$H:$H)</f>
        <v>0</v>
      </c>
      <c r="O179" s="133">
        <f t="shared" si="23"/>
        <v>0</v>
      </c>
      <c r="P179" s="135">
        <v>5</v>
      </c>
      <c r="Q179" s="135">
        <v>10</v>
      </c>
      <c r="R179" s="550" t="str">
        <f t="shared" si="27"/>
        <v>ALERT</v>
      </c>
      <c r="S179" s="135" t="s">
        <v>9395</v>
      </c>
      <c r="T179" s="222">
        <f t="shared" si="28"/>
        <v>-5</v>
      </c>
      <c r="U179" s="40">
        <v>0</v>
      </c>
      <c r="V179" s="189">
        <f t="shared" si="24"/>
        <v>0</v>
      </c>
      <c r="X179" s="40" t="str">
        <f t="shared" si="29"/>
        <v>ok</v>
      </c>
      <c r="Y179" s="189">
        <f t="shared" si="25"/>
        <v>0</v>
      </c>
      <c r="Z179" s="40">
        <f>VLOOKUP(E179,'[2]BANG THAM CHIEU'!$E$4:$Q$1080,13,0)</f>
        <v>5</v>
      </c>
      <c r="AA179" s="40">
        <f>VLOOKUP(E179,'[2]BANG THAM CHIEU'!$E$4:$R$1082,14,0)</f>
        <v>10</v>
      </c>
      <c r="AB179" s="40" t="str">
        <f>VLOOKUP(E179,'[2]BANG THAM CHIEU'!$E$4:$S$1081,15,0)</f>
        <v>1 năm</v>
      </c>
    </row>
    <row r="180" spans="1:165" ht="15.75" customHeight="1" x14ac:dyDescent="0.25">
      <c r="A180" s="128">
        <f t="shared" si="26"/>
        <v>177</v>
      </c>
      <c r="B180" s="347" t="s">
        <v>704</v>
      </c>
      <c r="C180" s="11" t="s">
        <v>1496</v>
      </c>
      <c r="D180" s="42" t="s">
        <v>1535</v>
      </c>
      <c r="E180" s="347" t="s">
        <v>704</v>
      </c>
      <c r="F180" s="136">
        <v>45000</v>
      </c>
      <c r="G180" s="137" t="s">
        <v>304</v>
      </c>
      <c r="H180" s="37" t="s">
        <v>1012</v>
      </c>
      <c r="I180" s="37" t="s">
        <v>455</v>
      </c>
      <c r="J180" s="37">
        <f>IFERROR(VLOOKUP(E180,'IC238-Dau ky'!E:H,4,0),0)</f>
        <v>0</v>
      </c>
      <c r="K180" s="132">
        <f>SUMIFS(NHAP!$H:$H,NHAP!$D:$D,'BANG THAM CHIEU'!E180,NHAP!$K:$K,'BANG THAM CHIEU'!$D$1)</f>
        <v>0</v>
      </c>
      <c r="L180" s="132">
        <f>SUMIFS('IC21'!$H:$H,'IC21'!$G:$G,'BANG THAM CHIEU'!E180,'IC21'!$R:$R,'BANG THAM CHIEU'!$D$1)</f>
        <v>0</v>
      </c>
      <c r="M180" s="133">
        <f t="shared" si="22"/>
        <v>0</v>
      </c>
      <c r="N180" s="134">
        <f>SUMIF('IC238-Cuoi ky'!$E:$E,'BANG THAM CHIEU'!E180,'IC238-Cuoi ky'!$H:$H)</f>
        <v>0</v>
      </c>
      <c r="O180" s="133">
        <f t="shared" si="23"/>
        <v>0</v>
      </c>
      <c r="P180" s="135">
        <v>0</v>
      </c>
      <c r="Q180" s="135">
        <v>0</v>
      </c>
      <c r="R180" s="550" t="str">
        <f t="shared" si="27"/>
        <v>OK</v>
      </c>
      <c r="S180" s="135">
        <v>0</v>
      </c>
      <c r="T180" s="222">
        <f t="shared" si="28"/>
        <v>0</v>
      </c>
      <c r="U180" s="40">
        <v>0</v>
      </c>
      <c r="V180" s="189">
        <f t="shared" si="24"/>
        <v>0</v>
      </c>
      <c r="X180" s="40" t="str">
        <f t="shared" si="29"/>
        <v>ok</v>
      </c>
      <c r="Y180" s="189">
        <f t="shared" si="25"/>
        <v>0</v>
      </c>
      <c r="Z180" s="40">
        <f>VLOOKUP(E180,'[2]BANG THAM CHIEU'!$E$4:$Q$1080,13,0)</f>
        <v>0</v>
      </c>
      <c r="AA180" s="40">
        <f>VLOOKUP(E180,'[2]BANG THAM CHIEU'!$E$4:$R$1082,14,0)</f>
        <v>0</v>
      </c>
      <c r="AB180" s="40">
        <f>VLOOKUP(E180,'[2]BANG THAM CHIEU'!$E$4:$S$1081,15,0)</f>
        <v>0</v>
      </c>
    </row>
    <row r="181" spans="1:165" ht="15.75" customHeight="1" x14ac:dyDescent="0.25">
      <c r="A181" s="128">
        <f t="shared" si="26"/>
        <v>178</v>
      </c>
      <c r="B181" s="347" t="s">
        <v>705</v>
      </c>
      <c r="C181" s="11" t="s">
        <v>6774</v>
      </c>
      <c r="D181" s="37" t="s">
        <v>1517</v>
      </c>
      <c r="E181" s="347" t="s">
        <v>705</v>
      </c>
      <c r="F181" s="136">
        <v>75000</v>
      </c>
      <c r="G181" s="137" t="s">
        <v>303</v>
      </c>
      <c r="H181" s="37" t="s">
        <v>1013</v>
      </c>
      <c r="I181" s="37" t="s">
        <v>1197</v>
      </c>
      <c r="J181" s="37">
        <f>IFERROR(VLOOKUP(E181,'IC238-Dau ky'!E:H,4,0),0)</f>
        <v>44</v>
      </c>
      <c r="K181" s="132">
        <f>SUMIFS(NHAP!$H:$H,NHAP!$D:$D,'BANG THAM CHIEU'!E181,NHAP!$K:$K,'BANG THAM CHIEU'!$D$1)</f>
        <v>0</v>
      </c>
      <c r="L181" s="132">
        <f>SUMIFS('IC21'!$H:$H,'IC21'!$G:$G,'BANG THAM CHIEU'!E181,'IC21'!$R:$R,'BANG THAM CHIEU'!$D$1)</f>
        <v>0</v>
      </c>
      <c r="M181" s="133">
        <f t="shared" si="22"/>
        <v>44</v>
      </c>
      <c r="N181" s="134">
        <f>SUMIF('IC238-Cuoi ky'!$E:$E,'BANG THAM CHIEU'!E181,'IC238-Cuoi ky'!$H:$H)</f>
        <v>44</v>
      </c>
      <c r="O181" s="133">
        <f t="shared" si="23"/>
        <v>0</v>
      </c>
      <c r="P181" s="135">
        <v>0</v>
      </c>
      <c r="Q181" s="135">
        <v>0</v>
      </c>
      <c r="R181" s="550" t="str">
        <f t="shared" si="27"/>
        <v>OK</v>
      </c>
      <c r="S181" s="135">
        <v>0</v>
      </c>
      <c r="T181" s="222">
        <f t="shared" si="28"/>
        <v>44</v>
      </c>
      <c r="U181" s="40">
        <v>44</v>
      </c>
      <c r="V181" s="189">
        <f t="shared" si="24"/>
        <v>0</v>
      </c>
      <c r="X181" s="40" t="str">
        <f t="shared" si="29"/>
        <v>ok</v>
      </c>
      <c r="Y181" s="189">
        <f t="shared" si="25"/>
        <v>0</v>
      </c>
      <c r="Z181" s="40">
        <f>VLOOKUP(E181,'[2]BANG THAM CHIEU'!$E$4:$Q$1080,13,0)</f>
        <v>0</v>
      </c>
      <c r="AA181" s="40">
        <f>VLOOKUP(E181,'[2]BANG THAM CHIEU'!$E$4:$R$1082,14,0)</f>
        <v>0</v>
      </c>
      <c r="AB181" s="40">
        <f>VLOOKUP(E181,'[2]BANG THAM CHIEU'!$E$4:$S$1081,15,0)</f>
        <v>0</v>
      </c>
    </row>
    <row r="182" spans="1:165" ht="15.75" customHeight="1" x14ac:dyDescent="0.25">
      <c r="A182" s="128">
        <f t="shared" si="26"/>
        <v>179</v>
      </c>
      <c r="B182" s="162" t="s">
        <v>230</v>
      </c>
      <c r="C182" s="151" t="s">
        <v>11149</v>
      </c>
      <c r="D182" s="42" t="s">
        <v>78</v>
      </c>
      <c r="E182" s="162" t="s">
        <v>230</v>
      </c>
      <c r="F182" s="139">
        <v>75000</v>
      </c>
      <c r="G182" s="137" t="s">
        <v>303</v>
      </c>
      <c r="H182" s="37" t="s">
        <v>419</v>
      </c>
      <c r="I182" s="37" t="s">
        <v>455</v>
      </c>
      <c r="J182" s="37">
        <f>IFERROR(VLOOKUP(E182,'IC238-Dau ky'!E:H,4,0),0)</f>
        <v>0</v>
      </c>
      <c r="K182" s="132">
        <f>SUMIFS(NHAP!$H:$H,NHAP!$D:$D,'BANG THAM CHIEU'!E182,NHAP!$K:$K,'BANG THAM CHIEU'!$D$1)</f>
        <v>0</v>
      </c>
      <c r="L182" s="132">
        <f>SUMIFS('IC21'!$H:$H,'IC21'!$G:$G,'BANG THAM CHIEU'!E182,'IC21'!$R:$R,'BANG THAM CHIEU'!$D$1)</f>
        <v>0</v>
      </c>
      <c r="M182" s="133">
        <f t="shared" si="22"/>
        <v>0</v>
      </c>
      <c r="N182" s="134">
        <f>SUMIF('IC238-Cuoi ky'!$E:$E,'BANG THAM CHIEU'!E182,'IC238-Cuoi ky'!$H:$H)</f>
        <v>0</v>
      </c>
      <c r="O182" s="133">
        <f t="shared" si="23"/>
        <v>0</v>
      </c>
      <c r="P182" s="135">
        <v>10</v>
      </c>
      <c r="Q182" s="135">
        <v>20</v>
      </c>
      <c r="R182" s="550" t="str">
        <f t="shared" si="27"/>
        <v>ALERT</v>
      </c>
      <c r="S182" s="135" t="s">
        <v>9398</v>
      </c>
      <c r="T182" s="222">
        <f t="shared" si="28"/>
        <v>-10</v>
      </c>
      <c r="U182" s="40">
        <v>40</v>
      </c>
      <c r="V182" s="189">
        <f t="shared" si="24"/>
        <v>40</v>
      </c>
      <c r="X182" s="40" t="str">
        <f t="shared" si="29"/>
        <v>ok</v>
      </c>
      <c r="Y182" s="189">
        <f t="shared" si="25"/>
        <v>-40</v>
      </c>
      <c r="Z182" s="40">
        <f>VLOOKUP(E182,'[2]BANG THAM CHIEU'!$E$4:$Q$1080,13,0)</f>
        <v>10</v>
      </c>
      <c r="AA182" s="40">
        <f>VLOOKUP(E182,'[2]BANG THAM CHIEU'!$E$4:$R$1082,14,0)</f>
        <v>20</v>
      </c>
      <c r="AB182" s="40" t="str">
        <f>VLOOKUP(E182,'[2]BANG THAM CHIEU'!$E$4:$S$1081,15,0)</f>
        <v>3 tháng</v>
      </c>
    </row>
    <row r="183" spans="1:165" s="41" customFormat="1" ht="15.75" customHeight="1" x14ac:dyDescent="0.25">
      <c r="A183" s="164">
        <f t="shared" si="26"/>
        <v>180</v>
      </c>
      <c r="B183" s="349" t="s">
        <v>707</v>
      </c>
      <c r="C183" s="163" t="s">
        <v>499</v>
      </c>
      <c r="D183" s="197" t="s">
        <v>1517</v>
      </c>
      <c r="E183" s="349" t="s">
        <v>707</v>
      </c>
      <c r="F183" s="198"/>
      <c r="G183" s="199" t="s">
        <v>303</v>
      </c>
      <c r="H183" s="197" t="s">
        <v>1015</v>
      </c>
      <c r="I183" s="197" t="s">
        <v>448</v>
      </c>
      <c r="J183" s="197">
        <f>IFERROR(VLOOKUP(E183,'IC238-Dau ky'!E:H,4,0),0)</f>
        <v>0</v>
      </c>
      <c r="K183" s="200">
        <f>SUMIFS(NHAP!$H:$H,NHAP!$D:$D,'BANG THAM CHIEU'!E183,NHAP!$K:$K,'BANG THAM CHIEU'!$D$1)</f>
        <v>0</v>
      </c>
      <c r="L183" s="200">
        <f>SUMIFS('IC21'!$H:$H,'IC21'!$G:$G,'BANG THAM CHIEU'!E183,'IC21'!$R:$R,'BANG THAM CHIEU'!$D$1)</f>
        <v>0</v>
      </c>
      <c r="M183" s="168">
        <f t="shared" si="22"/>
        <v>0</v>
      </c>
      <c r="N183" s="167">
        <f>SUMIF('IC238-Cuoi ky'!$E:$E,'BANG THAM CHIEU'!E183,'IC238-Cuoi ky'!$H:$H)</f>
        <v>0</v>
      </c>
      <c r="O183" s="168">
        <f t="shared" si="23"/>
        <v>0</v>
      </c>
      <c r="P183" s="169">
        <v>0</v>
      </c>
      <c r="Q183" s="169">
        <v>0</v>
      </c>
      <c r="R183" s="550" t="str">
        <f t="shared" si="27"/>
        <v>OK</v>
      </c>
      <c r="S183" s="169">
        <v>0</v>
      </c>
      <c r="T183" s="222">
        <f t="shared" si="28"/>
        <v>0</v>
      </c>
      <c r="U183" s="40">
        <v>0</v>
      </c>
      <c r="V183" s="189">
        <f t="shared" si="24"/>
        <v>0</v>
      </c>
      <c r="W183" s="40"/>
      <c r="X183" s="40" t="str">
        <f t="shared" si="29"/>
        <v>ok</v>
      </c>
      <c r="Y183" s="189">
        <f t="shared" si="25"/>
        <v>0</v>
      </c>
      <c r="Z183" s="40">
        <f>VLOOKUP(E183,'[2]BANG THAM CHIEU'!$E$4:$Q$1080,13,0)</f>
        <v>0</v>
      </c>
      <c r="AA183" s="40">
        <f>VLOOKUP(E183,'[2]BANG THAM CHIEU'!$E$4:$R$1082,14,0)</f>
        <v>0</v>
      </c>
      <c r="AB183" s="40">
        <f>VLOOKUP(E183,'[2]BANG THAM CHIEU'!$E$4:$S$1081,15,0)</f>
        <v>0</v>
      </c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</row>
    <row r="184" spans="1:165" ht="15.75" customHeight="1" x14ac:dyDescent="0.25">
      <c r="A184" s="128">
        <f t="shared" si="26"/>
        <v>181</v>
      </c>
      <c r="B184" s="345" t="s">
        <v>708</v>
      </c>
      <c r="C184" s="46" t="s">
        <v>7312</v>
      </c>
      <c r="D184" s="42" t="s">
        <v>99</v>
      </c>
      <c r="E184" s="345" t="s">
        <v>708</v>
      </c>
      <c r="F184" s="136">
        <v>9000</v>
      </c>
      <c r="G184" s="137" t="s">
        <v>303</v>
      </c>
      <c r="H184" s="37" t="s">
        <v>1016</v>
      </c>
      <c r="I184" s="37" t="s">
        <v>1201</v>
      </c>
      <c r="J184" s="37">
        <f>IFERROR(VLOOKUP(E184,'IC238-Dau ky'!E:H,4,0),0)</f>
        <v>0</v>
      </c>
      <c r="K184" s="132">
        <f>SUMIFS(NHAP!$H:$H,NHAP!$D:$D,'BANG THAM CHIEU'!E184,NHAP!$K:$K,'BANG THAM CHIEU'!$D$1)</f>
        <v>0</v>
      </c>
      <c r="L184" s="132">
        <f>SUMIFS('IC21'!$H:$H,'IC21'!$G:$G,'BANG THAM CHIEU'!E184,'IC21'!$R:$R,'BANG THAM CHIEU'!$D$1)</f>
        <v>0</v>
      </c>
      <c r="M184" s="133">
        <f t="shared" si="22"/>
        <v>0</v>
      </c>
      <c r="N184" s="134">
        <f>SUMIF('IC238-Cuoi ky'!$E:$E,'BANG THAM CHIEU'!E184,'IC238-Cuoi ky'!$H:$H)</f>
        <v>0</v>
      </c>
      <c r="O184" s="133">
        <f t="shared" si="23"/>
        <v>0</v>
      </c>
      <c r="P184" s="135">
        <v>0</v>
      </c>
      <c r="Q184" s="135">
        <v>0</v>
      </c>
      <c r="R184" s="550" t="str">
        <f t="shared" si="27"/>
        <v>OK</v>
      </c>
      <c r="S184" s="135">
        <v>0</v>
      </c>
      <c r="T184" s="222">
        <f t="shared" si="28"/>
        <v>0</v>
      </c>
      <c r="U184" s="40">
        <v>0</v>
      </c>
      <c r="V184" s="189">
        <f t="shared" si="24"/>
        <v>0</v>
      </c>
      <c r="X184" s="40" t="str">
        <f t="shared" si="29"/>
        <v>ok</v>
      </c>
      <c r="Y184" s="189">
        <f t="shared" si="25"/>
        <v>0</v>
      </c>
      <c r="Z184" s="40">
        <f>VLOOKUP(E184,'[2]BANG THAM CHIEU'!$E$4:$Q$1080,13,0)</f>
        <v>0</v>
      </c>
      <c r="AA184" s="40">
        <f>VLOOKUP(E184,'[2]BANG THAM CHIEU'!$E$4:$R$1082,14,0)</f>
        <v>0</v>
      </c>
      <c r="AB184" s="40">
        <f>VLOOKUP(E184,'[2]BANG THAM CHIEU'!$E$4:$S$1081,15,0)</f>
        <v>0</v>
      </c>
    </row>
    <row r="185" spans="1:165" s="41" customFormat="1" ht="15.75" customHeight="1" x14ac:dyDescent="0.25">
      <c r="A185" s="164">
        <f t="shared" si="26"/>
        <v>182</v>
      </c>
      <c r="B185" s="348" t="s">
        <v>709</v>
      </c>
      <c r="C185" s="196" t="s">
        <v>6602</v>
      </c>
      <c r="D185" s="165" t="s">
        <v>99</v>
      </c>
      <c r="E185" s="348" t="s">
        <v>709</v>
      </c>
      <c r="F185" s="198">
        <v>12000</v>
      </c>
      <c r="G185" s="199" t="s">
        <v>303</v>
      </c>
      <c r="H185" s="197" t="s">
        <v>1017</v>
      </c>
      <c r="I185" s="197" t="s">
        <v>1197</v>
      </c>
      <c r="J185" s="197">
        <f>IFERROR(VLOOKUP(E185,'IC238-Dau ky'!E:H,4,0),0)</f>
        <v>0</v>
      </c>
      <c r="K185" s="200">
        <f>SUMIFS(NHAP!$H:$H,NHAP!$D:$D,'BANG THAM CHIEU'!E185,NHAP!$K:$K,'BANG THAM CHIEU'!$D$1)</f>
        <v>0</v>
      </c>
      <c r="L185" s="200">
        <f>SUMIFS('IC21'!$H:$H,'IC21'!$G:$G,'BANG THAM CHIEU'!E185,'IC21'!$R:$R,'BANG THAM CHIEU'!$D$1)</f>
        <v>0</v>
      </c>
      <c r="M185" s="168">
        <f t="shared" si="22"/>
        <v>0</v>
      </c>
      <c r="N185" s="167">
        <f>SUMIF('IC238-Cuoi ky'!$E:$E,'BANG THAM CHIEU'!E185,'IC238-Cuoi ky'!$H:$H)</f>
        <v>0</v>
      </c>
      <c r="O185" s="168">
        <f t="shared" si="23"/>
        <v>0</v>
      </c>
      <c r="P185" s="169">
        <v>0</v>
      </c>
      <c r="Q185" s="169">
        <v>0</v>
      </c>
      <c r="R185" s="550" t="str">
        <f t="shared" si="27"/>
        <v>OK</v>
      </c>
      <c r="S185" s="169">
        <v>0</v>
      </c>
      <c r="T185" s="222">
        <f t="shared" si="28"/>
        <v>0</v>
      </c>
      <c r="U185" s="40">
        <v>0</v>
      </c>
      <c r="V185" s="189">
        <f t="shared" si="24"/>
        <v>0</v>
      </c>
      <c r="W185" s="40"/>
      <c r="X185" s="40" t="str">
        <f t="shared" si="29"/>
        <v>ok</v>
      </c>
      <c r="Y185" s="189">
        <f t="shared" si="25"/>
        <v>0</v>
      </c>
      <c r="Z185" s="40">
        <f>VLOOKUP(E185,'[2]BANG THAM CHIEU'!$E$4:$Q$1080,13,0)</f>
        <v>0</v>
      </c>
      <c r="AA185" s="40">
        <f>VLOOKUP(E185,'[2]BANG THAM CHIEU'!$E$4:$R$1082,14,0)</f>
        <v>0</v>
      </c>
      <c r="AB185" s="40">
        <f>VLOOKUP(E185,'[2]BANG THAM CHIEU'!$E$4:$S$1081,15,0)</f>
        <v>0</v>
      </c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</row>
    <row r="186" spans="1:165" s="41" customFormat="1" ht="15.75" customHeight="1" x14ac:dyDescent="0.25">
      <c r="A186" s="164">
        <f t="shared" si="26"/>
        <v>183</v>
      </c>
      <c r="B186" s="349" t="s">
        <v>710</v>
      </c>
      <c r="C186" s="163" t="s">
        <v>501</v>
      </c>
      <c r="D186" s="197" t="s">
        <v>1517</v>
      </c>
      <c r="E186" s="349" t="s">
        <v>710</v>
      </c>
      <c r="F186" s="198"/>
      <c r="G186" s="199" t="s">
        <v>303</v>
      </c>
      <c r="H186" s="197" t="s">
        <v>1018</v>
      </c>
      <c r="I186" s="197" t="s">
        <v>1197</v>
      </c>
      <c r="J186" s="197">
        <f>IFERROR(VLOOKUP(E186,'IC238-Dau ky'!E:H,4,0),0)</f>
        <v>0</v>
      </c>
      <c r="K186" s="200">
        <f>SUMIFS(NHAP!$H:$H,NHAP!$D:$D,'BANG THAM CHIEU'!E186,NHAP!$K:$K,'BANG THAM CHIEU'!$D$1)</f>
        <v>0</v>
      </c>
      <c r="L186" s="200">
        <f>SUMIFS('IC21'!$H:$H,'IC21'!$G:$G,'BANG THAM CHIEU'!E186,'IC21'!$R:$R,'BANG THAM CHIEU'!$D$1)</f>
        <v>0</v>
      </c>
      <c r="M186" s="168">
        <f t="shared" si="22"/>
        <v>0</v>
      </c>
      <c r="N186" s="167">
        <f>SUMIF('IC238-Cuoi ky'!$E:$E,'BANG THAM CHIEU'!E186,'IC238-Cuoi ky'!$H:$H)</f>
        <v>0</v>
      </c>
      <c r="O186" s="168">
        <f t="shared" si="23"/>
        <v>0</v>
      </c>
      <c r="P186" s="169">
        <v>0</v>
      </c>
      <c r="Q186" s="169">
        <v>0</v>
      </c>
      <c r="R186" s="550" t="str">
        <f t="shared" si="27"/>
        <v>OK</v>
      </c>
      <c r="S186" s="169">
        <v>0</v>
      </c>
      <c r="T186" s="222">
        <f t="shared" si="28"/>
        <v>0</v>
      </c>
      <c r="U186" s="40">
        <v>0</v>
      </c>
      <c r="V186" s="189">
        <f t="shared" si="24"/>
        <v>0</v>
      </c>
      <c r="W186" s="40"/>
      <c r="X186" s="40" t="str">
        <f t="shared" si="29"/>
        <v>ok</v>
      </c>
      <c r="Y186" s="189">
        <f t="shared" si="25"/>
        <v>0</v>
      </c>
      <c r="Z186" s="40">
        <f>VLOOKUP(E186,'[2]BANG THAM CHIEU'!$E$4:$Q$1080,13,0)</f>
        <v>0</v>
      </c>
      <c r="AA186" s="40">
        <f>VLOOKUP(E186,'[2]BANG THAM CHIEU'!$E$4:$R$1082,14,0)</f>
        <v>0</v>
      </c>
      <c r="AB186" s="40">
        <f>VLOOKUP(E186,'[2]BANG THAM CHIEU'!$E$4:$S$1081,15,0)</f>
        <v>0</v>
      </c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</row>
    <row r="187" spans="1:165" ht="15.75" customHeight="1" x14ac:dyDescent="0.25">
      <c r="A187" s="128">
        <f t="shared" si="26"/>
        <v>184</v>
      </c>
      <c r="B187" s="345" t="s">
        <v>711</v>
      </c>
      <c r="C187" s="11" t="s">
        <v>6603</v>
      </c>
      <c r="D187" s="42" t="s">
        <v>99</v>
      </c>
      <c r="E187" s="345" t="s">
        <v>711</v>
      </c>
      <c r="F187" s="136">
        <v>12000</v>
      </c>
      <c r="G187" s="137" t="s">
        <v>303</v>
      </c>
      <c r="H187" s="37" t="s">
        <v>1019</v>
      </c>
      <c r="I187" s="37" t="s">
        <v>1197</v>
      </c>
      <c r="J187" s="37">
        <f>IFERROR(VLOOKUP(E187,'IC238-Dau ky'!E:H,4,0),0)</f>
        <v>0</v>
      </c>
      <c r="K187" s="132">
        <f>SUMIFS(NHAP!$H:$H,NHAP!$D:$D,'BANG THAM CHIEU'!E187,NHAP!$K:$K,'BANG THAM CHIEU'!$D$1)</f>
        <v>0</v>
      </c>
      <c r="L187" s="132">
        <f>SUMIFS('IC21'!$H:$H,'IC21'!$G:$G,'BANG THAM CHIEU'!E187,'IC21'!$R:$R,'BANG THAM CHIEU'!$D$1)</f>
        <v>0</v>
      </c>
      <c r="M187" s="133">
        <f t="shared" si="22"/>
        <v>0</v>
      </c>
      <c r="N187" s="134">
        <f>SUMIF('IC238-Cuoi ky'!$E:$E,'BANG THAM CHIEU'!E187,'IC238-Cuoi ky'!$H:$H)</f>
        <v>0</v>
      </c>
      <c r="O187" s="133">
        <f t="shared" si="23"/>
        <v>0</v>
      </c>
      <c r="P187" s="135">
        <v>0</v>
      </c>
      <c r="Q187" s="135">
        <v>0</v>
      </c>
      <c r="R187" s="550" t="str">
        <f t="shared" si="27"/>
        <v>OK</v>
      </c>
      <c r="S187" s="135">
        <v>0</v>
      </c>
      <c r="T187" s="222">
        <f t="shared" si="28"/>
        <v>0</v>
      </c>
      <c r="U187" s="40">
        <v>0</v>
      </c>
      <c r="V187" s="189">
        <f t="shared" si="24"/>
        <v>0</v>
      </c>
      <c r="X187" s="40" t="str">
        <f t="shared" si="29"/>
        <v>ok</v>
      </c>
      <c r="Y187" s="189">
        <f t="shared" si="25"/>
        <v>0</v>
      </c>
      <c r="Z187" s="40">
        <f>VLOOKUP(E187,'[2]BANG THAM CHIEU'!$E$4:$Q$1080,13,0)</f>
        <v>0</v>
      </c>
      <c r="AA187" s="40">
        <f>VLOOKUP(E187,'[2]BANG THAM CHIEU'!$E$4:$R$1082,14,0)</f>
        <v>0</v>
      </c>
      <c r="AB187" s="40">
        <f>VLOOKUP(E187,'[2]BANG THAM CHIEU'!$E$4:$S$1081,15,0)</f>
        <v>0</v>
      </c>
    </row>
    <row r="188" spans="1:165" s="41" customFormat="1" ht="15.75" customHeight="1" x14ac:dyDescent="0.25">
      <c r="A188" s="164">
        <f t="shared" si="26"/>
        <v>185</v>
      </c>
      <c r="B188" s="348" t="s">
        <v>712</v>
      </c>
      <c r="C188" s="196" t="s">
        <v>1507</v>
      </c>
      <c r="D188" s="165" t="s">
        <v>1548</v>
      </c>
      <c r="E188" s="348" t="s">
        <v>712</v>
      </c>
      <c r="F188" s="198">
        <v>20000</v>
      </c>
      <c r="G188" s="199" t="s">
        <v>303</v>
      </c>
      <c r="H188" s="197" t="s">
        <v>1020</v>
      </c>
      <c r="I188" s="197" t="s">
        <v>1202</v>
      </c>
      <c r="J188" s="197">
        <f>IFERROR(VLOOKUP(E188,'IC238-Dau ky'!E:H,4,0),0)</f>
        <v>0</v>
      </c>
      <c r="K188" s="200">
        <f>SUMIFS(NHAP!$H:$H,NHAP!$D:$D,'BANG THAM CHIEU'!E188,NHAP!$K:$K,'BANG THAM CHIEU'!$D$1)</f>
        <v>0</v>
      </c>
      <c r="L188" s="200">
        <f>SUMIFS('IC21'!$H:$H,'IC21'!$G:$G,'BANG THAM CHIEU'!E188,'IC21'!$R:$R,'BANG THAM CHIEU'!$D$1)</f>
        <v>0</v>
      </c>
      <c r="M188" s="168">
        <f t="shared" si="22"/>
        <v>0</v>
      </c>
      <c r="N188" s="167">
        <f>SUMIF('IC238-Cuoi ky'!$E:$E,'BANG THAM CHIEU'!E188,'IC238-Cuoi ky'!$H:$H)</f>
        <v>0</v>
      </c>
      <c r="O188" s="168">
        <f t="shared" si="23"/>
        <v>0</v>
      </c>
      <c r="P188" s="169">
        <v>0</v>
      </c>
      <c r="Q188" s="169">
        <v>0</v>
      </c>
      <c r="R188" s="550" t="str">
        <f t="shared" si="27"/>
        <v>OK</v>
      </c>
      <c r="S188" s="169">
        <v>0</v>
      </c>
      <c r="T188" s="222">
        <f t="shared" si="28"/>
        <v>0</v>
      </c>
      <c r="U188" s="40">
        <v>0</v>
      </c>
      <c r="V188" s="189">
        <f t="shared" si="24"/>
        <v>0</v>
      </c>
      <c r="W188" s="40"/>
      <c r="X188" s="40" t="str">
        <f t="shared" si="29"/>
        <v>ok</v>
      </c>
      <c r="Y188" s="189">
        <f t="shared" si="25"/>
        <v>0</v>
      </c>
      <c r="Z188" s="40">
        <f>VLOOKUP(E188,'[2]BANG THAM CHIEU'!$E$4:$Q$1080,13,0)</f>
        <v>0</v>
      </c>
      <c r="AA188" s="40">
        <f>VLOOKUP(E188,'[2]BANG THAM CHIEU'!$E$4:$R$1082,14,0)</f>
        <v>0</v>
      </c>
      <c r="AB188" s="40">
        <f>VLOOKUP(E188,'[2]BANG THAM CHIEU'!$E$4:$S$1081,15,0)</f>
        <v>0</v>
      </c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</row>
    <row r="189" spans="1:165" s="41" customFormat="1" ht="15.75" customHeight="1" x14ac:dyDescent="0.25">
      <c r="A189" s="164">
        <f t="shared" si="26"/>
        <v>186</v>
      </c>
      <c r="B189" s="349" t="s">
        <v>713</v>
      </c>
      <c r="C189" s="196" t="s">
        <v>504</v>
      </c>
      <c r="D189" s="197" t="s">
        <v>97</v>
      </c>
      <c r="E189" s="349" t="s">
        <v>713</v>
      </c>
      <c r="F189" s="198">
        <v>35000</v>
      </c>
      <c r="G189" s="199" t="s">
        <v>303</v>
      </c>
      <c r="H189" s="197" t="s">
        <v>1021</v>
      </c>
      <c r="I189" s="197" t="s">
        <v>1202</v>
      </c>
      <c r="J189" s="197">
        <f>IFERROR(VLOOKUP(E189,'IC238-Dau ky'!E:H,4,0),0)</f>
        <v>0</v>
      </c>
      <c r="K189" s="200">
        <f>SUMIFS(NHAP!$H:$H,NHAP!$D:$D,'BANG THAM CHIEU'!E189,NHAP!$K:$K,'BANG THAM CHIEU'!$D$1)</f>
        <v>0</v>
      </c>
      <c r="L189" s="200">
        <f>SUMIFS('IC21'!$H:$H,'IC21'!$G:$G,'BANG THAM CHIEU'!E189,'IC21'!$R:$R,'BANG THAM CHIEU'!$D$1)</f>
        <v>0</v>
      </c>
      <c r="M189" s="168">
        <f t="shared" si="22"/>
        <v>0</v>
      </c>
      <c r="N189" s="167">
        <f>SUMIF('IC238-Cuoi ky'!$E:$E,'BANG THAM CHIEU'!E189,'IC238-Cuoi ky'!$H:$H)</f>
        <v>0</v>
      </c>
      <c r="O189" s="168">
        <f t="shared" si="23"/>
        <v>0</v>
      </c>
      <c r="P189" s="169">
        <v>0</v>
      </c>
      <c r="Q189" s="169">
        <v>0</v>
      </c>
      <c r="R189" s="550" t="str">
        <f t="shared" si="27"/>
        <v>OK</v>
      </c>
      <c r="S189" s="169">
        <v>0</v>
      </c>
      <c r="T189" s="222">
        <f t="shared" si="28"/>
        <v>0</v>
      </c>
      <c r="U189" s="40">
        <v>0</v>
      </c>
      <c r="V189" s="189">
        <f t="shared" si="24"/>
        <v>0</v>
      </c>
      <c r="W189" s="40"/>
      <c r="X189" s="40" t="str">
        <f t="shared" si="29"/>
        <v>ok</v>
      </c>
      <c r="Y189" s="189">
        <f t="shared" si="25"/>
        <v>0</v>
      </c>
      <c r="Z189" s="40">
        <f>VLOOKUP(E189,'[2]BANG THAM CHIEU'!$E$4:$Q$1080,13,0)</f>
        <v>0</v>
      </c>
      <c r="AA189" s="40">
        <f>VLOOKUP(E189,'[2]BANG THAM CHIEU'!$E$4:$R$1082,14,0)</f>
        <v>0</v>
      </c>
      <c r="AB189" s="40">
        <f>VLOOKUP(E189,'[2]BANG THAM CHIEU'!$E$4:$S$1081,15,0)</f>
        <v>0</v>
      </c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</row>
    <row r="190" spans="1:165" s="41" customFormat="1" ht="15.75" customHeight="1" x14ac:dyDescent="0.25">
      <c r="A190" s="164">
        <f t="shared" si="26"/>
        <v>187</v>
      </c>
      <c r="B190" s="348" t="s">
        <v>714</v>
      </c>
      <c r="C190" s="196" t="s">
        <v>1623</v>
      </c>
      <c r="D190" s="165" t="s">
        <v>97</v>
      </c>
      <c r="E190" s="348" t="s">
        <v>714</v>
      </c>
      <c r="F190" s="198">
        <v>12000</v>
      </c>
      <c r="G190" s="199" t="s">
        <v>303</v>
      </c>
      <c r="H190" s="197" t="s">
        <v>1022</v>
      </c>
      <c r="I190" s="197" t="s">
        <v>448</v>
      </c>
      <c r="J190" s="197">
        <f>IFERROR(VLOOKUP(E190,'IC238-Dau ky'!E:H,4,0),0)</f>
        <v>0</v>
      </c>
      <c r="K190" s="200">
        <f>SUMIFS(NHAP!$H:$H,NHAP!$D:$D,'BANG THAM CHIEU'!E190,NHAP!$K:$K,'BANG THAM CHIEU'!$D$1)</f>
        <v>0</v>
      </c>
      <c r="L190" s="200">
        <f>SUMIFS('IC21'!$H:$H,'IC21'!$G:$G,'BANG THAM CHIEU'!E190,'IC21'!$R:$R,'BANG THAM CHIEU'!$D$1)</f>
        <v>0</v>
      </c>
      <c r="M190" s="168">
        <f t="shared" si="22"/>
        <v>0</v>
      </c>
      <c r="N190" s="167">
        <f>SUMIF('IC238-Cuoi ky'!$E:$E,'BANG THAM CHIEU'!E190,'IC238-Cuoi ky'!$H:$H)</f>
        <v>0</v>
      </c>
      <c r="O190" s="168">
        <f t="shared" si="23"/>
        <v>0</v>
      </c>
      <c r="P190" s="169">
        <v>0</v>
      </c>
      <c r="Q190" s="169">
        <v>0</v>
      </c>
      <c r="R190" s="550" t="str">
        <f t="shared" si="27"/>
        <v>OK</v>
      </c>
      <c r="S190" s="169">
        <v>0</v>
      </c>
      <c r="T190" s="222">
        <f t="shared" si="28"/>
        <v>0</v>
      </c>
      <c r="U190" s="40">
        <v>0</v>
      </c>
      <c r="V190" s="189">
        <f t="shared" si="24"/>
        <v>0</v>
      </c>
      <c r="W190" s="40"/>
      <c r="X190" s="40" t="str">
        <f t="shared" si="29"/>
        <v>ok</v>
      </c>
      <c r="Y190" s="189">
        <f t="shared" si="25"/>
        <v>0</v>
      </c>
      <c r="Z190" s="40">
        <f>VLOOKUP(E190,'[2]BANG THAM CHIEU'!$E$4:$Q$1080,13,0)</f>
        <v>0</v>
      </c>
      <c r="AA190" s="40">
        <f>VLOOKUP(E190,'[2]BANG THAM CHIEU'!$E$4:$R$1082,14,0)</f>
        <v>0</v>
      </c>
      <c r="AB190" s="40">
        <f>VLOOKUP(E190,'[2]BANG THAM CHIEU'!$E$4:$S$1081,15,0)</f>
        <v>0</v>
      </c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</row>
    <row r="191" spans="1:165" s="41" customFormat="1" ht="15.75" customHeight="1" x14ac:dyDescent="0.25">
      <c r="A191" s="164">
        <f t="shared" si="26"/>
        <v>188</v>
      </c>
      <c r="B191" s="348" t="s">
        <v>715</v>
      </c>
      <c r="C191" s="196" t="s">
        <v>2916</v>
      </c>
      <c r="D191" s="165" t="s">
        <v>97</v>
      </c>
      <c r="E191" s="348" t="s">
        <v>715</v>
      </c>
      <c r="F191" s="198">
        <v>15000</v>
      </c>
      <c r="G191" s="199" t="s">
        <v>303</v>
      </c>
      <c r="H191" s="197" t="s">
        <v>1023</v>
      </c>
      <c r="I191" s="197" t="s">
        <v>1202</v>
      </c>
      <c r="J191" s="197">
        <f>IFERROR(VLOOKUP(E191,'IC238-Dau ky'!E:H,4,0),0)</f>
        <v>0</v>
      </c>
      <c r="K191" s="200">
        <f>SUMIFS(NHAP!$H:$H,NHAP!$D:$D,'BANG THAM CHIEU'!E191,NHAP!$K:$K,'BANG THAM CHIEU'!$D$1)</f>
        <v>0</v>
      </c>
      <c r="L191" s="200">
        <f>SUMIFS('IC21'!$H:$H,'IC21'!$G:$G,'BANG THAM CHIEU'!E191,'IC21'!$R:$R,'BANG THAM CHIEU'!$D$1)</f>
        <v>0</v>
      </c>
      <c r="M191" s="168">
        <f t="shared" si="22"/>
        <v>0</v>
      </c>
      <c r="N191" s="167">
        <f>SUMIF('IC238-Cuoi ky'!$E:$E,'BANG THAM CHIEU'!E191,'IC238-Cuoi ky'!$H:$H)</f>
        <v>0</v>
      </c>
      <c r="O191" s="168">
        <f t="shared" si="23"/>
        <v>0</v>
      </c>
      <c r="P191" s="169">
        <v>0</v>
      </c>
      <c r="Q191" s="169">
        <v>0</v>
      </c>
      <c r="R191" s="550" t="str">
        <f t="shared" si="27"/>
        <v>OK</v>
      </c>
      <c r="S191" s="169">
        <v>0</v>
      </c>
      <c r="T191" s="222">
        <f t="shared" si="28"/>
        <v>0</v>
      </c>
      <c r="U191" s="40">
        <v>0</v>
      </c>
      <c r="V191" s="189">
        <f t="shared" si="24"/>
        <v>0</v>
      </c>
      <c r="W191" s="40"/>
      <c r="X191" s="40" t="str">
        <f t="shared" si="29"/>
        <v>ko</v>
      </c>
      <c r="Y191" s="189">
        <f t="shared" si="25"/>
        <v>0</v>
      </c>
      <c r="Z191" s="40">
        <f>VLOOKUP(E191,'[2]BANG THAM CHIEU'!$E$4:$Q$1080,13,0)</f>
        <v>0</v>
      </c>
      <c r="AA191" s="40">
        <f>VLOOKUP(E191,'[2]BANG THAM CHIEU'!$E$4:$R$1082,14,0)</f>
        <v>0</v>
      </c>
      <c r="AB191" s="40">
        <f>VLOOKUP(E191,'[2]BANG THAM CHIEU'!$E$4:$S$1081,15,0)</f>
        <v>0</v>
      </c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</row>
    <row r="192" spans="1:165" ht="15.75" customHeight="1" x14ac:dyDescent="0.25">
      <c r="A192" s="128">
        <f t="shared" si="26"/>
        <v>189</v>
      </c>
      <c r="B192" s="347" t="s">
        <v>716</v>
      </c>
      <c r="C192" s="11" t="s">
        <v>9650</v>
      </c>
      <c r="D192" s="42" t="s">
        <v>1533</v>
      </c>
      <c r="E192" s="347" t="s">
        <v>716</v>
      </c>
      <c r="F192" s="136">
        <v>50000</v>
      </c>
      <c r="G192" s="137" t="s">
        <v>969</v>
      </c>
      <c r="H192" s="37" t="s">
        <v>1024</v>
      </c>
      <c r="I192" s="37" t="s">
        <v>448</v>
      </c>
      <c r="J192" s="37">
        <f>IFERROR(VLOOKUP(E192,'IC238-Dau ky'!E:H,4,0),0)</f>
        <v>12</v>
      </c>
      <c r="K192" s="132">
        <f>SUMIFS(NHAP!$H:$H,NHAP!$D:$D,'BANG THAM CHIEU'!E192,NHAP!$K:$K,'BANG THAM CHIEU'!$D$1)</f>
        <v>0</v>
      </c>
      <c r="L192" s="132">
        <f>SUMIFS('IC21'!$H:$H,'IC21'!$G:$G,'BANG THAM CHIEU'!E192,'IC21'!$R:$R,'BANG THAM CHIEU'!$D$1)</f>
        <v>10</v>
      </c>
      <c r="M192" s="133">
        <f t="shared" si="22"/>
        <v>2</v>
      </c>
      <c r="N192" s="134">
        <f>SUMIF('IC238-Cuoi ky'!$E:$E,'BANG THAM CHIEU'!E192,'IC238-Cuoi ky'!$H:$H)</f>
        <v>12</v>
      </c>
      <c r="O192" s="133">
        <f t="shared" si="23"/>
        <v>-10</v>
      </c>
      <c r="P192" s="135">
        <v>0</v>
      </c>
      <c r="Q192" s="135">
        <v>0</v>
      </c>
      <c r="R192" s="550" t="str">
        <f t="shared" si="27"/>
        <v>OK</v>
      </c>
      <c r="S192" s="135">
        <v>0</v>
      </c>
      <c r="T192" s="222">
        <f t="shared" si="28"/>
        <v>2</v>
      </c>
      <c r="U192" s="40">
        <v>0</v>
      </c>
      <c r="V192" s="189">
        <f t="shared" si="24"/>
        <v>-2</v>
      </c>
      <c r="X192" s="40" t="str">
        <f t="shared" si="29"/>
        <v>ok</v>
      </c>
      <c r="Y192" s="189">
        <f t="shared" si="25"/>
        <v>2</v>
      </c>
      <c r="Z192" s="40">
        <f>VLOOKUP(E192,'[2]BANG THAM CHIEU'!$E$4:$Q$1080,13,0)</f>
        <v>0</v>
      </c>
      <c r="AA192" s="40">
        <f>VLOOKUP(E192,'[2]BANG THAM CHIEU'!$E$4:$R$1082,14,0)</f>
        <v>0</v>
      </c>
      <c r="AB192" s="40">
        <f>VLOOKUP(E192,'[2]BANG THAM CHIEU'!$E$4:$S$1081,15,0)</f>
        <v>0</v>
      </c>
    </row>
    <row r="193" spans="1:165" ht="78" customHeight="1" x14ac:dyDescent="0.25">
      <c r="A193" s="128">
        <f t="shared" si="26"/>
        <v>190</v>
      </c>
      <c r="B193" s="345" t="s">
        <v>717</v>
      </c>
      <c r="C193" s="171" t="s">
        <v>5914</v>
      </c>
      <c r="D193" s="37" t="s">
        <v>1571</v>
      </c>
      <c r="E193" s="345" t="s">
        <v>717</v>
      </c>
      <c r="F193" s="136">
        <v>3000</v>
      </c>
      <c r="G193" s="137" t="s">
        <v>10</v>
      </c>
      <c r="H193" s="37" t="s">
        <v>1025</v>
      </c>
      <c r="I193" s="37" t="s">
        <v>2906</v>
      </c>
      <c r="J193" s="37">
        <f>IFERROR(VLOOKUP(E193,'IC238-Dau ky'!E:H,4,0),0)</f>
        <v>0</v>
      </c>
      <c r="K193" s="132">
        <f>SUMIFS(NHAP!$H:$H,NHAP!$D:$D,'BANG THAM CHIEU'!E193,NHAP!$K:$K,'BANG THAM CHIEU'!$D$1)</f>
        <v>0</v>
      </c>
      <c r="L193" s="132">
        <f>SUMIFS('IC21'!$H:$H,'IC21'!$G:$G,'BANG THAM CHIEU'!E193,'IC21'!$R:$R,'BANG THAM CHIEU'!$D$1)</f>
        <v>0</v>
      </c>
      <c r="M193" s="133">
        <f t="shared" si="22"/>
        <v>0</v>
      </c>
      <c r="N193" s="134">
        <f>SUMIF('IC238-Cuoi ky'!$E:$E,'BANG THAM CHIEU'!E193,'IC238-Cuoi ky'!$H:$H)</f>
        <v>0</v>
      </c>
      <c r="O193" s="133">
        <f t="shared" si="23"/>
        <v>0</v>
      </c>
      <c r="P193" s="135">
        <v>1</v>
      </c>
      <c r="Q193" s="135">
        <v>2</v>
      </c>
      <c r="R193" s="550" t="str">
        <f t="shared" si="27"/>
        <v>ALERT</v>
      </c>
      <c r="S193" s="135" t="s">
        <v>9395</v>
      </c>
      <c r="T193" s="222">
        <f t="shared" si="28"/>
        <v>-1</v>
      </c>
      <c r="U193" s="40">
        <v>0</v>
      </c>
      <c r="V193" s="189">
        <f t="shared" si="24"/>
        <v>0</v>
      </c>
      <c r="X193" s="40" t="str">
        <f t="shared" si="29"/>
        <v>ko</v>
      </c>
      <c r="Y193" s="189">
        <f t="shared" si="25"/>
        <v>0</v>
      </c>
      <c r="Z193" s="40">
        <f>VLOOKUP(E193,'[2]BANG THAM CHIEU'!$E$4:$Q$1080,13,0)</f>
        <v>1</v>
      </c>
      <c r="AA193" s="40">
        <f>VLOOKUP(E193,'[2]BANG THAM CHIEU'!$E$4:$R$1082,14,0)</f>
        <v>2</v>
      </c>
      <c r="AB193" s="40" t="str">
        <f>VLOOKUP(E193,'[2]BANG THAM CHIEU'!$E$4:$S$1081,15,0)</f>
        <v>1 năm</v>
      </c>
    </row>
    <row r="194" spans="1:165" ht="15.75" customHeight="1" x14ac:dyDescent="0.25">
      <c r="A194" s="128">
        <f t="shared" si="26"/>
        <v>191</v>
      </c>
      <c r="B194" s="345" t="s">
        <v>718</v>
      </c>
      <c r="C194" s="11" t="s">
        <v>6379</v>
      </c>
      <c r="D194" s="37" t="s">
        <v>1563</v>
      </c>
      <c r="E194" s="345" t="s">
        <v>718</v>
      </c>
      <c r="F194" s="136">
        <v>100000</v>
      </c>
      <c r="G194" s="137" t="s">
        <v>10</v>
      </c>
      <c r="H194" s="37" t="s">
        <v>1026</v>
      </c>
      <c r="I194" s="37" t="s">
        <v>450</v>
      </c>
      <c r="J194" s="37">
        <f>IFERROR(VLOOKUP(E194,'IC238-Dau ky'!E:H,4,0),0)</f>
        <v>62</v>
      </c>
      <c r="K194" s="132">
        <f>SUMIFS(NHAP!$H:$H,NHAP!$D:$D,'BANG THAM CHIEU'!E194,NHAP!$K:$K,'BANG THAM CHIEU'!$D$1)</f>
        <v>0</v>
      </c>
      <c r="L194" s="132">
        <f>SUMIFS('IC21'!$H:$H,'IC21'!$G:$G,'BANG THAM CHIEU'!E194,'IC21'!$R:$R,'BANG THAM CHIEU'!$D$1)</f>
        <v>4</v>
      </c>
      <c r="M194" s="133">
        <f t="shared" si="22"/>
        <v>58</v>
      </c>
      <c r="N194" s="134">
        <f>SUMIF('IC238-Cuoi ky'!$E:$E,'BANG THAM CHIEU'!E194,'IC238-Cuoi ky'!$H:$H)</f>
        <v>62</v>
      </c>
      <c r="O194" s="133">
        <f t="shared" si="23"/>
        <v>-4</v>
      </c>
      <c r="P194" s="135">
        <v>4</v>
      </c>
      <c r="Q194" s="135">
        <v>8</v>
      </c>
      <c r="R194" s="550" t="str">
        <f t="shared" si="27"/>
        <v>OK</v>
      </c>
      <c r="S194" s="135" t="s">
        <v>9395</v>
      </c>
      <c r="T194" s="222">
        <f t="shared" si="28"/>
        <v>54</v>
      </c>
      <c r="U194" s="40">
        <v>79</v>
      </c>
      <c r="V194" s="189">
        <f t="shared" si="24"/>
        <v>21</v>
      </c>
      <c r="X194" s="40" t="str">
        <f t="shared" si="29"/>
        <v>ok</v>
      </c>
      <c r="Y194" s="189">
        <f t="shared" si="25"/>
        <v>-21</v>
      </c>
      <c r="Z194" s="40">
        <f>VLOOKUP(E194,'[2]BANG THAM CHIEU'!$E$4:$Q$1080,13,0)</f>
        <v>4</v>
      </c>
      <c r="AA194" s="40">
        <f>VLOOKUP(E194,'[2]BANG THAM CHIEU'!$E$4:$R$1082,14,0)</f>
        <v>8</v>
      </c>
      <c r="AB194" s="40" t="str">
        <f>VLOOKUP(E194,'[2]BANG THAM CHIEU'!$E$4:$S$1081,15,0)</f>
        <v>1 năm</v>
      </c>
    </row>
    <row r="195" spans="1:165" ht="15.75" customHeight="1" x14ac:dyDescent="0.25">
      <c r="A195" s="128">
        <f t="shared" si="26"/>
        <v>192</v>
      </c>
      <c r="B195" s="345" t="s">
        <v>719</v>
      </c>
      <c r="C195" s="11" t="s">
        <v>6158</v>
      </c>
      <c r="D195" s="37" t="s">
        <v>1528</v>
      </c>
      <c r="E195" s="345" t="s">
        <v>719</v>
      </c>
      <c r="F195" s="136">
        <v>25000</v>
      </c>
      <c r="G195" s="137" t="s">
        <v>10</v>
      </c>
      <c r="H195" s="37" t="s">
        <v>1027</v>
      </c>
      <c r="I195" s="37" t="s">
        <v>1197</v>
      </c>
      <c r="J195" s="37">
        <f>IFERROR(VLOOKUP(E195,'IC238-Dau ky'!E:H,4,0),0)</f>
        <v>10</v>
      </c>
      <c r="K195" s="132">
        <f>SUMIFS(NHAP!$H:$H,NHAP!$D:$D,'BANG THAM CHIEU'!E195,NHAP!$K:$K,'BANG THAM CHIEU'!$D$1)</f>
        <v>0</v>
      </c>
      <c r="L195" s="132">
        <f>SUMIFS('IC21'!$H:$H,'IC21'!$G:$G,'BANG THAM CHIEU'!E195,'IC21'!$R:$R,'BANG THAM CHIEU'!$D$1)</f>
        <v>0</v>
      </c>
      <c r="M195" s="133">
        <f t="shared" si="22"/>
        <v>10</v>
      </c>
      <c r="N195" s="134">
        <f>SUMIF('IC238-Cuoi ky'!$E:$E,'BANG THAM CHIEU'!E195,'IC238-Cuoi ky'!$H:$H)</f>
        <v>10</v>
      </c>
      <c r="O195" s="133">
        <f t="shared" si="23"/>
        <v>0</v>
      </c>
      <c r="P195" s="135">
        <v>5</v>
      </c>
      <c r="Q195" s="135">
        <v>10</v>
      </c>
      <c r="R195" s="550" t="str">
        <f t="shared" si="27"/>
        <v>OK</v>
      </c>
      <c r="S195" s="135" t="s">
        <v>9394</v>
      </c>
      <c r="T195" s="222">
        <f t="shared" si="28"/>
        <v>5</v>
      </c>
      <c r="U195" s="40">
        <v>10</v>
      </c>
      <c r="V195" s="189">
        <f t="shared" si="24"/>
        <v>0</v>
      </c>
      <c r="X195" s="40" t="str">
        <f t="shared" si="29"/>
        <v>ok</v>
      </c>
      <c r="Y195" s="189">
        <f t="shared" si="25"/>
        <v>0</v>
      </c>
      <c r="Z195" s="40">
        <f>VLOOKUP(E195,'[2]BANG THAM CHIEU'!$E$4:$Q$1080,13,0)</f>
        <v>5</v>
      </c>
      <c r="AA195" s="40">
        <f>VLOOKUP(E195,'[2]BANG THAM CHIEU'!$E$4:$R$1082,14,0)</f>
        <v>10</v>
      </c>
      <c r="AB195" s="40" t="str">
        <f>VLOOKUP(E195,'[2]BANG THAM CHIEU'!$E$4:$S$1081,15,0)</f>
        <v>6 tháng</v>
      </c>
    </row>
    <row r="196" spans="1:165" ht="15.75" customHeight="1" x14ac:dyDescent="0.25">
      <c r="A196" s="128">
        <f t="shared" si="26"/>
        <v>193</v>
      </c>
      <c r="B196" s="345" t="s">
        <v>720</v>
      </c>
      <c r="C196" s="11" t="s">
        <v>6159</v>
      </c>
      <c r="D196" s="37" t="s">
        <v>1528</v>
      </c>
      <c r="E196" s="345" t="s">
        <v>720</v>
      </c>
      <c r="F196" s="136">
        <v>23000</v>
      </c>
      <c r="G196" s="137" t="s">
        <v>10</v>
      </c>
      <c r="H196" s="37" t="s">
        <v>1028</v>
      </c>
      <c r="I196" s="37" t="s">
        <v>1197</v>
      </c>
      <c r="J196" s="37">
        <f>IFERROR(VLOOKUP(E196,'IC238-Dau ky'!E:H,4,0),0)</f>
        <v>11</v>
      </c>
      <c r="K196" s="132">
        <f>SUMIFS(NHAP!$H:$H,NHAP!$D:$D,'BANG THAM CHIEU'!E196,NHAP!$K:$K,'BANG THAM CHIEU'!$D$1)</f>
        <v>0</v>
      </c>
      <c r="L196" s="132">
        <f>SUMIFS('IC21'!$H:$H,'IC21'!$G:$G,'BANG THAM CHIEU'!E196,'IC21'!$R:$R,'BANG THAM CHIEU'!$D$1)</f>
        <v>0</v>
      </c>
      <c r="M196" s="133">
        <f t="shared" ref="M196:M259" si="30">J196+K196-L196</f>
        <v>11</v>
      </c>
      <c r="N196" s="134">
        <f>SUMIF('IC238-Cuoi ky'!$E:$E,'BANG THAM CHIEU'!E196,'IC238-Cuoi ky'!$H:$H)</f>
        <v>11</v>
      </c>
      <c r="O196" s="133">
        <f t="shared" ref="O196:O259" si="31">M196-N196</f>
        <v>0</v>
      </c>
      <c r="P196" s="135">
        <v>5</v>
      </c>
      <c r="Q196" s="135">
        <v>10</v>
      </c>
      <c r="R196" s="550" t="str">
        <f t="shared" si="27"/>
        <v>OK</v>
      </c>
      <c r="S196" s="135" t="s">
        <v>9394</v>
      </c>
      <c r="T196" s="222">
        <f t="shared" si="28"/>
        <v>6</v>
      </c>
      <c r="U196" s="40">
        <v>11</v>
      </c>
      <c r="V196" s="189">
        <f t="shared" ref="V196:V259" si="32">U196-M196</f>
        <v>0</v>
      </c>
      <c r="X196" s="40" t="str">
        <f t="shared" si="29"/>
        <v>ok</v>
      </c>
      <c r="Y196" s="189">
        <f t="shared" ref="Y196:Y259" si="33">M196-U196</f>
        <v>0</v>
      </c>
      <c r="Z196" s="40">
        <f>VLOOKUP(E196,'[2]BANG THAM CHIEU'!$E$4:$Q$1080,13,0)</f>
        <v>5</v>
      </c>
      <c r="AA196" s="40">
        <f>VLOOKUP(E196,'[2]BANG THAM CHIEU'!$E$4:$R$1082,14,0)</f>
        <v>10</v>
      </c>
      <c r="AB196" s="40" t="str">
        <f>VLOOKUP(E196,'[2]BANG THAM CHIEU'!$E$4:$S$1081,15,0)</f>
        <v>6 tháng</v>
      </c>
    </row>
    <row r="197" spans="1:165" ht="15.75" customHeight="1" x14ac:dyDescent="0.25">
      <c r="A197" s="128">
        <f t="shared" ref="A197:A260" si="34">IF(C197="","",A196+1)</f>
        <v>194</v>
      </c>
      <c r="B197" s="345" t="s">
        <v>721</v>
      </c>
      <c r="C197" s="11" t="s">
        <v>7873</v>
      </c>
      <c r="D197" s="42" t="s">
        <v>1563</v>
      </c>
      <c r="E197" s="345" t="s">
        <v>721</v>
      </c>
      <c r="F197" s="136">
        <v>62000</v>
      </c>
      <c r="G197" s="137" t="s">
        <v>10</v>
      </c>
      <c r="H197" s="37" t="s">
        <v>1029</v>
      </c>
      <c r="I197" s="37" t="s">
        <v>1197</v>
      </c>
      <c r="J197" s="37">
        <f>IFERROR(VLOOKUP(E197,'IC238-Dau ky'!E:H,4,0),0)</f>
        <v>13</v>
      </c>
      <c r="K197" s="132">
        <f>SUMIFS(NHAP!$H:$H,NHAP!$D:$D,'BANG THAM CHIEU'!E197,NHAP!$K:$K,'BANG THAM CHIEU'!$D$1)</f>
        <v>0</v>
      </c>
      <c r="L197" s="132">
        <f>SUMIFS('IC21'!$H:$H,'IC21'!$G:$G,'BANG THAM CHIEU'!E197,'IC21'!$R:$R,'BANG THAM CHIEU'!$D$1)</f>
        <v>0</v>
      </c>
      <c r="M197" s="133">
        <f t="shared" si="30"/>
        <v>13</v>
      </c>
      <c r="N197" s="134">
        <f>SUMIF('IC238-Cuoi ky'!$E:$E,'BANG THAM CHIEU'!E197,'IC238-Cuoi ky'!$H:$H)</f>
        <v>13</v>
      </c>
      <c r="O197" s="133">
        <f t="shared" si="31"/>
        <v>0</v>
      </c>
      <c r="P197" s="135">
        <v>25</v>
      </c>
      <c r="Q197" s="135">
        <v>50</v>
      </c>
      <c r="R197" s="550" t="str">
        <f t="shared" ref="R197:R260" si="35">IF(M197&lt;P197,"ALERT","OK")</f>
        <v>ALERT</v>
      </c>
      <c r="S197" s="135" t="s">
        <v>9398</v>
      </c>
      <c r="T197" s="222">
        <f t="shared" ref="T197:T260" si="36">M197-P197</f>
        <v>-12</v>
      </c>
      <c r="U197" s="40">
        <v>9</v>
      </c>
      <c r="V197" s="189">
        <f t="shared" si="32"/>
        <v>-4</v>
      </c>
      <c r="X197" s="40" t="str">
        <f t="shared" ref="X197:X260" si="37">IF(L198=O198,"ok","ko")</f>
        <v>ok</v>
      </c>
      <c r="Y197" s="189">
        <f t="shared" si="33"/>
        <v>4</v>
      </c>
      <c r="Z197" s="40">
        <f>VLOOKUP(E197,'[2]BANG THAM CHIEU'!$E$4:$Q$1080,13,0)</f>
        <v>25</v>
      </c>
      <c r="AA197" s="40">
        <f>VLOOKUP(E197,'[2]BANG THAM CHIEU'!$E$4:$R$1082,14,0)</f>
        <v>50</v>
      </c>
      <c r="AB197" s="40" t="str">
        <f>VLOOKUP(E197,'[2]BANG THAM CHIEU'!$E$4:$S$1081,15,0)</f>
        <v>3 tháng</v>
      </c>
    </row>
    <row r="198" spans="1:165" s="41" customFormat="1" ht="15.75" customHeight="1" x14ac:dyDescent="0.25">
      <c r="A198" s="164">
        <f t="shared" si="34"/>
        <v>195</v>
      </c>
      <c r="B198" s="349" t="s">
        <v>722</v>
      </c>
      <c r="C198" s="196" t="s">
        <v>513</v>
      </c>
      <c r="D198" s="197" t="s">
        <v>1535</v>
      </c>
      <c r="E198" s="349" t="s">
        <v>722</v>
      </c>
      <c r="F198" s="198">
        <v>45000</v>
      </c>
      <c r="G198" s="199" t="s">
        <v>303</v>
      </c>
      <c r="H198" s="197" t="s">
        <v>1030</v>
      </c>
      <c r="I198" s="197" t="s">
        <v>455</v>
      </c>
      <c r="J198" s="197">
        <f>IFERROR(VLOOKUP(E198,'IC238-Dau ky'!E:H,4,0),0)</f>
        <v>0</v>
      </c>
      <c r="K198" s="200">
        <f>SUMIFS(NHAP!$H:$H,NHAP!$D:$D,'BANG THAM CHIEU'!E198,NHAP!$K:$K,'BANG THAM CHIEU'!$D$1)</f>
        <v>0</v>
      </c>
      <c r="L198" s="200">
        <f>SUMIFS('IC21'!$H:$H,'IC21'!$G:$G,'BANG THAM CHIEU'!E198,'IC21'!$R:$R,'BANG THAM CHIEU'!$D$1)</f>
        <v>0</v>
      </c>
      <c r="M198" s="168">
        <f t="shared" si="30"/>
        <v>0</v>
      </c>
      <c r="N198" s="167">
        <f>SUMIF('IC238-Cuoi ky'!$E:$E,'BANG THAM CHIEU'!E198,'IC238-Cuoi ky'!$H:$H)</f>
        <v>0</v>
      </c>
      <c r="O198" s="168">
        <f t="shared" si="31"/>
        <v>0</v>
      </c>
      <c r="P198" s="169">
        <v>0</v>
      </c>
      <c r="Q198" s="169">
        <v>0</v>
      </c>
      <c r="R198" s="550" t="str">
        <f t="shared" si="35"/>
        <v>OK</v>
      </c>
      <c r="S198" s="169">
        <v>0</v>
      </c>
      <c r="T198" s="222">
        <f t="shared" si="36"/>
        <v>0</v>
      </c>
      <c r="U198" s="40">
        <v>0</v>
      </c>
      <c r="V198" s="189">
        <f t="shared" si="32"/>
        <v>0</v>
      </c>
      <c r="W198" s="40"/>
      <c r="X198" s="40" t="str">
        <f t="shared" si="37"/>
        <v>ok</v>
      </c>
      <c r="Y198" s="189">
        <f t="shared" si="33"/>
        <v>0</v>
      </c>
      <c r="Z198" s="40">
        <f>VLOOKUP(E198,'[2]BANG THAM CHIEU'!$E$4:$Q$1080,13,0)</f>
        <v>0</v>
      </c>
      <c r="AA198" s="40">
        <f>VLOOKUP(E198,'[2]BANG THAM CHIEU'!$E$4:$R$1082,14,0)</f>
        <v>0</v>
      </c>
      <c r="AB198" s="40">
        <f>VLOOKUP(E198,'[2]BANG THAM CHIEU'!$E$4:$S$1081,15,0)</f>
        <v>0</v>
      </c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</row>
    <row r="199" spans="1:165" s="41" customFormat="1" ht="15.75" customHeight="1" x14ac:dyDescent="0.25">
      <c r="A199" s="164">
        <f t="shared" si="34"/>
        <v>196</v>
      </c>
      <c r="B199" s="349" t="s">
        <v>723</v>
      </c>
      <c r="C199" s="196" t="s">
        <v>1382</v>
      </c>
      <c r="D199" s="165" t="s">
        <v>1549</v>
      </c>
      <c r="E199" s="349" t="s">
        <v>723</v>
      </c>
      <c r="F199" s="198">
        <v>10000</v>
      </c>
      <c r="G199" s="199" t="s">
        <v>303</v>
      </c>
      <c r="H199" s="197" t="s">
        <v>1031</v>
      </c>
      <c r="I199" s="197" t="s">
        <v>455</v>
      </c>
      <c r="J199" s="197">
        <f>IFERROR(VLOOKUP(E199,'IC238-Dau ky'!E:H,4,0),0)</f>
        <v>0</v>
      </c>
      <c r="K199" s="200">
        <f>SUMIFS(NHAP!$H:$H,NHAP!$D:$D,'BANG THAM CHIEU'!E199,NHAP!$K:$K,'BANG THAM CHIEU'!$D$1)</f>
        <v>0</v>
      </c>
      <c r="L199" s="200">
        <f>SUMIFS('IC21'!$H:$H,'IC21'!$G:$G,'BANG THAM CHIEU'!E199,'IC21'!$R:$R,'BANG THAM CHIEU'!$D$1)</f>
        <v>0</v>
      </c>
      <c r="M199" s="168">
        <f t="shared" si="30"/>
        <v>0</v>
      </c>
      <c r="N199" s="167">
        <f>SUMIF('IC238-Cuoi ky'!$E:$E,'BANG THAM CHIEU'!E199,'IC238-Cuoi ky'!$H:$H)</f>
        <v>0</v>
      </c>
      <c r="O199" s="168">
        <f t="shared" si="31"/>
        <v>0</v>
      </c>
      <c r="P199" s="169">
        <v>0</v>
      </c>
      <c r="Q199" s="169">
        <v>0</v>
      </c>
      <c r="R199" s="550" t="str">
        <f t="shared" si="35"/>
        <v>OK</v>
      </c>
      <c r="S199" s="169">
        <v>0</v>
      </c>
      <c r="T199" s="222">
        <f t="shared" si="36"/>
        <v>0</v>
      </c>
      <c r="U199" s="40">
        <v>0</v>
      </c>
      <c r="V199" s="189">
        <f t="shared" si="32"/>
        <v>0</v>
      </c>
      <c r="W199" s="40"/>
      <c r="X199" s="40" t="str">
        <f t="shared" si="37"/>
        <v>ok</v>
      </c>
      <c r="Y199" s="189">
        <f t="shared" si="33"/>
        <v>0</v>
      </c>
      <c r="Z199" s="40">
        <f>VLOOKUP(E199,'[2]BANG THAM CHIEU'!$E$4:$Q$1080,13,0)</f>
        <v>0</v>
      </c>
      <c r="AA199" s="40">
        <f>VLOOKUP(E199,'[2]BANG THAM CHIEU'!$E$4:$R$1082,14,0)</f>
        <v>0</v>
      </c>
      <c r="AB199" s="40">
        <f>VLOOKUP(E199,'[2]BANG THAM CHIEU'!$E$4:$S$1081,15,0)</f>
        <v>0</v>
      </c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</row>
    <row r="200" spans="1:165" ht="15.75" customHeight="1" x14ac:dyDescent="0.25">
      <c r="A200" s="128">
        <f t="shared" si="34"/>
        <v>197</v>
      </c>
      <c r="B200" s="347" t="s">
        <v>128</v>
      </c>
      <c r="C200" s="31" t="s">
        <v>4592</v>
      </c>
      <c r="D200" s="42" t="s">
        <v>1556</v>
      </c>
      <c r="E200" s="347" t="s">
        <v>128</v>
      </c>
      <c r="F200" s="136">
        <v>400000</v>
      </c>
      <c r="G200" s="137" t="s">
        <v>2468</v>
      </c>
      <c r="H200" s="37" t="s">
        <v>318</v>
      </c>
      <c r="I200" s="37" t="s">
        <v>448</v>
      </c>
      <c r="J200" s="37">
        <f>IFERROR(VLOOKUP(E200,'IC238-Dau ky'!E:H,4,0),0)</f>
        <v>0</v>
      </c>
      <c r="K200" s="132">
        <f>SUMIFS(NHAP!$H:$H,NHAP!$D:$D,'BANG THAM CHIEU'!E200,NHAP!$K:$K,'BANG THAM CHIEU'!$D$1)</f>
        <v>0</v>
      </c>
      <c r="L200" s="132">
        <f>SUMIFS('IC21'!$H:$H,'IC21'!$G:$G,'BANG THAM CHIEU'!E200,'IC21'!$R:$R,'BANG THAM CHIEU'!$D$1)</f>
        <v>0</v>
      </c>
      <c r="M200" s="133">
        <f t="shared" si="30"/>
        <v>0</v>
      </c>
      <c r="N200" s="134">
        <f>SUMIF('IC238-Cuoi ky'!$E:$E,'BANG THAM CHIEU'!E200,'IC238-Cuoi ky'!$H:$H)</f>
        <v>0</v>
      </c>
      <c r="O200" s="133">
        <f t="shared" si="31"/>
        <v>0</v>
      </c>
      <c r="P200" s="135">
        <v>0</v>
      </c>
      <c r="Q200" s="135">
        <v>0</v>
      </c>
      <c r="R200" s="550" t="str">
        <f t="shared" si="35"/>
        <v>OK</v>
      </c>
      <c r="S200" s="135">
        <v>0</v>
      </c>
      <c r="T200" s="222">
        <f t="shared" si="36"/>
        <v>0</v>
      </c>
      <c r="U200" s="368">
        <f>M200</f>
        <v>0</v>
      </c>
      <c r="V200" s="189">
        <f t="shared" si="32"/>
        <v>0</v>
      </c>
      <c r="X200" s="40" t="str">
        <f t="shared" si="37"/>
        <v>ok</v>
      </c>
      <c r="Y200" s="189">
        <f t="shared" si="33"/>
        <v>0</v>
      </c>
      <c r="Z200" s="40">
        <f>VLOOKUP(E200,'[2]BANG THAM CHIEU'!$E$4:$Q$1080,13,0)</f>
        <v>0</v>
      </c>
      <c r="AA200" s="40">
        <f>VLOOKUP(E200,'[2]BANG THAM CHIEU'!$E$4:$R$1082,14,0)</f>
        <v>0</v>
      </c>
      <c r="AB200" s="40">
        <f>VLOOKUP(E200,'[2]BANG THAM CHIEU'!$E$4:$S$1081,15,0)</f>
        <v>0</v>
      </c>
    </row>
    <row r="201" spans="1:165" ht="60" customHeight="1" x14ac:dyDescent="0.25">
      <c r="A201" s="128">
        <f t="shared" si="34"/>
        <v>198</v>
      </c>
      <c r="B201" s="347" t="s">
        <v>724</v>
      </c>
      <c r="C201" s="151" t="s">
        <v>9821</v>
      </c>
      <c r="D201" s="37" t="s">
        <v>1563</v>
      </c>
      <c r="E201" s="347" t="s">
        <v>724</v>
      </c>
      <c r="F201" s="136">
        <v>355000</v>
      </c>
      <c r="G201" s="137" t="s">
        <v>303</v>
      </c>
      <c r="H201" s="37" t="s">
        <v>1032</v>
      </c>
      <c r="I201" s="37" t="s">
        <v>448</v>
      </c>
      <c r="J201" s="37">
        <f>IFERROR(VLOOKUP(E201,'IC238-Dau ky'!E:H,4,0),0)</f>
        <v>0</v>
      </c>
      <c r="K201" s="132">
        <f>SUMIFS(NHAP!$H:$H,NHAP!$D:$D,'BANG THAM CHIEU'!E201,NHAP!$K:$K,'BANG THAM CHIEU'!$D$1)</f>
        <v>0</v>
      </c>
      <c r="L201" s="132">
        <f>SUMIFS('IC21'!$H:$H,'IC21'!$G:$G,'BANG THAM CHIEU'!E201,'IC21'!$R:$R,'BANG THAM CHIEU'!$D$1)</f>
        <v>0</v>
      </c>
      <c r="M201" s="133">
        <f t="shared" si="30"/>
        <v>0</v>
      </c>
      <c r="N201" s="134">
        <f>SUMIF('IC238-Cuoi ky'!$E:$E,'BANG THAM CHIEU'!E201,'IC238-Cuoi ky'!$H:$H)</f>
        <v>0</v>
      </c>
      <c r="O201" s="133">
        <f t="shared" si="31"/>
        <v>0</v>
      </c>
      <c r="P201" s="135">
        <v>2</v>
      </c>
      <c r="Q201" s="135">
        <v>4</v>
      </c>
      <c r="R201" s="550" t="str">
        <f t="shared" si="35"/>
        <v>ALERT</v>
      </c>
      <c r="S201" s="135" t="s">
        <v>9395</v>
      </c>
      <c r="T201" s="222">
        <f t="shared" si="36"/>
        <v>-2</v>
      </c>
      <c r="U201" s="40">
        <v>4</v>
      </c>
      <c r="V201" s="189">
        <f t="shared" si="32"/>
        <v>4</v>
      </c>
      <c r="X201" s="40" t="str">
        <f t="shared" si="37"/>
        <v>ok</v>
      </c>
      <c r="Y201" s="189">
        <f t="shared" si="33"/>
        <v>-4</v>
      </c>
      <c r="Z201" s="40">
        <f>VLOOKUP(E201,'[2]BANG THAM CHIEU'!$E$4:$Q$1080,13,0)</f>
        <v>2</v>
      </c>
      <c r="AA201" s="40">
        <f>VLOOKUP(E201,'[2]BANG THAM CHIEU'!$E$4:$R$1082,14,0)</f>
        <v>4</v>
      </c>
      <c r="AB201" s="40" t="str">
        <f>VLOOKUP(E201,'[2]BANG THAM CHIEU'!$E$4:$S$1081,15,0)</f>
        <v>1 năm</v>
      </c>
    </row>
    <row r="202" spans="1:165" ht="15.75" customHeight="1" x14ac:dyDescent="0.25">
      <c r="A202" s="128">
        <f t="shared" si="34"/>
        <v>199</v>
      </c>
      <c r="B202" s="162" t="s">
        <v>133</v>
      </c>
      <c r="C202" s="31" t="s">
        <v>6701</v>
      </c>
      <c r="D202" s="42" t="s">
        <v>1547</v>
      </c>
      <c r="E202" s="162" t="s">
        <v>133</v>
      </c>
      <c r="F202" s="139">
        <v>75000</v>
      </c>
      <c r="G202" s="137" t="s">
        <v>970</v>
      </c>
      <c r="H202" s="37" t="s">
        <v>323</v>
      </c>
      <c r="I202" s="37" t="s">
        <v>448</v>
      </c>
      <c r="J202" s="37">
        <f>IFERROR(VLOOKUP(E202,'IC238-Dau ky'!E:H,4,0),0)</f>
        <v>12</v>
      </c>
      <c r="K202" s="132">
        <f>SUMIFS(NHAP!$H:$H,NHAP!$D:$D,'BANG THAM CHIEU'!E202,NHAP!$K:$K,'BANG THAM CHIEU'!$D$1)</f>
        <v>0</v>
      </c>
      <c r="L202" s="132">
        <f>SUMIFS('IC21'!$H:$H,'IC21'!$G:$G,'BANG THAM CHIEU'!E202,'IC21'!$R:$R,'BANG THAM CHIEU'!$D$1)</f>
        <v>0</v>
      </c>
      <c r="M202" s="133">
        <f t="shared" si="30"/>
        <v>12</v>
      </c>
      <c r="N202" s="134">
        <f>SUMIF('IC238-Cuoi ky'!$E:$E,'BANG THAM CHIEU'!E202,'IC238-Cuoi ky'!$H:$H)</f>
        <v>12</v>
      </c>
      <c r="O202" s="133">
        <f t="shared" si="31"/>
        <v>0</v>
      </c>
      <c r="P202" s="135">
        <v>5</v>
      </c>
      <c r="Q202" s="135">
        <v>10</v>
      </c>
      <c r="R202" s="550" t="str">
        <f t="shared" si="35"/>
        <v>OK</v>
      </c>
      <c r="S202" s="135" t="s">
        <v>9394</v>
      </c>
      <c r="T202" s="222">
        <f t="shared" si="36"/>
        <v>7</v>
      </c>
      <c r="U202" s="40">
        <v>14</v>
      </c>
      <c r="V202" s="189">
        <f t="shared" si="32"/>
        <v>2</v>
      </c>
      <c r="X202" s="40" t="str">
        <f t="shared" si="37"/>
        <v>ok</v>
      </c>
      <c r="Y202" s="189">
        <f t="shared" si="33"/>
        <v>-2</v>
      </c>
      <c r="Z202" s="40">
        <f>VLOOKUP(E202,'[2]BANG THAM CHIEU'!$E$4:$Q$1080,13,0)</f>
        <v>5</v>
      </c>
      <c r="AA202" s="40">
        <f>VLOOKUP(E202,'[2]BANG THAM CHIEU'!$E$4:$R$1082,14,0)</f>
        <v>10</v>
      </c>
      <c r="AB202" s="40" t="str">
        <f>VLOOKUP(E202,'[2]BANG THAM CHIEU'!$E$4:$S$1081,15,0)</f>
        <v>6 tháng</v>
      </c>
    </row>
    <row r="203" spans="1:165" ht="15.75" customHeight="1" x14ac:dyDescent="0.25">
      <c r="A203" s="128">
        <f t="shared" si="34"/>
        <v>200</v>
      </c>
      <c r="B203" s="345" t="s">
        <v>1282</v>
      </c>
      <c r="C203" s="151" t="s">
        <v>11150</v>
      </c>
      <c r="D203" s="42" t="s">
        <v>99</v>
      </c>
      <c r="E203" s="345" t="s">
        <v>1282</v>
      </c>
      <c r="F203" s="136">
        <v>10920</v>
      </c>
      <c r="G203" s="137" t="s">
        <v>303</v>
      </c>
      <c r="H203" s="137" t="s">
        <v>2339</v>
      </c>
      <c r="I203" s="37" t="s">
        <v>448</v>
      </c>
      <c r="J203" s="37">
        <f>IFERROR(VLOOKUP(E203,'IC238-Dau ky'!E:H,4,0),0)</f>
        <v>1</v>
      </c>
      <c r="K203" s="132">
        <f>SUMIFS(NHAP!$H:$H,NHAP!$D:$D,'BANG THAM CHIEU'!E203,NHAP!$K:$K,'BANG THAM CHIEU'!$D$1)</f>
        <v>0</v>
      </c>
      <c r="L203" s="132">
        <f>SUMIFS('IC21'!$H:$H,'IC21'!$G:$G,'BANG THAM CHIEU'!E203,'IC21'!$R:$R,'BANG THAM CHIEU'!$D$1)</f>
        <v>0</v>
      </c>
      <c r="M203" s="133">
        <f t="shared" si="30"/>
        <v>1</v>
      </c>
      <c r="N203" s="134">
        <f>SUMIF('IC238-Cuoi ky'!$E:$E,'BANG THAM CHIEU'!E203,'IC238-Cuoi ky'!$H:$H)</f>
        <v>1</v>
      </c>
      <c r="O203" s="133">
        <f t="shared" si="31"/>
        <v>0</v>
      </c>
      <c r="P203" s="135">
        <v>10</v>
      </c>
      <c r="Q203" s="135">
        <v>20</v>
      </c>
      <c r="R203" s="550" t="str">
        <f t="shared" si="35"/>
        <v>ALERT</v>
      </c>
      <c r="S203" s="135" t="s">
        <v>9398</v>
      </c>
      <c r="T203" s="222">
        <f t="shared" si="36"/>
        <v>-9</v>
      </c>
      <c r="U203" s="40">
        <v>41</v>
      </c>
      <c r="V203" s="189">
        <f t="shared" si="32"/>
        <v>40</v>
      </c>
      <c r="X203" s="40" t="str">
        <f t="shared" si="37"/>
        <v>ok</v>
      </c>
      <c r="Y203" s="189">
        <f t="shared" si="33"/>
        <v>-40</v>
      </c>
      <c r="Z203" s="40">
        <f>VLOOKUP(E203,'[2]BANG THAM CHIEU'!$E$4:$Q$1080,13,0)</f>
        <v>10</v>
      </c>
      <c r="AA203" s="40">
        <f>VLOOKUP(E203,'[2]BANG THAM CHIEU'!$E$4:$R$1082,14,0)</f>
        <v>20</v>
      </c>
      <c r="AB203" s="40" t="str">
        <f>VLOOKUP(E203,'[2]BANG THAM CHIEU'!$E$4:$S$1081,15,0)</f>
        <v>3 tháng</v>
      </c>
    </row>
    <row r="204" spans="1:165" ht="15.75" customHeight="1" x14ac:dyDescent="0.25">
      <c r="A204" s="128">
        <f t="shared" si="34"/>
        <v>201</v>
      </c>
      <c r="B204" s="345" t="s">
        <v>727</v>
      </c>
      <c r="C204" s="31" t="s">
        <v>1525</v>
      </c>
      <c r="D204" s="42" t="s">
        <v>1527</v>
      </c>
      <c r="E204" s="345" t="s">
        <v>727</v>
      </c>
      <c r="F204" s="136">
        <v>3500</v>
      </c>
      <c r="G204" s="137" t="s">
        <v>10</v>
      </c>
      <c r="H204" s="37" t="s">
        <v>1035</v>
      </c>
      <c r="I204" s="37" t="s">
        <v>448</v>
      </c>
      <c r="J204" s="37">
        <f>IFERROR(VLOOKUP(E204,'IC238-Dau ky'!E:H,4,0),0)</f>
        <v>20</v>
      </c>
      <c r="K204" s="132">
        <f>SUMIFS(NHAP!$H:$H,NHAP!$D:$D,'BANG THAM CHIEU'!E204,NHAP!$K:$K,'BANG THAM CHIEU'!$D$1)</f>
        <v>0</v>
      </c>
      <c r="L204" s="132">
        <f>SUMIFS('IC21'!$H:$H,'IC21'!$G:$G,'BANG THAM CHIEU'!E204,'IC21'!$R:$R,'BANG THAM CHIEU'!$D$1)</f>
        <v>0</v>
      </c>
      <c r="M204" s="133">
        <f t="shared" si="30"/>
        <v>20</v>
      </c>
      <c r="N204" s="134">
        <f>SUMIF('IC238-Cuoi ky'!$E:$E,'BANG THAM CHIEU'!E204,'IC238-Cuoi ky'!$H:$H)</f>
        <v>20</v>
      </c>
      <c r="O204" s="133">
        <f t="shared" si="31"/>
        <v>0</v>
      </c>
      <c r="P204" s="135">
        <v>10</v>
      </c>
      <c r="Q204" s="135">
        <v>20</v>
      </c>
      <c r="R204" s="550" t="str">
        <f t="shared" si="35"/>
        <v>OK</v>
      </c>
      <c r="S204" s="135" t="s">
        <v>9395</v>
      </c>
      <c r="T204" s="222">
        <f t="shared" si="36"/>
        <v>10</v>
      </c>
      <c r="U204" s="40">
        <v>0</v>
      </c>
      <c r="V204" s="189">
        <f t="shared" si="32"/>
        <v>-20</v>
      </c>
      <c r="X204" s="40" t="str">
        <f t="shared" si="37"/>
        <v>ko</v>
      </c>
      <c r="Y204" s="189">
        <f t="shared" si="33"/>
        <v>20</v>
      </c>
      <c r="Z204" s="40">
        <f>VLOOKUP(E204,'[2]BANG THAM CHIEU'!$E$4:$Q$1080,13,0)</f>
        <v>10</v>
      </c>
      <c r="AA204" s="40">
        <f>VLOOKUP(E204,'[2]BANG THAM CHIEU'!$E$4:$R$1082,14,0)</f>
        <v>20</v>
      </c>
      <c r="AB204" s="40" t="str">
        <f>VLOOKUP(E204,'[2]BANG THAM CHIEU'!$E$4:$S$1081,15,0)</f>
        <v>1 năm</v>
      </c>
    </row>
    <row r="205" spans="1:165" ht="15.75" customHeight="1" x14ac:dyDescent="0.25">
      <c r="A205" s="128">
        <f t="shared" si="34"/>
        <v>202</v>
      </c>
      <c r="B205" s="347" t="s">
        <v>728</v>
      </c>
      <c r="C205" s="11" t="s">
        <v>7301</v>
      </c>
      <c r="D205" s="37" t="s">
        <v>1533</v>
      </c>
      <c r="E205" s="347" t="s">
        <v>728</v>
      </c>
      <c r="F205" s="136">
        <v>10000</v>
      </c>
      <c r="G205" s="137" t="s">
        <v>969</v>
      </c>
      <c r="H205" s="37" t="s">
        <v>1036</v>
      </c>
      <c r="I205" s="37" t="s">
        <v>1204</v>
      </c>
      <c r="J205" s="37">
        <f>IFERROR(VLOOKUP(E205,'IC238-Dau ky'!E:H,4,0),0)</f>
        <v>380</v>
      </c>
      <c r="K205" s="132">
        <f>SUMIFS(NHAP!$H:$H,NHAP!$D:$D,'BANG THAM CHIEU'!E205,NHAP!$K:$K,'BANG THAM CHIEU'!$D$1)</f>
        <v>0</v>
      </c>
      <c r="L205" s="132">
        <f>SUMIFS('IC21'!$H:$H,'IC21'!$G:$G,'BANG THAM CHIEU'!E205,'IC21'!$R:$R,'BANG THAM CHIEU'!$D$1)</f>
        <v>18</v>
      </c>
      <c r="M205" s="133">
        <f t="shared" si="30"/>
        <v>362</v>
      </c>
      <c r="N205" s="134">
        <f>SUMIF('IC238-Cuoi ky'!$E:$E,'BANG THAM CHIEU'!E205,'IC238-Cuoi ky'!$H:$H)</f>
        <v>380</v>
      </c>
      <c r="O205" s="133">
        <f t="shared" si="31"/>
        <v>-18</v>
      </c>
      <c r="P205" s="135">
        <v>50</v>
      </c>
      <c r="Q205" s="135">
        <v>100</v>
      </c>
      <c r="R205" s="550" t="str">
        <f t="shared" si="35"/>
        <v>OK</v>
      </c>
      <c r="S205" s="135" t="s">
        <v>9398</v>
      </c>
      <c r="T205" s="222">
        <f t="shared" si="36"/>
        <v>312</v>
      </c>
      <c r="U205" s="40">
        <v>100</v>
      </c>
      <c r="V205" s="189">
        <f t="shared" si="32"/>
        <v>-262</v>
      </c>
      <c r="X205" s="40" t="str">
        <f t="shared" si="37"/>
        <v>ko</v>
      </c>
      <c r="Y205" s="189">
        <f t="shared" si="33"/>
        <v>262</v>
      </c>
      <c r="Z205" s="40">
        <f>VLOOKUP(E205,'[2]BANG THAM CHIEU'!$E$4:$Q$1080,13,0)</f>
        <v>50</v>
      </c>
      <c r="AA205" s="40">
        <f>VLOOKUP(E205,'[2]BANG THAM CHIEU'!$E$4:$R$1082,14,0)</f>
        <v>100</v>
      </c>
      <c r="AB205" s="40" t="str">
        <f>VLOOKUP(E205,'[2]BANG THAM CHIEU'!$E$4:$S$1081,15,0)</f>
        <v>3 tháng</v>
      </c>
      <c r="AC205" s="40" t="s">
        <v>9889</v>
      </c>
    </row>
    <row r="206" spans="1:165" ht="15.75" customHeight="1" x14ac:dyDescent="0.25">
      <c r="A206" s="128">
        <f t="shared" si="34"/>
        <v>203</v>
      </c>
      <c r="B206" s="347" t="s">
        <v>729</v>
      </c>
      <c r="C206" s="11" t="s">
        <v>7305</v>
      </c>
      <c r="D206" s="37" t="s">
        <v>1533</v>
      </c>
      <c r="E206" s="347" t="s">
        <v>729</v>
      </c>
      <c r="F206" s="136">
        <v>10000</v>
      </c>
      <c r="G206" s="137" t="s">
        <v>969</v>
      </c>
      <c r="H206" s="37" t="s">
        <v>1037</v>
      </c>
      <c r="I206" s="37" t="s">
        <v>1204</v>
      </c>
      <c r="J206" s="37">
        <f>IFERROR(VLOOKUP(E206,'IC238-Dau ky'!E:H,4,0),0)</f>
        <v>88</v>
      </c>
      <c r="K206" s="132">
        <f>SUMIFS(NHAP!$H:$H,NHAP!$D:$D,'BANG THAM CHIEU'!E206,NHAP!$K:$K,'BANG THAM CHIEU'!$D$1)</f>
        <v>0</v>
      </c>
      <c r="L206" s="132">
        <f>SUMIFS('IC21'!$H:$H,'IC21'!$G:$G,'BANG THAM CHIEU'!E206,'IC21'!$R:$R,'BANG THAM CHIEU'!$D$1)</f>
        <v>8</v>
      </c>
      <c r="M206" s="133">
        <f t="shared" si="30"/>
        <v>80</v>
      </c>
      <c r="N206" s="134">
        <f>SUMIF('IC238-Cuoi ky'!$E:$E,'BANG THAM CHIEU'!E206,'IC238-Cuoi ky'!$H:$H)</f>
        <v>88</v>
      </c>
      <c r="O206" s="133">
        <f t="shared" si="31"/>
        <v>-8</v>
      </c>
      <c r="P206" s="135">
        <v>50</v>
      </c>
      <c r="Q206" s="135">
        <v>100</v>
      </c>
      <c r="R206" s="550" t="str">
        <f t="shared" si="35"/>
        <v>OK</v>
      </c>
      <c r="S206" s="135" t="s">
        <v>9398</v>
      </c>
      <c r="T206" s="222">
        <f t="shared" si="36"/>
        <v>30</v>
      </c>
      <c r="U206" s="40">
        <v>95</v>
      </c>
      <c r="V206" s="189">
        <f t="shared" si="32"/>
        <v>15</v>
      </c>
      <c r="X206" s="40" t="str">
        <f t="shared" si="37"/>
        <v>ok</v>
      </c>
      <c r="Y206" s="189">
        <f t="shared" si="33"/>
        <v>-15</v>
      </c>
      <c r="Z206" s="40">
        <f>VLOOKUP(E206,'[2]BANG THAM CHIEU'!$E$4:$Q$1080,13,0)</f>
        <v>50</v>
      </c>
      <c r="AA206" s="40">
        <f>VLOOKUP(E206,'[2]BANG THAM CHIEU'!$E$4:$R$1082,14,0)</f>
        <v>100</v>
      </c>
      <c r="AB206" s="40" t="str">
        <f>VLOOKUP(E206,'[2]BANG THAM CHIEU'!$E$4:$S$1081,15,0)</f>
        <v>3 tháng</v>
      </c>
      <c r="AC206" s="40" t="s">
        <v>9889</v>
      </c>
    </row>
    <row r="207" spans="1:165" ht="15.75" customHeight="1" x14ac:dyDescent="0.25">
      <c r="A207" s="128">
        <f t="shared" si="34"/>
        <v>204</v>
      </c>
      <c r="B207" s="347" t="s">
        <v>730</v>
      </c>
      <c r="C207" s="31" t="s">
        <v>6091</v>
      </c>
      <c r="D207" s="42" t="s">
        <v>1535</v>
      </c>
      <c r="E207" s="347" t="s">
        <v>730</v>
      </c>
      <c r="F207" s="136">
        <v>184940</v>
      </c>
      <c r="G207" s="137" t="s">
        <v>304</v>
      </c>
      <c r="H207" s="37" t="s">
        <v>1038</v>
      </c>
      <c r="I207" s="37" t="s">
        <v>1196</v>
      </c>
      <c r="J207" s="37">
        <f>IFERROR(VLOOKUP(E207,'IC238-Dau ky'!E:H,4,0),0)</f>
        <v>3</v>
      </c>
      <c r="K207" s="132">
        <f>SUMIFS(NHAP!$H:$H,NHAP!$D:$D,'BANG THAM CHIEU'!E207,NHAP!$K:$K,'BANG THAM CHIEU'!$D$1)</f>
        <v>0</v>
      </c>
      <c r="L207" s="132">
        <f>SUMIFS('IC21'!$H:$H,'IC21'!$G:$G,'BANG THAM CHIEU'!E207,'IC21'!$R:$R,'BANG THAM CHIEU'!$D$1)</f>
        <v>0</v>
      </c>
      <c r="M207" s="133">
        <f t="shared" si="30"/>
        <v>3</v>
      </c>
      <c r="N207" s="134">
        <f>SUMIF('IC238-Cuoi ky'!$E:$E,'BANG THAM CHIEU'!E207,'IC238-Cuoi ky'!$H:$H)</f>
        <v>3</v>
      </c>
      <c r="O207" s="133">
        <f t="shared" si="31"/>
        <v>0</v>
      </c>
      <c r="P207" s="135">
        <v>5</v>
      </c>
      <c r="Q207" s="135">
        <v>10</v>
      </c>
      <c r="R207" s="550" t="str">
        <f t="shared" si="35"/>
        <v>ALERT</v>
      </c>
      <c r="S207" s="135" t="s">
        <v>9394</v>
      </c>
      <c r="T207" s="222">
        <f t="shared" si="36"/>
        <v>-2</v>
      </c>
      <c r="U207" s="40">
        <v>8</v>
      </c>
      <c r="V207" s="189">
        <f t="shared" si="32"/>
        <v>5</v>
      </c>
      <c r="X207" s="40" t="str">
        <f t="shared" si="37"/>
        <v>ko</v>
      </c>
      <c r="Y207" s="189">
        <f t="shared" si="33"/>
        <v>-5</v>
      </c>
      <c r="Z207" s="40">
        <f>VLOOKUP(E207,'[2]BANG THAM CHIEU'!$E$4:$Q$1080,13,0)</f>
        <v>5</v>
      </c>
      <c r="AA207" s="40">
        <f>VLOOKUP(E207,'[2]BANG THAM CHIEU'!$E$4:$R$1082,14,0)</f>
        <v>10</v>
      </c>
      <c r="AB207" s="40" t="str">
        <f>VLOOKUP(E207,'[2]BANG THAM CHIEU'!$E$4:$S$1081,15,0)</f>
        <v>6 tháng</v>
      </c>
    </row>
    <row r="208" spans="1:165" ht="15.75" customHeight="1" x14ac:dyDescent="0.25">
      <c r="A208" s="128">
        <f t="shared" si="34"/>
        <v>205</v>
      </c>
      <c r="B208" s="347" t="s">
        <v>731</v>
      </c>
      <c r="C208" s="11" t="s">
        <v>8825</v>
      </c>
      <c r="D208" s="37" t="s">
        <v>1518</v>
      </c>
      <c r="E208" s="347" t="s">
        <v>731</v>
      </c>
      <c r="F208" s="136">
        <v>30000</v>
      </c>
      <c r="G208" s="137" t="s">
        <v>2467</v>
      </c>
      <c r="H208" s="37" t="s">
        <v>1039</v>
      </c>
      <c r="I208" s="37" t="s">
        <v>2906</v>
      </c>
      <c r="J208" s="37">
        <f>IFERROR(VLOOKUP(E208,'IC238-Dau ky'!E:H,4,0),0)</f>
        <v>20</v>
      </c>
      <c r="K208" s="132">
        <f>SUMIFS(NHAP!$H:$H,NHAP!$D:$D,'BANG THAM CHIEU'!E208,NHAP!$K:$K,'BANG THAM CHIEU'!$D$1)</f>
        <v>0</v>
      </c>
      <c r="L208" s="132">
        <f>SUMIFS('IC21'!$H:$H,'IC21'!$G:$G,'BANG THAM CHIEU'!E208,'IC21'!$R:$R,'BANG THAM CHIEU'!$D$1)</f>
        <v>10</v>
      </c>
      <c r="M208" s="133">
        <f t="shared" si="30"/>
        <v>10</v>
      </c>
      <c r="N208" s="134">
        <f>SUMIF('IC238-Cuoi ky'!$E:$E,'BANG THAM CHIEU'!E208,'IC238-Cuoi ky'!$H:$H)</f>
        <v>20</v>
      </c>
      <c r="O208" s="133">
        <f t="shared" si="31"/>
        <v>-10</v>
      </c>
      <c r="P208" s="135">
        <v>10</v>
      </c>
      <c r="Q208" s="135">
        <v>20</v>
      </c>
      <c r="R208" s="550" t="str">
        <f t="shared" si="35"/>
        <v>OK</v>
      </c>
      <c r="S208" s="135" t="s">
        <v>9395</v>
      </c>
      <c r="T208" s="222">
        <f t="shared" si="36"/>
        <v>0</v>
      </c>
      <c r="U208" s="40">
        <v>7</v>
      </c>
      <c r="V208" s="189">
        <f t="shared" si="32"/>
        <v>-3</v>
      </c>
      <c r="X208" s="40" t="str">
        <f t="shared" si="37"/>
        <v>ko</v>
      </c>
      <c r="Y208" s="189">
        <f t="shared" si="33"/>
        <v>3</v>
      </c>
      <c r="Z208" s="40">
        <f>VLOOKUP(E208,'[2]BANG THAM CHIEU'!$E$4:$Q$1080,13,0)</f>
        <v>10</v>
      </c>
      <c r="AA208" s="40">
        <f>VLOOKUP(E208,'[2]BANG THAM CHIEU'!$E$4:$R$1082,14,0)</f>
        <v>20</v>
      </c>
      <c r="AB208" s="40" t="str">
        <f>VLOOKUP(E208,'[2]BANG THAM CHIEU'!$E$4:$S$1081,15,0)</f>
        <v>1 năm</v>
      </c>
    </row>
    <row r="209" spans="1:165" ht="15.75" customHeight="1" x14ac:dyDescent="0.25">
      <c r="A209" s="128">
        <f t="shared" si="34"/>
        <v>206</v>
      </c>
      <c r="B209" s="347" t="s">
        <v>732</v>
      </c>
      <c r="C209" s="31" t="s">
        <v>9308</v>
      </c>
      <c r="D209" s="37" t="s">
        <v>1530</v>
      </c>
      <c r="E209" s="347" t="s">
        <v>732</v>
      </c>
      <c r="F209" s="136">
        <v>45000</v>
      </c>
      <c r="G209" s="137" t="s">
        <v>969</v>
      </c>
      <c r="H209" s="37" t="s">
        <v>1040</v>
      </c>
      <c r="I209" s="37" t="s">
        <v>1206</v>
      </c>
      <c r="J209" s="37">
        <f>IFERROR(VLOOKUP(E209,'IC238-Dau ky'!E:H,4,0),0)</f>
        <v>95</v>
      </c>
      <c r="K209" s="132">
        <f>SUMIFS(NHAP!$H:$H,NHAP!$D:$D,'BANG THAM CHIEU'!E209,NHAP!$K:$K,'BANG THAM CHIEU'!$D$1)</f>
        <v>0</v>
      </c>
      <c r="L209" s="132">
        <f>SUMIFS('IC21'!$H:$H,'IC21'!$G:$G,'BANG THAM CHIEU'!E209,'IC21'!$R:$R,'BANG THAM CHIEU'!$D$1)</f>
        <v>35</v>
      </c>
      <c r="M209" s="133">
        <f t="shared" si="30"/>
        <v>60</v>
      </c>
      <c r="N209" s="134">
        <f>SUMIF('IC238-Cuoi ky'!$E:$E,'BANG THAM CHIEU'!E209,'IC238-Cuoi ky'!$H:$H)</f>
        <v>95</v>
      </c>
      <c r="O209" s="133">
        <f t="shared" si="31"/>
        <v>-35</v>
      </c>
      <c r="P209" s="135">
        <v>50</v>
      </c>
      <c r="Q209" s="135">
        <v>100</v>
      </c>
      <c r="R209" s="550" t="str">
        <f t="shared" si="35"/>
        <v>OK</v>
      </c>
      <c r="S209" s="135" t="s">
        <v>9398</v>
      </c>
      <c r="T209" s="222">
        <f t="shared" si="36"/>
        <v>10</v>
      </c>
      <c r="U209" s="40">
        <v>100</v>
      </c>
      <c r="V209" s="189">
        <f t="shared" si="32"/>
        <v>40</v>
      </c>
      <c r="X209" s="40" t="str">
        <f t="shared" si="37"/>
        <v>ok</v>
      </c>
      <c r="Y209" s="189">
        <f t="shared" si="33"/>
        <v>-40</v>
      </c>
      <c r="Z209" s="40">
        <f>VLOOKUP(E209,'[2]BANG THAM CHIEU'!$E$4:$Q$1080,13,0)</f>
        <v>25</v>
      </c>
      <c r="AA209" s="40">
        <f>VLOOKUP(E209,'[2]BANG THAM CHIEU'!$E$4:$R$1082,14,0)</f>
        <v>50</v>
      </c>
      <c r="AB209" s="40" t="str">
        <f>VLOOKUP(E209,'[2]BANG THAM CHIEU'!$E$4:$S$1081,15,0)</f>
        <v>3 tháng</v>
      </c>
    </row>
    <row r="210" spans="1:165" ht="15.75" customHeight="1" x14ac:dyDescent="0.25">
      <c r="A210" s="128">
        <f t="shared" si="34"/>
        <v>207</v>
      </c>
      <c r="B210" s="347" t="s">
        <v>733</v>
      </c>
      <c r="C210" s="31" t="s">
        <v>7874</v>
      </c>
      <c r="D210" s="37" t="s">
        <v>1530</v>
      </c>
      <c r="E210" s="347" t="s">
        <v>733</v>
      </c>
      <c r="F210" s="136">
        <v>60000</v>
      </c>
      <c r="G210" s="137" t="s">
        <v>969</v>
      </c>
      <c r="H210" s="37" t="s">
        <v>1041</v>
      </c>
      <c r="I210" s="37" t="s">
        <v>1199</v>
      </c>
      <c r="J210" s="37">
        <f>IFERROR(VLOOKUP(E210,'IC238-Dau ky'!E:H,4,0),0)</f>
        <v>120</v>
      </c>
      <c r="K210" s="132">
        <f>SUMIFS(NHAP!$H:$H,NHAP!$D:$D,'BANG THAM CHIEU'!E210,NHAP!$K:$K,'BANG THAM CHIEU'!$D$1)</f>
        <v>0</v>
      </c>
      <c r="L210" s="132">
        <f>SUMIFS('IC21'!$H:$H,'IC21'!$G:$G,'BANG THAM CHIEU'!E210,'IC21'!$R:$R,'BANG THAM CHIEU'!$D$1)</f>
        <v>0</v>
      </c>
      <c r="M210" s="133">
        <f t="shared" si="30"/>
        <v>120</v>
      </c>
      <c r="N210" s="134">
        <f>SUMIF('IC238-Cuoi ky'!$E:$E,'BANG THAM CHIEU'!E210,'IC238-Cuoi ky'!$H:$H)</f>
        <v>120</v>
      </c>
      <c r="O210" s="133">
        <f t="shared" si="31"/>
        <v>0</v>
      </c>
      <c r="P210" s="135">
        <v>50</v>
      </c>
      <c r="Q210" s="135">
        <v>100</v>
      </c>
      <c r="R210" s="550" t="str">
        <f t="shared" si="35"/>
        <v>OK</v>
      </c>
      <c r="S210" s="135" t="s">
        <v>9394</v>
      </c>
      <c r="T210" s="222">
        <f t="shared" si="36"/>
        <v>70</v>
      </c>
      <c r="U210" s="40">
        <v>77</v>
      </c>
      <c r="V210" s="189">
        <f t="shared" si="32"/>
        <v>-43</v>
      </c>
      <c r="X210" s="40" t="str">
        <f t="shared" si="37"/>
        <v>ok</v>
      </c>
      <c r="Y210" s="189">
        <f t="shared" si="33"/>
        <v>43</v>
      </c>
      <c r="Z210" s="40">
        <f>VLOOKUP(E210,'[2]BANG THAM CHIEU'!$E$4:$Q$1080,13,0)</f>
        <v>50</v>
      </c>
      <c r="AA210" s="40">
        <f>VLOOKUP(E210,'[2]BANG THAM CHIEU'!$E$4:$R$1082,14,0)</f>
        <v>100</v>
      </c>
      <c r="AB210" s="40" t="str">
        <f>VLOOKUP(E210,'[2]BANG THAM CHIEU'!$E$4:$S$1081,15,0)</f>
        <v>6 tháng</v>
      </c>
    </row>
    <row r="211" spans="1:165" ht="15.75" customHeight="1" x14ac:dyDescent="0.25">
      <c r="A211" s="128">
        <f t="shared" si="34"/>
        <v>208</v>
      </c>
      <c r="B211" s="345" t="s">
        <v>734</v>
      </c>
      <c r="C211" s="31" t="s">
        <v>1602</v>
      </c>
      <c r="D211" s="37" t="s">
        <v>1597</v>
      </c>
      <c r="E211" s="345" t="s">
        <v>734</v>
      </c>
      <c r="F211" s="136">
        <v>13000</v>
      </c>
      <c r="G211" s="137" t="s">
        <v>10</v>
      </c>
      <c r="H211" s="37" t="s">
        <v>1042</v>
      </c>
      <c r="I211" s="37" t="s">
        <v>453</v>
      </c>
      <c r="J211" s="37">
        <f>IFERROR(VLOOKUP(E211,'IC238-Dau ky'!E:H,4,0),0)</f>
        <v>0</v>
      </c>
      <c r="K211" s="132">
        <f>SUMIFS(NHAP!$H:$H,NHAP!$D:$D,'BANG THAM CHIEU'!E211,NHAP!$K:$K,'BANG THAM CHIEU'!$D$1)</f>
        <v>0</v>
      </c>
      <c r="L211" s="132">
        <f>SUMIFS('IC21'!$H:$H,'IC21'!$G:$G,'BANG THAM CHIEU'!E211,'IC21'!$R:$R,'BANG THAM CHIEU'!$D$1)</f>
        <v>0</v>
      </c>
      <c r="M211" s="133">
        <f t="shared" si="30"/>
        <v>0</v>
      </c>
      <c r="N211" s="134">
        <f>SUMIF('IC238-Cuoi ky'!$E:$E,'BANG THAM CHIEU'!E211,'IC238-Cuoi ky'!$H:$H)</f>
        <v>0</v>
      </c>
      <c r="O211" s="133">
        <f t="shared" si="31"/>
        <v>0</v>
      </c>
      <c r="P211" s="135">
        <v>1</v>
      </c>
      <c r="Q211" s="135">
        <v>2</v>
      </c>
      <c r="R211" s="550" t="str">
        <f t="shared" si="35"/>
        <v>ALERT</v>
      </c>
      <c r="S211" s="135" t="s">
        <v>9395</v>
      </c>
      <c r="T211" s="222">
        <f t="shared" si="36"/>
        <v>-1</v>
      </c>
      <c r="U211" s="40">
        <v>0</v>
      </c>
      <c r="V211" s="189">
        <f t="shared" si="32"/>
        <v>0</v>
      </c>
      <c r="X211" s="40" t="str">
        <f t="shared" si="37"/>
        <v>ok</v>
      </c>
      <c r="Y211" s="189">
        <f t="shared" si="33"/>
        <v>0</v>
      </c>
      <c r="Z211" s="40">
        <f>VLOOKUP(E211,'[2]BANG THAM CHIEU'!$E$4:$Q$1080,13,0)</f>
        <v>1</v>
      </c>
      <c r="AA211" s="40">
        <f>VLOOKUP(E211,'[2]BANG THAM CHIEU'!$E$4:$R$1082,14,0)</f>
        <v>2</v>
      </c>
      <c r="AB211" s="40" t="str">
        <f>VLOOKUP(E211,'[2]BANG THAM CHIEU'!$E$4:$S$1081,15,0)</f>
        <v>1 năm</v>
      </c>
    </row>
    <row r="212" spans="1:165" ht="15.75" customHeight="1" x14ac:dyDescent="0.25">
      <c r="A212" s="128">
        <f t="shared" si="34"/>
        <v>209</v>
      </c>
      <c r="B212" s="345" t="s">
        <v>735</v>
      </c>
      <c r="C212" s="31" t="s">
        <v>7677</v>
      </c>
      <c r="D212" s="42" t="s">
        <v>1530</v>
      </c>
      <c r="E212" s="345" t="s">
        <v>735</v>
      </c>
      <c r="F212" s="136">
        <v>60000</v>
      </c>
      <c r="G212" s="137" t="s">
        <v>968</v>
      </c>
      <c r="H212" s="37" t="s">
        <v>1043</v>
      </c>
      <c r="I212" s="37" t="s">
        <v>1207</v>
      </c>
      <c r="J212" s="37">
        <f>IFERROR(VLOOKUP(E212,'IC238-Dau ky'!E:H,4,0),0)</f>
        <v>2</v>
      </c>
      <c r="K212" s="132">
        <f>SUMIFS(NHAP!$H:$H,NHAP!$D:$D,'BANG THAM CHIEU'!E212,NHAP!$K:$K,'BANG THAM CHIEU'!$D$1)</f>
        <v>0</v>
      </c>
      <c r="L212" s="132">
        <f>SUMIFS('IC21'!$H:$H,'IC21'!$G:$G,'BANG THAM CHIEU'!E212,'IC21'!$R:$R,'BANG THAM CHIEU'!$D$1)</f>
        <v>0</v>
      </c>
      <c r="M212" s="133">
        <f t="shared" si="30"/>
        <v>2</v>
      </c>
      <c r="N212" s="134">
        <f>SUMIF('IC238-Cuoi ky'!$E:$E,'BANG THAM CHIEU'!E212,'IC238-Cuoi ky'!$H:$H)</f>
        <v>2</v>
      </c>
      <c r="O212" s="133">
        <f t="shared" si="31"/>
        <v>0</v>
      </c>
      <c r="P212" s="135">
        <v>2</v>
      </c>
      <c r="Q212" s="135">
        <v>4</v>
      </c>
      <c r="R212" s="550" t="str">
        <f t="shared" si="35"/>
        <v>OK</v>
      </c>
      <c r="S212" s="135" t="s">
        <v>9395</v>
      </c>
      <c r="T212" s="222">
        <f t="shared" si="36"/>
        <v>0</v>
      </c>
      <c r="U212" s="40">
        <v>8</v>
      </c>
      <c r="V212" s="189">
        <f t="shared" si="32"/>
        <v>6</v>
      </c>
      <c r="X212" s="40" t="str">
        <f t="shared" si="37"/>
        <v>ko</v>
      </c>
      <c r="Y212" s="189">
        <f t="shared" si="33"/>
        <v>-6</v>
      </c>
      <c r="Z212" s="40">
        <f>VLOOKUP(E212,'[2]BANG THAM CHIEU'!$E$4:$Q$1080,13,0)</f>
        <v>2</v>
      </c>
      <c r="AA212" s="40">
        <f>VLOOKUP(E212,'[2]BANG THAM CHIEU'!$E$4:$R$1082,14,0)</f>
        <v>4</v>
      </c>
      <c r="AB212" s="40" t="str">
        <f>VLOOKUP(E212,'[2]BANG THAM CHIEU'!$E$4:$S$1081,15,0)</f>
        <v>1 năm</v>
      </c>
    </row>
    <row r="213" spans="1:165" ht="15.75" customHeight="1" x14ac:dyDescent="0.25">
      <c r="A213" s="128">
        <f t="shared" si="34"/>
        <v>210</v>
      </c>
      <c r="B213" s="345" t="s">
        <v>736</v>
      </c>
      <c r="C213" s="31" t="s">
        <v>7897</v>
      </c>
      <c r="D213" s="42" t="s">
        <v>1528</v>
      </c>
      <c r="E213" s="345" t="s">
        <v>736</v>
      </c>
      <c r="F213" s="136">
        <v>95000</v>
      </c>
      <c r="G213" s="137" t="s">
        <v>10</v>
      </c>
      <c r="H213" s="37" t="s">
        <v>1044</v>
      </c>
      <c r="I213" s="37" t="s">
        <v>1206</v>
      </c>
      <c r="J213" s="37">
        <f>IFERROR(VLOOKUP(E213,'IC238-Dau ky'!E:H,4,0),0)</f>
        <v>1</v>
      </c>
      <c r="K213" s="132">
        <f>SUMIFS(NHAP!$H:$H,NHAP!$D:$D,'BANG THAM CHIEU'!E213,NHAP!$K:$K,'BANG THAM CHIEU'!$D$1)</f>
        <v>0</v>
      </c>
      <c r="L213" s="132">
        <f>SUMIFS('IC21'!$H:$H,'IC21'!$G:$G,'BANG THAM CHIEU'!E213,'IC21'!$R:$R,'BANG THAM CHIEU'!$D$1)</f>
        <v>1</v>
      </c>
      <c r="M213" s="133">
        <f t="shared" si="30"/>
        <v>0</v>
      </c>
      <c r="N213" s="134">
        <f>SUMIF('IC238-Cuoi ky'!$E:$E,'BANG THAM CHIEU'!E213,'IC238-Cuoi ky'!$H:$H)</f>
        <v>1</v>
      </c>
      <c r="O213" s="133">
        <f t="shared" si="31"/>
        <v>-1</v>
      </c>
      <c r="P213" s="135">
        <v>5</v>
      </c>
      <c r="Q213" s="135">
        <v>10</v>
      </c>
      <c r="R213" s="550" t="str">
        <f t="shared" si="35"/>
        <v>ALERT</v>
      </c>
      <c r="S213" s="135" t="s">
        <v>9398</v>
      </c>
      <c r="T213" s="222">
        <f t="shared" si="36"/>
        <v>-5</v>
      </c>
      <c r="U213" s="40">
        <v>0</v>
      </c>
      <c r="V213" s="189">
        <f t="shared" si="32"/>
        <v>0</v>
      </c>
      <c r="X213" s="40" t="str">
        <f t="shared" si="37"/>
        <v>ko</v>
      </c>
      <c r="Y213" s="189">
        <f t="shared" si="33"/>
        <v>0</v>
      </c>
      <c r="Z213" s="40">
        <f>VLOOKUP(E213,'[2]BANG THAM CHIEU'!$E$4:$Q$1080,13,0)</f>
        <v>5</v>
      </c>
      <c r="AA213" s="40">
        <f>VLOOKUP(E213,'[2]BANG THAM CHIEU'!$E$4:$R$1082,14,0)</f>
        <v>10</v>
      </c>
      <c r="AB213" s="40" t="str">
        <f>VLOOKUP(E213,'[2]BANG THAM CHIEU'!$E$4:$S$1081,15,0)</f>
        <v>3 tháng</v>
      </c>
    </row>
    <row r="214" spans="1:165" ht="15.75" customHeight="1" x14ac:dyDescent="0.25">
      <c r="A214" s="128">
        <f t="shared" si="34"/>
        <v>211</v>
      </c>
      <c r="B214" s="345" t="s">
        <v>737</v>
      </c>
      <c r="C214" s="31" t="s">
        <v>6930</v>
      </c>
      <c r="D214" s="42" t="s">
        <v>1527</v>
      </c>
      <c r="E214" s="345" t="s">
        <v>737</v>
      </c>
      <c r="F214" s="136">
        <v>4500</v>
      </c>
      <c r="G214" s="137" t="s">
        <v>968</v>
      </c>
      <c r="H214" s="37" t="s">
        <v>1045</v>
      </c>
      <c r="I214" s="37" t="s">
        <v>450</v>
      </c>
      <c r="J214" s="37">
        <f>IFERROR(VLOOKUP(E214,'IC238-Dau ky'!E:H,4,0),0)</f>
        <v>13</v>
      </c>
      <c r="K214" s="132">
        <f>SUMIFS(NHAP!$H:$H,NHAP!$D:$D,'BANG THAM CHIEU'!E214,NHAP!$K:$K,'BANG THAM CHIEU'!$D$1)</f>
        <v>0</v>
      </c>
      <c r="L214" s="132">
        <f>SUMIFS('IC21'!$H:$H,'IC21'!$G:$G,'BANG THAM CHIEU'!E214,'IC21'!$R:$R,'BANG THAM CHIEU'!$D$1)</f>
        <v>7</v>
      </c>
      <c r="M214" s="133">
        <f t="shared" si="30"/>
        <v>6</v>
      </c>
      <c r="N214" s="134">
        <f>SUMIF('IC238-Cuoi ky'!$E:$E,'BANG THAM CHIEU'!E214,'IC238-Cuoi ky'!$H:$H)</f>
        <v>13</v>
      </c>
      <c r="O214" s="133">
        <f t="shared" si="31"/>
        <v>-7</v>
      </c>
      <c r="P214" s="135">
        <v>5</v>
      </c>
      <c r="Q214" s="135">
        <v>20</v>
      </c>
      <c r="R214" s="550" t="str">
        <f t="shared" si="35"/>
        <v>OK</v>
      </c>
      <c r="S214" s="135" t="s">
        <v>9394</v>
      </c>
      <c r="T214" s="222">
        <f t="shared" si="36"/>
        <v>1</v>
      </c>
      <c r="U214" s="40">
        <v>19</v>
      </c>
      <c r="V214" s="189">
        <f t="shared" si="32"/>
        <v>13</v>
      </c>
      <c r="X214" s="40" t="str">
        <f t="shared" si="37"/>
        <v>ok</v>
      </c>
      <c r="Y214" s="189">
        <f t="shared" si="33"/>
        <v>-13</v>
      </c>
      <c r="Z214" s="40">
        <f>VLOOKUP(E214,'[2]BANG THAM CHIEU'!$E$4:$Q$1080,13,0)</f>
        <v>5</v>
      </c>
      <c r="AA214" s="40">
        <f>VLOOKUP(E214,'[2]BANG THAM CHIEU'!$E$4:$R$1082,14,0)</f>
        <v>20</v>
      </c>
      <c r="AB214" s="40" t="str">
        <f>VLOOKUP(E214,'[2]BANG THAM CHIEU'!$E$4:$S$1081,15,0)</f>
        <v>6 tháng</v>
      </c>
    </row>
    <row r="215" spans="1:165" ht="15.75" customHeight="1" x14ac:dyDescent="0.25">
      <c r="A215" s="128">
        <f t="shared" si="34"/>
        <v>212</v>
      </c>
      <c r="B215" s="345" t="s">
        <v>738</v>
      </c>
      <c r="C215" s="31" t="s">
        <v>6954</v>
      </c>
      <c r="D215" s="42" t="s">
        <v>1530</v>
      </c>
      <c r="E215" s="345" t="s">
        <v>738</v>
      </c>
      <c r="F215" s="136">
        <v>65000</v>
      </c>
      <c r="G215" s="137" t="s">
        <v>10</v>
      </c>
      <c r="H215" s="37" t="s">
        <v>1046</v>
      </c>
      <c r="I215" s="37" t="s">
        <v>450</v>
      </c>
      <c r="J215" s="37">
        <f>IFERROR(VLOOKUP(E215,'IC238-Dau ky'!E:H,4,0),0)</f>
        <v>9</v>
      </c>
      <c r="K215" s="132">
        <f>SUMIFS(NHAP!$H:$H,NHAP!$D:$D,'BANG THAM CHIEU'!E215,NHAP!$K:$K,'BANG THAM CHIEU'!$D$1)</f>
        <v>0</v>
      </c>
      <c r="L215" s="132">
        <f>SUMIFS('IC21'!$H:$H,'IC21'!$G:$G,'BANG THAM CHIEU'!E215,'IC21'!$R:$R,'BANG THAM CHIEU'!$D$1)</f>
        <v>0</v>
      </c>
      <c r="M215" s="133">
        <f t="shared" si="30"/>
        <v>9</v>
      </c>
      <c r="N215" s="134">
        <f>SUMIF('IC238-Cuoi ky'!$E:$E,'BANG THAM CHIEU'!E215,'IC238-Cuoi ky'!$H:$H)</f>
        <v>9</v>
      </c>
      <c r="O215" s="133">
        <f t="shared" si="31"/>
        <v>0</v>
      </c>
      <c r="P215" s="135">
        <v>5</v>
      </c>
      <c r="Q215" s="135">
        <v>10</v>
      </c>
      <c r="R215" s="550" t="str">
        <f t="shared" si="35"/>
        <v>OK</v>
      </c>
      <c r="S215" s="135" t="s">
        <v>9394</v>
      </c>
      <c r="T215" s="222">
        <f t="shared" si="36"/>
        <v>4</v>
      </c>
      <c r="U215" s="40">
        <v>0</v>
      </c>
      <c r="V215" s="189">
        <f t="shared" si="32"/>
        <v>-9</v>
      </c>
      <c r="X215" s="40" t="str">
        <f t="shared" si="37"/>
        <v>ok</v>
      </c>
      <c r="Y215" s="189">
        <f t="shared" si="33"/>
        <v>9</v>
      </c>
      <c r="Z215" s="40">
        <f>VLOOKUP(E215,'[2]BANG THAM CHIEU'!$E$4:$Q$1080,13,0)</f>
        <v>5</v>
      </c>
      <c r="AA215" s="40">
        <f>VLOOKUP(E215,'[2]BANG THAM CHIEU'!$E$4:$R$1082,14,0)</f>
        <v>10</v>
      </c>
      <c r="AB215" s="40" t="str">
        <f>VLOOKUP(E215,'[2]BANG THAM CHIEU'!$E$4:$S$1081,15,0)</f>
        <v>6 tháng</v>
      </c>
    </row>
    <row r="216" spans="1:165" ht="15.75" customHeight="1" x14ac:dyDescent="0.25">
      <c r="A216" s="128">
        <f t="shared" si="34"/>
        <v>213</v>
      </c>
      <c r="B216" s="345" t="s">
        <v>739</v>
      </c>
      <c r="C216" s="31" t="s">
        <v>1604</v>
      </c>
      <c r="D216" s="42" t="s">
        <v>1597</v>
      </c>
      <c r="E216" s="345" t="s">
        <v>739</v>
      </c>
      <c r="F216" s="136">
        <v>8500</v>
      </c>
      <c r="G216" s="137" t="s">
        <v>10</v>
      </c>
      <c r="H216" s="37" t="s">
        <v>1047</v>
      </c>
      <c r="I216" s="37" t="s">
        <v>2970</v>
      </c>
      <c r="J216" s="37">
        <f>IFERROR(VLOOKUP(E216,'IC238-Dau ky'!E:H,4,0),0)</f>
        <v>0</v>
      </c>
      <c r="K216" s="132">
        <f>SUMIFS(NHAP!$H:$H,NHAP!$D:$D,'BANG THAM CHIEU'!E216,NHAP!$K:$K,'BANG THAM CHIEU'!$D$1)</f>
        <v>0</v>
      </c>
      <c r="L216" s="132">
        <f>SUMIFS('IC21'!$H:$H,'IC21'!$G:$G,'BANG THAM CHIEU'!E216,'IC21'!$R:$R,'BANG THAM CHIEU'!$D$1)</f>
        <v>0</v>
      </c>
      <c r="M216" s="133">
        <f t="shared" si="30"/>
        <v>0</v>
      </c>
      <c r="N216" s="134">
        <f>SUMIF('IC238-Cuoi ky'!$E:$E,'BANG THAM CHIEU'!E216,'IC238-Cuoi ky'!$H:$H)</f>
        <v>0</v>
      </c>
      <c r="O216" s="133">
        <f t="shared" si="31"/>
        <v>0</v>
      </c>
      <c r="P216" s="135">
        <v>0</v>
      </c>
      <c r="Q216" s="135">
        <v>0</v>
      </c>
      <c r="R216" s="550" t="str">
        <f t="shared" si="35"/>
        <v>OK</v>
      </c>
      <c r="S216" s="135">
        <v>0</v>
      </c>
      <c r="T216" s="222">
        <f t="shared" si="36"/>
        <v>0</v>
      </c>
      <c r="U216" s="40">
        <v>0</v>
      </c>
      <c r="V216" s="189">
        <f t="shared" si="32"/>
        <v>0</v>
      </c>
      <c r="X216" s="40" t="str">
        <f t="shared" si="37"/>
        <v>ok</v>
      </c>
      <c r="Y216" s="189">
        <f t="shared" si="33"/>
        <v>0</v>
      </c>
      <c r="Z216" s="40">
        <f>VLOOKUP(E216,'[2]BANG THAM CHIEU'!$E$4:$Q$1080,13,0)</f>
        <v>0</v>
      </c>
      <c r="AA216" s="40">
        <f>VLOOKUP(E216,'[2]BANG THAM CHIEU'!$E$4:$R$1082,14,0)</f>
        <v>0</v>
      </c>
      <c r="AB216" s="40">
        <f>VLOOKUP(E216,'[2]BANG THAM CHIEU'!$E$4:$S$1081,15,0)</f>
        <v>0</v>
      </c>
    </row>
    <row r="217" spans="1:165" ht="48" customHeight="1" x14ac:dyDescent="0.25">
      <c r="A217" s="128">
        <f t="shared" si="34"/>
        <v>214</v>
      </c>
      <c r="B217" s="345" t="s">
        <v>740</v>
      </c>
      <c r="C217" s="151" t="s">
        <v>11151</v>
      </c>
      <c r="D217" s="42" t="s">
        <v>1599</v>
      </c>
      <c r="E217" s="345" t="s">
        <v>740</v>
      </c>
      <c r="F217" s="136">
        <v>1015000</v>
      </c>
      <c r="G217" s="137" t="s">
        <v>303</v>
      </c>
      <c r="H217" s="37" t="s">
        <v>1048</v>
      </c>
      <c r="I217" s="37" t="s">
        <v>453</v>
      </c>
      <c r="J217" s="37">
        <f>IFERROR(VLOOKUP(E217,'IC238-Dau ky'!E:H,4,0),0)</f>
        <v>1</v>
      </c>
      <c r="K217" s="132">
        <f>SUMIFS(NHAP!$H:$H,NHAP!$D:$D,'BANG THAM CHIEU'!E217,NHAP!$K:$K,'BANG THAM CHIEU'!$D$1)</f>
        <v>0</v>
      </c>
      <c r="L217" s="132">
        <f>SUMIFS('IC21'!$H:$H,'IC21'!$G:$G,'BANG THAM CHIEU'!E217,'IC21'!$R:$R,'BANG THAM CHIEU'!$D$1)</f>
        <v>0</v>
      </c>
      <c r="M217" s="133">
        <f t="shared" si="30"/>
        <v>1</v>
      </c>
      <c r="N217" s="134">
        <f>SUMIF('IC238-Cuoi ky'!$E:$E,'BANG THAM CHIEU'!E217,'IC238-Cuoi ky'!$H:$H)</f>
        <v>1</v>
      </c>
      <c r="O217" s="133">
        <f t="shared" si="31"/>
        <v>0</v>
      </c>
      <c r="P217" s="135">
        <v>3</v>
      </c>
      <c r="Q217" s="135">
        <v>6</v>
      </c>
      <c r="R217" s="550" t="str">
        <f t="shared" si="35"/>
        <v>ALERT</v>
      </c>
      <c r="S217" s="135" t="s">
        <v>9398</v>
      </c>
      <c r="T217" s="222">
        <f t="shared" si="36"/>
        <v>-2</v>
      </c>
      <c r="U217" s="40">
        <v>10</v>
      </c>
      <c r="V217" s="189">
        <f t="shared" si="32"/>
        <v>9</v>
      </c>
      <c r="X217" s="40" t="str">
        <f t="shared" si="37"/>
        <v>ok</v>
      </c>
      <c r="Y217" s="189">
        <f t="shared" si="33"/>
        <v>-9</v>
      </c>
      <c r="Z217" s="40">
        <f>VLOOKUP(E217,'[2]BANG THAM CHIEU'!$E$4:$Q$1080,13,0)</f>
        <v>3</v>
      </c>
      <c r="AA217" s="40">
        <f>VLOOKUP(E217,'[2]BANG THAM CHIEU'!$E$4:$R$1082,14,0)</f>
        <v>6</v>
      </c>
      <c r="AB217" s="40" t="str">
        <f>VLOOKUP(E217,'[2]BANG THAM CHIEU'!$E$4:$S$1081,15,0)</f>
        <v>3 tháng</v>
      </c>
    </row>
    <row r="218" spans="1:165" s="41" customFormat="1" ht="15" customHeight="1" x14ac:dyDescent="0.25">
      <c r="A218" s="164">
        <f t="shared" si="34"/>
        <v>215</v>
      </c>
      <c r="B218" s="349" t="s">
        <v>741</v>
      </c>
      <c r="C218" s="163" t="s">
        <v>1562</v>
      </c>
      <c r="D218" s="197" t="s">
        <v>1557</v>
      </c>
      <c r="E218" s="349" t="s">
        <v>741</v>
      </c>
      <c r="F218" s="198"/>
      <c r="G218" s="199" t="s">
        <v>303</v>
      </c>
      <c r="H218" s="197" t="s">
        <v>1049</v>
      </c>
      <c r="I218" s="197" t="s">
        <v>448</v>
      </c>
      <c r="J218" s="197">
        <f>IFERROR(VLOOKUP(E218,'IC238-Dau ky'!E:H,4,0),0)</f>
        <v>0</v>
      </c>
      <c r="K218" s="200">
        <f>SUMIFS(NHAP!$H:$H,NHAP!$D:$D,'BANG THAM CHIEU'!E218,NHAP!$K:$K,'BANG THAM CHIEU'!$D$1)</f>
        <v>0</v>
      </c>
      <c r="L218" s="200">
        <f>SUMIFS('IC21'!$H:$H,'IC21'!$G:$G,'BANG THAM CHIEU'!E218,'IC21'!$R:$R,'BANG THAM CHIEU'!$D$1)</f>
        <v>0</v>
      </c>
      <c r="M218" s="168">
        <f t="shared" si="30"/>
        <v>0</v>
      </c>
      <c r="N218" s="167">
        <f>SUMIF('IC238-Cuoi ky'!$E:$E,'BANG THAM CHIEU'!E218,'IC238-Cuoi ky'!$H:$H)</f>
        <v>0</v>
      </c>
      <c r="O218" s="168">
        <f t="shared" si="31"/>
        <v>0</v>
      </c>
      <c r="P218" s="169">
        <v>0</v>
      </c>
      <c r="Q218" s="169">
        <v>0</v>
      </c>
      <c r="R218" s="550" t="str">
        <f t="shared" si="35"/>
        <v>OK</v>
      </c>
      <c r="S218" s="169">
        <v>0</v>
      </c>
      <c r="T218" s="222">
        <f t="shared" si="36"/>
        <v>0</v>
      </c>
      <c r="U218" s="40">
        <v>0</v>
      </c>
      <c r="V218" s="189">
        <f t="shared" si="32"/>
        <v>0</v>
      </c>
      <c r="W218" s="40"/>
      <c r="X218" s="40" t="str">
        <f t="shared" si="37"/>
        <v>ok</v>
      </c>
      <c r="Y218" s="189">
        <f t="shared" si="33"/>
        <v>0</v>
      </c>
      <c r="Z218" s="40">
        <f>VLOOKUP(E218,'[2]BANG THAM CHIEU'!$E$4:$Q$1080,13,0)</f>
        <v>0</v>
      </c>
      <c r="AA218" s="40">
        <f>VLOOKUP(E218,'[2]BANG THAM CHIEU'!$E$4:$R$1082,14,0)</f>
        <v>0</v>
      </c>
      <c r="AB218" s="40">
        <f>VLOOKUP(E218,'[2]BANG THAM CHIEU'!$E$4:$S$1081,15,0)</f>
        <v>0</v>
      </c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</row>
    <row r="219" spans="1:165" s="41" customFormat="1" ht="15.75" customHeight="1" x14ac:dyDescent="0.25">
      <c r="A219" s="164">
        <f t="shared" si="34"/>
        <v>216</v>
      </c>
      <c r="B219" s="349" t="s">
        <v>742</v>
      </c>
      <c r="C219" s="163" t="s">
        <v>530</v>
      </c>
      <c r="D219" s="197" t="s">
        <v>1557</v>
      </c>
      <c r="E219" s="349" t="s">
        <v>742</v>
      </c>
      <c r="F219" s="198"/>
      <c r="G219" s="199" t="s">
        <v>303</v>
      </c>
      <c r="H219" s="197" t="s">
        <v>1050</v>
      </c>
      <c r="I219" s="197" t="s">
        <v>448</v>
      </c>
      <c r="J219" s="197">
        <f>IFERROR(VLOOKUP(E219,'IC238-Dau ky'!E:H,4,0),0)</f>
        <v>0</v>
      </c>
      <c r="K219" s="200">
        <f>SUMIFS(NHAP!$H:$H,NHAP!$D:$D,'BANG THAM CHIEU'!E219,NHAP!$K:$K,'BANG THAM CHIEU'!$D$1)</f>
        <v>0</v>
      </c>
      <c r="L219" s="200">
        <f>SUMIFS('IC21'!$H:$H,'IC21'!$G:$G,'BANG THAM CHIEU'!E219,'IC21'!$R:$R,'BANG THAM CHIEU'!$D$1)</f>
        <v>0</v>
      </c>
      <c r="M219" s="168">
        <f t="shared" si="30"/>
        <v>0</v>
      </c>
      <c r="N219" s="167">
        <f>SUMIF('IC238-Cuoi ky'!$E:$E,'BANG THAM CHIEU'!E219,'IC238-Cuoi ky'!$H:$H)</f>
        <v>0</v>
      </c>
      <c r="O219" s="168">
        <f t="shared" si="31"/>
        <v>0</v>
      </c>
      <c r="P219" s="169">
        <v>0</v>
      </c>
      <c r="Q219" s="169">
        <v>0</v>
      </c>
      <c r="R219" s="550" t="str">
        <f t="shared" si="35"/>
        <v>OK</v>
      </c>
      <c r="S219" s="169">
        <v>0</v>
      </c>
      <c r="T219" s="222">
        <f t="shared" si="36"/>
        <v>0</v>
      </c>
      <c r="U219" s="40">
        <v>0</v>
      </c>
      <c r="V219" s="189">
        <f t="shared" si="32"/>
        <v>0</v>
      </c>
      <c r="W219" s="40"/>
      <c r="X219" s="40" t="str">
        <f t="shared" si="37"/>
        <v>ok</v>
      </c>
      <c r="Y219" s="189">
        <f t="shared" si="33"/>
        <v>0</v>
      </c>
      <c r="Z219" s="40">
        <f>VLOOKUP(E219,'[2]BANG THAM CHIEU'!$E$4:$Q$1080,13,0)</f>
        <v>0</v>
      </c>
      <c r="AA219" s="40">
        <f>VLOOKUP(E219,'[2]BANG THAM CHIEU'!$E$4:$R$1082,14,0)</f>
        <v>0</v>
      </c>
      <c r="AB219" s="40">
        <f>VLOOKUP(E219,'[2]BANG THAM CHIEU'!$E$4:$S$1081,15,0)</f>
        <v>0</v>
      </c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</row>
    <row r="220" spans="1:165" s="41" customFormat="1" ht="15.75" customHeight="1" x14ac:dyDescent="0.25">
      <c r="A220" s="164">
        <f t="shared" si="34"/>
        <v>217</v>
      </c>
      <c r="B220" s="349" t="s">
        <v>743</v>
      </c>
      <c r="C220" s="163" t="s">
        <v>531</v>
      </c>
      <c r="D220" s="197" t="s">
        <v>1557</v>
      </c>
      <c r="E220" s="349" t="s">
        <v>743</v>
      </c>
      <c r="F220" s="198"/>
      <c r="G220" s="199" t="s">
        <v>303</v>
      </c>
      <c r="H220" s="197" t="s">
        <v>1051</v>
      </c>
      <c r="I220" s="197" t="s">
        <v>448</v>
      </c>
      <c r="J220" s="197">
        <f>IFERROR(VLOOKUP(E220,'IC238-Dau ky'!E:H,4,0),0)</f>
        <v>0</v>
      </c>
      <c r="K220" s="200">
        <f>SUMIFS(NHAP!$H:$H,NHAP!$D:$D,'BANG THAM CHIEU'!E220,NHAP!$K:$K,'BANG THAM CHIEU'!$D$1)</f>
        <v>0</v>
      </c>
      <c r="L220" s="200">
        <f>SUMIFS('IC21'!$H:$H,'IC21'!$G:$G,'BANG THAM CHIEU'!E220,'IC21'!$R:$R,'BANG THAM CHIEU'!$D$1)</f>
        <v>0</v>
      </c>
      <c r="M220" s="168">
        <f t="shared" si="30"/>
        <v>0</v>
      </c>
      <c r="N220" s="167">
        <f>SUMIF('IC238-Cuoi ky'!$E:$E,'BANG THAM CHIEU'!E220,'IC238-Cuoi ky'!$H:$H)</f>
        <v>0</v>
      </c>
      <c r="O220" s="168">
        <f t="shared" si="31"/>
        <v>0</v>
      </c>
      <c r="P220" s="169">
        <v>0</v>
      </c>
      <c r="Q220" s="169">
        <v>0</v>
      </c>
      <c r="R220" s="550" t="str">
        <f t="shared" si="35"/>
        <v>OK</v>
      </c>
      <c r="S220" s="169">
        <v>0</v>
      </c>
      <c r="T220" s="222">
        <f t="shared" si="36"/>
        <v>0</v>
      </c>
      <c r="U220" s="40">
        <v>0</v>
      </c>
      <c r="V220" s="189">
        <f t="shared" si="32"/>
        <v>0</v>
      </c>
      <c r="W220" s="40"/>
      <c r="X220" s="40" t="str">
        <f t="shared" si="37"/>
        <v>ok</v>
      </c>
      <c r="Y220" s="189">
        <f t="shared" si="33"/>
        <v>0</v>
      </c>
      <c r="Z220" s="40">
        <f>VLOOKUP(E220,'[2]BANG THAM CHIEU'!$E$4:$Q$1080,13,0)</f>
        <v>0</v>
      </c>
      <c r="AA220" s="40">
        <f>VLOOKUP(E220,'[2]BANG THAM CHIEU'!$E$4:$R$1082,14,0)</f>
        <v>0</v>
      </c>
      <c r="AB220" s="40">
        <f>VLOOKUP(E220,'[2]BANG THAM CHIEU'!$E$4:$S$1081,15,0)</f>
        <v>0</v>
      </c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</row>
    <row r="221" spans="1:165" s="41" customFormat="1" ht="15.75" customHeight="1" x14ac:dyDescent="0.25">
      <c r="A221" s="164">
        <f t="shared" si="34"/>
        <v>218</v>
      </c>
      <c r="B221" s="349" t="s">
        <v>744</v>
      </c>
      <c r="C221" s="163" t="s">
        <v>1558</v>
      </c>
      <c r="D221" s="197" t="s">
        <v>1557</v>
      </c>
      <c r="E221" s="349" t="s">
        <v>744</v>
      </c>
      <c r="F221" s="198"/>
      <c r="G221" s="199" t="s">
        <v>303</v>
      </c>
      <c r="H221" s="197" t="s">
        <v>1052</v>
      </c>
      <c r="I221" s="197" t="s">
        <v>448</v>
      </c>
      <c r="J221" s="197">
        <f>IFERROR(VLOOKUP(E221,'IC238-Dau ky'!E:H,4,0),0)</f>
        <v>0</v>
      </c>
      <c r="K221" s="200">
        <f>SUMIFS(NHAP!$H:$H,NHAP!$D:$D,'BANG THAM CHIEU'!E221,NHAP!$K:$K,'BANG THAM CHIEU'!$D$1)</f>
        <v>0</v>
      </c>
      <c r="L221" s="200">
        <f>SUMIFS('IC21'!$H:$H,'IC21'!$G:$G,'BANG THAM CHIEU'!E221,'IC21'!$R:$R,'BANG THAM CHIEU'!$D$1)</f>
        <v>0</v>
      </c>
      <c r="M221" s="168">
        <f t="shared" si="30"/>
        <v>0</v>
      </c>
      <c r="N221" s="167">
        <f>SUMIF('IC238-Cuoi ky'!$E:$E,'BANG THAM CHIEU'!E221,'IC238-Cuoi ky'!$H:$H)</f>
        <v>0</v>
      </c>
      <c r="O221" s="168">
        <f t="shared" si="31"/>
        <v>0</v>
      </c>
      <c r="P221" s="169">
        <v>0</v>
      </c>
      <c r="Q221" s="169">
        <v>0</v>
      </c>
      <c r="R221" s="550" t="str">
        <f t="shared" si="35"/>
        <v>OK</v>
      </c>
      <c r="S221" s="169">
        <v>0</v>
      </c>
      <c r="T221" s="222">
        <f t="shared" si="36"/>
        <v>0</v>
      </c>
      <c r="U221" s="40">
        <v>0</v>
      </c>
      <c r="V221" s="189">
        <f t="shared" si="32"/>
        <v>0</v>
      </c>
      <c r="W221" s="40"/>
      <c r="X221" s="40" t="str">
        <f t="shared" si="37"/>
        <v>ok</v>
      </c>
      <c r="Y221" s="189">
        <f t="shared" si="33"/>
        <v>0</v>
      </c>
      <c r="Z221" s="40">
        <f>VLOOKUP(E221,'[2]BANG THAM CHIEU'!$E$4:$Q$1080,13,0)</f>
        <v>0</v>
      </c>
      <c r="AA221" s="40">
        <f>VLOOKUP(E221,'[2]BANG THAM CHIEU'!$E$4:$R$1082,14,0)</f>
        <v>0</v>
      </c>
      <c r="AB221" s="40">
        <f>VLOOKUP(E221,'[2]BANG THAM CHIEU'!$E$4:$S$1081,15,0)</f>
        <v>0</v>
      </c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</row>
    <row r="222" spans="1:165" s="41" customFormat="1" ht="15.75" customHeight="1" x14ac:dyDescent="0.25">
      <c r="A222" s="164">
        <f t="shared" si="34"/>
        <v>219</v>
      </c>
      <c r="B222" s="349" t="s">
        <v>745</v>
      </c>
      <c r="C222" s="163" t="s">
        <v>1559</v>
      </c>
      <c r="D222" s="197" t="s">
        <v>1557</v>
      </c>
      <c r="E222" s="349" t="s">
        <v>745</v>
      </c>
      <c r="F222" s="198"/>
      <c r="G222" s="199" t="s">
        <v>303</v>
      </c>
      <c r="H222" s="197" t="s">
        <v>1053</v>
      </c>
      <c r="I222" s="197" t="s">
        <v>448</v>
      </c>
      <c r="J222" s="197">
        <f>IFERROR(VLOOKUP(E222,'IC238-Dau ky'!E:H,4,0),0)</f>
        <v>0</v>
      </c>
      <c r="K222" s="200">
        <f>SUMIFS(NHAP!$H:$H,NHAP!$D:$D,'BANG THAM CHIEU'!E222,NHAP!$K:$K,'BANG THAM CHIEU'!$D$1)</f>
        <v>0</v>
      </c>
      <c r="L222" s="200">
        <f>SUMIFS('IC21'!$H:$H,'IC21'!$G:$G,'BANG THAM CHIEU'!E222,'IC21'!$R:$R,'BANG THAM CHIEU'!$D$1)</f>
        <v>0</v>
      </c>
      <c r="M222" s="168">
        <f t="shared" si="30"/>
        <v>0</v>
      </c>
      <c r="N222" s="167">
        <f>SUMIF('IC238-Cuoi ky'!$E:$E,'BANG THAM CHIEU'!E222,'IC238-Cuoi ky'!$H:$H)</f>
        <v>0</v>
      </c>
      <c r="O222" s="168">
        <f t="shared" si="31"/>
        <v>0</v>
      </c>
      <c r="P222" s="169">
        <v>0</v>
      </c>
      <c r="Q222" s="169">
        <v>0</v>
      </c>
      <c r="R222" s="550" t="str">
        <f t="shared" si="35"/>
        <v>OK</v>
      </c>
      <c r="S222" s="169">
        <v>0</v>
      </c>
      <c r="T222" s="222">
        <f t="shared" si="36"/>
        <v>0</v>
      </c>
      <c r="U222" s="40">
        <v>0</v>
      </c>
      <c r="V222" s="189">
        <f t="shared" si="32"/>
        <v>0</v>
      </c>
      <c r="W222" s="40"/>
      <c r="X222" s="40" t="str">
        <f t="shared" si="37"/>
        <v>ok</v>
      </c>
      <c r="Y222" s="189">
        <f t="shared" si="33"/>
        <v>0</v>
      </c>
      <c r="Z222" s="40">
        <f>VLOOKUP(E222,'[2]BANG THAM CHIEU'!$E$4:$Q$1080,13,0)</f>
        <v>0</v>
      </c>
      <c r="AA222" s="40">
        <f>VLOOKUP(E222,'[2]BANG THAM CHIEU'!$E$4:$R$1082,14,0)</f>
        <v>0</v>
      </c>
      <c r="AB222" s="40">
        <f>VLOOKUP(E222,'[2]BANG THAM CHIEU'!$E$4:$S$1081,15,0)</f>
        <v>0</v>
      </c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</row>
    <row r="223" spans="1:165" s="41" customFormat="1" ht="15.75" customHeight="1" x14ac:dyDescent="0.25">
      <c r="A223" s="164">
        <f t="shared" si="34"/>
        <v>220</v>
      </c>
      <c r="B223" s="349" t="s">
        <v>746</v>
      </c>
      <c r="C223" s="163" t="s">
        <v>1560</v>
      </c>
      <c r="D223" s="197" t="s">
        <v>1557</v>
      </c>
      <c r="E223" s="349" t="s">
        <v>746</v>
      </c>
      <c r="F223" s="198"/>
      <c r="G223" s="199" t="s">
        <v>303</v>
      </c>
      <c r="H223" s="197" t="s">
        <v>1054</v>
      </c>
      <c r="I223" s="197" t="s">
        <v>448</v>
      </c>
      <c r="J223" s="197">
        <f>IFERROR(VLOOKUP(E223,'IC238-Dau ky'!E:H,4,0),0)</f>
        <v>0</v>
      </c>
      <c r="K223" s="200">
        <f>SUMIFS(NHAP!$H:$H,NHAP!$D:$D,'BANG THAM CHIEU'!E223,NHAP!$K:$K,'BANG THAM CHIEU'!$D$1)</f>
        <v>0</v>
      </c>
      <c r="L223" s="200">
        <f>SUMIFS('IC21'!$H:$H,'IC21'!$G:$G,'BANG THAM CHIEU'!E223,'IC21'!$R:$R,'BANG THAM CHIEU'!$D$1)</f>
        <v>0</v>
      </c>
      <c r="M223" s="168">
        <f t="shared" si="30"/>
        <v>0</v>
      </c>
      <c r="N223" s="167">
        <f>SUMIF('IC238-Cuoi ky'!$E:$E,'BANG THAM CHIEU'!E223,'IC238-Cuoi ky'!$H:$H)</f>
        <v>0</v>
      </c>
      <c r="O223" s="168">
        <f t="shared" si="31"/>
        <v>0</v>
      </c>
      <c r="P223" s="169">
        <v>0</v>
      </c>
      <c r="Q223" s="169">
        <v>0</v>
      </c>
      <c r="R223" s="550" t="str">
        <f t="shared" si="35"/>
        <v>OK</v>
      </c>
      <c r="S223" s="169">
        <v>0</v>
      </c>
      <c r="T223" s="222">
        <f t="shared" si="36"/>
        <v>0</v>
      </c>
      <c r="U223" s="40">
        <v>0</v>
      </c>
      <c r="V223" s="189">
        <f t="shared" si="32"/>
        <v>0</v>
      </c>
      <c r="W223" s="40"/>
      <c r="X223" s="40" t="str">
        <f t="shared" si="37"/>
        <v>ok</v>
      </c>
      <c r="Y223" s="189">
        <f t="shared" si="33"/>
        <v>0</v>
      </c>
      <c r="Z223" s="40">
        <f>VLOOKUP(E223,'[2]BANG THAM CHIEU'!$E$4:$Q$1080,13,0)</f>
        <v>0</v>
      </c>
      <c r="AA223" s="40">
        <f>VLOOKUP(E223,'[2]BANG THAM CHIEU'!$E$4:$R$1082,14,0)</f>
        <v>0</v>
      </c>
      <c r="AB223" s="40">
        <f>VLOOKUP(E223,'[2]BANG THAM CHIEU'!$E$4:$S$1081,15,0)</f>
        <v>0</v>
      </c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</row>
    <row r="224" spans="1:165" s="41" customFormat="1" ht="15.75" customHeight="1" x14ac:dyDescent="0.25">
      <c r="A224" s="164">
        <f t="shared" si="34"/>
        <v>221</v>
      </c>
      <c r="B224" s="349" t="s">
        <v>747</v>
      </c>
      <c r="C224" s="163" t="s">
        <v>1561</v>
      </c>
      <c r="D224" s="197" t="s">
        <v>1557</v>
      </c>
      <c r="E224" s="349" t="s">
        <v>747</v>
      </c>
      <c r="F224" s="198"/>
      <c r="G224" s="199" t="s">
        <v>303</v>
      </c>
      <c r="H224" s="197" t="s">
        <v>1055</v>
      </c>
      <c r="I224" s="197" t="s">
        <v>448</v>
      </c>
      <c r="J224" s="197">
        <f>IFERROR(VLOOKUP(E224,'IC238-Dau ky'!E:H,4,0),0)</f>
        <v>0</v>
      </c>
      <c r="K224" s="200">
        <f>SUMIFS(NHAP!$H:$H,NHAP!$D:$D,'BANG THAM CHIEU'!E224,NHAP!$K:$K,'BANG THAM CHIEU'!$D$1)</f>
        <v>0</v>
      </c>
      <c r="L224" s="200">
        <f>SUMIFS('IC21'!$H:$H,'IC21'!$G:$G,'BANG THAM CHIEU'!E224,'IC21'!$R:$R,'BANG THAM CHIEU'!$D$1)</f>
        <v>0</v>
      </c>
      <c r="M224" s="168">
        <f t="shared" si="30"/>
        <v>0</v>
      </c>
      <c r="N224" s="167">
        <f>SUMIF('IC238-Cuoi ky'!$E:$E,'BANG THAM CHIEU'!E224,'IC238-Cuoi ky'!$H:$H)</f>
        <v>0</v>
      </c>
      <c r="O224" s="168">
        <f t="shared" si="31"/>
        <v>0</v>
      </c>
      <c r="P224" s="169">
        <v>0</v>
      </c>
      <c r="Q224" s="169">
        <v>0</v>
      </c>
      <c r="R224" s="550" t="str">
        <f t="shared" si="35"/>
        <v>OK</v>
      </c>
      <c r="S224" s="169">
        <v>0</v>
      </c>
      <c r="T224" s="222">
        <f t="shared" si="36"/>
        <v>0</v>
      </c>
      <c r="U224" s="40">
        <v>0</v>
      </c>
      <c r="V224" s="189">
        <f t="shared" si="32"/>
        <v>0</v>
      </c>
      <c r="W224" s="40"/>
      <c r="X224" s="40" t="str">
        <f t="shared" si="37"/>
        <v>ok</v>
      </c>
      <c r="Y224" s="189">
        <f t="shared" si="33"/>
        <v>0</v>
      </c>
      <c r="Z224" s="40">
        <f>VLOOKUP(E224,'[2]BANG THAM CHIEU'!$E$4:$Q$1080,13,0)</f>
        <v>0</v>
      </c>
      <c r="AA224" s="40">
        <f>VLOOKUP(E224,'[2]BANG THAM CHIEU'!$E$4:$R$1082,14,0)</f>
        <v>0</v>
      </c>
      <c r="AB224" s="40">
        <f>VLOOKUP(E224,'[2]BANG THAM CHIEU'!$E$4:$S$1081,15,0)</f>
        <v>0</v>
      </c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</row>
    <row r="225" spans="1:165" s="41" customFormat="1" ht="15.75" customHeight="1" x14ac:dyDescent="0.25">
      <c r="A225" s="164">
        <f t="shared" si="34"/>
        <v>222</v>
      </c>
      <c r="B225" s="349" t="s">
        <v>748</v>
      </c>
      <c r="C225" s="163" t="s">
        <v>536</v>
      </c>
      <c r="D225" s="197" t="s">
        <v>1557</v>
      </c>
      <c r="E225" s="349" t="s">
        <v>748</v>
      </c>
      <c r="F225" s="198"/>
      <c r="G225" s="199" t="s">
        <v>303</v>
      </c>
      <c r="H225" s="197" t="s">
        <v>1056</v>
      </c>
      <c r="I225" s="197" t="s">
        <v>1205</v>
      </c>
      <c r="J225" s="197">
        <f>IFERROR(VLOOKUP(E225,'IC238-Dau ky'!E:H,4,0),0)</f>
        <v>0</v>
      </c>
      <c r="K225" s="200">
        <f>SUMIFS(NHAP!$H:$H,NHAP!$D:$D,'BANG THAM CHIEU'!E225,NHAP!$K:$K,'BANG THAM CHIEU'!$D$1)</f>
        <v>0</v>
      </c>
      <c r="L225" s="200">
        <f>SUMIFS('IC21'!$H:$H,'IC21'!$G:$G,'BANG THAM CHIEU'!E225,'IC21'!$R:$R,'BANG THAM CHIEU'!$D$1)</f>
        <v>0</v>
      </c>
      <c r="M225" s="168">
        <f t="shared" si="30"/>
        <v>0</v>
      </c>
      <c r="N225" s="167">
        <f>SUMIF('IC238-Cuoi ky'!$E:$E,'BANG THAM CHIEU'!E225,'IC238-Cuoi ky'!$H:$H)</f>
        <v>0</v>
      </c>
      <c r="O225" s="168">
        <f t="shared" si="31"/>
        <v>0</v>
      </c>
      <c r="P225" s="169">
        <v>0</v>
      </c>
      <c r="Q225" s="169">
        <v>0</v>
      </c>
      <c r="R225" s="550" t="str">
        <f t="shared" si="35"/>
        <v>OK</v>
      </c>
      <c r="S225" s="169">
        <v>0</v>
      </c>
      <c r="T225" s="222">
        <f t="shared" si="36"/>
        <v>0</v>
      </c>
      <c r="U225" s="40">
        <v>0</v>
      </c>
      <c r="V225" s="189">
        <f t="shared" si="32"/>
        <v>0</v>
      </c>
      <c r="W225" s="40"/>
      <c r="X225" s="40" t="str">
        <f t="shared" si="37"/>
        <v>ok</v>
      </c>
      <c r="Y225" s="189">
        <f t="shared" si="33"/>
        <v>0</v>
      </c>
      <c r="Z225" s="40">
        <f>VLOOKUP(E225,'[2]BANG THAM CHIEU'!$E$4:$Q$1080,13,0)</f>
        <v>0</v>
      </c>
      <c r="AA225" s="40">
        <f>VLOOKUP(E225,'[2]BANG THAM CHIEU'!$E$4:$R$1082,14,0)</f>
        <v>0</v>
      </c>
      <c r="AB225" s="40">
        <f>VLOOKUP(E225,'[2]BANG THAM CHIEU'!$E$4:$S$1081,15,0)</f>
        <v>0</v>
      </c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</row>
    <row r="226" spans="1:165" s="41" customFormat="1" ht="15.75" customHeight="1" x14ac:dyDescent="0.25">
      <c r="A226" s="164">
        <f t="shared" si="34"/>
        <v>223</v>
      </c>
      <c r="B226" s="349" t="s">
        <v>749</v>
      </c>
      <c r="C226" s="163" t="s">
        <v>537</v>
      </c>
      <c r="D226" s="197" t="s">
        <v>1557</v>
      </c>
      <c r="E226" s="349" t="s">
        <v>749</v>
      </c>
      <c r="F226" s="198"/>
      <c r="G226" s="199" t="s">
        <v>303</v>
      </c>
      <c r="H226" s="197" t="s">
        <v>1057</v>
      </c>
      <c r="I226" s="197" t="s">
        <v>1205</v>
      </c>
      <c r="J226" s="197">
        <f>IFERROR(VLOOKUP(E226,'IC238-Dau ky'!E:H,4,0),0)</f>
        <v>0</v>
      </c>
      <c r="K226" s="200">
        <f>SUMIFS(NHAP!$H:$H,NHAP!$D:$D,'BANG THAM CHIEU'!E226,NHAP!$K:$K,'BANG THAM CHIEU'!$D$1)</f>
        <v>0</v>
      </c>
      <c r="L226" s="200">
        <f>SUMIFS('IC21'!$H:$H,'IC21'!$G:$G,'BANG THAM CHIEU'!E226,'IC21'!$R:$R,'BANG THAM CHIEU'!$D$1)</f>
        <v>0</v>
      </c>
      <c r="M226" s="168">
        <f t="shared" si="30"/>
        <v>0</v>
      </c>
      <c r="N226" s="167">
        <f>SUMIF('IC238-Cuoi ky'!$E:$E,'BANG THAM CHIEU'!E226,'IC238-Cuoi ky'!$H:$H)</f>
        <v>0</v>
      </c>
      <c r="O226" s="168">
        <f t="shared" si="31"/>
        <v>0</v>
      </c>
      <c r="P226" s="169">
        <v>0</v>
      </c>
      <c r="Q226" s="169">
        <v>0</v>
      </c>
      <c r="R226" s="550" t="str">
        <f t="shared" si="35"/>
        <v>OK</v>
      </c>
      <c r="S226" s="169">
        <v>0</v>
      </c>
      <c r="T226" s="222">
        <f t="shared" si="36"/>
        <v>0</v>
      </c>
      <c r="U226" s="40">
        <v>0</v>
      </c>
      <c r="V226" s="189">
        <f t="shared" si="32"/>
        <v>0</v>
      </c>
      <c r="W226" s="40"/>
      <c r="X226" s="40" t="str">
        <f t="shared" si="37"/>
        <v>ok</v>
      </c>
      <c r="Y226" s="189">
        <f t="shared" si="33"/>
        <v>0</v>
      </c>
      <c r="Z226" s="40">
        <f>VLOOKUP(E226,'[2]BANG THAM CHIEU'!$E$4:$Q$1080,13,0)</f>
        <v>0</v>
      </c>
      <c r="AA226" s="40">
        <f>VLOOKUP(E226,'[2]BANG THAM CHIEU'!$E$4:$R$1082,14,0)</f>
        <v>0</v>
      </c>
      <c r="AB226" s="40">
        <f>VLOOKUP(E226,'[2]BANG THAM CHIEU'!$E$4:$S$1081,15,0)</f>
        <v>0</v>
      </c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</row>
    <row r="227" spans="1:165" s="41" customFormat="1" ht="15.75" customHeight="1" x14ac:dyDescent="0.25">
      <c r="A227" s="164">
        <f t="shared" si="34"/>
        <v>224</v>
      </c>
      <c r="B227" s="349" t="s">
        <v>750</v>
      </c>
      <c r="C227" s="163" t="s">
        <v>538</v>
      </c>
      <c r="D227" s="197" t="s">
        <v>1557</v>
      </c>
      <c r="E227" s="349" t="s">
        <v>750</v>
      </c>
      <c r="F227" s="198"/>
      <c r="G227" s="199" t="s">
        <v>303</v>
      </c>
      <c r="H227" s="197" t="s">
        <v>1058</v>
      </c>
      <c r="I227" s="197" t="s">
        <v>448</v>
      </c>
      <c r="J227" s="197">
        <f>IFERROR(VLOOKUP(E227,'IC238-Dau ky'!E:H,4,0),0)</f>
        <v>0</v>
      </c>
      <c r="K227" s="200">
        <f>SUMIFS(NHAP!$H:$H,NHAP!$D:$D,'BANG THAM CHIEU'!E227,NHAP!$K:$K,'BANG THAM CHIEU'!$D$1)</f>
        <v>0</v>
      </c>
      <c r="L227" s="200">
        <f>SUMIFS('IC21'!$H:$H,'IC21'!$G:$G,'BANG THAM CHIEU'!E227,'IC21'!$R:$R,'BANG THAM CHIEU'!$D$1)</f>
        <v>0</v>
      </c>
      <c r="M227" s="168">
        <f t="shared" si="30"/>
        <v>0</v>
      </c>
      <c r="N227" s="167">
        <f>SUMIF('IC238-Cuoi ky'!$E:$E,'BANG THAM CHIEU'!E227,'IC238-Cuoi ky'!$H:$H)</f>
        <v>0</v>
      </c>
      <c r="O227" s="168">
        <f t="shared" si="31"/>
        <v>0</v>
      </c>
      <c r="P227" s="169">
        <v>0</v>
      </c>
      <c r="Q227" s="169">
        <v>0</v>
      </c>
      <c r="R227" s="550" t="str">
        <f t="shared" si="35"/>
        <v>OK</v>
      </c>
      <c r="S227" s="169">
        <v>0</v>
      </c>
      <c r="T227" s="222">
        <f t="shared" si="36"/>
        <v>0</v>
      </c>
      <c r="U227" s="40">
        <v>0</v>
      </c>
      <c r="V227" s="189">
        <f t="shared" si="32"/>
        <v>0</v>
      </c>
      <c r="W227" s="40"/>
      <c r="X227" s="40" t="str">
        <f t="shared" si="37"/>
        <v>ok</v>
      </c>
      <c r="Y227" s="189">
        <f t="shared" si="33"/>
        <v>0</v>
      </c>
      <c r="Z227" s="40">
        <f>VLOOKUP(E227,'[2]BANG THAM CHIEU'!$E$4:$Q$1080,13,0)</f>
        <v>0</v>
      </c>
      <c r="AA227" s="40">
        <f>VLOOKUP(E227,'[2]BANG THAM CHIEU'!$E$4:$R$1082,14,0)</f>
        <v>0</v>
      </c>
      <c r="AB227" s="40">
        <f>VLOOKUP(E227,'[2]BANG THAM CHIEU'!$E$4:$S$1081,15,0)</f>
        <v>0</v>
      </c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</row>
    <row r="228" spans="1:165" s="41" customFormat="1" ht="15.75" customHeight="1" x14ac:dyDescent="0.25">
      <c r="A228" s="164">
        <f t="shared" si="34"/>
        <v>225</v>
      </c>
      <c r="B228" s="349" t="s">
        <v>751</v>
      </c>
      <c r="C228" s="163" t="s">
        <v>539</v>
      </c>
      <c r="D228" s="197" t="s">
        <v>1557</v>
      </c>
      <c r="E228" s="349" t="s">
        <v>751</v>
      </c>
      <c r="F228" s="198"/>
      <c r="G228" s="199" t="s">
        <v>303</v>
      </c>
      <c r="H228" s="197" t="s">
        <v>1059</v>
      </c>
      <c r="I228" s="197" t="s">
        <v>448</v>
      </c>
      <c r="J228" s="197">
        <f>IFERROR(VLOOKUP(E228,'IC238-Dau ky'!E:H,4,0),0)</f>
        <v>0</v>
      </c>
      <c r="K228" s="200">
        <f>SUMIFS(NHAP!$H:$H,NHAP!$D:$D,'BANG THAM CHIEU'!E228,NHAP!$K:$K,'BANG THAM CHIEU'!$D$1)</f>
        <v>0</v>
      </c>
      <c r="L228" s="200">
        <f>SUMIFS('IC21'!$H:$H,'IC21'!$G:$G,'BANG THAM CHIEU'!E228,'IC21'!$R:$R,'BANG THAM CHIEU'!$D$1)</f>
        <v>0</v>
      </c>
      <c r="M228" s="168">
        <f t="shared" si="30"/>
        <v>0</v>
      </c>
      <c r="N228" s="167">
        <f>SUMIF('IC238-Cuoi ky'!$E:$E,'BANG THAM CHIEU'!E228,'IC238-Cuoi ky'!$H:$H)</f>
        <v>0</v>
      </c>
      <c r="O228" s="168">
        <f t="shared" si="31"/>
        <v>0</v>
      </c>
      <c r="P228" s="169">
        <v>0</v>
      </c>
      <c r="Q228" s="169">
        <v>0</v>
      </c>
      <c r="R228" s="550" t="str">
        <f t="shared" si="35"/>
        <v>OK</v>
      </c>
      <c r="S228" s="169">
        <v>0</v>
      </c>
      <c r="T228" s="222">
        <f t="shared" si="36"/>
        <v>0</v>
      </c>
      <c r="U228" s="40">
        <v>0</v>
      </c>
      <c r="V228" s="189">
        <f t="shared" si="32"/>
        <v>0</v>
      </c>
      <c r="W228" s="40"/>
      <c r="X228" s="40" t="str">
        <f t="shared" si="37"/>
        <v>ok</v>
      </c>
      <c r="Y228" s="189">
        <f t="shared" si="33"/>
        <v>0</v>
      </c>
      <c r="Z228" s="40">
        <f>VLOOKUP(E228,'[2]BANG THAM CHIEU'!$E$4:$Q$1080,13,0)</f>
        <v>0</v>
      </c>
      <c r="AA228" s="40">
        <f>VLOOKUP(E228,'[2]BANG THAM CHIEU'!$E$4:$R$1082,14,0)</f>
        <v>0</v>
      </c>
      <c r="AB228" s="40">
        <f>VLOOKUP(E228,'[2]BANG THAM CHIEU'!$E$4:$S$1081,15,0)</f>
        <v>0</v>
      </c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</row>
    <row r="229" spans="1:165" ht="51" customHeight="1" x14ac:dyDescent="0.25">
      <c r="A229" s="128">
        <f t="shared" si="34"/>
        <v>226</v>
      </c>
      <c r="B229" s="345" t="s">
        <v>752</v>
      </c>
      <c r="C229" s="151" t="s">
        <v>11152</v>
      </c>
      <c r="D229" s="42" t="s">
        <v>1599</v>
      </c>
      <c r="E229" s="345" t="s">
        <v>752</v>
      </c>
      <c r="F229" s="136">
        <v>1350000</v>
      </c>
      <c r="G229" s="137" t="s">
        <v>303</v>
      </c>
      <c r="H229" s="37" t="s">
        <v>1060</v>
      </c>
      <c r="I229" s="37" t="s">
        <v>453</v>
      </c>
      <c r="J229" s="37">
        <f>IFERROR(VLOOKUP(E229,'IC238-Dau ky'!E:H,4,0),0)</f>
        <v>1</v>
      </c>
      <c r="K229" s="132">
        <f>SUMIFS(NHAP!$H:$H,NHAP!$D:$D,'BANG THAM CHIEU'!E229,NHAP!$K:$K,'BANG THAM CHIEU'!$D$1)</f>
        <v>0</v>
      </c>
      <c r="L229" s="132">
        <f>SUMIFS('IC21'!$H:$H,'IC21'!$G:$G,'BANG THAM CHIEU'!E229,'IC21'!$R:$R,'BANG THAM CHIEU'!$D$1)</f>
        <v>0</v>
      </c>
      <c r="M229" s="133">
        <f t="shared" si="30"/>
        <v>1</v>
      </c>
      <c r="N229" s="134">
        <f>SUMIF('IC238-Cuoi ky'!$E:$E,'BANG THAM CHIEU'!E229,'IC238-Cuoi ky'!$H:$H)</f>
        <v>1</v>
      </c>
      <c r="O229" s="133">
        <f t="shared" si="31"/>
        <v>0</v>
      </c>
      <c r="P229" s="135">
        <v>3</v>
      </c>
      <c r="Q229" s="135">
        <v>6</v>
      </c>
      <c r="R229" s="550" t="str">
        <f t="shared" si="35"/>
        <v>ALERT</v>
      </c>
      <c r="S229" s="135" t="s">
        <v>9398</v>
      </c>
      <c r="T229" s="222">
        <f t="shared" si="36"/>
        <v>-2</v>
      </c>
      <c r="U229" s="40">
        <v>5</v>
      </c>
      <c r="V229" s="189">
        <f t="shared" si="32"/>
        <v>4</v>
      </c>
      <c r="X229" s="40" t="str">
        <f t="shared" si="37"/>
        <v>ok</v>
      </c>
      <c r="Y229" s="189">
        <f t="shared" si="33"/>
        <v>-4</v>
      </c>
      <c r="Z229" s="40">
        <f>VLOOKUP(E229,'[2]BANG THAM CHIEU'!$E$4:$Q$1080,13,0)</f>
        <v>3</v>
      </c>
      <c r="AA229" s="40">
        <f>VLOOKUP(E229,'[2]BANG THAM CHIEU'!$E$4:$R$1082,14,0)</f>
        <v>6</v>
      </c>
      <c r="AB229" s="40" t="str">
        <f>VLOOKUP(E229,'[2]BANG THAM CHIEU'!$E$4:$S$1081,15,0)</f>
        <v>3 tháng</v>
      </c>
    </row>
    <row r="230" spans="1:165" ht="15.75" customHeight="1" x14ac:dyDescent="0.25">
      <c r="A230" s="128">
        <f t="shared" si="34"/>
        <v>227</v>
      </c>
      <c r="B230" s="345" t="s">
        <v>753</v>
      </c>
      <c r="C230" s="11" t="s">
        <v>1451</v>
      </c>
      <c r="D230" s="42" t="s">
        <v>1537</v>
      </c>
      <c r="E230" s="345" t="s">
        <v>753</v>
      </c>
      <c r="F230" s="136">
        <v>497000</v>
      </c>
      <c r="G230" s="137" t="s">
        <v>10</v>
      </c>
      <c r="H230" s="37" t="s">
        <v>1061</v>
      </c>
      <c r="I230" s="37" t="s">
        <v>448</v>
      </c>
      <c r="J230" s="37">
        <f>IFERROR(VLOOKUP(E230,'IC238-Dau ky'!E:H,4,0),0)</f>
        <v>17</v>
      </c>
      <c r="K230" s="132">
        <f>SUMIFS(NHAP!$H:$H,NHAP!$D:$D,'BANG THAM CHIEU'!E230,NHAP!$K:$K,'BANG THAM CHIEU'!$D$1)</f>
        <v>0</v>
      </c>
      <c r="L230" s="132">
        <f>SUMIFS('IC21'!$H:$H,'IC21'!$G:$G,'BANG THAM CHIEU'!E230,'IC21'!$R:$R,'BANG THAM CHIEU'!$D$1)</f>
        <v>0</v>
      </c>
      <c r="M230" s="133">
        <f t="shared" si="30"/>
        <v>17</v>
      </c>
      <c r="N230" s="134">
        <f>SUMIF('IC238-Cuoi ky'!$E:$E,'BANG THAM CHIEU'!E230,'IC238-Cuoi ky'!$H:$H)</f>
        <v>17</v>
      </c>
      <c r="O230" s="133">
        <f t="shared" si="31"/>
        <v>0</v>
      </c>
      <c r="P230" s="135">
        <v>5</v>
      </c>
      <c r="Q230" s="135">
        <v>10</v>
      </c>
      <c r="R230" s="550" t="str">
        <f t="shared" si="35"/>
        <v>OK</v>
      </c>
      <c r="S230" s="135" t="s">
        <v>9397</v>
      </c>
      <c r="T230" s="222">
        <f t="shared" si="36"/>
        <v>12</v>
      </c>
      <c r="U230" s="40">
        <v>17</v>
      </c>
      <c r="V230" s="189">
        <f t="shared" si="32"/>
        <v>0</v>
      </c>
      <c r="X230" s="40" t="str">
        <f t="shared" si="37"/>
        <v>ok</v>
      </c>
      <c r="Y230" s="189">
        <f t="shared" si="33"/>
        <v>0</v>
      </c>
      <c r="Z230" s="40">
        <f>VLOOKUP(E230,'[2]BANG THAM CHIEU'!$E$4:$Q$1080,13,0)</f>
        <v>5</v>
      </c>
      <c r="AA230" s="40">
        <f>VLOOKUP(E230,'[2]BANG THAM CHIEU'!$E$4:$R$1082,14,0)</f>
        <v>10</v>
      </c>
      <c r="AB230" s="40" t="str">
        <f>VLOOKUP(E230,'[2]BANG THAM CHIEU'!$E$4:$S$1081,15,0)</f>
        <v>đăt dự phòng</v>
      </c>
    </row>
    <row r="231" spans="1:165" s="41" customFormat="1" ht="15.75" customHeight="1" x14ac:dyDescent="0.25">
      <c r="A231" s="164">
        <f t="shared" si="34"/>
        <v>228</v>
      </c>
      <c r="B231" s="349" t="s">
        <v>754</v>
      </c>
      <c r="C231" s="163" t="s">
        <v>542</v>
      </c>
      <c r="D231" s="197" t="s">
        <v>1596</v>
      </c>
      <c r="E231" s="349" t="s">
        <v>754</v>
      </c>
      <c r="F231" s="198"/>
      <c r="G231" s="199" t="s">
        <v>2914</v>
      </c>
      <c r="H231" s="197" t="s">
        <v>1062</v>
      </c>
      <c r="I231" s="197" t="s">
        <v>1205</v>
      </c>
      <c r="J231" s="197">
        <f>IFERROR(VLOOKUP(E231,'IC238-Dau ky'!E:H,4,0),0)</f>
        <v>0</v>
      </c>
      <c r="K231" s="200">
        <f>SUMIFS(NHAP!$H:$H,NHAP!$D:$D,'BANG THAM CHIEU'!E231,NHAP!$K:$K,'BANG THAM CHIEU'!$D$1)</f>
        <v>0</v>
      </c>
      <c r="L231" s="200">
        <f>SUMIFS('IC21'!$H:$H,'IC21'!$G:$G,'BANG THAM CHIEU'!E231,'IC21'!$R:$R,'BANG THAM CHIEU'!$D$1)</f>
        <v>0</v>
      </c>
      <c r="M231" s="168">
        <f t="shared" si="30"/>
        <v>0</v>
      </c>
      <c r="N231" s="167">
        <f>SUMIF('IC238-Cuoi ky'!$E:$E,'BANG THAM CHIEU'!E231,'IC238-Cuoi ky'!$H:$H)</f>
        <v>0</v>
      </c>
      <c r="O231" s="168">
        <f t="shared" si="31"/>
        <v>0</v>
      </c>
      <c r="P231" s="169">
        <v>0</v>
      </c>
      <c r="Q231" s="169">
        <v>0</v>
      </c>
      <c r="R231" s="550" t="str">
        <f t="shared" si="35"/>
        <v>OK</v>
      </c>
      <c r="S231" s="169">
        <v>0</v>
      </c>
      <c r="T231" s="222">
        <f t="shared" si="36"/>
        <v>0</v>
      </c>
      <c r="U231" s="41">
        <v>0</v>
      </c>
      <c r="V231" s="189">
        <f t="shared" si="32"/>
        <v>0</v>
      </c>
      <c r="X231" s="40" t="str">
        <f t="shared" si="37"/>
        <v>ok</v>
      </c>
      <c r="Y231" s="189">
        <f t="shared" si="33"/>
        <v>0</v>
      </c>
      <c r="Z231" s="40">
        <f>VLOOKUP(E231,'[2]BANG THAM CHIEU'!$E$4:$Q$1080,13,0)</f>
        <v>0</v>
      </c>
      <c r="AA231" s="40">
        <f>VLOOKUP(E231,'[2]BANG THAM CHIEU'!$E$4:$R$1082,14,0)</f>
        <v>0</v>
      </c>
      <c r="AB231" s="40">
        <f>VLOOKUP(E231,'[2]BANG THAM CHIEU'!$E$4:$S$1081,15,0)</f>
        <v>0</v>
      </c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</row>
    <row r="232" spans="1:165" ht="15.75" customHeight="1" x14ac:dyDescent="0.25">
      <c r="A232" s="128">
        <f t="shared" si="34"/>
        <v>229</v>
      </c>
      <c r="B232" s="345" t="s">
        <v>829</v>
      </c>
      <c r="C232" s="31" t="s">
        <v>1605</v>
      </c>
      <c r="D232" s="42" t="s">
        <v>1597</v>
      </c>
      <c r="E232" s="345" t="s">
        <v>829</v>
      </c>
      <c r="F232" s="136">
        <v>5000</v>
      </c>
      <c r="G232" s="137" t="s">
        <v>10</v>
      </c>
      <c r="H232" s="37" t="s">
        <v>1137</v>
      </c>
      <c r="I232" s="37" t="s">
        <v>2970</v>
      </c>
      <c r="J232" s="37">
        <f>IFERROR(VLOOKUP(E232,'IC238-Dau ky'!E:H,4,0),0)</f>
        <v>0</v>
      </c>
      <c r="K232" s="132">
        <f>SUMIFS(NHAP!$H:$H,NHAP!$D:$D,'BANG THAM CHIEU'!E232,NHAP!$K:$K,'BANG THAM CHIEU'!$D$1)</f>
        <v>0</v>
      </c>
      <c r="L232" s="132">
        <f>SUMIFS('IC21'!$H:$H,'IC21'!$G:$G,'BANG THAM CHIEU'!E232,'IC21'!$R:$R,'BANG THAM CHIEU'!$D$1)</f>
        <v>0</v>
      </c>
      <c r="M232" s="133">
        <f t="shared" si="30"/>
        <v>0</v>
      </c>
      <c r="N232" s="134">
        <f>SUMIF('IC238-Cuoi ky'!$E:$E,'BANG THAM CHIEU'!E232,'IC238-Cuoi ky'!$H:$H)</f>
        <v>0</v>
      </c>
      <c r="O232" s="133">
        <f t="shared" si="31"/>
        <v>0</v>
      </c>
      <c r="P232" s="135">
        <v>0</v>
      </c>
      <c r="Q232" s="135">
        <v>0</v>
      </c>
      <c r="R232" s="550" t="str">
        <f t="shared" si="35"/>
        <v>OK</v>
      </c>
      <c r="S232" s="135">
        <v>0</v>
      </c>
      <c r="T232" s="222">
        <f t="shared" si="36"/>
        <v>0</v>
      </c>
      <c r="U232" s="40">
        <v>0</v>
      </c>
      <c r="V232" s="189">
        <f t="shared" si="32"/>
        <v>0</v>
      </c>
      <c r="X232" s="40" t="str">
        <f t="shared" si="37"/>
        <v>ko</v>
      </c>
      <c r="Y232" s="189">
        <f t="shared" si="33"/>
        <v>0</v>
      </c>
      <c r="Z232" s="40">
        <f>VLOOKUP(E232,'[2]BANG THAM CHIEU'!$E$4:$Q$1080,13,0)</f>
        <v>0</v>
      </c>
      <c r="AA232" s="40">
        <f>VLOOKUP(E232,'[2]BANG THAM CHIEU'!$E$4:$R$1082,14,0)</f>
        <v>0</v>
      </c>
      <c r="AB232" s="40">
        <f>VLOOKUP(E232,'[2]BANG THAM CHIEU'!$E$4:$S$1081,15,0)</f>
        <v>0</v>
      </c>
    </row>
    <row r="233" spans="1:165" ht="15.75" customHeight="1" x14ac:dyDescent="0.25">
      <c r="A233" s="128">
        <f t="shared" si="34"/>
        <v>230</v>
      </c>
      <c r="B233" s="345" t="s">
        <v>756</v>
      </c>
      <c r="C233" s="11" t="s">
        <v>4539</v>
      </c>
      <c r="D233" s="37" t="s">
        <v>99</v>
      </c>
      <c r="E233" s="345" t="s">
        <v>756</v>
      </c>
      <c r="F233" s="136">
        <v>59578</v>
      </c>
      <c r="G233" s="137" t="s">
        <v>303</v>
      </c>
      <c r="H233" s="37" t="s">
        <v>1064</v>
      </c>
      <c r="I233" s="37" t="s">
        <v>448</v>
      </c>
      <c r="J233" s="37">
        <f>IFERROR(VLOOKUP(E233,'IC238-Dau ky'!E:H,4,0),0)</f>
        <v>50</v>
      </c>
      <c r="K233" s="132">
        <f>SUMIFS(NHAP!$H:$H,NHAP!$D:$D,'BANG THAM CHIEU'!E233,NHAP!$K:$K,'BANG THAM CHIEU'!$D$1)</f>
        <v>0</v>
      </c>
      <c r="L233" s="132">
        <f>SUMIFS('IC21'!$H:$H,'IC21'!$G:$G,'BANG THAM CHIEU'!E233,'IC21'!$R:$R,'BANG THAM CHIEU'!$D$1)</f>
        <v>15</v>
      </c>
      <c r="M233" s="133">
        <f t="shared" si="30"/>
        <v>35</v>
      </c>
      <c r="N233" s="134">
        <f>SUMIF('IC238-Cuoi ky'!$E:$E,'BANG THAM CHIEU'!E233,'IC238-Cuoi ky'!$H:$H)</f>
        <v>50</v>
      </c>
      <c r="O233" s="133">
        <f t="shared" si="31"/>
        <v>-15</v>
      </c>
      <c r="P233" s="135">
        <v>20</v>
      </c>
      <c r="Q233" s="135">
        <v>40</v>
      </c>
      <c r="R233" s="550" t="str">
        <f t="shared" si="35"/>
        <v>OK</v>
      </c>
      <c r="S233" s="135" t="s">
        <v>9396</v>
      </c>
      <c r="T233" s="222">
        <f t="shared" si="36"/>
        <v>15</v>
      </c>
      <c r="U233" s="40">
        <v>0</v>
      </c>
      <c r="V233" s="189">
        <f t="shared" si="32"/>
        <v>-35</v>
      </c>
      <c r="X233" s="40" t="str">
        <f t="shared" si="37"/>
        <v>ok</v>
      </c>
      <c r="Y233" s="189">
        <f t="shared" si="33"/>
        <v>35</v>
      </c>
      <c r="Z233" s="40">
        <f>VLOOKUP(E233,'[2]BANG THAM CHIEU'!$E$4:$Q$1080,13,0)</f>
        <v>20</v>
      </c>
      <c r="AA233" s="40">
        <f>VLOOKUP(E233,'[2]BANG THAM CHIEU'!$E$4:$R$1082,14,0)</f>
        <v>40</v>
      </c>
      <c r="AB233" s="40" t="str">
        <f>VLOOKUP(E233,'[2]BANG THAM CHIEU'!$E$4:$S$1081,15,0)</f>
        <v>2 tháng</v>
      </c>
    </row>
    <row r="234" spans="1:165" ht="15.75" customHeight="1" x14ac:dyDescent="0.25">
      <c r="A234" s="128">
        <f t="shared" si="34"/>
        <v>231</v>
      </c>
      <c r="B234" s="347" t="s">
        <v>216</v>
      </c>
      <c r="C234" s="11" t="s">
        <v>6119</v>
      </c>
      <c r="D234" s="37" t="s">
        <v>1552</v>
      </c>
      <c r="E234" s="347" t="s">
        <v>216</v>
      </c>
      <c r="F234" s="136">
        <v>7188500</v>
      </c>
      <c r="G234" s="137" t="s">
        <v>303</v>
      </c>
      <c r="H234" s="37" t="s">
        <v>405</v>
      </c>
      <c r="I234" s="37" t="s">
        <v>448</v>
      </c>
      <c r="J234" s="37">
        <f>IFERROR(VLOOKUP(E234,'IC238-Dau ky'!E:H,4,0),0)</f>
        <v>0</v>
      </c>
      <c r="K234" s="132">
        <f>SUMIFS(NHAP!$H:$H,NHAP!$D:$D,'BANG THAM CHIEU'!E234,NHAP!$K:$K,'BANG THAM CHIEU'!$D$1)</f>
        <v>0</v>
      </c>
      <c r="L234" s="132">
        <f>SUMIFS('IC21'!$H:$H,'IC21'!$G:$G,'BANG THAM CHIEU'!E234,'IC21'!$R:$R,'BANG THAM CHIEU'!$D$1)</f>
        <v>0</v>
      </c>
      <c r="M234" s="133">
        <f t="shared" si="30"/>
        <v>0</v>
      </c>
      <c r="N234" s="134">
        <f>SUMIF('IC238-Cuoi ky'!$E:$E,'BANG THAM CHIEU'!E234,'IC238-Cuoi ky'!$H:$H)</f>
        <v>0</v>
      </c>
      <c r="O234" s="133">
        <f t="shared" si="31"/>
        <v>0</v>
      </c>
      <c r="P234" s="135">
        <v>1</v>
      </c>
      <c r="Q234" s="135">
        <v>2</v>
      </c>
      <c r="R234" s="550" t="str">
        <f t="shared" si="35"/>
        <v>ALERT</v>
      </c>
      <c r="S234" s="135" t="s">
        <v>9397</v>
      </c>
      <c r="T234" s="222">
        <f t="shared" si="36"/>
        <v>-1</v>
      </c>
      <c r="U234" s="40">
        <v>0</v>
      </c>
      <c r="V234" s="189">
        <f t="shared" si="32"/>
        <v>0</v>
      </c>
      <c r="X234" s="40" t="str">
        <f t="shared" si="37"/>
        <v>ok</v>
      </c>
      <c r="Y234" s="189">
        <f t="shared" si="33"/>
        <v>0</v>
      </c>
      <c r="Z234" s="40">
        <f>VLOOKUP(E234,'[2]BANG THAM CHIEU'!$E$4:$Q$1080,13,0)</f>
        <v>1</v>
      </c>
      <c r="AA234" s="40">
        <f>VLOOKUP(E234,'[2]BANG THAM CHIEU'!$E$4:$R$1082,14,0)</f>
        <v>2</v>
      </c>
      <c r="AB234" s="40" t="str">
        <f>VLOOKUP(E234,'[2]BANG THAM CHIEU'!$E$4:$S$1081,15,0)</f>
        <v>đăt dự phòng</v>
      </c>
    </row>
    <row r="235" spans="1:165" s="41" customFormat="1" ht="15.75" customHeight="1" x14ac:dyDescent="0.25">
      <c r="A235" s="164">
        <f t="shared" si="34"/>
        <v>232</v>
      </c>
      <c r="B235" s="349" t="s">
        <v>223</v>
      </c>
      <c r="C235" s="196" t="s">
        <v>1441</v>
      </c>
      <c r="D235" s="165" t="s">
        <v>1549</v>
      </c>
      <c r="E235" s="349" t="s">
        <v>223</v>
      </c>
      <c r="F235" s="198">
        <v>45000</v>
      </c>
      <c r="G235" s="199" t="s">
        <v>303</v>
      </c>
      <c r="H235" s="197" t="s">
        <v>412</v>
      </c>
      <c r="I235" s="197" t="s">
        <v>455</v>
      </c>
      <c r="J235" s="197">
        <f>IFERROR(VLOOKUP(E235,'IC238-Dau ky'!E:H,4,0),0)</f>
        <v>0</v>
      </c>
      <c r="K235" s="200">
        <f>SUMIFS(NHAP!$H:$H,NHAP!$D:$D,'BANG THAM CHIEU'!E235,NHAP!$K:$K,'BANG THAM CHIEU'!$D$1)</f>
        <v>0</v>
      </c>
      <c r="L235" s="200">
        <f>SUMIFS('IC21'!$H:$H,'IC21'!$G:$G,'BANG THAM CHIEU'!E235,'IC21'!$R:$R,'BANG THAM CHIEU'!$D$1)</f>
        <v>0</v>
      </c>
      <c r="M235" s="168">
        <f t="shared" si="30"/>
        <v>0</v>
      </c>
      <c r="N235" s="167">
        <f>SUMIF('IC238-Cuoi ky'!$E:$E,'BANG THAM CHIEU'!E235,'IC238-Cuoi ky'!$H:$H)</f>
        <v>0</v>
      </c>
      <c r="O235" s="168">
        <f t="shared" si="31"/>
        <v>0</v>
      </c>
      <c r="P235" s="169">
        <v>0</v>
      </c>
      <c r="Q235" s="169">
        <v>0</v>
      </c>
      <c r="R235" s="550" t="str">
        <f t="shared" si="35"/>
        <v>OK</v>
      </c>
      <c r="S235" s="169">
        <v>0</v>
      </c>
      <c r="T235" s="222">
        <f t="shared" si="36"/>
        <v>0</v>
      </c>
      <c r="U235" s="40">
        <v>0</v>
      </c>
      <c r="V235" s="189">
        <f t="shared" si="32"/>
        <v>0</v>
      </c>
      <c r="W235" s="40"/>
      <c r="X235" s="40" t="str">
        <f t="shared" si="37"/>
        <v>ok</v>
      </c>
      <c r="Y235" s="189">
        <f t="shared" si="33"/>
        <v>0</v>
      </c>
      <c r="Z235" s="40">
        <f>VLOOKUP(E235,'[2]BANG THAM CHIEU'!$E$4:$Q$1080,13,0)</f>
        <v>0</v>
      </c>
      <c r="AA235" s="40">
        <f>VLOOKUP(E235,'[2]BANG THAM CHIEU'!$E$4:$R$1082,14,0)</f>
        <v>0</v>
      </c>
      <c r="AB235" s="40">
        <f>VLOOKUP(E235,'[2]BANG THAM CHIEU'!$E$4:$S$1081,15,0)</f>
        <v>0</v>
      </c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</row>
    <row r="236" spans="1:165" ht="15.75" customHeight="1" x14ac:dyDescent="0.25">
      <c r="A236" s="128">
        <f t="shared" si="34"/>
        <v>233</v>
      </c>
      <c r="B236" s="345" t="s">
        <v>757</v>
      </c>
      <c r="C236" s="31" t="s">
        <v>9817</v>
      </c>
      <c r="D236" s="42" t="s">
        <v>1589</v>
      </c>
      <c r="E236" s="345" t="s">
        <v>757</v>
      </c>
      <c r="F236" s="136">
        <v>159000</v>
      </c>
      <c r="G236" s="137" t="s">
        <v>10</v>
      </c>
      <c r="H236" s="37" t="s">
        <v>1065</v>
      </c>
      <c r="I236" s="37" t="s">
        <v>452</v>
      </c>
      <c r="J236" s="37">
        <f>IFERROR(VLOOKUP(E236,'IC238-Dau ky'!E:H,4,0),0)</f>
        <v>10</v>
      </c>
      <c r="K236" s="132">
        <f>SUMIFS(NHAP!$H:$H,NHAP!$D:$D,'BANG THAM CHIEU'!E236,NHAP!$K:$K,'BANG THAM CHIEU'!$D$1)</f>
        <v>0</v>
      </c>
      <c r="L236" s="132">
        <f>SUMIFS('IC21'!$H:$H,'IC21'!$G:$G,'BANG THAM CHIEU'!E236,'IC21'!$R:$R,'BANG THAM CHIEU'!$D$1)</f>
        <v>0</v>
      </c>
      <c r="M236" s="133">
        <f t="shared" si="30"/>
        <v>10</v>
      </c>
      <c r="N236" s="134">
        <f>SUMIF('IC238-Cuoi ky'!$E:$E,'BANG THAM CHIEU'!E236,'IC238-Cuoi ky'!$H:$H)</f>
        <v>10</v>
      </c>
      <c r="O236" s="133">
        <f t="shared" si="31"/>
        <v>0</v>
      </c>
      <c r="P236" s="135">
        <v>20</v>
      </c>
      <c r="Q236" s="135">
        <v>40</v>
      </c>
      <c r="R236" s="550" t="str">
        <f t="shared" si="35"/>
        <v>ALERT</v>
      </c>
      <c r="S236" s="135" t="s">
        <v>9395</v>
      </c>
      <c r="T236" s="222">
        <f t="shared" si="36"/>
        <v>-10</v>
      </c>
      <c r="U236" s="41">
        <v>0</v>
      </c>
      <c r="V236" s="189">
        <f t="shared" si="32"/>
        <v>-10</v>
      </c>
      <c r="X236" s="40" t="str">
        <f t="shared" si="37"/>
        <v>ok</v>
      </c>
      <c r="Y236" s="189">
        <f t="shared" si="33"/>
        <v>10</v>
      </c>
      <c r="Z236" s="40">
        <f>VLOOKUP(E236,'[2]BANG THAM CHIEU'!$E$4:$Q$1080,13,0)</f>
        <v>20</v>
      </c>
      <c r="AA236" s="40">
        <f>VLOOKUP(E236,'[2]BANG THAM CHIEU'!$E$4:$R$1082,14,0)</f>
        <v>40</v>
      </c>
      <c r="AB236" s="40" t="str">
        <f>VLOOKUP(E236,'[2]BANG THAM CHIEU'!$E$4:$S$1081,15,0)</f>
        <v>1 năm</v>
      </c>
    </row>
    <row r="237" spans="1:165" ht="15.75" customHeight="1" x14ac:dyDescent="0.25">
      <c r="A237" s="128">
        <f t="shared" si="34"/>
        <v>234</v>
      </c>
      <c r="B237" s="345" t="s">
        <v>758</v>
      </c>
      <c r="C237" s="11" t="s">
        <v>6149</v>
      </c>
      <c r="D237" s="42" t="s">
        <v>1535</v>
      </c>
      <c r="E237" s="345" t="s">
        <v>758</v>
      </c>
      <c r="F237" s="136">
        <v>50000</v>
      </c>
      <c r="G237" s="137" t="s">
        <v>10</v>
      </c>
      <c r="H237" s="37" t="s">
        <v>1066</v>
      </c>
      <c r="I237" s="37" t="s">
        <v>450</v>
      </c>
      <c r="J237" s="37">
        <f>IFERROR(VLOOKUP(E237,'IC238-Dau ky'!E:H,4,0),0)</f>
        <v>0</v>
      </c>
      <c r="K237" s="132">
        <f>SUMIFS(NHAP!$H:$H,NHAP!$D:$D,'BANG THAM CHIEU'!E237,NHAP!$K:$K,'BANG THAM CHIEU'!$D$1)</f>
        <v>0</v>
      </c>
      <c r="L237" s="132">
        <f>SUMIFS('IC21'!$H:$H,'IC21'!$G:$G,'BANG THAM CHIEU'!E237,'IC21'!$R:$R,'BANG THAM CHIEU'!$D$1)</f>
        <v>0</v>
      </c>
      <c r="M237" s="133">
        <f t="shared" si="30"/>
        <v>0</v>
      </c>
      <c r="N237" s="134">
        <f>SUMIF('IC238-Cuoi ky'!$E:$E,'BANG THAM CHIEU'!E237,'IC238-Cuoi ky'!$H:$H)</f>
        <v>0</v>
      </c>
      <c r="O237" s="133">
        <f t="shared" si="31"/>
        <v>0</v>
      </c>
      <c r="P237" s="135">
        <v>5</v>
      </c>
      <c r="Q237" s="135">
        <v>10</v>
      </c>
      <c r="R237" s="550" t="str">
        <f t="shared" si="35"/>
        <v>ALERT</v>
      </c>
      <c r="S237" s="135" t="s">
        <v>9394</v>
      </c>
      <c r="T237" s="222">
        <f t="shared" si="36"/>
        <v>-5</v>
      </c>
      <c r="U237" s="40">
        <v>0</v>
      </c>
      <c r="V237" s="189">
        <f t="shared" si="32"/>
        <v>0</v>
      </c>
      <c r="X237" s="40" t="str">
        <f t="shared" si="37"/>
        <v>ok</v>
      </c>
      <c r="Y237" s="189">
        <f t="shared" si="33"/>
        <v>0</v>
      </c>
      <c r="Z237" s="40">
        <f>VLOOKUP(E237,'[2]BANG THAM CHIEU'!$E$4:$Q$1080,13,0)</f>
        <v>5</v>
      </c>
      <c r="AA237" s="40">
        <f>VLOOKUP(E237,'[2]BANG THAM CHIEU'!$E$4:$R$1082,14,0)</f>
        <v>10</v>
      </c>
      <c r="AB237" s="40" t="str">
        <f>VLOOKUP(E237,'[2]BANG THAM CHIEU'!$E$4:$S$1081,15,0)</f>
        <v>6 tháng</v>
      </c>
    </row>
    <row r="238" spans="1:165" ht="15.75" customHeight="1" x14ac:dyDescent="0.25">
      <c r="A238" s="128">
        <f t="shared" si="34"/>
        <v>235</v>
      </c>
      <c r="B238" s="347" t="s">
        <v>759</v>
      </c>
      <c r="C238" s="11" t="s">
        <v>546</v>
      </c>
      <c r="D238" s="42" t="s">
        <v>1535</v>
      </c>
      <c r="E238" s="347" t="s">
        <v>759</v>
      </c>
      <c r="F238" s="136">
        <v>40000</v>
      </c>
      <c r="G238" s="137" t="s">
        <v>304</v>
      </c>
      <c r="H238" s="37" t="s">
        <v>1067</v>
      </c>
      <c r="I238" s="37" t="s">
        <v>1208</v>
      </c>
      <c r="J238" s="37">
        <f>IFERROR(VLOOKUP(E238,'IC238-Dau ky'!E:H,4,0),0)</f>
        <v>10</v>
      </c>
      <c r="K238" s="132">
        <f>SUMIFS(NHAP!$H:$H,NHAP!$D:$D,'BANG THAM CHIEU'!E238,NHAP!$K:$K,'BANG THAM CHIEU'!$D$1)</f>
        <v>0</v>
      </c>
      <c r="L238" s="132">
        <f>SUMIFS('IC21'!$H:$H,'IC21'!$G:$G,'BANG THAM CHIEU'!E238,'IC21'!$R:$R,'BANG THAM CHIEU'!$D$1)</f>
        <v>0</v>
      </c>
      <c r="M238" s="133">
        <f t="shared" si="30"/>
        <v>10</v>
      </c>
      <c r="N238" s="134">
        <f>SUMIF('IC238-Cuoi ky'!$E:$E,'BANG THAM CHIEU'!E238,'IC238-Cuoi ky'!$H:$H)</f>
        <v>10</v>
      </c>
      <c r="O238" s="133">
        <f t="shared" si="31"/>
        <v>0</v>
      </c>
      <c r="P238" s="135">
        <v>0</v>
      </c>
      <c r="Q238" s="135">
        <v>0</v>
      </c>
      <c r="R238" s="550" t="str">
        <f t="shared" si="35"/>
        <v>OK</v>
      </c>
      <c r="S238" s="135">
        <v>0</v>
      </c>
      <c r="T238" s="222">
        <f t="shared" si="36"/>
        <v>10</v>
      </c>
      <c r="U238" s="40">
        <v>10</v>
      </c>
      <c r="V238" s="189">
        <f t="shared" si="32"/>
        <v>0</v>
      </c>
      <c r="X238" s="40" t="str">
        <f t="shared" si="37"/>
        <v>ok</v>
      </c>
      <c r="Y238" s="189">
        <f t="shared" si="33"/>
        <v>0</v>
      </c>
      <c r="Z238" s="40">
        <f>VLOOKUP(E238,'[2]BANG THAM CHIEU'!$E$4:$Q$1080,13,0)</f>
        <v>0</v>
      </c>
      <c r="AA238" s="40">
        <f>VLOOKUP(E238,'[2]BANG THAM CHIEU'!$E$4:$R$1082,14,0)</f>
        <v>0</v>
      </c>
      <c r="AB238" s="40">
        <f>VLOOKUP(E238,'[2]BANG THAM CHIEU'!$E$4:$S$1081,15,0)</f>
        <v>0</v>
      </c>
    </row>
    <row r="239" spans="1:165" ht="15.75" customHeight="1" x14ac:dyDescent="0.25">
      <c r="A239" s="128">
        <f t="shared" si="34"/>
        <v>236</v>
      </c>
      <c r="B239" s="347" t="s">
        <v>760</v>
      </c>
      <c r="C239" s="11" t="s">
        <v>10592</v>
      </c>
      <c r="D239" s="37" t="s">
        <v>1518</v>
      </c>
      <c r="E239" s="347" t="s">
        <v>760</v>
      </c>
      <c r="F239" s="136">
        <v>330000</v>
      </c>
      <c r="G239" s="137" t="s">
        <v>304</v>
      </c>
      <c r="H239" s="37" t="s">
        <v>1068</v>
      </c>
      <c r="I239" s="37" t="s">
        <v>448</v>
      </c>
      <c r="J239" s="37">
        <f>IFERROR(VLOOKUP(E239,'IC238-Dau ky'!E:H,4,0),0)</f>
        <v>10</v>
      </c>
      <c r="K239" s="132">
        <f>SUMIFS(NHAP!$H:$H,NHAP!$D:$D,'BANG THAM CHIEU'!E239,NHAP!$K:$K,'BANG THAM CHIEU'!$D$1)</f>
        <v>0</v>
      </c>
      <c r="L239" s="132">
        <f>SUMIFS('IC21'!$H:$H,'IC21'!$G:$G,'BANG THAM CHIEU'!E239,'IC21'!$R:$R,'BANG THAM CHIEU'!$D$1)</f>
        <v>0</v>
      </c>
      <c r="M239" s="133">
        <f t="shared" si="30"/>
        <v>10</v>
      </c>
      <c r="N239" s="134">
        <f>SUMIF('IC238-Cuoi ky'!$E:$E,'BANG THAM CHIEU'!E239,'IC238-Cuoi ky'!$H:$H)</f>
        <v>10</v>
      </c>
      <c r="O239" s="133">
        <f t="shared" si="31"/>
        <v>0</v>
      </c>
      <c r="P239" s="135">
        <v>0</v>
      </c>
      <c r="Q239" s="135">
        <v>0</v>
      </c>
      <c r="R239" s="550" t="str">
        <f t="shared" si="35"/>
        <v>OK</v>
      </c>
      <c r="S239" s="135">
        <v>0</v>
      </c>
      <c r="T239" s="222">
        <f t="shared" si="36"/>
        <v>10</v>
      </c>
      <c r="U239" s="40">
        <v>0</v>
      </c>
      <c r="V239" s="189">
        <f t="shared" si="32"/>
        <v>-10</v>
      </c>
      <c r="X239" s="40" t="str">
        <f t="shared" si="37"/>
        <v>ok</v>
      </c>
      <c r="Y239" s="189">
        <f t="shared" si="33"/>
        <v>10</v>
      </c>
      <c r="Z239" s="40">
        <f>VLOOKUP(E239,'[2]BANG THAM CHIEU'!$E$4:$Q$1080,13,0)</f>
        <v>0</v>
      </c>
      <c r="AA239" s="40">
        <f>VLOOKUP(E239,'[2]BANG THAM CHIEU'!$E$4:$R$1082,14,0)</f>
        <v>0</v>
      </c>
      <c r="AB239" s="40">
        <f>VLOOKUP(E239,'[2]BANG THAM CHIEU'!$E$4:$S$1081,15,0)</f>
        <v>0</v>
      </c>
    </row>
    <row r="240" spans="1:165" ht="15.75" customHeight="1" x14ac:dyDescent="0.25">
      <c r="A240" s="128">
        <f t="shared" si="34"/>
        <v>237</v>
      </c>
      <c r="B240" s="347" t="s">
        <v>761</v>
      </c>
      <c r="C240" s="11" t="s">
        <v>10622</v>
      </c>
      <c r="D240" s="37" t="s">
        <v>1518</v>
      </c>
      <c r="E240" s="347" t="s">
        <v>761</v>
      </c>
      <c r="F240" s="136">
        <v>340000</v>
      </c>
      <c r="G240" s="137" t="s">
        <v>304</v>
      </c>
      <c r="H240" s="37" t="s">
        <v>1069</v>
      </c>
      <c r="I240" s="37" t="s">
        <v>448</v>
      </c>
      <c r="J240" s="37">
        <f>IFERROR(VLOOKUP(E240,'IC238-Dau ky'!E:H,4,0),0)</f>
        <v>10</v>
      </c>
      <c r="K240" s="132">
        <f>SUMIFS(NHAP!$H:$H,NHAP!$D:$D,'BANG THAM CHIEU'!E240,NHAP!$K:$K,'BANG THAM CHIEU'!$D$1)</f>
        <v>0</v>
      </c>
      <c r="L240" s="132">
        <f>SUMIFS('IC21'!$H:$H,'IC21'!$G:$G,'BANG THAM CHIEU'!E240,'IC21'!$R:$R,'BANG THAM CHIEU'!$D$1)</f>
        <v>0</v>
      </c>
      <c r="M240" s="133">
        <f t="shared" si="30"/>
        <v>10</v>
      </c>
      <c r="N240" s="134">
        <f>SUMIF('IC238-Cuoi ky'!$E:$E,'BANG THAM CHIEU'!E240,'IC238-Cuoi ky'!$H:$H)</f>
        <v>10</v>
      </c>
      <c r="O240" s="133">
        <f t="shared" si="31"/>
        <v>0</v>
      </c>
      <c r="P240" s="135">
        <v>0</v>
      </c>
      <c r="Q240" s="135">
        <v>0</v>
      </c>
      <c r="R240" s="550" t="str">
        <f t="shared" si="35"/>
        <v>OK</v>
      </c>
      <c r="S240" s="135">
        <v>0</v>
      </c>
      <c r="T240" s="222">
        <f t="shared" si="36"/>
        <v>10</v>
      </c>
      <c r="U240" s="40">
        <v>0</v>
      </c>
      <c r="V240" s="189">
        <f t="shared" si="32"/>
        <v>-10</v>
      </c>
      <c r="X240" s="40" t="str">
        <f t="shared" si="37"/>
        <v>ko</v>
      </c>
      <c r="Y240" s="189">
        <f t="shared" si="33"/>
        <v>10</v>
      </c>
      <c r="Z240" s="40">
        <f>VLOOKUP(E240,'[2]BANG THAM CHIEU'!$E$4:$Q$1080,13,0)</f>
        <v>0</v>
      </c>
      <c r="AA240" s="40">
        <f>VLOOKUP(E240,'[2]BANG THAM CHIEU'!$E$4:$R$1082,14,0)</f>
        <v>0</v>
      </c>
      <c r="AB240" s="40">
        <f>VLOOKUP(E240,'[2]BANG THAM CHIEU'!$E$4:$S$1081,15,0)</f>
        <v>0</v>
      </c>
    </row>
    <row r="241" spans="1:165" ht="15.75" customHeight="1" x14ac:dyDescent="0.25">
      <c r="A241" s="128">
        <f t="shared" si="34"/>
        <v>238</v>
      </c>
      <c r="B241" s="347" t="s">
        <v>762</v>
      </c>
      <c r="C241" s="31" t="s">
        <v>7311</v>
      </c>
      <c r="D241" s="42" t="s">
        <v>1596</v>
      </c>
      <c r="E241" s="347" t="s">
        <v>762</v>
      </c>
      <c r="F241" s="136">
        <v>619000</v>
      </c>
      <c r="G241" s="137" t="s">
        <v>304</v>
      </c>
      <c r="H241" s="37" t="s">
        <v>1070</v>
      </c>
      <c r="I241" s="37" t="s">
        <v>448</v>
      </c>
      <c r="J241" s="37">
        <f>IFERROR(VLOOKUP(E241,'IC238-Dau ky'!E:H,4,0),0)</f>
        <v>3</v>
      </c>
      <c r="K241" s="132">
        <f>SUMIFS(NHAP!$H:$H,NHAP!$D:$D,'BANG THAM CHIEU'!E241,NHAP!$K:$K,'BANG THAM CHIEU'!$D$1)</f>
        <v>0</v>
      </c>
      <c r="L241" s="132">
        <f>SUMIFS('IC21'!$H:$H,'IC21'!$G:$G,'BANG THAM CHIEU'!E241,'IC21'!$R:$R,'BANG THAM CHIEU'!$D$1)</f>
        <v>1</v>
      </c>
      <c r="M241" s="133">
        <f t="shared" si="30"/>
        <v>2</v>
      </c>
      <c r="N241" s="134">
        <f>SUMIF('IC238-Cuoi ky'!$E:$E,'BANG THAM CHIEU'!E241,'IC238-Cuoi ky'!$H:$H)</f>
        <v>3</v>
      </c>
      <c r="O241" s="133">
        <f t="shared" si="31"/>
        <v>-1</v>
      </c>
      <c r="P241" s="135">
        <v>5</v>
      </c>
      <c r="Q241" s="135">
        <v>10</v>
      </c>
      <c r="R241" s="550" t="str">
        <f t="shared" si="35"/>
        <v>ALERT</v>
      </c>
      <c r="S241" s="135" t="s">
        <v>9394</v>
      </c>
      <c r="T241" s="222">
        <f t="shared" si="36"/>
        <v>-3</v>
      </c>
      <c r="U241" s="40">
        <v>5</v>
      </c>
      <c r="V241" s="189">
        <f t="shared" si="32"/>
        <v>3</v>
      </c>
      <c r="X241" s="40" t="str">
        <f t="shared" si="37"/>
        <v>ok</v>
      </c>
      <c r="Y241" s="189">
        <f t="shared" si="33"/>
        <v>-3</v>
      </c>
      <c r="Z241" s="40">
        <f>VLOOKUP(E241,'[2]BANG THAM CHIEU'!$E$4:$Q$1080,13,0)</f>
        <v>5</v>
      </c>
      <c r="AA241" s="40">
        <f>VLOOKUP(E241,'[2]BANG THAM CHIEU'!$E$4:$R$1082,14,0)</f>
        <v>10</v>
      </c>
      <c r="AB241" s="40" t="str">
        <f>VLOOKUP(E241,'[2]BANG THAM CHIEU'!$E$4:$S$1081,15,0)</f>
        <v>6 tháng</v>
      </c>
    </row>
    <row r="242" spans="1:165" s="41" customFormat="1" ht="15.75" customHeight="1" x14ac:dyDescent="0.25">
      <c r="A242" s="164">
        <f t="shared" si="34"/>
        <v>239</v>
      </c>
      <c r="B242" s="349" t="s">
        <v>763</v>
      </c>
      <c r="C242" s="196" t="s">
        <v>550</v>
      </c>
      <c r="D242" s="197" t="s">
        <v>1518</v>
      </c>
      <c r="E242" s="349" t="s">
        <v>763</v>
      </c>
      <c r="F242" s="198"/>
      <c r="G242" s="199" t="s">
        <v>303</v>
      </c>
      <c r="H242" s="197" t="s">
        <v>1071</v>
      </c>
      <c r="I242" s="197" t="s">
        <v>448</v>
      </c>
      <c r="J242" s="197">
        <f>IFERROR(VLOOKUP(E242,'IC238-Dau ky'!E:H,4,0),0)</f>
        <v>0</v>
      </c>
      <c r="K242" s="200">
        <f>SUMIFS(NHAP!$H:$H,NHAP!$D:$D,'BANG THAM CHIEU'!E242,NHAP!$K:$K,'BANG THAM CHIEU'!$D$1)</f>
        <v>0</v>
      </c>
      <c r="L242" s="200">
        <f>SUMIFS('IC21'!$H:$H,'IC21'!$G:$G,'BANG THAM CHIEU'!E242,'IC21'!$R:$R,'BANG THAM CHIEU'!$D$1)</f>
        <v>0</v>
      </c>
      <c r="M242" s="168">
        <f t="shared" si="30"/>
        <v>0</v>
      </c>
      <c r="N242" s="167">
        <f>SUMIF('IC238-Cuoi ky'!$E:$E,'BANG THAM CHIEU'!E242,'IC238-Cuoi ky'!$H:$H)</f>
        <v>0</v>
      </c>
      <c r="O242" s="168">
        <f t="shared" si="31"/>
        <v>0</v>
      </c>
      <c r="P242" s="169">
        <v>0</v>
      </c>
      <c r="Q242" s="169">
        <v>0</v>
      </c>
      <c r="R242" s="550" t="str">
        <f t="shared" si="35"/>
        <v>OK</v>
      </c>
      <c r="S242" s="169">
        <v>0</v>
      </c>
      <c r="T242" s="222">
        <f t="shared" si="36"/>
        <v>0</v>
      </c>
      <c r="U242" s="40">
        <v>0</v>
      </c>
      <c r="V242" s="189">
        <f t="shared" si="32"/>
        <v>0</v>
      </c>
      <c r="W242" s="40"/>
      <c r="X242" s="40" t="str">
        <f t="shared" si="37"/>
        <v>ok</v>
      </c>
      <c r="Y242" s="189">
        <f t="shared" si="33"/>
        <v>0</v>
      </c>
      <c r="Z242" s="40">
        <f>VLOOKUP(E242,'[2]BANG THAM CHIEU'!$E$4:$Q$1080,13,0)</f>
        <v>0</v>
      </c>
      <c r="AA242" s="40">
        <f>VLOOKUP(E242,'[2]BANG THAM CHIEU'!$E$4:$R$1082,14,0)</f>
        <v>0</v>
      </c>
      <c r="AB242" s="40">
        <f>VLOOKUP(E242,'[2]BANG THAM CHIEU'!$E$4:$S$1081,15,0)</f>
        <v>0</v>
      </c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</row>
    <row r="243" spans="1:165" ht="15.75" customHeight="1" x14ac:dyDescent="0.25">
      <c r="A243" s="128">
        <f t="shared" si="34"/>
        <v>240</v>
      </c>
      <c r="B243" s="345" t="s">
        <v>764</v>
      </c>
      <c r="C243" s="11" t="s">
        <v>6752</v>
      </c>
      <c r="D243" s="42" t="s">
        <v>1548</v>
      </c>
      <c r="E243" s="345" t="s">
        <v>764</v>
      </c>
      <c r="F243" s="136">
        <v>380000</v>
      </c>
      <c r="G243" s="137" t="s">
        <v>303</v>
      </c>
      <c r="H243" s="37" t="s">
        <v>1072</v>
      </c>
      <c r="I243" s="37" t="s">
        <v>448</v>
      </c>
      <c r="J243" s="37">
        <f>IFERROR(VLOOKUP(E243,'IC238-Dau ky'!E:H,4,0),0)</f>
        <v>0</v>
      </c>
      <c r="K243" s="132">
        <f>SUMIFS(NHAP!$H:$H,NHAP!$D:$D,'BANG THAM CHIEU'!E243,NHAP!$K:$K,'BANG THAM CHIEU'!$D$1)</f>
        <v>0</v>
      </c>
      <c r="L243" s="132">
        <f>SUMIFS('IC21'!$H:$H,'IC21'!$G:$G,'BANG THAM CHIEU'!E243,'IC21'!$R:$R,'BANG THAM CHIEU'!$D$1)</f>
        <v>0</v>
      </c>
      <c r="M243" s="133">
        <f t="shared" si="30"/>
        <v>0</v>
      </c>
      <c r="N243" s="134">
        <f>SUMIF('IC238-Cuoi ky'!$E:$E,'BANG THAM CHIEU'!E243,'IC238-Cuoi ky'!$H:$H)</f>
        <v>0</v>
      </c>
      <c r="O243" s="133">
        <f t="shared" si="31"/>
        <v>0</v>
      </c>
      <c r="P243" s="135">
        <v>5</v>
      </c>
      <c r="Q243" s="135">
        <v>10</v>
      </c>
      <c r="R243" s="550" t="str">
        <f t="shared" si="35"/>
        <v>ALERT</v>
      </c>
      <c r="S243" s="135" t="s">
        <v>9395</v>
      </c>
      <c r="T243" s="222">
        <f t="shared" si="36"/>
        <v>-5</v>
      </c>
      <c r="U243" s="40">
        <v>1</v>
      </c>
      <c r="V243" s="189">
        <f t="shared" si="32"/>
        <v>1</v>
      </c>
      <c r="X243" s="40" t="str">
        <f t="shared" si="37"/>
        <v>ko</v>
      </c>
      <c r="Y243" s="189">
        <f t="shared" si="33"/>
        <v>-1</v>
      </c>
      <c r="Z243" s="40">
        <f>VLOOKUP(E243,'[2]BANG THAM CHIEU'!$E$4:$Q$1080,13,0)</f>
        <v>5</v>
      </c>
      <c r="AA243" s="40">
        <f>VLOOKUP(E243,'[2]BANG THAM CHIEU'!$E$4:$R$1082,14,0)</f>
        <v>10</v>
      </c>
      <c r="AB243" s="40" t="str">
        <f>VLOOKUP(E243,'[2]BANG THAM CHIEU'!$E$4:$S$1081,15,0)</f>
        <v>1 năm</v>
      </c>
    </row>
    <row r="244" spans="1:165" ht="15.75" customHeight="1" x14ac:dyDescent="0.25">
      <c r="A244" s="128">
        <f t="shared" si="34"/>
        <v>241</v>
      </c>
      <c r="B244" s="347" t="s">
        <v>765</v>
      </c>
      <c r="C244" s="31" t="s">
        <v>7242</v>
      </c>
      <c r="D244" s="42" t="s">
        <v>1518</v>
      </c>
      <c r="E244" s="347" t="s">
        <v>765</v>
      </c>
      <c r="F244" s="136">
        <v>12000</v>
      </c>
      <c r="G244" s="137" t="s">
        <v>969</v>
      </c>
      <c r="H244" s="37" t="s">
        <v>1073</v>
      </c>
      <c r="I244" s="37" t="s">
        <v>448</v>
      </c>
      <c r="J244" s="37">
        <f>IFERROR(VLOOKUP(E244,'IC238-Dau ky'!E:H,4,0),0)</f>
        <v>19</v>
      </c>
      <c r="K244" s="132">
        <f>SUMIFS(NHAP!$H:$H,NHAP!$D:$D,'BANG THAM CHIEU'!E244,NHAP!$K:$K,'BANG THAM CHIEU'!$D$1)</f>
        <v>0</v>
      </c>
      <c r="L244" s="132">
        <f>SUMIFS('IC21'!$H:$H,'IC21'!$G:$G,'BANG THAM CHIEU'!E244,'IC21'!$R:$R,'BANG THAM CHIEU'!$D$1)</f>
        <v>6</v>
      </c>
      <c r="M244" s="133">
        <f t="shared" si="30"/>
        <v>13</v>
      </c>
      <c r="N244" s="134">
        <f>SUMIF('IC238-Cuoi ky'!$E:$E,'BANG THAM CHIEU'!E244,'IC238-Cuoi ky'!$H:$H)</f>
        <v>19</v>
      </c>
      <c r="O244" s="133">
        <f t="shared" si="31"/>
        <v>-6</v>
      </c>
      <c r="P244" s="135">
        <v>20</v>
      </c>
      <c r="Q244" s="135">
        <v>40</v>
      </c>
      <c r="R244" s="550" t="str">
        <f t="shared" si="35"/>
        <v>ALERT</v>
      </c>
      <c r="S244" s="135" t="s">
        <v>9398</v>
      </c>
      <c r="T244" s="222">
        <f t="shared" si="36"/>
        <v>-7</v>
      </c>
      <c r="U244" s="40">
        <v>124</v>
      </c>
      <c r="V244" s="189">
        <f t="shared" si="32"/>
        <v>111</v>
      </c>
      <c r="X244" s="40" t="str">
        <f t="shared" si="37"/>
        <v>ko</v>
      </c>
      <c r="Y244" s="189">
        <f t="shared" si="33"/>
        <v>-111</v>
      </c>
      <c r="Z244" s="40">
        <f>VLOOKUP(E244,'[2]BANG THAM CHIEU'!$E$4:$Q$1080,13,0)</f>
        <v>20</v>
      </c>
      <c r="AA244" s="40">
        <f>VLOOKUP(E244,'[2]BANG THAM CHIEU'!$E$4:$R$1082,14,0)</f>
        <v>40</v>
      </c>
      <c r="AB244" s="40" t="str">
        <f>VLOOKUP(E244,'[2]BANG THAM CHIEU'!$E$4:$S$1081,15,0)</f>
        <v>3 tháng</v>
      </c>
      <c r="AC244" s="40" t="s">
        <v>9889</v>
      </c>
    </row>
    <row r="245" spans="1:165" ht="15.75" customHeight="1" x14ac:dyDescent="0.25">
      <c r="A245" s="128">
        <f t="shared" si="34"/>
        <v>242</v>
      </c>
      <c r="B245" s="347" t="s">
        <v>766</v>
      </c>
      <c r="C245" s="31" t="s">
        <v>7243</v>
      </c>
      <c r="D245" s="37" t="s">
        <v>1518</v>
      </c>
      <c r="E245" s="347" t="s">
        <v>766</v>
      </c>
      <c r="F245" s="136">
        <v>6456</v>
      </c>
      <c r="G245" s="137" t="s">
        <v>969</v>
      </c>
      <c r="H245" s="37" t="s">
        <v>1074</v>
      </c>
      <c r="I245" s="37" t="s">
        <v>448</v>
      </c>
      <c r="J245" s="37">
        <f>IFERROR(VLOOKUP(E245,'IC238-Dau ky'!E:H,4,0),0)</f>
        <v>5</v>
      </c>
      <c r="K245" s="132">
        <f>SUMIFS(NHAP!$H:$H,NHAP!$D:$D,'BANG THAM CHIEU'!E245,NHAP!$K:$K,'BANG THAM CHIEU'!$D$1)</f>
        <v>0</v>
      </c>
      <c r="L245" s="132">
        <f>SUMIFS('IC21'!$H:$H,'IC21'!$G:$G,'BANG THAM CHIEU'!E245,'IC21'!$R:$R,'BANG THAM CHIEU'!$D$1)</f>
        <v>10</v>
      </c>
      <c r="M245" s="133">
        <f t="shared" si="30"/>
        <v>-5</v>
      </c>
      <c r="N245" s="134">
        <f>SUMIF('IC238-Cuoi ky'!$E:$E,'BANG THAM CHIEU'!E245,'IC238-Cuoi ky'!$H:$H)</f>
        <v>5</v>
      </c>
      <c r="O245" s="133">
        <f t="shared" si="31"/>
        <v>-10</v>
      </c>
      <c r="P245" s="135">
        <v>20</v>
      </c>
      <c r="Q245" s="135">
        <v>40</v>
      </c>
      <c r="R245" s="550" t="str">
        <f t="shared" si="35"/>
        <v>ALERT</v>
      </c>
      <c r="S245" s="135" t="s">
        <v>9398</v>
      </c>
      <c r="T245" s="222">
        <f t="shared" si="36"/>
        <v>-25</v>
      </c>
      <c r="U245" s="40">
        <v>70</v>
      </c>
      <c r="V245" s="189">
        <f t="shared" si="32"/>
        <v>75</v>
      </c>
      <c r="X245" s="40" t="str">
        <f t="shared" si="37"/>
        <v>ok</v>
      </c>
      <c r="Y245" s="189">
        <f t="shared" si="33"/>
        <v>-75</v>
      </c>
      <c r="Z245" s="40">
        <f>VLOOKUP(E245,'[2]BANG THAM CHIEU'!$E$4:$Q$1080,13,0)</f>
        <v>20</v>
      </c>
      <c r="AA245" s="40">
        <f>VLOOKUP(E245,'[2]BANG THAM CHIEU'!$E$4:$R$1082,14,0)</f>
        <v>40</v>
      </c>
      <c r="AB245" s="40" t="str">
        <f>VLOOKUP(E245,'[2]BANG THAM CHIEU'!$E$4:$S$1081,15,0)</f>
        <v>3 tháng</v>
      </c>
      <c r="AC245" s="40" t="s">
        <v>9889</v>
      </c>
    </row>
    <row r="246" spans="1:165" ht="15.75" customHeight="1" x14ac:dyDescent="0.25">
      <c r="A246" s="128">
        <f t="shared" si="34"/>
        <v>243</v>
      </c>
      <c r="B246" s="345" t="s">
        <v>767</v>
      </c>
      <c r="C246" s="11" t="s">
        <v>6990</v>
      </c>
      <c r="D246" s="42" t="s">
        <v>1528</v>
      </c>
      <c r="E246" s="345" t="s">
        <v>767</v>
      </c>
      <c r="F246" s="136">
        <v>2200</v>
      </c>
      <c r="G246" s="137" t="s">
        <v>10</v>
      </c>
      <c r="H246" s="37" t="s">
        <v>1075</v>
      </c>
      <c r="I246" s="37" t="s">
        <v>448</v>
      </c>
      <c r="J246" s="37">
        <f>IFERROR(VLOOKUP(E246,'IC238-Dau ky'!E:H,4,0),0)</f>
        <v>0</v>
      </c>
      <c r="K246" s="132">
        <f>SUMIFS(NHAP!$H:$H,NHAP!$D:$D,'BANG THAM CHIEU'!E246,NHAP!$K:$K,'BANG THAM CHIEU'!$D$1)</f>
        <v>0</v>
      </c>
      <c r="L246" s="132">
        <f>SUMIFS('IC21'!$H:$H,'IC21'!$G:$G,'BANG THAM CHIEU'!E246,'IC21'!$R:$R,'BANG THAM CHIEU'!$D$1)</f>
        <v>0</v>
      </c>
      <c r="M246" s="133">
        <f t="shared" si="30"/>
        <v>0</v>
      </c>
      <c r="N246" s="134">
        <f>SUMIF('IC238-Cuoi ky'!$E:$E,'BANG THAM CHIEU'!E246,'IC238-Cuoi ky'!$H:$H)</f>
        <v>0</v>
      </c>
      <c r="O246" s="133">
        <f t="shared" si="31"/>
        <v>0</v>
      </c>
      <c r="P246" s="135">
        <v>100</v>
      </c>
      <c r="Q246" s="135">
        <v>200</v>
      </c>
      <c r="R246" s="550" t="str">
        <f t="shared" si="35"/>
        <v>ALERT</v>
      </c>
      <c r="S246" s="135" t="s">
        <v>9394</v>
      </c>
      <c r="T246" s="222">
        <f t="shared" si="36"/>
        <v>-100</v>
      </c>
      <c r="U246" s="40">
        <v>0</v>
      </c>
      <c r="V246" s="189">
        <f t="shared" si="32"/>
        <v>0</v>
      </c>
      <c r="X246" s="40" t="str">
        <f t="shared" si="37"/>
        <v>ok</v>
      </c>
      <c r="Y246" s="189">
        <f t="shared" si="33"/>
        <v>0</v>
      </c>
      <c r="Z246" s="40">
        <f>VLOOKUP(E246,'[2]BANG THAM CHIEU'!$E$4:$Q$1080,13,0)</f>
        <v>100</v>
      </c>
      <c r="AA246" s="40">
        <f>VLOOKUP(E246,'[2]BANG THAM CHIEU'!$E$4:$R$1082,14,0)</f>
        <v>200</v>
      </c>
      <c r="AB246" s="40" t="str">
        <f>VLOOKUP(E246,'[2]BANG THAM CHIEU'!$E$4:$S$1081,15,0)</f>
        <v>6 tháng</v>
      </c>
    </row>
    <row r="247" spans="1:165" ht="15.75" customHeight="1" x14ac:dyDescent="0.25">
      <c r="A247" s="128">
        <f t="shared" si="34"/>
        <v>244</v>
      </c>
      <c r="B247" s="345" t="s">
        <v>768</v>
      </c>
      <c r="C247" s="31" t="s">
        <v>6929</v>
      </c>
      <c r="D247" s="42" t="s">
        <v>1527</v>
      </c>
      <c r="E247" s="345" t="s">
        <v>768</v>
      </c>
      <c r="F247" s="136">
        <v>4500</v>
      </c>
      <c r="G247" s="137" t="s">
        <v>968</v>
      </c>
      <c r="H247" s="37" t="s">
        <v>1076</v>
      </c>
      <c r="I247" s="37" t="s">
        <v>448</v>
      </c>
      <c r="J247" s="37">
        <f>IFERROR(VLOOKUP(E247,'IC238-Dau ky'!E:H,4,0),0)</f>
        <v>0</v>
      </c>
      <c r="K247" s="132">
        <f>SUMIFS(NHAP!$H:$H,NHAP!$D:$D,'BANG THAM CHIEU'!E247,NHAP!$K:$K,'BANG THAM CHIEU'!$D$1)</f>
        <v>0</v>
      </c>
      <c r="L247" s="132">
        <f>SUMIFS('IC21'!$H:$H,'IC21'!$G:$G,'BANG THAM CHIEU'!E247,'IC21'!$R:$R,'BANG THAM CHIEU'!$D$1)</f>
        <v>0</v>
      </c>
      <c r="M247" s="133">
        <f t="shared" si="30"/>
        <v>0</v>
      </c>
      <c r="N247" s="134">
        <f>SUMIF('IC238-Cuoi ky'!$E:$E,'BANG THAM CHIEU'!E247,'IC238-Cuoi ky'!$H:$H)</f>
        <v>0</v>
      </c>
      <c r="O247" s="133">
        <f t="shared" si="31"/>
        <v>0</v>
      </c>
      <c r="P247" s="135">
        <v>5</v>
      </c>
      <c r="Q247" s="135">
        <v>20</v>
      </c>
      <c r="R247" s="550" t="str">
        <f t="shared" si="35"/>
        <v>ALERT</v>
      </c>
      <c r="S247" s="135" t="s">
        <v>9394</v>
      </c>
      <c r="T247" s="222">
        <f t="shared" si="36"/>
        <v>-5</v>
      </c>
      <c r="U247" s="40">
        <v>17</v>
      </c>
      <c r="V247" s="189">
        <f t="shared" si="32"/>
        <v>17</v>
      </c>
      <c r="X247" s="40" t="str">
        <f t="shared" si="37"/>
        <v>ok</v>
      </c>
      <c r="Y247" s="189">
        <f t="shared" si="33"/>
        <v>-17</v>
      </c>
      <c r="Z247" s="40">
        <f>VLOOKUP(E247,'[2]BANG THAM CHIEU'!$E$4:$Q$1080,13,0)</f>
        <v>5</v>
      </c>
      <c r="AA247" s="40">
        <f>VLOOKUP(E247,'[2]BANG THAM CHIEU'!$E$4:$R$1082,14,0)</f>
        <v>20</v>
      </c>
      <c r="AB247" s="40" t="str">
        <f>VLOOKUP(E247,'[2]BANG THAM CHIEU'!$E$4:$S$1081,15,0)</f>
        <v>6 tháng</v>
      </c>
    </row>
    <row r="248" spans="1:165" ht="15.75" customHeight="1" x14ac:dyDescent="0.25">
      <c r="A248" s="128">
        <f t="shared" si="34"/>
        <v>245</v>
      </c>
      <c r="B248" s="345" t="s">
        <v>769</v>
      </c>
      <c r="C248" s="31" t="s">
        <v>6825</v>
      </c>
      <c r="D248" s="42" t="s">
        <v>1527</v>
      </c>
      <c r="E248" s="345" t="s">
        <v>769</v>
      </c>
      <c r="F248" s="136">
        <v>6000</v>
      </c>
      <c r="G248" s="137" t="s">
        <v>968</v>
      </c>
      <c r="H248" s="37" t="s">
        <v>1077</v>
      </c>
      <c r="I248" s="37" t="s">
        <v>448</v>
      </c>
      <c r="J248" s="37">
        <f>IFERROR(VLOOKUP(E248,'IC238-Dau ky'!E:H,4,0),0)</f>
        <v>6</v>
      </c>
      <c r="K248" s="132">
        <f>SUMIFS(NHAP!$H:$H,NHAP!$D:$D,'BANG THAM CHIEU'!E248,NHAP!$K:$K,'BANG THAM CHIEU'!$D$1)</f>
        <v>0</v>
      </c>
      <c r="L248" s="132">
        <f>SUMIFS('IC21'!$H:$H,'IC21'!$G:$G,'BANG THAM CHIEU'!E248,'IC21'!$R:$R,'BANG THAM CHIEU'!$D$1)</f>
        <v>0</v>
      </c>
      <c r="M248" s="133">
        <f t="shared" si="30"/>
        <v>6</v>
      </c>
      <c r="N248" s="134">
        <f>SUMIF('IC238-Cuoi ky'!$E:$E,'BANG THAM CHIEU'!E248,'IC238-Cuoi ky'!$H:$H)</f>
        <v>6</v>
      </c>
      <c r="O248" s="133">
        <f t="shared" si="31"/>
        <v>0</v>
      </c>
      <c r="P248" s="135">
        <v>5</v>
      </c>
      <c r="Q248" s="135">
        <v>10</v>
      </c>
      <c r="R248" s="550" t="str">
        <f t="shared" si="35"/>
        <v>OK</v>
      </c>
      <c r="S248" s="135" t="s">
        <v>9395</v>
      </c>
      <c r="T248" s="222">
        <f t="shared" si="36"/>
        <v>1</v>
      </c>
      <c r="U248" s="40">
        <v>6</v>
      </c>
      <c r="V248" s="189">
        <f t="shared" si="32"/>
        <v>0</v>
      </c>
      <c r="X248" s="40" t="str">
        <f t="shared" si="37"/>
        <v>ko</v>
      </c>
      <c r="Y248" s="189">
        <f t="shared" si="33"/>
        <v>0</v>
      </c>
      <c r="Z248" s="40">
        <f>VLOOKUP(E248,'[2]BANG THAM CHIEU'!$E$4:$Q$1080,13,0)</f>
        <v>5</v>
      </c>
      <c r="AA248" s="40">
        <f>VLOOKUP(E248,'[2]BANG THAM CHIEU'!$E$4:$R$1082,14,0)</f>
        <v>10</v>
      </c>
      <c r="AB248" s="40" t="str">
        <f>VLOOKUP(E248,'[2]BANG THAM CHIEU'!$E$4:$S$1081,15,0)</f>
        <v>1 năm</v>
      </c>
    </row>
    <row r="249" spans="1:165" ht="15.75" customHeight="1" x14ac:dyDescent="0.25">
      <c r="A249" s="128">
        <f t="shared" si="34"/>
        <v>246</v>
      </c>
      <c r="B249" s="345" t="s">
        <v>770</v>
      </c>
      <c r="C249" s="31" t="s">
        <v>6823</v>
      </c>
      <c r="D249" s="42" t="s">
        <v>1527</v>
      </c>
      <c r="E249" s="345" t="s">
        <v>770</v>
      </c>
      <c r="F249" s="136">
        <v>4000</v>
      </c>
      <c r="G249" s="137" t="s">
        <v>968</v>
      </c>
      <c r="H249" s="37" t="s">
        <v>1078</v>
      </c>
      <c r="I249" s="37" t="s">
        <v>448</v>
      </c>
      <c r="J249" s="37">
        <f>IFERROR(VLOOKUP(E249,'IC238-Dau ky'!E:H,4,0),0)</f>
        <v>7</v>
      </c>
      <c r="K249" s="132">
        <f>SUMIFS(NHAP!$H:$H,NHAP!$D:$D,'BANG THAM CHIEU'!E249,NHAP!$K:$K,'BANG THAM CHIEU'!$D$1)</f>
        <v>0</v>
      </c>
      <c r="L249" s="132">
        <f>SUMIFS('IC21'!$H:$H,'IC21'!$G:$G,'BANG THAM CHIEU'!E249,'IC21'!$R:$R,'BANG THAM CHIEU'!$D$1)</f>
        <v>5</v>
      </c>
      <c r="M249" s="133">
        <f t="shared" si="30"/>
        <v>2</v>
      </c>
      <c r="N249" s="134">
        <f>SUMIF('IC238-Cuoi ky'!$E:$E,'BANG THAM CHIEU'!E249,'IC238-Cuoi ky'!$H:$H)</f>
        <v>7</v>
      </c>
      <c r="O249" s="133">
        <f t="shared" si="31"/>
        <v>-5</v>
      </c>
      <c r="P249" s="135">
        <v>5</v>
      </c>
      <c r="Q249" s="135">
        <v>10</v>
      </c>
      <c r="R249" s="550" t="str">
        <f t="shared" si="35"/>
        <v>ALERT</v>
      </c>
      <c r="S249" s="135" t="s">
        <v>9395</v>
      </c>
      <c r="T249" s="222">
        <f t="shared" si="36"/>
        <v>-3</v>
      </c>
      <c r="U249" s="40">
        <v>14</v>
      </c>
      <c r="V249" s="189">
        <f t="shared" si="32"/>
        <v>12</v>
      </c>
      <c r="X249" s="40" t="str">
        <f t="shared" si="37"/>
        <v>ok</v>
      </c>
      <c r="Y249" s="189">
        <f t="shared" si="33"/>
        <v>-12</v>
      </c>
      <c r="Z249" s="40">
        <f>VLOOKUP(E249,'[2]BANG THAM CHIEU'!$E$4:$Q$1080,13,0)</f>
        <v>5</v>
      </c>
      <c r="AA249" s="40">
        <f>VLOOKUP(E249,'[2]BANG THAM CHIEU'!$E$4:$R$1082,14,0)</f>
        <v>10</v>
      </c>
      <c r="AB249" s="40" t="str">
        <f>VLOOKUP(E249,'[2]BANG THAM CHIEU'!$E$4:$S$1081,15,0)</f>
        <v>1 năm</v>
      </c>
    </row>
    <row r="250" spans="1:165" ht="15.75" customHeight="1" x14ac:dyDescent="0.25">
      <c r="A250" s="128">
        <f t="shared" si="34"/>
        <v>247</v>
      </c>
      <c r="B250" s="345" t="s">
        <v>771</v>
      </c>
      <c r="C250" s="31" t="s">
        <v>6824</v>
      </c>
      <c r="D250" s="42" t="s">
        <v>1527</v>
      </c>
      <c r="E250" s="345" t="s">
        <v>771</v>
      </c>
      <c r="F250" s="136">
        <v>10000</v>
      </c>
      <c r="G250" s="137" t="s">
        <v>968</v>
      </c>
      <c r="H250" s="37" t="s">
        <v>1079</v>
      </c>
      <c r="I250" s="37" t="s">
        <v>448</v>
      </c>
      <c r="J250" s="37">
        <f>IFERROR(VLOOKUP(E250,'IC238-Dau ky'!E:H,4,0),0)</f>
        <v>12</v>
      </c>
      <c r="K250" s="132">
        <f>SUMIFS(NHAP!$H:$H,NHAP!$D:$D,'BANG THAM CHIEU'!E250,NHAP!$K:$K,'BANG THAM CHIEU'!$D$1)</f>
        <v>0</v>
      </c>
      <c r="L250" s="132">
        <f>SUMIFS('IC21'!$H:$H,'IC21'!$G:$G,'BANG THAM CHIEU'!E250,'IC21'!$R:$R,'BANG THAM CHIEU'!$D$1)</f>
        <v>0</v>
      </c>
      <c r="M250" s="133">
        <f t="shared" si="30"/>
        <v>12</v>
      </c>
      <c r="N250" s="134">
        <f>SUMIF('IC238-Cuoi ky'!$E:$E,'BANG THAM CHIEU'!E250,'IC238-Cuoi ky'!$H:$H)</f>
        <v>12</v>
      </c>
      <c r="O250" s="133">
        <f t="shared" si="31"/>
        <v>0</v>
      </c>
      <c r="P250" s="135">
        <v>5</v>
      </c>
      <c r="Q250" s="135">
        <v>10</v>
      </c>
      <c r="R250" s="550" t="str">
        <f t="shared" si="35"/>
        <v>OK</v>
      </c>
      <c r="S250" s="135" t="s">
        <v>9395</v>
      </c>
      <c r="T250" s="222">
        <f t="shared" si="36"/>
        <v>7</v>
      </c>
      <c r="U250" s="40">
        <v>23</v>
      </c>
      <c r="V250" s="189">
        <f t="shared" si="32"/>
        <v>11</v>
      </c>
      <c r="X250" s="40" t="str">
        <f t="shared" si="37"/>
        <v>ko</v>
      </c>
      <c r="Y250" s="189">
        <f t="shared" si="33"/>
        <v>-11</v>
      </c>
      <c r="Z250" s="40">
        <f>VLOOKUP(E250,'[2]BANG THAM CHIEU'!$E$4:$Q$1080,13,0)</f>
        <v>5</v>
      </c>
      <c r="AA250" s="40">
        <f>VLOOKUP(E250,'[2]BANG THAM CHIEU'!$E$4:$R$1082,14,0)</f>
        <v>10</v>
      </c>
      <c r="AB250" s="40" t="str">
        <f>VLOOKUP(E250,'[2]BANG THAM CHIEU'!$E$4:$S$1081,15,0)</f>
        <v>1 năm</v>
      </c>
    </row>
    <row r="251" spans="1:165" ht="15.75" customHeight="1" x14ac:dyDescent="0.25">
      <c r="A251" s="128">
        <f t="shared" si="34"/>
        <v>248</v>
      </c>
      <c r="B251" s="345" t="s">
        <v>772</v>
      </c>
      <c r="C251" s="31" t="s">
        <v>6808</v>
      </c>
      <c r="D251" s="42" t="s">
        <v>1527</v>
      </c>
      <c r="E251" s="345" t="s">
        <v>772</v>
      </c>
      <c r="F251" s="136">
        <v>4000</v>
      </c>
      <c r="G251" s="137" t="s">
        <v>968</v>
      </c>
      <c r="H251" s="37" t="s">
        <v>1080</v>
      </c>
      <c r="I251" s="37" t="s">
        <v>448</v>
      </c>
      <c r="J251" s="37">
        <f>IFERROR(VLOOKUP(E251,'IC238-Dau ky'!E:H,4,0),0)</f>
        <v>18</v>
      </c>
      <c r="K251" s="132">
        <f>SUMIFS(NHAP!$H:$H,NHAP!$D:$D,'BANG THAM CHIEU'!E251,NHAP!$K:$K,'BANG THAM CHIEU'!$D$1)</f>
        <v>0</v>
      </c>
      <c r="L251" s="132">
        <f>SUMIFS('IC21'!$H:$H,'IC21'!$G:$G,'BANG THAM CHIEU'!E251,'IC21'!$R:$R,'BANG THAM CHIEU'!$D$1)</f>
        <v>18</v>
      </c>
      <c r="M251" s="133">
        <f t="shared" si="30"/>
        <v>0</v>
      </c>
      <c r="N251" s="134">
        <f>SUMIF('IC238-Cuoi ky'!$E:$E,'BANG THAM CHIEU'!E251,'IC238-Cuoi ky'!$H:$H)</f>
        <v>18</v>
      </c>
      <c r="O251" s="133">
        <f t="shared" si="31"/>
        <v>-18</v>
      </c>
      <c r="P251" s="135">
        <v>5</v>
      </c>
      <c r="Q251" s="135">
        <v>10</v>
      </c>
      <c r="R251" s="550" t="str">
        <f t="shared" si="35"/>
        <v>ALERT</v>
      </c>
      <c r="S251" s="135" t="s">
        <v>9394</v>
      </c>
      <c r="T251" s="222">
        <f t="shared" si="36"/>
        <v>-5</v>
      </c>
      <c r="U251" s="40">
        <v>36</v>
      </c>
      <c r="V251" s="189">
        <f t="shared" si="32"/>
        <v>36</v>
      </c>
      <c r="X251" s="40" t="str">
        <f t="shared" si="37"/>
        <v>ok</v>
      </c>
      <c r="Y251" s="189">
        <f t="shared" si="33"/>
        <v>-36</v>
      </c>
      <c r="Z251" s="40">
        <f>VLOOKUP(E251,'[2]BANG THAM CHIEU'!$E$4:$Q$1080,13,0)</f>
        <v>5</v>
      </c>
      <c r="AA251" s="40">
        <f>VLOOKUP(E251,'[2]BANG THAM CHIEU'!$E$4:$R$1082,14,0)</f>
        <v>10</v>
      </c>
      <c r="AB251" s="40" t="str">
        <f>VLOOKUP(E251,'[2]BANG THAM CHIEU'!$E$4:$S$1081,15,0)</f>
        <v>6 tháng</v>
      </c>
    </row>
    <row r="252" spans="1:165" ht="15.75" customHeight="1" x14ac:dyDescent="0.25">
      <c r="A252" s="128">
        <f t="shared" si="34"/>
        <v>249</v>
      </c>
      <c r="B252" s="345" t="s">
        <v>773</v>
      </c>
      <c r="C252" s="31" t="s">
        <v>6817</v>
      </c>
      <c r="D252" s="42" t="s">
        <v>1527</v>
      </c>
      <c r="E252" s="345" t="s">
        <v>773</v>
      </c>
      <c r="F252" s="136">
        <v>4000</v>
      </c>
      <c r="G252" s="137" t="s">
        <v>968</v>
      </c>
      <c r="H252" s="37" t="s">
        <v>1081</v>
      </c>
      <c r="I252" s="37" t="s">
        <v>448</v>
      </c>
      <c r="J252" s="37">
        <f>IFERROR(VLOOKUP(E252,'IC238-Dau ky'!E:H,4,0),0)</f>
        <v>27</v>
      </c>
      <c r="K252" s="132">
        <f>SUMIFS(NHAP!$H:$H,NHAP!$D:$D,'BANG THAM CHIEU'!E252,NHAP!$K:$K,'BANG THAM CHIEU'!$D$1)</f>
        <v>0</v>
      </c>
      <c r="L252" s="132">
        <f>SUMIFS('IC21'!$H:$H,'IC21'!$G:$G,'BANG THAM CHIEU'!E252,'IC21'!$R:$R,'BANG THAM CHIEU'!$D$1)</f>
        <v>0</v>
      </c>
      <c r="M252" s="133">
        <f t="shared" si="30"/>
        <v>27</v>
      </c>
      <c r="N252" s="134">
        <f>SUMIF('IC238-Cuoi ky'!$E:$E,'BANG THAM CHIEU'!E252,'IC238-Cuoi ky'!$H:$H)</f>
        <v>27</v>
      </c>
      <c r="O252" s="133">
        <f t="shared" si="31"/>
        <v>0</v>
      </c>
      <c r="P252" s="135">
        <v>5</v>
      </c>
      <c r="Q252" s="135">
        <v>20</v>
      </c>
      <c r="R252" s="550" t="str">
        <f t="shared" si="35"/>
        <v>OK</v>
      </c>
      <c r="S252" s="135" t="s">
        <v>9394</v>
      </c>
      <c r="T252" s="222">
        <f t="shared" si="36"/>
        <v>22</v>
      </c>
      <c r="U252" s="40">
        <v>45</v>
      </c>
      <c r="V252" s="189">
        <f t="shared" si="32"/>
        <v>18</v>
      </c>
      <c r="X252" s="40" t="str">
        <f t="shared" si="37"/>
        <v>ko</v>
      </c>
      <c r="Y252" s="189">
        <f t="shared" si="33"/>
        <v>-18</v>
      </c>
      <c r="Z252" s="40">
        <f>VLOOKUP(E252,'[2]BANG THAM CHIEU'!$E$4:$Q$1080,13,0)</f>
        <v>5</v>
      </c>
      <c r="AA252" s="40">
        <f>VLOOKUP(E252,'[2]BANG THAM CHIEU'!$E$4:$R$1082,14,0)</f>
        <v>20</v>
      </c>
      <c r="AB252" s="40" t="str">
        <f>VLOOKUP(E252,'[2]BANG THAM CHIEU'!$E$4:$S$1081,15,0)</f>
        <v>6 tháng</v>
      </c>
    </row>
    <row r="253" spans="1:165" ht="15.75" customHeight="1" x14ac:dyDescent="0.25">
      <c r="A253" s="128">
        <f t="shared" si="34"/>
        <v>250</v>
      </c>
      <c r="B253" s="345" t="s">
        <v>774</v>
      </c>
      <c r="C253" s="31" t="s">
        <v>7618</v>
      </c>
      <c r="D253" s="42" t="s">
        <v>1527</v>
      </c>
      <c r="E253" s="345" t="s">
        <v>774</v>
      </c>
      <c r="F253" s="136">
        <v>5000</v>
      </c>
      <c r="G253" s="137" t="s">
        <v>968</v>
      </c>
      <c r="H253" s="37" t="s">
        <v>1082</v>
      </c>
      <c r="I253" s="37" t="s">
        <v>448</v>
      </c>
      <c r="J253" s="37">
        <f>IFERROR(VLOOKUP(E253,'IC238-Dau ky'!E:H,4,0),0)</f>
        <v>32</v>
      </c>
      <c r="K253" s="132">
        <f>SUMIFS(NHAP!$H:$H,NHAP!$D:$D,'BANG THAM CHIEU'!E253,NHAP!$K:$K,'BANG THAM CHIEU'!$D$1)</f>
        <v>0</v>
      </c>
      <c r="L253" s="132">
        <f>SUMIFS('IC21'!$H:$H,'IC21'!$G:$G,'BANG THAM CHIEU'!E253,'IC21'!$R:$R,'BANG THAM CHIEU'!$D$1)</f>
        <v>10</v>
      </c>
      <c r="M253" s="133">
        <f t="shared" si="30"/>
        <v>22</v>
      </c>
      <c r="N253" s="134">
        <f>SUMIF('IC238-Cuoi ky'!$E:$E,'BANG THAM CHIEU'!E253,'IC238-Cuoi ky'!$H:$H)</f>
        <v>32</v>
      </c>
      <c r="O253" s="133">
        <f t="shared" si="31"/>
        <v>-10</v>
      </c>
      <c r="P253" s="135">
        <v>5</v>
      </c>
      <c r="Q253" s="135">
        <v>10</v>
      </c>
      <c r="R253" s="550" t="str">
        <f t="shared" si="35"/>
        <v>OK</v>
      </c>
      <c r="S253" s="135" t="s">
        <v>9394</v>
      </c>
      <c r="T253" s="222">
        <f t="shared" si="36"/>
        <v>17</v>
      </c>
      <c r="U253" s="40">
        <v>12</v>
      </c>
      <c r="V253" s="189">
        <f t="shared" si="32"/>
        <v>-10</v>
      </c>
      <c r="X253" s="40" t="str">
        <f t="shared" si="37"/>
        <v>ok</v>
      </c>
      <c r="Y253" s="189">
        <f t="shared" si="33"/>
        <v>10</v>
      </c>
      <c r="Z253" s="40">
        <f>VLOOKUP(E253,'[2]BANG THAM CHIEU'!$E$4:$Q$1080,13,0)</f>
        <v>5</v>
      </c>
      <c r="AA253" s="40">
        <f>VLOOKUP(E253,'[2]BANG THAM CHIEU'!$E$4:$R$1082,14,0)</f>
        <v>10</v>
      </c>
      <c r="AB253" s="40" t="str">
        <f>VLOOKUP(E253,'[2]BANG THAM CHIEU'!$E$4:$S$1081,15,0)</f>
        <v>6 tháng</v>
      </c>
    </row>
    <row r="254" spans="1:165" ht="15.75" customHeight="1" x14ac:dyDescent="0.25">
      <c r="A254" s="128">
        <f t="shared" si="34"/>
        <v>251</v>
      </c>
      <c r="B254" s="345" t="s">
        <v>775</v>
      </c>
      <c r="C254" s="31" t="s">
        <v>6818</v>
      </c>
      <c r="D254" s="42" t="s">
        <v>1527</v>
      </c>
      <c r="E254" s="345" t="s">
        <v>775</v>
      </c>
      <c r="F254" s="136">
        <v>5000</v>
      </c>
      <c r="G254" s="137" t="s">
        <v>968</v>
      </c>
      <c r="H254" s="37" t="s">
        <v>1083</v>
      </c>
      <c r="I254" s="37" t="s">
        <v>448</v>
      </c>
      <c r="J254" s="37">
        <f>IFERROR(VLOOKUP(E254,'IC238-Dau ky'!E:H,4,0),0)</f>
        <v>20</v>
      </c>
      <c r="K254" s="132">
        <f>SUMIFS(NHAP!$H:$H,NHAP!$D:$D,'BANG THAM CHIEU'!E254,NHAP!$K:$K,'BANG THAM CHIEU'!$D$1)</f>
        <v>0</v>
      </c>
      <c r="L254" s="132">
        <f>SUMIFS('IC21'!$H:$H,'IC21'!$G:$G,'BANG THAM CHIEU'!E254,'IC21'!$R:$R,'BANG THAM CHIEU'!$D$1)</f>
        <v>0</v>
      </c>
      <c r="M254" s="133">
        <f t="shared" si="30"/>
        <v>20</v>
      </c>
      <c r="N254" s="134">
        <f>SUMIF('IC238-Cuoi ky'!$E:$E,'BANG THAM CHIEU'!E254,'IC238-Cuoi ky'!$H:$H)</f>
        <v>20</v>
      </c>
      <c r="O254" s="133">
        <f t="shared" si="31"/>
        <v>0</v>
      </c>
      <c r="P254" s="135">
        <v>5</v>
      </c>
      <c r="Q254" s="135">
        <v>20</v>
      </c>
      <c r="R254" s="550" t="str">
        <f t="shared" si="35"/>
        <v>OK</v>
      </c>
      <c r="S254" s="135" t="s">
        <v>9394</v>
      </c>
      <c r="T254" s="222">
        <f t="shared" si="36"/>
        <v>15</v>
      </c>
      <c r="U254" s="40">
        <v>12</v>
      </c>
      <c r="V254" s="189">
        <f t="shared" si="32"/>
        <v>-8</v>
      </c>
      <c r="X254" s="40" t="str">
        <f t="shared" si="37"/>
        <v>ok</v>
      </c>
      <c r="Y254" s="189">
        <f t="shared" si="33"/>
        <v>8</v>
      </c>
      <c r="Z254" s="40">
        <f>VLOOKUP(E254,'[2]BANG THAM CHIEU'!$E$4:$Q$1080,13,0)</f>
        <v>5</v>
      </c>
      <c r="AA254" s="40">
        <f>VLOOKUP(E254,'[2]BANG THAM CHIEU'!$E$4:$R$1082,14,0)</f>
        <v>20</v>
      </c>
      <c r="AB254" s="40" t="str">
        <f>VLOOKUP(E254,'[2]BANG THAM CHIEU'!$E$4:$S$1081,15,0)</f>
        <v>6 tháng</v>
      </c>
    </row>
    <row r="255" spans="1:165" ht="15.75" customHeight="1" x14ac:dyDescent="0.25">
      <c r="A255" s="128">
        <f t="shared" si="34"/>
        <v>252</v>
      </c>
      <c r="B255" s="345" t="s">
        <v>776</v>
      </c>
      <c r="C255" s="31" t="s">
        <v>6809</v>
      </c>
      <c r="D255" s="42" t="s">
        <v>1527</v>
      </c>
      <c r="E255" s="345" t="s">
        <v>776</v>
      </c>
      <c r="F255" s="136">
        <v>7000</v>
      </c>
      <c r="G255" s="137" t="s">
        <v>968</v>
      </c>
      <c r="H255" s="37" t="s">
        <v>1084</v>
      </c>
      <c r="I255" s="37" t="s">
        <v>448</v>
      </c>
      <c r="J255" s="37">
        <f>IFERROR(VLOOKUP(E255,'IC238-Dau ky'!E:H,4,0),0)</f>
        <v>20</v>
      </c>
      <c r="K255" s="132">
        <f>SUMIFS(NHAP!$H:$H,NHAP!$D:$D,'BANG THAM CHIEU'!E255,NHAP!$K:$K,'BANG THAM CHIEU'!$D$1)</f>
        <v>0</v>
      </c>
      <c r="L255" s="132">
        <f>SUMIFS('IC21'!$H:$H,'IC21'!$G:$G,'BANG THAM CHIEU'!E255,'IC21'!$R:$R,'BANG THAM CHIEU'!$D$1)</f>
        <v>0</v>
      </c>
      <c r="M255" s="133">
        <f t="shared" si="30"/>
        <v>20</v>
      </c>
      <c r="N255" s="134">
        <f>SUMIF('IC238-Cuoi ky'!$E:$E,'BANG THAM CHIEU'!E255,'IC238-Cuoi ky'!$H:$H)</f>
        <v>20</v>
      </c>
      <c r="O255" s="133">
        <f t="shared" si="31"/>
        <v>0</v>
      </c>
      <c r="P255" s="135">
        <v>5</v>
      </c>
      <c r="Q255" s="135">
        <v>10</v>
      </c>
      <c r="R255" s="550" t="str">
        <f t="shared" si="35"/>
        <v>OK</v>
      </c>
      <c r="S255" s="135" t="s">
        <v>9394</v>
      </c>
      <c r="T255" s="222">
        <f t="shared" si="36"/>
        <v>15</v>
      </c>
      <c r="U255" s="40">
        <v>12</v>
      </c>
      <c r="V255" s="189">
        <f t="shared" si="32"/>
        <v>-8</v>
      </c>
      <c r="X255" s="40" t="str">
        <f t="shared" si="37"/>
        <v>ok</v>
      </c>
      <c r="Y255" s="189">
        <f t="shared" si="33"/>
        <v>8</v>
      </c>
      <c r="Z255" s="40">
        <f>VLOOKUP(E255,'[2]BANG THAM CHIEU'!$E$4:$Q$1080,13,0)</f>
        <v>5</v>
      </c>
      <c r="AA255" s="40">
        <f>VLOOKUP(E255,'[2]BANG THAM CHIEU'!$E$4:$R$1082,14,0)</f>
        <v>10</v>
      </c>
      <c r="AB255" s="40" t="str">
        <f>VLOOKUP(E255,'[2]BANG THAM CHIEU'!$E$4:$S$1081,15,0)</f>
        <v>6 tháng</v>
      </c>
    </row>
    <row r="256" spans="1:165" ht="15.75" customHeight="1" x14ac:dyDescent="0.25">
      <c r="A256" s="128">
        <f t="shared" si="34"/>
        <v>253</v>
      </c>
      <c r="B256" s="345" t="s">
        <v>777</v>
      </c>
      <c r="C256" s="31" t="s">
        <v>6819</v>
      </c>
      <c r="D256" s="42" t="s">
        <v>1527</v>
      </c>
      <c r="E256" s="345" t="s">
        <v>777</v>
      </c>
      <c r="F256" s="136">
        <v>7000</v>
      </c>
      <c r="G256" s="137" t="s">
        <v>968</v>
      </c>
      <c r="H256" s="37" t="s">
        <v>1085</v>
      </c>
      <c r="I256" s="37" t="s">
        <v>448</v>
      </c>
      <c r="J256" s="37">
        <f>IFERROR(VLOOKUP(E256,'IC238-Dau ky'!E:H,4,0),0)</f>
        <v>24</v>
      </c>
      <c r="K256" s="132">
        <f>SUMIFS(NHAP!$H:$H,NHAP!$D:$D,'BANG THAM CHIEU'!E256,NHAP!$K:$K,'BANG THAM CHIEU'!$D$1)</f>
        <v>0</v>
      </c>
      <c r="L256" s="132">
        <f>SUMIFS('IC21'!$H:$H,'IC21'!$G:$G,'BANG THAM CHIEU'!E256,'IC21'!$R:$R,'BANG THAM CHIEU'!$D$1)</f>
        <v>0</v>
      </c>
      <c r="M256" s="133">
        <f t="shared" si="30"/>
        <v>24</v>
      </c>
      <c r="N256" s="134">
        <f>SUMIF('IC238-Cuoi ky'!$E:$E,'BANG THAM CHIEU'!E256,'IC238-Cuoi ky'!$H:$H)</f>
        <v>24</v>
      </c>
      <c r="O256" s="133">
        <f t="shared" si="31"/>
        <v>0</v>
      </c>
      <c r="P256" s="135">
        <v>5</v>
      </c>
      <c r="Q256" s="135">
        <v>20</v>
      </c>
      <c r="R256" s="550" t="str">
        <f t="shared" si="35"/>
        <v>OK</v>
      </c>
      <c r="S256" s="135" t="s">
        <v>9394</v>
      </c>
      <c r="T256" s="222">
        <f t="shared" si="36"/>
        <v>19</v>
      </c>
      <c r="U256" s="40">
        <v>11</v>
      </c>
      <c r="V256" s="189">
        <f t="shared" si="32"/>
        <v>-13</v>
      </c>
      <c r="X256" s="40" t="str">
        <f t="shared" si="37"/>
        <v>ok</v>
      </c>
      <c r="Y256" s="189">
        <f t="shared" si="33"/>
        <v>13</v>
      </c>
      <c r="Z256" s="40">
        <f>VLOOKUP(E256,'[2]BANG THAM CHIEU'!$E$4:$Q$1080,13,0)</f>
        <v>5</v>
      </c>
      <c r="AA256" s="40">
        <f>VLOOKUP(E256,'[2]BANG THAM CHIEU'!$E$4:$R$1082,14,0)</f>
        <v>20</v>
      </c>
      <c r="AB256" s="40" t="str">
        <f>VLOOKUP(E256,'[2]BANG THAM CHIEU'!$E$4:$S$1081,15,0)</f>
        <v>6 tháng</v>
      </c>
    </row>
    <row r="257" spans="1:29" ht="15.75" customHeight="1" x14ac:dyDescent="0.25">
      <c r="A257" s="128">
        <f t="shared" si="34"/>
        <v>254</v>
      </c>
      <c r="B257" s="345" t="s">
        <v>778</v>
      </c>
      <c r="C257" s="31" t="s">
        <v>6820</v>
      </c>
      <c r="D257" s="42" t="s">
        <v>1527</v>
      </c>
      <c r="E257" s="345" t="s">
        <v>778</v>
      </c>
      <c r="F257" s="136">
        <v>8000</v>
      </c>
      <c r="G257" s="137" t="s">
        <v>968</v>
      </c>
      <c r="H257" s="37" t="s">
        <v>1086</v>
      </c>
      <c r="I257" s="37" t="s">
        <v>448</v>
      </c>
      <c r="J257" s="37">
        <f>IFERROR(VLOOKUP(E257,'IC238-Dau ky'!E:H,4,0),0)</f>
        <v>9</v>
      </c>
      <c r="K257" s="132">
        <f>SUMIFS(NHAP!$H:$H,NHAP!$D:$D,'BANG THAM CHIEU'!E257,NHAP!$K:$K,'BANG THAM CHIEU'!$D$1)</f>
        <v>0</v>
      </c>
      <c r="L257" s="132">
        <f>SUMIFS('IC21'!$H:$H,'IC21'!$G:$G,'BANG THAM CHIEU'!E257,'IC21'!$R:$R,'BANG THAM CHIEU'!$D$1)</f>
        <v>0</v>
      </c>
      <c r="M257" s="133">
        <f t="shared" si="30"/>
        <v>9</v>
      </c>
      <c r="N257" s="134">
        <f>SUMIF('IC238-Cuoi ky'!$E:$E,'BANG THAM CHIEU'!E257,'IC238-Cuoi ky'!$H:$H)</f>
        <v>9</v>
      </c>
      <c r="O257" s="133">
        <f t="shared" si="31"/>
        <v>0</v>
      </c>
      <c r="P257" s="135">
        <v>5</v>
      </c>
      <c r="Q257" s="135">
        <v>20</v>
      </c>
      <c r="R257" s="550" t="str">
        <f t="shared" si="35"/>
        <v>OK</v>
      </c>
      <c r="S257" s="135" t="s">
        <v>9394</v>
      </c>
      <c r="T257" s="222">
        <f t="shared" si="36"/>
        <v>4</v>
      </c>
      <c r="U257" s="40">
        <v>11</v>
      </c>
      <c r="V257" s="189">
        <f t="shared" si="32"/>
        <v>2</v>
      </c>
      <c r="X257" s="40" t="str">
        <f t="shared" si="37"/>
        <v>ok</v>
      </c>
      <c r="Y257" s="189">
        <f t="shared" si="33"/>
        <v>-2</v>
      </c>
      <c r="Z257" s="40">
        <f>VLOOKUP(E257,'[2]BANG THAM CHIEU'!$E$4:$Q$1080,13,0)</f>
        <v>5</v>
      </c>
      <c r="AA257" s="40">
        <f>VLOOKUP(E257,'[2]BANG THAM CHIEU'!$E$4:$R$1082,14,0)</f>
        <v>20</v>
      </c>
      <c r="AB257" s="40" t="str">
        <f>VLOOKUP(E257,'[2]BANG THAM CHIEU'!$E$4:$S$1081,15,0)</f>
        <v>6 tháng</v>
      </c>
    </row>
    <row r="258" spans="1:29" ht="15.75" customHeight="1" x14ac:dyDescent="0.25">
      <c r="A258" s="128">
        <f t="shared" si="34"/>
        <v>255</v>
      </c>
      <c r="B258" s="345" t="s">
        <v>779</v>
      </c>
      <c r="C258" s="31" t="s">
        <v>6810</v>
      </c>
      <c r="D258" s="42" t="s">
        <v>1527</v>
      </c>
      <c r="E258" s="345" t="s">
        <v>779</v>
      </c>
      <c r="F258" s="136">
        <v>15000</v>
      </c>
      <c r="G258" s="137" t="s">
        <v>968</v>
      </c>
      <c r="H258" s="37" t="s">
        <v>1087</v>
      </c>
      <c r="I258" s="37" t="s">
        <v>448</v>
      </c>
      <c r="J258" s="37">
        <f>IFERROR(VLOOKUP(E258,'IC238-Dau ky'!E:H,4,0),0)</f>
        <v>26</v>
      </c>
      <c r="K258" s="132">
        <f>SUMIFS(NHAP!$H:$H,NHAP!$D:$D,'BANG THAM CHIEU'!E258,NHAP!$K:$K,'BANG THAM CHIEU'!$D$1)</f>
        <v>0</v>
      </c>
      <c r="L258" s="132">
        <f>SUMIFS('IC21'!$H:$H,'IC21'!$G:$G,'BANG THAM CHIEU'!E258,'IC21'!$R:$R,'BANG THAM CHIEU'!$D$1)</f>
        <v>0</v>
      </c>
      <c r="M258" s="133">
        <f t="shared" si="30"/>
        <v>26</v>
      </c>
      <c r="N258" s="134">
        <f>SUMIF('IC238-Cuoi ky'!$E:$E,'BANG THAM CHIEU'!E258,'IC238-Cuoi ky'!$H:$H)</f>
        <v>26</v>
      </c>
      <c r="O258" s="133">
        <f t="shared" si="31"/>
        <v>0</v>
      </c>
      <c r="P258" s="135">
        <v>5</v>
      </c>
      <c r="Q258" s="135">
        <v>10</v>
      </c>
      <c r="R258" s="550" t="str">
        <f t="shared" si="35"/>
        <v>OK</v>
      </c>
      <c r="S258" s="135" t="s">
        <v>9394</v>
      </c>
      <c r="T258" s="222">
        <f t="shared" si="36"/>
        <v>21</v>
      </c>
      <c r="U258" s="40">
        <v>26</v>
      </c>
      <c r="V258" s="189">
        <f t="shared" si="32"/>
        <v>0</v>
      </c>
      <c r="X258" s="40" t="str">
        <f t="shared" si="37"/>
        <v>ko</v>
      </c>
      <c r="Y258" s="189">
        <f t="shared" si="33"/>
        <v>0</v>
      </c>
      <c r="Z258" s="40">
        <f>VLOOKUP(E258,'[2]BANG THAM CHIEU'!$E$4:$Q$1080,13,0)</f>
        <v>5</v>
      </c>
      <c r="AA258" s="40">
        <f>VLOOKUP(E258,'[2]BANG THAM CHIEU'!$E$4:$R$1082,14,0)</f>
        <v>10</v>
      </c>
      <c r="AB258" s="40" t="str">
        <f>VLOOKUP(E258,'[2]BANG THAM CHIEU'!$E$4:$S$1081,15,0)</f>
        <v>6 tháng</v>
      </c>
    </row>
    <row r="259" spans="1:29" ht="53.25" customHeight="1" x14ac:dyDescent="0.25">
      <c r="A259" s="128">
        <f t="shared" si="34"/>
        <v>256</v>
      </c>
      <c r="B259" s="345" t="s">
        <v>780</v>
      </c>
      <c r="C259" s="171" t="s">
        <v>9237</v>
      </c>
      <c r="D259" s="42" t="s">
        <v>1548</v>
      </c>
      <c r="E259" s="345" t="s">
        <v>780</v>
      </c>
      <c r="F259" s="136">
        <v>130000</v>
      </c>
      <c r="G259" s="137" t="s">
        <v>303</v>
      </c>
      <c r="H259" s="37" t="s">
        <v>1088</v>
      </c>
      <c r="I259" s="37" t="s">
        <v>448</v>
      </c>
      <c r="J259" s="37">
        <f>IFERROR(VLOOKUP(E259,'IC238-Dau ky'!E:H,4,0),0)</f>
        <v>4</v>
      </c>
      <c r="K259" s="132">
        <f>SUMIFS(NHAP!$H:$H,NHAP!$D:$D,'BANG THAM CHIEU'!E259,NHAP!$K:$K,'BANG THAM CHIEU'!$D$1)</f>
        <v>0</v>
      </c>
      <c r="L259" s="132">
        <f>SUMIFS('IC21'!$H:$H,'IC21'!$G:$G,'BANG THAM CHIEU'!E259,'IC21'!$R:$R,'BANG THAM CHIEU'!$D$1)</f>
        <v>4</v>
      </c>
      <c r="M259" s="133">
        <f t="shared" si="30"/>
        <v>0</v>
      </c>
      <c r="N259" s="134">
        <f>SUMIF('IC238-Cuoi ky'!$E:$E,'BANG THAM CHIEU'!E259,'IC238-Cuoi ky'!$H:$H)</f>
        <v>4</v>
      </c>
      <c r="O259" s="133">
        <f t="shared" si="31"/>
        <v>-4</v>
      </c>
      <c r="P259" s="135">
        <v>5</v>
      </c>
      <c r="Q259" s="135">
        <v>10</v>
      </c>
      <c r="R259" s="550" t="str">
        <f t="shared" si="35"/>
        <v>ALERT</v>
      </c>
      <c r="S259" s="135" t="s">
        <v>9394</v>
      </c>
      <c r="T259" s="222">
        <f t="shared" si="36"/>
        <v>-5</v>
      </c>
      <c r="U259" s="40">
        <v>5</v>
      </c>
      <c r="V259" s="189">
        <f t="shared" si="32"/>
        <v>5</v>
      </c>
      <c r="X259" s="40" t="str">
        <f t="shared" si="37"/>
        <v>ok</v>
      </c>
      <c r="Y259" s="189">
        <f t="shared" si="33"/>
        <v>-5</v>
      </c>
      <c r="Z259" s="40">
        <f>VLOOKUP(E259,'[2]BANG THAM CHIEU'!$E$4:$Q$1080,13,0)</f>
        <v>5</v>
      </c>
      <c r="AA259" s="40">
        <f>VLOOKUP(E259,'[2]BANG THAM CHIEU'!$E$4:$R$1082,14,0)</f>
        <v>10</v>
      </c>
      <c r="AB259" s="40" t="str">
        <f>VLOOKUP(E259,'[2]BANG THAM CHIEU'!$E$4:$S$1081,15,0)</f>
        <v>6 tháng</v>
      </c>
    </row>
    <row r="260" spans="1:29" ht="15.75" customHeight="1" x14ac:dyDescent="0.25">
      <c r="A260" s="128">
        <f t="shared" si="34"/>
        <v>257</v>
      </c>
      <c r="B260" s="342" t="s">
        <v>232</v>
      </c>
      <c r="C260" s="31" t="s">
        <v>7296</v>
      </c>
      <c r="D260" s="37" t="s">
        <v>1547</v>
      </c>
      <c r="E260" s="342" t="s">
        <v>232</v>
      </c>
      <c r="F260" s="139">
        <v>400000</v>
      </c>
      <c r="G260" s="137" t="s">
        <v>303</v>
      </c>
      <c r="H260" s="37" t="s">
        <v>420</v>
      </c>
      <c r="I260" s="37" t="s">
        <v>2970</v>
      </c>
      <c r="J260" s="37">
        <f>IFERROR(VLOOKUP(E260,'IC238-Dau ky'!E:H,4,0),0)</f>
        <v>4</v>
      </c>
      <c r="K260" s="132">
        <f>SUMIFS(NHAP!$H:$H,NHAP!$D:$D,'BANG THAM CHIEU'!E260,NHAP!$K:$K,'BANG THAM CHIEU'!$D$1)</f>
        <v>0</v>
      </c>
      <c r="L260" s="132">
        <f>SUMIFS('IC21'!$H:$H,'IC21'!$G:$G,'BANG THAM CHIEU'!E260,'IC21'!$R:$R,'BANG THAM CHIEU'!$D$1)</f>
        <v>0</v>
      </c>
      <c r="M260" s="133">
        <f t="shared" ref="M260:M323" si="38">J260+K260-L260</f>
        <v>4</v>
      </c>
      <c r="N260" s="134">
        <f>SUMIF('IC238-Cuoi ky'!$E:$E,'BANG THAM CHIEU'!E260,'IC238-Cuoi ky'!$H:$H)</f>
        <v>4</v>
      </c>
      <c r="O260" s="133">
        <f t="shared" ref="O260:O323" si="39">M260-N260</f>
        <v>0</v>
      </c>
      <c r="P260" s="135">
        <v>2</v>
      </c>
      <c r="Q260" s="135">
        <v>5</v>
      </c>
      <c r="R260" s="550" t="str">
        <f t="shared" si="35"/>
        <v>OK</v>
      </c>
      <c r="S260" s="135" t="s">
        <v>9398</v>
      </c>
      <c r="T260" s="222">
        <f t="shared" si="36"/>
        <v>2</v>
      </c>
      <c r="U260" s="40">
        <v>8</v>
      </c>
      <c r="V260" s="189">
        <f t="shared" ref="V260:V323" si="40">U260-M260</f>
        <v>4</v>
      </c>
      <c r="X260" s="40" t="str">
        <f t="shared" si="37"/>
        <v>ok</v>
      </c>
      <c r="Y260" s="189">
        <f t="shared" ref="Y260:Y323" si="41">M260-U260</f>
        <v>-4</v>
      </c>
      <c r="Z260" s="40">
        <f>VLOOKUP(E260,'[2]BANG THAM CHIEU'!$E$4:$Q$1080,13,0)</f>
        <v>2</v>
      </c>
      <c r="AA260" s="40">
        <f>VLOOKUP(E260,'[2]BANG THAM CHIEU'!$E$4:$R$1082,14,0)</f>
        <v>4</v>
      </c>
      <c r="AB260" s="40" t="str">
        <f>VLOOKUP(E260,'[2]BANG THAM CHIEU'!$E$4:$S$1081,15,0)</f>
        <v>3 tháng</v>
      </c>
      <c r="AC260" s="328"/>
    </row>
    <row r="261" spans="1:29" ht="15.75" customHeight="1" x14ac:dyDescent="0.25">
      <c r="A261" s="128">
        <f t="shared" ref="A261:A324" si="42">IF(C261="","",A260+1)</f>
        <v>258</v>
      </c>
      <c r="B261" s="345" t="s">
        <v>782</v>
      </c>
      <c r="C261" s="31" t="s">
        <v>6980</v>
      </c>
      <c r="D261" s="42" t="s">
        <v>1517</v>
      </c>
      <c r="E261" s="345" t="s">
        <v>782</v>
      </c>
      <c r="F261" s="136">
        <v>35000</v>
      </c>
      <c r="G261" s="137" t="s">
        <v>968</v>
      </c>
      <c r="H261" s="37" t="s">
        <v>1090</v>
      </c>
      <c r="I261" s="37" t="s">
        <v>448</v>
      </c>
      <c r="J261" s="37">
        <f>IFERROR(VLOOKUP(E261,'IC238-Dau ky'!E:H,4,0),0)</f>
        <v>0</v>
      </c>
      <c r="K261" s="132">
        <f>SUMIFS(NHAP!$H:$H,NHAP!$D:$D,'BANG THAM CHIEU'!E261,NHAP!$K:$K,'BANG THAM CHIEU'!$D$1)</f>
        <v>0</v>
      </c>
      <c r="L261" s="132">
        <f>SUMIFS('IC21'!$H:$H,'IC21'!$G:$G,'BANG THAM CHIEU'!E261,'IC21'!$R:$R,'BANG THAM CHIEU'!$D$1)</f>
        <v>0</v>
      </c>
      <c r="M261" s="133">
        <f t="shared" si="38"/>
        <v>0</v>
      </c>
      <c r="N261" s="134">
        <f>SUMIF('IC238-Cuoi ky'!$E:$E,'BANG THAM CHIEU'!E261,'IC238-Cuoi ky'!$H:$H)</f>
        <v>0</v>
      </c>
      <c r="O261" s="133">
        <f t="shared" si="39"/>
        <v>0</v>
      </c>
      <c r="P261" s="135">
        <v>0</v>
      </c>
      <c r="Q261" s="135">
        <v>0</v>
      </c>
      <c r="R261" s="550" t="str">
        <f t="shared" ref="R261:R324" si="43">IF(M261&lt;P261,"ALERT","OK")</f>
        <v>OK</v>
      </c>
      <c r="S261" s="135">
        <v>0</v>
      </c>
      <c r="T261" s="222">
        <f t="shared" ref="T261:T324" si="44">M261-P261</f>
        <v>0</v>
      </c>
      <c r="U261" s="40">
        <v>0</v>
      </c>
      <c r="V261" s="189">
        <f t="shared" si="40"/>
        <v>0</v>
      </c>
      <c r="X261" s="40" t="str">
        <f t="shared" ref="X261:X324" si="45">IF(L262=O262,"ok","ko")</f>
        <v>ok</v>
      </c>
      <c r="Y261" s="189">
        <f t="shared" si="41"/>
        <v>0</v>
      </c>
      <c r="Z261" s="40">
        <f>VLOOKUP(E261,'[2]BANG THAM CHIEU'!$E$4:$Q$1080,13,0)</f>
        <v>0</v>
      </c>
      <c r="AA261" s="40">
        <f>VLOOKUP(E261,'[2]BANG THAM CHIEU'!$E$4:$R$1082,14,0)</f>
        <v>0</v>
      </c>
      <c r="AB261" s="40">
        <f>VLOOKUP(E261,'[2]BANG THAM CHIEU'!$E$4:$S$1081,15,0)</f>
        <v>0</v>
      </c>
    </row>
    <row r="262" spans="1:29" ht="15.75" customHeight="1" x14ac:dyDescent="0.25">
      <c r="A262" s="128">
        <f t="shared" si="42"/>
        <v>259</v>
      </c>
      <c r="B262" s="345" t="s">
        <v>783</v>
      </c>
      <c r="C262" s="31" t="s">
        <v>7353</v>
      </c>
      <c r="D262" s="42" t="s">
        <v>1527</v>
      </c>
      <c r="E262" s="345" t="s">
        <v>783</v>
      </c>
      <c r="F262" s="136">
        <v>70000</v>
      </c>
      <c r="G262" s="137" t="s">
        <v>968</v>
      </c>
      <c r="H262" s="37" t="s">
        <v>1091</v>
      </c>
      <c r="I262" s="37" t="s">
        <v>448</v>
      </c>
      <c r="J262" s="37">
        <f>IFERROR(VLOOKUP(E262,'IC238-Dau ky'!E:H,4,0),0)</f>
        <v>11</v>
      </c>
      <c r="K262" s="132">
        <f>SUMIFS(NHAP!$H:$H,NHAP!$D:$D,'BANG THAM CHIEU'!E262,NHAP!$K:$K,'BANG THAM CHIEU'!$D$1)</f>
        <v>0</v>
      </c>
      <c r="L262" s="132">
        <f>SUMIFS('IC21'!$H:$H,'IC21'!$G:$G,'BANG THAM CHIEU'!E262,'IC21'!$R:$R,'BANG THAM CHIEU'!$D$1)</f>
        <v>0</v>
      </c>
      <c r="M262" s="133">
        <f t="shared" si="38"/>
        <v>11</v>
      </c>
      <c r="N262" s="134">
        <f>SUMIF('IC238-Cuoi ky'!$E:$E,'BANG THAM CHIEU'!E262,'IC238-Cuoi ky'!$H:$H)</f>
        <v>11</v>
      </c>
      <c r="O262" s="133">
        <f t="shared" si="39"/>
        <v>0</v>
      </c>
      <c r="P262" s="135">
        <v>5</v>
      </c>
      <c r="Q262" s="135">
        <v>20</v>
      </c>
      <c r="R262" s="550" t="str">
        <f t="shared" si="43"/>
        <v>OK</v>
      </c>
      <c r="S262" s="135" t="s">
        <v>9394</v>
      </c>
      <c r="T262" s="222">
        <f t="shared" si="44"/>
        <v>6</v>
      </c>
      <c r="U262" s="40">
        <v>31</v>
      </c>
      <c r="V262" s="189">
        <f t="shared" si="40"/>
        <v>20</v>
      </c>
      <c r="X262" s="40" t="str">
        <f t="shared" si="45"/>
        <v>ok</v>
      </c>
      <c r="Y262" s="189">
        <f t="shared" si="41"/>
        <v>-20</v>
      </c>
      <c r="Z262" s="40">
        <f>VLOOKUP(E262,'[2]BANG THAM CHIEU'!$E$4:$Q$1080,13,0)</f>
        <v>5</v>
      </c>
      <c r="AA262" s="40">
        <f>VLOOKUP(E262,'[2]BANG THAM CHIEU'!$E$4:$R$1082,14,0)</f>
        <v>20</v>
      </c>
      <c r="AB262" s="40" t="str">
        <f>VLOOKUP(E262,'[2]BANG THAM CHIEU'!$E$4:$S$1081,15,0)</f>
        <v>6 tháng</v>
      </c>
    </row>
    <row r="263" spans="1:29" ht="15.75" customHeight="1" x14ac:dyDescent="0.25">
      <c r="A263" s="128">
        <f t="shared" si="42"/>
        <v>260</v>
      </c>
      <c r="B263" s="345" t="s">
        <v>784</v>
      </c>
      <c r="C263" s="151" t="s">
        <v>7664</v>
      </c>
      <c r="D263" s="42" t="s">
        <v>1535</v>
      </c>
      <c r="E263" s="345" t="s">
        <v>784</v>
      </c>
      <c r="F263" s="136">
        <v>176000</v>
      </c>
      <c r="G263" s="137" t="s">
        <v>968</v>
      </c>
      <c r="H263" s="37" t="s">
        <v>1092</v>
      </c>
      <c r="I263" s="37" t="s">
        <v>447</v>
      </c>
      <c r="J263" s="37">
        <f>IFERROR(VLOOKUP(E263,'IC238-Dau ky'!E:H,4,0),0)</f>
        <v>11</v>
      </c>
      <c r="K263" s="132">
        <f>SUMIFS(NHAP!$H:$H,NHAP!$D:$D,'BANG THAM CHIEU'!E263,NHAP!$K:$K,'BANG THAM CHIEU'!$D$1)</f>
        <v>0</v>
      </c>
      <c r="L263" s="132">
        <f>SUMIFS('IC21'!$H:$H,'IC21'!$G:$G,'BANG THAM CHIEU'!E263,'IC21'!$R:$R,'BANG THAM CHIEU'!$D$1)</f>
        <v>0</v>
      </c>
      <c r="M263" s="133">
        <f t="shared" si="38"/>
        <v>11</v>
      </c>
      <c r="N263" s="134">
        <f>SUMIF('IC238-Cuoi ky'!$E:$E,'BANG THAM CHIEU'!E263,'IC238-Cuoi ky'!$H:$H)</f>
        <v>11</v>
      </c>
      <c r="O263" s="133">
        <f t="shared" si="39"/>
        <v>0</v>
      </c>
      <c r="P263" s="135">
        <v>5</v>
      </c>
      <c r="Q263" s="135">
        <v>10</v>
      </c>
      <c r="R263" s="550" t="str">
        <f t="shared" si="43"/>
        <v>OK</v>
      </c>
      <c r="S263" s="135" t="s">
        <v>9394</v>
      </c>
      <c r="T263" s="222">
        <f t="shared" si="44"/>
        <v>6</v>
      </c>
      <c r="U263" s="41">
        <v>15</v>
      </c>
      <c r="V263" s="189">
        <f t="shared" si="40"/>
        <v>4</v>
      </c>
      <c r="X263" s="40" t="str">
        <f t="shared" si="45"/>
        <v>ok</v>
      </c>
      <c r="Y263" s="189">
        <f t="shared" si="41"/>
        <v>-4</v>
      </c>
      <c r="Z263" s="40">
        <f>VLOOKUP(E263,'[2]BANG THAM CHIEU'!$E$4:$Q$1080,13,0)</f>
        <v>5</v>
      </c>
      <c r="AA263" s="40">
        <f>VLOOKUP(E263,'[2]BANG THAM CHIEU'!$E$4:$R$1082,14,0)</f>
        <v>10</v>
      </c>
      <c r="AB263" s="40" t="str">
        <f>VLOOKUP(E263,'[2]BANG THAM CHIEU'!$E$4:$S$1081,15,0)</f>
        <v>6 tháng</v>
      </c>
    </row>
    <row r="264" spans="1:29" ht="15.75" customHeight="1" x14ac:dyDescent="0.25">
      <c r="A264" s="128">
        <f t="shared" si="42"/>
        <v>261</v>
      </c>
      <c r="B264" s="345" t="s">
        <v>785</v>
      </c>
      <c r="C264" s="31" t="s">
        <v>569</v>
      </c>
      <c r="D264" s="42" t="s">
        <v>1535</v>
      </c>
      <c r="E264" s="345" t="s">
        <v>785</v>
      </c>
      <c r="F264" s="136"/>
      <c r="G264" s="137" t="s">
        <v>968</v>
      </c>
      <c r="H264" s="37" t="s">
        <v>1093</v>
      </c>
      <c r="I264" s="37" t="s">
        <v>448</v>
      </c>
      <c r="J264" s="37">
        <f>IFERROR(VLOOKUP(E264,'IC238-Dau ky'!E:H,4,0),0)</f>
        <v>0</v>
      </c>
      <c r="K264" s="132">
        <f>SUMIFS(NHAP!$H:$H,NHAP!$D:$D,'BANG THAM CHIEU'!E264,NHAP!$K:$K,'BANG THAM CHIEU'!$D$1)</f>
        <v>0</v>
      </c>
      <c r="L264" s="132">
        <f>SUMIFS('IC21'!$H:$H,'IC21'!$G:$G,'BANG THAM CHIEU'!E264,'IC21'!$R:$R,'BANG THAM CHIEU'!$D$1)</f>
        <v>0</v>
      </c>
      <c r="M264" s="133">
        <f t="shared" si="38"/>
        <v>0</v>
      </c>
      <c r="N264" s="134">
        <f>SUMIF('IC238-Cuoi ky'!$E:$E,'BANG THAM CHIEU'!E264,'IC238-Cuoi ky'!$H:$H)</f>
        <v>0</v>
      </c>
      <c r="O264" s="133">
        <f t="shared" si="39"/>
        <v>0</v>
      </c>
      <c r="P264" s="135">
        <v>5</v>
      </c>
      <c r="Q264" s="135">
        <v>10</v>
      </c>
      <c r="R264" s="550" t="str">
        <f t="shared" si="43"/>
        <v>ALERT</v>
      </c>
      <c r="S264" s="135" t="s">
        <v>9395</v>
      </c>
      <c r="T264" s="222">
        <f t="shared" si="44"/>
        <v>-5</v>
      </c>
      <c r="U264" s="40">
        <v>0</v>
      </c>
      <c r="V264" s="189">
        <f t="shared" si="40"/>
        <v>0</v>
      </c>
      <c r="X264" s="40" t="str">
        <f t="shared" si="45"/>
        <v>ok</v>
      </c>
      <c r="Y264" s="189">
        <f t="shared" si="41"/>
        <v>0</v>
      </c>
      <c r="Z264" s="40">
        <f>VLOOKUP(E264,'[2]BANG THAM CHIEU'!$E$4:$Q$1080,13,0)</f>
        <v>5</v>
      </c>
      <c r="AA264" s="40">
        <f>VLOOKUP(E264,'[2]BANG THAM CHIEU'!$E$4:$R$1082,14,0)</f>
        <v>10</v>
      </c>
      <c r="AB264" s="40" t="str">
        <f>VLOOKUP(E264,'[2]BANG THAM CHIEU'!$E$4:$S$1081,15,0)</f>
        <v>1 năm</v>
      </c>
    </row>
    <row r="265" spans="1:29" ht="15.75" customHeight="1" x14ac:dyDescent="0.25">
      <c r="A265" s="128">
        <f t="shared" si="42"/>
        <v>262</v>
      </c>
      <c r="B265" s="345" t="s">
        <v>786</v>
      </c>
      <c r="C265" s="31" t="s">
        <v>570</v>
      </c>
      <c r="D265" s="42" t="s">
        <v>1563</v>
      </c>
      <c r="E265" s="345" t="s">
        <v>786</v>
      </c>
      <c r="F265" s="136">
        <v>71000</v>
      </c>
      <c r="G265" s="137" t="s">
        <v>968</v>
      </c>
      <c r="H265" s="37" t="s">
        <v>1094</v>
      </c>
      <c r="I265" s="37" t="s">
        <v>448</v>
      </c>
      <c r="J265" s="37">
        <f>IFERROR(VLOOKUP(E265,'IC238-Dau ky'!E:H,4,0),0)</f>
        <v>35</v>
      </c>
      <c r="K265" s="132">
        <f>SUMIFS(NHAP!$H:$H,NHAP!$D:$D,'BANG THAM CHIEU'!E265,NHAP!$K:$K,'BANG THAM CHIEU'!$D$1)</f>
        <v>0</v>
      </c>
      <c r="L265" s="132">
        <f>SUMIFS('IC21'!$H:$H,'IC21'!$G:$G,'BANG THAM CHIEU'!E265,'IC21'!$R:$R,'BANG THAM CHIEU'!$D$1)</f>
        <v>0</v>
      </c>
      <c r="M265" s="133">
        <f t="shared" si="38"/>
        <v>35</v>
      </c>
      <c r="N265" s="134">
        <f>SUMIF('IC238-Cuoi ky'!$E:$E,'BANG THAM CHIEU'!E265,'IC238-Cuoi ky'!$H:$H)</f>
        <v>35</v>
      </c>
      <c r="O265" s="133">
        <f t="shared" si="39"/>
        <v>0</v>
      </c>
      <c r="P265" s="135">
        <v>5</v>
      </c>
      <c r="Q265" s="135">
        <v>10</v>
      </c>
      <c r="R265" s="550" t="str">
        <f t="shared" si="43"/>
        <v>OK</v>
      </c>
      <c r="S265" s="135" t="s">
        <v>9395</v>
      </c>
      <c r="T265" s="222">
        <f t="shared" si="44"/>
        <v>30</v>
      </c>
      <c r="U265" s="40">
        <v>0</v>
      </c>
      <c r="V265" s="189">
        <f t="shared" si="40"/>
        <v>-35</v>
      </c>
      <c r="X265" s="40" t="str">
        <f t="shared" si="45"/>
        <v>ok</v>
      </c>
      <c r="Y265" s="189">
        <f t="shared" si="41"/>
        <v>35</v>
      </c>
      <c r="Z265" s="40">
        <f>VLOOKUP(E265,'[2]BANG THAM CHIEU'!$E$4:$Q$1080,13,0)</f>
        <v>5</v>
      </c>
      <c r="AA265" s="40">
        <f>VLOOKUP(E265,'[2]BANG THAM CHIEU'!$E$4:$R$1082,14,0)</f>
        <v>10</v>
      </c>
      <c r="AB265" s="40" t="str">
        <f>VLOOKUP(E265,'[2]BANG THAM CHIEU'!$E$4:$S$1081,15,0)</f>
        <v>1 năm</v>
      </c>
    </row>
    <row r="266" spans="1:29" ht="15.75" customHeight="1" x14ac:dyDescent="0.25">
      <c r="A266" s="128">
        <f t="shared" si="42"/>
        <v>263</v>
      </c>
      <c r="B266" s="345" t="s">
        <v>787</v>
      </c>
      <c r="C266" s="31" t="s">
        <v>8824</v>
      </c>
      <c r="D266" s="42" t="s">
        <v>1535</v>
      </c>
      <c r="E266" s="345" t="s">
        <v>787</v>
      </c>
      <c r="F266" s="136">
        <v>63050</v>
      </c>
      <c r="G266" s="137" t="s">
        <v>968</v>
      </c>
      <c r="H266" s="37" t="s">
        <v>1095</v>
      </c>
      <c r="I266" s="37" t="s">
        <v>448</v>
      </c>
      <c r="J266" s="37">
        <f>IFERROR(VLOOKUP(E266,'IC238-Dau ky'!E:H,4,0),0)</f>
        <v>0</v>
      </c>
      <c r="K266" s="132">
        <f>SUMIFS(NHAP!$H:$H,NHAP!$D:$D,'BANG THAM CHIEU'!E266,NHAP!$K:$K,'BANG THAM CHIEU'!$D$1)</f>
        <v>0</v>
      </c>
      <c r="L266" s="132">
        <f>SUMIFS('IC21'!$H:$H,'IC21'!$G:$G,'BANG THAM CHIEU'!E266,'IC21'!$R:$R,'BANG THAM CHIEU'!$D$1)</f>
        <v>0</v>
      </c>
      <c r="M266" s="133">
        <f t="shared" si="38"/>
        <v>0</v>
      </c>
      <c r="N266" s="134">
        <f>SUMIF('IC238-Cuoi ky'!$E:$E,'BANG THAM CHIEU'!E266,'IC238-Cuoi ky'!$H:$H)</f>
        <v>0</v>
      </c>
      <c r="O266" s="133">
        <f t="shared" si="39"/>
        <v>0</v>
      </c>
      <c r="P266" s="135">
        <v>5</v>
      </c>
      <c r="Q266" s="135">
        <v>10</v>
      </c>
      <c r="R266" s="550" t="str">
        <f t="shared" si="43"/>
        <v>ALERT</v>
      </c>
      <c r="S266" s="135" t="s">
        <v>9394</v>
      </c>
      <c r="T266" s="222">
        <f t="shared" si="44"/>
        <v>-5</v>
      </c>
      <c r="U266" s="40">
        <v>18</v>
      </c>
      <c r="V266" s="189">
        <f t="shared" si="40"/>
        <v>18</v>
      </c>
      <c r="X266" s="40" t="str">
        <f t="shared" si="45"/>
        <v>ok</v>
      </c>
      <c r="Y266" s="189">
        <f t="shared" si="41"/>
        <v>-18</v>
      </c>
      <c r="Z266" s="40">
        <f>VLOOKUP(E266,'[2]BANG THAM CHIEU'!$E$4:$Q$1080,13,0)</f>
        <v>5</v>
      </c>
      <c r="AA266" s="40">
        <f>VLOOKUP(E266,'[2]BANG THAM CHIEU'!$E$4:$R$1082,14,0)</f>
        <v>10</v>
      </c>
      <c r="AB266" s="40" t="str">
        <f>VLOOKUP(E266,'[2]BANG THAM CHIEU'!$E$4:$S$1081,15,0)</f>
        <v>6 tháng</v>
      </c>
    </row>
    <row r="267" spans="1:29" ht="15.75" customHeight="1" x14ac:dyDescent="0.25">
      <c r="A267" s="128">
        <f t="shared" si="42"/>
        <v>264</v>
      </c>
      <c r="B267" s="345" t="s">
        <v>788</v>
      </c>
      <c r="C267" s="31" t="s">
        <v>7476</v>
      </c>
      <c r="D267" s="42" t="s">
        <v>1518</v>
      </c>
      <c r="E267" s="345" t="s">
        <v>788</v>
      </c>
      <c r="F267" s="136">
        <v>350000</v>
      </c>
      <c r="G267" s="137" t="s">
        <v>968</v>
      </c>
      <c r="H267" s="37" t="s">
        <v>1096</v>
      </c>
      <c r="I267" s="37" t="s">
        <v>448</v>
      </c>
      <c r="J267" s="37">
        <f>IFERROR(VLOOKUP(E267,'IC238-Dau ky'!E:H,4,0),0)</f>
        <v>10</v>
      </c>
      <c r="K267" s="132">
        <f>SUMIFS(NHAP!$H:$H,NHAP!$D:$D,'BANG THAM CHIEU'!E267,NHAP!$K:$K,'BANG THAM CHIEU'!$D$1)</f>
        <v>0</v>
      </c>
      <c r="L267" s="132">
        <f>SUMIFS('IC21'!$H:$H,'IC21'!$G:$G,'BANG THAM CHIEU'!E267,'IC21'!$R:$R,'BANG THAM CHIEU'!$D$1)</f>
        <v>0</v>
      </c>
      <c r="M267" s="133">
        <f t="shared" si="38"/>
        <v>10</v>
      </c>
      <c r="N267" s="134">
        <f>SUMIF('IC238-Cuoi ky'!$E:$E,'BANG THAM CHIEU'!E267,'IC238-Cuoi ky'!$H:$H)</f>
        <v>10</v>
      </c>
      <c r="O267" s="133">
        <f t="shared" si="39"/>
        <v>0</v>
      </c>
      <c r="P267" s="135">
        <v>5</v>
      </c>
      <c r="Q267" s="135">
        <v>10</v>
      </c>
      <c r="R267" s="550" t="str">
        <f t="shared" si="43"/>
        <v>OK</v>
      </c>
      <c r="S267" s="135" t="s">
        <v>9394</v>
      </c>
      <c r="T267" s="222">
        <f t="shared" si="44"/>
        <v>5</v>
      </c>
      <c r="U267" s="40">
        <v>8</v>
      </c>
      <c r="V267" s="189">
        <f t="shared" si="40"/>
        <v>-2</v>
      </c>
      <c r="X267" s="40" t="str">
        <f t="shared" si="45"/>
        <v>ok</v>
      </c>
      <c r="Y267" s="189">
        <f t="shared" si="41"/>
        <v>2</v>
      </c>
      <c r="Z267" s="40">
        <f>VLOOKUP(E267,'[2]BANG THAM CHIEU'!$E$4:$Q$1080,13,0)</f>
        <v>5</v>
      </c>
      <c r="AA267" s="40">
        <f>VLOOKUP(E267,'[2]BANG THAM CHIEU'!$E$4:$R$1082,14,0)</f>
        <v>10</v>
      </c>
      <c r="AB267" s="40" t="str">
        <f>VLOOKUP(E267,'[2]BANG THAM CHIEU'!$E$4:$S$1081,15,0)</f>
        <v>6 tháng</v>
      </c>
    </row>
    <row r="268" spans="1:29" ht="15.75" customHeight="1" x14ac:dyDescent="0.25">
      <c r="A268" s="128">
        <f t="shared" si="42"/>
        <v>265</v>
      </c>
      <c r="B268" s="347" t="s">
        <v>789</v>
      </c>
      <c r="C268" s="31" t="s">
        <v>6606</v>
      </c>
      <c r="D268" s="37" t="s">
        <v>1586</v>
      </c>
      <c r="E268" s="347" t="s">
        <v>789</v>
      </c>
      <c r="F268" s="136">
        <v>22000</v>
      </c>
      <c r="G268" s="137" t="s">
        <v>969</v>
      </c>
      <c r="H268" s="37" t="s">
        <v>1097</v>
      </c>
      <c r="I268" s="37" t="s">
        <v>448</v>
      </c>
      <c r="J268" s="37">
        <f>IFERROR(VLOOKUP(E268,'IC238-Dau ky'!E:H,4,0),0)</f>
        <v>21</v>
      </c>
      <c r="K268" s="132">
        <f>SUMIFS(NHAP!$H:$H,NHAP!$D:$D,'BANG THAM CHIEU'!E268,NHAP!$K:$K,'BANG THAM CHIEU'!$D$1)</f>
        <v>0</v>
      </c>
      <c r="L268" s="132">
        <f>SUMIFS('IC21'!$H:$H,'IC21'!$G:$G,'BANG THAM CHIEU'!E268,'IC21'!$R:$R,'BANG THAM CHIEU'!$D$1)</f>
        <v>0</v>
      </c>
      <c r="M268" s="133">
        <f t="shared" si="38"/>
        <v>21</v>
      </c>
      <c r="N268" s="134">
        <f>SUMIF('IC238-Cuoi ky'!$E:$E,'BANG THAM CHIEU'!E268,'IC238-Cuoi ky'!$H:$H)</f>
        <v>21</v>
      </c>
      <c r="O268" s="133">
        <f t="shared" si="39"/>
        <v>0</v>
      </c>
      <c r="P268" s="135">
        <v>20</v>
      </c>
      <c r="Q268" s="135">
        <v>40</v>
      </c>
      <c r="R268" s="550" t="str">
        <f t="shared" si="43"/>
        <v>OK</v>
      </c>
      <c r="S268" s="135" t="s">
        <v>9398</v>
      </c>
      <c r="T268" s="222">
        <f t="shared" si="44"/>
        <v>1</v>
      </c>
      <c r="U268" s="40">
        <v>40</v>
      </c>
      <c r="V268" s="189">
        <f t="shared" si="40"/>
        <v>19</v>
      </c>
      <c r="X268" s="40" t="str">
        <f t="shared" si="45"/>
        <v>ok</v>
      </c>
      <c r="Y268" s="189">
        <f t="shared" si="41"/>
        <v>-19</v>
      </c>
      <c r="Z268" s="40">
        <f>VLOOKUP(E268,'[2]BANG THAM CHIEU'!$E$4:$Q$1080,13,0)</f>
        <v>20</v>
      </c>
      <c r="AA268" s="40">
        <f>VLOOKUP(E268,'[2]BANG THAM CHIEU'!$E$4:$R$1082,14,0)</f>
        <v>40</v>
      </c>
      <c r="AB268" s="40" t="str">
        <f>VLOOKUP(E268,'[2]BANG THAM CHIEU'!$E$4:$S$1081,15,0)</f>
        <v>3 tháng</v>
      </c>
      <c r="AC268" s="40" t="s">
        <v>9889</v>
      </c>
    </row>
    <row r="269" spans="1:29" ht="15.75" customHeight="1" x14ac:dyDescent="0.25">
      <c r="A269" s="128">
        <f t="shared" si="42"/>
        <v>266</v>
      </c>
      <c r="B269" s="347" t="s">
        <v>790</v>
      </c>
      <c r="C269" s="31" t="s">
        <v>7232</v>
      </c>
      <c r="D269" s="42" t="s">
        <v>1586</v>
      </c>
      <c r="E269" s="347" t="s">
        <v>790</v>
      </c>
      <c r="F269" s="136">
        <v>22000</v>
      </c>
      <c r="G269" s="137" t="s">
        <v>969</v>
      </c>
      <c r="H269" s="37" t="s">
        <v>1098</v>
      </c>
      <c r="I269" s="37" t="s">
        <v>455</v>
      </c>
      <c r="J269" s="37">
        <f>IFERROR(VLOOKUP(E269,'IC238-Dau ky'!E:H,4,0),0)</f>
        <v>33</v>
      </c>
      <c r="K269" s="132">
        <f>SUMIFS(NHAP!$H:$H,NHAP!$D:$D,'BANG THAM CHIEU'!E269,NHAP!$K:$K,'BANG THAM CHIEU'!$D$1)</f>
        <v>0</v>
      </c>
      <c r="L269" s="132">
        <f>SUMIFS('IC21'!$H:$H,'IC21'!$G:$G,'BANG THAM CHIEU'!E269,'IC21'!$R:$R,'BANG THAM CHIEU'!$D$1)</f>
        <v>0</v>
      </c>
      <c r="M269" s="133">
        <f t="shared" si="38"/>
        <v>33</v>
      </c>
      <c r="N269" s="134">
        <f>SUMIF('IC238-Cuoi ky'!$E:$E,'BANG THAM CHIEU'!E269,'IC238-Cuoi ky'!$H:$H)</f>
        <v>33</v>
      </c>
      <c r="O269" s="133">
        <f t="shared" si="39"/>
        <v>0</v>
      </c>
      <c r="P269" s="135">
        <v>20</v>
      </c>
      <c r="Q269" s="135">
        <v>40</v>
      </c>
      <c r="R269" s="550" t="str">
        <f t="shared" si="43"/>
        <v>OK</v>
      </c>
      <c r="S269" s="135" t="s">
        <v>9398</v>
      </c>
      <c r="T269" s="222">
        <f t="shared" si="44"/>
        <v>13</v>
      </c>
      <c r="U269" s="40">
        <v>33</v>
      </c>
      <c r="V269" s="189">
        <f t="shared" si="40"/>
        <v>0</v>
      </c>
      <c r="X269" s="40" t="str">
        <f t="shared" si="45"/>
        <v>ok</v>
      </c>
      <c r="Y269" s="189">
        <f t="shared" si="41"/>
        <v>0</v>
      </c>
      <c r="Z269" s="40">
        <f>VLOOKUP(E269,'[2]BANG THAM CHIEU'!$E$4:$Q$1080,13,0)</f>
        <v>20</v>
      </c>
      <c r="AA269" s="40">
        <f>VLOOKUP(E269,'[2]BANG THAM CHIEU'!$E$4:$R$1082,14,0)</f>
        <v>40</v>
      </c>
      <c r="AB269" s="40" t="str">
        <f>VLOOKUP(E269,'[2]BANG THAM CHIEU'!$E$4:$S$1081,15,0)</f>
        <v>3 tháng</v>
      </c>
      <c r="AC269" s="40" t="s">
        <v>9889</v>
      </c>
    </row>
    <row r="270" spans="1:29" ht="15.75" customHeight="1" x14ac:dyDescent="0.25">
      <c r="A270" s="128">
        <f t="shared" si="42"/>
        <v>267</v>
      </c>
      <c r="B270" s="345" t="s">
        <v>791</v>
      </c>
      <c r="C270" s="11" t="s">
        <v>1620</v>
      </c>
      <c r="D270" s="42" t="s">
        <v>1517</v>
      </c>
      <c r="E270" s="345" t="s">
        <v>791</v>
      </c>
      <c r="F270" s="136">
        <v>100000</v>
      </c>
      <c r="G270" s="137" t="s">
        <v>968</v>
      </c>
      <c r="H270" s="37" t="s">
        <v>1099</v>
      </c>
      <c r="I270" s="37" t="s">
        <v>448</v>
      </c>
      <c r="J270" s="37">
        <f>IFERROR(VLOOKUP(E270,'IC238-Dau ky'!E:H,4,0),0)</f>
        <v>0</v>
      </c>
      <c r="K270" s="132">
        <f>SUMIFS(NHAP!$H:$H,NHAP!$D:$D,'BANG THAM CHIEU'!E270,NHAP!$K:$K,'BANG THAM CHIEU'!$D$1)</f>
        <v>0</v>
      </c>
      <c r="L270" s="132">
        <f>SUMIFS('IC21'!$H:$H,'IC21'!$G:$G,'BANG THAM CHIEU'!E270,'IC21'!$R:$R,'BANG THAM CHIEU'!$D$1)</f>
        <v>0</v>
      </c>
      <c r="M270" s="133">
        <f t="shared" si="38"/>
        <v>0</v>
      </c>
      <c r="N270" s="134">
        <f>SUMIF('IC238-Cuoi ky'!$E:$E,'BANG THAM CHIEU'!E270,'IC238-Cuoi ky'!$H:$H)</f>
        <v>0</v>
      </c>
      <c r="O270" s="133">
        <f t="shared" si="39"/>
        <v>0</v>
      </c>
      <c r="P270" s="135">
        <v>2</v>
      </c>
      <c r="Q270" s="135">
        <v>4</v>
      </c>
      <c r="R270" s="550" t="str">
        <f t="shared" si="43"/>
        <v>ALERT</v>
      </c>
      <c r="S270" s="135" t="s">
        <v>9395</v>
      </c>
      <c r="T270" s="222">
        <f t="shared" si="44"/>
        <v>-2</v>
      </c>
      <c r="U270" s="40">
        <v>1</v>
      </c>
      <c r="V270" s="189">
        <f t="shared" si="40"/>
        <v>1</v>
      </c>
      <c r="X270" s="40" t="str">
        <f t="shared" si="45"/>
        <v>ok</v>
      </c>
      <c r="Y270" s="189">
        <f t="shared" si="41"/>
        <v>-1</v>
      </c>
      <c r="Z270" s="40">
        <f>VLOOKUP(E270,'[2]BANG THAM CHIEU'!$E$4:$Q$1080,13,0)</f>
        <v>2</v>
      </c>
      <c r="AA270" s="40">
        <f>VLOOKUP(E270,'[2]BANG THAM CHIEU'!$E$4:$R$1082,14,0)</f>
        <v>4</v>
      </c>
      <c r="AB270" s="40" t="str">
        <f>VLOOKUP(E270,'[2]BANG THAM CHIEU'!$E$4:$S$1081,15,0)</f>
        <v>1 năm</v>
      </c>
    </row>
    <row r="271" spans="1:29" ht="15.75" customHeight="1" x14ac:dyDescent="0.25">
      <c r="A271" s="128">
        <f t="shared" si="42"/>
        <v>268</v>
      </c>
      <c r="B271" s="345" t="s">
        <v>792</v>
      </c>
      <c r="C271" s="31" t="s">
        <v>7231</v>
      </c>
      <c r="D271" s="42" t="s">
        <v>1527</v>
      </c>
      <c r="E271" s="345" t="s">
        <v>792</v>
      </c>
      <c r="F271" s="136">
        <v>110000</v>
      </c>
      <c r="G271" s="137" t="s">
        <v>968</v>
      </c>
      <c r="H271" s="37" t="s">
        <v>1100</v>
      </c>
      <c r="I271" s="37" t="s">
        <v>448</v>
      </c>
      <c r="J271" s="37">
        <f>IFERROR(VLOOKUP(E271,'IC238-Dau ky'!E:H,4,0),0)</f>
        <v>50</v>
      </c>
      <c r="K271" s="132">
        <f>SUMIFS(NHAP!$H:$H,NHAP!$D:$D,'BANG THAM CHIEU'!E271,NHAP!$K:$K,'BANG THAM CHIEU'!$D$1)</f>
        <v>0</v>
      </c>
      <c r="L271" s="132">
        <f>SUMIFS('IC21'!$H:$H,'IC21'!$G:$G,'BANG THAM CHIEU'!E271,'IC21'!$R:$R,'BANG THAM CHIEU'!$D$1)</f>
        <v>0</v>
      </c>
      <c r="M271" s="133">
        <f t="shared" si="38"/>
        <v>50</v>
      </c>
      <c r="N271" s="134">
        <f>SUMIF('IC238-Cuoi ky'!$E:$E,'BANG THAM CHIEU'!E271,'IC238-Cuoi ky'!$H:$H)</f>
        <v>50</v>
      </c>
      <c r="O271" s="133">
        <f t="shared" si="39"/>
        <v>0</v>
      </c>
      <c r="P271" s="135">
        <v>10</v>
      </c>
      <c r="Q271" s="135">
        <v>20</v>
      </c>
      <c r="R271" s="550" t="str">
        <f t="shared" si="43"/>
        <v>OK</v>
      </c>
      <c r="S271" s="135" t="s">
        <v>9395</v>
      </c>
      <c r="T271" s="222">
        <f t="shared" si="44"/>
        <v>40</v>
      </c>
      <c r="U271" s="40">
        <v>50</v>
      </c>
      <c r="V271" s="189">
        <f t="shared" si="40"/>
        <v>0</v>
      </c>
      <c r="X271" s="40" t="str">
        <f t="shared" si="45"/>
        <v>ok</v>
      </c>
      <c r="Y271" s="189">
        <f t="shared" si="41"/>
        <v>0</v>
      </c>
      <c r="Z271" s="40">
        <f>VLOOKUP(E271,'[2]BANG THAM CHIEU'!$E$4:$Q$1080,13,0)</f>
        <v>10</v>
      </c>
      <c r="AA271" s="40">
        <f>VLOOKUP(E271,'[2]BANG THAM CHIEU'!$E$4:$R$1082,14,0)</f>
        <v>20</v>
      </c>
      <c r="AB271" s="40" t="str">
        <f>VLOOKUP(E271,'[2]BANG THAM CHIEU'!$E$4:$S$1081,15,0)</f>
        <v>1 năm</v>
      </c>
    </row>
    <row r="272" spans="1:29" ht="15.75" customHeight="1" x14ac:dyDescent="0.25">
      <c r="A272" s="128">
        <f t="shared" si="42"/>
        <v>269</v>
      </c>
      <c r="B272" s="345" t="s">
        <v>793</v>
      </c>
      <c r="C272" s="31" t="s">
        <v>1366</v>
      </c>
      <c r="D272" s="42" t="s">
        <v>1527</v>
      </c>
      <c r="E272" s="345" t="s">
        <v>793</v>
      </c>
      <c r="F272" s="136">
        <v>30000</v>
      </c>
      <c r="G272" s="137" t="s">
        <v>968</v>
      </c>
      <c r="H272" s="37" t="s">
        <v>1101</v>
      </c>
      <c r="I272" s="37" t="s">
        <v>448</v>
      </c>
      <c r="J272" s="37">
        <f>IFERROR(VLOOKUP(E272,'IC238-Dau ky'!E:H,4,0),0)</f>
        <v>11</v>
      </c>
      <c r="K272" s="132">
        <f>SUMIFS(NHAP!$H:$H,NHAP!$D:$D,'BANG THAM CHIEU'!E272,NHAP!$K:$K,'BANG THAM CHIEU'!$D$1)</f>
        <v>0</v>
      </c>
      <c r="L272" s="132">
        <f>SUMIFS('IC21'!$H:$H,'IC21'!$G:$G,'BANG THAM CHIEU'!E272,'IC21'!$R:$R,'BANG THAM CHIEU'!$D$1)</f>
        <v>0</v>
      </c>
      <c r="M272" s="133">
        <f t="shared" si="38"/>
        <v>11</v>
      </c>
      <c r="N272" s="134">
        <f>SUMIF('IC238-Cuoi ky'!$E:$E,'BANG THAM CHIEU'!E272,'IC238-Cuoi ky'!$H:$H)</f>
        <v>11</v>
      </c>
      <c r="O272" s="133">
        <f t="shared" si="39"/>
        <v>0</v>
      </c>
      <c r="P272" s="135">
        <v>0</v>
      </c>
      <c r="Q272" s="135">
        <v>0</v>
      </c>
      <c r="R272" s="550" t="str">
        <f t="shared" si="43"/>
        <v>OK</v>
      </c>
      <c r="S272" s="135">
        <v>0</v>
      </c>
      <c r="T272" s="222">
        <f t="shared" si="44"/>
        <v>11</v>
      </c>
      <c r="U272" s="40">
        <v>14</v>
      </c>
      <c r="V272" s="189">
        <f t="shared" si="40"/>
        <v>3</v>
      </c>
      <c r="X272" s="40" t="str">
        <f t="shared" si="45"/>
        <v>ok</v>
      </c>
      <c r="Y272" s="189">
        <f t="shared" si="41"/>
        <v>-3</v>
      </c>
      <c r="Z272" s="40">
        <f>VLOOKUP(E272,'[2]BANG THAM CHIEU'!$E$4:$Q$1080,13,0)</f>
        <v>0</v>
      </c>
      <c r="AA272" s="40">
        <f>VLOOKUP(E272,'[2]BANG THAM CHIEU'!$E$4:$R$1082,14,0)</f>
        <v>0</v>
      </c>
      <c r="AB272" s="40">
        <f>VLOOKUP(E272,'[2]BANG THAM CHIEU'!$E$4:$S$1081,15,0)</f>
        <v>0</v>
      </c>
    </row>
    <row r="273" spans="1:29" ht="15.75" customHeight="1" x14ac:dyDescent="0.25">
      <c r="A273" s="128">
        <f t="shared" si="42"/>
        <v>270</v>
      </c>
      <c r="B273" s="347" t="s">
        <v>794</v>
      </c>
      <c r="C273" s="171" t="s">
        <v>6953</v>
      </c>
      <c r="D273" s="42" t="s">
        <v>1535</v>
      </c>
      <c r="E273" s="347" t="s">
        <v>794</v>
      </c>
      <c r="F273" s="136">
        <v>220000</v>
      </c>
      <c r="G273" s="137" t="s">
        <v>304</v>
      </c>
      <c r="H273" s="37" t="s">
        <v>1102</v>
      </c>
      <c r="I273" s="37" t="s">
        <v>448</v>
      </c>
      <c r="J273" s="37">
        <f>IFERROR(VLOOKUP(E273,'IC238-Dau ky'!E:H,4,0),0)</f>
        <v>7</v>
      </c>
      <c r="K273" s="132">
        <f>SUMIFS(NHAP!$H:$H,NHAP!$D:$D,'BANG THAM CHIEU'!E273,NHAP!$K:$K,'BANG THAM CHIEU'!$D$1)</f>
        <v>0</v>
      </c>
      <c r="L273" s="132">
        <f>SUMIFS('IC21'!$H:$H,'IC21'!$G:$G,'BANG THAM CHIEU'!E273,'IC21'!$R:$R,'BANG THAM CHIEU'!$D$1)</f>
        <v>0</v>
      </c>
      <c r="M273" s="133">
        <f t="shared" si="38"/>
        <v>7</v>
      </c>
      <c r="N273" s="134">
        <f>SUMIF('IC238-Cuoi ky'!$E:$E,'BANG THAM CHIEU'!E273,'IC238-Cuoi ky'!$H:$H)</f>
        <v>7</v>
      </c>
      <c r="O273" s="133">
        <f t="shared" si="39"/>
        <v>0</v>
      </c>
      <c r="P273" s="135">
        <v>5</v>
      </c>
      <c r="Q273" s="135">
        <v>10</v>
      </c>
      <c r="R273" s="550" t="str">
        <f t="shared" si="43"/>
        <v>OK</v>
      </c>
      <c r="S273" s="135" t="s">
        <v>9395</v>
      </c>
      <c r="T273" s="222">
        <f t="shared" si="44"/>
        <v>2</v>
      </c>
      <c r="U273" s="40">
        <v>7</v>
      </c>
      <c r="V273" s="189">
        <f t="shared" si="40"/>
        <v>0</v>
      </c>
      <c r="X273" s="40" t="str">
        <f t="shared" si="45"/>
        <v>ok</v>
      </c>
      <c r="Y273" s="189">
        <f t="shared" si="41"/>
        <v>0</v>
      </c>
      <c r="Z273" s="40">
        <f>VLOOKUP(E273,'[2]BANG THAM CHIEU'!$E$4:$Q$1080,13,0)</f>
        <v>5</v>
      </c>
      <c r="AA273" s="40">
        <f>VLOOKUP(E273,'[2]BANG THAM CHIEU'!$E$4:$R$1082,14,0)</f>
        <v>10</v>
      </c>
      <c r="AB273" s="40" t="str">
        <f>VLOOKUP(E273,'[2]BANG THAM CHIEU'!$E$4:$S$1081,15,0)</f>
        <v>1 năm</v>
      </c>
    </row>
    <row r="274" spans="1:29" ht="15.75" customHeight="1" x14ac:dyDescent="0.25">
      <c r="A274" s="128">
        <f t="shared" si="42"/>
        <v>271</v>
      </c>
      <c r="B274" s="345" t="s">
        <v>795</v>
      </c>
      <c r="C274" s="31" t="s">
        <v>8996</v>
      </c>
      <c r="D274" s="42" t="s">
        <v>1518</v>
      </c>
      <c r="E274" s="345" t="s">
        <v>795</v>
      </c>
      <c r="F274" s="136">
        <v>145000</v>
      </c>
      <c r="G274" s="137" t="s">
        <v>968</v>
      </c>
      <c r="H274" s="37" t="s">
        <v>1103</v>
      </c>
      <c r="I274" s="37" t="s">
        <v>448</v>
      </c>
      <c r="J274" s="37">
        <f>IFERROR(VLOOKUP(E274,'IC238-Dau ky'!E:H,4,0),0)</f>
        <v>0</v>
      </c>
      <c r="K274" s="132">
        <f>SUMIFS(NHAP!$H:$H,NHAP!$D:$D,'BANG THAM CHIEU'!E274,NHAP!$K:$K,'BANG THAM CHIEU'!$D$1)</f>
        <v>0</v>
      </c>
      <c r="L274" s="132">
        <f>SUMIFS('IC21'!$H:$H,'IC21'!$G:$G,'BANG THAM CHIEU'!E274,'IC21'!$R:$R,'BANG THAM CHIEU'!$D$1)</f>
        <v>0</v>
      </c>
      <c r="M274" s="133">
        <f t="shared" si="38"/>
        <v>0</v>
      </c>
      <c r="N274" s="134">
        <f>SUMIF('IC238-Cuoi ky'!$E:$E,'BANG THAM CHIEU'!E274,'IC238-Cuoi ky'!$H:$H)</f>
        <v>0</v>
      </c>
      <c r="O274" s="133">
        <f t="shared" si="39"/>
        <v>0</v>
      </c>
      <c r="P274" s="135">
        <v>5</v>
      </c>
      <c r="Q274" s="135">
        <v>10</v>
      </c>
      <c r="R274" s="550" t="str">
        <f t="shared" si="43"/>
        <v>ALERT</v>
      </c>
      <c r="S274" s="135" t="s">
        <v>9394</v>
      </c>
      <c r="T274" s="222">
        <f t="shared" si="44"/>
        <v>-5</v>
      </c>
      <c r="U274" s="40">
        <v>10</v>
      </c>
      <c r="V274" s="189">
        <f t="shared" si="40"/>
        <v>10</v>
      </c>
      <c r="X274" s="40" t="str">
        <f t="shared" si="45"/>
        <v>ok</v>
      </c>
      <c r="Y274" s="189">
        <f t="shared" si="41"/>
        <v>-10</v>
      </c>
      <c r="Z274" s="40">
        <f>VLOOKUP(E274,'[2]BANG THAM CHIEU'!$E$4:$Q$1080,13,0)</f>
        <v>5</v>
      </c>
      <c r="AA274" s="40">
        <f>VLOOKUP(E274,'[2]BANG THAM CHIEU'!$E$4:$R$1082,14,0)</f>
        <v>10</v>
      </c>
      <c r="AB274" s="40" t="str">
        <f>VLOOKUP(E274,'[2]BANG THAM CHIEU'!$E$4:$S$1081,15,0)</f>
        <v>6 tháng</v>
      </c>
    </row>
    <row r="275" spans="1:29" ht="15.75" customHeight="1" x14ac:dyDescent="0.25">
      <c r="A275" s="128">
        <f t="shared" si="42"/>
        <v>272</v>
      </c>
      <c r="B275" s="345" t="s">
        <v>796</v>
      </c>
      <c r="C275" s="31" t="s">
        <v>9885</v>
      </c>
      <c r="D275" s="42" t="s">
        <v>1517</v>
      </c>
      <c r="E275" s="345" t="s">
        <v>796</v>
      </c>
      <c r="F275" s="136">
        <v>110000</v>
      </c>
      <c r="G275" s="137" t="s">
        <v>968</v>
      </c>
      <c r="H275" s="37" t="s">
        <v>1104</v>
      </c>
      <c r="I275" s="37" t="s">
        <v>448</v>
      </c>
      <c r="J275" s="37">
        <f>IFERROR(VLOOKUP(E275,'IC238-Dau ky'!E:H,4,0),0)</f>
        <v>0</v>
      </c>
      <c r="K275" s="132">
        <f>SUMIFS(NHAP!$H:$H,NHAP!$D:$D,'BANG THAM CHIEU'!E275,NHAP!$K:$K,'BANG THAM CHIEU'!$D$1)</f>
        <v>0</v>
      </c>
      <c r="L275" s="132">
        <f>SUMIFS('IC21'!$H:$H,'IC21'!$G:$G,'BANG THAM CHIEU'!E275,'IC21'!$R:$R,'BANG THAM CHIEU'!$D$1)</f>
        <v>0</v>
      </c>
      <c r="M275" s="133">
        <f t="shared" si="38"/>
        <v>0</v>
      </c>
      <c r="N275" s="134">
        <f>SUMIF('IC238-Cuoi ky'!$E:$E,'BANG THAM CHIEU'!E275,'IC238-Cuoi ky'!$H:$H)</f>
        <v>0</v>
      </c>
      <c r="O275" s="133">
        <f t="shared" si="39"/>
        <v>0</v>
      </c>
      <c r="P275" s="135">
        <v>0</v>
      </c>
      <c r="Q275" s="135">
        <v>0</v>
      </c>
      <c r="R275" s="550" t="str">
        <f t="shared" si="43"/>
        <v>OK</v>
      </c>
      <c r="S275" s="135">
        <v>0</v>
      </c>
      <c r="T275" s="222">
        <f t="shared" si="44"/>
        <v>0</v>
      </c>
      <c r="U275" s="40">
        <v>0</v>
      </c>
      <c r="V275" s="189">
        <f t="shared" si="40"/>
        <v>0</v>
      </c>
      <c r="X275" s="40" t="str">
        <f t="shared" si="45"/>
        <v>ok</v>
      </c>
      <c r="Y275" s="189">
        <f t="shared" si="41"/>
        <v>0</v>
      </c>
      <c r="Z275" s="40">
        <f>VLOOKUP(E275,'[2]BANG THAM CHIEU'!$E$4:$Q$1080,13,0)</f>
        <v>0</v>
      </c>
      <c r="AA275" s="40">
        <f>VLOOKUP(E275,'[2]BANG THAM CHIEU'!$E$4:$R$1082,14,0)</f>
        <v>0</v>
      </c>
      <c r="AB275" s="40">
        <f>VLOOKUP(E275,'[2]BANG THAM CHIEU'!$E$4:$S$1081,15,0)</f>
        <v>0</v>
      </c>
    </row>
    <row r="276" spans="1:29" ht="15.75" customHeight="1" x14ac:dyDescent="0.25">
      <c r="A276" s="128">
        <f t="shared" si="42"/>
        <v>273</v>
      </c>
      <c r="B276" s="347" t="s">
        <v>797</v>
      </c>
      <c r="C276" s="11" t="s">
        <v>4585</v>
      </c>
      <c r="D276" s="42" t="s">
        <v>1589</v>
      </c>
      <c r="E276" s="347" t="s">
        <v>797</v>
      </c>
      <c r="F276" s="136">
        <v>80000</v>
      </c>
      <c r="G276" s="137" t="s">
        <v>304</v>
      </c>
      <c r="H276" s="37" t="s">
        <v>1105</v>
      </c>
      <c r="I276" s="37" t="s">
        <v>453</v>
      </c>
      <c r="J276" s="37">
        <f>IFERROR(VLOOKUP(E276,'IC238-Dau ky'!E:H,4,0),0)</f>
        <v>30</v>
      </c>
      <c r="K276" s="132">
        <f>SUMIFS(NHAP!$H:$H,NHAP!$D:$D,'BANG THAM CHIEU'!E276,NHAP!$K:$K,'BANG THAM CHIEU'!$D$1)</f>
        <v>0</v>
      </c>
      <c r="L276" s="132">
        <f>SUMIFS('IC21'!$H:$H,'IC21'!$G:$G,'BANG THAM CHIEU'!E276,'IC21'!$R:$R,'BANG THAM CHIEU'!$D$1)</f>
        <v>0</v>
      </c>
      <c r="M276" s="133">
        <f t="shared" si="38"/>
        <v>30</v>
      </c>
      <c r="N276" s="134">
        <f>SUMIF('IC238-Cuoi ky'!$E:$E,'BANG THAM CHIEU'!E276,'IC238-Cuoi ky'!$H:$H)</f>
        <v>30</v>
      </c>
      <c r="O276" s="133">
        <f t="shared" si="39"/>
        <v>0</v>
      </c>
      <c r="P276" s="135">
        <v>10</v>
      </c>
      <c r="Q276" s="135">
        <v>20</v>
      </c>
      <c r="R276" s="550" t="str">
        <f t="shared" si="43"/>
        <v>OK</v>
      </c>
      <c r="S276" s="135" t="s">
        <v>9394</v>
      </c>
      <c r="T276" s="222">
        <f t="shared" si="44"/>
        <v>20</v>
      </c>
      <c r="U276" s="40">
        <v>85</v>
      </c>
      <c r="V276" s="189">
        <f t="shared" si="40"/>
        <v>55</v>
      </c>
      <c r="X276" s="40" t="str">
        <f t="shared" si="45"/>
        <v>ok</v>
      </c>
      <c r="Y276" s="189">
        <f t="shared" si="41"/>
        <v>-55</v>
      </c>
      <c r="Z276" s="40">
        <f>VLOOKUP(E276,'[2]BANG THAM CHIEU'!$E$4:$Q$1080,13,0)</f>
        <v>10</v>
      </c>
      <c r="AA276" s="40">
        <f>VLOOKUP(E276,'[2]BANG THAM CHIEU'!$E$4:$R$1082,14,0)</f>
        <v>20</v>
      </c>
      <c r="AB276" s="40" t="str">
        <f>VLOOKUP(E276,'[2]BANG THAM CHIEU'!$E$4:$S$1081,15,0)</f>
        <v>6 tháng</v>
      </c>
    </row>
    <row r="277" spans="1:29" ht="15.75" customHeight="1" x14ac:dyDescent="0.25">
      <c r="A277" s="128">
        <f t="shared" si="42"/>
        <v>274</v>
      </c>
      <c r="B277" s="345" t="s">
        <v>798</v>
      </c>
      <c r="C277" s="31" t="s">
        <v>580</v>
      </c>
      <c r="D277" s="42" t="s">
        <v>1517</v>
      </c>
      <c r="E277" s="345" t="s">
        <v>798</v>
      </c>
      <c r="F277" s="136">
        <v>40000</v>
      </c>
      <c r="G277" s="137" t="s">
        <v>968</v>
      </c>
      <c r="H277" s="37" t="s">
        <v>1106</v>
      </c>
      <c r="I277" s="37" t="s">
        <v>448</v>
      </c>
      <c r="J277" s="37">
        <f>IFERROR(VLOOKUP(E277,'IC238-Dau ky'!E:H,4,0),0)</f>
        <v>7</v>
      </c>
      <c r="K277" s="132">
        <f>SUMIFS(NHAP!$H:$H,NHAP!$D:$D,'BANG THAM CHIEU'!E277,NHAP!$K:$K,'BANG THAM CHIEU'!$D$1)</f>
        <v>0</v>
      </c>
      <c r="L277" s="132">
        <f>SUMIFS('IC21'!$H:$H,'IC21'!$G:$G,'BANG THAM CHIEU'!E277,'IC21'!$R:$R,'BANG THAM CHIEU'!$D$1)</f>
        <v>0</v>
      </c>
      <c r="M277" s="133">
        <f t="shared" si="38"/>
        <v>7</v>
      </c>
      <c r="N277" s="134">
        <f>SUMIF('IC238-Cuoi ky'!$E:$E,'BANG THAM CHIEU'!E277,'IC238-Cuoi ky'!$H:$H)</f>
        <v>7</v>
      </c>
      <c r="O277" s="133">
        <f t="shared" si="39"/>
        <v>0</v>
      </c>
      <c r="P277" s="135">
        <v>5</v>
      </c>
      <c r="Q277" s="135">
        <v>10</v>
      </c>
      <c r="R277" s="550" t="str">
        <f t="shared" si="43"/>
        <v>OK</v>
      </c>
      <c r="S277" s="135" t="s">
        <v>9395</v>
      </c>
      <c r="T277" s="222">
        <f t="shared" si="44"/>
        <v>2</v>
      </c>
      <c r="U277" s="40">
        <v>8</v>
      </c>
      <c r="V277" s="189">
        <f t="shared" si="40"/>
        <v>1</v>
      </c>
      <c r="X277" s="40" t="str">
        <f t="shared" si="45"/>
        <v>ok</v>
      </c>
      <c r="Y277" s="189">
        <f t="shared" si="41"/>
        <v>-1</v>
      </c>
      <c r="Z277" s="40">
        <f>VLOOKUP(E277,'[2]BANG THAM CHIEU'!$E$4:$Q$1080,13,0)</f>
        <v>5</v>
      </c>
      <c r="AA277" s="40">
        <f>VLOOKUP(E277,'[2]BANG THAM CHIEU'!$E$4:$R$1082,14,0)</f>
        <v>10</v>
      </c>
      <c r="AB277" s="40" t="str">
        <f>VLOOKUP(E277,'[2]BANG THAM CHIEU'!$E$4:$S$1081,15,0)</f>
        <v>1 năm</v>
      </c>
    </row>
    <row r="278" spans="1:29" ht="15.75" customHeight="1" x14ac:dyDescent="0.25">
      <c r="A278" s="128">
        <f t="shared" si="42"/>
        <v>275</v>
      </c>
      <c r="B278" s="345" t="s">
        <v>799</v>
      </c>
      <c r="C278" s="31" t="s">
        <v>581</v>
      </c>
      <c r="D278" s="42" t="s">
        <v>1517</v>
      </c>
      <c r="E278" s="345" t="s">
        <v>799</v>
      </c>
      <c r="F278" s="136">
        <v>35000</v>
      </c>
      <c r="G278" s="137" t="s">
        <v>968</v>
      </c>
      <c r="H278" s="37" t="s">
        <v>1107</v>
      </c>
      <c r="I278" s="37" t="s">
        <v>448</v>
      </c>
      <c r="J278" s="37">
        <f>IFERROR(VLOOKUP(E278,'IC238-Dau ky'!E:H,4,0),0)</f>
        <v>7</v>
      </c>
      <c r="K278" s="132">
        <f>SUMIFS(NHAP!$H:$H,NHAP!$D:$D,'BANG THAM CHIEU'!E278,NHAP!$K:$K,'BANG THAM CHIEU'!$D$1)</f>
        <v>0</v>
      </c>
      <c r="L278" s="132">
        <f>SUMIFS('IC21'!$H:$H,'IC21'!$G:$G,'BANG THAM CHIEU'!E278,'IC21'!$R:$R,'BANG THAM CHIEU'!$D$1)</f>
        <v>0</v>
      </c>
      <c r="M278" s="133">
        <f t="shared" si="38"/>
        <v>7</v>
      </c>
      <c r="N278" s="134">
        <f>SUMIF('IC238-Cuoi ky'!$E:$E,'BANG THAM CHIEU'!E278,'IC238-Cuoi ky'!$H:$H)</f>
        <v>7</v>
      </c>
      <c r="O278" s="133">
        <f t="shared" si="39"/>
        <v>0</v>
      </c>
      <c r="P278" s="135">
        <v>5</v>
      </c>
      <c r="Q278" s="135">
        <v>10</v>
      </c>
      <c r="R278" s="550" t="str">
        <f t="shared" si="43"/>
        <v>OK</v>
      </c>
      <c r="S278" s="135" t="s">
        <v>9395</v>
      </c>
      <c r="T278" s="222">
        <f t="shared" si="44"/>
        <v>2</v>
      </c>
      <c r="U278" s="40">
        <v>7</v>
      </c>
      <c r="V278" s="189">
        <f t="shared" si="40"/>
        <v>0</v>
      </c>
      <c r="X278" s="40" t="str">
        <f t="shared" si="45"/>
        <v>ok</v>
      </c>
      <c r="Y278" s="189">
        <f t="shared" si="41"/>
        <v>0</v>
      </c>
      <c r="Z278" s="40">
        <f>VLOOKUP(E278,'[2]BANG THAM CHIEU'!$E$4:$Q$1080,13,0)</f>
        <v>5</v>
      </c>
      <c r="AA278" s="40">
        <f>VLOOKUP(E278,'[2]BANG THAM CHIEU'!$E$4:$R$1082,14,0)</f>
        <v>10</v>
      </c>
      <c r="AB278" s="40" t="str">
        <f>VLOOKUP(E278,'[2]BANG THAM CHIEU'!$E$4:$S$1081,15,0)</f>
        <v>1 năm</v>
      </c>
    </row>
    <row r="279" spans="1:29" ht="15.75" customHeight="1" x14ac:dyDescent="0.25">
      <c r="A279" s="128">
        <f t="shared" si="42"/>
        <v>276</v>
      </c>
      <c r="B279" s="345" t="s">
        <v>800</v>
      </c>
      <c r="C279" s="171" t="s">
        <v>7272</v>
      </c>
      <c r="D279" s="37" t="s">
        <v>1556</v>
      </c>
      <c r="E279" s="345" t="s">
        <v>800</v>
      </c>
      <c r="F279" s="136">
        <v>223333</v>
      </c>
      <c r="G279" s="137" t="s">
        <v>10</v>
      </c>
      <c r="H279" s="37" t="s">
        <v>1108</v>
      </c>
      <c r="I279" s="37" t="s">
        <v>448</v>
      </c>
      <c r="J279" s="37">
        <f>IFERROR(VLOOKUP(E279,'IC238-Dau ky'!E:H,4,0),0)</f>
        <v>16</v>
      </c>
      <c r="K279" s="132">
        <f>SUMIFS(NHAP!$H:$H,NHAP!$D:$D,'BANG THAM CHIEU'!E279,NHAP!$K:$K,'BANG THAM CHIEU'!$D$1)</f>
        <v>0</v>
      </c>
      <c r="L279" s="132">
        <f>SUMIFS('IC21'!$H:$H,'IC21'!$G:$G,'BANG THAM CHIEU'!E279,'IC21'!$R:$R,'BANG THAM CHIEU'!$D$1)</f>
        <v>0</v>
      </c>
      <c r="M279" s="133">
        <f t="shared" si="38"/>
        <v>16</v>
      </c>
      <c r="N279" s="134">
        <f>SUMIF('IC238-Cuoi ky'!$E:$E,'BANG THAM CHIEU'!E279,'IC238-Cuoi ky'!$H:$H)</f>
        <v>16</v>
      </c>
      <c r="O279" s="133">
        <f t="shared" si="39"/>
        <v>0</v>
      </c>
      <c r="P279" s="135">
        <v>12</v>
      </c>
      <c r="Q279" s="135">
        <v>24</v>
      </c>
      <c r="R279" s="550" t="str">
        <f t="shared" si="43"/>
        <v>OK</v>
      </c>
      <c r="S279" s="135" t="s">
        <v>9398</v>
      </c>
      <c r="T279" s="222">
        <f t="shared" si="44"/>
        <v>4</v>
      </c>
      <c r="U279" s="40">
        <v>36</v>
      </c>
      <c r="V279" s="189">
        <f t="shared" si="40"/>
        <v>20</v>
      </c>
      <c r="X279" s="40" t="str">
        <f t="shared" si="45"/>
        <v>ok</v>
      </c>
      <c r="Y279" s="189">
        <f t="shared" si="41"/>
        <v>-20</v>
      </c>
      <c r="Z279" s="40">
        <f>VLOOKUP(E279,'[2]BANG THAM CHIEU'!$E$4:$Q$1080,13,0)</f>
        <v>12</v>
      </c>
      <c r="AA279" s="40">
        <f>VLOOKUP(E279,'[2]BANG THAM CHIEU'!$E$4:$R$1082,14,0)</f>
        <v>24</v>
      </c>
      <c r="AB279" s="40" t="str">
        <f>VLOOKUP(E279,'[2]BANG THAM CHIEU'!$E$4:$S$1081,15,0)</f>
        <v>3 tháng</v>
      </c>
    </row>
    <row r="280" spans="1:29" ht="15.75" customHeight="1" x14ac:dyDescent="0.25">
      <c r="A280" s="128">
        <f t="shared" si="42"/>
        <v>277</v>
      </c>
      <c r="B280" s="345" t="s">
        <v>801</v>
      </c>
      <c r="C280" s="11" t="s">
        <v>8670</v>
      </c>
      <c r="D280" s="42" t="s">
        <v>1556</v>
      </c>
      <c r="E280" s="345" t="s">
        <v>801</v>
      </c>
      <c r="F280" s="136">
        <v>493976</v>
      </c>
      <c r="G280" s="137" t="s">
        <v>10</v>
      </c>
      <c r="H280" s="37" t="s">
        <v>1109</v>
      </c>
      <c r="I280" s="37" t="s">
        <v>448</v>
      </c>
      <c r="J280" s="37">
        <f>IFERROR(VLOOKUP(E280,'IC238-Dau ky'!E:H,4,0),0)</f>
        <v>20</v>
      </c>
      <c r="K280" s="132">
        <f>SUMIFS(NHAP!$H:$H,NHAP!$D:$D,'BANG THAM CHIEU'!E280,NHAP!$K:$K,'BANG THAM CHIEU'!$D$1)</f>
        <v>0</v>
      </c>
      <c r="L280" s="132">
        <f>SUMIFS('IC21'!$H:$H,'IC21'!$G:$G,'BANG THAM CHIEU'!E280,'IC21'!$R:$R,'BANG THAM CHIEU'!$D$1)</f>
        <v>0</v>
      </c>
      <c r="M280" s="133">
        <f t="shared" si="38"/>
        <v>20</v>
      </c>
      <c r="N280" s="134">
        <f>SUMIF('IC238-Cuoi ky'!$E:$E,'BANG THAM CHIEU'!E280,'IC238-Cuoi ky'!$H:$H)</f>
        <v>20</v>
      </c>
      <c r="O280" s="133">
        <f t="shared" si="39"/>
        <v>0</v>
      </c>
      <c r="P280" s="135">
        <v>12</v>
      </c>
      <c r="Q280" s="135">
        <v>24</v>
      </c>
      <c r="R280" s="550" t="str">
        <f t="shared" si="43"/>
        <v>OK</v>
      </c>
      <c r="S280" s="135" t="s">
        <v>9398</v>
      </c>
      <c r="T280" s="222">
        <f t="shared" si="44"/>
        <v>8</v>
      </c>
      <c r="U280" s="40">
        <v>34</v>
      </c>
      <c r="V280" s="189">
        <f t="shared" si="40"/>
        <v>14</v>
      </c>
      <c r="X280" s="40" t="str">
        <f t="shared" si="45"/>
        <v>ok</v>
      </c>
      <c r="Y280" s="189">
        <f t="shared" si="41"/>
        <v>-14</v>
      </c>
      <c r="Z280" s="40">
        <f>VLOOKUP(E280,'[2]BANG THAM CHIEU'!$E$4:$Q$1080,13,0)</f>
        <v>12</v>
      </c>
      <c r="AA280" s="40">
        <f>VLOOKUP(E280,'[2]BANG THAM CHIEU'!$E$4:$R$1082,14,0)</f>
        <v>24</v>
      </c>
      <c r="AB280" s="40" t="str">
        <f>VLOOKUP(E280,'[2]BANG THAM CHIEU'!$E$4:$S$1081,15,0)</f>
        <v>3 tháng</v>
      </c>
    </row>
    <row r="281" spans="1:29" ht="15.75" customHeight="1" x14ac:dyDescent="0.25">
      <c r="A281" s="128">
        <f t="shared" si="42"/>
        <v>278</v>
      </c>
      <c r="B281" s="345" t="s">
        <v>802</v>
      </c>
      <c r="C281" s="171" t="s">
        <v>8575</v>
      </c>
      <c r="D281" s="42" t="s">
        <v>1556</v>
      </c>
      <c r="E281" s="345" t="s">
        <v>802</v>
      </c>
      <c r="F281" s="136">
        <v>360000</v>
      </c>
      <c r="G281" s="137" t="s">
        <v>10</v>
      </c>
      <c r="H281" s="37" t="s">
        <v>1110</v>
      </c>
      <c r="I281" s="37" t="s">
        <v>448</v>
      </c>
      <c r="J281" s="37">
        <f>IFERROR(VLOOKUP(E281,'IC238-Dau ky'!E:H,4,0),0)</f>
        <v>27</v>
      </c>
      <c r="K281" s="132">
        <f>SUMIFS(NHAP!$H:$H,NHAP!$D:$D,'BANG THAM CHIEU'!E281,NHAP!$K:$K,'BANG THAM CHIEU'!$D$1)</f>
        <v>0</v>
      </c>
      <c r="L281" s="132">
        <f>SUMIFS('IC21'!$H:$H,'IC21'!$G:$G,'BANG THAM CHIEU'!E281,'IC21'!$R:$R,'BANG THAM CHIEU'!$D$1)</f>
        <v>0</v>
      </c>
      <c r="M281" s="133">
        <f t="shared" si="38"/>
        <v>27</v>
      </c>
      <c r="N281" s="134">
        <f>SUMIF('IC238-Cuoi ky'!$E:$E,'BANG THAM CHIEU'!E281,'IC238-Cuoi ky'!$H:$H)</f>
        <v>27</v>
      </c>
      <c r="O281" s="133">
        <f t="shared" si="39"/>
        <v>0</v>
      </c>
      <c r="P281" s="135">
        <v>12</v>
      </c>
      <c r="Q281" s="135">
        <v>24</v>
      </c>
      <c r="R281" s="550" t="str">
        <f t="shared" si="43"/>
        <v>OK</v>
      </c>
      <c r="S281" s="135" t="s">
        <v>9398</v>
      </c>
      <c r="T281" s="222">
        <f t="shared" si="44"/>
        <v>15</v>
      </c>
      <c r="U281" s="40">
        <v>20</v>
      </c>
      <c r="V281" s="189">
        <f t="shared" si="40"/>
        <v>-7</v>
      </c>
      <c r="X281" s="40" t="str">
        <f t="shared" si="45"/>
        <v>ok</v>
      </c>
      <c r="Y281" s="189">
        <f t="shared" si="41"/>
        <v>7</v>
      </c>
      <c r="Z281" s="40">
        <f>VLOOKUP(E281,'[2]BANG THAM CHIEU'!$E$4:$Q$1080,13,0)</f>
        <v>12</v>
      </c>
      <c r="AA281" s="40">
        <f>VLOOKUP(E281,'[2]BANG THAM CHIEU'!$E$4:$R$1082,14,0)</f>
        <v>24</v>
      </c>
      <c r="AB281" s="40" t="str">
        <f>VLOOKUP(E281,'[2]BANG THAM CHIEU'!$E$4:$S$1081,15,0)</f>
        <v>3 tháng</v>
      </c>
    </row>
    <row r="282" spans="1:29" ht="15.75" customHeight="1" x14ac:dyDescent="0.25">
      <c r="A282" s="128">
        <f t="shared" si="42"/>
        <v>279</v>
      </c>
      <c r="B282" s="347" t="s">
        <v>803</v>
      </c>
      <c r="C282" s="11" t="s">
        <v>10623</v>
      </c>
      <c r="D282" s="42" t="s">
        <v>1584</v>
      </c>
      <c r="E282" s="347" t="s">
        <v>803</v>
      </c>
      <c r="F282" s="136">
        <v>740000</v>
      </c>
      <c r="G282" s="137" t="s">
        <v>304</v>
      </c>
      <c r="H282" s="37" t="s">
        <v>1111</v>
      </c>
      <c r="I282" s="37" t="s">
        <v>448</v>
      </c>
      <c r="J282" s="37">
        <f>IFERROR(VLOOKUP(E282,'IC238-Dau ky'!E:H,4,0),0)</f>
        <v>10</v>
      </c>
      <c r="K282" s="132">
        <f>SUMIFS(NHAP!$H:$H,NHAP!$D:$D,'BANG THAM CHIEU'!E282,NHAP!$K:$K,'BANG THAM CHIEU'!$D$1)</f>
        <v>0</v>
      </c>
      <c r="L282" s="132">
        <f>SUMIFS('IC21'!$H:$H,'IC21'!$G:$G,'BANG THAM CHIEU'!E282,'IC21'!$R:$R,'BANG THAM CHIEU'!$D$1)</f>
        <v>0</v>
      </c>
      <c r="M282" s="133">
        <f t="shared" si="38"/>
        <v>10</v>
      </c>
      <c r="N282" s="134">
        <f>SUMIF('IC238-Cuoi ky'!$E:$E,'BANG THAM CHIEU'!E282,'IC238-Cuoi ky'!$H:$H)</f>
        <v>10</v>
      </c>
      <c r="O282" s="133">
        <f t="shared" si="39"/>
        <v>0</v>
      </c>
      <c r="P282" s="135">
        <v>0</v>
      </c>
      <c r="Q282" s="135">
        <v>0</v>
      </c>
      <c r="R282" s="550" t="str">
        <f t="shared" si="43"/>
        <v>OK</v>
      </c>
      <c r="S282" s="135">
        <v>0</v>
      </c>
      <c r="T282" s="222">
        <f t="shared" si="44"/>
        <v>10</v>
      </c>
      <c r="U282" s="40">
        <v>0</v>
      </c>
      <c r="V282" s="189">
        <f t="shared" si="40"/>
        <v>-10</v>
      </c>
      <c r="X282" s="40" t="str">
        <f t="shared" si="45"/>
        <v>ok</v>
      </c>
      <c r="Y282" s="189">
        <f t="shared" si="41"/>
        <v>10</v>
      </c>
      <c r="Z282" s="40">
        <f>VLOOKUP(E282,'[2]BANG THAM CHIEU'!$E$4:$Q$1080,13,0)</f>
        <v>0</v>
      </c>
      <c r="AA282" s="40">
        <f>VLOOKUP(E282,'[2]BANG THAM CHIEU'!$E$4:$R$1082,14,0)</f>
        <v>0</v>
      </c>
      <c r="AB282" s="40">
        <f>VLOOKUP(E282,'[2]BANG THAM CHIEU'!$E$4:$S$1081,15,0)</f>
        <v>0</v>
      </c>
    </row>
    <row r="283" spans="1:29" ht="15.75" customHeight="1" x14ac:dyDescent="0.25">
      <c r="A283" s="128">
        <f t="shared" si="42"/>
        <v>280</v>
      </c>
      <c r="B283" s="347" t="s">
        <v>726</v>
      </c>
      <c r="C283" s="31" t="s">
        <v>7297</v>
      </c>
      <c r="D283" s="37" t="s">
        <v>1549</v>
      </c>
      <c r="E283" s="347" t="s">
        <v>726</v>
      </c>
      <c r="F283" s="139">
        <v>400000</v>
      </c>
      <c r="G283" s="137" t="s">
        <v>303</v>
      </c>
      <c r="H283" s="37" t="s">
        <v>1034</v>
      </c>
      <c r="I283" s="37" t="s">
        <v>2970</v>
      </c>
      <c r="J283" s="37">
        <f>IFERROR(VLOOKUP(E283,'IC238-Dau ky'!E:H,4,0),0)</f>
        <v>4</v>
      </c>
      <c r="K283" s="132">
        <f>SUMIFS(NHAP!$H:$H,NHAP!$D:$D,'BANG THAM CHIEU'!E283,NHAP!$K:$K,'BANG THAM CHIEU'!$D$1)</f>
        <v>0</v>
      </c>
      <c r="L283" s="132">
        <f>SUMIFS('IC21'!$H:$H,'IC21'!$G:$G,'BANG THAM CHIEU'!E283,'IC21'!$R:$R,'BANG THAM CHIEU'!$D$1)</f>
        <v>0</v>
      </c>
      <c r="M283" s="133">
        <f t="shared" si="38"/>
        <v>4</v>
      </c>
      <c r="N283" s="134">
        <f>SUMIF('IC238-Cuoi ky'!$E:$E,'BANG THAM CHIEU'!E283,'IC238-Cuoi ky'!$H:$H)</f>
        <v>4</v>
      </c>
      <c r="O283" s="133">
        <f t="shared" si="39"/>
        <v>0</v>
      </c>
      <c r="P283" s="135">
        <v>3</v>
      </c>
      <c r="Q283" s="135">
        <v>5</v>
      </c>
      <c r="R283" s="550" t="str">
        <f t="shared" si="43"/>
        <v>OK</v>
      </c>
      <c r="S283" s="135" t="s">
        <v>9398</v>
      </c>
      <c r="T283" s="222">
        <f t="shared" si="44"/>
        <v>1</v>
      </c>
      <c r="U283" s="40">
        <v>5</v>
      </c>
      <c r="V283" s="189">
        <f t="shared" si="40"/>
        <v>1</v>
      </c>
      <c r="X283" s="40" t="str">
        <f t="shared" si="45"/>
        <v>ok</v>
      </c>
      <c r="Y283" s="189">
        <f t="shared" si="41"/>
        <v>-1</v>
      </c>
      <c r="Z283" s="40">
        <f>VLOOKUP(E283,'[2]BANG THAM CHIEU'!$E$4:$Q$1080,13,0)</f>
        <v>2</v>
      </c>
      <c r="AA283" s="40">
        <f>VLOOKUP(E283,'[2]BANG THAM CHIEU'!$E$4:$R$1082,14,0)</f>
        <v>4</v>
      </c>
      <c r="AB283" s="40" t="str">
        <f>VLOOKUP(E283,'[2]BANG THAM CHIEU'!$E$4:$S$1081,15,0)</f>
        <v>3 tháng</v>
      </c>
      <c r="AC283" s="328"/>
    </row>
    <row r="284" spans="1:29" ht="15.75" customHeight="1" x14ac:dyDescent="0.25">
      <c r="A284" s="128">
        <f t="shared" si="42"/>
        <v>281</v>
      </c>
      <c r="B284" s="347" t="s">
        <v>805</v>
      </c>
      <c r="C284" s="11" t="s">
        <v>7298</v>
      </c>
      <c r="D284" s="37" t="s">
        <v>1555</v>
      </c>
      <c r="E284" s="347" t="s">
        <v>805</v>
      </c>
      <c r="F284" s="139">
        <v>400000</v>
      </c>
      <c r="G284" s="137" t="s">
        <v>303</v>
      </c>
      <c r="H284" s="37" t="s">
        <v>1113</v>
      </c>
      <c r="I284" s="37" t="s">
        <v>2970</v>
      </c>
      <c r="J284" s="37">
        <f>IFERROR(VLOOKUP(E284,'IC238-Dau ky'!E:H,4,0),0)</f>
        <v>3</v>
      </c>
      <c r="K284" s="132">
        <f>SUMIFS(NHAP!$H:$H,NHAP!$D:$D,'BANG THAM CHIEU'!E284,NHAP!$K:$K,'BANG THAM CHIEU'!$D$1)</f>
        <v>0</v>
      </c>
      <c r="L284" s="132">
        <f>SUMIFS('IC21'!$H:$H,'IC21'!$G:$G,'BANG THAM CHIEU'!E284,'IC21'!$R:$R,'BANG THAM CHIEU'!$D$1)</f>
        <v>0</v>
      </c>
      <c r="M284" s="133">
        <f t="shared" si="38"/>
        <v>3</v>
      </c>
      <c r="N284" s="134">
        <f>SUMIF('IC238-Cuoi ky'!$E:$E,'BANG THAM CHIEU'!E284,'IC238-Cuoi ky'!$H:$H)</f>
        <v>3</v>
      </c>
      <c r="O284" s="133">
        <f t="shared" si="39"/>
        <v>0</v>
      </c>
      <c r="P284" s="135">
        <v>3</v>
      </c>
      <c r="Q284" s="135">
        <v>5</v>
      </c>
      <c r="R284" s="550" t="str">
        <f t="shared" si="43"/>
        <v>OK</v>
      </c>
      <c r="S284" s="135" t="s">
        <v>9398</v>
      </c>
      <c r="T284" s="222">
        <f t="shared" si="44"/>
        <v>0</v>
      </c>
      <c r="U284" s="40">
        <v>4</v>
      </c>
      <c r="V284" s="189">
        <f t="shared" si="40"/>
        <v>1</v>
      </c>
      <c r="X284" s="40" t="str">
        <f t="shared" si="45"/>
        <v>ok</v>
      </c>
      <c r="Y284" s="189">
        <f t="shared" si="41"/>
        <v>-1</v>
      </c>
      <c r="Z284" s="40">
        <f>VLOOKUP(E284,'[2]BANG THAM CHIEU'!$E$4:$Q$1080,13,0)</f>
        <v>2</v>
      </c>
      <c r="AA284" s="40">
        <f>VLOOKUP(E284,'[2]BANG THAM CHIEU'!$E$4:$R$1082,14,0)</f>
        <v>4</v>
      </c>
      <c r="AB284" s="40" t="str">
        <f>VLOOKUP(E284,'[2]BANG THAM CHIEU'!$E$4:$S$1081,15,0)</f>
        <v>3 tháng</v>
      </c>
      <c r="AC284" s="328"/>
    </row>
    <row r="285" spans="1:29" ht="15.75" customHeight="1" x14ac:dyDescent="0.25">
      <c r="A285" s="128">
        <f t="shared" si="42"/>
        <v>282</v>
      </c>
      <c r="B285" s="347" t="s">
        <v>725</v>
      </c>
      <c r="C285" s="31" t="s">
        <v>7299</v>
      </c>
      <c r="D285" s="37" t="s">
        <v>1583</v>
      </c>
      <c r="E285" s="347" t="s">
        <v>725</v>
      </c>
      <c r="F285" s="139">
        <v>400000</v>
      </c>
      <c r="G285" s="137" t="s">
        <v>303</v>
      </c>
      <c r="H285" s="37" t="s">
        <v>1033</v>
      </c>
      <c r="I285" s="37" t="s">
        <v>2970</v>
      </c>
      <c r="J285" s="37">
        <f>IFERROR(VLOOKUP(E285,'IC238-Dau ky'!E:H,4,0),0)</f>
        <v>4</v>
      </c>
      <c r="K285" s="132">
        <f>SUMIFS(NHAP!$H:$H,NHAP!$D:$D,'BANG THAM CHIEU'!E285,NHAP!$K:$K,'BANG THAM CHIEU'!$D$1)</f>
        <v>0</v>
      </c>
      <c r="L285" s="132">
        <f>SUMIFS('IC21'!$H:$H,'IC21'!$G:$G,'BANG THAM CHIEU'!E285,'IC21'!$R:$R,'BANG THAM CHIEU'!$D$1)</f>
        <v>0</v>
      </c>
      <c r="M285" s="133">
        <f t="shared" si="38"/>
        <v>4</v>
      </c>
      <c r="N285" s="134">
        <f>SUMIF('IC238-Cuoi ky'!$E:$E,'BANG THAM CHIEU'!E285,'IC238-Cuoi ky'!$H:$H)</f>
        <v>4</v>
      </c>
      <c r="O285" s="133">
        <f t="shared" si="39"/>
        <v>0</v>
      </c>
      <c r="P285" s="135">
        <v>3</v>
      </c>
      <c r="Q285" s="135">
        <v>5</v>
      </c>
      <c r="R285" s="550" t="str">
        <f t="shared" si="43"/>
        <v>OK</v>
      </c>
      <c r="S285" s="135" t="s">
        <v>9398</v>
      </c>
      <c r="T285" s="222">
        <f t="shared" si="44"/>
        <v>1</v>
      </c>
      <c r="U285" s="40">
        <v>1</v>
      </c>
      <c r="V285" s="189">
        <f t="shared" si="40"/>
        <v>-3</v>
      </c>
      <c r="X285" s="40" t="str">
        <f t="shared" si="45"/>
        <v>ok</v>
      </c>
      <c r="Y285" s="189">
        <f t="shared" si="41"/>
        <v>3</v>
      </c>
      <c r="Z285" s="40">
        <f>VLOOKUP(E285,'[2]BANG THAM CHIEU'!$E$4:$Q$1080,13,0)</f>
        <v>2</v>
      </c>
      <c r="AA285" s="40">
        <f>VLOOKUP(E285,'[2]BANG THAM CHIEU'!$E$4:$R$1082,14,0)</f>
        <v>4</v>
      </c>
      <c r="AB285" s="40" t="str">
        <f>VLOOKUP(E285,'[2]BANG THAM CHIEU'!$E$4:$S$1081,15,0)</f>
        <v>3 tháng</v>
      </c>
      <c r="AC285" s="328"/>
    </row>
    <row r="286" spans="1:29" ht="62.25" customHeight="1" x14ac:dyDescent="0.25">
      <c r="A286" s="128">
        <f t="shared" si="42"/>
        <v>283</v>
      </c>
      <c r="B286" s="347" t="s">
        <v>807</v>
      </c>
      <c r="C286" s="151" t="s">
        <v>11153</v>
      </c>
      <c r="D286" s="37" t="s">
        <v>1599</v>
      </c>
      <c r="E286" s="347" t="s">
        <v>807</v>
      </c>
      <c r="F286" s="136">
        <v>754050</v>
      </c>
      <c r="G286" s="137" t="s">
        <v>303</v>
      </c>
      <c r="H286" s="37" t="s">
        <v>1115</v>
      </c>
      <c r="I286" s="37" t="s">
        <v>2970</v>
      </c>
      <c r="J286" s="37">
        <f>IFERROR(VLOOKUP(E286,'IC238-Dau ky'!E:H,4,0),0)</f>
        <v>0</v>
      </c>
      <c r="K286" s="132">
        <f>SUMIFS(NHAP!$H:$H,NHAP!$D:$D,'BANG THAM CHIEU'!E286,NHAP!$K:$K,'BANG THAM CHIEU'!$D$1)</f>
        <v>0</v>
      </c>
      <c r="L286" s="132">
        <f>SUMIFS('IC21'!$H:$H,'IC21'!$G:$G,'BANG THAM CHIEU'!E286,'IC21'!$R:$R,'BANG THAM CHIEU'!$D$1)</f>
        <v>0</v>
      </c>
      <c r="M286" s="133">
        <f t="shared" si="38"/>
        <v>0</v>
      </c>
      <c r="N286" s="134">
        <f>SUMIF('IC238-Cuoi ky'!$E:$E,'BANG THAM CHIEU'!E286,'IC238-Cuoi ky'!$H:$H)</f>
        <v>0</v>
      </c>
      <c r="O286" s="133">
        <f t="shared" si="39"/>
        <v>0</v>
      </c>
      <c r="P286" s="135">
        <v>2</v>
      </c>
      <c r="Q286" s="135">
        <v>4</v>
      </c>
      <c r="R286" s="550" t="str">
        <f t="shared" si="43"/>
        <v>ALERT</v>
      </c>
      <c r="S286" s="135" t="s">
        <v>9398</v>
      </c>
      <c r="T286" s="222">
        <f t="shared" si="44"/>
        <v>-2</v>
      </c>
      <c r="U286" s="40">
        <v>3</v>
      </c>
      <c r="V286" s="189">
        <f t="shared" si="40"/>
        <v>3</v>
      </c>
      <c r="X286" s="40" t="str">
        <f t="shared" si="45"/>
        <v>ko</v>
      </c>
      <c r="Y286" s="189">
        <f t="shared" si="41"/>
        <v>-3</v>
      </c>
      <c r="Z286" s="40">
        <f>VLOOKUP(E286,'[2]BANG THAM CHIEU'!$E$4:$Q$1080,13,0)</f>
        <v>2</v>
      </c>
      <c r="AA286" s="40">
        <f>VLOOKUP(E286,'[2]BANG THAM CHIEU'!$E$4:$R$1082,14,0)</f>
        <v>4</v>
      </c>
      <c r="AB286" s="40" t="str">
        <f>VLOOKUP(E286,'[2]BANG THAM CHIEU'!$E$4:$S$1081,15,0)</f>
        <v>3 tháng</v>
      </c>
    </row>
    <row r="287" spans="1:29" ht="15.75" customHeight="1" x14ac:dyDescent="0.25">
      <c r="A287" s="128">
        <f t="shared" si="42"/>
        <v>284</v>
      </c>
      <c r="B287" s="347" t="s">
        <v>808</v>
      </c>
      <c r="C287" s="11" t="s">
        <v>7363</v>
      </c>
      <c r="D287" s="42" t="s">
        <v>1589</v>
      </c>
      <c r="E287" s="347" t="s">
        <v>808</v>
      </c>
      <c r="F287" s="136">
        <v>26000</v>
      </c>
      <c r="G287" s="137" t="s">
        <v>2467</v>
      </c>
      <c r="H287" s="37" t="s">
        <v>1116</v>
      </c>
      <c r="I287" s="37" t="s">
        <v>448</v>
      </c>
      <c r="J287" s="37">
        <f>IFERROR(VLOOKUP(E287,'IC238-Dau ky'!E:H,4,0),0)</f>
        <v>50</v>
      </c>
      <c r="K287" s="132">
        <f>SUMIFS(NHAP!$H:$H,NHAP!$D:$D,'BANG THAM CHIEU'!E287,NHAP!$K:$K,'BANG THAM CHIEU'!$D$1)</f>
        <v>0</v>
      </c>
      <c r="L287" s="132">
        <f>SUMIFS('IC21'!$H:$H,'IC21'!$G:$G,'BANG THAM CHIEU'!E287,'IC21'!$R:$R,'BANG THAM CHIEU'!$D$1)</f>
        <v>18</v>
      </c>
      <c r="M287" s="133">
        <f t="shared" si="38"/>
        <v>32</v>
      </c>
      <c r="N287" s="134">
        <f>SUMIF('IC238-Cuoi ky'!$E:$E,'BANG THAM CHIEU'!E287,'IC238-Cuoi ky'!$H:$H)</f>
        <v>50</v>
      </c>
      <c r="O287" s="133">
        <f t="shared" si="39"/>
        <v>-18</v>
      </c>
      <c r="P287" s="135">
        <v>20</v>
      </c>
      <c r="Q287" s="135">
        <v>40</v>
      </c>
      <c r="R287" s="550" t="str">
        <f t="shared" si="43"/>
        <v>OK</v>
      </c>
      <c r="S287" s="135" t="s">
        <v>9395</v>
      </c>
      <c r="T287" s="222">
        <f t="shared" si="44"/>
        <v>12</v>
      </c>
      <c r="U287" s="40">
        <v>6</v>
      </c>
      <c r="V287" s="189">
        <f t="shared" si="40"/>
        <v>-26</v>
      </c>
      <c r="X287" s="40" t="str">
        <f t="shared" si="45"/>
        <v>ok</v>
      </c>
      <c r="Y287" s="189">
        <f t="shared" si="41"/>
        <v>26</v>
      </c>
      <c r="Z287" s="40">
        <f>VLOOKUP(E287,'[2]BANG THAM CHIEU'!$E$4:$Q$1080,13,0)</f>
        <v>20</v>
      </c>
      <c r="AA287" s="40">
        <f>VLOOKUP(E287,'[2]BANG THAM CHIEU'!$E$4:$R$1082,14,0)</f>
        <v>40</v>
      </c>
      <c r="AB287" s="40" t="str">
        <f>VLOOKUP(E287,'[2]BANG THAM CHIEU'!$E$4:$S$1081,15,0)</f>
        <v>1 năm</v>
      </c>
    </row>
    <row r="288" spans="1:29" ht="15.75" customHeight="1" x14ac:dyDescent="0.25">
      <c r="A288" s="128">
        <f t="shared" si="42"/>
        <v>285</v>
      </c>
      <c r="B288" s="345" t="s">
        <v>809</v>
      </c>
      <c r="C288" s="31" t="s">
        <v>10650</v>
      </c>
      <c r="D288" s="42" t="s">
        <v>1527</v>
      </c>
      <c r="E288" s="345" t="s">
        <v>809</v>
      </c>
      <c r="F288" s="136">
        <v>5500</v>
      </c>
      <c r="G288" s="137" t="s">
        <v>968</v>
      </c>
      <c r="H288" s="37" t="s">
        <v>1117</v>
      </c>
      <c r="I288" s="37" t="s">
        <v>448</v>
      </c>
      <c r="J288" s="37">
        <f>IFERROR(VLOOKUP(E288,'IC238-Dau ky'!E:H,4,0),0)</f>
        <v>15</v>
      </c>
      <c r="K288" s="132">
        <f>SUMIFS(NHAP!$H:$H,NHAP!$D:$D,'BANG THAM CHIEU'!E288,NHAP!$K:$K,'BANG THAM CHIEU'!$D$1)</f>
        <v>0</v>
      </c>
      <c r="L288" s="132">
        <f>SUMIFS('IC21'!$H:$H,'IC21'!$G:$G,'BANG THAM CHIEU'!E288,'IC21'!$R:$R,'BANG THAM CHIEU'!$D$1)</f>
        <v>0</v>
      </c>
      <c r="M288" s="133">
        <f t="shared" si="38"/>
        <v>15</v>
      </c>
      <c r="N288" s="134">
        <f>SUMIF('IC238-Cuoi ky'!$E:$E,'BANG THAM CHIEU'!E288,'IC238-Cuoi ky'!$H:$H)</f>
        <v>15</v>
      </c>
      <c r="O288" s="133">
        <f t="shared" si="39"/>
        <v>0</v>
      </c>
      <c r="P288" s="135">
        <v>10</v>
      </c>
      <c r="Q288" s="135">
        <v>20</v>
      </c>
      <c r="R288" s="550" t="str">
        <f t="shared" si="43"/>
        <v>OK</v>
      </c>
      <c r="S288" s="135" t="s">
        <v>9395</v>
      </c>
      <c r="T288" s="222">
        <f t="shared" si="44"/>
        <v>5</v>
      </c>
      <c r="U288" s="40">
        <v>15</v>
      </c>
      <c r="V288" s="189">
        <f t="shared" si="40"/>
        <v>0</v>
      </c>
      <c r="X288" s="40" t="str">
        <f t="shared" si="45"/>
        <v>ok</v>
      </c>
      <c r="Y288" s="189">
        <f t="shared" si="41"/>
        <v>0</v>
      </c>
      <c r="Z288" s="40">
        <f>VLOOKUP(E288,'[2]BANG THAM CHIEU'!$E$4:$Q$1080,13,0)</f>
        <v>10</v>
      </c>
      <c r="AA288" s="40">
        <f>VLOOKUP(E288,'[2]BANG THAM CHIEU'!$E$4:$R$1082,14,0)</f>
        <v>20</v>
      </c>
      <c r="AB288" s="40" t="str">
        <f>VLOOKUP(E288,'[2]BANG THAM CHIEU'!$E$4:$S$1081,15,0)</f>
        <v>1 năm</v>
      </c>
    </row>
    <row r="289" spans="1:165" ht="15.75" customHeight="1" x14ac:dyDescent="0.25">
      <c r="A289" s="128">
        <f t="shared" si="42"/>
        <v>286</v>
      </c>
      <c r="B289" s="345" t="s">
        <v>810</v>
      </c>
      <c r="C289" s="31" t="s">
        <v>6117</v>
      </c>
      <c r="D289" s="42" t="s">
        <v>1527</v>
      </c>
      <c r="E289" s="345" t="s">
        <v>810</v>
      </c>
      <c r="F289" s="136"/>
      <c r="G289" s="137" t="s">
        <v>968</v>
      </c>
      <c r="H289" s="37" t="s">
        <v>1118</v>
      </c>
      <c r="I289" s="37" t="s">
        <v>448</v>
      </c>
      <c r="J289" s="37">
        <f>IFERROR(VLOOKUP(E289,'IC238-Dau ky'!E:H,4,0),0)</f>
        <v>0</v>
      </c>
      <c r="K289" s="132">
        <f>SUMIFS(NHAP!$H:$H,NHAP!$D:$D,'BANG THAM CHIEU'!E289,NHAP!$K:$K,'BANG THAM CHIEU'!$D$1)</f>
        <v>0</v>
      </c>
      <c r="L289" s="132">
        <f>SUMIFS('IC21'!$H:$H,'IC21'!$G:$G,'BANG THAM CHIEU'!E289,'IC21'!$R:$R,'BANG THAM CHIEU'!$D$1)</f>
        <v>0</v>
      </c>
      <c r="M289" s="133">
        <f t="shared" si="38"/>
        <v>0</v>
      </c>
      <c r="N289" s="134">
        <f>SUMIF('IC238-Cuoi ky'!$E:$E,'BANG THAM CHIEU'!E289,'IC238-Cuoi ky'!$H:$H)</f>
        <v>0</v>
      </c>
      <c r="O289" s="133">
        <f t="shared" si="39"/>
        <v>0</v>
      </c>
      <c r="P289" s="135">
        <v>10</v>
      </c>
      <c r="Q289" s="135">
        <v>20</v>
      </c>
      <c r="R289" s="550" t="str">
        <f t="shared" si="43"/>
        <v>ALERT</v>
      </c>
      <c r="S289" s="135" t="s">
        <v>9395</v>
      </c>
      <c r="T289" s="222">
        <f t="shared" si="44"/>
        <v>-10</v>
      </c>
      <c r="U289" s="40">
        <v>0</v>
      </c>
      <c r="V289" s="189">
        <f t="shared" si="40"/>
        <v>0</v>
      </c>
      <c r="X289" s="40" t="str">
        <f t="shared" si="45"/>
        <v>ok</v>
      </c>
      <c r="Y289" s="189">
        <f t="shared" si="41"/>
        <v>0</v>
      </c>
      <c r="Z289" s="40">
        <f>VLOOKUP(E289,'[2]BANG THAM CHIEU'!$E$4:$Q$1080,13,0)</f>
        <v>10</v>
      </c>
      <c r="AA289" s="40">
        <f>VLOOKUP(E289,'[2]BANG THAM CHIEU'!$E$4:$R$1082,14,0)</f>
        <v>20</v>
      </c>
      <c r="AB289" s="40" t="str">
        <f>VLOOKUP(E289,'[2]BANG THAM CHIEU'!$E$4:$S$1081,15,0)</f>
        <v>1 năm</v>
      </c>
    </row>
    <row r="290" spans="1:165" ht="15.75" customHeight="1" x14ac:dyDescent="0.25">
      <c r="A290" s="128">
        <f t="shared" si="42"/>
        <v>287</v>
      </c>
      <c r="B290" s="345" t="s">
        <v>811</v>
      </c>
      <c r="C290" s="31" t="s">
        <v>2936</v>
      </c>
      <c r="D290" s="42" t="s">
        <v>1527</v>
      </c>
      <c r="E290" s="345" t="s">
        <v>811</v>
      </c>
      <c r="F290" s="136">
        <v>15000</v>
      </c>
      <c r="G290" s="137" t="s">
        <v>968</v>
      </c>
      <c r="H290" s="37" t="s">
        <v>1119</v>
      </c>
      <c r="I290" s="37" t="s">
        <v>448</v>
      </c>
      <c r="J290" s="37">
        <f>IFERROR(VLOOKUP(E290,'IC238-Dau ky'!E:H,4,0),0)</f>
        <v>18</v>
      </c>
      <c r="K290" s="132">
        <f>SUMIFS(NHAP!$H:$H,NHAP!$D:$D,'BANG THAM CHIEU'!E290,NHAP!$K:$K,'BANG THAM CHIEU'!$D$1)</f>
        <v>0</v>
      </c>
      <c r="L290" s="132">
        <f>SUMIFS('IC21'!$H:$H,'IC21'!$G:$G,'BANG THAM CHIEU'!E290,'IC21'!$R:$R,'BANG THAM CHIEU'!$D$1)</f>
        <v>0</v>
      </c>
      <c r="M290" s="133">
        <f t="shared" si="38"/>
        <v>18</v>
      </c>
      <c r="N290" s="134">
        <f>SUMIF('IC238-Cuoi ky'!$E:$E,'BANG THAM CHIEU'!E290,'IC238-Cuoi ky'!$H:$H)</f>
        <v>18</v>
      </c>
      <c r="O290" s="133">
        <f t="shared" si="39"/>
        <v>0</v>
      </c>
      <c r="P290" s="135">
        <v>10</v>
      </c>
      <c r="Q290" s="135">
        <v>20</v>
      </c>
      <c r="R290" s="550" t="str">
        <f t="shared" si="43"/>
        <v>OK</v>
      </c>
      <c r="S290" s="135" t="s">
        <v>9395</v>
      </c>
      <c r="T290" s="222">
        <f t="shared" si="44"/>
        <v>8</v>
      </c>
      <c r="U290" s="40">
        <v>18</v>
      </c>
      <c r="V290" s="189">
        <f t="shared" si="40"/>
        <v>0</v>
      </c>
      <c r="X290" s="40" t="str">
        <f t="shared" si="45"/>
        <v>ok</v>
      </c>
      <c r="Y290" s="189">
        <f t="shared" si="41"/>
        <v>0</v>
      </c>
      <c r="Z290" s="40">
        <f>VLOOKUP(E290,'[2]BANG THAM CHIEU'!$E$4:$Q$1080,13,0)</f>
        <v>10</v>
      </c>
      <c r="AA290" s="40">
        <f>VLOOKUP(E290,'[2]BANG THAM CHIEU'!$E$4:$R$1082,14,0)</f>
        <v>20</v>
      </c>
      <c r="AB290" s="40" t="str">
        <f>VLOOKUP(E290,'[2]BANG THAM CHIEU'!$E$4:$S$1081,15,0)</f>
        <v>1 năm</v>
      </c>
    </row>
    <row r="291" spans="1:165" ht="15.75" customHeight="1" x14ac:dyDescent="0.25">
      <c r="A291" s="128">
        <f t="shared" si="42"/>
        <v>288</v>
      </c>
      <c r="B291" s="345" t="s">
        <v>812</v>
      </c>
      <c r="C291" s="31" t="s">
        <v>2935</v>
      </c>
      <c r="D291" s="42" t="s">
        <v>1527</v>
      </c>
      <c r="E291" s="345" t="s">
        <v>812</v>
      </c>
      <c r="F291" s="136"/>
      <c r="G291" s="137" t="s">
        <v>968</v>
      </c>
      <c r="H291" s="37" t="s">
        <v>1120</v>
      </c>
      <c r="I291" s="37" t="s">
        <v>448</v>
      </c>
      <c r="J291" s="37">
        <f>IFERROR(VLOOKUP(E291,'IC238-Dau ky'!E:H,4,0),0)</f>
        <v>0</v>
      </c>
      <c r="K291" s="132">
        <f>SUMIFS(NHAP!$H:$H,NHAP!$D:$D,'BANG THAM CHIEU'!E291,NHAP!$K:$K,'BANG THAM CHIEU'!$D$1)</f>
        <v>0</v>
      </c>
      <c r="L291" s="132">
        <f>SUMIFS('IC21'!$H:$H,'IC21'!$G:$G,'BANG THAM CHIEU'!E291,'IC21'!$R:$R,'BANG THAM CHIEU'!$D$1)</f>
        <v>0</v>
      </c>
      <c r="M291" s="133">
        <f t="shared" si="38"/>
        <v>0</v>
      </c>
      <c r="N291" s="134">
        <f>SUMIF('IC238-Cuoi ky'!$E:$E,'BANG THAM CHIEU'!E291,'IC238-Cuoi ky'!$H:$H)</f>
        <v>0</v>
      </c>
      <c r="O291" s="133">
        <f t="shared" si="39"/>
        <v>0</v>
      </c>
      <c r="P291" s="135">
        <v>10</v>
      </c>
      <c r="Q291" s="135">
        <v>20</v>
      </c>
      <c r="R291" s="550" t="str">
        <f t="shared" si="43"/>
        <v>ALERT</v>
      </c>
      <c r="S291" s="135" t="s">
        <v>9395</v>
      </c>
      <c r="T291" s="222">
        <f t="shared" si="44"/>
        <v>-10</v>
      </c>
      <c r="U291" s="40">
        <v>0</v>
      </c>
      <c r="V291" s="189">
        <f t="shared" si="40"/>
        <v>0</v>
      </c>
      <c r="X291" s="40" t="str">
        <f t="shared" si="45"/>
        <v>ok</v>
      </c>
      <c r="Y291" s="189">
        <f t="shared" si="41"/>
        <v>0</v>
      </c>
      <c r="Z291" s="40">
        <f>VLOOKUP(E291,'[2]BANG THAM CHIEU'!$E$4:$Q$1080,13,0)</f>
        <v>10</v>
      </c>
      <c r="AA291" s="40">
        <f>VLOOKUP(E291,'[2]BANG THAM CHIEU'!$E$4:$R$1082,14,0)</f>
        <v>20</v>
      </c>
      <c r="AB291" s="40" t="str">
        <f>VLOOKUP(E291,'[2]BANG THAM CHIEU'!$E$4:$S$1081,15,0)</f>
        <v>1 năm</v>
      </c>
    </row>
    <row r="292" spans="1:165" ht="15.75" customHeight="1" x14ac:dyDescent="0.25">
      <c r="A292" s="128">
        <f t="shared" si="42"/>
        <v>289</v>
      </c>
      <c r="B292" s="345" t="s">
        <v>813</v>
      </c>
      <c r="C292" s="31" t="s">
        <v>2937</v>
      </c>
      <c r="D292" s="42" t="s">
        <v>1527</v>
      </c>
      <c r="E292" s="345" t="s">
        <v>813</v>
      </c>
      <c r="F292" s="136"/>
      <c r="G292" s="137" t="s">
        <v>968</v>
      </c>
      <c r="H292" s="37" t="s">
        <v>1121</v>
      </c>
      <c r="I292" s="37" t="s">
        <v>448</v>
      </c>
      <c r="J292" s="37">
        <f>IFERROR(VLOOKUP(E292,'IC238-Dau ky'!E:H,4,0),0)</f>
        <v>0</v>
      </c>
      <c r="K292" s="132">
        <f>SUMIFS(NHAP!$H:$H,NHAP!$D:$D,'BANG THAM CHIEU'!E292,NHAP!$K:$K,'BANG THAM CHIEU'!$D$1)</f>
        <v>0</v>
      </c>
      <c r="L292" s="132">
        <f>SUMIFS('IC21'!$H:$H,'IC21'!$G:$G,'BANG THAM CHIEU'!E292,'IC21'!$R:$R,'BANG THAM CHIEU'!$D$1)</f>
        <v>0</v>
      </c>
      <c r="M292" s="133">
        <f t="shared" si="38"/>
        <v>0</v>
      </c>
      <c r="N292" s="134">
        <f>SUMIF('IC238-Cuoi ky'!$E:$E,'BANG THAM CHIEU'!E292,'IC238-Cuoi ky'!$H:$H)</f>
        <v>0</v>
      </c>
      <c r="O292" s="133">
        <f t="shared" si="39"/>
        <v>0</v>
      </c>
      <c r="P292" s="135">
        <v>10</v>
      </c>
      <c r="Q292" s="135">
        <v>20</v>
      </c>
      <c r="R292" s="550" t="str">
        <f t="shared" si="43"/>
        <v>ALERT</v>
      </c>
      <c r="S292" s="135" t="s">
        <v>9395</v>
      </c>
      <c r="T292" s="222">
        <f t="shared" si="44"/>
        <v>-10</v>
      </c>
      <c r="U292" s="40">
        <v>0</v>
      </c>
      <c r="V292" s="189">
        <f t="shared" si="40"/>
        <v>0</v>
      </c>
      <c r="X292" s="40" t="str">
        <f t="shared" si="45"/>
        <v>ok</v>
      </c>
      <c r="Y292" s="189">
        <f t="shared" si="41"/>
        <v>0</v>
      </c>
      <c r="Z292" s="40">
        <f>VLOOKUP(E292,'[2]BANG THAM CHIEU'!$E$4:$Q$1080,13,0)</f>
        <v>10</v>
      </c>
      <c r="AA292" s="40">
        <f>VLOOKUP(E292,'[2]BANG THAM CHIEU'!$E$4:$R$1082,14,0)</f>
        <v>20</v>
      </c>
      <c r="AB292" s="40" t="str">
        <f>VLOOKUP(E292,'[2]BANG THAM CHIEU'!$E$4:$S$1081,15,0)</f>
        <v>1 năm</v>
      </c>
    </row>
    <row r="293" spans="1:165" ht="15.75" customHeight="1" x14ac:dyDescent="0.25">
      <c r="A293" s="128">
        <f t="shared" si="42"/>
        <v>290</v>
      </c>
      <c r="B293" s="345" t="s">
        <v>814</v>
      </c>
      <c r="C293" s="31" t="s">
        <v>2938</v>
      </c>
      <c r="D293" s="42" t="s">
        <v>1527</v>
      </c>
      <c r="E293" s="345" t="s">
        <v>814</v>
      </c>
      <c r="F293" s="136"/>
      <c r="G293" s="137" t="s">
        <v>968</v>
      </c>
      <c r="H293" s="37" t="s">
        <v>1122</v>
      </c>
      <c r="I293" s="37" t="s">
        <v>448</v>
      </c>
      <c r="J293" s="37">
        <f>IFERROR(VLOOKUP(E293,'IC238-Dau ky'!E:H,4,0),0)</f>
        <v>0</v>
      </c>
      <c r="K293" s="132">
        <f>SUMIFS(NHAP!$H:$H,NHAP!$D:$D,'BANG THAM CHIEU'!E293,NHAP!$K:$K,'BANG THAM CHIEU'!$D$1)</f>
        <v>0</v>
      </c>
      <c r="L293" s="132">
        <f>SUMIFS('IC21'!$H:$H,'IC21'!$G:$G,'BANG THAM CHIEU'!E293,'IC21'!$R:$R,'BANG THAM CHIEU'!$D$1)</f>
        <v>0</v>
      </c>
      <c r="M293" s="133">
        <f t="shared" si="38"/>
        <v>0</v>
      </c>
      <c r="N293" s="134">
        <f>SUMIF('IC238-Cuoi ky'!$E:$E,'BANG THAM CHIEU'!E293,'IC238-Cuoi ky'!$H:$H)</f>
        <v>0</v>
      </c>
      <c r="O293" s="133">
        <f t="shared" si="39"/>
        <v>0</v>
      </c>
      <c r="P293" s="135">
        <v>10</v>
      </c>
      <c r="Q293" s="135">
        <v>20</v>
      </c>
      <c r="R293" s="550" t="b">
        <f>W293=IF(M293&lt;P293,"ALERT","OK")</f>
        <v>0</v>
      </c>
      <c r="S293" s="135" t="s">
        <v>9395</v>
      </c>
      <c r="T293" s="222">
        <f t="shared" si="44"/>
        <v>-10</v>
      </c>
      <c r="U293" s="40">
        <v>0</v>
      </c>
      <c r="V293" s="189">
        <f t="shared" si="40"/>
        <v>0</v>
      </c>
      <c r="X293" s="40" t="str">
        <f t="shared" si="45"/>
        <v>ok</v>
      </c>
      <c r="Y293" s="189">
        <f t="shared" si="41"/>
        <v>0</v>
      </c>
      <c r="Z293" s="40">
        <f>VLOOKUP(E293,'[2]BANG THAM CHIEU'!$E$4:$Q$1080,13,0)</f>
        <v>10</v>
      </c>
      <c r="AA293" s="40">
        <f>VLOOKUP(E293,'[2]BANG THAM CHIEU'!$E$4:$R$1082,14,0)</f>
        <v>20</v>
      </c>
      <c r="AB293" s="40" t="str">
        <f>VLOOKUP(E293,'[2]BANG THAM CHIEU'!$E$4:$S$1081,15,0)</f>
        <v>1 năm</v>
      </c>
    </row>
    <row r="294" spans="1:165" ht="15.75" customHeight="1" x14ac:dyDescent="0.25">
      <c r="A294" s="128">
        <f t="shared" si="42"/>
        <v>291</v>
      </c>
      <c r="B294" s="345" t="s">
        <v>815</v>
      </c>
      <c r="C294" s="31" t="s">
        <v>6925</v>
      </c>
      <c r="D294" s="42" t="s">
        <v>1527</v>
      </c>
      <c r="E294" s="345" t="s">
        <v>815</v>
      </c>
      <c r="F294" s="136">
        <v>22685</v>
      </c>
      <c r="G294" s="137" t="s">
        <v>968</v>
      </c>
      <c r="H294" s="37" t="s">
        <v>1123</v>
      </c>
      <c r="I294" s="37" t="s">
        <v>448</v>
      </c>
      <c r="J294" s="37">
        <f>IFERROR(VLOOKUP(E294,'IC238-Dau ky'!E:H,4,0),0)</f>
        <v>0</v>
      </c>
      <c r="K294" s="132">
        <f>SUMIFS(NHAP!$H:$H,NHAP!$D:$D,'BANG THAM CHIEU'!E294,NHAP!$K:$K,'BANG THAM CHIEU'!$D$1)</f>
        <v>0</v>
      </c>
      <c r="L294" s="132">
        <f>SUMIFS('IC21'!$H:$H,'IC21'!$G:$G,'BANG THAM CHIEU'!E294,'IC21'!$R:$R,'BANG THAM CHIEU'!$D$1)</f>
        <v>0</v>
      </c>
      <c r="M294" s="133">
        <f t="shared" si="38"/>
        <v>0</v>
      </c>
      <c r="N294" s="134">
        <f>SUMIF('IC238-Cuoi ky'!$E:$E,'BANG THAM CHIEU'!E294,'IC238-Cuoi ky'!$H:$H)</f>
        <v>0</v>
      </c>
      <c r="O294" s="133">
        <f t="shared" si="39"/>
        <v>0</v>
      </c>
      <c r="P294" s="135">
        <v>10</v>
      </c>
      <c r="Q294" s="135">
        <v>20</v>
      </c>
      <c r="R294" s="550" t="str">
        <f t="shared" si="43"/>
        <v>ALERT</v>
      </c>
      <c r="S294" s="135" t="s">
        <v>9395</v>
      </c>
      <c r="T294" s="222">
        <f t="shared" si="44"/>
        <v>-10</v>
      </c>
      <c r="U294" s="40">
        <v>0</v>
      </c>
      <c r="V294" s="189">
        <f t="shared" si="40"/>
        <v>0</v>
      </c>
      <c r="X294" s="40" t="str">
        <f t="shared" si="45"/>
        <v>ok</v>
      </c>
      <c r="Y294" s="189">
        <f t="shared" si="41"/>
        <v>0</v>
      </c>
      <c r="Z294" s="40">
        <f>VLOOKUP(E294,'[2]BANG THAM CHIEU'!$E$4:$Q$1080,13,0)</f>
        <v>10</v>
      </c>
      <c r="AA294" s="40">
        <f>VLOOKUP(E294,'[2]BANG THAM CHIEU'!$E$4:$R$1082,14,0)</f>
        <v>20</v>
      </c>
      <c r="AB294" s="40" t="str">
        <f>VLOOKUP(E294,'[2]BANG THAM CHIEU'!$E$4:$S$1081,15,0)</f>
        <v>1 năm</v>
      </c>
    </row>
    <row r="295" spans="1:165" s="41" customFormat="1" ht="15.75" customHeight="1" x14ac:dyDescent="0.25">
      <c r="A295" s="164">
        <f t="shared" si="42"/>
        <v>292</v>
      </c>
      <c r="B295" s="349" t="s">
        <v>816</v>
      </c>
      <c r="C295" s="196" t="s">
        <v>597</v>
      </c>
      <c r="D295" s="197" t="s">
        <v>1537</v>
      </c>
      <c r="E295" s="349" t="s">
        <v>816</v>
      </c>
      <c r="F295" s="198"/>
      <c r="G295" s="199" t="s">
        <v>303</v>
      </c>
      <c r="H295" s="197" t="s">
        <v>1124</v>
      </c>
      <c r="I295" s="197" t="s">
        <v>448</v>
      </c>
      <c r="J295" s="197">
        <f>IFERROR(VLOOKUP(E295,'IC238-Dau ky'!E:H,4,0),0)</f>
        <v>0</v>
      </c>
      <c r="K295" s="200">
        <f>SUMIFS(NHAP!$H:$H,NHAP!$D:$D,'BANG THAM CHIEU'!E295,NHAP!$K:$K,'BANG THAM CHIEU'!$D$1)</f>
        <v>0</v>
      </c>
      <c r="L295" s="200">
        <f>SUMIFS('IC21'!$H:$H,'IC21'!$G:$G,'BANG THAM CHIEU'!E295,'IC21'!$R:$R,'BANG THAM CHIEU'!$D$1)</f>
        <v>0</v>
      </c>
      <c r="M295" s="168">
        <f t="shared" si="38"/>
        <v>0</v>
      </c>
      <c r="N295" s="167">
        <f>SUMIF('IC238-Cuoi ky'!$E:$E,'BANG THAM CHIEU'!E295,'IC238-Cuoi ky'!$H:$H)</f>
        <v>0</v>
      </c>
      <c r="O295" s="168">
        <f t="shared" si="39"/>
        <v>0</v>
      </c>
      <c r="P295" s="169">
        <v>0</v>
      </c>
      <c r="Q295" s="169">
        <v>0</v>
      </c>
      <c r="R295" s="550" t="str">
        <f t="shared" si="43"/>
        <v>OK</v>
      </c>
      <c r="S295" s="169">
        <v>0</v>
      </c>
      <c r="T295" s="222">
        <f t="shared" si="44"/>
        <v>0</v>
      </c>
      <c r="U295" s="40">
        <v>0</v>
      </c>
      <c r="V295" s="189">
        <f t="shared" si="40"/>
        <v>0</v>
      </c>
      <c r="W295" s="40"/>
      <c r="X295" s="40" t="str">
        <f t="shared" si="45"/>
        <v>ok</v>
      </c>
      <c r="Y295" s="189">
        <f t="shared" si="41"/>
        <v>0</v>
      </c>
      <c r="Z295" s="40">
        <f>VLOOKUP(E295,'[2]BANG THAM CHIEU'!$E$4:$Q$1080,13,0)</f>
        <v>0</v>
      </c>
      <c r="AA295" s="40">
        <f>VLOOKUP(E295,'[2]BANG THAM CHIEU'!$E$4:$R$1082,14,0)</f>
        <v>0</v>
      </c>
      <c r="AB295" s="40">
        <f>VLOOKUP(E295,'[2]BANG THAM CHIEU'!$E$4:$S$1081,15,0)</f>
        <v>0</v>
      </c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</row>
    <row r="296" spans="1:165" ht="15.75" customHeight="1" x14ac:dyDescent="0.25">
      <c r="A296" s="128">
        <f t="shared" si="42"/>
        <v>293</v>
      </c>
      <c r="B296" s="345" t="s">
        <v>817</v>
      </c>
      <c r="C296" s="31" t="s">
        <v>6839</v>
      </c>
      <c r="D296" s="42" t="s">
        <v>1556</v>
      </c>
      <c r="E296" s="345" t="s">
        <v>817</v>
      </c>
      <c r="F296" s="136">
        <v>55000</v>
      </c>
      <c r="G296" s="137" t="s">
        <v>968</v>
      </c>
      <c r="H296" s="37" t="s">
        <v>1125</v>
      </c>
      <c r="I296" s="37" t="s">
        <v>448</v>
      </c>
      <c r="J296" s="37">
        <f>IFERROR(VLOOKUP(E296,'IC238-Dau ky'!E:H,4,0),0)</f>
        <v>5</v>
      </c>
      <c r="K296" s="132">
        <f>SUMIFS(NHAP!$H:$H,NHAP!$D:$D,'BANG THAM CHIEU'!E296,NHAP!$K:$K,'BANG THAM CHIEU'!$D$1)</f>
        <v>0</v>
      </c>
      <c r="L296" s="132">
        <f>SUMIFS('IC21'!$H:$H,'IC21'!$G:$G,'BANG THAM CHIEU'!E296,'IC21'!$R:$R,'BANG THAM CHIEU'!$D$1)</f>
        <v>0</v>
      </c>
      <c r="M296" s="133">
        <f t="shared" si="38"/>
        <v>5</v>
      </c>
      <c r="N296" s="134">
        <f>SUMIF('IC238-Cuoi ky'!$E:$E,'BANG THAM CHIEU'!E296,'IC238-Cuoi ky'!$H:$H)</f>
        <v>5</v>
      </c>
      <c r="O296" s="133">
        <f t="shared" si="39"/>
        <v>0</v>
      </c>
      <c r="P296" s="135">
        <v>5</v>
      </c>
      <c r="Q296" s="135">
        <v>10</v>
      </c>
      <c r="R296" s="550" t="str">
        <f t="shared" si="43"/>
        <v>OK</v>
      </c>
      <c r="S296" s="135" t="s">
        <v>9395</v>
      </c>
      <c r="T296" s="222">
        <f t="shared" si="44"/>
        <v>0</v>
      </c>
      <c r="U296" s="40">
        <v>4</v>
      </c>
      <c r="V296" s="189">
        <f t="shared" si="40"/>
        <v>-1</v>
      </c>
      <c r="X296" s="40" t="str">
        <f t="shared" si="45"/>
        <v>ok</v>
      </c>
      <c r="Y296" s="189">
        <f t="shared" si="41"/>
        <v>1</v>
      </c>
      <c r="Z296" s="40">
        <f>VLOOKUP(E296,'[2]BANG THAM CHIEU'!$E$4:$Q$1080,13,0)</f>
        <v>5</v>
      </c>
      <c r="AA296" s="40">
        <f>VLOOKUP(E296,'[2]BANG THAM CHIEU'!$E$4:$R$1082,14,0)</f>
        <v>10</v>
      </c>
      <c r="AB296" s="40" t="str">
        <f>VLOOKUP(E296,'[2]BANG THAM CHIEU'!$E$4:$S$1081,15,0)</f>
        <v>1 năm</v>
      </c>
    </row>
    <row r="297" spans="1:165" ht="15.75" customHeight="1" x14ac:dyDescent="0.25">
      <c r="A297" s="128">
        <f t="shared" si="42"/>
        <v>294</v>
      </c>
      <c r="B297" s="345" t="s">
        <v>818</v>
      </c>
      <c r="C297" s="31" t="s">
        <v>1413</v>
      </c>
      <c r="D297" s="42" t="s">
        <v>1527</v>
      </c>
      <c r="E297" s="345" t="s">
        <v>818</v>
      </c>
      <c r="F297" s="136">
        <v>15000</v>
      </c>
      <c r="G297" s="137" t="s">
        <v>968</v>
      </c>
      <c r="H297" s="37" t="s">
        <v>1126</v>
      </c>
      <c r="I297" s="37" t="s">
        <v>448</v>
      </c>
      <c r="J297" s="37">
        <f>IFERROR(VLOOKUP(E297,'IC238-Dau ky'!E:H,4,0),0)</f>
        <v>1</v>
      </c>
      <c r="K297" s="132">
        <f>SUMIFS(NHAP!$H:$H,NHAP!$D:$D,'BANG THAM CHIEU'!E297,NHAP!$K:$K,'BANG THAM CHIEU'!$D$1)</f>
        <v>0</v>
      </c>
      <c r="L297" s="132">
        <f>SUMIFS('IC21'!$H:$H,'IC21'!$G:$G,'BANG THAM CHIEU'!E297,'IC21'!$R:$R,'BANG THAM CHIEU'!$D$1)</f>
        <v>0</v>
      </c>
      <c r="M297" s="133">
        <f t="shared" si="38"/>
        <v>1</v>
      </c>
      <c r="N297" s="134">
        <f>SUMIF('IC238-Cuoi ky'!$E:$E,'BANG THAM CHIEU'!E297,'IC238-Cuoi ky'!$H:$H)</f>
        <v>1</v>
      </c>
      <c r="O297" s="133">
        <f t="shared" si="39"/>
        <v>0</v>
      </c>
      <c r="P297" s="135">
        <v>10</v>
      </c>
      <c r="Q297" s="135">
        <v>20</v>
      </c>
      <c r="R297" s="550" t="str">
        <f t="shared" si="43"/>
        <v>ALERT</v>
      </c>
      <c r="S297" s="135" t="s">
        <v>9395</v>
      </c>
      <c r="T297" s="222">
        <f t="shared" si="44"/>
        <v>-9</v>
      </c>
      <c r="U297" s="40">
        <v>10</v>
      </c>
      <c r="V297" s="189">
        <f t="shared" si="40"/>
        <v>9</v>
      </c>
      <c r="X297" s="40" t="str">
        <f t="shared" si="45"/>
        <v>ok</v>
      </c>
      <c r="Y297" s="189">
        <f t="shared" si="41"/>
        <v>-9</v>
      </c>
      <c r="Z297" s="40">
        <f>VLOOKUP(E297,'[2]BANG THAM CHIEU'!$E$4:$Q$1080,13,0)</f>
        <v>10</v>
      </c>
      <c r="AA297" s="40">
        <f>VLOOKUP(E297,'[2]BANG THAM CHIEU'!$E$4:$R$1082,14,0)</f>
        <v>20</v>
      </c>
      <c r="AB297" s="40" t="str">
        <f>VLOOKUP(E297,'[2]BANG THAM CHIEU'!$E$4:$S$1081,15,0)</f>
        <v>1 năm</v>
      </c>
    </row>
    <row r="298" spans="1:165" ht="15.75" customHeight="1" x14ac:dyDescent="0.25">
      <c r="A298" s="128">
        <f t="shared" si="42"/>
        <v>295</v>
      </c>
      <c r="B298" s="345" t="s">
        <v>819</v>
      </c>
      <c r="C298" s="31" t="s">
        <v>2942</v>
      </c>
      <c r="D298" s="42" t="s">
        <v>1527</v>
      </c>
      <c r="E298" s="345" t="s">
        <v>819</v>
      </c>
      <c r="F298" s="136"/>
      <c r="G298" s="137" t="s">
        <v>968</v>
      </c>
      <c r="H298" s="37" t="s">
        <v>1127</v>
      </c>
      <c r="I298" s="37" t="s">
        <v>448</v>
      </c>
      <c r="J298" s="37">
        <f>IFERROR(VLOOKUP(E298,'IC238-Dau ky'!E:H,4,0),0)</f>
        <v>0</v>
      </c>
      <c r="K298" s="132">
        <f>SUMIFS(NHAP!$H:$H,NHAP!$D:$D,'BANG THAM CHIEU'!E298,NHAP!$K:$K,'BANG THAM CHIEU'!$D$1)</f>
        <v>0</v>
      </c>
      <c r="L298" s="132">
        <f>SUMIFS('IC21'!$H:$H,'IC21'!$G:$G,'BANG THAM CHIEU'!E298,'IC21'!$R:$R,'BANG THAM CHIEU'!$D$1)</f>
        <v>0</v>
      </c>
      <c r="M298" s="133">
        <f t="shared" si="38"/>
        <v>0</v>
      </c>
      <c r="N298" s="134">
        <f>SUMIF('IC238-Cuoi ky'!$E:$E,'BANG THAM CHIEU'!E298,'IC238-Cuoi ky'!$H:$H)</f>
        <v>0</v>
      </c>
      <c r="O298" s="133">
        <f t="shared" si="39"/>
        <v>0</v>
      </c>
      <c r="P298" s="135">
        <v>10</v>
      </c>
      <c r="Q298" s="135">
        <v>20</v>
      </c>
      <c r="R298" s="550" t="str">
        <f t="shared" si="43"/>
        <v>ALERT</v>
      </c>
      <c r="S298" s="135" t="s">
        <v>9395</v>
      </c>
      <c r="T298" s="222">
        <f t="shared" si="44"/>
        <v>-10</v>
      </c>
      <c r="U298" s="40">
        <v>0</v>
      </c>
      <c r="V298" s="189">
        <f t="shared" si="40"/>
        <v>0</v>
      </c>
      <c r="X298" s="40" t="str">
        <f t="shared" si="45"/>
        <v>ok</v>
      </c>
      <c r="Y298" s="189">
        <f t="shared" si="41"/>
        <v>0</v>
      </c>
      <c r="Z298" s="40">
        <f>VLOOKUP(E298,'[2]BANG THAM CHIEU'!$E$4:$Q$1080,13,0)</f>
        <v>10</v>
      </c>
      <c r="AA298" s="40">
        <f>VLOOKUP(E298,'[2]BANG THAM CHIEU'!$E$4:$R$1082,14,0)</f>
        <v>20</v>
      </c>
      <c r="AB298" s="40" t="str">
        <f>VLOOKUP(E298,'[2]BANG THAM CHIEU'!$E$4:$S$1081,15,0)</f>
        <v>1 năm</v>
      </c>
    </row>
    <row r="299" spans="1:165" ht="15.75" customHeight="1" x14ac:dyDescent="0.25">
      <c r="A299" s="128">
        <f t="shared" si="42"/>
        <v>296</v>
      </c>
      <c r="B299" s="345" t="s">
        <v>820</v>
      </c>
      <c r="C299" s="31" t="s">
        <v>1566</v>
      </c>
      <c r="D299" s="42" t="s">
        <v>1527</v>
      </c>
      <c r="E299" s="345" t="s">
        <v>820</v>
      </c>
      <c r="F299" s="136"/>
      <c r="G299" s="137" t="s">
        <v>968</v>
      </c>
      <c r="H299" s="37" t="s">
        <v>1128</v>
      </c>
      <c r="I299" s="37" t="s">
        <v>448</v>
      </c>
      <c r="J299" s="37">
        <f>IFERROR(VLOOKUP(E299,'IC238-Dau ky'!E:H,4,0),0)</f>
        <v>0</v>
      </c>
      <c r="K299" s="132">
        <f>SUMIFS(NHAP!$H:$H,NHAP!$D:$D,'BANG THAM CHIEU'!E299,NHAP!$K:$K,'BANG THAM CHIEU'!$D$1)</f>
        <v>0</v>
      </c>
      <c r="L299" s="132">
        <f>SUMIFS('IC21'!$H:$H,'IC21'!$G:$G,'BANG THAM CHIEU'!E299,'IC21'!$R:$R,'BANG THAM CHIEU'!$D$1)</f>
        <v>0</v>
      </c>
      <c r="M299" s="133">
        <f t="shared" si="38"/>
        <v>0</v>
      </c>
      <c r="N299" s="134">
        <f>SUMIF('IC238-Cuoi ky'!$E:$E,'BANG THAM CHIEU'!E299,'IC238-Cuoi ky'!$H:$H)</f>
        <v>0</v>
      </c>
      <c r="O299" s="133">
        <f t="shared" si="39"/>
        <v>0</v>
      </c>
      <c r="P299" s="135">
        <v>10</v>
      </c>
      <c r="Q299" s="135">
        <v>20</v>
      </c>
      <c r="R299" s="550" t="str">
        <f t="shared" si="43"/>
        <v>ALERT</v>
      </c>
      <c r="S299" s="135" t="s">
        <v>9395</v>
      </c>
      <c r="T299" s="222">
        <f t="shared" si="44"/>
        <v>-10</v>
      </c>
      <c r="U299" s="40">
        <v>0</v>
      </c>
      <c r="V299" s="189">
        <f t="shared" si="40"/>
        <v>0</v>
      </c>
      <c r="X299" s="40" t="str">
        <f t="shared" si="45"/>
        <v>ok</v>
      </c>
      <c r="Y299" s="189">
        <f t="shared" si="41"/>
        <v>0</v>
      </c>
      <c r="Z299" s="40">
        <f>VLOOKUP(E299,'[2]BANG THAM CHIEU'!$E$4:$Q$1080,13,0)</f>
        <v>10</v>
      </c>
      <c r="AA299" s="40">
        <f>VLOOKUP(E299,'[2]BANG THAM CHIEU'!$E$4:$R$1082,14,0)</f>
        <v>20</v>
      </c>
      <c r="AB299" s="40" t="str">
        <f>VLOOKUP(E299,'[2]BANG THAM CHIEU'!$E$4:$S$1081,15,0)</f>
        <v>1 năm</v>
      </c>
    </row>
    <row r="300" spans="1:165" ht="15.75" customHeight="1" x14ac:dyDescent="0.25">
      <c r="A300" s="128">
        <f t="shared" si="42"/>
        <v>297</v>
      </c>
      <c r="B300" s="345" t="s">
        <v>821</v>
      </c>
      <c r="C300" s="31" t="s">
        <v>10651</v>
      </c>
      <c r="D300" s="42" t="s">
        <v>1527</v>
      </c>
      <c r="E300" s="345" t="s">
        <v>821</v>
      </c>
      <c r="F300" s="136">
        <v>7000</v>
      </c>
      <c r="G300" s="137" t="s">
        <v>968</v>
      </c>
      <c r="H300" s="37" t="s">
        <v>1129</v>
      </c>
      <c r="I300" s="37" t="s">
        <v>448</v>
      </c>
      <c r="J300" s="37">
        <f>IFERROR(VLOOKUP(E300,'IC238-Dau ky'!E:H,4,0),0)</f>
        <v>2</v>
      </c>
      <c r="K300" s="132">
        <f>SUMIFS(NHAP!$H:$H,NHAP!$D:$D,'BANG THAM CHIEU'!E300,NHAP!$K:$K,'BANG THAM CHIEU'!$D$1)</f>
        <v>0</v>
      </c>
      <c r="L300" s="132">
        <f>SUMIFS('IC21'!$H:$H,'IC21'!$G:$G,'BANG THAM CHIEU'!E300,'IC21'!$R:$R,'BANG THAM CHIEU'!$D$1)</f>
        <v>0</v>
      </c>
      <c r="M300" s="133">
        <f t="shared" si="38"/>
        <v>2</v>
      </c>
      <c r="N300" s="134">
        <f>SUMIF('IC238-Cuoi ky'!$E:$E,'BANG THAM CHIEU'!E300,'IC238-Cuoi ky'!$H:$H)</f>
        <v>2</v>
      </c>
      <c r="O300" s="133">
        <f t="shared" si="39"/>
        <v>0</v>
      </c>
      <c r="P300" s="135">
        <v>10</v>
      </c>
      <c r="Q300" s="135">
        <v>20</v>
      </c>
      <c r="R300" s="550" t="str">
        <f t="shared" si="43"/>
        <v>ALERT</v>
      </c>
      <c r="S300" s="135" t="s">
        <v>9395</v>
      </c>
      <c r="T300" s="222">
        <f t="shared" si="44"/>
        <v>-8</v>
      </c>
      <c r="U300" s="40">
        <v>2</v>
      </c>
      <c r="V300" s="189">
        <f t="shared" si="40"/>
        <v>0</v>
      </c>
      <c r="X300" s="40" t="str">
        <f t="shared" si="45"/>
        <v>ok</v>
      </c>
      <c r="Y300" s="189">
        <f t="shared" si="41"/>
        <v>0</v>
      </c>
      <c r="Z300" s="40">
        <f>VLOOKUP(E300,'[2]BANG THAM CHIEU'!$E$4:$Q$1080,13,0)</f>
        <v>10</v>
      </c>
      <c r="AA300" s="40">
        <f>VLOOKUP(E300,'[2]BANG THAM CHIEU'!$E$4:$R$1082,14,0)</f>
        <v>20</v>
      </c>
      <c r="AB300" s="40" t="str">
        <f>VLOOKUP(E300,'[2]BANG THAM CHIEU'!$E$4:$S$1081,15,0)</f>
        <v>1 năm</v>
      </c>
    </row>
    <row r="301" spans="1:165" ht="15.75" customHeight="1" x14ac:dyDescent="0.25">
      <c r="A301" s="128">
        <f t="shared" si="42"/>
        <v>298</v>
      </c>
      <c r="B301" s="345" t="s">
        <v>822</v>
      </c>
      <c r="C301" s="31" t="s">
        <v>2943</v>
      </c>
      <c r="D301" s="42" t="s">
        <v>1527</v>
      </c>
      <c r="E301" s="345" t="s">
        <v>822</v>
      </c>
      <c r="F301" s="136">
        <v>6500</v>
      </c>
      <c r="G301" s="137" t="s">
        <v>968</v>
      </c>
      <c r="H301" s="37" t="s">
        <v>1130</v>
      </c>
      <c r="I301" s="37" t="s">
        <v>448</v>
      </c>
      <c r="J301" s="37">
        <f>IFERROR(VLOOKUP(E301,'IC238-Dau ky'!E:H,4,0),0)</f>
        <v>9</v>
      </c>
      <c r="K301" s="132">
        <f>SUMIFS(NHAP!$H:$H,NHAP!$D:$D,'BANG THAM CHIEU'!E301,NHAP!$K:$K,'BANG THAM CHIEU'!$D$1)</f>
        <v>0</v>
      </c>
      <c r="L301" s="132">
        <f>SUMIFS('IC21'!$H:$H,'IC21'!$G:$G,'BANG THAM CHIEU'!E301,'IC21'!$R:$R,'BANG THAM CHIEU'!$D$1)</f>
        <v>0</v>
      </c>
      <c r="M301" s="133">
        <f t="shared" si="38"/>
        <v>9</v>
      </c>
      <c r="N301" s="134">
        <f>SUMIF('IC238-Cuoi ky'!$E:$E,'BANG THAM CHIEU'!E301,'IC238-Cuoi ky'!$H:$H)</f>
        <v>9</v>
      </c>
      <c r="O301" s="133">
        <f t="shared" si="39"/>
        <v>0</v>
      </c>
      <c r="P301" s="135">
        <v>10</v>
      </c>
      <c r="Q301" s="135">
        <v>20</v>
      </c>
      <c r="R301" s="550" t="str">
        <f t="shared" si="43"/>
        <v>ALERT</v>
      </c>
      <c r="S301" s="135" t="s">
        <v>9395</v>
      </c>
      <c r="T301" s="222">
        <f t="shared" si="44"/>
        <v>-1</v>
      </c>
      <c r="U301" s="40">
        <v>12</v>
      </c>
      <c r="V301" s="189">
        <f t="shared" si="40"/>
        <v>3</v>
      </c>
      <c r="X301" s="40" t="str">
        <f t="shared" si="45"/>
        <v>ok</v>
      </c>
      <c r="Y301" s="189">
        <f t="shared" si="41"/>
        <v>-3</v>
      </c>
      <c r="Z301" s="40">
        <f>VLOOKUP(E301,'[2]BANG THAM CHIEU'!$E$4:$Q$1080,13,0)</f>
        <v>10</v>
      </c>
      <c r="AA301" s="40">
        <f>VLOOKUP(E301,'[2]BANG THAM CHIEU'!$E$4:$R$1082,14,0)</f>
        <v>20</v>
      </c>
      <c r="AB301" s="40" t="str">
        <f>VLOOKUP(E301,'[2]BANG THAM CHIEU'!$E$4:$S$1081,15,0)</f>
        <v>1 năm</v>
      </c>
    </row>
    <row r="302" spans="1:165" ht="15.75" customHeight="1" x14ac:dyDescent="0.25">
      <c r="A302" s="128">
        <f t="shared" si="42"/>
        <v>299</v>
      </c>
      <c r="B302" s="345" t="s">
        <v>823</v>
      </c>
      <c r="C302" s="31" t="s">
        <v>6926</v>
      </c>
      <c r="D302" s="42" t="s">
        <v>1527</v>
      </c>
      <c r="E302" s="345" t="s">
        <v>823</v>
      </c>
      <c r="F302" s="136">
        <v>34580</v>
      </c>
      <c r="G302" s="137" t="s">
        <v>968</v>
      </c>
      <c r="H302" s="37" t="s">
        <v>1131</v>
      </c>
      <c r="I302" s="37" t="s">
        <v>448</v>
      </c>
      <c r="J302" s="37">
        <f>IFERROR(VLOOKUP(E302,'IC238-Dau ky'!E:H,4,0),0)</f>
        <v>0</v>
      </c>
      <c r="K302" s="132">
        <f>SUMIFS(NHAP!$H:$H,NHAP!$D:$D,'BANG THAM CHIEU'!E302,NHAP!$K:$K,'BANG THAM CHIEU'!$D$1)</f>
        <v>0</v>
      </c>
      <c r="L302" s="132">
        <f>SUMIFS('IC21'!$H:$H,'IC21'!$G:$G,'BANG THAM CHIEU'!E302,'IC21'!$R:$R,'BANG THAM CHIEU'!$D$1)</f>
        <v>0</v>
      </c>
      <c r="M302" s="133">
        <f t="shared" si="38"/>
        <v>0</v>
      </c>
      <c r="N302" s="134">
        <f>SUMIF('IC238-Cuoi ky'!$E:$E,'BANG THAM CHIEU'!E302,'IC238-Cuoi ky'!$H:$H)</f>
        <v>0</v>
      </c>
      <c r="O302" s="133">
        <f t="shared" si="39"/>
        <v>0</v>
      </c>
      <c r="P302" s="135">
        <v>10</v>
      </c>
      <c r="Q302" s="135">
        <v>20</v>
      </c>
      <c r="R302" s="550" t="str">
        <f t="shared" si="43"/>
        <v>ALERT</v>
      </c>
      <c r="S302" s="135" t="s">
        <v>9395</v>
      </c>
      <c r="T302" s="222">
        <f t="shared" si="44"/>
        <v>-10</v>
      </c>
      <c r="U302" s="40">
        <v>0</v>
      </c>
      <c r="V302" s="189">
        <f t="shared" si="40"/>
        <v>0</v>
      </c>
      <c r="X302" s="40" t="str">
        <f t="shared" si="45"/>
        <v>ok</v>
      </c>
      <c r="Y302" s="189">
        <f t="shared" si="41"/>
        <v>0</v>
      </c>
      <c r="Z302" s="40">
        <f>VLOOKUP(E302,'[2]BANG THAM CHIEU'!$E$4:$Q$1080,13,0)</f>
        <v>10</v>
      </c>
      <c r="AA302" s="40">
        <f>VLOOKUP(E302,'[2]BANG THAM CHIEU'!$E$4:$R$1082,14,0)</f>
        <v>20</v>
      </c>
      <c r="AB302" s="40" t="str">
        <f>VLOOKUP(E302,'[2]BANG THAM CHIEU'!$E$4:$S$1081,15,0)</f>
        <v>1 năm</v>
      </c>
    </row>
    <row r="303" spans="1:165" ht="15.75" customHeight="1" x14ac:dyDescent="0.25">
      <c r="A303" s="128">
        <f t="shared" si="42"/>
        <v>300</v>
      </c>
      <c r="B303" s="345" t="s">
        <v>824</v>
      </c>
      <c r="C303" s="31" t="s">
        <v>6837</v>
      </c>
      <c r="D303" s="42" t="s">
        <v>1527</v>
      </c>
      <c r="E303" s="345" t="s">
        <v>824</v>
      </c>
      <c r="F303" s="136">
        <v>25000</v>
      </c>
      <c r="G303" s="137" t="s">
        <v>968</v>
      </c>
      <c r="H303" s="37" t="s">
        <v>1132</v>
      </c>
      <c r="I303" s="37" t="s">
        <v>448</v>
      </c>
      <c r="J303" s="37">
        <f>IFERROR(VLOOKUP(E303,'IC238-Dau ky'!E:H,4,0),0)</f>
        <v>7</v>
      </c>
      <c r="K303" s="132">
        <f>SUMIFS(NHAP!$H:$H,NHAP!$D:$D,'BANG THAM CHIEU'!E303,NHAP!$K:$K,'BANG THAM CHIEU'!$D$1)</f>
        <v>0</v>
      </c>
      <c r="L303" s="132">
        <f>SUMIFS('IC21'!$H:$H,'IC21'!$G:$G,'BANG THAM CHIEU'!E303,'IC21'!$R:$R,'BANG THAM CHIEU'!$D$1)</f>
        <v>0</v>
      </c>
      <c r="M303" s="133">
        <f t="shared" si="38"/>
        <v>7</v>
      </c>
      <c r="N303" s="134">
        <f>SUMIF('IC238-Cuoi ky'!$E:$E,'BANG THAM CHIEU'!E303,'IC238-Cuoi ky'!$H:$H)</f>
        <v>7</v>
      </c>
      <c r="O303" s="133">
        <f t="shared" si="39"/>
        <v>0</v>
      </c>
      <c r="P303" s="135">
        <v>5</v>
      </c>
      <c r="Q303" s="135">
        <v>10</v>
      </c>
      <c r="R303" s="550" t="str">
        <f t="shared" si="43"/>
        <v>OK</v>
      </c>
      <c r="S303" s="135" t="s">
        <v>9395</v>
      </c>
      <c r="T303" s="222">
        <f t="shared" si="44"/>
        <v>2</v>
      </c>
      <c r="U303" s="40">
        <v>9</v>
      </c>
      <c r="V303" s="189">
        <f t="shared" si="40"/>
        <v>2</v>
      </c>
      <c r="X303" s="40" t="str">
        <f t="shared" si="45"/>
        <v>ok</v>
      </c>
      <c r="Y303" s="189">
        <f t="shared" si="41"/>
        <v>-2</v>
      </c>
      <c r="Z303" s="40">
        <f>VLOOKUP(E303,'[2]BANG THAM CHIEU'!$E$4:$Q$1080,13,0)</f>
        <v>5</v>
      </c>
      <c r="AA303" s="40">
        <f>VLOOKUP(E303,'[2]BANG THAM CHIEU'!$E$4:$R$1082,14,0)</f>
        <v>10</v>
      </c>
      <c r="AB303" s="40" t="str">
        <f>VLOOKUP(E303,'[2]BANG THAM CHIEU'!$E$4:$S$1081,15,0)</f>
        <v>1 năm</v>
      </c>
    </row>
    <row r="304" spans="1:165" ht="15.75" customHeight="1" x14ac:dyDescent="0.25">
      <c r="A304" s="128">
        <f t="shared" si="42"/>
        <v>301</v>
      </c>
      <c r="B304" s="345" t="s">
        <v>825</v>
      </c>
      <c r="C304" s="31" t="s">
        <v>6838</v>
      </c>
      <c r="D304" s="42" t="s">
        <v>1556</v>
      </c>
      <c r="E304" s="345" t="s">
        <v>825</v>
      </c>
      <c r="F304" s="136">
        <v>32000</v>
      </c>
      <c r="G304" s="137" t="s">
        <v>968</v>
      </c>
      <c r="H304" s="37" t="s">
        <v>1133</v>
      </c>
      <c r="I304" s="37" t="s">
        <v>448</v>
      </c>
      <c r="J304" s="37">
        <f>IFERROR(VLOOKUP(E304,'IC238-Dau ky'!E:H,4,0),0)</f>
        <v>12</v>
      </c>
      <c r="K304" s="132">
        <f>SUMIFS(NHAP!$H:$H,NHAP!$D:$D,'BANG THAM CHIEU'!E304,NHAP!$K:$K,'BANG THAM CHIEU'!$D$1)</f>
        <v>0</v>
      </c>
      <c r="L304" s="132">
        <f>SUMIFS('IC21'!$H:$H,'IC21'!$G:$G,'BANG THAM CHIEU'!E304,'IC21'!$R:$R,'BANG THAM CHIEU'!$D$1)</f>
        <v>0</v>
      </c>
      <c r="M304" s="133">
        <f t="shared" si="38"/>
        <v>12</v>
      </c>
      <c r="N304" s="134">
        <f>SUMIF('IC238-Cuoi ky'!$E:$E,'BANG THAM CHIEU'!E304,'IC238-Cuoi ky'!$H:$H)</f>
        <v>12</v>
      </c>
      <c r="O304" s="133">
        <f t="shared" si="39"/>
        <v>0</v>
      </c>
      <c r="P304" s="135">
        <v>5</v>
      </c>
      <c r="Q304" s="135">
        <v>10</v>
      </c>
      <c r="R304" s="550" t="str">
        <f t="shared" si="43"/>
        <v>OK</v>
      </c>
      <c r="S304" s="135" t="s">
        <v>9395</v>
      </c>
      <c r="T304" s="222">
        <f t="shared" si="44"/>
        <v>7</v>
      </c>
      <c r="U304" s="40">
        <v>16</v>
      </c>
      <c r="V304" s="189">
        <f t="shared" si="40"/>
        <v>4</v>
      </c>
      <c r="X304" s="40" t="str">
        <f t="shared" si="45"/>
        <v>ko</v>
      </c>
      <c r="Y304" s="189">
        <f t="shared" si="41"/>
        <v>-4</v>
      </c>
      <c r="Z304" s="40">
        <f>VLOOKUP(E304,'[2]BANG THAM CHIEU'!$E$4:$Q$1080,13,0)</f>
        <v>5</v>
      </c>
      <c r="AA304" s="40">
        <f>VLOOKUP(E304,'[2]BANG THAM CHIEU'!$E$4:$R$1082,14,0)</f>
        <v>10</v>
      </c>
      <c r="AB304" s="40" t="str">
        <f>VLOOKUP(E304,'[2]BANG THAM CHIEU'!$E$4:$S$1081,15,0)</f>
        <v>1 năm</v>
      </c>
    </row>
    <row r="305" spans="1:28" ht="15.75" customHeight="1" x14ac:dyDescent="0.25">
      <c r="A305" s="128">
        <f t="shared" si="42"/>
        <v>302</v>
      </c>
      <c r="B305" s="345" t="s">
        <v>826</v>
      </c>
      <c r="C305" s="31" t="s">
        <v>6836</v>
      </c>
      <c r="D305" s="42" t="s">
        <v>1556</v>
      </c>
      <c r="E305" s="345" t="s">
        <v>826</v>
      </c>
      <c r="F305" s="136">
        <v>30000</v>
      </c>
      <c r="G305" s="137" t="s">
        <v>968</v>
      </c>
      <c r="H305" s="37" t="s">
        <v>1134</v>
      </c>
      <c r="I305" s="37" t="s">
        <v>448</v>
      </c>
      <c r="J305" s="37">
        <f>IFERROR(VLOOKUP(E305,'IC238-Dau ky'!E:H,4,0),0)</f>
        <v>7</v>
      </c>
      <c r="K305" s="132">
        <f>SUMIFS(NHAP!$H:$H,NHAP!$D:$D,'BANG THAM CHIEU'!E305,NHAP!$K:$K,'BANG THAM CHIEU'!$D$1)</f>
        <v>0</v>
      </c>
      <c r="L305" s="132">
        <f>SUMIFS('IC21'!$H:$H,'IC21'!$G:$G,'BANG THAM CHIEU'!E305,'IC21'!$R:$R,'BANG THAM CHIEU'!$D$1)</f>
        <v>5</v>
      </c>
      <c r="M305" s="133">
        <f t="shared" si="38"/>
        <v>2</v>
      </c>
      <c r="N305" s="134">
        <f>SUMIF('IC238-Cuoi ky'!$E:$E,'BANG THAM CHIEU'!E305,'IC238-Cuoi ky'!$H:$H)</f>
        <v>7</v>
      </c>
      <c r="O305" s="133">
        <f t="shared" si="39"/>
        <v>-5</v>
      </c>
      <c r="P305" s="135">
        <v>5</v>
      </c>
      <c r="Q305" s="135">
        <v>10</v>
      </c>
      <c r="R305" s="550" t="str">
        <f t="shared" si="43"/>
        <v>ALERT</v>
      </c>
      <c r="S305" s="135" t="s">
        <v>9395</v>
      </c>
      <c r="T305" s="222">
        <f t="shared" si="44"/>
        <v>-3</v>
      </c>
      <c r="U305" s="40">
        <v>10</v>
      </c>
      <c r="V305" s="189">
        <f t="shared" si="40"/>
        <v>8</v>
      </c>
      <c r="X305" s="40" t="str">
        <f t="shared" si="45"/>
        <v>ok</v>
      </c>
      <c r="Y305" s="189">
        <f t="shared" si="41"/>
        <v>-8</v>
      </c>
      <c r="Z305" s="40">
        <f>VLOOKUP(E305,'[2]BANG THAM CHIEU'!$E$4:$Q$1080,13,0)</f>
        <v>5</v>
      </c>
      <c r="AA305" s="40">
        <f>VLOOKUP(E305,'[2]BANG THAM CHIEU'!$E$4:$R$1082,14,0)</f>
        <v>10</v>
      </c>
      <c r="AB305" s="40" t="str">
        <f>VLOOKUP(E305,'[2]BANG THAM CHIEU'!$E$4:$S$1081,15,0)</f>
        <v>1 năm</v>
      </c>
    </row>
    <row r="306" spans="1:28" ht="15.75" customHeight="1" x14ac:dyDescent="0.25">
      <c r="A306" s="128">
        <f t="shared" si="42"/>
        <v>303</v>
      </c>
      <c r="B306" s="345" t="s">
        <v>827</v>
      </c>
      <c r="C306" s="11" t="s">
        <v>7901</v>
      </c>
      <c r="D306" s="37" t="s">
        <v>1563</v>
      </c>
      <c r="E306" s="345" t="s">
        <v>827</v>
      </c>
      <c r="F306" s="136">
        <v>1262982</v>
      </c>
      <c r="G306" s="137" t="s">
        <v>303</v>
      </c>
      <c r="H306" s="37" t="s">
        <v>1135</v>
      </c>
      <c r="I306" s="37" t="s">
        <v>2970</v>
      </c>
      <c r="J306" s="37">
        <f>IFERROR(VLOOKUP(E306,'IC238-Dau ky'!E:H,4,0),0)</f>
        <v>1</v>
      </c>
      <c r="K306" s="132">
        <f>SUMIFS(NHAP!$H:$H,NHAP!$D:$D,'BANG THAM CHIEU'!E306,NHAP!$K:$K,'BANG THAM CHIEU'!$D$1)</f>
        <v>0</v>
      </c>
      <c r="L306" s="132">
        <f>SUMIFS('IC21'!$H:$H,'IC21'!$G:$G,'BANG THAM CHIEU'!E306,'IC21'!$R:$R,'BANG THAM CHIEU'!$D$1)</f>
        <v>0</v>
      </c>
      <c r="M306" s="133">
        <f t="shared" si="38"/>
        <v>1</v>
      </c>
      <c r="N306" s="134">
        <f>SUMIF('IC238-Cuoi ky'!$E:$E,'BANG THAM CHIEU'!E306,'IC238-Cuoi ky'!$H:$H)</f>
        <v>1</v>
      </c>
      <c r="O306" s="133">
        <f t="shared" si="39"/>
        <v>0</v>
      </c>
      <c r="P306" s="135">
        <v>3</v>
      </c>
      <c r="Q306" s="135">
        <v>6</v>
      </c>
      <c r="R306" s="550" t="str">
        <f t="shared" si="43"/>
        <v>ALERT</v>
      </c>
      <c r="S306" s="135" t="s">
        <v>9398</v>
      </c>
      <c r="T306" s="222">
        <f t="shared" si="44"/>
        <v>-2</v>
      </c>
      <c r="U306" s="40">
        <v>0</v>
      </c>
      <c r="V306" s="189">
        <f t="shared" si="40"/>
        <v>-1</v>
      </c>
      <c r="X306" s="40" t="str">
        <f t="shared" si="45"/>
        <v>ko</v>
      </c>
      <c r="Y306" s="189">
        <f t="shared" si="41"/>
        <v>1</v>
      </c>
      <c r="Z306" s="40">
        <f>VLOOKUP(E306,'[2]BANG THAM CHIEU'!$E$4:$Q$1080,13,0)</f>
        <v>3</v>
      </c>
      <c r="AA306" s="40">
        <f>VLOOKUP(E306,'[2]BANG THAM CHIEU'!$E$4:$R$1082,14,0)</f>
        <v>6</v>
      </c>
      <c r="AB306" s="40" t="str">
        <f>VLOOKUP(E306,'[2]BANG THAM CHIEU'!$E$4:$S$1081,15,0)</f>
        <v>3 tháng</v>
      </c>
    </row>
    <row r="307" spans="1:28" ht="15.75" customHeight="1" x14ac:dyDescent="0.25">
      <c r="A307" s="128">
        <f t="shared" si="42"/>
        <v>304</v>
      </c>
      <c r="B307" s="345" t="s">
        <v>828</v>
      </c>
      <c r="C307" s="11" t="s">
        <v>9647</v>
      </c>
      <c r="D307" s="37" t="s">
        <v>1571</v>
      </c>
      <c r="E307" s="345" t="s">
        <v>828</v>
      </c>
      <c r="F307" s="136">
        <v>4880</v>
      </c>
      <c r="G307" s="137" t="s">
        <v>303</v>
      </c>
      <c r="H307" s="37" t="s">
        <v>1136</v>
      </c>
      <c r="I307" s="37" t="s">
        <v>448</v>
      </c>
      <c r="J307" s="37">
        <f>IFERROR(VLOOKUP(E307,'IC238-Dau ky'!E:H,4,0),0)</f>
        <v>92</v>
      </c>
      <c r="K307" s="132">
        <f>SUMIFS(NHAP!$H:$H,NHAP!$D:$D,'BANG THAM CHIEU'!E307,NHAP!$K:$K,'BANG THAM CHIEU'!$D$1)</f>
        <v>0</v>
      </c>
      <c r="L307" s="132">
        <f>SUMIFS('IC21'!$H:$H,'IC21'!$G:$G,'BANG THAM CHIEU'!E307,'IC21'!$R:$R,'BANG THAM CHIEU'!$D$1)</f>
        <v>10</v>
      </c>
      <c r="M307" s="133">
        <f t="shared" si="38"/>
        <v>82</v>
      </c>
      <c r="N307" s="134">
        <f>SUMIF('IC238-Cuoi ky'!$E:$E,'BANG THAM CHIEU'!E307,'IC238-Cuoi ky'!$H:$H)</f>
        <v>92</v>
      </c>
      <c r="O307" s="133">
        <f t="shared" si="39"/>
        <v>-10</v>
      </c>
      <c r="P307" s="135">
        <v>20</v>
      </c>
      <c r="Q307" s="135">
        <v>40</v>
      </c>
      <c r="R307" s="550" t="str">
        <f t="shared" si="43"/>
        <v>OK</v>
      </c>
      <c r="S307" s="135" t="s">
        <v>9398</v>
      </c>
      <c r="T307" s="222">
        <f t="shared" si="44"/>
        <v>62</v>
      </c>
      <c r="U307" s="40">
        <v>83</v>
      </c>
      <c r="V307" s="189">
        <f t="shared" si="40"/>
        <v>1</v>
      </c>
      <c r="X307" s="40" t="str">
        <f t="shared" si="45"/>
        <v>ko</v>
      </c>
      <c r="Y307" s="189">
        <f t="shared" si="41"/>
        <v>-1</v>
      </c>
      <c r="Z307" s="40">
        <f>VLOOKUP(E307,'[2]BANG THAM CHIEU'!$E$4:$Q$1080,13,0)</f>
        <v>20</v>
      </c>
      <c r="AA307" s="40">
        <f>VLOOKUP(E307,'[2]BANG THAM CHIEU'!$E$4:$R$1082,14,0)</f>
        <v>40</v>
      </c>
      <c r="AB307" s="40" t="str">
        <f>VLOOKUP(E307,'[2]BANG THAM CHIEU'!$E$4:$S$1081,15,0)</f>
        <v>3 tháng</v>
      </c>
    </row>
    <row r="308" spans="1:28" ht="15.75" customHeight="1" x14ac:dyDescent="0.25">
      <c r="A308" s="128">
        <f t="shared" si="42"/>
        <v>305</v>
      </c>
      <c r="B308" s="162" t="s">
        <v>118</v>
      </c>
      <c r="C308" s="31" t="s">
        <v>9645</v>
      </c>
      <c r="D308" s="42" t="s">
        <v>99</v>
      </c>
      <c r="E308" s="162" t="s">
        <v>118</v>
      </c>
      <c r="F308" s="129">
        <v>682000</v>
      </c>
      <c r="G308" s="130" t="s">
        <v>303</v>
      </c>
      <c r="H308" s="131" t="s">
        <v>308</v>
      </c>
      <c r="I308" s="37" t="s">
        <v>449</v>
      </c>
      <c r="J308" s="37">
        <f>IFERROR(VLOOKUP(E308,'IC238-Dau ky'!E:H,4,0),0)</f>
        <v>10</v>
      </c>
      <c r="K308" s="132">
        <f>SUMIFS(NHAP!$H:$H,NHAP!$D:$D,'BANG THAM CHIEU'!E308,NHAP!$K:$K,'BANG THAM CHIEU'!$D$1)</f>
        <v>0</v>
      </c>
      <c r="L308" s="132">
        <f>SUMIFS('IC21'!$H:$H,'IC21'!$G:$G,'BANG THAM CHIEU'!E308,'IC21'!$R:$R,'BANG THAM CHIEU'!$D$1)</f>
        <v>6</v>
      </c>
      <c r="M308" s="133">
        <f t="shared" si="38"/>
        <v>4</v>
      </c>
      <c r="N308" s="134">
        <f>SUMIF('IC238-Cuoi ky'!$E:$E,'BANG THAM CHIEU'!E308,'IC238-Cuoi ky'!$H:$H)</f>
        <v>10</v>
      </c>
      <c r="O308" s="133">
        <f t="shared" si="39"/>
        <v>-6</v>
      </c>
      <c r="P308" s="135">
        <v>5</v>
      </c>
      <c r="Q308" s="135">
        <v>10</v>
      </c>
      <c r="R308" s="550" t="str">
        <f t="shared" si="43"/>
        <v>ALERT</v>
      </c>
      <c r="S308" s="135" t="s">
        <v>9394</v>
      </c>
      <c r="T308" s="222">
        <f t="shared" si="44"/>
        <v>-1</v>
      </c>
      <c r="U308" s="40">
        <v>7</v>
      </c>
      <c r="V308" s="189">
        <f t="shared" si="40"/>
        <v>3</v>
      </c>
      <c r="X308" s="40" t="str">
        <f t="shared" si="45"/>
        <v>ok</v>
      </c>
      <c r="Y308" s="189">
        <f t="shared" si="41"/>
        <v>-3</v>
      </c>
      <c r="Z308" s="40">
        <f>VLOOKUP(E308,'[2]BANG THAM CHIEU'!$E$4:$Q$1080,13,0)</f>
        <v>5</v>
      </c>
      <c r="AA308" s="40">
        <f>VLOOKUP(E308,'[2]BANG THAM CHIEU'!$E$4:$R$1082,14,0)</f>
        <v>10</v>
      </c>
      <c r="AB308" s="40" t="str">
        <f>VLOOKUP(E308,'[2]BANG THAM CHIEU'!$E$4:$S$1081,15,0)</f>
        <v>6 tháng</v>
      </c>
    </row>
    <row r="309" spans="1:28" ht="15.75" customHeight="1" x14ac:dyDescent="0.25">
      <c r="A309" s="128">
        <f t="shared" si="42"/>
        <v>306</v>
      </c>
      <c r="B309" s="345" t="s">
        <v>830</v>
      </c>
      <c r="C309" s="11" t="s">
        <v>608</v>
      </c>
      <c r="D309" s="37" t="s">
        <v>1571</v>
      </c>
      <c r="E309" s="345" t="s">
        <v>830</v>
      </c>
      <c r="F309" s="136">
        <v>100000</v>
      </c>
      <c r="G309" s="137" t="s">
        <v>303</v>
      </c>
      <c r="H309" s="37" t="s">
        <v>971</v>
      </c>
      <c r="I309" s="37" t="s">
        <v>454</v>
      </c>
      <c r="J309" s="37">
        <f>IFERROR(VLOOKUP(E309,'IC238-Dau ky'!E:H,4,0),0)</f>
        <v>25</v>
      </c>
      <c r="K309" s="132">
        <f>SUMIFS(NHAP!$H:$H,NHAP!$D:$D,'BANG THAM CHIEU'!E309,NHAP!$K:$K,'BANG THAM CHIEU'!$D$1)</f>
        <v>0</v>
      </c>
      <c r="L309" s="132">
        <f>SUMIFS('IC21'!$H:$H,'IC21'!$G:$G,'BANG THAM CHIEU'!E309,'IC21'!$R:$R,'BANG THAM CHIEU'!$D$1)</f>
        <v>0</v>
      </c>
      <c r="M309" s="133">
        <f t="shared" si="38"/>
        <v>25</v>
      </c>
      <c r="N309" s="134">
        <f>SUMIF('IC238-Cuoi ky'!$E:$E,'BANG THAM CHIEU'!E309,'IC238-Cuoi ky'!$H:$H)</f>
        <v>25</v>
      </c>
      <c r="O309" s="133">
        <f t="shared" si="39"/>
        <v>0</v>
      </c>
      <c r="P309" s="135">
        <v>0</v>
      </c>
      <c r="Q309" s="135">
        <v>0</v>
      </c>
      <c r="R309" s="550" t="str">
        <f t="shared" si="43"/>
        <v>OK</v>
      </c>
      <c r="S309" s="135">
        <v>0</v>
      </c>
      <c r="T309" s="222">
        <f t="shared" si="44"/>
        <v>25</v>
      </c>
      <c r="U309" s="40">
        <v>25</v>
      </c>
      <c r="V309" s="189">
        <f t="shared" si="40"/>
        <v>0</v>
      </c>
      <c r="X309" s="40" t="str">
        <f t="shared" si="45"/>
        <v>ok</v>
      </c>
      <c r="Y309" s="189">
        <f t="shared" si="41"/>
        <v>0</v>
      </c>
      <c r="Z309" s="40">
        <f>VLOOKUP(E309,'[2]BANG THAM CHIEU'!$E$4:$Q$1080,13,0)</f>
        <v>0</v>
      </c>
      <c r="AA309" s="40">
        <f>VLOOKUP(E309,'[2]BANG THAM CHIEU'!$E$4:$R$1082,14,0)</f>
        <v>0</v>
      </c>
      <c r="AB309" s="40">
        <f>VLOOKUP(E309,'[2]BANG THAM CHIEU'!$E$4:$S$1081,15,0)</f>
        <v>0</v>
      </c>
    </row>
    <row r="310" spans="1:28" ht="42.75" customHeight="1" x14ac:dyDescent="0.25">
      <c r="A310" s="128">
        <f t="shared" si="42"/>
        <v>307</v>
      </c>
      <c r="B310" s="345" t="s">
        <v>831</v>
      </c>
      <c r="C310" s="171" t="s">
        <v>4551</v>
      </c>
      <c r="D310" s="42" t="s">
        <v>1571</v>
      </c>
      <c r="E310" s="345" t="s">
        <v>831</v>
      </c>
      <c r="F310" s="136">
        <v>275000</v>
      </c>
      <c r="G310" s="137" t="s">
        <v>303</v>
      </c>
      <c r="H310" s="37" t="s">
        <v>1138</v>
      </c>
      <c r="I310" s="37" t="s">
        <v>454</v>
      </c>
      <c r="J310" s="37">
        <f>IFERROR(VLOOKUP(E310,'IC238-Dau ky'!E:H,4,0),0)</f>
        <v>20</v>
      </c>
      <c r="K310" s="132">
        <f>SUMIFS(NHAP!$H:$H,NHAP!$D:$D,'BANG THAM CHIEU'!E310,NHAP!$K:$K,'BANG THAM CHIEU'!$D$1)</f>
        <v>0</v>
      </c>
      <c r="L310" s="132">
        <f>SUMIFS('IC21'!$H:$H,'IC21'!$G:$G,'BANG THAM CHIEU'!E310,'IC21'!$R:$R,'BANG THAM CHIEU'!$D$1)</f>
        <v>0</v>
      </c>
      <c r="M310" s="133">
        <f t="shared" si="38"/>
        <v>20</v>
      </c>
      <c r="N310" s="134">
        <f>SUMIF('IC238-Cuoi ky'!$E:$E,'BANG THAM CHIEU'!E310,'IC238-Cuoi ky'!$H:$H)</f>
        <v>20</v>
      </c>
      <c r="O310" s="133">
        <f t="shared" si="39"/>
        <v>0</v>
      </c>
      <c r="P310" s="135">
        <v>10</v>
      </c>
      <c r="Q310" s="135">
        <v>20</v>
      </c>
      <c r="R310" s="550" t="str">
        <f t="shared" si="43"/>
        <v>OK</v>
      </c>
      <c r="S310" s="135" t="s">
        <v>9398</v>
      </c>
      <c r="T310" s="222">
        <f t="shared" si="44"/>
        <v>10</v>
      </c>
      <c r="U310" s="40">
        <v>5</v>
      </c>
      <c r="V310" s="189">
        <f t="shared" si="40"/>
        <v>-15</v>
      </c>
      <c r="X310" s="40" t="str">
        <f t="shared" si="45"/>
        <v>ko</v>
      </c>
      <c r="Y310" s="189">
        <f t="shared" si="41"/>
        <v>15</v>
      </c>
      <c r="Z310" s="40">
        <f>VLOOKUP(E310,'[2]BANG THAM CHIEU'!$E$4:$Q$1080,13,0)</f>
        <v>10</v>
      </c>
      <c r="AA310" s="40">
        <f>VLOOKUP(E310,'[2]BANG THAM CHIEU'!$E$4:$R$1082,14,0)</f>
        <v>20</v>
      </c>
      <c r="AB310" s="40" t="str">
        <f>VLOOKUP(E310,'[2]BANG THAM CHIEU'!$E$4:$S$1081,15,0)</f>
        <v>3 tháng</v>
      </c>
    </row>
    <row r="311" spans="1:28" ht="15.75" customHeight="1" x14ac:dyDescent="0.25">
      <c r="A311" s="128">
        <f t="shared" si="42"/>
        <v>308</v>
      </c>
      <c r="B311" s="345" t="s">
        <v>832</v>
      </c>
      <c r="C311" s="11" t="s">
        <v>4547</v>
      </c>
      <c r="D311" s="42" t="s">
        <v>1571</v>
      </c>
      <c r="E311" s="345" t="s">
        <v>832</v>
      </c>
      <c r="F311" s="136">
        <v>120000</v>
      </c>
      <c r="G311" s="137" t="s">
        <v>303</v>
      </c>
      <c r="H311" s="37" t="s">
        <v>1139</v>
      </c>
      <c r="I311" s="37" t="s">
        <v>454</v>
      </c>
      <c r="J311" s="37">
        <f>IFERROR(VLOOKUP(E311,'IC238-Dau ky'!E:H,4,0),0)</f>
        <v>16</v>
      </c>
      <c r="K311" s="132">
        <f>SUMIFS(NHAP!$H:$H,NHAP!$D:$D,'BANG THAM CHIEU'!E311,NHAP!$K:$K,'BANG THAM CHIEU'!$D$1)</f>
        <v>0</v>
      </c>
      <c r="L311" s="132">
        <f>SUMIFS('IC21'!$H:$H,'IC21'!$G:$G,'BANG THAM CHIEU'!E311,'IC21'!$R:$R,'BANG THAM CHIEU'!$D$1)</f>
        <v>16</v>
      </c>
      <c r="M311" s="133">
        <f t="shared" si="38"/>
        <v>0</v>
      </c>
      <c r="N311" s="134">
        <f>SUMIF('IC238-Cuoi ky'!$E:$E,'BANG THAM CHIEU'!E311,'IC238-Cuoi ky'!$H:$H)</f>
        <v>16</v>
      </c>
      <c r="O311" s="133">
        <f t="shared" si="39"/>
        <v>-16</v>
      </c>
      <c r="P311" s="135">
        <v>0</v>
      </c>
      <c r="Q311" s="135">
        <v>0</v>
      </c>
      <c r="R311" s="550" t="str">
        <f t="shared" si="43"/>
        <v>OK</v>
      </c>
      <c r="S311" s="135">
        <v>0</v>
      </c>
      <c r="T311" s="222">
        <f t="shared" si="44"/>
        <v>0</v>
      </c>
      <c r="U311" s="40">
        <v>33</v>
      </c>
      <c r="V311" s="189">
        <f t="shared" si="40"/>
        <v>33</v>
      </c>
      <c r="X311" s="40" t="str">
        <f t="shared" si="45"/>
        <v>ok</v>
      </c>
      <c r="Y311" s="189">
        <f t="shared" si="41"/>
        <v>-33</v>
      </c>
      <c r="Z311" s="40">
        <f>VLOOKUP(E311,'[2]BANG THAM CHIEU'!$E$4:$Q$1080,13,0)</f>
        <v>0</v>
      </c>
      <c r="AA311" s="40">
        <f>VLOOKUP(E311,'[2]BANG THAM CHIEU'!$E$4:$R$1082,14,0)</f>
        <v>0</v>
      </c>
      <c r="AB311" s="40">
        <f>VLOOKUP(E311,'[2]BANG THAM CHIEU'!$E$4:$S$1081,15,0)</f>
        <v>0</v>
      </c>
    </row>
    <row r="312" spans="1:28" ht="15.75" customHeight="1" x14ac:dyDescent="0.25">
      <c r="A312" s="128">
        <f t="shared" si="42"/>
        <v>309</v>
      </c>
      <c r="B312" s="345" t="s">
        <v>833</v>
      </c>
      <c r="C312" s="11" t="s">
        <v>2433</v>
      </c>
      <c r="D312" s="42" t="s">
        <v>1571</v>
      </c>
      <c r="E312" s="345" t="s">
        <v>833</v>
      </c>
      <c r="F312" s="136">
        <v>4350000</v>
      </c>
      <c r="G312" s="137" t="s">
        <v>303</v>
      </c>
      <c r="H312" s="37" t="s">
        <v>1140</v>
      </c>
      <c r="I312" s="37" t="s">
        <v>454</v>
      </c>
      <c r="J312" s="37">
        <f>IFERROR(VLOOKUP(E312,'IC238-Dau ky'!E:H,4,0),0)</f>
        <v>1</v>
      </c>
      <c r="K312" s="132">
        <f>SUMIFS(NHAP!$H:$H,NHAP!$D:$D,'BANG THAM CHIEU'!E312,NHAP!$K:$K,'BANG THAM CHIEU'!$D$1)</f>
        <v>0</v>
      </c>
      <c r="L312" s="132">
        <f>SUMIFS('IC21'!$H:$H,'IC21'!$G:$G,'BANG THAM CHIEU'!E312,'IC21'!$R:$R,'BANG THAM CHIEU'!$D$1)</f>
        <v>0</v>
      </c>
      <c r="M312" s="133">
        <f t="shared" si="38"/>
        <v>1</v>
      </c>
      <c r="N312" s="134">
        <f>SUMIF('IC238-Cuoi ky'!$E:$E,'BANG THAM CHIEU'!E312,'IC238-Cuoi ky'!$H:$H)</f>
        <v>1</v>
      </c>
      <c r="O312" s="133">
        <f t="shared" si="39"/>
        <v>0</v>
      </c>
      <c r="P312" s="135">
        <v>1</v>
      </c>
      <c r="Q312" s="135">
        <v>2</v>
      </c>
      <c r="R312" s="550" t="str">
        <f t="shared" si="43"/>
        <v>OK</v>
      </c>
      <c r="S312" s="135" t="s">
        <v>9397</v>
      </c>
      <c r="T312" s="222">
        <f t="shared" si="44"/>
        <v>0</v>
      </c>
      <c r="U312" s="40">
        <v>1</v>
      </c>
      <c r="V312" s="189">
        <f t="shared" si="40"/>
        <v>0</v>
      </c>
      <c r="X312" s="40" t="str">
        <f t="shared" si="45"/>
        <v>ko</v>
      </c>
      <c r="Y312" s="189">
        <f t="shared" si="41"/>
        <v>0</v>
      </c>
      <c r="Z312" s="40">
        <f>VLOOKUP(E312,'[2]BANG THAM CHIEU'!$E$4:$Q$1080,13,0)</f>
        <v>1</v>
      </c>
      <c r="AA312" s="40">
        <f>VLOOKUP(E312,'[2]BANG THAM CHIEU'!$E$4:$R$1082,14,0)</f>
        <v>2</v>
      </c>
      <c r="AB312" s="40" t="str">
        <f>VLOOKUP(E312,'[2]BANG THAM CHIEU'!$E$4:$S$1081,15,0)</f>
        <v>đăt dự phòng</v>
      </c>
    </row>
    <row r="313" spans="1:28" ht="15.75" customHeight="1" x14ac:dyDescent="0.25">
      <c r="A313" s="128">
        <f t="shared" si="42"/>
        <v>310</v>
      </c>
      <c r="B313" s="162" t="s">
        <v>117</v>
      </c>
      <c r="C313" s="31" t="s">
        <v>8671</v>
      </c>
      <c r="D313" s="42" t="s">
        <v>99</v>
      </c>
      <c r="E313" s="162" t="s">
        <v>117</v>
      </c>
      <c r="F313" s="129">
        <v>380000</v>
      </c>
      <c r="G313" s="130" t="s">
        <v>303</v>
      </c>
      <c r="H313" s="131" t="s">
        <v>307</v>
      </c>
      <c r="I313" s="37" t="s">
        <v>448</v>
      </c>
      <c r="J313" s="37">
        <f>IFERROR(VLOOKUP(E313,'IC238-Dau ky'!E:H,4,0),0)</f>
        <v>6</v>
      </c>
      <c r="K313" s="132">
        <f>SUMIFS(NHAP!$H:$H,NHAP!$D:$D,'BANG THAM CHIEU'!E313,NHAP!$K:$K,'BANG THAM CHIEU'!$D$1)</f>
        <v>0</v>
      </c>
      <c r="L313" s="132">
        <f>SUMIFS('IC21'!$H:$H,'IC21'!$G:$G,'BANG THAM CHIEU'!E313,'IC21'!$R:$R,'BANG THAM CHIEU'!$D$1)</f>
        <v>2</v>
      </c>
      <c r="M313" s="133">
        <f t="shared" si="38"/>
        <v>4</v>
      </c>
      <c r="N313" s="134">
        <f>SUMIF('IC238-Cuoi ky'!$E:$E,'BANG THAM CHIEU'!E313,'IC238-Cuoi ky'!$H:$H)</f>
        <v>6</v>
      </c>
      <c r="O313" s="133">
        <f t="shared" si="39"/>
        <v>-2</v>
      </c>
      <c r="P313" s="135">
        <v>5</v>
      </c>
      <c r="Q313" s="135">
        <v>10</v>
      </c>
      <c r="R313" s="550" t="str">
        <f t="shared" si="43"/>
        <v>ALERT</v>
      </c>
      <c r="S313" s="135" t="s">
        <v>9394</v>
      </c>
      <c r="T313" s="222">
        <f t="shared" si="44"/>
        <v>-1</v>
      </c>
      <c r="U313" s="40">
        <v>9</v>
      </c>
      <c r="V313" s="189">
        <f t="shared" si="40"/>
        <v>5</v>
      </c>
      <c r="X313" s="40" t="str">
        <f t="shared" si="45"/>
        <v>ko</v>
      </c>
      <c r="Y313" s="189">
        <f t="shared" si="41"/>
        <v>-5</v>
      </c>
      <c r="Z313" s="40">
        <f>VLOOKUP(E313,'[2]BANG THAM CHIEU'!$E$4:$Q$1080,13,0)</f>
        <v>5</v>
      </c>
      <c r="AA313" s="40">
        <f>VLOOKUP(E313,'[2]BANG THAM CHIEU'!$E$4:$R$1082,14,0)</f>
        <v>10</v>
      </c>
      <c r="AB313" s="40" t="str">
        <f>VLOOKUP(E313,'[2]BANG THAM CHIEU'!$E$4:$S$1081,15,0)</f>
        <v>6 tháng</v>
      </c>
    </row>
    <row r="314" spans="1:28" ht="15.75" customHeight="1" x14ac:dyDescent="0.25">
      <c r="A314" s="128">
        <f t="shared" si="42"/>
        <v>311</v>
      </c>
      <c r="B314" s="347" t="s">
        <v>835</v>
      </c>
      <c r="C314" s="11" t="s">
        <v>7359</v>
      </c>
      <c r="D314" s="37" t="s">
        <v>78</v>
      </c>
      <c r="E314" s="347" t="s">
        <v>835</v>
      </c>
      <c r="F314" s="136">
        <v>650000</v>
      </c>
      <c r="G314" s="137" t="s">
        <v>2467</v>
      </c>
      <c r="H314" s="37" t="s">
        <v>1142</v>
      </c>
      <c r="I314" s="37" t="s">
        <v>7364</v>
      </c>
      <c r="J314" s="37">
        <f>IFERROR(VLOOKUP(E314,'IC238-Dau ky'!E:H,4,0),0)</f>
        <v>5</v>
      </c>
      <c r="K314" s="132">
        <f>SUMIFS(NHAP!$H:$H,NHAP!$D:$D,'BANG THAM CHIEU'!E314,NHAP!$K:$K,'BANG THAM CHIEU'!$D$1)</f>
        <v>0</v>
      </c>
      <c r="L314" s="132">
        <f>SUMIFS('IC21'!$H:$H,'IC21'!$G:$G,'BANG THAM CHIEU'!E314,'IC21'!$R:$R,'BANG THAM CHIEU'!$D$1)</f>
        <v>1</v>
      </c>
      <c r="M314" s="133">
        <f t="shared" si="38"/>
        <v>4</v>
      </c>
      <c r="N314" s="134">
        <f>SUMIF('IC238-Cuoi ky'!$E:$E,'BANG THAM CHIEU'!E314,'IC238-Cuoi ky'!$H:$H)</f>
        <v>5</v>
      </c>
      <c r="O314" s="133">
        <f t="shared" si="39"/>
        <v>-1</v>
      </c>
      <c r="P314" s="135">
        <v>3</v>
      </c>
      <c r="Q314" s="135">
        <v>6</v>
      </c>
      <c r="R314" s="550" t="str">
        <f t="shared" si="43"/>
        <v>OK</v>
      </c>
      <c r="S314" s="135" t="s">
        <v>9397</v>
      </c>
      <c r="T314" s="222">
        <f t="shared" si="44"/>
        <v>1</v>
      </c>
      <c r="U314" s="40">
        <v>1</v>
      </c>
      <c r="V314" s="189">
        <f t="shared" si="40"/>
        <v>-3</v>
      </c>
      <c r="X314" s="40" t="str">
        <f t="shared" si="45"/>
        <v>ko</v>
      </c>
      <c r="Y314" s="189">
        <f t="shared" si="41"/>
        <v>3</v>
      </c>
      <c r="Z314" s="40">
        <f>VLOOKUP(E314,'[2]BANG THAM CHIEU'!$E$4:$Q$1080,13,0)</f>
        <v>3</v>
      </c>
      <c r="AA314" s="40">
        <f>VLOOKUP(E314,'[2]BANG THAM CHIEU'!$E$4:$R$1082,14,0)</f>
        <v>6</v>
      </c>
      <c r="AB314" s="40" t="str">
        <f>VLOOKUP(E314,'[2]BANG THAM CHIEU'!$E$4:$S$1081,15,0)</f>
        <v>đăt dự phòng</v>
      </c>
    </row>
    <row r="315" spans="1:28" ht="15.75" customHeight="1" x14ac:dyDescent="0.25">
      <c r="A315" s="128">
        <f t="shared" si="42"/>
        <v>312</v>
      </c>
      <c r="B315" s="347" t="s">
        <v>836</v>
      </c>
      <c r="C315" s="11" t="s">
        <v>7360</v>
      </c>
      <c r="D315" s="37" t="s">
        <v>78</v>
      </c>
      <c r="E315" s="347" t="s">
        <v>836</v>
      </c>
      <c r="F315" s="136">
        <v>1000000</v>
      </c>
      <c r="G315" s="137" t="s">
        <v>2467</v>
      </c>
      <c r="H315" s="37" t="s">
        <v>1143</v>
      </c>
      <c r="I315" s="37" t="s">
        <v>7364</v>
      </c>
      <c r="J315" s="37">
        <f>IFERROR(VLOOKUP(E315,'IC238-Dau ky'!E:H,4,0),0)</f>
        <v>6</v>
      </c>
      <c r="K315" s="132">
        <f>SUMIFS(NHAP!$H:$H,NHAP!$D:$D,'BANG THAM CHIEU'!E315,NHAP!$K:$K,'BANG THAM CHIEU'!$D$1)</f>
        <v>0</v>
      </c>
      <c r="L315" s="132">
        <f>SUMIFS('IC21'!$H:$H,'IC21'!$G:$G,'BANG THAM CHIEU'!E315,'IC21'!$R:$R,'BANG THAM CHIEU'!$D$1)</f>
        <v>1</v>
      </c>
      <c r="M315" s="133">
        <f t="shared" si="38"/>
        <v>5</v>
      </c>
      <c r="N315" s="134">
        <f>SUMIF('IC238-Cuoi ky'!$E:$E,'BANG THAM CHIEU'!E315,'IC238-Cuoi ky'!$H:$H)</f>
        <v>6</v>
      </c>
      <c r="O315" s="133">
        <f t="shared" si="39"/>
        <v>-1</v>
      </c>
      <c r="P315" s="135">
        <v>3</v>
      </c>
      <c r="Q315" s="135">
        <v>6</v>
      </c>
      <c r="R315" s="550" t="str">
        <f t="shared" si="43"/>
        <v>OK</v>
      </c>
      <c r="S315" s="135" t="s">
        <v>9397</v>
      </c>
      <c r="T315" s="222">
        <f t="shared" si="44"/>
        <v>2</v>
      </c>
      <c r="U315" s="40">
        <v>0</v>
      </c>
      <c r="V315" s="189">
        <f t="shared" si="40"/>
        <v>-5</v>
      </c>
      <c r="X315" s="40" t="str">
        <f t="shared" si="45"/>
        <v>ok</v>
      </c>
      <c r="Y315" s="189">
        <f t="shared" si="41"/>
        <v>5</v>
      </c>
      <c r="Z315" s="40">
        <f>VLOOKUP(E315,'[2]BANG THAM CHIEU'!$E$4:$Q$1080,13,0)</f>
        <v>3</v>
      </c>
      <c r="AA315" s="40">
        <f>VLOOKUP(E315,'[2]BANG THAM CHIEU'!$E$4:$R$1082,14,0)</f>
        <v>6</v>
      </c>
      <c r="AB315" s="40" t="str">
        <f>VLOOKUP(E315,'[2]BANG THAM CHIEU'!$E$4:$S$1081,15,0)</f>
        <v>đăt dự phòng</v>
      </c>
    </row>
    <row r="316" spans="1:28" ht="15.75" customHeight="1" x14ac:dyDescent="0.25">
      <c r="A316" s="128">
        <f t="shared" si="42"/>
        <v>313</v>
      </c>
      <c r="B316" s="347" t="s">
        <v>837</v>
      </c>
      <c r="C316" s="11" t="s">
        <v>7361</v>
      </c>
      <c r="D316" s="37" t="s">
        <v>78</v>
      </c>
      <c r="E316" s="347" t="s">
        <v>837</v>
      </c>
      <c r="F316" s="136">
        <v>1360000</v>
      </c>
      <c r="G316" s="137" t="s">
        <v>2467</v>
      </c>
      <c r="H316" s="37" t="s">
        <v>1144</v>
      </c>
      <c r="I316" s="37" t="s">
        <v>7364</v>
      </c>
      <c r="J316" s="37">
        <f>IFERROR(VLOOKUP(E316,'IC238-Dau ky'!E:H,4,0),0)</f>
        <v>5</v>
      </c>
      <c r="K316" s="132">
        <f>SUMIFS(NHAP!$H:$H,NHAP!$D:$D,'BANG THAM CHIEU'!E316,NHAP!$K:$K,'BANG THAM CHIEU'!$D$1)</f>
        <v>0</v>
      </c>
      <c r="L316" s="132">
        <f>SUMIFS('IC21'!$H:$H,'IC21'!$G:$G,'BANG THAM CHIEU'!E316,'IC21'!$R:$R,'BANG THAM CHIEU'!$D$1)</f>
        <v>0</v>
      </c>
      <c r="M316" s="133">
        <f t="shared" si="38"/>
        <v>5</v>
      </c>
      <c r="N316" s="134">
        <f>SUMIF('IC238-Cuoi ky'!$E:$E,'BANG THAM CHIEU'!E316,'IC238-Cuoi ky'!$H:$H)</f>
        <v>5</v>
      </c>
      <c r="O316" s="133">
        <f t="shared" si="39"/>
        <v>0</v>
      </c>
      <c r="P316" s="135">
        <v>3</v>
      </c>
      <c r="Q316" s="135">
        <v>6</v>
      </c>
      <c r="R316" s="550" t="str">
        <f t="shared" si="43"/>
        <v>OK</v>
      </c>
      <c r="S316" s="135" t="s">
        <v>9397</v>
      </c>
      <c r="T316" s="222">
        <f t="shared" si="44"/>
        <v>2</v>
      </c>
      <c r="U316" s="40">
        <v>1</v>
      </c>
      <c r="V316" s="189">
        <f t="shared" si="40"/>
        <v>-4</v>
      </c>
      <c r="X316" s="40" t="str">
        <f t="shared" si="45"/>
        <v>ko</v>
      </c>
      <c r="Y316" s="189">
        <f t="shared" si="41"/>
        <v>4</v>
      </c>
      <c r="Z316" s="40">
        <f>VLOOKUP(E316,'[2]BANG THAM CHIEU'!$E$4:$Q$1080,13,0)</f>
        <v>3</v>
      </c>
      <c r="AA316" s="40">
        <f>VLOOKUP(E316,'[2]BANG THAM CHIEU'!$E$4:$R$1082,14,0)</f>
        <v>6</v>
      </c>
      <c r="AB316" s="40" t="str">
        <f>VLOOKUP(E316,'[2]BANG THAM CHIEU'!$E$4:$S$1081,15,0)</f>
        <v>đăt dự phòng</v>
      </c>
    </row>
    <row r="317" spans="1:28" ht="15.75" customHeight="1" x14ac:dyDescent="0.25">
      <c r="A317" s="128">
        <f t="shared" si="42"/>
        <v>314</v>
      </c>
      <c r="B317" s="347" t="s">
        <v>838</v>
      </c>
      <c r="C317" s="11" t="s">
        <v>7362</v>
      </c>
      <c r="D317" s="37" t="s">
        <v>78</v>
      </c>
      <c r="E317" s="347" t="s">
        <v>838</v>
      </c>
      <c r="F317" s="136">
        <v>2060000</v>
      </c>
      <c r="G317" s="137" t="s">
        <v>2467</v>
      </c>
      <c r="H317" s="37" t="s">
        <v>1145</v>
      </c>
      <c r="I317" s="37" t="s">
        <v>7364</v>
      </c>
      <c r="J317" s="37">
        <f>IFERROR(VLOOKUP(E317,'IC238-Dau ky'!E:H,4,0),0)</f>
        <v>6</v>
      </c>
      <c r="K317" s="132">
        <f>SUMIFS(NHAP!$H:$H,NHAP!$D:$D,'BANG THAM CHIEU'!E317,NHAP!$K:$K,'BANG THAM CHIEU'!$D$1)</f>
        <v>0</v>
      </c>
      <c r="L317" s="132">
        <f>SUMIFS('IC21'!$H:$H,'IC21'!$G:$G,'BANG THAM CHIEU'!E317,'IC21'!$R:$R,'BANG THAM CHIEU'!$D$1)</f>
        <v>3</v>
      </c>
      <c r="M317" s="133">
        <f t="shared" si="38"/>
        <v>3</v>
      </c>
      <c r="N317" s="134">
        <f>SUMIF('IC238-Cuoi ky'!$E:$E,'BANG THAM CHIEU'!E317,'IC238-Cuoi ky'!$H:$H)</f>
        <v>6</v>
      </c>
      <c r="O317" s="133">
        <f t="shared" si="39"/>
        <v>-3</v>
      </c>
      <c r="P317" s="135">
        <v>3</v>
      </c>
      <c r="Q317" s="135">
        <v>6</v>
      </c>
      <c r="R317" s="550" t="str">
        <f t="shared" si="43"/>
        <v>OK</v>
      </c>
      <c r="S317" s="135" t="s">
        <v>9397</v>
      </c>
      <c r="T317" s="222">
        <f t="shared" si="44"/>
        <v>0</v>
      </c>
      <c r="U317" s="40">
        <v>0</v>
      </c>
      <c r="V317" s="189">
        <f t="shared" si="40"/>
        <v>-3</v>
      </c>
      <c r="X317" s="40" t="str">
        <f t="shared" si="45"/>
        <v>ok</v>
      </c>
      <c r="Y317" s="189">
        <f t="shared" si="41"/>
        <v>3</v>
      </c>
      <c r="Z317" s="40">
        <f>VLOOKUP(E317,'[2]BANG THAM CHIEU'!$E$4:$Q$1080,13,0)</f>
        <v>3</v>
      </c>
      <c r="AA317" s="40">
        <f>VLOOKUP(E317,'[2]BANG THAM CHIEU'!$E$4:$R$1082,14,0)</f>
        <v>6</v>
      </c>
      <c r="AB317" s="40" t="str">
        <f>VLOOKUP(E317,'[2]BANG THAM CHIEU'!$E$4:$S$1081,15,0)</f>
        <v>đăt dự phòng</v>
      </c>
    </row>
    <row r="318" spans="1:28" ht="15.75" customHeight="1" x14ac:dyDescent="0.25">
      <c r="A318" s="128">
        <f t="shared" si="42"/>
        <v>315</v>
      </c>
      <c r="B318" s="347" t="s">
        <v>839</v>
      </c>
      <c r="C318" s="11" t="s">
        <v>617</v>
      </c>
      <c r="D318" s="37" t="s">
        <v>78</v>
      </c>
      <c r="E318" s="347" t="s">
        <v>839</v>
      </c>
      <c r="F318" s="136"/>
      <c r="G318" s="137" t="s">
        <v>2467</v>
      </c>
      <c r="H318" s="37" t="s">
        <v>1146</v>
      </c>
      <c r="I318" s="37" t="s">
        <v>7364</v>
      </c>
      <c r="J318" s="37">
        <f>IFERROR(VLOOKUP(E318,'IC238-Dau ky'!E:H,4,0),0)</f>
        <v>0</v>
      </c>
      <c r="K318" s="132">
        <f>SUMIFS(NHAP!$H:$H,NHAP!$D:$D,'BANG THAM CHIEU'!E318,NHAP!$K:$K,'BANG THAM CHIEU'!$D$1)</f>
        <v>0</v>
      </c>
      <c r="L318" s="132">
        <f>SUMIFS('IC21'!$H:$H,'IC21'!$G:$G,'BANG THAM CHIEU'!E318,'IC21'!$R:$R,'BANG THAM CHIEU'!$D$1)</f>
        <v>0</v>
      </c>
      <c r="M318" s="133">
        <f t="shared" si="38"/>
        <v>0</v>
      </c>
      <c r="N318" s="134">
        <f>SUMIF('IC238-Cuoi ky'!$E:$E,'BANG THAM CHIEU'!E318,'IC238-Cuoi ky'!$H:$H)</f>
        <v>0</v>
      </c>
      <c r="O318" s="133">
        <f t="shared" si="39"/>
        <v>0</v>
      </c>
      <c r="P318" s="135">
        <v>0</v>
      </c>
      <c r="Q318" s="135">
        <v>0</v>
      </c>
      <c r="R318" s="550" t="str">
        <f t="shared" si="43"/>
        <v>OK</v>
      </c>
      <c r="S318" s="135">
        <v>0</v>
      </c>
      <c r="T318" s="222">
        <f t="shared" si="44"/>
        <v>0</v>
      </c>
      <c r="U318" s="40">
        <v>0</v>
      </c>
      <c r="V318" s="189">
        <f t="shared" si="40"/>
        <v>0</v>
      </c>
      <c r="X318" s="40" t="str">
        <f t="shared" si="45"/>
        <v>ko</v>
      </c>
      <c r="Y318" s="189">
        <f t="shared" si="41"/>
        <v>0</v>
      </c>
      <c r="Z318" s="40">
        <f>VLOOKUP(E318,'[2]BANG THAM CHIEU'!$E$4:$Q$1080,13,0)</f>
        <v>0</v>
      </c>
      <c r="AA318" s="40">
        <f>VLOOKUP(E318,'[2]BANG THAM CHIEU'!$E$4:$R$1082,14,0)</f>
        <v>0</v>
      </c>
      <c r="AB318" s="40">
        <f>VLOOKUP(E318,'[2]BANG THAM CHIEU'!$E$4:$S$1081,15,0)</f>
        <v>0</v>
      </c>
    </row>
    <row r="319" spans="1:28" ht="15.75" customHeight="1" x14ac:dyDescent="0.25">
      <c r="A319" s="128">
        <f t="shared" si="42"/>
        <v>316</v>
      </c>
      <c r="B319" s="347" t="s">
        <v>781</v>
      </c>
      <c r="C319" s="31" t="s">
        <v>10250</v>
      </c>
      <c r="D319" s="42" t="s">
        <v>1533</v>
      </c>
      <c r="E319" s="347" t="s">
        <v>781</v>
      </c>
      <c r="F319" s="136">
        <v>67000</v>
      </c>
      <c r="G319" s="137" t="s">
        <v>304</v>
      </c>
      <c r="H319" s="37" t="s">
        <v>1089</v>
      </c>
      <c r="I319" s="37" t="s">
        <v>448</v>
      </c>
      <c r="J319" s="37">
        <f>IFERROR(VLOOKUP(E319,'IC238-Dau ky'!E:H,4,0),0)</f>
        <v>18</v>
      </c>
      <c r="K319" s="132">
        <f>SUMIFS(NHAP!$H:$H,NHAP!$D:$D,'BANG THAM CHIEU'!E319,NHAP!$K:$K,'BANG THAM CHIEU'!$D$1)</f>
        <v>0</v>
      </c>
      <c r="L319" s="132">
        <f>SUMIFS('IC21'!$H:$H,'IC21'!$G:$G,'BANG THAM CHIEU'!E319,'IC21'!$R:$R,'BANG THAM CHIEU'!$D$1)</f>
        <v>2</v>
      </c>
      <c r="M319" s="133">
        <f t="shared" si="38"/>
        <v>16</v>
      </c>
      <c r="N319" s="134">
        <f>SUMIF('IC238-Cuoi ky'!$E:$E,'BANG THAM CHIEU'!E319,'IC238-Cuoi ky'!$H:$H)</f>
        <v>18</v>
      </c>
      <c r="O319" s="133">
        <f t="shared" si="39"/>
        <v>-2</v>
      </c>
      <c r="P319" s="135">
        <v>10</v>
      </c>
      <c r="Q319" s="135">
        <v>20</v>
      </c>
      <c r="R319" s="550" t="str">
        <f t="shared" si="43"/>
        <v>OK</v>
      </c>
      <c r="S319" s="135" t="s">
        <v>9394</v>
      </c>
      <c r="T319" s="222">
        <f t="shared" si="44"/>
        <v>6</v>
      </c>
      <c r="U319" s="41">
        <v>15</v>
      </c>
      <c r="V319" s="189">
        <f t="shared" si="40"/>
        <v>-1</v>
      </c>
      <c r="X319" s="40" t="str">
        <f t="shared" si="45"/>
        <v>ok</v>
      </c>
      <c r="Y319" s="189">
        <f t="shared" si="41"/>
        <v>1</v>
      </c>
      <c r="Z319" s="40">
        <f>VLOOKUP(E319,'[2]BANG THAM CHIEU'!$E$4:$Q$1080,13,0)</f>
        <v>10</v>
      </c>
      <c r="AA319" s="40">
        <f>VLOOKUP(E319,'[2]BANG THAM CHIEU'!$E$4:$R$1082,14,0)</f>
        <v>20</v>
      </c>
      <c r="AB319" s="40" t="str">
        <f>VLOOKUP(E319,'[2]BANG THAM CHIEU'!$E$4:$S$1081,15,0)</f>
        <v>6 tháng</v>
      </c>
    </row>
    <row r="320" spans="1:28" ht="15.75" customHeight="1" x14ac:dyDescent="0.25">
      <c r="A320" s="128">
        <f t="shared" si="42"/>
        <v>317</v>
      </c>
      <c r="B320" s="347" t="s">
        <v>841</v>
      </c>
      <c r="C320" s="11" t="s">
        <v>1403</v>
      </c>
      <c r="D320" s="37" t="s">
        <v>1537</v>
      </c>
      <c r="E320" s="347" t="s">
        <v>841</v>
      </c>
      <c r="F320" s="136">
        <v>17000</v>
      </c>
      <c r="G320" s="137" t="s">
        <v>10</v>
      </c>
      <c r="H320" s="37" t="s">
        <v>1148</v>
      </c>
      <c r="I320" s="37" t="s">
        <v>1203</v>
      </c>
      <c r="J320" s="37">
        <f>IFERROR(VLOOKUP(E320,'IC238-Dau ky'!E:H,4,0),0)</f>
        <v>0</v>
      </c>
      <c r="K320" s="132">
        <f>SUMIFS(NHAP!$H:$H,NHAP!$D:$D,'BANG THAM CHIEU'!E320,NHAP!$K:$K,'BANG THAM CHIEU'!$D$1)</f>
        <v>0</v>
      </c>
      <c r="L320" s="132">
        <f>SUMIFS('IC21'!$H:$H,'IC21'!$G:$G,'BANG THAM CHIEU'!E320,'IC21'!$R:$R,'BANG THAM CHIEU'!$D$1)</f>
        <v>0</v>
      </c>
      <c r="M320" s="133">
        <f t="shared" si="38"/>
        <v>0</v>
      </c>
      <c r="N320" s="134">
        <f>SUMIF('IC238-Cuoi ky'!$E:$E,'BANG THAM CHIEU'!E320,'IC238-Cuoi ky'!$H:$H)</f>
        <v>0</v>
      </c>
      <c r="O320" s="133">
        <f t="shared" si="39"/>
        <v>0</v>
      </c>
      <c r="P320" s="135">
        <v>10</v>
      </c>
      <c r="Q320" s="135">
        <v>20</v>
      </c>
      <c r="R320" s="550" t="str">
        <f t="shared" si="43"/>
        <v>ALERT</v>
      </c>
      <c r="S320" s="135" t="s">
        <v>9395</v>
      </c>
      <c r="T320" s="222">
        <f t="shared" si="44"/>
        <v>-10</v>
      </c>
      <c r="U320" s="40">
        <v>0</v>
      </c>
      <c r="V320" s="189">
        <f t="shared" si="40"/>
        <v>0</v>
      </c>
      <c r="X320" s="40" t="str">
        <f t="shared" si="45"/>
        <v>ok</v>
      </c>
      <c r="Y320" s="189">
        <f t="shared" si="41"/>
        <v>0</v>
      </c>
      <c r="Z320" s="40">
        <f>VLOOKUP(E320,'[2]BANG THAM CHIEU'!$E$4:$Q$1080,13,0)</f>
        <v>10</v>
      </c>
      <c r="AA320" s="40">
        <f>VLOOKUP(E320,'[2]BANG THAM CHIEU'!$E$4:$R$1082,14,0)</f>
        <v>20</v>
      </c>
      <c r="AB320" s="40" t="str">
        <f>VLOOKUP(E320,'[2]BANG THAM CHIEU'!$E$4:$S$1081,15,0)</f>
        <v>1 năm</v>
      </c>
    </row>
    <row r="321" spans="1:165" ht="66.75" customHeight="1" x14ac:dyDescent="0.25">
      <c r="A321" s="128">
        <f t="shared" si="42"/>
        <v>318</v>
      </c>
      <c r="B321" s="345" t="s">
        <v>842</v>
      </c>
      <c r="C321" s="171" t="s">
        <v>6248</v>
      </c>
      <c r="D321" s="37" t="s">
        <v>78</v>
      </c>
      <c r="E321" s="345" t="s">
        <v>842</v>
      </c>
      <c r="F321" s="136">
        <v>14000</v>
      </c>
      <c r="G321" s="137" t="s">
        <v>303</v>
      </c>
      <c r="H321" s="37" t="s">
        <v>1149</v>
      </c>
      <c r="I321" s="37" t="s">
        <v>1202</v>
      </c>
      <c r="J321" s="37">
        <f>IFERROR(VLOOKUP(E321,'IC238-Dau ky'!E:H,4,0),0)</f>
        <v>0</v>
      </c>
      <c r="K321" s="132">
        <f>SUMIFS(NHAP!$H:$H,NHAP!$D:$D,'BANG THAM CHIEU'!E321,NHAP!$K:$K,'BANG THAM CHIEU'!$D$1)</f>
        <v>0</v>
      </c>
      <c r="L321" s="132">
        <f>SUMIFS('IC21'!$H:$H,'IC21'!$G:$G,'BANG THAM CHIEU'!E321,'IC21'!$R:$R,'BANG THAM CHIEU'!$D$1)</f>
        <v>0</v>
      </c>
      <c r="M321" s="133">
        <f t="shared" si="38"/>
        <v>0</v>
      </c>
      <c r="N321" s="134">
        <f>SUMIF('IC238-Cuoi ky'!$E:$E,'BANG THAM CHIEU'!E321,'IC238-Cuoi ky'!$H:$H)</f>
        <v>0</v>
      </c>
      <c r="O321" s="133">
        <f t="shared" si="39"/>
        <v>0</v>
      </c>
      <c r="P321" s="135">
        <v>0</v>
      </c>
      <c r="Q321" s="135">
        <v>0</v>
      </c>
      <c r="R321" s="550" t="str">
        <f t="shared" si="43"/>
        <v>OK</v>
      </c>
      <c r="S321" s="135">
        <v>0</v>
      </c>
      <c r="T321" s="222">
        <f t="shared" si="44"/>
        <v>0</v>
      </c>
      <c r="U321" s="40">
        <v>0</v>
      </c>
      <c r="V321" s="189">
        <f t="shared" si="40"/>
        <v>0</v>
      </c>
      <c r="X321" s="40" t="str">
        <f t="shared" si="45"/>
        <v>ok</v>
      </c>
      <c r="Y321" s="189">
        <f t="shared" si="41"/>
        <v>0</v>
      </c>
      <c r="Z321" s="40">
        <f>VLOOKUP(E321,'[2]BANG THAM CHIEU'!$E$4:$Q$1080,13,0)</f>
        <v>0</v>
      </c>
      <c r="AA321" s="40">
        <f>VLOOKUP(E321,'[2]BANG THAM CHIEU'!$E$4:$R$1082,14,0)</f>
        <v>0</v>
      </c>
      <c r="AB321" s="40">
        <f>VLOOKUP(E321,'[2]BANG THAM CHIEU'!$E$4:$S$1081,15,0)</f>
        <v>0</v>
      </c>
    </row>
    <row r="322" spans="1:165" ht="15.75" customHeight="1" x14ac:dyDescent="0.25">
      <c r="A322" s="128">
        <f t="shared" si="42"/>
        <v>319</v>
      </c>
      <c r="B322" s="345" t="s">
        <v>843</v>
      </c>
      <c r="C322" s="11" t="s">
        <v>7869</v>
      </c>
      <c r="D322" s="37" t="s">
        <v>78</v>
      </c>
      <c r="E322" s="345" t="s">
        <v>843</v>
      </c>
      <c r="F322" s="136">
        <v>49000</v>
      </c>
      <c r="G322" s="137" t="s">
        <v>303</v>
      </c>
      <c r="H322" s="37" t="s">
        <v>1150</v>
      </c>
      <c r="I322" s="37" t="s">
        <v>1210</v>
      </c>
      <c r="J322" s="37">
        <f>IFERROR(VLOOKUP(E322,'IC238-Dau ky'!E:H,4,0),0)</f>
        <v>17</v>
      </c>
      <c r="K322" s="132">
        <f>SUMIFS(NHAP!$H:$H,NHAP!$D:$D,'BANG THAM CHIEU'!E322,NHAP!$K:$K,'BANG THAM CHIEU'!$D$1)</f>
        <v>0</v>
      </c>
      <c r="L322" s="132">
        <f>SUMIFS('IC21'!$H:$H,'IC21'!$G:$G,'BANG THAM CHIEU'!E322,'IC21'!$R:$R,'BANG THAM CHIEU'!$D$1)</f>
        <v>0</v>
      </c>
      <c r="M322" s="133">
        <f t="shared" si="38"/>
        <v>17</v>
      </c>
      <c r="N322" s="134">
        <f>SUMIF('IC238-Cuoi ky'!$E:$E,'BANG THAM CHIEU'!E322,'IC238-Cuoi ky'!$H:$H)</f>
        <v>17</v>
      </c>
      <c r="O322" s="133">
        <f t="shared" si="39"/>
        <v>0</v>
      </c>
      <c r="P322" s="135">
        <v>10</v>
      </c>
      <c r="Q322" s="135">
        <v>20</v>
      </c>
      <c r="R322" s="550" t="str">
        <f t="shared" si="43"/>
        <v>OK</v>
      </c>
      <c r="S322" s="135" t="s">
        <v>9398</v>
      </c>
      <c r="T322" s="222">
        <f t="shared" si="44"/>
        <v>7</v>
      </c>
      <c r="U322" s="40">
        <v>50</v>
      </c>
      <c r="V322" s="189">
        <f t="shared" si="40"/>
        <v>33</v>
      </c>
      <c r="X322" s="40" t="str">
        <f t="shared" si="45"/>
        <v>ok</v>
      </c>
      <c r="Y322" s="189">
        <f t="shared" si="41"/>
        <v>-33</v>
      </c>
      <c r="Z322" s="40">
        <f>VLOOKUP(E322,'[2]BANG THAM CHIEU'!$E$4:$Q$1080,13,0)</f>
        <v>10</v>
      </c>
      <c r="AA322" s="40">
        <f>VLOOKUP(E322,'[2]BANG THAM CHIEU'!$E$4:$R$1082,14,0)</f>
        <v>20</v>
      </c>
      <c r="AB322" s="40" t="str">
        <f>VLOOKUP(E322,'[2]BANG THAM CHIEU'!$E$4:$S$1081,15,0)</f>
        <v>3 tháng</v>
      </c>
    </row>
    <row r="323" spans="1:165" s="41" customFormat="1" ht="15.75" customHeight="1" x14ac:dyDescent="0.25">
      <c r="A323" s="164">
        <f t="shared" si="42"/>
        <v>320</v>
      </c>
      <c r="B323" s="350" t="s">
        <v>806</v>
      </c>
      <c r="C323" s="163" t="s">
        <v>1611</v>
      </c>
      <c r="D323" s="197" t="s">
        <v>1547</v>
      </c>
      <c r="E323" s="350" t="s">
        <v>806</v>
      </c>
      <c r="F323" s="198">
        <v>50000</v>
      </c>
      <c r="G323" s="199" t="s">
        <v>303</v>
      </c>
      <c r="H323" s="197" t="s">
        <v>1114</v>
      </c>
      <c r="I323" s="197" t="s">
        <v>448</v>
      </c>
      <c r="J323" s="197">
        <f>IFERROR(VLOOKUP(E323,'IC238-Dau ky'!E:H,4,0),0)</f>
        <v>0</v>
      </c>
      <c r="K323" s="200">
        <f>SUMIFS(NHAP!$H:$H,NHAP!$D:$D,'BANG THAM CHIEU'!E323,NHAP!$K:$K,'BANG THAM CHIEU'!$D$1)</f>
        <v>0</v>
      </c>
      <c r="L323" s="200">
        <f>SUMIFS('IC21'!$H:$H,'IC21'!$G:$G,'BANG THAM CHIEU'!E323,'IC21'!$R:$R,'BANG THAM CHIEU'!$D$1)</f>
        <v>0</v>
      </c>
      <c r="M323" s="168">
        <f t="shared" si="38"/>
        <v>0</v>
      </c>
      <c r="N323" s="167">
        <f>SUMIF('IC238-Cuoi ky'!$E:$E,'BANG THAM CHIEU'!E323,'IC238-Cuoi ky'!$H:$H)</f>
        <v>0</v>
      </c>
      <c r="O323" s="168">
        <f t="shared" si="39"/>
        <v>0</v>
      </c>
      <c r="P323" s="169">
        <v>0</v>
      </c>
      <c r="Q323" s="169">
        <v>0</v>
      </c>
      <c r="R323" s="550" t="str">
        <f t="shared" si="43"/>
        <v>OK</v>
      </c>
      <c r="S323" s="169">
        <v>0</v>
      </c>
      <c r="T323" s="222">
        <f t="shared" si="44"/>
        <v>0</v>
      </c>
      <c r="U323" s="40">
        <v>0</v>
      </c>
      <c r="V323" s="189">
        <f t="shared" si="40"/>
        <v>0</v>
      </c>
      <c r="W323" s="40"/>
      <c r="X323" s="40" t="str">
        <f t="shared" si="45"/>
        <v>ok</v>
      </c>
      <c r="Y323" s="189">
        <f t="shared" si="41"/>
        <v>0</v>
      </c>
      <c r="Z323" s="40">
        <f>VLOOKUP(E323,'[2]BANG THAM CHIEU'!$E$4:$Q$1080,13,0)</f>
        <v>0</v>
      </c>
      <c r="AA323" s="40">
        <f>VLOOKUP(E323,'[2]BANG THAM CHIEU'!$E$4:$R$1082,14,0)</f>
        <v>0</v>
      </c>
      <c r="AB323" s="40">
        <f>VLOOKUP(E323,'[2]BANG THAM CHIEU'!$E$4:$S$1081,15,0)</f>
        <v>0</v>
      </c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</row>
    <row r="324" spans="1:165" s="41" customFormat="1" ht="15.75" customHeight="1" x14ac:dyDescent="0.25">
      <c r="A324" s="164">
        <f t="shared" si="42"/>
        <v>321</v>
      </c>
      <c r="B324" s="348" t="s">
        <v>845</v>
      </c>
      <c r="C324" s="196" t="s">
        <v>622</v>
      </c>
      <c r="D324" s="165" t="s">
        <v>1599</v>
      </c>
      <c r="E324" s="348" t="s">
        <v>845</v>
      </c>
      <c r="F324" s="198"/>
      <c r="G324" s="199" t="s">
        <v>2465</v>
      </c>
      <c r="H324" s="197" t="s">
        <v>1152</v>
      </c>
      <c r="I324" s="197" t="s">
        <v>448</v>
      </c>
      <c r="J324" s="197">
        <f>IFERROR(VLOOKUP(E324,'IC238-Dau ky'!E:H,4,0),0)</f>
        <v>0</v>
      </c>
      <c r="K324" s="200">
        <f>SUMIFS(NHAP!$H:$H,NHAP!$D:$D,'BANG THAM CHIEU'!E324,NHAP!$K:$K,'BANG THAM CHIEU'!$D$1)</f>
        <v>0</v>
      </c>
      <c r="L324" s="200">
        <f>SUMIFS('IC21'!$H:$H,'IC21'!$G:$G,'BANG THAM CHIEU'!E324,'IC21'!$R:$R,'BANG THAM CHIEU'!$D$1)</f>
        <v>0</v>
      </c>
      <c r="M324" s="168">
        <f t="shared" ref="M324:M387" si="46">J324+K324-L324</f>
        <v>0</v>
      </c>
      <c r="N324" s="167">
        <f>SUMIF('IC238-Cuoi ky'!$E:$E,'BANG THAM CHIEU'!E324,'IC238-Cuoi ky'!$H:$H)</f>
        <v>0</v>
      </c>
      <c r="O324" s="168">
        <f t="shared" ref="O324:O387" si="47">M324-N324</f>
        <v>0</v>
      </c>
      <c r="P324" s="169">
        <v>0</v>
      </c>
      <c r="Q324" s="169">
        <v>0</v>
      </c>
      <c r="R324" s="550" t="str">
        <f t="shared" si="43"/>
        <v>OK</v>
      </c>
      <c r="S324" s="169">
        <v>0</v>
      </c>
      <c r="T324" s="222">
        <f t="shared" si="44"/>
        <v>0</v>
      </c>
      <c r="U324" s="41">
        <v>0</v>
      </c>
      <c r="V324" s="189">
        <f t="shared" ref="V324:V387" si="48">U324-M324</f>
        <v>0</v>
      </c>
      <c r="X324" s="40" t="str">
        <f t="shared" si="45"/>
        <v>ok</v>
      </c>
      <c r="Y324" s="189">
        <f t="shared" ref="Y324:Y387" si="49">M324-U324</f>
        <v>0</v>
      </c>
      <c r="Z324" s="40">
        <f>VLOOKUP(E324,'[2]BANG THAM CHIEU'!$E$4:$Q$1080,13,0)</f>
        <v>0</v>
      </c>
      <c r="AA324" s="40">
        <f>VLOOKUP(E324,'[2]BANG THAM CHIEU'!$E$4:$R$1082,14,0)</f>
        <v>0</v>
      </c>
      <c r="AB324" s="40">
        <f>VLOOKUP(E324,'[2]BANG THAM CHIEU'!$E$4:$S$1081,15,0)</f>
        <v>0</v>
      </c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</row>
    <row r="325" spans="1:165" ht="15.75" customHeight="1" x14ac:dyDescent="0.25">
      <c r="A325" s="128">
        <f t="shared" ref="A325:A388" si="50">IF(C325="","",A324+1)</f>
        <v>322</v>
      </c>
      <c r="B325" s="347" t="s">
        <v>844</v>
      </c>
      <c r="C325" s="31" t="s">
        <v>6121</v>
      </c>
      <c r="D325" s="37" t="s">
        <v>1548</v>
      </c>
      <c r="E325" s="347" t="s">
        <v>844</v>
      </c>
      <c r="F325" s="286">
        <v>2926700</v>
      </c>
      <c r="G325" s="137" t="s">
        <v>303</v>
      </c>
      <c r="H325" s="37" t="s">
        <v>1151</v>
      </c>
      <c r="I325" s="37" t="s">
        <v>454</v>
      </c>
      <c r="J325" s="37">
        <f>IFERROR(VLOOKUP(E325,'IC238-Dau ky'!E:H,4,0),0)</f>
        <v>2</v>
      </c>
      <c r="K325" s="132">
        <f>SUMIFS(NHAP!$H:$H,NHAP!$D:$D,'BANG THAM CHIEU'!E325,NHAP!$K:$K,'BANG THAM CHIEU'!$D$1)</f>
        <v>0</v>
      </c>
      <c r="L325" s="132">
        <f>SUMIFS('IC21'!$H:$H,'IC21'!$G:$G,'BANG THAM CHIEU'!E325,'IC21'!$R:$R,'BANG THAM CHIEU'!$D$1)</f>
        <v>0</v>
      </c>
      <c r="M325" s="133">
        <f t="shared" si="46"/>
        <v>2</v>
      </c>
      <c r="N325" s="134">
        <f>SUMIF('IC238-Cuoi ky'!$E:$E,'BANG THAM CHIEU'!E325,'IC238-Cuoi ky'!$H:$H)</f>
        <v>2</v>
      </c>
      <c r="O325" s="133">
        <f t="shared" si="47"/>
        <v>0</v>
      </c>
      <c r="P325" s="135">
        <v>2</v>
      </c>
      <c r="Q325" s="135">
        <v>4</v>
      </c>
      <c r="R325" s="550" t="str">
        <f t="shared" ref="R325:R388" si="51">IF(M325&lt;P325,"ALERT","OK")</f>
        <v>OK</v>
      </c>
      <c r="S325" s="135" t="s">
        <v>9395</v>
      </c>
      <c r="T325" s="222">
        <f t="shared" ref="T325:T388" si="52">M325-P325</f>
        <v>0</v>
      </c>
      <c r="U325" s="40">
        <v>2</v>
      </c>
      <c r="V325" s="189">
        <f t="shared" si="48"/>
        <v>0</v>
      </c>
      <c r="X325" s="40" t="str">
        <f t="shared" ref="X325:X388" si="53">IF(L326=O326,"ok","ko")</f>
        <v>ko</v>
      </c>
      <c r="Y325" s="189">
        <f t="shared" si="49"/>
        <v>0</v>
      </c>
      <c r="Z325" s="40">
        <f>VLOOKUP(E325,'[2]BANG THAM CHIEU'!$E$4:$Q$1080,13,0)</f>
        <v>2</v>
      </c>
      <c r="AA325" s="40">
        <f>VLOOKUP(E325,'[2]BANG THAM CHIEU'!$E$4:$R$1082,14,0)</f>
        <v>4</v>
      </c>
      <c r="AB325" s="40" t="str">
        <f>VLOOKUP(E325,'[2]BANG THAM CHIEU'!$E$4:$S$1081,15,0)</f>
        <v>1 năm</v>
      </c>
    </row>
    <row r="326" spans="1:165" ht="15.75" customHeight="1" x14ac:dyDescent="0.25">
      <c r="A326" s="128">
        <f t="shared" si="50"/>
        <v>323</v>
      </c>
      <c r="B326" s="345" t="s">
        <v>847</v>
      </c>
      <c r="C326" s="31" t="s">
        <v>7271</v>
      </c>
      <c r="D326" s="42" t="s">
        <v>1537</v>
      </c>
      <c r="E326" s="345" t="s">
        <v>847</v>
      </c>
      <c r="F326" s="136">
        <v>350000</v>
      </c>
      <c r="G326" s="137" t="s">
        <v>968</v>
      </c>
      <c r="H326" s="37" t="s">
        <v>1154</v>
      </c>
      <c r="I326" s="37" t="s">
        <v>455</v>
      </c>
      <c r="J326" s="37">
        <f>IFERROR(VLOOKUP(E326,'IC238-Dau ky'!E:H,4,0),0)</f>
        <v>4</v>
      </c>
      <c r="K326" s="132">
        <f>SUMIFS(NHAP!$H:$H,NHAP!$D:$D,'BANG THAM CHIEU'!E326,NHAP!$K:$K,'BANG THAM CHIEU'!$D$1)</f>
        <v>0</v>
      </c>
      <c r="L326" s="132">
        <f>SUMIFS('IC21'!$H:$H,'IC21'!$G:$G,'BANG THAM CHIEU'!E326,'IC21'!$R:$R,'BANG THAM CHIEU'!$D$1)</f>
        <v>2</v>
      </c>
      <c r="M326" s="133">
        <f t="shared" si="46"/>
        <v>2</v>
      </c>
      <c r="N326" s="134">
        <f>SUMIF('IC238-Cuoi ky'!$E:$E,'BANG THAM CHIEU'!E326,'IC238-Cuoi ky'!$H:$H)</f>
        <v>4</v>
      </c>
      <c r="O326" s="133">
        <f t="shared" si="47"/>
        <v>-2</v>
      </c>
      <c r="P326" s="135">
        <v>5</v>
      </c>
      <c r="Q326" s="135">
        <v>10</v>
      </c>
      <c r="R326" s="550" t="str">
        <f t="shared" si="51"/>
        <v>ALERT</v>
      </c>
      <c r="S326" s="135" t="s">
        <v>9394</v>
      </c>
      <c r="T326" s="222">
        <f t="shared" si="52"/>
        <v>-3</v>
      </c>
      <c r="U326" s="40">
        <v>11</v>
      </c>
      <c r="V326" s="189">
        <f t="shared" si="48"/>
        <v>9</v>
      </c>
      <c r="X326" s="40" t="str">
        <f t="shared" si="53"/>
        <v>ok</v>
      </c>
      <c r="Y326" s="189">
        <f t="shared" si="49"/>
        <v>-9</v>
      </c>
      <c r="Z326" s="40">
        <f>VLOOKUP(E326,'[2]BANG THAM CHIEU'!$E$4:$Q$1080,13,0)</f>
        <v>5</v>
      </c>
      <c r="AA326" s="40">
        <f>VLOOKUP(E326,'[2]BANG THAM CHIEU'!$E$4:$R$1082,14,0)</f>
        <v>10</v>
      </c>
      <c r="AB326" s="40" t="str">
        <f>VLOOKUP(E326,'[2]BANG THAM CHIEU'!$E$4:$S$1081,15,0)</f>
        <v>6 tháng</v>
      </c>
    </row>
    <row r="327" spans="1:165" ht="15.75" customHeight="1" x14ac:dyDescent="0.25">
      <c r="A327" s="128">
        <f t="shared" si="50"/>
        <v>324</v>
      </c>
      <c r="B327" s="347" t="s">
        <v>848</v>
      </c>
      <c r="C327" s="151" t="s">
        <v>11154</v>
      </c>
      <c r="D327" s="37" t="s">
        <v>97</v>
      </c>
      <c r="E327" s="347" t="s">
        <v>848</v>
      </c>
      <c r="F327" s="136">
        <v>6700</v>
      </c>
      <c r="G327" s="137" t="s">
        <v>303</v>
      </c>
      <c r="H327" s="37" t="s">
        <v>1155</v>
      </c>
      <c r="I327" s="37" t="s">
        <v>448</v>
      </c>
      <c r="J327" s="37">
        <f>IFERROR(VLOOKUP(E327,'IC238-Dau ky'!E:H,4,0),0)</f>
        <v>40</v>
      </c>
      <c r="K327" s="132">
        <f>SUMIFS(NHAP!$H:$H,NHAP!$D:$D,'BANG THAM CHIEU'!E327,NHAP!$K:$K,'BANG THAM CHIEU'!$D$1)</f>
        <v>0</v>
      </c>
      <c r="L327" s="132">
        <f>SUMIFS('IC21'!$H:$H,'IC21'!$G:$G,'BANG THAM CHIEU'!E327,'IC21'!$R:$R,'BANG THAM CHIEU'!$D$1)</f>
        <v>0</v>
      </c>
      <c r="M327" s="133">
        <f t="shared" si="46"/>
        <v>40</v>
      </c>
      <c r="N327" s="134">
        <f>SUMIF('IC238-Cuoi ky'!$E:$E,'BANG THAM CHIEU'!E327,'IC238-Cuoi ky'!$H:$H)</f>
        <v>40</v>
      </c>
      <c r="O327" s="133">
        <f t="shared" si="47"/>
        <v>0</v>
      </c>
      <c r="P327" s="135">
        <v>10</v>
      </c>
      <c r="Q327" s="135">
        <v>20</v>
      </c>
      <c r="R327" s="550" t="str">
        <f t="shared" si="51"/>
        <v>OK</v>
      </c>
      <c r="S327" s="135" t="s">
        <v>9398</v>
      </c>
      <c r="T327" s="222">
        <f t="shared" si="52"/>
        <v>30</v>
      </c>
      <c r="U327" s="40">
        <v>45</v>
      </c>
      <c r="V327" s="189">
        <f t="shared" si="48"/>
        <v>5</v>
      </c>
      <c r="X327" s="40" t="str">
        <f t="shared" si="53"/>
        <v>ok</v>
      </c>
      <c r="Y327" s="189">
        <f t="shared" si="49"/>
        <v>-5</v>
      </c>
      <c r="Z327" s="40">
        <f>VLOOKUP(E327,'[2]BANG THAM CHIEU'!$E$4:$Q$1080,13,0)</f>
        <v>10</v>
      </c>
      <c r="AA327" s="40">
        <f>VLOOKUP(E327,'[2]BANG THAM CHIEU'!$E$4:$R$1082,14,0)</f>
        <v>20</v>
      </c>
      <c r="AB327" s="40" t="str">
        <f>VLOOKUP(E327,'[2]BANG THAM CHIEU'!$E$4:$S$1081,15,0)</f>
        <v>3 tháng</v>
      </c>
    </row>
    <row r="328" spans="1:165" ht="15.75" customHeight="1" x14ac:dyDescent="0.25">
      <c r="A328" s="128">
        <f t="shared" si="50"/>
        <v>325</v>
      </c>
      <c r="B328" s="347" t="s">
        <v>849</v>
      </c>
      <c r="C328" s="11" t="s">
        <v>6600</v>
      </c>
      <c r="D328" s="37" t="s">
        <v>97</v>
      </c>
      <c r="E328" s="347" t="s">
        <v>849</v>
      </c>
      <c r="F328" s="136">
        <v>3000</v>
      </c>
      <c r="G328" s="137" t="s">
        <v>303</v>
      </c>
      <c r="H328" s="37" t="s">
        <v>1156</v>
      </c>
      <c r="I328" s="37" t="s">
        <v>448</v>
      </c>
      <c r="J328" s="37">
        <f>IFERROR(VLOOKUP(E328,'IC238-Dau ky'!E:H,4,0),0)</f>
        <v>0</v>
      </c>
      <c r="K328" s="132">
        <f>SUMIFS(NHAP!$H:$H,NHAP!$D:$D,'BANG THAM CHIEU'!E328,NHAP!$K:$K,'BANG THAM CHIEU'!$D$1)</f>
        <v>0</v>
      </c>
      <c r="L328" s="132">
        <f>SUMIFS('IC21'!$H:$H,'IC21'!$G:$G,'BANG THAM CHIEU'!E328,'IC21'!$R:$R,'BANG THAM CHIEU'!$D$1)</f>
        <v>0</v>
      </c>
      <c r="M328" s="133">
        <f t="shared" si="46"/>
        <v>0</v>
      </c>
      <c r="N328" s="134">
        <f>SUMIF('IC238-Cuoi ky'!$E:$E,'BANG THAM CHIEU'!E328,'IC238-Cuoi ky'!$H:$H)</f>
        <v>0</v>
      </c>
      <c r="O328" s="133">
        <f t="shared" si="47"/>
        <v>0</v>
      </c>
      <c r="P328" s="135">
        <v>0</v>
      </c>
      <c r="Q328" s="135">
        <v>0</v>
      </c>
      <c r="R328" s="550" t="str">
        <f t="shared" si="51"/>
        <v>OK</v>
      </c>
      <c r="S328" s="135">
        <v>0</v>
      </c>
      <c r="T328" s="222">
        <f t="shared" si="52"/>
        <v>0</v>
      </c>
      <c r="U328" s="40">
        <v>0</v>
      </c>
      <c r="V328" s="189">
        <f t="shared" si="48"/>
        <v>0</v>
      </c>
      <c r="X328" s="40" t="str">
        <f t="shared" si="53"/>
        <v>ok</v>
      </c>
      <c r="Y328" s="189">
        <f t="shared" si="49"/>
        <v>0</v>
      </c>
      <c r="Z328" s="40">
        <f>VLOOKUP(E328,'[2]BANG THAM CHIEU'!$E$4:$Q$1080,13,0)</f>
        <v>0</v>
      </c>
      <c r="AA328" s="40">
        <f>VLOOKUP(E328,'[2]BANG THAM CHIEU'!$E$4:$R$1082,14,0)</f>
        <v>0</v>
      </c>
      <c r="AB328" s="40">
        <f>VLOOKUP(E328,'[2]BANG THAM CHIEU'!$E$4:$S$1081,15,0)</f>
        <v>0</v>
      </c>
    </row>
    <row r="329" spans="1:165" ht="15.75" customHeight="1" x14ac:dyDescent="0.25">
      <c r="A329" s="128">
        <f t="shared" si="50"/>
        <v>326</v>
      </c>
      <c r="B329" s="345" t="s">
        <v>850</v>
      </c>
      <c r="C329" s="151" t="s">
        <v>11155</v>
      </c>
      <c r="D329" s="37" t="s">
        <v>99</v>
      </c>
      <c r="E329" s="345" t="s">
        <v>850</v>
      </c>
      <c r="F329" s="136">
        <v>2500</v>
      </c>
      <c r="G329" s="137" t="s">
        <v>303</v>
      </c>
      <c r="H329" s="37" t="s">
        <v>1157</v>
      </c>
      <c r="I329" s="37" t="s">
        <v>448</v>
      </c>
      <c r="J329" s="37">
        <f>IFERROR(VLOOKUP(E329,'IC238-Dau ky'!E:H,4,0),0)</f>
        <v>0</v>
      </c>
      <c r="K329" s="132">
        <f>SUMIFS(NHAP!$H:$H,NHAP!$D:$D,'BANG THAM CHIEU'!E329,NHAP!$K:$K,'BANG THAM CHIEU'!$D$1)</f>
        <v>0</v>
      </c>
      <c r="L329" s="132">
        <f>SUMIFS('IC21'!$H:$H,'IC21'!$G:$G,'BANG THAM CHIEU'!E329,'IC21'!$R:$R,'BANG THAM CHIEU'!$D$1)</f>
        <v>0</v>
      </c>
      <c r="M329" s="133">
        <f t="shared" si="46"/>
        <v>0</v>
      </c>
      <c r="N329" s="134">
        <f>SUMIF('IC238-Cuoi ky'!$E:$E,'BANG THAM CHIEU'!E329,'IC238-Cuoi ky'!$H:$H)</f>
        <v>0</v>
      </c>
      <c r="O329" s="133">
        <f t="shared" si="47"/>
        <v>0</v>
      </c>
      <c r="P329" s="135">
        <v>10</v>
      </c>
      <c r="Q329" s="135">
        <v>20</v>
      </c>
      <c r="R329" s="550" t="str">
        <f t="shared" si="51"/>
        <v>ALERT</v>
      </c>
      <c r="S329" s="135" t="s">
        <v>9398</v>
      </c>
      <c r="T329" s="222">
        <f t="shared" si="52"/>
        <v>-10</v>
      </c>
      <c r="U329" s="40">
        <v>1</v>
      </c>
      <c r="V329" s="189">
        <f t="shared" si="48"/>
        <v>1</v>
      </c>
      <c r="X329" s="40" t="str">
        <f t="shared" si="53"/>
        <v>ok</v>
      </c>
      <c r="Y329" s="189">
        <f t="shared" si="49"/>
        <v>-1</v>
      </c>
      <c r="Z329" s="40">
        <f>VLOOKUP(E329,'[2]BANG THAM CHIEU'!$E$4:$Q$1080,13,0)</f>
        <v>10</v>
      </c>
      <c r="AA329" s="40">
        <f>VLOOKUP(E329,'[2]BANG THAM CHIEU'!$E$4:$R$1082,14,0)</f>
        <v>20</v>
      </c>
      <c r="AB329" s="40" t="str">
        <f>VLOOKUP(E329,'[2]BANG THAM CHIEU'!$E$4:$S$1081,15,0)</f>
        <v>3 tháng</v>
      </c>
    </row>
    <row r="330" spans="1:165" s="41" customFormat="1" ht="15.75" customHeight="1" x14ac:dyDescent="0.25">
      <c r="A330" s="164">
        <f t="shared" si="50"/>
        <v>327</v>
      </c>
      <c r="B330" s="348" t="s">
        <v>851</v>
      </c>
      <c r="C330" s="196" t="s">
        <v>627</v>
      </c>
      <c r="D330" s="165" t="s">
        <v>1537</v>
      </c>
      <c r="E330" s="348" t="s">
        <v>851</v>
      </c>
      <c r="F330" s="198"/>
      <c r="G330" s="199" t="s">
        <v>968</v>
      </c>
      <c r="H330" s="197" t="s">
        <v>1158</v>
      </c>
      <c r="I330" s="197" t="s">
        <v>448</v>
      </c>
      <c r="J330" s="197">
        <f>IFERROR(VLOOKUP(E330,'IC238-Dau ky'!E:H,4,0),0)</f>
        <v>0</v>
      </c>
      <c r="K330" s="200">
        <f>SUMIFS(NHAP!$H:$H,NHAP!$D:$D,'BANG THAM CHIEU'!E330,NHAP!$K:$K,'BANG THAM CHIEU'!$D$1)</f>
        <v>0</v>
      </c>
      <c r="L330" s="200">
        <f>SUMIFS('IC21'!$H:$H,'IC21'!$G:$G,'BANG THAM CHIEU'!E330,'IC21'!$R:$R,'BANG THAM CHIEU'!$D$1)</f>
        <v>0</v>
      </c>
      <c r="M330" s="168">
        <f t="shared" si="46"/>
        <v>0</v>
      </c>
      <c r="N330" s="167">
        <f>SUMIF('IC238-Cuoi ky'!$E:$E,'BANG THAM CHIEU'!E330,'IC238-Cuoi ky'!$H:$H)</f>
        <v>0</v>
      </c>
      <c r="O330" s="168">
        <f t="shared" si="47"/>
        <v>0</v>
      </c>
      <c r="P330" s="169">
        <v>0</v>
      </c>
      <c r="Q330" s="169">
        <v>0</v>
      </c>
      <c r="R330" s="550" t="str">
        <f t="shared" si="51"/>
        <v>OK</v>
      </c>
      <c r="S330" s="169">
        <v>0</v>
      </c>
      <c r="T330" s="222">
        <f t="shared" si="52"/>
        <v>0</v>
      </c>
      <c r="U330" s="41">
        <v>0</v>
      </c>
      <c r="V330" s="189">
        <f t="shared" si="48"/>
        <v>0</v>
      </c>
      <c r="X330" s="40" t="str">
        <f t="shared" si="53"/>
        <v>ok</v>
      </c>
      <c r="Y330" s="189">
        <f t="shared" si="49"/>
        <v>0</v>
      </c>
      <c r="Z330" s="40">
        <f>VLOOKUP(E330,'[2]BANG THAM CHIEU'!$E$4:$Q$1080,13,0)</f>
        <v>0</v>
      </c>
      <c r="AA330" s="40">
        <f>VLOOKUP(E330,'[2]BANG THAM CHIEU'!$E$4:$R$1082,14,0)</f>
        <v>0</v>
      </c>
      <c r="AB330" s="40">
        <f>VLOOKUP(E330,'[2]BANG THAM CHIEU'!$E$4:$S$1081,15,0)</f>
        <v>0</v>
      </c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</row>
    <row r="331" spans="1:165" s="41" customFormat="1" ht="15.75" customHeight="1" x14ac:dyDescent="0.25">
      <c r="A331" s="164">
        <f t="shared" si="50"/>
        <v>328</v>
      </c>
      <c r="B331" s="348" t="s">
        <v>852</v>
      </c>
      <c r="C331" s="196" t="s">
        <v>628</v>
      </c>
      <c r="D331" s="197" t="s">
        <v>1578</v>
      </c>
      <c r="E331" s="348" t="s">
        <v>852</v>
      </c>
      <c r="F331" s="198">
        <v>10000</v>
      </c>
      <c r="G331" s="199" t="s">
        <v>968</v>
      </c>
      <c r="H331" s="197" t="s">
        <v>1159</v>
      </c>
      <c r="I331" s="197" t="s">
        <v>448</v>
      </c>
      <c r="J331" s="197">
        <f>IFERROR(VLOOKUP(E331,'IC238-Dau ky'!E:H,4,0),0)</f>
        <v>0</v>
      </c>
      <c r="K331" s="200">
        <f>SUMIFS(NHAP!$H:$H,NHAP!$D:$D,'BANG THAM CHIEU'!E331,NHAP!$K:$K,'BANG THAM CHIEU'!$D$1)</f>
        <v>0</v>
      </c>
      <c r="L331" s="200">
        <f>SUMIFS('IC21'!$H:$H,'IC21'!$G:$G,'BANG THAM CHIEU'!E331,'IC21'!$R:$R,'BANG THAM CHIEU'!$D$1)</f>
        <v>0</v>
      </c>
      <c r="M331" s="168">
        <f t="shared" si="46"/>
        <v>0</v>
      </c>
      <c r="N331" s="167">
        <f>SUMIF('IC238-Cuoi ky'!$E:$E,'BANG THAM CHIEU'!E331,'IC238-Cuoi ky'!$H:$H)</f>
        <v>0</v>
      </c>
      <c r="O331" s="168">
        <f t="shared" si="47"/>
        <v>0</v>
      </c>
      <c r="P331" s="169">
        <v>0</v>
      </c>
      <c r="Q331" s="169">
        <v>0</v>
      </c>
      <c r="R331" s="550" t="str">
        <f t="shared" si="51"/>
        <v>OK</v>
      </c>
      <c r="S331" s="169">
        <v>0</v>
      </c>
      <c r="T331" s="222">
        <f t="shared" si="52"/>
        <v>0</v>
      </c>
      <c r="U331" s="41">
        <v>0</v>
      </c>
      <c r="V331" s="189">
        <f t="shared" si="48"/>
        <v>0</v>
      </c>
      <c r="X331" s="40" t="str">
        <f t="shared" si="53"/>
        <v>ok</v>
      </c>
      <c r="Y331" s="189">
        <f t="shared" si="49"/>
        <v>0</v>
      </c>
      <c r="Z331" s="40">
        <f>VLOOKUP(E331,'[2]BANG THAM CHIEU'!$E$4:$Q$1080,13,0)</f>
        <v>0</v>
      </c>
      <c r="AA331" s="40">
        <f>VLOOKUP(E331,'[2]BANG THAM CHIEU'!$E$4:$R$1082,14,0)</f>
        <v>0</v>
      </c>
      <c r="AB331" s="40">
        <f>VLOOKUP(E331,'[2]BANG THAM CHIEU'!$E$4:$S$1081,15,0)</f>
        <v>0</v>
      </c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</row>
    <row r="332" spans="1:165" ht="15.75" customHeight="1" x14ac:dyDescent="0.25">
      <c r="A332" s="128">
        <f t="shared" si="50"/>
        <v>329</v>
      </c>
      <c r="B332" s="345" t="s">
        <v>853</v>
      </c>
      <c r="C332" s="31" t="s">
        <v>6816</v>
      </c>
      <c r="D332" s="42" t="s">
        <v>1527</v>
      </c>
      <c r="E332" s="345" t="s">
        <v>853</v>
      </c>
      <c r="F332" s="136">
        <v>18000</v>
      </c>
      <c r="G332" s="137" t="s">
        <v>968</v>
      </c>
      <c r="H332" s="37" t="s">
        <v>1160</v>
      </c>
      <c r="I332" s="37" t="s">
        <v>448</v>
      </c>
      <c r="J332" s="37">
        <f>IFERROR(VLOOKUP(E332,'IC238-Dau ky'!E:H,4,0),0)</f>
        <v>7</v>
      </c>
      <c r="K332" s="132">
        <f>SUMIFS(NHAP!$H:$H,NHAP!$D:$D,'BANG THAM CHIEU'!E332,NHAP!$K:$K,'BANG THAM CHIEU'!$D$1)</f>
        <v>0</v>
      </c>
      <c r="L332" s="132">
        <f>SUMIFS('IC21'!$H:$H,'IC21'!$G:$G,'BANG THAM CHIEU'!E332,'IC21'!$R:$R,'BANG THAM CHIEU'!$D$1)</f>
        <v>0</v>
      </c>
      <c r="M332" s="133">
        <f t="shared" si="46"/>
        <v>7</v>
      </c>
      <c r="N332" s="134">
        <f>SUMIF('IC238-Cuoi ky'!$E:$E,'BANG THAM CHIEU'!E332,'IC238-Cuoi ky'!$H:$H)</f>
        <v>7</v>
      </c>
      <c r="O332" s="133">
        <f t="shared" si="47"/>
        <v>0</v>
      </c>
      <c r="P332" s="135">
        <v>2</v>
      </c>
      <c r="Q332" s="135">
        <v>4</v>
      </c>
      <c r="R332" s="550" t="str">
        <f t="shared" si="51"/>
        <v>OK</v>
      </c>
      <c r="S332" s="135" t="s">
        <v>9395</v>
      </c>
      <c r="T332" s="222">
        <f t="shared" si="52"/>
        <v>5</v>
      </c>
      <c r="U332" s="40">
        <v>7</v>
      </c>
      <c r="V332" s="189">
        <f t="shared" si="48"/>
        <v>0</v>
      </c>
      <c r="X332" s="40" t="str">
        <f t="shared" si="53"/>
        <v>ok</v>
      </c>
      <c r="Y332" s="189">
        <f t="shared" si="49"/>
        <v>0</v>
      </c>
      <c r="Z332" s="40">
        <f>VLOOKUP(E332,'[2]BANG THAM CHIEU'!$E$4:$Q$1080,13,0)</f>
        <v>2</v>
      </c>
      <c r="AA332" s="40">
        <f>VLOOKUP(E332,'[2]BANG THAM CHIEU'!$E$4:$R$1082,14,0)</f>
        <v>4</v>
      </c>
      <c r="AB332" s="40" t="str">
        <f>VLOOKUP(E332,'[2]BANG THAM CHIEU'!$E$4:$S$1081,15,0)</f>
        <v>1 năm</v>
      </c>
    </row>
    <row r="333" spans="1:165" ht="15.75" customHeight="1" x14ac:dyDescent="0.25">
      <c r="A333" s="128">
        <f t="shared" si="50"/>
        <v>330</v>
      </c>
      <c r="B333" s="345" t="s">
        <v>854</v>
      </c>
      <c r="C333" s="31" t="s">
        <v>6833</v>
      </c>
      <c r="D333" s="42" t="s">
        <v>1556</v>
      </c>
      <c r="E333" s="345" t="s">
        <v>854</v>
      </c>
      <c r="F333" s="136">
        <v>8000</v>
      </c>
      <c r="G333" s="137" t="s">
        <v>968</v>
      </c>
      <c r="H333" s="37" t="s">
        <v>1161</v>
      </c>
      <c r="I333" s="37" t="s">
        <v>448</v>
      </c>
      <c r="J333" s="37">
        <f>IFERROR(VLOOKUP(E333,'IC238-Dau ky'!E:H,4,0),0)</f>
        <v>5</v>
      </c>
      <c r="K333" s="132">
        <f>SUMIFS(NHAP!$H:$H,NHAP!$D:$D,'BANG THAM CHIEU'!E333,NHAP!$K:$K,'BANG THAM CHIEU'!$D$1)</f>
        <v>0</v>
      </c>
      <c r="L333" s="132">
        <f>SUMIFS('IC21'!$H:$H,'IC21'!$G:$G,'BANG THAM CHIEU'!E333,'IC21'!$R:$R,'BANG THAM CHIEU'!$D$1)</f>
        <v>0</v>
      </c>
      <c r="M333" s="133">
        <f t="shared" si="46"/>
        <v>5</v>
      </c>
      <c r="N333" s="134">
        <f>SUMIF('IC238-Cuoi ky'!$E:$E,'BANG THAM CHIEU'!E333,'IC238-Cuoi ky'!$H:$H)</f>
        <v>5</v>
      </c>
      <c r="O333" s="133">
        <f t="shared" si="47"/>
        <v>0</v>
      </c>
      <c r="P333" s="135">
        <v>2</v>
      </c>
      <c r="Q333" s="135">
        <v>4</v>
      </c>
      <c r="R333" s="550" t="str">
        <f t="shared" si="51"/>
        <v>OK</v>
      </c>
      <c r="S333" s="135" t="s">
        <v>9397</v>
      </c>
      <c r="T333" s="222">
        <f t="shared" si="52"/>
        <v>3</v>
      </c>
      <c r="U333" s="40">
        <v>5</v>
      </c>
      <c r="V333" s="189">
        <f t="shared" si="48"/>
        <v>0</v>
      </c>
      <c r="X333" s="40" t="str">
        <f t="shared" si="53"/>
        <v>ok</v>
      </c>
      <c r="Y333" s="189">
        <f t="shared" si="49"/>
        <v>0</v>
      </c>
      <c r="Z333" s="40">
        <f>VLOOKUP(E333,'[2]BANG THAM CHIEU'!$E$4:$Q$1080,13,0)</f>
        <v>2</v>
      </c>
      <c r="AA333" s="40">
        <f>VLOOKUP(E333,'[2]BANG THAM CHIEU'!$E$4:$R$1082,14,0)</f>
        <v>4</v>
      </c>
      <c r="AB333" s="40" t="str">
        <f>VLOOKUP(E333,'[2]BANG THAM CHIEU'!$E$4:$S$1081,15,0)</f>
        <v>đăt dự phòng</v>
      </c>
    </row>
    <row r="334" spans="1:165" ht="15.75" customHeight="1" x14ac:dyDescent="0.25">
      <c r="A334" s="128">
        <f t="shared" si="50"/>
        <v>331</v>
      </c>
      <c r="B334" s="345" t="s">
        <v>855</v>
      </c>
      <c r="C334" s="31" t="s">
        <v>2939</v>
      </c>
      <c r="D334" s="42" t="s">
        <v>1582</v>
      </c>
      <c r="E334" s="345" t="s">
        <v>855</v>
      </c>
      <c r="F334" s="136">
        <v>45000</v>
      </c>
      <c r="G334" s="137" t="s">
        <v>968</v>
      </c>
      <c r="H334" s="37" t="s">
        <v>1162</v>
      </c>
      <c r="I334" s="37" t="s">
        <v>448</v>
      </c>
      <c r="J334" s="37">
        <f>IFERROR(VLOOKUP(E334,'IC238-Dau ky'!E:H,4,0),0)</f>
        <v>1</v>
      </c>
      <c r="K334" s="132">
        <f>SUMIFS(NHAP!$H:$H,NHAP!$D:$D,'BANG THAM CHIEU'!E334,NHAP!$K:$K,'BANG THAM CHIEU'!$D$1)</f>
        <v>0</v>
      </c>
      <c r="L334" s="132">
        <f>SUMIFS('IC21'!$H:$H,'IC21'!$G:$G,'BANG THAM CHIEU'!E334,'IC21'!$R:$R,'BANG THAM CHIEU'!$D$1)</f>
        <v>0</v>
      </c>
      <c r="M334" s="133">
        <f t="shared" si="46"/>
        <v>1</v>
      </c>
      <c r="N334" s="134">
        <f>SUMIF('IC238-Cuoi ky'!$E:$E,'BANG THAM CHIEU'!E334,'IC238-Cuoi ky'!$H:$H)</f>
        <v>1</v>
      </c>
      <c r="O334" s="133">
        <f t="shared" si="47"/>
        <v>0</v>
      </c>
      <c r="P334" s="135">
        <v>0</v>
      </c>
      <c r="Q334" s="135">
        <v>0</v>
      </c>
      <c r="R334" s="550" t="str">
        <f t="shared" si="51"/>
        <v>OK</v>
      </c>
      <c r="S334" s="135">
        <v>0</v>
      </c>
      <c r="T334" s="222">
        <f t="shared" si="52"/>
        <v>1</v>
      </c>
      <c r="U334" s="40">
        <v>1</v>
      </c>
      <c r="V334" s="189">
        <f t="shared" si="48"/>
        <v>0</v>
      </c>
      <c r="X334" s="40" t="str">
        <f t="shared" si="53"/>
        <v>ok</v>
      </c>
      <c r="Y334" s="189">
        <f t="shared" si="49"/>
        <v>0</v>
      </c>
      <c r="Z334" s="40">
        <f>VLOOKUP(E334,'[2]BANG THAM CHIEU'!$E$4:$Q$1080,13,0)</f>
        <v>0</v>
      </c>
      <c r="AA334" s="40">
        <f>VLOOKUP(E334,'[2]BANG THAM CHIEU'!$E$4:$R$1082,14,0)</f>
        <v>0</v>
      </c>
      <c r="AB334" s="40">
        <f>VLOOKUP(E334,'[2]BANG THAM CHIEU'!$E$4:$S$1081,15,0)</f>
        <v>0</v>
      </c>
    </row>
    <row r="335" spans="1:165" ht="15.75" customHeight="1" x14ac:dyDescent="0.25">
      <c r="A335" s="128">
        <f t="shared" si="50"/>
        <v>332</v>
      </c>
      <c r="B335" s="345" t="s">
        <v>856</v>
      </c>
      <c r="C335" s="11" t="s">
        <v>10488</v>
      </c>
      <c r="D335" s="42" t="s">
        <v>1527</v>
      </c>
      <c r="E335" s="345" t="s">
        <v>856</v>
      </c>
      <c r="F335" s="136">
        <v>7000</v>
      </c>
      <c r="G335" s="137" t="s">
        <v>968</v>
      </c>
      <c r="H335" s="37" t="s">
        <v>1163</v>
      </c>
      <c r="I335" s="37" t="s">
        <v>448</v>
      </c>
      <c r="J335" s="37">
        <f>IFERROR(VLOOKUP(E335,'IC238-Dau ky'!E:H,4,0),0)</f>
        <v>23</v>
      </c>
      <c r="K335" s="132">
        <f>SUMIFS(NHAP!$H:$H,NHAP!$D:$D,'BANG THAM CHIEU'!E335,NHAP!$K:$K,'BANG THAM CHIEU'!$D$1)</f>
        <v>0</v>
      </c>
      <c r="L335" s="132">
        <f>SUMIFS('IC21'!$H:$H,'IC21'!$G:$G,'BANG THAM CHIEU'!E335,'IC21'!$R:$R,'BANG THAM CHIEU'!$D$1)</f>
        <v>0</v>
      </c>
      <c r="M335" s="133">
        <f t="shared" si="46"/>
        <v>23</v>
      </c>
      <c r="N335" s="134">
        <f>SUMIF('IC238-Cuoi ky'!$E:$E,'BANG THAM CHIEU'!E335,'IC238-Cuoi ky'!$H:$H)</f>
        <v>23</v>
      </c>
      <c r="O335" s="133">
        <f t="shared" si="47"/>
        <v>0</v>
      </c>
      <c r="P335" s="135">
        <v>5</v>
      </c>
      <c r="Q335" s="135">
        <v>10</v>
      </c>
      <c r="R335" s="550" t="str">
        <f t="shared" si="51"/>
        <v>OK</v>
      </c>
      <c r="S335" s="135" t="s">
        <v>9395</v>
      </c>
      <c r="T335" s="222">
        <f t="shared" si="52"/>
        <v>18</v>
      </c>
      <c r="U335" s="40">
        <v>8</v>
      </c>
      <c r="V335" s="189">
        <f t="shared" si="48"/>
        <v>-15</v>
      </c>
      <c r="X335" s="40" t="str">
        <f t="shared" si="53"/>
        <v>ok</v>
      </c>
      <c r="Y335" s="189">
        <f t="shared" si="49"/>
        <v>15</v>
      </c>
      <c r="Z335" s="40">
        <f>VLOOKUP(E335,'[2]BANG THAM CHIEU'!$E$4:$Q$1080,13,0)</f>
        <v>5</v>
      </c>
      <c r="AA335" s="40">
        <f>VLOOKUP(E335,'[2]BANG THAM CHIEU'!$E$4:$R$1082,14,0)</f>
        <v>10</v>
      </c>
      <c r="AB335" s="40" t="str">
        <f>VLOOKUP(E335,'[2]BANG THAM CHIEU'!$E$4:$S$1081,15,0)</f>
        <v>1 năm</v>
      </c>
    </row>
    <row r="336" spans="1:165" ht="15.75" customHeight="1" x14ac:dyDescent="0.25">
      <c r="A336" s="128">
        <f t="shared" si="50"/>
        <v>333</v>
      </c>
      <c r="B336" s="345" t="s">
        <v>857</v>
      </c>
      <c r="C336" s="31" t="s">
        <v>6813</v>
      </c>
      <c r="D336" s="42" t="s">
        <v>1527</v>
      </c>
      <c r="E336" s="345" t="s">
        <v>857</v>
      </c>
      <c r="F336" s="136">
        <v>6000</v>
      </c>
      <c r="G336" s="137" t="s">
        <v>968</v>
      </c>
      <c r="H336" s="37" t="s">
        <v>1164</v>
      </c>
      <c r="I336" s="37" t="s">
        <v>448</v>
      </c>
      <c r="J336" s="37">
        <f>IFERROR(VLOOKUP(E336,'IC238-Dau ky'!E:H,4,0),0)</f>
        <v>16</v>
      </c>
      <c r="K336" s="132">
        <f>SUMIFS(NHAP!$H:$H,NHAP!$D:$D,'BANG THAM CHIEU'!E336,NHAP!$K:$K,'BANG THAM CHIEU'!$D$1)</f>
        <v>0</v>
      </c>
      <c r="L336" s="132">
        <f>SUMIFS('IC21'!$H:$H,'IC21'!$G:$G,'BANG THAM CHIEU'!E336,'IC21'!$R:$R,'BANG THAM CHIEU'!$D$1)</f>
        <v>0</v>
      </c>
      <c r="M336" s="133">
        <f t="shared" si="46"/>
        <v>16</v>
      </c>
      <c r="N336" s="134">
        <f>SUMIF('IC238-Cuoi ky'!$E:$E,'BANG THAM CHIEU'!E336,'IC238-Cuoi ky'!$H:$H)</f>
        <v>16</v>
      </c>
      <c r="O336" s="133">
        <f t="shared" si="47"/>
        <v>0</v>
      </c>
      <c r="P336" s="135">
        <v>5</v>
      </c>
      <c r="Q336" s="135">
        <v>10</v>
      </c>
      <c r="R336" s="550" t="str">
        <f t="shared" si="51"/>
        <v>OK</v>
      </c>
      <c r="S336" s="135" t="s">
        <v>9395</v>
      </c>
      <c r="T336" s="222">
        <f t="shared" si="52"/>
        <v>11</v>
      </c>
      <c r="U336" s="40">
        <v>25</v>
      </c>
      <c r="V336" s="189">
        <f t="shared" si="48"/>
        <v>9</v>
      </c>
      <c r="X336" s="40" t="str">
        <f t="shared" si="53"/>
        <v>ok</v>
      </c>
      <c r="Y336" s="189">
        <f t="shared" si="49"/>
        <v>-9</v>
      </c>
      <c r="Z336" s="40">
        <f>VLOOKUP(E336,'[2]BANG THAM CHIEU'!$E$4:$Q$1080,13,0)</f>
        <v>5</v>
      </c>
      <c r="AA336" s="40">
        <f>VLOOKUP(E336,'[2]BANG THAM CHIEU'!$E$4:$R$1082,14,0)</f>
        <v>10</v>
      </c>
      <c r="AB336" s="40" t="str">
        <f>VLOOKUP(E336,'[2]BANG THAM CHIEU'!$E$4:$S$1081,15,0)</f>
        <v>1 năm</v>
      </c>
    </row>
    <row r="337" spans="1:28" ht="15.75" customHeight="1" x14ac:dyDescent="0.25">
      <c r="A337" s="128">
        <f t="shared" si="50"/>
        <v>334</v>
      </c>
      <c r="B337" s="345" t="s">
        <v>858</v>
      </c>
      <c r="C337" s="31" t="s">
        <v>2944</v>
      </c>
      <c r="D337" s="42" t="s">
        <v>1527</v>
      </c>
      <c r="E337" s="345" t="s">
        <v>858</v>
      </c>
      <c r="F337" s="136"/>
      <c r="G337" s="137" t="s">
        <v>968</v>
      </c>
      <c r="H337" s="37" t="s">
        <v>1165</v>
      </c>
      <c r="I337" s="37" t="s">
        <v>448</v>
      </c>
      <c r="J337" s="37">
        <f>IFERROR(VLOOKUP(E337,'IC238-Dau ky'!E:H,4,0),0)</f>
        <v>0</v>
      </c>
      <c r="K337" s="132">
        <f>SUMIFS(NHAP!$H:$H,NHAP!$D:$D,'BANG THAM CHIEU'!E337,NHAP!$K:$K,'BANG THAM CHIEU'!$D$1)</f>
        <v>0</v>
      </c>
      <c r="L337" s="132">
        <f>SUMIFS('IC21'!$H:$H,'IC21'!$G:$G,'BANG THAM CHIEU'!E337,'IC21'!$R:$R,'BANG THAM CHIEU'!$D$1)</f>
        <v>0</v>
      </c>
      <c r="M337" s="133">
        <f t="shared" si="46"/>
        <v>0</v>
      </c>
      <c r="N337" s="134">
        <f>SUMIF('IC238-Cuoi ky'!$E:$E,'BANG THAM CHIEU'!E337,'IC238-Cuoi ky'!$H:$H)</f>
        <v>0</v>
      </c>
      <c r="O337" s="133">
        <f t="shared" si="47"/>
        <v>0</v>
      </c>
      <c r="P337" s="135">
        <v>2</v>
      </c>
      <c r="Q337" s="135">
        <v>4</v>
      </c>
      <c r="R337" s="550" t="str">
        <f t="shared" si="51"/>
        <v>ALERT</v>
      </c>
      <c r="S337" s="135" t="s">
        <v>9395</v>
      </c>
      <c r="T337" s="222">
        <f t="shared" si="52"/>
        <v>-2</v>
      </c>
      <c r="U337" s="40">
        <v>0</v>
      </c>
      <c r="V337" s="189">
        <f t="shared" si="48"/>
        <v>0</v>
      </c>
      <c r="X337" s="40" t="str">
        <f t="shared" si="53"/>
        <v>ok</v>
      </c>
      <c r="Y337" s="189">
        <f t="shared" si="49"/>
        <v>0</v>
      </c>
      <c r="Z337" s="40">
        <f>VLOOKUP(E337,'[2]BANG THAM CHIEU'!$E$4:$Q$1080,13,0)</f>
        <v>2</v>
      </c>
      <c r="AA337" s="40">
        <f>VLOOKUP(E337,'[2]BANG THAM CHIEU'!$E$4:$R$1082,14,0)</f>
        <v>4</v>
      </c>
      <c r="AB337" s="40" t="str">
        <f>VLOOKUP(E337,'[2]BANG THAM CHIEU'!$E$4:$S$1081,15,0)</f>
        <v>1 năm</v>
      </c>
    </row>
    <row r="338" spans="1:28" ht="15.75" customHeight="1" x14ac:dyDescent="0.25">
      <c r="A338" s="128">
        <f t="shared" si="50"/>
        <v>335</v>
      </c>
      <c r="B338" s="345" t="s">
        <v>859</v>
      </c>
      <c r="C338" s="31" t="s">
        <v>2940</v>
      </c>
      <c r="D338" s="42" t="s">
        <v>1537</v>
      </c>
      <c r="E338" s="345" t="s">
        <v>859</v>
      </c>
      <c r="F338" s="136">
        <v>15000</v>
      </c>
      <c r="G338" s="137" t="s">
        <v>968</v>
      </c>
      <c r="H338" s="37" t="s">
        <v>1166</v>
      </c>
      <c r="I338" s="37" t="s">
        <v>448</v>
      </c>
      <c r="J338" s="37">
        <f>IFERROR(VLOOKUP(E338,'IC238-Dau ky'!E:H,4,0),0)</f>
        <v>0</v>
      </c>
      <c r="K338" s="132">
        <f>SUMIFS(NHAP!$H:$H,NHAP!$D:$D,'BANG THAM CHIEU'!E338,NHAP!$K:$K,'BANG THAM CHIEU'!$D$1)</f>
        <v>0</v>
      </c>
      <c r="L338" s="132">
        <f>SUMIFS('IC21'!$H:$H,'IC21'!$G:$G,'BANG THAM CHIEU'!E338,'IC21'!$R:$R,'BANG THAM CHIEU'!$D$1)</f>
        <v>0</v>
      </c>
      <c r="M338" s="133">
        <f t="shared" si="46"/>
        <v>0</v>
      </c>
      <c r="N338" s="134">
        <f>SUMIF('IC238-Cuoi ky'!$E:$E,'BANG THAM CHIEU'!E338,'IC238-Cuoi ky'!$H:$H)</f>
        <v>0</v>
      </c>
      <c r="O338" s="133">
        <f t="shared" si="47"/>
        <v>0</v>
      </c>
      <c r="P338" s="135">
        <v>5</v>
      </c>
      <c r="Q338" s="135">
        <v>10</v>
      </c>
      <c r="R338" s="550" t="str">
        <f t="shared" si="51"/>
        <v>ALERT</v>
      </c>
      <c r="S338" s="135" t="s">
        <v>9395</v>
      </c>
      <c r="T338" s="222">
        <f t="shared" si="52"/>
        <v>-5</v>
      </c>
      <c r="U338" s="40">
        <v>0</v>
      </c>
      <c r="V338" s="189">
        <f t="shared" si="48"/>
        <v>0</v>
      </c>
      <c r="X338" s="40" t="str">
        <f t="shared" si="53"/>
        <v>ok</v>
      </c>
      <c r="Y338" s="189">
        <f t="shared" si="49"/>
        <v>0</v>
      </c>
      <c r="Z338" s="40">
        <f>VLOOKUP(E338,'[2]BANG THAM CHIEU'!$E$4:$Q$1080,13,0)</f>
        <v>5</v>
      </c>
      <c r="AA338" s="40">
        <f>VLOOKUP(E338,'[2]BANG THAM CHIEU'!$E$4:$R$1082,14,0)</f>
        <v>10</v>
      </c>
      <c r="AB338" s="40" t="str">
        <f>VLOOKUP(E338,'[2]BANG THAM CHIEU'!$E$4:$S$1081,15,0)</f>
        <v>1 năm</v>
      </c>
    </row>
    <row r="339" spans="1:28" ht="15.75" customHeight="1" x14ac:dyDescent="0.25">
      <c r="A339" s="128">
        <f t="shared" si="50"/>
        <v>336</v>
      </c>
      <c r="B339" s="345" t="s">
        <v>860</v>
      </c>
      <c r="C339" s="31" t="s">
        <v>6841</v>
      </c>
      <c r="D339" s="42" t="s">
        <v>1527</v>
      </c>
      <c r="E339" s="345" t="s">
        <v>860</v>
      </c>
      <c r="F339" s="136">
        <v>14000</v>
      </c>
      <c r="G339" s="137" t="s">
        <v>968</v>
      </c>
      <c r="H339" s="37" t="s">
        <v>1167</v>
      </c>
      <c r="I339" s="37" t="s">
        <v>448</v>
      </c>
      <c r="J339" s="37">
        <f>IFERROR(VLOOKUP(E339,'IC238-Dau ky'!E:H,4,0),0)</f>
        <v>0</v>
      </c>
      <c r="K339" s="132">
        <f>SUMIFS(NHAP!$H:$H,NHAP!$D:$D,'BANG THAM CHIEU'!E339,NHAP!$K:$K,'BANG THAM CHIEU'!$D$1)</f>
        <v>0</v>
      </c>
      <c r="L339" s="132">
        <f>SUMIFS('IC21'!$H:$H,'IC21'!$G:$G,'BANG THAM CHIEU'!E339,'IC21'!$R:$R,'BANG THAM CHIEU'!$D$1)</f>
        <v>0</v>
      </c>
      <c r="M339" s="133">
        <f t="shared" si="46"/>
        <v>0</v>
      </c>
      <c r="N339" s="134">
        <f>SUMIF('IC238-Cuoi ky'!$E:$E,'BANG THAM CHIEU'!E339,'IC238-Cuoi ky'!$H:$H)</f>
        <v>0</v>
      </c>
      <c r="O339" s="133">
        <f t="shared" si="47"/>
        <v>0</v>
      </c>
      <c r="P339" s="135">
        <v>5</v>
      </c>
      <c r="Q339" s="135">
        <v>10</v>
      </c>
      <c r="R339" s="550" t="str">
        <f t="shared" si="51"/>
        <v>ALERT</v>
      </c>
      <c r="S339" s="135" t="s">
        <v>9395</v>
      </c>
      <c r="T339" s="222">
        <f t="shared" si="52"/>
        <v>-5</v>
      </c>
      <c r="U339" s="40">
        <v>0</v>
      </c>
      <c r="V339" s="189">
        <f t="shared" si="48"/>
        <v>0</v>
      </c>
      <c r="X339" s="40" t="str">
        <f t="shared" si="53"/>
        <v>ok</v>
      </c>
      <c r="Y339" s="189">
        <f t="shared" si="49"/>
        <v>0</v>
      </c>
      <c r="Z339" s="40">
        <f>VLOOKUP(E339,'[2]BANG THAM CHIEU'!$E$4:$Q$1080,13,0)</f>
        <v>5</v>
      </c>
      <c r="AA339" s="40">
        <f>VLOOKUP(E339,'[2]BANG THAM CHIEU'!$E$4:$R$1082,14,0)</f>
        <v>10</v>
      </c>
      <c r="AB339" s="40" t="str">
        <f>VLOOKUP(E339,'[2]BANG THAM CHIEU'!$E$4:$S$1081,15,0)</f>
        <v>1 năm</v>
      </c>
    </row>
    <row r="340" spans="1:28" ht="15.75" customHeight="1" x14ac:dyDescent="0.25">
      <c r="A340" s="128">
        <f t="shared" si="50"/>
        <v>337</v>
      </c>
      <c r="B340" s="345" t="s">
        <v>861</v>
      </c>
      <c r="C340" s="11" t="s">
        <v>6103</v>
      </c>
      <c r="D340" s="42" t="s">
        <v>1537</v>
      </c>
      <c r="E340" s="345" t="s">
        <v>861</v>
      </c>
      <c r="F340" s="136">
        <v>15000</v>
      </c>
      <c r="G340" s="137" t="s">
        <v>968</v>
      </c>
      <c r="H340" s="37" t="s">
        <v>1168</v>
      </c>
      <c r="I340" s="37" t="s">
        <v>448</v>
      </c>
      <c r="J340" s="37">
        <f>IFERROR(VLOOKUP(E340,'IC238-Dau ky'!E:H,4,0),0)</f>
        <v>3</v>
      </c>
      <c r="K340" s="132">
        <f>SUMIFS(NHAP!$H:$H,NHAP!$D:$D,'BANG THAM CHIEU'!E340,NHAP!$K:$K,'BANG THAM CHIEU'!$D$1)</f>
        <v>0</v>
      </c>
      <c r="L340" s="132">
        <f>SUMIFS('IC21'!$H:$H,'IC21'!$G:$G,'BANG THAM CHIEU'!E340,'IC21'!$R:$R,'BANG THAM CHIEU'!$D$1)</f>
        <v>0</v>
      </c>
      <c r="M340" s="133">
        <f t="shared" si="46"/>
        <v>3</v>
      </c>
      <c r="N340" s="134">
        <f>SUMIF('IC238-Cuoi ky'!$E:$E,'BANG THAM CHIEU'!E340,'IC238-Cuoi ky'!$H:$H)</f>
        <v>3</v>
      </c>
      <c r="O340" s="133">
        <f t="shared" si="47"/>
        <v>0</v>
      </c>
      <c r="P340" s="135">
        <v>2</v>
      </c>
      <c r="Q340" s="135">
        <v>4</v>
      </c>
      <c r="R340" s="550" t="str">
        <f t="shared" si="51"/>
        <v>OK</v>
      </c>
      <c r="S340" s="135" t="s">
        <v>9395</v>
      </c>
      <c r="T340" s="222">
        <f t="shared" si="52"/>
        <v>1</v>
      </c>
      <c r="U340" s="40">
        <v>3</v>
      </c>
      <c r="V340" s="189">
        <f t="shared" si="48"/>
        <v>0</v>
      </c>
      <c r="X340" s="40" t="str">
        <f t="shared" si="53"/>
        <v>ok</v>
      </c>
      <c r="Y340" s="189">
        <f t="shared" si="49"/>
        <v>0</v>
      </c>
      <c r="Z340" s="40">
        <f>VLOOKUP(E340,'[2]BANG THAM CHIEU'!$E$4:$Q$1080,13,0)</f>
        <v>2</v>
      </c>
      <c r="AA340" s="40">
        <f>VLOOKUP(E340,'[2]BANG THAM CHIEU'!$E$4:$R$1082,14,0)</f>
        <v>4</v>
      </c>
      <c r="AB340" s="40" t="str">
        <f>VLOOKUP(E340,'[2]BANG THAM CHIEU'!$E$4:$S$1081,15,0)</f>
        <v>1 năm</v>
      </c>
    </row>
    <row r="341" spans="1:28" ht="15.75" customHeight="1" x14ac:dyDescent="0.25">
      <c r="A341" s="128">
        <f t="shared" si="50"/>
        <v>338</v>
      </c>
      <c r="B341" s="345" t="s">
        <v>862</v>
      </c>
      <c r="C341" s="31" t="s">
        <v>6822</v>
      </c>
      <c r="D341" s="42" t="s">
        <v>1527</v>
      </c>
      <c r="E341" s="345" t="s">
        <v>862</v>
      </c>
      <c r="F341" s="136">
        <v>20000</v>
      </c>
      <c r="G341" s="137" t="s">
        <v>968</v>
      </c>
      <c r="H341" s="37" t="s">
        <v>1169</v>
      </c>
      <c r="I341" s="37" t="s">
        <v>448</v>
      </c>
      <c r="J341" s="37">
        <f>IFERROR(VLOOKUP(E341,'IC238-Dau ky'!E:H,4,0),0)</f>
        <v>0</v>
      </c>
      <c r="K341" s="132">
        <f>SUMIFS(NHAP!$H:$H,NHAP!$D:$D,'BANG THAM CHIEU'!E341,NHAP!$K:$K,'BANG THAM CHIEU'!$D$1)</f>
        <v>0</v>
      </c>
      <c r="L341" s="132">
        <f>SUMIFS('IC21'!$H:$H,'IC21'!$G:$G,'BANG THAM CHIEU'!E341,'IC21'!$R:$R,'BANG THAM CHIEU'!$D$1)</f>
        <v>0</v>
      </c>
      <c r="M341" s="133">
        <f t="shared" si="46"/>
        <v>0</v>
      </c>
      <c r="N341" s="134">
        <f>SUMIF('IC238-Cuoi ky'!$E:$E,'BANG THAM CHIEU'!E341,'IC238-Cuoi ky'!$H:$H)</f>
        <v>0</v>
      </c>
      <c r="O341" s="133">
        <f t="shared" si="47"/>
        <v>0</v>
      </c>
      <c r="P341" s="135">
        <v>2</v>
      </c>
      <c r="Q341" s="135">
        <v>4</v>
      </c>
      <c r="R341" s="550" t="str">
        <f t="shared" si="51"/>
        <v>ALERT</v>
      </c>
      <c r="S341" s="135" t="s">
        <v>9395</v>
      </c>
      <c r="T341" s="222">
        <f t="shared" si="52"/>
        <v>-2</v>
      </c>
      <c r="U341" s="40">
        <v>0</v>
      </c>
      <c r="V341" s="189">
        <f t="shared" si="48"/>
        <v>0</v>
      </c>
      <c r="X341" s="40" t="str">
        <f t="shared" si="53"/>
        <v>ok</v>
      </c>
      <c r="Y341" s="189">
        <f t="shared" si="49"/>
        <v>0</v>
      </c>
      <c r="Z341" s="40">
        <f>VLOOKUP(E341,'[2]BANG THAM CHIEU'!$E$4:$Q$1080,13,0)</f>
        <v>2</v>
      </c>
      <c r="AA341" s="40">
        <f>VLOOKUP(E341,'[2]BANG THAM CHIEU'!$E$4:$R$1082,14,0)</f>
        <v>4</v>
      </c>
      <c r="AB341" s="40" t="str">
        <f>VLOOKUP(E341,'[2]BANG THAM CHIEU'!$E$4:$S$1081,15,0)</f>
        <v>1 năm</v>
      </c>
    </row>
    <row r="342" spans="1:28" ht="15.75" customHeight="1" x14ac:dyDescent="0.25">
      <c r="A342" s="128">
        <f t="shared" si="50"/>
        <v>339</v>
      </c>
      <c r="B342" s="345" t="s">
        <v>863</v>
      </c>
      <c r="C342" s="31" t="s">
        <v>6870</v>
      </c>
      <c r="D342" s="42" t="s">
        <v>1527</v>
      </c>
      <c r="E342" s="345" t="s">
        <v>863</v>
      </c>
      <c r="F342" s="136">
        <v>4000</v>
      </c>
      <c r="G342" s="137" t="s">
        <v>968</v>
      </c>
      <c r="H342" s="37" t="s">
        <v>1170</v>
      </c>
      <c r="I342" s="37" t="s">
        <v>448</v>
      </c>
      <c r="J342" s="37">
        <f>IFERROR(VLOOKUP(E342,'IC238-Dau ky'!E:H,4,0),0)</f>
        <v>21</v>
      </c>
      <c r="K342" s="132">
        <f>SUMIFS(NHAP!$H:$H,NHAP!$D:$D,'BANG THAM CHIEU'!E342,NHAP!$K:$K,'BANG THAM CHIEU'!$D$1)</f>
        <v>0</v>
      </c>
      <c r="L342" s="132">
        <f>SUMIFS('IC21'!$H:$H,'IC21'!$G:$G,'BANG THAM CHIEU'!E342,'IC21'!$R:$R,'BANG THAM CHIEU'!$D$1)</f>
        <v>0</v>
      </c>
      <c r="M342" s="133">
        <f t="shared" si="46"/>
        <v>21</v>
      </c>
      <c r="N342" s="134">
        <f>SUMIF('IC238-Cuoi ky'!$E:$E,'BANG THAM CHIEU'!E342,'IC238-Cuoi ky'!$H:$H)</f>
        <v>21</v>
      </c>
      <c r="O342" s="133">
        <f t="shared" si="47"/>
        <v>0</v>
      </c>
      <c r="P342" s="135">
        <v>5</v>
      </c>
      <c r="Q342" s="135">
        <v>10</v>
      </c>
      <c r="R342" s="550" t="str">
        <f t="shared" si="51"/>
        <v>OK</v>
      </c>
      <c r="S342" s="135" t="s">
        <v>9395</v>
      </c>
      <c r="T342" s="222">
        <f t="shared" si="52"/>
        <v>16</v>
      </c>
      <c r="U342" s="40">
        <v>21</v>
      </c>
      <c r="V342" s="189">
        <f t="shared" si="48"/>
        <v>0</v>
      </c>
      <c r="X342" s="40" t="str">
        <f t="shared" si="53"/>
        <v>ok</v>
      </c>
      <c r="Y342" s="189">
        <f t="shared" si="49"/>
        <v>0</v>
      </c>
      <c r="Z342" s="40">
        <f>VLOOKUP(E342,'[2]BANG THAM CHIEU'!$E$4:$Q$1080,13,0)</f>
        <v>5</v>
      </c>
      <c r="AA342" s="40">
        <f>VLOOKUP(E342,'[2]BANG THAM CHIEU'!$E$4:$R$1082,14,0)</f>
        <v>10</v>
      </c>
      <c r="AB342" s="40" t="str">
        <f>VLOOKUP(E342,'[2]BANG THAM CHIEU'!$E$4:$S$1081,15,0)</f>
        <v>1 năm</v>
      </c>
    </row>
    <row r="343" spans="1:28" ht="15.75" customHeight="1" x14ac:dyDescent="0.25">
      <c r="A343" s="128">
        <f t="shared" si="50"/>
        <v>340</v>
      </c>
      <c r="B343" s="345" t="s">
        <v>864</v>
      </c>
      <c r="C343" s="31" t="s">
        <v>6844</v>
      </c>
      <c r="D343" s="42" t="s">
        <v>1527</v>
      </c>
      <c r="E343" s="345" t="s">
        <v>864</v>
      </c>
      <c r="F343" s="136">
        <v>41000</v>
      </c>
      <c r="G343" s="137" t="s">
        <v>968</v>
      </c>
      <c r="H343" s="37" t="s">
        <v>1171</v>
      </c>
      <c r="I343" s="37" t="s">
        <v>448</v>
      </c>
      <c r="J343" s="37">
        <f>IFERROR(VLOOKUP(E343,'IC238-Dau ky'!E:H,4,0),0)</f>
        <v>13</v>
      </c>
      <c r="K343" s="132">
        <f>SUMIFS(NHAP!$H:$H,NHAP!$D:$D,'BANG THAM CHIEU'!E343,NHAP!$K:$K,'BANG THAM CHIEU'!$D$1)</f>
        <v>0</v>
      </c>
      <c r="L343" s="132">
        <f>SUMIFS('IC21'!$H:$H,'IC21'!$G:$G,'BANG THAM CHIEU'!E343,'IC21'!$R:$R,'BANG THAM CHIEU'!$D$1)</f>
        <v>0</v>
      </c>
      <c r="M343" s="133">
        <f t="shared" si="46"/>
        <v>13</v>
      </c>
      <c r="N343" s="134">
        <f>SUMIF('IC238-Cuoi ky'!$E:$E,'BANG THAM CHIEU'!E343,'IC238-Cuoi ky'!$H:$H)</f>
        <v>13</v>
      </c>
      <c r="O343" s="133">
        <f t="shared" si="47"/>
        <v>0</v>
      </c>
      <c r="P343" s="135">
        <v>5</v>
      </c>
      <c r="Q343" s="135">
        <v>10</v>
      </c>
      <c r="R343" s="550" t="str">
        <f t="shared" si="51"/>
        <v>OK</v>
      </c>
      <c r="S343" s="135" t="s">
        <v>9395</v>
      </c>
      <c r="T343" s="222">
        <f t="shared" si="52"/>
        <v>8</v>
      </c>
      <c r="U343" s="40">
        <v>16</v>
      </c>
      <c r="V343" s="189">
        <f t="shared" si="48"/>
        <v>3</v>
      </c>
      <c r="X343" s="40" t="str">
        <f t="shared" si="53"/>
        <v>ok</v>
      </c>
      <c r="Y343" s="189">
        <f t="shared" si="49"/>
        <v>-3</v>
      </c>
      <c r="Z343" s="40">
        <f>VLOOKUP(E343,'[2]BANG THAM CHIEU'!$E$4:$Q$1080,13,0)</f>
        <v>5</v>
      </c>
      <c r="AA343" s="40">
        <f>VLOOKUP(E343,'[2]BANG THAM CHIEU'!$E$4:$R$1082,14,0)</f>
        <v>10</v>
      </c>
      <c r="AB343" s="40" t="str">
        <f>VLOOKUP(E343,'[2]BANG THAM CHIEU'!$E$4:$S$1081,15,0)</f>
        <v>1 năm</v>
      </c>
    </row>
    <row r="344" spans="1:28" ht="15.75" customHeight="1" x14ac:dyDescent="0.25">
      <c r="A344" s="128">
        <f t="shared" si="50"/>
        <v>341</v>
      </c>
      <c r="B344" s="345" t="s">
        <v>865</v>
      </c>
      <c r="C344" s="31" t="s">
        <v>2945</v>
      </c>
      <c r="D344" s="42" t="s">
        <v>1527</v>
      </c>
      <c r="E344" s="345" t="s">
        <v>865</v>
      </c>
      <c r="F344" s="136">
        <v>20000</v>
      </c>
      <c r="G344" s="137" t="s">
        <v>968</v>
      </c>
      <c r="H344" s="37" t="s">
        <v>1172</v>
      </c>
      <c r="I344" s="37" t="s">
        <v>448</v>
      </c>
      <c r="J344" s="37">
        <f>IFERROR(VLOOKUP(E344,'IC238-Dau ky'!E:H,4,0),0)</f>
        <v>0</v>
      </c>
      <c r="K344" s="132">
        <f>SUMIFS(NHAP!$H:$H,NHAP!$D:$D,'BANG THAM CHIEU'!E344,NHAP!$K:$K,'BANG THAM CHIEU'!$D$1)</f>
        <v>0</v>
      </c>
      <c r="L344" s="132">
        <f>SUMIFS('IC21'!$H:$H,'IC21'!$G:$G,'BANG THAM CHIEU'!E344,'IC21'!$R:$R,'BANG THAM CHIEU'!$D$1)</f>
        <v>0</v>
      </c>
      <c r="M344" s="133">
        <f t="shared" si="46"/>
        <v>0</v>
      </c>
      <c r="N344" s="134">
        <f>SUMIF('IC238-Cuoi ky'!$E:$E,'BANG THAM CHIEU'!E344,'IC238-Cuoi ky'!$H:$H)</f>
        <v>0</v>
      </c>
      <c r="O344" s="133">
        <f t="shared" si="47"/>
        <v>0</v>
      </c>
      <c r="P344" s="135">
        <v>5</v>
      </c>
      <c r="Q344" s="135">
        <v>10</v>
      </c>
      <c r="R344" s="550" t="str">
        <f t="shared" si="51"/>
        <v>ALERT</v>
      </c>
      <c r="S344" s="135" t="s">
        <v>9395</v>
      </c>
      <c r="T344" s="222">
        <f t="shared" si="52"/>
        <v>-5</v>
      </c>
      <c r="U344" s="40">
        <v>0</v>
      </c>
      <c r="V344" s="189">
        <f t="shared" si="48"/>
        <v>0</v>
      </c>
      <c r="X344" s="40" t="str">
        <f t="shared" si="53"/>
        <v>ok</v>
      </c>
      <c r="Y344" s="189">
        <f t="shared" si="49"/>
        <v>0</v>
      </c>
      <c r="Z344" s="40">
        <f>VLOOKUP(E344,'[2]BANG THAM CHIEU'!$E$4:$Q$1080,13,0)</f>
        <v>5</v>
      </c>
      <c r="AA344" s="40">
        <f>VLOOKUP(E344,'[2]BANG THAM CHIEU'!$E$4:$R$1082,14,0)</f>
        <v>10</v>
      </c>
      <c r="AB344" s="40" t="str">
        <f>VLOOKUP(E344,'[2]BANG THAM CHIEU'!$E$4:$S$1081,15,0)</f>
        <v>1 năm</v>
      </c>
    </row>
    <row r="345" spans="1:28" ht="15.75" customHeight="1" x14ac:dyDescent="0.25">
      <c r="A345" s="128">
        <f t="shared" si="50"/>
        <v>342</v>
      </c>
      <c r="B345" s="345" t="s">
        <v>866</v>
      </c>
      <c r="C345" s="31" t="s">
        <v>2946</v>
      </c>
      <c r="D345" s="42" t="s">
        <v>1527</v>
      </c>
      <c r="E345" s="345" t="s">
        <v>866</v>
      </c>
      <c r="F345" s="136">
        <v>20000</v>
      </c>
      <c r="G345" s="137" t="s">
        <v>968</v>
      </c>
      <c r="H345" s="37" t="s">
        <v>1173</v>
      </c>
      <c r="I345" s="37" t="s">
        <v>448</v>
      </c>
      <c r="J345" s="37">
        <f>IFERROR(VLOOKUP(E345,'IC238-Dau ky'!E:H,4,0),0)</f>
        <v>0</v>
      </c>
      <c r="K345" s="132">
        <f>SUMIFS(NHAP!$H:$H,NHAP!$D:$D,'BANG THAM CHIEU'!E345,NHAP!$K:$K,'BANG THAM CHIEU'!$D$1)</f>
        <v>0</v>
      </c>
      <c r="L345" s="132">
        <f>SUMIFS('IC21'!$H:$H,'IC21'!$G:$G,'BANG THAM CHIEU'!E345,'IC21'!$R:$R,'BANG THAM CHIEU'!$D$1)</f>
        <v>0</v>
      </c>
      <c r="M345" s="133">
        <f t="shared" si="46"/>
        <v>0</v>
      </c>
      <c r="N345" s="134">
        <f>SUMIF('IC238-Cuoi ky'!$E:$E,'BANG THAM CHIEU'!E345,'IC238-Cuoi ky'!$H:$H)</f>
        <v>0</v>
      </c>
      <c r="O345" s="133">
        <f t="shared" si="47"/>
        <v>0</v>
      </c>
      <c r="P345" s="135">
        <v>10</v>
      </c>
      <c r="Q345" s="135">
        <v>20</v>
      </c>
      <c r="R345" s="550" t="str">
        <f t="shared" si="51"/>
        <v>ALERT</v>
      </c>
      <c r="S345" s="135" t="s">
        <v>9394</v>
      </c>
      <c r="T345" s="222">
        <f t="shared" si="52"/>
        <v>-10</v>
      </c>
      <c r="U345" s="40">
        <v>9</v>
      </c>
      <c r="V345" s="189">
        <f t="shared" si="48"/>
        <v>9</v>
      </c>
      <c r="X345" s="40" t="str">
        <f t="shared" si="53"/>
        <v>ok</v>
      </c>
      <c r="Y345" s="189">
        <f t="shared" si="49"/>
        <v>-9</v>
      </c>
      <c r="Z345" s="40">
        <f>VLOOKUP(E345,'[2]BANG THAM CHIEU'!$E$4:$Q$1080,13,0)</f>
        <v>10</v>
      </c>
      <c r="AA345" s="40">
        <f>VLOOKUP(E345,'[2]BANG THAM CHIEU'!$E$4:$R$1082,14,0)</f>
        <v>20</v>
      </c>
      <c r="AB345" s="40" t="str">
        <f>VLOOKUP(E345,'[2]BANG THAM CHIEU'!$E$4:$S$1081,15,0)</f>
        <v>6 tháng</v>
      </c>
    </row>
    <row r="346" spans="1:28" ht="15.75" customHeight="1" x14ac:dyDescent="0.25">
      <c r="A346" s="128">
        <f t="shared" si="50"/>
        <v>343</v>
      </c>
      <c r="B346" s="345" t="s">
        <v>867</v>
      </c>
      <c r="C346" s="31" t="s">
        <v>2947</v>
      </c>
      <c r="D346" s="42" t="s">
        <v>1537</v>
      </c>
      <c r="E346" s="345" t="s">
        <v>867</v>
      </c>
      <c r="F346" s="136">
        <v>45000</v>
      </c>
      <c r="G346" s="137" t="s">
        <v>968</v>
      </c>
      <c r="H346" s="37" t="s">
        <v>1174</v>
      </c>
      <c r="I346" s="37" t="s">
        <v>448</v>
      </c>
      <c r="J346" s="37">
        <f>IFERROR(VLOOKUP(E346,'IC238-Dau ky'!E:H,4,0),0)</f>
        <v>4</v>
      </c>
      <c r="K346" s="132">
        <f>SUMIFS(NHAP!$H:$H,NHAP!$D:$D,'BANG THAM CHIEU'!E346,NHAP!$K:$K,'BANG THAM CHIEU'!$D$1)</f>
        <v>0</v>
      </c>
      <c r="L346" s="132">
        <f>SUMIFS('IC21'!$H:$H,'IC21'!$G:$G,'BANG THAM CHIEU'!E346,'IC21'!$R:$R,'BANG THAM CHIEU'!$D$1)</f>
        <v>0</v>
      </c>
      <c r="M346" s="133">
        <f t="shared" si="46"/>
        <v>4</v>
      </c>
      <c r="N346" s="134">
        <f>SUMIF('IC238-Cuoi ky'!$E:$E,'BANG THAM CHIEU'!E346,'IC238-Cuoi ky'!$H:$H)</f>
        <v>4</v>
      </c>
      <c r="O346" s="133">
        <f t="shared" si="47"/>
        <v>0</v>
      </c>
      <c r="P346" s="135">
        <v>2</v>
      </c>
      <c r="Q346" s="135">
        <v>4</v>
      </c>
      <c r="R346" s="550" t="str">
        <f t="shared" si="51"/>
        <v>OK</v>
      </c>
      <c r="S346" s="135" t="s">
        <v>9395</v>
      </c>
      <c r="T346" s="222">
        <f t="shared" si="52"/>
        <v>2</v>
      </c>
      <c r="U346" s="40">
        <v>4</v>
      </c>
      <c r="V346" s="189">
        <f t="shared" si="48"/>
        <v>0</v>
      </c>
      <c r="X346" s="40" t="str">
        <f t="shared" si="53"/>
        <v>ok</v>
      </c>
      <c r="Y346" s="189">
        <f t="shared" si="49"/>
        <v>0</v>
      </c>
      <c r="Z346" s="40">
        <f>VLOOKUP(E346,'[2]BANG THAM CHIEU'!$E$4:$Q$1080,13,0)</f>
        <v>2</v>
      </c>
      <c r="AA346" s="40">
        <f>VLOOKUP(E346,'[2]BANG THAM CHIEU'!$E$4:$R$1082,14,0)</f>
        <v>4</v>
      </c>
      <c r="AB346" s="40" t="str">
        <f>VLOOKUP(E346,'[2]BANG THAM CHIEU'!$E$4:$S$1081,15,0)</f>
        <v>1 năm</v>
      </c>
    </row>
    <row r="347" spans="1:28" ht="16.5" customHeight="1" x14ac:dyDescent="0.25">
      <c r="A347" s="128">
        <f t="shared" si="50"/>
        <v>344</v>
      </c>
      <c r="B347" s="345" t="s">
        <v>868</v>
      </c>
      <c r="C347" s="31" t="s">
        <v>6871</v>
      </c>
      <c r="D347" s="42" t="s">
        <v>1527</v>
      </c>
      <c r="E347" s="345" t="s">
        <v>868</v>
      </c>
      <c r="F347" s="136">
        <v>30000</v>
      </c>
      <c r="G347" s="137" t="s">
        <v>968</v>
      </c>
      <c r="H347" s="37" t="s">
        <v>1175</v>
      </c>
      <c r="I347" s="37" t="s">
        <v>448</v>
      </c>
      <c r="J347" s="37">
        <f>IFERROR(VLOOKUP(E347,'IC238-Dau ky'!E:H,4,0),0)</f>
        <v>9</v>
      </c>
      <c r="K347" s="132">
        <f>SUMIFS(NHAP!$H:$H,NHAP!$D:$D,'BANG THAM CHIEU'!E347,NHAP!$K:$K,'BANG THAM CHIEU'!$D$1)</f>
        <v>0</v>
      </c>
      <c r="L347" s="132">
        <f>SUMIFS('IC21'!$H:$H,'IC21'!$G:$G,'BANG THAM CHIEU'!E347,'IC21'!$R:$R,'BANG THAM CHIEU'!$D$1)</f>
        <v>0</v>
      </c>
      <c r="M347" s="133">
        <f t="shared" si="46"/>
        <v>9</v>
      </c>
      <c r="N347" s="134">
        <f>SUMIF('IC238-Cuoi ky'!$E:$E,'BANG THAM CHIEU'!E347,'IC238-Cuoi ky'!$H:$H)</f>
        <v>9</v>
      </c>
      <c r="O347" s="133">
        <f t="shared" si="47"/>
        <v>0</v>
      </c>
      <c r="P347" s="135">
        <v>2</v>
      </c>
      <c r="Q347" s="135">
        <v>4</v>
      </c>
      <c r="R347" s="550" t="str">
        <f t="shared" si="51"/>
        <v>OK</v>
      </c>
      <c r="S347" s="135" t="s">
        <v>9395</v>
      </c>
      <c r="T347" s="222">
        <f t="shared" si="52"/>
        <v>7</v>
      </c>
      <c r="U347" s="40">
        <v>10</v>
      </c>
      <c r="V347" s="189">
        <f t="shared" si="48"/>
        <v>1</v>
      </c>
      <c r="X347" s="40" t="str">
        <f t="shared" si="53"/>
        <v>ok</v>
      </c>
      <c r="Y347" s="189">
        <f t="shared" si="49"/>
        <v>-1</v>
      </c>
      <c r="Z347" s="40">
        <f>VLOOKUP(E347,'[2]BANG THAM CHIEU'!$E$4:$Q$1080,13,0)</f>
        <v>2</v>
      </c>
      <c r="AA347" s="40">
        <f>VLOOKUP(E347,'[2]BANG THAM CHIEU'!$E$4:$R$1082,14,0)</f>
        <v>4</v>
      </c>
      <c r="AB347" s="40" t="str">
        <f>VLOOKUP(E347,'[2]BANG THAM CHIEU'!$E$4:$S$1081,15,0)</f>
        <v>1 năm</v>
      </c>
    </row>
    <row r="348" spans="1:28" ht="15.75" customHeight="1" x14ac:dyDescent="0.25">
      <c r="A348" s="128">
        <f t="shared" si="50"/>
        <v>345</v>
      </c>
      <c r="B348" s="345" t="s">
        <v>869</v>
      </c>
      <c r="C348" s="31" t="s">
        <v>2948</v>
      </c>
      <c r="D348" s="42" t="s">
        <v>1527</v>
      </c>
      <c r="E348" s="345" t="s">
        <v>869</v>
      </c>
      <c r="F348" s="136">
        <v>30000</v>
      </c>
      <c r="G348" s="137" t="s">
        <v>968</v>
      </c>
      <c r="H348" s="37" t="s">
        <v>1176</v>
      </c>
      <c r="I348" s="37" t="s">
        <v>448</v>
      </c>
      <c r="J348" s="37">
        <f>IFERROR(VLOOKUP(E348,'IC238-Dau ky'!E:H,4,0),0)</f>
        <v>6</v>
      </c>
      <c r="K348" s="132">
        <f>SUMIFS(NHAP!$H:$H,NHAP!$D:$D,'BANG THAM CHIEU'!E348,NHAP!$K:$K,'BANG THAM CHIEU'!$D$1)</f>
        <v>0</v>
      </c>
      <c r="L348" s="132">
        <f>SUMIFS('IC21'!$H:$H,'IC21'!$G:$G,'BANG THAM CHIEU'!E348,'IC21'!$R:$R,'BANG THAM CHIEU'!$D$1)</f>
        <v>0</v>
      </c>
      <c r="M348" s="133">
        <f t="shared" si="46"/>
        <v>6</v>
      </c>
      <c r="N348" s="134">
        <f>SUMIF('IC238-Cuoi ky'!$E:$E,'BANG THAM CHIEU'!E348,'IC238-Cuoi ky'!$H:$H)</f>
        <v>6</v>
      </c>
      <c r="O348" s="133">
        <f t="shared" si="47"/>
        <v>0</v>
      </c>
      <c r="P348" s="135">
        <v>5</v>
      </c>
      <c r="Q348" s="135">
        <v>10</v>
      </c>
      <c r="R348" s="550" t="str">
        <f t="shared" si="51"/>
        <v>OK</v>
      </c>
      <c r="S348" s="135" t="s">
        <v>9395</v>
      </c>
      <c r="T348" s="222">
        <f t="shared" si="52"/>
        <v>1</v>
      </c>
      <c r="U348" s="40">
        <v>6</v>
      </c>
      <c r="V348" s="189">
        <f t="shared" si="48"/>
        <v>0</v>
      </c>
      <c r="X348" s="40" t="str">
        <f t="shared" si="53"/>
        <v>ok</v>
      </c>
      <c r="Y348" s="189">
        <f t="shared" si="49"/>
        <v>0</v>
      </c>
      <c r="Z348" s="40">
        <f>VLOOKUP(E348,'[2]BANG THAM CHIEU'!$E$4:$Q$1080,13,0)</f>
        <v>5</v>
      </c>
      <c r="AA348" s="40">
        <f>VLOOKUP(E348,'[2]BANG THAM CHIEU'!$E$4:$R$1082,14,0)</f>
        <v>10</v>
      </c>
      <c r="AB348" s="40" t="str">
        <f>VLOOKUP(E348,'[2]BANG THAM CHIEU'!$E$4:$S$1081,15,0)</f>
        <v>1 năm</v>
      </c>
    </row>
    <row r="349" spans="1:28" ht="15.75" customHeight="1" x14ac:dyDescent="0.25">
      <c r="A349" s="128">
        <f t="shared" si="50"/>
        <v>346</v>
      </c>
      <c r="B349" s="345" t="s">
        <v>870</v>
      </c>
      <c r="C349" s="11" t="s">
        <v>2332</v>
      </c>
      <c r="D349" s="37" t="s">
        <v>1528</v>
      </c>
      <c r="E349" s="345" t="s">
        <v>870</v>
      </c>
      <c r="F349" s="136">
        <v>10000</v>
      </c>
      <c r="G349" s="137" t="s">
        <v>10</v>
      </c>
      <c r="H349" s="37" t="s">
        <v>1177</v>
      </c>
      <c r="I349" s="37" t="s">
        <v>448</v>
      </c>
      <c r="J349" s="37">
        <f>IFERROR(VLOOKUP(E349,'IC238-Dau ky'!E:H,4,0),0)</f>
        <v>0</v>
      </c>
      <c r="K349" s="132">
        <f>SUMIFS(NHAP!$H:$H,NHAP!$D:$D,'BANG THAM CHIEU'!E349,NHAP!$K:$K,'BANG THAM CHIEU'!$D$1)</f>
        <v>0</v>
      </c>
      <c r="L349" s="132">
        <f>SUMIFS('IC21'!$H:$H,'IC21'!$G:$G,'BANG THAM CHIEU'!E349,'IC21'!$R:$R,'BANG THAM CHIEU'!$D$1)</f>
        <v>0</v>
      </c>
      <c r="M349" s="133">
        <f t="shared" si="46"/>
        <v>0</v>
      </c>
      <c r="N349" s="134">
        <f>SUMIF('IC238-Cuoi ky'!$E:$E,'BANG THAM CHIEU'!E349,'IC238-Cuoi ky'!$H:$H)</f>
        <v>0</v>
      </c>
      <c r="O349" s="133">
        <f t="shared" si="47"/>
        <v>0</v>
      </c>
      <c r="P349" s="135">
        <v>10</v>
      </c>
      <c r="Q349" s="135">
        <v>20</v>
      </c>
      <c r="R349" s="550" t="str">
        <f t="shared" si="51"/>
        <v>ALERT</v>
      </c>
      <c r="S349" s="135" t="s">
        <v>9394</v>
      </c>
      <c r="T349" s="222">
        <f t="shared" si="52"/>
        <v>-10</v>
      </c>
      <c r="U349" s="40">
        <v>0</v>
      </c>
      <c r="V349" s="189">
        <f t="shared" si="48"/>
        <v>0</v>
      </c>
      <c r="X349" s="40" t="str">
        <f t="shared" si="53"/>
        <v>ok</v>
      </c>
      <c r="Y349" s="189">
        <f t="shared" si="49"/>
        <v>0</v>
      </c>
      <c r="Z349" s="40">
        <f>VLOOKUP(E349,'[2]BANG THAM CHIEU'!$E$4:$Q$1080,13,0)</f>
        <v>10</v>
      </c>
      <c r="AA349" s="40">
        <f>VLOOKUP(E349,'[2]BANG THAM CHIEU'!$E$4:$R$1082,14,0)</f>
        <v>20</v>
      </c>
      <c r="AB349" s="40" t="str">
        <f>VLOOKUP(E349,'[2]BANG THAM CHIEU'!$E$4:$S$1081,15,0)</f>
        <v>6 tháng</v>
      </c>
    </row>
    <row r="350" spans="1:28" ht="15.75" customHeight="1" x14ac:dyDescent="0.25">
      <c r="A350" s="128">
        <f t="shared" si="50"/>
        <v>347</v>
      </c>
      <c r="B350" s="345" t="s">
        <v>871</v>
      </c>
      <c r="C350" s="11" t="s">
        <v>647</v>
      </c>
      <c r="D350" s="42" t="s">
        <v>1528</v>
      </c>
      <c r="E350" s="345" t="s">
        <v>871</v>
      </c>
      <c r="F350" s="136">
        <v>12000</v>
      </c>
      <c r="G350" s="137" t="s">
        <v>10</v>
      </c>
      <c r="H350" s="37" t="s">
        <v>1178</v>
      </c>
      <c r="I350" s="37" t="s">
        <v>448</v>
      </c>
      <c r="J350" s="37">
        <f>IFERROR(VLOOKUP(E350,'IC238-Dau ky'!E:H,4,0),0)</f>
        <v>19</v>
      </c>
      <c r="K350" s="132">
        <f>SUMIFS(NHAP!$H:$H,NHAP!$D:$D,'BANG THAM CHIEU'!E350,NHAP!$K:$K,'BANG THAM CHIEU'!$D$1)</f>
        <v>0</v>
      </c>
      <c r="L350" s="132">
        <f>SUMIFS('IC21'!$H:$H,'IC21'!$G:$G,'BANG THAM CHIEU'!E350,'IC21'!$R:$R,'BANG THAM CHIEU'!$D$1)</f>
        <v>0</v>
      </c>
      <c r="M350" s="133">
        <f t="shared" si="46"/>
        <v>19</v>
      </c>
      <c r="N350" s="134">
        <f>SUMIF('IC238-Cuoi ky'!$E:$E,'BANG THAM CHIEU'!E350,'IC238-Cuoi ky'!$H:$H)</f>
        <v>19</v>
      </c>
      <c r="O350" s="133">
        <f t="shared" si="47"/>
        <v>0</v>
      </c>
      <c r="P350" s="135">
        <v>5</v>
      </c>
      <c r="Q350" s="135">
        <v>10</v>
      </c>
      <c r="R350" s="550" t="str">
        <f t="shared" si="51"/>
        <v>OK</v>
      </c>
      <c r="S350" s="135" t="s">
        <v>9394</v>
      </c>
      <c r="T350" s="222">
        <f t="shared" si="52"/>
        <v>14</v>
      </c>
      <c r="U350" s="40">
        <v>19</v>
      </c>
      <c r="V350" s="189">
        <f t="shared" si="48"/>
        <v>0</v>
      </c>
      <c r="X350" s="40" t="str">
        <f t="shared" si="53"/>
        <v>ok</v>
      </c>
      <c r="Y350" s="189">
        <f t="shared" si="49"/>
        <v>0</v>
      </c>
      <c r="Z350" s="40">
        <f>VLOOKUP(E350,'[2]BANG THAM CHIEU'!$E$4:$Q$1080,13,0)</f>
        <v>5</v>
      </c>
      <c r="AA350" s="40">
        <f>VLOOKUP(E350,'[2]BANG THAM CHIEU'!$E$4:$R$1082,14,0)</f>
        <v>10</v>
      </c>
      <c r="AB350" s="40" t="str">
        <f>VLOOKUP(E350,'[2]BANG THAM CHIEU'!$E$4:$S$1081,15,0)</f>
        <v>6 tháng</v>
      </c>
    </row>
    <row r="351" spans="1:28" ht="15.75" customHeight="1" x14ac:dyDescent="0.25">
      <c r="A351" s="128">
        <f t="shared" si="50"/>
        <v>348</v>
      </c>
      <c r="B351" s="345" t="s">
        <v>872</v>
      </c>
      <c r="C351" s="11" t="s">
        <v>2333</v>
      </c>
      <c r="D351" s="42" t="s">
        <v>1528</v>
      </c>
      <c r="E351" s="345" t="s">
        <v>872</v>
      </c>
      <c r="F351" s="136"/>
      <c r="G351" s="137" t="s">
        <v>10</v>
      </c>
      <c r="H351" s="37" t="s">
        <v>1179</v>
      </c>
      <c r="I351" s="37" t="s">
        <v>448</v>
      </c>
      <c r="J351" s="37">
        <f>IFERROR(VLOOKUP(E351,'IC238-Dau ky'!E:H,4,0),0)</f>
        <v>0</v>
      </c>
      <c r="K351" s="132">
        <f>SUMIFS(NHAP!$H:$H,NHAP!$D:$D,'BANG THAM CHIEU'!E351,NHAP!$K:$K,'BANG THAM CHIEU'!$D$1)</f>
        <v>0</v>
      </c>
      <c r="L351" s="132">
        <f>SUMIFS('IC21'!$H:$H,'IC21'!$G:$G,'BANG THAM CHIEU'!E351,'IC21'!$R:$R,'BANG THAM CHIEU'!$D$1)</f>
        <v>0</v>
      </c>
      <c r="M351" s="133">
        <f t="shared" si="46"/>
        <v>0</v>
      </c>
      <c r="N351" s="134">
        <f>SUMIF('IC238-Cuoi ky'!$E:$E,'BANG THAM CHIEU'!E351,'IC238-Cuoi ky'!$H:$H)</f>
        <v>0</v>
      </c>
      <c r="O351" s="133">
        <f t="shared" si="47"/>
        <v>0</v>
      </c>
      <c r="P351" s="135">
        <v>5</v>
      </c>
      <c r="Q351" s="135">
        <v>10</v>
      </c>
      <c r="R351" s="550" t="str">
        <f t="shared" si="51"/>
        <v>ALERT</v>
      </c>
      <c r="S351" s="135" t="s">
        <v>9394</v>
      </c>
      <c r="T351" s="222">
        <f t="shared" si="52"/>
        <v>-5</v>
      </c>
      <c r="U351" s="40">
        <v>2</v>
      </c>
      <c r="V351" s="189">
        <f t="shared" si="48"/>
        <v>2</v>
      </c>
      <c r="X351" s="40" t="str">
        <f t="shared" si="53"/>
        <v>ok</v>
      </c>
      <c r="Y351" s="189">
        <f t="shared" si="49"/>
        <v>-2</v>
      </c>
      <c r="Z351" s="40">
        <f>VLOOKUP(E351,'[2]BANG THAM CHIEU'!$E$4:$Q$1080,13,0)</f>
        <v>5</v>
      </c>
      <c r="AA351" s="40">
        <f>VLOOKUP(E351,'[2]BANG THAM CHIEU'!$E$4:$R$1082,14,0)</f>
        <v>10</v>
      </c>
      <c r="AB351" s="40" t="str">
        <f>VLOOKUP(E351,'[2]BANG THAM CHIEU'!$E$4:$S$1081,15,0)</f>
        <v>6 tháng</v>
      </c>
    </row>
    <row r="352" spans="1:28" ht="15.75" customHeight="1" x14ac:dyDescent="0.25">
      <c r="A352" s="128">
        <f t="shared" si="50"/>
        <v>349</v>
      </c>
      <c r="B352" s="345" t="s">
        <v>873</v>
      </c>
      <c r="C352" s="11" t="s">
        <v>649</v>
      </c>
      <c r="D352" s="42" t="s">
        <v>1528</v>
      </c>
      <c r="E352" s="345" t="s">
        <v>873</v>
      </c>
      <c r="F352" s="136">
        <v>10000</v>
      </c>
      <c r="G352" s="137" t="s">
        <v>10</v>
      </c>
      <c r="H352" s="37" t="s">
        <v>1180</v>
      </c>
      <c r="I352" s="37" t="s">
        <v>448</v>
      </c>
      <c r="J352" s="37">
        <f>IFERROR(VLOOKUP(E352,'IC238-Dau ky'!E:H,4,0),0)</f>
        <v>0</v>
      </c>
      <c r="K352" s="132">
        <f>SUMIFS(NHAP!$H:$H,NHAP!$D:$D,'BANG THAM CHIEU'!E352,NHAP!$K:$K,'BANG THAM CHIEU'!$D$1)</f>
        <v>0</v>
      </c>
      <c r="L352" s="132">
        <f>SUMIFS('IC21'!$H:$H,'IC21'!$G:$G,'BANG THAM CHIEU'!E352,'IC21'!$R:$R,'BANG THAM CHIEU'!$D$1)</f>
        <v>0</v>
      </c>
      <c r="M352" s="133">
        <f t="shared" si="46"/>
        <v>0</v>
      </c>
      <c r="N352" s="134">
        <f>SUMIF('IC238-Cuoi ky'!$E:$E,'BANG THAM CHIEU'!E352,'IC238-Cuoi ky'!$H:$H)</f>
        <v>0</v>
      </c>
      <c r="O352" s="133">
        <f t="shared" si="47"/>
        <v>0</v>
      </c>
      <c r="P352" s="135">
        <v>5</v>
      </c>
      <c r="Q352" s="135">
        <v>10</v>
      </c>
      <c r="R352" s="550" t="str">
        <f t="shared" si="51"/>
        <v>ALERT</v>
      </c>
      <c r="S352" s="135" t="s">
        <v>9394</v>
      </c>
      <c r="T352" s="222">
        <f t="shared" si="52"/>
        <v>-5</v>
      </c>
      <c r="U352" s="40">
        <v>0</v>
      </c>
      <c r="V352" s="189">
        <f t="shared" si="48"/>
        <v>0</v>
      </c>
      <c r="X352" s="40" t="str">
        <f t="shared" si="53"/>
        <v>ok</v>
      </c>
      <c r="Y352" s="189">
        <f t="shared" si="49"/>
        <v>0</v>
      </c>
      <c r="Z352" s="40">
        <f>VLOOKUP(E352,'[2]BANG THAM CHIEU'!$E$4:$Q$1080,13,0)</f>
        <v>5</v>
      </c>
      <c r="AA352" s="40">
        <f>VLOOKUP(E352,'[2]BANG THAM CHIEU'!$E$4:$R$1082,14,0)</f>
        <v>10</v>
      </c>
      <c r="AB352" s="40" t="str">
        <f>VLOOKUP(E352,'[2]BANG THAM CHIEU'!$E$4:$S$1081,15,0)</f>
        <v>6 tháng</v>
      </c>
    </row>
    <row r="353" spans="1:28" ht="15.75" customHeight="1" x14ac:dyDescent="0.25">
      <c r="A353" s="128">
        <f t="shared" si="50"/>
        <v>350</v>
      </c>
      <c r="B353" s="345" t="s">
        <v>874</v>
      </c>
      <c r="C353" s="11" t="s">
        <v>6920</v>
      </c>
      <c r="D353" s="37" t="s">
        <v>1528</v>
      </c>
      <c r="E353" s="345" t="s">
        <v>874</v>
      </c>
      <c r="F353" s="136">
        <v>8000</v>
      </c>
      <c r="G353" s="137" t="s">
        <v>10</v>
      </c>
      <c r="H353" s="37" t="s">
        <v>1181</v>
      </c>
      <c r="I353" s="37" t="s">
        <v>448</v>
      </c>
      <c r="J353" s="37">
        <f>IFERROR(VLOOKUP(E353,'IC238-Dau ky'!E:H,4,0),0)</f>
        <v>7</v>
      </c>
      <c r="K353" s="132">
        <f>SUMIFS(NHAP!$H:$H,NHAP!$D:$D,'BANG THAM CHIEU'!E353,NHAP!$K:$K,'BANG THAM CHIEU'!$D$1)</f>
        <v>0</v>
      </c>
      <c r="L353" s="132">
        <f>SUMIFS('IC21'!$H:$H,'IC21'!$G:$G,'BANG THAM CHIEU'!E353,'IC21'!$R:$R,'BANG THAM CHIEU'!$D$1)</f>
        <v>0</v>
      </c>
      <c r="M353" s="133">
        <f t="shared" si="46"/>
        <v>7</v>
      </c>
      <c r="N353" s="134">
        <f>SUMIF('IC238-Cuoi ky'!$E:$E,'BANG THAM CHIEU'!E353,'IC238-Cuoi ky'!$H:$H)</f>
        <v>7</v>
      </c>
      <c r="O353" s="133">
        <f t="shared" si="47"/>
        <v>0</v>
      </c>
      <c r="P353" s="135">
        <v>10</v>
      </c>
      <c r="Q353" s="135">
        <v>20</v>
      </c>
      <c r="R353" s="550" t="str">
        <f t="shared" si="51"/>
        <v>ALERT</v>
      </c>
      <c r="S353" s="135" t="s">
        <v>9394</v>
      </c>
      <c r="T353" s="222">
        <f t="shared" si="52"/>
        <v>-3</v>
      </c>
      <c r="U353" s="40">
        <v>8</v>
      </c>
      <c r="V353" s="189">
        <f t="shared" si="48"/>
        <v>1</v>
      </c>
      <c r="X353" s="40" t="str">
        <f t="shared" si="53"/>
        <v>ok</v>
      </c>
      <c r="Y353" s="189">
        <f t="shared" si="49"/>
        <v>-1</v>
      </c>
      <c r="Z353" s="40">
        <f>VLOOKUP(E353,'[2]BANG THAM CHIEU'!$E$4:$Q$1080,13,0)</f>
        <v>10</v>
      </c>
      <c r="AA353" s="40">
        <f>VLOOKUP(E353,'[2]BANG THAM CHIEU'!$E$4:$R$1082,14,0)</f>
        <v>20</v>
      </c>
      <c r="AB353" s="40" t="str">
        <f>VLOOKUP(E353,'[2]BANG THAM CHIEU'!$E$4:$S$1081,15,0)</f>
        <v>6 tháng</v>
      </c>
    </row>
    <row r="354" spans="1:28" ht="15.75" customHeight="1" x14ac:dyDescent="0.25">
      <c r="A354" s="128">
        <f t="shared" si="50"/>
        <v>351</v>
      </c>
      <c r="B354" s="345" t="s">
        <v>875</v>
      </c>
      <c r="C354" s="11" t="s">
        <v>2334</v>
      </c>
      <c r="D354" s="42" t="s">
        <v>1528</v>
      </c>
      <c r="E354" s="345" t="s">
        <v>875</v>
      </c>
      <c r="F354" s="136">
        <v>30000</v>
      </c>
      <c r="G354" s="137" t="s">
        <v>10</v>
      </c>
      <c r="H354" s="37" t="s">
        <v>1182</v>
      </c>
      <c r="I354" s="37" t="s">
        <v>448</v>
      </c>
      <c r="J354" s="37">
        <f>IFERROR(VLOOKUP(E354,'IC238-Dau ky'!E:H,4,0),0)</f>
        <v>14</v>
      </c>
      <c r="K354" s="132">
        <f>SUMIFS(NHAP!$H:$H,NHAP!$D:$D,'BANG THAM CHIEU'!E354,NHAP!$K:$K,'BANG THAM CHIEU'!$D$1)</f>
        <v>0</v>
      </c>
      <c r="L354" s="132">
        <f>SUMIFS('IC21'!$H:$H,'IC21'!$G:$G,'BANG THAM CHIEU'!E354,'IC21'!$R:$R,'BANG THAM CHIEU'!$D$1)</f>
        <v>0</v>
      </c>
      <c r="M354" s="133">
        <f t="shared" si="46"/>
        <v>14</v>
      </c>
      <c r="N354" s="134">
        <f>SUMIF('IC238-Cuoi ky'!$E:$E,'BANG THAM CHIEU'!E354,'IC238-Cuoi ky'!$H:$H)</f>
        <v>14</v>
      </c>
      <c r="O354" s="133">
        <f t="shared" si="47"/>
        <v>0</v>
      </c>
      <c r="P354" s="135">
        <v>5</v>
      </c>
      <c r="Q354" s="135">
        <v>10</v>
      </c>
      <c r="R354" s="550" t="str">
        <f t="shared" si="51"/>
        <v>OK</v>
      </c>
      <c r="S354" s="135" t="s">
        <v>9394</v>
      </c>
      <c r="T354" s="222">
        <f t="shared" si="52"/>
        <v>9</v>
      </c>
      <c r="U354" s="40">
        <v>14</v>
      </c>
      <c r="V354" s="189">
        <f t="shared" si="48"/>
        <v>0</v>
      </c>
      <c r="X354" s="40" t="str">
        <f t="shared" si="53"/>
        <v>ok</v>
      </c>
      <c r="Y354" s="189">
        <f t="shared" si="49"/>
        <v>0</v>
      </c>
      <c r="Z354" s="40">
        <f>VLOOKUP(E354,'[2]BANG THAM CHIEU'!$E$4:$Q$1080,13,0)</f>
        <v>5</v>
      </c>
      <c r="AA354" s="40">
        <f>VLOOKUP(E354,'[2]BANG THAM CHIEU'!$E$4:$R$1082,14,0)</f>
        <v>10</v>
      </c>
      <c r="AB354" s="40" t="str">
        <f>VLOOKUP(E354,'[2]BANG THAM CHIEU'!$E$4:$S$1081,15,0)</f>
        <v>6 tháng</v>
      </c>
    </row>
    <row r="355" spans="1:28" ht="15.75" customHeight="1" x14ac:dyDescent="0.25">
      <c r="A355" s="128">
        <f t="shared" si="50"/>
        <v>352</v>
      </c>
      <c r="B355" s="345" t="s">
        <v>876</v>
      </c>
      <c r="C355" s="31" t="s">
        <v>2941</v>
      </c>
      <c r="D355" s="42" t="s">
        <v>1533</v>
      </c>
      <c r="E355" s="345" t="s">
        <v>876</v>
      </c>
      <c r="F355" s="136">
        <v>60000</v>
      </c>
      <c r="G355" s="137" t="s">
        <v>968</v>
      </c>
      <c r="H355" s="37" t="s">
        <v>1183</v>
      </c>
      <c r="I355" s="37" t="s">
        <v>452</v>
      </c>
      <c r="J355" s="37">
        <f>IFERROR(VLOOKUP(E355,'IC238-Dau ky'!E:H,4,0),0)</f>
        <v>22</v>
      </c>
      <c r="K355" s="132">
        <f>SUMIFS(NHAP!$H:$H,NHAP!$D:$D,'BANG THAM CHIEU'!E355,NHAP!$K:$K,'BANG THAM CHIEU'!$D$1)</f>
        <v>0</v>
      </c>
      <c r="L355" s="132">
        <f>SUMIFS('IC21'!$H:$H,'IC21'!$G:$G,'BANG THAM CHIEU'!E355,'IC21'!$R:$R,'BANG THAM CHIEU'!$D$1)</f>
        <v>0</v>
      </c>
      <c r="M355" s="133">
        <f t="shared" si="46"/>
        <v>22</v>
      </c>
      <c r="N355" s="134">
        <f>SUMIF('IC238-Cuoi ky'!$E:$E,'BANG THAM CHIEU'!E355,'IC238-Cuoi ky'!$H:$H)</f>
        <v>22</v>
      </c>
      <c r="O355" s="133">
        <f t="shared" si="47"/>
        <v>0</v>
      </c>
      <c r="P355" s="135">
        <v>10</v>
      </c>
      <c r="Q355" s="135">
        <v>20</v>
      </c>
      <c r="R355" s="550" t="str">
        <f t="shared" si="51"/>
        <v>OK</v>
      </c>
      <c r="S355" s="135" t="s">
        <v>9395</v>
      </c>
      <c r="T355" s="222">
        <f t="shared" si="52"/>
        <v>12</v>
      </c>
      <c r="U355" s="40">
        <v>22</v>
      </c>
      <c r="V355" s="189">
        <f t="shared" si="48"/>
        <v>0</v>
      </c>
      <c r="X355" s="40" t="str">
        <f t="shared" si="53"/>
        <v>ok</v>
      </c>
      <c r="Y355" s="189">
        <f t="shared" si="49"/>
        <v>0</v>
      </c>
      <c r="Z355" s="40">
        <f>VLOOKUP(E355,'[2]BANG THAM CHIEU'!$E$4:$Q$1080,13,0)</f>
        <v>10</v>
      </c>
      <c r="AA355" s="40">
        <f>VLOOKUP(E355,'[2]BANG THAM CHIEU'!$E$4:$R$1082,14,0)</f>
        <v>20</v>
      </c>
      <c r="AB355" s="40" t="str">
        <f>VLOOKUP(E355,'[2]BANG THAM CHIEU'!$E$4:$S$1081,15,0)</f>
        <v>1 năm</v>
      </c>
    </row>
    <row r="356" spans="1:28" ht="15.75" customHeight="1" x14ac:dyDescent="0.25">
      <c r="A356" s="128">
        <f t="shared" si="50"/>
        <v>353</v>
      </c>
      <c r="B356" s="345" t="s">
        <v>877</v>
      </c>
      <c r="C356" s="31" t="s">
        <v>4413</v>
      </c>
      <c r="D356" s="42" t="s">
        <v>1533</v>
      </c>
      <c r="E356" s="345" t="s">
        <v>877</v>
      </c>
      <c r="F356" s="136">
        <v>80000</v>
      </c>
      <c r="G356" s="137" t="s">
        <v>968</v>
      </c>
      <c r="H356" s="37" t="s">
        <v>1184</v>
      </c>
      <c r="I356" s="37" t="s">
        <v>1211</v>
      </c>
      <c r="J356" s="37">
        <f>IFERROR(VLOOKUP(E356,'IC238-Dau ky'!E:H,4,0),0)</f>
        <v>68</v>
      </c>
      <c r="K356" s="132">
        <f>SUMIFS(NHAP!$H:$H,NHAP!$D:$D,'BANG THAM CHIEU'!E356,NHAP!$K:$K,'BANG THAM CHIEU'!$D$1)</f>
        <v>0</v>
      </c>
      <c r="L356" s="132">
        <f>SUMIFS('IC21'!$H:$H,'IC21'!$G:$G,'BANG THAM CHIEU'!E356,'IC21'!$R:$R,'BANG THAM CHIEU'!$D$1)</f>
        <v>0</v>
      </c>
      <c r="M356" s="133">
        <f t="shared" si="46"/>
        <v>68</v>
      </c>
      <c r="N356" s="134">
        <f>SUMIF('IC238-Cuoi ky'!$E:$E,'BANG THAM CHIEU'!E356,'IC238-Cuoi ky'!$H:$H)</f>
        <v>68</v>
      </c>
      <c r="O356" s="133">
        <f t="shared" si="47"/>
        <v>0</v>
      </c>
      <c r="P356" s="135">
        <v>10</v>
      </c>
      <c r="Q356" s="135">
        <v>20</v>
      </c>
      <c r="R356" s="550" t="str">
        <f t="shared" si="51"/>
        <v>OK</v>
      </c>
      <c r="S356" s="135" t="s">
        <v>9395</v>
      </c>
      <c r="T356" s="222">
        <f t="shared" si="52"/>
        <v>58</v>
      </c>
      <c r="U356" s="40">
        <v>76</v>
      </c>
      <c r="V356" s="189">
        <f t="shared" si="48"/>
        <v>8</v>
      </c>
      <c r="X356" s="40" t="str">
        <f t="shared" si="53"/>
        <v>ok</v>
      </c>
      <c r="Y356" s="189">
        <f t="shared" si="49"/>
        <v>-8</v>
      </c>
      <c r="Z356" s="40">
        <f>VLOOKUP(E356,'[2]BANG THAM CHIEU'!$E$4:$Q$1080,13,0)</f>
        <v>10</v>
      </c>
      <c r="AA356" s="40">
        <f>VLOOKUP(E356,'[2]BANG THAM CHIEU'!$E$4:$R$1082,14,0)</f>
        <v>20</v>
      </c>
      <c r="AB356" s="40" t="str">
        <f>VLOOKUP(E356,'[2]BANG THAM CHIEU'!$E$4:$S$1081,15,0)</f>
        <v>1 năm</v>
      </c>
    </row>
    <row r="357" spans="1:28" ht="15.75" customHeight="1" x14ac:dyDescent="0.25">
      <c r="A357" s="128">
        <f t="shared" si="50"/>
        <v>354</v>
      </c>
      <c r="B357" s="345" t="s">
        <v>878</v>
      </c>
      <c r="C357" s="31" t="s">
        <v>4414</v>
      </c>
      <c r="D357" s="42" t="s">
        <v>1533</v>
      </c>
      <c r="E357" s="345" t="s">
        <v>878</v>
      </c>
      <c r="F357" s="136">
        <v>60000</v>
      </c>
      <c r="G357" s="137" t="s">
        <v>968</v>
      </c>
      <c r="H357" s="37" t="s">
        <v>1185</v>
      </c>
      <c r="I357" s="37" t="s">
        <v>1211</v>
      </c>
      <c r="J357" s="37">
        <f>IFERROR(VLOOKUP(E357,'IC238-Dau ky'!E:H,4,0),0)</f>
        <v>0</v>
      </c>
      <c r="K357" s="132">
        <f>SUMIFS(NHAP!$H:$H,NHAP!$D:$D,'BANG THAM CHIEU'!E357,NHAP!$K:$K,'BANG THAM CHIEU'!$D$1)</f>
        <v>0</v>
      </c>
      <c r="L357" s="132">
        <f>SUMIFS('IC21'!$H:$H,'IC21'!$G:$G,'BANG THAM CHIEU'!E357,'IC21'!$R:$R,'BANG THAM CHIEU'!$D$1)</f>
        <v>0</v>
      </c>
      <c r="M357" s="133">
        <f t="shared" si="46"/>
        <v>0</v>
      </c>
      <c r="N357" s="134">
        <f>SUMIF('IC238-Cuoi ky'!$E:$E,'BANG THAM CHIEU'!E357,'IC238-Cuoi ky'!$H:$H)</f>
        <v>0</v>
      </c>
      <c r="O357" s="133">
        <f t="shared" si="47"/>
        <v>0</v>
      </c>
      <c r="P357" s="135">
        <v>10</v>
      </c>
      <c r="Q357" s="135">
        <v>20</v>
      </c>
      <c r="R357" s="550" t="str">
        <f t="shared" si="51"/>
        <v>ALERT</v>
      </c>
      <c r="S357" s="135" t="s">
        <v>9395</v>
      </c>
      <c r="T357" s="222">
        <f t="shared" si="52"/>
        <v>-10</v>
      </c>
      <c r="U357" s="40">
        <v>10</v>
      </c>
      <c r="V357" s="189">
        <f t="shared" si="48"/>
        <v>10</v>
      </c>
      <c r="X357" s="40" t="str">
        <f t="shared" si="53"/>
        <v>ok</v>
      </c>
      <c r="Y357" s="189">
        <f t="shared" si="49"/>
        <v>-10</v>
      </c>
      <c r="Z357" s="40">
        <f>VLOOKUP(E357,'[2]BANG THAM CHIEU'!$E$4:$Q$1080,13,0)</f>
        <v>10</v>
      </c>
      <c r="AA357" s="40">
        <f>VLOOKUP(E357,'[2]BANG THAM CHIEU'!$E$4:$R$1082,14,0)</f>
        <v>20</v>
      </c>
      <c r="AB357" s="40" t="str">
        <f>VLOOKUP(E357,'[2]BANG THAM CHIEU'!$E$4:$S$1081,15,0)</f>
        <v>1 năm</v>
      </c>
    </row>
    <row r="358" spans="1:28" ht="15.75" customHeight="1" x14ac:dyDescent="0.25">
      <c r="A358" s="128">
        <f t="shared" si="50"/>
        <v>355</v>
      </c>
      <c r="B358" s="345" t="s">
        <v>879</v>
      </c>
      <c r="C358" s="11" t="s">
        <v>1514</v>
      </c>
      <c r="D358" s="42" t="s">
        <v>1528</v>
      </c>
      <c r="E358" s="345" t="s">
        <v>879</v>
      </c>
      <c r="F358" s="136">
        <v>20000</v>
      </c>
      <c r="G358" s="137" t="s">
        <v>10</v>
      </c>
      <c r="H358" s="37" t="s">
        <v>1186</v>
      </c>
      <c r="I358" s="37" t="s">
        <v>448</v>
      </c>
      <c r="J358" s="37">
        <f>IFERROR(VLOOKUP(E358,'IC238-Dau ky'!E:H,4,0),0)</f>
        <v>1</v>
      </c>
      <c r="K358" s="132">
        <f>SUMIFS(NHAP!$H:$H,NHAP!$D:$D,'BANG THAM CHIEU'!E358,NHAP!$K:$K,'BANG THAM CHIEU'!$D$1)</f>
        <v>0</v>
      </c>
      <c r="L358" s="132">
        <f>SUMIFS('IC21'!$H:$H,'IC21'!$G:$G,'BANG THAM CHIEU'!E358,'IC21'!$R:$R,'BANG THAM CHIEU'!$D$1)</f>
        <v>0</v>
      </c>
      <c r="M358" s="133">
        <f t="shared" si="46"/>
        <v>1</v>
      </c>
      <c r="N358" s="134">
        <f>SUMIF('IC238-Cuoi ky'!$E:$E,'BANG THAM CHIEU'!E358,'IC238-Cuoi ky'!$H:$H)</f>
        <v>1</v>
      </c>
      <c r="O358" s="133">
        <f t="shared" si="47"/>
        <v>0</v>
      </c>
      <c r="P358" s="135">
        <v>5</v>
      </c>
      <c r="Q358" s="135">
        <v>10</v>
      </c>
      <c r="R358" s="550" t="str">
        <f t="shared" si="51"/>
        <v>ALERT</v>
      </c>
      <c r="S358" s="135" t="s">
        <v>9394</v>
      </c>
      <c r="T358" s="222">
        <f t="shared" si="52"/>
        <v>-4</v>
      </c>
      <c r="U358" s="40">
        <v>4</v>
      </c>
      <c r="V358" s="189">
        <f t="shared" si="48"/>
        <v>3</v>
      </c>
      <c r="X358" s="40" t="str">
        <f t="shared" si="53"/>
        <v>ok</v>
      </c>
      <c r="Y358" s="189">
        <f t="shared" si="49"/>
        <v>-3</v>
      </c>
      <c r="Z358" s="40">
        <f>VLOOKUP(E358,'[2]BANG THAM CHIEU'!$E$4:$Q$1080,13,0)</f>
        <v>5</v>
      </c>
      <c r="AA358" s="40">
        <f>VLOOKUP(E358,'[2]BANG THAM CHIEU'!$E$4:$R$1082,14,0)</f>
        <v>10</v>
      </c>
      <c r="AB358" s="40" t="str">
        <f>VLOOKUP(E358,'[2]BANG THAM CHIEU'!$E$4:$S$1081,15,0)</f>
        <v>6 tháng</v>
      </c>
    </row>
    <row r="359" spans="1:28" ht="15.75" customHeight="1" x14ac:dyDescent="0.25">
      <c r="A359" s="128">
        <f t="shared" si="50"/>
        <v>356</v>
      </c>
      <c r="B359" s="345" t="s">
        <v>880</v>
      </c>
      <c r="C359" s="11" t="s">
        <v>1482</v>
      </c>
      <c r="D359" s="42" t="s">
        <v>1528</v>
      </c>
      <c r="E359" s="345" t="s">
        <v>880</v>
      </c>
      <c r="F359" s="136">
        <v>15000</v>
      </c>
      <c r="G359" s="137" t="s">
        <v>10</v>
      </c>
      <c r="H359" s="37" t="s">
        <v>1187</v>
      </c>
      <c r="I359" s="37" t="s">
        <v>448</v>
      </c>
      <c r="J359" s="37">
        <f>IFERROR(VLOOKUP(E359,'IC238-Dau ky'!E:H,4,0),0)</f>
        <v>20</v>
      </c>
      <c r="K359" s="132">
        <f>SUMIFS(NHAP!$H:$H,NHAP!$D:$D,'BANG THAM CHIEU'!E359,NHAP!$K:$K,'BANG THAM CHIEU'!$D$1)</f>
        <v>0</v>
      </c>
      <c r="L359" s="132">
        <f>SUMIFS('IC21'!$H:$H,'IC21'!$G:$G,'BANG THAM CHIEU'!E359,'IC21'!$R:$R,'BANG THAM CHIEU'!$D$1)</f>
        <v>0</v>
      </c>
      <c r="M359" s="133">
        <f t="shared" si="46"/>
        <v>20</v>
      </c>
      <c r="N359" s="134">
        <f>SUMIF('IC238-Cuoi ky'!$E:$E,'BANG THAM CHIEU'!E359,'IC238-Cuoi ky'!$H:$H)</f>
        <v>20</v>
      </c>
      <c r="O359" s="133">
        <f t="shared" si="47"/>
        <v>0</v>
      </c>
      <c r="P359" s="135">
        <v>5</v>
      </c>
      <c r="Q359" s="135">
        <v>10</v>
      </c>
      <c r="R359" s="550" t="str">
        <f t="shared" si="51"/>
        <v>OK</v>
      </c>
      <c r="S359" s="135" t="s">
        <v>9394</v>
      </c>
      <c r="T359" s="222">
        <f t="shared" si="52"/>
        <v>15</v>
      </c>
      <c r="U359" s="40">
        <v>0</v>
      </c>
      <c r="V359" s="189">
        <f t="shared" si="48"/>
        <v>-20</v>
      </c>
      <c r="X359" s="40" t="str">
        <f t="shared" si="53"/>
        <v>ok</v>
      </c>
      <c r="Y359" s="189">
        <f t="shared" si="49"/>
        <v>20</v>
      </c>
      <c r="Z359" s="40">
        <f>VLOOKUP(E359,'[2]BANG THAM CHIEU'!$E$4:$Q$1080,13,0)</f>
        <v>5</v>
      </c>
      <c r="AA359" s="40">
        <f>VLOOKUP(E359,'[2]BANG THAM CHIEU'!$E$4:$R$1082,14,0)</f>
        <v>10</v>
      </c>
      <c r="AB359" s="40" t="str">
        <f>VLOOKUP(E359,'[2]BANG THAM CHIEU'!$E$4:$S$1081,15,0)</f>
        <v>6 tháng</v>
      </c>
    </row>
    <row r="360" spans="1:28" ht="15.75" customHeight="1" x14ac:dyDescent="0.25">
      <c r="A360" s="128">
        <f t="shared" si="50"/>
        <v>357</v>
      </c>
      <c r="B360" s="345" t="s">
        <v>881</v>
      </c>
      <c r="C360" s="11" t="s">
        <v>2335</v>
      </c>
      <c r="D360" s="37" t="s">
        <v>1528</v>
      </c>
      <c r="E360" s="345" t="s">
        <v>881</v>
      </c>
      <c r="F360" s="136">
        <v>6000</v>
      </c>
      <c r="G360" s="137" t="s">
        <v>10</v>
      </c>
      <c r="H360" s="37" t="s">
        <v>1188</v>
      </c>
      <c r="I360" s="37" t="s">
        <v>448</v>
      </c>
      <c r="J360" s="37">
        <f>IFERROR(VLOOKUP(E360,'IC238-Dau ky'!E:H,4,0),0)</f>
        <v>0</v>
      </c>
      <c r="K360" s="132">
        <f>SUMIFS(NHAP!$H:$H,NHAP!$D:$D,'BANG THAM CHIEU'!E360,NHAP!$K:$K,'BANG THAM CHIEU'!$D$1)</f>
        <v>0</v>
      </c>
      <c r="L360" s="132">
        <f>SUMIFS('IC21'!$H:$H,'IC21'!$G:$G,'BANG THAM CHIEU'!E360,'IC21'!$R:$R,'BANG THAM CHIEU'!$D$1)</f>
        <v>0</v>
      </c>
      <c r="M360" s="133">
        <f t="shared" si="46"/>
        <v>0</v>
      </c>
      <c r="N360" s="134">
        <f>SUMIF('IC238-Cuoi ky'!$E:$E,'BANG THAM CHIEU'!E360,'IC238-Cuoi ky'!$H:$H)</f>
        <v>0</v>
      </c>
      <c r="O360" s="133">
        <f t="shared" si="47"/>
        <v>0</v>
      </c>
      <c r="P360" s="135">
        <v>20</v>
      </c>
      <c r="Q360" s="135">
        <v>40</v>
      </c>
      <c r="R360" s="550" t="str">
        <f t="shared" si="51"/>
        <v>ALERT</v>
      </c>
      <c r="S360" s="135" t="s">
        <v>9394</v>
      </c>
      <c r="T360" s="222">
        <f t="shared" si="52"/>
        <v>-20</v>
      </c>
      <c r="U360" s="40">
        <v>6</v>
      </c>
      <c r="V360" s="189">
        <f t="shared" si="48"/>
        <v>6</v>
      </c>
      <c r="X360" s="40" t="str">
        <f t="shared" si="53"/>
        <v>ok</v>
      </c>
      <c r="Y360" s="189">
        <f t="shared" si="49"/>
        <v>-6</v>
      </c>
      <c r="Z360" s="40">
        <f>VLOOKUP(E360,'[2]BANG THAM CHIEU'!$E$4:$Q$1080,13,0)</f>
        <v>20</v>
      </c>
      <c r="AA360" s="40">
        <f>VLOOKUP(E360,'[2]BANG THAM CHIEU'!$E$4:$R$1082,14,0)</f>
        <v>40</v>
      </c>
      <c r="AB360" s="40" t="str">
        <f>VLOOKUP(E360,'[2]BANG THAM CHIEU'!$E$4:$S$1081,15,0)</f>
        <v>6 tháng</v>
      </c>
    </row>
    <row r="361" spans="1:28" ht="15.75" customHeight="1" x14ac:dyDescent="0.25">
      <c r="A361" s="128">
        <f t="shared" si="50"/>
        <v>358</v>
      </c>
      <c r="B361" s="345" t="s">
        <v>882</v>
      </c>
      <c r="C361" s="11" t="s">
        <v>6923</v>
      </c>
      <c r="D361" s="37" t="s">
        <v>1528</v>
      </c>
      <c r="E361" s="345" t="s">
        <v>882</v>
      </c>
      <c r="F361" s="136">
        <v>12000</v>
      </c>
      <c r="G361" s="137" t="s">
        <v>10</v>
      </c>
      <c r="H361" s="37" t="s">
        <v>1189</v>
      </c>
      <c r="I361" s="37" t="s">
        <v>448</v>
      </c>
      <c r="J361" s="37">
        <f>IFERROR(VLOOKUP(E361,'IC238-Dau ky'!E:H,4,0),0)</f>
        <v>0</v>
      </c>
      <c r="K361" s="132">
        <f>SUMIFS(NHAP!$H:$H,NHAP!$D:$D,'BANG THAM CHIEU'!E361,NHAP!$K:$K,'BANG THAM CHIEU'!$D$1)</f>
        <v>0</v>
      </c>
      <c r="L361" s="132">
        <f>SUMIFS('IC21'!$H:$H,'IC21'!$G:$G,'BANG THAM CHIEU'!E361,'IC21'!$R:$R,'BANG THAM CHIEU'!$D$1)</f>
        <v>0</v>
      </c>
      <c r="M361" s="133">
        <f t="shared" si="46"/>
        <v>0</v>
      </c>
      <c r="N361" s="134">
        <f>SUMIF('IC238-Cuoi ky'!$E:$E,'BANG THAM CHIEU'!E361,'IC238-Cuoi ky'!$H:$H)</f>
        <v>0</v>
      </c>
      <c r="O361" s="133">
        <f t="shared" si="47"/>
        <v>0</v>
      </c>
      <c r="P361" s="135">
        <v>5</v>
      </c>
      <c r="Q361" s="135">
        <v>10</v>
      </c>
      <c r="R361" s="550" t="str">
        <f t="shared" si="51"/>
        <v>ALERT</v>
      </c>
      <c r="S361" s="135" t="s">
        <v>9394</v>
      </c>
      <c r="T361" s="222">
        <f t="shared" si="52"/>
        <v>-5</v>
      </c>
      <c r="U361" s="40">
        <v>0</v>
      </c>
      <c r="V361" s="189">
        <f t="shared" si="48"/>
        <v>0</v>
      </c>
      <c r="X361" s="40" t="str">
        <f t="shared" si="53"/>
        <v>ok</v>
      </c>
      <c r="Y361" s="189">
        <f t="shared" si="49"/>
        <v>0</v>
      </c>
      <c r="Z361" s="40">
        <f>VLOOKUP(E361,'[2]BANG THAM CHIEU'!$E$4:$Q$1080,13,0)</f>
        <v>5</v>
      </c>
      <c r="AA361" s="40">
        <f>VLOOKUP(E361,'[2]BANG THAM CHIEU'!$E$4:$R$1082,14,0)</f>
        <v>10</v>
      </c>
      <c r="AB361" s="40" t="str">
        <f>VLOOKUP(E361,'[2]BANG THAM CHIEU'!$E$4:$S$1081,15,0)</f>
        <v>6 tháng</v>
      </c>
    </row>
    <row r="362" spans="1:28" ht="15.75" customHeight="1" x14ac:dyDescent="0.25">
      <c r="A362" s="128">
        <f t="shared" si="50"/>
        <v>359</v>
      </c>
      <c r="B362" s="345" t="s">
        <v>883</v>
      </c>
      <c r="C362" s="11" t="s">
        <v>6922</v>
      </c>
      <c r="D362" s="37" t="s">
        <v>1528</v>
      </c>
      <c r="E362" s="345" t="s">
        <v>883</v>
      </c>
      <c r="F362" s="136">
        <v>8000</v>
      </c>
      <c r="G362" s="137" t="s">
        <v>10</v>
      </c>
      <c r="H362" s="37" t="s">
        <v>1190</v>
      </c>
      <c r="I362" s="37" t="s">
        <v>448</v>
      </c>
      <c r="J362" s="37">
        <f>IFERROR(VLOOKUP(E362,'IC238-Dau ky'!E:H,4,0),0)</f>
        <v>0</v>
      </c>
      <c r="K362" s="132">
        <f>SUMIFS(NHAP!$H:$H,NHAP!$D:$D,'BANG THAM CHIEU'!E362,NHAP!$K:$K,'BANG THAM CHIEU'!$D$1)</f>
        <v>0</v>
      </c>
      <c r="L362" s="132">
        <f>SUMIFS('IC21'!$H:$H,'IC21'!$G:$G,'BANG THAM CHIEU'!E362,'IC21'!$R:$R,'BANG THAM CHIEU'!$D$1)</f>
        <v>0</v>
      </c>
      <c r="M362" s="133">
        <f t="shared" si="46"/>
        <v>0</v>
      </c>
      <c r="N362" s="134">
        <f>SUMIF('IC238-Cuoi ky'!$E:$E,'BANG THAM CHIEU'!E362,'IC238-Cuoi ky'!$H:$H)</f>
        <v>0</v>
      </c>
      <c r="O362" s="133">
        <f t="shared" si="47"/>
        <v>0</v>
      </c>
      <c r="P362" s="135">
        <v>10</v>
      </c>
      <c r="Q362" s="135">
        <v>20</v>
      </c>
      <c r="R362" s="550" t="str">
        <f t="shared" si="51"/>
        <v>ALERT</v>
      </c>
      <c r="S362" s="135" t="s">
        <v>9394</v>
      </c>
      <c r="T362" s="222">
        <f t="shared" si="52"/>
        <v>-10</v>
      </c>
      <c r="U362" s="40">
        <v>0</v>
      </c>
      <c r="V362" s="189">
        <f t="shared" si="48"/>
        <v>0</v>
      </c>
      <c r="X362" s="40" t="str">
        <f t="shared" si="53"/>
        <v>ok</v>
      </c>
      <c r="Y362" s="189">
        <f t="shared" si="49"/>
        <v>0</v>
      </c>
      <c r="Z362" s="40">
        <f>VLOOKUP(E362,'[2]BANG THAM CHIEU'!$E$4:$Q$1080,13,0)</f>
        <v>10</v>
      </c>
      <c r="AA362" s="40">
        <f>VLOOKUP(E362,'[2]BANG THAM CHIEU'!$E$4:$R$1082,14,0)</f>
        <v>20</v>
      </c>
      <c r="AB362" s="40" t="str">
        <f>VLOOKUP(E362,'[2]BANG THAM CHIEU'!$E$4:$S$1081,15,0)</f>
        <v>6 tháng</v>
      </c>
    </row>
    <row r="363" spans="1:28" ht="15.75" customHeight="1" x14ac:dyDescent="0.25">
      <c r="A363" s="128">
        <f t="shared" si="50"/>
        <v>360</v>
      </c>
      <c r="B363" s="345" t="s">
        <v>884</v>
      </c>
      <c r="C363" s="31" t="s">
        <v>6924</v>
      </c>
      <c r="D363" s="37" t="s">
        <v>1528</v>
      </c>
      <c r="E363" s="345" t="s">
        <v>884</v>
      </c>
      <c r="F363" s="136">
        <v>16000</v>
      </c>
      <c r="G363" s="137" t="s">
        <v>10</v>
      </c>
      <c r="H363" s="37" t="s">
        <v>1191</v>
      </c>
      <c r="I363" s="37" t="s">
        <v>448</v>
      </c>
      <c r="J363" s="37">
        <f>IFERROR(VLOOKUP(E363,'IC238-Dau ky'!E:H,4,0),0)</f>
        <v>0</v>
      </c>
      <c r="K363" s="132">
        <f>SUMIFS(NHAP!$H:$H,NHAP!$D:$D,'BANG THAM CHIEU'!E363,NHAP!$K:$K,'BANG THAM CHIEU'!$D$1)</f>
        <v>0</v>
      </c>
      <c r="L363" s="132">
        <f>SUMIFS('IC21'!$H:$H,'IC21'!$G:$G,'BANG THAM CHIEU'!E363,'IC21'!$R:$R,'BANG THAM CHIEU'!$D$1)</f>
        <v>0</v>
      </c>
      <c r="M363" s="133">
        <f t="shared" si="46"/>
        <v>0</v>
      </c>
      <c r="N363" s="134">
        <f>SUMIF('IC238-Cuoi ky'!$E:$E,'BANG THAM CHIEU'!E363,'IC238-Cuoi ky'!$H:$H)</f>
        <v>0</v>
      </c>
      <c r="O363" s="133">
        <f t="shared" si="47"/>
        <v>0</v>
      </c>
      <c r="P363" s="135">
        <v>5</v>
      </c>
      <c r="Q363" s="135">
        <v>10</v>
      </c>
      <c r="R363" s="550" t="str">
        <f t="shared" si="51"/>
        <v>ALERT</v>
      </c>
      <c r="S363" s="135" t="s">
        <v>9394</v>
      </c>
      <c r="T363" s="222">
        <f t="shared" si="52"/>
        <v>-5</v>
      </c>
      <c r="U363" s="40">
        <v>0</v>
      </c>
      <c r="V363" s="189">
        <f t="shared" si="48"/>
        <v>0</v>
      </c>
      <c r="X363" s="40" t="str">
        <f t="shared" si="53"/>
        <v>ok</v>
      </c>
      <c r="Y363" s="189">
        <f t="shared" si="49"/>
        <v>0</v>
      </c>
      <c r="Z363" s="40">
        <f>VLOOKUP(E363,'[2]BANG THAM CHIEU'!$E$4:$Q$1080,13,0)</f>
        <v>5</v>
      </c>
      <c r="AA363" s="40">
        <f>VLOOKUP(E363,'[2]BANG THAM CHIEU'!$E$4:$R$1082,14,0)</f>
        <v>10</v>
      </c>
      <c r="AB363" s="40" t="str">
        <f>VLOOKUP(E363,'[2]BANG THAM CHIEU'!$E$4:$S$1081,15,0)</f>
        <v>6 tháng</v>
      </c>
    </row>
    <row r="364" spans="1:28" ht="15.75" customHeight="1" x14ac:dyDescent="0.25">
      <c r="A364" s="128">
        <f t="shared" si="50"/>
        <v>361</v>
      </c>
      <c r="B364" s="345" t="s">
        <v>885</v>
      </c>
      <c r="C364" s="151" t="s">
        <v>7678</v>
      </c>
      <c r="D364" s="42" t="s">
        <v>99</v>
      </c>
      <c r="E364" s="345" t="s">
        <v>885</v>
      </c>
      <c r="F364" s="136">
        <v>4305000</v>
      </c>
      <c r="G364" s="137" t="s">
        <v>303</v>
      </c>
      <c r="H364" s="37" t="s">
        <v>1192</v>
      </c>
      <c r="I364" s="37" t="s">
        <v>448</v>
      </c>
      <c r="J364" s="37">
        <f>IFERROR(VLOOKUP(E364,'IC238-Dau ky'!E:H,4,0),0)</f>
        <v>0</v>
      </c>
      <c r="K364" s="132">
        <f>SUMIFS(NHAP!$H:$H,NHAP!$D:$D,'BANG THAM CHIEU'!E364,NHAP!$K:$K,'BANG THAM CHIEU'!$D$1)</f>
        <v>0</v>
      </c>
      <c r="L364" s="132">
        <f>SUMIFS('IC21'!$H:$H,'IC21'!$G:$G,'BANG THAM CHIEU'!E364,'IC21'!$R:$R,'BANG THAM CHIEU'!$D$1)</f>
        <v>0</v>
      </c>
      <c r="M364" s="133">
        <f t="shared" si="46"/>
        <v>0</v>
      </c>
      <c r="N364" s="134">
        <f>SUMIF('IC238-Cuoi ky'!$E:$E,'BANG THAM CHIEU'!E364,'IC238-Cuoi ky'!$H:$H)</f>
        <v>0</v>
      </c>
      <c r="O364" s="133">
        <f t="shared" si="47"/>
        <v>0</v>
      </c>
      <c r="P364" s="135">
        <v>0</v>
      </c>
      <c r="Q364" s="135">
        <v>0</v>
      </c>
      <c r="R364" s="550" t="str">
        <f t="shared" si="51"/>
        <v>OK</v>
      </c>
      <c r="S364" s="135">
        <v>0</v>
      </c>
      <c r="T364" s="222">
        <f t="shared" si="52"/>
        <v>0</v>
      </c>
      <c r="U364" s="40">
        <v>0</v>
      </c>
      <c r="V364" s="189">
        <f t="shared" si="48"/>
        <v>0</v>
      </c>
      <c r="X364" s="40" t="str">
        <f t="shared" si="53"/>
        <v>ok</v>
      </c>
      <c r="Y364" s="189">
        <f t="shared" si="49"/>
        <v>0</v>
      </c>
      <c r="Z364" s="40">
        <f>VLOOKUP(E364,'[2]BANG THAM CHIEU'!$E$4:$Q$1080,13,0)</f>
        <v>0</v>
      </c>
      <c r="AA364" s="40">
        <f>VLOOKUP(E364,'[2]BANG THAM CHIEU'!$E$4:$R$1082,14,0)</f>
        <v>0</v>
      </c>
      <c r="AB364" s="40">
        <f>VLOOKUP(E364,'[2]BANG THAM CHIEU'!$E$4:$S$1081,15,0)</f>
        <v>0</v>
      </c>
    </row>
    <row r="365" spans="1:28" ht="15.75" customHeight="1" x14ac:dyDescent="0.25">
      <c r="A365" s="128">
        <f t="shared" si="50"/>
        <v>362</v>
      </c>
      <c r="B365" s="345" t="s">
        <v>886</v>
      </c>
      <c r="C365" s="31" t="s">
        <v>2949</v>
      </c>
      <c r="D365" s="42" t="s">
        <v>1527</v>
      </c>
      <c r="E365" s="345" t="s">
        <v>886</v>
      </c>
      <c r="F365" s="136">
        <v>20000</v>
      </c>
      <c r="G365" s="137" t="s">
        <v>968</v>
      </c>
      <c r="H365" s="37" t="s">
        <v>1193</v>
      </c>
      <c r="I365" s="37" t="s">
        <v>448</v>
      </c>
      <c r="J365" s="37">
        <f>IFERROR(VLOOKUP(E365,'IC238-Dau ky'!E:H,4,0),0)</f>
        <v>0</v>
      </c>
      <c r="K365" s="132">
        <f>SUMIFS(NHAP!$H:$H,NHAP!$D:$D,'BANG THAM CHIEU'!E365,NHAP!$K:$K,'BANG THAM CHIEU'!$D$1)</f>
        <v>0</v>
      </c>
      <c r="L365" s="132">
        <f>SUMIFS('IC21'!$H:$H,'IC21'!$G:$G,'BANG THAM CHIEU'!E365,'IC21'!$R:$R,'BANG THAM CHIEU'!$D$1)</f>
        <v>0</v>
      </c>
      <c r="M365" s="133">
        <f t="shared" si="46"/>
        <v>0</v>
      </c>
      <c r="N365" s="134">
        <f>SUMIF('IC238-Cuoi ky'!$E:$E,'BANG THAM CHIEU'!E365,'IC238-Cuoi ky'!$H:$H)</f>
        <v>0</v>
      </c>
      <c r="O365" s="133">
        <f t="shared" si="47"/>
        <v>0</v>
      </c>
      <c r="P365" s="135">
        <v>5</v>
      </c>
      <c r="Q365" s="135">
        <v>10</v>
      </c>
      <c r="R365" s="550" t="str">
        <f t="shared" si="51"/>
        <v>ALERT</v>
      </c>
      <c r="S365" s="135" t="s">
        <v>9395</v>
      </c>
      <c r="T365" s="222">
        <f t="shared" si="52"/>
        <v>-5</v>
      </c>
      <c r="U365" s="40">
        <v>0</v>
      </c>
      <c r="V365" s="189">
        <f t="shared" si="48"/>
        <v>0</v>
      </c>
      <c r="X365" s="40" t="str">
        <f t="shared" si="53"/>
        <v>ok</v>
      </c>
      <c r="Y365" s="189">
        <f t="shared" si="49"/>
        <v>0</v>
      </c>
      <c r="Z365" s="40">
        <f>VLOOKUP(E365,'[2]BANG THAM CHIEU'!$E$4:$Q$1080,13,0)</f>
        <v>5</v>
      </c>
      <c r="AA365" s="40">
        <f>VLOOKUP(E365,'[2]BANG THAM CHIEU'!$E$4:$R$1082,14,0)</f>
        <v>10</v>
      </c>
      <c r="AB365" s="40" t="str">
        <f>VLOOKUP(E365,'[2]BANG THAM CHIEU'!$E$4:$S$1081,15,0)</f>
        <v>1 năm</v>
      </c>
    </row>
    <row r="366" spans="1:28" ht="15.75" customHeight="1" x14ac:dyDescent="0.25">
      <c r="A366" s="128">
        <f t="shared" si="50"/>
        <v>363</v>
      </c>
      <c r="B366" s="347" t="s">
        <v>887</v>
      </c>
      <c r="C366" s="11" t="s">
        <v>2951</v>
      </c>
      <c r="D366" s="37" t="s">
        <v>1537</v>
      </c>
      <c r="E366" s="347" t="s">
        <v>887</v>
      </c>
      <c r="F366" s="136">
        <v>50000</v>
      </c>
      <c r="G366" s="137" t="s">
        <v>10</v>
      </c>
      <c r="H366" s="37" t="s">
        <v>1194</v>
      </c>
      <c r="I366" s="37" t="s">
        <v>448</v>
      </c>
      <c r="J366" s="37">
        <f>IFERROR(VLOOKUP(E366,'IC238-Dau ky'!E:H,4,0),0)</f>
        <v>0</v>
      </c>
      <c r="K366" s="132">
        <f>SUMIFS(NHAP!$H:$H,NHAP!$D:$D,'BANG THAM CHIEU'!E366,NHAP!$K:$K,'BANG THAM CHIEU'!$D$1)</f>
        <v>0</v>
      </c>
      <c r="L366" s="132">
        <f>SUMIFS('IC21'!$H:$H,'IC21'!$G:$G,'BANG THAM CHIEU'!E366,'IC21'!$R:$R,'BANG THAM CHIEU'!$D$1)</f>
        <v>0</v>
      </c>
      <c r="M366" s="133">
        <f t="shared" si="46"/>
        <v>0</v>
      </c>
      <c r="N366" s="134">
        <f>SUMIF('IC238-Cuoi ky'!$E:$E,'BANG THAM CHIEU'!E366,'IC238-Cuoi ky'!$H:$H)</f>
        <v>0</v>
      </c>
      <c r="O366" s="133">
        <f t="shared" si="47"/>
        <v>0</v>
      </c>
      <c r="P366" s="135">
        <v>0</v>
      </c>
      <c r="Q366" s="135">
        <v>0</v>
      </c>
      <c r="R366" s="550" t="str">
        <f t="shared" si="51"/>
        <v>OK</v>
      </c>
      <c r="S366" s="135">
        <v>0</v>
      </c>
      <c r="T366" s="222">
        <f t="shared" si="52"/>
        <v>0</v>
      </c>
      <c r="U366" s="40">
        <v>0</v>
      </c>
      <c r="V366" s="189">
        <f t="shared" si="48"/>
        <v>0</v>
      </c>
      <c r="X366" s="40" t="str">
        <f t="shared" si="53"/>
        <v>ko</v>
      </c>
      <c r="Y366" s="189">
        <f t="shared" si="49"/>
        <v>0</v>
      </c>
      <c r="Z366" s="40">
        <f>VLOOKUP(E366,'[2]BANG THAM CHIEU'!$E$4:$Q$1080,13,0)</f>
        <v>0</v>
      </c>
      <c r="AA366" s="40">
        <f>VLOOKUP(E366,'[2]BANG THAM CHIEU'!$E$4:$R$1082,14,0)</f>
        <v>0</v>
      </c>
      <c r="AB366" s="40">
        <f>VLOOKUP(E366,'[2]BANG THAM CHIEU'!$E$4:$S$1081,15,0)</f>
        <v>0</v>
      </c>
    </row>
    <row r="367" spans="1:28" ht="15.75" customHeight="1" x14ac:dyDescent="0.25">
      <c r="A367" s="128">
        <f t="shared" si="50"/>
        <v>364</v>
      </c>
      <c r="B367" s="345" t="s">
        <v>888</v>
      </c>
      <c r="C367" s="11" t="s">
        <v>1503</v>
      </c>
      <c r="D367" s="42" t="s">
        <v>99</v>
      </c>
      <c r="E367" s="345" t="s">
        <v>888</v>
      </c>
      <c r="F367" s="136">
        <v>385000</v>
      </c>
      <c r="G367" s="137" t="s">
        <v>303</v>
      </c>
      <c r="H367" s="37" t="s">
        <v>1195</v>
      </c>
      <c r="I367" s="37" t="s">
        <v>455</v>
      </c>
      <c r="J367" s="37">
        <f>IFERROR(VLOOKUP(E367,'IC238-Dau ky'!E:H,4,0),0)</f>
        <v>10</v>
      </c>
      <c r="K367" s="132">
        <f>SUMIFS(NHAP!$H:$H,NHAP!$D:$D,'BANG THAM CHIEU'!E367,NHAP!$K:$K,'BANG THAM CHIEU'!$D$1)</f>
        <v>0</v>
      </c>
      <c r="L367" s="132">
        <f>SUMIFS('IC21'!$H:$H,'IC21'!$G:$G,'BANG THAM CHIEU'!E367,'IC21'!$R:$R,'BANG THAM CHIEU'!$D$1)</f>
        <v>3</v>
      </c>
      <c r="M367" s="133">
        <f t="shared" si="46"/>
        <v>7</v>
      </c>
      <c r="N367" s="134">
        <f>SUMIF('IC238-Cuoi ky'!$E:$E,'BANG THAM CHIEU'!E367,'IC238-Cuoi ky'!$H:$H)</f>
        <v>10</v>
      </c>
      <c r="O367" s="133">
        <f t="shared" si="47"/>
        <v>-3</v>
      </c>
      <c r="P367" s="135">
        <v>5</v>
      </c>
      <c r="Q367" s="135">
        <v>10</v>
      </c>
      <c r="R367" s="550" t="str">
        <f t="shared" si="51"/>
        <v>OK</v>
      </c>
      <c r="S367" s="135" t="s">
        <v>9394</v>
      </c>
      <c r="T367" s="222">
        <f t="shared" si="52"/>
        <v>2</v>
      </c>
      <c r="U367" s="40">
        <v>10</v>
      </c>
      <c r="V367" s="189">
        <f t="shared" si="48"/>
        <v>3</v>
      </c>
      <c r="X367" s="40" t="str">
        <f t="shared" si="53"/>
        <v>ok</v>
      </c>
      <c r="Y367" s="189">
        <f t="shared" si="49"/>
        <v>-3</v>
      </c>
      <c r="Z367" s="40">
        <f>VLOOKUP(E367,'[2]BANG THAM CHIEU'!$E$4:$Q$1080,13,0)</f>
        <v>5</v>
      </c>
      <c r="AA367" s="40">
        <f>VLOOKUP(E367,'[2]BANG THAM CHIEU'!$E$4:$R$1082,14,0)</f>
        <v>10</v>
      </c>
      <c r="AB367" s="40" t="str">
        <f>VLOOKUP(E367,'[2]BANG THAM CHIEU'!$E$4:$S$1081,15,0)</f>
        <v>6 tháng</v>
      </c>
    </row>
    <row r="368" spans="1:28" ht="15.75" customHeight="1" x14ac:dyDescent="0.25">
      <c r="A368" s="128">
        <f t="shared" si="50"/>
        <v>365</v>
      </c>
      <c r="B368" s="345" t="s">
        <v>1277</v>
      </c>
      <c r="C368" s="31" t="s">
        <v>6100</v>
      </c>
      <c r="D368" s="42" t="s">
        <v>1547</v>
      </c>
      <c r="E368" s="345" t="s">
        <v>1277</v>
      </c>
      <c r="F368" s="136">
        <v>55000</v>
      </c>
      <c r="G368" s="137" t="s">
        <v>970</v>
      </c>
      <c r="H368" s="137" t="s">
        <v>1246</v>
      </c>
      <c r="I368" s="37" t="s">
        <v>448</v>
      </c>
      <c r="J368" s="37">
        <f>IFERROR(VLOOKUP(E368,'IC238-Dau ky'!E:H,4,0),0)</f>
        <v>9</v>
      </c>
      <c r="K368" s="132">
        <f>SUMIFS(NHAP!$H:$H,NHAP!$D:$D,'BANG THAM CHIEU'!E368,NHAP!$K:$K,'BANG THAM CHIEU'!$D$1)</f>
        <v>0</v>
      </c>
      <c r="L368" s="132">
        <f>SUMIFS('IC21'!$H:$H,'IC21'!$G:$G,'BANG THAM CHIEU'!E368,'IC21'!$R:$R,'BANG THAM CHIEU'!$D$1)</f>
        <v>0</v>
      </c>
      <c r="M368" s="133">
        <f t="shared" si="46"/>
        <v>9</v>
      </c>
      <c r="N368" s="134">
        <f>SUMIF('IC238-Cuoi ky'!$E:$E,'BANG THAM CHIEU'!E368,'IC238-Cuoi ky'!$H:$H)</f>
        <v>9</v>
      </c>
      <c r="O368" s="133">
        <f t="shared" si="47"/>
        <v>0</v>
      </c>
      <c r="P368" s="135">
        <v>5</v>
      </c>
      <c r="Q368" s="135">
        <v>10</v>
      </c>
      <c r="R368" s="550" t="str">
        <f t="shared" si="51"/>
        <v>OK</v>
      </c>
      <c r="S368" s="135" t="s">
        <v>9394</v>
      </c>
      <c r="T368" s="222">
        <f t="shared" si="52"/>
        <v>4</v>
      </c>
      <c r="U368" s="40">
        <v>3</v>
      </c>
      <c r="V368" s="189">
        <f t="shared" si="48"/>
        <v>-6</v>
      </c>
      <c r="X368" s="40" t="str">
        <f t="shared" si="53"/>
        <v>ok</v>
      </c>
      <c r="Y368" s="189">
        <f t="shared" si="49"/>
        <v>6</v>
      </c>
      <c r="Z368" s="40">
        <f>VLOOKUP(E368,'[2]BANG THAM CHIEU'!$E$4:$Q$1080,13,0)</f>
        <v>5</v>
      </c>
      <c r="AA368" s="40">
        <f>VLOOKUP(E368,'[2]BANG THAM CHIEU'!$E$4:$R$1082,14,0)</f>
        <v>10</v>
      </c>
      <c r="AB368" s="40" t="str">
        <f>VLOOKUP(E368,'[2]BANG THAM CHIEU'!$E$4:$S$1081,15,0)</f>
        <v>6 tháng</v>
      </c>
    </row>
    <row r="369" spans="1:165" ht="15.75" customHeight="1" x14ac:dyDescent="0.25">
      <c r="A369" s="128">
        <f t="shared" si="50"/>
        <v>366</v>
      </c>
      <c r="B369" s="345" t="s">
        <v>1278</v>
      </c>
      <c r="C369" s="151" t="s">
        <v>11156</v>
      </c>
      <c r="D369" s="42" t="s">
        <v>1547</v>
      </c>
      <c r="E369" s="345" t="s">
        <v>1278</v>
      </c>
      <c r="F369" s="136">
        <v>2000</v>
      </c>
      <c r="G369" s="137" t="s">
        <v>303</v>
      </c>
      <c r="H369" s="137" t="s">
        <v>1247</v>
      </c>
      <c r="I369" s="37" t="s">
        <v>448</v>
      </c>
      <c r="J369" s="37">
        <f>IFERROR(VLOOKUP(E369,'IC238-Dau ky'!E:H,4,0),0)</f>
        <v>10</v>
      </c>
      <c r="K369" s="132">
        <f>SUMIFS(NHAP!$H:$H,NHAP!$D:$D,'BANG THAM CHIEU'!E369,NHAP!$K:$K,'BANG THAM CHIEU'!$D$1)</f>
        <v>0</v>
      </c>
      <c r="L369" s="132">
        <f>SUMIFS('IC21'!$H:$H,'IC21'!$G:$G,'BANG THAM CHIEU'!E369,'IC21'!$R:$R,'BANG THAM CHIEU'!$D$1)</f>
        <v>0</v>
      </c>
      <c r="M369" s="133">
        <f t="shared" si="46"/>
        <v>10</v>
      </c>
      <c r="N369" s="134">
        <f>SUMIF('IC238-Cuoi ky'!$E:$E,'BANG THAM CHIEU'!E369,'IC238-Cuoi ky'!$H:$H)</f>
        <v>10</v>
      </c>
      <c r="O369" s="133">
        <f t="shared" si="47"/>
        <v>0</v>
      </c>
      <c r="P369" s="135">
        <v>10</v>
      </c>
      <c r="Q369" s="135">
        <v>20</v>
      </c>
      <c r="R369" s="550" t="str">
        <f t="shared" si="51"/>
        <v>OK</v>
      </c>
      <c r="S369" s="135" t="s">
        <v>9398</v>
      </c>
      <c r="T369" s="222">
        <f t="shared" si="52"/>
        <v>0</v>
      </c>
      <c r="U369" s="40">
        <v>26</v>
      </c>
      <c r="V369" s="189">
        <f t="shared" si="48"/>
        <v>16</v>
      </c>
      <c r="X369" s="40" t="str">
        <f t="shared" si="53"/>
        <v>ko</v>
      </c>
      <c r="Y369" s="189">
        <f t="shared" si="49"/>
        <v>-16</v>
      </c>
      <c r="Z369" s="40">
        <f>VLOOKUP(E369,'[2]BANG THAM CHIEU'!$E$4:$Q$1080,13,0)</f>
        <v>10</v>
      </c>
      <c r="AA369" s="40">
        <f>VLOOKUP(E369,'[2]BANG THAM CHIEU'!$E$4:$R$1082,14,0)</f>
        <v>20</v>
      </c>
      <c r="AB369" s="40" t="str">
        <f>VLOOKUP(E369,'[2]BANG THAM CHIEU'!$E$4:$S$1081,15,0)</f>
        <v>3 tháng</v>
      </c>
    </row>
    <row r="370" spans="1:165" ht="15.75" customHeight="1" x14ac:dyDescent="0.25">
      <c r="A370" s="128">
        <f t="shared" si="50"/>
        <v>367</v>
      </c>
      <c r="B370" s="521" t="s">
        <v>846</v>
      </c>
      <c r="C370" s="31" t="s">
        <v>10716</v>
      </c>
      <c r="D370" s="131" t="s">
        <v>1548</v>
      </c>
      <c r="E370" s="347" t="s">
        <v>846</v>
      </c>
      <c r="F370" s="136">
        <v>310000</v>
      </c>
      <c r="G370" s="130" t="s">
        <v>303</v>
      </c>
      <c r="H370" s="37" t="s">
        <v>1153</v>
      </c>
      <c r="I370" s="37" t="s">
        <v>448</v>
      </c>
      <c r="J370" s="37">
        <f>IFERROR(VLOOKUP(E370,'IC238-Dau ky'!E:H,4,0),0)</f>
        <v>5</v>
      </c>
      <c r="K370" s="132">
        <f>SUMIFS(NHAP!$H:$H,NHAP!$D:$D,'BANG THAM CHIEU'!E370,NHAP!$K:$K,'BANG THAM CHIEU'!$D$1)</f>
        <v>0</v>
      </c>
      <c r="L370" s="132">
        <f>SUMIFS('IC21'!$H:$H,'IC21'!$G:$G,'BANG THAM CHIEU'!E370,'IC21'!$R:$R,'BANG THAM CHIEU'!$D$1)</f>
        <v>3</v>
      </c>
      <c r="M370" s="133">
        <f t="shared" si="46"/>
        <v>2</v>
      </c>
      <c r="N370" s="134">
        <f>SUMIF('IC238-Cuoi ky'!$E:$E,'BANG THAM CHIEU'!E370,'IC238-Cuoi ky'!$H:$H)</f>
        <v>5</v>
      </c>
      <c r="O370" s="133">
        <f t="shared" si="47"/>
        <v>-3</v>
      </c>
      <c r="P370" s="135">
        <v>0</v>
      </c>
      <c r="Q370" s="135">
        <v>0</v>
      </c>
      <c r="R370" s="550" t="str">
        <f t="shared" si="51"/>
        <v>OK</v>
      </c>
      <c r="S370" s="135">
        <v>0</v>
      </c>
      <c r="T370" s="222">
        <f t="shared" si="52"/>
        <v>2</v>
      </c>
      <c r="U370" s="40">
        <v>0</v>
      </c>
      <c r="V370" s="189">
        <f t="shared" si="48"/>
        <v>-2</v>
      </c>
      <c r="X370" s="40" t="str">
        <f t="shared" si="53"/>
        <v>ko</v>
      </c>
      <c r="Y370" s="189">
        <f t="shared" si="49"/>
        <v>2</v>
      </c>
      <c r="Z370" s="40">
        <f>VLOOKUP(E370,'[2]BANG THAM CHIEU'!$E$4:$Q$1080,13,0)</f>
        <v>0</v>
      </c>
      <c r="AA370" s="40">
        <f>VLOOKUP(E370,'[2]BANG THAM CHIEU'!$E$4:$R$1082,14,0)</f>
        <v>0</v>
      </c>
      <c r="AB370" s="40">
        <f>VLOOKUP(E370,'[2]BANG THAM CHIEU'!$E$4:$S$1081,15,0)</f>
        <v>0</v>
      </c>
    </row>
    <row r="371" spans="1:165" ht="15.75" customHeight="1" x14ac:dyDescent="0.25">
      <c r="A371" s="128">
        <f t="shared" si="50"/>
        <v>368</v>
      </c>
      <c r="B371" s="345" t="s">
        <v>1281</v>
      </c>
      <c r="C371" s="31" t="s">
        <v>4591</v>
      </c>
      <c r="D371" s="42" t="s">
        <v>1547</v>
      </c>
      <c r="E371" s="345" t="s">
        <v>1281</v>
      </c>
      <c r="F371" s="136">
        <v>65000</v>
      </c>
      <c r="G371" s="137" t="s">
        <v>970</v>
      </c>
      <c r="H371" s="137" t="s">
        <v>1250</v>
      </c>
      <c r="I371" s="37" t="s">
        <v>448</v>
      </c>
      <c r="J371" s="37">
        <f>IFERROR(VLOOKUP(E371,'IC238-Dau ky'!E:H,4,0),0)</f>
        <v>3</v>
      </c>
      <c r="K371" s="132">
        <f>SUMIFS(NHAP!$H:$H,NHAP!$D:$D,'BANG THAM CHIEU'!E371,NHAP!$K:$K,'BANG THAM CHIEU'!$D$1)</f>
        <v>0</v>
      </c>
      <c r="L371" s="132">
        <f>SUMIFS('IC21'!$H:$H,'IC21'!$G:$G,'BANG THAM CHIEU'!E371,'IC21'!$R:$R,'BANG THAM CHIEU'!$D$1)</f>
        <v>1</v>
      </c>
      <c r="M371" s="133">
        <f t="shared" si="46"/>
        <v>2</v>
      </c>
      <c r="N371" s="134">
        <f>SUMIF('IC238-Cuoi ky'!$E:$E,'BANG THAM CHIEU'!E371,'IC238-Cuoi ky'!$H:$H)</f>
        <v>3</v>
      </c>
      <c r="O371" s="133">
        <f t="shared" si="47"/>
        <v>-1</v>
      </c>
      <c r="P371" s="135">
        <v>5</v>
      </c>
      <c r="Q371" s="135">
        <v>10</v>
      </c>
      <c r="R371" s="550" t="str">
        <f t="shared" si="51"/>
        <v>ALERT</v>
      </c>
      <c r="S371" s="135" t="s">
        <v>9394</v>
      </c>
      <c r="T371" s="222">
        <f t="shared" si="52"/>
        <v>-3</v>
      </c>
      <c r="U371" s="40">
        <v>4</v>
      </c>
      <c r="V371" s="189">
        <f t="shared" si="48"/>
        <v>2</v>
      </c>
      <c r="X371" s="40" t="str">
        <f t="shared" si="53"/>
        <v>ok</v>
      </c>
      <c r="Y371" s="189">
        <f t="shared" si="49"/>
        <v>-2</v>
      </c>
      <c r="Z371" s="40">
        <f>VLOOKUP(E371,'[2]BANG THAM CHIEU'!$E$4:$Q$1080,13,0)</f>
        <v>5</v>
      </c>
      <c r="AA371" s="40">
        <f>VLOOKUP(E371,'[2]BANG THAM CHIEU'!$E$4:$R$1082,14,0)</f>
        <v>10</v>
      </c>
      <c r="AB371" s="40" t="str">
        <f>VLOOKUP(E371,'[2]BANG THAM CHIEU'!$E$4:$S$1081,15,0)</f>
        <v>6 tháng</v>
      </c>
    </row>
    <row r="372" spans="1:165" ht="15.75" customHeight="1" x14ac:dyDescent="0.25">
      <c r="A372" s="128">
        <f t="shared" si="50"/>
        <v>369</v>
      </c>
      <c r="B372" s="345" t="s">
        <v>1279</v>
      </c>
      <c r="C372" s="31" t="s">
        <v>4590</v>
      </c>
      <c r="D372" s="42" t="s">
        <v>1547</v>
      </c>
      <c r="E372" s="345" t="s">
        <v>1279</v>
      </c>
      <c r="F372" s="136">
        <v>50000</v>
      </c>
      <c r="G372" s="137" t="s">
        <v>970</v>
      </c>
      <c r="H372" s="137" t="s">
        <v>1248</v>
      </c>
      <c r="I372" s="37" t="s">
        <v>448</v>
      </c>
      <c r="J372" s="37">
        <f>IFERROR(VLOOKUP(E372,'IC238-Dau ky'!E:H,4,0),0)</f>
        <v>4</v>
      </c>
      <c r="K372" s="132">
        <f>SUMIFS(NHAP!$H:$H,NHAP!$D:$D,'BANG THAM CHIEU'!E372,NHAP!$K:$K,'BANG THAM CHIEU'!$D$1)</f>
        <v>0</v>
      </c>
      <c r="L372" s="132">
        <f>SUMIFS('IC21'!$H:$H,'IC21'!$G:$G,'BANG THAM CHIEU'!E372,'IC21'!$R:$R,'BANG THAM CHIEU'!$D$1)</f>
        <v>0</v>
      </c>
      <c r="M372" s="133">
        <f t="shared" si="46"/>
        <v>4</v>
      </c>
      <c r="N372" s="134">
        <f>SUMIF('IC238-Cuoi ky'!$E:$E,'BANG THAM CHIEU'!E372,'IC238-Cuoi ky'!$H:$H)</f>
        <v>4</v>
      </c>
      <c r="O372" s="133">
        <f t="shared" si="47"/>
        <v>0</v>
      </c>
      <c r="P372" s="135">
        <v>5</v>
      </c>
      <c r="Q372" s="135">
        <v>10</v>
      </c>
      <c r="R372" s="550" t="str">
        <f t="shared" si="51"/>
        <v>ALERT</v>
      </c>
      <c r="S372" s="135" t="s">
        <v>9394</v>
      </c>
      <c r="T372" s="222">
        <f t="shared" si="52"/>
        <v>-1</v>
      </c>
      <c r="U372" s="40">
        <v>5</v>
      </c>
      <c r="V372" s="189">
        <f t="shared" si="48"/>
        <v>1</v>
      </c>
      <c r="X372" s="40" t="str">
        <f t="shared" si="53"/>
        <v>ok</v>
      </c>
      <c r="Y372" s="189">
        <f t="shared" si="49"/>
        <v>-1</v>
      </c>
      <c r="Z372" s="40">
        <f>VLOOKUP(E372,'[2]BANG THAM CHIEU'!$E$4:$Q$1080,13,0)</f>
        <v>5</v>
      </c>
      <c r="AA372" s="40">
        <f>VLOOKUP(E372,'[2]BANG THAM CHIEU'!$E$4:$R$1082,14,0)</f>
        <v>10</v>
      </c>
      <c r="AB372" s="40" t="str">
        <f>VLOOKUP(E372,'[2]BANG THAM CHIEU'!$E$4:$S$1081,15,0)</f>
        <v>6 tháng</v>
      </c>
    </row>
    <row r="373" spans="1:165" ht="15.75" customHeight="1" x14ac:dyDescent="0.25">
      <c r="A373" s="128">
        <f t="shared" si="50"/>
        <v>370</v>
      </c>
      <c r="B373" s="345" t="s">
        <v>1280</v>
      </c>
      <c r="C373" s="31" t="s">
        <v>1590</v>
      </c>
      <c r="D373" s="42" t="s">
        <v>1547</v>
      </c>
      <c r="E373" s="345" t="s">
        <v>1280</v>
      </c>
      <c r="F373" s="136">
        <v>45000</v>
      </c>
      <c r="G373" s="137" t="s">
        <v>970</v>
      </c>
      <c r="H373" s="137" t="s">
        <v>1249</v>
      </c>
      <c r="I373" s="37" t="s">
        <v>448</v>
      </c>
      <c r="J373" s="37">
        <f>IFERROR(VLOOKUP(E373,'IC238-Dau ky'!E:H,4,0),0)</f>
        <v>6</v>
      </c>
      <c r="K373" s="132">
        <f>SUMIFS(NHAP!$H:$H,NHAP!$D:$D,'BANG THAM CHIEU'!E373,NHAP!$K:$K,'BANG THAM CHIEU'!$D$1)</f>
        <v>0</v>
      </c>
      <c r="L373" s="132">
        <f>SUMIFS('IC21'!$H:$H,'IC21'!$G:$G,'BANG THAM CHIEU'!E373,'IC21'!$R:$R,'BANG THAM CHIEU'!$D$1)</f>
        <v>0</v>
      </c>
      <c r="M373" s="133">
        <f t="shared" si="46"/>
        <v>6</v>
      </c>
      <c r="N373" s="134">
        <f>SUMIF('IC238-Cuoi ky'!$E:$E,'BANG THAM CHIEU'!E373,'IC238-Cuoi ky'!$H:$H)</f>
        <v>6</v>
      </c>
      <c r="O373" s="133">
        <f t="shared" si="47"/>
        <v>0</v>
      </c>
      <c r="P373" s="135">
        <v>0</v>
      </c>
      <c r="Q373" s="135">
        <v>0</v>
      </c>
      <c r="R373" s="550" t="str">
        <f t="shared" si="51"/>
        <v>OK</v>
      </c>
      <c r="S373" s="135">
        <v>0</v>
      </c>
      <c r="T373" s="222">
        <f t="shared" si="52"/>
        <v>6</v>
      </c>
      <c r="U373" s="40">
        <v>6</v>
      </c>
      <c r="V373" s="189">
        <f t="shared" si="48"/>
        <v>0</v>
      </c>
      <c r="X373" s="40" t="str">
        <f t="shared" si="53"/>
        <v>ok</v>
      </c>
      <c r="Y373" s="189">
        <f t="shared" si="49"/>
        <v>0</v>
      </c>
      <c r="Z373" s="40">
        <f>VLOOKUP(E373,'[2]BANG THAM CHIEU'!$E$4:$Q$1080,13,0)</f>
        <v>0</v>
      </c>
      <c r="AA373" s="40">
        <f>VLOOKUP(E373,'[2]BANG THAM CHIEU'!$E$4:$R$1082,14,0)</f>
        <v>0</v>
      </c>
      <c r="AB373" s="40">
        <f>VLOOKUP(E373,'[2]BANG THAM CHIEU'!$E$4:$S$1081,15,0)</f>
        <v>0</v>
      </c>
    </row>
    <row r="374" spans="1:165" ht="15.75" customHeight="1" x14ac:dyDescent="0.25">
      <c r="A374" s="128">
        <f t="shared" si="50"/>
        <v>371</v>
      </c>
      <c r="B374" s="345" t="s">
        <v>1283</v>
      </c>
      <c r="C374" s="31" t="s">
        <v>6702</v>
      </c>
      <c r="D374" s="42" t="s">
        <v>1547</v>
      </c>
      <c r="E374" s="345" t="s">
        <v>1283</v>
      </c>
      <c r="F374" s="136">
        <v>60000</v>
      </c>
      <c r="G374" s="137" t="s">
        <v>970</v>
      </c>
      <c r="H374" s="137" t="s">
        <v>1251</v>
      </c>
      <c r="I374" s="37" t="s">
        <v>448</v>
      </c>
      <c r="J374" s="37">
        <f>IFERROR(VLOOKUP(E374,'IC238-Dau ky'!E:H,4,0),0)</f>
        <v>7</v>
      </c>
      <c r="K374" s="132">
        <f>SUMIFS(NHAP!$H:$H,NHAP!$D:$D,'BANG THAM CHIEU'!E374,NHAP!$K:$K,'BANG THAM CHIEU'!$D$1)</f>
        <v>0</v>
      </c>
      <c r="L374" s="132">
        <f>SUMIFS('IC21'!$H:$H,'IC21'!$G:$G,'BANG THAM CHIEU'!E374,'IC21'!$R:$R,'BANG THAM CHIEU'!$D$1)</f>
        <v>0</v>
      </c>
      <c r="M374" s="133">
        <f t="shared" si="46"/>
        <v>7</v>
      </c>
      <c r="N374" s="134">
        <f>SUMIF('IC238-Cuoi ky'!$E:$E,'BANG THAM CHIEU'!E374,'IC238-Cuoi ky'!$H:$H)</f>
        <v>7</v>
      </c>
      <c r="O374" s="133">
        <f t="shared" si="47"/>
        <v>0</v>
      </c>
      <c r="P374" s="135">
        <v>5</v>
      </c>
      <c r="Q374" s="135">
        <v>10</v>
      </c>
      <c r="R374" s="550" t="str">
        <f t="shared" si="51"/>
        <v>OK</v>
      </c>
      <c r="S374" s="135" t="s">
        <v>9394</v>
      </c>
      <c r="T374" s="222">
        <f t="shared" si="52"/>
        <v>2</v>
      </c>
      <c r="U374" s="40">
        <v>5</v>
      </c>
      <c r="V374" s="189">
        <f t="shared" si="48"/>
        <v>-2</v>
      </c>
      <c r="X374" s="40" t="str">
        <f t="shared" si="53"/>
        <v>ok</v>
      </c>
      <c r="Y374" s="189">
        <f t="shared" si="49"/>
        <v>2</v>
      </c>
      <c r="Z374" s="40">
        <f>VLOOKUP(E374,'[2]BANG THAM CHIEU'!$E$4:$Q$1080,13,0)</f>
        <v>5</v>
      </c>
      <c r="AA374" s="40">
        <f>VLOOKUP(E374,'[2]BANG THAM CHIEU'!$E$4:$R$1082,14,0)</f>
        <v>10</v>
      </c>
      <c r="AB374" s="40" t="str">
        <f>VLOOKUP(E374,'[2]BANG THAM CHIEU'!$E$4:$S$1081,15,0)</f>
        <v>6 tháng</v>
      </c>
    </row>
    <row r="375" spans="1:165" ht="15.75" customHeight="1" x14ac:dyDescent="0.25">
      <c r="A375" s="128">
        <f t="shared" si="50"/>
        <v>372</v>
      </c>
      <c r="B375" s="345" t="s">
        <v>1284</v>
      </c>
      <c r="C375" s="31" t="s">
        <v>1639</v>
      </c>
      <c r="D375" s="42" t="s">
        <v>1547</v>
      </c>
      <c r="E375" s="345" t="s">
        <v>1284</v>
      </c>
      <c r="F375" s="136">
        <v>350000</v>
      </c>
      <c r="G375" s="137" t="s">
        <v>970</v>
      </c>
      <c r="H375" s="137" t="s">
        <v>1252</v>
      </c>
      <c r="I375" s="37" t="s">
        <v>448</v>
      </c>
      <c r="J375" s="37">
        <f>IFERROR(VLOOKUP(E375,'IC238-Dau ky'!E:H,4,0),0)</f>
        <v>1</v>
      </c>
      <c r="K375" s="132">
        <f>SUMIFS(NHAP!$H:$H,NHAP!$D:$D,'BANG THAM CHIEU'!E375,NHAP!$K:$K,'BANG THAM CHIEU'!$D$1)</f>
        <v>0</v>
      </c>
      <c r="L375" s="132">
        <f>SUMIFS('IC21'!$H:$H,'IC21'!$G:$G,'BANG THAM CHIEU'!E375,'IC21'!$R:$R,'BANG THAM CHIEU'!$D$1)</f>
        <v>0</v>
      </c>
      <c r="M375" s="133">
        <f t="shared" si="46"/>
        <v>1</v>
      </c>
      <c r="N375" s="134">
        <f>SUMIF('IC238-Cuoi ky'!$E:$E,'BANG THAM CHIEU'!E375,'IC238-Cuoi ky'!$H:$H)</f>
        <v>1</v>
      </c>
      <c r="O375" s="133">
        <f t="shared" si="47"/>
        <v>0</v>
      </c>
      <c r="P375" s="135">
        <v>0</v>
      </c>
      <c r="Q375" s="135">
        <v>0</v>
      </c>
      <c r="R375" s="550" t="str">
        <f t="shared" si="51"/>
        <v>OK</v>
      </c>
      <c r="S375" s="135">
        <v>0</v>
      </c>
      <c r="T375" s="222">
        <f t="shared" si="52"/>
        <v>1</v>
      </c>
      <c r="U375" s="40">
        <v>1</v>
      </c>
      <c r="V375" s="189">
        <f t="shared" si="48"/>
        <v>0</v>
      </c>
      <c r="X375" s="40" t="str">
        <f t="shared" si="53"/>
        <v>ok</v>
      </c>
      <c r="Y375" s="189">
        <f t="shared" si="49"/>
        <v>0</v>
      </c>
      <c r="Z375" s="40">
        <f>VLOOKUP(E375,'[2]BANG THAM CHIEU'!$E$4:$Q$1080,13,0)</f>
        <v>0</v>
      </c>
      <c r="AA375" s="40">
        <f>VLOOKUP(E375,'[2]BANG THAM CHIEU'!$E$4:$R$1082,14,0)</f>
        <v>0</v>
      </c>
      <c r="AB375" s="40">
        <f>VLOOKUP(E375,'[2]BANG THAM CHIEU'!$E$4:$S$1081,15,0)</f>
        <v>0</v>
      </c>
    </row>
    <row r="376" spans="1:165" ht="15.75" customHeight="1" x14ac:dyDescent="0.25">
      <c r="A376" s="128">
        <f t="shared" si="50"/>
        <v>373</v>
      </c>
      <c r="B376" s="345" t="s">
        <v>1285</v>
      </c>
      <c r="C376" s="31" t="s">
        <v>6099</v>
      </c>
      <c r="D376" s="42" t="s">
        <v>1547</v>
      </c>
      <c r="E376" s="345" t="s">
        <v>1285</v>
      </c>
      <c r="F376" s="136">
        <v>40000</v>
      </c>
      <c r="G376" s="137" t="s">
        <v>970</v>
      </c>
      <c r="H376" s="137" t="s">
        <v>1253</v>
      </c>
      <c r="I376" s="37" t="s">
        <v>448</v>
      </c>
      <c r="J376" s="37">
        <f>IFERROR(VLOOKUP(E376,'IC238-Dau ky'!E:H,4,0),0)</f>
        <v>0</v>
      </c>
      <c r="K376" s="132">
        <f>SUMIFS(NHAP!$H:$H,NHAP!$D:$D,'BANG THAM CHIEU'!E376,NHAP!$K:$K,'BANG THAM CHIEU'!$D$1)</f>
        <v>0</v>
      </c>
      <c r="L376" s="132">
        <f>SUMIFS('IC21'!$H:$H,'IC21'!$G:$G,'BANG THAM CHIEU'!E376,'IC21'!$R:$R,'BANG THAM CHIEU'!$D$1)</f>
        <v>0</v>
      </c>
      <c r="M376" s="133">
        <f t="shared" si="46"/>
        <v>0</v>
      </c>
      <c r="N376" s="134">
        <f>SUMIF('IC238-Cuoi ky'!$E:$E,'BANG THAM CHIEU'!E376,'IC238-Cuoi ky'!$H:$H)</f>
        <v>0</v>
      </c>
      <c r="O376" s="133">
        <f t="shared" si="47"/>
        <v>0</v>
      </c>
      <c r="P376" s="135">
        <v>5</v>
      </c>
      <c r="Q376" s="135">
        <v>10</v>
      </c>
      <c r="R376" s="550" t="str">
        <f t="shared" si="51"/>
        <v>ALERT</v>
      </c>
      <c r="S376" s="135" t="s">
        <v>9394</v>
      </c>
      <c r="T376" s="222">
        <f t="shared" si="52"/>
        <v>-5</v>
      </c>
      <c r="U376" s="40">
        <v>0</v>
      </c>
      <c r="V376" s="189">
        <f t="shared" si="48"/>
        <v>0</v>
      </c>
      <c r="X376" s="40" t="str">
        <f t="shared" si="53"/>
        <v>ok</v>
      </c>
      <c r="Y376" s="189">
        <f t="shared" si="49"/>
        <v>0</v>
      </c>
      <c r="Z376" s="40">
        <f>VLOOKUP(E376,'[2]BANG THAM CHIEU'!$E$4:$Q$1080,13,0)</f>
        <v>5</v>
      </c>
      <c r="AA376" s="40">
        <f>VLOOKUP(E376,'[2]BANG THAM CHIEU'!$E$4:$R$1082,14,0)</f>
        <v>10</v>
      </c>
      <c r="AB376" s="40" t="str">
        <f>VLOOKUP(E376,'[2]BANG THAM CHIEU'!$E$4:$S$1081,15,0)</f>
        <v>6 tháng</v>
      </c>
    </row>
    <row r="377" spans="1:165" ht="15.75" customHeight="1" x14ac:dyDescent="0.25">
      <c r="A377" s="128">
        <f t="shared" si="50"/>
        <v>374</v>
      </c>
      <c r="B377" s="345" t="s">
        <v>1286</v>
      </c>
      <c r="C377" s="31" t="s">
        <v>6098</v>
      </c>
      <c r="D377" s="42" t="s">
        <v>1547</v>
      </c>
      <c r="E377" s="345" t="s">
        <v>1286</v>
      </c>
      <c r="F377" s="136">
        <v>65000</v>
      </c>
      <c r="G377" s="137" t="s">
        <v>970</v>
      </c>
      <c r="H377" s="137" t="s">
        <v>1254</v>
      </c>
      <c r="I377" s="37" t="s">
        <v>448</v>
      </c>
      <c r="J377" s="37">
        <f>IFERROR(VLOOKUP(E377,'IC238-Dau ky'!E:H,4,0),0)</f>
        <v>8</v>
      </c>
      <c r="K377" s="132">
        <f>SUMIFS(NHAP!$H:$H,NHAP!$D:$D,'BANG THAM CHIEU'!E377,NHAP!$K:$K,'BANG THAM CHIEU'!$D$1)</f>
        <v>0</v>
      </c>
      <c r="L377" s="132">
        <f>SUMIFS('IC21'!$H:$H,'IC21'!$G:$G,'BANG THAM CHIEU'!E377,'IC21'!$R:$R,'BANG THAM CHIEU'!$D$1)</f>
        <v>0</v>
      </c>
      <c r="M377" s="133">
        <f t="shared" si="46"/>
        <v>8</v>
      </c>
      <c r="N377" s="134">
        <f>SUMIF('IC238-Cuoi ky'!$E:$E,'BANG THAM CHIEU'!E377,'IC238-Cuoi ky'!$H:$H)</f>
        <v>8</v>
      </c>
      <c r="O377" s="133">
        <f t="shared" si="47"/>
        <v>0</v>
      </c>
      <c r="P377" s="135">
        <v>5</v>
      </c>
      <c r="Q377" s="135">
        <v>10</v>
      </c>
      <c r="R377" s="550" t="str">
        <f t="shared" si="51"/>
        <v>OK</v>
      </c>
      <c r="S377" s="135" t="s">
        <v>9394</v>
      </c>
      <c r="T377" s="222">
        <f t="shared" si="52"/>
        <v>3</v>
      </c>
      <c r="U377" s="40">
        <v>0</v>
      </c>
      <c r="V377" s="189">
        <f t="shared" si="48"/>
        <v>-8</v>
      </c>
      <c r="X377" s="40" t="str">
        <f t="shared" si="53"/>
        <v>ok</v>
      </c>
      <c r="Y377" s="189">
        <f t="shared" si="49"/>
        <v>8</v>
      </c>
      <c r="Z377" s="40">
        <f>VLOOKUP(E377,'[2]BANG THAM CHIEU'!$E$4:$Q$1080,13,0)</f>
        <v>5</v>
      </c>
      <c r="AA377" s="40">
        <f>VLOOKUP(E377,'[2]BANG THAM CHIEU'!$E$4:$R$1082,14,0)</f>
        <v>10</v>
      </c>
      <c r="AB377" s="40" t="str">
        <f>VLOOKUP(E377,'[2]BANG THAM CHIEU'!$E$4:$S$1081,15,0)</f>
        <v>6 tháng</v>
      </c>
    </row>
    <row r="378" spans="1:165" s="41" customFormat="1" ht="15.75" customHeight="1" x14ac:dyDescent="0.25">
      <c r="A378" s="164">
        <f t="shared" si="50"/>
        <v>375</v>
      </c>
      <c r="B378" s="348" t="s">
        <v>1287</v>
      </c>
      <c r="C378" s="163" t="s">
        <v>6151</v>
      </c>
      <c r="D378" s="165" t="s">
        <v>1547</v>
      </c>
      <c r="E378" s="348" t="s">
        <v>1287</v>
      </c>
      <c r="F378" s="198">
        <v>30000</v>
      </c>
      <c r="G378" s="199" t="s">
        <v>970</v>
      </c>
      <c r="H378" s="199" t="s">
        <v>1255</v>
      </c>
      <c r="I378" s="197" t="s">
        <v>448</v>
      </c>
      <c r="J378" s="197">
        <f>IFERROR(VLOOKUP(E378,'IC238-Dau ky'!E:H,4,0),0)</f>
        <v>0</v>
      </c>
      <c r="K378" s="200">
        <f>SUMIFS(NHAP!$H:$H,NHAP!$D:$D,'BANG THAM CHIEU'!E378,NHAP!$K:$K,'BANG THAM CHIEU'!$D$1)</f>
        <v>0</v>
      </c>
      <c r="L378" s="200">
        <f>SUMIFS('IC21'!$H:$H,'IC21'!$G:$G,'BANG THAM CHIEU'!E378,'IC21'!$R:$R,'BANG THAM CHIEU'!$D$1)</f>
        <v>0</v>
      </c>
      <c r="M378" s="168">
        <f t="shared" si="46"/>
        <v>0</v>
      </c>
      <c r="N378" s="167">
        <f>SUMIF('IC238-Cuoi ky'!$E:$E,'BANG THAM CHIEU'!E378,'IC238-Cuoi ky'!$H:$H)</f>
        <v>0</v>
      </c>
      <c r="O378" s="168">
        <f t="shared" si="47"/>
        <v>0</v>
      </c>
      <c r="P378" s="169">
        <v>0</v>
      </c>
      <c r="Q378" s="169">
        <v>0</v>
      </c>
      <c r="R378" s="550" t="str">
        <f t="shared" si="51"/>
        <v>OK</v>
      </c>
      <c r="S378" s="169">
        <v>0</v>
      </c>
      <c r="T378" s="222">
        <f t="shared" si="52"/>
        <v>0</v>
      </c>
      <c r="U378" s="41">
        <v>0</v>
      </c>
      <c r="V378" s="189">
        <f t="shared" si="48"/>
        <v>0</v>
      </c>
      <c r="X378" s="40" t="str">
        <f t="shared" si="53"/>
        <v>ok</v>
      </c>
      <c r="Y378" s="189">
        <f t="shared" si="49"/>
        <v>0</v>
      </c>
      <c r="Z378" s="40">
        <f>VLOOKUP(E378,'[2]BANG THAM CHIEU'!$E$4:$Q$1080,13,0)</f>
        <v>0</v>
      </c>
      <c r="AA378" s="40">
        <f>VLOOKUP(E378,'[2]BANG THAM CHIEU'!$E$4:$R$1082,14,0)</f>
        <v>0</v>
      </c>
      <c r="AB378" s="40">
        <f>VLOOKUP(E378,'[2]BANG THAM CHIEU'!$E$4:$S$1081,15,0)</f>
        <v>0</v>
      </c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</row>
    <row r="379" spans="1:165" s="41" customFormat="1" ht="15.75" customHeight="1" x14ac:dyDescent="0.25">
      <c r="A379" s="164">
        <f t="shared" si="50"/>
        <v>376</v>
      </c>
      <c r="B379" s="350" t="s">
        <v>1288</v>
      </c>
      <c r="C379" s="163" t="s">
        <v>2925</v>
      </c>
      <c r="D379" s="165" t="s">
        <v>1591</v>
      </c>
      <c r="E379" s="350" t="s">
        <v>1288</v>
      </c>
      <c r="F379" s="198">
        <v>200000</v>
      </c>
      <c r="G379" s="199" t="s">
        <v>970</v>
      </c>
      <c r="H379" s="199" t="s">
        <v>1256</v>
      </c>
      <c r="I379" s="197" t="s">
        <v>448</v>
      </c>
      <c r="J379" s="197">
        <f>IFERROR(VLOOKUP(E379,'IC238-Dau ky'!E:H,4,0),0)</f>
        <v>0</v>
      </c>
      <c r="K379" s="200">
        <f>SUMIFS(NHAP!$H:$H,NHAP!$D:$D,'BANG THAM CHIEU'!E379,NHAP!$K:$K,'BANG THAM CHIEU'!$D$1)</f>
        <v>0</v>
      </c>
      <c r="L379" s="200">
        <f>SUMIFS('IC21'!$H:$H,'IC21'!$G:$G,'BANG THAM CHIEU'!E379,'IC21'!$R:$R,'BANG THAM CHIEU'!$D$1)</f>
        <v>0</v>
      </c>
      <c r="M379" s="168">
        <f t="shared" si="46"/>
        <v>0</v>
      </c>
      <c r="N379" s="167">
        <f>SUMIF('IC238-Cuoi ky'!$E:$E,'BANG THAM CHIEU'!E379,'IC238-Cuoi ky'!$H:$H)</f>
        <v>0</v>
      </c>
      <c r="O379" s="168">
        <f t="shared" si="47"/>
        <v>0</v>
      </c>
      <c r="P379" s="169">
        <v>0</v>
      </c>
      <c r="Q379" s="169">
        <v>0</v>
      </c>
      <c r="R379" s="550" t="str">
        <f t="shared" si="51"/>
        <v>OK</v>
      </c>
      <c r="S379" s="169">
        <v>0</v>
      </c>
      <c r="T379" s="222">
        <f t="shared" si="52"/>
        <v>0</v>
      </c>
      <c r="U379" s="41">
        <v>0</v>
      </c>
      <c r="V379" s="189">
        <f t="shared" si="48"/>
        <v>0</v>
      </c>
      <c r="X379" s="40" t="str">
        <f t="shared" si="53"/>
        <v>ok</v>
      </c>
      <c r="Y379" s="189">
        <f t="shared" si="49"/>
        <v>0</v>
      </c>
      <c r="Z379" s="40">
        <f>VLOOKUP(E379,'[2]BANG THAM CHIEU'!$E$4:$Q$1080,13,0)</f>
        <v>0</v>
      </c>
      <c r="AA379" s="40">
        <f>VLOOKUP(E379,'[2]BANG THAM CHIEU'!$E$4:$R$1082,14,0)</f>
        <v>0</v>
      </c>
      <c r="AB379" s="40">
        <f>VLOOKUP(E379,'[2]BANG THAM CHIEU'!$E$4:$S$1081,15,0)</f>
        <v>0</v>
      </c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</row>
    <row r="380" spans="1:165" s="41" customFormat="1" ht="15.75" customHeight="1" x14ac:dyDescent="0.25">
      <c r="A380" s="164">
        <f t="shared" si="50"/>
        <v>377</v>
      </c>
      <c r="B380" s="350" t="s">
        <v>1289</v>
      </c>
      <c r="C380" s="163" t="s">
        <v>2926</v>
      </c>
      <c r="D380" s="165" t="s">
        <v>1591</v>
      </c>
      <c r="E380" s="350" t="s">
        <v>1289</v>
      </c>
      <c r="F380" s="198">
        <v>200000</v>
      </c>
      <c r="G380" s="199" t="s">
        <v>970</v>
      </c>
      <c r="H380" s="199" t="s">
        <v>1257</v>
      </c>
      <c r="I380" s="197" t="s">
        <v>448</v>
      </c>
      <c r="J380" s="197">
        <f>IFERROR(VLOOKUP(E380,'IC238-Dau ky'!E:H,4,0),0)</f>
        <v>0</v>
      </c>
      <c r="K380" s="200">
        <f>SUMIFS(NHAP!$H:$H,NHAP!$D:$D,'BANG THAM CHIEU'!E380,NHAP!$K:$K,'BANG THAM CHIEU'!$D$1)</f>
        <v>0</v>
      </c>
      <c r="L380" s="200">
        <f>SUMIFS('IC21'!$H:$H,'IC21'!$G:$G,'BANG THAM CHIEU'!E380,'IC21'!$R:$R,'BANG THAM CHIEU'!$D$1)</f>
        <v>0</v>
      </c>
      <c r="M380" s="168">
        <f t="shared" si="46"/>
        <v>0</v>
      </c>
      <c r="N380" s="167">
        <f>SUMIF('IC238-Cuoi ky'!$E:$E,'BANG THAM CHIEU'!E380,'IC238-Cuoi ky'!$H:$H)</f>
        <v>0</v>
      </c>
      <c r="O380" s="168">
        <f t="shared" si="47"/>
        <v>0</v>
      </c>
      <c r="P380" s="169">
        <v>0</v>
      </c>
      <c r="Q380" s="169">
        <v>0</v>
      </c>
      <c r="R380" s="550" t="str">
        <f t="shared" si="51"/>
        <v>OK</v>
      </c>
      <c r="S380" s="169">
        <v>0</v>
      </c>
      <c r="T380" s="222">
        <f t="shared" si="52"/>
        <v>0</v>
      </c>
      <c r="U380" s="41">
        <v>0</v>
      </c>
      <c r="V380" s="189">
        <f t="shared" si="48"/>
        <v>0</v>
      </c>
      <c r="X380" s="40" t="str">
        <f t="shared" si="53"/>
        <v>ok</v>
      </c>
      <c r="Y380" s="189">
        <f t="shared" si="49"/>
        <v>0</v>
      </c>
      <c r="Z380" s="40">
        <f>VLOOKUP(E380,'[2]BANG THAM CHIEU'!$E$4:$Q$1080,13,0)</f>
        <v>0</v>
      </c>
      <c r="AA380" s="40">
        <f>VLOOKUP(E380,'[2]BANG THAM CHIEU'!$E$4:$R$1082,14,0)</f>
        <v>0</v>
      </c>
      <c r="AB380" s="40">
        <f>VLOOKUP(E380,'[2]BANG THAM CHIEU'!$E$4:$S$1081,15,0)</f>
        <v>0</v>
      </c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</row>
    <row r="381" spans="1:165" s="41" customFormat="1" ht="15.75" customHeight="1" x14ac:dyDescent="0.25">
      <c r="A381" s="164">
        <f t="shared" si="50"/>
        <v>378</v>
      </c>
      <c r="B381" s="350" t="s">
        <v>1290</v>
      </c>
      <c r="C381" s="163" t="s">
        <v>2927</v>
      </c>
      <c r="D381" s="165" t="s">
        <v>1591</v>
      </c>
      <c r="E381" s="350" t="s">
        <v>1290</v>
      </c>
      <c r="F381" s="198">
        <v>200000</v>
      </c>
      <c r="G381" s="199" t="s">
        <v>970</v>
      </c>
      <c r="H381" s="199" t="s">
        <v>1258</v>
      </c>
      <c r="I381" s="197" t="s">
        <v>448</v>
      </c>
      <c r="J381" s="197">
        <f>IFERROR(VLOOKUP(E381,'IC238-Dau ky'!E:H,4,0),0)</f>
        <v>0</v>
      </c>
      <c r="K381" s="200">
        <f>SUMIFS(NHAP!$H:$H,NHAP!$D:$D,'BANG THAM CHIEU'!E381,NHAP!$K:$K,'BANG THAM CHIEU'!$D$1)</f>
        <v>0</v>
      </c>
      <c r="L381" s="200">
        <f>SUMIFS('IC21'!$H:$H,'IC21'!$G:$G,'BANG THAM CHIEU'!E381,'IC21'!$R:$R,'BANG THAM CHIEU'!$D$1)</f>
        <v>0</v>
      </c>
      <c r="M381" s="168">
        <f t="shared" si="46"/>
        <v>0</v>
      </c>
      <c r="N381" s="167">
        <f>SUMIF('IC238-Cuoi ky'!$E:$E,'BANG THAM CHIEU'!E381,'IC238-Cuoi ky'!$H:$H)</f>
        <v>0</v>
      </c>
      <c r="O381" s="168">
        <f t="shared" si="47"/>
        <v>0</v>
      </c>
      <c r="P381" s="169">
        <v>0</v>
      </c>
      <c r="Q381" s="169">
        <v>0</v>
      </c>
      <c r="R381" s="550" t="str">
        <f t="shared" si="51"/>
        <v>OK</v>
      </c>
      <c r="S381" s="169">
        <v>0</v>
      </c>
      <c r="T381" s="222">
        <f t="shared" si="52"/>
        <v>0</v>
      </c>
      <c r="U381" s="41">
        <v>0</v>
      </c>
      <c r="V381" s="189">
        <f t="shared" si="48"/>
        <v>0</v>
      </c>
      <c r="X381" s="40" t="str">
        <f t="shared" si="53"/>
        <v>ok</v>
      </c>
      <c r="Y381" s="189">
        <f t="shared" si="49"/>
        <v>0</v>
      </c>
      <c r="Z381" s="40">
        <f>VLOOKUP(E381,'[2]BANG THAM CHIEU'!$E$4:$Q$1080,13,0)</f>
        <v>0</v>
      </c>
      <c r="AA381" s="40">
        <f>VLOOKUP(E381,'[2]BANG THAM CHIEU'!$E$4:$R$1082,14,0)</f>
        <v>0</v>
      </c>
      <c r="AB381" s="40">
        <f>VLOOKUP(E381,'[2]BANG THAM CHIEU'!$E$4:$S$1081,15,0)</f>
        <v>0</v>
      </c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</row>
    <row r="382" spans="1:165" s="41" customFormat="1" ht="15.75" customHeight="1" x14ac:dyDescent="0.25">
      <c r="A382" s="164">
        <f t="shared" si="50"/>
        <v>379</v>
      </c>
      <c r="B382" s="350" t="s">
        <v>1291</v>
      </c>
      <c r="C382" s="163" t="s">
        <v>1226</v>
      </c>
      <c r="D382" s="165" t="s">
        <v>1591</v>
      </c>
      <c r="E382" s="350" t="s">
        <v>1291</v>
      </c>
      <c r="F382" s="198">
        <v>150000</v>
      </c>
      <c r="G382" s="199" t="s">
        <v>970</v>
      </c>
      <c r="H382" s="199" t="s">
        <v>1259</v>
      </c>
      <c r="I382" s="197" t="s">
        <v>448</v>
      </c>
      <c r="J382" s="197">
        <f>IFERROR(VLOOKUP(E382,'IC238-Dau ky'!E:H,4,0),0)</f>
        <v>0</v>
      </c>
      <c r="K382" s="200">
        <f>SUMIFS(NHAP!$H:$H,NHAP!$D:$D,'BANG THAM CHIEU'!E382,NHAP!$K:$K,'BANG THAM CHIEU'!$D$1)</f>
        <v>0</v>
      </c>
      <c r="L382" s="200">
        <f>SUMIFS('IC21'!$H:$H,'IC21'!$G:$G,'BANG THAM CHIEU'!E382,'IC21'!$R:$R,'BANG THAM CHIEU'!$D$1)</f>
        <v>0</v>
      </c>
      <c r="M382" s="168">
        <f t="shared" si="46"/>
        <v>0</v>
      </c>
      <c r="N382" s="167">
        <f>SUMIF('IC238-Cuoi ky'!$E:$E,'BANG THAM CHIEU'!E382,'IC238-Cuoi ky'!$H:$H)</f>
        <v>0</v>
      </c>
      <c r="O382" s="168">
        <f t="shared" si="47"/>
        <v>0</v>
      </c>
      <c r="P382" s="169">
        <v>0</v>
      </c>
      <c r="Q382" s="169">
        <v>0</v>
      </c>
      <c r="R382" s="550" t="str">
        <f t="shared" si="51"/>
        <v>OK</v>
      </c>
      <c r="S382" s="169">
        <v>0</v>
      </c>
      <c r="T382" s="222">
        <f t="shared" si="52"/>
        <v>0</v>
      </c>
      <c r="U382" s="41">
        <v>0</v>
      </c>
      <c r="V382" s="189">
        <f t="shared" si="48"/>
        <v>0</v>
      </c>
      <c r="X382" s="40" t="str">
        <f t="shared" si="53"/>
        <v>ok</v>
      </c>
      <c r="Y382" s="189">
        <f t="shared" si="49"/>
        <v>0</v>
      </c>
      <c r="Z382" s="40">
        <f>VLOOKUP(E382,'[2]BANG THAM CHIEU'!$E$4:$Q$1080,13,0)</f>
        <v>0</v>
      </c>
      <c r="AA382" s="40">
        <f>VLOOKUP(E382,'[2]BANG THAM CHIEU'!$E$4:$R$1082,14,0)</f>
        <v>0</v>
      </c>
      <c r="AB382" s="40">
        <f>VLOOKUP(E382,'[2]BANG THAM CHIEU'!$E$4:$S$1081,15,0)</f>
        <v>0</v>
      </c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</row>
    <row r="383" spans="1:165" ht="15.75" customHeight="1" x14ac:dyDescent="0.25">
      <c r="A383" s="128">
        <f t="shared" si="50"/>
        <v>380</v>
      </c>
      <c r="B383" s="345" t="s">
        <v>1292</v>
      </c>
      <c r="C383" s="31" t="s">
        <v>4589</v>
      </c>
      <c r="D383" s="42" t="s">
        <v>1547</v>
      </c>
      <c r="E383" s="345" t="s">
        <v>1292</v>
      </c>
      <c r="F383" s="136">
        <v>30000</v>
      </c>
      <c r="G383" s="137" t="s">
        <v>970</v>
      </c>
      <c r="H383" s="137" t="s">
        <v>1260</v>
      </c>
      <c r="I383" s="37" t="s">
        <v>448</v>
      </c>
      <c r="J383" s="37">
        <f>IFERROR(VLOOKUP(E383,'IC238-Dau ky'!E:H,4,0),0)</f>
        <v>0</v>
      </c>
      <c r="K383" s="132">
        <f>SUMIFS(NHAP!$H:$H,NHAP!$D:$D,'BANG THAM CHIEU'!E383,NHAP!$K:$K,'BANG THAM CHIEU'!$D$1)</f>
        <v>0</v>
      </c>
      <c r="L383" s="132">
        <f>SUMIFS('IC21'!$H:$H,'IC21'!$G:$G,'BANG THAM CHIEU'!E383,'IC21'!$R:$R,'BANG THAM CHIEU'!$D$1)</f>
        <v>0</v>
      </c>
      <c r="M383" s="133">
        <f t="shared" si="46"/>
        <v>0</v>
      </c>
      <c r="N383" s="134">
        <f>SUMIF('IC238-Cuoi ky'!$E:$E,'BANG THAM CHIEU'!E383,'IC238-Cuoi ky'!$H:$H)</f>
        <v>0</v>
      </c>
      <c r="O383" s="133">
        <f t="shared" si="47"/>
        <v>0</v>
      </c>
      <c r="P383" s="135">
        <v>5</v>
      </c>
      <c r="Q383" s="135">
        <v>10</v>
      </c>
      <c r="R383" s="550" t="str">
        <f t="shared" si="51"/>
        <v>ALERT</v>
      </c>
      <c r="S383" s="135" t="s">
        <v>9394</v>
      </c>
      <c r="T383" s="222">
        <f t="shared" si="52"/>
        <v>-5</v>
      </c>
      <c r="U383" s="40">
        <v>0</v>
      </c>
      <c r="V383" s="189">
        <f t="shared" si="48"/>
        <v>0</v>
      </c>
      <c r="X383" s="40" t="str">
        <f t="shared" si="53"/>
        <v>ok</v>
      </c>
      <c r="Y383" s="189">
        <f t="shared" si="49"/>
        <v>0</v>
      </c>
      <c r="Z383" s="40">
        <f>VLOOKUP(E383,'[2]BANG THAM CHIEU'!$E$4:$Q$1080,13,0)</f>
        <v>5</v>
      </c>
      <c r="AA383" s="40">
        <f>VLOOKUP(E383,'[2]BANG THAM CHIEU'!$E$4:$R$1082,14,0)</f>
        <v>10</v>
      </c>
      <c r="AB383" s="40" t="str">
        <f>VLOOKUP(E383,'[2]BANG THAM CHIEU'!$E$4:$S$1081,15,0)</f>
        <v>6 tháng</v>
      </c>
    </row>
    <row r="384" spans="1:165" ht="15.75" customHeight="1" x14ac:dyDescent="0.25">
      <c r="A384" s="128">
        <f t="shared" si="50"/>
        <v>381</v>
      </c>
      <c r="B384" s="345" t="s">
        <v>1293</v>
      </c>
      <c r="C384" s="31" t="s">
        <v>1228</v>
      </c>
      <c r="D384" s="42" t="s">
        <v>1547</v>
      </c>
      <c r="E384" s="345" t="s">
        <v>1293</v>
      </c>
      <c r="F384" s="136">
        <v>30000</v>
      </c>
      <c r="G384" s="137" t="s">
        <v>970</v>
      </c>
      <c r="H384" s="137" t="s">
        <v>1261</v>
      </c>
      <c r="I384" s="37" t="s">
        <v>448</v>
      </c>
      <c r="J384" s="37">
        <f>IFERROR(VLOOKUP(E384,'IC238-Dau ky'!E:H,4,0),0)</f>
        <v>5</v>
      </c>
      <c r="K384" s="132">
        <f>SUMIFS(NHAP!$H:$H,NHAP!$D:$D,'BANG THAM CHIEU'!E384,NHAP!$K:$K,'BANG THAM CHIEU'!$D$1)</f>
        <v>0</v>
      </c>
      <c r="L384" s="132">
        <f>SUMIFS('IC21'!$H:$H,'IC21'!$G:$G,'BANG THAM CHIEU'!E384,'IC21'!$R:$R,'BANG THAM CHIEU'!$D$1)</f>
        <v>0</v>
      </c>
      <c r="M384" s="133">
        <f t="shared" si="46"/>
        <v>5</v>
      </c>
      <c r="N384" s="134">
        <f>SUMIF('IC238-Cuoi ky'!$E:$E,'BANG THAM CHIEU'!E384,'IC238-Cuoi ky'!$H:$H)</f>
        <v>5</v>
      </c>
      <c r="O384" s="133">
        <f t="shared" si="47"/>
        <v>0</v>
      </c>
      <c r="P384" s="135">
        <v>0</v>
      </c>
      <c r="Q384" s="135">
        <v>0</v>
      </c>
      <c r="R384" s="550" t="str">
        <f t="shared" si="51"/>
        <v>OK</v>
      </c>
      <c r="S384" s="135">
        <v>0</v>
      </c>
      <c r="T384" s="222">
        <f t="shared" si="52"/>
        <v>5</v>
      </c>
      <c r="U384" s="40">
        <v>5</v>
      </c>
      <c r="V384" s="189">
        <f t="shared" si="48"/>
        <v>0</v>
      </c>
      <c r="X384" s="40" t="str">
        <f t="shared" si="53"/>
        <v>ko</v>
      </c>
      <c r="Y384" s="189">
        <f t="shared" si="49"/>
        <v>0</v>
      </c>
      <c r="Z384" s="40">
        <f>VLOOKUP(E384,'[2]BANG THAM CHIEU'!$E$4:$Q$1080,13,0)</f>
        <v>0</v>
      </c>
      <c r="AA384" s="40">
        <f>VLOOKUP(E384,'[2]BANG THAM CHIEU'!$E$4:$R$1082,14,0)</f>
        <v>0</v>
      </c>
      <c r="AB384" s="40">
        <f>VLOOKUP(E384,'[2]BANG THAM CHIEU'!$E$4:$S$1081,15,0)</f>
        <v>0</v>
      </c>
    </row>
    <row r="385" spans="1:165" ht="16.5" customHeight="1" x14ac:dyDescent="0.25">
      <c r="A385" s="128">
        <f t="shared" si="50"/>
        <v>382</v>
      </c>
      <c r="B385" s="345" t="s">
        <v>1294</v>
      </c>
      <c r="C385" s="31" t="s">
        <v>6097</v>
      </c>
      <c r="D385" s="42" t="s">
        <v>1547</v>
      </c>
      <c r="E385" s="345" t="s">
        <v>1294</v>
      </c>
      <c r="F385" s="136">
        <v>100000</v>
      </c>
      <c r="G385" s="137" t="s">
        <v>970</v>
      </c>
      <c r="H385" s="137" t="s">
        <v>1262</v>
      </c>
      <c r="I385" s="37" t="s">
        <v>448</v>
      </c>
      <c r="J385" s="37">
        <f>IFERROR(VLOOKUP(E385,'IC238-Dau ky'!E:H,4,0),0)</f>
        <v>5</v>
      </c>
      <c r="K385" s="132">
        <f>SUMIFS(NHAP!$H:$H,NHAP!$D:$D,'BANG THAM CHIEU'!E385,NHAP!$K:$K,'BANG THAM CHIEU'!$D$1)</f>
        <v>0</v>
      </c>
      <c r="L385" s="132">
        <f>SUMIFS('IC21'!$H:$H,'IC21'!$G:$G,'BANG THAM CHIEU'!E385,'IC21'!$R:$R,'BANG THAM CHIEU'!$D$1)</f>
        <v>2</v>
      </c>
      <c r="M385" s="133">
        <f t="shared" si="46"/>
        <v>3</v>
      </c>
      <c r="N385" s="134">
        <f>SUMIF('IC238-Cuoi ky'!$E:$E,'BANG THAM CHIEU'!E385,'IC238-Cuoi ky'!$H:$H)</f>
        <v>5</v>
      </c>
      <c r="O385" s="133">
        <f t="shared" si="47"/>
        <v>-2</v>
      </c>
      <c r="P385" s="135">
        <v>5</v>
      </c>
      <c r="Q385" s="135">
        <v>10</v>
      </c>
      <c r="R385" s="550" t="str">
        <f t="shared" si="51"/>
        <v>ALERT</v>
      </c>
      <c r="S385" s="135" t="s">
        <v>9394</v>
      </c>
      <c r="T385" s="222">
        <f t="shared" si="52"/>
        <v>-2</v>
      </c>
      <c r="U385" s="40">
        <v>2</v>
      </c>
      <c r="V385" s="189">
        <f t="shared" si="48"/>
        <v>-1</v>
      </c>
      <c r="X385" s="40" t="str">
        <f t="shared" si="53"/>
        <v>ok</v>
      </c>
      <c r="Y385" s="189">
        <f t="shared" si="49"/>
        <v>1</v>
      </c>
      <c r="Z385" s="40">
        <f>VLOOKUP(E385,'[2]BANG THAM CHIEU'!$E$4:$Q$1080,13,0)</f>
        <v>5</v>
      </c>
      <c r="AA385" s="40">
        <f>VLOOKUP(E385,'[2]BANG THAM CHIEU'!$E$4:$R$1082,14,0)</f>
        <v>10</v>
      </c>
      <c r="AB385" s="40" t="str">
        <f>VLOOKUP(E385,'[2]BANG THAM CHIEU'!$E$4:$S$1081,15,0)</f>
        <v>6 tháng</v>
      </c>
    </row>
    <row r="386" spans="1:165" ht="15.75" customHeight="1" x14ac:dyDescent="0.25">
      <c r="A386" s="128">
        <f t="shared" si="50"/>
        <v>383</v>
      </c>
      <c r="B386" s="345" t="s">
        <v>1295</v>
      </c>
      <c r="C386" s="31" t="s">
        <v>6096</v>
      </c>
      <c r="D386" s="42" t="s">
        <v>1547</v>
      </c>
      <c r="E386" s="345" t="s">
        <v>1295</v>
      </c>
      <c r="F386" s="136">
        <v>115000</v>
      </c>
      <c r="G386" s="137" t="s">
        <v>970</v>
      </c>
      <c r="H386" s="137" t="s">
        <v>1263</v>
      </c>
      <c r="I386" s="37" t="s">
        <v>448</v>
      </c>
      <c r="J386" s="37">
        <f>IFERROR(VLOOKUP(E386,'IC238-Dau ky'!E:H,4,0),0)</f>
        <v>7</v>
      </c>
      <c r="K386" s="132">
        <f>SUMIFS(NHAP!$H:$H,NHAP!$D:$D,'BANG THAM CHIEU'!E386,NHAP!$K:$K,'BANG THAM CHIEU'!$D$1)</f>
        <v>0</v>
      </c>
      <c r="L386" s="132">
        <f>SUMIFS('IC21'!$H:$H,'IC21'!$G:$G,'BANG THAM CHIEU'!E386,'IC21'!$R:$R,'BANG THAM CHIEU'!$D$1)</f>
        <v>0</v>
      </c>
      <c r="M386" s="133">
        <f t="shared" si="46"/>
        <v>7</v>
      </c>
      <c r="N386" s="134">
        <f>SUMIF('IC238-Cuoi ky'!$E:$E,'BANG THAM CHIEU'!E386,'IC238-Cuoi ky'!$H:$H)</f>
        <v>7</v>
      </c>
      <c r="O386" s="133">
        <f t="shared" si="47"/>
        <v>0</v>
      </c>
      <c r="P386" s="135">
        <v>5</v>
      </c>
      <c r="Q386" s="135">
        <v>10</v>
      </c>
      <c r="R386" s="550" t="str">
        <f t="shared" si="51"/>
        <v>OK</v>
      </c>
      <c r="S386" s="135" t="s">
        <v>9394</v>
      </c>
      <c r="T386" s="222">
        <f t="shared" si="52"/>
        <v>2</v>
      </c>
      <c r="U386" s="40">
        <v>2</v>
      </c>
      <c r="V386" s="189">
        <f t="shared" si="48"/>
        <v>-5</v>
      </c>
      <c r="X386" s="40" t="str">
        <f t="shared" si="53"/>
        <v>ok</v>
      </c>
      <c r="Y386" s="189">
        <f t="shared" si="49"/>
        <v>5</v>
      </c>
      <c r="Z386" s="40">
        <f>VLOOKUP(E386,'[2]BANG THAM CHIEU'!$E$4:$Q$1080,13,0)</f>
        <v>5</v>
      </c>
      <c r="AA386" s="40">
        <f>VLOOKUP(E386,'[2]BANG THAM CHIEU'!$E$4:$R$1082,14,0)</f>
        <v>10</v>
      </c>
      <c r="AB386" s="40" t="str">
        <f>VLOOKUP(E386,'[2]BANG THAM CHIEU'!$E$4:$S$1081,15,0)</f>
        <v>6 tháng</v>
      </c>
    </row>
    <row r="387" spans="1:165" ht="15.75" customHeight="1" x14ac:dyDescent="0.25">
      <c r="A387" s="128">
        <f t="shared" si="50"/>
        <v>384</v>
      </c>
      <c r="B387" s="345" t="s">
        <v>1296</v>
      </c>
      <c r="C387" s="31" t="s">
        <v>6094</v>
      </c>
      <c r="D387" s="42" t="s">
        <v>1547</v>
      </c>
      <c r="E387" s="345" t="s">
        <v>1296</v>
      </c>
      <c r="F387" s="136">
        <v>190000</v>
      </c>
      <c r="G387" s="137" t="s">
        <v>970</v>
      </c>
      <c r="H387" s="137" t="s">
        <v>1264</v>
      </c>
      <c r="I387" s="37" t="s">
        <v>448</v>
      </c>
      <c r="J387" s="37">
        <f>IFERROR(VLOOKUP(E387,'IC238-Dau ky'!E:H,4,0),0)</f>
        <v>5</v>
      </c>
      <c r="K387" s="132">
        <f>SUMIFS(NHAP!$H:$H,NHAP!$D:$D,'BANG THAM CHIEU'!E387,NHAP!$K:$K,'BANG THAM CHIEU'!$D$1)</f>
        <v>0</v>
      </c>
      <c r="L387" s="132">
        <f>SUMIFS('IC21'!$H:$H,'IC21'!$G:$G,'BANG THAM CHIEU'!E387,'IC21'!$R:$R,'BANG THAM CHIEU'!$D$1)</f>
        <v>0</v>
      </c>
      <c r="M387" s="133">
        <f t="shared" si="46"/>
        <v>5</v>
      </c>
      <c r="N387" s="134">
        <f>SUMIF('IC238-Cuoi ky'!$E:$E,'BANG THAM CHIEU'!E387,'IC238-Cuoi ky'!$H:$H)</f>
        <v>5</v>
      </c>
      <c r="O387" s="133">
        <f t="shared" si="47"/>
        <v>0</v>
      </c>
      <c r="P387" s="135">
        <v>2</v>
      </c>
      <c r="Q387" s="135">
        <v>4</v>
      </c>
      <c r="R387" s="550" t="str">
        <f t="shared" si="51"/>
        <v>OK</v>
      </c>
      <c r="S387" s="135" t="s">
        <v>9394</v>
      </c>
      <c r="T387" s="222">
        <f t="shared" si="52"/>
        <v>3</v>
      </c>
      <c r="U387" s="40">
        <v>0</v>
      </c>
      <c r="V387" s="189">
        <f t="shared" si="48"/>
        <v>-5</v>
      </c>
      <c r="X387" s="40" t="str">
        <f t="shared" si="53"/>
        <v>ok</v>
      </c>
      <c r="Y387" s="189">
        <f t="shared" si="49"/>
        <v>5</v>
      </c>
      <c r="Z387" s="40">
        <f>VLOOKUP(E387,'[2]BANG THAM CHIEU'!$E$4:$Q$1080,13,0)</f>
        <v>2</v>
      </c>
      <c r="AA387" s="40">
        <f>VLOOKUP(E387,'[2]BANG THAM CHIEU'!$E$4:$R$1082,14,0)</f>
        <v>4</v>
      </c>
      <c r="AB387" s="40" t="str">
        <f>VLOOKUP(E387,'[2]BANG THAM CHIEU'!$E$4:$S$1081,15,0)</f>
        <v>6 tháng</v>
      </c>
    </row>
    <row r="388" spans="1:165" ht="15.75" customHeight="1" x14ac:dyDescent="0.25">
      <c r="A388" s="128">
        <f t="shared" si="50"/>
        <v>385</v>
      </c>
      <c r="B388" s="345" t="s">
        <v>1297</v>
      </c>
      <c r="C388" s="31" t="s">
        <v>1232</v>
      </c>
      <c r="D388" s="42" t="s">
        <v>1547</v>
      </c>
      <c r="E388" s="345" t="s">
        <v>1297</v>
      </c>
      <c r="F388" s="136">
        <v>50000</v>
      </c>
      <c r="G388" s="137" t="s">
        <v>970</v>
      </c>
      <c r="H388" s="137" t="s">
        <v>1265</v>
      </c>
      <c r="I388" s="37" t="s">
        <v>448</v>
      </c>
      <c r="J388" s="37">
        <f>IFERROR(VLOOKUP(E388,'IC238-Dau ky'!E:H,4,0),0)</f>
        <v>2</v>
      </c>
      <c r="K388" s="132">
        <f>SUMIFS(NHAP!$H:$H,NHAP!$D:$D,'BANG THAM CHIEU'!E388,NHAP!$K:$K,'BANG THAM CHIEU'!$D$1)</f>
        <v>0</v>
      </c>
      <c r="L388" s="132">
        <f>SUMIFS('IC21'!$H:$H,'IC21'!$G:$G,'BANG THAM CHIEU'!E388,'IC21'!$R:$R,'BANG THAM CHIEU'!$D$1)</f>
        <v>0</v>
      </c>
      <c r="M388" s="133">
        <f t="shared" ref="M388:M450" si="54">J388+K388-L388</f>
        <v>2</v>
      </c>
      <c r="N388" s="134">
        <f>SUMIF('IC238-Cuoi ky'!$E:$E,'BANG THAM CHIEU'!E388,'IC238-Cuoi ky'!$H:$H)</f>
        <v>2</v>
      </c>
      <c r="O388" s="133">
        <f t="shared" ref="O388:O450" si="55">M388-N388</f>
        <v>0</v>
      </c>
      <c r="P388" s="135">
        <v>0</v>
      </c>
      <c r="Q388" s="135">
        <v>0</v>
      </c>
      <c r="R388" s="550" t="str">
        <f t="shared" si="51"/>
        <v>OK</v>
      </c>
      <c r="S388" s="135">
        <v>0</v>
      </c>
      <c r="T388" s="222">
        <f t="shared" si="52"/>
        <v>2</v>
      </c>
      <c r="U388" s="40">
        <v>2</v>
      </c>
      <c r="V388" s="189">
        <f t="shared" ref="V388:V451" si="56">U388-M388</f>
        <v>0</v>
      </c>
      <c r="X388" s="40" t="str">
        <f t="shared" si="53"/>
        <v>ok</v>
      </c>
      <c r="Y388" s="189">
        <f t="shared" ref="Y388:Y451" si="57">M388-U388</f>
        <v>0</v>
      </c>
      <c r="Z388" s="40">
        <f>VLOOKUP(E388,'[2]BANG THAM CHIEU'!$E$4:$Q$1080,13,0)</f>
        <v>0</v>
      </c>
      <c r="AA388" s="40">
        <f>VLOOKUP(E388,'[2]BANG THAM CHIEU'!$E$4:$R$1082,14,0)</f>
        <v>0</v>
      </c>
      <c r="AB388" s="40">
        <f>VLOOKUP(E388,'[2]BANG THAM CHIEU'!$E$4:$S$1081,15,0)</f>
        <v>0</v>
      </c>
    </row>
    <row r="389" spans="1:165" s="41" customFormat="1" ht="15.75" customHeight="1" x14ac:dyDescent="0.25">
      <c r="A389" s="164">
        <f t="shared" ref="A389:A452" si="58">IF(C389="","",A388+1)</f>
        <v>386</v>
      </c>
      <c r="B389" s="350" t="s">
        <v>1298</v>
      </c>
      <c r="C389" s="163" t="s">
        <v>1233</v>
      </c>
      <c r="D389" s="165" t="s">
        <v>1591</v>
      </c>
      <c r="E389" s="350" t="s">
        <v>1298</v>
      </c>
      <c r="F389" s="198">
        <v>50000</v>
      </c>
      <c r="G389" s="199" t="s">
        <v>970</v>
      </c>
      <c r="H389" s="199" t="s">
        <v>1266</v>
      </c>
      <c r="I389" s="197" t="s">
        <v>448</v>
      </c>
      <c r="J389" s="197">
        <f>IFERROR(VLOOKUP(E389,'IC238-Dau ky'!E:H,4,0),0)</f>
        <v>0</v>
      </c>
      <c r="K389" s="200">
        <f>SUMIFS(NHAP!$H:$H,NHAP!$D:$D,'BANG THAM CHIEU'!E389,NHAP!$K:$K,'BANG THAM CHIEU'!$D$1)</f>
        <v>0</v>
      </c>
      <c r="L389" s="200">
        <f>SUMIFS('IC21'!$H:$H,'IC21'!$G:$G,'BANG THAM CHIEU'!E389,'IC21'!$R:$R,'BANG THAM CHIEU'!$D$1)</f>
        <v>0</v>
      </c>
      <c r="M389" s="168">
        <f t="shared" si="54"/>
        <v>0</v>
      </c>
      <c r="N389" s="167">
        <f>SUMIF('IC238-Cuoi ky'!$E:$E,'BANG THAM CHIEU'!E389,'IC238-Cuoi ky'!$H:$H)</f>
        <v>0</v>
      </c>
      <c r="O389" s="168">
        <f t="shared" si="55"/>
        <v>0</v>
      </c>
      <c r="P389" s="169">
        <v>0</v>
      </c>
      <c r="Q389" s="169">
        <v>0</v>
      </c>
      <c r="R389" s="550" t="str">
        <f t="shared" ref="R389:R452" si="59">IF(M389&lt;P389,"ALERT","OK")</f>
        <v>OK</v>
      </c>
      <c r="S389" s="169">
        <v>0</v>
      </c>
      <c r="T389" s="222">
        <f t="shared" ref="T389:T452" si="60">M389-P389</f>
        <v>0</v>
      </c>
      <c r="U389" s="41">
        <v>0</v>
      </c>
      <c r="V389" s="189">
        <f t="shared" si="56"/>
        <v>0</v>
      </c>
      <c r="X389" s="40" t="str">
        <f t="shared" ref="X389:X452" si="61">IF(L390=O390,"ok","ko")</f>
        <v>ok</v>
      </c>
      <c r="Y389" s="189">
        <f t="shared" si="57"/>
        <v>0</v>
      </c>
      <c r="Z389" s="40">
        <f>VLOOKUP(E389,'[2]BANG THAM CHIEU'!$E$4:$Q$1080,13,0)</f>
        <v>0</v>
      </c>
      <c r="AA389" s="40">
        <f>VLOOKUP(E389,'[2]BANG THAM CHIEU'!$E$4:$R$1082,14,0)</f>
        <v>0</v>
      </c>
      <c r="AB389" s="40">
        <f>VLOOKUP(E389,'[2]BANG THAM CHIEU'!$E$4:$S$1081,15,0)</f>
        <v>0</v>
      </c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</row>
    <row r="390" spans="1:165" ht="15.75" customHeight="1" x14ac:dyDescent="0.25">
      <c r="A390" s="128">
        <f t="shared" si="58"/>
        <v>387</v>
      </c>
      <c r="B390" s="345" t="s">
        <v>1299</v>
      </c>
      <c r="C390" s="31" t="s">
        <v>2375</v>
      </c>
      <c r="D390" s="42" t="s">
        <v>1547</v>
      </c>
      <c r="E390" s="345" t="s">
        <v>1299</v>
      </c>
      <c r="F390" s="136">
        <v>50000</v>
      </c>
      <c r="G390" s="137" t="s">
        <v>970</v>
      </c>
      <c r="H390" s="137" t="s">
        <v>1267</v>
      </c>
      <c r="I390" s="37" t="s">
        <v>448</v>
      </c>
      <c r="J390" s="37">
        <f>IFERROR(VLOOKUP(E390,'IC238-Dau ky'!E:H,4,0),0)</f>
        <v>7</v>
      </c>
      <c r="K390" s="132">
        <f>SUMIFS(NHAP!$H:$H,NHAP!$D:$D,'BANG THAM CHIEU'!E390,NHAP!$K:$K,'BANG THAM CHIEU'!$D$1)</f>
        <v>0</v>
      </c>
      <c r="L390" s="132">
        <f>SUMIFS('IC21'!$H:$H,'IC21'!$G:$G,'BANG THAM CHIEU'!E390,'IC21'!$R:$R,'BANG THAM CHIEU'!$D$1)</f>
        <v>0</v>
      </c>
      <c r="M390" s="133">
        <f t="shared" si="54"/>
        <v>7</v>
      </c>
      <c r="N390" s="134">
        <f>SUMIF('IC238-Cuoi ky'!$E:$E,'BANG THAM CHIEU'!E390,'IC238-Cuoi ky'!$H:$H)</f>
        <v>7</v>
      </c>
      <c r="O390" s="133">
        <f t="shared" si="55"/>
        <v>0</v>
      </c>
      <c r="P390" s="135">
        <v>0</v>
      </c>
      <c r="Q390" s="135">
        <v>0</v>
      </c>
      <c r="R390" s="550" t="str">
        <f t="shared" si="59"/>
        <v>OK</v>
      </c>
      <c r="S390" s="135">
        <v>0</v>
      </c>
      <c r="T390" s="222">
        <f t="shared" si="60"/>
        <v>7</v>
      </c>
      <c r="U390" s="40">
        <v>7</v>
      </c>
      <c r="V390" s="189">
        <f t="shared" si="56"/>
        <v>0</v>
      </c>
      <c r="X390" s="40" t="str">
        <f t="shared" si="61"/>
        <v>ok</v>
      </c>
      <c r="Y390" s="189">
        <f t="shared" si="57"/>
        <v>0</v>
      </c>
      <c r="Z390" s="40">
        <f>VLOOKUP(E390,'[2]BANG THAM CHIEU'!$E$4:$Q$1080,13,0)</f>
        <v>0</v>
      </c>
      <c r="AA390" s="40">
        <f>VLOOKUP(E390,'[2]BANG THAM CHIEU'!$E$4:$R$1082,14,0)</f>
        <v>0</v>
      </c>
      <c r="AB390" s="40">
        <f>VLOOKUP(E390,'[2]BANG THAM CHIEU'!$E$4:$S$1081,15,0)</f>
        <v>0</v>
      </c>
    </row>
    <row r="391" spans="1:165" ht="15.75" customHeight="1" x14ac:dyDescent="0.25">
      <c r="A391" s="128">
        <f t="shared" si="58"/>
        <v>388</v>
      </c>
      <c r="B391" s="345" t="s">
        <v>1300</v>
      </c>
      <c r="C391" s="31" t="s">
        <v>1235</v>
      </c>
      <c r="D391" s="42" t="s">
        <v>1547</v>
      </c>
      <c r="E391" s="345" t="s">
        <v>1300</v>
      </c>
      <c r="F391" s="136">
        <v>50000</v>
      </c>
      <c r="G391" s="137" t="s">
        <v>970</v>
      </c>
      <c r="H391" s="137" t="s">
        <v>1268</v>
      </c>
      <c r="I391" s="37" t="s">
        <v>448</v>
      </c>
      <c r="J391" s="37">
        <f>IFERROR(VLOOKUP(E391,'IC238-Dau ky'!E:H,4,0),0)</f>
        <v>5</v>
      </c>
      <c r="K391" s="132">
        <f>SUMIFS(NHAP!$H:$H,NHAP!$D:$D,'BANG THAM CHIEU'!E391,NHAP!$K:$K,'BANG THAM CHIEU'!$D$1)</f>
        <v>0</v>
      </c>
      <c r="L391" s="132">
        <f>SUMIFS('IC21'!$H:$H,'IC21'!$G:$G,'BANG THAM CHIEU'!E391,'IC21'!$R:$R,'BANG THAM CHIEU'!$D$1)</f>
        <v>0</v>
      </c>
      <c r="M391" s="133">
        <f t="shared" si="54"/>
        <v>5</v>
      </c>
      <c r="N391" s="134">
        <f>SUMIF('IC238-Cuoi ky'!$E:$E,'BANG THAM CHIEU'!E391,'IC238-Cuoi ky'!$H:$H)</f>
        <v>5</v>
      </c>
      <c r="O391" s="133">
        <f t="shared" si="55"/>
        <v>0</v>
      </c>
      <c r="P391" s="135">
        <v>0</v>
      </c>
      <c r="Q391" s="135">
        <v>0</v>
      </c>
      <c r="R391" s="550" t="str">
        <f t="shared" si="59"/>
        <v>OK</v>
      </c>
      <c r="S391" s="135">
        <v>0</v>
      </c>
      <c r="T391" s="222">
        <f t="shared" si="60"/>
        <v>5</v>
      </c>
      <c r="U391" s="40">
        <v>5</v>
      </c>
      <c r="V391" s="189">
        <f t="shared" si="56"/>
        <v>0</v>
      </c>
      <c r="X391" s="40" t="str">
        <f t="shared" si="61"/>
        <v>ok</v>
      </c>
      <c r="Y391" s="189">
        <f t="shared" si="57"/>
        <v>0</v>
      </c>
      <c r="Z391" s="40">
        <f>VLOOKUP(E391,'[2]BANG THAM CHIEU'!$E$4:$Q$1080,13,0)</f>
        <v>0</v>
      </c>
      <c r="AA391" s="40">
        <f>VLOOKUP(E391,'[2]BANG THAM CHIEU'!$E$4:$R$1082,14,0)</f>
        <v>0</v>
      </c>
      <c r="AB391" s="40">
        <f>VLOOKUP(E391,'[2]BANG THAM CHIEU'!$E$4:$S$1081,15,0)</f>
        <v>0</v>
      </c>
    </row>
    <row r="392" spans="1:165" ht="15.75" customHeight="1" x14ac:dyDescent="0.25">
      <c r="A392" s="128">
        <f t="shared" si="58"/>
        <v>389</v>
      </c>
      <c r="B392" s="345" t="s">
        <v>1301</v>
      </c>
      <c r="C392" s="31" t="s">
        <v>4586</v>
      </c>
      <c r="D392" s="42" t="s">
        <v>1547</v>
      </c>
      <c r="E392" s="345" t="s">
        <v>1301</v>
      </c>
      <c r="F392" s="136">
        <v>20000</v>
      </c>
      <c r="G392" s="137" t="s">
        <v>970</v>
      </c>
      <c r="H392" s="137" t="s">
        <v>1269</v>
      </c>
      <c r="I392" s="37" t="s">
        <v>448</v>
      </c>
      <c r="J392" s="37">
        <f>IFERROR(VLOOKUP(E392,'IC238-Dau ky'!E:H,4,0),0)</f>
        <v>0</v>
      </c>
      <c r="K392" s="132">
        <f>SUMIFS(NHAP!$H:$H,NHAP!$D:$D,'BANG THAM CHIEU'!E392,NHAP!$K:$K,'BANG THAM CHIEU'!$D$1)</f>
        <v>0</v>
      </c>
      <c r="L392" s="132">
        <f>SUMIFS('IC21'!$H:$H,'IC21'!$G:$G,'BANG THAM CHIEU'!E392,'IC21'!$R:$R,'BANG THAM CHIEU'!$D$1)</f>
        <v>0</v>
      </c>
      <c r="M392" s="133">
        <f t="shared" si="54"/>
        <v>0</v>
      </c>
      <c r="N392" s="134">
        <f>SUMIF('IC238-Cuoi ky'!$E:$E,'BANG THAM CHIEU'!E392,'IC238-Cuoi ky'!$H:$H)</f>
        <v>0</v>
      </c>
      <c r="O392" s="133">
        <f t="shared" si="55"/>
        <v>0</v>
      </c>
      <c r="P392" s="135">
        <v>5</v>
      </c>
      <c r="Q392" s="135">
        <v>10</v>
      </c>
      <c r="R392" s="550" t="str">
        <f t="shared" si="59"/>
        <v>ALERT</v>
      </c>
      <c r="S392" s="135" t="s">
        <v>9394</v>
      </c>
      <c r="T392" s="222">
        <f t="shared" si="60"/>
        <v>-5</v>
      </c>
      <c r="U392" s="40">
        <v>4</v>
      </c>
      <c r="V392" s="189">
        <f t="shared" si="56"/>
        <v>4</v>
      </c>
      <c r="X392" s="40" t="str">
        <f t="shared" si="61"/>
        <v>ok</v>
      </c>
      <c r="Y392" s="189">
        <f t="shared" si="57"/>
        <v>-4</v>
      </c>
      <c r="Z392" s="40">
        <f>VLOOKUP(E392,'[2]BANG THAM CHIEU'!$E$4:$Q$1080,13,0)</f>
        <v>5</v>
      </c>
      <c r="AA392" s="40">
        <f>VLOOKUP(E392,'[2]BANG THAM CHIEU'!$E$4:$R$1082,14,0)</f>
        <v>10</v>
      </c>
      <c r="AB392" s="40" t="str">
        <f>VLOOKUP(E392,'[2]BANG THAM CHIEU'!$E$4:$S$1081,15,0)</f>
        <v>6 tháng</v>
      </c>
    </row>
    <row r="393" spans="1:165" ht="15.75" customHeight="1" x14ac:dyDescent="0.25">
      <c r="A393" s="128">
        <f t="shared" si="58"/>
        <v>390</v>
      </c>
      <c r="B393" s="345" t="s">
        <v>1302</v>
      </c>
      <c r="C393" s="31" t="s">
        <v>4587</v>
      </c>
      <c r="D393" s="42" t="s">
        <v>1547</v>
      </c>
      <c r="E393" s="345" t="s">
        <v>1302</v>
      </c>
      <c r="F393" s="136">
        <v>22000</v>
      </c>
      <c r="G393" s="137" t="s">
        <v>970</v>
      </c>
      <c r="H393" s="137" t="s">
        <v>1270</v>
      </c>
      <c r="I393" s="37" t="s">
        <v>448</v>
      </c>
      <c r="J393" s="37">
        <f>IFERROR(VLOOKUP(E393,'IC238-Dau ky'!E:H,4,0),0)</f>
        <v>8</v>
      </c>
      <c r="K393" s="132">
        <f>SUMIFS(NHAP!$H:$H,NHAP!$D:$D,'BANG THAM CHIEU'!E393,NHAP!$K:$K,'BANG THAM CHIEU'!$D$1)</f>
        <v>0</v>
      </c>
      <c r="L393" s="132">
        <f>SUMIFS('IC21'!$H:$H,'IC21'!$G:$G,'BANG THAM CHIEU'!E393,'IC21'!$R:$R,'BANG THAM CHIEU'!$D$1)</f>
        <v>0</v>
      </c>
      <c r="M393" s="133">
        <f t="shared" si="54"/>
        <v>8</v>
      </c>
      <c r="N393" s="134">
        <f>SUMIF('IC238-Cuoi ky'!$E:$E,'BANG THAM CHIEU'!E393,'IC238-Cuoi ky'!$H:$H)</f>
        <v>8</v>
      </c>
      <c r="O393" s="133">
        <f t="shared" si="55"/>
        <v>0</v>
      </c>
      <c r="P393" s="135">
        <v>5</v>
      </c>
      <c r="Q393" s="135">
        <v>10</v>
      </c>
      <c r="R393" s="550" t="str">
        <f t="shared" si="59"/>
        <v>OK</v>
      </c>
      <c r="S393" s="135" t="s">
        <v>9394</v>
      </c>
      <c r="T393" s="222">
        <f t="shared" si="60"/>
        <v>3</v>
      </c>
      <c r="U393" s="40">
        <v>10</v>
      </c>
      <c r="V393" s="189">
        <f t="shared" si="56"/>
        <v>2</v>
      </c>
      <c r="X393" s="40" t="str">
        <f t="shared" si="61"/>
        <v>ko</v>
      </c>
      <c r="Y393" s="189">
        <f t="shared" si="57"/>
        <v>-2</v>
      </c>
      <c r="Z393" s="40">
        <f>VLOOKUP(E393,'[2]BANG THAM CHIEU'!$E$4:$Q$1080,13,0)</f>
        <v>5</v>
      </c>
      <c r="AA393" s="40">
        <f>VLOOKUP(E393,'[2]BANG THAM CHIEU'!$E$4:$R$1082,14,0)</f>
        <v>10</v>
      </c>
      <c r="AB393" s="40" t="str">
        <f>VLOOKUP(E393,'[2]BANG THAM CHIEU'!$E$4:$S$1081,15,0)</f>
        <v>6 tháng</v>
      </c>
    </row>
    <row r="394" spans="1:165" ht="15.75" customHeight="1" x14ac:dyDescent="0.25">
      <c r="A394" s="128">
        <f t="shared" si="58"/>
        <v>391</v>
      </c>
      <c r="B394" s="345" t="s">
        <v>1303</v>
      </c>
      <c r="C394" s="31" t="s">
        <v>4588</v>
      </c>
      <c r="D394" s="42" t="s">
        <v>1547</v>
      </c>
      <c r="E394" s="345" t="s">
        <v>1303</v>
      </c>
      <c r="F394" s="136">
        <v>32000</v>
      </c>
      <c r="G394" s="137" t="s">
        <v>970</v>
      </c>
      <c r="H394" s="137" t="s">
        <v>1271</v>
      </c>
      <c r="I394" s="37" t="s">
        <v>448</v>
      </c>
      <c r="J394" s="37">
        <f>IFERROR(VLOOKUP(E394,'IC238-Dau ky'!E:H,4,0),0)</f>
        <v>4</v>
      </c>
      <c r="K394" s="132">
        <f>SUMIFS(NHAP!$H:$H,NHAP!$D:$D,'BANG THAM CHIEU'!E394,NHAP!$K:$K,'BANG THAM CHIEU'!$D$1)</f>
        <v>0</v>
      </c>
      <c r="L394" s="132">
        <f>SUMIFS('IC21'!$H:$H,'IC21'!$G:$G,'BANG THAM CHIEU'!E394,'IC21'!$R:$R,'BANG THAM CHIEU'!$D$1)</f>
        <v>1</v>
      </c>
      <c r="M394" s="133">
        <f t="shared" si="54"/>
        <v>3</v>
      </c>
      <c r="N394" s="134">
        <f>SUMIF('IC238-Cuoi ky'!$E:$E,'BANG THAM CHIEU'!E394,'IC238-Cuoi ky'!$H:$H)</f>
        <v>4</v>
      </c>
      <c r="O394" s="133">
        <f t="shared" si="55"/>
        <v>-1</v>
      </c>
      <c r="P394" s="135">
        <v>5</v>
      </c>
      <c r="Q394" s="135">
        <v>10</v>
      </c>
      <c r="R394" s="550" t="str">
        <f t="shared" si="59"/>
        <v>ALERT</v>
      </c>
      <c r="S394" s="135" t="s">
        <v>9394</v>
      </c>
      <c r="T394" s="222">
        <f t="shared" si="60"/>
        <v>-2</v>
      </c>
      <c r="U394" s="40">
        <v>6</v>
      </c>
      <c r="V394" s="189">
        <f t="shared" si="56"/>
        <v>3</v>
      </c>
      <c r="X394" s="40" t="str">
        <f t="shared" si="61"/>
        <v>ko</v>
      </c>
      <c r="Y394" s="189">
        <f t="shared" si="57"/>
        <v>-3</v>
      </c>
      <c r="Z394" s="40">
        <f>VLOOKUP(E394,'[2]BANG THAM CHIEU'!$E$4:$Q$1080,13,0)</f>
        <v>5</v>
      </c>
      <c r="AA394" s="40">
        <f>VLOOKUP(E394,'[2]BANG THAM CHIEU'!$E$4:$R$1082,14,0)</f>
        <v>10</v>
      </c>
      <c r="AB394" s="40" t="str">
        <f>VLOOKUP(E394,'[2]BANG THAM CHIEU'!$E$4:$S$1081,15,0)</f>
        <v>6 tháng</v>
      </c>
    </row>
    <row r="395" spans="1:165" ht="17.25" customHeight="1" x14ac:dyDescent="0.25">
      <c r="A395" s="128">
        <f t="shared" si="58"/>
        <v>392</v>
      </c>
      <c r="B395" s="345" t="s">
        <v>1304</v>
      </c>
      <c r="C395" s="31" t="s">
        <v>6095</v>
      </c>
      <c r="D395" s="42" t="s">
        <v>1547</v>
      </c>
      <c r="E395" s="345" t="s">
        <v>1304</v>
      </c>
      <c r="F395" s="136">
        <v>80000</v>
      </c>
      <c r="G395" s="137" t="s">
        <v>970</v>
      </c>
      <c r="H395" s="137" t="s">
        <v>1272</v>
      </c>
      <c r="I395" s="37" t="s">
        <v>448</v>
      </c>
      <c r="J395" s="37">
        <f>IFERROR(VLOOKUP(E395,'IC238-Dau ky'!E:H,4,0),0)</f>
        <v>6</v>
      </c>
      <c r="K395" s="132">
        <f>SUMIFS(NHAP!$H:$H,NHAP!$D:$D,'BANG THAM CHIEU'!E395,NHAP!$K:$K,'BANG THAM CHIEU'!$D$1)</f>
        <v>0</v>
      </c>
      <c r="L395" s="132">
        <f>SUMIFS('IC21'!$H:$H,'IC21'!$G:$G,'BANG THAM CHIEU'!E395,'IC21'!$R:$R,'BANG THAM CHIEU'!$D$1)</f>
        <v>1</v>
      </c>
      <c r="M395" s="133">
        <f t="shared" si="54"/>
        <v>5</v>
      </c>
      <c r="N395" s="134">
        <f>SUMIF('IC238-Cuoi ky'!$E:$E,'BANG THAM CHIEU'!E395,'IC238-Cuoi ky'!$H:$H)</f>
        <v>6</v>
      </c>
      <c r="O395" s="133">
        <f t="shared" si="55"/>
        <v>-1</v>
      </c>
      <c r="P395" s="135">
        <v>5</v>
      </c>
      <c r="Q395" s="135">
        <v>10</v>
      </c>
      <c r="R395" s="550" t="str">
        <f t="shared" si="59"/>
        <v>OK</v>
      </c>
      <c r="S395" s="135" t="s">
        <v>9394</v>
      </c>
      <c r="T395" s="222">
        <f t="shared" si="60"/>
        <v>0</v>
      </c>
      <c r="U395" s="40">
        <v>0</v>
      </c>
      <c r="V395" s="189">
        <f t="shared" si="56"/>
        <v>-5</v>
      </c>
      <c r="X395" s="40" t="str">
        <f t="shared" si="61"/>
        <v>ok</v>
      </c>
      <c r="Y395" s="189">
        <f t="shared" si="57"/>
        <v>5</v>
      </c>
      <c r="Z395" s="40">
        <f>VLOOKUP(E395,'[2]BANG THAM CHIEU'!$E$4:$Q$1080,13,0)</f>
        <v>5</v>
      </c>
      <c r="AA395" s="40">
        <f>VLOOKUP(E395,'[2]BANG THAM CHIEU'!$E$4:$R$1082,14,0)</f>
        <v>10</v>
      </c>
      <c r="AB395" s="40" t="str">
        <f>VLOOKUP(E395,'[2]BANG THAM CHIEU'!$E$4:$S$1081,15,0)</f>
        <v>6 tháng</v>
      </c>
    </row>
    <row r="396" spans="1:165" ht="15.75" customHeight="1" x14ac:dyDescent="0.25">
      <c r="A396" s="128">
        <f t="shared" si="58"/>
        <v>393</v>
      </c>
      <c r="B396" s="345" t="s">
        <v>1305</v>
      </c>
      <c r="C396" s="31" t="s">
        <v>6101</v>
      </c>
      <c r="D396" s="42" t="s">
        <v>1547</v>
      </c>
      <c r="E396" s="345" t="s">
        <v>1305</v>
      </c>
      <c r="F396" s="136">
        <v>90000</v>
      </c>
      <c r="G396" s="137" t="s">
        <v>970</v>
      </c>
      <c r="H396" s="137" t="s">
        <v>1273</v>
      </c>
      <c r="I396" s="37" t="s">
        <v>448</v>
      </c>
      <c r="J396" s="37">
        <f>IFERROR(VLOOKUP(E396,'IC238-Dau ky'!E:H,4,0),0)</f>
        <v>0</v>
      </c>
      <c r="K396" s="132">
        <f>SUMIFS(NHAP!$H:$H,NHAP!$D:$D,'BANG THAM CHIEU'!E396,NHAP!$K:$K,'BANG THAM CHIEU'!$D$1)</f>
        <v>0</v>
      </c>
      <c r="L396" s="132">
        <f>SUMIFS('IC21'!$H:$H,'IC21'!$G:$G,'BANG THAM CHIEU'!E396,'IC21'!$R:$R,'BANG THAM CHIEU'!$D$1)</f>
        <v>0</v>
      </c>
      <c r="M396" s="133">
        <f t="shared" si="54"/>
        <v>0</v>
      </c>
      <c r="N396" s="134">
        <f>SUMIF('IC238-Cuoi ky'!$E:$E,'BANG THAM CHIEU'!E396,'IC238-Cuoi ky'!$H:$H)</f>
        <v>0</v>
      </c>
      <c r="O396" s="133">
        <f t="shared" si="55"/>
        <v>0</v>
      </c>
      <c r="P396" s="135">
        <v>5</v>
      </c>
      <c r="Q396" s="135">
        <v>10</v>
      </c>
      <c r="R396" s="550" t="str">
        <f t="shared" si="59"/>
        <v>ALERT</v>
      </c>
      <c r="S396" s="135" t="s">
        <v>9394</v>
      </c>
      <c r="T396" s="222">
        <f t="shared" si="60"/>
        <v>-5</v>
      </c>
      <c r="U396" s="40">
        <v>0</v>
      </c>
      <c r="V396" s="189">
        <f t="shared" si="56"/>
        <v>0</v>
      </c>
      <c r="X396" s="40" t="str">
        <f t="shared" si="61"/>
        <v>ok</v>
      </c>
      <c r="Y396" s="189">
        <f t="shared" si="57"/>
        <v>0</v>
      </c>
      <c r="Z396" s="40">
        <f>VLOOKUP(E396,'[2]BANG THAM CHIEU'!$E$4:$Q$1080,13,0)</f>
        <v>5</v>
      </c>
      <c r="AA396" s="40">
        <f>VLOOKUP(E396,'[2]BANG THAM CHIEU'!$E$4:$R$1082,14,0)</f>
        <v>10</v>
      </c>
      <c r="AB396" s="40" t="str">
        <f>VLOOKUP(E396,'[2]BANG THAM CHIEU'!$E$4:$S$1081,15,0)</f>
        <v>6 tháng</v>
      </c>
    </row>
    <row r="397" spans="1:165" ht="15.75" customHeight="1" x14ac:dyDescent="0.25">
      <c r="A397" s="128">
        <f t="shared" si="58"/>
        <v>394</v>
      </c>
      <c r="B397" s="345" t="s">
        <v>1306</v>
      </c>
      <c r="C397" s="31" t="s">
        <v>6102</v>
      </c>
      <c r="D397" s="42" t="s">
        <v>1547</v>
      </c>
      <c r="E397" s="345" t="s">
        <v>1306</v>
      </c>
      <c r="F397" s="136">
        <v>100000</v>
      </c>
      <c r="G397" s="137" t="s">
        <v>970</v>
      </c>
      <c r="H397" s="137" t="s">
        <v>1274</v>
      </c>
      <c r="I397" s="37" t="s">
        <v>448</v>
      </c>
      <c r="J397" s="37">
        <f>IFERROR(VLOOKUP(E397,'IC238-Dau ky'!E:H,4,0),0)</f>
        <v>0</v>
      </c>
      <c r="K397" s="132">
        <f>SUMIFS(NHAP!$H:$H,NHAP!$D:$D,'BANG THAM CHIEU'!E397,NHAP!$K:$K,'BANG THAM CHIEU'!$D$1)</f>
        <v>0</v>
      </c>
      <c r="L397" s="132">
        <f>SUMIFS('IC21'!$H:$H,'IC21'!$G:$G,'BANG THAM CHIEU'!E397,'IC21'!$R:$R,'BANG THAM CHIEU'!$D$1)</f>
        <v>0</v>
      </c>
      <c r="M397" s="133">
        <f t="shared" si="54"/>
        <v>0</v>
      </c>
      <c r="N397" s="134">
        <f>SUMIF('IC238-Cuoi ky'!$E:$E,'BANG THAM CHIEU'!E397,'IC238-Cuoi ky'!$H:$H)</f>
        <v>0</v>
      </c>
      <c r="O397" s="133">
        <f t="shared" si="55"/>
        <v>0</v>
      </c>
      <c r="P397" s="135">
        <v>5</v>
      </c>
      <c r="Q397" s="135">
        <v>10</v>
      </c>
      <c r="R397" s="550" t="str">
        <f t="shared" si="59"/>
        <v>ALERT</v>
      </c>
      <c r="S397" s="135" t="s">
        <v>9394</v>
      </c>
      <c r="T397" s="222">
        <f t="shared" si="60"/>
        <v>-5</v>
      </c>
      <c r="U397" s="40">
        <v>1</v>
      </c>
      <c r="V397" s="189">
        <f t="shared" si="56"/>
        <v>1</v>
      </c>
      <c r="X397" s="40" t="str">
        <f t="shared" si="61"/>
        <v>ok</v>
      </c>
      <c r="Y397" s="189">
        <f t="shared" si="57"/>
        <v>-1</v>
      </c>
      <c r="Z397" s="40">
        <f>VLOOKUP(E397,'[2]BANG THAM CHIEU'!$E$4:$Q$1080,13,0)</f>
        <v>5</v>
      </c>
      <c r="AA397" s="40">
        <f>VLOOKUP(E397,'[2]BANG THAM CHIEU'!$E$4:$R$1082,14,0)</f>
        <v>10</v>
      </c>
      <c r="AB397" s="40" t="str">
        <f>VLOOKUP(E397,'[2]BANG THAM CHIEU'!$E$4:$S$1081,15,0)</f>
        <v>6 tháng</v>
      </c>
    </row>
    <row r="398" spans="1:165" ht="15.75" customHeight="1" x14ac:dyDescent="0.25">
      <c r="A398" s="128">
        <f t="shared" si="58"/>
        <v>395</v>
      </c>
      <c r="B398" s="345" t="s">
        <v>1307</v>
      </c>
      <c r="C398" s="31" t="s">
        <v>4542</v>
      </c>
      <c r="D398" s="42" t="s">
        <v>1547</v>
      </c>
      <c r="E398" s="345" t="s">
        <v>1307</v>
      </c>
      <c r="F398" s="136">
        <v>10000</v>
      </c>
      <c r="G398" s="137" t="s">
        <v>970</v>
      </c>
      <c r="H398" s="137" t="s">
        <v>1275</v>
      </c>
      <c r="I398" s="37" t="s">
        <v>448</v>
      </c>
      <c r="J398" s="37">
        <f>IFERROR(VLOOKUP(E398,'IC238-Dau ky'!E:H,4,0),0)</f>
        <v>0</v>
      </c>
      <c r="K398" s="132">
        <f>SUMIFS(NHAP!$H:$H,NHAP!$D:$D,'BANG THAM CHIEU'!E398,NHAP!$K:$K,'BANG THAM CHIEU'!$D$1)</f>
        <v>0</v>
      </c>
      <c r="L398" s="132">
        <f>SUMIFS('IC21'!$H:$H,'IC21'!$G:$G,'BANG THAM CHIEU'!E398,'IC21'!$R:$R,'BANG THAM CHIEU'!$D$1)</f>
        <v>0</v>
      </c>
      <c r="M398" s="133">
        <f t="shared" si="54"/>
        <v>0</v>
      </c>
      <c r="N398" s="134">
        <f>SUMIF('IC238-Cuoi ky'!$E:$E,'BANG THAM CHIEU'!E398,'IC238-Cuoi ky'!$H:$H)</f>
        <v>0</v>
      </c>
      <c r="O398" s="133">
        <f t="shared" si="55"/>
        <v>0</v>
      </c>
      <c r="P398" s="135">
        <v>10</v>
      </c>
      <c r="Q398" s="135">
        <v>20</v>
      </c>
      <c r="R398" s="550" t="str">
        <f t="shared" si="59"/>
        <v>ALERT</v>
      </c>
      <c r="S398" s="135" t="s">
        <v>9394</v>
      </c>
      <c r="T398" s="222">
        <f t="shared" si="60"/>
        <v>-10</v>
      </c>
      <c r="U398" s="40">
        <v>39</v>
      </c>
      <c r="V398" s="189">
        <f t="shared" si="56"/>
        <v>39</v>
      </c>
      <c r="X398" s="40" t="str">
        <f t="shared" si="61"/>
        <v>ko</v>
      </c>
      <c r="Y398" s="189">
        <f t="shared" si="57"/>
        <v>-39</v>
      </c>
      <c r="Z398" s="40">
        <f>VLOOKUP(E398,'[2]BANG THAM CHIEU'!$E$4:$Q$1080,13,0)</f>
        <v>10</v>
      </c>
      <c r="AA398" s="40">
        <f>VLOOKUP(E398,'[2]BANG THAM CHIEU'!$E$4:$R$1082,14,0)</f>
        <v>20</v>
      </c>
      <c r="AB398" s="40" t="str">
        <f>VLOOKUP(E398,'[2]BANG THAM CHIEU'!$E$4:$S$1081,15,0)</f>
        <v>6 tháng</v>
      </c>
    </row>
    <row r="399" spans="1:165" ht="15.75" customHeight="1" x14ac:dyDescent="0.25">
      <c r="A399" s="128">
        <f t="shared" si="58"/>
        <v>396</v>
      </c>
      <c r="B399" s="345" t="s">
        <v>1308</v>
      </c>
      <c r="C399" s="31" t="s">
        <v>6604</v>
      </c>
      <c r="D399" s="42" t="s">
        <v>1547</v>
      </c>
      <c r="E399" s="345" t="s">
        <v>1308</v>
      </c>
      <c r="F399" s="136">
        <v>13000</v>
      </c>
      <c r="G399" s="137" t="s">
        <v>970</v>
      </c>
      <c r="H399" s="137" t="s">
        <v>1276</v>
      </c>
      <c r="I399" s="37" t="s">
        <v>448</v>
      </c>
      <c r="J399" s="37">
        <f>IFERROR(VLOOKUP(E399,'IC238-Dau ky'!E:H,4,0),0)</f>
        <v>58</v>
      </c>
      <c r="K399" s="132">
        <f>SUMIFS(NHAP!$H:$H,NHAP!$D:$D,'BANG THAM CHIEU'!E399,NHAP!$K:$K,'BANG THAM CHIEU'!$D$1)</f>
        <v>0</v>
      </c>
      <c r="L399" s="132">
        <f>SUMIFS('IC21'!$H:$H,'IC21'!$G:$G,'BANG THAM CHIEU'!E399,'IC21'!$R:$R,'BANG THAM CHIEU'!$D$1)</f>
        <v>15</v>
      </c>
      <c r="M399" s="133">
        <f t="shared" si="54"/>
        <v>43</v>
      </c>
      <c r="N399" s="134">
        <f>SUMIF('IC238-Cuoi ky'!$E:$E,'BANG THAM CHIEU'!E399,'IC238-Cuoi ky'!$H:$H)</f>
        <v>58</v>
      </c>
      <c r="O399" s="133">
        <f t="shared" si="55"/>
        <v>-15</v>
      </c>
      <c r="P399" s="135">
        <v>10</v>
      </c>
      <c r="Q399" s="135">
        <v>40</v>
      </c>
      <c r="R399" s="550" t="str">
        <f t="shared" si="59"/>
        <v>OK</v>
      </c>
      <c r="S399" s="135" t="s">
        <v>9394</v>
      </c>
      <c r="T399" s="222">
        <f t="shared" si="60"/>
        <v>33</v>
      </c>
      <c r="U399" s="40">
        <v>24</v>
      </c>
      <c r="V399" s="189">
        <f t="shared" si="56"/>
        <v>-19</v>
      </c>
      <c r="X399" s="40" t="str">
        <f t="shared" si="61"/>
        <v>ok</v>
      </c>
      <c r="Y399" s="189">
        <f t="shared" si="57"/>
        <v>19</v>
      </c>
      <c r="Z399" s="40">
        <f>VLOOKUP(E399,'[2]BANG THAM CHIEU'!$E$4:$Q$1080,13,0)</f>
        <v>10</v>
      </c>
      <c r="AA399" s="40">
        <f>VLOOKUP(E399,'[2]BANG THAM CHIEU'!$E$4:$R$1082,14,0)</f>
        <v>20</v>
      </c>
      <c r="AB399" s="40" t="str">
        <f>VLOOKUP(E399,'[2]BANG THAM CHIEU'!$E$4:$S$1081,15,0)</f>
        <v>6 tháng</v>
      </c>
    </row>
    <row r="400" spans="1:165" ht="15.75" customHeight="1" x14ac:dyDescent="0.25">
      <c r="A400" s="128">
        <f t="shared" si="58"/>
        <v>397</v>
      </c>
      <c r="B400" s="347" t="s">
        <v>1310</v>
      </c>
      <c r="C400" s="31" t="s">
        <v>1612</v>
      </c>
      <c r="D400" s="37" t="s">
        <v>1595</v>
      </c>
      <c r="E400" s="347" t="s">
        <v>1310</v>
      </c>
      <c r="F400" s="136">
        <v>2200000</v>
      </c>
      <c r="G400" s="140" t="s">
        <v>303</v>
      </c>
      <c r="H400" s="37" t="s">
        <v>1311</v>
      </c>
      <c r="I400" s="37" t="s">
        <v>448</v>
      </c>
      <c r="J400" s="37">
        <f>IFERROR(VLOOKUP(E400,'IC238-Dau ky'!E:H,4,0),0)</f>
        <v>0</v>
      </c>
      <c r="K400" s="132">
        <f>SUMIFS(NHAP!$H:$H,NHAP!$D:$D,'BANG THAM CHIEU'!E400,NHAP!$K:$K,'BANG THAM CHIEU'!$D$1)</f>
        <v>0</v>
      </c>
      <c r="L400" s="132">
        <f>SUMIFS('IC21'!$H:$H,'IC21'!$G:$G,'BANG THAM CHIEU'!E400,'IC21'!$R:$R,'BANG THAM CHIEU'!$D$1)</f>
        <v>0</v>
      </c>
      <c r="M400" s="133">
        <f t="shared" si="54"/>
        <v>0</v>
      </c>
      <c r="N400" s="134">
        <f>SUMIF('IC238-Cuoi ky'!$E:$E,'BANG THAM CHIEU'!E400,'IC238-Cuoi ky'!$H:$H)</f>
        <v>0</v>
      </c>
      <c r="O400" s="133">
        <f t="shared" si="55"/>
        <v>0</v>
      </c>
      <c r="P400" s="135">
        <v>1</v>
      </c>
      <c r="Q400" s="135">
        <v>2</v>
      </c>
      <c r="R400" s="550" t="str">
        <f t="shared" si="59"/>
        <v>ALERT</v>
      </c>
      <c r="S400" s="135" t="s">
        <v>9397</v>
      </c>
      <c r="T400" s="222">
        <f t="shared" si="60"/>
        <v>-1</v>
      </c>
      <c r="U400" s="40">
        <v>0</v>
      </c>
      <c r="V400" s="189">
        <f t="shared" si="56"/>
        <v>0</v>
      </c>
      <c r="X400" s="40" t="str">
        <f t="shared" si="61"/>
        <v>ko</v>
      </c>
      <c r="Y400" s="189">
        <f t="shared" si="57"/>
        <v>0</v>
      </c>
      <c r="Z400" s="40">
        <f>VLOOKUP(E400,'[2]BANG THAM CHIEU'!$E$4:$Q$1080,13,0)</f>
        <v>1</v>
      </c>
      <c r="AA400" s="40">
        <f>VLOOKUP(E400,'[2]BANG THAM CHIEU'!$E$4:$R$1082,14,0)</f>
        <v>2</v>
      </c>
      <c r="AB400" s="40" t="str">
        <f>VLOOKUP(E400,'[2]BANG THAM CHIEU'!$E$4:$S$1081,15,0)</f>
        <v>đăt dự phòng</v>
      </c>
    </row>
    <row r="401" spans="1:165" ht="15.75" customHeight="1" x14ac:dyDescent="0.25">
      <c r="A401" s="128">
        <f t="shared" si="58"/>
        <v>398</v>
      </c>
      <c r="B401" s="345" t="s">
        <v>1314</v>
      </c>
      <c r="C401" s="11" t="s">
        <v>7903</v>
      </c>
      <c r="D401" s="37" t="s">
        <v>1563</v>
      </c>
      <c r="E401" s="345" t="s">
        <v>1314</v>
      </c>
      <c r="F401" s="139">
        <v>400000</v>
      </c>
      <c r="G401" s="141" t="s">
        <v>303</v>
      </c>
      <c r="H401" s="37" t="s">
        <v>1315</v>
      </c>
      <c r="I401" s="142" t="s">
        <v>2970</v>
      </c>
      <c r="J401" s="37">
        <f>IFERROR(VLOOKUP(E401,'IC238-Dau ky'!E:H,4,0),0)</f>
        <v>5</v>
      </c>
      <c r="K401" s="134">
        <f>SUMIFS(NHAP!$H:$H,NHAP!$D:$D,'BANG THAM CHIEU'!E401,NHAP!$K:$K,'BANG THAM CHIEU'!$D$1)</f>
        <v>0</v>
      </c>
      <c r="L401" s="134">
        <f>SUMIFS('IC21'!$H:$H,'IC21'!$G:$G,'BANG THAM CHIEU'!E401,'IC21'!$R:$R,'BANG THAM CHIEU'!$D$1)</f>
        <v>2</v>
      </c>
      <c r="M401" s="133">
        <f t="shared" si="54"/>
        <v>3</v>
      </c>
      <c r="N401" s="134">
        <f>SUMIF('IC238-Cuoi ky'!$E:$E,'BANG THAM CHIEU'!E401,'IC238-Cuoi ky'!$H:$H)</f>
        <v>5</v>
      </c>
      <c r="O401" s="133">
        <f t="shared" si="55"/>
        <v>-2</v>
      </c>
      <c r="P401" s="135">
        <v>3</v>
      </c>
      <c r="Q401" s="135">
        <v>6</v>
      </c>
      <c r="R401" s="550" t="str">
        <f t="shared" si="59"/>
        <v>OK</v>
      </c>
      <c r="S401" s="135" t="s">
        <v>9398</v>
      </c>
      <c r="T401" s="222">
        <f t="shared" si="60"/>
        <v>0</v>
      </c>
      <c r="U401" s="40">
        <v>0</v>
      </c>
      <c r="V401" s="189">
        <f t="shared" si="56"/>
        <v>-3</v>
      </c>
      <c r="X401" s="40" t="str">
        <f t="shared" si="61"/>
        <v>ko</v>
      </c>
      <c r="Y401" s="189">
        <f t="shared" si="57"/>
        <v>3</v>
      </c>
      <c r="Z401" s="40">
        <f>VLOOKUP(E401,'[2]BANG THAM CHIEU'!$E$4:$Q$1080,13,0)</f>
        <v>3</v>
      </c>
      <c r="AA401" s="40">
        <f>VLOOKUP(E401,'[2]BANG THAM CHIEU'!$E$4:$R$1082,14,0)</f>
        <v>6</v>
      </c>
      <c r="AB401" s="40" t="str">
        <f>VLOOKUP(E401,'[2]BANG THAM CHIEU'!$E$4:$S$1081,15,0)</f>
        <v>3 tháng</v>
      </c>
      <c r="AC401" s="328"/>
    </row>
    <row r="402" spans="1:165" ht="15.75" customHeight="1" x14ac:dyDescent="0.25">
      <c r="A402" s="128">
        <f t="shared" si="58"/>
        <v>399</v>
      </c>
      <c r="B402" s="345" t="s">
        <v>1317</v>
      </c>
      <c r="C402" s="11" t="s">
        <v>4540</v>
      </c>
      <c r="D402" s="37" t="s">
        <v>97</v>
      </c>
      <c r="E402" s="345" t="s">
        <v>1317</v>
      </c>
      <c r="F402" s="136">
        <v>30000</v>
      </c>
      <c r="G402" s="141" t="s">
        <v>303</v>
      </c>
      <c r="H402" s="37" t="s">
        <v>1319</v>
      </c>
      <c r="I402" s="142" t="s">
        <v>1199</v>
      </c>
      <c r="J402" s="37">
        <f>IFERROR(VLOOKUP(E402,'IC238-Dau ky'!E:H,4,0),0)</f>
        <v>25</v>
      </c>
      <c r="K402" s="134">
        <f>SUMIFS(NHAP!$H:$H,NHAP!$D:$D,'BANG THAM CHIEU'!E402,NHAP!$K:$K,'BANG THAM CHIEU'!$D$1)</f>
        <v>0</v>
      </c>
      <c r="L402" s="134">
        <f>SUMIFS('IC21'!$H:$H,'IC21'!$G:$G,'BANG THAM CHIEU'!E402,'IC21'!$R:$R,'BANG THAM CHIEU'!$D$1)</f>
        <v>10</v>
      </c>
      <c r="M402" s="133">
        <f t="shared" si="54"/>
        <v>15</v>
      </c>
      <c r="N402" s="134">
        <f>SUMIF('IC238-Cuoi ky'!$E:$E,'BANG THAM CHIEU'!E402,'IC238-Cuoi ky'!$H:$H)</f>
        <v>25</v>
      </c>
      <c r="O402" s="133">
        <f t="shared" si="55"/>
        <v>-10</v>
      </c>
      <c r="P402" s="135">
        <v>10</v>
      </c>
      <c r="Q402" s="135">
        <v>20</v>
      </c>
      <c r="R402" s="550" t="str">
        <f t="shared" si="59"/>
        <v>OK</v>
      </c>
      <c r="S402" s="135" t="s">
        <v>9396</v>
      </c>
      <c r="T402" s="222">
        <f t="shared" si="60"/>
        <v>5</v>
      </c>
      <c r="U402" s="40">
        <v>16</v>
      </c>
      <c r="V402" s="189">
        <f t="shared" si="56"/>
        <v>1</v>
      </c>
      <c r="X402" s="40" t="str">
        <f t="shared" si="61"/>
        <v>ko</v>
      </c>
      <c r="Y402" s="189">
        <f t="shared" si="57"/>
        <v>-1</v>
      </c>
      <c r="Z402" s="40">
        <f>VLOOKUP(E402,'[2]BANG THAM CHIEU'!$E$4:$Q$1080,13,0)</f>
        <v>10</v>
      </c>
      <c r="AA402" s="40">
        <f>VLOOKUP(E402,'[2]BANG THAM CHIEU'!$E$4:$R$1082,14,0)</f>
        <v>20</v>
      </c>
      <c r="AB402" s="40" t="str">
        <f>VLOOKUP(E402,'[2]BANG THAM CHIEU'!$E$4:$S$1081,15,0)</f>
        <v>2 tháng</v>
      </c>
    </row>
    <row r="403" spans="1:165" ht="15.75" customHeight="1" x14ac:dyDescent="0.25">
      <c r="A403" s="128">
        <f t="shared" si="58"/>
        <v>400</v>
      </c>
      <c r="B403" s="345" t="s">
        <v>1321</v>
      </c>
      <c r="C403" s="11" t="s">
        <v>9651</v>
      </c>
      <c r="D403" s="42" t="s">
        <v>1528</v>
      </c>
      <c r="E403" s="345" t="s">
        <v>1321</v>
      </c>
      <c r="F403" s="136">
        <v>15000</v>
      </c>
      <c r="G403" s="141" t="s">
        <v>10</v>
      </c>
      <c r="H403" s="37" t="s">
        <v>1322</v>
      </c>
      <c r="I403" s="142" t="s">
        <v>1206</v>
      </c>
      <c r="J403" s="37">
        <f>IFERROR(VLOOKUP(E403,'IC238-Dau ky'!E:H,4,0),0)</f>
        <v>22</v>
      </c>
      <c r="K403" s="134">
        <f>SUMIFS(NHAP!$H:$H,NHAP!$D:$D,'BANG THAM CHIEU'!E403,NHAP!$K:$K,'BANG THAM CHIEU'!$D$1)</f>
        <v>0</v>
      </c>
      <c r="L403" s="134">
        <f>SUMIFS('IC21'!$H:$H,'IC21'!$G:$G,'BANG THAM CHIEU'!E403,'IC21'!$R:$R,'BANG THAM CHIEU'!$D$1)</f>
        <v>2</v>
      </c>
      <c r="M403" s="133">
        <f t="shared" si="54"/>
        <v>20</v>
      </c>
      <c r="N403" s="134">
        <f>SUMIF('IC238-Cuoi ky'!$E:$E,'BANG THAM CHIEU'!E403,'IC238-Cuoi ky'!$H:$H)</f>
        <v>22</v>
      </c>
      <c r="O403" s="133">
        <f t="shared" si="55"/>
        <v>-2</v>
      </c>
      <c r="P403" s="135">
        <v>10</v>
      </c>
      <c r="Q403" s="135">
        <v>20</v>
      </c>
      <c r="R403" s="550" t="str">
        <f t="shared" si="59"/>
        <v>OK</v>
      </c>
      <c r="S403" s="135" t="s">
        <v>9398</v>
      </c>
      <c r="T403" s="222">
        <f t="shared" si="60"/>
        <v>10</v>
      </c>
      <c r="U403" s="40">
        <v>9</v>
      </c>
      <c r="V403" s="189">
        <f t="shared" si="56"/>
        <v>-11</v>
      </c>
      <c r="X403" s="40" t="str">
        <f t="shared" si="61"/>
        <v>ok</v>
      </c>
      <c r="Y403" s="189">
        <f t="shared" si="57"/>
        <v>11</v>
      </c>
      <c r="Z403" s="40">
        <f>VLOOKUP(E403,'[2]BANG THAM CHIEU'!$E$4:$Q$1080,13,0)</f>
        <v>10</v>
      </c>
      <c r="AA403" s="40">
        <f>VLOOKUP(E403,'[2]BANG THAM CHIEU'!$E$4:$R$1082,14,0)</f>
        <v>20</v>
      </c>
      <c r="AB403" s="40" t="str">
        <f>VLOOKUP(E403,'[2]BANG THAM CHIEU'!$E$4:$S$1081,15,0)</f>
        <v>3 tháng</v>
      </c>
    </row>
    <row r="404" spans="1:165" ht="15.75" customHeight="1" x14ac:dyDescent="0.25">
      <c r="A404" s="128">
        <f t="shared" si="58"/>
        <v>401</v>
      </c>
      <c r="B404" s="345" t="s">
        <v>1324</v>
      </c>
      <c r="C404" s="11" t="s">
        <v>6941</v>
      </c>
      <c r="D404" s="42" t="s">
        <v>78</v>
      </c>
      <c r="E404" s="345" t="s">
        <v>1324</v>
      </c>
      <c r="F404" s="136">
        <v>26000</v>
      </c>
      <c r="G404" s="141" t="s">
        <v>303</v>
      </c>
      <c r="H404" s="37" t="s">
        <v>1325</v>
      </c>
      <c r="I404" s="142" t="s">
        <v>1210</v>
      </c>
      <c r="J404" s="37">
        <f>IFERROR(VLOOKUP(E404,'IC238-Dau ky'!E:H,4,0),0)</f>
        <v>0</v>
      </c>
      <c r="K404" s="134">
        <f>SUMIFS(NHAP!$H:$H,NHAP!$D:$D,'BANG THAM CHIEU'!E404,NHAP!$K:$K,'BANG THAM CHIEU'!$D$1)</f>
        <v>0</v>
      </c>
      <c r="L404" s="134">
        <f>SUMIFS('IC21'!$H:$H,'IC21'!$G:$G,'BANG THAM CHIEU'!E404,'IC21'!$R:$R,'BANG THAM CHIEU'!$D$1)</f>
        <v>0</v>
      </c>
      <c r="M404" s="133">
        <f t="shared" si="54"/>
        <v>0</v>
      </c>
      <c r="N404" s="134">
        <f>SUMIF('IC238-Cuoi ky'!$E:$E,'BANG THAM CHIEU'!E404,'IC238-Cuoi ky'!$H:$H)</f>
        <v>0</v>
      </c>
      <c r="O404" s="133">
        <f t="shared" si="55"/>
        <v>0</v>
      </c>
      <c r="P404" s="135">
        <v>0</v>
      </c>
      <c r="Q404" s="135">
        <v>0</v>
      </c>
      <c r="R404" s="550" t="str">
        <f t="shared" si="59"/>
        <v>OK</v>
      </c>
      <c r="S404" s="135">
        <v>0</v>
      </c>
      <c r="T404" s="222">
        <f t="shared" si="60"/>
        <v>0</v>
      </c>
      <c r="U404" s="40">
        <v>0</v>
      </c>
      <c r="V404" s="189">
        <f t="shared" si="56"/>
        <v>0</v>
      </c>
      <c r="X404" s="40" t="str">
        <f t="shared" si="61"/>
        <v>ok</v>
      </c>
      <c r="Y404" s="189">
        <f t="shared" si="57"/>
        <v>0</v>
      </c>
      <c r="Z404" s="40">
        <f>VLOOKUP(E404,'[2]BANG THAM CHIEU'!$E$4:$Q$1080,13,0)</f>
        <v>0</v>
      </c>
      <c r="AA404" s="40">
        <f>VLOOKUP(E404,'[2]BANG THAM CHIEU'!$E$4:$R$1082,14,0)</f>
        <v>0</v>
      </c>
      <c r="AB404" s="40">
        <f>VLOOKUP(E404,'[2]BANG THAM CHIEU'!$E$4:$S$1081,15,0)</f>
        <v>0</v>
      </c>
    </row>
    <row r="405" spans="1:165" ht="15.75" customHeight="1" x14ac:dyDescent="0.25">
      <c r="A405" s="128">
        <f t="shared" si="58"/>
        <v>402</v>
      </c>
      <c r="B405" s="347" t="s">
        <v>1327</v>
      </c>
      <c r="C405" s="31" t="s">
        <v>7244</v>
      </c>
      <c r="D405" s="42" t="s">
        <v>1518</v>
      </c>
      <c r="E405" s="347" t="s">
        <v>1327</v>
      </c>
      <c r="F405" s="136">
        <v>5798</v>
      </c>
      <c r="G405" s="141" t="s">
        <v>969</v>
      </c>
      <c r="H405" s="37" t="s">
        <v>1329</v>
      </c>
      <c r="I405" s="37" t="s">
        <v>448</v>
      </c>
      <c r="J405" s="37">
        <f>IFERROR(VLOOKUP(E405,'IC238-Dau ky'!E:H,4,0),0)</f>
        <v>34</v>
      </c>
      <c r="K405" s="132">
        <f>SUMIFS(NHAP!$H:$H,NHAP!$D:$D,'BANG THAM CHIEU'!E405,NHAP!$K:$K,'BANG THAM CHIEU'!$D$1)</f>
        <v>0</v>
      </c>
      <c r="L405" s="132">
        <f>SUMIFS('IC21'!$H:$H,'IC21'!$G:$G,'BANG THAM CHIEU'!E405,'IC21'!$R:$R,'BANG THAM CHIEU'!$D$1)</f>
        <v>0</v>
      </c>
      <c r="M405" s="133">
        <f t="shared" si="54"/>
        <v>34</v>
      </c>
      <c r="N405" s="134">
        <f>SUMIF('IC238-Cuoi ky'!$E:$E,'BANG THAM CHIEU'!E405,'IC238-Cuoi ky'!$H:$H)</f>
        <v>34</v>
      </c>
      <c r="O405" s="133">
        <f t="shared" si="55"/>
        <v>0</v>
      </c>
      <c r="P405" s="135">
        <v>20</v>
      </c>
      <c r="Q405" s="135">
        <v>40</v>
      </c>
      <c r="R405" s="550" t="str">
        <f t="shared" si="59"/>
        <v>OK</v>
      </c>
      <c r="S405" s="135" t="s">
        <v>9398</v>
      </c>
      <c r="T405" s="222">
        <f t="shared" si="60"/>
        <v>14</v>
      </c>
      <c r="U405" s="40">
        <v>0</v>
      </c>
      <c r="V405" s="189">
        <f t="shared" si="56"/>
        <v>-34</v>
      </c>
      <c r="X405" s="40" t="str">
        <f t="shared" si="61"/>
        <v>ok</v>
      </c>
      <c r="Y405" s="189">
        <f t="shared" si="57"/>
        <v>34</v>
      </c>
      <c r="Z405" s="40">
        <f>VLOOKUP(E405,'[2]BANG THAM CHIEU'!$E$4:$Q$1080,13,0)</f>
        <v>20</v>
      </c>
      <c r="AA405" s="40">
        <f>VLOOKUP(E405,'[2]BANG THAM CHIEU'!$E$4:$R$1082,14,0)</f>
        <v>40</v>
      </c>
      <c r="AB405" s="40" t="str">
        <f>VLOOKUP(E405,'[2]BANG THAM CHIEU'!$E$4:$S$1081,15,0)</f>
        <v>3 tháng</v>
      </c>
      <c r="AC405" s="40" t="s">
        <v>9889</v>
      </c>
    </row>
    <row r="406" spans="1:165" ht="15.75" customHeight="1" x14ac:dyDescent="0.25">
      <c r="A406" s="128">
        <f t="shared" si="58"/>
        <v>403</v>
      </c>
      <c r="B406" s="347" t="s">
        <v>1331</v>
      </c>
      <c r="C406" s="11" t="s">
        <v>7483</v>
      </c>
      <c r="D406" s="37" t="s">
        <v>1535</v>
      </c>
      <c r="E406" s="347" t="s">
        <v>1331</v>
      </c>
      <c r="F406" s="136">
        <v>187700</v>
      </c>
      <c r="G406" s="141" t="s">
        <v>304</v>
      </c>
      <c r="H406" s="37" t="s">
        <v>1333</v>
      </c>
      <c r="I406" s="37" t="s">
        <v>448</v>
      </c>
      <c r="J406" s="37">
        <f>IFERROR(VLOOKUP(E406,'IC238-Dau ky'!E:H,4,0),0)</f>
        <v>23</v>
      </c>
      <c r="K406" s="132">
        <f>SUMIFS(NHAP!$H:$H,NHAP!$D:$D,'BANG THAM CHIEU'!E406,NHAP!$K:$K,'BANG THAM CHIEU'!$D$1)</f>
        <v>0</v>
      </c>
      <c r="L406" s="132">
        <f>SUMIFS('IC21'!$H:$H,'IC21'!$G:$G,'BANG THAM CHIEU'!E406,'IC21'!$R:$R,'BANG THAM CHIEU'!$D$1)</f>
        <v>0</v>
      </c>
      <c r="M406" s="133">
        <f t="shared" si="54"/>
        <v>23</v>
      </c>
      <c r="N406" s="134">
        <f>SUMIF('IC238-Cuoi ky'!$E:$E,'BANG THAM CHIEU'!E406,'IC238-Cuoi ky'!$H:$H)</f>
        <v>23</v>
      </c>
      <c r="O406" s="133">
        <f t="shared" si="55"/>
        <v>0</v>
      </c>
      <c r="P406" s="135">
        <v>20</v>
      </c>
      <c r="Q406" s="135">
        <v>40</v>
      </c>
      <c r="R406" s="550" t="str">
        <f t="shared" si="59"/>
        <v>OK</v>
      </c>
      <c r="S406" s="135" t="s">
        <v>9394</v>
      </c>
      <c r="T406" s="222">
        <f t="shared" si="60"/>
        <v>3</v>
      </c>
      <c r="U406" s="41">
        <v>23</v>
      </c>
      <c r="V406" s="189">
        <f t="shared" si="56"/>
        <v>0</v>
      </c>
      <c r="X406" s="40" t="str">
        <f t="shared" si="61"/>
        <v>ok</v>
      </c>
      <c r="Y406" s="189">
        <f t="shared" si="57"/>
        <v>0</v>
      </c>
      <c r="Z406" s="40">
        <f>VLOOKUP(E406,'[2]BANG THAM CHIEU'!$E$4:$Q$1080,13,0)</f>
        <v>20</v>
      </c>
      <c r="AA406" s="40">
        <f>VLOOKUP(E406,'[2]BANG THAM CHIEU'!$E$4:$R$1082,14,0)</f>
        <v>40</v>
      </c>
      <c r="AB406" s="40" t="str">
        <f>VLOOKUP(E406,'[2]BANG THAM CHIEU'!$E$4:$S$1081,15,0)</f>
        <v>6 tháng</v>
      </c>
    </row>
    <row r="407" spans="1:165" ht="15.75" customHeight="1" x14ac:dyDescent="0.25">
      <c r="A407" s="128">
        <f t="shared" si="58"/>
        <v>404</v>
      </c>
      <c r="B407" s="347" t="s">
        <v>1335</v>
      </c>
      <c r="C407" s="11" t="s">
        <v>7399</v>
      </c>
      <c r="D407" s="42" t="s">
        <v>1535</v>
      </c>
      <c r="E407" s="347" t="s">
        <v>1335</v>
      </c>
      <c r="F407" s="136">
        <v>35000</v>
      </c>
      <c r="G407" s="141" t="s">
        <v>304</v>
      </c>
      <c r="H407" s="37" t="s">
        <v>1336</v>
      </c>
      <c r="I407" s="142" t="s">
        <v>449</v>
      </c>
      <c r="J407" s="37">
        <f>IFERROR(VLOOKUP(E407,'IC238-Dau ky'!E:H,4,0),0)</f>
        <v>0</v>
      </c>
      <c r="K407" s="134">
        <f>SUMIFS(NHAP!$H:$H,NHAP!$D:$D,'BANG THAM CHIEU'!E407,NHAP!$K:$K,'BANG THAM CHIEU'!$D$1)</f>
        <v>0</v>
      </c>
      <c r="L407" s="134">
        <f>SUMIFS('IC21'!$H:$H,'IC21'!$G:$G,'BANG THAM CHIEU'!E407,'IC21'!$R:$R,'BANG THAM CHIEU'!$D$1)</f>
        <v>0</v>
      </c>
      <c r="M407" s="133">
        <f t="shared" si="54"/>
        <v>0</v>
      </c>
      <c r="N407" s="134">
        <f>SUMIF('IC238-Cuoi ky'!$E:$E,'BANG THAM CHIEU'!E407,'IC238-Cuoi ky'!$H:$H)</f>
        <v>0</v>
      </c>
      <c r="O407" s="133">
        <f t="shared" si="55"/>
        <v>0</v>
      </c>
      <c r="P407" s="135">
        <v>10</v>
      </c>
      <c r="Q407" s="135">
        <v>20</v>
      </c>
      <c r="R407" s="550" t="str">
        <f t="shared" si="59"/>
        <v>ALERT</v>
      </c>
      <c r="S407" s="135" t="s">
        <v>9394</v>
      </c>
      <c r="T407" s="222">
        <f t="shared" si="60"/>
        <v>-10</v>
      </c>
      <c r="U407" s="41">
        <v>4</v>
      </c>
      <c r="V407" s="189">
        <f t="shared" si="56"/>
        <v>4</v>
      </c>
      <c r="X407" s="40" t="str">
        <f t="shared" si="61"/>
        <v>ok</v>
      </c>
      <c r="Y407" s="189">
        <f t="shared" si="57"/>
        <v>-4</v>
      </c>
      <c r="Z407" s="40">
        <f>VLOOKUP(E407,'[2]BANG THAM CHIEU'!$E$4:$Q$1080,13,0)</f>
        <v>10</v>
      </c>
      <c r="AA407" s="40">
        <f>VLOOKUP(E407,'[2]BANG THAM CHIEU'!$E$4:$R$1082,14,0)</f>
        <v>20</v>
      </c>
      <c r="AB407" s="40" t="str">
        <f>VLOOKUP(E407,'[2]BANG THAM CHIEU'!$E$4:$S$1081,15,0)</f>
        <v>6 tháng</v>
      </c>
    </row>
    <row r="408" spans="1:165" ht="15.75" customHeight="1" x14ac:dyDescent="0.25">
      <c r="A408" s="128">
        <f t="shared" si="58"/>
        <v>405</v>
      </c>
      <c r="B408" s="345" t="s">
        <v>1338</v>
      </c>
      <c r="C408" s="11" t="s">
        <v>11157</v>
      </c>
      <c r="D408" s="42" t="s">
        <v>1535</v>
      </c>
      <c r="E408" s="345" t="s">
        <v>1338</v>
      </c>
      <c r="F408" s="136">
        <v>35000</v>
      </c>
      <c r="G408" s="141" t="s">
        <v>10</v>
      </c>
      <c r="H408" s="37" t="s">
        <v>1339</v>
      </c>
      <c r="I408" s="37" t="s">
        <v>448</v>
      </c>
      <c r="J408" s="37">
        <f>IFERROR(VLOOKUP(E408,'IC238-Dau ky'!E:H,4,0),0)</f>
        <v>25</v>
      </c>
      <c r="K408" s="132">
        <f>SUMIFS(NHAP!$H:$H,NHAP!$D:$D,'BANG THAM CHIEU'!E408,NHAP!$K:$K,'BANG THAM CHIEU'!$D$1)</f>
        <v>0</v>
      </c>
      <c r="L408" s="132">
        <f>SUMIFS('IC21'!$H:$H,'IC21'!$G:$G,'BANG THAM CHIEU'!E408,'IC21'!$R:$R,'BANG THAM CHIEU'!$D$1)</f>
        <v>0</v>
      </c>
      <c r="M408" s="133">
        <f t="shared" si="54"/>
        <v>25</v>
      </c>
      <c r="N408" s="134">
        <f>SUMIF('IC238-Cuoi ky'!$E:$E,'BANG THAM CHIEU'!E408,'IC238-Cuoi ky'!$H:$H)</f>
        <v>25</v>
      </c>
      <c r="O408" s="133">
        <f t="shared" si="55"/>
        <v>0</v>
      </c>
      <c r="P408" s="135">
        <v>10</v>
      </c>
      <c r="Q408" s="135">
        <v>20</v>
      </c>
      <c r="R408" s="550" t="str">
        <f t="shared" si="59"/>
        <v>OK</v>
      </c>
      <c r="S408" s="135" t="s">
        <v>9395</v>
      </c>
      <c r="T408" s="222">
        <f t="shared" si="60"/>
        <v>15</v>
      </c>
      <c r="U408" s="40">
        <v>32</v>
      </c>
      <c r="V408" s="189">
        <f t="shared" si="56"/>
        <v>7</v>
      </c>
      <c r="X408" s="40" t="str">
        <f t="shared" si="61"/>
        <v>ok</v>
      </c>
      <c r="Y408" s="189">
        <f t="shared" si="57"/>
        <v>-7</v>
      </c>
      <c r="Z408" s="40">
        <f>VLOOKUP(E408,'[2]BANG THAM CHIEU'!$E$4:$Q$1080,13,0)</f>
        <v>10</v>
      </c>
      <c r="AA408" s="40">
        <f>VLOOKUP(E408,'[2]BANG THAM CHIEU'!$E$4:$R$1082,14,0)</f>
        <v>20</v>
      </c>
      <c r="AB408" s="40" t="str">
        <f>VLOOKUP(E408,'[2]BANG THAM CHIEU'!$E$4:$S$1081,15,0)</f>
        <v>1 năm</v>
      </c>
    </row>
    <row r="409" spans="1:165" s="41" customFormat="1" ht="15.75" customHeight="1" x14ac:dyDescent="0.25">
      <c r="A409" s="164">
        <f t="shared" si="58"/>
        <v>406</v>
      </c>
      <c r="B409" s="349" t="s">
        <v>1344</v>
      </c>
      <c r="C409" s="196" t="s">
        <v>2359</v>
      </c>
      <c r="D409" s="197" t="s">
        <v>1585</v>
      </c>
      <c r="E409" s="349" t="s">
        <v>1344</v>
      </c>
      <c r="F409" s="198">
        <v>82000</v>
      </c>
      <c r="G409" s="212" t="s">
        <v>303</v>
      </c>
      <c r="H409" s="197" t="s">
        <v>1347</v>
      </c>
      <c r="I409" s="197" t="s">
        <v>1199</v>
      </c>
      <c r="J409" s="197">
        <f>IFERROR(VLOOKUP(E409,'IC238-Dau ky'!E:H,4,0),0)</f>
        <v>0</v>
      </c>
      <c r="K409" s="200">
        <f>SUMIFS(NHAP!$H:$H,NHAP!$D:$D,'BANG THAM CHIEU'!E409,NHAP!$K:$K,'BANG THAM CHIEU'!$D$1)</f>
        <v>0</v>
      </c>
      <c r="L409" s="200">
        <f>SUMIFS('IC21'!$H:$H,'IC21'!$G:$G,'BANG THAM CHIEU'!E409,'IC21'!$R:$R,'BANG THAM CHIEU'!$D$1)</f>
        <v>0</v>
      </c>
      <c r="M409" s="168">
        <f t="shared" si="54"/>
        <v>0</v>
      </c>
      <c r="N409" s="167">
        <f>SUMIF('IC238-Cuoi ky'!$E:$E,'BANG THAM CHIEU'!E409,'IC238-Cuoi ky'!$H:$H)</f>
        <v>0</v>
      </c>
      <c r="O409" s="168">
        <f t="shared" si="55"/>
        <v>0</v>
      </c>
      <c r="P409" s="169">
        <v>0</v>
      </c>
      <c r="Q409" s="169">
        <v>0</v>
      </c>
      <c r="R409" s="550" t="str">
        <f t="shared" si="59"/>
        <v>OK</v>
      </c>
      <c r="S409" s="169">
        <v>0</v>
      </c>
      <c r="T409" s="222">
        <f t="shared" si="60"/>
        <v>0</v>
      </c>
      <c r="U409" s="40">
        <v>0</v>
      </c>
      <c r="V409" s="189">
        <f t="shared" si="56"/>
        <v>0</v>
      </c>
      <c r="W409" s="40"/>
      <c r="X409" s="40" t="str">
        <f t="shared" si="61"/>
        <v>ok</v>
      </c>
      <c r="Y409" s="189">
        <f t="shared" si="57"/>
        <v>0</v>
      </c>
      <c r="Z409" s="40">
        <f>VLOOKUP(E409,'[2]BANG THAM CHIEU'!$E$4:$Q$1080,13,0)</f>
        <v>0</v>
      </c>
      <c r="AA409" s="40">
        <f>VLOOKUP(E409,'[2]BANG THAM CHIEU'!$E$4:$R$1082,14,0)</f>
        <v>0</v>
      </c>
      <c r="AB409" s="40">
        <f>VLOOKUP(E409,'[2]BANG THAM CHIEU'!$E$4:$S$1081,15,0)</f>
        <v>0</v>
      </c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</row>
    <row r="410" spans="1:165" ht="15.75" customHeight="1" x14ac:dyDescent="0.25">
      <c r="A410" s="128">
        <f t="shared" si="58"/>
        <v>407</v>
      </c>
      <c r="B410" s="347" t="s">
        <v>1345</v>
      </c>
      <c r="C410" s="11" t="s">
        <v>2489</v>
      </c>
      <c r="D410" s="37" t="s">
        <v>1585</v>
      </c>
      <c r="E410" s="347" t="s">
        <v>1345</v>
      </c>
      <c r="F410" s="136">
        <v>2850000</v>
      </c>
      <c r="G410" s="141" t="s">
        <v>2467</v>
      </c>
      <c r="H410" s="37" t="s">
        <v>1348</v>
      </c>
      <c r="I410" s="37" t="s">
        <v>457</v>
      </c>
      <c r="J410" s="37">
        <f>IFERROR(VLOOKUP(E410,'IC238-Dau ky'!E:H,4,0),0)</f>
        <v>0</v>
      </c>
      <c r="K410" s="132">
        <f>SUMIFS(NHAP!$H:$H,NHAP!$D:$D,'BANG THAM CHIEU'!E410,NHAP!$K:$K,'BANG THAM CHIEU'!$D$1)</f>
        <v>0</v>
      </c>
      <c r="L410" s="132">
        <f>SUMIFS('IC21'!$H:$H,'IC21'!$G:$G,'BANG THAM CHIEU'!E410,'IC21'!$R:$R,'BANG THAM CHIEU'!$D$1)</f>
        <v>0</v>
      </c>
      <c r="M410" s="133">
        <f t="shared" si="54"/>
        <v>0</v>
      </c>
      <c r="N410" s="134">
        <f>SUMIF('IC238-Cuoi ky'!$E:$E,'BANG THAM CHIEU'!E410,'IC238-Cuoi ky'!$H:$H)</f>
        <v>0</v>
      </c>
      <c r="O410" s="133">
        <f t="shared" si="55"/>
        <v>0</v>
      </c>
      <c r="P410" s="135">
        <v>1</v>
      </c>
      <c r="Q410" s="135">
        <v>2</v>
      </c>
      <c r="R410" s="550" t="str">
        <f t="shared" si="59"/>
        <v>ALERT</v>
      </c>
      <c r="S410" s="135" t="s">
        <v>9397</v>
      </c>
      <c r="T410" s="222">
        <f t="shared" si="60"/>
        <v>-1</v>
      </c>
      <c r="U410" s="40">
        <v>0</v>
      </c>
      <c r="V410" s="189">
        <f t="shared" si="56"/>
        <v>0</v>
      </c>
      <c r="X410" s="40" t="str">
        <f t="shared" si="61"/>
        <v>ok</v>
      </c>
      <c r="Y410" s="189">
        <f t="shared" si="57"/>
        <v>0</v>
      </c>
      <c r="Z410" s="40">
        <f>VLOOKUP(E410,'[2]BANG THAM CHIEU'!$E$4:$Q$1080,13,0)</f>
        <v>1</v>
      </c>
      <c r="AA410" s="40">
        <f>VLOOKUP(E410,'[2]BANG THAM CHIEU'!$E$4:$R$1082,14,0)</f>
        <v>2</v>
      </c>
      <c r="AB410" s="40" t="str">
        <f>VLOOKUP(E410,'[2]BANG THAM CHIEU'!$E$4:$S$1081,15,0)</f>
        <v>đăt dự phòng</v>
      </c>
    </row>
    <row r="411" spans="1:165" s="41" customFormat="1" ht="15.75" customHeight="1" x14ac:dyDescent="0.25">
      <c r="A411" s="164">
        <f t="shared" si="58"/>
        <v>408</v>
      </c>
      <c r="B411" s="348" t="s">
        <v>1350</v>
      </c>
      <c r="C411" s="196" t="s">
        <v>1634</v>
      </c>
      <c r="D411" s="165" t="s">
        <v>97</v>
      </c>
      <c r="E411" s="348" t="s">
        <v>1350</v>
      </c>
      <c r="F411" s="198">
        <v>16000</v>
      </c>
      <c r="G411" s="199" t="s">
        <v>303</v>
      </c>
      <c r="H411" s="197" t="s">
        <v>1351</v>
      </c>
      <c r="I411" s="166" t="s">
        <v>1352</v>
      </c>
      <c r="J411" s="197">
        <f>IFERROR(VLOOKUP(E411,'IC238-Dau ky'!E:H,4,0),0)</f>
        <v>0</v>
      </c>
      <c r="K411" s="167">
        <f>SUMIFS(NHAP!$H:$H,NHAP!$D:$D,'BANG THAM CHIEU'!E411,NHAP!$K:$K,'BANG THAM CHIEU'!$D$1)</f>
        <v>0</v>
      </c>
      <c r="L411" s="167">
        <f>SUMIFS('IC21'!$H:$H,'IC21'!$G:$G,'BANG THAM CHIEU'!E411,'IC21'!$R:$R,'BANG THAM CHIEU'!$D$1)</f>
        <v>0</v>
      </c>
      <c r="M411" s="168">
        <f t="shared" si="54"/>
        <v>0</v>
      </c>
      <c r="N411" s="167">
        <f>SUMIF('IC238-Cuoi ky'!$E:$E,'BANG THAM CHIEU'!E411,'IC238-Cuoi ky'!$H:$H)</f>
        <v>0</v>
      </c>
      <c r="O411" s="168">
        <f t="shared" si="55"/>
        <v>0</v>
      </c>
      <c r="P411" s="169">
        <v>0</v>
      </c>
      <c r="Q411" s="169">
        <v>0</v>
      </c>
      <c r="R411" s="550" t="str">
        <f t="shared" si="59"/>
        <v>OK</v>
      </c>
      <c r="S411" s="169">
        <v>0</v>
      </c>
      <c r="T411" s="222">
        <f t="shared" si="60"/>
        <v>0</v>
      </c>
      <c r="U411" s="40">
        <v>0</v>
      </c>
      <c r="V411" s="189">
        <f t="shared" si="56"/>
        <v>0</v>
      </c>
      <c r="W411" s="40"/>
      <c r="X411" s="40" t="str">
        <f t="shared" si="61"/>
        <v>ko</v>
      </c>
      <c r="Y411" s="189">
        <f t="shared" si="57"/>
        <v>0</v>
      </c>
      <c r="Z411" s="40">
        <f>VLOOKUP(E411,'[2]BANG THAM CHIEU'!$E$4:$Q$1080,13,0)</f>
        <v>0</v>
      </c>
      <c r="AA411" s="40">
        <f>VLOOKUP(E411,'[2]BANG THAM CHIEU'!$E$4:$R$1082,14,0)</f>
        <v>0</v>
      </c>
      <c r="AB411" s="40">
        <f>VLOOKUP(E411,'[2]BANG THAM CHIEU'!$E$4:$S$1081,15,0)</f>
        <v>0</v>
      </c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</row>
    <row r="412" spans="1:165" s="41" customFormat="1" ht="15.75" customHeight="1" x14ac:dyDescent="0.25">
      <c r="A412" s="164">
        <f t="shared" si="58"/>
        <v>409</v>
      </c>
      <c r="B412" s="349" t="s">
        <v>1354</v>
      </c>
      <c r="C412" s="196" t="s">
        <v>10702</v>
      </c>
      <c r="D412" s="165" t="s">
        <v>1598</v>
      </c>
      <c r="E412" s="349" t="s">
        <v>1354</v>
      </c>
      <c r="F412" s="198">
        <v>39000</v>
      </c>
      <c r="G412" s="199" t="s">
        <v>303</v>
      </c>
      <c r="H412" s="197" t="s">
        <v>1355</v>
      </c>
      <c r="I412" s="197" t="s">
        <v>448</v>
      </c>
      <c r="J412" s="197">
        <f>IFERROR(VLOOKUP(E412,'IC238-Dau ky'!E:H,4,0),0)</f>
        <v>156</v>
      </c>
      <c r="K412" s="200">
        <f>SUMIFS(NHAP!$H:$H,NHAP!$D:$D,'BANG THAM CHIEU'!E412,NHAP!$K:$K,'BANG THAM CHIEU'!$D$1)</f>
        <v>0</v>
      </c>
      <c r="L412" s="200">
        <f>SUMIFS('IC21'!$H:$H,'IC21'!$G:$G,'BANG THAM CHIEU'!E412,'IC21'!$R:$R,'BANG THAM CHIEU'!$D$1)</f>
        <v>18</v>
      </c>
      <c r="M412" s="168">
        <f t="shared" si="54"/>
        <v>138</v>
      </c>
      <c r="N412" s="167">
        <f>SUMIF('IC238-Cuoi ky'!$E:$E,'BANG THAM CHIEU'!E412,'IC238-Cuoi ky'!$H:$H)</f>
        <v>156</v>
      </c>
      <c r="O412" s="168">
        <f t="shared" si="55"/>
        <v>-18</v>
      </c>
      <c r="P412" s="169">
        <v>0</v>
      </c>
      <c r="Q412" s="169">
        <v>0</v>
      </c>
      <c r="R412" s="550" t="str">
        <f t="shared" si="59"/>
        <v>OK</v>
      </c>
      <c r="S412" s="169">
        <v>0</v>
      </c>
      <c r="T412" s="222">
        <f t="shared" si="60"/>
        <v>138</v>
      </c>
      <c r="U412" s="40">
        <v>0</v>
      </c>
      <c r="V412" s="189">
        <f t="shared" si="56"/>
        <v>-138</v>
      </c>
      <c r="W412" s="40"/>
      <c r="X412" s="40" t="str">
        <f t="shared" si="61"/>
        <v>ok</v>
      </c>
      <c r="Y412" s="189">
        <f t="shared" si="57"/>
        <v>138</v>
      </c>
      <c r="Z412" s="40">
        <f>VLOOKUP(E412,'[2]BANG THAM CHIEU'!$E$4:$Q$1080,13,0)</f>
        <v>0</v>
      </c>
      <c r="AA412" s="40">
        <f>VLOOKUP(E412,'[2]BANG THAM CHIEU'!$E$4:$R$1082,14,0)</f>
        <v>0</v>
      </c>
      <c r="AB412" s="40">
        <f>VLOOKUP(E412,'[2]BANG THAM CHIEU'!$E$4:$S$1081,15,0)</f>
        <v>0</v>
      </c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</row>
    <row r="413" spans="1:165" ht="15.75" customHeight="1" x14ac:dyDescent="0.25">
      <c r="A413" s="128">
        <f t="shared" si="58"/>
        <v>410</v>
      </c>
      <c r="B413" s="345" t="s">
        <v>1357</v>
      </c>
      <c r="C413" s="31" t="s">
        <v>7310</v>
      </c>
      <c r="D413" s="42" t="s">
        <v>1527</v>
      </c>
      <c r="E413" s="345" t="s">
        <v>1357</v>
      </c>
      <c r="F413" s="136">
        <v>53012</v>
      </c>
      <c r="G413" s="141" t="s">
        <v>968</v>
      </c>
      <c r="H413" s="37" t="s">
        <v>1358</v>
      </c>
      <c r="I413" s="37" t="s">
        <v>448</v>
      </c>
      <c r="J413" s="37">
        <f>IFERROR(VLOOKUP(E413,'IC238-Dau ky'!E:H,4,0),0)</f>
        <v>0</v>
      </c>
      <c r="K413" s="132">
        <f>SUMIFS(NHAP!$H:$H,NHAP!$D:$D,'BANG THAM CHIEU'!E413,NHAP!$K:$K,'BANG THAM CHIEU'!$D$1)</f>
        <v>0</v>
      </c>
      <c r="L413" s="132">
        <f>SUMIFS('IC21'!$H:$H,'IC21'!$G:$G,'BANG THAM CHIEU'!E413,'IC21'!$R:$R,'BANG THAM CHIEU'!$D$1)</f>
        <v>0</v>
      </c>
      <c r="M413" s="133">
        <f t="shared" si="54"/>
        <v>0</v>
      </c>
      <c r="N413" s="134">
        <f>SUMIF('IC238-Cuoi ky'!$E:$E,'BANG THAM CHIEU'!E413,'IC238-Cuoi ky'!$H:$H)</f>
        <v>0</v>
      </c>
      <c r="O413" s="133">
        <f t="shared" si="55"/>
        <v>0</v>
      </c>
      <c r="P413" s="135">
        <v>5</v>
      </c>
      <c r="Q413" s="135">
        <v>10</v>
      </c>
      <c r="R413" s="550" t="str">
        <f t="shared" si="59"/>
        <v>ALERT</v>
      </c>
      <c r="S413" s="135" t="s">
        <v>9395</v>
      </c>
      <c r="T413" s="222">
        <f t="shared" si="60"/>
        <v>-5</v>
      </c>
      <c r="U413" s="40">
        <v>2</v>
      </c>
      <c r="V413" s="189">
        <f t="shared" si="56"/>
        <v>2</v>
      </c>
      <c r="X413" s="40" t="str">
        <f t="shared" si="61"/>
        <v>ok</v>
      </c>
      <c r="Y413" s="189">
        <f t="shared" si="57"/>
        <v>-2</v>
      </c>
      <c r="Z413" s="40">
        <f>VLOOKUP(E413,'[2]BANG THAM CHIEU'!$E$4:$Q$1080,13,0)</f>
        <v>5</v>
      </c>
      <c r="AA413" s="40">
        <f>VLOOKUP(E413,'[2]BANG THAM CHIEU'!$E$4:$R$1082,14,0)</f>
        <v>10</v>
      </c>
      <c r="AB413" s="40" t="str">
        <f>VLOOKUP(E413,'[2]BANG THAM CHIEU'!$E$4:$S$1081,15,0)</f>
        <v>1 năm</v>
      </c>
    </row>
    <row r="414" spans="1:165" ht="15.75" customHeight="1" x14ac:dyDescent="0.25">
      <c r="A414" s="128">
        <f t="shared" si="58"/>
        <v>411</v>
      </c>
      <c r="B414" s="347" t="s">
        <v>1363</v>
      </c>
      <c r="C414" s="11" t="s">
        <v>10252</v>
      </c>
      <c r="D414" s="42" t="s">
        <v>1533</v>
      </c>
      <c r="E414" s="347" t="s">
        <v>1363</v>
      </c>
      <c r="F414" s="136">
        <v>35000</v>
      </c>
      <c r="G414" s="141" t="s">
        <v>304</v>
      </c>
      <c r="H414" s="37" t="s">
        <v>1364</v>
      </c>
      <c r="I414" s="142" t="s">
        <v>448</v>
      </c>
      <c r="J414" s="37">
        <f>IFERROR(VLOOKUP(E414,'IC238-Dau ky'!E:H,4,0),0)</f>
        <v>7</v>
      </c>
      <c r="K414" s="134">
        <f>SUMIFS(NHAP!$H:$H,NHAP!$D:$D,'BANG THAM CHIEU'!E414,NHAP!$K:$K,'BANG THAM CHIEU'!$D$1)</f>
        <v>0</v>
      </c>
      <c r="L414" s="134">
        <f>SUMIFS('IC21'!$H:$H,'IC21'!$G:$G,'BANG THAM CHIEU'!E414,'IC21'!$R:$R,'BANG THAM CHIEU'!$D$1)</f>
        <v>0</v>
      </c>
      <c r="M414" s="133">
        <f t="shared" si="54"/>
        <v>7</v>
      </c>
      <c r="N414" s="134">
        <f>SUMIF('IC238-Cuoi ky'!$E:$E,'BANG THAM CHIEU'!E414,'IC238-Cuoi ky'!$H:$H)</f>
        <v>7</v>
      </c>
      <c r="O414" s="133">
        <f t="shared" si="55"/>
        <v>0</v>
      </c>
      <c r="P414" s="135">
        <v>10</v>
      </c>
      <c r="Q414" s="135">
        <v>20</v>
      </c>
      <c r="R414" s="550" t="str">
        <f t="shared" si="59"/>
        <v>ALERT</v>
      </c>
      <c r="S414" s="135" t="s">
        <v>9394</v>
      </c>
      <c r="T414" s="222">
        <f t="shared" si="60"/>
        <v>-3</v>
      </c>
      <c r="U414" s="41">
        <v>13</v>
      </c>
      <c r="V414" s="189">
        <f t="shared" si="56"/>
        <v>6</v>
      </c>
      <c r="X414" s="40" t="str">
        <f t="shared" si="61"/>
        <v>ok</v>
      </c>
      <c r="Y414" s="189">
        <f t="shared" si="57"/>
        <v>-6</v>
      </c>
      <c r="Z414" s="40">
        <f>VLOOKUP(E414,'[2]BANG THAM CHIEU'!$E$4:$Q$1080,13,0)</f>
        <v>10</v>
      </c>
      <c r="AA414" s="40">
        <f>VLOOKUP(E414,'[2]BANG THAM CHIEU'!$E$4:$R$1082,14,0)</f>
        <v>20</v>
      </c>
      <c r="AB414" s="40" t="str">
        <f>VLOOKUP(E414,'[2]BANG THAM CHIEU'!$E$4:$S$1081,15,0)</f>
        <v>6 tháng</v>
      </c>
    </row>
    <row r="415" spans="1:165" ht="15.75" customHeight="1" x14ac:dyDescent="0.25">
      <c r="A415" s="128">
        <f t="shared" si="58"/>
        <v>412</v>
      </c>
      <c r="B415" s="347" t="s">
        <v>1387</v>
      </c>
      <c r="C415" s="11" t="s">
        <v>6945</v>
      </c>
      <c r="D415" s="42" t="s">
        <v>1535</v>
      </c>
      <c r="E415" s="347" t="s">
        <v>1387</v>
      </c>
      <c r="F415" s="143">
        <v>160000</v>
      </c>
      <c r="G415" s="141" t="s">
        <v>304</v>
      </c>
      <c r="H415" s="142" t="s">
        <v>1388</v>
      </c>
      <c r="I415" s="142" t="s">
        <v>448</v>
      </c>
      <c r="J415" s="37">
        <f>IFERROR(VLOOKUP(E415,'IC238-Dau ky'!E:H,4,0),0)</f>
        <v>9</v>
      </c>
      <c r="K415" s="134">
        <f>SUMIFS(NHAP!$H:$H,NHAP!$D:$D,'BANG THAM CHIEU'!E415,NHAP!$K:$K,'BANG THAM CHIEU'!$D$1)</f>
        <v>0</v>
      </c>
      <c r="L415" s="134">
        <f>SUMIFS('IC21'!$H:$H,'IC21'!$G:$G,'BANG THAM CHIEU'!E415,'IC21'!$R:$R,'BANG THAM CHIEU'!$D$1)</f>
        <v>0</v>
      </c>
      <c r="M415" s="133">
        <f t="shared" si="54"/>
        <v>9</v>
      </c>
      <c r="N415" s="134">
        <f>SUMIF('IC238-Cuoi ky'!$E:$E,'BANG THAM CHIEU'!E415,'IC238-Cuoi ky'!$H:$H)</f>
        <v>9</v>
      </c>
      <c r="O415" s="133">
        <f t="shared" si="55"/>
        <v>0</v>
      </c>
      <c r="P415" s="135">
        <v>5</v>
      </c>
      <c r="Q415" s="135">
        <v>10</v>
      </c>
      <c r="R415" s="550" t="str">
        <f t="shared" si="59"/>
        <v>OK</v>
      </c>
      <c r="S415" s="135" t="s">
        <v>9395</v>
      </c>
      <c r="T415" s="222">
        <f t="shared" si="60"/>
        <v>4</v>
      </c>
      <c r="U415" s="41">
        <v>9</v>
      </c>
      <c r="V415" s="189">
        <f t="shared" si="56"/>
        <v>0</v>
      </c>
      <c r="X415" s="40" t="str">
        <f t="shared" si="61"/>
        <v>ok</v>
      </c>
      <c r="Y415" s="189">
        <f t="shared" si="57"/>
        <v>0</v>
      </c>
      <c r="Z415" s="40">
        <f>VLOOKUP(E415,'[2]BANG THAM CHIEU'!$E$4:$Q$1080,13,0)</f>
        <v>5</v>
      </c>
      <c r="AA415" s="40">
        <f>VLOOKUP(E415,'[2]BANG THAM CHIEU'!$E$4:$R$1082,14,0)</f>
        <v>10</v>
      </c>
      <c r="AB415" s="40" t="str">
        <f>VLOOKUP(E415,'[2]BANG THAM CHIEU'!$E$4:$S$1081,15,0)</f>
        <v>1 năm</v>
      </c>
    </row>
    <row r="416" spans="1:165" ht="15.75" customHeight="1" x14ac:dyDescent="0.25">
      <c r="A416" s="128">
        <f t="shared" si="58"/>
        <v>413</v>
      </c>
      <c r="B416" s="345" t="s">
        <v>1395</v>
      </c>
      <c r="C416" s="171" t="s">
        <v>10319</v>
      </c>
      <c r="D416" s="42" t="s">
        <v>1528</v>
      </c>
      <c r="E416" s="345" t="s">
        <v>1395</v>
      </c>
      <c r="F416" s="143">
        <v>30000</v>
      </c>
      <c r="G416" s="137" t="s">
        <v>10</v>
      </c>
      <c r="H416" s="37" t="s">
        <v>1396</v>
      </c>
      <c r="I416" s="37" t="s">
        <v>1199</v>
      </c>
      <c r="J416" s="37">
        <f>IFERROR(VLOOKUP(E416,'IC238-Dau ky'!E:H,4,0),0)</f>
        <v>5</v>
      </c>
      <c r="K416" s="132">
        <f>SUMIFS(NHAP!$H:$H,NHAP!$D:$D,'BANG THAM CHIEU'!E416,NHAP!$K:$K,'BANG THAM CHIEU'!$D$1)</f>
        <v>0</v>
      </c>
      <c r="L416" s="132">
        <f>SUMIFS('IC21'!$H:$H,'IC21'!$G:$G,'BANG THAM CHIEU'!E416,'IC21'!$R:$R,'BANG THAM CHIEU'!$D$1)</f>
        <v>0</v>
      </c>
      <c r="M416" s="133">
        <f t="shared" si="54"/>
        <v>5</v>
      </c>
      <c r="N416" s="134">
        <f>SUMIF('IC238-Cuoi ky'!$E:$E,'BANG THAM CHIEU'!E416,'IC238-Cuoi ky'!$H:$H)</f>
        <v>5</v>
      </c>
      <c r="O416" s="133">
        <f t="shared" si="55"/>
        <v>0</v>
      </c>
      <c r="P416" s="135">
        <v>5</v>
      </c>
      <c r="Q416" s="135">
        <v>10</v>
      </c>
      <c r="R416" s="550" t="str">
        <f t="shared" si="59"/>
        <v>OK</v>
      </c>
      <c r="S416" s="135" t="s">
        <v>9395</v>
      </c>
      <c r="T416" s="222">
        <f t="shared" si="60"/>
        <v>0</v>
      </c>
      <c r="U416" s="40">
        <v>0</v>
      </c>
      <c r="V416" s="189">
        <f t="shared" si="56"/>
        <v>-5</v>
      </c>
      <c r="X416" s="40" t="str">
        <f t="shared" si="61"/>
        <v>ok</v>
      </c>
      <c r="Y416" s="189">
        <f t="shared" si="57"/>
        <v>5</v>
      </c>
      <c r="Z416" s="40">
        <f>VLOOKUP(E416,'[2]BANG THAM CHIEU'!$E$4:$Q$1080,13,0)</f>
        <v>5</v>
      </c>
      <c r="AA416" s="40">
        <f>VLOOKUP(E416,'[2]BANG THAM CHIEU'!$E$4:$R$1082,14,0)</f>
        <v>10</v>
      </c>
      <c r="AB416" s="40" t="str">
        <f>VLOOKUP(E416,'[2]BANG THAM CHIEU'!$E$4:$S$1081,15,0)</f>
        <v>1 năm</v>
      </c>
    </row>
    <row r="417" spans="1:28" ht="15.75" customHeight="1" x14ac:dyDescent="0.25">
      <c r="A417" s="128">
        <f t="shared" si="58"/>
        <v>414</v>
      </c>
      <c r="B417" s="345" t="s">
        <v>1417</v>
      </c>
      <c r="C417" s="11" t="s">
        <v>6950</v>
      </c>
      <c r="D417" s="37" t="s">
        <v>1528</v>
      </c>
      <c r="E417" s="345" t="s">
        <v>1417</v>
      </c>
      <c r="F417" s="143">
        <v>250000</v>
      </c>
      <c r="G417" s="137" t="s">
        <v>10</v>
      </c>
      <c r="H417" s="142" t="s">
        <v>1481</v>
      </c>
      <c r="I417" s="142" t="s">
        <v>1199</v>
      </c>
      <c r="J417" s="37">
        <f>IFERROR(VLOOKUP(E417,'IC238-Dau ky'!E:H,4,0),0)</f>
        <v>0</v>
      </c>
      <c r="K417" s="134">
        <f>SUMIFS(NHAP!$H:$H,NHAP!$D:$D,'BANG THAM CHIEU'!E417,NHAP!$K:$K,'BANG THAM CHIEU'!$D$1)</f>
        <v>0</v>
      </c>
      <c r="L417" s="134">
        <f>SUMIFS('IC21'!$H:$H,'IC21'!$G:$G,'BANG THAM CHIEU'!E417,'IC21'!$R:$R,'BANG THAM CHIEU'!$D$1)</f>
        <v>0</v>
      </c>
      <c r="M417" s="133">
        <f t="shared" si="54"/>
        <v>0</v>
      </c>
      <c r="N417" s="134">
        <f>SUMIF('IC238-Cuoi ky'!$E:$E,'BANG THAM CHIEU'!E417,'IC238-Cuoi ky'!$H:$H)</f>
        <v>0</v>
      </c>
      <c r="O417" s="133">
        <f t="shared" si="55"/>
        <v>0</v>
      </c>
      <c r="P417" s="135">
        <v>2</v>
      </c>
      <c r="Q417" s="135">
        <v>4</v>
      </c>
      <c r="R417" s="550" t="str">
        <f t="shared" si="59"/>
        <v>ALERT</v>
      </c>
      <c r="S417" s="135" t="s">
        <v>9398</v>
      </c>
      <c r="T417" s="222">
        <f t="shared" si="60"/>
        <v>-2</v>
      </c>
      <c r="U417" s="40">
        <v>9</v>
      </c>
      <c r="V417" s="189">
        <f t="shared" si="56"/>
        <v>9</v>
      </c>
      <c r="X417" s="40" t="str">
        <f t="shared" si="61"/>
        <v>ok</v>
      </c>
      <c r="Y417" s="189">
        <f t="shared" si="57"/>
        <v>-9</v>
      </c>
      <c r="Z417" s="40">
        <f>VLOOKUP(E417,'[2]BANG THAM CHIEU'!$E$4:$Q$1080,13,0)</f>
        <v>2</v>
      </c>
      <c r="AA417" s="40">
        <f>VLOOKUP(E417,'[2]BANG THAM CHIEU'!$E$4:$R$1082,14,0)</f>
        <v>4</v>
      </c>
      <c r="AB417" s="40" t="str">
        <f>VLOOKUP(E417,'[2]BANG THAM CHIEU'!$E$4:$S$1081,15,0)</f>
        <v>3 tháng</v>
      </c>
    </row>
    <row r="418" spans="1:28" ht="15.75" customHeight="1" x14ac:dyDescent="0.25">
      <c r="A418" s="128">
        <f t="shared" si="58"/>
        <v>415</v>
      </c>
      <c r="B418" s="185" t="s">
        <v>9044</v>
      </c>
      <c r="C418" s="31" t="s">
        <v>9008</v>
      </c>
      <c r="D418" s="42" t="s">
        <v>1556</v>
      </c>
      <c r="E418" s="185" t="s">
        <v>9044</v>
      </c>
      <c r="F418" s="144">
        <v>8058700</v>
      </c>
      <c r="G418" s="42" t="s">
        <v>2464</v>
      </c>
      <c r="H418" s="492">
        <v>8102025007</v>
      </c>
      <c r="I418" s="147" t="s">
        <v>448</v>
      </c>
      <c r="J418" s="37">
        <f>IFERROR(VLOOKUP(E418,'IC238-Dau ky'!E:H,4,0),0)</f>
        <v>0</v>
      </c>
      <c r="K418" s="134">
        <f>SUMIFS(NHAP!$H:$H,NHAP!$D:$D,'BANG THAM CHIEU'!E418,NHAP!$K:$K,'BANG THAM CHIEU'!$D$1)</f>
        <v>0</v>
      </c>
      <c r="L418" s="134">
        <f>SUMIFS('IC21'!$H:$H,'IC21'!$G:$G,'BANG THAM CHIEU'!E418,'IC21'!$R:$R,'BANG THAM CHIEU'!$D$1)</f>
        <v>0</v>
      </c>
      <c r="M418" s="133">
        <f t="shared" si="54"/>
        <v>0</v>
      </c>
      <c r="N418" s="134">
        <f>SUMIF('IC238-Cuoi ky'!$E:$E,'BANG THAM CHIEU'!E418,'IC238-Cuoi ky'!$H:$H)</f>
        <v>0</v>
      </c>
      <c r="O418" s="133">
        <f t="shared" si="55"/>
        <v>0</v>
      </c>
      <c r="P418" s="135">
        <v>1</v>
      </c>
      <c r="Q418" s="135">
        <v>2</v>
      </c>
      <c r="R418" s="550" t="str">
        <f t="shared" si="59"/>
        <v>ALERT</v>
      </c>
      <c r="S418" s="135" t="s">
        <v>9397</v>
      </c>
      <c r="T418" s="222">
        <f t="shared" si="60"/>
        <v>-1</v>
      </c>
      <c r="U418" s="40">
        <v>0</v>
      </c>
      <c r="V418" s="189">
        <f t="shared" si="56"/>
        <v>0</v>
      </c>
      <c r="W418" s="40" t="s">
        <v>78</v>
      </c>
      <c r="X418" s="40" t="str">
        <f t="shared" si="61"/>
        <v>ok</v>
      </c>
      <c r="Y418" s="189">
        <f t="shared" si="57"/>
        <v>0</v>
      </c>
      <c r="Z418" s="40" t="e">
        <f>VLOOKUP(H418,'[2]BANG THAM CHIEU'!$E$4:$Q$1080,13,0)</f>
        <v>#N/A</v>
      </c>
      <c r="AA418" s="40" t="e">
        <f>VLOOKUP(E418,'[2]BANG THAM CHIEU'!$E$4:$R$1082,14,0)</f>
        <v>#N/A</v>
      </c>
      <c r="AB418" s="40" t="e">
        <f>VLOOKUP(E418,'[2]BANG THAM CHIEU'!$E$4:$S$1081,15,0)</f>
        <v>#N/A</v>
      </c>
    </row>
    <row r="419" spans="1:28" ht="15.75" customHeight="1" x14ac:dyDescent="0.25">
      <c r="A419" s="128">
        <f t="shared" si="58"/>
        <v>416</v>
      </c>
      <c r="B419" s="510" t="s">
        <v>9045</v>
      </c>
      <c r="C419" s="153" t="s">
        <v>9009</v>
      </c>
      <c r="D419" s="42" t="s">
        <v>1556</v>
      </c>
      <c r="E419" s="510" t="s">
        <v>9045</v>
      </c>
      <c r="F419" s="155">
        <v>14717200</v>
      </c>
      <c r="G419" s="42" t="s">
        <v>2464</v>
      </c>
      <c r="H419" s="492">
        <v>2901030200</v>
      </c>
      <c r="I419" s="156" t="s">
        <v>448</v>
      </c>
      <c r="J419" s="37">
        <f>IFERROR(VLOOKUP(E419,'IC238-Dau ky'!E:H,4,0),0)</f>
        <v>3</v>
      </c>
      <c r="K419" s="134">
        <f>SUMIFS(NHAP!$H:$H,NHAP!$D:$D,'BANG THAM CHIEU'!E419,NHAP!$K:$K,'BANG THAM CHIEU'!$D$1)</f>
        <v>0</v>
      </c>
      <c r="L419" s="134">
        <f>SUMIFS('IC21'!$H:$H,'IC21'!$G:$G,'BANG THAM CHIEU'!E419,'IC21'!$R:$R,'BANG THAM CHIEU'!$D$1)</f>
        <v>0</v>
      </c>
      <c r="M419" s="133">
        <f t="shared" si="54"/>
        <v>3</v>
      </c>
      <c r="N419" s="134">
        <f>SUMIF('IC238-Cuoi ky'!$E:$E,'BANG THAM CHIEU'!E419,'IC238-Cuoi ky'!$H:$H)</f>
        <v>3</v>
      </c>
      <c r="O419" s="133">
        <f t="shared" si="55"/>
        <v>0</v>
      </c>
      <c r="P419" s="135">
        <v>1</v>
      </c>
      <c r="Q419" s="135">
        <v>2</v>
      </c>
      <c r="R419" s="550" t="str">
        <f t="shared" si="59"/>
        <v>OK</v>
      </c>
      <c r="S419" s="135" t="s">
        <v>9397</v>
      </c>
      <c r="T419" s="222">
        <f t="shared" si="60"/>
        <v>2</v>
      </c>
      <c r="U419" s="40">
        <v>3</v>
      </c>
      <c r="V419" s="189">
        <f t="shared" si="56"/>
        <v>0</v>
      </c>
      <c r="W419" s="40" t="s">
        <v>9141</v>
      </c>
      <c r="X419" s="40" t="str">
        <f t="shared" si="61"/>
        <v>ok</v>
      </c>
      <c r="Y419" s="189">
        <f t="shared" si="57"/>
        <v>0</v>
      </c>
      <c r="Z419" s="40">
        <f>VLOOKUP(H419,'[2]BANG THAM CHIEU'!$E$4:$Q$1080,13,0)</f>
        <v>1</v>
      </c>
      <c r="AA419" s="40" t="e">
        <f>VLOOKUP(E419,'[2]BANG THAM CHIEU'!$E$4:$R$1082,14,0)</f>
        <v>#N/A</v>
      </c>
      <c r="AB419" s="40" t="e">
        <f>VLOOKUP(E419,'[2]BANG THAM CHIEU'!$E$4:$S$1081,15,0)</f>
        <v>#N/A</v>
      </c>
    </row>
    <row r="420" spans="1:28" ht="15.75" customHeight="1" x14ac:dyDescent="0.25">
      <c r="A420" s="128">
        <f t="shared" si="58"/>
        <v>417</v>
      </c>
      <c r="B420" s="510" t="s">
        <v>9046</v>
      </c>
      <c r="C420" s="493" t="s">
        <v>9011</v>
      </c>
      <c r="D420" s="42" t="s">
        <v>1556</v>
      </c>
      <c r="E420" s="510" t="s">
        <v>9046</v>
      </c>
      <c r="F420" s="155">
        <v>3217400</v>
      </c>
      <c r="G420" s="42" t="s">
        <v>2464</v>
      </c>
      <c r="H420" s="492">
        <v>2901145300</v>
      </c>
      <c r="I420" s="156" t="s">
        <v>448</v>
      </c>
      <c r="J420" s="37">
        <f>IFERROR(VLOOKUP(E420,'IC238-Dau ky'!E:H,4,0),0)</f>
        <v>7</v>
      </c>
      <c r="K420" s="134">
        <f>SUMIFS(NHAP!$H:$H,NHAP!$D:$D,'BANG THAM CHIEU'!E420,NHAP!$K:$K,'BANG THAM CHIEU'!$D$1)</f>
        <v>0</v>
      </c>
      <c r="L420" s="134">
        <f>SUMIFS('IC21'!$H:$H,'IC21'!$G:$G,'BANG THAM CHIEU'!E420,'IC21'!$R:$R,'BANG THAM CHIEU'!$D$1)</f>
        <v>0</v>
      </c>
      <c r="M420" s="133">
        <f t="shared" si="54"/>
        <v>7</v>
      </c>
      <c r="N420" s="134">
        <f>SUMIF('IC238-Cuoi ky'!$E:$E,'BANG THAM CHIEU'!E420,'IC238-Cuoi ky'!$H:$H)</f>
        <v>7</v>
      </c>
      <c r="O420" s="133">
        <f t="shared" si="55"/>
        <v>0</v>
      </c>
      <c r="P420" s="135">
        <v>1</v>
      </c>
      <c r="Q420" s="135">
        <v>2</v>
      </c>
      <c r="R420" s="550" t="str">
        <f t="shared" si="59"/>
        <v>OK</v>
      </c>
      <c r="S420" s="135" t="s">
        <v>9397</v>
      </c>
      <c r="T420" s="222">
        <f t="shared" si="60"/>
        <v>6</v>
      </c>
      <c r="U420" s="40">
        <v>7</v>
      </c>
      <c r="V420" s="189">
        <f t="shared" si="56"/>
        <v>0</v>
      </c>
      <c r="W420" s="40" t="s">
        <v>9140</v>
      </c>
      <c r="X420" s="40" t="str">
        <f t="shared" si="61"/>
        <v>ok</v>
      </c>
      <c r="Y420" s="189">
        <f t="shared" si="57"/>
        <v>0</v>
      </c>
      <c r="Z420" s="40">
        <f>VLOOKUP(H420,'[2]BANG THAM CHIEU'!$E$4:$Q$1080,13,0)</f>
        <v>1</v>
      </c>
      <c r="AA420" s="40" t="e">
        <f>VLOOKUP(E420,'[2]BANG THAM CHIEU'!$E$4:$R$1082,14,0)</f>
        <v>#N/A</v>
      </c>
      <c r="AB420" s="40" t="e">
        <f>VLOOKUP(E420,'[2]BANG THAM CHIEU'!$E$4:$S$1081,15,0)</f>
        <v>#N/A</v>
      </c>
    </row>
    <row r="421" spans="1:28" ht="15.75" customHeight="1" x14ac:dyDescent="0.25">
      <c r="A421" s="128">
        <f t="shared" si="58"/>
        <v>418</v>
      </c>
      <c r="B421" s="183" t="s">
        <v>9047</v>
      </c>
      <c r="C421" s="154" t="s">
        <v>9012</v>
      </c>
      <c r="D421" s="42" t="s">
        <v>1556</v>
      </c>
      <c r="E421" s="183" t="s">
        <v>9047</v>
      </c>
      <c r="F421" s="155">
        <v>1820800</v>
      </c>
      <c r="G421" s="42" t="s">
        <v>2464</v>
      </c>
      <c r="H421" s="492">
        <v>2901145200</v>
      </c>
      <c r="I421" s="156" t="s">
        <v>448</v>
      </c>
      <c r="J421" s="37">
        <f>IFERROR(VLOOKUP(E421,'IC238-Dau ky'!E:H,4,0),0)</f>
        <v>1</v>
      </c>
      <c r="K421" s="134">
        <f>SUMIFS(NHAP!$H:$H,NHAP!$D:$D,'BANG THAM CHIEU'!E421,NHAP!$K:$K,'BANG THAM CHIEU'!$D$1)</f>
        <v>0</v>
      </c>
      <c r="L421" s="134">
        <f>SUMIFS('IC21'!$H:$H,'IC21'!$G:$G,'BANG THAM CHIEU'!E421,'IC21'!$R:$R,'BANG THAM CHIEU'!$D$1)</f>
        <v>0</v>
      </c>
      <c r="M421" s="133">
        <f t="shared" si="54"/>
        <v>1</v>
      </c>
      <c r="N421" s="134">
        <f>SUMIF('IC238-Cuoi ky'!$E:$E,'BANG THAM CHIEU'!E421,'IC238-Cuoi ky'!$H:$H)</f>
        <v>1</v>
      </c>
      <c r="O421" s="133">
        <f t="shared" si="55"/>
        <v>0</v>
      </c>
      <c r="P421" s="135">
        <v>1</v>
      </c>
      <c r="Q421" s="135">
        <v>2</v>
      </c>
      <c r="R421" s="550" t="str">
        <f t="shared" si="59"/>
        <v>OK</v>
      </c>
      <c r="S421" s="135" t="s">
        <v>9397</v>
      </c>
      <c r="T421" s="222">
        <f t="shared" si="60"/>
        <v>0</v>
      </c>
      <c r="U421" s="40">
        <v>0</v>
      </c>
      <c r="V421" s="189">
        <f t="shared" si="56"/>
        <v>-1</v>
      </c>
      <c r="W421" s="40" t="s">
        <v>78</v>
      </c>
      <c r="X421" s="40" t="str">
        <f t="shared" si="61"/>
        <v>ok</v>
      </c>
      <c r="Y421" s="189">
        <f t="shared" si="57"/>
        <v>1</v>
      </c>
      <c r="Z421" s="40">
        <f>VLOOKUP(H421,'[2]BANG THAM CHIEU'!$E$4:$Q$1080,13,0)</f>
        <v>1</v>
      </c>
      <c r="AA421" s="40" t="e">
        <f>VLOOKUP(E421,'[2]BANG THAM CHIEU'!$E$4:$R$1082,14,0)</f>
        <v>#N/A</v>
      </c>
      <c r="AB421" s="40" t="e">
        <f>VLOOKUP(E421,'[2]BANG THAM CHIEU'!$E$4:$S$1081,15,0)</f>
        <v>#N/A</v>
      </c>
    </row>
    <row r="422" spans="1:28" ht="15.75" customHeight="1" x14ac:dyDescent="0.25">
      <c r="A422" s="128">
        <f t="shared" si="58"/>
        <v>419</v>
      </c>
      <c r="B422" s="183" t="s">
        <v>9048</v>
      </c>
      <c r="C422" s="154" t="s">
        <v>9014</v>
      </c>
      <c r="D422" s="42" t="s">
        <v>1556</v>
      </c>
      <c r="E422" s="183" t="s">
        <v>9048</v>
      </c>
      <c r="F422" s="155">
        <v>2951400</v>
      </c>
      <c r="G422" s="42" t="s">
        <v>2464</v>
      </c>
      <c r="H422" s="492">
        <v>1089057480</v>
      </c>
      <c r="I422" s="156" t="s">
        <v>448</v>
      </c>
      <c r="J422" s="37">
        <f>IFERROR(VLOOKUP(E422,'IC238-Dau ky'!E:H,4,0),0)</f>
        <v>0</v>
      </c>
      <c r="K422" s="134">
        <f>SUMIFS(NHAP!$H:$H,NHAP!$D:$D,'BANG THAM CHIEU'!E422,NHAP!$K:$K,'BANG THAM CHIEU'!$D$1)</f>
        <v>0</v>
      </c>
      <c r="L422" s="134">
        <f>SUMIFS('IC21'!$H:$H,'IC21'!$G:$G,'BANG THAM CHIEU'!E422,'IC21'!$R:$R,'BANG THAM CHIEU'!$D$1)</f>
        <v>0</v>
      </c>
      <c r="M422" s="133">
        <f t="shared" si="54"/>
        <v>0</v>
      </c>
      <c r="N422" s="134">
        <f>SUMIF('IC238-Cuoi ky'!$E:$E,'BANG THAM CHIEU'!E422,'IC238-Cuoi ky'!$H:$H)</f>
        <v>0</v>
      </c>
      <c r="O422" s="133">
        <f t="shared" si="55"/>
        <v>0</v>
      </c>
      <c r="P422" s="135">
        <v>1</v>
      </c>
      <c r="Q422" s="135">
        <v>2</v>
      </c>
      <c r="R422" s="550" t="str">
        <f t="shared" si="59"/>
        <v>ALERT</v>
      </c>
      <c r="S422" s="135" t="s">
        <v>9397</v>
      </c>
      <c r="T422" s="222">
        <f t="shared" si="60"/>
        <v>-1</v>
      </c>
      <c r="U422" s="40">
        <v>0</v>
      </c>
      <c r="V422" s="189">
        <f t="shared" si="56"/>
        <v>0</v>
      </c>
      <c r="W422" s="40" t="s">
        <v>78</v>
      </c>
      <c r="X422" s="40" t="str">
        <f t="shared" si="61"/>
        <v>ok</v>
      </c>
      <c r="Y422" s="189">
        <f t="shared" si="57"/>
        <v>0</v>
      </c>
      <c r="Z422" s="40">
        <f>VLOOKUP(H422,'[2]BANG THAM CHIEU'!$E$4:$Q$1080,13,0)</f>
        <v>1</v>
      </c>
      <c r="AA422" s="40" t="e">
        <f>VLOOKUP(E422,'[2]BANG THAM CHIEU'!$E$4:$R$1082,14,0)</f>
        <v>#N/A</v>
      </c>
      <c r="AB422" s="40" t="e">
        <f>VLOOKUP(E422,'[2]BANG THAM CHIEU'!$E$4:$S$1081,15,0)</f>
        <v>#N/A</v>
      </c>
    </row>
    <row r="423" spans="1:28" ht="15.75" customHeight="1" x14ac:dyDescent="0.25">
      <c r="A423" s="128">
        <f t="shared" si="58"/>
        <v>420</v>
      </c>
      <c r="B423" s="183" t="s">
        <v>9049</v>
      </c>
      <c r="C423" s="154" t="s">
        <v>9015</v>
      </c>
      <c r="D423" s="42" t="s">
        <v>1556</v>
      </c>
      <c r="E423" s="183" t="s">
        <v>9049</v>
      </c>
      <c r="F423" s="155">
        <v>2600200</v>
      </c>
      <c r="G423" s="42" t="s">
        <v>2464</v>
      </c>
      <c r="H423" s="492">
        <v>1089057470</v>
      </c>
      <c r="I423" s="156" t="s">
        <v>448</v>
      </c>
      <c r="J423" s="37">
        <f>IFERROR(VLOOKUP(E423,'IC238-Dau ky'!E:H,4,0),0)</f>
        <v>0</v>
      </c>
      <c r="K423" s="134">
        <f>SUMIFS(NHAP!$H:$H,NHAP!$D:$D,'BANG THAM CHIEU'!E423,NHAP!$K:$K,'BANG THAM CHIEU'!$D$1)</f>
        <v>0</v>
      </c>
      <c r="L423" s="134">
        <f>SUMIFS('IC21'!$H:$H,'IC21'!$G:$G,'BANG THAM CHIEU'!E423,'IC21'!$R:$R,'BANG THAM CHIEU'!$D$1)</f>
        <v>0</v>
      </c>
      <c r="M423" s="133">
        <f t="shared" si="54"/>
        <v>0</v>
      </c>
      <c r="N423" s="134">
        <f>SUMIF('IC238-Cuoi ky'!$E:$E,'BANG THAM CHIEU'!E423,'IC238-Cuoi ky'!$H:$H)</f>
        <v>0</v>
      </c>
      <c r="O423" s="133">
        <f t="shared" si="55"/>
        <v>0</v>
      </c>
      <c r="P423" s="135">
        <v>1</v>
      </c>
      <c r="Q423" s="135">
        <v>2</v>
      </c>
      <c r="R423" s="550" t="str">
        <f t="shared" si="59"/>
        <v>ALERT</v>
      </c>
      <c r="S423" s="135" t="s">
        <v>9397</v>
      </c>
      <c r="T423" s="222">
        <f t="shared" si="60"/>
        <v>-1</v>
      </c>
      <c r="U423" s="40">
        <v>0</v>
      </c>
      <c r="V423" s="189">
        <f t="shared" si="56"/>
        <v>0</v>
      </c>
      <c r="W423" s="40" t="s">
        <v>78</v>
      </c>
      <c r="X423" s="40" t="str">
        <f t="shared" si="61"/>
        <v>ok</v>
      </c>
      <c r="Y423" s="189">
        <f t="shared" si="57"/>
        <v>0</v>
      </c>
      <c r="Z423" s="40">
        <f>VLOOKUP(H423,'[2]BANG THAM CHIEU'!$E$4:$Q$1080,13,0)</f>
        <v>1</v>
      </c>
      <c r="AA423" s="40" t="e">
        <f>VLOOKUP(E423,'[2]BANG THAM CHIEU'!$E$4:$R$1082,14,0)</f>
        <v>#N/A</v>
      </c>
      <c r="AB423" s="40" t="e">
        <f>VLOOKUP(E423,'[2]BANG THAM CHIEU'!$E$4:$S$1081,15,0)</f>
        <v>#N/A</v>
      </c>
    </row>
    <row r="424" spans="1:28" ht="15.75" customHeight="1" x14ac:dyDescent="0.25">
      <c r="A424" s="128">
        <f t="shared" si="58"/>
        <v>421</v>
      </c>
      <c r="B424" s="510" t="s">
        <v>9050</v>
      </c>
      <c r="C424" s="31" t="s">
        <v>9016</v>
      </c>
      <c r="D424" s="42" t="s">
        <v>1556</v>
      </c>
      <c r="E424" s="510" t="s">
        <v>9050</v>
      </c>
      <c r="F424" s="144">
        <v>22336200</v>
      </c>
      <c r="G424" s="42" t="s">
        <v>2464</v>
      </c>
      <c r="H424" s="492">
        <v>2901056622</v>
      </c>
      <c r="I424" s="144" t="s">
        <v>455</v>
      </c>
      <c r="J424" s="37">
        <f>IFERROR(VLOOKUP(E424,'IC238-Dau ky'!E:H,4,0),0)</f>
        <v>1</v>
      </c>
      <c r="K424" s="134">
        <f>SUMIFS(NHAP!$H:$H,NHAP!$D:$D,'BANG THAM CHIEU'!E424,NHAP!$K:$K,'BANG THAM CHIEU'!$D$1)</f>
        <v>0</v>
      </c>
      <c r="L424" s="134">
        <f>SUMIFS('IC21'!$H:$H,'IC21'!$G:$G,'BANG THAM CHIEU'!E424,'IC21'!$R:$R,'BANG THAM CHIEU'!$D$1)</f>
        <v>0</v>
      </c>
      <c r="M424" s="133">
        <f t="shared" si="54"/>
        <v>1</v>
      </c>
      <c r="N424" s="134">
        <f>SUMIF('IC238-Cuoi ky'!$E:$E,'BANG THAM CHIEU'!E424,'IC238-Cuoi ky'!$H:$H)</f>
        <v>1</v>
      </c>
      <c r="O424" s="133">
        <f t="shared" si="55"/>
        <v>0</v>
      </c>
      <c r="P424" s="135">
        <v>1</v>
      </c>
      <c r="Q424" s="135">
        <v>2</v>
      </c>
      <c r="R424" s="550" t="str">
        <f t="shared" si="59"/>
        <v>OK</v>
      </c>
      <c r="S424" s="135" t="s">
        <v>9397</v>
      </c>
      <c r="T424" s="222">
        <f t="shared" si="60"/>
        <v>0</v>
      </c>
      <c r="U424" s="40">
        <v>4</v>
      </c>
      <c r="V424" s="189">
        <f t="shared" si="56"/>
        <v>3</v>
      </c>
      <c r="W424" s="40" t="s">
        <v>78</v>
      </c>
      <c r="X424" s="40" t="str">
        <f t="shared" si="61"/>
        <v>ok</v>
      </c>
      <c r="Y424" s="189">
        <f t="shared" si="57"/>
        <v>-3</v>
      </c>
      <c r="Z424" s="40">
        <f>VLOOKUP(H424,'[2]BANG THAM CHIEU'!$E$4:$Q$1080,13,0)</f>
        <v>1</v>
      </c>
      <c r="AA424" s="40" t="e">
        <f>VLOOKUP(E424,'[2]BANG THAM CHIEU'!$E$4:$R$1082,14,0)</f>
        <v>#N/A</v>
      </c>
      <c r="AB424" s="40" t="e">
        <f>VLOOKUP(E424,'[2]BANG THAM CHIEU'!$E$4:$S$1081,15,0)</f>
        <v>#N/A</v>
      </c>
    </row>
    <row r="425" spans="1:28" ht="15.75" customHeight="1" x14ac:dyDescent="0.25">
      <c r="A425" s="128">
        <f t="shared" si="58"/>
        <v>422</v>
      </c>
      <c r="B425" s="512" t="s">
        <v>9051</v>
      </c>
      <c r="C425" s="31" t="s">
        <v>9017</v>
      </c>
      <c r="D425" s="42" t="s">
        <v>1556</v>
      </c>
      <c r="E425" s="512" t="s">
        <v>9051</v>
      </c>
      <c r="F425" s="144">
        <v>7188200</v>
      </c>
      <c r="G425" s="42" t="s">
        <v>2464</v>
      </c>
      <c r="H425" s="492">
        <v>502110018</v>
      </c>
      <c r="I425" s="144" t="s">
        <v>455</v>
      </c>
      <c r="J425" s="37">
        <f>IFERROR(VLOOKUP(E425,'IC238-Dau ky'!E:H,4,0),0)</f>
        <v>2</v>
      </c>
      <c r="K425" s="134">
        <f>SUMIFS(NHAP!$H:$H,NHAP!$D:$D,'BANG THAM CHIEU'!E425,NHAP!$K:$K,'BANG THAM CHIEU'!$D$1)</f>
        <v>0</v>
      </c>
      <c r="L425" s="134">
        <f>SUMIFS('IC21'!$H:$H,'IC21'!$G:$G,'BANG THAM CHIEU'!E425,'IC21'!$R:$R,'BANG THAM CHIEU'!$D$1)</f>
        <v>0</v>
      </c>
      <c r="M425" s="133">
        <f t="shared" si="54"/>
        <v>2</v>
      </c>
      <c r="N425" s="134">
        <f>SUMIF('IC238-Cuoi ky'!$E:$E,'BANG THAM CHIEU'!E425,'IC238-Cuoi ky'!$H:$H)</f>
        <v>2</v>
      </c>
      <c r="O425" s="133">
        <f t="shared" si="55"/>
        <v>0</v>
      </c>
      <c r="P425" s="135">
        <v>2</v>
      </c>
      <c r="Q425" s="135">
        <v>4</v>
      </c>
      <c r="R425" s="550" t="str">
        <f t="shared" si="59"/>
        <v>OK</v>
      </c>
      <c r="S425" s="135" t="s">
        <v>9397</v>
      </c>
      <c r="T425" s="222">
        <f t="shared" si="60"/>
        <v>0</v>
      </c>
      <c r="U425" s="40">
        <v>1</v>
      </c>
      <c r="V425" s="189">
        <f t="shared" si="56"/>
        <v>-1</v>
      </c>
      <c r="W425" s="40" t="s">
        <v>9142</v>
      </c>
      <c r="X425" s="40" t="str">
        <f t="shared" si="61"/>
        <v>ok</v>
      </c>
      <c r="Y425" s="189">
        <f t="shared" si="57"/>
        <v>1</v>
      </c>
      <c r="Z425" s="40" t="e">
        <f>VLOOKUP(H425,'[2]BANG THAM CHIEU'!$E$4:$Q$1080,13,0)</f>
        <v>#N/A</v>
      </c>
      <c r="AA425" s="40" t="e">
        <f>VLOOKUP(E425,'[2]BANG THAM CHIEU'!$E$4:$R$1082,14,0)</f>
        <v>#N/A</v>
      </c>
      <c r="AB425" s="40" t="e">
        <f>VLOOKUP(E425,'[2]BANG THAM CHIEU'!$E$4:$S$1081,15,0)</f>
        <v>#N/A</v>
      </c>
    </row>
    <row r="426" spans="1:28" ht="15.75" customHeight="1" x14ac:dyDescent="0.25">
      <c r="A426" s="128">
        <f t="shared" si="58"/>
        <v>423</v>
      </c>
      <c r="B426" s="510" t="s">
        <v>9052</v>
      </c>
      <c r="C426" s="31" t="s">
        <v>9018</v>
      </c>
      <c r="D426" s="42" t="s">
        <v>1556</v>
      </c>
      <c r="E426" s="510" t="s">
        <v>9052</v>
      </c>
      <c r="F426" s="144">
        <v>10091900</v>
      </c>
      <c r="G426" s="42" t="s">
        <v>2464</v>
      </c>
      <c r="H426" s="492">
        <v>1089062060</v>
      </c>
      <c r="I426" s="144" t="s">
        <v>455</v>
      </c>
      <c r="J426" s="37">
        <f>IFERROR(VLOOKUP(E426,'IC238-Dau ky'!E:H,4,0),0)</f>
        <v>2</v>
      </c>
      <c r="K426" s="134">
        <f>SUMIFS(NHAP!$H:$H,NHAP!$D:$D,'BANG THAM CHIEU'!E426,NHAP!$K:$K,'BANG THAM CHIEU'!$D$1)</f>
        <v>0</v>
      </c>
      <c r="L426" s="134">
        <f>SUMIFS('IC21'!$H:$H,'IC21'!$G:$G,'BANG THAM CHIEU'!E426,'IC21'!$R:$R,'BANG THAM CHIEU'!$D$1)</f>
        <v>0</v>
      </c>
      <c r="M426" s="133">
        <f t="shared" si="54"/>
        <v>2</v>
      </c>
      <c r="N426" s="134">
        <f>SUMIF('IC238-Cuoi ky'!$E:$E,'BANG THAM CHIEU'!E426,'IC238-Cuoi ky'!$H:$H)</f>
        <v>2</v>
      </c>
      <c r="O426" s="133">
        <f t="shared" si="55"/>
        <v>0</v>
      </c>
      <c r="P426" s="135">
        <v>2</v>
      </c>
      <c r="Q426" s="135">
        <v>4</v>
      </c>
      <c r="R426" s="550" t="str">
        <f t="shared" si="59"/>
        <v>OK</v>
      </c>
      <c r="S426" s="135" t="s">
        <v>9397</v>
      </c>
      <c r="T426" s="222">
        <f t="shared" si="60"/>
        <v>0</v>
      </c>
      <c r="U426" s="40">
        <v>1</v>
      </c>
      <c r="V426" s="189">
        <f t="shared" si="56"/>
        <v>-1</v>
      </c>
      <c r="W426" s="40" t="s">
        <v>9140</v>
      </c>
      <c r="X426" s="40" t="str">
        <f t="shared" si="61"/>
        <v>ok</v>
      </c>
      <c r="Y426" s="189">
        <f t="shared" si="57"/>
        <v>1</v>
      </c>
      <c r="Z426" s="40" t="e">
        <f>VLOOKUP(H426,'[2]BANG THAM CHIEU'!$E$4:$Q$1080,13,0)</f>
        <v>#N/A</v>
      </c>
      <c r="AA426" s="40" t="e">
        <f>VLOOKUP(E426,'[2]BANG THAM CHIEU'!$E$4:$R$1082,14,0)</f>
        <v>#N/A</v>
      </c>
      <c r="AB426" s="40" t="e">
        <f>VLOOKUP(E426,'[2]BANG THAM CHIEU'!$E$4:$S$1081,15,0)</f>
        <v>#N/A</v>
      </c>
    </row>
    <row r="427" spans="1:28" ht="15.75" customHeight="1" x14ac:dyDescent="0.25">
      <c r="A427" s="128">
        <f t="shared" si="58"/>
        <v>424</v>
      </c>
      <c r="B427" s="183" t="s">
        <v>9053</v>
      </c>
      <c r="C427" s="31" t="s">
        <v>9019</v>
      </c>
      <c r="D427" s="42" t="s">
        <v>1556</v>
      </c>
      <c r="E427" s="183" t="s">
        <v>9053</v>
      </c>
      <c r="F427" s="144">
        <v>6766600</v>
      </c>
      <c r="G427" s="42" t="s">
        <v>2464</v>
      </c>
      <c r="H427" s="492">
        <v>2901063300</v>
      </c>
      <c r="I427" s="144" t="s">
        <v>455</v>
      </c>
      <c r="J427" s="37">
        <f>IFERROR(VLOOKUP(E427,'IC238-Dau ky'!E:H,4,0),0)</f>
        <v>0</v>
      </c>
      <c r="K427" s="134">
        <f>SUMIFS(NHAP!$H:$H,NHAP!$D:$D,'BANG THAM CHIEU'!E427,NHAP!$K:$K,'BANG THAM CHIEU'!$D$1)</f>
        <v>0</v>
      </c>
      <c r="L427" s="134">
        <f>SUMIFS('IC21'!$H:$H,'IC21'!$G:$G,'BANG THAM CHIEU'!E427,'IC21'!$R:$R,'BANG THAM CHIEU'!$D$1)</f>
        <v>0</v>
      </c>
      <c r="M427" s="133">
        <f t="shared" si="54"/>
        <v>0</v>
      </c>
      <c r="N427" s="134">
        <f>SUMIF('IC238-Cuoi ky'!$E:$E,'BANG THAM CHIEU'!E427,'IC238-Cuoi ky'!$H:$H)</f>
        <v>0</v>
      </c>
      <c r="O427" s="133">
        <f t="shared" si="55"/>
        <v>0</v>
      </c>
      <c r="P427" s="135">
        <v>2</v>
      </c>
      <c r="Q427" s="135">
        <v>4</v>
      </c>
      <c r="R427" s="550" t="str">
        <f t="shared" si="59"/>
        <v>ALERT</v>
      </c>
      <c r="S427" s="135" t="s">
        <v>9397</v>
      </c>
      <c r="T427" s="222">
        <f t="shared" si="60"/>
        <v>-2</v>
      </c>
      <c r="U427" s="40">
        <v>0</v>
      </c>
      <c r="V427" s="189">
        <f t="shared" si="56"/>
        <v>0</v>
      </c>
      <c r="W427" s="40" t="s">
        <v>78</v>
      </c>
      <c r="X427" s="40" t="str">
        <f t="shared" si="61"/>
        <v>ok</v>
      </c>
      <c r="Y427" s="189">
        <f t="shared" si="57"/>
        <v>0</v>
      </c>
      <c r="Z427" s="40">
        <f>VLOOKUP(H427,'[2]BANG THAM CHIEU'!$E$4:$Q$1080,13,0)</f>
        <v>2</v>
      </c>
      <c r="AA427" s="40" t="e">
        <f>VLOOKUP(E427,'[2]BANG THAM CHIEU'!$E$4:$R$1082,14,0)</f>
        <v>#N/A</v>
      </c>
      <c r="AB427" s="40" t="e">
        <f>VLOOKUP(E427,'[2]BANG THAM CHIEU'!$E$4:$S$1081,15,0)</f>
        <v>#N/A</v>
      </c>
    </row>
    <row r="428" spans="1:28" ht="15.75" customHeight="1" x14ac:dyDescent="0.25">
      <c r="A428" s="128">
        <f t="shared" si="58"/>
        <v>425</v>
      </c>
      <c r="B428" s="494" t="s">
        <v>9054</v>
      </c>
      <c r="C428" s="31" t="s">
        <v>9020</v>
      </c>
      <c r="D428" s="42" t="s">
        <v>1556</v>
      </c>
      <c r="E428" s="494" t="s">
        <v>9054</v>
      </c>
      <c r="F428" s="144">
        <v>762700</v>
      </c>
      <c r="G428" s="42" t="s">
        <v>2464</v>
      </c>
      <c r="H428" s="492">
        <v>392110028</v>
      </c>
      <c r="I428" s="144" t="s">
        <v>455</v>
      </c>
      <c r="J428" s="37">
        <f>IFERROR(VLOOKUP(E428,'IC238-Dau ky'!E:H,4,0),0)</f>
        <v>0</v>
      </c>
      <c r="K428" s="134">
        <f>SUMIFS(NHAP!$H:$H,NHAP!$D:$D,'BANG THAM CHIEU'!E428,NHAP!$K:$K,'BANG THAM CHIEU'!$D$1)</f>
        <v>0</v>
      </c>
      <c r="L428" s="134">
        <f>SUMIFS('IC21'!$H:$H,'IC21'!$G:$G,'BANG THAM CHIEU'!E428,'IC21'!$R:$R,'BANG THAM CHIEU'!$D$1)</f>
        <v>0</v>
      </c>
      <c r="M428" s="133">
        <f t="shared" si="54"/>
        <v>0</v>
      </c>
      <c r="N428" s="134">
        <f>SUMIF('IC238-Cuoi ky'!$E:$E,'BANG THAM CHIEU'!E428,'IC238-Cuoi ky'!$H:$H)</f>
        <v>0</v>
      </c>
      <c r="O428" s="133">
        <f t="shared" si="55"/>
        <v>0</v>
      </c>
      <c r="P428" s="135">
        <v>2</v>
      </c>
      <c r="Q428" s="135">
        <v>4</v>
      </c>
      <c r="R428" s="550" t="str">
        <f t="shared" si="59"/>
        <v>ALERT</v>
      </c>
      <c r="S428" s="135" t="s">
        <v>9397</v>
      </c>
      <c r="T428" s="222">
        <f t="shared" si="60"/>
        <v>-2</v>
      </c>
      <c r="U428" s="40">
        <v>0</v>
      </c>
      <c r="V428" s="189">
        <f t="shared" si="56"/>
        <v>0</v>
      </c>
      <c r="W428" s="40" t="s">
        <v>78</v>
      </c>
      <c r="X428" s="40" t="str">
        <f t="shared" si="61"/>
        <v>ok</v>
      </c>
      <c r="Y428" s="189">
        <f t="shared" si="57"/>
        <v>0</v>
      </c>
      <c r="Z428" s="40" t="e">
        <f>VLOOKUP(H428,'[2]BANG THAM CHIEU'!$E$4:$Q$1080,13,0)</f>
        <v>#N/A</v>
      </c>
      <c r="AA428" s="40" t="e">
        <f>VLOOKUP(E428,'[2]BANG THAM CHIEU'!$E$4:$R$1082,14,0)</f>
        <v>#N/A</v>
      </c>
      <c r="AB428" s="40" t="e">
        <f>VLOOKUP(E428,'[2]BANG THAM CHIEU'!$E$4:$S$1081,15,0)</f>
        <v>#N/A</v>
      </c>
    </row>
    <row r="429" spans="1:28" ht="15.75" customHeight="1" x14ac:dyDescent="0.25">
      <c r="A429" s="128">
        <f t="shared" si="58"/>
        <v>426</v>
      </c>
      <c r="B429" s="512" t="s">
        <v>9055</v>
      </c>
      <c r="C429" s="31" t="s">
        <v>9021</v>
      </c>
      <c r="D429" s="42" t="s">
        <v>1556</v>
      </c>
      <c r="E429" s="512" t="s">
        <v>9055</v>
      </c>
      <c r="F429" s="144">
        <v>12256500</v>
      </c>
      <c r="G429" s="42" t="s">
        <v>2464</v>
      </c>
      <c r="H429" s="492">
        <v>574991815</v>
      </c>
      <c r="I429" s="144" t="s">
        <v>455</v>
      </c>
      <c r="J429" s="37">
        <f>IFERROR(VLOOKUP(E429,'IC238-Dau ky'!E:H,4,0),0)</f>
        <v>2</v>
      </c>
      <c r="K429" s="134">
        <f>SUMIFS(NHAP!$H:$H,NHAP!$D:$D,'BANG THAM CHIEU'!E429,NHAP!$K:$K,'BANG THAM CHIEU'!$D$1)</f>
        <v>0</v>
      </c>
      <c r="L429" s="134">
        <f>SUMIFS('IC21'!$H:$H,'IC21'!$G:$G,'BANG THAM CHIEU'!E429,'IC21'!$R:$R,'BANG THAM CHIEU'!$D$1)</f>
        <v>0</v>
      </c>
      <c r="M429" s="133">
        <f t="shared" si="54"/>
        <v>2</v>
      </c>
      <c r="N429" s="134">
        <f>SUMIF('IC238-Cuoi ky'!$E:$E,'BANG THAM CHIEU'!E429,'IC238-Cuoi ky'!$H:$H)</f>
        <v>2</v>
      </c>
      <c r="O429" s="133">
        <f t="shared" si="55"/>
        <v>0</v>
      </c>
      <c r="P429" s="135">
        <v>2</v>
      </c>
      <c r="Q429" s="135">
        <v>4</v>
      </c>
      <c r="R429" s="550" t="str">
        <f t="shared" si="59"/>
        <v>OK</v>
      </c>
      <c r="S429" s="135" t="s">
        <v>9397</v>
      </c>
      <c r="T429" s="222">
        <f t="shared" si="60"/>
        <v>0</v>
      </c>
      <c r="U429" s="40">
        <v>2</v>
      </c>
      <c r="V429" s="189">
        <f t="shared" si="56"/>
        <v>0</v>
      </c>
      <c r="W429" s="40" t="s">
        <v>78</v>
      </c>
      <c r="X429" s="40" t="str">
        <f t="shared" si="61"/>
        <v>ok</v>
      </c>
      <c r="Y429" s="189">
        <f t="shared" si="57"/>
        <v>0</v>
      </c>
      <c r="Z429" s="40" t="e">
        <f>VLOOKUP(H429,'[2]BANG THAM CHIEU'!$E$4:$Q$1080,13,0)</f>
        <v>#N/A</v>
      </c>
      <c r="AA429" s="40" t="e">
        <f>VLOOKUP(E429,'[2]BANG THAM CHIEU'!$E$4:$R$1082,14,0)</f>
        <v>#N/A</v>
      </c>
      <c r="AB429" s="40" t="e">
        <f>VLOOKUP(E429,'[2]BANG THAM CHIEU'!$E$4:$S$1081,15,0)</f>
        <v>#N/A</v>
      </c>
    </row>
    <row r="430" spans="1:28" ht="15.75" customHeight="1" x14ac:dyDescent="0.25">
      <c r="A430" s="128">
        <f t="shared" si="58"/>
        <v>427</v>
      </c>
      <c r="B430" s="494" t="s">
        <v>9056</v>
      </c>
      <c r="C430" s="31" t="s">
        <v>9022</v>
      </c>
      <c r="D430" s="42" t="s">
        <v>1556</v>
      </c>
      <c r="E430" s="494" t="s">
        <v>9056</v>
      </c>
      <c r="F430" s="144">
        <v>14397600</v>
      </c>
      <c r="G430" s="42" t="s">
        <v>2464</v>
      </c>
      <c r="H430" s="492">
        <v>574991825</v>
      </c>
      <c r="I430" s="144" t="s">
        <v>455</v>
      </c>
      <c r="J430" s="37">
        <f>IFERROR(VLOOKUP(E430,'IC238-Dau ky'!E:H,4,0),0)</f>
        <v>2</v>
      </c>
      <c r="K430" s="134">
        <f>SUMIFS(NHAP!$H:$H,NHAP!$D:$D,'BANG THAM CHIEU'!E430,NHAP!$K:$K,'BANG THAM CHIEU'!$D$1)</f>
        <v>0</v>
      </c>
      <c r="L430" s="134">
        <f>SUMIFS('IC21'!$H:$H,'IC21'!$G:$G,'BANG THAM CHIEU'!E430,'IC21'!$R:$R,'BANG THAM CHIEU'!$D$1)</f>
        <v>0</v>
      </c>
      <c r="M430" s="133">
        <f t="shared" si="54"/>
        <v>2</v>
      </c>
      <c r="N430" s="134">
        <f>SUMIF('IC238-Cuoi ky'!$E:$E,'BANG THAM CHIEU'!E430,'IC238-Cuoi ky'!$H:$H)</f>
        <v>2</v>
      </c>
      <c r="O430" s="133">
        <f t="shared" si="55"/>
        <v>0</v>
      </c>
      <c r="P430" s="135">
        <v>2</v>
      </c>
      <c r="Q430" s="135">
        <v>4</v>
      </c>
      <c r="R430" s="550" t="str">
        <f t="shared" si="59"/>
        <v>OK</v>
      </c>
      <c r="S430" s="135" t="s">
        <v>9397</v>
      </c>
      <c r="T430" s="222">
        <f t="shared" si="60"/>
        <v>0</v>
      </c>
      <c r="U430" s="40">
        <v>0</v>
      </c>
      <c r="V430" s="189">
        <f t="shared" si="56"/>
        <v>-2</v>
      </c>
      <c r="W430" s="40" t="s">
        <v>78</v>
      </c>
      <c r="X430" s="40" t="str">
        <f t="shared" si="61"/>
        <v>ok</v>
      </c>
      <c r="Y430" s="189">
        <f t="shared" si="57"/>
        <v>2</v>
      </c>
      <c r="Z430" s="40" t="e">
        <f>VLOOKUP(H430,'[2]BANG THAM CHIEU'!$E$4:$Q$1080,13,0)</f>
        <v>#N/A</v>
      </c>
      <c r="AA430" s="40" t="e">
        <f>VLOOKUP(E430,'[2]BANG THAM CHIEU'!$E$4:$R$1082,14,0)</f>
        <v>#N/A</v>
      </c>
      <c r="AB430" s="40" t="e">
        <f>VLOOKUP(E430,'[2]BANG THAM CHIEU'!$E$4:$S$1081,15,0)</f>
        <v>#N/A</v>
      </c>
    </row>
    <row r="431" spans="1:28" ht="15.75" customHeight="1" x14ac:dyDescent="0.25">
      <c r="A431" s="128">
        <f t="shared" si="58"/>
        <v>428</v>
      </c>
      <c r="B431" s="183" t="s">
        <v>9057</v>
      </c>
      <c r="C431" s="157" t="s">
        <v>9023</v>
      </c>
      <c r="D431" s="42" t="s">
        <v>1556</v>
      </c>
      <c r="E431" s="183" t="s">
        <v>9057</v>
      </c>
      <c r="F431" s="144">
        <v>36997500</v>
      </c>
      <c r="G431" s="142" t="s">
        <v>2464</v>
      </c>
      <c r="H431" s="492">
        <v>2901146551</v>
      </c>
      <c r="I431" s="142" t="s">
        <v>455</v>
      </c>
      <c r="J431" s="37">
        <f>IFERROR(VLOOKUP(E431,'IC238-Dau ky'!E:H,4,0),0)</f>
        <v>0</v>
      </c>
      <c r="K431" s="134">
        <f>SUMIFS(NHAP!$H:$H,NHAP!$D:$D,'BANG THAM CHIEU'!E431,NHAP!$K:$K,'BANG THAM CHIEU'!$D$1)</f>
        <v>0</v>
      </c>
      <c r="L431" s="134">
        <f>SUMIFS('IC21'!$H:$H,'IC21'!$G:$G,'BANG THAM CHIEU'!E431,'IC21'!$R:$R,'BANG THAM CHIEU'!$D$1)</f>
        <v>0</v>
      </c>
      <c r="M431" s="133">
        <f t="shared" si="54"/>
        <v>0</v>
      </c>
      <c r="N431" s="134">
        <f>SUMIF('IC238-Cuoi ky'!$E:$E,'BANG THAM CHIEU'!E431,'IC238-Cuoi ky'!$H:$H)</f>
        <v>0</v>
      </c>
      <c r="O431" s="133">
        <f t="shared" si="55"/>
        <v>0</v>
      </c>
      <c r="P431" s="135">
        <v>1</v>
      </c>
      <c r="Q431" s="135">
        <v>2</v>
      </c>
      <c r="R431" s="550" t="str">
        <f t="shared" si="59"/>
        <v>ALERT</v>
      </c>
      <c r="S431" s="135" t="s">
        <v>9397</v>
      </c>
      <c r="T431" s="222">
        <f t="shared" si="60"/>
        <v>-1</v>
      </c>
      <c r="U431" s="40">
        <v>0</v>
      </c>
      <c r="V431" s="189">
        <f t="shared" si="56"/>
        <v>0</v>
      </c>
      <c r="W431" s="40" t="s">
        <v>78</v>
      </c>
      <c r="X431" s="40" t="str">
        <f t="shared" si="61"/>
        <v>ok</v>
      </c>
      <c r="Y431" s="189">
        <f t="shared" si="57"/>
        <v>0</v>
      </c>
      <c r="Z431" s="40">
        <f>VLOOKUP(H431,'[2]BANG THAM CHIEU'!$E$4:$Q$1080,13,0)</f>
        <v>1</v>
      </c>
      <c r="AA431" s="40" t="e">
        <f>VLOOKUP(E431,'[2]BANG THAM CHIEU'!$E$4:$R$1082,14,0)</f>
        <v>#N/A</v>
      </c>
      <c r="AB431" s="40" t="e">
        <f>VLOOKUP(E431,'[2]BANG THAM CHIEU'!$E$4:$S$1081,15,0)</f>
        <v>#N/A</v>
      </c>
    </row>
    <row r="432" spans="1:28" x14ac:dyDescent="0.25">
      <c r="A432" s="128">
        <f t="shared" si="58"/>
        <v>429</v>
      </c>
      <c r="B432" s="494" t="s">
        <v>9058</v>
      </c>
      <c r="C432" s="157" t="s">
        <v>9024</v>
      </c>
      <c r="D432" s="42" t="s">
        <v>1556</v>
      </c>
      <c r="E432" s="494" t="s">
        <v>9058</v>
      </c>
      <c r="F432" s="144">
        <v>4951000</v>
      </c>
      <c r="G432" s="137" t="s">
        <v>2464</v>
      </c>
      <c r="H432" s="492">
        <v>574800257</v>
      </c>
      <c r="I432" s="144" t="s">
        <v>455</v>
      </c>
      <c r="J432" s="37">
        <f>IFERROR(VLOOKUP(E432,'IC238-Dau ky'!E:H,4,0),0)</f>
        <v>0</v>
      </c>
      <c r="K432" s="134">
        <f>SUMIFS(NHAP!$H:$H,NHAP!$D:$D,'BANG THAM CHIEU'!E432,NHAP!$K:$K,'BANG THAM CHIEU'!$D$1)</f>
        <v>0</v>
      </c>
      <c r="L432" s="134">
        <f>SUMIFS('IC21'!$H:$H,'IC21'!$G:$G,'BANG THAM CHIEU'!E432,'IC21'!$R:$R,'BANG THAM CHIEU'!$D$1)</f>
        <v>0</v>
      </c>
      <c r="M432" s="133">
        <f t="shared" si="54"/>
        <v>0</v>
      </c>
      <c r="N432" s="134">
        <f>SUMIF('IC238-Cuoi ky'!$E:$E,'BANG THAM CHIEU'!E432,'IC238-Cuoi ky'!$H:$H)</f>
        <v>0</v>
      </c>
      <c r="O432" s="133">
        <f t="shared" si="55"/>
        <v>0</v>
      </c>
      <c r="P432" s="135">
        <v>2</v>
      </c>
      <c r="Q432" s="135">
        <v>4</v>
      </c>
      <c r="R432" s="550" t="str">
        <f t="shared" si="59"/>
        <v>ALERT</v>
      </c>
      <c r="S432" s="135" t="s">
        <v>9397</v>
      </c>
      <c r="T432" s="222">
        <f t="shared" si="60"/>
        <v>-2</v>
      </c>
      <c r="U432" s="40">
        <v>0</v>
      </c>
      <c r="V432" s="189">
        <f t="shared" si="56"/>
        <v>0</v>
      </c>
      <c r="W432" s="40" t="s">
        <v>78</v>
      </c>
      <c r="X432" s="40" t="str">
        <f t="shared" si="61"/>
        <v>ok</v>
      </c>
      <c r="Y432" s="189">
        <f t="shared" si="57"/>
        <v>0</v>
      </c>
      <c r="Z432" s="40">
        <f>VLOOKUP(H432,'[2]BANG THAM CHIEU'!$E$4:$Q$1080,13,0)</f>
        <v>2</v>
      </c>
      <c r="AA432" s="40" t="e">
        <f>VLOOKUP(E432,'[2]BANG THAM CHIEU'!$E$4:$R$1082,14,0)</f>
        <v>#N/A</v>
      </c>
      <c r="AB432" s="40" t="e">
        <f>VLOOKUP(E432,'[2]BANG THAM CHIEU'!$E$4:$S$1081,15,0)</f>
        <v>#N/A</v>
      </c>
    </row>
    <row r="433" spans="1:28" x14ac:dyDescent="0.25">
      <c r="A433" s="128">
        <f t="shared" si="58"/>
        <v>430</v>
      </c>
      <c r="B433" s="511" t="s">
        <v>9059</v>
      </c>
      <c r="C433" s="157" t="s">
        <v>9025</v>
      </c>
      <c r="D433" s="42" t="s">
        <v>1556</v>
      </c>
      <c r="E433" s="511" t="s">
        <v>9059</v>
      </c>
      <c r="F433" s="144">
        <v>15464400</v>
      </c>
      <c r="G433" s="137" t="s">
        <v>2464</v>
      </c>
      <c r="H433" s="492">
        <v>1089049252</v>
      </c>
      <c r="I433" s="144" t="s">
        <v>455</v>
      </c>
      <c r="J433" s="37">
        <f>IFERROR(VLOOKUP(E433,'IC238-Dau ky'!E:H,4,0),0)</f>
        <v>0</v>
      </c>
      <c r="K433" s="134">
        <f>SUMIFS(NHAP!$H:$H,NHAP!$D:$D,'BANG THAM CHIEU'!E433,NHAP!$K:$K,'BANG THAM CHIEU'!$D$1)</f>
        <v>0</v>
      </c>
      <c r="L433" s="134">
        <f>SUMIFS('IC21'!$H:$H,'IC21'!$G:$G,'BANG THAM CHIEU'!E433,'IC21'!$R:$R,'BANG THAM CHIEU'!$D$1)</f>
        <v>0</v>
      </c>
      <c r="M433" s="133">
        <f t="shared" si="54"/>
        <v>0</v>
      </c>
      <c r="N433" s="134">
        <f>SUMIF('IC238-Cuoi ky'!$E:$E,'BANG THAM CHIEU'!E433,'IC238-Cuoi ky'!$H:$H)</f>
        <v>0</v>
      </c>
      <c r="O433" s="133">
        <f t="shared" si="55"/>
        <v>0</v>
      </c>
      <c r="P433" s="135">
        <v>1</v>
      </c>
      <c r="Q433" s="135">
        <v>2</v>
      </c>
      <c r="R433" s="550" t="str">
        <f t="shared" si="59"/>
        <v>ALERT</v>
      </c>
      <c r="S433" s="135" t="s">
        <v>9397</v>
      </c>
      <c r="T433" s="222">
        <f t="shared" si="60"/>
        <v>-1</v>
      </c>
      <c r="U433" s="40">
        <v>1</v>
      </c>
      <c r="V433" s="189">
        <f t="shared" si="56"/>
        <v>1</v>
      </c>
      <c r="W433" s="40" t="s">
        <v>9141</v>
      </c>
      <c r="X433" s="40" t="str">
        <f t="shared" si="61"/>
        <v>ok</v>
      </c>
      <c r="Y433" s="189">
        <f t="shared" si="57"/>
        <v>-1</v>
      </c>
      <c r="Z433" s="40">
        <f>VLOOKUP(H433,'[2]BANG THAM CHIEU'!$E$4:$Q$1080,13,0)</f>
        <v>1</v>
      </c>
      <c r="AA433" s="40" t="e">
        <f>VLOOKUP(E433,'[2]BANG THAM CHIEU'!$E$4:$R$1082,14,0)</f>
        <v>#N/A</v>
      </c>
      <c r="AB433" s="40" t="e">
        <f>VLOOKUP(E433,'[2]BANG THAM CHIEU'!$E$4:$S$1081,15,0)</f>
        <v>#N/A</v>
      </c>
    </row>
    <row r="434" spans="1:28" x14ac:dyDescent="0.25">
      <c r="A434" s="128">
        <f t="shared" si="58"/>
        <v>431</v>
      </c>
      <c r="B434" s="512" t="s">
        <v>9060</v>
      </c>
      <c r="C434" s="157" t="s">
        <v>9026</v>
      </c>
      <c r="D434" s="42" t="s">
        <v>1556</v>
      </c>
      <c r="E434" s="512" t="s">
        <v>9060</v>
      </c>
      <c r="F434" s="144">
        <v>1616100</v>
      </c>
      <c r="G434" s="137" t="s">
        <v>2464</v>
      </c>
      <c r="H434" s="492">
        <v>852001022</v>
      </c>
      <c r="I434" s="144" t="s">
        <v>455</v>
      </c>
      <c r="J434" s="37">
        <f>IFERROR(VLOOKUP(E434,'IC238-Dau ky'!E:H,4,0),0)</f>
        <v>1</v>
      </c>
      <c r="K434" s="134">
        <f>SUMIFS(NHAP!$H:$H,NHAP!$D:$D,'BANG THAM CHIEU'!E434,NHAP!$K:$K,'BANG THAM CHIEU'!$D$1)</f>
        <v>0</v>
      </c>
      <c r="L434" s="134">
        <f>SUMIFS('IC21'!$H:$H,'IC21'!$G:$G,'BANG THAM CHIEU'!E434,'IC21'!$R:$R,'BANG THAM CHIEU'!$D$1)</f>
        <v>0</v>
      </c>
      <c r="M434" s="133">
        <f t="shared" si="54"/>
        <v>1</v>
      </c>
      <c r="N434" s="134">
        <f>SUMIF('IC238-Cuoi ky'!$E:$E,'BANG THAM CHIEU'!E434,'IC238-Cuoi ky'!$H:$H)</f>
        <v>1</v>
      </c>
      <c r="O434" s="133">
        <f t="shared" si="55"/>
        <v>0</v>
      </c>
      <c r="P434" s="135">
        <v>1</v>
      </c>
      <c r="Q434" s="135">
        <v>2</v>
      </c>
      <c r="R434" s="550" t="str">
        <f t="shared" si="59"/>
        <v>OK</v>
      </c>
      <c r="S434" s="135" t="s">
        <v>9397</v>
      </c>
      <c r="T434" s="222">
        <f t="shared" si="60"/>
        <v>0</v>
      </c>
      <c r="U434" s="40">
        <v>1</v>
      </c>
      <c r="V434" s="189">
        <f t="shared" si="56"/>
        <v>0</v>
      </c>
      <c r="W434" s="40" t="s">
        <v>9141</v>
      </c>
      <c r="X434" s="40" t="str">
        <f t="shared" si="61"/>
        <v>ok</v>
      </c>
      <c r="Y434" s="189">
        <f t="shared" si="57"/>
        <v>0</v>
      </c>
      <c r="Z434" s="40">
        <f>VLOOKUP(H434,'[2]BANG THAM CHIEU'!$E$4:$Q$1080,13,0)</f>
        <v>1</v>
      </c>
      <c r="AA434" s="40" t="e">
        <f>VLOOKUP(E434,'[2]BANG THAM CHIEU'!$E$4:$R$1082,14,0)</f>
        <v>#N/A</v>
      </c>
      <c r="AB434" s="40" t="e">
        <f>VLOOKUP(E434,'[2]BANG THAM CHIEU'!$E$4:$S$1081,15,0)</f>
        <v>#N/A</v>
      </c>
    </row>
    <row r="435" spans="1:28" x14ac:dyDescent="0.25">
      <c r="A435" s="128">
        <f t="shared" si="58"/>
        <v>432</v>
      </c>
      <c r="B435" s="494" t="s">
        <v>9061</v>
      </c>
      <c r="C435" s="157" t="s">
        <v>9027</v>
      </c>
      <c r="D435" s="42" t="s">
        <v>1556</v>
      </c>
      <c r="E435" s="494" t="s">
        <v>9061</v>
      </c>
      <c r="F435" s="144">
        <v>944200</v>
      </c>
      <c r="G435" s="137" t="s">
        <v>2464</v>
      </c>
      <c r="H435" s="492">
        <v>603410042</v>
      </c>
      <c r="I435" s="144" t="s">
        <v>455</v>
      </c>
      <c r="J435" s="37">
        <f>IFERROR(VLOOKUP(E435,'IC238-Dau ky'!E:H,4,0),0)</f>
        <v>0</v>
      </c>
      <c r="K435" s="134">
        <f>SUMIFS(NHAP!$H:$H,NHAP!$D:$D,'BANG THAM CHIEU'!E435,NHAP!$K:$K,'BANG THAM CHIEU'!$D$1)</f>
        <v>0</v>
      </c>
      <c r="L435" s="134">
        <f>SUMIFS('IC21'!$H:$H,'IC21'!$G:$G,'BANG THAM CHIEU'!E435,'IC21'!$R:$R,'BANG THAM CHIEU'!$D$1)</f>
        <v>0</v>
      </c>
      <c r="M435" s="133">
        <f t="shared" si="54"/>
        <v>0</v>
      </c>
      <c r="N435" s="134">
        <f>SUMIF('IC238-Cuoi ky'!$E:$E,'BANG THAM CHIEU'!E435,'IC238-Cuoi ky'!$H:$H)</f>
        <v>0</v>
      </c>
      <c r="O435" s="133">
        <f t="shared" si="55"/>
        <v>0</v>
      </c>
      <c r="P435" s="135">
        <v>1</v>
      </c>
      <c r="Q435" s="135">
        <v>2</v>
      </c>
      <c r="R435" s="550" t="str">
        <f t="shared" si="59"/>
        <v>ALERT</v>
      </c>
      <c r="S435" s="135" t="s">
        <v>9397</v>
      </c>
      <c r="T435" s="222">
        <f t="shared" si="60"/>
        <v>-1</v>
      </c>
      <c r="U435" s="40">
        <v>0</v>
      </c>
      <c r="V435" s="189">
        <f t="shared" si="56"/>
        <v>0</v>
      </c>
      <c r="W435" s="40" t="s">
        <v>78</v>
      </c>
      <c r="X435" s="40" t="str">
        <f t="shared" si="61"/>
        <v>ok</v>
      </c>
      <c r="Y435" s="189">
        <f t="shared" si="57"/>
        <v>0</v>
      </c>
      <c r="Z435" s="40">
        <f>VLOOKUP(H435,'[2]BANG THAM CHIEU'!$E$4:$Q$1080,13,0)</f>
        <v>1</v>
      </c>
      <c r="AA435" s="40" t="e">
        <f>VLOOKUP(E435,'[2]BANG THAM CHIEU'!$E$4:$R$1082,14,0)</f>
        <v>#N/A</v>
      </c>
      <c r="AB435" s="40" t="e">
        <f>VLOOKUP(E435,'[2]BANG THAM CHIEU'!$E$4:$S$1081,15,0)</f>
        <v>#N/A</v>
      </c>
    </row>
    <row r="436" spans="1:28" x14ac:dyDescent="0.25">
      <c r="A436" s="128">
        <f t="shared" si="58"/>
        <v>433</v>
      </c>
      <c r="B436" s="183" t="s">
        <v>9075</v>
      </c>
      <c r="C436" s="157" t="s">
        <v>9028</v>
      </c>
      <c r="D436" s="42" t="s">
        <v>1556</v>
      </c>
      <c r="E436" s="183" t="s">
        <v>9075</v>
      </c>
      <c r="F436" s="144">
        <v>4863500</v>
      </c>
      <c r="G436" s="137" t="s">
        <v>2464</v>
      </c>
      <c r="H436" s="492">
        <v>1622555800</v>
      </c>
      <c r="I436" s="144" t="s">
        <v>455</v>
      </c>
      <c r="J436" s="37">
        <f>IFERROR(VLOOKUP(E436,'IC238-Dau ky'!E:H,4,0),0)</f>
        <v>0</v>
      </c>
      <c r="K436" s="134">
        <f>SUMIFS(NHAP!$H:$H,NHAP!$D:$D,'BANG THAM CHIEU'!E436,NHAP!$K:$K,'BANG THAM CHIEU'!$D$1)</f>
        <v>0</v>
      </c>
      <c r="L436" s="134">
        <f>SUMIFS('IC21'!$H:$H,'IC21'!$G:$G,'BANG THAM CHIEU'!E436,'IC21'!$R:$R,'BANG THAM CHIEU'!$D$1)</f>
        <v>0</v>
      </c>
      <c r="M436" s="133">
        <f t="shared" si="54"/>
        <v>0</v>
      </c>
      <c r="N436" s="134">
        <f>SUMIF('IC238-Cuoi ky'!$E:$E,'BANG THAM CHIEU'!E436,'IC238-Cuoi ky'!$H:$H)</f>
        <v>0</v>
      </c>
      <c r="O436" s="133">
        <f t="shared" si="55"/>
        <v>0</v>
      </c>
      <c r="P436" s="135">
        <v>1</v>
      </c>
      <c r="Q436" s="135">
        <v>2</v>
      </c>
      <c r="R436" s="550" t="str">
        <f t="shared" si="59"/>
        <v>ALERT</v>
      </c>
      <c r="S436" s="135" t="s">
        <v>9397</v>
      </c>
      <c r="T436" s="222">
        <f t="shared" si="60"/>
        <v>-1</v>
      </c>
      <c r="U436" s="40">
        <v>0</v>
      </c>
      <c r="V436" s="189">
        <f t="shared" si="56"/>
        <v>0</v>
      </c>
      <c r="W436" s="40" t="s">
        <v>78</v>
      </c>
      <c r="X436" s="40" t="str">
        <f t="shared" si="61"/>
        <v>ok</v>
      </c>
      <c r="Y436" s="189">
        <f t="shared" si="57"/>
        <v>0</v>
      </c>
      <c r="Z436" s="40">
        <f>VLOOKUP(H436,'[2]BANG THAM CHIEU'!$E$4:$Q$1080,13,0)</f>
        <v>1</v>
      </c>
      <c r="AA436" s="40" t="e">
        <f>VLOOKUP(E436,'[2]BANG THAM CHIEU'!$E$4:$R$1082,14,0)</f>
        <v>#N/A</v>
      </c>
      <c r="AB436" s="40" t="e">
        <f>VLOOKUP(E436,'[2]BANG THAM CHIEU'!$E$4:$S$1081,15,0)</f>
        <v>#N/A</v>
      </c>
    </row>
    <row r="437" spans="1:28" x14ac:dyDescent="0.25">
      <c r="A437" s="128">
        <f t="shared" si="58"/>
        <v>434</v>
      </c>
      <c r="B437" s="510" t="s">
        <v>9062</v>
      </c>
      <c r="C437" s="157" t="s">
        <v>9030</v>
      </c>
      <c r="D437" s="42" t="s">
        <v>1556</v>
      </c>
      <c r="E437" s="510" t="s">
        <v>9062</v>
      </c>
      <c r="F437" s="144">
        <v>10999300</v>
      </c>
      <c r="G437" s="141" t="s">
        <v>2464</v>
      </c>
      <c r="H437" s="492">
        <v>1624248804</v>
      </c>
      <c r="I437" s="142" t="s">
        <v>455</v>
      </c>
      <c r="J437" s="37">
        <f>IFERROR(VLOOKUP(E437,'IC238-Dau ky'!E:H,4,0),0)</f>
        <v>0</v>
      </c>
      <c r="K437" s="134">
        <f>SUMIFS(NHAP!$H:$H,NHAP!$D:$D,'BANG THAM CHIEU'!E437,NHAP!$K:$K,'BANG THAM CHIEU'!$D$1)</f>
        <v>0</v>
      </c>
      <c r="L437" s="134">
        <f>SUMIFS('IC21'!$H:$H,'IC21'!$G:$G,'BANG THAM CHIEU'!E437,'IC21'!$R:$R,'BANG THAM CHIEU'!$D$1)</f>
        <v>0</v>
      </c>
      <c r="M437" s="133">
        <f t="shared" si="54"/>
        <v>0</v>
      </c>
      <c r="N437" s="134">
        <f>SUMIF('IC238-Cuoi ky'!$E:$E,'BANG THAM CHIEU'!E437,'IC238-Cuoi ky'!$H:$H)</f>
        <v>0</v>
      </c>
      <c r="O437" s="133">
        <f t="shared" si="55"/>
        <v>0</v>
      </c>
      <c r="P437" s="135">
        <v>1</v>
      </c>
      <c r="Q437" s="135">
        <v>2</v>
      </c>
      <c r="R437" s="550" t="str">
        <f t="shared" si="59"/>
        <v>ALERT</v>
      </c>
      <c r="S437" s="135" t="s">
        <v>9397</v>
      </c>
      <c r="T437" s="222">
        <f t="shared" si="60"/>
        <v>-1</v>
      </c>
      <c r="U437" s="40">
        <v>1</v>
      </c>
      <c r="V437" s="189">
        <f t="shared" si="56"/>
        <v>1</v>
      </c>
      <c r="W437" s="40" t="s">
        <v>9141</v>
      </c>
      <c r="X437" s="40" t="str">
        <f t="shared" si="61"/>
        <v>ok</v>
      </c>
      <c r="Y437" s="189">
        <f t="shared" si="57"/>
        <v>-1</v>
      </c>
      <c r="Z437" s="40">
        <f>VLOOKUP(H437,'[2]BANG THAM CHIEU'!$E$4:$Q$1080,13,0)</f>
        <v>1</v>
      </c>
      <c r="AA437" s="40" t="e">
        <f>VLOOKUP(E437,'[2]BANG THAM CHIEU'!$E$4:$R$1082,14,0)</f>
        <v>#N/A</v>
      </c>
      <c r="AB437" s="40" t="e">
        <f>VLOOKUP(E437,'[2]BANG THAM CHIEU'!$E$4:$S$1081,15,0)</f>
        <v>#N/A</v>
      </c>
    </row>
    <row r="438" spans="1:28" x14ac:dyDescent="0.25">
      <c r="A438" s="128">
        <f t="shared" si="58"/>
        <v>435</v>
      </c>
      <c r="B438" s="510" t="s">
        <v>9069</v>
      </c>
      <c r="C438" s="157" t="s">
        <v>9031</v>
      </c>
      <c r="D438" s="42" t="s">
        <v>1556</v>
      </c>
      <c r="E438" s="510" t="s">
        <v>9069</v>
      </c>
      <c r="F438" s="144">
        <v>8123200</v>
      </c>
      <c r="G438" s="141" t="s">
        <v>2464</v>
      </c>
      <c r="H438" s="492">
        <v>1624248602</v>
      </c>
      <c r="I438" s="142" t="s">
        <v>455</v>
      </c>
      <c r="J438" s="37">
        <f>IFERROR(VLOOKUP(E438,'IC238-Dau ky'!E:H,4,0),0)</f>
        <v>1</v>
      </c>
      <c r="K438" s="134">
        <f>SUMIFS(NHAP!$H:$H,NHAP!$D:$D,'BANG THAM CHIEU'!E438,NHAP!$K:$K,'BANG THAM CHIEU'!$D$1)</f>
        <v>0</v>
      </c>
      <c r="L438" s="134">
        <f>SUMIFS('IC21'!$H:$H,'IC21'!$G:$G,'BANG THAM CHIEU'!E438,'IC21'!$R:$R,'BANG THAM CHIEU'!$D$1)</f>
        <v>0</v>
      </c>
      <c r="M438" s="133">
        <f t="shared" si="54"/>
        <v>1</v>
      </c>
      <c r="N438" s="134">
        <f>SUMIF('IC238-Cuoi ky'!$E:$E,'BANG THAM CHIEU'!E438,'IC238-Cuoi ky'!$H:$H)</f>
        <v>1</v>
      </c>
      <c r="O438" s="133">
        <f t="shared" si="55"/>
        <v>0</v>
      </c>
      <c r="P438" s="135">
        <v>1</v>
      </c>
      <c r="Q438" s="135">
        <v>2</v>
      </c>
      <c r="R438" s="550" t="str">
        <f t="shared" si="59"/>
        <v>OK</v>
      </c>
      <c r="S438" s="135" t="s">
        <v>9397</v>
      </c>
      <c r="T438" s="222">
        <f t="shared" si="60"/>
        <v>0</v>
      </c>
      <c r="U438" s="40">
        <v>2</v>
      </c>
      <c r="V438" s="189">
        <f t="shared" si="56"/>
        <v>1</v>
      </c>
      <c r="W438" s="40" t="s">
        <v>9141</v>
      </c>
      <c r="X438" s="40" t="str">
        <f t="shared" si="61"/>
        <v>ok</v>
      </c>
      <c r="Y438" s="189">
        <f t="shared" si="57"/>
        <v>-1</v>
      </c>
      <c r="Z438" s="40">
        <f>VLOOKUP(H438,'[2]BANG THAM CHIEU'!$E$4:$Q$1080,13,0)</f>
        <v>1</v>
      </c>
      <c r="AA438" s="40" t="e">
        <f>VLOOKUP(E438,'[2]BANG THAM CHIEU'!$E$4:$R$1082,14,0)</f>
        <v>#N/A</v>
      </c>
      <c r="AB438" s="40" t="e">
        <f>VLOOKUP(E438,'[2]BANG THAM CHIEU'!$E$4:$S$1081,15,0)</f>
        <v>#N/A</v>
      </c>
    </row>
    <row r="439" spans="1:28" x14ac:dyDescent="0.25">
      <c r="A439" s="128">
        <f t="shared" si="58"/>
        <v>436</v>
      </c>
      <c r="B439" s="510" t="s">
        <v>9070</v>
      </c>
      <c r="C439" s="157" t="s">
        <v>9032</v>
      </c>
      <c r="D439" s="42" t="s">
        <v>1556</v>
      </c>
      <c r="E439" s="510" t="s">
        <v>9070</v>
      </c>
      <c r="F439" s="144">
        <v>16539100</v>
      </c>
      <c r="G439" s="141" t="s">
        <v>2464</v>
      </c>
      <c r="H439" s="492">
        <v>1617152404</v>
      </c>
      <c r="I439" s="142" t="s">
        <v>455</v>
      </c>
      <c r="J439" s="37">
        <f>IFERROR(VLOOKUP(E439,'IC238-Dau ky'!E:H,4,0),0)</f>
        <v>2</v>
      </c>
      <c r="K439" s="134">
        <f>SUMIFS(NHAP!$H:$H,NHAP!$D:$D,'BANG THAM CHIEU'!E439,NHAP!$K:$K,'BANG THAM CHIEU'!$D$1)</f>
        <v>0</v>
      </c>
      <c r="L439" s="134">
        <f>SUMIFS('IC21'!$H:$H,'IC21'!$G:$G,'BANG THAM CHIEU'!E439,'IC21'!$R:$R,'BANG THAM CHIEU'!$D$1)</f>
        <v>0</v>
      </c>
      <c r="M439" s="133">
        <f t="shared" si="54"/>
        <v>2</v>
      </c>
      <c r="N439" s="134">
        <f>SUMIF('IC238-Cuoi ky'!$E:$E,'BANG THAM CHIEU'!E439,'IC238-Cuoi ky'!$H:$H)</f>
        <v>2</v>
      </c>
      <c r="O439" s="133">
        <f t="shared" si="55"/>
        <v>0</v>
      </c>
      <c r="P439" s="135">
        <v>1</v>
      </c>
      <c r="Q439" s="135">
        <v>2</v>
      </c>
      <c r="R439" s="550" t="str">
        <f t="shared" si="59"/>
        <v>OK</v>
      </c>
      <c r="S439" s="135" t="s">
        <v>9397</v>
      </c>
      <c r="T439" s="222">
        <f t="shared" si="60"/>
        <v>1</v>
      </c>
      <c r="U439" s="40">
        <v>2</v>
      </c>
      <c r="V439" s="189">
        <f t="shared" si="56"/>
        <v>0</v>
      </c>
      <c r="W439" s="40" t="s">
        <v>9141</v>
      </c>
      <c r="X439" s="40" t="str">
        <f t="shared" si="61"/>
        <v>ok</v>
      </c>
      <c r="Y439" s="189">
        <f t="shared" si="57"/>
        <v>0</v>
      </c>
      <c r="Z439" s="40">
        <f>VLOOKUP(H439,'[2]BANG THAM CHIEU'!$E$4:$Q$1080,13,0)</f>
        <v>1</v>
      </c>
      <c r="AA439" s="40" t="e">
        <f>VLOOKUP(E439,'[2]BANG THAM CHIEU'!$E$4:$R$1082,14,0)</f>
        <v>#N/A</v>
      </c>
      <c r="AB439" s="40" t="e">
        <f>VLOOKUP(E439,'[2]BANG THAM CHIEU'!$E$4:$S$1081,15,0)</f>
        <v>#N/A</v>
      </c>
    </row>
    <row r="440" spans="1:28" x14ac:dyDescent="0.25">
      <c r="A440" s="128">
        <f t="shared" si="58"/>
        <v>437</v>
      </c>
      <c r="B440" s="510" t="s">
        <v>9071</v>
      </c>
      <c r="C440" s="157" t="s">
        <v>9033</v>
      </c>
      <c r="D440" s="42" t="s">
        <v>1556</v>
      </c>
      <c r="E440" s="510" t="s">
        <v>9071</v>
      </c>
      <c r="F440" s="144">
        <v>9060100</v>
      </c>
      <c r="G440" s="141" t="s">
        <v>2464</v>
      </c>
      <c r="H440" s="492">
        <v>1619570300</v>
      </c>
      <c r="I440" s="142" t="s">
        <v>455</v>
      </c>
      <c r="J440" s="37">
        <f>IFERROR(VLOOKUP(E440,'IC238-Dau ky'!E:H,4,0),0)</f>
        <v>2</v>
      </c>
      <c r="K440" s="134">
        <f>SUMIFS(NHAP!$H:$H,NHAP!$D:$D,'BANG THAM CHIEU'!E440,NHAP!$K:$K,'BANG THAM CHIEU'!$D$1)</f>
        <v>0</v>
      </c>
      <c r="L440" s="134">
        <f>SUMIFS('IC21'!$H:$H,'IC21'!$G:$G,'BANG THAM CHIEU'!E440,'IC21'!$R:$R,'BANG THAM CHIEU'!$D$1)</f>
        <v>0</v>
      </c>
      <c r="M440" s="133">
        <f t="shared" si="54"/>
        <v>2</v>
      </c>
      <c r="N440" s="134">
        <f>SUMIF('IC238-Cuoi ky'!$E:$E,'BANG THAM CHIEU'!E440,'IC238-Cuoi ky'!$H:$H)</f>
        <v>2</v>
      </c>
      <c r="O440" s="133">
        <f t="shared" si="55"/>
        <v>0</v>
      </c>
      <c r="P440" s="135">
        <v>1</v>
      </c>
      <c r="Q440" s="135">
        <v>2</v>
      </c>
      <c r="R440" s="550" t="str">
        <f t="shared" si="59"/>
        <v>OK</v>
      </c>
      <c r="S440" s="135" t="s">
        <v>9397</v>
      </c>
      <c r="T440" s="222">
        <f t="shared" si="60"/>
        <v>1</v>
      </c>
      <c r="U440" s="40">
        <v>2</v>
      </c>
      <c r="V440" s="189">
        <f t="shared" si="56"/>
        <v>0</v>
      </c>
      <c r="W440" s="40" t="s">
        <v>9141</v>
      </c>
      <c r="X440" s="40" t="str">
        <f t="shared" si="61"/>
        <v>ok</v>
      </c>
      <c r="Y440" s="189">
        <f t="shared" si="57"/>
        <v>0</v>
      </c>
      <c r="Z440" s="40">
        <f>VLOOKUP(H440,'[2]BANG THAM CHIEU'!$E$4:$Q$1080,13,0)</f>
        <v>1</v>
      </c>
      <c r="AA440" s="40" t="e">
        <f>VLOOKUP(E440,'[2]BANG THAM CHIEU'!$E$4:$R$1082,14,0)</f>
        <v>#N/A</v>
      </c>
      <c r="AB440" s="40" t="e">
        <f>VLOOKUP(E440,'[2]BANG THAM CHIEU'!$E$4:$S$1081,15,0)</f>
        <v>#N/A</v>
      </c>
    </row>
    <row r="441" spans="1:28" x14ac:dyDescent="0.25">
      <c r="A441" s="128">
        <f t="shared" si="58"/>
        <v>438</v>
      </c>
      <c r="B441" s="510" t="s">
        <v>9072</v>
      </c>
      <c r="C441" s="157" t="s">
        <v>9034</v>
      </c>
      <c r="D441" s="42" t="s">
        <v>1556</v>
      </c>
      <c r="E441" s="510" t="s">
        <v>9072</v>
      </c>
      <c r="F441" s="144">
        <v>3410300</v>
      </c>
      <c r="G441" s="141" t="s">
        <v>2464</v>
      </c>
      <c r="H441" s="492">
        <v>1089913916</v>
      </c>
      <c r="I441" s="142" t="s">
        <v>455</v>
      </c>
      <c r="J441" s="37">
        <f>IFERROR(VLOOKUP(E441,'IC238-Dau ky'!E:H,4,0),0)</f>
        <v>1</v>
      </c>
      <c r="K441" s="134">
        <f>SUMIFS(NHAP!$H:$H,NHAP!$D:$D,'BANG THAM CHIEU'!E441,NHAP!$K:$K,'BANG THAM CHIEU'!$D$1)</f>
        <v>0</v>
      </c>
      <c r="L441" s="134">
        <f>SUMIFS('IC21'!$H:$H,'IC21'!$G:$G,'BANG THAM CHIEU'!E441,'IC21'!$R:$R,'BANG THAM CHIEU'!$D$1)</f>
        <v>0</v>
      </c>
      <c r="M441" s="133">
        <f t="shared" si="54"/>
        <v>1</v>
      </c>
      <c r="N441" s="134">
        <f>SUMIF('IC238-Cuoi ky'!$E:$E,'BANG THAM CHIEU'!E441,'IC238-Cuoi ky'!$H:$H)</f>
        <v>1</v>
      </c>
      <c r="O441" s="133">
        <f t="shared" si="55"/>
        <v>0</v>
      </c>
      <c r="P441" s="135">
        <v>1</v>
      </c>
      <c r="Q441" s="135">
        <v>2</v>
      </c>
      <c r="R441" s="550" t="str">
        <f t="shared" si="59"/>
        <v>OK</v>
      </c>
      <c r="S441" s="135" t="s">
        <v>9397</v>
      </c>
      <c r="T441" s="222">
        <f t="shared" si="60"/>
        <v>0</v>
      </c>
      <c r="U441" s="40">
        <v>1</v>
      </c>
      <c r="V441" s="189">
        <f t="shared" si="56"/>
        <v>0</v>
      </c>
      <c r="W441" s="40" t="s">
        <v>9141</v>
      </c>
      <c r="X441" s="40" t="str">
        <f t="shared" si="61"/>
        <v>ok</v>
      </c>
      <c r="Y441" s="189">
        <f t="shared" si="57"/>
        <v>0</v>
      </c>
      <c r="Z441" s="40">
        <f>VLOOKUP(H441,'[2]BANG THAM CHIEU'!$E$4:$Q$1080,13,0)</f>
        <v>1</v>
      </c>
      <c r="AA441" s="40" t="e">
        <f>VLOOKUP(E441,'[2]BANG THAM CHIEU'!$E$4:$R$1082,14,0)</f>
        <v>#N/A</v>
      </c>
      <c r="AB441" s="40" t="e">
        <f>VLOOKUP(E441,'[2]BANG THAM CHIEU'!$E$4:$S$1081,15,0)</f>
        <v>#N/A</v>
      </c>
    </row>
    <row r="442" spans="1:28" x14ac:dyDescent="0.25">
      <c r="A442" s="128">
        <f t="shared" si="58"/>
        <v>439</v>
      </c>
      <c r="B442" s="510" t="s">
        <v>9073</v>
      </c>
      <c r="C442" s="157" t="s">
        <v>9035</v>
      </c>
      <c r="D442" s="42" t="s">
        <v>1556</v>
      </c>
      <c r="E442" s="510" t="s">
        <v>9073</v>
      </c>
      <c r="F442" s="144">
        <v>4960300</v>
      </c>
      <c r="G442" s="141" t="s">
        <v>2464</v>
      </c>
      <c r="H442" s="492">
        <v>1617307785</v>
      </c>
      <c r="I442" s="142" t="s">
        <v>455</v>
      </c>
      <c r="J442" s="37">
        <f>IFERROR(VLOOKUP(E442,'IC238-Dau ky'!E:H,4,0),0)</f>
        <v>2</v>
      </c>
      <c r="K442" s="134">
        <f>SUMIFS(NHAP!$H:$H,NHAP!$D:$D,'BANG THAM CHIEU'!E442,NHAP!$K:$K,'BANG THAM CHIEU'!$D$1)</f>
        <v>0</v>
      </c>
      <c r="L442" s="134">
        <f>SUMIFS('IC21'!$H:$H,'IC21'!$G:$G,'BANG THAM CHIEU'!E442,'IC21'!$R:$R,'BANG THAM CHIEU'!$D$1)</f>
        <v>0</v>
      </c>
      <c r="M442" s="133">
        <f t="shared" si="54"/>
        <v>2</v>
      </c>
      <c r="N442" s="134">
        <f>SUMIF('IC238-Cuoi ky'!$E:$E,'BANG THAM CHIEU'!E442,'IC238-Cuoi ky'!$H:$H)</f>
        <v>2</v>
      </c>
      <c r="O442" s="133">
        <f t="shared" si="55"/>
        <v>0</v>
      </c>
      <c r="P442" s="135">
        <v>1</v>
      </c>
      <c r="Q442" s="135">
        <v>2</v>
      </c>
      <c r="R442" s="550" t="str">
        <f t="shared" si="59"/>
        <v>OK</v>
      </c>
      <c r="S442" s="135" t="s">
        <v>9397</v>
      </c>
      <c r="T442" s="222">
        <f t="shared" si="60"/>
        <v>1</v>
      </c>
      <c r="U442" s="40">
        <v>2</v>
      </c>
      <c r="V442" s="189">
        <f t="shared" si="56"/>
        <v>0</v>
      </c>
      <c r="W442" s="40" t="s">
        <v>9141</v>
      </c>
      <c r="X442" s="40" t="str">
        <f t="shared" si="61"/>
        <v>ok</v>
      </c>
      <c r="Y442" s="189">
        <f t="shared" si="57"/>
        <v>0</v>
      </c>
      <c r="Z442" s="40">
        <f>VLOOKUP(H442,'[2]BANG THAM CHIEU'!$E$4:$Q$1080,13,0)</f>
        <v>1</v>
      </c>
      <c r="AA442" s="40" t="e">
        <f>VLOOKUP(E442,'[2]BANG THAM CHIEU'!$E$4:$R$1082,14,0)</f>
        <v>#N/A</v>
      </c>
      <c r="AB442" s="40" t="e">
        <f>VLOOKUP(E442,'[2]BANG THAM CHIEU'!$E$4:$S$1081,15,0)</f>
        <v>#N/A</v>
      </c>
    </row>
    <row r="443" spans="1:28" x14ac:dyDescent="0.25">
      <c r="A443" s="128">
        <f t="shared" si="58"/>
        <v>440</v>
      </c>
      <c r="B443" s="510" t="s">
        <v>9074</v>
      </c>
      <c r="C443" s="157" t="s">
        <v>9036</v>
      </c>
      <c r="D443" s="42" t="s">
        <v>1556</v>
      </c>
      <c r="E443" s="510" t="s">
        <v>9074</v>
      </c>
      <c r="F443" s="144">
        <v>1812200</v>
      </c>
      <c r="G443" s="141" t="s">
        <v>2464</v>
      </c>
      <c r="H443" s="492">
        <v>1624229300</v>
      </c>
      <c r="I443" s="142" t="s">
        <v>455</v>
      </c>
      <c r="J443" s="37">
        <f>IFERROR(VLOOKUP(E443,'IC238-Dau ky'!E:H,4,0),0)</f>
        <v>2</v>
      </c>
      <c r="K443" s="134">
        <f>SUMIFS(NHAP!$H:$H,NHAP!$D:$D,'BANG THAM CHIEU'!E443,NHAP!$K:$K,'BANG THAM CHIEU'!$D$1)</f>
        <v>0</v>
      </c>
      <c r="L443" s="134">
        <f>SUMIFS('IC21'!$H:$H,'IC21'!$G:$G,'BANG THAM CHIEU'!E443,'IC21'!$R:$R,'BANG THAM CHIEU'!$D$1)</f>
        <v>0</v>
      </c>
      <c r="M443" s="133">
        <f t="shared" si="54"/>
        <v>2</v>
      </c>
      <c r="N443" s="134">
        <f>SUMIF('IC238-Cuoi ky'!$E:$E,'BANG THAM CHIEU'!E443,'IC238-Cuoi ky'!$H:$H)</f>
        <v>2</v>
      </c>
      <c r="O443" s="133">
        <f t="shared" si="55"/>
        <v>0</v>
      </c>
      <c r="P443" s="135">
        <v>1</v>
      </c>
      <c r="Q443" s="135">
        <v>2</v>
      </c>
      <c r="R443" s="550" t="str">
        <f t="shared" si="59"/>
        <v>OK</v>
      </c>
      <c r="S443" s="135" t="s">
        <v>9397</v>
      </c>
      <c r="T443" s="222">
        <f t="shared" si="60"/>
        <v>1</v>
      </c>
      <c r="U443" s="40">
        <v>2</v>
      </c>
      <c r="V443" s="189">
        <f t="shared" si="56"/>
        <v>0</v>
      </c>
      <c r="W443" s="40" t="s">
        <v>9140</v>
      </c>
      <c r="X443" s="40" t="str">
        <f t="shared" si="61"/>
        <v>ok</v>
      </c>
      <c r="Y443" s="189">
        <f t="shared" si="57"/>
        <v>0</v>
      </c>
      <c r="Z443" s="40">
        <f>VLOOKUP(H443,'[2]BANG THAM CHIEU'!$E$4:$Q$1080,13,0)</f>
        <v>1</v>
      </c>
      <c r="AA443" s="40" t="e">
        <f>VLOOKUP(E443,'[2]BANG THAM CHIEU'!$E$4:$R$1082,14,0)</f>
        <v>#N/A</v>
      </c>
      <c r="AB443" s="40" t="e">
        <f>VLOOKUP(E443,'[2]BANG THAM CHIEU'!$E$4:$S$1081,15,0)</f>
        <v>#N/A</v>
      </c>
    </row>
    <row r="444" spans="1:28" x14ac:dyDescent="0.25">
      <c r="A444" s="128">
        <f t="shared" si="58"/>
        <v>441</v>
      </c>
      <c r="B444" s="510" t="s">
        <v>9067</v>
      </c>
      <c r="C444" s="157" t="s">
        <v>8992</v>
      </c>
      <c r="D444" s="42" t="s">
        <v>1556</v>
      </c>
      <c r="E444" s="510" t="s">
        <v>9067</v>
      </c>
      <c r="F444" s="144">
        <v>20661000</v>
      </c>
      <c r="G444" s="141" t="s">
        <v>2464</v>
      </c>
      <c r="H444" s="492">
        <v>3002600140</v>
      </c>
      <c r="I444" s="142" t="s">
        <v>455</v>
      </c>
      <c r="J444" s="37">
        <f>IFERROR(VLOOKUP(E444,'IC238-Dau ky'!E:H,4,0),0)</f>
        <v>1</v>
      </c>
      <c r="K444" s="134">
        <f>SUMIFS(NHAP!$H:$H,NHAP!$D:$D,'BANG THAM CHIEU'!E444,NHAP!$K:$K,'BANG THAM CHIEU'!$D$1)</f>
        <v>0</v>
      </c>
      <c r="L444" s="134">
        <f>SUMIFS('IC21'!$H:$H,'IC21'!$G:$G,'BANG THAM CHIEU'!E444,'IC21'!$R:$R,'BANG THAM CHIEU'!$D$1)</f>
        <v>0</v>
      </c>
      <c r="M444" s="133">
        <f t="shared" si="54"/>
        <v>1</v>
      </c>
      <c r="N444" s="134">
        <f>SUMIF('IC238-Cuoi ky'!$E:$E,'BANG THAM CHIEU'!E444,'IC238-Cuoi ky'!$H:$H)</f>
        <v>1</v>
      </c>
      <c r="O444" s="133">
        <f t="shared" si="55"/>
        <v>0</v>
      </c>
      <c r="P444" s="135">
        <v>1</v>
      </c>
      <c r="Q444" s="135">
        <v>2</v>
      </c>
      <c r="R444" s="550" t="str">
        <f t="shared" si="59"/>
        <v>OK</v>
      </c>
      <c r="S444" s="135" t="s">
        <v>9397</v>
      </c>
      <c r="T444" s="222">
        <f t="shared" si="60"/>
        <v>0</v>
      </c>
      <c r="U444" s="40">
        <v>3</v>
      </c>
      <c r="V444" s="189">
        <f t="shared" si="56"/>
        <v>2</v>
      </c>
      <c r="W444" s="40" t="s">
        <v>78</v>
      </c>
      <c r="X444" s="40" t="str">
        <f t="shared" si="61"/>
        <v>ok</v>
      </c>
      <c r="Y444" s="189">
        <f t="shared" si="57"/>
        <v>-2</v>
      </c>
      <c r="Z444" s="40">
        <f>VLOOKUP(H444,'[2]BANG THAM CHIEU'!$E$4:$Q$1080,13,0)</f>
        <v>1</v>
      </c>
      <c r="AA444" s="40" t="e">
        <f>VLOOKUP(E444,'[2]BANG THAM CHIEU'!$E$4:$R$1082,14,0)</f>
        <v>#N/A</v>
      </c>
      <c r="AB444" s="40" t="e">
        <f>VLOOKUP(E444,'[2]BANG THAM CHIEU'!$E$4:$S$1081,15,0)</f>
        <v>#N/A</v>
      </c>
    </row>
    <row r="445" spans="1:28" ht="31.5" x14ac:dyDescent="0.25">
      <c r="A445" s="128">
        <f t="shared" si="58"/>
        <v>442</v>
      </c>
      <c r="B445" s="510" t="s">
        <v>9068</v>
      </c>
      <c r="C445" s="192" t="s">
        <v>8993</v>
      </c>
      <c r="D445" s="42" t="s">
        <v>1556</v>
      </c>
      <c r="E445" s="510" t="s">
        <v>9068</v>
      </c>
      <c r="F445" s="144">
        <v>19466600</v>
      </c>
      <c r="G445" s="141" t="s">
        <v>2464</v>
      </c>
      <c r="H445" s="492">
        <v>3002600450</v>
      </c>
      <c r="I445" s="142" t="s">
        <v>455</v>
      </c>
      <c r="J445" s="37">
        <f>IFERROR(VLOOKUP(E445,'IC238-Dau ky'!E:H,4,0),0)</f>
        <v>0</v>
      </c>
      <c r="K445" s="134">
        <f>SUMIFS(NHAP!$H:$H,NHAP!$D:$D,'BANG THAM CHIEU'!E445,NHAP!$K:$K,'BANG THAM CHIEU'!$D$1)</f>
        <v>0</v>
      </c>
      <c r="L445" s="134">
        <f>SUMIFS('IC21'!$H:$H,'IC21'!$G:$G,'BANG THAM CHIEU'!E445,'IC21'!$R:$R,'BANG THAM CHIEU'!$D$1)</f>
        <v>0</v>
      </c>
      <c r="M445" s="133">
        <f t="shared" si="54"/>
        <v>0</v>
      </c>
      <c r="N445" s="134">
        <f>SUMIF('IC238-Cuoi ky'!$E:$E,'BANG THAM CHIEU'!E445,'IC238-Cuoi ky'!$H:$H)</f>
        <v>0</v>
      </c>
      <c r="O445" s="133">
        <f t="shared" si="55"/>
        <v>0</v>
      </c>
      <c r="P445" s="135">
        <v>1</v>
      </c>
      <c r="Q445" s="135">
        <v>2</v>
      </c>
      <c r="R445" s="550" t="str">
        <f t="shared" si="59"/>
        <v>ALERT</v>
      </c>
      <c r="S445" s="135" t="s">
        <v>9397</v>
      </c>
      <c r="T445" s="222">
        <f t="shared" si="60"/>
        <v>-1</v>
      </c>
      <c r="U445" s="40">
        <v>2</v>
      </c>
      <c r="V445" s="189">
        <f t="shared" si="56"/>
        <v>2</v>
      </c>
      <c r="W445" s="40" t="s">
        <v>78</v>
      </c>
      <c r="X445" s="40" t="str">
        <f t="shared" si="61"/>
        <v>ko</v>
      </c>
      <c r="Y445" s="189">
        <f t="shared" si="57"/>
        <v>-2</v>
      </c>
      <c r="Z445" s="40">
        <f>VLOOKUP(H445,'[2]BANG THAM CHIEU'!$E$4:$Q$1080,13,0)</f>
        <v>1</v>
      </c>
      <c r="AA445" s="40" t="e">
        <f>VLOOKUP(E445,'[2]BANG THAM CHIEU'!$E$4:$R$1082,14,0)</f>
        <v>#N/A</v>
      </c>
      <c r="AB445" s="40" t="e">
        <f>VLOOKUP(E445,'[2]BANG THAM CHIEU'!$E$4:$S$1081,15,0)</f>
        <v>#N/A</v>
      </c>
    </row>
    <row r="446" spans="1:28" ht="31.5" x14ac:dyDescent="0.25">
      <c r="A446" s="128">
        <f t="shared" si="58"/>
        <v>443</v>
      </c>
      <c r="B446" s="510" t="s">
        <v>9065</v>
      </c>
      <c r="C446" s="192" t="s">
        <v>8912</v>
      </c>
      <c r="D446" s="42" t="s">
        <v>1556</v>
      </c>
      <c r="E446" s="510" t="s">
        <v>9065</v>
      </c>
      <c r="F446" s="144">
        <v>6448100</v>
      </c>
      <c r="G446" s="141" t="s">
        <v>2464</v>
      </c>
      <c r="H446" s="492">
        <v>1613950300</v>
      </c>
      <c r="I446" s="142" t="s">
        <v>455</v>
      </c>
      <c r="J446" s="37">
        <f>IFERROR(VLOOKUP(E446,'IC238-Dau ky'!E:H,4,0),0)</f>
        <v>3</v>
      </c>
      <c r="K446" s="134">
        <f>SUMIFS(NHAP!$H:$H,NHAP!$D:$D,'BANG THAM CHIEU'!E446,NHAP!$K:$K,'BANG THAM CHIEU'!$D$1)</f>
        <v>0</v>
      </c>
      <c r="L446" s="134">
        <f>SUMIFS('IC21'!$H:$H,'IC21'!$G:$G,'BANG THAM CHIEU'!E446,'IC21'!$R:$R,'BANG THAM CHIEU'!$D$1)</f>
        <v>2</v>
      </c>
      <c r="M446" s="133">
        <f t="shared" si="54"/>
        <v>1</v>
      </c>
      <c r="N446" s="134">
        <f>SUMIF('IC238-Cuoi ky'!$E:$E,'BANG THAM CHIEU'!E446,'IC238-Cuoi ky'!$H:$H)</f>
        <v>3</v>
      </c>
      <c r="O446" s="133">
        <f t="shared" si="55"/>
        <v>-2</v>
      </c>
      <c r="P446" s="135">
        <v>1</v>
      </c>
      <c r="Q446" s="135">
        <v>2</v>
      </c>
      <c r="R446" s="550" t="str">
        <f t="shared" si="59"/>
        <v>OK</v>
      </c>
      <c r="S446" s="135" t="s">
        <v>9397</v>
      </c>
      <c r="T446" s="222">
        <f t="shared" si="60"/>
        <v>0</v>
      </c>
      <c r="U446" s="40">
        <v>7</v>
      </c>
      <c r="V446" s="189">
        <f t="shared" si="56"/>
        <v>6</v>
      </c>
      <c r="W446" s="40" t="s">
        <v>78</v>
      </c>
      <c r="X446" s="40" t="str">
        <f t="shared" si="61"/>
        <v>ok</v>
      </c>
      <c r="Y446" s="189">
        <f t="shared" si="57"/>
        <v>-6</v>
      </c>
      <c r="Z446" s="40" t="e">
        <f>VLOOKUP(H446,'[2]BANG THAM CHIEU'!$E$4:$Q$1080,13,0)</f>
        <v>#N/A</v>
      </c>
      <c r="AA446" s="40" t="e">
        <f>VLOOKUP(E446,'[2]BANG THAM CHIEU'!$E$4:$R$1082,14,0)</f>
        <v>#N/A</v>
      </c>
      <c r="AB446" s="40" t="e">
        <f>VLOOKUP(E446,'[2]BANG THAM CHIEU'!$E$4:$S$1081,15,0)</f>
        <v>#N/A</v>
      </c>
    </row>
    <row r="447" spans="1:28" ht="31.5" x14ac:dyDescent="0.25">
      <c r="A447" s="128">
        <f t="shared" si="58"/>
        <v>444</v>
      </c>
      <c r="B447" s="510" t="s">
        <v>9066</v>
      </c>
      <c r="C447" s="192" t="s">
        <v>8913</v>
      </c>
      <c r="D447" s="42" t="s">
        <v>1556</v>
      </c>
      <c r="E447" s="510" t="s">
        <v>9066</v>
      </c>
      <c r="F447" s="144">
        <v>6467100</v>
      </c>
      <c r="G447" s="141" t="s">
        <v>2464</v>
      </c>
      <c r="H447" s="492">
        <v>2901063320</v>
      </c>
      <c r="I447" s="142" t="s">
        <v>455</v>
      </c>
      <c r="J447" s="37">
        <f>IFERROR(VLOOKUP(E447,'IC238-Dau ky'!E:H,4,0),0)</f>
        <v>1</v>
      </c>
      <c r="K447" s="134">
        <f>SUMIFS(NHAP!$H:$H,NHAP!$D:$D,'BANG THAM CHIEU'!E447,NHAP!$K:$K,'BANG THAM CHIEU'!$D$1)</f>
        <v>0</v>
      </c>
      <c r="L447" s="134">
        <f>SUMIFS('IC21'!$H:$H,'IC21'!$G:$G,'BANG THAM CHIEU'!E447,'IC21'!$R:$R,'BANG THAM CHIEU'!$D$1)</f>
        <v>0</v>
      </c>
      <c r="M447" s="133">
        <f t="shared" si="54"/>
        <v>1</v>
      </c>
      <c r="N447" s="134">
        <f>SUMIF('IC238-Cuoi ky'!$E:$E,'BANG THAM CHIEU'!E447,'IC238-Cuoi ky'!$H:$H)</f>
        <v>1</v>
      </c>
      <c r="O447" s="133">
        <f t="shared" si="55"/>
        <v>0</v>
      </c>
      <c r="P447" s="135">
        <v>1</v>
      </c>
      <c r="Q447" s="135">
        <v>2</v>
      </c>
      <c r="R447" s="550" t="str">
        <f t="shared" si="59"/>
        <v>OK</v>
      </c>
      <c r="S447" s="135" t="s">
        <v>9397</v>
      </c>
      <c r="T447" s="222">
        <f t="shared" si="60"/>
        <v>0</v>
      </c>
      <c r="U447" s="40">
        <v>3</v>
      </c>
      <c r="V447" s="189">
        <f t="shared" si="56"/>
        <v>2</v>
      </c>
      <c r="W447" s="40" t="s">
        <v>9140</v>
      </c>
      <c r="X447" s="40" t="str">
        <f t="shared" si="61"/>
        <v>ok</v>
      </c>
      <c r="Y447" s="189">
        <f t="shared" si="57"/>
        <v>-2</v>
      </c>
      <c r="Z447" s="40" t="e">
        <f>VLOOKUP(H447,'[2]BANG THAM CHIEU'!$E$4:$Q$1080,13,0)</f>
        <v>#N/A</v>
      </c>
      <c r="AA447" s="40" t="e">
        <f>VLOOKUP(E447,'[2]BANG THAM CHIEU'!$E$4:$R$1082,14,0)</f>
        <v>#N/A</v>
      </c>
      <c r="AB447" s="40" t="e">
        <f>VLOOKUP(E447,'[2]BANG THAM CHIEU'!$E$4:$S$1081,15,0)</f>
        <v>#N/A</v>
      </c>
    </row>
    <row r="448" spans="1:28" ht="31.5" x14ac:dyDescent="0.25">
      <c r="A448" s="128">
        <f t="shared" si="58"/>
        <v>445</v>
      </c>
      <c r="B448" s="510" t="s">
        <v>9063</v>
      </c>
      <c r="C448" s="192" t="s">
        <v>8994</v>
      </c>
      <c r="D448" s="42" t="s">
        <v>1556</v>
      </c>
      <c r="E448" s="510" t="s">
        <v>9063</v>
      </c>
      <c r="F448" s="144">
        <v>483800</v>
      </c>
      <c r="G448" s="141" t="s">
        <v>2464</v>
      </c>
      <c r="H448" s="492">
        <v>2902016102</v>
      </c>
      <c r="I448" s="142" t="s">
        <v>455</v>
      </c>
      <c r="J448" s="37">
        <f>IFERROR(VLOOKUP(E448,'IC238-Dau ky'!E:H,4,0),0)</f>
        <v>2</v>
      </c>
      <c r="K448" s="134">
        <f>SUMIFS(NHAP!$H:$H,NHAP!$D:$D,'BANG THAM CHIEU'!E448,NHAP!$K:$K,'BANG THAM CHIEU'!$D$1)</f>
        <v>0</v>
      </c>
      <c r="L448" s="134">
        <f>SUMIFS('IC21'!$H:$H,'IC21'!$G:$G,'BANG THAM CHIEU'!E448,'IC21'!$R:$R,'BANG THAM CHIEU'!$D$1)</f>
        <v>0</v>
      </c>
      <c r="M448" s="133">
        <f t="shared" si="54"/>
        <v>2</v>
      </c>
      <c r="N448" s="134">
        <f>SUMIF('IC238-Cuoi ky'!$E:$E,'BANG THAM CHIEU'!E448,'IC238-Cuoi ky'!$H:$H)</f>
        <v>2</v>
      </c>
      <c r="O448" s="133">
        <f t="shared" si="55"/>
        <v>0</v>
      </c>
      <c r="P448" s="135">
        <v>1</v>
      </c>
      <c r="Q448" s="135">
        <v>2</v>
      </c>
      <c r="R448" s="550" t="str">
        <f t="shared" si="59"/>
        <v>OK</v>
      </c>
      <c r="S448" s="135" t="s">
        <v>9397</v>
      </c>
      <c r="T448" s="222">
        <f t="shared" si="60"/>
        <v>1</v>
      </c>
      <c r="U448" s="40">
        <v>2</v>
      </c>
      <c r="V448" s="189">
        <f t="shared" si="56"/>
        <v>0</v>
      </c>
      <c r="W448" s="40" t="s">
        <v>9142</v>
      </c>
      <c r="X448" s="40" t="str">
        <f t="shared" si="61"/>
        <v>ok</v>
      </c>
      <c r="Y448" s="189">
        <f t="shared" si="57"/>
        <v>0</v>
      </c>
      <c r="Z448" s="40" t="e">
        <f>VLOOKUP(H448,'[2]BANG THAM CHIEU'!$E$4:$Q$1080,13,0)</f>
        <v>#N/A</v>
      </c>
      <c r="AA448" s="40" t="e">
        <f>VLOOKUP(E448,'[2]BANG THAM CHIEU'!$E$4:$R$1082,14,0)</f>
        <v>#N/A</v>
      </c>
      <c r="AB448" s="40" t="e">
        <f>VLOOKUP(E448,'[2]BANG THAM CHIEU'!$E$4:$S$1081,15,0)</f>
        <v>#N/A</v>
      </c>
    </row>
    <row r="449" spans="1:165" ht="31.5" x14ac:dyDescent="0.25">
      <c r="A449" s="128">
        <f t="shared" si="58"/>
        <v>446</v>
      </c>
      <c r="B449" s="510" t="s">
        <v>9064</v>
      </c>
      <c r="C449" s="192" t="s">
        <v>8995</v>
      </c>
      <c r="D449" s="42" t="s">
        <v>1556</v>
      </c>
      <c r="E449" s="510" t="s">
        <v>9064</v>
      </c>
      <c r="F449" s="144">
        <v>12820000</v>
      </c>
      <c r="G449" s="141" t="s">
        <v>2464</v>
      </c>
      <c r="H449" s="492">
        <v>2901201200</v>
      </c>
      <c r="I449" s="142" t="s">
        <v>455</v>
      </c>
      <c r="J449" s="37">
        <f>IFERROR(VLOOKUP(E449,'IC238-Dau ky'!E:H,4,0),0)</f>
        <v>2</v>
      </c>
      <c r="K449" s="134">
        <f>SUMIFS(NHAP!$H:$H,NHAP!$D:$D,'BANG THAM CHIEU'!E449,NHAP!$K:$K,'BANG THAM CHIEU'!$D$1)</f>
        <v>0</v>
      </c>
      <c r="L449" s="134">
        <f>SUMIFS('IC21'!$H:$H,'IC21'!$G:$G,'BANG THAM CHIEU'!E449,'IC21'!$R:$R,'BANG THAM CHIEU'!$D$1)</f>
        <v>0</v>
      </c>
      <c r="M449" s="133">
        <f t="shared" si="54"/>
        <v>2</v>
      </c>
      <c r="N449" s="134">
        <f>SUMIF('IC238-Cuoi ky'!$E:$E,'BANG THAM CHIEU'!E449,'IC238-Cuoi ky'!$H:$H)</f>
        <v>2</v>
      </c>
      <c r="O449" s="133">
        <f t="shared" si="55"/>
        <v>0</v>
      </c>
      <c r="P449" s="135">
        <v>1</v>
      </c>
      <c r="Q449" s="135">
        <v>2</v>
      </c>
      <c r="R449" s="550" t="str">
        <f t="shared" si="59"/>
        <v>OK</v>
      </c>
      <c r="S449" s="135" t="s">
        <v>9397</v>
      </c>
      <c r="T449" s="222">
        <f t="shared" si="60"/>
        <v>1</v>
      </c>
      <c r="U449" s="40">
        <v>2</v>
      </c>
      <c r="V449" s="189">
        <f t="shared" si="56"/>
        <v>0</v>
      </c>
      <c r="W449" s="40" t="s">
        <v>9141</v>
      </c>
      <c r="X449" s="40" t="str">
        <f t="shared" si="61"/>
        <v>ok</v>
      </c>
      <c r="Y449" s="189">
        <f t="shared" si="57"/>
        <v>0</v>
      </c>
      <c r="Z449" s="40" t="e">
        <f>VLOOKUP(H449,'[2]BANG THAM CHIEU'!$E$4:$Q$1080,13,0)</f>
        <v>#N/A</v>
      </c>
      <c r="AA449" s="40" t="e">
        <f>VLOOKUP(E449,'[2]BANG THAM CHIEU'!$E$4:$R$1082,14,0)</f>
        <v>#N/A</v>
      </c>
      <c r="AB449" s="40" t="e">
        <f>VLOOKUP(E449,'[2]BANG THAM CHIEU'!$E$4:$S$1081,15,0)</f>
        <v>#N/A</v>
      </c>
    </row>
    <row r="450" spans="1:165" x14ac:dyDescent="0.25">
      <c r="A450" s="128">
        <f t="shared" si="58"/>
        <v>447</v>
      </c>
      <c r="B450" s="510" t="s">
        <v>9077</v>
      </c>
      <c r="C450" s="157" t="s">
        <v>9076</v>
      </c>
      <c r="D450" s="42" t="s">
        <v>1556</v>
      </c>
      <c r="E450" s="510" t="s">
        <v>9077</v>
      </c>
      <c r="F450" s="144">
        <v>7927000</v>
      </c>
      <c r="G450" s="141" t="s">
        <v>2464</v>
      </c>
      <c r="H450" s="492">
        <v>2901191100</v>
      </c>
      <c r="I450" s="142" t="s">
        <v>455</v>
      </c>
      <c r="J450" s="37">
        <f>IFERROR(VLOOKUP(E450,'IC238-Dau ky'!E:H,4,0),0)</f>
        <v>1</v>
      </c>
      <c r="K450" s="134">
        <f>SUMIFS(NHAP!$H:$H,NHAP!$D:$D,'BANG THAM CHIEU'!E450,NHAP!$K:$K,'BANG THAM CHIEU'!$D$1)</f>
        <v>0</v>
      </c>
      <c r="L450" s="134">
        <f>SUMIFS('IC21'!$H:$H,'IC21'!$G:$G,'BANG THAM CHIEU'!E450,'IC21'!$R:$R,'BANG THAM CHIEU'!$D$1)</f>
        <v>0</v>
      </c>
      <c r="M450" s="133">
        <f t="shared" si="54"/>
        <v>1</v>
      </c>
      <c r="N450" s="134">
        <f>SUMIF('IC238-Cuoi ky'!$E:$E,'BANG THAM CHIEU'!E450,'IC238-Cuoi ky'!$H:$H)</f>
        <v>1</v>
      </c>
      <c r="O450" s="133">
        <f t="shared" si="55"/>
        <v>0</v>
      </c>
      <c r="P450" s="135">
        <v>1</v>
      </c>
      <c r="Q450" s="135">
        <v>2</v>
      </c>
      <c r="R450" s="550" t="str">
        <f t="shared" si="59"/>
        <v>OK</v>
      </c>
      <c r="S450" s="135" t="s">
        <v>9397</v>
      </c>
      <c r="T450" s="222">
        <f t="shared" si="60"/>
        <v>0</v>
      </c>
      <c r="U450" s="40">
        <v>2</v>
      </c>
      <c r="V450" s="189">
        <f t="shared" si="56"/>
        <v>1</v>
      </c>
      <c r="W450" s="40" t="s">
        <v>9141</v>
      </c>
      <c r="X450" s="40" t="str">
        <f t="shared" si="61"/>
        <v>ok</v>
      </c>
      <c r="Y450" s="189">
        <f t="shared" si="57"/>
        <v>-1</v>
      </c>
      <c r="Z450" s="40" t="e">
        <f>VLOOKUP(H450,'[2]BANG THAM CHIEU'!$E$4:$Q$1080,13,0)</f>
        <v>#N/A</v>
      </c>
      <c r="AA450" s="40" t="e">
        <f>VLOOKUP(E450,'[2]BANG THAM CHIEU'!$E$4:$R$1082,14,0)</f>
        <v>#N/A</v>
      </c>
      <c r="AB450" s="40" t="e">
        <f>VLOOKUP(E450,'[2]BANG THAM CHIEU'!$E$4:$S$1081,15,0)</f>
        <v>#N/A</v>
      </c>
    </row>
    <row r="451" spans="1:165" s="505" customFormat="1" ht="15.75" customHeight="1" x14ac:dyDescent="0.25">
      <c r="A451" s="496">
        <f t="shared" si="58"/>
        <v>448</v>
      </c>
      <c r="B451" s="499" t="s">
        <v>2684</v>
      </c>
      <c r="C451" s="497" t="s">
        <v>2560</v>
      </c>
      <c r="D451" s="498" t="s">
        <v>1528</v>
      </c>
      <c r="E451" s="499" t="s">
        <v>2684</v>
      </c>
      <c r="F451" s="500">
        <v>200000</v>
      </c>
      <c r="G451" s="498" t="s">
        <v>10</v>
      </c>
      <c r="H451" s="501"/>
      <c r="I451" s="500" t="s">
        <v>448</v>
      </c>
      <c r="J451" s="142">
        <f>VLOOKUP(E451,'[4]BANG THAM CHIEU'!$E$451:$M$1076,9,0)</f>
        <v>0</v>
      </c>
      <c r="K451" s="502">
        <f>SUMIFS(NHAP!$H:$H,NHAP!$D:$D,'BANG THAM CHIEU'!E451,NHAP!$K:$K,'BANG THAM CHIEU'!$D$1)</f>
        <v>0</v>
      </c>
      <c r="L451" s="502">
        <f>SUMIFS('IC21'!$H:$H,'IC21'!$G:$G,'BANG THAM CHIEU'!E451,'IC21'!$R:$R,'BANG THAM CHIEU'!$D$1)</f>
        <v>0</v>
      </c>
      <c r="M451" s="503">
        <f t="shared" ref="M451:M513" si="62">J451+K451-L451</f>
        <v>0</v>
      </c>
      <c r="N451" s="501">
        <v>0</v>
      </c>
      <c r="O451" s="503">
        <f t="shared" ref="O451:O513" si="63">M451-N451</f>
        <v>0</v>
      </c>
      <c r="P451" s="504">
        <v>0</v>
      </c>
      <c r="Q451" s="504">
        <v>0</v>
      </c>
      <c r="R451" s="550" t="str">
        <f t="shared" si="59"/>
        <v>OK</v>
      </c>
      <c r="S451" s="504">
        <v>0</v>
      </c>
      <c r="T451" s="222">
        <f t="shared" si="60"/>
        <v>0</v>
      </c>
      <c r="U451" s="505">
        <v>0</v>
      </c>
      <c r="V451" s="189">
        <f t="shared" si="56"/>
        <v>0</v>
      </c>
      <c r="X451" s="40" t="str">
        <f t="shared" si="61"/>
        <v>ko</v>
      </c>
      <c r="Y451" s="189">
        <f t="shared" si="57"/>
        <v>0</v>
      </c>
      <c r="Z451" s="40">
        <f>VLOOKUP(E451,'[2]BANG THAM CHIEU'!$E$4:$Q$1080,13,0)</f>
        <v>0</v>
      </c>
      <c r="AA451" s="40">
        <f>VLOOKUP(E451,'[2]BANG THAM CHIEU'!$E$4:$R$1082,14,0)</f>
        <v>0</v>
      </c>
      <c r="AB451" s="40">
        <f>VLOOKUP(E451,'[2]BANG THAM CHIEU'!$E$4:$S$1081,15,0)</f>
        <v>0</v>
      </c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</row>
    <row r="452" spans="1:165" ht="15.75" customHeight="1" x14ac:dyDescent="0.25">
      <c r="A452" s="128">
        <f t="shared" si="58"/>
        <v>449</v>
      </c>
      <c r="B452" s="183" t="s">
        <v>2961</v>
      </c>
      <c r="C452" s="31" t="s">
        <v>2962</v>
      </c>
      <c r="D452" s="42" t="s">
        <v>1528</v>
      </c>
      <c r="E452" s="183" t="s">
        <v>2961</v>
      </c>
      <c r="F452" s="144">
        <v>110000</v>
      </c>
      <c r="G452" s="42" t="s">
        <v>10</v>
      </c>
      <c r="I452" s="144" t="s">
        <v>448</v>
      </c>
      <c r="J452" s="142">
        <f>VLOOKUP(E452,'[4]BANG THAM CHIEU'!$E$451:$M$1076,9,0)</f>
        <v>3</v>
      </c>
      <c r="K452" s="134">
        <f>SUMIFS(NHAP!$H:$H,NHAP!$D:$D,'BANG THAM CHIEU'!E452,NHAP!$K:$K,'BANG THAM CHIEU'!$D$1)</f>
        <v>0</v>
      </c>
      <c r="L452" s="134">
        <f>SUMIFS('IC21'!$H:$H,'IC21'!$G:$G,'BANG THAM CHIEU'!E452,'IC21'!$R:$R,'BANG THAM CHIEU'!$D$1)</f>
        <v>0</v>
      </c>
      <c r="M452" s="133">
        <f t="shared" si="62"/>
        <v>3</v>
      </c>
      <c r="N452" s="142">
        <v>0</v>
      </c>
      <c r="O452" s="133">
        <f t="shared" si="63"/>
        <v>3</v>
      </c>
      <c r="P452" s="135">
        <v>2</v>
      </c>
      <c r="Q452" s="135">
        <v>4</v>
      </c>
      <c r="R452" s="550" t="str">
        <f t="shared" si="59"/>
        <v>OK</v>
      </c>
      <c r="S452" s="135" t="s">
        <v>9397</v>
      </c>
      <c r="T452" s="222">
        <f t="shared" si="60"/>
        <v>1</v>
      </c>
      <c r="U452" s="40">
        <v>3</v>
      </c>
      <c r="V452" s="189">
        <f t="shared" ref="V452:V515" si="64">U452-M452</f>
        <v>0</v>
      </c>
      <c r="X452" s="40" t="str">
        <f t="shared" si="61"/>
        <v>ko</v>
      </c>
      <c r="Y452" s="189">
        <f t="shared" ref="Y452:Y515" si="65">M452-U452</f>
        <v>0</v>
      </c>
      <c r="Z452" s="40">
        <f>VLOOKUP(E452,'[2]BANG THAM CHIEU'!$E$4:$Q$1080,13,0)</f>
        <v>2</v>
      </c>
      <c r="AA452" s="40">
        <f>VLOOKUP(E452,'[2]BANG THAM CHIEU'!$E$4:$R$1082,14,0)</f>
        <v>4</v>
      </c>
      <c r="AB452" s="40" t="str">
        <f>VLOOKUP(E452,'[2]BANG THAM CHIEU'!$E$4:$S$1081,15,0)</f>
        <v>đăt dự phòng</v>
      </c>
    </row>
    <row r="453" spans="1:165" ht="15.75" customHeight="1" x14ac:dyDescent="0.25">
      <c r="A453" s="128">
        <f t="shared" ref="A453:A516" si="66">IF(C453="","",A452+1)</f>
        <v>450</v>
      </c>
      <c r="B453" s="183" t="s">
        <v>2685</v>
      </c>
      <c r="C453" s="31" t="s">
        <v>2963</v>
      </c>
      <c r="D453" s="42" t="s">
        <v>1528</v>
      </c>
      <c r="E453" s="183" t="s">
        <v>2685</v>
      </c>
      <c r="F453" s="144">
        <v>80000</v>
      </c>
      <c r="G453" s="42" t="s">
        <v>10</v>
      </c>
      <c r="I453" s="144" t="s">
        <v>448</v>
      </c>
      <c r="J453" s="142">
        <f>VLOOKUP(E453,'[4]BANG THAM CHIEU'!$E$451:$M$1076,9,0)</f>
        <v>8</v>
      </c>
      <c r="K453" s="134">
        <f>SUMIFS(NHAP!$H:$H,NHAP!$D:$D,'BANG THAM CHIEU'!E453,NHAP!$K:$K,'BANG THAM CHIEU'!$D$1)</f>
        <v>0</v>
      </c>
      <c r="L453" s="134">
        <f>SUMIFS('IC21'!$H:$H,'IC21'!$G:$G,'BANG THAM CHIEU'!E453,'IC21'!$R:$R,'BANG THAM CHIEU'!$D$1)</f>
        <v>0</v>
      </c>
      <c r="M453" s="133">
        <f t="shared" si="62"/>
        <v>8</v>
      </c>
      <c r="N453" s="142">
        <v>0</v>
      </c>
      <c r="O453" s="133">
        <f t="shared" si="63"/>
        <v>8</v>
      </c>
      <c r="P453" s="135">
        <v>2</v>
      </c>
      <c r="Q453" s="135">
        <v>4</v>
      </c>
      <c r="R453" s="550" t="str">
        <f t="shared" ref="R453:R516" si="67">IF(M453&lt;P453,"ALERT","OK")</f>
        <v>OK</v>
      </c>
      <c r="S453" s="135" t="s">
        <v>9397</v>
      </c>
      <c r="T453" s="222">
        <f t="shared" ref="T453:T516" si="68">M453-P453</f>
        <v>6</v>
      </c>
      <c r="U453" s="40">
        <v>8</v>
      </c>
      <c r="V453" s="189">
        <f t="shared" si="64"/>
        <v>0</v>
      </c>
      <c r="X453" s="40" t="str">
        <f t="shared" ref="X453:X516" si="69">IF(L454=O454,"ok","ko")</f>
        <v>ko</v>
      </c>
      <c r="Y453" s="189">
        <f t="shared" si="65"/>
        <v>0</v>
      </c>
      <c r="Z453" s="40">
        <f>VLOOKUP(E453,'[2]BANG THAM CHIEU'!$E$4:$Q$1080,13,0)</f>
        <v>2</v>
      </c>
      <c r="AA453" s="40">
        <f>VLOOKUP(E453,'[2]BANG THAM CHIEU'!$E$4:$R$1082,14,0)</f>
        <v>4</v>
      </c>
      <c r="AB453" s="40" t="str">
        <f>VLOOKUP(E453,'[2]BANG THAM CHIEU'!$E$4:$S$1081,15,0)</f>
        <v>đăt dự phòng</v>
      </c>
    </row>
    <row r="454" spans="1:165" ht="15.75" customHeight="1" x14ac:dyDescent="0.25">
      <c r="A454" s="128">
        <f t="shared" si="66"/>
        <v>451</v>
      </c>
      <c r="B454" s="183" t="s">
        <v>2686</v>
      </c>
      <c r="C454" s="31" t="s">
        <v>2964</v>
      </c>
      <c r="D454" s="42" t="s">
        <v>1528</v>
      </c>
      <c r="E454" s="183" t="s">
        <v>2686</v>
      </c>
      <c r="F454" s="144">
        <v>420000</v>
      </c>
      <c r="G454" s="42" t="s">
        <v>10</v>
      </c>
      <c r="I454" s="144" t="s">
        <v>448</v>
      </c>
      <c r="J454" s="142">
        <f>VLOOKUP(E454,'[4]BANG THAM CHIEU'!$E$451:$M$1076,9,0)</f>
        <v>2</v>
      </c>
      <c r="K454" s="134">
        <f>SUMIFS(NHAP!$H:$H,NHAP!$D:$D,'BANG THAM CHIEU'!E454,NHAP!$K:$K,'BANG THAM CHIEU'!$D$1)</f>
        <v>0</v>
      </c>
      <c r="L454" s="134">
        <f>SUMIFS('IC21'!$H:$H,'IC21'!$G:$G,'BANG THAM CHIEU'!E454,'IC21'!$R:$R,'BANG THAM CHIEU'!$D$1)</f>
        <v>0</v>
      </c>
      <c r="M454" s="133">
        <f t="shared" si="62"/>
        <v>2</v>
      </c>
      <c r="N454" s="142">
        <v>0</v>
      </c>
      <c r="O454" s="133">
        <f t="shared" si="63"/>
        <v>2</v>
      </c>
      <c r="P454" s="135">
        <v>2</v>
      </c>
      <c r="Q454" s="135">
        <v>4</v>
      </c>
      <c r="R454" s="550" t="str">
        <f t="shared" si="67"/>
        <v>OK</v>
      </c>
      <c r="S454" s="135" t="s">
        <v>9397</v>
      </c>
      <c r="T454" s="222">
        <f t="shared" si="68"/>
        <v>0</v>
      </c>
      <c r="U454" s="40">
        <v>2</v>
      </c>
      <c r="V454" s="189">
        <f t="shared" si="64"/>
        <v>0</v>
      </c>
      <c r="X454" s="40" t="str">
        <f t="shared" si="69"/>
        <v>ko</v>
      </c>
      <c r="Y454" s="189">
        <f t="shared" si="65"/>
        <v>0</v>
      </c>
      <c r="Z454" s="40">
        <f>VLOOKUP(E454,'[2]BANG THAM CHIEU'!$E$4:$Q$1080,13,0)</f>
        <v>2</v>
      </c>
      <c r="AA454" s="40">
        <f>VLOOKUP(E454,'[2]BANG THAM CHIEU'!$E$4:$R$1082,14,0)</f>
        <v>4</v>
      </c>
      <c r="AB454" s="40" t="str">
        <f>VLOOKUP(E454,'[2]BANG THAM CHIEU'!$E$4:$S$1081,15,0)</f>
        <v>đăt dự phòng</v>
      </c>
    </row>
    <row r="455" spans="1:165" ht="15.75" customHeight="1" x14ac:dyDescent="0.25">
      <c r="A455" s="128">
        <f t="shared" si="66"/>
        <v>452</v>
      </c>
      <c r="B455" s="183" t="s">
        <v>2687</v>
      </c>
      <c r="C455" s="31" t="s">
        <v>2965</v>
      </c>
      <c r="D455" s="42" t="s">
        <v>1528</v>
      </c>
      <c r="E455" s="183" t="s">
        <v>2687</v>
      </c>
      <c r="F455" s="144">
        <v>430000</v>
      </c>
      <c r="G455" s="42" t="s">
        <v>10</v>
      </c>
      <c r="I455" s="144" t="s">
        <v>448</v>
      </c>
      <c r="J455" s="142">
        <f>VLOOKUP(E455,'[4]BANG THAM CHIEU'!$E$451:$M$1076,9,0)</f>
        <v>1</v>
      </c>
      <c r="K455" s="134">
        <f>SUMIFS(NHAP!$H:$H,NHAP!$D:$D,'BANG THAM CHIEU'!E455,NHAP!$K:$K,'BANG THAM CHIEU'!$D$1)</f>
        <v>0</v>
      </c>
      <c r="L455" s="134">
        <f>SUMIFS('IC21'!$H:$H,'IC21'!$G:$G,'BANG THAM CHIEU'!E455,'IC21'!$R:$R,'BANG THAM CHIEU'!$D$1)</f>
        <v>0</v>
      </c>
      <c r="M455" s="133">
        <f t="shared" si="62"/>
        <v>1</v>
      </c>
      <c r="N455" s="142">
        <v>0</v>
      </c>
      <c r="O455" s="133">
        <f t="shared" si="63"/>
        <v>1</v>
      </c>
      <c r="P455" s="135">
        <v>2</v>
      </c>
      <c r="Q455" s="135">
        <v>4</v>
      </c>
      <c r="R455" s="550" t="str">
        <f t="shared" si="67"/>
        <v>ALERT</v>
      </c>
      <c r="S455" s="135" t="s">
        <v>9397</v>
      </c>
      <c r="T455" s="222">
        <f t="shared" si="68"/>
        <v>-1</v>
      </c>
      <c r="U455" s="40">
        <v>1</v>
      </c>
      <c r="V455" s="189">
        <f t="shared" si="64"/>
        <v>0</v>
      </c>
      <c r="X455" s="40" t="str">
        <f t="shared" si="69"/>
        <v>ko</v>
      </c>
      <c r="Y455" s="189">
        <f t="shared" si="65"/>
        <v>0</v>
      </c>
      <c r="Z455" s="40">
        <f>VLOOKUP(E455,'[2]BANG THAM CHIEU'!$E$4:$Q$1080,13,0)</f>
        <v>2</v>
      </c>
      <c r="AA455" s="40">
        <f>VLOOKUP(E455,'[2]BANG THAM CHIEU'!$E$4:$R$1082,14,0)</f>
        <v>4</v>
      </c>
      <c r="AB455" s="40" t="str">
        <f>VLOOKUP(E455,'[2]BANG THAM CHIEU'!$E$4:$S$1081,15,0)</f>
        <v>đăt dự phòng</v>
      </c>
    </row>
    <row r="456" spans="1:165" ht="15.75" customHeight="1" x14ac:dyDescent="0.25">
      <c r="A456" s="128">
        <f t="shared" si="66"/>
        <v>453</v>
      </c>
      <c r="B456" s="183" t="s">
        <v>2688</v>
      </c>
      <c r="C456" s="31" t="s">
        <v>2562</v>
      </c>
      <c r="D456" s="42" t="s">
        <v>1528</v>
      </c>
      <c r="E456" s="183" t="s">
        <v>2688</v>
      </c>
      <c r="F456" s="144">
        <v>300000</v>
      </c>
      <c r="G456" s="42" t="s">
        <v>10</v>
      </c>
      <c r="I456" s="144" t="s">
        <v>448</v>
      </c>
      <c r="J456" s="142">
        <f>VLOOKUP(E456,'[4]BANG THAM CHIEU'!$E$451:$M$1076,9,0)</f>
        <v>1</v>
      </c>
      <c r="K456" s="134">
        <f>SUMIFS(NHAP!$H:$H,NHAP!$D:$D,'BANG THAM CHIEU'!E456,NHAP!$K:$K,'BANG THAM CHIEU'!$D$1)</f>
        <v>0</v>
      </c>
      <c r="L456" s="134">
        <f>SUMIFS('IC21'!$H:$H,'IC21'!$G:$G,'BANG THAM CHIEU'!E456,'IC21'!$R:$R,'BANG THAM CHIEU'!$D$1)</f>
        <v>0</v>
      </c>
      <c r="M456" s="133">
        <f t="shared" si="62"/>
        <v>1</v>
      </c>
      <c r="N456" s="142">
        <v>0</v>
      </c>
      <c r="O456" s="133">
        <f t="shared" si="63"/>
        <v>1</v>
      </c>
      <c r="P456" s="135">
        <v>0</v>
      </c>
      <c r="Q456" s="135">
        <v>0</v>
      </c>
      <c r="R456" s="550" t="str">
        <f t="shared" si="67"/>
        <v>OK</v>
      </c>
      <c r="S456" s="135">
        <v>0</v>
      </c>
      <c r="T456" s="222">
        <f t="shared" si="68"/>
        <v>1</v>
      </c>
      <c r="U456" s="40">
        <v>1</v>
      </c>
      <c r="V456" s="189">
        <f t="shared" si="64"/>
        <v>0</v>
      </c>
      <c r="X456" s="40" t="str">
        <f t="shared" si="69"/>
        <v>ok</v>
      </c>
      <c r="Y456" s="189">
        <f t="shared" si="65"/>
        <v>0</v>
      </c>
      <c r="Z456" s="40">
        <f>VLOOKUP(E456,'[2]BANG THAM CHIEU'!$E$4:$Q$1080,13,0)</f>
        <v>0</v>
      </c>
      <c r="AA456" s="40">
        <f>VLOOKUP(E456,'[2]BANG THAM CHIEU'!$E$4:$R$1082,14,0)</f>
        <v>0</v>
      </c>
      <c r="AB456" s="40">
        <f>VLOOKUP(E456,'[2]BANG THAM CHIEU'!$E$4:$S$1081,15,0)</f>
        <v>0</v>
      </c>
    </row>
    <row r="457" spans="1:165" ht="15.75" customHeight="1" x14ac:dyDescent="0.25">
      <c r="A457" s="128">
        <f t="shared" si="66"/>
        <v>454</v>
      </c>
      <c r="B457" s="183" t="s">
        <v>2689</v>
      </c>
      <c r="C457" s="31" t="s">
        <v>2563</v>
      </c>
      <c r="D457" s="42" t="s">
        <v>1528</v>
      </c>
      <c r="E457" s="183" t="s">
        <v>2689</v>
      </c>
      <c r="F457" s="144">
        <v>25000</v>
      </c>
      <c r="G457" s="42" t="s">
        <v>10</v>
      </c>
      <c r="I457" s="144" t="s">
        <v>448</v>
      </c>
      <c r="J457" s="142">
        <f>VLOOKUP(E457,'[4]BANG THAM CHIEU'!$E$451:$M$1076,9,0)</f>
        <v>0</v>
      </c>
      <c r="K457" s="134">
        <f>SUMIFS(NHAP!$H:$H,NHAP!$D:$D,'BANG THAM CHIEU'!E457,NHAP!$K:$K,'BANG THAM CHIEU'!$D$1)</f>
        <v>0</v>
      </c>
      <c r="L457" s="134">
        <f>SUMIFS('IC21'!$H:$H,'IC21'!$G:$G,'BANG THAM CHIEU'!E457,'IC21'!$R:$R,'BANG THAM CHIEU'!$D$1)</f>
        <v>0</v>
      </c>
      <c r="M457" s="133">
        <f t="shared" si="62"/>
        <v>0</v>
      </c>
      <c r="N457" s="142">
        <v>0</v>
      </c>
      <c r="O457" s="133">
        <f t="shared" si="63"/>
        <v>0</v>
      </c>
      <c r="P457" s="135">
        <v>0</v>
      </c>
      <c r="Q457" s="135">
        <v>0</v>
      </c>
      <c r="R457" s="550" t="str">
        <f t="shared" si="67"/>
        <v>OK</v>
      </c>
      <c r="S457" s="135">
        <v>0</v>
      </c>
      <c r="T457" s="222">
        <f t="shared" si="68"/>
        <v>0</v>
      </c>
      <c r="U457" s="40">
        <v>0</v>
      </c>
      <c r="V457" s="189">
        <f t="shared" si="64"/>
        <v>0</v>
      </c>
      <c r="X457" s="40" t="str">
        <f t="shared" si="69"/>
        <v>ko</v>
      </c>
      <c r="Y457" s="189">
        <f t="shared" si="65"/>
        <v>0</v>
      </c>
      <c r="Z457" s="40">
        <f>VLOOKUP(E457,'[2]BANG THAM CHIEU'!$E$4:$Q$1080,13,0)</f>
        <v>0</v>
      </c>
      <c r="AA457" s="40">
        <f>VLOOKUP(E457,'[2]BANG THAM CHIEU'!$E$4:$R$1082,14,0)</f>
        <v>0</v>
      </c>
      <c r="AB457" s="40">
        <f>VLOOKUP(E457,'[2]BANG THAM CHIEU'!$E$4:$S$1081,15,0)</f>
        <v>0</v>
      </c>
    </row>
    <row r="458" spans="1:165" ht="15.75" customHeight="1" x14ac:dyDescent="0.25">
      <c r="A458" s="128">
        <f t="shared" si="66"/>
        <v>455</v>
      </c>
      <c r="B458" s="183" t="s">
        <v>915</v>
      </c>
      <c r="C458" s="31" t="s">
        <v>9641</v>
      </c>
      <c r="D458" s="42" t="s">
        <v>1533</v>
      </c>
      <c r="E458" s="183" t="s">
        <v>915</v>
      </c>
      <c r="F458" s="144">
        <v>12000</v>
      </c>
      <c r="G458" s="42" t="s">
        <v>10</v>
      </c>
      <c r="I458" s="144" t="s">
        <v>448</v>
      </c>
      <c r="J458" s="142">
        <f>VLOOKUP(E458,'[4]BANG THAM CHIEU'!$E$451:$M$1076,9,0)</f>
        <v>54</v>
      </c>
      <c r="K458" s="134">
        <f>SUMIFS(NHAP!$H:$H,NHAP!$D:$D,'BANG THAM CHIEU'!E458,NHAP!$K:$K,'BANG THAM CHIEU'!$D$1)</f>
        <v>0</v>
      </c>
      <c r="L458" s="134">
        <f>SUMIFS('IC21'!$H:$H,'IC21'!$G:$G,'BANG THAM CHIEU'!E458,'IC21'!$R:$R,'BANG THAM CHIEU'!$D$1)</f>
        <v>0</v>
      </c>
      <c r="M458" s="133">
        <f t="shared" si="62"/>
        <v>54</v>
      </c>
      <c r="N458" s="142">
        <v>0</v>
      </c>
      <c r="O458" s="133">
        <f t="shared" si="63"/>
        <v>54</v>
      </c>
      <c r="P458" s="135">
        <v>30</v>
      </c>
      <c r="Q458" s="135">
        <v>60</v>
      </c>
      <c r="R458" s="550" t="str">
        <f t="shared" si="67"/>
        <v>OK</v>
      </c>
      <c r="S458" s="135" t="s">
        <v>9398</v>
      </c>
      <c r="T458" s="222">
        <f t="shared" si="68"/>
        <v>24</v>
      </c>
      <c r="U458" s="40">
        <v>30</v>
      </c>
      <c r="V458" s="189">
        <f t="shared" si="64"/>
        <v>-24</v>
      </c>
      <c r="X458" s="40" t="str">
        <f t="shared" si="69"/>
        <v>ko</v>
      </c>
      <c r="Y458" s="189">
        <f t="shared" si="65"/>
        <v>24</v>
      </c>
      <c r="Z458" s="40">
        <f>VLOOKUP(E458,'[2]BANG THAM CHIEU'!$E$4:$Q$1080,13,0)</f>
        <v>30</v>
      </c>
      <c r="AA458" s="40">
        <f>VLOOKUP(E458,'[2]BANG THAM CHIEU'!$E$4:$R$1082,14,0)</f>
        <v>60</v>
      </c>
      <c r="AB458" s="40" t="str">
        <f>VLOOKUP(E458,'[2]BANG THAM CHIEU'!$E$4:$S$1081,15,0)</f>
        <v>3 tháng</v>
      </c>
    </row>
    <row r="459" spans="1:165" ht="15.75" customHeight="1" x14ac:dyDescent="0.25">
      <c r="A459" s="128">
        <f t="shared" si="66"/>
        <v>456</v>
      </c>
      <c r="B459" s="183" t="s">
        <v>2690</v>
      </c>
      <c r="C459" s="31" t="s">
        <v>9818</v>
      </c>
      <c r="D459" s="42" t="s">
        <v>1528</v>
      </c>
      <c r="E459" s="183" t="s">
        <v>2690</v>
      </c>
      <c r="F459" s="144">
        <v>20000</v>
      </c>
      <c r="G459" s="42" t="s">
        <v>10</v>
      </c>
      <c r="I459" s="37" t="s">
        <v>452</v>
      </c>
      <c r="J459" s="142">
        <f>VLOOKUP(E459,'[4]BANG THAM CHIEU'!$E$451:$M$1076,9,0)</f>
        <v>2</v>
      </c>
      <c r="K459" s="134">
        <f>SUMIFS(NHAP!$H:$H,NHAP!$D:$D,'BANG THAM CHIEU'!E459,NHAP!$K:$K,'BANG THAM CHIEU'!$D$1)</f>
        <v>0</v>
      </c>
      <c r="L459" s="134">
        <f>SUMIFS('IC21'!$H:$H,'IC21'!$G:$G,'BANG THAM CHIEU'!E459,'IC21'!$R:$R,'BANG THAM CHIEU'!$D$1)</f>
        <v>0</v>
      </c>
      <c r="M459" s="133">
        <f t="shared" si="62"/>
        <v>2</v>
      </c>
      <c r="N459" s="142">
        <v>0</v>
      </c>
      <c r="O459" s="133">
        <f t="shared" si="63"/>
        <v>2</v>
      </c>
      <c r="P459" s="135">
        <v>4</v>
      </c>
      <c r="Q459" s="135">
        <v>8</v>
      </c>
      <c r="R459" s="550" t="str">
        <f t="shared" si="67"/>
        <v>ALERT</v>
      </c>
      <c r="S459" s="135" t="s">
        <v>9395</v>
      </c>
      <c r="T459" s="222">
        <f t="shared" si="68"/>
        <v>-2</v>
      </c>
      <c r="U459" s="40">
        <v>3</v>
      </c>
      <c r="V459" s="189">
        <f t="shared" si="64"/>
        <v>1</v>
      </c>
      <c r="X459" s="40" t="str">
        <f t="shared" si="69"/>
        <v>ok</v>
      </c>
      <c r="Y459" s="189">
        <f t="shared" si="65"/>
        <v>-1</v>
      </c>
      <c r="Z459" s="40">
        <f>VLOOKUP(E459,'[2]BANG THAM CHIEU'!$E$4:$Q$1080,13,0)</f>
        <v>4</v>
      </c>
      <c r="AA459" s="40">
        <f>VLOOKUP(E459,'[2]BANG THAM CHIEU'!$E$4:$R$1082,14,0)</f>
        <v>8</v>
      </c>
      <c r="AB459" s="40" t="str">
        <f>VLOOKUP(E459,'[2]BANG THAM CHIEU'!$E$4:$S$1081,15,0)</f>
        <v>1 năm</v>
      </c>
    </row>
    <row r="460" spans="1:165" ht="15.75" customHeight="1" x14ac:dyDescent="0.25">
      <c r="A460" s="128">
        <f t="shared" si="66"/>
        <v>457</v>
      </c>
      <c r="B460" s="182" t="s">
        <v>2691</v>
      </c>
      <c r="C460" s="31" t="s">
        <v>4446</v>
      </c>
      <c r="D460" s="42" t="s">
        <v>1615</v>
      </c>
      <c r="E460" s="182" t="s">
        <v>2691</v>
      </c>
      <c r="F460" s="145">
        <v>85000</v>
      </c>
      <c r="G460" s="35" t="s">
        <v>969</v>
      </c>
      <c r="I460" s="146" t="s">
        <v>1207</v>
      </c>
      <c r="J460" s="142">
        <f>VLOOKUP(E460,'[4]BANG THAM CHIEU'!$E$451:$M$1076,9,0)</f>
        <v>0</v>
      </c>
      <c r="K460" s="134">
        <f>SUMIFS(NHAP!$H:$H,NHAP!$D:$D,'BANG THAM CHIEU'!E460,NHAP!$K:$K,'BANG THAM CHIEU'!$D$1)</f>
        <v>0</v>
      </c>
      <c r="L460" s="134">
        <f>SUMIFS('IC21'!$H:$H,'IC21'!$G:$G,'BANG THAM CHIEU'!E460,'IC21'!$R:$R,'BANG THAM CHIEU'!$D$1)</f>
        <v>0</v>
      </c>
      <c r="M460" s="133">
        <f t="shared" si="62"/>
        <v>0</v>
      </c>
      <c r="N460" s="142">
        <v>0</v>
      </c>
      <c r="O460" s="133">
        <f t="shared" si="63"/>
        <v>0</v>
      </c>
      <c r="P460" s="135">
        <v>12</v>
      </c>
      <c r="Q460" s="135">
        <v>24</v>
      </c>
      <c r="R460" s="550" t="str">
        <f t="shared" si="67"/>
        <v>ALERT</v>
      </c>
      <c r="S460" s="135" t="s">
        <v>9394</v>
      </c>
      <c r="T460" s="222">
        <f t="shared" si="68"/>
        <v>-12</v>
      </c>
      <c r="U460" s="40">
        <v>0</v>
      </c>
      <c r="V460" s="189">
        <f t="shared" si="64"/>
        <v>0</v>
      </c>
      <c r="X460" s="40" t="str">
        <f t="shared" si="69"/>
        <v>ko</v>
      </c>
      <c r="Y460" s="189">
        <f t="shared" si="65"/>
        <v>0</v>
      </c>
      <c r="Z460" s="40">
        <f>VLOOKUP(E460,'[2]BANG THAM CHIEU'!$E$4:$Q$1080,13,0)</f>
        <v>12</v>
      </c>
      <c r="AA460" s="40">
        <f>VLOOKUP(E460,'[2]BANG THAM CHIEU'!$E$4:$R$1082,14,0)</f>
        <v>24</v>
      </c>
      <c r="AB460" s="40" t="str">
        <f>VLOOKUP(E460,'[2]BANG THAM CHIEU'!$E$4:$S$1081,15,0)</f>
        <v>6 tháng</v>
      </c>
    </row>
    <row r="461" spans="1:165" ht="15.75" customHeight="1" x14ac:dyDescent="0.25">
      <c r="A461" s="128">
        <f t="shared" si="66"/>
        <v>458</v>
      </c>
      <c r="B461" s="182" t="s">
        <v>2692</v>
      </c>
      <c r="C461" s="31" t="s">
        <v>7233</v>
      </c>
      <c r="D461" s="42" t="s">
        <v>2564</v>
      </c>
      <c r="E461" s="182" t="s">
        <v>2692</v>
      </c>
      <c r="F461" s="145">
        <v>20000</v>
      </c>
      <c r="G461" s="35" t="s">
        <v>969</v>
      </c>
      <c r="I461" s="146" t="s">
        <v>448</v>
      </c>
      <c r="J461" s="142">
        <f>VLOOKUP(E461,'[4]BANG THAM CHIEU'!$E$451:$M$1076,9,0)</f>
        <v>29</v>
      </c>
      <c r="K461" s="134">
        <f>SUMIFS(NHAP!$H:$H,NHAP!$D:$D,'BANG THAM CHIEU'!E461,NHAP!$K:$K,'BANG THAM CHIEU'!$D$1)</f>
        <v>0</v>
      </c>
      <c r="L461" s="134">
        <f>SUMIFS('IC21'!$H:$H,'IC21'!$G:$G,'BANG THAM CHIEU'!E461,'IC21'!$R:$R,'BANG THAM CHIEU'!$D$1)</f>
        <v>0</v>
      </c>
      <c r="M461" s="133">
        <f t="shared" si="62"/>
        <v>29</v>
      </c>
      <c r="N461" s="142">
        <v>0</v>
      </c>
      <c r="O461" s="133">
        <f t="shared" si="63"/>
        <v>29</v>
      </c>
      <c r="P461" s="135">
        <v>20</v>
      </c>
      <c r="Q461" s="135">
        <v>40</v>
      </c>
      <c r="R461" s="550" t="str">
        <f t="shared" si="67"/>
        <v>OK</v>
      </c>
      <c r="S461" s="135" t="s">
        <v>9398</v>
      </c>
      <c r="T461" s="222">
        <f t="shared" si="68"/>
        <v>9</v>
      </c>
      <c r="U461" s="40">
        <v>28</v>
      </c>
      <c r="V461" s="189">
        <f t="shared" si="64"/>
        <v>-1</v>
      </c>
      <c r="X461" s="40" t="str">
        <f t="shared" si="69"/>
        <v>ko</v>
      </c>
      <c r="Y461" s="189">
        <f t="shared" si="65"/>
        <v>1</v>
      </c>
      <c r="Z461" s="40">
        <f>VLOOKUP(E461,'[2]BANG THAM CHIEU'!$E$4:$Q$1080,13,0)</f>
        <v>20</v>
      </c>
      <c r="AA461" s="40">
        <f>VLOOKUP(E461,'[2]BANG THAM CHIEU'!$E$4:$R$1082,14,0)</f>
        <v>40</v>
      </c>
      <c r="AB461" s="40" t="str">
        <f>VLOOKUP(E461,'[2]BANG THAM CHIEU'!$E$4:$S$1081,15,0)</f>
        <v>3 tháng</v>
      </c>
      <c r="AC461" s="51" t="s">
        <v>9889</v>
      </c>
    </row>
    <row r="462" spans="1:165" ht="15.75" customHeight="1" x14ac:dyDescent="0.25">
      <c r="A462" s="128">
        <f t="shared" si="66"/>
        <v>459</v>
      </c>
      <c r="B462" s="182" t="s">
        <v>2693</v>
      </c>
      <c r="C462" s="33" t="s">
        <v>8817</v>
      </c>
      <c r="D462" s="42" t="s">
        <v>2564</v>
      </c>
      <c r="E462" s="182" t="s">
        <v>2693</v>
      </c>
      <c r="F462" s="145">
        <v>202000</v>
      </c>
      <c r="G462" s="35" t="s">
        <v>969</v>
      </c>
      <c r="I462" s="146" t="s">
        <v>448</v>
      </c>
      <c r="J462" s="142">
        <f>VLOOKUP(E462,'[4]BANG THAM CHIEU'!$E$451:$M$1076,9,0)</f>
        <v>9</v>
      </c>
      <c r="K462" s="134">
        <f>SUMIFS(NHAP!$H:$H,NHAP!$D:$D,'BANG THAM CHIEU'!E462,NHAP!$K:$K,'BANG THAM CHIEU'!$D$1)</f>
        <v>0</v>
      </c>
      <c r="L462" s="134">
        <f>SUMIFS('IC21'!$H:$H,'IC21'!$G:$G,'BANG THAM CHIEU'!E462,'IC21'!$R:$R,'BANG THAM CHIEU'!$D$1)</f>
        <v>2</v>
      </c>
      <c r="M462" s="133">
        <f t="shared" si="62"/>
        <v>7</v>
      </c>
      <c r="N462" s="142">
        <v>0</v>
      </c>
      <c r="O462" s="133">
        <f t="shared" si="63"/>
        <v>7</v>
      </c>
      <c r="P462" s="135">
        <v>12</v>
      </c>
      <c r="Q462" s="135">
        <v>24</v>
      </c>
      <c r="R462" s="550" t="str">
        <f t="shared" si="67"/>
        <v>ALERT</v>
      </c>
      <c r="S462" s="135" t="s">
        <v>9394</v>
      </c>
      <c r="T462" s="222">
        <f t="shared" si="68"/>
        <v>-5</v>
      </c>
      <c r="U462" s="40">
        <v>15</v>
      </c>
      <c r="V462" s="189">
        <f t="shared" si="64"/>
        <v>8</v>
      </c>
      <c r="X462" s="40" t="str">
        <f t="shared" si="69"/>
        <v>ok</v>
      </c>
      <c r="Y462" s="189">
        <f t="shared" si="65"/>
        <v>-8</v>
      </c>
      <c r="Z462" s="40">
        <f>VLOOKUP(E462,'[2]BANG THAM CHIEU'!$E$4:$Q$1080,13,0)</f>
        <v>12</v>
      </c>
      <c r="AA462" s="40">
        <f>VLOOKUP(E462,'[2]BANG THAM CHIEU'!$E$4:$R$1082,14,0)</f>
        <v>24</v>
      </c>
      <c r="AB462" s="40" t="str">
        <f>VLOOKUP(E462,'[2]BANG THAM CHIEU'!$E$4:$S$1081,15,0)</f>
        <v>6 tháng</v>
      </c>
    </row>
    <row r="463" spans="1:165" ht="15.75" customHeight="1" x14ac:dyDescent="0.25">
      <c r="A463" s="128">
        <f t="shared" si="66"/>
        <v>460</v>
      </c>
      <c r="B463" s="182" t="s">
        <v>2694</v>
      </c>
      <c r="C463" s="33" t="s">
        <v>5915</v>
      </c>
      <c r="D463" s="42" t="s">
        <v>2565</v>
      </c>
      <c r="E463" s="182" t="s">
        <v>2694</v>
      </c>
      <c r="F463" s="145">
        <v>62000</v>
      </c>
      <c r="G463" s="35" t="s">
        <v>969</v>
      </c>
      <c r="I463" s="146" t="s">
        <v>448</v>
      </c>
      <c r="J463" s="142">
        <f>VLOOKUP(E463,'[4]BANG THAM CHIEU'!$E$451:$M$1076,9,0)</f>
        <v>0</v>
      </c>
      <c r="K463" s="134">
        <f>SUMIFS(NHAP!$H:$H,NHAP!$D:$D,'BANG THAM CHIEU'!E463,NHAP!$K:$K,'BANG THAM CHIEU'!$D$1)</f>
        <v>0</v>
      </c>
      <c r="L463" s="134">
        <f>SUMIFS('IC21'!$H:$H,'IC21'!$G:$G,'BANG THAM CHIEU'!E463,'IC21'!$R:$R,'BANG THAM CHIEU'!$D$1)</f>
        <v>0</v>
      </c>
      <c r="M463" s="133">
        <f t="shared" si="62"/>
        <v>0</v>
      </c>
      <c r="N463" s="142">
        <v>0</v>
      </c>
      <c r="O463" s="133">
        <f t="shared" si="63"/>
        <v>0</v>
      </c>
      <c r="P463" s="135">
        <v>0</v>
      </c>
      <c r="Q463" s="135">
        <v>0</v>
      </c>
      <c r="R463" s="550" t="str">
        <f t="shared" si="67"/>
        <v>OK</v>
      </c>
      <c r="S463" s="135">
        <v>0</v>
      </c>
      <c r="T463" s="222">
        <f t="shared" si="68"/>
        <v>0</v>
      </c>
      <c r="U463" s="40">
        <v>0</v>
      </c>
      <c r="V463" s="189">
        <f t="shared" si="64"/>
        <v>0</v>
      </c>
      <c r="X463" s="40" t="str">
        <f t="shared" si="69"/>
        <v>ko</v>
      </c>
      <c r="Y463" s="189">
        <f t="shared" si="65"/>
        <v>0</v>
      </c>
      <c r="Z463" s="40">
        <f>VLOOKUP(E463,'[2]BANG THAM CHIEU'!$E$4:$Q$1080,13,0)</f>
        <v>0</v>
      </c>
      <c r="AA463" s="40">
        <f>VLOOKUP(E463,'[2]BANG THAM CHIEU'!$E$4:$R$1082,14,0)</f>
        <v>0</v>
      </c>
      <c r="AB463" s="40">
        <f>VLOOKUP(E463,'[2]BANG THAM CHIEU'!$E$4:$S$1081,15,0)</f>
        <v>0</v>
      </c>
    </row>
    <row r="464" spans="1:165" ht="15.75" customHeight="1" x14ac:dyDescent="0.25">
      <c r="A464" s="128">
        <f t="shared" si="66"/>
        <v>461</v>
      </c>
      <c r="B464" s="182" t="s">
        <v>2695</v>
      </c>
      <c r="C464" s="33" t="s">
        <v>4448</v>
      </c>
      <c r="D464" s="42" t="s">
        <v>2564</v>
      </c>
      <c r="E464" s="182" t="s">
        <v>2695</v>
      </c>
      <c r="F464" s="145">
        <v>60000</v>
      </c>
      <c r="G464" s="35" t="s">
        <v>969</v>
      </c>
      <c r="I464" s="146" t="s">
        <v>1207</v>
      </c>
      <c r="J464" s="142">
        <f>VLOOKUP(E464,'[4]BANG THAM CHIEU'!$E$451:$M$1076,9,0)</f>
        <v>15</v>
      </c>
      <c r="K464" s="134">
        <f>SUMIFS(NHAP!$H:$H,NHAP!$D:$D,'BANG THAM CHIEU'!E464,NHAP!$K:$K,'BANG THAM CHIEU'!$D$1)</f>
        <v>0</v>
      </c>
      <c r="L464" s="134">
        <f>SUMIFS('IC21'!$H:$H,'IC21'!$G:$G,'BANG THAM CHIEU'!E464,'IC21'!$R:$R,'BANG THAM CHIEU'!$D$1)</f>
        <v>1</v>
      </c>
      <c r="M464" s="133">
        <f t="shared" si="62"/>
        <v>14</v>
      </c>
      <c r="N464" s="142">
        <v>0</v>
      </c>
      <c r="O464" s="133">
        <f t="shared" si="63"/>
        <v>14</v>
      </c>
      <c r="P464" s="135">
        <v>12</v>
      </c>
      <c r="Q464" s="135">
        <v>24</v>
      </c>
      <c r="R464" s="550" t="str">
        <f t="shared" si="67"/>
        <v>OK</v>
      </c>
      <c r="S464" s="135" t="s">
        <v>9394</v>
      </c>
      <c r="T464" s="222">
        <f t="shared" si="68"/>
        <v>2</v>
      </c>
      <c r="U464" s="40">
        <v>20</v>
      </c>
      <c r="V464" s="189">
        <f t="shared" si="64"/>
        <v>6</v>
      </c>
      <c r="X464" s="40" t="str">
        <f t="shared" si="69"/>
        <v>ko</v>
      </c>
      <c r="Y464" s="189">
        <f t="shared" si="65"/>
        <v>-6</v>
      </c>
      <c r="Z464" s="40">
        <f>VLOOKUP(E464,'[2]BANG THAM CHIEU'!$E$4:$Q$1080,13,0)</f>
        <v>12</v>
      </c>
      <c r="AA464" s="40">
        <f>VLOOKUP(E464,'[2]BANG THAM CHIEU'!$E$4:$R$1082,14,0)</f>
        <v>24</v>
      </c>
      <c r="AB464" s="40" t="str">
        <f>VLOOKUP(E464,'[2]BANG THAM CHIEU'!$E$4:$S$1081,15,0)</f>
        <v>6 tháng</v>
      </c>
    </row>
    <row r="465" spans="1:28" ht="15.75" customHeight="1" x14ac:dyDescent="0.25">
      <c r="A465" s="128">
        <f t="shared" si="66"/>
        <v>462</v>
      </c>
      <c r="B465" s="182" t="s">
        <v>2696</v>
      </c>
      <c r="C465" s="33" t="s">
        <v>3048</v>
      </c>
      <c r="D465" s="42" t="s">
        <v>2564</v>
      </c>
      <c r="E465" s="182" t="s">
        <v>2696</v>
      </c>
      <c r="F465" s="145">
        <v>210227</v>
      </c>
      <c r="G465" s="35" t="s">
        <v>969</v>
      </c>
      <c r="I465" s="146" t="s">
        <v>1207</v>
      </c>
      <c r="J465" s="142">
        <f>VLOOKUP(E465,'[4]BANG THAM CHIEU'!$E$451:$M$1076,9,0)</f>
        <v>46</v>
      </c>
      <c r="K465" s="134">
        <f>SUMIFS(NHAP!$H:$H,NHAP!$D:$D,'BANG THAM CHIEU'!E465,NHAP!$K:$K,'BANG THAM CHIEU'!$D$1)</f>
        <v>0</v>
      </c>
      <c r="L465" s="134">
        <f>SUMIFS('IC21'!$H:$H,'IC21'!$G:$G,'BANG THAM CHIEU'!E465,'IC21'!$R:$R,'BANG THAM CHIEU'!$D$1)</f>
        <v>1</v>
      </c>
      <c r="M465" s="133">
        <f t="shared" si="62"/>
        <v>45</v>
      </c>
      <c r="N465" s="142">
        <v>0</v>
      </c>
      <c r="O465" s="133">
        <f t="shared" si="63"/>
        <v>45</v>
      </c>
      <c r="P465" s="135">
        <v>8</v>
      </c>
      <c r="Q465" s="135">
        <v>16</v>
      </c>
      <c r="R465" s="550" t="str">
        <f t="shared" si="67"/>
        <v>OK</v>
      </c>
      <c r="S465" s="135" t="s">
        <v>9394</v>
      </c>
      <c r="T465" s="222">
        <f t="shared" si="68"/>
        <v>37</v>
      </c>
      <c r="U465" s="40">
        <v>7</v>
      </c>
      <c r="V465" s="189">
        <f t="shared" si="64"/>
        <v>-38</v>
      </c>
      <c r="X465" s="40" t="str">
        <f t="shared" si="69"/>
        <v>ok</v>
      </c>
      <c r="Y465" s="189">
        <f t="shared" si="65"/>
        <v>38</v>
      </c>
      <c r="Z465" s="40">
        <f>VLOOKUP(E465,'[2]BANG THAM CHIEU'!$E$4:$Q$1080,13,0)</f>
        <v>8</v>
      </c>
      <c r="AA465" s="40">
        <f>VLOOKUP(E465,'[2]BANG THAM CHIEU'!$E$4:$R$1082,14,0)</f>
        <v>16</v>
      </c>
      <c r="AB465" s="40" t="str">
        <f>VLOOKUP(E465,'[2]BANG THAM CHIEU'!$E$4:$S$1081,15,0)</f>
        <v>6 tháng</v>
      </c>
    </row>
    <row r="466" spans="1:28" ht="15.75" customHeight="1" x14ac:dyDescent="0.25">
      <c r="A466" s="128">
        <f t="shared" si="66"/>
        <v>463</v>
      </c>
      <c r="B466" s="182" t="s">
        <v>2697</v>
      </c>
      <c r="C466" s="33" t="s">
        <v>4450</v>
      </c>
      <c r="D466" s="42" t="s">
        <v>2564</v>
      </c>
      <c r="E466" s="182" t="s">
        <v>2697</v>
      </c>
      <c r="F466" s="145">
        <v>60000</v>
      </c>
      <c r="G466" s="35" t="s">
        <v>969</v>
      </c>
      <c r="I466" s="146" t="s">
        <v>1207</v>
      </c>
      <c r="J466" s="142">
        <f>VLOOKUP(E466,'[4]BANG THAM CHIEU'!$E$451:$M$1076,9,0)</f>
        <v>0</v>
      </c>
      <c r="K466" s="134">
        <f>SUMIFS(NHAP!$H:$H,NHAP!$D:$D,'BANG THAM CHIEU'!E466,NHAP!$K:$K,'BANG THAM CHIEU'!$D$1)</f>
        <v>0</v>
      </c>
      <c r="L466" s="134">
        <f>SUMIFS('IC21'!$H:$H,'IC21'!$G:$G,'BANG THAM CHIEU'!E466,'IC21'!$R:$R,'BANG THAM CHIEU'!$D$1)</f>
        <v>0</v>
      </c>
      <c r="M466" s="133">
        <f t="shared" si="62"/>
        <v>0</v>
      </c>
      <c r="N466" s="142">
        <v>0</v>
      </c>
      <c r="O466" s="133">
        <f t="shared" si="63"/>
        <v>0</v>
      </c>
      <c r="P466" s="135">
        <v>12</v>
      </c>
      <c r="Q466" s="135">
        <v>24</v>
      </c>
      <c r="R466" s="550" t="str">
        <f t="shared" si="67"/>
        <v>ALERT</v>
      </c>
      <c r="S466" s="135" t="s">
        <v>9394</v>
      </c>
      <c r="T466" s="222">
        <f t="shared" si="68"/>
        <v>-12</v>
      </c>
      <c r="U466" s="40">
        <v>0</v>
      </c>
      <c r="V466" s="189">
        <f t="shared" si="64"/>
        <v>0</v>
      </c>
      <c r="X466" s="40" t="str">
        <f t="shared" si="69"/>
        <v>ko</v>
      </c>
      <c r="Y466" s="189">
        <f t="shared" si="65"/>
        <v>0</v>
      </c>
      <c r="Z466" s="40">
        <f>VLOOKUP(E466,'[2]BANG THAM CHIEU'!$E$4:$Q$1080,13,0)</f>
        <v>12</v>
      </c>
      <c r="AA466" s="40">
        <f>VLOOKUP(E466,'[2]BANG THAM CHIEU'!$E$4:$R$1082,14,0)</f>
        <v>24</v>
      </c>
      <c r="AB466" s="40" t="str">
        <f>VLOOKUP(E466,'[2]BANG THAM CHIEU'!$E$4:$S$1081,15,0)</f>
        <v>6 tháng</v>
      </c>
    </row>
    <row r="467" spans="1:28" ht="15.75" customHeight="1" x14ac:dyDescent="0.25">
      <c r="A467" s="128">
        <f t="shared" si="66"/>
        <v>464</v>
      </c>
      <c r="B467" s="182" t="s">
        <v>2698</v>
      </c>
      <c r="C467" s="33" t="s">
        <v>2566</v>
      </c>
      <c r="D467" s="42" t="s">
        <v>2564</v>
      </c>
      <c r="E467" s="182" t="s">
        <v>2698</v>
      </c>
      <c r="F467" s="145">
        <v>60000</v>
      </c>
      <c r="G467" s="35" t="s">
        <v>969</v>
      </c>
      <c r="I467" s="146" t="s">
        <v>1207</v>
      </c>
      <c r="J467" s="142">
        <f>VLOOKUP(E467,'[4]BANG THAM CHIEU'!$E$451:$M$1076,9,0)</f>
        <v>2</v>
      </c>
      <c r="K467" s="134">
        <f>SUMIFS(NHAP!$H:$H,NHAP!$D:$D,'BANG THAM CHIEU'!E467,NHAP!$K:$K,'BANG THAM CHIEU'!$D$1)</f>
        <v>0</v>
      </c>
      <c r="L467" s="134">
        <f>SUMIFS('IC21'!$H:$H,'IC21'!$G:$G,'BANG THAM CHIEU'!E467,'IC21'!$R:$R,'BANG THAM CHIEU'!$D$1)</f>
        <v>0</v>
      </c>
      <c r="M467" s="133">
        <f t="shared" si="62"/>
        <v>2</v>
      </c>
      <c r="N467" s="142">
        <v>0</v>
      </c>
      <c r="O467" s="133">
        <f t="shared" si="63"/>
        <v>2</v>
      </c>
      <c r="P467" s="135">
        <v>12</v>
      </c>
      <c r="Q467" s="135">
        <v>24</v>
      </c>
      <c r="R467" s="550" t="str">
        <f t="shared" si="67"/>
        <v>ALERT</v>
      </c>
      <c r="S467" s="135" t="s">
        <v>9394</v>
      </c>
      <c r="T467" s="222">
        <f t="shared" si="68"/>
        <v>-10</v>
      </c>
      <c r="U467" s="40">
        <v>27</v>
      </c>
      <c r="V467" s="189">
        <f t="shared" si="64"/>
        <v>25</v>
      </c>
      <c r="X467" s="40" t="str">
        <f t="shared" si="69"/>
        <v>ok</v>
      </c>
      <c r="Y467" s="189">
        <f t="shared" si="65"/>
        <v>-25</v>
      </c>
      <c r="Z467" s="40">
        <f>VLOOKUP(E467,'[2]BANG THAM CHIEU'!$E$4:$Q$1080,13,0)</f>
        <v>12</v>
      </c>
      <c r="AA467" s="40">
        <f>VLOOKUP(E467,'[2]BANG THAM CHIEU'!$E$4:$R$1082,14,0)</f>
        <v>24</v>
      </c>
      <c r="AB467" s="40" t="str">
        <f>VLOOKUP(E467,'[2]BANG THAM CHIEU'!$E$4:$S$1081,15,0)</f>
        <v>6 tháng</v>
      </c>
    </row>
    <row r="468" spans="1:28" ht="15.75" customHeight="1" x14ac:dyDescent="0.25">
      <c r="A468" s="128">
        <f t="shared" si="66"/>
        <v>465</v>
      </c>
      <c r="B468" s="182" t="s">
        <v>2699</v>
      </c>
      <c r="C468" s="33" t="s">
        <v>4445</v>
      </c>
      <c r="D468" s="42" t="s">
        <v>2564</v>
      </c>
      <c r="E468" s="182" t="s">
        <v>2699</v>
      </c>
      <c r="F468" s="145">
        <v>60000</v>
      </c>
      <c r="G468" s="35" t="s">
        <v>969</v>
      </c>
      <c r="I468" s="146" t="s">
        <v>1207</v>
      </c>
      <c r="J468" s="142">
        <f>VLOOKUP(E468,'[4]BANG THAM CHIEU'!$E$451:$M$1076,9,0)</f>
        <v>0</v>
      </c>
      <c r="K468" s="134">
        <f>SUMIFS(NHAP!$H:$H,NHAP!$D:$D,'BANG THAM CHIEU'!E468,NHAP!$K:$K,'BANG THAM CHIEU'!$D$1)</f>
        <v>0</v>
      </c>
      <c r="L468" s="134">
        <f>SUMIFS('IC21'!$H:$H,'IC21'!$G:$G,'BANG THAM CHIEU'!E468,'IC21'!$R:$R,'BANG THAM CHIEU'!$D$1)</f>
        <v>0</v>
      </c>
      <c r="M468" s="133">
        <f t="shared" si="62"/>
        <v>0</v>
      </c>
      <c r="N468" s="142">
        <v>0</v>
      </c>
      <c r="O468" s="133">
        <f t="shared" si="63"/>
        <v>0</v>
      </c>
      <c r="P468" s="135">
        <v>12</v>
      </c>
      <c r="Q468" s="135">
        <v>24</v>
      </c>
      <c r="R468" s="550" t="str">
        <f t="shared" si="67"/>
        <v>ALERT</v>
      </c>
      <c r="S468" s="135" t="s">
        <v>9394</v>
      </c>
      <c r="T468" s="222">
        <f t="shared" si="68"/>
        <v>-12</v>
      </c>
      <c r="U468" s="40">
        <v>21</v>
      </c>
      <c r="V468" s="189">
        <f t="shared" si="64"/>
        <v>21</v>
      </c>
      <c r="X468" s="40" t="str">
        <f t="shared" si="69"/>
        <v>ok</v>
      </c>
      <c r="Y468" s="189">
        <f t="shared" si="65"/>
        <v>-21</v>
      </c>
      <c r="Z468" s="40">
        <f>VLOOKUP(E468,'[2]BANG THAM CHIEU'!$E$4:$Q$1080,13,0)</f>
        <v>12</v>
      </c>
      <c r="AA468" s="40">
        <f>VLOOKUP(E468,'[2]BANG THAM CHIEU'!$E$4:$R$1082,14,0)</f>
        <v>24</v>
      </c>
      <c r="AB468" s="40" t="str">
        <f>VLOOKUP(E468,'[2]BANG THAM CHIEU'!$E$4:$S$1081,15,0)</f>
        <v>6 tháng</v>
      </c>
    </row>
    <row r="469" spans="1:28" ht="15.75" customHeight="1" x14ac:dyDescent="0.25">
      <c r="A469" s="128">
        <f t="shared" si="66"/>
        <v>466</v>
      </c>
      <c r="B469" s="182" t="s">
        <v>2700</v>
      </c>
      <c r="C469" s="33" t="s">
        <v>4447</v>
      </c>
      <c r="D469" s="42" t="s">
        <v>2564</v>
      </c>
      <c r="E469" s="182" t="s">
        <v>2700</v>
      </c>
      <c r="F469" s="145">
        <v>170000</v>
      </c>
      <c r="G469" s="35" t="s">
        <v>969</v>
      </c>
      <c r="I469" s="146" t="s">
        <v>1207</v>
      </c>
      <c r="J469" s="142">
        <f>VLOOKUP(E469,'[4]BANG THAM CHIEU'!$E$451:$M$1076,9,0)</f>
        <v>0</v>
      </c>
      <c r="K469" s="134">
        <f>SUMIFS(NHAP!$H:$H,NHAP!$D:$D,'BANG THAM CHIEU'!E469,NHAP!$K:$K,'BANG THAM CHIEU'!$D$1)</f>
        <v>0</v>
      </c>
      <c r="L469" s="134">
        <f>SUMIFS('IC21'!$H:$H,'IC21'!$G:$G,'BANG THAM CHIEU'!E469,'IC21'!$R:$R,'BANG THAM CHIEU'!$D$1)</f>
        <v>0</v>
      </c>
      <c r="M469" s="133">
        <f t="shared" si="62"/>
        <v>0</v>
      </c>
      <c r="N469" s="142">
        <v>0</v>
      </c>
      <c r="O469" s="133">
        <f t="shared" si="63"/>
        <v>0</v>
      </c>
      <c r="P469" s="135">
        <v>4</v>
      </c>
      <c r="Q469" s="135">
        <v>8</v>
      </c>
      <c r="R469" s="550" t="str">
        <f t="shared" si="67"/>
        <v>ALERT</v>
      </c>
      <c r="S469" s="135" t="s">
        <v>9394</v>
      </c>
      <c r="T469" s="222">
        <f t="shared" si="68"/>
        <v>-4</v>
      </c>
      <c r="U469" s="40">
        <v>0</v>
      </c>
      <c r="V469" s="189">
        <f t="shared" si="64"/>
        <v>0</v>
      </c>
      <c r="X469" s="40" t="str">
        <f t="shared" si="69"/>
        <v>ok</v>
      </c>
      <c r="Y469" s="189">
        <f t="shared" si="65"/>
        <v>0</v>
      </c>
      <c r="Z469" s="40">
        <f>VLOOKUP(E469,'[2]BANG THAM CHIEU'!$E$4:$Q$1080,13,0)</f>
        <v>4</v>
      </c>
      <c r="AA469" s="40">
        <f>VLOOKUP(E469,'[2]BANG THAM CHIEU'!$E$4:$R$1082,14,0)</f>
        <v>8</v>
      </c>
      <c r="AB469" s="40" t="str">
        <f>VLOOKUP(E469,'[2]BANG THAM CHIEU'!$E$4:$S$1081,15,0)</f>
        <v>6 tháng</v>
      </c>
    </row>
    <row r="470" spans="1:28" ht="15.75" customHeight="1" x14ac:dyDescent="0.25">
      <c r="A470" s="128">
        <f t="shared" si="66"/>
        <v>467</v>
      </c>
      <c r="B470" s="182" t="s">
        <v>2701</v>
      </c>
      <c r="C470" s="33" t="s">
        <v>6588</v>
      </c>
      <c r="D470" s="42" t="s">
        <v>2568</v>
      </c>
      <c r="E470" s="182" t="s">
        <v>2701</v>
      </c>
      <c r="F470" s="145">
        <v>937500</v>
      </c>
      <c r="G470" s="35" t="s">
        <v>969</v>
      </c>
      <c r="I470" s="146" t="s">
        <v>2907</v>
      </c>
      <c r="J470" s="142">
        <f>VLOOKUP(E470,'[4]BANG THAM CHIEU'!$E$451:$M$1076,9,0)</f>
        <v>0</v>
      </c>
      <c r="K470" s="134">
        <f>SUMIFS(NHAP!$H:$H,NHAP!$D:$D,'BANG THAM CHIEU'!E470,NHAP!$K:$K,'BANG THAM CHIEU'!$D$1)</f>
        <v>0</v>
      </c>
      <c r="L470" s="134">
        <f>SUMIFS('IC21'!$H:$H,'IC21'!$G:$G,'BANG THAM CHIEU'!E470,'IC21'!$R:$R,'BANG THAM CHIEU'!$D$1)</f>
        <v>0</v>
      </c>
      <c r="M470" s="133">
        <f t="shared" si="62"/>
        <v>0</v>
      </c>
      <c r="N470" s="142">
        <v>0</v>
      </c>
      <c r="O470" s="133">
        <f t="shared" si="63"/>
        <v>0</v>
      </c>
      <c r="P470" s="135">
        <v>2</v>
      </c>
      <c r="Q470" s="135">
        <v>4</v>
      </c>
      <c r="R470" s="550" t="str">
        <f t="shared" si="67"/>
        <v>ALERT</v>
      </c>
      <c r="S470" s="135" t="s">
        <v>9394</v>
      </c>
      <c r="T470" s="222">
        <f t="shared" si="68"/>
        <v>-2</v>
      </c>
      <c r="U470" s="40">
        <v>3</v>
      </c>
      <c r="V470" s="189">
        <f t="shared" si="64"/>
        <v>3</v>
      </c>
      <c r="X470" s="40" t="str">
        <f t="shared" si="69"/>
        <v>ko</v>
      </c>
      <c r="Y470" s="189">
        <f t="shared" si="65"/>
        <v>-3</v>
      </c>
      <c r="Z470" s="40">
        <f>VLOOKUP(E470,'[2]BANG THAM CHIEU'!$E$4:$Q$1080,13,0)</f>
        <v>2</v>
      </c>
      <c r="AA470" s="40">
        <f>VLOOKUP(E470,'[2]BANG THAM CHIEU'!$E$4:$R$1082,14,0)</f>
        <v>4</v>
      </c>
      <c r="AB470" s="40" t="str">
        <f>VLOOKUP(E470,'[2]BANG THAM CHIEU'!$E$4:$S$1081,15,0)</f>
        <v>6 tháng</v>
      </c>
    </row>
    <row r="471" spans="1:28" ht="15.75" customHeight="1" x14ac:dyDescent="0.25">
      <c r="A471" s="128">
        <f t="shared" si="66"/>
        <v>468</v>
      </c>
      <c r="B471" s="182" t="s">
        <v>2702</v>
      </c>
      <c r="C471" s="33" t="s">
        <v>7302</v>
      </c>
      <c r="D471" s="42" t="s">
        <v>2568</v>
      </c>
      <c r="E471" s="182" t="s">
        <v>2702</v>
      </c>
      <c r="F471" s="145">
        <v>1050000</v>
      </c>
      <c r="G471" s="35" t="s">
        <v>969</v>
      </c>
      <c r="I471" s="146" t="s">
        <v>2907</v>
      </c>
      <c r="J471" s="142">
        <f>VLOOKUP(E471,'[4]BANG THAM CHIEU'!$E$451:$M$1076,9,0)</f>
        <v>39</v>
      </c>
      <c r="K471" s="134">
        <f>SUMIFS(NHAP!$H:$H,NHAP!$D:$D,'BANG THAM CHIEU'!E471,NHAP!$K:$K,'BANG THAM CHIEU'!$D$1)</f>
        <v>0</v>
      </c>
      <c r="L471" s="134">
        <f>SUMIFS('IC21'!$H:$H,'IC21'!$G:$G,'BANG THAM CHIEU'!E471,'IC21'!$R:$R,'BANG THAM CHIEU'!$D$1)</f>
        <v>5</v>
      </c>
      <c r="M471" s="133">
        <f t="shared" si="62"/>
        <v>34</v>
      </c>
      <c r="N471" s="142">
        <v>0</v>
      </c>
      <c r="O471" s="133">
        <f t="shared" si="63"/>
        <v>34</v>
      </c>
      <c r="P471" s="135">
        <v>6</v>
      </c>
      <c r="Q471" s="135">
        <v>12</v>
      </c>
      <c r="R471" s="550" t="str">
        <f t="shared" si="67"/>
        <v>OK</v>
      </c>
      <c r="S471" s="135" t="s">
        <v>9398</v>
      </c>
      <c r="T471" s="222">
        <f t="shared" si="68"/>
        <v>28</v>
      </c>
      <c r="U471" s="40">
        <v>9</v>
      </c>
      <c r="V471" s="189">
        <f t="shared" si="64"/>
        <v>-25</v>
      </c>
      <c r="X471" s="40" t="str">
        <f t="shared" si="69"/>
        <v>ko</v>
      </c>
      <c r="Y471" s="189">
        <f t="shared" si="65"/>
        <v>25</v>
      </c>
      <c r="Z471" s="40">
        <f>VLOOKUP(E471,'[2]BANG THAM CHIEU'!$E$4:$Q$1080,13,0)</f>
        <v>6</v>
      </c>
      <c r="AA471" s="40">
        <f>VLOOKUP(E471,'[2]BANG THAM CHIEU'!$E$4:$R$1082,14,0)</f>
        <v>12</v>
      </c>
      <c r="AB471" s="40" t="str">
        <f>VLOOKUP(E471,'[2]BANG THAM CHIEU'!$E$4:$S$1081,15,0)</f>
        <v>3 tháng</v>
      </c>
    </row>
    <row r="472" spans="1:28" ht="15.75" customHeight="1" x14ac:dyDescent="0.25">
      <c r="A472" s="128">
        <f t="shared" si="66"/>
        <v>469</v>
      </c>
      <c r="B472" s="185" t="s">
        <v>2703</v>
      </c>
      <c r="C472" s="31" t="s">
        <v>2569</v>
      </c>
      <c r="D472" s="42" t="s">
        <v>2570</v>
      </c>
      <c r="E472" s="185" t="s">
        <v>2703</v>
      </c>
      <c r="F472" s="144">
        <v>32000</v>
      </c>
      <c r="G472" s="42" t="s">
        <v>969</v>
      </c>
      <c r="I472" s="147" t="s">
        <v>1207</v>
      </c>
      <c r="J472" s="142">
        <f>VLOOKUP(E472,'[4]BANG THAM CHIEU'!$E$451:$M$1076,9,0)</f>
        <v>0</v>
      </c>
      <c r="K472" s="134">
        <f>SUMIFS(NHAP!$H:$H,NHAP!$D:$D,'BANG THAM CHIEU'!E472,NHAP!$K:$K,'BANG THAM CHIEU'!$D$1)</f>
        <v>0</v>
      </c>
      <c r="L472" s="134">
        <f>SUMIFS('IC21'!$H:$H,'IC21'!$G:$G,'BANG THAM CHIEU'!E472,'IC21'!$R:$R,'BANG THAM CHIEU'!$D$1)</f>
        <v>12</v>
      </c>
      <c r="M472" s="133">
        <f t="shared" si="62"/>
        <v>-12</v>
      </c>
      <c r="N472" s="142">
        <v>0</v>
      </c>
      <c r="O472" s="133">
        <f t="shared" si="63"/>
        <v>-12</v>
      </c>
      <c r="P472" s="135">
        <v>12</v>
      </c>
      <c r="Q472" s="135">
        <v>24</v>
      </c>
      <c r="R472" s="550" t="str">
        <f t="shared" si="67"/>
        <v>ALERT</v>
      </c>
      <c r="S472" s="135" t="s">
        <v>9398</v>
      </c>
      <c r="T472" s="222">
        <f t="shared" si="68"/>
        <v>-24</v>
      </c>
      <c r="U472" s="40">
        <v>41</v>
      </c>
      <c r="V472" s="189">
        <f t="shared" si="64"/>
        <v>53</v>
      </c>
      <c r="X472" s="40" t="str">
        <f t="shared" si="69"/>
        <v>ko</v>
      </c>
      <c r="Y472" s="189">
        <f t="shared" si="65"/>
        <v>-53</v>
      </c>
      <c r="Z472" s="40">
        <f>VLOOKUP(E472,'[2]BANG THAM CHIEU'!$E$4:$Q$1080,13,0)</f>
        <v>12</v>
      </c>
      <c r="AA472" s="40">
        <f>VLOOKUP(E472,'[2]BANG THAM CHIEU'!$E$4:$R$1082,14,0)</f>
        <v>24</v>
      </c>
      <c r="AB472" s="40" t="str">
        <f>VLOOKUP(E472,'[2]BANG THAM CHIEU'!$E$4:$S$1081,15,0)</f>
        <v>3 tháng</v>
      </c>
    </row>
    <row r="473" spans="1:28" ht="15.75" customHeight="1" x14ac:dyDescent="0.25">
      <c r="A473" s="128">
        <f t="shared" si="66"/>
        <v>470</v>
      </c>
      <c r="B473" s="182" t="s">
        <v>2704</v>
      </c>
      <c r="C473" s="31" t="s">
        <v>2571</v>
      </c>
      <c r="D473" s="42" t="s">
        <v>2570</v>
      </c>
      <c r="E473" s="182" t="s">
        <v>2704</v>
      </c>
      <c r="F473" s="144">
        <v>32000</v>
      </c>
      <c r="G473" s="35" t="s">
        <v>969</v>
      </c>
      <c r="I473" s="146" t="s">
        <v>1207</v>
      </c>
      <c r="J473" s="142">
        <f>VLOOKUP(E473,'[4]BANG THAM CHIEU'!$E$451:$M$1076,9,0)</f>
        <v>24</v>
      </c>
      <c r="K473" s="134">
        <f>SUMIFS(NHAP!$H:$H,NHAP!$D:$D,'BANG THAM CHIEU'!E473,NHAP!$K:$K,'BANG THAM CHIEU'!$D$1)</f>
        <v>0</v>
      </c>
      <c r="L473" s="134">
        <f>SUMIFS('IC21'!$H:$H,'IC21'!$G:$G,'BANG THAM CHIEU'!E473,'IC21'!$R:$R,'BANG THAM CHIEU'!$D$1)</f>
        <v>0</v>
      </c>
      <c r="M473" s="133">
        <f t="shared" si="62"/>
        <v>24</v>
      </c>
      <c r="N473" s="142">
        <v>0</v>
      </c>
      <c r="O473" s="133">
        <f t="shared" si="63"/>
        <v>24</v>
      </c>
      <c r="P473" s="135">
        <v>12</v>
      </c>
      <c r="Q473" s="135">
        <v>24</v>
      </c>
      <c r="R473" s="550" t="str">
        <f t="shared" si="67"/>
        <v>OK</v>
      </c>
      <c r="S473" s="135" t="s">
        <v>9398</v>
      </c>
      <c r="T473" s="222">
        <f t="shared" si="68"/>
        <v>12</v>
      </c>
      <c r="U473" s="40">
        <v>32</v>
      </c>
      <c r="V473" s="189">
        <f t="shared" si="64"/>
        <v>8</v>
      </c>
      <c r="X473" s="40" t="str">
        <f t="shared" si="69"/>
        <v>ko</v>
      </c>
      <c r="Y473" s="189">
        <f t="shared" si="65"/>
        <v>-8</v>
      </c>
      <c r="Z473" s="40">
        <f>VLOOKUP(E473,'[2]BANG THAM CHIEU'!$E$4:$Q$1080,13,0)</f>
        <v>12</v>
      </c>
      <c r="AA473" s="40">
        <f>VLOOKUP(E473,'[2]BANG THAM CHIEU'!$E$4:$R$1082,14,0)</f>
        <v>24</v>
      </c>
      <c r="AB473" s="40" t="str">
        <f>VLOOKUP(E473,'[2]BANG THAM CHIEU'!$E$4:$S$1081,15,0)</f>
        <v>3 tháng</v>
      </c>
    </row>
    <row r="474" spans="1:28" ht="15.75" customHeight="1" x14ac:dyDescent="0.25">
      <c r="A474" s="128">
        <f t="shared" si="66"/>
        <v>471</v>
      </c>
      <c r="B474" s="182" t="s">
        <v>2705</v>
      </c>
      <c r="C474" s="31" t="s">
        <v>2572</v>
      </c>
      <c r="D474" s="42" t="s">
        <v>2570</v>
      </c>
      <c r="E474" s="182" t="s">
        <v>2705</v>
      </c>
      <c r="F474" s="144">
        <v>32000</v>
      </c>
      <c r="G474" s="35" t="s">
        <v>969</v>
      </c>
      <c r="I474" s="146" t="s">
        <v>1207</v>
      </c>
      <c r="J474" s="142">
        <f>VLOOKUP(E474,'[4]BANG THAM CHIEU'!$E$451:$M$1076,9,0)</f>
        <v>17</v>
      </c>
      <c r="K474" s="134">
        <f>SUMIFS(NHAP!$H:$H,NHAP!$D:$D,'BANG THAM CHIEU'!E474,NHAP!$K:$K,'BANG THAM CHIEU'!$D$1)</f>
        <v>0</v>
      </c>
      <c r="L474" s="134">
        <f>SUMIFS('IC21'!$H:$H,'IC21'!$G:$G,'BANG THAM CHIEU'!E474,'IC21'!$R:$R,'BANG THAM CHIEU'!$D$1)</f>
        <v>4</v>
      </c>
      <c r="M474" s="133">
        <f t="shared" si="62"/>
        <v>13</v>
      </c>
      <c r="N474" s="142">
        <v>0</v>
      </c>
      <c r="O474" s="133">
        <f t="shared" si="63"/>
        <v>13</v>
      </c>
      <c r="P474" s="135">
        <v>12</v>
      </c>
      <c r="Q474" s="135">
        <v>24</v>
      </c>
      <c r="R474" s="550" t="str">
        <f t="shared" si="67"/>
        <v>OK</v>
      </c>
      <c r="S474" s="135" t="s">
        <v>9398</v>
      </c>
      <c r="T474" s="222">
        <f t="shared" si="68"/>
        <v>1</v>
      </c>
      <c r="U474" s="40">
        <v>36</v>
      </c>
      <c r="V474" s="189">
        <f t="shared" si="64"/>
        <v>23</v>
      </c>
      <c r="X474" s="40" t="str">
        <f t="shared" si="69"/>
        <v>ko</v>
      </c>
      <c r="Y474" s="189">
        <f t="shared" si="65"/>
        <v>-23</v>
      </c>
      <c r="Z474" s="40">
        <f>VLOOKUP(E474,'[2]BANG THAM CHIEU'!$E$4:$Q$1080,13,0)</f>
        <v>12</v>
      </c>
      <c r="AA474" s="40">
        <f>VLOOKUP(E474,'[2]BANG THAM CHIEU'!$E$4:$R$1082,14,0)</f>
        <v>24</v>
      </c>
      <c r="AB474" s="40" t="str">
        <f>VLOOKUP(E474,'[2]BANG THAM CHIEU'!$E$4:$S$1081,15,0)</f>
        <v>3 tháng</v>
      </c>
    </row>
    <row r="475" spans="1:28" ht="15.75" customHeight="1" x14ac:dyDescent="0.25">
      <c r="A475" s="128">
        <f t="shared" si="66"/>
        <v>472</v>
      </c>
      <c r="B475" s="182" t="s">
        <v>2706</v>
      </c>
      <c r="C475" s="31" t="s">
        <v>2573</v>
      </c>
      <c r="D475" s="42" t="s">
        <v>2570</v>
      </c>
      <c r="E475" s="182" t="s">
        <v>2706</v>
      </c>
      <c r="F475" s="144">
        <v>32000</v>
      </c>
      <c r="G475" s="35" t="s">
        <v>969</v>
      </c>
      <c r="I475" s="146" t="s">
        <v>1207</v>
      </c>
      <c r="J475" s="142">
        <f>VLOOKUP(E475,'[4]BANG THAM CHIEU'!$E$451:$M$1076,9,0)</f>
        <v>24</v>
      </c>
      <c r="K475" s="134">
        <f>SUMIFS(NHAP!$H:$H,NHAP!$D:$D,'BANG THAM CHIEU'!E475,NHAP!$K:$K,'BANG THAM CHIEU'!$D$1)</f>
        <v>0</v>
      </c>
      <c r="L475" s="134">
        <f>SUMIFS('IC21'!$H:$H,'IC21'!$G:$G,'BANG THAM CHIEU'!E475,'IC21'!$R:$R,'BANG THAM CHIEU'!$D$1)</f>
        <v>0</v>
      </c>
      <c r="M475" s="133">
        <f t="shared" si="62"/>
        <v>24</v>
      </c>
      <c r="N475" s="142">
        <v>0</v>
      </c>
      <c r="O475" s="133">
        <f t="shared" si="63"/>
        <v>24</v>
      </c>
      <c r="P475" s="135">
        <v>12</v>
      </c>
      <c r="Q475" s="135">
        <v>24</v>
      </c>
      <c r="R475" s="550" t="str">
        <f t="shared" si="67"/>
        <v>OK</v>
      </c>
      <c r="S475" s="135" t="s">
        <v>9398</v>
      </c>
      <c r="T475" s="222">
        <f t="shared" si="68"/>
        <v>12</v>
      </c>
      <c r="U475" s="40">
        <v>42</v>
      </c>
      <c r="V475" s="189">
        <f t="shared" si="64"/>
        <v>18</v>
      </c>
      <c r="X475" s="40" t="str">
        <f t="shared" si="69"/>
        <v>ko</v>
      </c>
      <c r="Y475" s="189">
        <f t="shared" si="65"/>
        <v>-18</v>
      </c>
      <c r="Z475" s="40">
        <f>VLOOKUP(E475,'[2]BANG THAM CHIEU'!$E$4:$Q$1080,13,0)</f>
        <v>12</v>
      </c>
      <c r="AA475" s="40">
        <f>VLOOKUP(E475,'[2]BANG THAM CHIEU'!$E$4:$R$1082,14,0)</f>
        <v>24</v>
      </c>
      <c r="AB475" s="40" t="str">
        <f>VLOOKUP(E475,'[2]BANG THAM CHIEU'!$E$4:$S$1081,15,0)</f>
        <v>3 tháng</v>
      </c>
    </row>
    <row r="476" spans="1:28" ht="15.75" customHeight="1" x14ac:dyDescent="0.25">
      <c r="A476" s="128">
        <f t="shared" si="66"/>
        <v>473</v>
      </c>
      <c r="B476" s="185" t="s">
        <v>2707</v>
      </c>
      <c r="C476" s="31" t="s">
        <v>7482</v>
      </c>
      <c r="D476" s="42" t="s">
        <v>2568</v>
      </c>
      <c r="E476" s="185" t="s">
        <v>2707</v>
      </c>
      <c r="F476" s="144">
        <v>565000</v>
      </c>
      <c r="G476" s="42" t="s">
        <v>969</v>
      </c>
      <c r="I476" s="147" t="s">
        <v>2907</v>
      </c>
      <c r="J476" s="142">
        <f>VLOOKUP(E476,'[4]BANG THAM CHIEU'!$E$451:$M$1076,9,0)</f>
        <v>1</v>
      </c>
      <c r="K476" s="134">
        <f>SUMIFS(NHAP!$H:$H,NHAP!$D:$D,'BANG THAM CHIEU'!E476,NHAP!$K:$K,'BANG THAM CHIEU'!$D$1)</f>
        <v>0</v>
      </c>
      <c r="L476" s="134">
        <f>SUMIFS('IC21'!$H:$H,'IC21'!$G:$G,'BANG THAM CHIEU'!E476,'IC21'!$R:$R,'BANG THAM CHIEU'!$D$1)</f>
        <v>0</v>
      </c>
      <c r="M476" s="133">
        <f t="shared" si="62"/>
        <v>1</v>
      </c>
      <c r="N476" s="142">
        <v>0</v>
      </c>
      <c r="O476" s="133">
        <f t="shared" si="63"/>
        <v>1</v>
      </c>
      <c r="P476" s="135">
        <v>2</v>
      </c>
      <c r="Q476" s="135">
        <v>4</v>
      </c>
      <c r="R476" s="550" t="str">
        <f t="shared" si="67"/>
        <v>ALERT</v>
      </c>
      <c r="S476" s="135" t="s">
        <v>9394</v>
      </c>
      <c r="T476" s="222">
        <f t="shared" si="68"/>
        <v>-1</v>
      </c>
      <c r="U476" s="40">
        <v>4</v>
      </c>
      <c r="V476" s="189">
        <f t="shared" si="64"/>
        <v>3</v>
      </c>
      <c r="X476" s="40" t="str">
        <f t="shared" si="69"/>
        <v>ko</v>
      </c>
      <c r="Y476" s="189">
        <f t="shared" si="65"/>
        <v>-3</v>
      </c>
      <c r="Z476" s="40">
        <f>VLOOKUP(E476,'[2]BANG THAM CHIEU'!$E$4:$Q$1080,13,0)</f>
        <v>2</v>
      </c>
      <c r="AA476" s="40">
        <f>VLOOKUP(E476,'[2]BANG THAM CHIEU'!$E$4:$R$1082,14,0)</f>
        <v>4</v>
      </c>
      <c r="AB476" s="40" t="str">
        <f>VLOOKUP(E476,'[2]BANG THAM CHIEU'!$E$4:$S$1081,15,0)</f>
        <v>6 tháng</v>
      </c>
    </row>
    <row r="477" spans="1:28" ht="15.75" customHeight="1" x14ac:dyDescent="0.25">
      <c r="A477" s="128">
        <f t="shared" si="66"/>
        <v>474</v>
      </c>
      <c r="B477" s="182" t="s">
        <v>2708</v>
      </c>
      <c r="C477" s="33" t="s">
        <v>6927</v>
      </c>
      <c r="D477" s="42" t="s">
        <v>2567</v>
      </c>
      <c r="E477" s="182" t="s">
        <v>2708</v>
      </c>
      <c r="F477" s="145">
        <v>1100000</v>
      </c>
      <c r="G477" s="35" t="s">
        <v>969</v>
      </c>
      <c r="I477" s="146" t="s">
        <v>2907</v>
      </c>
      <c r="J477" s="142">
        <f>VLOOKUP(E477,'[4]BANG THAM CHIEU'!$E$451:$M$1076,9,0)</f>
        <v>7</v>
      </c>
      <c r="K477" s="134">
        <f>SUMIFS(NHAP!$H:$H,NHAP!$D:$D,'BANG THAM CHIEU'!E477,NHAP!$K:$K,'BANG THAM CHIEU'!$D$1)</f>
        <v>0</v>
      </c>
      <c r="L477" s="134">
        <f>SUMIFS('IC21'!$H:$H,'IC21'!$G:$G,'BANG THAM CHIEU'!E477,'IC21'!$R:$R,'BANG THAM CHIEU'!$D$1)</f>
        <v>0</v>
      </c>
      <c r="M477" s="133">
        <f t="shared" si="62"/>
        <v>7</v>
      </c>
      <c r="N477" s="142">
        <v>0</v>
      </c>
      <c r="O477" s="133">
        <f t="shared" si="63"/>
        <v>7</v>
      </c>
      <c r="P477" s="135">
        <v>0</v>
      </c>
      <c r="Q477" s="135">
        <v>0</v>
      </c>
      <c r="R477" s="550" t="str">
        <f t="shared" si="67"/>
        <v>OK</v>
      </c>
      <c r="S477" s="135">
        <v>0</v>
      </c>
      <c r="T477" s="222">
        <f t="shared" si="68"/>
        <v>7</v>
      </c>
      <c r="U477" s="40">
        <v>7</v>
      </c>
      <c r="V477" s="189">
        <f t="shared" si="64"/>
        <v>0</v>
      </c>
      <c r="X477" s="40" t="str">
        <f t="shared" si="69"/>
        <v>ok</v>
      </c>
      <c r="Y477" s="189">
        <f t="shared" si="65"/>
        <v>0</v>
      </c>
      <c r="Z477" s="40">
        <f>VLOOKUP(E477,'[2]BANG THAM CHIEU'!$E$4:$Q$1080,13,0)</f>
        <v>0</v>
      </c>
      <c r="AA477" s="40">
        <f>VLOOKUP(E477,'[2]BANG THAM CHIEU'!$E$4:$R$1082,14,0)</f>
        <v>0</v>
      </c>
      <c r="AB477" s="40">
        <f>VLOOKUP(E477,'[2]BANG THAM CHIEU'!$E$4:$S$1081,15,0)</f>
        <v>0</v>
      </c>
    </row>
    <row r="478" spans="1:28" ht="15.75" customHeight="1" x14ac:dyDescent="0.25">
      <c r="A478" s="128">
        <f t="shared" si="66"/>
        <v>475</v>
      </c>
      <c r="B478" s="182" t="s">
        <v>2709</v>
      </c>
      <c r="C478" s="33" t="s">
        <v>4451</v>
      </c>
      <c r="D478" s="42" t="s">
        <v>2567</v>
      </c>
      <c r="E478" s="182" t="s">
        <v>2709</v>
      </c>
      <c r="F478" s="145">
        <v>50000</v>
      </c>
      <c r="G478" s="35" t="s">
        <v>969</v>
      </c>
      <c r="I478" s="146" t="s">
        <v>1207</v>
      </c>
      <c r="J478" s="142">
        <f>VLOOKUP(E478,'[4]BANG THAM CHIEU'!$E$451:$M$1076,9,0)</f>
        <v>0</v>
      </c>
      <c r="K478" s="134">
        <f>SUMIFS(NHAP!$H:$H,NHAP!$D:$D,'BANG THAM CHIEU'!E478,NHAP!$K:$K,'BANG THAM CHIEU'!$D$1)</f>
        <v>0</v>
      </c>
      <c r="L478" s="134">
        <f>SUMIFS('IC21'!$H:$H,'IC21'!$G:$G,'BANG THAM CHIEU'!E478,'IC21'!$R:$R,'BANG THAM CHIEU'!$D$1)</f>
        <v>0</v>
      </c>
      <c r="M478" s="133">
        <f t="shared" si="62"/>
        <v>0</v>
      </c>
      <c r="N478" s="142">
        <v>0</v>
      </c>
      <c r="O478" s="133">
        <f t="shared" si="63"/>
        <v>0</v>
      </c>
      <c r="P478" s="135">
        <v>12</v>
      </c>
      <c r="Q478" s="135">
        <v>24</v>
      </c>
      <c r="R478" s="550" t="str">
        <f t="shared" si="67"/>
        <v>ALERT</v>
      </c>
      <c r="S478" s="135" t="s">
        <v>9394</v>
      </c>
      <c r="T478" s="222">
        <f t="shared" si="68"/>
        <v>-12</v>
      </c>
      <c r="U478" s="40">
        <v>8</v>
      </c>
      <c r="V478" s="189">
        <f t="shared" si="64"/>
        <v>8</v>
      </c>
      <c r="X478" s="40" t="str">
        <f t="shared" si="69"/>
        <v>ko</v>
      </c>
      <c r="Y478" s="189">
        <f t="shared" si="65"/>
        <v>-8</v>
      </c>
      <c r="Z478" s="40">
        <f>VLOOKUP(E478,'[2]BANG THAM CHIEU'!$E$4:$Q$1080,13,0)</f>
        <v>12</v>
      </c>
      <c r="AA478" s="40">
        <f>VLOOKUP(E478,'[2]BANG THAM CHIEU'!$E$4:$R$1082,14,0)</f>
        <v>24</v>
      </c>
      <c r="AB478" s="40" t="str">
        <f>VLOOKUP(E478,'[2]BANG THAM CHIEU'!$E$4:$S$1081,15,0)</f>
        <v>6 tháng</v>
      </c>
    </row>
    <row r="479" spans="1:28" ht="15.75" customHeight="1" x14ac:dyDescent="0.25">
      <c r="A479" s="128">
        <f t="shared" si="66"/>
        <v>476</v>
      </c>
      <c r="B479" s="182" t="s">
        <v>2710</v>
      </c>
      <c r="C479" s="33" t="s">
        <v>7327</v>
      </c>
      <c r="D479" s="42" t="s">
        <v>2574</v>
      </c>
      <c r="E479" s="182" t="s">
        <v>2710</v>
      </c>
      <c r="F479" s="145">
        <v>58000</v>
      </c>
      <c r="G479" s="35" t="s">
        <v>969</v>
      </c>
      <c r="I479" s="146" t="s">
        <v>453</v>
      </c>
      <c r="J479" s="142">
        <f>VLOOKUP(E479,'[4]BANG THAM CHIEU'!$E$451:$M$1076,9,0)</f>
        <v>87</v>
      </c>
      <c r="K479" s="134">
        <f>SUMIFS(NHAP!$H:$H,NHAP!$D:$D,'BANG THAM CHIEU'!E479,NHAP!$K:$K,'BANG THAM CHIEU'!$D$1)</f>
        <v>0</v>
      </c>
      <c r="L479" s="134">
        <f>SUMIFS('IC21'!$H:$H,'IC21'!$G:$G,'BANG THAM CHIEU'!E479,'IC21'!$R:$R,'BANG THAM CHIEU'!$D$1)</f>
        <v>6</v>
      </c>
      <c r="M479" s="133">
        <f t="shared" si="62"/>
        <v>81</v>
      </c>
      <c r="N479" s="142">
        <v>0</v>
      </c>
      <c r="O479" s="133">
        <f t="shared" si="63"/>
        <v>81</v>
      </c>
      <c r="P479" s="135">
        <v>20</v>
      </c>
      <c r="Q479" s="135">
        <v>40</v>
      </c>
      <c r="R479" s="550" t="str">
        <f t="shared" si="67"/>
        <v>OK</v>
      </c>
      <c r="S479" s="135" t="s">
        <v>9394</v>
      </c>
      <c r="T479" s="222">
        <f t="shared" si="68"/>
        <v>61</v>
      </c>
      <c r="U479" s="40">
        <v>126</v>
      </c>
      <c r="V479" s="189">
        <f t="shared" si="64"/>
        <v>45</v>
      </c>
      <c r="X479" s="40" t="str">
        <f t="shared" si="69"/>
        <v>ok</v>
      </c>
      <c r="Y479" s="189">
        <f t="shared" si="65"/>
        <v>-45</v>
      </c>
      <c r="Z479" s="40">
        <f>VLOOKUP(E479,'[2]BANG THAM CHIEU'!$E$4:$Q$1080,13,0)</f>
        <v>20</v>
      </c>
      <c r="AA479" s="40">
        <f>VLOOKUP(E479,'[2]BANG THAM CHIEU'!$E$4:$R$1082,14,0)</f>
        <v>40</v>
      </c>
      <c r="AB479" s="40" t="str">
        <f>VLOOKUP(E479,'[2]BANG THAM CHIEU'!$E$4:$S$1081,15,0)</f>
        <v>6 tháng</v>
      </c>
    </row>
    <row r="480" spans="1:28" ht="15.75" customHeight="1" x14ac:dyDescent="0.25">
      <c r="A480" s="128">
        <f t="shared" si="66"/>
        <v>477</v>
      </c>
      <c r="B480" s="182" t="s">
        <v>2711</v>
      </c>
      <c r="C480" s="33" t="s">
        <v>7328</v>
      </c>
      <c r="D480" s="42" t="s">
        <v>2574</v>
      </c>
      <c r="E480" s="182" t="s">
        <v>2711</v>
      </c>
      <c r="F480" s="145">
        <v>58000</v>
      </c>
      <c r="G480" s="35" t="s">
        <v>969</v>
      </c>
      <c r="I480" s="146" t="s">
        <v>453</v>
      </c>
      <c r="J480" s="142">
        <f>VLOOKUP(E480,'[4]BANG THAM CHIEU'!$E$451:$M$1076,9,0)</f>
        <v>0</v>
      </c>
      <c r="K480" s="134">
        <f>SUMIFS(NHAP!$H:$H,NHAP!$D:$D,'BANG THAM CHIEU'!E480,NHAP!$K:$K,'BANG THAM CHIEU'!$D$1)</f>
        <v>0</v>
      </c>
      <c r="L480" s="134">
        <f>SUMIFS('IC21'!$H:$H,'IC21'!$G:$G,'BANG THAM CHIEU'!E480,'IC21'!$R:$R,'BANG THAM CHIEU'!$D$1)</f>
        <v>0</v>
      </c>
      <c r="M480" s="133">
        <f t="shared" si="62"/>
        <v>0</v>
      </c>
      <c r="N480" s="142">
        <v>0</v>
      </c>
      <c r="O480" s="133">
        <f t="shared" si="63"/>
        <v>0</v>
      </c>
      <c r="P480" s="135">
        <v>5</v>
      </c>
      <c r="Q480" s="135">
        <v>10</v>
      </c>
      <c r="R480" s="550" t="str">
        <f t="shared" si="67"/>
        <v>ALERT</v>
      </c>
      <c r="S480" s="135" t="s">
        <v>9394</v>
      </c>
      <c r="T480" s="222">
        <f t="shared" si="68"/>
        <v>-5</v>
      </c>
      <c r="U480" s="40">
        <v>0</v>
      </c>
      <c r="V480" s="189">
        <f t="shared" si="64"/>
        <v>0</v>
      </c>
      <c r="X480" s="40" t="str">
        <f t="shared" si="69"/>
        <v>ok</v>
      </c>
      <c r="Y480" s="189">
        <f t="shared" si="65"/>
        <v>0</v>
      </c>
      <c r="Z480" s="40">
        <f>VLOOKUP(E480,'[2]BANG THAM CHIEU'!$E$4:$Q$1080,13,0)</f>
        <v>5</v>
      </c>
      <c r="AA480" s="40">
        <f>VLOOKUP(E480,'[2]BANG THAM CHIEU'!$E$4:$R$1082,14,0)</f>
        <v>10</v>
      </c>
      <c r="AB480" s="40" t="str">
        <f>VLOOKUP(E480,'[2]BANG THAM CHIEU'!$E$4:$S$1081,15,0)</f>
        <v>6 tháng</v>
      </c>
    </row>
    <row r="481" spans="1:28" ht="15.75" customHeight="1" x14ac:dyDescent="0.25">
      <c r="A481" s="128">
        <f t="shared" si="66"/>
        <v>478</v>
      </c>
      <c r="B481" s="182" t="s">
        <v>2712</v>
      </c>
      <c r="C481" s="33" t="s">
        <v>7329</v>
      </c>
      <c r="D481" s="42" t="s">
        <v>2574</v>
      </c>
      <c r="E481" s="182" t="s">
        <v>2712</v>
      </c>
      <c r="F481" s="145">
        <v>58000</v>
      </c>
      <c r="G481" s="35" t="s">
        <v>969</v>
      </c>
      <c r="I481" s="146" t="s">
        <v>453</v>
      </c>
      <c r="J481" s="142">
        <f>VLOOKUP(E481,'[4]BANG THAM CHIEU'!$E$451:$M$1076,9,0)</f>
        <v>0</v>
      </c>
      <c r="K481" s="134">
        <f>SUMIFS(NHAP!$H:$H,NHAP!$D:$D,'BANG THAM CHIEU'!E481,NHAP!$K:$K,'BANG THAM CHIEU'!$D$1)</f>
        <v>0</v>
      </c>
      <c r="L481" s="134">
        <f>SUMIFS('IC21'!$H:$H,'IC21'!$G:$G,'BANG THAM CHIEU'!E481,'IC21'!$R:$R,'BANG THAM CHIEU'!$D$1)</f>
        <v>0</v>
      </c>
      <c r="M481" s="133">
        <f t="shared" si="62"/>
        <v>0</v>
      </c>
      <c r="N481" s="142">
        <v>0</v>
      </c>
      <c r="O481" s="133">
        <f t="shared" si="63"/>
        <v>0</v>
      </c>
      <c r="P481" s="135">
        <v>5</v>
      </c>
      <c r="Q481" s="135">
        <v>10</v>
      </c>
      <c r="R481" s="550" t="str">
        <f t="shared" si="67"/>
        <v>ALERT</v>
      </c>
      <c r="S481" s="135" t="s">
        <v>9394</v>
      </c>
      <c r="T481" s="222">
        <f t="shared" si="68"/>
        <v>-5</v>
      </c>
      <c r="U481" s="40">
        <v>0</v>
      </c>
      <c r="V481" s="189">
        <f t="shared" si="64"/>
        <v>0</v>
      </c>
      <c r="X481" s="40" t="str">
        <f t="shared" si="69"/>
        <v>ok</v>
      </c>
      <c r="Y481" s="189">
        <f t="shared" si="65"/>
        <v>0</v>
      </c>
      <c r="Z481" s="40">
        <f>VLOOKUP(E481,'[2]BANG THAM CHIEU'!$E$4:$Q$1080,13,0)</f>
        <v>5</v>
      </c>
      <c r="AA481" s="40">
        <f>VLOOKUP(E481,'[2]BANG THAM CHIEU'!$E$4:$R$1082,14,0)</f>
        <v>10</v>
      </c>
      <c r="AB481" s="40" t="str">
        <f>VLOOKUP(E481,'[2]BANG THAM CHIEU'!$E$4:$S$1081,15,0)</f>
        <v>6 tháng</v>
      </c>
    </row>
    <row r="482" spans="1:28" ht="15.75" customHeight="1" x14ac:dyDescent="0.25">
      <c r="A482" s="128">
        <f t="shared" si="66"/>
        <v>479</v>
      </c>
      <c r="B482" s="182" t="s">
        <v>2713</v>
      </c>
      <c r="C482" s="33" t="s">
        <v>7330</v>
      </c>
      <c r="D482" s="42" t="s">
        <v>2574</v>
      </c>
      <c r="E482" s="182" t="s">
        <v>2713</v>
      </c>
      <c r="F482" s="145">
        <v>58000</v>
      </c>
      <c r="G482" s="35" t="s">
        <v>969</v>
      </c>
      <c r="I482" s="146" t="s">
        <v>453</v>
      </c>
      <c r="J482" s="142">
        <f>VLOOKUP(E482,'[4]BANG THAM CHIEU'!$E$451:$M$1076,9,0)</f>
        <v>0</v>
      </c>
      <c r="K482" s="134">
        <f>SUMIFS(NHAP!$H:$H,NHAP!$D:$D,'BANG THAM CHIEU'!E482,NHAP!$K:$K,'BANG THAM CHIEU'!$D$1)</f>
        <v>0</v>
      </c>
      <c r="L482" s="134">
        <f>SUMIFS('IC21'!$H:$H,'IC21'!$G:$G,'BANG THAM CHIEU'!E482,'IC21'!$R:$R,'BANG THAM CHIEU'!$D$1)</f>
        <v>0</v>
      </c>
      <c r="M482" s="133">
        <f t="shared" si="62"/>
        <v>0</v>
      </c>
      <c r="N482" s="142">
        <v>0</v>
      </c>
      <c r="O482" s="133">
        <f t="shared" si="63"/>
        <v>0</v>
      </c>
      <c r="P482" s="135">
        <v>5</v>
      </c>
      <c r="Q482" s="135">
        <v>10</v>
      </c>
      <c r="R482" s="550" t="str">
        <f t="shared" si="67"/>
        <v>ALERT</v>
      </c>
      <c r="S482" s="135" t="s">
        <v>9394</v>
      </c>
      <c r="T482" s="222">
        <f t="shared" si="68"/>
        <v>-5</v>
      </c>
      <c r="U482" s="40">
        <v>0</v>
      </c>
      <c r="V482" s="189">
        <f t="shared" si="64"/>
        <v>0</v>
      </c>
      <c r="X482" s="40" t="str">
        <f t="shared" si="69"/>
        <v>ko</v>
      </c>
      <c r="Y482" s="189">
        <f t="shared" si="65"/>
        <v>0</v>
      </c>
      <c r="Z482" s="40">
        <f>VLOOKUP(E482,'[2]BANG THAM CHIEU'!$E$4:$Q$1080,13,0)</f>
        <v>5</v>
      </c>
      <c r="AA482" s="40">
        <f>VLOOKUP(E482,'[2]BANG THAM CHIEU'!$E$4:$R$1082,14,0)</f>
        <v>10</v>
      </c>
      <c r="AB482" s="40" t="str">
        <f>VLOOKUP(E482,'[2]BANG THAM CHIEU'!$E$4:$S$1081,15,0)</f>
        <v>6 tháng</v>
      </c>
    </row>
    <row r="483" spans="1:28" ht="15.75" customHeight="1" x14ac:dyDescent="0.25">
      <c r="A483" s="128">
        <f t="shared" si="66"/>
        <v>480</v>
      </c>
      <c r="B483" s="182" t="s">
        <v>2714</v>
      </c>
      <c r="C483" s="33" t="s">
        <v>4546</v>
      </c>
      <c r="D483" s="42" t="s">
        <v>2574</v>
      </c>
      <c r="E483" s="182" t="s">
        <v>2714</v>
      </c>
      <c r="F483" s="145">
        <v>171000</v>
      </c>
      <c r="G483" s="35" t="s">
        <v>969</v>
      </c>
      <c r="I483" s="146" t="s">
        <v>453</v>
      </c>
      <c r="J483" s="142">
        <f>VLOOKUP(E483,'[4]BANG THAM CHIEU'!$E$451:$M$1076,9,0)</f>
        <v>10</v>
      </c>
      <c r="K483" s="134">
        <f>SUMIFS(NHAP!$H:$H,NHAP!$D:$D,'BANG THAM CHIEU'!E483,NHAP!$K:$K,'BANG THAM CHIEU'!$D$1)</f>
        <v>0</v>
      </c>
      <c r="L483" s="134">
        <f>SUMIFS('IC21'!$H:$H,'IC21'!$G:$G,'BANG THAM CHIEU'!E483,'IC21'!$R:$R,'BANG THAM CHIEU'!$D$1)</f>
        <v>1</v>
      </c>
      <c r="M483" s="133">
        <f t="shared" si="62"/>
        <v>9</v>
      </c>
      <c r="N483" s="142">
        <v>0</v>
      </c>
      <c r="O483" s="133">
        <f t="shared" si="63"/>
        <v>9</v>
      </c>
      <c r="P483" s="135">
        <v>10</v>
      </c>
      <c r="Q483" s="135">
        <v>20</v>
      </c>
      <c r="R483" s="550" t="str">
        <f t="shared" si="67"/>
        <v>ALERT</v>
      </c>
      <c r="S483" s="135" t="s">
        <v>9395</v>
      </c>
      <c r="T483" s="222">
        <f t="shared" si="68"/>
        <v>-1</v>
      </c>
      <c r="U483" s="40">
        <v>14</v>
      </c>
      <c r="V483" s="189">
        <f t="shared" si="64"/>
        <v>5</v>
      </c>
      <c r="X483" s="40" t="str">
        <f t="shared" si="69"/>
        <v>ok</v>
      </c>
      <c r="Y483" s="189">
        <f t="shared" si="65"/>
        <v>-5</v>
      </c>
      <c r="Z483" s="40">
        <f>VLOOKUP(E483,'[2]BANG THAM CHIEU'!$E$4:$Q$1080,13,0)</f>
        <v>10</v>
      </c>
      <c r="AA483" s="40">
        <f>VLOOKUP(E483,'[2]BANG THAM CHIEU'!$E$4:$R$1082,14,0)</f>
        <v>20</v>
      </c>
      <c r="AB483" s="40" t="str">
        <f>VLOOKUP(E483,'[2]BANG THAM CHIEU'!$E$4:$S$1081,15,0)</f>
        <v>1 năm</v>
      </c>
    </row>
    <row r="484" spans="1:28" ht="15.75" customHeight="1" x14ac:dyDescent="0.25">
      <c r="A484" s="128">
        <f t="shared" si="66"/>
        <v>481</v>
      </c>
      <c r="B484" s="182" t="s">
        <v>2715</v>
      </c>
      <c r="C484" s="33" t="s">
        <v>7303</v>
      </c>
      <c r="D484" s="42" t="s">
        <v>78</v>
      </c>
      <c r="E484" s="182" t="s">
        <v>2715</v>
      </c>
      <c r="F484" s="145">
        <v>390000</v>
      </c>
      <c r="G484" s="35" t="s">
        <v>969</v>
      </c>
      <c r="I484" s="146" t="s">
        <v>7304</v>
      </c>
      <c r="J484" s="142">
        <f>VLOOKUP(E484,'[4]BANG THAM CHIEU'!$E$451:$M$1076,9,0)</f>
        <v>0</v>
      </c>
      <c r="K484" s="134">
        <f>SUMIFS(NHAP!$H:$H,NHAP!$D:$D,'BANG THAM CHIEU'!E484,NHAP!$K:$K,'BANG THAM CHIEU'!$D$1)</f>
        <v>0</v>
      </c>
      <c r="L484" s="134">
        <f>SUMIFS('IC21'!$H:$H,'IC21'!$G:$G,'BANG THAM CHIEU'!E484,'IC21'!$R:$R,'BANG THAM CHIEU'!$D$1)</f>
        <v>0</v>
      </c>
      <c r="M484" s="133">
        <f t="shared" si="62"/>
        <v>0</v>
      </c>
      <c r="N484" s="142">
        <v>0</v>
      </c>
      <c r="O484" s="133">
        <f t="shared" si="63"/>
        <v>0</v>
      </c>
      <c r="P484" s="135">
        <v>1</v>
      </c>
      <c r="Q484" s="135">
        <v>2</v>
      </c>
      <c r="R484" s="550" t="str">
        <f t="shared" si="67"/>
        <v>ALERT</v>
      </c>
      <c r="S484" s="135" t="s">
        <v>9394</v>
      </c>
      <c r="T484" s="222">
        <f t="shared" si="68"/>
        <v>-1</v>
      </c>
      <c r="U484" s="40">
        <v>0</v>
      </c>
      <c r="V484" s="189">
        <f t="shared" si="64"/>
        <v>0</v>
      </c>
      <c r="X484" s="40" t="str">
        <f t="shared" si="69"/>
        <v>ok</v>
      </c>
      <c r="Y484" s="189">
        <f t="shared" si="65"/>
        <v>0</v>
      </c>
      <c r="Z484" s="40">
        <f>VLOOKUP(E484,'[2]BANG THAM CHIEU'!$E$4:$Q$1080,13,0)</f>
        <v>1</v>
      </c>
      <c r="AA484" s="40">
        <f>VLOOKUP(E484,'[2]BANG THAM CHIEU'!$E$4:$R$1082,14,0)</f>
        <v>2</v>
      </c>
      <c r="AB484" s="40" t="str">
        <f>VLOOKUP(E484,'[2]BANG THAM CHIEU'!$E$4:$S$1081,15,0)</f>
        <v>6 tháng</v>
      </c>
    </row>
    <row r="485" spans="1:28" ht="15.75" customHeight="1" x14ac:dyDescent="0.25">
      <c r="A485" s="128">
        <f t="shared" si="66"/>
        <v>482</v>
      </c>
      <c r="B485" s="181" t="s">
        <v>2716</v>
      </c>
      <c r="C485" s="33" t="s">
        <v>6589</v>
      </c>
      <c r="D485" s="42" t="s">
        <v>2567</v>
      </c>
      <c r="E485" s="181" t="s">
        <v>2716</v>
      </c>
      <c r="F485" s="145">
        <v>812500</v>
      </c>
      <c r="G485" s="35" t="s">
        <v>969</v>
      </c>
      <c r="I485" s="146" t="s">
        <v>2907</v>
      </c>
      <c r="J485" s="142">
        <f>VLOOKUP(E485,'[4]BANG THAM CHIEU'!$E$451:$M$1076,9,0)</f>
        <v>0</v>
      </c>
      <c r="K485" s="134">
        <f>SUMIFS(NHAP!$H:$H,NHAP!$D:$D,'BANG THAM CHIEU'!E485,NHAP!$K:$K,'BANG THAM CHIEU'!$D$1)</f>
        <v>0</v>
      </c>
      <c r="L485" s="134">
        <f>SUMIFS('IC21'!$H:$H,'IC21'!$G:$G,'BANG THAM CHIEU'!E485,'IC21'!$R:$R,'BANG THAM CHIEU'!$D$1)</f>
        <v>0</v>
      </c>
      <c r="M485" s="133">
        <f t="shared" si="62"/>
        <v>0</v>
      </c>
      <c r="N485" s="142">
        <v>0</v>
      </c>
      <c r="O485" s="133">
        <f t="shared" si="63"/>
        <v>0</v>
      </c>
      <c r="P485" s="135">
        <v>0</v>
      </c>
      <c r="Q485" s="135">
        <v>0</v>
      </c>
      <c r="R485" s="550" t="str">
        <f t="shared" si="67"/>
        <v>OK</v>
      </c>
      <c r="S485" s="135">
        <v>0</v>
      </c>
      <c r="T485" s="222">
        <f t="shared" si="68"/>
        <v>0</v>
      </c>
      <c r="U485" s="40">
        <v>0</v>
      </c>
      <c r="V485" s="189">
        <f t="shared" si="64"/>
        <v>0</v>
      </c>
      <c r="X485" s="40" t="str">
        <f t="shared" si="69"/>
        <v>ko</v>
      </c>
      <c r="Y485" s="189">
        <f t="shared" si="65"/>
        <v>0</v>
      </c>
      <c r="Z485" s="40">
        <f>VLOOKUP(E485,'[2]BANG THAM CHIEU'!$E$4:$Q$1080,13,0)</f>
        <v>0</v>
      </c>
      <c r="AA485" s="40">
        <f>VLOOKUP(E485,'[2]BANG THAM CHIEU'!$E$4:$R$1082,14,0)</f>
        <v>0</v>
      </c>
      <c r="AB485" s="40">
        <f>VLOOKUP(E485,'[2]BANG THAM CHIEU'!$E$4:$S$1081,15,0)</f>
        <v>0</v>
      </c>
    </row>
    <row r="486" spans="1:28" ht="15.75" customHeight="1" x14ac:dyDescent="0.25">
      <c r="A486" s="128">
        <f t="shared" si="66"/>
        <v>483</v>
      </c>
      <c r="B486" s="181" t="s">
        <v>2717</v>
      </c>
      <c r="C486" s="33" t="s">
        <v>10072</v>
      </c>
      <c r="D486" s="42" t="s">
        <v>2567</v>
      </c>
      <c r="E486" s="181" t="s">
        <v>2717</v>
      </c>
      <c r="F486" s="145">
        <v>12000</v>
      </c>
      <c r="G486" s="35" t="s">
        <v>969</v>
      </c>
      <c r="I486" s="145" t="s">
        <v>448</v>
      </c>
      <c r="J486" s="142">
        <f>VLOOKUP(E486,'[4]BANG THAM CHIEU'!$E$451:$M$1076,9,0)</f>
        <v>8</v>
      </c>
      <c r="K486" s="134">
        <f>SUMIFS(NHAP!$H:$H,NHAP!$D:$D,'BANG THAM CHIEU'!E486,NHAP!$K:$K,'BANG THAM CHIEU'!$D$1)</f>
        <v>0</v>
      </c>
      <c r="L486" s="134">
        <f>SUMIFS('IC21'!$H:$H,'IC21'!$G:$G,'BANG THAM CHIEU'!E486,'IC21'!$R:$R,'BANG THAM CHIEU'!$D$1)</f>
        <v>7</v>
      </c>
      <c r="M486" s="133">
        <f t="shared" si="62"/>
        <v>1</v>
      </c>
      <c r="N486" s="142">
        <v>0</v>
      </c>
      <c r="O486" s="133">
        <f t="shared" si="63"/>
        <v>1</v>
      </c>
      <c r="P486" s="135">
        <v>2</v>
      </c>
      <c r="Q486" s="135">
        <v>4</v>
      </c>
      <c r="R486" s="550" t="str">
        <f t="shared" si="67"/>
        <v>ALERT</v>
      </c>
      <c r="S486" s="135" t="s">
        <v>9395</v>
      </c>
      <c r="T486" s="222">
        <f t="shared" si="68"/>
        <v>-1</v>
      </c>
      <c r="U486" s="40">
        <v>0</v>
      </c>
      <c r="V486" s="189">
        <f t="shared" si="64"/>
        <v>-1</v>
      </c>
      <c r="X486" s="40" t="str">
        <f t="shared" si="69"/>
        <v>ko</v>
      </c>
      <c r="Y486" s="189">
        <f t="shared" si="65"/>
        <v>1</v>
      </c>
      <c r="Z486" s="40">
        <f>VLOOKUP(E486,'[2]BANG THAM CHIEU'!$E$4:$Q$1080,13,0)</f>
        <v>2</v>
      </c>
      <c r="AA486" s="40">
        <f>VLOOKUP(E486,'[2]BANG THAM CHIEU'!$E$4:$R$1082,14,0)</f>
        <v>4</v>
      </c>
      <c r="AB486" s="40" t="str">
        <f>VLOOKUP(E486,'[2]BANG THAM CHIEU'!$E$4:$S$1081,15,0)</f>
        <v>1 năm</v>
      </c>
    </row>
    <row r="487" spans="1:28" ht="15.75" customHeight="1" x14ac:dyDescent="0.25">
      <c r="A487" s="128">
        <f t="shared" si="66"/>
        <v>484</v>
      </c>
      <c r="B487" s="183" t="s">
        <v>2718</v>
      </c>
      <c r="C487" s="31" t="s">
        <v>4452</v>
      </c>
      <c r="D487" s="42" t="s">
        <v>2567</v>
      </c>
      <c r="E487" s="183" t="s">
        <v>2718</v>
      </c>
      <c r="F487" s="145">
        <v>153500</v>
      </c>
      <c r="G487" s="42" t="s">
        <v>969</v>
      </c>
      <c r="I487" s="144" t="s">
        <v>1207</v>
      </c>
      <c r="J487" s="142">
        <f>VLOOKUP(E487,'[4]BANG THAM CHIEU'!$E$451:$M$1076,9,0)</f>
        <v>55</v>
      </c>
      <c r="K487" s="134">
        <f>SUMIFS(NHAP!$H:$H,NHAP!$D:$D,'BANG THAM CHIEU'!E487,NHAP!$K:$K,'BANG THAM CHIEU'!$D$1)</f>
        <v>0</v>
      </c>
      <c r="L487" s="134">
        <f>SUMIFS('IC21'!$H:$H,'IC21'!$G:$G,'BANG THAM CHIEU'!E487,'IC21'!$R:$R,'BANG THAM CHIEU'!$D$1)</f>
        <v>1</v>
      </c>
      <c r="M487" s="133">
        <f t="shared" si="62"/>
        <v>54</v>
      </c>
      <c r="N487" s="142">
        <v>0</v>
      </c>
      <c r="O487" s="133">
        <f t="shared" si="63"/>
        <v>54</v>
      </c>
      <c r="P487" s="135">
        <v>4</v>
      </c>
      <c r="Q487" s="135">
        <v>8</v>
      </c>
      <c r="R487" s="550" t="str">
        <f t="shared" si="67"/>
        <v>OK</v>
      </c>
      <c r="S487" s="135" t="s">
        <v>9394</v>
      </c>
      <c r="T487" s="222">
        <f t="shared" si="68"/>
        <v>50</v>
      </c>
      <c r="U487" s="40">
        <v>12</v>
      </c>
      <c r="V487" s="189">
        <f t="shared" si="64"/>
        <v>-42</v>
      </c>
      <c r="X487" s="40" t="str">
        <f t="shared" si="69"/>
        <v>ko</v>
      </c>
      <c r="Y487" s="189">
        <f t="shared" si="65"/>
        <v>42</v>
      </c>
      <c r="Z487" s="40">
        <f>VLOOKUP(E487,'[2]BANG THAM CHIEU'!$E$4:$Q$1080,13,0)</f>
        <v>4</v>
      </c>
      <c r="AA487" s="40">
        <f>VLOOKUP(E487,'[2]BANG THAM CHIEU'!$E$4:$R$1082,14,0)</f>
        <v>8</v>
      </c>
      <c r="AB487" s="40" t="str">
        <f>VLOOKUP(E487,'[2]BANG THAM CHIEU'!$E$4:$S$1081,15,0)</f>
        <v>6 tháng</v>
      </c>
    </row>
    <row r="488" spans="1:28" ht="15.75" customHeight="1" x14ac:dyDescent="0.25">
      <c r="A488" s="128">
        <f t="shared" si="66"/>
        <v>485</v>
      </c>
      <c r="B488" s="182" t="s">
        <v>2719</v>
      </c>
      <c r="C488" s="33" t="s">
        <v>4449</v>
      </c>
      <c r="D488" s="42" t="s">
        <v>2564</v>
      </c>
      <c r="E488" s="182" t="s">
        <v>2719</v>
      </c>
      <c r="F488" s="145">
        <v>221591</v>
      </c>
      <c r="G488" s="35" t="s">
        <v>969</v>
      </c>
      <c r="I488" s="146" t="s">
        <v>1207</v>
      </c>
      <c r="J488" s="142">
        <f>VLOOKUP(E488,'[4]BANG THAM CHIEU'!$E$451:$M$1076,9,0)</f>
        <v>11</v>
      </c>
      <c r="K488" s="134">
        <f>SUMIFS(NHAP!$H:$H,NHAP!$D:$D,'BANG THAM CHIEU'!E488,NHAP!$K:$K,'BANG THAM CHIEU'!$D$1)</f>
        <v>0</v>
      </c>
      <c r="L488" s="134">
        <f>SUMIFS('IC21'!$H:$H,'IC21'!$G:$G,'BANG THAM CHIEU'!E488,'IC21'!$R:$R,'BANG THAM CHIEU'!$D$1)</f>
        <v>0</v>
      </c>
      <c r="M488" s="133">
        <f t="shared" si="62"/>
        <v>11</v>
      </c>
      <c r="N488" s="142">
        <v>0</v>
      </c>
      <c r="O488" s="133">
        <f t="shared" si="63"/>
        <v>11</v>
      </c>
      <c r="P488" s="135">
        <v>4</v>
      </c>
      <c r="Q488" s="135">
        <v>8</v>
      </c>
      <c r="R488" s="550" t="str">
        <f t="shared" si="67"/>
        <v>OK</v>
      </c>
      <c r="S488" s="135" t="s">
        <v>9394</v>
      </c>
      <c r="T488" s="222">
        <f t="shared" si="68"/>
        <v>7</v>
      </c>
      <c r="U488" s="40">
        <v>21</v>
      </c>
      <c r="V488" s="189">
        <f t="shared" si="64"/>
        <v>10</v>
      </c>
      <c r="X488" s="40" t="str">
        <f t="shared" si="69"/>
        <v>ok</v>
      </c>
      <c r="Y488" s="189">
        <f t="shared" si="65"/>
        <v>-10</v>
      </c>
      <c r="Z488" s="40">
        <f>VLOOKUP(E488,'[2]BANG THAM CHIEU'!$E$4:$Q$1080,13,0)</f>
        <v>4</v>
      </c>
      <c r="AA488" s="40">
        <f>VLOOKUP(E488,'[2]BANG THAM CHIEU'!$E$4:$R$1082,14,0)</f>
        <v>8</v>
      </c>
      <c r="AB488" s="40" t="str">
        <f>VLOOKUP(E488,'[2]BANG THAM CHIEU'!$E$4:$S$1081,15,0)</f>
        <v>6 tháng</v>
      </c>
    </row>
    <row r="489" spans="1:28" ht="15.75" customHeight="1" x14ac:dyDescent="0.25">
      <c r="A489" s="128">
        <f t="shared" si="66"/>
        <v>486</v>
      </c>
      <c r="B489" s="180" t="s">
        <v>2720</v>
      </c>
      <c r="C489" s="31" t="s">
        <v>6111</v>
      </c>
      <c r="D489" s="42" t="s">
        <v>107</v>
      </c>
      <c r="E489" s="180" t="s">
        <v>2720</v>
      </c>
      <c r="F489" s="144">
        <v>380000</v>
      </c>
      <c r="G489" s="42" t="s">
        <v>303</v>
      </c>
      <c r="I489" s="144" t="s">
        <v>448</v>
      </c>
      <c r="J489" s="142">
        <f>VLOOKUP(E489,'[4]BANG THAM CHIEU'!$E$451:$M$1076,9,0)</f>
        <v>0</v>
      </c>
      <c r="K489" s="134">
        <f>SUMIFS(NHAP!$H:$H,NHAP!$D:$D,'BANG THAM CHIEU'!E489,NHAP!$K:$K,'BANG THAM CHIEU'!$D$1)</f>
        <v>0</v>
      </c>
      <c r="L489" s="134">
        <f>SUMIFS('IC21'!$H:$H,'IC21'!$G:$G,'BANG THAM CHIEU'!E489,'IC21'!$R:$R,'BANG THAM CHIEU'!$D$1)</f>
        <v>0</v>
      </c>
      <c r="M489" s="133">
        <f t="shared" si="62"/>
        <v>0</v>
      </c>
      <c r="N489" s="142">
        <v>0</v>
      </c>
      <c r="O489" s="133">
        <f t="shared" si="63"/>
        <v>0</v>
      </c>
      <c r="P489" s="135">
        <v>0</v>
      </c>
      <c r="Q489" s="135">
        <v>0</v>
      </c>
      <c r="R489" s="550" t="str">
        <f t="shared" si="67"/>
        <v>OK</v>
      </c>
      <c r="S489" s="135">
        <v>0</v>
      </c>
      <c r="T489" s="222">
        <f t="shared" si="68"/>
        <v>0</v>
      </c>
      <c r="U489" s="40">
        <v>0</v>
      </c>
      <c r="V489" s="189">
        <f t="shared" si="64"/>
        <v>0</v>
      </c>
      <c r="X489" s="40" t="str">
        <f t="shared" si="69"/>
        <v>ko</v>
      </c>
      <c r="Y489" s="189">
        <f t="shared" si="65"/>
        <v>0</v>
      </c>
      <c r="Z489" s="40">
        <f>VLOOKUP(E489,'[2]BANG THAM CHIEU'!$E$4:$Q$1080,13,0)</f>
        <v>0</v>
      </c>
      <c r="AA489" s="40">
        <f>VLOOKUP(E489,'[2]BANG THAM CHIEU'!$E$4:$R$1082,14,0)</f>
        <v>0</v>
      </c>
      <c r="AB489" s="40">
        <f>VLOOKUP(E489,'[2]BANG THAM CHIEU'!$E$4:$S$1081,15,0)</f>
        <v>0</v>
      </c>
    </row>
    <row r="490" spans="1:28" ht="15.75" customHeight="1" x14ac:dyDescent="0.25">
      <c r="A490" s="128">
        <f t="shared" si="66"/>
        <v>487</v>
      </c>
      <c r="B490" s="178" t="s">
        <v>2721</v>
      </c>
      <c r="C490" s="148" t="s">
        <v>2575</v>
      </c>
      <c r="D490" s="42" t="s">
        <v>107</v>
      </c>
      <c r="E490" s="178" t="s">
        <v>2721</v>
      </c>
      <c r="F490" s="144">
        <v>22000</v>
      </c>
      <c r="G490" s="149" t="s">
        <v>303</v>
      </c>
      <c r="I490" s="147" t="s">
        <v>448</v>
      </c>
      <c r="J490" s="142">
        <f>VLOOKUP(E490,'[4]BANG THAM CHIEU'!$E$451:$M$1076,9,0)</f>
        <v>12</v>
      </c>
      <c r="K490" s="134">
        <f>SUMIFS(NHAP!$H:$H,NHAP!$D:$D,'BANG THAM CHIEU'!E490,NHAP!$K:$K,'BANG THAM CHIEU'!$D$1)</f>
        <v>0</v>
      </c>
      <c r="L490" s="134">
        <f>SUMIFS('IC21'!$H:$H,'IC21'!$G:$G,'BANG THAM CHIEU'!E490,'IC21'!$R:$R,'BANG THAM CHIEU'!$D$1)</f>
        <v>0</v>
      </c>
      <c r="M490" s="133">
        <f t="shared" si="62"/>
        <v>12</v>
      </c>
      <c r="N490" s="142">
        <v>0</v>
      </c>
      <c r="O490" s="133">
        <f t="shared" si="63"/>
        <v>12</v>
      </c>
      <c r="P490" s="135">
        <v>0</v>
      </c>
      <c r="Q490" s="135">
        <v>0</v>
      </c>
      <c r="R490" s="550" t="str">
        <f t="shared" si="67"/>
        <v>OK</v>
      </c>
      <c r="S490" s="135">
        <v>0</v>
      </c>
      <c r="T490" s="222">
        <f t="shared" si="68"/>
        <v>12</v>
      </c>
      <c r="U490" s="40">
        <v>12</v>
      </c>
      <c r="V490" s="189">
        <f t="shared" si="64"/>
        <v>0</v>
      </c>
      <c r="X490" s="40" t="str">
        <f t="shared" si="69"/>
        <v>ko</v>
      </c>
      <c r="Y490" s="189">
        <f t="shared" si="65"/>
        <v>0</v>
      </c>
      <c r="Z490" s="40">
        <f>VLOOKUP(E490,'[2]BANG THAM CHIEU'!$E$4:$Q$1080,13,0)</f>
        <v>0</v>
      </c>
      <c r="AA490" s="40">
        <f>VLOOKUP(E490,'[2]BANG THAM CHIEU'!$E$4:$R$1082,14,0)</f>
        <v>0</v>
      </c>
      <c r="AB490" s="40">
        <f>VLOOKUP(E490,'[2]BANG THAM CHIEU'!$E$4:$S$1081,15,0)</f>
        <v>0</v>
      </c>
    </row>
    <row r="491" spans="1:28" ht="15.75" customHeight="1" x14ac:dyDescent="0.25">
      <c r="A491" s="128">
        <f t="shared" si="66"/>
        <v>488</v>
      </c>
      <c r="B491" s="178" t="s">
        <v>2722</v>
      </c>
      <c r="C491" s="31" t="s">
        <v>2576</v>
      </c>
      <c r="D491" s="42" t="s">
        <v>107</v>
      </c>
      <c r="E491" s="178" t="s">
        <v>2722</v>
      </c>
      <c r="F491" s="144">
        <v>17000</v>
      </c>
      <c r="G491" s="149" t="s">
        <v>303</v>
      </c>
      <c r="I491" s="147" t="s">
        <v>448</v>
      </c>
      <c r="J491" s="142">
        <f>VLOOKUP(E491,'[4]BANG THAM CHIEU'!$E$451:$M$1076,9,0)</f>
        <v>4</v>
      </c>
      <c r="K491" s="134">
        <f>SUMIFS(NHAP!$H:$H,NHAP!$D:$D,'BANG THAM CHIEU'!E491,NHAP!$K:$K,'BANG THAM CHIEU'!$D$1)</f>
        <v>0</v>
      </c>
      <c r="L491" s="134">
        <f>SUMIFS('IC21'!$H:$H,'IC21'!$G:$G,'BANG THAM CHIEU'!E491,'IC21'!$R:$R,'BANG THAM CHIEU'!$D$1)</f>
        <v>0</v>
      </c>
      <c r="M491" s="133">
        <f t="shared" si="62"/>
        <v>4</v>
      </c>
      <c r="N491" s="142">
        <v>0</v>
      </c>
      <c r="O491" s="133">
        <f t="shared" si="63"/>
        <v>4</v>
      </c>
      <c r="P491" s="135">
        <v>0</v>
      </c>
      <c r="Q491" s="135">
        <v>0</v>
      </c>
      <c r="R491" s="550" t="str">
        <f t="shared" si="67"/>
        <v>OK</v>
      </c>
      <c r="S491" s="135">
        <v>0</v>
      </c>
      <c r="T491" s="222">
        <f t="shared" si="68"/>
        <v>4</v>
      </c>
      <c r="U491" s="40">
        <v>4</v>
      </c>
      <c r="V491" s="189">
        <f t="shared" si="64"/>
        <v>0</v>
      </c>
      <c r="X491" s="40" t="str">
        <f t="shared" si="69"/>
        <v>ok</v>
      </c>
      <c r="Y491" s="189">
        <f t="shared" si="65"/>
        <v>0</v>
      </c>
      <c r="Z491" s="40">
        <f>VLOOKUP(E491,'[2]BANG THAM CHIEU'!$E$4:$Q$1080,13,0)</f>
        <v>0</v>
      </c>
      <c r="AA491" s="40">
        <f>VLOOKUP(E491,'[2]BANG THAM CHIEU'!$E$4:$R$1082,14,0)</f>
        <v>0</v>
      </c>
      <c r="AB491" s="40">
        <f>VLOOKUP(E491,'[2]BANG THAM CHIEU'!$E$4:$S$1081,15,0)</f>
        <v>0</v>
      </c>
    </row>
    <row r="492" spans="1:28" ht="15.75" customHeight="1" x14ac:dyDescent="0.25">
      <c r="A492" s="128">
        <f t="shared" si="66"/>
        <v>489</v>
      </c>
      <c r="B492" s="178" t="s">
        <v>2723</v>
      </c>
      <c r="C492" s="31" t="s">
        <v>2577</v>
      </c>
      <c r="D492" s="42" t="s">
        <v>107</v>
      </c>
      <c r="E492" s="178" t="s">
        <v>2723</v>
      </c>
      <c r="F492" s="144">
        <v>320000</v>
      </c>
      <c r="G492" s="42" t="s">
        <v>303</v>
      </c>
      <c r="I492" s="147" t="s">
        <v>448</v>
      </c>
      <c r="J492" s="142">
        <f>VLOOKUP(E492,'[4]BANG THAM CHIEU'!$E$451:$M$1076,9,0)</f>
        <v>0</v>
      </c>
      <c r="K492" s="134">
        <f>SUMIFS(NHAP!$H:$H,NHAP!$D:$D,'BANG THAM CHIEU'!E492,NHAP!$K:$K,'BANG THAM CHIEU'!$D$1)</f>
        <v>0</v>
      </c>
      <c r="L492" s="134">
        <f>SUMIFS('IC21'!$H:$H,'IC21'!$G:$G,'BANG THAM CHIEU'!E492,'IC21'!$R:$R,'BANG THAM CHIEU'!$D$1)</f>
        <v>0</v>
      </c>
      <c r="M492" s="133">
        <f t="shared" si="62"/>
        <v>0</v>
      </c>
      <c r="N492" s="142">
        <v>0</v>
      </c>
      <c r="O492" s="133">
        <f t="shared" si="63"/>
        <v>0</v>
      </c>
      <c r="P492" s="135">
        <v>0</v>
      </c>
      <c r="Q492" s="135">
        <v>0</v>
      </c>
      <c r="R492" s="550" t="str">
        <f t="shared" si="67"/>
        <v>OK</v>
      </c>
      <c r="S492" s="135">
        <v>0</v>
      </c>
      <c r="T492" s="222">
        <f t="shared" si="68"/>
        <v>0</v>
      </c>
      <c r="U492" s="40">
        <v>0</v>
      </c>
      <c r="V492" s="189">
        <f t="shared" si="64"/>
        <v>0</v>
      </c>
      <c r="X492" s="40" t="str">
        <f t="shared" si="69"/>
        <v>ok</v>
      </c>
      <c r="Y492" s="189">
        <f t="shared" si="65"/>
        <v>0</v>
      </c>
      <c r="Z492" s="40">
        <f>VLOOKUP(E492,'[2]BANG THAM CHIEU'!$E$4:$Q$1080,13,0)</f>
        <v>0</v>
      </c>
      <c r="AA492" s="40">
        <f>VLOOKUP(E492,'[2]BANG THAM CHIEU'!$E$4:$R$1082,14,0)</f>
        <v>0</v>
      </c>
      <c r="AB492" s="40">
        <f>VLOOKUP(E492,'[2]BANG THAM CHIEU'!$E$4:$S$1081,15,0)</f>
        <v>0</v>
      </c>
    </row>
    <row r="493" spans="1:28" ht="15.75" customHeight="1" x14ac:dyDescent="0.25">
      <c r="A493" s="128">
        <f t="shared" si="66"/>
        <v>490</v>
      </c>
      <c r="B493" s="185" t="s">
        <v>2724</v>
      </c>
      <c r="C493" s="31" t="s">
        <v>6112</v>
      </c>
      <c r="D493" s="42" t="s">
        <v>107</v>
      </c>
      <c r="E493" s="185" t="s">
        <v>2724</v>
      </c>
      <c r="F493" s="144">
        <v>113000</v>
      </c>
      <c r="G493" s="42" t="s">
        <v>303</v>
      </c>
      <c r="I493" s="147" t="s">
        <v>448</v>
      </c>
      <c r="J493" s="142">
        <f>VLOOKUP(E493,'[4]BANG THAM CHIEU'!$E$451:$M$1076,9,0)</f>
        <v>0</v>
      </c>
      <c r="K493" s="134">
        <f>SUMIFS(NHAP!$H:$H,NHAP!$D:$D,'BANG THAM CHIEU'!E493,NHAP!$K:$K,'BANG THAM CHIEU'!$D$1)</f>
        <v>0</v>
      </c>
      <c r="L493" s="134">
        <f>SUMIFS('IC21'!$H:$H,'IC21'!$G:$G,'BANG THAM CHIEU'!E493,'IC21'!$R:$R,'BANG THAM CHIEU'!$D$1)</f>
        <v>0</v>
      </c>
      <c r="M493" s="133">
        <f t="shared" si="62"/>
        <v>0</v>
      </c>
      <c r="N493" s="142">
        <v>0</v>
      </c>
      <c r="O493" s="133">
        <f t="shared" si="63"/>
        <v>0</v>
      </c>
      <c r="P493" s="135">
        <v>0</v>
      </c>
      <c r="Q493" s="135">
        <v>0</v>
      </c>
      <c r="R493" s="550" t="str">
        <f t="shared" si="67"/>
        <v>OK</v>
      </c>
      <c r="S493" s="135">
        <v>0</v>
      </c>
      <c r="T493" s="222">
        <f t="shared" si="68"/>
        <v>0</v>
      </c>
      <c r="U493" s="40">
        <v>0</v>
      </c>
      <c r="V493" s="189">
        <f t="shared" si="64"/>
        <v>0</v>
      </c>
      <c r="X493" s="40" t="str">
        <f t="shared" si="69"/>
        <v>ok</v>
      </c>
      <c r="Y493" s="189">
        <f t="shared" si="65"/>
        <v>0</v>
      </c>
      <c r="Z493" s="40">
        <f>VLOOKUP(E493,'[2]BANG THAM CHIEU'!$E$4:$Q$1080,13,0)</f>
        <v>0</v>
      </c>
      <c r="AA493" s="40">
        <f>VLOOKUP(E493,'[2]BANG THAM CHIEU'!$E$4:$R$1082,14,0)</f>
        <v>0</v>
      </c>
      <c r="AB493" s="40">
        <f>VLOOKUP(E493,'[2]BANG THAM CHIEU'!$E$4:$S$1081,15,0)</f>
        <v>0</v>
      </c>
    </row>
    <row r="494" spans="1:28" ht="15.75" customHeight="1" x14ac:dyDescent="0.25">
      <c r="A494" s="128">
        <f t="shared" si="66"/>
        <v>491</v>
      </c>
      <c r="B494" s="177" t="s">
        <v>2725</v>
      </c>
      <c r="C494" s="33" t="s">
        <v>4238</v>
      </c>
      <c r="D494" s="42" t="s">
        <v>1596</v>
      </c>
      <c r="E494" s="177" t="s">
        <v>2725</v>
      </c>
      <c r="F494" s="145">
        <v>350000</v>
      </c>
      <c r="G494" s="35" t="s">
        <v>303</v>
      </c>
      <c r="I494" s="146" t="s">
        <v>448</v>
      </c>
      <c r="J494" s="142">
        <f>VLOOKUP(E494,'[4]BANG THAM CHIEU'!$E$451:$M$1076,9,0)</f>
        <v>0</v>
      </c>
      <c r="K494" s="134">
        <f>SUMIFS(NHAP!$H:$H,NHAP!$D:$D,'BANG THAM CHIEU'!E494,NHAP!$K:$K,'BANG THAM CHIEU'!$D$1)</f>
        <v>0</v>
      </c>
      <c r="L494" s="134">
        <f>SUMIFS('IC21'!$H:$H,'IC21'!$G:$G,'BANG THAM CHIEU'!E494,'IC21'!$R:$R,'BANG THAM CHIEU'!$D$1)</f>
        <v>0</v>
      </c>
      <c r="M494" s="133">
        <f t="shared" si="62"/>
        <v>0</v>
      </c>
      <c r="N494" s="142">
        <v>0</v>
      </c>
      <c r="O494" s="133">
        <f t="shared" si="63"/>
        <v>0</v>
      </c>
      <c r="P494" s="135">
        <v>5</v>
      </c>
      <c r="Q494" s="135">
        <v>10</v>
      </c>
      <c r="R494" s="550" t="str">
        <f t="shared" si="67"/>
        <v>ALERT</v>
      </c>
      <c r="S494" s="135" t="s">
        <v>9394</v>
      </c>
      <c r="T494" s="222">
        <f t="shared" si="68"/>
        <v>-5</v>
      </c>
      <c r="U494" s="40">
        <v>0</v>
      </c>
      <c r="V494" s="189">
        <f t="shared" si="64"/>
        <v>0</v>
      </c>
      <c r="X494" s="40" t="str">
        <f t="shared" si="69"/>
        <v>ok</v>
      </c>
      <c r="Y494" s="189">
        <f t="shared" si="65"/>
        <v>0</v>
      </c>
      <c r="Z494" s="40">
        <f>VLOOKUP(E494,'[2]BANG THAM CHIEU'!$E$4:$Q$1080,13,0)</f>
        <v>5</v>
      </c>
      <c r="AA494" s="40">
        <f>VLOOKUP(E494,'[2]BANG THAM CHIEU'!$E$4:$R$1082,14,0)</f>
        <v>10</v>
      </c>
      <c r="AB494" s="40" t="str">
        <f>VLOOKUP(E494,'[2]BANG THAM CHIEU'!$E$4:$S$1081,15,0)</f>
        <v>6 tháng</v>
      </c>
    </row>
    <row r="495" spans="1:28" ht="15.75" customHeight="1" x14ac:dyDescent="0.25">
      <c r="A495" s="128">
        <f t="shared" si="66"/>
        <v>492</v>
      </c>
      <c r="B495" s="177" t="s">
        <v>2726</v>
      </c>
      <c r="C495" s="31" t="s">
        <v>6109</v>
      </c>
      <c r="D495" s="42" t="s">
        <v>107</v>
      </c>
      <c r="E495" s="177" t="s">
        <v>2726</v>
      </c>
      <c r="F495" s="145">
        <v>60000</v>
      </c>
      <c r="G495" s="35" t="s">
        <v>303</v>
      </c>
      <c r="I495" s="146" t="s">
        <v>448</v>
      </c>
      <c r="J495" s="142">
        <f>VLOOKUP(E495,'[4]BANG THAM CHIEU'!$E$451:$M$1076,9,0)</f>
        <v>0</v>
      </c>
      <c r="K495" s="134">
        <f>SUMIFS(NHAP!$H:$H,NHAP!$D:$D,'BANG THAM CHIEU'!E495,NHAP!$K:$K,'BANG THAM CHIEU'!$D$1)</f>
        <v>0</v>
      </c>
      <c r="L495" s="134">
        <f>SUMIFS('IC21'!$H:$H,'IC21'!$G:$G,'BANG THAM CHIEU'!E495,'IC21'!$R:$R,'BANG THAM CHIEU'!$D$1)</f>
        <v>0</v>
      </c>
      <c r="M495" s="133">
        <f t="shared" si="62"/>
        <v>0</v>
      </c>
      <c r="N495" s="142">
        <v>0</v>
      </c>
      <c r="O495" s="133">
        <f t="shared" si="63"/>
        <v>0</v>
      </c>
      <c r="P495" s="135">
        <v>0</v>
      </c>
      <c r="Q495" s="135">
        <v>0</v>
      </c>
      <c r="R495" s="550" t="str">
        <f t="shared" si="67"/>
        <v>OK</v>
      </c>
      <c r="S495" s="135">
        <v>0</v>
      </c>
      <c r="T495" s="222">
        <f t="shared" si="68"/>
        <v>0</v>
      </c>
      <c r="U495" s="40">
        <v>0</v>
      </c>
      <c r="V495" s="189">
        <f t="shared" si="64"/>
        <v>0</v>
      </c>
      <c r="X495" s="40" t="str">
        <f t="shared" si="69"/>
        <v>ok</v>
      </c>
      <c r="Y495" s="189">
        <f t="shared" si="65"/>
        <v>0</v>
      </c>
      <c r="Z495" s="40">
        <f>VLOOKUP(E495,'[2]BANG THAM CHIEU'!$E$4:$Q$1080,13,0)</f>
        <v>0</v>
      </c>
      <c r="AA495" s="40">
        <f>VLOOKUP(E495,'[2]BANG THAM CHIEU'!$E$4:$R$1082,14,0)</f>
        <v>0</v>
      </c>
      <c r="AB495" s="40">
        <f>VLOOKUP(E495,'[2]BANG THAM CHIEU'!$E$4:$S$1081,15,0)</f>
        <v>0</v>
      </c>
    </row>
    <row r="496" spans="1:28" ht="15.75" customHeight="1" x14ac:dyDescent="0.25">
      <c r="A496" s="128">
        <f t="shared" si="66"/>
        <v>493</v>
      </c>
      <c r="B496" s="177" t="s">
        <v>2727</v>
      </c>
      <c r="C496" s="33" t="s">
        <v>6376</v>
      </c>
      <c r="D496" s="42" t="s">
        <v>107</v>
      </c>
      <c r="E496" s="177" t="s">
        <v>2727</v>
      </c>
      <c r="F496" s="145">
        <v>2000000</v>
      </c>
      <c r="G496" s="35" t="s">
        <v>303</v>
      </c>
      <c r="I496" s="146" t="s">
        <v>448</v>
      </c>
      <c r="J496" s="142">
        <f>VLOOKUP(E496,'[4]BANG THAM CHIEU'!$E$451:$M$1076,9,0)</f>
        <v>0</v>
      </c>
      <c r="K496" s="134">
        <f>SUMIFS(NHAP!$H:$H,NHAP!$D:$D,'BANG THAM CHIEU'!E496,NHAP!$K:$K,'BANG THAM CHIEU'!$D$1)</f>
        <v>0</v>
      </c>
      <c r="L496" s="134">
        <f>SUMIFS('IC21'!$H:$H,'IC21'!$G:$G,'BANG THAM CHIEU'!E496,'IC21'!$R:$R,'BANG THAM CHIEU'!$D$1)</f>
        <v>0</v>
      </c>
      <c r="M496" s="133">
        <f t="shared" si="62"/>
        <v>0</v>
      </c>
      <c r="N496" s="142">
        <v>0</v>
      </c>
      <c r="O496" s="133">
        <f t="shared" si="63"/>
        <v>0</v>
      </c>
      <c r="P496" s="135">
        <v>0</v>
      </c>
      <c r="Q496" s="135">
        <v>0</v>
      </c>
      <c r="R496" s="550" t="str">
        <f t="shared" si="67"/>
        <v>OK</v>
      </c>
      <c r="S496" s="135">
        <v>0</v>
      </c>
      <c r="T496" s="222">
        <f t="shared" si="68"/>
        <v>0</v>
      </c>
      <c r="U496" s="40">
        <v>0</v>
      </c>
      <c r="V496" s="189">
        <f t="shared" si="64"/>
        <v>0</v>
      </c>
      <c r="X496" s="40" t="str">
        <f t="shared" si="69"/>
        <v>ko</v>
      </c>
      <c r="Y496" s="189">
        <f t="shared" si="65"/>
        <v>0</v>
      </c>
      <c r="Z496" s="40">
        <f>VLOOKUP(E496,'[2]BANG THAM CHIEU'!$E$4:$Q$1080,13,0)</f>
        <v>0</v>
      </c>
      <c r="AA496" s="40">
        <f>VLOOKUP(E496,'[2]BANG THAM CHIEU'!$E$4:$R$1082,14,0)</f>
        <v>0</v>
      </c>
      <c r="AB496" s="40">
        <f>VLOOKUP(E496,'[2]BANG THAM CHIEU'!$E$4:$S$1081,15,0)</f>
        <v>0</v>
      </c>
    </row>
    <row r="497" spans="1:28" ht="31.5" customHeight="1" x14ac:dyDescent="0.25">
      <c r="A497" s="128">
        <f t="shared" si="66"/>
        <v>494</v>
      </c>
      <c r="B497" s="351" t="s">
        <v>2728</v>
      </c>
      <c r="C497" s="150" t="s">
        <v>7352</v>
      </c>
      <c r="D497" s="149" t="s">
        <v>1565</v>
      </c>
      <c r="E497" s="351" t="s">
        <v>2728</v>
      </c>
      <c r="F497" s="340">
        <v>5893000</v>
      </c>
      <c r="G497" s="339" t="s">
        <v>303</v>
      </c>
      <c r="I497" s="340" t="s">
        <v>448</v>
      </c>
      <c r="J497" s="142">
        <f>VLOOKUP(E497,'[4]BANG THAM CHIEU'!$E$451:$M$1076,9,0)</f>
        <v>2</v>
      </c>
      <c r="K497" s="134">
        <f>SUMIFS(NHAP!$H:$H,NHAP!$D:$D,'BANG THAM CHIEU'!E497,NHAP!$K:$K,'BANG THAM CHIEU'!$D$1)</f>
        <v>0</v>
      </c>
      <c r="L497" s="134">
        <f>SUMIFS('IC21'!$H:$H,'IC21'!$G:$G,'BANG THAM CHIEU'!E497,'IC21'!$R:$R,'BANG THAM CHIEU'!$D$1)</f>
        <v>0</v>
      </c>
      <c r="M497" s="133">
        <f t="shared" si="62"/>
        <v>2</v>
      </c>
      <c r="N497" s="142">
        <v>0</v>
      </c>
      <c r="O497" s="133">
        <f t="shared" si="63"/>
        <v>2</v>
      </c>
      <c r="P497" s="135">
        <v>1</v>
      </c>
      <c r="Q497" s="135">
        <v>2</v>
      </c>
      <c r="R497" s="550" t="str">
        <f t="shared" si="67"/>
        <v>OK</v>
      </c>
      <c r="S497" s="135" t="s">
        <v>9397</v>
      </c>
      <c r="T497" s="222">
        <f t="shared" si="68"/>
        <v>1</v>
      </c>
      <c r="U497" s="40">
        <v>1</v>
      </c>
      <c r="V497" s="189">
        <f t="shared" si="64"/>
        <v>-1</v>
      </c>
      <c r="X497" s="40" t="str">
        <f t="shared" si="69"/>
        <v>ok</v>
      </c>
      <c r="Y497" s="189">
        <f t="shared" si="65"/>
        <v>1</v>
      </c>
      <c r="Z497" s="40">
        <f>VLOOKUP(E497,'[2]BANG THAM CHIEU'!$E$4:$Q$1080,13,0)</f>
        <v>1</v>
      </c>
      <c r="AA497" s="40">
        <f>VLOOKUP(E497,'[2]BANG THAM CHIEU'!$E$4:$R$1082,14,0)</f>
        <v>2</v>
      </c>
      <c r="AB497" s="40" t="str">
        <f>VLOOKUP(E497,'[2]BANG THAM CHIEU'!$E$4:$S$1081,15,0)</f>
        <v>đăt dự phòng</v>
      </c>
    </row>
    <row r="498" spans="1:28" ht="15.75" customHeight="1" x14ac:dyDescent="0.25">
      <c r="A498" s="128">
        <f t="shared" si="66"/>
        <v>495</v>
      </c>
      <c r="B498" s="178" t="s">
        <v>2729</v>
      </c>
      <c r="C498" s="31" t="s">
        <v>9648</v>
      </c>
      <c r="D498" s="42" t="s">
        <v>107</v>
      </c>
      <c r="E498" s="178" t="s">
        <v>2729</v>
      </c>
      <c r="F498" s="144">
        <v>10842</v>
      </c>
      <c r="G498" s="42" t="s">
        <v>303</v>
      </c>
      <c r="I498" s="147" t="s">
        <v>448</v>
      </c>
      <c r="J498" s="142">
        <f>VLOOKUP(E498,'[4]BANG THAM CHIEU'!$E$451:$M$1076,9,0)</f>
        <v>20</v>
      </c>
      <c r="K498" s="134">
        <f>SUMIFS(NHAP!$H:$H,NHAP!$D:$D,'BANG THAM CHIEU'!E498,NHAP!$K:$K,'BANG THAM CHIEU'!$D$1)</f>
        <v>0</v>
      </c>
      <c r="L498" s="134">
        <f>SUMIFS('IC21'!$H:$H,'IC21'!$G:$G,'BANG THAM CHIEU'!E498,'IC21'!$R:$R,'BANG THAM CHIEU'!$D$1)</f>
        <v>10</v>
      </c>
      <c r="M498" s="133">
        <f t="shared" si="62"/>
        <v>10</v>
      </c>
      <c r="N498" s="142">
        <v>0</v>
      </c>
      <c r="O498" s="133">
        <f t="shared" si="63"/>
        <v>10</v>
      </c>
      <c r="P498" s="135">
        <v>20</v>
      </c>
      <c r="Q498" s="135">
        <v>40</v>
      </c>
      <c r="R498" s="550" t="str">
        <f t="shared" si="67"/>
        <v>ALERT</v>
      </c>
      <c r="S498" s="135" t="s">
        <v>9394</v>
      </c>
      <c r="T498" s="222">
        <f t="shared" si="68"/>
        <v>-10</v>
      </c>
      <c r="U498" s="40">
        <v>0</v>
      </c>
      <c r="V498" s="189">
        <f t="shared" si="64"/>
        <v>-10</v>
      </c>
      <c r="X498" s="40" t="str">
        <f t="shared" si="69"/>
        <v>ok</v>
      </c>
      <c r="Y498" s="189">
        <f t="shared" si="65"/>
        <v>10</v>
      </c>
      <c r="Z498" s="40">
        <f>VLOOKUP(E498,'[2]BANG THAM CHIEU'!$E$4:$Q$1080,13,0)</f>
        <v>20</v>
      </c>
      <c r="AA498" s="40">
        <f>VLOOKUP(E498,'[2]BANG THAM CHIEU'!$E$4:$R$1082,14,0)</f>
        <v>40</v>
      </c>
      <c r="AB498" s="40" t="str">
        <f>VLOOKUP(E498,'[2]BANG THAM CHIEU'!$E$4:$S$1081,15,0)</f>
        <v>6 tháng</v>
      </c>
    </row>
    <row r="499" spans="1:28" ht="15.75" customHeight="1" x14ac:dyDescent="0.25">
      <c r="A499" s="128">
        <f t="shared" si="66"/>
        <v>496</v>
      </c>
      <c r="B499" s="178" t="s">
        <v>2730</v>
      </c>
      <c r="C499" s="31" t="s">
        <v>6108</v>
      </c>
      <c r="D499" s="42" t="s">
        <v>107</v>
      </c>
      <c r="E499" s="178" t="s">
        <v>2730</v>
      </c>
      <c r="F499" s="144">
        <v>35000</v>
      </c>
      <c r="G499" s="42" t="s">
        <v>303</v>
      </c>
      <c r="I499" s="147" t="s">
        <v>448</v>
      </c>
      <c r="J499" s="142">
        <f>VLOOKUP(E499,'[4]BANG THAM CHIEU'!$E$451:$M$1076,9,0)</f>
        <v>0</v>
      </c>
      <c r="K499" s="134">
        <f>SUMIFS(NHAP!$H:$H,NHAP!$D:$D,'BANG THAM CHIEU'!E499,NHAP!$K:$K,'BANG THAM CHIEU'!$D$1)</f>
        <v>0</v>
      </c>
      <c r="L499" s="134">
        <f>SUMIFS('IC21'!$H:$H,'IC21'!$G:$G,'BANG THAM CHIEU'!E499,'IC21'!$R:$R,'BANG THAM CHIEU'!$D$1)</f>
        <v>0</v>
      </c>
      <c r="M499" s="133">
        <f t="shared" si="62"/>
        <v>0</v>
      </c>
      <c r="N499" s="142">
        <v>0</v>
      </c>
      <c r="O499" s="133">
        <f t="shared" si="63"/>
        <v>0</v>
      </c>
      <c r="P499" s="135">
        <v>0</v>
      </c>
      <c r="Q499" s="135">
        <v>0</v>
      </c>
      <c r="R499" s="550" t="str">
        <f t="shared" si="67"/>
        <v>OK</v>
      </c>
      <c r="S499" s="135">
        <v>0</v>
      </c>
      <c r="T499" s="222">
        <f t="shared" si="68"/>
        <v>0</v>
      </c>
      <c r="U499" s="40">
        <v>0</v>
      </c>
      <c r="V499" s="189">
        <f t="shared" si="64"/>
        <v>0</v>
      </c>
      <c r="X499" s="40" t="str">
        <f t="shared" si="69"/>
        <v>ko</v>
      </c>
      <c r="Y499" s="189">
        <f t="shared" si="65"/>
        <v>0</v>
      </c>
      <c r="Z499" s="40">
        <f>VLOOKUP(E499,'[2]BANG THAM CHIEU'!$E$4:$Q$1080,13,0)</f>
        <v>0</v>
      </c>
      <c r="AA499" s="40">
        <f>VLOOKUP(E499,'[2]BANG THAM CHIEU'!$E$4:$R$1082,14,0)</f>
        <v>0</v>
      </c>
      <c r="AB499" s="40">
        <f>VLOOKUP(E499,'[2]BANG THAM CHIEU'!$E$4:$S$1081,15,0)</f>
        <v>0</v>
      </c>
    </row>
    <row r="500" spans="1:28" ht="15.75" customHeight="1" x14ac:dyDescent="0.25">
      <c r="A500" s="128">
        <f t="shared" si="66"/>
        <v>497</v>
      </c>
      <c r="B500" s="179" t="s">
        <v>2731</v>
      </c>
      <c r="C500" s="33" t="s">
        <v>2580</v>
      </c>
      <c r="D500" s="42" t="s">
        <v>107</v>
      </c>
      <c r="E500" s="179" t="s">
        <v>2731</v>
      </c>
      <c r="F500" s="145">
        <v>354000</v>
      </c>
      <c r="G500" s="35" t="s">
        <v>303</v>
      </c>
      <c r="I500" s="145" t="s">
        <v>448</v>
      </c>
      <c r="J500" s="142">
        <f>VLOOKUP(E500,'[4]BANG THAM CHIEU'!$E$451:$M$1076,9,0)</f>
        <v>8</v>
      </c>
      <c r="K500" s="134">
        <f>SUMIFS(NHAP!$H:$H,NHAP!$D:$D,'BANG THAM CHIEU'!E500,NHAP!$K:$K,'BANG THAM CHIEU'!$D$1)</f>
        <v>0</v>
      </c>
      <c r="L500" s="134">
        <f>SUMIFS('IC21'!$H:$H,'IC21'!$G:$G,'BANG THAM CHIEU'!E500,'IC21'!$R:$R,'BANG THAM CHIEU'!$D$1)</f>
        <v>0</v>
      </c>
      <c r="M500" s="133">
        <f t="shared" si="62"/>
        <v>8</v>
      </c>
      <c r="N500" s="142">
        <v>0</v>
      </c>
      <c r="O500" s="133">
        <f t="shared" si="63"/>
        <v>8</v>
      </c>
      <c r="P500" s="135">
        <v>2</v>
      </c>
      <c r="Q500" s="135">
        <v>4</v>
      </c>
      <c r="R500" s="550" t="str">
        <f t="shared" si="67"/>
        <v>OK</v>
      </c>
      <c r="S500" s="135" t="s">
        <v>9395</v>
      </c>
      <c r="T500" s="222">
        <f t="shared" si="68"/>
        <v>6</v>
      </c>
      <c r="U500" s="40">
        <v>8</v>
      </c>
      <c r="V500" s="189">
        <f t="shared" si="64"/>
        <v>0</v>
      </c>
      <c r="X500" s="40" t="str">
        <f t="shared" si="69"/>
        <v>ok</v>
      </c>
      <c r="Y500" s="189">
        <f t="shared" si="65"/>
        <v>0</v>
      </c>
      <c r="Z500" s="40">
        <f>VLOOKUP(E500,'[2]BANG THAM CHIEU'!$E$4:$Q$1080,13,0)</f>
        <v>2</v>
      </c>
      <c r="AA500" s="40">
        <f>VLOOKUP(E500,'[2]BANG THAM CHIEU'!$E$4:$R$1082,14,0)</f>
        <v>4</v>
      </c>
      <c r="AB500" s="40" t="str">
        <f>VLOOKUP(E500,'[2]BANG THAM CHIEU'!$E$4:$S$1081,15,0)</f>
        <v>1 năm</v>
      </c>
    </row>
    <row r="501" spans="1:28" ht="18" customHeight="1" x14ac:dyDescent="0.25">
      <c r="A501" s="128">
        <f t="shared" si="66"/>
        <v>498</v>
      </c>
      <c r="B501" s="179" t="s">
        <v>2732</v>
      </c>
      <c r="C501" s="46" t="s">
        <v>7902</v>
      </c>
      <c r="D501" s="42" t="s">
        <v>1563</v>
      </c>
      <c r="E501" s="179" t="s">
        <v>2732</v>
      </c>
      <c r="F501" s="145">
        <v>778554</v>
      </c>
      <c r="G501" s="35" t="s">
        <v>303</v>
      </c>
      <c r="I501" s="145" t="s">
        <v>2970</v>
      </c>
      <c r="J501" s="142">
        <f>VLOOKUP(E501,'[4]BANG THAM CHIEU'!$E$451:$M$1076,9,0)</f>
        <v>2</v>
      </c>
      <c r="K501" s="134">
        <f>SUMIFS(NHAP!$H:$H,NHAP!$D:$D,'BANG THAM CHIEU'!E501,NHAP!$K:$K,'BANG THAM CHIEU'!$D$1)</f>
        <v>0</v>
      </c>
      <c r="L501" s="134">
        <f>SUMIFS('IC21'!$H:$H,'IC21'!$G:$G,'BANG THAM CHIEU'!E501,'IC21'!$R:$R,'BANG THAM CHIEU'!$D$1)</f>
        <v>1</v>
      </c>
      <c r="M501" s="133">
        <f t="shared" si="62"/>
        <v>1</v>
      </c>
      <c r="N501" s="142">
        <v>0</v>
      </c>
      <c r="O501" s="133">
        <f t="shared" si="63"/>
        <v>1</v>
      </c>
      <c r="P501" s="135">
        <v>2</v>
      </c>
      <c r="Q501" s="135">
        <v>4</v>
      </c>
      <c r="R501" s="550" t="str">
        <f t="shared" si="67"/>
        <v>ALERT</v>
      </c>
      <c r="S501" s="135" t="s">
        <v>9398</v>
      </c>
      <c r="T501" s="222">
        <f t="shared" si="68"/>
        <v>-1</v>
      </c>
      <c r="U501" s="40">
        <v>4</v>
      </c>
      <c r="V501" s="189">
        <f t="shared" si="64"/>
        <v>3</v>
      </c>
      <c r="X501" s="40" t="str">
        <f t="shared" si="69"/>
        <v>ok</v>
      </c>
      <c r="Y501" s="189">
        <f t="shared" si="65"/>
        <v>-3</v>
      </c>
      <c r="Z501" s="40">
        <f>VLOOKUP(E501,'[2]BANG THAM CHIEU'!$E$4:$Q$1080,13,0)</f>
        <v>2</v>
      </c>
      <c r="AA501" s="40">
        <f>VLOOKUP(E501,'[2]BANG THAM CHIEU'!$E$4:$R$1082,14,0)</f>
        <v>4</v>
      </c>
      <c r="AB501" s="40" t="str">
        <f>VLOOKUP(E501,'[2]BANG THAM CHIEU'!$E$4:$S$1081,15,0)</f>
        <v>3 tháng</v>
      </c>
    </row>
    <row r="502" spans="1:28" ht="15.75" customHeight="1" x14ac:dyDescent="0.25">
      <c r="A502" s="128">
        <f t="shared" si="66"/>
        <v>499</v>
      </c>
      <c r="B502" s="183" t="s">
        <v>2733</v>
      </c>
      <c r="C502" s="31" t="s">
        <v>2581</v>
      </c>
      <c r="D502" s="42" t="s">
        <v>1596</v>
      </c>
      <c r="E502" s="183" t="s">
        <v>2733</v>
      </c>
      <c r="F502" s="145">
        <v>14500</v>
      </c>
      <c r="G502" s="35" t="s">
        <v>303</v>
      </c>
      <c r="I502" s="145" t="s">
        <v>448</v>
      </c>
      <c r="J502" s="142">
        <f>VLOOKUP(E502,'[4]BANG THAM CHIEU'!$E$451:$M$1076,9,0)</f>
        <v>0</v>
      </c>
      <c r="K502" s="134">
        <f>SUMIFS(NHAP!$H:$H,NHAP!$D:$D,'BANG THAM CHIEU'!E502,NHAP!$K:$K,'BANG THAM CHIEU'!$D$1)</f>
        <v>0</v>
      </c>
      <c r="L502" s="134">
        <f>SUMIFS('IC21'!$H:$H,'IC21'!$G:$G,'BANG THAM CHIEU'!E502,'IC21'!$R:$R,'BANG THAM CHIEU'!$D$1)</f>
        <v>0</v>
      </c>
      <c r="M502" s="133">
        <f t="shared" si="62"/>
        <v>0</v>
      </c>
      <c r="N502" s="142">
        <v>0</v>
      </c>
      <c r="O502" s="133">
        <f t="shared" si="63"/>
        <v>0</v>
      </c>
      <c r="P502" s="135">
        <v>0</v>
      </c>
      <c r="Q502" s="135">
        <v>0</v>
      </c>
      <c r="R502" s="550" t="str">
        <f t="shared" si="67"/>
        <v>OK</v>
      </c>
      <c r="S502" s="135">
        <v>0</v>
      </c>
      <c r="T502" s="222">
        <f t="shared" si="68"/>
        <v>0</v>
      </c>
      <c r="U502" s="40">
        <v>0</v>
      </c>
      <c r="V502" s="189">
        <f t="shared" si="64"/>
        <v>0</v>
      </c>
      <c r="X502" s="40" t="str">
        <f t="shared" si="69"/>
        <v>ok</v>
      </c>
      <c r="Y502" s="189">
        <f t="shared" si="65"/>
        <v>0</v>
      </c>
      <c r="Z502" s="40">
        <f>VLOOKUP(E502,'[2]BANG THAM CHIEU'!$E$4:$Q$1080,13,0)</f>
        <v>0</v>
      </c>
      <c r="AA502" s="40">
        <f>VLOOKUP(E502,'[2]BANG THAM CHIEU'!$E$4:$R$1082,14,0)</f>
        <v>0</v>
      </c>
      <c r="AB502" s="40">
        <f>VLOOKUP(E502,'[2]BANG THAM CHIEU'!$E$4:$S$1081,15,0)</f>
        <v>0</v>
      </c>
    </row>
    <row r="503" spans="1:28" ht="15.75" customHeight="1" x14ac:dyDescent="0.25">
      <c r="A503" s="128">
        <f t="shared" si="66"/>
        <v>500</v>
      </c>
      <c r="B503" s="183" t="s">
        <v>2734</v>
      </c>
      <c r="C503" s="31" t="s">
        <v>2582</v>
      </c>
      <c r="D503" s="42" t="s">
        <v>1596</v>
      </c>
      <c r="E503" s="183" t="s">
        <v>2734</v>
      </c>
      <c r="F503" s="145">
        <v>4000</v>
      </c>
      <c r="G503" s="35" t="s">
        <v>303</v>
      </c>
      <c r="I503" s="145" t="s">
        <v>448</v>
      </c>
      <c r="J503" s="142">
        <f>VLOOKUP(E503,'[4]BANG THAM CHIEU'!$E$451:$M$1076,9,0)</f>
        <v>0</v>
      </c>
      <c r="K503" s="134">
        <f>SUMIFS(NHAP!$H:$H,NHAP!$D:$D,'BANG THAM CHIEU'!E503,NHAP!$K:$K,'BANG THAM CHIEU'!$D$1)</f>
        <v>0</v>
      </c>
      <c r="L503" s="134">
        <f>SUMIFS('IC21'!$H:$H,'IC21'!$G:$G,'BANG THAM CHIEU'!E503,'IC21'!$R:$R,'BANG THAM CHIEU'!$D$1)</f>
        <v>0</v>
      </c>
      <c r="M503" s="133">
        <f t="shared" si="62"/>
        <v>0</v>
      </c>
      <c r="N503" s="142">
        <v>0</v>
      </c>
      <c r="O503" s="133">
        <f t="shared" si="63"/>
        <v>0</v>
      </c>
      <c r="P503" s="135">
        <v>0</v>
      </c>
      <c r="Q503" s="135">
        <v>0</v>
      </c>
      <c r="R503" s="550" t="str">
        <f t="shared" si="67"/>
        <v>OK</v>
      </c>
      <c r="S503" s="135">
        <v>0</v>
      </c>
      <c r="T503" s="222">
        <f t="shared" si="68"/>
        <v>0</v>
      </c>
      <c r="U503" s="40">
        <v>0</v>
      </c>
      <c r="V503" s="189">
        <f t="shared" si="64"/>
        <v>0</v>
      </c>
      <c r="X503" s="40" t="str">
        <f t="shared" si="69"/>
        <v>ok</v>
      </c>
      <c r="Y503" s="189">
        <f t="shared" si="65"/>
        <v>0</v>
      </c>
      <c r="Z503" s="40">
        <f>VLOOKUP(E503,'[2]BANG THAM CHIEU'!$E$4:$Q$1080,13,0)</f>
        <v>0</v>
      </c>
      <c r="AA503" s="40">
        <f>VLOOKUP(E503,'[2]BANG THAM CHIEU'!$E$4:$R$1082,14,0)</f>
        <v>0</v>
      </c>
      <c r="AB503" s="40">
        <f>VLOOKUP(E503,'[2]BANG THAM CHIEU'!$E$4:$S$1081,15,0)</f>
        <v>0</v>
      </c>
    </row>
    <row r="504" spans="1:28" ht="15.75" customHeight="1" x14ac:dyDescent="0.25">
      <c r="A504" s="128">
        <f t="shared" si="66"/>
        <v>501</v>
      </c>
      <c r="B504" s="181" t="s">
        <v>2735</v>
      </c>
      <c r="C504" s="33" t="s">
        <v>2583</v>
      </c>
      <c r="D504" s="42" t="s">
        <v>1596</v>
      </c>
      <c r="E504" s="181" t="s">
        <v>2735</v>
      </c>
      <c r="F504" s="145">
        <v>3500</v>
      </c>
      <c r="G504" s="35" t="s">
        <v>303</v>
      </c>
      <c r="I504" s="145" t="s">
        <v>448</v>
      </c>
      <c r="J504" s="142">
        <f>VLOOKUP(E504,'[4]BANG THAM CHIEU'!$E$451:$M$1076,9,0)</f>
        <v>0</v>
      </c>
      <c r="K504" s="134">
        <f>SUMIFS(NHAP!$H:$H,NHAP!$D:$D,'BANG THAM CHIEU'!E504,NHAP!$K:$K,'BANG THAM CHIEU'!$D$1)</f>
        <v>0</v>
      </c>
      <c r="L504" s="134">
        <f>SUMIFS('IC21'!$H:$H,'IC21'!$G:$G,'BANG THAM CHIEU'!E504,'IC21'!$R:$R,'BANG THAM CHIEU'!$D$1)</f>
        <v>0</v>
      </c>
      <c r="M504" s="133">
        <f t="shared" si="62"/>
        <v>0</v>
      </c>
      <c r="N504" s="142">
        <v>0</v>
      </c>
      <c r="O504" s="133">
        <f t="shared" si="63"/>
        <v>0</v>
      </c>
      <c r="P504" s="135">
        <v>0</v>
      </c>
      <c r="Q504" s="135">
        <v>0</v>
      </c>
      <c r="R504" s="550" t="str">
        <f t="shared" si="67"/>
        <v>OK</v>
      </c>
      <c r="S504" s="135">
        <v>0</v>
      </c>
      <c r="T504" s="222">
        <f t="shared" si="68"/>
        <v>0</v>
      </c>
      <c r="U504" s="40">
        <v>0</v>
      </c>
      <c r="V504" s="189">
        <f t="shared" si="64"/>
        <v>0</v>
      </c>
      <c r="X504" s="40" t="str">
        <f t="shared" si="69"/>
        <v>ok</v>
      </c>
      <c r="Y504" s="189">
        <f t="shared" si="65"/>
        <v>0</v>
      </c>
      <c r="Z504" s="40">
        <f>VLOOKUP(E504,'[2]BANG THAM CHIEU'!$E$4:$Q$1080,13,0)</f>
        <v>0</v>
      </c>
      <c r="AA504" s="40">
        <f>VLOOKUP(E504,'[2]BANG THAM CHIEU'!$E$4:$R$1082,14,0)</f>
        <v>0</v>
      </c>
      <c r="AB504" s="40">
        <f>VLOOKUP(E504,'[2]BANG THAM CHIEU'!$E$4:$S$1081,15,0)</f>
        <v>0</v>
      </c>
    </row>
    <row r="505" spans="1:28" ht="30" customHeight="1" x14ac:dyDescent="0.25">
      <c r="A505" s="128">
        <f t="shared" si="66"/>
        <v>502</v>
      </c>
      <c r="B505" s="179" t="s">
        <v>2736</v>
      </c>
      <c r="C505" s="150" t="s">
        <v>2584</v>
      </c>
      <c r="D505" s="42" t="s">
        <v>107</v>
      </c>
      <c r="E505" s="179" t="s">
        <v>2736</v>
      </c>
      <c r="F505" s="145">
        <v>500000</v>
      </c>
      <c r="G505" s="35" t="s">
        <v>303</v>
      </c>
      <c r="I505" s="145" t="s">
        <v>448</v>
      </c>
      <c r="J505" s="142">
        <f>VLOOKUP(E505,'[4]BANG THAM CHIEU'!$E$451:$M$1076,9,0)</f>
        <v>0</v>
      </c>
      <c r="K505" s="134">
        <f>SUMIFS(NHAP!$H:$H,NHAP!$D:$D,'BANG THAM CHIEU'!E505,NHAP!$K:$K,'BANG THAM CHIEU'!$D$1)</f>
        <v>0</v>
      </c>
      <c r="L505" s="134">
        <f>SUMIFS('IC21'!$H:$H,'IC21'!$G:$G,'BANG THAM CHIEU'!E505,'IC21'!$R:$R,'BANG THAM CHIEU'!$D$1)</f>
        <v>0</v>
      </c>
      <c r="M505" s="133">
        <f t="shared" si="62"/>
        <v>0</v>
      </c>
      <c r="N505" s="142">
        <v>0</v>
      </c>
      <c r="O505" s="133">
        <f t="shared" si="63"/>
        <v>0</v>
      </c>
      <c r="P505" s="135">
        <v>0</v>
      </c>
      <c r="Q505" s="135">
        <v>0</v>
      </c>
      <c r="R505" s="550" t="str">
        <f t="shared" si="67"/>
        <v>OK</v>
      </c>
      <c r="S505" s="135">
        <v>0</v>
      </c>
      <c r="T505" s="222">
        <f t="shared" si="68"/>
        <v>0</v>
      </c>
      <c r="U505" s="40">
        <v>1</v>
      </c>
      <c r="V505" s="189">
        <f t="shared" si="64"/>
        <v>1</v>
      </c>
      <c r="X505" s="40" t="str">
        <f t="shared" si="69"/>
        <v>ko</v>
      </c>
      <c r="Y505" s="189">
        <f t="shared" si="65"/>
        <v>-1</v>
      </c>
      <c r="Z505" s="40">
        <f>VLOOKUP(E505,'[2]BANG THAM CHIEU'!$E$4:$Q$1080,13,0)</f>
        <v>0</v>
      </c>
      <c r="AA505" s="40">
        <f>VLOOKUP(E505,'[2]BANG THAM CHIEU'!$E$4:$R$1082,14,0)</f>
        <v>0</v>
      </c>
      <c r="AB505" s="40">
        <f>VLOOKUP(E505,'[2]BANG THAM CHIEU'!$E$4:$S$1081,15,0)</f>
        <v>0</v>
      </c>
    </row>
    <row r="506" spans="1:28" ht="30" customHeight="1" x14ac:dyDescent="0.25">
      <c r="A506" s="128">
        <f t="shared" si="66"/>
        <v>503</v>
      </c>
      <c r="B506" s="179" t="s">
        <v>2737</v>
      </c>
      <c r="C506" s="150" t="s">
        <v>6106</v>
      </c>
      <c r="D506" s="42" t="s">
        <v>107</v>
      </c>
      <c r="E506" s="179" t="s">
        <v>2737</v>
      </c>
      <c r="F506" s="145">
        <v>1164000</v>
      </c>
      <c r="G506" s="35" t="s">
        <v>303</v>
      </c>
      <c r="I506" s="145" t="s">
        <v>448</v>
      </c>
      <c r="J506" s="142">
        <f>VLOOKUP(E506,'[4]BANG THAM CHIEU'!$E$451:$M$1076,9,0)</f>
        <v>1</v>
      </c>
      <c r="K506" s="134">
        <f>SUMIFS(NHAP!$H:$H,NHAP!$D:$D,'BANG THAM CHIEU'!E506,NHAP!$K:$K,'BANG THAM CHIEU'!$D$1)</f>
        <v>0</v>
      </c>
      <c r="L506" s="134">
        <f>SUMIFS('IC21'!$H:$H,'IC21'!$G:$G,'BANG THAM CHIEU'!E506,'IC21'!$R:$R,'BANG THAM CHIEU'!$D$1)</f>
        <v>0</v>
      </c>
      <c r="M506" s="133">
        <f t="shared" si="62"/>
        <v>1</v>
      </c>
      <c r="N506" s="142">
        <v>0</v>
      </c>
      <c r="O506" s="133">
        <f t="shared" si="63"/>
        <v>1</v>
      </c>
      <c r="P506" s="135">
        <v>0</v>
      </c>
      <c r="Q506" s="135">
        <v>0</v>
      </c>
      <c r="R506" s="550" t="str">
        <f t="shared" si="67"/>
        <v>OK</v>
      </c>
      <c r="S506" s="135">
        <v>0</v>
      </c>
      <c r="T506" s="222">
        <f t="shared" si="68"/>
        <v>1</v>
      </c>
      <c r="U506" s="40">
        <v>2</v>
      </c>
      <c r="V506" s="189">
        <f t="shared" si="64"/>
        <v>1</v>
      </c>
      <c r="X506" s="40" t="str">
        <f t="shared" si="69"/>
        <v>ko</v>
      </c>
      <c r="Y506" s="189">
        <f t="shared" si="65"/>
        <v>-1</v>
      </c>
      <c r="Z506" s="40">
        <f>VLOOKUP(E506,'[2]BANG THAM CHIEU'!$E$4:$Q$1080,13,0)</f>
        <v>0</v>
      </c>
      <c r="AA506" s="40">
        <f>VLOOKUP(E506,'[2]BANG THAM CHIEU'!$E$4:$R$1082,14,0)</f>
        <v>0</v>
      </c>
      <c r="AB506" s="40">
        <f>VLOOKUP(E506,'[2]BANG THAM CHIEU'!$E$4:$S$1081,15,0)</f>
        <v>0</v>
      </c>
    </row>
    <row r="507" spans="1:28" ht="15.75" customHeight="1" x14ac:dyDescent="0.25">
      <c r="A507" s="128">
        <f t="shared" si="66"/>
        <v>504</v>
      </c>
      <c r="B507" s="179" t="s">
        <v>2738</v>
      </c>
      <c r="C507" s="33" t="s">
        <v>2585</v>
      </c>
      <c r="D507" s="42" t="s">
        <v>78</v>
      </c>
      <c r="E507" s="179" t="s">
        <v>2738</v>
      </c>
      <c r="F507" s="145">
        <v>20000</v>
      </c>
      <c r="G507" s="35" t="s">
        <v>303</v>
      </c>
      <c r="I507" s="145" t="s">
        <v>448</v>
      </c>
      <c r="J507" s="142">
        <f>VLOOKUP(E507,'[4]BANG THAM CHIEU'!$E$451:$M$1076,9,0)</f>
        <v>14</v>
      </c>
      <c r="K507" s="134">
        <f>SUMIFS(NHAP!$H:$H,NHAP!$D:$D,'BANG THAM CHIEU'!E507,NHAP!$K:$K,'BANG THAM CHIEU'!$D$1)</f>
        <v>0</v>
      </c>
      <c r="L507" s="134">
        <f>SUMIFS('IC21'!$H:$H,'IC21'!$G:$G,'BANG THAM CHIEU'!E507,'IC21'!$R:$R,'BANG THAM CHIEU'!$D$1)</f>
        <v>0</v>
      </c>
      <c r="M507" s="133">
        <f t="shared" si="62"/>
        <v>14</v>
      </c>
      <c r="N507" s="142">
        <v>0</v>
      </c>
      <c r="O507" s="133">
        <f t="shared" si="63"/>
        <v>14</v>
      </c>
      <c r="P507" s="135">
        <v>0</v>
      </c>
      <c r="Q507" s="135">
        <v>0</v>
      </c>
      <c r="R507" s="550" t="str">
        <f t="shared" si="67"/>
        <v>OK</v>
      </c>
      <c r="S507" s="135">
        <v>0</v>
      </c>
      <c r="T507" s="222">
        <f t="shared" si="68"/>
        <v>14</v>
      </c>
      <c r="U507" s="40">
        <v>15</v>
      </c>
      <c r="V507" s="189">
        <f t="shared" si="64"/>
        <v>1</v>
      </c>
      <c r="X507" s="40" t="str">
        <f t="shared" si="69"/>
        <v>ko</v>
      </c>
      <c r="Y507" s="189">
        <f t="shared" si="65"/>
        <v>-1</v>
      </c>
      <c r="Z507" s="40">
        <f>VLOOKUP(E507,'[2]BANG THAM CHIEU'!$E$4:$Q$1080,13,0)</f>
        <v>0</v>
      </c>
      <c r="AA507" s="40">
        <f>VLOOKUP(E507,'[2]BANG THAM CHIEU'!$E$4:$R$1082,14,0)</f>
        <v>0</v>
      </c>
      <c r="AB507" s="40">
        <f>VLOOKUP(E507,'[2]BANG THAM CHIEU'!$E$4:$S$1081,15,0)</f>
        <v>0</v>
      </c>
    </row>
    <row r="508" spans="1:28" ht="30" customHeight="1" x14ac:dyDescent="0.25">
      <c r="A508" s="128">
        <f t="shared" si="66"/>
        <v>505</v>
      </c>
      <c r="B508" s="179" t="s">
        <v>2739</v>
      </c>
      <c r="C508" s="150" t="s">
        <v>2586</v>
      </c>
      <c r="D508" s="42" t="s">
        <v>107</v>
      </c>
      <c r="E508" s="179" t="s">
        <v>2739</v>
      </c>
      <c r="F508" s="145">
        <v>1412000</v>
      </c>
      <c r="G508" s="35" t="s">
        <v>303</v>
      </c>
      <c r="I508" s="145" t="s">
        <v>2908</v>
      </c>
      <c r="J508" s="142">
        <f>VLOOKUP(E508,'[4]BANG THAM CHIEU'!$E$451:$M$1076,9,0)</f>
        <v>10</v>
      </c>
      <c r="K508" s="134">
        <f>SUMIFS(NHAP!$H:$H,NHAP!$D:$D,'BANG THAM CHIEU'!E508,NHAP!$K:$K,'BANG THAM CHIEU'!$D$1)</f>
        <v>0</v>
      </c>
      <c r="L508" s="134">
        <f>SUMIFS('IC21'!$H:$H,'IC21'!$G:$G,'BANG THAM CHIEU'!E508,'IC21'!$R:$R,'BANG THAM CHIEU'!$D$1)</f>
        <v>0</v>
      </c>
      <c r="M508" s="133">
        <f t="shared" si="62"/>
        <v>10</v>
      </c>
      <c r="N508" s="142">
        <v>0</v>
      </c>
      <c r="O508" s="133">
        <f t="shared" si="63"/>
        <v>10</v>
      </c>
      <c r="P508" s="135">
        <v>0</v>
      </c>
      <c r="Q508" s="135">
        <v>0</v>
      </c>
      <c r="R508" s="550" t="str">
        <f t="shared" si="67"/>
        <v>OK</v>
      </c>
      <c r="S508" s="135">
        <v>0</v>
      </c>
      <c r="T508" s="222">
        <f t="shared" si="68"/>
        <v>10</v>
      </c>
      <c r="U508" s="40">
        <v>10</v>
      </c>
      <c r="V508" s="189">
        <f t="shared" si="64"/>
        <v>0</v>
      </c>
      <c r="X508" s="40" t="str">
        <f t="shared" si="69"/>
        <v>ko</v>
      </c>
      <c r="Y508" s="189">
        <f t="shared" si="65"/>
        <v>0</v>
      </c>
      <c r="Z508" s="40">
        <f>VLOOKUP(E508,'[2]BANG THAM CHIEU'!$E$4:$Q$1080,13,0)</f>
        <v>0</v>
      </c>
      <c r="AA508" s="40">
        <f>VLOOKUP(E508,'[2]BANG THAM CHIEU'!$E$4:$R$1082,14,0)</f>
        <v>0</v>
      </c>
      <c r="AB508" s="40">
        <f>VLOOKUP(E508,'[2]BANG THAM CHIEU'!$E$4:$S$1081,15,0)</f>
        <v>0</v>
      </c>
    </row>
    <row r="509" spans="1:28" ht="15.75" customHeight="1" x14ac:dyDescent="0.25">
      <c r="A509" s="128">
        <f t="shared" si="66"/>
        <v>506</v>
      </c>
      <c r="B509" s="179" t="s">
        <v>2587</v>
      </c>
      <c r="C509" s="33" t="s">
        <v>6107</v>
      </c>
      <c r="D509" s="42" t="s">
        <v>107</v>
      </c>
      <c r="E509" s="179" t="s">
        <v>2587</v>
      </c>
      <c r="F509" s="145">
        <v>1850000</v>
      </c>
      <c r="G509" s="35" t="s">
        <v>303</v>
      </c>
      <c r="I509" s="145" t="s">
        <v>448</v>
      </c>
      <c r="J509" s="142">
        <f>VLOOKUP(E509,'[4]BANG THAM CHIEU'!$E$451:$M$1076,9,0)</f>
        <v>15</v>
      </c>
      <c r="K509" s="134">
        <f>SUMIFS(NHAP!$H:$H,NHAP!$D:$D,'BANG THAM CHIEU'!E509,NHAP!$K:$K,'BANG THAM CHIEU'!$D$1)</f>
        <v>0</v>
      </c>
      <c r="L509" s="134">
        <f>SUMIFS('IC21'!$H:$H,'IC21'!$G:$G,'BANG THAM CHIEU'!E509,'IC21'!$R:$R,'BANG THAM CHIEU'!$D$1)</f>
        <v>0</v>
      </c>
      <c r="M509" s="133">
        <f t="shared" si="62"/>
        <v>15</v>
      </c>
      <c r="N509" s="142">
        <v>0</v>
      </c>
      <c r="O509" s="133">
        <f t="shared" si="63"/>
        <v>15</v>
      </c>
      <c r="P509" s="135">
        <v>0</v>
      </c>
      <c r="Q509" s="135">
        <v>0</v>
      </c>
      <c r="R509" s="550" t="str">
        <f t="shared" si="67"/>
        <v>OK</v>
      </c>
      <c r="S509" s="135">
        <v>0</v>
      </c>
      <c r="T509" s="222">
        <f t="shared" si="68"/>
        <v>15</v>
      </c>
      <c r="U509" s="40">
        <v>16</v>
      </c>
      <c r="V509" s="189">
        <f t="shared" si="64"/>
        <v>1</v>
      </c>
      <c r="X509" s="40" t="str">
        <f t="shared" si="69"/>
        <v>ok</v>
      </c>
      <c r="Y509" s="189">
        <f t="shared" si="65"/>
        <v>-1</v>
      </c>
      <c r="Z509" s="40">
        <f>VLOOKUP(E509,'[2]BANG THAM CHIEU'!$E$4:$Q$1080,13,0)</f>
        <v>0</v>
      </c>
      <c r="AA509" s="40">
        <f>VLOOKUP(E509,'[2]BANG THAM CHIEU'!$E$4:$R$1082,14,0)</f>
        <v>0</v>
      </c>
      <c r="AB509" s="40">
        <f>VLOOKUP(E509,'[2]BANG THAM CHIEU'!$E$4:$S$1081,15,0)</f>
        <v>0</v>
      </c>
    </row>
    <row r="510" spans="1:28" ht="15.75" customHeight="1" x14ac:dyDescent="0.25">
      <c r="A510" s="128">
        <f t="shared" si="66"/>
        <v>507</v>
      </c>
      <c r="B510" s="179" t="s">
        <v>2740</v>
      </c>
      <c r="C510" s="33" t="s">
        <v>6708</v>
      </c>
      <c r="D510" s="42" t="s">
        <v>1548</v>
      </c>
      <c r="E510" s="179" t="s">
        <v>2740</v>
      </c>
      <c r="F510" s="145"/>
      <c r="G510" s="35" t="s">
        <v>303</v>
      </c>
      <c r="I510" s="145" t="s">
        <v>448</v>
      </c>
      <c r="J510" s="142">
        <f>VLOOKUP(E510,'[4]BANG THAM CHIEU'!$E$451:$M$1076,9,0)</f>
        <v>0</v>
      </c>
      <c r="K510" s="134">
        <f>SUMIFS(NHAP!$H:$H,NHAP!$D:$D,'BANG THAM CHIEU'!E510,NHAP!$K:$K,'BANG THAM CHIEU'!$D$1)</f>
        <v>0</v>
      </c>
      <c r="L510" s="134">
        <f>SUMIFS('IC21'!$H:$H,'IC21'!$G:$G,'BANG THAM CHIEU'!E510,'IC21'!$R:$R,'BANG THAM CHIEU'!$D$1)</f>
        <v>0</v>
      </c>
      <c r="M510" s="133">
        <f t="shared" si="62"/>
        <v>0</v>
      </c>
      <c r="N510" s="142">
        <v>0</v>
      </c>
      <c r="O510" s="133">
        <f t="shared" si="63"/>
        <v>0</v>
      </c>
      <c r="P510" s="135">
        <v>0</v>
      </c>
      <c r="Q510" s="135">
        <v>0</v>
      </c>
      <c r="R510" s="550" t="str">
        <f t="shared" si="67"/>
        <v>OK</v>
      </c>
      <c r="S510" s="135">
        <v>0</v>
      </c>
      <c r="T510" s="222">
        <f t="shared" si="68"/>
        <v>0</v>
      </c>
      <c r="U510" s="40">
        <v>0</v>
      </c>
      <c r="V510" s="189">
        <f t="shared" si="64"/>
        <v>0</v>
      </c>
      <c r="X510" s="40" t="str">
        <f t="shared" si="69"/>
        <v>ko</v>
      </c>
      <c r="Y510" s="189">
        <f t="shared" si="65"/>
        <v>0</v>
      </c>
      <c r="Z510" s="40">
        <f>VLOOKUP(E510,'[2]BANG THAM CHIEU'!$E$4:$Q$1080,13,0)</f>
        <v>0</v>
      </c>
      <c r="AA510" s="40">
        <f>VLOOKUP(E510,'[2]BANG THAM CHIEU'!$E$4:$R$1082,14,0)</f>
        <v>0</v>
      </c>
      <c r="AB510" s="40">
        <f>VLOOKUP(E510,'[2]BANG THAM CHIEU'!$E$4:$S$1081,15,0)</f>
        <v>0</v>
      </c>
    </row>
    <row r="511" spans="1:28" ht="15.75" customHeight="1" x14ac:dyDescent="0.25">
      <c r="A511" s="128">
        <f t="shared" si="66"/>
        <v>508</v>
      </c>
      <c r="B511" s="179" t="s">
        <v>2741</v>
      </c>
      <c r="C511" s="33" t="s">
        <v>8685</v>
      </c>
      <c r="D511" s="42" t="s">
        <v>107</v>
      </c>
      <c r="E511" s="179" t="s">
        <v>2741</v>
      </c>
      <c r="F511" s="145">
        <v>360000</v>
      </c>
      <c r="G511" s="35" t="s">
        <v>303</v>
      </c>
      <c r="I511" s="145" t="s">
        <v>448</v>
      </c>
      <c r="J511" s="142">
        <f>VLOOKUP(E511,'[4]BANG THAM CHIEU'!$E$451:$M$1076,9,0)</f>
        <v>11</v>
      </c>
      <c r="K511" s="134">
        <f>SUMIFS(NHAP!$H:$H,NHAP!$D:$D,'BANG THAM CHIEU'!E511,NHAP!$K:$K,'BANG THAM CHIEU'!$D$1)</f>
        <v>0</v>
      </c>
      <c r="L511" s="134">
        <f>SUMIFS('IC21'!$H:$H,'IC21'!$G:$G,'BANG THAM CHIEU'!E511,'IC21'!$R:$R,'BANG THAM CHIEU'!$D$1)</f>
        <v>4</v>
      </c>
      <c r="M511" s="133">
        <f t="shared" si="62"/>
        <v>7</v>
      </c>
      <c r="N511" s="142">
        <v>0</v>
      </c>
      <c r="O511" s="133">
        <f t="shared" si="63"/>
        <v>7</v>
      </c>
      <c r="P511" s="135">
        <v>5</v>
      </c>
      <c r="Q511" s="135">
        <v>10</v>
      </c>
      <c r="R511" s="550" t="str">
        <f t="shared" si="67"/>
        <v>OK</v>
      </c>
      <c r="S511" s="135" t="s">
        <v>9394</v>
      </c>
      <c r="T511" s="222">
        <f t="shared" si="68"/>
        <v>2</v>
      </c>
      <c r="U511" s="40">
        <v>8</v>
      </c>
      <c r="V511" s="189">
        <f t="shared" si="64"/>
        <v>1</v>
      </c>
      <c r="X511" s="40" t="str">
        <f t="shared" si="69"/>
        <v>ko</v>
      </c>
      <c r="Y511" s="189">
        <f t="shared" si="65"/>
        <v>-1</v>
      </c>
      <c r="Z511" s="40">
        <f>VLOOKUP(E511,'[2]BANG THAM CHIEU'!$E$4:$Q$1080,13,0)</f>
        <v>5</v>
      </c>
      <c r="AA511" s="40">
        <f>VLOOKUP(E511,'[2]BANG THAM CHIEU'!$E$4:$R$1082,14,0)</f>
        <v>10</v>
      </c>
      <c r="AB511" s="40" t="str">
        <f>VLOOKUP(E511,'[2]BANG THAM CHIEU'!$E$4:$S$1081,15,0)</f>
        <v>6 tháng</v>
      </c>
    </row>
    <row r="512" spans="1:28" ht="15.75" customHeight="1" x14ac:dyDescent="0.25">
      <c r="A512" s="128">
        <f t="shared" si="66"/>
        <v>509</v>
      </c>
      <c r="B512" s="179" t="s">
        <v>2742</v>
      </c>
      <c r="C512" s="33" t="s">
        <v>4552</v>
      </c>
      <c r="D512" s="42" t="s">
        <v>107</v>
      </c>
      <c r="E512" s="179" t="s">
        <v>2742</v>
      </c>
      <c r="F512" s="145">
        <v>404500</v>
      </c>
      <c r="G512" s="35" t="s">
        <v>303</v>
      </c>
      <c r="I512" s="145" t="s">
        <v>448</v>
      </c>
      <c r="J512" s="142">
        <f>VLOOKUP(E512,'[4]BANG THAM CHIEU'!$E$451:$M$1076,9,0)</f>
        <v>1</v>
      </c>
      <c r="K512" s="134">
        <f>SUMIFS(NHAP!$H:$H,NHAP!$D:$D,'BANG THAM CHIEU'!E512,NHAP!$K:$K,'BANG THAM CHIEU'!$D$1)</f>
        <v>0</v>
      </c>
      <c r="L512" s="134">
        <f>SUMIFS('IC21'!$H:$H,'IC21'!$G:$G,'BANG THAM CHIEU'!E512,'IC21'!$R:$R,'BANG THAM CHIEU'!$D$1)</f>
        <v>0</v>
      </c>
      <c r="M512" s="133">
        <f t="shared" si="62"/>
        <v>1</v>
      </c>
      <c r="N512" s="142">
        <v>0</v>
      </c>
      <c r="O512" s="133">
        <f t="shared" si="63"/>
        <v>1</v>
      </c>
      <c r="P512" s="135">
        <v>5</v>
      </c>
      <c r="Q512" s="135">
        <v>10</v>
      </c>
      <c r="R512" s="550" t="str">
        <f t="shared" si="67"/>
        <v>ALERT</v>
      </c>
      <c r="S512" s="135" t="s">
        <v>9394</v>
      </c>
      <c r="T512" s="222">
        <f t="shared" si="68"/>
        <v>-4</v>
      </c>
      <c r="U512" s="40">
        <v>5</v>
      </c>
      <c r="V512" s="189">
        <f t="shared" si="64"/>
        <v>4</v>
      </c>
      <c r="X512" s="40" t="str">
        <f t="shared" si="69"/>
        <v>ko</v>
      </c>
      <c r="Y512" s="189">
        <f t="shared" si="65"/>
        <v>-4</v>
      </c>
      <c r="Z512" s="40">
        <f>VLOOKUP(E512,'[2]BANG THAM CHIEU'!$E$4:$Q$1080,13,0)</f>
        <v>5</v>
      </c>
      <c r="AA512" s="40">
        <f>VLOOKUP(E512,'[2]BANG THAM CHIEU'!$E$4:$R$1082,14,0)</f>
        <v>10</v>
      </c>
      <c r="AB512" s="40" t="str">
        <f>VLOOKUP(E512,'[2]BANG THAM CHIEU'!$E$4:$S$1081,15,0)</f>
        <v>6 tháng</v>
      </c>
    </row>
    <row r="513" spans="1:28" ht="15.75" customHeight="1" x14ac:dyDescent="0.25">
      <c r="A513" s="128">
        <f t="shared" si="66"/>
        <v>510</v>
      </c>
      <c r="B513" s="179" t="s">
        <v>2743</v>
      </c>
      <c r="C513" s="33" t="s">
        <v>4553</v>
      </c>
      <c r="D513" s="42" t="s">
        <v>107</v>
      </c>
      <c r="E513" s="179" t="s">
        <v>2743</v>
      </c>
      <c r="F513" s="145">
        <v>369000</v>
      </c>
      <c r="G513" s="35" t="s">
        <v>303</v>
      </c>
      <c r="I513" s="145" t="s">
        <v>448</v>
      </c>
      <c r="J513" s="142">
        <f>VLOOKUP(E513,'[4]BANG THAM CHIEU'!$E$451:$M$1076,9,0)</f>
        <v>12</v>
      </c>
      <c r="K513" s="134">
        <f>SUMIFS(NHAP!$H:$H,NHAP!$D:$D,'BANG THAM CHIEU'!E513,NHAP!$K:$K,'BANG THAM CHIEU'!$D$1)</f>
        <v>0</v>
      </c>
      <c r="L513" s="134">
        <f>SUMIFS('IC21'!$H:$H,'IC21'!$G:$G,'BANG THAM CHIEU'!E513,'IC21'!$R:$R,'BANG THAM CHIEU'!$D$1)</f>
        <v>0</v>
      </c>
      <c r="M513" s="133">
        <f t="shared" si="62"/>
        <v>12</v>
      </c>
      <c r="N513" s="142">
        <v>0</v>
      </c>
      <c r="O513" s="133">
        <f t="shared" si="63"/>
        <v>12</v>
      </c>
      <c r="P513" s="135">
        <v>5</v>
      </c>
      <c r="Q513" s="135">
        <v>10</v>
      </c>
      <c r="R513" s="550" t="str">
        <f t="shared" si="67"/>
        <v>OK</v>
      </c>
      <c r="S513" s="135" t="s">
        <v>9394</v>
      </c>
      <c r="T513" s="222">
        <f t="shared" si="68"/>
        <v>7</v>
      </c>
      <c r="U513" s="40">
        <v>12</v>
      </c>
      <c r="V513" s="189">
        <f t="shared" si="64"/>
        <v>0</v>
      </c>
      <c r="X513" s="40" t="str">
        <f t="shared" si="69"/>
        <v>ok</v>
      </c>
      <c r="Y513" s="189">
        <f t="shared" si="65"/>
        <v>0</v>
      </c>
      <c r="Z513" s="40">
        <f>VLOOKUP(E513,'[2]BANG THAM CHIEU'!$E$4:$Q$1080,13,0)</f>
        <v>5</v>
      </c>
      <c r="AA513" s="40">
        <f>VLOOKUP(E513,'[2]BANG THAM CHIEU'!$E$4:$R$1082,14,0)</f>
        <v>10</v>
      </c>
      <c r="AB513" s="40" t="str">
        <f>VLOOKUP(E513,'[2]BANG THAM CHIEU'!$E$4:$S$1081,15,0)</f>
        <v>6 tháng</v>
      </c>
    </row>
    <row r="514" spans="1:28" ht="15.75" customHeight="1" x14ac:dyDescent="0.25">
      <c r="A514" s="128">
        <f t="shared" si="66"/>
        <v>511</v>
      </c>
      <c r="B514" s="179" t="s">
        <v>2744</v>
      </c>
      <c r="C514" s="33" t="s">
        <v>2588</v>
      </c>
      <c r="D514" s="42" t="s">
        <v>107</v>
      </c>
      <c r="E514" s="179" t="s">
        <v>2744</v>
      </c>
      <c r="F514" s="145">
        <v>1355000</v>
      </c>
      <c r="G514" s="35" t="s">
        <v>303</v>
      </c>
      <c r="I514" s="145" t="s">
        <v>448</v>
      </c>
      <c r="J514" s="142">
        <f>VLOOKUP(E514,'[4]BANG THAM CHIEU'!$E$451:$M$1076,9,0)</f>
        <v>0</v>
      </c>
      <c r="K514" s="134">
        <f>SUMIFS(NHAP!$H:$H,NHAP!$D:$D,'BANG THAM CHIEU'!E514,NHAP!$K:$K,'BANG THAM CHIEU'!$D$1)</f>
        <v>0</v>
      </c>
      <c r="L514" s="134">
        <f>SUMIFS('IC21'!$H:$H,'IC21'!$G:$G,'BANG THAM CHIEU'!E514,'IC21'!$R:$R,'BANG THAM CHIEU'!$D$1)</f>
        <v>0</v>
      </c>
      <c r="M514" s="133">
        <f t="shared" ref="M514:M577" si="70">J514+K514-L514</f>
        <v>0</v>
      </c>
      <c r="N514" s="142">
        <v>0</v>
      </c>
      <c r="O514" s="133">
        <f t="shared" ref="O514:O577" si="71">M514-N514</f>
        <v>0</v>
      </c>
      <c r="P514" s="135">
        <v>0</v>
      </c>
      <c r="Q514" s="135">
        <v>0</v>
      </c>
      <c r="R514" s="550" t="str">
        <f t="shared" si="67"/>
        <v>OK</v>
      </c>
      <c r="S514" s="135">
        <v>0</v>
      </c>
      <c r="T514" s="222">
        <f t="shared" si="68"/>
        <v>0</v>
      </c>
      <c r="U514" s="40">
        <v>0</v>
      </c>
      <c r="V514" s="189">
        <f t="shared" si="64"/>
        <v>0</v>
      </c>
      <c r="X514" s="40" t="str">
        <f t="shared" si="69"/>
        <v>ok</v>
      </c>
      <c r="Y514" s="189">
        <f t="shared" si="65"/>
        <v>0</v>
      </c>
      <c r="Z514" s="40">
        <f>VLOOKUP(E514,'[2]BANG THAM CHIEU'!$E$4:$Q$1080,13,0)</f>
        <v>0</v>
      </c>
      <c r="AA514" s="40">
        <f>VLOOKUP(E514,'[2]BANG THAM CHIEU'!$E$4:$R$1082,14,0)</f>
        <v>0</v>
      </c>
      <c r="AB514" s="40">
        <f>VLOOKUP(E514,'[2]BANG THAM CHIEU'!$E$4:$S$1081,15,0)</f>
        <v>0</v>
      </c>
    </row>
    <row r="515" spans="1:28" ht="15.75" customHeight="1" x14ac:dyDescent="0.25">
      <c r="A515" s="128">
        <f t="shared" si="66"/>
        <v>512</v>
      </c>
      <c r="B515" s="351" t="s">
        <v>2745</v>
      </c>
      <c r="C515" s="33" t="s">
        <v>2589</v>
      </c>
      <c r="D515" s="149" t="s">
        <v>107</v>
      </c>
      <c r="E515" s="179" t="s">
        <v>2745</v>
      </c>
      <c r="F515" s="145">
        <v>2120000</v>
      </c>
      <c r="G515" s="339" t="s">
        <v>303</v>
      </c>
      <c r="I515" s="145" t="s">
        <v>448</v>
      </c>
      <c r="J515" s="142">
        <f>VLOOKUP(E515,'[4]BANG THAM CHIEU'!$E$451:$M$1076,9,0)</f>
        <v>0</v>
      </c>
      <c r="K515" s="134">
        <f>SUMIFS(NHAP!$H:$H,NHAP!$D:$D,'BANG THAM CHIEU'!E515,NHAP!$K:$K,'BANG THAM CHIEU'!$D$1)</f>
        <v>0</v>
      </c>
      <c r="L515" s="134">
        <f>SUMIFS('IC21'!$H:$H,'IC21'!$G:$G,'BANG THAM CHIEU'!E515,'IC21'!$R:$R,'BANG THAM CHIEU'!$D$1)</f>
        <v>0</v>
      </c>
      <c r="M515" s="133">
        <f t="shared" si="70"/>
        <v>0</v>
      </c>
      <c r="N515" s="142">
        <v>0</v>
      </c>
      <c r="O515" s="133">
        <f t="shared" si="71"/>
        <v>0</v>
      </c>
      <c r="P515" s="135">
        <v>2</v>
      </c>
      <c r="Q515" s="135">
        <v>4</v>
      </c>
      <c r="R515" s="550" t="str">
        <f t="shared" si="67"/>
        <v>ALERT</v>
      </c>
      <c r="S515" s="135" t="s">
        <v>9395</v>
      </c>
      <c r="T515" s="222">
        <f t="shared" si="68"/>
        <v>-2</v>
      </c>
      <c r="U515" s="40">
        <v>1</v>
      </c>
      <c r="V515" s="189">
        <f t="shared" si="64"/>
        <v>1</v>
      </c>
      <c r="X515" s="40" t="str">
        <f t="shared" si="69"/>
        <v>ok</v>
      </c>
      <c r="Y515" s="189">
        <f t="shared" si="65"/>
        <v>-1</v>
      </c>
      <c r="Z515" s="40">
        <f>VLOOKUP(E515,'[2]BANG THAM CHIEU'!$E$4:$Q$1080,13,0)</f>
        <v>2</v>
      </c>
      <c r="AA515" s="40">
        <f>VLOOKUP(E515,'[2]BANG THAM CHIEU'!$E$4:$R$1082,14,0)</f>
        <v>4</v>
      </c>
      <c r="AB515" s="40" t="str">
        <f>VLOOKUP(E515,'[2]BANG THAM CHIEU'!$E$4:$S$1081,15,0)</f>
        <v>1 năm</v>
      </c>
    </row>
    <row r="516" spans="1:28" ht="15.75" customHeight="1" x14ac:dyDescent="0.25">
      <c r="A516" s="128">
        <f t="shared" si="66"/>
        <v>513</v>
      </c>
      <c r="B516" s="180" t="s">
        <v>2746</v>
      </c>
      <c r="C516" s="31" t="s">
        <v>8686</v>
      </c>
      <c r="D516" s="42" t="s">
        <v>107</v>
      </c>
      <c r="E516" s="180" t="s">
        <v>2746</v>
      </c>
      <c r="F516" s="144">
        <v>656000</v>
      </c>
      <c r="G516" s="42" t="s">
        <v>303</v>
      </c>
      <c r="I516" s="144" t="s">
        <v>448</v>
      </c>
      <c r="J516" s="142">
        <f>VLOOKUP(E516,'[4]BANG THAM CHIEU'!$E$451:$M$1076,9,0)</f>
        <v>0</v>
      </c>
      <c r="K516" s="134">
        <f>SUMIFS(NHAP!$H:$H,NHAP!$D:$D,'BANG THAM CHIEU'!E516,NHAP!$K:$K,'BANG THAM CHIEU'!$D$1)</f>
        <v>0</v>
      </c>
      <c r="L516" s="134">
        <f>SUMIFS('IC21'!$H:$H,'IC21'!$G:$G,'BANG THAM CHIEU'!E516,'IC21'!$R:$R,'BANG THAM CHIEU'!$D$1)</f>
        <v>0</v>
      </c>
      <c r="M516" s="133">
        <f t="shared" si="70"/>
        <v>0</v>
      </c>
      <c r="N516" s="142">
        <v>0</v>
      </c>
      <c r="O516" s="133">
        <f t="shared" si="71"/>
        <v>0</v>
      </c>
      <c r="P516" s="135">
        <v>0</v>
      </c>
      <c r="Q516" s="135">
        <v>0</v>
      </c>
      <c r="R516" s="550" t="str">
        <f t="shared" si="67"/>
        <v>OK</v>
      </c>
      <c r="S516" s="135">
        <v>0</v>
      </c>
      <c r="T516" s="222">
        <f t="shared" si="68"/>
        <v>0</v>
      </c>
      <c r="U516" s="40">
        <v>0</v>
      </c>
      <c r="V516" s="189">
        <f t="shared" ref="V516:V579" si="72">U516-M516</f>
        <v>0</v>
      </c>
      <c r="X516" s="40" t="str">
        <f t="shared" si="69"/>
        <v>ok</v>
      </c>
      <c r="Y516" s="189">
        <f t="shared" ref="Y516:Y579" si="73">M516-U516</f>
        <v>0</v>
      </c>
      <c r="Z516" s="40">
        <f>VLOOKUP(E516,'[2]BANG THAM CHIEU'!$E$4:$Q$1080,13,0)</f>
        <v>0</v>
      </c>
      <c r="AA516" s="40">
        <f>VLOOKUP(E516,'[2]BANG THAM CHIEU'!$E$4:$R$1082,14,0)</f>
        <v>0</v>
      </c>
      <c r="AB516" s="40">
        <f>VLOOKUP(E516,'[2]BANG THAM CHIEU'!$E$4:$S$1081,15,0)</f>
        <v>0</v>
      </c>
    </row>
    <row r="517" spans="1:28" ht="45" customHeight="1" x14ac:dyDescent="0.25">
      <c r="A517" s="128">
        <f t="shared" ref="A517:A580" si="74">IF(C517="","",A516+1)</f>
        <v>514</v>
      </c>
      <c r="B517" s="179" t="s">
        <v>2747</v>
      </c>
      <c r="C517" s="150" t="s">
        <v>2590</v>
      </c>
      <c r="D517" s="42" t="s">
        <v>107</v>
      </c>
      <c r="E517" s="179" t="s">
        <v>2747</v>
      </c>
      <c r="F517" s="145">
        <v>2886000</v>
      </c>
      <c r="G517" s="35" t="s">
        <v>303</v>
      </c>
      <c r="I517" s="145" t="s">
        <v>448</v>
      </c>
      <c r="J517" s="142">
        <f>VLOOKUP(E517,'[4]BANG THAM CHIEU'!$E$451:$M$1076,9,0)</f>
        <v>0</v>
      </c>
      <c r="K517" s="134">
        <f>SUMIFS(NHAP!$H:$H,NHAP!$D:$D,'BANG THAM CHIEU'!E517,NHAP!$K:$K,'BANG THAM CHIEU'!$D$1)</f>
        <v>0</v>
      </c>
      <c r="L517" s="134">
        <f>SUMIFS('IC21'!$H:$H,'IC21'!$G:$G,'BANG THAM CHIEU'!E517,'IC21'!$R:$R,'BANG THAM CHIEU'!$D$1)</f>
        <v>0</v>
      </c>
      <c r="M517" s="133">
        <f t="shared" si="70"/>
        <v>0</v>
      </c>
      <c r="N517" s="142">
        <v>0</v>
      </c>
      <c r="O517" s="133">
        <f t="shared" si="71"/>
        <v>0</v>
      </c>
      <c r="P517" s="135">
        <v>0</v>
      </c>
      <c r="Q517" s="135">
        <v>0</v>
      </c>
      <c r="R517" s="550" t="str">
        <f t="shared" ref="R517:R580" si="75">IF(M517&lt;P517,"ALERT","OK")</f>
        <v>OK</v>
      </c>
      <c r="S517" s="135">
        <v>0</v>
      </c>
      <c r="T517" s="222">
        <f t="shared" ref="T517:T580" si="76">M517-P517</f>
        <v>0</v>
      </c>
      <c r="U517" s="40">
        <v>0</v>
      </c>
      <c r="V517" s="189">
        <f t="shared" si="72"/>
        <v>0</v>
      </c>
      <c r="X517" s="40" t="str">
        <f t="shared" ref="X517:X580" si="77">IF(L518=O518,"ok","ko")</f>
        <v>ok</v>
      </c>
      <c r="Y517" s="189">
        <f t="shared" si="73"/>
        <v>0</v>
      </c>
      <c r="Z517" s="40">
        <f>VLOOKUP(E517,'[2]BANG THAM CHIEU'!$E$4:$Q$1080,13,0)</f>
        <v>0</v>
      </c>
      <c r="AA517" s="40">
        <f>VLOOKUP(E517,'[2]BANG THAM CHIEU'!$E$4:$R$1082,14,0)</f>
        <v>0</v>
      </c>
      <c r="AB517" s="40">
        <f>VLOOKUP(E517,'[2]BANG THAM CHIEU'!$E$4:$S$1081,15,0)</f>
        <v>0</v>
      </c>
    </row>
    <row r="518" spans="1:28" ht="90" customHeight="1" x14ac:dyDescent="0.25">
      <c r="A518" s="128">
        <f t="shared" si="74"/>
        <v>515</v>
      </c>
      <c r="B518" s="180" t="s">
        <v>2748</v>
      </c>
      <c r="C518" s="152" t="s">
        <v>2592</v>
      </c>
      <c r="D518" s="42" t="s">
        <v>1596</v>
      </c>
      <c r="E518" s="180" t="s">
        <v>2748</v>
      </c>
      <c r="F518" s="42"/>
      <c r="G518" s="42" t="s">
        <v>303</v>
      </c>
      <c r="I518" s="144" t="s">
        <v>448</v>
      </c>
      <c r="J518" s="142">
        <f>VLOOKUP(E518,'[4]BANG THAM CHIEU'!$E$451:$M$1076,9,0)</f>
        <v>0</v>
      </c>
      <c r="K518" s="134">
        <f>SUMIFS(NHAP!$H:$H,NHAP!$D:$D,'BANG THAM CHIEU'!E518,NHAP!$K:$K,'BANG THAM CHIEU'!$D$1)</f>
        <v>0</v>
      </c>
      <c r="L518" s="134">
        <f>SUMIFS('IC21'!$H:$H,'IC21'!$G:$G,'BANG THAM CHIEU'!E518,'IC21'!$R:$R,'BANG THAM CHIEU'!$D$1)</f>
        <v>0</v>
      </c>
      <c r="M518" s="133">
        <f t="shared" si="70"/>
        <v>0</v>
      </c>
      <c r="N518" s="142">
        <v>0</v>
      </c>
      <c r="O518" s="133">
        <f t="shared" si="71"/>
        <v>0</v>
      </c>
      <c r="P518" s="135">
        <v>0</v>
      </c>
      <c r="Q518" s="135">
        <v>0</v>
      </c>
      <c r="R518" s="550" t="str">
        <f t="shared" si="75"/>
        <v>OK</v>
      </c>
      <c r="S518" s="135">
        <v>0</v>
      </c>
      <c r="T518" s="222">
        <f t="shared" si="76"/>
        <v>0</v>
      </c>
      <c r="U518" s="40">
        <v>0</v>
      </c>
      <c r="V518" s="189">
        <f t="shared" si="72"/>
        <v>0</v>
      </c>
      <c r="X518" s="40" t="str">
        <f t="shared" si="77"/>
        <v>ok</v>
      </c>
      <c r="Y518" s="189">
        <f t="shared" si="73"/>
        <v>0</v>
      </c>
      <c r="Z518" s="40">
        <f>VLOOKUP(E518,'[2]BANG THAM CHIEU'!$E$4:$Q$1080,13,0)</f>
        <v>0</v>
      </c>
      <c r="AA518" s="40">
        <f>VLOOKUP(E518,'[2]BANG THAM CHIEU'!$E$4:$R$1082,14,0)</f>
        <v>0</v>
      </c>
      <c r="AB518" s="40">
        <f>VLOOKUP(E518,'[2]BANG THAM CHIEU'!$E$4:$S$1081,15,0)</f>
        <v>0</v>
      </c>
    </row>
    <row r="519" spans="1:28" ht="30" customHeight="1" x14ac:dyDescent="0.25">
      <c r="A519" s="128">
        <f t="shared" si="74"/>
        <v>516</v>
      </c>
      <c r="B519" s="180" t="s">
        <v>2749</v>
      </c>
      <c r="C519" s="151" t="s">
        <v>9238</v>
      </c>
      <c r="D519" s="42" t="s">
        <v>1596</v>
      </c>
      <c r="E519" s="180" t="s">
        <v>2749</v>
      </c>
      <c r="F519" s="42"/>
      <c r="G519" s="42" t="s">
        <v>303</v>
      </c>
      <c r="I519" s="144" t="s">
        <v>448</v>
      </c>
      <c r="J519" s="142">
        <f>VLOOKUP(E519,'[4]BANG THAM CHIEU'!$E$451:$M$1076,9,0)</f>
        <v>0</v>
      </c>
      <c r="K519" s="134">
        <f>SUMIFS(NHAP!$H:$H,NHAP!$D:$D,'BANG THAM CHIEU'!E519,NHAP!$K:$K,'BANG THAM CHIEU'!$D$1)</f>
        <v>0</v>
      </c>
      <c r="L519" s="134">
        <f>SUMIFS('IC21'!$H:$H,'IC21'!$G:$G,'BANG THAM CHIEU'!E519,'IC21'!$R:$R,'BANG THAM CHIEU'!$D$1)</f>
        <v>0</v>
      </c>
      <c r="M519" s="133">
        <f t="shared" si="70"/>
        <v>0</v>
      </c>
      <c r="N519" s="142">
        <v>0</v>
      </c>
      <c r="O519" s="133">
        <f t="shared" si="71"/>
        <v>0</v>
      </c>
      <c r="P519" s="135">
        <v>0</v>
      </c>
      <c r="Q519" s="135">
        <v>0</v>
      </c>
      <c r="R519" s="550" t="str">
        <f t="shared" si="75"/>
        <v>OK</v>
      </c>
      <c r="S519" s="135">
        <v>0</v>
      </c>
      <c r="T519" s="222">
        <f t="shared" si="76"/>
        <v>0</v>
      </c>
      <c r="U519" s="40">
        <v>0</v>
      </c>
      <c r="V519" s="189">
        <f t="shared" si="72"/>
        <v>0</v>
      </c>
      <c r="X519" s="40" t="str">
        <f t="shared" si="77"/>
        <v>ko</v>
      </c>
      <c r="Y519" s="189">
        <f t="shared" si="73"/>
        <v>0</v>
      </c>
      <c r="Z519" s="40">
        <f>VLOOKUP(E519,'[2]BANG THAM CHIEU'!$E$4:$Q$1080,13,0)</f>
        <v>0</v>
      </c>
      <c r="AA519" s="40">
        <f>VLOOKUP(E519,'[2]BANG THAM CHIEU'!$E$4:$R$1082,14,0)</f>
        <v>0</v>
      </c>
      <c r="AB519" s="40">
        <f>VLOOKUP(E519,'[2]BANG THAM CHIEU'!$E$4:$S$1081,15,0)</f>
        <v>0</v>
      </c>
    </row>
    <row r="520" spans="1:28" ht="15.75" customHeight="1" x14ac:dyDescent="0.25">
      <c r="A520" s="128">
        <f t="shared" si="74"/>
        <v>517</v>
      </c>
      <c r="B520" s="185" t="s">
        <v>2750</v>
      </c>
      <c r="C520" s="31" t="s">
        <v>2593</v>
      </c>
      <c r="D520" s="42" t="s">
        <v>1585</v>
      </c>
      <c r="E520" s="185" t="s">
        <v>2750</v>
      </c>
      <c r="F520" s="144">
        <v>1470000</v>
      </c>
      <c r="G520" s="149" t="s">
        <v>2914</v>
      </c>
      <c r="I520" s="147" t="s">
        <v>448</v>
      </c>
      <c r="J520" s="142">
        <f>VLOOKUP(E520,'[4]BANG THAM CHIEU'!$E$451:$M$1076,9,0)</f>
        <v>2</v>
      </c>
      <c r="K520" s="134">
        <f>SUMIFS(NHAP!$H:$H,NHAP!$D:$D,'BANG THAM CHIEU'!E520,NHAP!$K:$K,'BANG THAM CHIEU'!$D$1)</f>
        <v>0</v>
      </c>
      <c r="L520" s="134">
        <f>SUMIFS('IC21'!$H:$H,'IC21'!$G:$G,'BANG THAM CHIEU'!E520,'IC21'!$R:$R,'BANG THAM CHIEU'!$D$1)</f>
        <v>0</v>
      </c>
      <c r="M520" s="133">
        <f t="shared" si="70"/>
        <v>2</v>
      </c>
      <c r="N520" s="142">
        <v>0</v>
      </c>
      <c r="O520" s="133">
        <f t="shared" si="71"/>
        <v>2</v>
      </c>
      <c r="P520" s="135">
        <v>2</v>
      </c>
      <c r="Q520" s="135">
        <v>4</v>
      </c>
      <c r="R520" s="550" t="str">
        <f t="shared" si="75"/>
        <v>OK</v>
      </c>
      <c r="S520" s="135" t="s">
        <v>9397</v>
      </c>
      <c r="T520" s="222">
        <f t="shared" si="76"/>
        <v>0</v>
      </c>
      <c r="U520" s="40">
        <v>3</v>
      </c>
      <c r="V520" s="189">
        <f t="shared" si="72"/>
        <v>1</v>
      </c>
      <c r="X520" s="40" t="str">
        <f t="shared" si="77"/>
        <v>ko</v>
      </c>
      <c r="Y520" s="189">
        <f t="shared" si="73"/>
        <v>-1</v>
      </c>
      <c r="Z520" s="40">
        <f>VLOOKUP(E520,'[2]BANG THAM CHIEU'!$E$4:$Q$1080,13,0)</f>
        <v>2</v>
      </c>
      <c r="AA520" s="40">
        <f>VLOOKUP(E520,'[2]BANG THAM CHIEU'!$E$4:$R$1082,14,0)</f>
        <v>4</v>
      </c>
      <c r="AB520" s="40" t="str">
        <f>VLOOKUP(E520,'[2]BANG THAM CHIEU'!$E$4:$S$1081,15,0)</f>
        <v>đăt dự phòng</v>
      </c>
    </row>
    <row r="521" spans="1:28" ht="15.75" customHeight="1" x14ac:dyDescent="0.25">
      <c r="A521" s="128">
        <f>IF(C521="","",A520+1)</f>
        <v>518</v>
      </c>
      <c r="B521" s="183" t="s">
        <v>2751</v>
      </c>
      <c r="C521" s="31" t="s">
        <v>6614</v>
      </c>
      <c r="D521" s="42" t="s">
        <v>78</v>
      </c>
      <c r="E521" s="183" t="s">
        <v>2751</v>
      </c>
      <c r="F521" s="144">
        <v>2000</v>
      </c>
      <c r="G521" s="42" t="s">
        <v>10</v>
      </c>
      <c r="I521" s="144" t="s">
        <v>448</v>
      </c>
      <c r="J521" s="142">
        <f>VLOOKUP(E521,'[4]BANG THAM CHIEU'!$E$451:$M$1076,9,0)</f>
        <v>0</v>
      </c>
      <c r="K521" s="134">
        <f>SUMIFS(NHAP!$H:$H,NHAP!$D:$D,'BANG THAM CHIEU'!E521,NHAP!$K:$K,'BANG THAM CHIEU'!$D$1)</f>
        <v>0</v>
      </c>
      <c r="L521" s="134">
        <f>SUMIFS('IC21'!$H:$H,'IC21'!$G:$G,'BANG THAM CHIEU'!E521,'IC21'!$R:$R,'BANG THAM CHIEU'!$D$1)</f>
        <v>10</v>
      </c>
      <c r="M521" s="133">
        <f t="shared" si="70"/>
        <v>-10</v>
      </c>
      <c r="N521" s="142">
        <v>0</v>
      </c>
      <c r="O521" s="133">
        <f t="shared" si="71"/>
        <v>-10</v>
      </c>
      <c r="P521" s="135">
        <v>15</v>
      </c>
      <c r="Q521" s="135">
        <v>30</v>
      </c>
      <c r="R521" s="550" t="str">
        <f t="shared" si="75"/>
        <v>ALERT</v>
      </c>
      <c r="S521" s="135" t="s">
        <v>9395</v>
      </c>
      <c r="T521" s="222">
        <f t="shared" si="76"/>
        <v>-25</v>
      </c>
      <c r="U521" s="40">
        <v>72</v>
      </c>
      <c r="V521" s="189">
        <f t="shared" si="72"/>
        <v>82</v>
      </c>
      <c r="X521" s="40" t="str">
        <f t="shared" si="77"/>
        <v>ok</v>
      </c>
      <c r="Y521" s="189">
        <f t="shared" si="73"/>
        <v>-82</v>
      </c>
      <c r="Z521" s="40">
        <f>VLOOKUP(E521,'[2]BANG THAM CHIEU'!$E$4:$Q$1080,13,0)</f>
        <v>15</v>
      </c>
      <c r="AA521" s="40">
        <f>VLOOKUP(E521,'[2]BANG THAM CHIEU'!$E$4:$R$1082,14,0)</f>
        <v>30</v>
      </c>
      <c r="AB521" s="40" t="str">
        <f>VLOOKUP(E521,'[2]BANG THAM CHIEU'!$E$4:$S$1081,15,0)</f>
        <v>1 năm</v>
      </c>
    </row>
    <row r="522" spans="1:28" ht="15.75" customHeight="1" x14ac:dyDescent="0.25">
      <c r="A522" s="128">
        <f>IF(C522="","",A521+1)</f>
        <v>519</v>
      </c>
      <c r="B522" s="185" t="s">
        <v>2752</v>
      </c>
      <c r="C522" s="31" t="s">
        <v>6615</v>
      </c>
      <c r="D522" s="42" t="s">
        <v>78</v>
      </c>
      <c r="E522" s="185" t="s">
        <v>2752</v>
      </c>
      <c r="F522" s="144">
        <v>3000</v>
      </c>
      <c r="G522" s="149" t="s">
        <v>10</v>
      </c>
      <c r="I522" s="147" t="s">
        <v>448</v>
      </c>
      <c r="J522" s="142">
        <f>VLOOKUP(E522,'[4]BANG THAM CHIEU'!$E$451:$M$1076,9,0)</f>
        <v>0</v>
      </c>
      <c r="K522" s="134">
        <f>SUMIFS(NHAP!$H:$H,NHAP!$D:$D,'BANG THAM CHIEU'!E522,NHAP!$K:$K,'BANG THAM CHIEU'!$D$1)</f>
        <v>0</v>
      </c>
      <c r="L522" s="134">
        <f>SUMIFS('IC21'!$H:$H,'IC21'!$G:$G,'BANG THAM CHIEU'!E522,'IC21'!$R:$R,'BANG THAM CHIEU'!$D$1)</f>
        <v>0</v>
      </c>
      <c r="M522" s="133">
        <f t="shared" si="70"/>
        <v>0</v>
      </c>
      <c r="N522" s="142">
        <v>0</v>
      </c>
      <c r="O522" s="133">
        <f t="shared" si="71"/>
        <v>0</v>
      </c>
      <c r="P522" s="135">
        <v>15</v>
      </c>
      <c r="Q522" s="135">
        <v>30</v>
      </c>
      <c r="R522" s="550" t="str">
        <f t="shared" si="75"/>
        <v>ALERT</v>
      </c>
      <c r="S522" s="135" t="s">
        <v>9395</v>
      </c>
      <c r="T522" s="222">
        <f t="shared" si="76"/>
        <v>-15</v>
      </c>
      <c r="U522" s="40">
        <v>42</v>
      </c>
      <c r="V522" s="189">
        <f t="shared" si="72"/>
        <v>42</v>
      </c>
      <c r="X522" s="40" t="str">
        <f t="shared" si="77"/>
        <v>ok</v>
      </c>
      <c r="Y522" s="189">
        <f t="shared" si="73"/>
        <v>-42</v>
      </c>
      <c r="Z522" s="40">
        <f>VLOOKUP(E522,'[2]BANG THAM CHIEU'!$E$4:$Q$1080,13,0)</f>
        <v>15</v>
      </c>
      <c r="AA522" s="40">
        <f>VLOOKUP(E522,'[2]BANG THAM CHIEU'!$E$4:$R$1082,14,0)</f>
        <v>30</v>
      </c>
      <c r="AB522" s="40" t="str">
        <f>VLOOKUP(E522,'[2]BANG THAM CHIEU'!$E$4:$S$1081,15,0)</f>
        <v>1 năm</v>
      </c>
    </row>
    <row r="523" spans="1:28" ht="30.75" customHeight="1" x14ac:dyDescent="0.25">
      <c r="A523" s="128">
        <f t="shared" si="74"/>
        <v>520</v>
      </c>
      <c r="B523" s="469" t="s">
        <v>8491</v>
      </c>
      <c r="C523" s="151" t="s">
        <v>8490</v>
      </c>
      <c r="D523" s="42" t="s">
        <v>107</v>
      </c>
      <c r="E523" s="469" t="s">
        <v>8491</v>
      </c>
      <c r="F523" s="144">
        <v>2040854</v>
      </c>
      <c r="G523" s="42" t="s">
        <v>303</v>
      </c>
      <c r="I523" s="144" t="s">
        <v>448</v>
      </c>
      <c r="J523" s="142">
        <f>VLOOKUP(E523,'[4]BANG THAM CHIEU'!$E$451:$M$1076,9,0)</f>
        <v>0</v>
      </c>
      <c r="K523" s="134">
        <f>SUMIFS(NHAP!$H:$H,NHAP!$D:$D,'BANG THAM CHIEU'!E523,NHAP!$K:$K,'BANG THAM CHIEU'!$D$1)</f>
        <v>0</v>
      </c>
      <c r="L523" s="134">
        <f>SUMIFS('IC21'!$H:$H,'IC21'!$G:$G,'BANG THAM CHIEU'!E523,'IC21'!$R:$R,'BANG THAM CHIEU'!$D$1)</f>
        <v>0</v>
      </c>
      <c r="M523" s="133">
        <f t="shared" si="70"/>
        <v>0</v>
      </c>
      <c r="N523" s="142">
        <v>0</v>
      </c>
      <c r="O523" s="133">
        <f t="shared" si="71"/>
        <v>0</v>
      </c>
      <c r="P523" s="135" t="e">
        <v>#N/A</v>
      </c>
      <c r="Q523" s="135" t="e">
        <v>#N/A</v>
      </c>
      <c r="R523" s="550" t="e">
        <f t="shared" si="75"/>
        <v>#N/A</v>
      </c>
      <c r="S523" s="135" t="e">
        <v>#N/A</v>
      </c>
      <c r="T523" s="222" t="e">
        <f t="shared" si="76"/>
        <v>#N/A</v>
      </c>
      <c r="U523" s="40">
        <v>1</v>
      </c>
      <c r="V523" s="189">
        <f t="shared" si="72"/>
        <v>1</v>
      </c>
      <c r="X523" s="40" t="str">
        <f t="shared" si="77"/>
        <v>ok</v>
      </c>
      <c r="Y523" s="189">
        <f t="shared" si="73"/>
        <v>-1</v>
      </c>
      <c r="Z523" s="40" t="e">
        <f>VLOOKUP(H523,'[2]BANG THAM CHIEU'!$E$4:$Q$1080,13,0)</f>
        <v>#N/A</v>
      </c>
      <c r="AA523" s="40" t="e">
        <f>VLOOKUP(E523,'[2]BANG THAM CHIEU'!$E$4:$R$1082,14,0)</f>
        <v>#N/A</v>
      </c>
      <c r="AB523" s="40" t="e">
        <f>VLOOKUP(E523,'[2]BANG THAM CHIEU'!$E$4:$S$1081,15,0)</f>
        <v>#N/A</v>
      </c>
    </row>
    <row r="524" spans="1:28" ht="15.75" customHeight="1" x14ac:dyDescent="0.25">
      <c r="A524" s="128">
        <f t="shared" si="74"/>
        <v>521</v>
      </c>
      <c r="B524" s="178" t="s">
        <v>2753</v>
      </c>
      <c r="C524" s="31" t="s">
        <v>2594</v>
      </c>
      <c r="D524" s="42" t="s">
        <v>107</v>
      </c>
      <c r="E524" s="178" t="s">
        <v>2753</v>
      </c>
      <c r="F524" s="144">
        <v>600000</v>
      </c>
      <c r="G524" s="42" t="s">
        <v>303</v>
      </c>
      <c r="I524" s="147" t="s">
        <v>448</v>
      </c>
      <c r="J524" s="142">
        <f>VLOOKUP(E524,'[4]BANG THAM CHIEU'!$E$451:$M$1076,9,0)</f>
        <v>0</v>
      </c>
      <c r="K524" s="134">
        <f>SUMIFS(NHAP!$H:$H,NHAP!$D:$D,'BANG THAM CHIEU'!E524,NHAP!$K:$K,'BANG THAM CHIEU'!$D$1)</f>
        <v>0</v>
      </c>
      <c r="L524" s="134">
        <f>SUMIFS('IC21'!$H:$H,'IC21'!$G:$G,'BANG THAM CHIEU'!E524,'IC21'!$R:$R,'BANG THAM CHIEU'!$D$1)</f>
        <v>0</v>
      </c>
      <c r="M524" s="133">
        <f t="shared" si="70"/>
        <v>0</v>
      </c>
      <c r="N524" s="142">
        <v>0</v>
      </c>
      <c r="O524" s="133">
        <f t="shared" si="71"/>
        <v>0</v>
      </c>
      <c r="P524" s="135">
        <v>1</v>
      </c>
      <c r="Q524" s="135">
        <v>2</v>
      </c>
      <c r="R524" s="550" t="str">
        <f t="shared" si="75"/>
        <v>ALERT</v>
      </c>
      <c r="S524" s="135" t="s">
        <v>9397</v>
      </c>
      <c r="T524" s="222">
        <f t="shared" si="76"/>
        <v>-1</v>
      </c>
      <c r="U524" s="40">
        <v>0</v>
      </c>
      <c r="V524" s="189">
        <f t="shared" si="72"/>
        <v>0</v>
      </c>
      <c r="X524" s="40" t="str">
        <f t="shared" si="77"/>
        <v>ok</v>
      </c>
      <c r="Y524" s="189">
        <f t="shared" si="73"/>
        <v>0</v>
      </c>
      <c r="Z524" s="40">
        <f>VLOOKUP(E524,'[2]BANG THAM CHIEU'!$E$4:$Q$1080,13,0)</f>
        <v>1</v>
      </c>
      <c r="AA524" s="40">
        <f>VLOOKUP(E524,'[2]BANG THAM CHIEU'!$E$4:$R$1082,14,0)</f>
        <v>2</v>
      </c>
      <c r="AB524" s="40" t="str">
        <f>VLOOKUP(E524,'[2]BANG THAM CHIEU'!$E$4:$S$1081,15,0)</f>
        <v>đăt dự phòng</v>
      </c>
    </row>
    <row r="525" spans="1:28" ht="30" customHeight="1" x14ac:dyDescent="0.25">
      <c r="A525" s="128">
        <f t="shared" si="74"/>
        <v>522</v>
      </c>
      <c r="B525" s="563" t="s">
        <v>2754</v>
      </c>
      <c r="C525" s="151" t="s">
        <v>2595</v>
      </c>
      <c r="D525" s="149" t="s">
        <v>107</v>
      </c>
      <c r="E525" s="555" t="s">
        <v>2754</v>
      </c>
      <c r="F525" s="170">
        <v>668161</v>
      </c>
      <c r="G525" s="149" t="s">
        <v>303</v>
      </c>
      <c r="H525" s="341"/>
      <c r="I525" s="170" t="s">
        <v>448</v>
      </c>
      <c r="J525" s="142">
        <f>VLOOKUP(E525,'[4]BANG THAM CHIEU'!$E$451:$M$1076,9,0)</f>
        <v>6</v>
      </c>
      <c r="K525" s="134">
        <f>SUMIFS(NHAP!$H:$H,NHAP!$D:$D,'BANG THAM CHIEU'!E525,NHAP!$K:$K,'BANG THAM CHIEU'!$D$1)</f>
        <v>0</v>
      </c>
      <c r="L525" s="134">
        <f>SUMIFS('IC21'!$H:$H,'IC21'!$G:$G,'BANG THAM CHIEU'!E525,'IC21'!$R:$R,'BANG THAM CHIEU'!$D$1)</f>
        <v>3</v>
      </c>
      <c r="M525" s="133">
        <f t="shared" si="70"/>
        <v>3</v>
      </c>
      <c r="N525" s="142">
        <v>0</v>
      </c>
      <c r="O525" s="133">
        <f t="shared" si="71"/>
        <v>3</v>
      </c>
      <c r="P525" s="135">
        <v>2</v>
      </c>
      <c r="Q525" s="135">
        <v>4</v>
      </c>
      <c r="R525" s="550" t="str">
        <f t="shared" si="75"/>
        <v>OK</v>
      </c>
      <c r="S525" s="135" t="s">
        <v>9397</v>
      </c>
      <c r="T525" s="222">
        <f t="shared" si="76"/>
        <v>1</v>
      </c>
      <c r="U525" s="40">
        <v>0</v>
      </c>
      <c r="V525" s="189">
        <f t="shared" si="72"/>
        <v>-3</v>
      </c>
      <c r="X525" s="40" t="str">
        <f t="shared" si="77"/>
        <v>ko</v>
      </c>
      <c r="Y525" s="189">
        <f t="shared" si="73"/>
        <v>3</v>
      </c>
      <c r="Z525" s="40">
        <f>VLOOKUP(E525,'[2]BANG THAM CHIEU'!$E$4:$Q$1080,13,0)</f>
        <v>2</v>
      </c>
      <c r="AA525" s="40">
        <f>VLOOKUP(E525,'[2]BANG THAM CHIEU'!$E$4:$R$1082,14,0)</f>
        <v>4</v>
      </c>
      <c r="AB525" s="40" t="str">
        <f>VLOOKUP(E525,'[2]BANG THAM CHIEU'!$E$4:$S$1081,15,0)</f>
        <v>đăt dự phòng</v>
      </c>
    </row>
    <row r="526" spans="1:28" ht="15.75" customHeight="1" x14ac:dyDescent="0.25">
      <c r="A526" s="128">
        <f t="shared" si="74"/>
        <v>523</v>
      </c>
      <c r="B526" s="183" t="s">
        <v>2755</v>
      </c>
      <c r="C526" s="33" t="s">
        <v>2596</v>
      </c>
      <c r="D526" s="42" t="s">
        <v>1535</v>
      </c>
      <c r="E526" s="183" t="s">
        <v>2755</v>
      </c>
      <c r="F526" s="144">
        <v>16000</v>
      </c>
      <c r="G526" s="42" t="s">
        <v>304</v>
      </c>
      <c r="I526" s="144" t="s">
        <v>448</v>
      </c>
      <c r="J526" s="142">
        <f>VLOOKUP(E526,'[4]BANG THAM CHIEU'!$E$451:$M$1076,9,0)</f>
        <v>29</v>
      </c>
      <c r="K526" s="134">
        <f>SUMIFS(NHAP!$H:$H,NHAP!$D:$D,'BANG THAM CHIEU'!E526,NHAP!$K:$K,'BANG THAM CHIEU'!$D$1)</f>
        <v>0</v>
      </c>
      <c r="L526" s="134">
        <f>SUMIFS('IC21'!$H:$H,'IC21'!$G:$G,'BANG THAM CHIEU'!E526,'IC21'!$R:$R,'BANG THAM CHIEU'!$D$1)</f>
        <v>0</v>
      </c>
      <c r="M526" s="133">
        <f t="shared" si="70"/>
        <v>29</v>
      </c>
      <c r="N526" s="142">
        <v>0</v>
      </c>
      <c r="O526" s="133">
        <f t="shared" si="71"/>
        <v>29</v>
      </c>
      <c r="P526" s="135">
        <v>0</v>
      </c>
      <c r="Q526" s="135">
        <v>0</v>
      </c>
      <c r="R526" s="550" t="str">
        <f t="shared" si="75"/>
        <v>OK</v>
      </c>
      <c r="S526" s="135">
        <v>0</v>
      </c>
      <c r="T526" s="222">
        <f t="shared" si="76"/>
        <v>29</v>
      </c>
      <c r="U526" s="41">
        <v>36</v>
      </c>
      <c r="V526" s="189">
        <f t="shared" si="72"/>
        <v>7</v>
      </c>
      <c r="X526" s="40" t="str">
        <f t="shared" si="77"/>
        <v>ok</v>
      </c>
      <c r="Y526" s="189">
        <f t="shared" si="73"/>
        <v>-7</v>
      </c>
      <c r="Z526" s="40">
        <f>VLOOKUP(E526,'[2]BANG THAM CHIEU'!$E$4:$Q$1080,13,0)</f>
        <v>0</v>
      </c>
      <c r="AA526" s="40">
        <f>VLOOKUP(E526,'[2]BANG THAM CHIEU'!$E$4:$R$1082,14,0)</f>
        <v>0</v>
      </c>
      <c r="AB526" s="40">
        <f>VLOOKUP(E526,'[2]BANG THAM CHIEU'!$E$4:$S$1081,15,0)</f>
        <v>0</v>
      </c>
    </row>
    <row r="527" spans="1:28" ht="15.75" customHeight="1" x14ac:dyDescent="0.25">
      <c r="A527" s="128">
        <f t="shared" si="74"/>
        <v>524</v>
      </c>
      <c r="B527" s="182" t="s">
        <v>2756</v>
      </c>
      <c r="C527" s="33" t="s">
        <v>7481</v>
      </c>
      <c r="D527" s="42" t="s">
        <v>2574</v>
      </c>
      <c r="E527" s="182" t="s">
        <v>2756</v>
      </c>
      <c r="F527" s="145">
        <v>14000</v>
      </c>
      <c r="G527" s="35" t="s">
        <v>969</v>
      </c>
      <c r="I527" s="146" t="s">
        <v>448</v>
      </c>
      <c r="J527" s="142">
        <f>VLOOKUP(E527,'[4]BANG THAM CHIEU'!$E$451:$M$1076,9,0)</f>
        <v>0</v>
      </c>
      <c r="K527" s="134">
        <f>SUMIFS(NHAP!$H:$H,NHAP!$D:$D,'BANG THAM CHIEU'!E527,NHAP!$K:$K,'BANG THAM CHIEU'!$D$1)</f>
        <v>0</v>
      </c>
      <c r="L527" s="134">
        <f>SUMIFS('IC21'!$H:$H,'IC21'!$G:$G,'BANG THAM CHIEU'!E527,'IC21'!$R:$R,'BANG THAM CHIEU'!$D$1)</f>
        <v>0</v>
      </c>
      <c r="M527" s="133">
        <f t="shared" si="70"/>
        <v>0</v>
      </c>
      <c r="N527" s="142">
        <v>0</v>
      </c>
      <c r="O527" s="133">
        <f t="shared" si="71"/>
        <v>0</v>
      </c>
      <c r="P527" s="135">
        <v>50</v>
      </c>
      <c r="Q527" s="135">
        <v>100</v>
      </c>
      <c r="R527" s="550" t="str">
        <f t="shared" si="75"/>
        <v>ALERT</v>
      </c>
      <c r="S527" s="135" t="s">
        <v>9394</v>
      </c>
      <c r="T527" s="222">
        <f t="shared" si="76"/>
        <v>-50</v>
      </c>
      <c r="U527" s="40">
        <v>0</v>
      </c>
      <c r="V527" s="189">
        <f t="shared" si="72"/>
        <v>0</v>
      </c>
      <c r="X527" s="40" t="str">
        <f t="shared" si="77"/>
        <v>ko</v>
      </c>
      <c r="Y527" s="189">
        <f t="shared" si="73"/>
        <v>0</v>
      </c>
      <c r="Z527" s="40">
        <f>VLOOKUP(E527,'[2]BANG THAM CHIEU'!$E$4:$Q$1080,13,0)</f>
        <v>50</v>
      </c>
      <c r="AA527" s="40">
        <f>VLOOKUP(E527,'[2]BANG THAM CHIEU'!$E$4:$R$1082,14,0)</f>
        <v>100</v>
      </c>
      <c r="AB527" s="40" t="str">
        <f>VLOOKUP(E527,'[2]BANG THAM CHIEU'!$E$4:$S$1081,15,0)</f>
        <v>6 tháng</v>
      </c>
    </row>
    <row r="528" spans="1:28" ht="15.75" customHeight="1" x14ac:dyDescent="0.25">
      <c r="A528" s="128">
        <f t="shared" si="74"/>
        <v>525</v>
      </c>
      <c r="B528" s="182" t="s">
        <v>2757</v>
      </c>
      <c r="C528" s="33" t="s">
        <v>9336</v>
      </c>
      <c r="D528" s="42" t="s">
        <v>2574</v>
      </c>
      <c r="E528" s="182" t="s">
        <v>2757</v>
      </c>
      <c r="F528" s="145">
        <v>44650</v>
      </c>
      <c r="G528" s="35" t="s">
        <v>969</v>
      </c>
      <c r="I528" s="146" t="s">
        <v>453</v>
      </c>
      <c r="J528" s="142">
        <f>VLOOKUP(E528,'[4]BANG THAM CHIEU'!$E$451:$M$1076,9,0)</f>
        <v>10</v>
      </c>
      <c r="K528" s="134">
        <f>SUMIFS(NHAP!$H:$H,NHAP!$D:$D,'BANG THAM CHIEU'!E528,NHAP!$K:$K,'BANG THAM CHIEU'!$D$1)</f>
        <v>0</v>
      </c>
      <c r="L528" s="134">
        <f>SUMIFS('IC21'!$H:$H,'IC21'!$G:$G,'BANG THAM CHIEU'!E528,'IC21'!$R:$R,'BANG THAM CHIEU'!$D$1)</f>
        <v>0</v>
      </c>
      <c r="M528" s="133">
        <f t="shared" si="70"/>
        <v>10</v>
      </c>
      <c r="N528" s="142">
        <v>0</v>
      </c>
      <c r="O528" s="133">
        <f t="shared" si="71"/>
        <v>10</v>
      </c>
      <c r="P528" s="135">
        <v>0</v>
      </c>
      <c r="Q528" s="135">
        <v>0</v>
      </c>
      <c r="R528" s="550" t="str">
        <f t="shared" si="75"/>
        <v>OK</v>
      </c>
      <c r="S528" s="135">
        <v>0</v>
      </c>
      <c r="T528" s="222">
        <f t="shared" si="76"/>
        <v>10</v>
      </c>
      <c r="U528" s="40">
        <v>10</v>
      </c>
      <c r="V528" s="189">
        <f t="shared" si="72"/>
        <v>0</v>
      </c>
      <c r="X528" s="40" t="str">
        <f t="shared" si="77"/>
        <v>ko</v>
      </c>
      <c r="Y528" s="189">
        <f t="shared" si="73"/>
        <v>0</v>
      </c>
      <c r="Z528" s="40">
        <f>VLOOKUP(E528,'[2]BANG THAM CHIEU'!$E$4:$Q$1080,13,0)</f>
        <v>0</v>
      </c>
      <c r="AA528" s="40">
        <f>VLOOKUP(E528,'[2]BANG THAM CHIEU'!$E$4:$R$1082,14,0)</f>
        <v>0</v>
      </c>
      <c r="AB528" s="40">
        <f>VLOOKUP(E528,'[2]BANG THAM CHIEU'!$E$4:$S$1081,15,0)</f>
        <v>0</v>
      </c>
    </row>
    <row r="529" spans="1:29" ht="15.75" customHeight="1" x14ac:dyDescent="0.25">
      <c r="A529" s="128">
        <f t="shared" si="74"/>
        <v>526</v>
      </c>
      <c r="B529" s="182" t="s">
        <v>2758</v>
      </c>
      <c r="C529" s="33" t="s">
        <v>9337</v>
      </c>
      <c r="D529" s="42" t="s">
        <v>2574</v>
      </c>
      <c r="E529" s="182" t="s">
        <v>2758</v>
      </c>
      <c r="F529" s="145">
        <v>44650</v>
      </c>
      <c r="G529" s="35" t="s">
        <v>969</v>
      </c>
      <c r="I529" s="146" t="s">
        <v>453</v>
      </c>
      <c r="J529" s="142">
        <f>VLOOKUP(E529,'[4]BANG THAM CHIEU'!$E$451:$M$1076,9,0)</f>
        <v>10</v>
      </c>
      <c r="K529" s="134">
        <f>SUMIFS(NHAP!$H:$H,NHAP!$D:$D,'BANG THAM CHIEU'!E529,NHAP!$K:$K,'BANG THAM CHIEU'!$D$1)</f>
        <v>0</v>
      </c>
      <c r="L529" s="134">
        <f>SUMIFS('IC21'!$H:$H,'IC21'!$G:$G,'BANG THAM CHIEU'!E529,'IC21'!$R:$R,'BANG THAM CHIEU'!$D$1)</f>
        <v>0</v>
      </c>
      <c r="M529" s="133">
        <f t="shared" si="70"/>
        <v>10</v>
      </c>
      <c r="N529" s="142">
        <v>0</v>
      </c>
      <c r="O529" s="133">
        <f t="shared" si="71"/>
        <v>10</v>
      </c>
      <c r="P529" s="135">
        <v>0</v>
      </c>
      <c r="Q529" s="135">
        <v>0</v>
      </c>
      <c r="R529" s="550" t="str">
        <f t="shared" si="75"/>
        <v>OK</v>
      </c>
      <c r="S529" s="135">
        <v>0</v>
      </c>
      <c r="T529" s="222">
        <f t="shared" si="76"/>
        <v>10</v>
      </c>
      <c r="U529" s="40">
        <v>10</v>
      </c>
      <c r="V529" s="189">
        <f t="shared" si="72"/>
        <v>0</v>
      </c>
      <c r="X529" s="40" t="str">
        <f t="shared" si="77"/>
        <v>ok</v>
      </c>
      <c r="Y529" s="189">
        <f t="shared" si="73"/>
        <v>0</v>
      </c>
      <c r="Z529" s="40">
        <f>VLOOKUP(E529,'[2]BANG THAM CHIEU'!$E$4:$Q$1080,13,0)</f>
        <v>0</v>
      </c>
      <c r="AA529" s="40">
        <f>VLOOKUP(E529,'[2]BANG THAM CHIEU'!$E$4:$R$1082,14,0)</f>
        <v>0</v>
      </c>
      <c r="AB529" s="40">
        <f>VLOOKUP(E529,'[2]BANG THAM CHIEU'!$E$4:$S$1081,15,0)</f>
        <v>0</v>
      </c>
    </row>
    <row r="530" spans="1:29" ht="15.75" customHeight="1" x14ac:dyDescent="0.25">
      <c r="A530" s="128">
        <f t="shared" si="74"/>
        <v>527</v>
      </c>
      <c r="B530" s="182" t="s">
        <v>2759</v>
      </c>
      <c r="C530" s="33" t="s">
        <v>2597</v>
      </c>
      <c r="D530" s="42" t="s">
        <v>1615</v>
      </c>
      <c r="E530" s="182" t="s">
        <v>2759</v>
      </c>
      <c r="F530" s="145">
        <v>145000</v>
      </c>
      <c r="G530" s="35" t="s">
        <v>2466</v>
      </c>
      <c r="I530" s="146" t="s">
        <v>448</v>
      </c>
      <c r="J530" s="142">
        <f>VLOOKUP(E530,'[4]BANG THAM CHIEU'!$E$451:$M$1076,9,0)</f>
        <v>0</v>
      </c>
      <c r="K530" s="134">
        <f>SUMIFS(NHAP!$H:$H,NHAP!$D:$D,'BANG THAM CHIEU'!E530,NHAP!$K:$K,'BANG THAM CHIEU'!$D$1)</f>
        <v>0</v>
      </c>
      <c r="L530" s="134">
        <f>SUMIFS('IC21'!$H:$H,'IC21'!$G:$G,'BANG THAM CHIEU'!E530,'IC21'!$R:$R,'BANG THAM CHIEU'!$D$1)</f>
        <v>0</v>
      </c>
      <c r="M530" s="133">
        <f t="shared" si="70"/>
        <v>0</v>
      </c>
      <c r="N530" s="142">
        <v>0</v>
      </c>
      <c r="O530" s="133">
        <f t="shared" si="71"/>
        <v>0</v>
      </c>
      <c r="P530" s="135">
        <v>0</v>
      </c>
      <c r="Q530" s="135">
        <v>0</v>
      </c>
      <c r="R530" s="550" t="str">
        <f t="shared" si="75"/>
        <v>OK</v>
      </c>
      <c r="S530" s="135">
        <v>0</v>
      </c>
      <c r="T530" s="222">
        <f t="shared" si="76"/>
        <v>0</v>
      </c>
      <c r="U530" s="40">
        <v>0</v>
      </c>
      <c r="V530" s="189">
        <f t="shared" si="72"/>
        <v>0</v>
      </c>
      <c r="X530" s="40" t="str">
        <f t="shared" si="77"/>
        <v>ok</v>
      </c>
      <c r="Y530" s="189">
        <f t="shared" si="73"/>
        <v>0</v>
      </c>
      <c r="Z530" s="40">
        <f>VLOOKUP(E530,'[2]BANG THAM CHIEU'!$E$4:$Q$1080,13,0)</f>
        <v>0</v>
      </c>
      <c r="AA530" s="40">
        <f>VLOOKUP(E530,'[2]BANG THAM CHIEU'!$E$4:$R$1082,14,0)</f>
        <v>0</v>
      </c>
      <c r="AB530" s="40">
        <f>VLOOKUP(E530,'[2]BANG THAM CHIEU'!$E$4:$S$1081,15,0)</f>
        <v>0</v>
      </c>
    </row>
    <row r="531" spans="1:29" ht="15.75" customHeight="1" x14ac:dyDescent="0.25">
      <c r="A531" s="128">
        <f t="shared" si="74"/>
        <v>528</v>
      </c>
      <c r="B531" s="185" t="s">
        <v>2760</v>
      </c>
      <c r="C531" s="31" t="s">
        <v>6931</v>
      </c>
      <c r="D531" s="42" t="s">
        <v>1533</v>
      </c>
      <c r="E531" s="185" t="s">
        <v>2760</v>
      </c>
      <c r="F531" s="144">
        <v>10000</v>
      </c>
      <c r="G531" s="42" t="s">
        <v>10</v>
      </c>
      <c r="I531" s="147" t="s">
        <v>448</v>
      </c>
      <c r="J531" s="142">
        <f>VLOOKUP(E531,'[4]BANG THAM CHIEU'!$E$451:$M$1076,9,0)</f>
        <v>0</v>
      </c>
      <c r="K531" s="134">
        <f>SUMIFS(NHAP!$H:$H,NHAP!$D:$D,'BANG THAM CHIEU'!E531,NHAP!$K:$K,'BANG THAM CHIEU'!$D$1)</f>
        <v>0</v>
      </c>
      <c r="L531" s="134">
        <f>SUMIFS('IC21'!$H:$H,'IC21'!$G:$G,'BANG THAM CHIEU'!E531,'IC21'!$R:$R,'BANG THAM CHIEU'!$D$1)</f>
        <v>0</v>
      </c>
      <c r="M531" s="133">
        <f t="shared" si="70"/>
        <v>0</v>
      </c>
      <c r="N531" s="142">
        <v>0</v>
      </c>
      <c r="O531" s="133">
        <f t="shared" si="71"/>
        <v>0</v>
      </c>
      <c r="P531" s="135">
        <v>5</v>
      </c>
      <c r="Q531" s="135">
        <v>10</v>
      </c>
      <c r="R531" s="550" t="str">
        <f t="shared" si="75"/>
        <v>ALERT</v>
      </c>
      <c r="S531" s="135" t="s">
        <v>9394</v>
      </c>
      <c r="T531" s="222">
        <f t="shared" si="76"/>
        <v>-5</v>
      </c>
      <c r="U531" s="40">
        <v>0</v>
      </c>
      <c r="V531" s="189">
        <f t="shared" si="72"/>
        <v>0</v>
      </c>
      <c r="X531" s="40" t="str">
        <f t="shared" si="77"/>
        <v>ko</v>
      </c>
      <c r="Y531" s="189">
        <f t="shared" si="73"/>
        <v>0</v>
      </c>
      <c r="Z531" s="40">
        <f>VLOOKUP(E531,'[2]BANG THAM CHIEU'!$E$4:$Q$1080,13,0)</f>
        <v>5</v>
      </c>
      <c r="AA531" s="40">
        <f>VLOOKUP(E531,'[2]BANG THAM CHIEU'!$E$4:$R$1082,14,0)</f>
        <v>10</v>
      </c>
      <c r="AB531" s="40" t="str">
        <f>VLOOKUP(E531,'[2]BANG THAM CHIEU'!$E$4:$S$1081,15,0)</f>
        <v>6 tháng</v>
      </c>
    </row>
    <row r="532" spans="1:29" ht="15.75" customHeight="1" x14ac:dyDescent="0.25">
      <c r="A532" s="128">
        <f t="shared" si="74"/>
        <v>529</v>
      </c>
      <c r="B532" s="185" t="s">
        <v>2761</v>
      </c>
      <c r="C532" s="31" t="s">
        <v>7300</v>
      </c>
      <c r="D532" s="42" t="s">
        <v>1528</v>
      </c>
      <c r="E532" s="185" t="s">
        <v>2761</v>
      </c>
      <c r="F532" s="144">
        <v>75000</v>
      </c>
      <c r="G532" s="42" t="s">
        <v>10</v>
      </c>
      <c r="I532" s="147" t="s">
        <v>2928</v>
      </c>
      <c r="J532" s="142">
        <f>VLOOKUP(E532,'[4]BANG THAM CHIEU'!$E$451:$M$1076,9,0)</f>
        <v>0</v>
      </c>
      <c r="K532" s="134">
        <f>SUMIFS(NHAP!$H:$H,NHAP!$D:$D,'BANG THAM CHIEU'!E532,NHAP!$K:$K,'BANG THAM CHIEU'!$D$1)</f>
        <v>0</v>
      </c>
      <c r="L532" s="134">
        <f>SUMIFS('IC21'!$H:$H,'IC21'!$G:$G,'BANG THAM CHIEU'!E532,'IC21'!$R:$R,'BANG THAM CHIEU'!$D$1)</f>
        <v>1</v>
      </c>
      <c r="M532" s="133">
        <f t="shared" si="70"/>
        <v>-1</v>
      </c>
      <c r="N532" s="142">
        <v>0</v>
      </c>
      <c r="O532" s="133">
        <f t="shared" si="71"/>
        <v>-1</v>
      </c>
      <c r="P532" s="135">
        <v>3</v>
      </c>
      <c r="Q532" s="135">
        <v>5</v>
      </c>
      <c r="R532" s="550" t="str">
        <f t="shared" si="75"/>
        <v>ALERT</v>
      </c>
      <c r="S532" s="135" t="s">
        <v>9398</v>
      </c>
      <c r="T532" s="222">
        <f t="shared" si="76"/>
        <v>-4</v>
      </c>
      <c r="U532" s="40">
        <v>3</v>
      </c>
      <c r="V532" s="189">
        <f t="shared" si="72"/>
        <v>4</v>
      </c>
      <c r="X532" s="40" t="str">
        <f t="shared" si="77"/>
        <v>ok</v>
      </c>
      <c r="Y532" s="189">
        <f t="shared" si="73"/>
        <v>-4</v>
      </c>
      <c r="Z532" s="40">
        <f>VLOOKUP(E532,'[2]BANG THAM CHIEU'!$E$4:$Q$1080,13,0)</f>
        <v>1</v>
      </c>
      <c r="AA532" s="40">
        <f>VLOOKUP(E532,'[2]BANG THAM CHIEU'!$E$4:$R$1082,14,0)</f>
        <v>2</v>
      </c>
      <c r="AB532" s="40" t="str">
        <f>VLOOKUP(E532,'[2]BANG THAM CHIEU'!$E$4:$S$1081,15,0)</f>
        <v>3 tháng</v>
      </c>
    </row>
    <row r="533" spans="1:29" ht="15.75" customHeight="1" x14ac:dyDescent="0.25">
      <c r="A533" s="128">
        <f t="shared" si="74"/>
        <v>530</v>
      </c>
      <c r="B533" s="185" t="s">
        <v>2762</v>
      </c>
      <c r="C533" s="31" t="s">
        <v>6593</v>
      </c>
      <c r="D533" s="42" t="s">
        <v>1528</v>
      </c>
      <c r="E533" s="185" t="s">
        <v>2762</v>
      </c>
      <c r="F533" s="144">
        <v>250000</v>
      </c>
      <c r="G533" s="42" t="s">
        <v>10</v>
      </c>
      <c r="I533" s="147" t="s">
        <v>2928</v>
      </c>
      <c r="J533" s="142">
        <f>VLOOKUP(E533,'[4]BANG THAM CHIEU'!$E$451:$M$1076,9,0)</f>
        <v>0</v>
      </c>
      <c r="K533" s="134">
        <f>SUMIFS(NHAP!$H:$H,NHAP!$D:$D,'BANG THAM CHIEU'!E533,NHAP!$K:$K,'BANG THAM CHIEU'!$D$1)</f>
        <v>0</v>
      </c>
      <c r="L533" s="134">
        <f>SUMIFS('IC21'!$H:$H,'IC21'!$G:$G,'BANG THAM CHIEU'!E533,'IC21'!$R:$R,'BANG THAM CHIEU'!$D$1)</f>
        <v>0</v>
      </c>
      <c r="M533" s="133">
        <f t="shared" si="70"/>
        <v>0</v>
      </c>
      <c r="N533" s="142">
        <v>0</v>
      </c>
      <c r="O533" s="133">
        <f t="shared" si="71"/>
        <v>0</v>
      </c>
      <c r="P533" s="135">
        <v>3</v>
      </c>
      <c r="Q533" s="135">
        <v>5</v>
      </c>
      <c r="R533" s="550" t="str">
        <f t="shared" si="75"/>
        <v>ALERT</v>
      </c>
      <c r="S533" s="135" t="s">
        <v>9398</v>
      </c>
      <c r="T533" s="222">
        <f t="shared" si="76"/>
        <v>-3</v>
      </c>
      <c r="U533" s="40">
        <v>4</v>
      </c>
      <c r="V533" s="189">
        <f t="shared" si="72"/>
        <v>4</v>
      </c>
      <c r="X533" s="40" t="str">
        <f t="shared" si="77"/>
        <v>ko</v>
      </c>
      <c r="Y533" s="189">
        <f t="shared" si="73"/>
        <v>-4</v>
      </c>
      <c r="Z533" s="40">
        <f>VLOOKUP(E533,'[2]BANG THAM CHIEU'!$E$4:$Q$1080,13,0)</f>
        <v>1</v>
      </c>
      <c r="AA533" s="40">
        <f>VLOOKUP(E533,'[2]BANG THAM CHIEU'!$E$4:$R$1082,14,0)</f>
        <v>2</v>
      </c>
      <c r="AB533" s="40" t="str">
        <f>VLOOKUP(E533,'[2]BANG THAM CHIEU'!$E$4:$S$1081,15,0)</f>
        <v>3 tháng</v>
      </c>
    </row>
    <row r="534" spans="1:29" ht="15.75" customHeight="1" x14ac:dyDescent="0.25">
      <c r="A534" s="128">
        <f t="shared" si="74"/>
        <v>531</v>
      </c>
      <c r="B534" s="185" t="s">
        <v>2763</v>
      </c>
      <c r="C534" s="31" t="s">
        <v>9151</v>
      </c>
      <c r="D534" s="42" t="s">
        <v>1528</v>
      </c>
      <c r="E534" s="185" t="s">
        <v>2763</v>
      </c>
      <c r="F534" s="144">
        <v>70000</v>
      </c>
      <c r="G534" s="42" t="s">
        <v>10</v>
      </c>
      <c r="I534" s="147" t="s">
        <v>448</v>
      </c>
      <c r="J534" s="142">
        <f>VLOOKUP(E534,'[4]BANG THAM CHIEU'!$E$451:$M$1076,9,0)</f>
        <v>5</v>
      </c>
      <c r="K534" s="134">
        <f>SUMIFS(NHAP!$H:$H,NHAP!$D:$D,'BANG THAM CHIEU'!E534,NHAP!$K:$K,'BANG THAM CHIEU'!$D$1)</f>
        <v>0</v>
      </c>
      <c r="L534" s="134">
        <f>SUMIFS('IC21'!$H:$H,'IC21'!$G:$G,'BANG THAM CHIEU'!E534,'IC21'!$R:$R,'BANG THAM CHIEU'!$D$1)</f>
        <v>0</v>
      </c>
      <c r="M534" s="133">
        <f t="shared" si="70"/>
        <v>5</v>
      </c>
      <c r="N534" s="142">
        <v>0</v>
      </c>
      <c r="O534" s="133">
        <f t="shared" si="71"/>
        <v>5</v>
      </c>
      <c r="P534" s="135">
        <v>2</v>
      </c>
      <c r="Q534" s="135">
        <v>4</v>
      </c>
      <c r="R534" s="550" t="str">
        <f t="shared" si="75"/>
        <v>OK</v>
      </c>
      <c r="S534" s="135" t="s">
        <v>9394</v>
      </c>
      <c r="T534" s="222">
        <f t="shared" si="76"/>
        <v>3</v>
      </c>
      <c r="U534" s="40">
        <v>0</v>
      </c>
      <c r="V534" s="189">
        <f t="shared" si="72"/>
        <v>-5</v>
      </c>
      <c r="X534" s="40" t="str">
        <f t="shared" si="77"/>
        <v>ok</v>
      </c>
      <c r="Y534" s="189">
        <f t="shared" si="73"/>
        <v>5</v>
      </c>
      <c r="Z534" s="40">
        <f>VLOOKUP(E534,'[2]BANG THAM CHIEU'!$E$4:$Q$1080,13,0)</f>
        <v>2</v>
      </c>
      <c r="AA534" s="40">
        <f>VLOOKUP(E534,'[2]BANG THAM CHIEU'!$E$4:$R$1082,14,0)</f>
        <v>4</v>
      </c>
      <c r="AB534" s="40" t="str">
        <f>VLOOKUP(E534,'[2]BANG THAM CHIEU'!$E$4:$S$1081,15,0)</f>
        <v>6 tháng</v>
      </c>
    </row>
    <row r="535" spans="1:29" ht="15.75" customHeight="1" x14ac:dyDescent="0.25">
      <c r="A535" s="128">
        <f t="shared" si="74"/>
        <v>532</v>
      </c>
      <c r="B535" s="185" t="s">
        <v>2913</v>
      </c>
      <c r="C535" s="31" t="s">
        <v>9152</v>
      </c>
      <c r="D535" s="42" t="s">
        <v>1528</v>
      </c>
      <c r="E535" s="185" t="s">
        <v>2913</v>
      </c>
      <c r="F535" s="144">
        <v>75000</v>
      </c>
      <c r="G535" s="42" t="s">
        <v>10</v>
      </c>
      <c r="I535" s="147" t="s">
        <v>448</v>
      </c>
      <c r="J535" s="142">
        <f>VLOOKUP(E535,'[4]BANG THAM CHIEU'!$E$451:$M$1076,9,0)</f>
        <v>0</v>
      </c>
      <c r="K535" s="134">
        <f>SUMIFS(NHAP!$H:$H,NHAP!$D:$D,'BANG THAM CHIEU'!E535,NHAP!$K:$K,'BANG THAM CHIEU'!$D$1)</f>
        <v>0</v>
      </c>
      <c r="L535" s="134">
        <f>SUMIFS('IC21'!$H:$H,'IC21'!$G:$G,'BANG THAM CHIEU'!E535,'IC21'!$R:$R,'BANG THAM CHIEU'!$D$1)</f>
        <v>0</v>
      </c>
      <c r="M535" s="133">
        <f t="shared" si="70"/>
        <v>0</v>
      </c>
      <c r="N535" s="142">
        <v>0</v>
      </c>
      <c r="O535" s="133">
        <f t="shared" si="71"/>
        <v>0</v>
      </c>
      <c r="P535" s="135">
        <v>2</v>
      </c>
      <c r="Q535" s="135">
        <v>4</v>
      </c>
      <c r="R535" s="550" t="str">
        <f t="shared" si="75"/>
        <v>ALERT</v>
      </c>
      <c r="S535" s="135" t="s">
        <v>9394</v>
      </c>
      <c r="T535" s="222">
        <f t="shared" si="76"/>
        <v>-2</v>
      </c>
      <c r="U535" s="40">
        <v>0</v>
      </c>
      <c r="V535" s="189">
        <f t="shared" si="72"/>
        <v>0</v>
      </c>
      <c r="X535" s="40" t="str">
        <f t="shared" si="77"/>
        <v>ko</v>
      </c>
      <c r="Y535" s="189">
        <f t="shared" si="73"/>
        <v>0</v>
      </c>
      <c r="Z535" s="40">
        <f>VLOOKUP(E535,'[2]BANG THAM CHIEU'!$E$4:$Q$1080,13,0)</f>
        <v>2</v>
      </c>
      <c r="AA535" s="40">
        <f>VLOOKUP(E535,'[2]BANG THAM CHIEU'!$E$4:$R$1082,14,0)</f>
        <v>4</v>
      </c>
      <c r="AB535" s="40" t="str">
        <f>VLOOKUP(E535,'[2]BANG THAM CHIEU'!$E$4:$S$1081,15,0)</f>
        <v>6 tháng</v>
      </c>
    </row>
    <row r="536" spans="1:29" ht="15.75" customHeight="1" x14ac:dyDescent="0.25">
      <c r="A536" s="128">
        <f t="shared" si="74"/>
        <v>533</v>
      </c>
      <c r="B536" s="177" t="s">
        <v>2764</v>
      </c>
      <c r="C536" s="33" t="s">
        <v>6152</v>
      </c>
      <c r="D536" s="42" t="s">
        <v>1533</v>
      </c>
      <c r="E536" s="177" t="s">
        <v>2764</v>
      </c>
      <c r="F536" s="145">
        <v>3600000</v>
      </c>
      <c r="G536" s="137" t="s">
        <v>968</v>
      </c>
      <c r="I536" s="146" t="s">
        <v>448</v>
      </c>
      <c r="J536" s="142">
        <f>VLOOKUP(E536,'[4]BANG THAM CHIEU'!$E$451:$M$1076,9,0)</f>
        <v>2</v>
      </c>
      <c r="K536" s="134">
        <f>SUMIFS(NHAP!$H:$H,NHAP!$D:$D,'BANG THAM CHIEU'!E536,NHAP!$K:$K,'BANG THAM CHIEU'!$D$1)</f>
        <v>0</v>
      </c>
      <c r="L536" s="134">
        <f>SUMIFS('IC21'!$H:$H,'IC21'!$G:$G,'BANG THAM CHIEU'!E536,'IC21'!$R:$R,'BANG THAM CHIEU'!$D$1)</f>
        <v>0</v>
      </c>
      <c r="M536" s="133">
        <f t="shared" si="70"/>
        <v>2</v>
      </c>
      <c r="N536" s="142">
        <v>0</v>
      </c>
      <c r="O536" s="133">
        <f t="shared" si="71"/>
        <v>2</v>
      </c>
      <c r="P536" s="135">
        <v>2</v>
      </c>
      <c r="Q536" s="135">
        <v>4</v>
      </c>
      <c r="R536" s="550" t="str">
        <f t="shared" si="75"/>
        <v>OK</v>
      </c>
      <c r="S536" s="135" t="s">
        <v>9397</v>
      </c>
      <c r="T536" s="222">
        <f t="shared" si="76"/>
        <v>0</v>
      </c>
      <c r="U536" s="40">
        <v>2</v>
      </c>
      <c r="V536" s="189">
        <f t="shared" si="72"/>
        <v>0</v>
      </c>
      <c r="X536" s="40" t="str">
        <f t="shared" si="77"/>
        <v>ok</v>
      </c>
      <c r="Y536" s="189">
        <f t="shared" si="73"/>
        <v>0</v>
      </c>
      <c r="Z536" s="40">
        <f>VLOOKUP(E536,'[2]BANG THAM CHIEU'!$E$4:$Q$1080,13,0)</f>
        <v>2</v>
      </c>
      <c r="AA536" s="40">
        <f>VLOOKUP(E536,'[2]BANG THAM CHIEU'!$E$4:$R$1082,14,0)</f>
        <v>4</v>
      </c>
      <c r="AB536" s="40" t="str">
        <f>VLOOKUP(E536,'[2]BANG THAM CHIEU'!$E$4:$S$1081,15,0)</f>
        <v>đăt dự phòng</v>
      </c>
    </row>
    <row r="537" spans="1:29" ht="15.75" customHeight="1" x14ac:dyDescent="0.25">
      <c r="A537" s="128">
        <f t="shared" si="74"/>
        <v>534</v>
      </c>
      <c r="B537" s="182" t="s">
        <v>2765</v>
      </c>
      <c r="C537" s="33" t="s">
        <v>2599</v>
      </c>
      <c r="D537" s="42" t="s">
        <v>2579</v>
      </c>
      <c r="E537" s="182" t="s">
        <v>2765</v>
      </c>
      <c r="F537" s="145">
        <v>80000</v>
      </c>
      <c r="G537" s="35" t="s">
        <v>303</v>
      </c>
      <c r="I537" s="146" t="s">
        <v>448</v>
      </c>
      <c r="J537" s="142">
        <f>VLOOKUP(E537,'[4]BANG THAM CHIEU'!$E$451:$M$1076,9,0)</f>
        <v>0</v>
      </c>
      <c r="K537" s="134">
        <f>SUMIFS(NHAP!$H:$H,NHAP!$D:$D,'BANG THAM CHIEU'!E537,NHAP!$K:$K,'BANG THAM CHIEU'!$D$1)</f>
        <v>0</v>
      </c>
      <c r="L537" s="134">
        <f>SUMIFS('IC21'!$H:$H,'IC21'!$G:$G,'BANG THAM CHIEU'!E537,'IC21'!$R:$R,'BANG THAM CHIEU'!$D$1)</f>
        <v>0</v>
      </c>
      <c r="M537" s="133">
        <f t="shared" si="70"/>
        <v>0</v>
      </c>
      <c r="N537" s="142">
        <v>0</v>
      </c>
      <c r="O537" s="133">
        <f t="shared" si="71"/>
        <v>0</v>
      </c>
      <c r="P537" s="135">
        <v>0</v>
      </c>
      <c r="Q537" s="135">
        <v>0</v>
      </c>
      <c r="R537" s="550" t="str">
        <f t="shared" si="75"/>
        <v>OK</v>
      </c>
      <c r="S537" s="135">
        <v>0</v>
      </c>
      <c r="T537" s="222">
        <f t="shared" si="76"/>
        <v>0</v>
      </c>
      <c r="U537" s="40">
        <v>0</v>
      </c>
      <c r="V537" s="189">
        <f t="shared" si="72"/>
        <v>0</v>
      </c>
      <c r="X537" s="40" t="str">
        <f t="shared" si="77"/>
        <v>ok</v>
      </c>
      <c r="Y537" s="189">
        <f t="shared" si="73"/>
        <v>0</v>
      </c>
      <c r="Z537" s="40">
        <f>VLOOKUP(E537,'[2]BANG THAM CHIEU'!$E$4:$Q$1080,13,0)</f>
        <v>0</v>
      </c>
      <c r="AA537" s="40">
        <f>VLOOKUP(E537,'[2]BANG THAM CHIEU'!$E$4:$R$1082,14,0)</f>
        <v>0</v>
      </c>
      <c r="AB537" s="40">
        <f>VLOOKUP(E537,'[2]BANG THAM CHIEU'!$E$4:$S$1081,15,0)</f>
        <v>0</v>
      </c>
    </row>
    <row r="538" spans="1:29" ht="15.75" customHeight="1" x14ac:dyDescent="0.25">
      <c r="A538" s="128">
        <f t="shared" si="74"/>
        <v>535</v>
      </c>
      <c r="B538" s="178" t="s">
        <v>2766</v>
      </c>
      <c r="C538" s="31" t="s">
        <v>2600</v>
      </c>
      <c r="D538" s="42" t="s">
        <v>1527</v>
      </c>
      <c r="E538" s="178" t="s">
        <v>2766</v>
      </c>
      <c r="F538" s="144">
        <v>2500</v>
      </c>
      <c r="G538" s="137" t="s">
        <v>968</v>
      </c>
      <c r="I538" s="147" t="s">
        <v>448</v>
      </c>
      <c r="J538" s="142">
        <f>VLOOKUP(E538,'[4]BANG THAM CHIEU'!$E$451:$M$1076,9,0)</f>
        <v>0</v>
      </c>
      <c r="K538" s="134">
        <f>SUMIFS(NHAP!$H:$H,NHAP!$D:$D,'BANG THAM CHIEU'!E538,NHAP!$K:$K,'BANG THAM CHIEU'!$D$1)</f>
        <v>0</v>
      </c>
      <c r="L538" s="134">
        <f>SUMIFS('IC21'!$H:$H,'IC21'!$G:$G,'BANG THAM CHIEU'!E538,'IC21'!$R:$R,'BANG THAM CHIEU'!$D$1)</f>
        <v>0</v>
      </c>
      <c r="M538" s="133">
        <f t="shared" si="70"/>
        <v>0</v>
      </c>
      <c r="N538" s="142">
        <v>0</v>
      </c>
      <c r="O538" s="133">
        <f t="shared" si="71"/>
        <v>0</v>
      </c>
      <c r="P538" s="135">
        <v>0</v>
      </c>
      <c r="Q538" s="135">
        <v>0</v>
      </c>
      <c r="R538" s="550" t="str">
        <f t="shared" si="75"/>
        <v>OK</v>
      </c>
      <c r="S538" s="135">
        <v>0</v>
      </c>
      <c r="T538" s="222">
        <f t="shared" si="76"/>
        <v>0</v>
      </c>
      <c r="U538" s="40">
        <v>0</v>
      </c>
      <c r="V538" s="189">
        <f t="shared" si="72"/>
        <v>0</v>
      </c>
      <c r="X538" s="40" t="str">
        <f t="shared" si="77"/>
        <v>ok</v>
      </c>
      <c r="Y538" s="189">
        <f t="shared" si="73"/>
        <v>0</v>
      </c>
      <c r="Z538" s="40">
        <f>VLOOKUP(E538,'[2]BANG THAM CHIEU'!$E$4:$Q$1080,13,0)</f>
        <v>0</v>
      </c>
      <c r="AA538" s="40">
        <f>VLOOKUP(E538,'[2]BANG THAM CHIEU'!$E$4:$R$1082,14,0)</f>
        <v>0</v>
      </c>
      <c r="AB538" s="40">
        <f>VLOOKUP(E538,'[2]BANG THAM CHIEU'!$E$4:$S$1081,15,0)</f>
        <v>0</v>
      </c>
    </row>
    <row r="539" spans="1:29" ht="15.75" customHeight="1" x14ac:dyDescent="0.25">
      <c r="A539" s="128">
        <f t="shared" si="74"/>
        <v>536</v>
      </c>
      <c r="B539" s="181" t="s">
        <v>2767</v>
      </c>
      <c r="C539" s="33" t="s">
        <v>2601</v>
      </c>
      <c r="D539" s="42" t="s">
        <v>1557</v>
      </c>
      <c r="E539" s="181" t="s">
        <v>2767</v>
      </c>
      <c r="F539" s="145">
        <v>700000</v>
      </c>
      <c r="G539" s="35" t="s">
        <v>2466</v>
      </c>
      <c r="I539" s="145" t="s">
        <v>448</v>
      </c>
      <c r="J539" s="142">
        <f>VLOOKUP(E539,'[4]BANG THAM CHIEU'!$E$451:$M$1076,9,0)</f>
        <v>0</v>
      </c>
      <c r="K539" s="134">
        <f>SUMIFS(NHAP!$H:$H,NHAP!$D:$D,'BANG THAM CHIEU'!E539,NHAP!$K:$K,'BANG THAM CHIEU'!$D$1)</f>
        <v>0</v>
      </c>
      <c r="L539" s="134">
        <f>SUMIFS('IC21'!$H:$H,'IC21'!$G:$G,'BANG THAM CHIEU'!E539,'IC21'!$R:$R,'BANG THAM CHIEU'!$D$1)</f>
        <v>0</v>
      </c>
      <c r="M539" s="133">
        <f t="shared" si="70"/>
        <v>0</v>
      </c>
      <c r="N539" s="142">
        <v>0</v>
      </c>
      <c r="O539" s="133">
        <f t="shared" si="71"/>
        <v>0</v>
      </c>
      <c r="P539" s="135">
        <v>0</v>
      </c>
      <c r="Q539" s="135">
        <v>0</v>
      </c>
      <c r="R539" s="550" t="str">
        <f t="shared" si="75"/>
        <v>OK</v>
      </c>
      <c r="S539" s="135">
        <v>0</v>
      </c>
      <c r="T539" s="222">
        <f t="shared" si="76"/>
        <v>0</v>
      </c>
      <c r="U539" s="40">
        <v>0</v>
      </c>
      <c r="V539" s="189">
        <f t="shared" si="72"/>
        <v>0</v>
      </c>
      <c r="X539" s="40" t="str">
        <f t="shared" si="77"/>
        <v>ok</v>
      </c>
      <c r="Y539" s="189">
        <f t="shared" si="73"/>
        <v>0</v>
      </c>
      <c r="Z539" s="40">
        <f>VLOOKUP(E539,'[2]BANG THAM CHIEU'!$E$4:$Q$1080,13,0)</f>
        <v>0</v>
      </c>
      <c r="AA539" s="40">
        <f>VLOOKUP(E539,'[2]BANG THAM CHIEU'!$E$4:$R$1082,14,0)</f>
        <v>0</v>
      </c>
      <c r="AB539" s="40">
        <f>VLOOKUP(E539,'[2]BANG THAM CHIEU'!$E$4:$S$1081,15,0)</f>
        <v>0</v>
      </c>
    </row>
    <row r="540" spans="1:29" ht="15.75" customHeight="1" x14ac:dyDescent="0.25">
      <c r="A540" s="128">
        <f t="shared" si="74"/>
        <v>537</v>
      </c>
      <c r="B540" s="181" t="s">
        <v>2768</v>
      </c>
      <c r="C540" s="33" t="s">
        <v>2602</v>
      </c>
      <c r="D540" s="42" t="s">
        <v>2603</v>
      </c>
      <c r="E540" s="181" t="s">
        <v>2768</v>
      </c>
      <c r="F540" s="145">
        <v>5500000</v>
      </c>
      <c r="G540" s="35" t="s">
        <v>304</v>
      </c>
      <c r="I540" s="145" t="s">
        <v>448</v>
      </c>
      <c r="J540" s="142">
        <f>VLOOKUP(E540,'[4]BANG THAM CHIEU'!$E$451:$M$1076,9,0)</f>
        <v>0</v>
      </c>
      <c r="K540" s="134">
        <f>SUMIFS(NHAP!$H:$H,NHAP!$D:$D,'BANG THAM CHIEU'!E540,NHAP!$K:$K,'BANG THAM CHIEU'!$D$1)</f>
        <v>0</v>
      </c>
      <c r="L540" s="134">
        <f>SUMIFS('IC21'!$H:$H,'IC21'!$G:$G,'BANG THAM CHIEU'!E540,'IC21'!$R:$R,'BANG THAM CHIEU'!$D$1)</f>
        <v>0</v>
      </c>
      <c r="M540" s="133">
        <f t="shared" si="70"/>
        <v>0</v>
      </c>
      <c r="N540" s="142">
        <v>0</v>
      </c>
      <c r="O540" s="133">
        <f t="shared" si="71"/>
        <v>0</v>
      </c>
      <c r="P540" s="135">
        <v>2</v>
      </c>
      <c r="Q540" s="135">
        <v>4</v>
      </c>
      <c r="R540" s="550" t="str">
        <f t="shared" si="75"/>
        <v>ALERT</v>
      </c>
      <c r="S540" s="135" t="s">
        <v>9395</v>
      </c>
      <c r="T540" s="222">
        <f t="shared" si="76"/>
        <v>-2</v>
      </c>
      <c r="U540" s="41">
        <v>0</v>
      </c>
      <c r="V540" s="189">
        <f t="shared" si="72"/>
        <v>0</v>
      </c>
      <c r="X540" s="40" t="str">
        <f t="shared" si="77"/>
        <v>ok</v>
      </c>
      <c r="Y540" s="189">
        <f t="shared" si="73"/>
        <v>0</v>
      </c>
      <c r="Z540" s="40">
        <f>VLOOKUP(E540,'[2]BANG THAM CHIEU'!$E$4:$Q$1080,13,0)</f>
        <v>2</v>
      </c>
      <c r="AA540" s="40">
        <f>VLOOKUP(E540,'[2]BANG THAM CHIEU'!$E$4:$R$1082,14,0)</f>
        <v>4</v>
      </c>
      <c r="AB540" s="40" t="str">
        <f>VLOOKUP(E540,'[2]BANG THAM CHIEU'!$E$4:$S$1081,15,0)</f>
        <v>1 năm</v>
      </c>
    </row>
    <row r="541" spans="1:29" ht="15.75" customHeight="1" x14ac:dyDescent="0.25">
      <c r="A541" s="128">
        <f t="shared" si="74"/>
        <v>538</v>
      </c>
      <c r="B541" s="181" t="s">
        <v>2769</v>
      </c>
      <c r="C541" s="33" t="s">
        <v>2604</v>
      </c>
      <c r="D541" s="42" t="s">
        <v>2579</v>
      </c>
      <c r="E541" s="181" t="s">
        <v>2769</v>
      </c>
      <c r="F541" s="145">
        <v>537000</v>
      </c>
      <c r="G541" s="35" t="s">
        <v>304</v>
      </c>
      <c r="I541" s="145" t="s">
        <v>448</v>
      </c>
      <c r="J541" s="142">
        <f>VLOOKUP(E541,'[4]BANG THAM CHIEU'!$E$451:$M$1076,9,0)</f>
        <v>0</v>
      </c>
      <c r="K541" s="134">
        <f>SUMIFS(NHAP!$H:$H,NHAP!$D:$D,'BANG THAM CHIEU'!E541,NHAP!$K:$K,'BANG THAM CHIEU'!$D$1)</f>
        <v>0</v>
      </c>
      <c r="L541" s="134">
        <f>SUMIFS('IC21'!$H:$H,'IC21'!$G:$G,'BANG THAM CHIEU'!E541,'IC21'!$R:$R,'BANG THAM CHIEU'!$D$1)</f>
        <v>0</v>
      </c>
      <c r="M541" s="133">
        <f t="shared" si="70"/>
        <v>0</v>
      </c>
      <c r="N541" s="142">
        <v>0</v>
      </c>
      <c r="O541" s="133">
        <f t="shared" si="71"/>
        <v>0</v>
      </c>
      <c r="P541" s="135">
        <v>0</v>
      </c>
      <c r="Q541" s="135">
        <v>0</v>
      </c>
      <c r="R541" s="550" t="str">
        <f t="shared" si="75"/>
        <v>OK</v>
      </c>
      <c r="S541" s="135">
        <v>0</v>
      </c>
      <c r="T541" s="222">
        <f t="shared" si="76"/>
        <v>0</v>
      </c>
      <c r="U541" s="41">
        <v>0</v>
      </c>
      <c r="V541" s="189">
        <f t="shared" si="72"/>
        <v>0</v>
      </c>
      <c r="X541" s="40" t="str">
        <f t="shared" si="77"/>
        <v>ok</v>
      </c>
      <c r="Y541" s="189">
        <f t="shared" si="73"/>
        <v>0</v>
      </c>
      <c r="Z541" s="40">
        <f>VLOOKUP(E541,'[2]BANG THAM CHIEU'!$E$4:$Q$1080,13,0)</f>
        <v>0</v>
      </c>
      <c r="AA541" s="40">
        <f>VLOOKUP(E541,'[2]BANG THAM CHIEU'!$E$4:$R$1082,14,0)</f>
        <v>0</v>
      </c>
      <c r="AB541" s="40">
        <f>VLOOKUP(E541,'[2]BANG THAM CHIEU'!$E$4:$S$1081,15,0)</f>
        <v>0</v>
      </c>
    </row>
    <row r="542" spans="1:29" ht="15.75" customHeight="1" x14ac:dyDescent="0.25">
      <c r="A542" s="128">
        <f t="shared" si="74"/>
        <v>539</v>
      </c>
      <c r="B542" s="181" t="s">
        <v>2770</v>
      </c>
      <c r="C542" s="33" t="s">
        <v>2605</v>
      </c>
      <c r="D542" s="42" t="s">
        <v>1615</v>
      </c>
      <c r="E542" s="181" t="s">
        <v>2770</v>
      </c>
      <c r="F542" s="145">
        <v>2250000</v>
      </c>
      <c r="G542" s="35" t="s">
        <v>2914</v>
      </c>
      <c r="I542" s="145" t="s">
        <v>448</v>
      </c>
      <c r="J542" s="142">
        <f>VLOOKUP(E542,'[4]BANG THAM CHIEU'!$E$451:$M$1076,9,0)</f>
        <v>0</v>
      </c>
      <c r="K542" s="134">
        <f>SUMIFS(NHAP!$H:$H,NHAP!$D:$D,'BANG THAM CHIEU'!E542,NHAP!$K:$K,'BANG THAM CHIEU'!$D$1)</f>
        <v>0</v>
      </c>
      <c r="L542" s="134">
        <f>SUMIFS('IC21'!$H:$H,'IC21'!$G:$G,'BANG THAM CHIEU'!E542,'IC21'!$R:$R,'BANG THAM CHIEU'!$D$1)</f>
        <v>0</v>
      </c>
      <c r="M542" s="133">
        <f t="shared" si="70"/>
        <v>0</v>
      </c>
      <c r="N542" s="142">
        <v>0</v>
      </c>
      <c r="O542" s="133">
        <f t="shared" si="71"/>
        <v>0</v>
      </c>
      <c r="P542" s="135">
        <v>1</v>
      </c>
      <c r="Q542" s="135">
        <v>2</v>
      </c>
      <c r="R542" s="550" t="str">
        <f t="shared" si="75"/>
        <v>ALERT</v>
      </c>
      <c r="S542" s="135" t="s">
        <v>9397</v>
      </c>
      <c r="T542" s="222">
        <f t="shared" si="76"/>
        <v>-1</v>
      </c>
      <c r="U542" s="40">
        <v>0</v>
      </c>
      <c r="V542" s="189">
        <f t="shared" si="72"/>
        <v>0</v>
      </c>
      <c r="X542" s="40" t="str">
        <f t="shared" si="77"/>
        <v>ok</v>
      </c>
      <c r="Y542" s="189">
        <f t="shared" si="73"/>
        <v>0</v>
      </c>
      <c r="Z542" s="40">
        <f>VLOOKUP(E542,'[2]BANG THAM CHIEU'!$E$4:$Q$1080,13,0)</f>
        <v>1</v>
      </c>
      <c r="AA542" s="40">
        <f>VLOOKUP(E542,'[2]BANG THAM CHIEU'!$E$4:$R$1082,14,0)</f>
        <v>2</v>
      </c>
      <c r="AB542" s="40" t="str">
        <f>VLOOKUP(E542,'[2]BANG THAM CHIEU'!$E$4:$S$1081,15,0)</f>
        <v>đăt dự phòng</v>
      </c>
      <c r="AC542" s="328">
        <v>43537</v>
      </c>
    </row>
    <row r="543" spans="1:29" ht="15.75" customHeight="1" x14ac:dyDescent="0.25">
      <c r="A543" s="128">
        <f t="shared" si="74"/>
        <v>540</v>
      </c>
      <c r="B543" s="181" t="s">
        <v>2771</v>
      </c>
      <c r="C543" s="33" t="s">
        <v>2606</v>
      </c>
      <c r="D543" s="42" t="s">
        <v>1615</v>
      </c>
      <c r="E543" s="181" t="s">
        <v>2771</v>
      </c>
      <c r="F543" s="145">
        <v>2450000</v>
      </c>
      <c r="G543" s="35" t="s">
        <v>2914</v>
      </c>
      <c r="I543" s="145" t="s">
        <v>448</v>
      </c>
      <c r="J543" s="142">
        <f>VLOOKUP(E543,'[4]BANG THAM CHIEU'!$E$451:$M$1076,9,0)</f>
        <v>0</v>
      </c>
      <c r="K543" s="134">
        <f>SUMIFS(NHAP!$H:$H,NHAP!$D:$D,'BANG THAM CHIEU'!E543,NHAP!$K:$K,'BANG THAM CHIEU'!$D$1)</f>
        <v>0</v>
      </c>
      <c r="L543" s="134">
        <f>SUMIFS('IC21'!$H:$H,'IC21'!$G:$G,'BANG THAM CHIEU'!E543,'IC21'!$R:$R,'BANG THAM CHIEU'!$D$1)</f>
        <v>0</v>
      </c>
      <c r="M543" s="133">
        <f t="shared" si="70"/>
        <v>0</v>
      </c>
      <c r="N543" s="142">
        <v>0</v>
      </c>
      <c r="O543" s="133">
        <f t="shared" si="71"/>
        <v>0</v>
      </c>
      <c r="P543" s="135">
        <v>1</v>
      </c>
      <c r="Q543" s="135">
        <v>2</v>
      </c>
      <c r="R543" s="550" t="str">
        <f t="shared" si="75"/>
        <v>ALERT</v>
      </c>
      <c r="S543" s="135" t="s">
        <v>9397</v>
      </c>
      <c r="T543" s="222">
        <f t="shared" si="76"/>
        <v>-1</v>
      </c>
      <c r="U543" s="40">
        <v>0</v>
      </c>
      <c r="V543" s="189">
        <f t="shared" si="72"/>
        <v>0</v>
      </c>
      <c r="X543" s="40" t="str">
        <f t="shared" si="77"/>
        <v>ok</v>
      </c>
      <c r="Y543" s="189">
        <f t="shared" si="73"/>
        <v>0</v>
      </c>
      <c r="Z543" s="40">
        <f>VLOOKUP(E543,'[2]BANG THAM CHIEU'!$E$4:$Q$1080,13,0)</f>
        <v>1</v>
      </c>
      <c r="AA543" s="40">
        <f>VLOOKUP(E543,'[2]BANG THAM CHIEU'!$E$4:$R$1082,14,0)</f>
        <v>2</v>
      </c>
      <c r="AB543" s="40" t="str">
        <f>VLOOKUP(E543,'[2]BANG THAM CHIEU'!$E$4:$S$1081,15,0)</f>
        <v>đăt dự phòng</v>
      </c>
    </row>
    <row r="544" spans="1:29" ht="30" customHeight="1" x14ac:dyDescent="0.25">
      <c r="A544" s="128">
        <f t="shared" si="74"/>
        <v>541</v>
      </c>
      <c r="B544" s="186" t="s">
        <v>2772</v>
      </c>
      <c r="C544" s="153" t="s">
        <v>2607</v>
      </c>
      <c r="D544" s="149" t="s">
        <v>2603</v>
      </c>
      <c r="E544" s="186" t="s">
        <v>2772</v>
      </c>
      <c r="F544" s="170">
        <v>600000</v>
      </c>
      <c r="G544" s="149" t="s">
        <v>303</v>
      </c>
      <c r="I544" s="170" t="s">
        <v>448</v>
      </c>
      <c r="J544" s="142">
        <f>VLOOKUP(E544,'[4]BANG THAM CHIEU'!$E$451:$M$1076,9,0)</f>
        <v>0</v>
      </c>
      <c r="K544" s="134">
        <f>SUMIFS(NHAP!$H:$H,NHAP!$D:$D,'BANG THAM CHIEU'!E544,NHAP!$K:$K,'BANG THAM CHIEU'!$D$1)</f>
        <v>0</v>
      </c>
      <c r="L544" s="134">
        <f>SUMIFS('IC21'!$H:$H,'IC21'!$G:$G,'BANG THAM CHIEU'!E544,'IC21'!$R:$R,'BANG THAM CHIEU'!$D$1)</f>
        <v>0</v>
      </c>
      <c r="M544" s="133">
        <f t="shared" si="70"/>
        <v>0</v>
      </c>
      <c r="N544" s="142">
        <v>0</v>
      </c>
      <c r="O544" s="133">
        <f t="shared" si="71"/>
        <v>0</v>
      </c>
      <c r="P544" s="135">
        <v>0</v>
      </c>
      <c r="Q544" s="135">
        <v>0</v>
      </c>
      <c r="R544" s="550" t="str">
        <f t="shared" si="75"/>
        <v>OK</v>
      </c>
      <c r="S544" s="135">
        <v>0</v>
      </c>
      <c r="T544" s="222">
        <f t="shared" si="76"/>
        <v>0</v>
      </c>
      <c r="U544" s="40">
        <v>0</v>
      </c>
      <c r="V544" s="189">
        <f t="shared" si="72"/>
        <v>0</v>
      </c>
      <c r="X544" s="40" t="str">
        <f t="shared" si="77"/>
        <v>ko</v>
      </c>
      <c r="Y544" s="189">
        <f t="shared" si="73"/>
        <v>0</v>
      </c>
      <c r="Z544" s="40">
        <f>VLOOKUP(E544,'[2]BANG THAM CHIEU'!$E$4:$Q$1080,13,0)</f>
        <v>0</v>
      </c>
      <c r="AA544" s="40">
        <f>VLOOKUP(E544,'[2]BANG THAM CHIEU'!$E$4:$R$1082,14,0)</f>
        <v>0</v>
      </c>
      <c r="AB544" s="40">
        <f>VLOOKUP(E544,'[2]BANG THAM CHIEU'!$E$4:$S$1081,15,0)</f>
        <v>0</v>
      </c>
    </row>
    <row r="545" spans="1:28" ht="15.75" customHeight="1" x14ac:dyDescent="0.25">
      <c r="A545" s="128">
        <f t="shared" si="74"/>
        <v>542</v>
      </c>
      <c r="B545" s="183" t="s">
        <v>2773</v>
      </c>
      <c r="C545" s="31" t="s">
        <v>6616</v>
      </c>
      <c r="D545" s="42" t="s">
        <v>78</v>
      </c>
      <c r="E545" s="183" t="s">
        <v>2773</v>
      </c>
      <c r="F545" s="144">
        <v>2500</v>
      </c>
      <c r="G545" s="42" t="s">
        <v>10</v>
      </c>
      <c r="I545" s="144" t="s">
        <v>1199</v>
      </c>
      <c r="J545" s="142">
        <f>VLOOKUP(E545,'[4]BANG THAM CHIEU'!$E$451:$M$1076,9,0)</f>
        <v>100</v>
      </c>
      <c r="K545" s="134">
        <f>SUMIFS(NHAP!$H:$H,NHAP!$D:$D,'BANG THAM CHIEU'!E545,NHAP!$K:$K,'BANG THAM CHIEU'!$D$1)</f>
        <v>0</v>
      </c>
      <c r="L545" s="134">
        <f>SUMIFS('IC21'!$H:$H,'IC21'!$G:$G,'BANG THAM CHIEU'!E545,'IC21'!$R:$R,'BANG THAM CHIEU'!$D$1)</f>
        <v>10</v>
      </c>
      <c r="M545" s="133">
        <f t="shared" si="70"/>
        <v>90</v>
      </c>
      <c r="N545" s="142">
        <v>0</v>
      </c>
      <c r="O545" s="133">
        <f t="shared" si="71"/>
        <v>90</v>
      </c>
      <c r="P545" s="135">
        <v>15</v>
      </c>
      <c r="Q545" s="135">
        <v>30</v>
      </c>
      <c r="R545" s="550" t="str">
        <f t="shared" si="75"/>
        <v>OK</v>
      </c>
      <c r="S545" s="135" t="s">
        <v>9395</v>
      </c>
      <c r="T545" s="222">
        <f t="shared" si="76"/>
        <v>75</v>
      </c>
      <c r="U545" s="40">
        <v>190</v>
      </c>
      <c r="V545" s="189">
        <f t="shared" si="72"/>
        <v>100</v>
      </c>
      <c r="X545" s="40" t="str">
        <f t="shared" si="77"/>
        <v>ko</v>
      </c>
      <c r="Y545" s="189">
        <f t="shared" si="73"/>
        <v>-100</v>
      </c>
      <c r="Z545" s="40">
        <f>VLOOKUP(E545,'[2]BANG THAM CHIEU'!$E$4:$Q$1080,13,0)</f>
        <v>15</v>
      </c>
      <c r="AA545" s="40">
        <f>VLOOKUP(E545,'[2]BANG THAM CHIEU'!$E$4:$R$1082,14,0)</f>
        <v>30</v>
      </c>
      <c r="AB545" s="40" t="str">
        <f>VLOOKUP(E545,'[2]BANG THAM CHIEU'!$E$4:$S$1081,15,0)</f>
        <v>1 năm</v>
      </c>
    </row>
    <row r="546" spans="1:28" ht="15.75" customHeight="1" x14ac:dyDescent="0.25">
      <c r="A546" s="128">
        <f t="shared" si="74"/>
        <v>543</v>
      </c>
      <c r="B546" s="183" t="s">
        <v>2774</v>
      </c>
      <c r="C546" s="31" t="s">
        <v>6617</v>
      </c>
      <c r="D546" s="42" t="s">
        <v>78</v>
      </c>
      <c r="E546" s="183" t="s">
        <v>2774</v>
      </c>
      <c r="F546" s="144">
        <v>2000</v>
      </c>
      <c r="G546" s="42" t="s">
        <v>10</v>
      </c>
      <c r="I546" s="144" t="s">
        <v>1199</v>
      </c>
      <c r="J546" s="142">
        <f>VLOOKUP(E546,'[4]BANG THAM CHIEU'!$E$451:$M$1076,9,0)</f>
        <v>468</v>
      </c>
      <c r="K546" s="134">
        <f>SUMIFS(NHAP!$H:$H,NHAP!$D:$D,'BANG THAM CHIEU'!E546,NHAP!$K:$K,'BANG THAM CHIEU'!$D$1)</f>
        <v>0</v>
      </c>
      <c r="L546" s="134">
        <f>SUMIFS('IC21'!$H:$H,'IC21'!$G:$G,'BANG THAM CHIEU'!E546,'IC21'!$R:$R,'BANG THAM CHIEU'!$D$1)</f>
        <v>10</v>
      </c>
      <c r="M546" s="133">
        <f t="shared" si="70"/>
        <v>458</v>
      </c>
      <c r="N546" s="142">
        <v>0</v>
      </c>
      <c r="O546" s="133">
        <f t="shared" si="71"/>
        <v>458</v>
      </c>
      <c r="P546" s="135">
        <v>15</v>
      </c>
      <c r="Q546" s="135">
        <v>30</v>
      </c>
      <c r="R546" s="550" t="str">
        <f t="shared" si="75"/>
        <v>OK</v>
      </c>
      <c r="S546" s="135" t="s">
        <v>9395</v>
      </c>
      <c r="T546" s="222">
        <f t="shared" si="76"/>
        <v>443</v>
      </c>
      <c r="U546" s="40">
        <v>549</v>
      </c>
      <c r="V546" s="189">
        <f t="shared" si="72"/>
        <v>91</v>
      </c>
      <c r="X546" s="40" t="str">
        <f t="shared" si="77"/>
        <v>ko</v>
      </c>
      <c r="Y546" s="189">
        <f t="shared" si="73"/>
        <v>-91</v>
      </c>
      <c r="Z546" s="40">
        <f>VLOOKUP(E546,'[2]BANG THAM CHIEU'!$E$4:$Q$1080,13,0)</f>
        <v>15</v>
      </c>
      <c r="AA546" s="40">
        <f>VLOOKUP(E546,'[2]BANG THAM CHIEU'!$E$4:$R$1082,14,0)</f>
        <v>30</v>
      </c>
      <c r="AB546" s="40" t="str">
        <f>VLOOKUP(E546,'[2]BANG THAM CHIEU'!$E$4:$S$1081,15,0)</f>
        <v>1 năm</v>
      </c>
    </row>
    <row r="547" spans="1:28" ht="15.75" customHeight="1" x14ac:dyDescent="0.25">
      <c r="A547" s="128">
        <f t="shared" si="74"/>
        <v>544</v>
      </c>
      <c r="B547" s="183" t="s">
        <v>2775</v>
      </c>
      <c r="C547" s="31" t="s">
        <v>6618</v>
      </c>
      <c r="D547" s="42" t="s">
        <v>78</v>
      </c>
      <c r="E547" s="183" t="s">
        <v>2775</v>
      </c>
      <c r="F547" s="144">
        <v>1500</v>
      </c>
      <c r="G547" s="42" t="s">
        <v>10</v>
      </c>
      <c r="I547" s="144" t="s">
        <v>1199</v>
      </c>
      <c r="J547" s="142">
        <f>VLOOKUP(E547,'[4]BANG THAM CHIEU'!$E$451:$M$1076,9,0)</f>
        <v>20</v>
      </c>
      <c r="K547" s="134">
        <f>SUMIFS(NHAP!$H:$H,NHAP!$D:$D,'BANG THAM CHIEU'!E547,NHAP!$K:$K,'BANG THAM CHIEU'!$D$1)</f>
        <v>0</v>
      </c>
      <c r="L547" s="134">
        <f>SUMIFS('IC21'!$H:$H,'IC21'!$G:$G,'BANG THAM CHIEU'!E547,'IC21'!$R:$R,'BANG THAM CHIEU'!$D$1)</f>
        <v>0</v>
      </c>
      <c r="M547" s="133">
        <f t="shared" si="70"/>
        <v>20</v>
      </c>
      <c r="N547" s="142">
        <v>0</v>
      </c>
      <c r="O547" s="133">
        <f t="shared" si="71"/>
        <v>20</v>
      </c>
      <c r="P547" s="135">
        <v>15</v>
      </c>
      <c r="Q547" s="135">
        <v>30</v>
      </c>
      <c r="R547" s="550" t="str">
        <f t="shared" si="75"/>
        <v>OK</v>
      </c>
      <c r="S547" s="135" t="s">
        <v>9395</v>
      </c>
      <c r="T547" s="222">
        <f t="shared" si="76"/>
        <v>5</v>
      </c>
      <c r="U547" s="40">
        <v>20</v>
      </c>
      <c r="V547" s="189">
        <f t="shared" si="72"/>
        <v>0</v>
      </c>
      <c r="X547" s="40" t="str">
        <f t="shared" si="77"/>
        <v>ok</v>
      </c>
      <c r="Y547" s="189">
        <f t="shared" si="73"/>
        <v>0</v>
      </c>
      <c r="Z547" s="40">
        <f>VLOOKUP(E547,'[2]BANG THAM CHIEU'!$E$4:$Q$1080,13,0)</f>
        <v>15</v>
      </c>
      <c r="AA547" s="40">
        <f>VLOOKUP(E547,'[2]BANG THAM CHIEU'!$E$4:$R$1082,14,0)</f>
        <v>30</v>
      </c>
      <c r="AB547" s="40" t="str">
        <f>VLOOKUP(E547,'[2]BANG THAM CHIEU'!$E$4:$S$1081,15,0)</f>
        <v>1 năm</v>
      </c>
    </row>
    <row r="548" spans="1:28" ht="15.75" customHeight="1" x14ac:dyDescent="0.25">
      <c r="A548" s="128">
        <f t="shared" si="74"/>
        <v>545</v>
      </c>
      <c r="B548" s="185" t="s">
        <v>2776</v>
      </c>
      <c r="C548" s="31" t="s">
        <v>6594</v>
      </c>
      <c r="D548" s="42" t="s">
        <v>1528</v>
      </c>
      <c r="E548" s="185" t="s">
        <v>2776</v>
      </c>
      <c r="F548" s="144">
        <v>250000</v>
      </c>
      <c r="G548" s="42" t="s">
        <v>10</v>
      </c>
      <c r="I548" s="144" t="s">
        <v>1199</v>
      </c>
      <c r="J548" s="142">
        <f>VLOOKUP(E548,'[4]BANG THAM CHIEU'!$E$451:$M$1076,9,0)</f>
        <v>2</v>
      </c>
      <c r="K548" s="134">
        <f>SUMIFS(NHAP!$H:$H,NHAP!$D:$D,'BANG THAM CHIEU'!E548,NHAP!$K:$K,'BANG THAM CHIEU'!$D$1)</f>
        <v>0</v>
      </c>
      <c r="L548" s="134">
        <f>SUMIFS('IC21'!$H:$H,'IC21'!$G:$G,'BANG THAM CHIEU'!E548,'IC21'!$R:$R,'BANG THAM CHIEU'!$D$1)</f>
        <v>1</v>
      </c>
      <c r="M548" s="133">
        <f t="shared" si="70"/>
        <v>1</v>
      </c>
      <c r="N548" s="142">
        <v>0</v>
      </c>
      <c r="O548" s="133">
        <f t="shared" si="71"/>
        <v>1</v>
      </c>
      <c r="P548" s="135">
        <v>3</v>
      </c>
      <c r="Q548" s="135">
        <v>5</v>
      </c>
      <c r="R548" s="550" t="str">
        <f t="shared" si="75"/>
        <v>ALERT</v>
      </c>
      <c r="S548" s="135" t="s">
        <v>9398</v>
      </c>
      <c r="T548" s="222">
        <f t="shared" si="76"/>
        <v>-2</v>
      </c>
      <c r="U548" s="40">
        <v>5</v>
      </c>
      <c r="V548" s="189">
        <f t="shared" si="72"/>
        <v>4</v>
      </c>
      <c r="X548" s="40" t="str">
        <f t="shared" si="77"/>
        <v>ko</v>
      </c>
      <c r="Y548" s="189">
        <f t="shared" si="73"/>
        <v>-4</v>
      </c>
      <c r="Z548" s="40">
        <f>VLOOKUP(E548,'[2]BANG THAM CHIEU'!$E$4:$Q$1080,13,0)</f>
        <v>1</v>
      </c>
      <c r="AA548" s="40">
        <f>VLOOKUP(E548,'[2]BANG THAM CHIEU'!$E$4:$R$1082,14,0)</f>
        <v>2</v>
      </c>
      <c r="AB548" s="40" t="str">
        <f>VLOOKUP(E548,'[2]BANG THAM CHIEU'!$E$4:$S$1081,15,0)</f>
        <v>3 tháng</v>
      </c>
    </row>
    <row r="549" spans="1:28" ht="15.75" customHeight="1" x14ac:dyDescent="0.25">
      <c r="A549" s="128">
        <f t="shared" si="74"/>
        <v>546</v>
      </c>
      <c r="B549" s="181" t="s">
        <v>2777</v>
      </c>
      <c r="C549" s="33" t="s">
        <v>2608</v>
      </c>
      <c r="D549" s="42" t="s">
        <v>1591</v>
      </c>
      <c r="E549" s="181" t="s">
        <v>2777</v>
      </c>
      <c r="F549" s="145">
        <v>230000</v>
      </c>
      <c r="G549" s="35" t="s">
        <v>2914</v>
      </c>
      <c r="I549" s="145" t="s">
        <v>448</v>
      </c>
      <c r="J549" s="142">
        <f>VLOOKUP(E549,'[4]BANG THAM CHIEU'!$E$451:$M$1076,9,0)</f>
        <v>20</v>
      </c>
      <c r="K549" s="134">
        <f>SUMIFS(NHAP!$H:$H,NHAP!$D:$D,'BANG THAM CHIEU'!E549,NHAP!$K:$K,'BANG THAM CHIEU'!$D$1)</f>
        <v>0</v>
      </c>
      <c r="L549" s="134">
        <f>SUMIFS('IC21'!$H:$H,'IC21'!$G:$G,'BANG THAM CHIEU'!E549,'IC21'!$R:$R,'BANG THAM CHIEU'!$D$1)</f>
        <v>0</v>
      </c>
      <c r="M549" s="133">
        <f t="shared" si="70"/>
        <v>20</v>
      </c>
      <c r="N549" s="142">
        <v>0</v>
      </c>
      <c r="O549" s="133">
        <f t="shared" si="71"/>
        <v>20</v>
      </c>
      <c r="P549" s="135">
        <v>5</v>
      </c>
      <c r="Q549" s="135">
        <v>10</v>
      </c>
      <c r="R549" s="550" t="str">
        <f t="shared" si="75"/>
        <v>OK</v>
      </c>
      <c r="S549" s="135" t="s">
        <v>9397</v>
      </c>
      <c r="T549" s="222">
        <f t="shared" si="76"/>
        <v>15</v>
      </c>
      <c r="U549" s="40">
        <v>20</v>
      </c>
      <c r="V549" s="189">
        <f t="shared" si="72"/>
        <v>0</v>
      </c>
      <c r="X549" s="40" t="str">
        <f t="shared" si="77"/>
        <v>ok</v>
      </c>
      <c r="Y549" s="189">
        <f t="shared" si="73"/>
        <v>0</v>
      </c>
      <c r="Z549" s="40">
        <f>VLOOKUP(E549,'[2]BANG THAM CHIEU'!$E$4:$Q$1080,13,0)</f>
        <v>5</v>
      </c>
      <c r="AA549" s="40">
        <f>VLOOKUP(E549,'[2]BANG THAM CHIEU'!$E$4:$R$1082,14,0)</f>
        <v>10</v>
      </c>
      <c r="AB549" s="40" t="str">
        <f>VLOOKUP(E549,'[2]BANG THAM CHIEU'!$E$4:$S$1081,15,0)</f>
        <v>đăt dự phòng</v>
      </c>
    </row>
    <row r="550" spans="1:28" ht="15.75" customHeight="1" x14ac:dyDescent="0.25">
      <c r="A550" s="128">
        <f t="shared" si="74"/>
        <v>547</v>
      </c>
      <c r="B550" s="181" t="s">
        <v>2778</v>
      </c>
      <c r="C550" s="33" t="s">
        <v>2609</v>
      </c>
      <c r="D550" s="42" t="s">
        <v>2603</v>
      </c>
      <c r="E550" s="181" t="s">
        <v>2778</v>
      </c>
      <c r="F550" s="145">
        <v>325000</v>
      </c>
      <c r="G550" s="35" t="s">
        <v>303</v>
      </c>
      <c r="I550" s="145" t="s">
        <v>448</v>
      </c>
      <c r="J550" s="142">
        <f>VLOOKUP(E550,'[4]BANG THAM CHIEU'!$E$451:$M$1076,9,0)</f>
        <v>0</v>
      </c>
      <c r="K550" s="134">
        <f>SUMIFS(NHAP!$H:$H,NHAP!$D:$D,'BANG THAM CHIEU'!E550,NHAP!$K:$K,'BANG THAM CHIEU'!$D$1)</f>
        <v>0</v>
      </c>
      <c r="L550" s="134">
        <f>SUMIFS('IC21'!$H:$H,'IC21'!$G:$G,'BANG THAM CHIEU'!E550,'IC21'!$R:$R,'BANG THAM CHIEU'!$D$1)</f>
        <v>0</v>
      </c>
      <c r="M550" s="133">
        <f t="shared" si="70"/>
        <v>0</v>
      </c>
      <c r="N550" s="142">
        <v>0</v>
      </c>
      <c r="O550" s="133">
        <f t="shared" si="71"/>
        <v>0</v>
      </c>
      <c r="P550" s="135">
        <v>0</v>
      </c>
      <c r="Q550" s="135">
        <v>0</v>
      </c>
      <c r="R550" s="550" t="str">
        <f t="shared" si="75"/>
        <v>OK</v>
      </c>
      <c r="S550" s="135">
        <v>0</v>
      </c>
      <c r="T550" s="222">
        <f t="shared" si="76"/>
        <v>0</v>
      </c>
      <c r="U550" s="40">
        <v>0</v>
      </c>
      <c r="V550" s="189">
        <f t="shared" si="72"/>
        <v>0</v>
      </c>
      <c r="X550" s="40" t="str">
        <f t="shared" si="77"/>
        <v>ok</v>
      </c>
      <c r="Y550" s="189">
        <f t="shared" si="73"/>
        <v>0</v>
      </c>
      <c r="Z550" s="40">
        <f>VLOOKUP(E550,'[2]BANG THAM CHIEU'!$E$4:$Q$1080,13,0)</f>
        <v>0</v>
      </c>
      <c r="AA550" s="40">
        <f>VLOOKUP(E550,'[2]BANG THAM CHIEU'!$E$4:$R$1082,14,0)</f>
        <v>0</v>
      </c>
      <c r="AB550" s="40">
        <f>VLOOKUP(E550,'[2]BANG THAM CHIEU'!$E$4:$S$1081,15,0)</f>
        <v>0</v>
      </c>
    </row>
    <row r="551" spans="1:28" ht="30" customHeight="1" x14ac:dyDescent="0.25">
      <c r="A551" s="128">
        <f t="shared" si="74"/>
        <v>548</v>
      </c>
      <c r="B551" s="179" t="s">
        <v>2779</v>
      </c>
      <c r="C551" s="150" t="s">
        <v>2610</v>
      </c>
      <c r="D551" s="42" t="s">
        <v>1537</v>
      </c>
      <c r="E551" s="179" t="s">
        <v>2779</v>
      </c>
      <c r="F551" s="145">
        <v>230000</v>
      </c>
      <c r="G551" s="137" t="s">
        <v>968</v>
      </c>
      <c r="I551" s="145" t="s">
        <v>448</v>
      </c>
      <c r="J551" s="142">
        <f>VLOOKUP(E551,'[4]BANG THAM CHIEU'!$E$451:$M$1076,9,0)</f>
        <v>0</v>
      </c>
      <c r="K551" s="134">
        <f>SUMIFS(NHAP!$H:$H,NHAP!$D:$D,'BANG THAM CHIEU'!E551,NHAP!$K:$K,'BANG THAM CHIEU'!$D$1)</f>
        <v>0</v>
      </c>
      <c r="L551" s="134">
        <f>SUMIFS('IC21'!$H:$H,'IC21'!$G:$G,'BANG THAM CHIEU'!E551,'IC21'!$R:$R,'BANG THAM CHIEU'!$D$1)</f>
        <v>0</v>
      </c>
      <c r="M551" s="133">
        <f t="shared" si="70"/>
        <v>0</v>
      </c>
      <c r="N551" s="142">
        <v>0</v>
      </c>
      <c r="O551" s="133">
        <f t="shared" si="71"/>
        <v>0</v>
      </c>
      <c r="P551" s="135">
        <v>2</v>
      </c>
      <c r="Q551" s="135">
        <v>4</v>
      </c>
      <c r="R551" s="550" t="str">
        <f t="shared" si="75"/>
        <v>ALERT</v>
      </c>
      <c r="S551" s="135" t="s">
        <v>9399</v>
      </c>
      <c r="T551" s="222">
        <f t="shared" si="76"/>
        <v>-2</v>
      </c>
      <c r="U551" s="40">
        <v>0</v>
      </c>
      <c r="V551" s="189">
        <f t="shared" si="72"/>
        <v>0</v>
      </c>
      <c r="X551" s="40" t="str">
        <f t="shared" si="77"/>
        <v>ok</v>
      </c>
      <c r="Y551" s="189">
        <f t="shared" si="73"/>
        <v>0</v>
      </c>
      <c r="Z551" s="40">
        <f>VLOOKUP(E551,'[2]BANG THAM CHIEU'!$E$4:$Q$1080,13,0)</f>
        <v>2</v>
      </c>
      <c r="AA551" s="40">
        <f>VLOOKUP(E551,'[2]BANG THAM CHIEU'!$E$4:$R$1082,14,0)</f>
        <v>4</v>
      </c>
      <c r="AB551" s="40" t="str">
        <f>VLOOKUP(E551,'[2]BANG THAM CHIEU'!$E$4:$S$1081,15,0)</f>
        <v>Đăt dự phòng</v>
      </c>
    </row>
    <row r="552" spans="1:28" ht="15.75" customHeight="1" x14ac:dyDescent="0.25">
      <c r="A552" s="128">
        <f t="shared" si="74"/>
        <v>549</v>
      </c>
      <c r="B552" s="181" t="s">
        <v>2780</v>
      </c>
      <c r="C552" s="33" t="s">
        <v>2611</v>
      </c>
      <c r="D552" s="42" t="s">
        <v>1599</v>
      </c>
      <c r="E552" s="181" t="s">
        <v>2780</v>
      </c>
      <c r="F552" s="145">
        <v>350000</v>
      </c>
      <c r="G552" s="35" t="s">
        <v>2465</v>
      </c>
      <c r="I552" s="145" t="s">
        <v>448</v>
      </c>
      <c r="J552" s="142">
        <f>VLOOKUP(E552,'[4]BANG THAM CHIEU'!$E$451:$M$1076,9,0)</f>
        <v>0</v>
      </c>
      <c r="K552" s="134">
        <f>SUMIFS(NHAP!$H:$H,NHAP!$D:$D,'BANG THAM CHIEU'!E552,NHAP!$K:$K,'BANG THAM CHIEU'!$D$1)</f>
        <v>0</v>
      </c>
      <c r="L552" s="134">
        <f>SUMIFS('IC21'!$H:$H,'IC21'!$G:$G,'BANG THAM CHIEU'!E552,'IC21'!$R:$R,'BANG THAM CHIEU'!$D$1)</f>
        <v>0</v>
      </c>
      <c r="M552" s="133">
        <f t="shared" si="70"/>
        <v>0</v>
      </c>
      <c r="N552" s="142">
        <v>0</v>
      </c>
      <c r="O552" s="133">
        <f t="shared" si="71"/>
        <v>0</v>
      </c>
      <c r="P552" s="135">
        <v>2</v>
      </c>
      <c r="Q552" s="135">
        <v>4</v>
      </c>
      <c r="R552" s="550" t="str">
        <f t="shared" si="75"/>
        <v>ALERT</v>
      </c>
      <c r="S552" s="135" t="s">
        <v>9397</v>
      </c>
      <c r="T552" s="222">
        <f t="shared" si="76"/>
        <v>-2</v>
      </c>
      <c r="U552" s="41">
        <v>0</v>
      </c>
      <c r="V552" s="189">
        <f t="shared" si="72"/>
        <v>0</v>
      </c>
      <c r="X552" s="40" t="str">
        <f t="shared" si="77"/>
        <v>ok</v>
      </c>
      <c r="Y552" s="189">
        <f t="shared" si="73"/>
        <v>0</v>
      </c>
      <c r="Z552" s="40">
        <f>VLOOKUP(E552,'[2]BANG THAM CHIEU'!$E$4:$Q$1080,13,0)</f>
        <v>2</v>
      </c>
      <c r="AA552" s="40">
        <f>VLOOKUP(E552,'[2]BANG THAM CHIEU'!$E$4:$R$1082,14,0)</f>
        <v>4</v>
      </c>
      <c r="AB552" s="40" t="str">
        <f>VLOOKUP(E552,'[2]BANG THAM CHIEU'!$E$4:$S$1081,15,0)</f>
        <v>đăt dự phòng</v>
      </c>
    </row>
    <row r="553" spans="1:28" ht="15.75" customHeight="1" x14ac:dyDescent="0.25">
      <c r="A553" s="128">
        <f t="shared" si="74"/>
        <v>550</v>
      </c>
      <c r="B553" s="181" t="s">
        <v>2781</v>
      </c>
      <c r="C553" s="33" t="s">
        <v>2612</v>
      </c>
      <c r="D553" s="42" t="s">
        <v>1547</v>
      </c>
      <c r="E553" s="181" t="s">
        <v>2781</v>
      </c>
      <c r="F553" s="145">
        <v>250000</v>
      </c>
      <c r="G553" s="35" t="s">
        <v>970</v>
      </c>
      <c r="I553" s="145" t="s">
        <v>448</v>
      </c>
      <c r="J553" s="142">
        <f>VLOOKUP(E553,'[4]BANG THAM CHIEU'!$E$451:$M$1076,9,0)</f>
        <v>0</v>
      </c>
      <c r="K553" s="134">
        <f>SUMIFS(NHAP!$H:$H,NHAP!$D:$D,'BANG THAM CHIEU'!E553,NHAP!$K:$K,'BANG THAM CHIEU'!$D$1)</f>
        <v>0</v>
      </c>
      <c r="L553" s="134">
        <f>SUMIFS('IC21'!$H:$H,'IC21'!$G:$G,'BANG THAM CHIEU'!E553,'IC21'!$R:$R,'BANG THAM CHIEU'!$D$1)</f>
        <v>0</v>
      </c>
      <c r="M553" s="133">
        <f t="shared" si="70"/>
        <v>0</v>
      </c>
      <c r="N553" s="142">
        <v>0</v>
      </c>
      <c r="O553" s="133">
        <f t="shared" si="71"/>
        <v>0</v>
      </c>
      <c r="P553" s="135">
        <v>0</v>
      </c>
      <c r="Q553" s="135">
        <v>0</v>
      </c>
      <c r="R553" s="550" t="str">
        <f t="shared" si="75"/>
        <v>OK</v>
      </c>
      <c r="S553" s="135">
        <v>0</v>
      </c>
      <c r="T553" s="222">
        <f t="shared" si="76"/>
        <v>0</v>
      </c>
      <c r="U553" s="40">
        <v>0</v>
      </c>
      <c r="V553" s="189">
        <f t="shared" si="72"/>
        <v>0</v>
      </c>
      <c r="X553" s="40" t="str">
        <f t="shared" si="77"/>
        <v>ok</v>
      </c>
      <c r="Y553" s="189">
        <f t="shared" si="73"/>
        <v>0</v>
      </c>
      <c r="Z553" s="40">
        <f>VLOOKUP(E553,'[2]BANG THAM CHIEU'!$E$4:$Q$1080,13,0)</f>
        <v>0</v>
      </c>
      <c r="AA553" s="40">
        <f>VLOOKUP(E553,'[2]BANG THAM CHIEU'!$E$4:$R$1082,14,0)</f>
        <v>0</v>
      </c>
      <c r="AB553" s="40">
        <f>VLOOKUP(E553,'[2]BANG THAM CHIEU'!$E$4:$S$1081,15,0)</f>
        <v>0</v>
      </c>
    </row>
    <row r="554" spans="1:28" ht="15.75" customHeight="1" x14ac:dyDescent="0.25">
      <c r="A554" s="128">
        <f t="shared" si="74"/>
        <v>551</v>
      </c>
      <c r="B554" s="181" t="s">
        <v>2782</v>
      </c>
      <c r="C554" s="33" t="s">
        <v>2613</v>
      </c>
      <c r="D554" s="42" t="s">
        <v>1547</v>
      </c>
      <c r="E554" s="181" t="s">
        <v>2782</v>
      </c>
      <c r="F554" s="145">
        <v>80000</v>
      </c>
      <c r="G554" s="35" t="s">
        <v>970</v>
      </c>
      <c r="I554" s="145" t="s">
        <v>448</v>
      </c>
      <c r="J554" s="142">
        <f>VLOOKUP(E554,'[4]BANG THAM CHIEU'!$E$451:$M$1076,9,0)</f>
        <v>0</v>
      </c>
      <c r="K554" s="134">
        <f>SUMIFS(NHAP!$H:$H,NHAP!$D:$D,'BANG THAM CHIEU'!E554,NHAP!$K:$K,'BANG THAM CHIEU'!$D$1)</f>
        <v>0</v>
      </c>
      <c r="L554" s="134">
        <f>SUMIFS('IC21'!$H:$H,'IC21'!$G:$G,'BANG THAM CHIEU'!E554,'IC21'!$R:$R,'BANG THAM CHIEU'!$D$1)</f>
        <v>0</v>
      </c>
      <c r="M554" s="133">
        <f t="shared" si="70"/>
        <v>0</v>
      </c>
      <c r="N554" s="142">
        <v>0</v>
      </c>
      <c r="O554" s="133">
        <f t="shared" si="71"/>
        <v>0</v>
      </c>
      <c r="P554" s="135">
        <v>0</v>
      </c>
      <c r="Q554" s="135">
        <v>0</v>
      </c>
      <c r="R554" s="550" t="str">
        <f t="shared" si="75"/>
        <v>OK</v>
      </c>
      <c r="S554" s="135">
        <v>0</v>
      </c>
      <c r="T554" s="222">
        <f t="shared" si="76"/>
        <v>0</v>
      </c>
      <c r="U554" s="40">
        <v>0</v>
      </c>
      <c r="V554" s="189">
        <f t="shared" si="72"/>
        <v>0</v>
      </c>
      <c r="X554" s="40" t="str">
        <f t="shared" si="77"/>
        <v>ok</v>
      </c>
      <c r="Y554" s="189">
        <f t="shared" si="73"/>
        <v>0</v>
      </c>
      <c r="Z554" s="40">
        <f>VLOOKUP(E554,'[2]BANG THAM CHIEU'!$E$4:$Q$1080,13,0)</f>
        <v>0</v>
      </c>
      <c r="AA554" s="40">
        <f>VLOOKUP(E554,'[2]BANG THAM CHIEU'!$E$4:$R$1082,14,0)</f>
        <v>0</v>
      </c>
      <c r="AB554" s="40">
        <f>VLOOKUP(E554,'[2]BANG THAM CHIEU'!$E$4:$S$1081,15,0)</f>
        <v>0</v>
      </c>
    </row>
    <row r="555" spans="1:28" ht="15.75" customHeight="1" x14ac:dyDescent="0.25">
      <c r="A555" s="128">
        <f t="shared" si="74"/>
        <v>552</v>
      </c>
      <c r="B555" s="183" t="s">
        <v>2783</v>
      </c>
      <c r="C555" s="31" t="s">
        <v>7295</v>
      </c>
      <c r="D555" s="42" t="s">
        <v>1615</v>
      </c>
      <c r="E555" s="183" t="s">
        <v>2783</v>
      </c>
      <c r="F555" s="144">
        <v>1200000</v>
      </c>
      <c r="G555" s="42" t="s">
        <v>2466</v>
      </c>
      <c r="I555" s="144" t="s">
        <v>448</v>
      </c>
      <c r="J555" s="142">
        <f>VLOOKUP(E555,'[4]BANG THAM CHIEU'!$E$451:$M$1076,9,0)</f>
        <v>0</v>
      </c>
      <c r="K555" s="134">
        <f>SUMIFS(NHAP!$H:$H,NHAP!$D:$D,'BANG THAM CHIEU'!E555,NHAP!$K:$K,'BANG THAM CHIEU'!$D$1)</f>
        <v>0</v>
      </c>
      <c r="L555" s="134">
        <f>SUMIFS('IC21'!$H:$H,'IC21'!$G:$G,'BANG THAM CHIEU'!E555,'IC21'!$R:$R,'BANG THAM CHIEU'!$D$1)</f>
        <v>0</v>
      </c>
      <c r="M555" s="133">
        <f t="shared" si="70"/>
        <v>0</v>
      </c>
      <c r="N555" s="142">
        <v>0</v>
      </c>
      <c r="O555" s="133">
        <f t="shared" si="71"/>
        <v>0</v>
      </c>
      <c r="P555" s="135">
        <v>2</v>
      </c>
      <c r="Q555" s="135">
        <v>4</v>
      </c>
      <c r="R555" s="550" t="str">
        <f t="shared" si="75"/>
        <v>ALERT</v>
      </c>
      <c r="S555" s="135" t="s">
        <v>9397</v>
      </c>
      <c r="T555" s="222">
        <f t="shared" si="76"/>
        <v>-2</v>
      </c>
      <c r="U555" s="40">
        <v>1</v>
      </c>
      <c r="V555" s="189">
        <f t="shared" si="72"/>
        <v>1</v>
      </c>
      <c r="X555" s="40" t="str">
        <f t="shared" si="77"/>
        <v>ok</v>
      </c>
      <c r="Y555" s="189">
        <f t="shared" si="73"/>
        <v>-1</v>
      </c>
      <c r="Z555" s="40">
        <f>VLOOKUP(E555,'[2]BANG THAM CHIEU'!$E$4:$Q$1080,13,0)</f>
        <v>2</v>
      </c>
      <c r="AA555" s="40">
        <f>VLOOKUP(E555,'[2]BANG THAM CHIEU'!$E$4:$R$1082,14,0)</f>
        <v>4</v>
      </c>
      <c r="AB555" s="40" t="str">
        <f>VLOOKUP(E555,'[2]BANG THAM CHIEU'!$E$4:$S$1081,15,0)</f>
        <v>đăt dự phòng</v>
      </c>
    </row>
    <row r="556" spans="1:28" ht="15.75" customHeight="1" x14ac:dyDescent="0.25">
      <c r="A556" s="128">
        <f t="shared" si="74"/>
        <v>553</v>
      </c>
      <c r="B556" s="183" t="s">
        <v>2784</v>
      </c>
      <c r="C556" s="31" t="s">
        <v>2614</v>
      </c>
      <c r="D556" s="42" t="s">
        <v>1615</v>
      </c>
      <c r="E556" s="183" t="s">
        <v>2784</v>
      </c>
      <c r="F556" s="144">
        <v>2240000</v>
      </c>
      <c r="G556" s="42" t="s">
        <v>2466</v>
      </c>
      <c r="I556" s="144" t="s">
        <v>448</v>
      </c>
      <c r="J556" s="142">
        <f>VLOOKUP(E556,'[4]BANG THAM CHIEU'!$E$451:$M$1076,9,0)</f>
        <v>0</v>
      </c>
      <c r="K556" s="134">
        <f>SUMIFS(NHAP!$H:$H,NHAP!$D:$D,'BANG THAM CHIEU'!E556,NHAP!$K:$K,'BANG THAM CHIEU'!$D$1)</f>
        <v>0</v>
      </c>
      <c r="L556" s="134">
        <f>SUMIFS('IC21'!$H:$H,'IC21'!$G:$G,'BANG THAM CHIEU'!E556,'IC21'!$R:$R,'BANG THAM CHIEU'!$D$1)</f>
        <v>0</v>
      </c>
      <c r="M556" s="133">
        <f t="shared" si="70"/>
        <v>0</v>
      </c>
      <c r="N556" s="142">
        <v>0</v>
      </c>
      <c r="O556" s="133">
        <f t="shared" si="71"/>
        <v>0</v>
      </c>
      <c r="P556" s="135">
        <v>2</v>
      </c>
      <c r="Q556" s="135">
        <v>4</v>
      </c>
      <c r="R556" s="550" t="str">
        <f t="shared" si="75"/>
        <v>ALERT</v>
      </c>
      <c r="S556" s="135" t="s">
        <v>9397</v>
      </c>
      <c r="T556" s="222">
        <f t="shared" si="76"/>
        <v>-2</v>
      </c>
      <c r="U556" s="40">
        <v>0</v>
      </c>
      <c r="V556" s="189">
        <f t="shared" si="72"/>
        <v>0</v>
      </c>
      <c r="X556" s="40" t="str">
        <f t="shared" si="77"/>
        <v>ok</v>
      </c>
      <c r="Y556" s="189">
        <f t="shared" si="73"/>
        <v>0</v>
      </c>
      <c r="Z556" s="40">
        <f>VLOOKUP(E556,'[2]BANG THAM CHIEU'!$E$4:$Q$1080,13,0)</f>
        <v>2</v>
      </c>
      <c r="AA556" s="40">
        <f>VLOOKUP(E556,'[2]BANG THAM CHIEU'!$E$4:$R$1082,14,0)</f>
        <v>4</v>
      </c>
      <c r="AB556" s="40" t="str">
        <f>VLOOKUP(E556,'[2]BANG THAM CHIEU'!$E$4:$S$1081,15,0)</f>
        <v>đăt dự phòng</v>
      </c>
    </row>
    <row r="557" spans="1:28" ht="15.75" customHeight="1" x14ac:dyDescent="0.25">
      <c r="A557" s="128">
        <f t="shared" si="74"/>
        <v>554</v>
      </c>
      <c r="B557" s="181" t="s">
        <v>2785</v>
      </c>
      <c r="C557" s="33" t="s">
        <v>2615</v>
      </c>
      <c r="D557" s="42" t="s">
        <v>2603</v>
      </c>
      <c r="E557" s="181" t="s">
        <v>2785</v>
      </c>
      <c r="F557" s="145"/>
      <c r="G557" s="35" t="s">
        <v>303</v>
      </c>
      <c r="I557" s="145" t="s">
        <v>448</v>
      </c>
      <c r="J557" s="142">
        <f>VLOOKUP(E557,'[4]BANG THAM CHIEU'!$E$451:$M$1076,9,0)</f>
        <v>0</v>
      </c>
      <c r="K557" s="134">
        <f>SUMIFS(NHAP!$H:$H,NHAP!$D:$D,'BANG THAM CHIEU'!E557,NHAP!$K:$K,'BANG THAM CHIEU'!$D$1)</f>
        <v>0</v>
      </c>
      <c r="L557" s="134">
        <f>SUMIFS('IC21'!$H:$H,'IC21'!$G:$G,'BANG THAM CHIEU'!E557,'IC21'!$R:$R,'BANG THAM CHIEU'!$D$1)</f>
        <v>0</v>
      </c>
      <c r="M557" s="133">
        <f t="shared" si="70"/>
        <v>0</v>
      </c>
      <c r="N557" s="142">
        <v>0</v>
      </c>
      <c r="O557" s="133">
        <f t="shared" si="71"/>
        <v>0</v>
      </c>
      <c r="P557" s="135">
        <v>0</v>
      </c>
      <c r="Q557" s="135">
        <v>0</v>
      </c>
      <c r="R557" s="550" t="str">
        <f t="shared" si="75"/>
        <v>OK</v>
      </c>
      <c r="S557" s="135">
        <v>0</v>
      </c>
      <c r="T557" s="222">
        <f t="shared" si="76"/>
        <v>0</v>
      </c>
      <c r="U557" s="40">
        <v>0</v>
      </c>
      <c r="V557" s="189">
        <f t="shared" si="72"/>
        <v>0</v>
      </c>
      <c r="X557" s="40" t="str">
        <f t="shared" si="77"/>
        <v>ok</v>
      </c>
      <c r="Y557" s="189">
        <f t="shared" si="73"/>
        <v>0</v>
      </c>
      <c r="Z557" s="40">
        <f>VLOOKUP(E557,'[2]BANG THAM CHIEU'!$E$4:$Q$1080,13,0)</f>
        <v>0</v>
      </c>
      <c r="AA557" s="40">
        <f>VLOOKUP(E557,'[2]BANG THAM CHIEU'!$E$4:$R$1082,14,0)</f>
        <v>0</v>
      </c>
      <c r="AB557" s="40">
        <f>VLOOKUP(E557,'[2]BANG THAM CHIEU'!$E$4:$S$1081,15,0)</f>
        <v>0</v>
      </c>
    </row>
    <row r="558" spans="1:28" ht="15.75" customHeight="1" x14ac:dyDescent="0.25">
      <c r="A558" s="128">
        <f t="shared" si="74"/>
        <v>555</v>
      </c>
      <c r="B558" s="181" t="s">
        <v>2786</v>
      </c>
      <c r="C558" s="33" t="s">
        <v>2616</v>
      </c>
      <c r="D558" s="42" t="s">
        <v>2561</v>
      </c>
      <c r="E558" s="181" t="s">
        <v>2786</v>
      </c>
      <c r="F558" s="145">
        <v>35000</v>
      </c>
      <c r="G558" s="35" t="s">
        <v>2905</v>
      </c>
      <c r="I558" s="145" t="s">
        <v>448</v>
      </c>
      <c r="J558" s="142">
        <f>VLOOKUP(E558,'[4]BANG THAM CHIEU'!$E$451:$M$1076,9,0)</f>
        <v>0</v>
      </c>
      <c r="K558" s="134">
        <f>SUMIFS(NHAP!$H:$H,NHAP!$D:$D,'BANG THAM CHIEU'!E558,NHAP!$K:$K,'BANG THAM CHIEU'!$D$1)</f>
        <v>0</v>
      </c>
      <c r="L558" s="134">
        <f>SUMIFS('IC21'!$H:$H,'IC21'!$G:$G,'BANG THAM CHIEU'!E558,'IC21'!$R:$R,'BANG THAM CHIEU'!$D$1)</f>
        <v>0</v>
      </c>
      <c r="M558" s="133">
        <f t="shared" si="70"/>
        <v>0</v>
      </c>
      <c r="N558" s="142">
        <v>0</v>
      </c>
      <c r="O558" s="133">
        <f t="shared" si="71"/>
        <v>0</v>
      </c>
      <c r="P558" s="135">
        <v>0</v>
      </c>
      <c r="Q558" s="135">
        <v>0</v>
      </c>
      <c r="R558" s="550" t="str">
        <f t="shared" si="75"/>
        <v>OK</v>
      </c>
      <c r="S558" s="135">
        <v>0</v>
      </c>
      <c r="T558" s="222">
        <f t="shared" si="76"/>
        <v>0</v>
      </c>
      <c r="U558" s="40">
        <v>0</v>
      </c>
      <c r="V558" s="189">
        <f t="shared" si="72"/>
        <v>0</v>
      </c>
      <c r="X558" s="40" t="str">
        <f t="shared" si="77"/>
        <v>ok</v>
      </c>
      <c r="Y558" s="189">
        <f t="shared" si="73"/>
        <v>0</v>
      </c>
      <c r="Z558" s="40">
        <f>VLOOKUP(E558,'[2]BANG THAM CHIEU'!$E$4:$Q$1080,13,0)</f>
        <v>0</v>
      </c>
      <c r="AA558" s="40">
        <f>VLOOKUP(E558,'[2]BANG THAM CHIEU'!$E$4:$R$1082,14,0)</f>
        <v>0</v>
      </c>
      <c r="AB558" s="40">
        <f>VLOOKUP(E558,'[2]BANG THAM CHIEU'!$E$4:$S$1081,15,0)</f>
        <v>0</v>
      </c>
    </row>
    <row r="559" spans="1:28" ht="15.75" customHeight="1" x14ac:dyDescent="0.25">
      <c r="A559" s="128">
        <f t="shared" si="74"/>
        <v>556</v>
      </c>
      <c r="B559" s="183" t="s">
        <v>2787</v>
      </c>
      <c r="C559" s="31" t="s">
        <v>6932</v>
      </c>
      <c r="D559" s="37" t="s">
        <v>1528</v>
      </c>
      <c r="E559" s="183" t="s">
        <v>2787</v>
      </c>
      <c r="F559" s="144">
        <v>20000</v>
      </c>
      <c r="G559" s="42" t="s">
        <v>10</v>
      </c>
      <c r="I559" s="144" t="s">
        <v>448</v>
      </c>
      <c r="J559" s="142">
        <f>VLOOKUP(E559,'[4]BANG THAM CHIEU'!$E$451:$M$1076,9,0)</f>
        <v>0</v>
      </c>
      <c r="K559" s="134">
        <f>SUMIFS(NHAP!$H:$H,NHAP!$D:$D,'BANG THAM CHIEU'!E559,NHAP!$K:$K,'BANG THAM CHIEU'!$D$1)</f>
        <v>0</v>
      </c>
      <c r="L559" s="134">
        <f>SUMIFS('IC21'!$H:$H,'IC21'!$G:$G,'BANG THAM CHIEU'!E559,'IC21'!$R:$R,'BANG THAM CHIEU'!$D$1)</f>
        <v>0</v>
      </c>
      <c r="M559" s="133">
        <f t="shared" si="70"/>
        <v>0</v>
      </c>
      <c r="N559" s="142">
        <v>0</v>
      </c>
      <c r="O559" s="133">
        <f t="shared" si="71"/>
        <v>0</v>
      </c>
      <c r="P559" s="135">
        <v>5</v>
      </c>
      <c r="Q559" s="135">
        <v>10</v>
      </c>
      <c r="R559" s="550" t="str">
        <f t="shared" si="75"/>
        <v>ALERT</v>
      </c>
      <c r="S559" s="135" t="s">
        <v>9394</v>
      </c>
      <c r="T559" s="222">
        <f t="shared" si="76"/>
        <v>-5</v>
      </c>
      <c r="U559" s="40">
        <v>0</v>
      </c>
      <c r="V559" s="189">
        <f t="shared" si="72"/>
        <v>0</v>
      </c>
      <c r="X559" s="40" t="str">
        <f t="shared" si="77"/>
        <v>ok</v>
      </c>
      <c r="Y559" s="189">
        <f t="shared" si="73"/>
        <v>0</v>
      </c>
      <c r="Z559" s="40">
        <f>VLOOKUP(E559,'[2]BANG THAM CHIEU'!$E$4:$Q$1080,13,0)</f>
        <v>5</v>
      </c>
      <c r="AA559" s="40">
        <f>VLOOKUP(E559,'[2]BANG THAM CHIEU'!$E$4:$R$1082,14,0)</f>
        <v>10</v>
      </c>
      <c r="AB559" s="40" t="str">
        <f>VLOOKUP(E559,'[2]BANG THAM CHIEU'!$E$4:$S$1081,15,0)</f>
        <v>6 tháng</v>
      </c>
    </row>
    <row r="560" spans="1:28" ht="15.75" customHeight="1" x14ac:dyDescent="0.25">
      <c r="A560" s="128">
        <f t="shared" si="74"/>
        <v>557</v>
      </c>
      <c r="B560" s="181" t="s">
        <v>2788</v>
      </c>
      <c r="C560" s="33" t="s">
        <v>2617</v>
      </c>
      <c r="D560" s="42" t="s">
        <v>2570</v>
      </c>
      <c r="E560" s="181" t="s">
        <v>2788</v>
      </c>
      <c r="F560" s="145">
        <v>210000</v>
      </c>
      <c r="G560" s="35" t="s">
        <v>2905</v>
      </c>
      <c r="I560" s="145" t="s">
        <v>448</v>
      </c>
      <c r="J560" s="142">
        <f>VLOOKUP(E560,'[4]BANG THAM CHIEU'!$E$451:$M$1076,9,0)</f>
        <v>0</v>
      </c>
      <c r="K560" s="134">
        <f>SUMIFS(NHAP!$H:$H,NHAP!$D:$D,'BANG THAM CHIEU'!E560,NHAP!$K:$K,'BANG THAM CHIEU'!$D$1)</f>
        <v>0</v>
      </c>
      <c r="L560" s="134">
        <f>SUMIFS('IC21'!$H:$H,'IC21'!$G:$G,'BANG THAM CHIEU'!E560,'IC21'!$R:$R,'BANG THAM CHIEU'!$D$1)</f>
        <v>0</v>
      </c>
      <c r="M560" s="133">
        <f t="shared" si="70"/>
        <v>0</v>
      </c>
      <c r="N560" s="142">
        <v>0</v>
      </c>
      <c r="O560" s="133">
        <f t="shared" si="71"/>
        <v>0</v>
      </c>
      <c r="P560" s="135">
        <v>0</v>
      </c>
      <c r="Q560" s="135">
        <v>0</v>
      </c>
      <c r="R560" s="550" t="str">
        <f t="shared" si="75"/>
        <v>OK</v>
      </c>
      <c r="S560" s="135">
        <v>0</v>
      </c>
      <c r="T560" s="222">
        <f t="shared" si="76"/>
        <v>0</v>
      </c>
      <c r="U560" s="40">
        <v>0</v>
      </c>
      <c r="V560" s="189">
        <f t="shared" si="72"/>
        <v>0</v>
      </c>
      <c r="X560" s="40" t="str">
        <f t="shared" si="77"/>
        <v>ok</v>
      </c>
      <c r="Y560" s="189">
        <f t="shared" si="73"/>
        <v>0</v>
      </c>
      <c r="Z560" s="40">
        <f>VLOOKUP(E560,'[2]BANG THAM CHIEU'!$E$4:$Q$1080,13,0)</f>
        <v>0</v>
      </c>
      <c r="AA560" s="40">
        <f>VLOOKUP(E560,'[2]BANG THAM CHIEU'!$E$4:$R$1082,14,0)</f>
        <v>0</v>
      </c>
      <c r="AB560" s="40">
        <f>VLOOKUP(E560,'[2]BANG THAM CHIEU'!$E$4:$S$1081,15,0)</f>
        <v>0</v>
      </c>
    </row>
    <row r="561" spans="1:28" ht="15.75" customHeight="1" x14ac:dyDescent="0.25">
      <c r="A561" s="128">
        <f t="shared" si="74"/>
        <v>558</v>
      </c>
      <c r="B561" s="181" t="s">
        <v>2789</v>
      </c>
      <c r="C561" s="33" t="s">
        <v>2618</v>
      </c>
      <c r="D561" s="42" t="s">
        <v>2570</v>
      </c>
      <c r="E561" s="181" t="s">
        <v>2789</v>
      </c>
      <c r="F561" s="145">
        <v>500000</v>
      </c>
      <c r="G561" s="35" t="s">
        <v>2905</v>
      </c>
      <c r="I561" s="145" t="s">
        <v>448</v>
      </c>
      <c r="J561" s="142">
        <f>VLOOKUP(E561,'[4]BANG THAM CHIEU'!$E$451:$M$1076,9,0)</f>
        <v>0</v>
      </c>
      <c r="K561" s="134">
        <f>SUMIFS(NHAP!$H:$H,NHAP!$D:$D,'BANG THAM CHIEU'!E561,NHAP!$K:$K,'BANG THAM CHIEU'!$D$1)</f>
        <v>0</v>
      </c>
      <c r="L561" s="134">
        <f>SUMIFS('IC21'!$H:$H,'IC21'!$G:$G,'BANG THAM CHIEU'!E561,'IC21'!$R:$R,'BANG THAM CHIEU'!$D$1)</f>
        <v>0</v>
      </c>
      <c r="M561" s="133">
        <f t="shared" si="70"/>
        <v>0</v>
      </c>
      <c r="N561" s="142">
        <v>0</v>
      </c>
      <c r="O561" s="133">
        <f t="shared" si="71"/>
        <v>0</v>
      </c>
      <c r="P561" s="135">
        <v>0</v>
      </c>
      <c r="Q561" s="135">
        <v>0</v>
      </c>
      <c r="R561" s="550" t="str">
        <f t="shared" si="75"/>
        <v>OK</v>
      </c>
      <c r="S561" s="135">
        <v>0</v>
      </c>
      <c r="T561" s="222">
        <f t="shared" si="76"/>
        <v>0</v>
      </c>
      <c r="U561" s="40">
        <v>0</v>
      </c>
      <c r="V561" s="189">
        <f t="shared" si="72"/>
        <v>0</v>
      </c>
      <c r="X561" s="40" t="str">
        <f t="shared" si="77"/>
        <v>ko</v>
      </c>
      <c r="Y561" s="189">
        <f t="shared" si="73"/>
        <v>0</v>
      </c>
      <c r="Z561" s="40">
        <f>VLOOKUP(E561,'[2]BANG THAM CHIEU'!$E$4:$Q$1080,13,0)</f>
        <v>0</v>
      </c>
      <c r="AA561" s="40">
        <f>VLOOKUP(E561,'[2]BANG THAM CHIEU'!$E$4:$R$1082,14,0)</f>
        <v>0</v>
      </c>
      <c r="AB561" s="40">
        <f>VLOOKUP(E561,'[2]BANG THAM CHIEU'!$E$4:$S$1081,15,0)</f>
        <v>0</v>
      </c>
    </row>
    <row r="562" spans="1:28" ht="15.75" customHeight="1" x14ac:dyDescent="0.25">
      <c r="A562" s="128">
        <f t="shared" si="74"/>
        <v>559</v>
      </c>
      <c r="B562" s="183" t="s">
        <v>2790</v>
      </c>
      <c r="C562" s="31" t="s">
        <v>2619</v>
      </c>
      <c r="D562" s="42" t="s">
        <v>2570</v>
      </c>
      <c r="E562" s="183" t="s">
        <v>2790</v>
      </c>
      <c r="F562" s="144">
        <v>14500000</v>
      </c>
      <c r="G562" s="42" t="s">
        <v>2467</v>
      </c>
      <c r="I562" s="144" t="s">
        <v>448</v>
      </c>
      <c r="J562" s="142">
        <f>VLOOKUP(E562,'[4]BANG THAM CHIEU'!$E$451:$M$1076,9,0)</f>
        <v>1</v>
      </c>
      <c r="K562" s="134">
        <f>SUMIFS(NHAP!$H:$H,NHAP!$D:$D,'BANG THAM CHIEU'!E562,NHAP!$K:$K,'BANG THAM CHIEU'!$D$1)</f>
        <v>0</v>
      </c>
      <c r="L562" s="134">
        <f>SUMIFS('IC21'!$H:$H,'IC21'!$G:$G,'BANG THAM CHIEU'!E562,'IC21'!$R:$R,'BANG THAM CHIEU'!$D$1)</f>
        <v>0</v>
      </c>
      <c r="M562" s="133">
        <f t="shared" si="70"/>
        <v>1</v>
      </c>
      <c r="N562" s="142">
        <v>0</v>
      </c>
      <c r="O562" s="133">
        <f t="shared" si="71"/>
        <v>1</v>
      </c>
      <c r="P562" s="135">
        <v>0</v>
      </c>
      <c r="Q562" s="135">
        <v>0</v>
      </c>
      <c r="R562" s="550" t="str">
        <f t="shared" si="75"/>
        <v>OK</v>
      </c>
      <c r="S562" s="135">
        <v>0</v>
      </c>
      <c r="T562" s="222">
        <f t="shared" si="76"/>
        <v>1</v>
      </c>
      <c r="U562" s="40">
        <v>1</v>
      </c>
      <c r="V562" s="189">
        <f t="shared" si="72"/>
        <v>0</v>
      </c>
      <c r="X562" s="40" t="str">
        <f t="shared" si="77"/>
        <v>ko</v>
      </c>
      <c r="Y562" s="189">
        <f t="shared" si="73"/>
        <v>0</v>
      </c>
      <c r="Z562" s="40">
        <f>VLOOKUP(E562,'[2]BANG THAM CHIEU'!$E$4:$Q$1080,13,0)</f>
        <v>0</v>
      </c>
      <c r="AA562" s="40">
        <f>VLOOKUP(E562,'[2]BANG THAM CHIEU'!$E$4:$R$1082,14,0)</f>
        <v>0</v>
      </c>
      <c r="AB562" s="40">
        <f>VLOOKUP(E562,'[2]BANG THAM CHIEU'!$E$4:$S$1081,15,0)</f>
        <v>0</v>
      </c>
    </row>
    <row r="563" spans="1:28" ht="15.75" customHeight="1" x14ac:dyDescent="0.25">
      <c r="A563" s="128">
        <f t="shared" si="74"/>
        <v>560</v>
      </c>
      <c r="B563" s="183" t="s">
        <v>2791</v>
      </c>
      <c r="C563" s="31" t="s">
        <v>2620</v>
      </c>
      <c r="D563" s="42" t="s">
        <v>2570</v>
      </c>
      <c r="E563" s="183" t="s">
        <v>2791</v>
      </c>
      <c r="F563" s="144">
        <v>12650000</v>
      </c>
      <c r="G563" s="42" t="s">
        <v>2467</v>
      </c>
      <c r="I563" s="144" t="s">
        <v>448</v>
      </c>
      <c r="J563" s="142">
        <f>VLOOKUP(E563,'[4]BANG THAM CHIEU'!$E$451:$M$1076,9,0)</f>
        <v>2</v>
      </c>
      <c r="K563" s="134">
        <f>SUMIFS(NHAP!$H:$H,NHAP!$D:$D,'BANG THAM CHIEU'!E563,NHAP!$K:$K,'BANG THAM CHIEU'!$D$1)</f>
        <v>0</v>
      </c>
      <c r="L563" s="134">
        <f>SUMIFS('IC21'!$H:$H,'IC21'!$G:$G,'BANG THAM CHIEU'!E563,'IC21'!$R:$R,'BANG THAM CHIEU'!$D$1)</f>
        <v>0</v>
      </c>
      <c r="M563" s="133">
        <f t="shared" si="70"/>
        <v>2</v>
      </c>
      <c r="N563" s="142">
        <v>0</v>
      </c>
      <c r="O563" s="133">
        <f t="shared" si="71"/>
        <v>2</v>
      </c>
      <c r="P563" s="135">
        <v>1</v>
      </c>
      <c r="Q563" s="135">
        <v>2</v>
      </c>
      <c r="R563" s="550" t="str">
        <f t="shared" si="75"/>
        <v>OK</v>
      </c>
      <c r="S563" s="135" t="s">
        <v>9397</v>
      </c>
      <c r="T563" s="222">
        <f t="shared" si="76"/>
        <v>1</v>
      </c>
      <c r="U563" s="40">
        <v>2</v>
      </c>
      <c r="V563" s="189">
        <f t="shared" si="72"/>
        <v>0</v>
      </c>
      <c r="X563" s="40" t="str">
        <f t="shared" si="77"/>
        <v>ko</v>
      </c>
      <c r="Y563" s="189">
        <f t="shared" si="73"/>
        <v>0</v>
      </c>
      <c r="Z563" s="40">
        <f>VLOOKUP(E563,'[2]BANG THAM CHIEU'!$E$4:$Q$1080,13,0)</f>
        <v>1</v>
      </c>
      <c r="AA563" s="40">
        <f>VLOOKUP(E563,'[2]BANG THAM CHIEU'!$E$4:$R$1082,14,0)</f>
        <v>2</v>
      </c>
      <c r="AB563" s="40" t="str">
        <f>VLOOKUP(E563,'[2]BANG THAM CHIEU'!$E$4:$S$1081,15,0)</f>
        <v>đăt dự phòng</v>
      </c>
    </row>
    <row r="564" spans="1:28" ht="15.75" customHeight="1" x14ac:dyDescent="0.25">
      <c r="A564" s="128">
        <f t="shared" si="74"/>
        <v>561</v>
      </c>
      <c r="B564" s="183" t="s">
        <v>2792</v>
      </c>
      <c r="C564" s="31" t="s">
        <v>2966</v>
      </c>
      <c r="D564" s="42" t="s">
        <v>1528</v>
      </c>
      <c r="E564" s="183" t="s">
        <v>2792</v>
      </c>
      <c r="F564" s="144">
        <v>85000</v>
      </c>
      <c r="G564" s="42" t="s">
        <v>10</v>
      </c>
      <c r="I564" s="144" t="s">
        <v>448</v>
      </c>
      <c r="J564" s="142">
        <f>VLOOKUP(E564,'[4]BANG THAM CHIEU'!$E$451:$M$1076,9,0)</f>
        <v>2</v>
      </c>
      <c r="K564" s="134">
        <f>SUMIFS(NHAP!$H:$H,NHAP!$D:$D,'BANG THAM CHIEU'!E564,NHAP!$K:$K,'BANG THAM CHIEU'!$D$1)</f>
        <v>0</v>
      </c>
      <c r="L564" s="134">
        <f>SUMIFS('IC21'!$H:$H,'IC21'!$G:$G,'BANG THAM CHIEU'!E564,'IC21'!$R:$R,'BANG THAM CHIEU'!$D$1)</f>
        <v>0</v>
      </c>
      <c r="M564" s="133">
        <f t="shared" si="70"/>
        <v>2</v>
      </c>
      <c r="N564" s="142">
        <v>0</v>
      </c>
      <c r="O564" s="133">
        <f t="shared" si="71"/>
        <v>2</v>
      </c>
      <c r="P564" s="135">
        <v>2</v>
      </c>
      <c r="Q564" s="135">
        <v>4</v>
      </c>
      <c r="R564" s="550" t="str">
        <f t="shared" si="75"/>
        <v>OK</v>
      </c>
      <c r="S564" s="135" t="s">
        <v>9397</v>
      </c>
      <c r="T564" s="222">
        <f t="shared" si="76"/>
        <v>0</v>
      </c>
      <c r="U564" s="40">
        <v>4</v>
      </c>
      <c r="V564" s="189">
        <f t="shared" si="72"/>
        <v>2</v>
      </c>
      <c r="X564" s="40" t="str">
        <f t="shared" si="77"/>
        <v>ko</v>
      </c>
      <c r="Y564" s="189">
        <f t="shared" si="73"/>
        <v>-2</v>
      </c>
      <c r="Z564" s="40">
        <f>VLOOKUP(E564,'[2]BANG THAM CHIEU'!$E$4:$Q$1080,13,0)</f>
        <v>2</v>
      </c>
      <c r="AA564" s="40">
        <f>VLOOKUP(E564,'[2]BANG THAM CHIEU'!$E$4:$R$1082,14,0)</f>
        <v>4</v>
      </c>
      <c r="AB564" s="40" t="str">
        <f>VLOOKUP(E564,'[2]BANG THAM CHIEU'!$E$4:$S$1081,15,0)</f>
        <v>đăt dự phòng</v>
      </c>
    </row>
    <row r="565" spans="1:28" ht="15.75" customHeight="1" x14ac:dyDescent="0.25">
      <c r="A565" s="128">
        <f t="shared" si="74"/>
        <v>562</v>
      </c>
      <c r="B565" s="179" t="s">
        <v>2793</v>
      </c>
      <c r="C565" s="33" t="s">
        <v>2950</v>
      </c>
      <c r="D565" s="42" t="s">
        <v>1527</v>
      </c>
      <c r="E565" s="179" t="s">
        <v>2793</v>
      </c>
      <c r="F565" s="145">
        <v>12000</v>
      </c>
      <c r="G565" s="35" t="s">
        <v>968</v>
      </c>
      <c r="I565" s="145" t="s">
        <v>448</v>
      </c>
      <c r="J565" s="142">
        <f>VLOOKUP(E565,'[4]BANG THAM CHIEU'!$E$451:$M$1076,9,0)</f>
        <v>8</v>
      </c>
      <c r="K565" s="134">
        <f>SUMIFS(NHAP!$H:$H,NHAP!$D:$D,'BANG THAM CHIEU'!E565,NHAP!$K:$K,'BANG THAM CHIEU'!$D$1)</f>
        <v>0</v>
      </c>
      <c r="L565" s="134">
        <f>SUMIFS('IC21'!$H:$H,'IC21'!$G:$G,'BANG THAM CHIEU'!E565,'IC21'!$R:$R,'BANG THAM CHIEU'!$D$1)</f>
        <v>0</v>
      </c>
      <c r="M565" s="133">
        <f t="shared" si="70"/>
        <v>8</v>
      </c>
      <c r="N565" s="142">
        <v>0</v>
      </c>
      <c r="O565" s="133">
        <f t="shared" si="71"/>
        <v>8</v>
      </c>
      <c r="P565" s="135">
        <v>10</v>
      </c>
      <c r="Q565" s="135">
        <v>20</v>
      </c>
      <c r="R565" s="550" t="str">
        <f t="shared" si="75"/>
        <v>ALERT</v>
      </c>
      <c r="S565" s="135" t="s">
        <v>9394</v>
      </c>
      <c r="T565" s="222">
        <f t="shared" si="76"/>
        <v>-2</v>
      </c>
      <c r="U565" s="40">
        <v>10</v>
      </c>
      <c r="V565" s="189">
        <f t="shared" si="72"/>
        <v>2</v>
      </c>
      <c r="X565" s="40" t="str">
        <f t="shared" si="77"/>
        <v>ko</v>
      </c>
      <c r="Y565" s="189">
        <f t="shared" si="73"/>
        <v>-2</v>
      </c>
      <c r="Z565" s="40">
        <f>VLOOKUP(E565,'[2]BANG THAM CHIEU'!$E$4:$Q$1080,13,0)</f>
        <v>10</v>
      </c>
      <c r="AA565" s="40">
        <f>VLOOKUP(E565,'[2]BANG THAM CHIEU'!$E$4:$R$1082,14,0)</f>
        <v>20</v>
      </c>
      <c r="AB565" s="40" t="str">
        <f>VLOOKUP(E565,'[2]BANG THAM CHIEU'!$E$4:$S$1081,15,0)</f>
        <v>6 tháng</v>
      </c>
    </row>
    <row r="566" spans="1:28" ht="15.75" customHeight="1" x14ac:dyDescent="0.25">
      <c r="A566" s="128">
        <f t="shared" si="74"/>
        <v>563</v>
      </c>
      <c r="B566" s="179" t="s">
        <v>2794</v>
      </c>
      <c r="C566" s="33" t="s">
        <v>6933</v>
      </c>
      <c r="D566" s="42" t="s">
        <v>1527</v>
      </c>
      <c r="E566" s="179" t="s">
        <v>2794</v>
      </c>
      <c r="F566" s="145">
        <v>4000</v>
      </c>
      <c r="G566" s="35" t="s">
        <v>968</v>
      </c>
      <c r="I566" s="145" t="s">
        <v>448</v>
      </c>
      <c r="J566" s="142">
        <f>VLOOKUP(E566,'[4]BANG THAM CHIEU'!$E$451:$M$1076,9,0)</f>
        <v>20</v>
      </c>
      <c r="K566" s="134">
        <f>SUMIFS(NHAP!$H:$H,NHAP!$D:$D,'BANG THAM CHIEU'!E566,NHAP!$K:$K,'BANG THAM CHIEU'!$D$1)</f>
        <v>0</v>
      </c>
      <c r="L566" s="134">
        <f>SUMIFS('IC21'!$H:$H,'IC21'!$G:$G,'BANG THAM CHIEU'!E566,'IC21'!$R:$R,'BANG THAM CHIEU'!$D$1)</f>
        <v>0</v>
      </c>
      <c r="M566" s="133">
        <f t="shared" si="70"/>
        <v>20</v>
      </c>
      <c r="N566" s="142">
        <v>0</v>
      </c>
      <c r="O566" s="133">
        <f t="shared" si="71"/>
        <v>20</v>
      </c>
      <c r="P566" s="135">
        <v>10</v>
      </c>
      <c r="Q566" s="135">
        <v>20</v>
      </c>
      <c r="R566" s="550" t="str">
        <f t="shared" si="75"/>
        <v>OK</v>
      </c>
      <c r="S566" s="135" t="s">
        <v>9395</v>
      </c>
      <c r="T566" s="222">
        <f t="shared" si="76"/>
        <v>10</v>
      </c>
      <c r="U566" s="40">
        <v>0</v>
      </c>
      <c r="V566" s="189">
        <f t="shared" si="72"/>
        <v>-20</v>
      </c>
      <c r="X566" s="40" t="str">
        <f t="shared" si="77"/>
        <v>ko</v>
      </c>
      <c r="Y566" s="189">
        <f t="shared" si="73"/>
        <v>20</v>
      </c>
      <c r="Z566" s="40">
        <f>VLOOKUP(E566,'[2]BANG THAM CHIEU'!$E$4:$Q$1080,13,0)</f>
        <v>10</v>
      </c>
      <c r="AA566" s="40">
        <f>VLOOKUP(E566,'[2]BANG THAM CHIEU'!$E$4:$R$1082,14,0)</f>
        <v>20</v>
      </c>
      <c r="AB566" s="40" t="str">
        <f>VLOOKUP(E566,'[2]BANG THAM CHIEU'!$E$4:$S$1081,15,0)</f>
        <v>1 năm</v>
      </c>
    </row>
    <row r="567" spans="1:28" ht="15.75" customHeight="1" x14ac:dyDescent="0.25">
      <c r="A567" s="128">
        <f t="shared" si="74"/>
        <v>564</v>
      </c>
      <c r="B567" s="179" t="s">
        <v>2795</v>
      </c>
      <c r="C567" s="33" t="s">
        <v>10485</v>
      </c>
      <c r="D567" s="42" t="s">
        <v>1527</v>
      </c>
      <c r="E567" s="179" t="s">
        <v>2795</v>
      </c>
      <c r="F567" s="145">
        <v>5000</v>
      </c>
      <c r="G567" s="35" t="s">
        <v>968</v>
      </c>
      <c r="I567" s="145" t="s">
        <v>448</v>
      </c>
      <c r="J567" s="142">
        <f>VLOOKUP(E567,'[4]BANG THAM CHIEU'!$E$451:$M$1076,9,0)</f>
        <v>20</v>
      </c>
      <c r="K567" s="134">
        <f>SUMIFS(NHAP!$H:$H,NHAP!$D:$D,'BANG THAM CHIEU'!E567,NHAP!$K:$K,'BANG THAM CHIEU'!$D$1)</f>
        <v>0</v>
      </c>
      <c r="L567" s="134">
        <f>SUMIFS('IC21'!$H:$H,'IC21'!$G:$G,'BANG THAM CHIEU'!E567,'IC21'!$R:$R,'BANG THAM CHIEU'!$D$1)</f>
        <v>0</v>
      </c>
      <c r="M567" s="133">
        <f t="shared" si="70"/>
        <v>20</v>
      </c>
      <c r="N567" s="142">
        <v>0</v>
      </c>
      <c r="O567" s="133">
        <f t="shared" si="71"/>
        <v>20</v>
      </c>
      <c r="P567" s="135">
        <v>10</v>
      </c>
      <c r="Q567" s="135">
        <v>20</v>
      </c>
      <c r="R567" s="550" t="str">
        <f t="shared" si="75"/>
        <v>OK</v>
      </c>
      <c r="S567" s="135" t="s">
        <v>9395</v>
      </c>
      <c r="T567" s="222">
        <f t="shared" si="76"/>
        <v>10</v>
      </c>
      <c r="U567" s="40">
        <v>0</v>
      </c>
      <c r="V567" s="189">
        <f t="shared" si="72"/>
        <v>-20</v>
      </c>
      <c r="X567" s="40" t="str">
        <f t="shared" si="77"/>
        <v>ok</v>
      </c>
      <c r="Y567" s="189">
        <f t="shared" si="73"/>
        <v>20</v>
      </c>
      <c r="Z567" s="40">
        <f>VLOOKUP(E567,'[2]BANG THAM CHIEU'!$E$4:$Q$1080,13,0)</f>
        <v>10</v>
      </c>
      <c r="AA567" s="40">
        <f>VLOOKUP(E567,'[2]BANG THAM CHIEU'!$E$4:$R$1082,14,0)</f>
        <v>20</v>
      </c>
      <c r="AB567" s="40" t="str">
        <f>VLOOKUP(E567,'[2]BANG THAM CHIEU'!$E$4:$S$1081,15,0)</f>
        <v>1 năm</v>
      </c>
    </row>
    <row r="568" spans="1:28" ht="15.75" customHeight="1" x14ac:dyDescent="0.25">
      <c r="A568" s="128">
        <f t="shared" si="74"/>
        <v>565</v>
      </c>
      <c r="B568" s="181" t="s">
        <v>2796</v>
      </c>
      <c r="C568" s="33" t="s">
        <v>6153</v>
      </c>
      <c r="D568" s="42" t="s">
        <v>1615</v>
      </c>
      <c r="E568" s="181" t="s">
        <v>2796</v>
      </c>
      <c r="F568" s="145">
        <v>2500000</v>
      </c>
      <c r="G568" s="35" t="s">
        <v>2467</v>
      </c>
      <c r="I568" s="145" t="s">
        <v>448</v>
      </c>
      <c r="J568" s="142">
        <f>VLOOKUP(E568,'[4]BANG THAM CHIEU'!$E$451:$M$1076,9,0)</f>
        <v>0</v>
      </c>
      <c r="K568" s="134">
        <f>SUMIFS(NHAP!$H:$H,NHAP!$D:$D,'BANG THAM CHIEU'!E568,NHAP!$K:$K,'BANG THAM CHIEU'!$D$1)</f>
        <v>0</v>
      </c>
      <c r="L568" s="134">
        <f>SUMIFS('IC21'!$H:$H,'IC21'!$G:$G,'BANG THAM CHIEU'!E568,'IC21'!$R:$R,'BANG THAM CHIEU'!$D$1)</f>
        <v>0</v>
      </c>
      <c r="M568" s="133">
        <f t="shared" si="70"/>
        <v>0</v>
      </c>
      <c r="N568" s="142">
        <v>0</v>
      </c>
      <c r="O568" s="133">
        <f t="shared" si="71"/>
        <v>0</v>
      </c>
      <c r="P568" s="135">
        <v>2</v>
      </c>
      <c r="Q568" s="135">
        <v>4</v>
      </c>
      <c r="R568" s="550" t="str">
        <f t="shared" si="75"/>
        <v>ALERT</v>
      </c>
      <c r="S568" s="135" t="s">
        <v>9397</v>
      </c>
      <c r="T568" s="222">
        <f t="shared" si="76"/>
        <v>-2</v>
      </c>
      <c r="U568" s="40">
        <v>0</v>
      </c>
      <c r="V568" s="189">
        <f t="shared" si="72"/>
        <v>0</v>
      </c>
      <c r="X568" s="40" t="str">
        <f t="shared" si="77"/>
        <v>ok</v>
      </c>
      <c r="Y568" s="189">
        <f t="shared" si="73"/>
        <v>0</v>
      </c>
      <c r="Z568" s="40">
        <f>VLOOKUP(E568,'[2]BANG THAM CHIEU'!$E$4:$Q$1080,13,0)</f>
        <v>2</v>
      </c>
      <c r="AA568" s="40">
        <f>VLOOKUP(E568,'[2]BANG THAM CHIEU'!$E$4:$R$1082,14,0)</f>
        <v>4</v>
      </c>
      <c r="AB568" s="40" t="str">
        <f>VLOOKUP(E568,'[2]BANG THAM CHIEU'!$E$4:$S$1081,15,0)</f>
        <v>đăt dự phòng</v>
      </c>
    </row>
    <row r="569" spans="1:28" ht="15.75" customHeight="1" x14ac:dyDescent="0.25">
      <c r="A569" s="128">
        <f t="shared" si="74"/>
        <v>566</v>
      </c>
      <c r="B569" s="179" t="s">
        <v>2797</v>
      </c>
      <c r="C569" s="33" t="s">
        <v>2621</v>
      </c>
      <c r="D569" s="42" t="s">
        <v>107</v>
      </c>
      <c r="E569" s="179" t="s">
        <v>2797</v>
      </c>
      <c r="F569" s="145"/>
      <c r="G569" s="35" t="s">
        <v>303</v>
      </c>
      <c r="I569" s="145" t="s">
        <v>448</v>
      </c>
      <c r="J569" s="142">
        <f>VLOOKUP(E569,'[4]BANG THAM CHIEU'!$E$451:$M$1076,9,0)</f>
        <v>0</v>
      </c>
      <c r="K569" s="134">
        <f>SUMIFS(NHAP!$H:$H,NHAP!$D:$D,'BANG THAM CHIEU'!E569,NHAP!$K:$K,'BANG THAM CHIEU'!$D$1)</f>
        <v>0</v>
      </c>
      <c r="L569" s="134">
        <f>SUMIFS('IC21'!$H:$H,'IC21'!$G:$G,'BANG THAM CHIEU'!E569,'IC21'!$R:$R,'BANG THAM CHIEU'!$D$1)</f>
        <v>0</v>
      </c>
      <c r="M569" s="133">
        <f t="shared" si="70"/>
        <v>0</v>
      </c>
      <c r="N569" s="142">
        <v>0</v>
      </c>
      <c r="O569" s="133">
        <f t="shared" si="71"/>
        <v>0</v>
      </c>
      <c r="P569" s="135">
        <v>0</v>
      </c>
      <c r="Q569" s="135">
        <v>0</v>
      </c>
      <c r="R569" s="550" t="str">
        <f t="shared" si="75"/>
        <v>OK</v>
      </c>
      <c r="S569" s="135">
        <v>0</v>
      </c>
      <c r="T569" s="222">
        <f t="shared" si="76"/>
        <v>0</v>
      </c>
      <c r="U569" s="40">
        <v>0</v>
      </c>
      <c r="V569" s="189">
        <f t="shared" si="72"/>
        <v>0</v>
      </c>
      <c r="X569" s="40" t="str">
        <f t="shared" si="77"/>
        <v>ko</v>
      </c>
      <c r="Y569" s="189">
        <f t="shared" si="73"/>
        <v>0</v>
      </c>
      <c r="Z569" s="40">
        <f>VLOOKUP(E569,'[2]BANG THAM CHIEU'!$E$4:$Q$1080,13,0)</f>
        <v>0</v>
      </c>
      <c r="AA569" s="40">
        <f>VLOOKUP(E569,'[2]BANG THAM CHIEU'!$E$4:$R$1082,14,0)</f>
        <v>0</v>
      </c>
      <c r="AB569" s="40">
        <f>VLOOKUP(E569,'[2]BANG THAM CHIEU'!$E$4:$S$1081,15,0)</f>
        <v>0</v>
      </c>
    </row>
    <row r="570" spans="1:28" ht="15.75" customHeight="1" x14ac:dyDescent="0.25">
      <c r="A570" s="128">
        <f t="shared" si="74"/>
        <v>567</v>
      </c>
      <c r="B570" s="179" t="s">
        <v>2798</v>
      </c>
      <c r="C570" s="33" t="s">
        <v>6110</v>
      </c>
      <c r="D570" s="42" t="s">
        <v>107</v>
      </c>
      <c r="E570" s="179" t="s">
        <v>2798</v>
      </c>
      <c r="F570" s="145">
        <v>6527847.7999999998</v>
      </c>
      <c r="G570" s="35" t="s">
        <v>303</v>
      </c>
      <c r="I570" s="145" t="s">
        <v>448</v>
      </c>
      <c r="J570" s="142">
        <f>VLOOKUP(E570,'[4]BANG THAM CHIEU'!$E$451:$M$1076,9,0)</f>
        <v>1</v>
      </c>
      <c r="K570" s="134">
        <f>SUMIFS(NHAP!$H:$H,NHAP!$D:$D,'BANG THAM CHIEU'!E570,NHAP!$K:$K,'BANG THAM CHIEU'!$D$1)</f>
        <v>0</v>
      </c>
      <c r="L570" s="134">
        <f>SUMIFS('IC21'!$H:$H,'IC21'!$G:$G,'BANG THAM CHIEU'!E570,'IC21'!$R:$R,'BANG THAM CHIEU'!$D$1)</f>
        <v>0</v>
      </c>
      <c r="M570" s="133">
        <f t="shared" si="70"/>
        <v>1</v>
      </c>
      <c r="N570" s="142">
        <v>0</v>
      </c>
      <c r="O570" s="133">
        <f t="shared" si="71"/>
        <v>1</v>
      </c>
      <c r="P570" s="135">
        <v>0</v>
      </c>
      <c r="Q570" s="135">
        <v>0</v>
      </c>
      <c r="R570" s="550" t="str">
        <f t="shared" si="75"/>
        <v>OK</v>
      </c>
      <c r="S570" s="135">
        <v>0</v>
      </c>
      <c r="T570" s="222">
        <f t="shared" si="76"/>
        <v>1</v>
      </c>
      <c r="U570" s="40">
        <v>1</v>
      </c>
      <c r="V570" s="189">
        <f t="shared" si="72"/>
        <v>0</v>
      </c>
      <c r="X570" s="40" t="str">
        <f t="shared" si="77"/>
        <v>ok</v>
      </c>
      <c r="Y570" s="189">
        <f t="shared" si="73"/>
        <v>0</v>
      </c>
      <c r="Z570" s="40">
        <f>VLOOKUP(E570,'[2]BANG THAM CHIEU'!$E$4:$Q$1080,13,0)</f>
        <v>0</v>
      </c>
      <c r="AA570" s="40">
        <f>VLOOKUP(E570,'[2]BANG THAM CHIEU'!$E$4:$R$1082,14,0)</f>
        <v>0</v>
      </c>
      <c r="AB570" s="40">
        <f>VLOOKUP(E570,'[2]BANG THAM CHIEU'!$E$4:$S$1081,15,0)</f>
        <v>0</v>
      </c>
    </row>
    <row r="571" spans="1:28" ht="15.75" customHeight="1" x14ac:dyDescent="0.25">
      <c r="A571" s="128">
        <f t="shared" si="74"/>
        <v>568</v>
      </c>
      <c r="B571" s="179" t="s">
        <v>2799</v>
      </c>
      <c r="C571" s="33" t="s">
        <v>2622</v>
      </c>
      <c r="D571" s="42" t="s">
        <v>107</v>
      </c>
      <c r="E571" s="179" t="s">
        <v>2799</v>
      </c>
      <c r="F571" s="145"/>
      <c r="G571" s="35" t="s">
        <v>303</v>
      </c>
      <c r="I571" s="145" t="s">
        <v>448</v>
      </c>
      <c r="J571" s="142">
        <f>VLOOKUP(E571,'[4]BANG THAM CHIEU'!$E$451:$M$1076,9,0)</f>
        <v>0</v>
      </c>
      <c r="K571" s="134">
        <f>SUMIFS(NHAP!$H:$H,NHAP!$D:$D,'BANG THAM CHIEU'!E571,NHAP!$K:$K,'BANG THAM CHIEU'!$D$1)</f>
        <v>0</v>
      </c>
      <c r="L571" s="134">
        <f>SUMIFS('IC21'!$H:$H,'IC21'!$G:$G,'BANG THAM CHIEU'!E571,'IC21'!$R:$R,'BANG THAM CHIEU'!$D$1)</f>
        <v>0</v>
      </c>
      <c r="M571" s="133">
        <f t="shared" si="70"/>
        <v>0</v>
      </c>
      <c r="N571" s="142">
        <v>0</v>
      </c>
      <c r="O571" s="133">
        <f t="shared" si="71"/>
        <v>0</v>
      </c>
      <c r="P571" s="135">
        <v>0</v>
      </c>
      <c r="Q571" s="135">
        <v>0</v>
      </c>
      <c r="R571" s="550" t="str">
        <f t="shared" si="75"/>
        <v>OK</v>
      </c>
      <c r="S571" s="135">
        <v>0</v>
      </c>
      <c r="T571" s="222">
        <f t="shared" si="76"/>
        <v>0</v>
      </c>
      <c r="U571" s="40">
        <v>0</v>
      </c>
      <c r="V571" s="189">
        <f t="shared" si="72"/>
        <v>0</v>
      </c>
      <c r="X571" s="40" t="str">
        <f t="shared" si="77"/>
        <v>ko</v>
      </c>
      <c r="Y571" s="189">
        <f t="shared" si="73"/>
        <v>0</v>
      </c>
      <c r="Z571" s="40">
        <f>VLOOKUP(E571,'[2]BANG THAM CHIEU'!$E$4:$Q$1080,13,0)</f>
        <v>0</v>
      </c>
      <c r="AA571" s="40">
        <f>VLOOKUP(E571,'[2]BANG THAM CHIEU'!$E$4:$R$1082,14,0)</f>
        <v>0</v>
      </c>
      <c r="AB571" s="40">
        <f>VLOOKUP(E571,'[2]BANG THAM CHIEU'!$E$4:$S$1081,15,0)</f>
        <v>0</v>
      </c>
    </row>
    <row r="572" spans="1:28" ht="15.75" customHeight="1" x14ac:dyDescent="0.25">
      <c r="A572" s="128">
        <f t="shared" si="74"/>
        <v>569</v>
      </c>
      <c r="B572" s="183" t="s">
        <v>2800</v>
      </c>
      <c r="C572" s="31" t="s">
        <v>7331</v>
      </c>
      <c r="D572" s="42" t="s">
        <v>2574</v>
      </c>
      <c r="E572" s="183" t="s">
        <v>2800</v>
      </c>
      <c r="F572" s="144">
        <v>42000</v>
      </c>
      <c r="G572" s="42" t="s">
        <v>969</v>
      </c>
      <c r="I572" s="144" t="s">
        <v>453</v>
      </c>
      <c r="J572" s="142">
        <f>VLOOKUP(E572,'[4]BANG THAM CHIEU'!$E$451:$M$1076,9,0)</f>
        <v>31</v>
      </c>
      <c r="K572" s="134">
        <f>SUMIFS(NHAP!$H:$H,NHAP!$D:$D,'BANG THAM CHIEU'!E572,NHAP!$K:$K,'BANG THAM CHIEU'!$D$1)</f>
        <v>0</v>
      </c>
      <c r="L572" s="134">
        <f>SUMIFS('IC21'!$H:$H,'IC21'!$G:$G,'BANG THAM CHIEU'!E572,'IC21'!$R:$R,'BANG THAM CHIEU'!$D$1)</f>
        <v>0</v>
      </c>
      <c r="M572" s="133">
        <f t="shared" si="70"/>
        <v>31</v>
      </c>
      <c r="N572" s="142">
        <v>0</v>
      </c>
      <c r="O572" s="133">
        <f t="shared" si="71"/>
        <v>31</v>
      </c>
      <c r="P572" s="135">
        <v>0</v>
      </c>
      <c r="Q572" s="135">
        <v>0</v>
      </c>
      <c r="R572" s="550" t="str">
        <f t="shared" si="75"/>
        <v>OK</v>
      </c>
      <c r="S572" s="135">
        <v>0</v>
      </c>
      <c r="T572" s="222">
        <f t="shared" si="76"/>
        <v>31</v>
      </c>
      <c r="U572" s="40">
        <v>41</v>
      </c>
      <c r="V572" s="189">
        <f t="shared" si="72"/>
        <v>10</v>
      </c>
      <c r="X572" s="40" t="str">
        <f t="shared" si="77"/>
        <v>ok</v>
      </c>
      <c r="Y572" s="189">
        <f t="shared" si="73"/>
        <v>-10</v>
      </c>
      <c r="Z572" s="40">
        <f>VLOOKUP(E572,'[2]BANG THAM CHIEU'!$E$4:$Q$1080,13,0)</f>
        <v>0</v>
      </c>
      <c r="AA572" s="40">
        <f>VLOOKUP(E572,'[2]BANG THAM CHIEU'!$E$4:$R$1082,14,0)</f>
        <v>0</v>
      </c>
      <c r="AB572" s="40">
        <f>VLOOKUP(E572,'[2]BANG THAM CHIEU'!$E$4:$S$1081,15,0)</f>
        <v>0</v>
      </c>
    </row>
    <row r="573" spans="1:28" ht="15.75" customHeight="1" x14ac:dyDescent="0.25">
      <c r="A573" s="128">
        <f t="shared" si="74"/>
        <v>570</v>
      </c>
      <c r="B573" s="183" t="s">
        <v>2801</v>
      </c>
      <c r="C573" s="31" t="s">
        <v>2623</v>
      </c>
      <c r="D573" s="42" t="s">
        <v>1589</v>
      </c>
      <c r="E573" s="183" t="s">
        <v>2801</v>
      </c>
      <c r="F573" s="144">
        <v>105000</v>
      </c>
      <c r="G573" s="42" t="s">
        <v>10</v>
      </c>
      <c r="I573" s="144" t="s">
        <v>2910</v>
      </c>
      <c r="J573" s="142">
        <f>VLOOKUP(E573,'[4]BANG THAM CHIEU'!$E$451:$M$1076,9,0)</f>
        <v>0</v>
      </c>
      <c r="K573" s="134">
        <f>SUMIFS(NHAP!$H:$H,NHAP!$D:$D,'BANG THAM CHIEU'!E573,NHAP!$K:$K,'BANG THAM CHIEU'!$D$1)</f>
        <v>0</v>
      </c>
      <c r="L573" s="134">
        <f>SUMIFS('IC21'!$H:$H,'IC21'!$G:$G,'BANG THAM CHIEU'!E573,'IC21'!$R:$R,'BANG THAM CHIEU'!$D$1)</f>
        <v>0</v>
      </c>
      <c r="M573" s="133">
        <f t="shared" si="70"/>
        <v>0</v>
      </c>
      <c r="N573" s="142">
        <v>0</v>
      </c>
      <c r="O573" s="133">
        <f t="shared" si="71"/>
        <v>0</v>
      </c>
      <c r="P573" s="135">
        <v>0</v>
      </c>
      <c r="Q573" s="135">
        <v>0</v>
      </c>
      <c r="R573" s="550" t="str">
        <f t="shared" si="75"/>
        <v>OK</v>
      </c>
      <c r="S573" s="135">
        <v>0</v>
      </c>
      <c r="T573" s="222">
        <f t="shared" si="76"/>
        <v>0</v>
      </c>
      <c r="U573" s="40">
        <v>0</v>
      </c>
      <c r="V573" s="189">
        <f t="shared" si="72"/>
        <v>0</v>
      </c>
      <c r="X573" s="40" t="str">
        <f t="shared" si="77"/>
        <v>ok</v>
      </c>
      <c r="Y573" s="189">
        <f t="shared" si="73"/>
        <v>0</v>
      </c>
      <c r="Z573" s="40">
        <f>VLOOKUP(E573,'[2]BANG THAM CHIEU'!$E$4:$Q$1080,13,0)</f>
        <v>0</v>
      </c>
      <c r="AA573" s="40">
        <f>VLOOKUP(E573,'[2]BANG THAM CHIEU'!$E$4:$R$1082,14,0)</f>
        <v>0</v>
      </c>
      <c r="AB573" s="40">
        <f>VLOOKUP(E573,'[2]BANG THAM CHIEU'!$E$4:$S$1081,15,0)</f>
        <v>0</v>
      </c>
    </row>
    <row r="574" spans="1:28" ht="15.75" customHeight="1" x14ac:dyDescent="0.25">
      <c r="A574" s="128">
        <f t="shared" si="74"/>
        <v>571</v>
      </c>
      <c r="B574" s="183" t="s">
        <v>2802</v>
      </c>
      <c r="C574" s="31" t="s">
        <v>482</v>
      </c>
      <c r="D574" s="42" t="s">
        <v>1528</v>
      </c>
      <c r="E574" s="183" t="s">
        <v>2802</v>
      </c>
      <c r="F574" s="144">
        <v>5000</v>
      </c>
      <c r="G574" s="42" t="s">
        <v>10</v>
      </c>
      <c r="I574" s="144" t="s">
        <v>448</v>
      </c>
      <c r="J574" s="142">
        <f>VLOOKUP(E574,'[4]BANG THAM CHIEU'!$E$451:$M$1076,9,0)</f>
        <v>0</v>
      </c>
      <c r="K574" s="134">
        <f>SUMIFS(NHAP!$H:$H,NHAP!$D:$D,'BANG THAM CHIEU'!E574,NHAP!$K:$K,'BANG THAM CHIEU'!$D$1)</f>
        <v>0</v>
      </c>
      <c r="L574" s="134">
        <f>SUMIFS('IC21'!$H:$H,'IC21'!$G:$G,'BANG THAM CHIEU'!E574,'IC21'!$R:$R,'BANG THAM CHIEU'!$D$1)</f>
        <v>0</v>
      </c>
      <c r="M574" s="133">
        <f t="shared" si="70"/>
        <v>0</v>
      </c>
      <c r="N574" s="142">
        <v>0</v>
      </c>
      <c r="O574" s="133">
        <f t="shared" si="71"/>
        <v>0</v>
      </c>
      <c r="P574" s="135">
        <v>20</v>
      </c>
      <c r="Q574" s="135">
        <v>40</v>
      </c>
      <c r="R574" s="550" t="str">
        <f t="shared" si="75"/>
        <v>ALERT</v>
      </c>
      <c r="S574" s="135" t="s">
        <v>9395</v>
      </c>
      <c r="T574" s="222">
        <f t="shared" si="76"/>
        <v>-20</v>
      </c>
      <c r="U574" s="40">
        <v>0</v>
      </c>
      <c r="V574" s="189">
        <f t="shared" si="72"/>
        <v>0</v>
      </c>
      <c r="X574" s="40" t="str">
        <f t="shared" si="77"/>
        <v>ko</v>
      </c>
      <c r="Y574" s="189">
        <f t="shared" si="73"/>
        <v>0</v>
      </c>
      <c r="Z574" s="40">
        <f>VLOOKUP(E574,'[2]BANG THAM CHIEU'!$E$4:$Q$1080,13,0)</f>
        <v>20</v>
      </c>
      <c r="AA574" s="40">
        <f>VLOOKUP(E574,'[2]BANG THAM CHIEU'!$E$4:$R$1082,14,0)</f>
        <v>40</v>
      </c>
      <c r="AB574" s="40" t="str">
        <f>VLOOKUP(E574,'[2]BANG THAM CHIEU'!$E$4:$S$1081,15,0)</f>
        <v>1 năm</v>
      </c>
    </row>
    <row r="575" spans="1:28" ht="15.75" customHeight="1" x14ac:dyDescent="0.25">
      <c r="A575" s="128">
        <f t="shared" si="74"/>
        <v>572</v>
      </c>
      <c r="B575" s="181" t="s">
        <v>2803</v>
      </c>
      <c r="C575" s="33" t="s">
        <v>7332</v>
      </c>
      <c r="D575" s="42" t="s">
        <v>2574</v>
      </c>
      <c r="E575" s="181" t="s">
        <v>2803</v>
      </c>
      <c r="F575" s="145">
        <v>42000</v>
      </c>
      <c r="G575" s="35" t="s">
        <v>969</v>
      </c>
      <c r="I575" s="145" t="s">
        <v>453</v>
      </c>
      <c r="J575" s="142">
        <f>VLOOKUP(E575,'[4]BANG THAM CHIEU'!$E$451:$M$1076,9,0)</f>
        <v>69</v>
      </c>
      <c r="K575" s="134">
        <f>SUMIFS(NHAP!$H:$H,NHAP!$D:$D,'BANG THAM CHIEU'!E575,NHAP!$K:$K,'BANG THAM CHIEU'!$D$1)</f>
        <v>0</v>
      </c>
      <c r="L575" s="134">
        <f>SUMIFS('IC21'!$H:$H,'IC21'!$G:$G,'BANG THAM CHIEU'!E575,'IC21'!$R:$R,'BANG THAM CHIEU'!$D$1)</f>
        <v>0</v>
      </c>
      <c r="M575" s="133">
        <f t="shared" si="70"/>
        <v>69</v>
      </c>
      <c r="N575" s="142">
        <v>0</v>
      </c>
      <c r="O575" s="133">
        <f t="shared" si="71"/>
        <v>69</v>
      </c>
      <c r="P575" s="135">
        <v>0</v>
      </c>
      <c r="Q575" s="135">
        <v>0</v>
      </c>
      <c r="R575" s="550" t="str">
        <f t="shared" si="75"/>
        <v>OK</v>
      </c>
      <c r="S575" s="135">
        <v>0</v>
      </c>
      <c r="T575" s="222">
        <f t="shared" si="76"/>
        <v>69</v>
      </c>
      <c r="U575" s="40">
        <v>75</v>
      </c>
      <c r="V575" s="189">
        <f t="shared" si="72"/>
        <v>6</v>
      </c>
      <c r="X575" s="40" t="str">
        <f t="shared" si="77"/>
        <v>ko</v>
      </c>
      <c r="Y575" s="189">
        <f t="shared" si="73"/>
        <v>-6</v>
      </c>
      <c r="Z575" s="40">
        <f>VLOOKUP(E575,'[2]BANG THAM CHIEU'!$E$4:$Q$1080,13,0)</f>
        <v>0</v>
      </c>
      <c r="AA575" s="40">
        <f>VLOOKUP(E575,'[2]BANG THAM CHIEU'!$E$4:$R$1082,14,0)</f>
        <v>0</v>
      </c>
      <c r="AB575" s="40">
        <f>VLOOKUP(E575,'[2]BANG THAM CHIEU'!$E$4:$S$1081,15,0)</f>
        <v>0</v>
      </c>
    </row>
    <row r="576" spans="1:28" ht="15.75" customHeight="1" x14ac:dyDescent="0.25">
      <c r="A576" s="128">
        <f t="shared" si="74"/>
        <v>573</v>
      </c>
      <c r="B576" s="181" t="s">
        <v>2804</v>
      </c>
      <c r="C576" s="33" t="s">
        <v>7333</v>
      </c>
      <c r="D576" s="42" t="s">
        <v>2574</v>
      </c>
      <c r="E576" s="181" t="s">
        <v>2804</v>
      </c>
      <c r="F576" s="145">
        <v>42000</v>
      </c>
      <c r="G576" s="35" t="s">
        <v>969</v>
      </c>
      <c r="I576" s="145" t="s">
        <v>453</v>
      </c>
      <c r="J576" s="142">
        <f>VLOOKUP(E576,'[4]BANG THAM CHIEU'!$E$451:$M$1076,9,0)</f>
        <v>28</v>
      </c>
      <c r="K576" s="134">
        <f>SUMIFS(NHAP!$H:$H,NHAP!$D:$D,'BANG THAM CHIEU'!E576,NHAP!$K:$K,'BANG THAM CHIEU'!$D$1)</f>
        <v>0</v>
      </c>
      <c r="L576" s="134">
        <f>SUMIFS('IC21'!$H:$H,'IC21'!$G:$G,'BANG THAM CHIEU'!E576,'IC21'!$R:$R,'BANG THAM CHIEU'!$D$1)</f>
        <v>0</v>
      </c>
      <c r="M576" s="133">
        <f t="shared" si="70"/>
        <v>28</v>
      </c>
      <c r="N576" s="142">
        <v>0</v>
      </c>
      <c r="O576" s="133">
        <f t="shared" si="71"/>
        <v>28</v>
      </c>
      <c r="P576" s="135">
        <v>0</v>
      </c>
      <c r="Q576" s="135">
        <v>0</v>
      </c>
      <c r="R576" s="550" t="str">
        <f t="shared" si="75"/>
        <v>OK</v>
      </c>
      <c r="S576" s="135">
        <v>0</v>
      </c>
      <c r="T576" s="222">
        <f t="shared" si="76"/>
        <v>28</v>
      </c>
      <c r="U576" s="40">
        <v>34</v>
      </c>
      <c r="V576" s="189">
        <f t="shared" si="72"/>
        <v>6</v>
      </c>
      <c r="X576" s="40" t="str">
        <f t="shared" si="77"/>
        <v>ko</v>
      </c>
      <c r="Y576" s="189">
        <f t="shared" si="73"/>
        <v>-6</v>
      </c>
      <c r="Z576" s="40">
        <f>VLOOKUP(E576,'[2]BANG THAM CHIEU'!$E$4:$Q$1080,13,0)</f>
        <v>0</v>
      </c>
      <c r="AA576" s="40">
        <f>VLOOKUP(E576,'[2]BANG THAM CHIEU'!$E$4:$R$1082,14,0)</f>
        <v>0</v>
      </c>
      <c r="AB576" s="40">
        <f>VLOOKUP(E576,'[2]BANG THAM CHIEU'!$E$4:$S$1081,15,0)</f>
        <v>0</v>
      </c>
    </row>
    <row r="577" spans="1:28" ht="15.75" customHeight="1" x14ac:dyDescent="0.25">
      <c r="A577" s="128">
        <f t="shared" si="74"/>
        <v>574</v>
      </c>
      <c r="B577" s="181" t="s">
        <v>2805</v>
      </c>
      <c r="C577" s="33" t="s">
        <v>7334</v>
      </c>
      <c r="D577" s="42" t="s">
        <v>2574</v>
      </c>
      <c r="E577" s="181" t="s">
        <v>2805</v>
      </c>
      <c r="F577" s="145">
        <v>42000</v>
      </c>
      <c r="G577" s="35" t="s">
        <v>969</v>
      </c>
      <c r="I577" s="145" t="s">
        <v>453</v>
      </c>
      <c r="J577" s="142">
        <f>VLOOKUP(E577,'[4]BANG THAM CHIEU'!$E$451:$M$1076,9,0)</f>
        <v>15</v>
      </c>
      <c r="K577" s="134">
        <f>SUMIFS(NHAP!$H:$H,NHAP!$D:$D,'BANG THAM CHIEU'!E577,NHAP!$K:$K,'BANG THAM CHIEU'!$D$1)</f>
        <v>0</v>
      </c>
      <c r="L577" s="134">
        <f>SUMIFS('IC21'!$H:$H,'IC21'!$G:$G,'BANG THAM CHIEU'!E577,'IC21'!$R:$R,'BANG THAM CHIEU'!$D$1)</f>
        <v>0</v>
      </c>
      <c r="M577" s="133">
        <f t="shared" si="70"/>
        <v>15</v>
      </c>
      <c r="N577" s="142">
        <v>0</v>
      </c>
      <c r="O577" s="133">
        <f t="shared" si="71"/>
        <v>15</v>
      </c>
      <c r="P577" s="135">
        <v>0</v>
      </c>
      <c r="Q577" s="135">
        <v>0</v>
      </c>
      <c r="R577" s="550" t="str">
        <f t="shared" si="75"/>
        <v>OK</v>
      </c>
      <c r="S577" s="135">
        <v>0</v>
      </c>
      <c r="T577" s="222">
        <f t="shared" si="76"/>
        <v>15</v>
      </c>
      <c r="U577" s="40">
        <v>16</v>
      </c>
      <c r="V577" s="189">
        <f t="shared" si="72"/>
        <v>1</v>
      </c>
      <c r="X577" s="40" t="str">
        <f t="shared" si="77"/>
        <v>ko</v>
      </c>
      <c r="Y577" s="189">
        <f t="shared" si="73"/>
        <v>-1</v>
      </c>
      <c r="Z577" s="40">
        <f>VLOOKUP(E577,'[2]BANG THAM CHIEU'!$E$4:$Q$1080,13,0)</f>
        <v>0</v>
      </c>
      <c r="AA577" s="40">
        <f>VLOOKUP(E577,'[2]BANG THAM CHIEU'!$E$4:$R$1082,14,0)</f>
        <v>0</v>
      </c>
      <c r="AB577" s="40">
        <f>VLOOKUP(E577,'[2]BANG THAM CHIEU'!$E$4:$S$1081,15,0)</f>
        <v>0</v>
      </c>
    </row>
    <row r="578" spans="1:28" ht="15.75" customHeight="1" x14ac:dyDescent="0.25">
      <c r="A578" s="128">
        <f t="shared" si="74"/>
        <v>575</v>
      </c>
      <c r="B578" s="181" t="s">
        <v>2806</v>
      </c>
      <c r="C578" s="33" t="s">
        <v>7335</v>
      </c>
      <c r="D578" s="42" t="s">
        <v>2574</v>
      </c>
      <c r="E578" s="181" t="s">
        <v>2806</v>
      </c>
      <c r="F578" s="145">
        <v>42000</v>
      </c>
      <c r="G578" s="35" t="s">
        <v>969</v>
      </c>
      <c r="I578" s="145" t="s">
        <v>453</v>
      </c>
      <c r="J578" s="142">
        <f>VLOOKUP(E578,'[4]BANG THAM CHIEU'!$E$451:$M$1076,9,0)</f>
        <v>8</v>
      </c>
      <c r="K578" s="134">
        <f>SUMIFS(NHAP!$H:$H,NHAP!$D:$D,'BANG THAM CHIEU'!E578,NHAP!$K:$K,'BANG THAM CHIEU'!$D$1)</f>
        <v>0</v>
      </c>
      <c r="L578" s="134">
        <f>SUMIFS('IC21'!$H:$H,'IC21'!$G:$G,'BANG THAM CHIEU'!E578,'IC21'!$R:$R,'BANG THAM CHIEU'!$D$1)</f>
        <v>0</v>
      </c>
      <c r="M578" s="133">
        <f t="shared" ref="M578:M634" si="78">J578+K578-L578</f>
        <v>8</v>
      </c>
      <c r="N578" s="142">
        <v>0</v>
      </c>
      <c r="O578" s="133">
        <f t="shared" ref="O578:O634" si="79">M578-N578</f>
        <v>8</v>
      </c>
      <c r="P578" s="135">
        <v>0</v>
      </c>
      <c r="Q578" s="135">
        <v>0</v>
      </c>
      <c r="R578" s="550" t="str">
        <f t="shared" si="75"/>
        <v>OK</v>
      </c>
      <c r="S578" s="135">
        <v>0</v>
      </c>
      <c r="T578" s="222">
        <f t="shared" si="76"/>
        <v>8</v>
      </c>
      <c r="U578" s="40">
        <v>8</v>
      </c>
      <c r="V578" s="189">
        <f t="shared" si="72"/>
        <v>0</v>
      </c>
      <c r="X578" s="40" t="str">
        <f t="shared" si="77"/>
        <v>ko</v>
      </c>
      <c r="Y578" s="189">
        <f t="shared" si="73"/>
        <v>0</v>
      </c>
      <c r="Z578" s="40">
        <f>VLOOKUP(E578,'[2]BANG THAM CHIEU'!$E$4:$Q$1080,13,0)</f>
        <v>0</v>
      </c>
      <c r="AA578" s="40">
        <f>VLOOKUP(E578,'[2]BANG THAM CHIEU'!$E$4:$R$1082,14,0)</f>
        <v>0</v>
      </c>
      <c r="AB578" s="40">
        <f>VLOOKUP(E578,'[2]BANG THAM CHIEU'!$E$4:$S$1081,15,0)</f>
        <v>0</v>
      </c>
    </row>
    <row r="579" spans="1:28" ht="30" customHeight="1" x14ac:dyDescent="0.25">
      <c r="A579" s="128">
        <f t="shared" si="74"/>
        <v>576</v>
      </c>
      <c r="B579" s="183" t="s">
        <v>2807</v>
      </c>
      <c r="C579" s="151" t="s">
        <v>2915</v>
      </c>
      <c r="D579" s="42" t="s">
        <v>1599</v>
      </c>
      <c r="E579" s="183" t="s">
        <v>2807</v>
      </c>
      <c r="F579" s="144">
        <v>33000</v>
      </c>
      <c r="G579" s="42" t="s">
        <v>2465</v>
      </c>
      <c r="I579" s="145" t="s">
        <v>455</v>
      </c>
      <c r="J579" s="142">
        <f>VLOOKUP(E579,'[4]BANG THAM CHIEU'!$E$451:$M$1076,9,0)</f>
        <v>26</v>
      </c>
      <c r="K579" s="134">
        <f>SUMIFS(NHAP!$H:$H,NHAP!$D:$D,'BANG THAM CHIEU'!E579,NHAP!$K:$K,'BANG THAM CHIEU'!$D$1)</f>
        <v>0</v>
      </c>
      <c r="L579" s="134">
        <f>SUMIFS('IC21'!$H:$H,'IC21'!$G:$G,'BANG THAM CHIEU'!E579,'IC21'!$R:$R,'BANG THAM CHIEU'!$D$1)</f>
        <v>0</v>
      </c>
      <c r="M579" s="133">
        <f t="shared" si="78"/>
        <v>26</v>
      </c>
      <c r="N579" s="142">
        <v>0</v>
      </c>
      <c r="O579" s="133">
        <f t="shared" si="79"/>
        <v>26</v>
      </c>
      <c r="P579" s="135">
        <v>5</v>
      </c>
      <c r="Q579" s="135">
        <v>10</v>
      </c>
      <c r="R579" s="550" t="str">
        <f t="shared" si="75"/>
        <v>OK</v>
      </c>
      <c r="S579" s="135" t="s">
        <v>9397</v>
      </c>
      <c r="T579" s="222">
        <f t="shared" si="76"/>
        <v>21</v>
      </c>
      <c r="U579" s="41">
        <v>26</v>
      </c>
      <c r="V579" s="189">
        <f t="shared" si="72"/>
        <v>0</v>
      </c>
      <c r="X579" s="40" t="str">
        <f t="shared" si="77"/>
        <v>ko</v>
      </c>
      <c r="Y579" s="189">
        <f t="shared" si="73"/>
        <v>0</v>
      </c>
      <c r="Z579" s="40">
        <f>VLOOKUP(E579,'[2]BANG THAM CHIEU'!$E$4:$Q$1080,13,0)</f>
        <v>5</v>
      </c>
      <c r="AA579" s="40">
        <f>VLOOKUP(E579,'[2]BANG THAM CHIEU'!$E$4:$R$1082,14,0)</f>
        <v>10</v>
      </c>
      <c r="AB579" s="40" t="str">
        <f>VLOOKUP(E579,'[2]BANG THAM CHIEU'!$E$4:$S$1081,15,0)</f>
        <v>đăt dự phòng</v>
      </c>
    </row>
    <row r="580" spans="1:28" ht="15.75" customHeight="1" x14ac:dyDescent="0.25">
      <c r="A580" s="128">
        <f t="shared" si="74"/>
        <v>577</v>
      </c>
      <c r="B580" s="183" t="s">
        <v>2808</v>
      </c>
      <c r="C580" s="31" t="s">
        <v>2912</v>
      </c>
      <c r="D580" s="42" t="s">
        <v>1599</v>
      </c>
      <c r="E580" s="183" t="s">
        <v>2808</v>
      </c>
      <c r="F580" s="42"/>
      <c r="G580" s="42" t="s">
        <v>2465</v>
      </c>
      <c r="I580" s="145" t="s">
        <v>455</v>
      </c>
      <c r="J580" s="142">
        <f>VLOOKUP(E580,'[4]BANG THAM CHIEU'!$E$451:$M$1076,9,0)</f>
        <v>13</v>
      </c>
      <c r="K580" s="134">
        <f>SUMIFS(NHAP!$H:$H,NHAP!$D:$D,'BANG THAM CHIEU'!E580,NHAP!$K:$K,'BANG THAM CHIEU'!$D$1)</f>
        <v>0</v>
      </c>
      <c r="L580" s="134">
        <f>SUMIFS('IC21'!$H:$H,'IC21'!$G:$G,'BANG THAM CHIEU'!E580,'IC21'!$R:$R,'BANG THAM CHIEU'!$D$1)</f>
        <v>0</v>
      </c>
      <c r="M580" s="133">
        <f t="shared" si="78"/>
        <v>13</v>
      </c>
      <c r="N580" s="142">
        <v>0</v>
      </c>
      <c r="O580" s="133">
        <f t="shared" si="79"/>
        <v>13</v>
      </c>
      <c r="P580" s="135">
        <v>5</v>
      </c>
      <c r="Q580" s="135">
        <v>10</v>
      </c>
      <c r="R580" s="550" t="str">
        <f t="shared" si="75"/>
        <v>OK</v>
      </c>
      <c r="S580" s="135" t="s">
        <v>9397</v>
      </c>
      <c r="T580" s="222">
        <f t="shared" si="76"/>
        <v>8</v>
      </c>
      <c r="U580" s="41">
        <v>13</v>
      </c>
      <c r="V580" s="189">
        <f t="shared" ref="V580:V643" si="80">U580-M580</f>
        <v>0</v>
      </c>
      <c r="X580" s="40" t="str">
        <f t="shared" si="77"/>
        <v>ko</v>
      </c>
      <c r="Y580" s="189">
        <f t="shared" ref="Y580:Y643" si="81">M580-U580</f>
        <v>0</v>
      </c>
      <c r="Z580" s="40">
        <f>VLOOKUP(E580,'[2]BANG THAM CHIEU'!$E$4:$Q$1080,13,0)</f>
        <v>5</v>
      </c>
      <c r="AA580" s="40">
        <f>VLOOKUP(E580,'[2]BANG THAM CHIEU'!$E$4:$R$1082,14,0)</f>
        <v>10</v>
      </c>
      <c r="AB580" s="40" t="str">
        <f>VLOOKUP(E580,'[2]BANG THAM CHIEU'!$E$4:$S$1081,15,0)</f>
        <v>đăt dự phòng</v>
      </c>
    </row>
    <row r="581" spans="1:28" x14ac:dyDescent="0.25">
      <c r="A581" s="128">
        <f t="shared" ref="A581:A644" si="82">IF(C581="","",A580+1)</f>
        <v>578</v>
      </c>
      <c r="B581" s="183" t="s">
        <v>2809</v>
      </c>
      <c r="C581" s="31" t="s">
        <v>6092</v>
      </c>
      <c r="D581" s="42" t="s">
        <v>1535</v>
      </c>
      <c r="E581" s="183" t="s">
        <v>2809</v>
      </c>
      <c r="F581" s="144">
        <v>22500</v>
      </c>
      <c r="G581" s="42" t="s">
        <v>304</v>
      </c>
      <c r="I581" s="145" t="s">
        <v>455</v>
      </c>
      <c r="J581" s="142">
        <f>VLOOKUP(E581,'[4]BANG THAM CHIEU'!$E$451:$M$1076,9,0)</f>
        <v>4</v>
      </c>
      <c r="K581" s="134">
        <f>SUMIFS(NHAP!$H:$H,NHAP!$D:$D,'BANG THAM CHIEU'!E581,NHAP!$K:$K,'BANG THAM CHIEU'!$D$1)</f>
        <v>0</v>
      </c>
      <c r="L581" s="134">
        <f>SUMIFS('IC21'!$H:$H,'IC21'!$G:$G,'BANG THAM CHIEU'!E581,'IC21'!$R:$R,'BANG THAM CHIEU'!$D$1)</f>
        <v>0</v>
      </c>
      <c r="M581" s="133">
        <f t="shared" si="78"/>
        <v>4</v>
      </c>
      <c r="N581" s="142">
        <v>0</v>
      </c>
      <c r="O581" s="133">
        <f t="shared" si="79"/>
        <v>4</v>
      </c>
      <c r="P581" s="135">
        <v>5</v>
      </c>
      <c r="Q581" s="135">
        <v>10</v>
      </c>
      <c r="R581" s="550" t="str">
        <f t="shared" ref="R581:R644" si="83">IF(M581&lt;P581,"ALERT","OK")</f>
        <v>ALERT</v>
      </c>
      <c r="S581" s="135" t="s">
        <v>9394</v>
      </c>
      <c r="T581" s="222">
        <f t="shared" ref="T581:T644" si="84">M581-P581</f>
        <v>-1</v>
      </c>
      <c r="U581" s="41">
        <v>0</v>
      </c>
      <c r="V581" s="189">
        <f t="shared" si="80"/>
        <v>-4</v>
      </c>
      <c r="X581" s="40" t="str">
        <f t="shared" ref="X581:X644" si="85">IF(L582=O582,"ok","ko")</f>
        <v>ko</v>
      </c>
      <c r="Y581" s="189">
        <f t="shared" si="81"/>
        <v>4</v>
      </c>
      <c r="Z581" s="40">
        <f>VLOOKUP(E581,'[2]BANG THAM CHIEU'!$E$4:$Q$1080,13,0)</f>
        <v>5</v>
      </c>
      <c r="AA581" s="40">
        <f>VLOOKUP(E581,'[2]BANG THAM CHIEU'!$E$4:$R$1082,14,0)</f>
        <v>10</v>
      </c>
      <c r="AB581" s="40" t="str">
        <f>VLOOKUP(E581,'[2]BANG THAM CHIEU'!$E$4:$S$1081,15,0)</f>
        <v>6 tháng</v>
      </c>
    </row>
    <row r="582" spans="1:28" ht="15.75" customHeight="1" x14ac:dyDescent="0.25">
      <c r="A582" s="128">
        <f t="shared" si="82"/>
        <v>579</v>
      </c>
      <c r="B582" s="183" t="s">
        <v>2810</v>
      </c>
      <c r="C582" s="31" t="s">
        <v>6620</v>
      </c>
      <c r="D582" s="42" t="s">
        <v>1596</v>
      </c>
      <c r="E582" s="183" t="s">
        <v>2810</v>
      </c>
      <c r="F582" s="144">
        <v>75000</v>
      </c>
      <c r="G582" s="42" t="s">
        <v>10</v>
      </c>
      <c r="I582" s="144" t="s">
        <v>2928</v>
      </c>
      <c r="J582" s="142">
        <f>VLOOKUP(E582,'[4]BANG THAM CHIEU'!$E$451:$M$1076,9,0)</f>
        <v>4</v>
      </c>
      <c r="K582" s="134">
        <f>SUMIFS(NHAP!$H:$H,NHAP!$D:$D,'BANG THAM CHIEU'!E582,NHAP!$K:$K,'BANG THAM CHIEU'!$D$1)</f>
        <v>0</v>
      </c>
      <c r="L582" s="134">
        <f>SUMIFS('IC21'!$H:$H,'IC21'!$G:$G,'BANG THAM CHIEU'!E582,'IC21'!$R:$R,'BANG THAM CHIEU'!$D$1)</f>
        <v>1</v>
      </c>
      <c r="M582" s="133">
        <f t="shared" si="78"/>
        <v>3</v>
      </c>
      <c r="N582" s="142">
        <v>0</v>
      </c>
      <c r="O582" s="133">
        <f t="shared" si="79"/>
        <v>3</v>
      </c>
      <c r="P582" s="135">
        <v>3</v>
      </c>
      <c r="Q582" s="135">
        <v>5</v>
      </c>
      <c r="R582" s="550" t="str">
        <f t="shared" si="83"/>
        <v>OK</v>
      </c>
      <c r="S582" s="135" t="s">
        <v>9398</v>
      </c>
      <c r="T582" s="222">
        <f t="shared" si="84"/>
        <v>0</v>
      </c>
      <c r="U582" s="40">
        <v>2</v>
      </c>
      <c r="V582" s="189">
        <f t="shared" si="80"/>
        <v>-1</v>
      </c>
      <c r="X582" s="40" t="str">
        <f t="shared" si="85"/>
        <v>ok</v>
      </c>
      <c r="Y582" s="189">
        <f t="shared" si="81"/>
        <v>1</v>
      </c>
      <c r="Z582" s="40">
        <f>VLOOKUP(E582,'[2]BANG THAM CHIEU'!$E$4:$Q$1080,13,0)</f>
        <v>1</v>
      </c>
      <c r="AA582" s="40">
        <f>VLOOKUP(E582,'[2]BANG THAM CHIEU'!$E$4:$R$1082,14,0)</f>
        <v>2</v>
      </c>
      <c r="AB582" s="40" t="str">
        <f>VLOOKUP(E582,'[2]BANG THAM CHIEU'!$E$4:$S$1081,15,0)</f>
        <v>3 tháng</v>
      </c>
    </row>
    <row r="583" spans="1:28" ht="15.75" customHeight="1" x14ac:dyDescent="0.25">
      <c r="A583" s="128">
        <f t="shared" si="82"/>
        <v>580</v>
      </c>
      <c r="B583" s="182" t="s">
        <v>2811</v>
      </c>
      <c r="C583" s="33" t="s">
        <v>2624</v>
      </c>
      <c r="D583" s="42" t="s">
        <v>1596</v>
      </c>
      <c r="E583" s="182" t="s">
        <v>2811</v>
      </c>
      <c r="F583" s="145">
        <v>370000</v>
      </c>
      <c r="G583" s="42" t="s">
        <v>2466</v>
      </c>
      <c r="I583" s="146" t="s">
        <v>448</v>
      </c>
      <c r="J583" s="142">
        <f>VLOOKUP(E583,'[4]BANG THAM CHIEU'!$E$451:$M$1076,9,0)</f>
        <v>0</v>
      </c>
      <c r="K583" s="134">
        <f>SUMIFS(NHAP!$H:$H,NHAP!$D:$D,'BANG THAM CHIEU'!E583,NHAP!$K:$K,'BANG THAM CHIEU'!$D$1)</f>
        <v>0</v>
      </c>
      <c r="L583" s="134">
        <f>SUMIFS('IC21'!$H:$H,'IC21'!$G:$G,'BANG THAM CHIEU'!E583,'IC21'!$R:$R,'BANG THAM CHIEU'!$D$1)</f>
        <v>0</v>
      </c>
      <c r="M583" s="133">
        <f t="shared" si="78"/>
        <v>0</v>
      </c>
      <c r="N583" s="142">
        <v>0</v>
      </c>
      <c r="O583" s="133">
        <f t="shared" si="79"/>
        <v>0</v>
      </c>
      <c r="P583" s="135">
        <v>0</v>
      </c>
      <c r="Q583" s="135">
        <v>0</v>
      </c>
      <c r="R583" s="550" t="str">
        <f t="shared" si="83"/>
        <v>OK</v>
      </c>
      <c r="S583" s="135">
        <v>0</v>
      </c>
      <c r="T583" s="222">
        <f t="shared" si="84"/>
        <v>0</v>
      </c>
      <c r="U583" s="40">
        <v>0</v>
      </c>
      <c r="V583" s="189">
        <f t="shared" si="80"/>
        <v>0</v>
      </c>
      <c r="X583" s="40" t="str">
        <f t="shared" si="85"/>
        <v>ko</v>
      </c>
      <c r="Y583" s="189">
        <f t="shared" si="81"/>
        <v>0</v>
      </c>
      <c r="Z583" s="40">
        <f>VLOOKUP(E583,'[2]BANG THAM CHIEU'!$E$4:$Q$1080,13,0)</f>
        <v>0</v>
      </c>
      <c r="AA583" s="40">
        <f>VLOOKUP(E583,'[2]BANG THAM CHIEU'!$E$4:$R$1082,14,0)</f>
        <v>0</v>
      </c>
      <c r="AB583" s="40">
        <f>VLOOKUP(E583,'[2]BANG THAM CHIEU'!$E$4:$S$1081,15,0)</f>
        <v>0</v>
      </c>
    </row>
    <row r="584" spans="1:28" s="337" customFormat="1" ht="30" customHeight="1" x14ac:dyDescent="0.25">
      <c r="A584" s="128">
        <f t="shared" si="82"/>
        <v>581</v>
      </c>
      <c r="B584" s="352" t="s">
        <v>2812</v>
      </c>
      <c r="C584" s="338" t="s">
        <v>7338</v>
      </c>
      <c r="D584" s="149" t="s">
        <v>2625</v>
      </c>
      <c r="E584" s="352" t="s">
        <v>2812</v>
      </c>
      <c r="F584" s="340">
        <v>2240000</v>
      </c>
      <c r="G584" s="149" t="s">
        <v>2466</v>
      </c>
      <c r="H584" s="341"/>
      <c r="I584" s="340" t="s">
        <v>448</v>
      </c>
      <c r="J584" s="142">
        <f>VLOOKUP(E584,'[4]BANG THAM CHIEU'!$E$451:$M$1076,9,0)</f>
        <v>3</v>
      </c>
      <c r="K584" s="335">
        <f>SUMIFS(NHAP!$H:$H,NHAP!$D:$D,'BANG THAM CHIEU'!E584,NHAP!$K:$K,'BANG THAM CHIEU'!$D$1)</f>
        <v>0</v>
      </c>
      <c r="L584" s="335">
        <f>SUMIFS('IC21'!$H:$H,'IC21'!$G:$G,'BANG THAM CHIEU'!E584,'IC21'!$R:$R,'BANG THAM CHIEU'!$D$1)</f>
        <v>3</v>
      </c>
      <c r="M584" s="334">
        <f t="shared" si="78"/>
        <v>0</v>
      </c>
      <c r="N584" s="341">
        <v>0</v>
      </c>
      <c r="O584" s="334">
        <f t="shared" si="79"/>
        <v>0</v>
      </c>
      <c r="P584" s="336">
        <v>2</v>
      </c>
      <c r="Q584" s="336">
        <v>4</v>
      </c>
      <c r="R584" s="550" t="str">
        <f t="shared" si="83"/>
        <v>ALERT</v>
      </c>
      <c r="S584" s="336" t="s">
        <v>9397</v>
      </c>
      <c r="T584" s="222">
        <f t="shared" si="84"/>
        <v>-2</v>
      </c>
      <c r="U584" s="337">
        <v>4</v>
      </c>
      <c r="V584" s="189">
        <f t="shared" si="80"/>
        <v>4</v>
      </c>
      <c r="X584" s="40" t="str">
        <f t="shared" si="85"/>
        <v>ko</v>
      </c>
      <c r="Y584" s="189">
        <f t="shared" si="81"/>
        <v>-4</v>
      </c>
      <c r="Z584" s="40">
        <f>VLOOKUP(E584,'[2]BANG THAM CHIEU'!$E$4:$Q$1080,13,0)</f>
        <v>2</v>
      </c>
      <c r="AA584" s="40">
        <f>VLOOKUP(E584,'[2]BANG THAM CHIEU'!$E$4:$R$1082,14,0)</f>
        <v>4</v>
      </c>
      <c r="AB584" s="40" t="str">
        <f>VLOOKUP(E584,'[2]BANG THAM CHIEU'!$E$4:$S$1081,15,0)</f>
        <v>đăt dự phòng</v>
      </c>
    </row>
    <row r="585" spans="1:28" ht="15.75" customHeight="1" x14ac:dyDescent="0.25">
      <c r="A585" s="128">
        <f t="shared" si="82"/>
        <v>582</v>
      </c>
      <c r="B585" s="181" t="s">
        <v>2813</v>
      </c>
      <c r="C585" s="33" t="s">
        <v>2626</v>
      </c>
      <c r="D585" s="42" t="s">
        <v>108</v>
      </c>
      <c r="E585" s="181" t="s">
        <v>2813</v>
      </c>
      <c r="F585" s="145">
        <v>9300000</v>
      </c>
      <c r="G585" s="35" t="s">
        <v>2465</v>
      </c>
      <c r="I585" s="145" t="s">
        <v>448</v>
      </c>
      <c r="J585" s="142">
        <f>VLOOKUP(E585,'[4]BANG THAM CHIEU'!$E$451:$M$1076,9,0)</f>
        <v>4</v>
      </c>
      <c r="K585" s="134">
        <f>SUMIFS(NHAP!$H:$H,NHAP!$D:$D,'BANG THAM CHIEU'!E585,NHAP!$K:$K,'BANG THAM CHIEU'!$D$1)</f>
        <v>0</v>
      </c>
      <c r="L585" s="134">
        <f>SUMIFS('IC21'!$H:$H,'IC21'!$G:$G,'BANG THAM CHIEU'!E585,'IC21'!$R:$R,'BANG THAM CHIEU'!$D$1)</f>
        <v>0</v>
      </c>
      <c r="M585" s="133">
        <f t="shared" si="78"/>
        <v>4</v>
      </c>
      <c r="N585" s="142">
        <v>0</v>
      </c>
      <c r="O585" s="133">
        <f t="shared" si="79"/>
        <v>4</v>
      </c>
      <c r="P585" s="135">
        <v>2</v>
      </c>
      <c r="Q585" s="135">
        <v>4</v>
      </c>
      <c r="R585" s="550" t="str">
        <f t="shared" si="83"/>
        <v>OK</v>
      </c>
      <c r="S585" s="135" t="s">
        <v>9397</v>
      </c>
      <c r="T585" s="222">
        <f t="shared" si="84"/>
        <v>2</v>
      </c>
      <c r="U585" s="41">
        <v>0</v>
      </c>
      <c r="V585" s="189">
        <f t="shared" si="80"/>
        <v>-4</v>
      </c>
      <c r="X585" s="40" t="str">
        <f t="shared" si="85"/>
        <v>ko</v>
      </c>
      <c r="Y585" s="189">
        <f t="shared" si="81"/>
        <v>4</v>
      </c>
      <c r="Z585" s="40">
        <f>VLOOKUP(E585,'[2]BANG THAM CHIEU'!$E$4:$Q$1080,13,0)</f>
        <v>2</v>
      </c>
      <c r="AA585" s="40">
        <f>VLOOKUP(E585,'[2]BANG THAM CHIEU'!$E$4:$R$1082,14,0)</f>
        <v>4</v>
      </c>
      <c r="AB585" s="40" t="str">
        <f>VLOOKUP(E585,'[2]BANG THAM CHIEU'!$E$4:$S$1081,15,0)</f>
        <v>đăt dự phòng</v>
      </c>
    </row>
    <row r="586" spans="1:28" ht="15.75" customHeight="1" x14ac:dyDescent="0.25">
      <c r="A586" s="128">
        <f t="shared" si="82"/>
        <v>583</v>
      </c>
      <c r="B586" s="181" t="s">
        <v>2814</v>
      </c>
      <c r="C586" s="33" t="s">
        <v>2627</v>
      </c>
      <c r="D586" s="42" t="s">
        <v>108</v>
      </c>
      <c r="E586" s="181" t="s">
        <v>2814</v>
      </c>
      <c r="F586" s="145">
        <v>1573000</v>
      </c>
      <c r="G586" s="35" t="s">
        <v>2465</v>
      </c>
      <c r="I586" s="145" t="s">
        <v>448</v>
      </c>
      <c r="J586" s="142">
        <f>VLOOKUP(E586,'[4]BANG THAM CHIEU'!$E$451:$M$1076,9,0)</f>
        <v>1</v>
      </c>
      <c r="K586" s="134">
        <f>SUMIFS(NHAP!$H:$H,NHAP!$D:$D,'BANG THAM CHIEU'!E586,NHAP!$K:$K,'BANG THAM CHIEU'!$D$1)</f>
        <v>0</v>
      </c>
      <c r="L586" s="134">
        <f>SUMIFS('IC21'!$H:$H,'IC21'!$G:$G,'BANG THAM CHIEU'!E586,'IC21'!$R:$R,'BANG THAM CHIEU'!$D$1)</f>
        <v>0</v>
      </c>
      <c r="M586" s="133">
        <f t="shared" si="78"/>
        <v>1</v>
      </c>
      <c r="N586" s="142">
        <v>0</v>
      </c>
      <c r="O586" s="133">
        <f t="shared" si="79"/>
        <v>1</v>
      </c>
      <c r="P586" s="135">
        <v>2</v>
      </c>
      <c r="Q586" s="135">
        <v>4</v>
      </c>
      <c r="R586" s="550" t="str">
        <f t="shared" si="83"/>
        <v>ALERT</v>
      </c>
      <c r="S586" s="135" t="s">
        <v>9397</v>
      </c>
      <c r="T586" s="222">
        <f t="shared" si="84"/>
        <v>-1</v>
      </c>
      <c r="U586" s="41">
        <v>1</v>
      </c>
      <c r="V586" s="189">
        <f t="shared" si="80"/>
        <v>0</v>
      </c>
      <c r="X586" s="40" t="str">
        <f t="shared" si="85"/>
        <v>ko</v>
      </c>
      <c r="Y586" s="189">
        <f t="shared" si="81"/>
        <v>0</v>
      </c>
      <c r="Z586" s="40">
        <f>VLOOKUP(E586,'[2]BANG THAM CHIEU'!$E$4:$Q$1080,13,0)</f>
        <v>2</v>
      </c>
      <c r="AA586" s="40">
        <f>VLOOKUP(E586,'[2]BANG THAM CHIEU'!$E$4:$R$1082,14,0)</f>
        <v>4</v>
      </c>
      <c r="AB586" s="40" t="str">
        <f>VLOOKUP(E586,'[2]BANG THAM CHIEU'!$E$4:$S$1081,15,0)</f>
        <v>đăt dự phòng</v>
      </c>
    </row>
    <row r="587" spans="1:28" ht="15.75" customHeight="1" x14ac:dyDescent="0.25">
      <c r="A587" s="128">
        <f t="shared" si="82"/>
        <v>584</v>
      </c>
      <c r="B587" s="181" t="s">
        <v>2815</v>
      </c>
      <c r="C587" s="33" t="s">
        <v>2628</v>
      </c>
      <c r="D587" s="42" t="s">
        <v>108</v>
      </c>
      <c r="E587" s="181" t="s">
        <v>2815</v>
      </c>
      <c r="F587" s="145">
        <v>1295000</v>
      </c>
      <c r="G587" s="35" t="s">
        <v>2465</v>
      </c>
      <c r="I587" s="145" t="s">
        <v>448</v>
      </c>
      <c r="J587" s="142">
        <f>VLOOKUP(E587,'[4]BANG THAM CHIEU'!$E$451:$M$1076,9,0)</f>
        <v>2</v>
      </c>
      <c r="K587" s="134">
        <f>SUMIFS(NHAP!$H:$H,NHAP!$D:$D,'BANG THAM CHIEU'!E587,NHAP!$K:$K,'BANG THAM CHIEU'!$D$1)</f>
        <v>0</v>
      </c>
      <c r="L587" s="134">
        <f>SUMIFS('IC21'!$H:$H,'IC21'!$G:$G,'BANG THAM CHIEU'!E587,'IC21'!$R:$R,'BANG THAM CHIEU'!$D$1)</f>
        <v>0</v>
      </c>
      <c r="M587" s="133">
        <f t="shared" si="78"/>
        <v>2</v>
      </c>
      <c r="N587" s="142">
        <v>0</v>
      </c>
      <c r="O587" s="133">
        <f t="shared" si="79"/>
        <v>2</v>
      </c>
      <c r="P587" s="135">
        <v>2</v>
      </c>
      <c r="Q587" s="135">
        <v>4</v>
      </c>
      <c r="R587" s="550" t="str">
        <f t="shared" si="83"/>
        <v>OK</v>
      </c>
      <c r="S587" s="135" t="s">
        <v>9397</v>
      </c>
      <c r="T587" s="222">
        <f t="shared" si="84"/>
        <v>0</v>
      </c>
      <c r="U587" s="41">
        <v>0</v>
      </c>
      <c r="V587" s="189">
        <f t="shared" si="80"/>
        <v>-2</v>
      </c>
      <c r="X587" s="40" t="str">
        <f t="shared" si="85"/>
        <v>ko</v>
      </c>
      <c r="Y587" s="189">
        <f t="shared" si="81"/>
        <v>2</v>
      </c>
      <c r="Z587" s="40">
        <f>VLOOKUP(E587,'[2]BANG THAM CHIEU'!$E$4:$Q$1080,13,0)</f>
        <v>2</v>
      </c>
      <c r="AA587" s="40">
        <f>VLOOKUP(E587,'[2]BANG THAM CHIEU'!$E$4:$R$1082,14,0)</f>
        <v>4</v>
      </c>
      <c r="AB587" s="40" t="str">
        <f>VLOOKUP(E587,'[2]BANG THAM CHIEU'!$E$4:$S$1081,15,0)</f>
        <v>đăt dự phòng</v>
      </c>
    </row>
    <row r="588" spans="1:28" ht="15.75" customHeight="1" x14ac:dyDescent="0.25">
      <c r="A588" s="128">
        <f t="shared" si="82"/>
        <v>585</v>
      </c>
      <c r="B588" s="181" t="s">
        <v>2816</v>
      </c>
      <c r="C588" s="33" t="s">
        <v>2629</v>
      </c>
      <c r="D588" s="42" t="s">
        <v>108</v>
      </c>
      <c r="E588" s="181" t="s">
        <v>2816</v>
      </c>
      <c r="F588" s="145">
        <v>1325000</v>
      </c>
      <c r="G588" s="35" t="s">
        <v>2465</v>
      </c>
      <c r="I588" s="145" t="s">
        <v>448</v>
      </c>
      <c r="J588" s="142">
        <f>VLOOKUP(E588,'[4]BANG THAM CHIEU'!$E$451:$M$1076,9,0)</f>
        <v>4</v>
      </c>
      <c r="K588" s="134">
        <f>SUMIFS(NHAP!$H:$H,NHAP!$D:$D,'BANG THAM CHIEU'!E588,NHAP!$K:$K,'BANG THAM CHIEU'!$D$1)</f>
        <v>0</v>
      </c>
      <c r="L588" s="134">
        <f>SUMIFS('IC21'!$H:$H,'IC21'!$G:$G,'BANG THAM CHIEU'!E588,'IC21'!$R:$R,'BANG THAM CHIEU'!$D$1)</f>
        <v>0</v>
      </c>
      <c r="M588" s="133">
        <f t="shared" si="78"/>
        <v>4</v>
      </c>
      <c r="N588" s="142">
        <v>0</v>
      </c>
      <c r="O588" s="133">
        <f t="shared" si="79"/>
        <v>4</v>
      </c>
      <c r="P588" s="135">
        <v>2</v>
      </c>
      <c r="Q588" s="135">
        <v>4</v>
      </c>
      <c r="R588" s="550" t="str">
        <f t="shared" si="83"/>
        <v>OK</v>
      </c>
      <c r="S588" s="135" t="s">
        <v>9397</v>
      </c>
      <c r="T588" s="222">
        <f t="shared" si="84"/>
        <v>2</v>
      </c>
      <c r="U588" s="41">
        <v>4</v>
      </c>
      <c r="V588" s="189">
        <f t="shared" si="80"/>
        <v>0</v>
      </c>
      <c r="X588" s="40" t="str">
        <f t="shared" si="85"/>
        <v>ok</v>
      </c>
      <c r="Y588" s="189">
        <f t="shared" si="81"/>
        <v>0</v>
      </c>
      <c r="Z588" s="40">
        <f>VLOOKUP(E588,'[2]BANG THAM CHIEU'!$E$4:$Q$1080,13,0)</f>
        <v>2</v>
      </c>
      <c r="AA588" s="40">
        <f>VLOOKUP(E588,'[2]BANG THAM CHIEU'!$E$4:$R$1082,14,0)</f>
        <v>4</v>
      </c>
      <c r="AB588" s="40" t="str">
        <f>VLOOKUP(E588,'[2]BANG THAM CHIEU'!$E$4:$S$1081,15,0)</f>
        <v>đăt dự phòng</v>
      </c>
    </row>
    <row r="589" spans="1:28" ht="15.75" customHeight="1" x14ac:dyDescent="0.25">
      <c r="A589" s="128">
        <f t="shared" si="82"/>
        <v>586</v>
      </c>
      <c r="B589" s="183" t="s">
        <v>2817</v>
      </c>
      <c r="C589" s="31" t="s">
        <v>8551</v>
      </c>
      <c r="D589" s="42" t="s">
        <v>108</v>
      </c>
      <c r="E589" s="183" t="s">
        <v>2817</v>
      </c>
      <c r="F589" s="144">
        <v>610000</v>
      </c>
      <c r="G589" s="35" t="s">
        <v>2465</v>
      </c>
      <c r="I589" s="144" t="s">
        <v>2911</v>
      </c>
      <c r="J589" s="142">
        <f>VLOOKUP(E589,'[4]BANG THAM CHIEU'!$E$451:$M$1076,9,0)</f>
        <v>0</v>
      </c>
      <c r="K589" s="134">
        <f>SUMIFS(NHAP!$H:$H,NHAP!$D:$D,'BANG THAM CHIEU'!E589,NHAP!$K:$K,'BANG THAM CHIEU'!$D$1)</f>
        <v>0</v>
      </c>
      <c r="L589" s="134">
        <f>SUMIFS('IC21'!$H:$H,'IC21'!$G:$G,'BANG THAM CHIEU'!E589,'IC21'!$R:$R,'BANG THAM CHIEU'!$D$1)</f>
        <v>0</v>
      </c>
      <c r="M589" s="133">
        <f t="shared" si="78"/>
        <v>0</v>
      </c>
      <c r="N589" s="142">
        <v>0</v>
      </c>
      <c r="O589" s="133">
        <f t="shared" si="79"/>
        <v>0</v>
      </c>
      <c r="P589" s="135">
        <v>5</v>
      </c>
      <c r="Q589" s="135">
        <v>10</v>
      </c>
      <c r="R589" s="550" t="str">
        <f t="shared" si="83"/>
        <v>ALERT</v>
      </c>
      <c r="S589" s="135" t="s">
        <v>9397</v>
      </c>
      <c r="T589" s="222">
        <f t="shared" si="84"/>
        <v>-5</v>
      </c>
      <c r="U589" s="41">
        <v>4</v>
      </c>
      <c r="V589" s="189">
        <f t="shared" si="80"/>
        <v>4</v>
      </c>
      <c r="X589" s="40" t="str">
        <f t="shared" si="85"/>
        <v>ok</v>
      </c>
      <c r="Y589" s="189">
        <f t="shared" si="81"/>
        <v>-4</v>
      </c>
      <c r="Z589" s="40">
        <f>VLOOKUP(E589,'[2]BANG THAM CHIEU'!$E$4:$Q$1080,13,0)</f>
        <v>5</v>
      </c>
      <c r="AA589" s="40">
        <f>VLOOKUP(E589,'[2]BANG THAM CHIEU'!$E$4:$R$1082,14,0)</f>
        <v>10</v>
      </c>
      <c r="AB589" s="40" t="str">
        <f>VLOOKUP(E589,'[2]BANG THAM CHIEU'!$E$4:$S$1081,15,0)</f>
        <v>đăt dự phòng</v>
      </c>
    </row>
    <row r="590" spans="1:28" ht="15.75" customHeight="1" x14ac:dyDescent="0.25">
      <c r="A590" s="128">
        <f t="shared" si="82"/>
        <v>587</v>
      </c>
      <c r="B590" s="183" t="s">
        <v>2818</v>
      </c>
      <c r="C590" s="31" t="s">
        <v>2630</v>
      </c>
      <c r="D590" s="42" t="s">
        <v>108</v>
      </c>
      <c r="E590" s="183" t="s">
        <v>2818</v>
      </c>
      <c r="F590" s="144">
        <v>615500</v>
      </c>
      <c r="G590" s="35" t="s">
        <v>2465</v>
      </c>
      <c r="I590" s="144" t="s">
        <v>448</v>
      </c>
      <c r="J590" s="142">
        <f>VLOOKUP(E590,'[4]BANG THAM CHIEU'!$E$451:$M$1076,9,0)</f>
        <v>0</v>
      </c>
      <c r="K590" s="134">
        <f>SUMIFS(NHAP!$H:$H,NHAP!$D:$D,'BANG THAM CHIEU'!E590,NHAP!$K:$K,'BANG THAM CHIEU'!$D$1)</f>
        <v>0</v>
      </c>
      <c r="L590" s="134">
        <f>SUMIFS('IC21'!$H:$H,'IC21'!$G:$G,'BANG THAM CHIEU'!E590,'IC21'!$R:$R,'BANG THAM CHIEU'!$D$1)</f>
        <v>0</v>
      </c>
      <c r="M590" s="133">
        <f t="shared" si="78"/>
        <v>0</v>
      </c>
      <c r="N590" s="142">
        <v>0</v>
      </c>
      <c r="O590" s="133">
        <f t="shared" si="79"/>
        <v>0</v>
      </c>
      <c r="P590" s="135">
        <v>5</v>
      </c>
      <c r="Q590" s="135">
        <v>10</v>
      </c>
      <c r="R590" s="550" t="str">
        <f t="shared" si="83"/>
        <v>ALERT</v>
      </c>
      <c r="S590" s="135" t="s">
        <v>9397</v>
      </c>
      <c r="T590" s="222">
        <f t="shared" si="84"/>
        <v>-5</v>
      </c>
      <c r="U590" s="41">
        <v>3</v>
      </c>
      <c r="V590" s="189">
        <f t="shared" si="80"/>
        <v>3</v>
      </c>
      <c r="X590" s="40" t="str">
        <f t="shared" si="85"/>
        <v>ok</v>
      </c>
      <c r="Y590" s="189">
        <f t="shared" si="81"/>
        <v>-3</v>
      </c>
      <c r="Z590" s="40">
        <f>VLOOKUP(E590,'[2]BANG THAM CHIEU'!$E$4:$Q$1080,13,0)</f>
        <v>5</v>
      </c>
      <c r="AA590" s="40">
        <f>VLOOKUP(E590,'[2]BANG THAM CHIEU'!$E$4:$R$1082,14,0)</f>
        <v>10</v>
      </c>
      <c r="AB590" s="40" t="str">
        <f>VLOOKUP(E590,'[2]BANG THAM CHIEU'!$E$4:$S$1081,15,0)</f>
        <v>đăt dự phòng</v>
      </c>
    </row>
    <row r="591" spans="1:28" ht="15.75" customHeight="1" x14ac:dyDescent="0.25">
      <c r="A591" s="128">
        <f t="shared" si="82"/>
        <v>588</v>
      </c>
      <c r="B591" s="183" t="s">
        <v>2819</v>
      </c>
      <c r="C591" s="31" t="s">
        <v>2631</v>
      </c>
      <c r="D591" s="42" t="s">
        <v>108</v>
      </c>
      <c r="E591" s="183" t="s">
        <v>2819</v>
      </c>
      <c r="F591" s="144">
        <v>176000</v>
      </c>
      <c r="G591" s="35" t="s">
        <v>2465</v>
      </c>
      <c r="I591" s="144" t="s">
        <v>448</v>
      </c>
      <c r="J591" s="142">
        <f>VLOOKUP(E591,'[4]BANG THAM CHIEU'!$E$451:$M$1076,9,0)</f>
        <v>0</v>
      </c>
      <c r="K591" s="134">
        <f>SUMIFS(NHAP!$H:$H,NHAP!$D:$D,'BANG THAM CHIEU'!E591,NHAP!$K:$K,'BANG THAM CHIEU'!$D$1)</f>
        <v>0</v>
      </c>
      <c r="L591" s="134">
        <f>SUMIFS('IC21'!$H:$H,'IC21'!$G:$G,'BANG THAM CHIEU'!E591,'IC21'!$R:$R,'BANG THAM CHIEU'!$D$1)</f>
        <v>0</v>
      </c>
      <c r="M591" s="133">
        <f t="shared" si="78"/>
        <v>0</v>
      </c>
      <c r="N591" s="142">
        <v>0</v>
      </c>
      <c r="O591" s="133">
        <f t="shared" si="79"/>
        <v>0</v>
      </c>
      <c r="P591" s="135">
        <v>5</v>
      </c>
      <c r="Q591" s="135">
        <v>10</v>
      </c>
      <c r="R591" s="550" t="str">
        <f t="shared" si="83"/>
        <v>ALERT</v>
      </c>
      <c r="S591" s="135" t="s">
        <v>9397</v>
      </c>
      <c r="T591" s="222">
        <f t="shared" si="84"/>
        <v>-5</v>
      </c>
      <c r="U591" s="41">
        <v>3</v>
      </c>
      <c r="V591" s="189">
        <f t="shared" si="80"/>
        <v>3</v>
      </c>
      <c r="X591" s="40" t="str">
        <f t="shared" si="85"/>
        <v>ok</v>
      </c>
      <c r="Y591" s="189">
        <f t="shared" si="81"/>
        <v>-3</v>
      </c>
      <c r="Z591" s="40">
        <f>VLOOKUP(E591,'[2]BANG THAM CHIEU'!$E$4:$Q$1080,13,0)</f>
        <v>5</v>
      </c>
      <c r="AA591" s="40">
        <f>VLOOKUP(E591,'[2]BANG THAM CHIEU'!$E$4:$R$1082,14,0)</f>
        <v>10</v>
      </c>
      <c r="AB591" s="40" t="str">
        <f>VLOOKUP(E591,'[2]BANG THAM CHIEU'!$E$4:$S$1081,15,0)</f>
        <v>đăt dự phòng</v>
      </c>
    </row>
    <row r="592" spans="1:28" ht="15.75" customHeight="1" x14ac:dyDescent="0.25">
      <c r="A592" s="128">
        <f t="shared" si="82"/>
        <v>589</v>
      </c>
      <c r="B592" s="183" t="s">
        <v>2820</v>
      </c>
      <c r="C592" s="31" t="s">
        <v>2632</v>
      </c>
      <c r="D592" s="42" t="s">
        <v>108</v>
      </c>
      <c r="E592" s="183" t="s">
        <v>2820</v>
      </c>
      <c r="F592" s="144">
        <v>330000</v>
      </c>
      <c r="G592" s="35" t="s">
        <v>2465</v>
      </c>
      <c r="I592" s="144" t="s">
        <v>448</v>
      </c>
      <c r="J592" s="142">
        <f>VLOOKUP(E592,'[4]BANG THAM CHIEU'!$E$451:$M$1076,9,0)</f>
        <v>0</v>
      </c>
      <c r="K592" s="134">
        <f>SUMIFS(NHAP!$H:$H,NHAP!$D:$D,'BANG THAM CHIEU'!E592,NHAP!$K:$K,'BANG THAM CHIEU'!$D$1)</f>
        <v>0</v>
      </c>
      <c r="L592" s="134">
        <f>SUMIFS('IC21'!$H:$H,'IC21'!$G:$G,'BANG THAM CHIEU'!E592,'IC21'!$R:$R,'BANG THAM CHIEU'!$D$1)</f>
        <v>0</v>
      </c>
      <c r="M592" s="133">
        <f t="shared" si="78"/>
        <v>0</v>
      </c>
      <c r="N592" s="142">
        <v>0</v>
      </c>
      <c r="O592" s="133">
        <f t="shared" si="79"/>
        <v>0</v>
      </c>
      <c r="P592" s="135">
        <v>5</v>
      </c>
      <c r="Q592" s="135">
        <v>10</v>
      </c>
      <c r="R592" s="550" t="str">
        <f t="shared" si="83"/>
        <v>ALERT</v>
      </c>
      <c r="S592" s="135" t="s">
        <v>9397</v>
      </c>
      <c r="T592" s="222">
        <f t="shared" si="84"/>
        <v>-5</v>
      </c>
      <c r="U592" s="41">
        <v>5</v>
      </c>
      <c r="V592" s="189">
        <f t="shared" si="80"/>
        <v>5</v>
      </c>
      <c r="X592" s="40" t="str">
        <f t="shared" si="85"/>
        <v>ok</v>
      </c>
      <c r="Y592" s="189">
        <f t="shared" si="81"/>
        <v>-5</v>
      </c>
      <c r="Z592" s="40">
        <f>VLOOKUP(E592,'[2]BANG THAM CHIEU'!$E$4:$Q$1080,13,0)</f>
        <v>5</v>
      </c>
      <c r="AA592" s="40">
        <f>VLOOKUP(E592,'[2]BANG THAM CHIEU'!$E$4:$R$1082,14,0)</f>
        <v>10</v>
      </c>
      <c r="AB592" s="40" t="str">
        <f>VLOOKUP(E592,'[2]BANG THAM CHIEU'!$E$4:$S$1081,15,0)</f>
        <v>đăt dự phòng</v>
      </c>
    </row>
    <row r="593" spans="1:28" ht="15.75" customHeight="1" x14ac:dyDescent="0.25">
      <c r="A593" s="128">
        <f t="shared" si="82"/>
        <v>590</v>
      </c>
      <c r="B593" s="183" t="s">
        <v>2821</v>
      </c>
      <c r="C593" s="31" t="s">
        <v>2633</v>
      </c>
      <c r="D593" s="42" t="s">
        <v>108</v>
      </c>
      <c r="E593" s="183" t="s">
        <v>2821</v>
      </c>
      <c r="F593" s="144">
        <v>330000</v>
      </c>
      <c r="G593" s="35" t="s">
        <v>2465</v>
      </c>
      <c r="I593" s="144" t="s">
        <v>448</v>
      </c>
      <c r="J593" s="142">
        <f>VLOOKUP(E593,'[4]BANG THAM CHIEU'!$E$451:$M$1076,9,0)</f>
        <v>0</v>
      </c>
      <c r="K593" s="134">
        <f>SUMIFS(NHAP!$H:$H,NHAP!$D:$D,'BANG THAM CHIEU'!E593,NHAP!$K:$K,'BANG THAM CHIEU'!$D$1)</f>
        <v>0</v>
      </c>
      <c r="L593" s="134">
        <f>SUMIFS('IC21'!$H:$H,'IC21'!$G:$G,'BANG THAM CHIEU'!E593,'IC21'!$R:$R,'BANG THAM CHIEU'!$D$1)</f>
        <v>0</v>
      </c>
      <c r="M593" s="133">
        <f t="shared" si="78"/>
        <v>0</v>
      </c>
      <c r="N593" s="142">
        <v>0</v>
      </c>
      <c r="O593" s="133">
        <f t="shared" si="79"/>
        <v>0</v>
      </c>
      <c r="P593" s="135">
        <v>0</v>
      </c>
      <c r="Q593" s="135">
        <v>0</v>
      </c>
      <c r="R593" s="550" t="str">
        <f t="shared" si="83"/>
        <v>OK</v>
      </c>
      <c r="S593" s="135">
        <v>0</v>
      </c>
      <c r="T593" s="222">
        <f t="shared" si="84"/>
        <v>0</v>
      </c>
      <c r="U593" s="41">
        <v>0</v>
      </c>
      <c r="V593" s="189">
        <f t="shared" si="80"/>
        <v>0</v>
      </c>
      <c r="X593" s="40" t="str">
        <f t="shared" si="85"/>
        <v>ko</v>
      </c>
      <c r="Y593" s="189">
        <f t="shared" si="81"/>
        <v>0</v>
      </c>
      <c r="Z593" s="40">
        <f>VLOOKUP(E593,'[2]BANG THAM CHIEU'!$E$4:$Q$1080,13,0)</f>
        <v>0</v>
      </c>
      <c r="AA593" s="40">
        <f>VLOOKUP(E593,'[2]BANG THAM CHIEU'!$E$4:$R$1082,14,0)</f>
        <v>0</v>
      </c>
      <c r="AB593" s="40">
        <f>VLOOKUP(E593,'[2]BANG THAM CHIEU'!$E$4:$S$1081,15,0)</f>
        <v>0</v>
      </c>
    </row>
    <row r="594" spans="1:28" ht="15.75" customHeight="1" x14ac:dyDescent="0.25">
      <c r="A594" s="128">
        <f t="shared" si="82"/>
        <v>591</v>
      </c>
      <c r="B594" s="185" t="s">
        <v>2822</v>
      </c>
      <c r="C594" s="31" t="s">
        <v>6116</v>
      </c>
      <c r="D594" s="42" t="s">
        <v>1593</v>
      </c>
      <c r="E594" s="185" t="s">
        <v>2822</v>
      </c>
      <c r="F594" s="144">
        <v>9200000</v>
      </c>
      <c r="G594" s="42" t="s">
        <v>2467</v>
      </c>
      <c r="I594" s="147" t="s">
        <v>448</v>
      </c>
      <c r="J594" s="142">
        <f>VLOOKUP(E594,'[4]BANG THAM CHIEU'!$E$451:$M$1076,9,0)</f>
        <v>4</v>
      </c>
      <c r="K594" s="134">
        <f>SUMIFS(NHAP!$H:$H,NHAP!$D:$D,'BANG THAM CHIEU'!E594,NHAP!$K:$K,'BANG THAM CHIEU'!$D$1)</f>
        <v>0</v>
      </c>
      <c r="L594" s="134">
        <f>SUMIFS('IC21'!$H:$H,'IC21'!$G:$G,'BANG THAM CHIEU'!E594,'IC21'!$R:$R,'BANG THAM CHIEU'!$D$1)</f>
        <v>0</v>
      </c>
      <c r="M594" s="133">
        <f t="shared" si="78"/>
        <v>4</v>
      </c>
      <c r="N594" s="142">
        <v>0</v>
      </c>
      <c r="O594" s="133">
        <f t="shared" si="79"/>
        <v>4</v>
      </c>
      <c r="P594" s="135">
        <v>2</v>
      </c>
      <c r="Q594" s="135">
        <v>4</v>
      </c>
      <c r="R594" s="550" t="str">
        <f t="shared" si="83"/>
        <v>OK</v>
      </c>
      <c r="S594" s="135" t="s">
        <v>9397</v>
      </c>
      <c r="T594" s="222">
        <f t="shared" si="84"/>
        <v>2</v>
      </c>
      <c r="U594" s="40">
        <v>4</v>
      </c>
      <c r="V594" s="189">
        <f t="shared" si="80"/>
        <v>0</v>
      </c>
      <c r="X594" s="40" t="str">
        <f t="shared" si="85"/>
        <v>ko</v>
      </c>
      <c r="Y594" s="189">
        <f t="shared" si="81"/>
        <v>0</v>
      </c>
      <c r="Z594" s="40">
        <f>VLOOKUP(E594,'[2]BANG THAM CHIEU'!$E$4:$Q$1080,13,0)</f>
        <v>2</v>
      </c>
      <c r="AA594" s="40">
        <f>VLOOKUP(E594,'[2]BANG THAM CHIEU'!$E$4:$R$1082,14,0)</f>
        <v>4</v>
      </c>
      <c r="AB594" s="40" t="str">
        <f>VLOOKUP(E594,'[2]BANG THAM CHIEU'!$E$4:$S$1081,15,0)</f>
        <v>đăt dự phòng</v>
      </c>
    </row>
    <row r="595" spans="1:28" ht="15.75" customHeight="1" x14ac:dyDescent="0.25">
      <c r="A595" s="128">
        <f t="shared" si="82"/>
        <v>592</v>
      </c>
      <c r="B595" s="183" t="s">
        <v>2823</v>
      </c>
      <c r="C595" s="31" t="s">
        <v>2634</v>
      </c>
      <c r="D595" s="42" t="s">
        <v>78</v>
      </c>
      <c r="E595" s="183" t="s">
        <v>2823</v>
      </c>
      <c r="F595" s="144">
        <v>2972000</v>
      </c>
      <c r="G595" s="42" t="s">
        <v>2467</v>
      </c>
      <c r="I595" s="42" t="s">
        <v>454</v>
      </c>
      <c r="J595" s="142">
        <f>VLOOKUP(E595,'[4]BANG THAM CHIEU'!$E$451:$M$1076,9,0)</f>
        <v>2</v>
      </c>
      <c r="K595" s="134">
        <f>SUMIFS(NHAP!$H:$H,NHAP!$D:$D,'BANG THAM CHIEU'!E595,NHAP!$K:$K,'BANG THAM CHIEU'!$D$1)</f>
        <v>0</v>
      </c>
      <c r="L595" s="134">
        <f>SUMIFS('IC21'!$H:$H,'IC21'!$G:$G,'BANG THAM CHIEU'!E595,'IC21'!$R:$R,'BANG THAM CHIEU'!$D$1)</f>
        <v>0</v>
      </c>
      <c r="M595" s="133">
        <f t="shared" si="78"/>
        <v>2</v>
      </c>
      <c r="N595" s="142">
        <v>0</v>
      </c>
      <c r="O595" s="133">
        <f t="shared" si="79"/>
        <v>2</v>
      </c>
      <c r="P595" s="135">
        <v>1</v>
      </c>
      <c r="Q595" s="135">
        <v>2</v>
      </c>
      <c r="R595" s="550" t="str">
        <f t="shared" si="83"/>
        <v>OK</v>
      </c>
      <c r="S595" s="135" t="s">
        <v>9397</v>
      </c>
      <c r="T595" s="222">
        <f t="shared" si="84"/>
        <v>1</v>
      </c>
      <c r="U595" s="40">
        <v>2</v>
      </c>
      <c r="V595" s="189">
        <f t="shared" si="80"/>
        <v>0</v>
      </c>
      <c r="X595" s="40" t="str">
        <f t="shared" si="85"/>
        <v>ko</v>
      </c>
      <c r="Y595" s="189">
        <f t="shared" si="81"/>
        <v>0</v>
      </c>
      <c r="Z595" s="40">
        <f>VLOOKUP(E595,'[2]BANG THAM CHIEU'!$E$4:$Q$1080,13,0)</f>
        <v>1</v>
      </c>
      <c r="AA595" s="40">
        <f>VLOOKUP(E595,'[2]BANG THAM CHIEU'!$E$4:$R$1082,14,0)</f>
        <v>2</v>
      </c>
      <c r="AB595" s="40" t="str">
        <f>VLOOKUP(E595,'[2]BANG THAM CHIEU'!$E$4:$S$1081,15,0)</f>
        <v>đăt dự phòng</v>
      </c>
    </row>
    <row r="596" spans="1:28" ht="15.75" customHeight="1" x14ac:dyDescent="0.25">
      <c r="A596" s="128">
        <f t="shared" si="82"/>
        <v>593</v>
      </c>
      <c r="B596" s="183" t="s">
        <v>2824</v>
      </c>
      <c r="C596" s="31" t="s">
        <v>9414</v>
      </c>
      <c r="D596" s="42" t="s">
        <v>78</v>
      </c>
      <c r="E596" s="183" t="s">
        <v>2824</v>
      </c>
      <c r="F596" s="144">
        <v>2475000</v>
      </c>
      <c r="G596" s="42" t="s">
        <v>2467</v>
      </c>
      <c r="I596" s="42" t="s">
        <v>454</v>
      </c>
      <c r="J596" s="142">
        <f>VLOOKUP(E596,'[4]BANG THAM CHIEU'!$E$451:$M$1076,9,0)</f>
        <v>1</v>
      </c>
      <c r="K596" s="134">
        <f>SUMIFS(NHAP!$H:$H,NHAP!$D:$D,'BANG THAM CHIEU'!E596,NHAP!$K:$K,'BANG THAM CHIEU'!$D$1)</f>
        <v>0</v>
      </c>
      <c r="L596" s="134">
        <f>SUMIFS('IC21'!$H:$H,'IC21'!$G:$G,'BANG THAM CHIEU'!E596,'IC21'!$R:$R,'BANG THAM CHIEU'!$D$1)</f>
        <v>0</v>
      </c>
      <c r="M596" s="133">
        <f t="shared" si="78"/>
        <v>1</v>
      </c>
      <c r="N596" s="142">
        <v>0</v>
      </c>
      <c r="O596" s="133">
        <f t="shared" si="79"/>
        <v>1</v>
      </c>
      <c r="P596" s="135">
        <v>1</v>
      </c>
      <c r="Q596" s="135">
        <v>2</v>
      </c>
      <c r="R596" s="550" t="str">
        <f t="shared" si="83"/>
        <v>OK</v>
      </c>
      <c r="S596" s="135" t="s">
        <v>9394</v>
      </c>
      <c r="T596" s="222">
        <f t="shared" si="84"/>
        <v>0</v>
      </c>
      <c r="U596" s="40">
        <v>3</v>
      </c>
      <c r="V596" s="189">
        <f t="shared" si="80"/>
        <v>2</v>
      </c>
      <c r="X596" s="40" t="str">
        <f t="shared" si="85"/>
        <v>ko</v>
      </c>
      <c r="Y596" s="189">
        <f t="shared" si="81"/>
        <v>-2</v>
      </c>
      <c r="Z596" s="40">
        <f>VLOOKUP(E596,'[2]BANG THAM CHIEU'!$E$4:$Q$1080,13,0)</f>
        <v>1</v>
      </c>
      <c r="AA596" s="40">
        <f>VLOOKUP(E596,'[2]BANG THAM CHIEU'!$E$4:$R$1082,14,0)</f>
        <v>2</v>
      </c>
      <c r="AB596" s="40" t="str">
        <f>VLOOKUP(E596,'[2]BANG THAM CHIEU'!$E$4:$S$1081,15,0)</f>
        <v>6 tháng</v>
      </c>
    </row>
    <row r="597" spans="1:28" ht="30" customHeight="1" x14ac:dyDescent="0.25">
      <c r="A597" s="128">
        <f t="shared" si="82"/>
        <v>594</v>
      </c>
      <c r="B597" s="183" t="s">
        <v>2825</v>
      </c>
      <c r="C597" s="151" t="s">
        <v>2635</v>
      </c>
      <c r="D597" s="42" t="s">
        <v>2591</v>
      </c>
      <c r="E597" s="183" t="s">
        <v>2825</v>
      </c>
      <c r="F597" s="144">
        <v>850000</v>
      </c>
      <c r="G597" s="42" t="s">
        <v>2467</v>
      </c>
      <c r="I597" s="144" t="s">
        <v>455</v>
      </c>
      <c r="J597" s="142">
        <f>VLOOKUP(E597,'[4]BANG THAM CHIEU'!$E$451:$M$1076,9,0)</f>
        <v>21</v>
      </c>
      <c r="K597" s="134">
        <f>SUMIFS(NHAP!$H:$H,NHAP!$D:$D,'BANG THAM CHIEU'!E597,NHAP!$K:$K,'BANG THAM CHIEU'!$D$1)</f>
        <v>0</v>
      </c>
      <c r="L597" s="134">
        <f>SUMIFS('IC21'!$H:$H,'IC21'!$G:$G,'BANG THAM CHIEU'!E597,'IC21'!$R:$R,'BANG THAM CHIEU'!$D$1)</f>
        <v>0</v>
      </c>
      <c r="M597" s="133">
        <f t="shared" si="78"/>
        <v>21</v>
      </c>
      <c r="N597" s="142">
        <v>0</v>
      </c>
      <c r="O597" s="133">
        <f t="shared" si="79"/>
        <v>21</v>
      </c>
      <c r="P597" s="135">
        <v>5</v>
      </c>
      <c r="Q597" s="135">
        <v>10</v>
      </c>
      <c r="R597" s="550" t="str">
        <f t="shared" si="83"/>
        <v>OK</v>
      </c>
      <c r="S597" s="135" t="s">
        <v>9397</v>
      </c>
      <c r="T597" s="222">
        <f t="shared" si="84"/>
        <v>16</v>
      </c>
      <c r="U597" s="40">
        <v>23</v>
      </c>
      <c r="V597" s="189">
        <f t="shared" si="80"/>
        <v>2</v>
      </c>
      <c r="X597" s="40" t="str">
        <f t="shared" si="85"/>
        <v>ok</v>
      </c>
      <c r="Y597" s="189">
        <f t="shared" si="81"/>
        <v>-2</v>
      </c>
      <c r="Z597" s="40">
        <f>VLOOKUP(E597,'[2]BANG THAM CHIEU'!$E$4:$Q$1080,13,0)</f>
        <v>5</v>
      </c>
      <c r="AA597" s="40">
        <f>VLOOKUP(E597,'[2]BANG THAM CHIEU'!$E$4:$R$1082,14,0)</f>
        <v>10</v>
      </c>
      <c r="AB597" s="40" t="str">
        <f>VLOOKUP(E597,'[2]BANG THAM CHIEU'!$E$4:$S$1081,15,0)</f>
        <v>đăt dự phòng</v>
      </c>
    </row>
    <row r="598" spans="1:28" ht="15.75" customHeight="1" x14ac:dyDescent="0.25">
      <c r="A598" s="128">
        <f t="shared" si="82"/>
        <v>595</v>
      </c>
      <c r="B598" s="183" t="s">
        <v>2826</v>
      </c>
      <c r="C598" s="31" t="s">
        <v>2636</v>
      </c>
      <c r="D598" s="42" t="s">
        <v>1557</v>
      </c>
      <c r="E598" s="183" t="s">
        <v>2826</v>
      </c>
      <c r="F598" s="144">
        <v>1400000</v>
      </c>
      <c r="G598" s="42" t="s">
        <v>2467</v>
      </c>
      <c r="I598" s="144" t="s">
        <v>455</v>
      </c>
      <c r="J598" s="142">
        <f>VLOOKUP(E598,'[4]BANG THAM CHIEU'!$E$451:$M$1076,9,0)</f>
        <v>0</v>
      </c>
      <c r="K598" s="134">
        <f>SUMIFS(NHAP!$H:$H,NHAP!$D:$D,'BANG THAM CHIEU'!E598,NHAP!$K:$K,'BANG THAM CHIEU'!$D$1)</f>
        <v>0</v>
      </c>
      <c r="L598" s="134">
        <f>SUMIFS('IC21'!$H:$H,'IC21'!$G:$G,'BANG THAM CHIEU'!E598,'IC21'!$R:$R,'BANG THAM CHIEU'!$D$1)</f>
        <v>0</v>
      </c>
      <c r="M598" s="133">
        <f t="shared" si="78"/>
        <v>0</v>
      </c>
      <c r="N598" s="142">
        <v>0</v>
      </c>
      <c r="O598" s="133">
        <f t="shared" si="79"/>
        <v>0</v>
      </c>
      <c r="P598" s="135">
        <v>5</v>
      </c>
      <c r="Q598" s="135">
        <v>10</v>
      </c>
      <c r="R598" s="550" t="str">
        <f t="shared" si="83"/>
        <v>ALERT</v>
      </c>
      <c r="S598" s="135" t="s">
        <v>9397</v>
      </c>
      <c r="T598" s="222">
        <f t="shared" si="84"/>
        <v>-5</v>
      </c>
      <c r="U598" s="40">
        <v>0</v>
      </c>
      <c r="V598" s="189">
        <f t="shared" si="80"/>
        <v>0</v>
      </c>
      <c r="X598" s="40" t="str">
        <f t="shared" si="85"/>
        <v>ko</v>
      </c>
      <c r="Y598" s="189">
        <f t="shared" si="81"/>
        <v>0</v>
      </c>
      <c r="Z598" s="40">
        <f>VLOOKUP(E598,'[2]BANG THAM CHIEU'!$E$4:$Q$1080,13,0)</f>
        <v>5</v>
      </c>
      <c r="AA598" s="40">
        <f>VLOOKUP(E598,'[2]BANG THAM CHIEU'!$E$4:$R$1082,14,0)</f>
        <v>10</v>
      </c>
      <c r="AB598" s="40" t="str">
        <f>VLOOKUP(E598,'[2]BANG THAM CHIEU'!$E$4:$S$1081,15,0)</f>
        <v>đăt dự phòng</v>
      </c>
    </row>
    <row r="599" spans="1:28" ht="15.75" customHeight="1" x14ac:dyDescent="0.25">
      <c r="A599" s="128">
        <f t="shared" si="82"/>
        <v>596</v>
      </c>
      <c r="B599" s="510">
        <v>2901108400</v>
      </c>
      <c r="C599" s="154" t="s">
        <v>9010</v>
      </c>
      <c r="D599" s="42" t="s">
        <v>1556</v>
      </c>
      <c r="E599" s="510">
        <v>2901108400</v>
      </c>
      <c r="F599" s="155">
        <v>17518400</v>
      </c>
      <c r="G599" s="42" t="s">
        <v>2464</v>
      </c>
      <c r="H599" s="37">
        <v>2901108400</v>
      </c>
      <c r="I599" s="156" t="s">
        <v>448</v>
      </c>
      <c r="J599" s="142">
        <f>VLOOKUP(E599,'[4]BANG THAM CHIEU'!$E$451:$M$1076,9,0)</f>
        <v>3</v>
      </c>
      <c r="K599" s="134">
        <f>SUMIFS(NHAP!$H:$H,NHAP!$D:$D,'BANG THAM CHIEU'!E599,NHAP!$K:$K,'BANG THAM CHIEU'!$D$1)</f>
        <v>0</v>
      </c>
      <c r="L599" s="134">
        <f>SUMIFS('IC21'!$H:$H,'IC21'!$G:$G,'BANG THAM CHIEU'!E599,'IC21'!$R:$R,'BANG THAM CHIEU'!$D$1)</f>
        <v>0</v>
      </c>
      <c r="M599" s="133">
        <f t="shared" si="78"/>
        <v>3</v>
      </c>
      <c r="N599" s="142">
        <v>0</v>
      </c>
      <c r="O599" s="133">
        <f t="shared" si="79"/>
        <v>3</v>
      </c>
      <c r="P599" s="135">
        <v>1</v>
      </c>
      <c r="Q599" s="135">
        <v>2</v>
      </c>
      <c r="R599" s="550" t="str">
        <f t="shared" si="83"/>
        <v>OK</v>
      </c>
      <c r="S599" s="135" t="s">
        <v>9397</v>
      </c>
      <c r="T599" s="222">
        <f t="shared" si="84"/>
        <v>2</v>
      </c>
      <c r="U599" s="40">
        <v>4</v>
      </c>
      <c r="V599" s="189">
        <f t="shared" si="80"/>
        <v>1</v>
      </c>
      <c r="W599" s="40" t="s">
        <v>9142</v>
      </c>
      <c r="X599" s="40" t="str">
        <f t="shared" si="85"/>
        <v>ko</v>
      </c>
      <c r="Y599" s="189">
        <f t="shared" si="81"/>
        <v>-1</v>
      </c>
      <c r="Z599" s="40">
        <f>VLOOKUP(E599,'[2]BANG THAM CHIEU'!$E$4:$Q$1080,13,0)</f>
        <v>1</v>
      </c>
      <c r="AA599" s="40">
        <f>VLOOKUP(E599,'[2]BANG THAM CHIEU'!$E$4:$R$1082,14,0)</f>
        <v>2</v>
      </c>
      <c r="AB599" s="40" t="str">
        <f>VLOOKUP(E599,'[2]BANG THAM CHIEU'!$E$4:$S$1081,15,0)</f>
        <v>đăt dự phòng</v>
      </c>
    </row>
    <row r="600" spans="1:28" ht="15.75" customHeight="1" x14ac:dyDescent="0.25">
      <c r="A600" s="128">
        <f t="shared" si="82"/>
        <v>597</v>
      </c>
      <c r="B600" s="510">
        <v>2901074900</v>
      </c>
      <c r="C600" s="154" t="s">
        <v>2637</v>
      </c>
      <c r="D600" s="42" t="s">
        <v>1556</v>
      </c>
      <c r="E600" s="510">
        <v>2901074900</v>
      </c>
      <c r="F600" s="155">
        <v>5802100</v>
      </c>
      <c r="G600" s="42" t="s">
        <v>2464</v>
      </c>
      <c r="H600" s="37">
        <v>2901074900</v>
      </c>
      <c r="I600" s="156" t="s">
        <v>448</v>
      </c>
      <c r="J600" s="142">
        <f>VLOOKUP(E600,'[4]BANG THAM CHIEU'!$E$451:$M$1076,9,0)</f>
        <v>4</v>
      </c>
      <c r="K600" s="134">
        <f>SUMIFS(NHAP!$H:$H,NHAP!$D:$D,'BANG THAM CHIEU'!E600,NHAP!$K:$K,'BANG THAM CHIEU'!$D$1)</f>
        <v>0</v>
      </c>
      <c r="L600" s="134">
        <f>SUMIFS('IC21'!$H:$H,'IC21'!$G:$G,'BANG THAM CHIEU'!E600,'IC21'!$R:$R,'BANG THAM CHIEU'!$D$1)</f>
        <v>0</v>
      </c>
      <c r="M600" s="133">
        <f t="shared" si="78"/>
        <v>4</v>
      </c>
      <c r="N600" s="142">
        <v>0</v>
      </c>
      <c r="O600" s="133">
        <f t="shared" si="79"/>
        <v>4</v>
      </c>
      <c r="P600" s="135">
        <v>1</v>
      </c>
      <c r="Q600" s="135">
        <v>0</v>
      </c>
      <c r="R600" s="550" t="str">
        <f t="shared" si="83"/>
        <v>OK</v>
      </c>
      <c r="S600" s="135" t="s">
        <v>9397</v>
      </c>
      <c r="T600" s="222">
        <f t="shared" si="84"/>
        <v>3</v>
      </c>
      <c r="U600" s="40">
        <v>4</v>
      </c>
      <c r="V600" s="189">
        <f t="shared" si="80"/>
        <v>0</v>
      </c>
      <c r="W600" s="40" t="s">
        <v>9140</v>
      </c>
      <c r="X600" s="40" t="str">
        <f t="shared" si="85"/>
        <v>ok</v>
      </c>
      <c r="Y600" s="189">
        <f t="shared" si="81"/>
        <v>0</v>
      </c>
      <c r="Z600" s="40">
        <f>VLOOKUP(E600,'[2]BANG THAM CHIEU'!$E$4:$Q$1080,13,0)</f>
        <v>0</v>
      </c>
      <c r="AA600" s="40">
        <f>VLOOKUP(E600,'[2]BANG THAM CHIEU'!$E$4:$R$1082,14,0)</f>
        <v>0</v>
      </c>
      <c r="AB600" s="40">
        <f>VLOOKUP(E600,'[2]BANG THAM CHIEU'!$E$4:$S$1081,15,0)</f>
        <v>0</v>
      </c>
    </row>
    <row r="601" spans="1:28" ht="15.75" customHeight="1" x14ac:dyDescent="0.25">
      <c r="A601" s="128">
        <f t="shared" si="82"/>
        <v>598</v>
      </c>
      <c r="B601" s="183">
        <v>2230501591</v>
      </c>
      <c r="C601" s="154" t="s">
        <v>9013</v>
      </c>
      <c r="D601" s="42" t="s">
        <v>1556</v>
      </c>
      <c r="E601" s="183">
        <v>2230501591</v>
      </c>
      <c r="F601" s="155">
        <v>33272900</v>
      </c>
      <c r="G601" s="42" t="s">
        <v>2464</v>
      </c>
      <c r="H601" s="37">
        <v>2230501871</v>
      </c>
      <c r="I601" s="156" t="s">
        <v>448</v>
      </c>
      <c r="J601" s="142">
        <f>VLOOKUP(E601,'[4]BANG THAM CHIEU'!$E$451:$M$1076,9,0)</f>
        <v>0</v>
      </c>
      <c r="K601" s="134">
        <f>SUMIFS(NHAP!$H:$H,NHAP!$D:$D,'BANG THAM CHIEU'!E601,NHAP!$K:$K,'BANG THAM CHIEU'!$D$1)</f>
        <v>0</v>
      </c>
      <c r="L601" s="134">
        <f>SUMIFS('IC21'!$H:$H,'IC21'!$G:$G,'BANG THAM CHIEU'!E601,'IC21'!$R:$R,'BANG THAM CHIEU'!$D$1)</f>
        <v>0</v>
      </c>
      <c r="M601" s="133">
        <f t="shared" si="78"/>
        <v>0</v>
      </c>
      <c r="N601" s="142">
        <v>0</v>
      </c>
      <c r="O601" s="133">
        <f t="shared" si="79"/>
        <v>0</v>
      </c>
      <c r="P601" s="135">
        <v>1</v>
      </c>
      <c r="Q601" s="135">
        <v>0</v>
      </c>
      <c r="R601" s="550" t="str">
        <f t="shared" si="83"/>
        <v>ALERT</v>
      </c>
      <c r="S601" s="135" t="s">
        <v>9397</v>
      </c>
      <c r="T601" s="222">
        <f t="shared" si="84"/>
        <v>-1</v>
      </c>
      <c r="U601" s="40">
        <v>0</v>
      </c>
      <c r="V601" s="189">
        <f t="shared" si="80"/>
        <v>0</v>
      </c>
      <c r="X601" s="40" t="str">
        <f t="shared" si="85"/>
        <v>ok</v>
      </c>
      <c r="Y601" s="189">
        <f t="shared" si="81"/>
        <v>0</v>
      </c>
      <c r="Z601" s="40">
        <f>VLOOKUP(E601,'[2]BANG THAM CHIEU'!$E$4:$Q$1080,13,0)</f>
        <v>0</v>
      </c>
      <c r="AA601" s="40">
        <f>VLOOKUP(E601,'[2]BANG THAM CHIEU'!$E$4:$R$1082,14,0)</f>
        <v>0</v>
      </c>
      <c r="AB601" s="40">
        <f>VLOOKUP(E601,'[2]BANG THAM CHIEU'!$E$4:$S$1081,15,0)</f>
        <v>0</v>
      </c>
    </row>
    <row r="602" spans="1:28" ht="15.75" customHeight="1" x14ac:dyDescent="0.25">
      <c r="A602" s="128">
        <f t="shared" si="82"/>
        <v>599</v>
      </c>
      <c r="B602" s="183">
        <v>2901108901</v>
      </c>
      <c r="C602" s="154" t="s">
        <v>2638</v>
      </c>
      <c r="D602" s="42" t="s">
        <v>1556</v>
      </c>
      <c r="E602" s="183">
        <v>2901108901</v>
      </c>
      <c r="F602" s="155">
        <v>85709900</v>
      </c>
      <c r="G602" s="42" t="s">
        <v>2464</v>
      </c>
      <c r="H602" s="37">
        <v>2901108901</v>
      </c>
      <c r="I602" s="156" t="s">
        <v>448</v>
      </c>
      <c r="J602" s="142">
        <f>VLOOKUP(E602,'[4]BANG THAM CHIEU'!$E$451:$M$1076,9,0)</f>
        <v>0</v>
      </c>
      <c r="K602" s="134">
        <f>SUMIFS(NHAP!$H:$H,NHAP!$D:$D,'BANG THAM CHIEU'!E602,NHAP!$K:$K,'BANG THAM CHIEU'!$D$1)</f>
        <v>0</v>
      </c>
      <c r="L602" s="134">
        <f>SUMIFS('IC21'!$H:$H,'IC21'!$G:$G,'BANG THAM CHIEU'!E602,'IC21'!$R:$R,'BANG THAM CHIEU'!$D$1)</f>
        <v>0</v>
      </c>
      <c r="M602" s="133">
        <f t="shared" si="78"/>
        <v>0</v>
      </c>
      <c r="N602" s="142">
        <v>0</v>
      </c>
      <c r="O602" s="133">
        <f t="shared" si="79"/>
        <v>0</v>
      </c>
      <c r="P602" s="135">
        <v>1</v>
      </c>
      <c r="Q602" s="135">
        <v>0</v>
      </c>
      <c r="R602" s="550" t="str">
        <f t="shared" si="83"/>
        <v>ALERT</v>
      </c>
      <c r="S602" s="135" t="s">
        <v>9397</v>
      </c>
      <c r="T602" s="222">
        <f t="shared" si="84"/>
        <v>-1</v>
      </c>
      <c r="U602" s="40">
        <v>0</v>
      </c>
      <c r="V602" s="189">
        <f t="shared" si="80"/>
        <v>0</v>
      </c>
      <c r="X602" s="40" t="str">
        <f t="shared" si="85"/>
        <v>ko</v>
      </c>
      <c r="Y602" s="189">
        <f t="shared" si="81"/>
        <v>0</v>
      </c>
      <c r="Z602" s="40">
        <f>VLOOKUP(E602,'[2]BANG THAM CHIEU'!$E$4:$Q$1080,13,0)</f>
        <v>0</v>
      </c>
      <c r="AA602" s="40">
        <f>VLOOKUP(E602,'[2]BANG THAM CHIEU'!$E$4:$R$1082,14,0)</f>
        <v>0</v>
      </c>
      <c r="AB602" s="40">
        <f>VLOOKUP(E602,'[2]BANG THAM CHIEU'!$E$4:$S$1081,15,0)</f>
        <v>0</v>
      </c>
    </row>
    <row r="603" spans="1:28" ht="15.75" customHeight="1" x14ac:dyDescent="0.25">
      <c r="A603" s="128">
        <f t="shared" si="82"/>
        <v>600</v>
      </c>
      <c r="B603" s="510">
        <v>2901146000</v>
      </c>
      <c r="C603" s="154" t="s">
        <v>2639</v>
      </c>
      <c r="D603" s="42" t="s">
        <v>1556</v>
      </c>
      <c r="E603" s="510">
        <v>2901146000</v>
      </c>
      <c r="F603" s="155">
        <v>3012400</v>
      </c>
      <c r="G603" s="42" t="s">
        <v>2464</v>
      </c>
      <c r="H603" s="37">
        <v>2901146000</v>
      </c>
      <c r="I603" s="156" t="s">
        <v>448</v>
      </c>
      <c r="J603" s="142">
        <f>VLOOKUP(E603,'[4]BANG THAM CHIEU'!$E$451:$M$1076,9,0)</f>
        <v>4</v>
      </c>
      <c r="K603" s="134">
        <f>SUMIFS(NHAP!$H:$H,NHAP!$D:$D,'BANG THAM CHIEU'!E603,NHAP!$K:$K,'BANG THAM CHIEU'!$D$1)</f>
        <v>0</v>
      </c>
      <c r="L603" s="134">
        <f>SUMIFS('IC21'!$H:$H,'IC21'!$G:$G,'BANG THAM CHIEU'!E603,'IC21'!$R:$R,'BANG THAM CHIEU'!$D$1)</f>
        <v>0</v>
      </c>
      <c r="M603" s="133">
        <f t="shared" si="78"/>
        <v>4</v>
      </c>
      <c r="N603" s="142">
        <v>0</v>
      </c>
      <c r="O603" s="133">
        <f t="shared" si="79"/>
        <v>4</v>
      </c>
      <c r="P603" s="135">
        <v>1</v>
      </c>
      <c r="Q603" s="135">
        <v>0</v>
      </c>
      <c r="R603" s="550" t="str">
        <f t="shared" si="83"/>
        <v>OK</v>
      </c>
      <c r="S603" s="135" t="s">
        <v>9397</v>
      </c>
      <c r="T603" s="222">
        <f t="shared" si="84"/>
        <v>3</v>
      </c>
      <c r="U603" s="40">
        <v>4</v>
      </c>
      <c r="V603" s="189">
        <f t="shared" si="80"/>
        <v>0</v>
      </c>
      <c r="W603" s="40" t="s">
        <v>9140</v>
      </c>
      <c r="X603" s="40" t="str">
        <f t="shared" si="85"/>
        <v>ok</v>
      </c>
      <c r="Y603" s="189">
        <f t="shared" si="81"/>
        <v>0</v>
      </c>
      <c r="Z603" s="40">
        <f>VLOOKUP(E603,'[2]BANG THAM CHIEU'!$E$4:$Q$1080,13,0)</f>
        <v>0</v>
      </c>
      <c r="AA603" s="40">
        <f>VLOOKUP(E603,'[2]BANG THAM CHIEU'!$E$4:$R$1082,14,0)</f>
        <v>0</v>
      </c>
      <c r="AB603" s="40">
        <f>VLOOKUP(E603,'[2]BANG THAM CHIEU'!$E$4:$S$1081,15,0)</f>
        <v>0</v>
      </c>
    </row>
    <row r="604" spans="1:28" ht="15.75" customHeight="1" x14ac:dyDescent="0.25">
      <c r="A604" s="128">
        <f t="shared" si="82"/>
        <v>601</v>
      </c>
      <c r="B604" s="526" t="s">
        <v>2827</v>
      </c>
      <c r="C604" s="31" t="s">
        <v>11158</v>
      </c>
      <c r="D604" s="42" t="s">
        <v>1596</v>
      </c>
      <c r="E604" s="526" t="s">
        <v>2827</v>
      </c>
      <c r="F604" s="144">
        <v>22336200</v>
      </c>
      <c r="G604" s="137" t="s">
        <v>968</v>
      </c>
      <c r="I604" s="147" t="s">
        <v>448</v>
      </c>
      <c r="J604" s="142">
        <f>VLOOKUP(E604,'[4]BANG THAM CHIEU'!$E$451:$M$1076,9,0)</f>
        <v>0</v>
      </c>
      <c r="K604" s="134">
        <f>SUMIFS(NHAP!$H:$H,NHAP!$D:$D,'BANG THAM CHIEU'!E604,NHAP!$K:$K,'BANG THAM CHIEU'!$D$1)</f>
        <v>0</v>
      </c>
      <c r="L604" s="134">
        <f>SUMIFS('IC21'!$H:$H,'IC21'!$G:$G,'BANG THAM CHIEU'!E604,'IC21'!$R:$R,'BANG THAM CHIEU'!$D$1)</f>
        <v>0</v>
      </c>
      <c r="M604" s="133">
        <f t="shared" si="78"/>
        <v>0</v>
      </c>
      <c r="N604" s="142">
        <v>0</v>
      </c>
      <c r="O604" s="133">
        <f t="shared" si="79"/>
        <v>0</v>
      </c>
      <c r="P604" s="135">
        <v>0</v>
      </c>
      <c r="Q604" s="135">
        <v>0</v>
      </c>
      <c r="R604" s="550" t="str">
        <f t="shared" si="83"/>
        <v>OK</v>
      </c>
      <c r="S604" s="135">
        <v>0</v>
      </c>
      <c r="T604" s="222">
        <f t="shared" si="84"/>
        <v>0</v>
      </c>
      <c r="U604" s="40">
        <v>0</v>
      </c>
      <c r="V604" s="189">
        <f t="shared" si="80"/>
        <v>0</v>
      </c>
      <c r="X604" s="40" t="str">
        <f t="shared" si="85"/>
        <v>ok</v>
      </c>
      <c r="Y604" s="189">
        <f t="shared" si="81"/>
        <v>0</v>
      </c>
      <c r="Z604" s="40">
        <f>VLOOKUP(E604,'[2]BANG THAM CHIEU'!$E$4:$Q$1080,13,0)</f>
        <v>0</v>
      </c>
      <c r="AA604" s="40">
        <f>VLOOKUP(E604,'[2]BANG THAM CHIEU'!$E$4:$R$1082,14,0)</f>
        <v>0</v>
      </c>
      <c r="AB604" s="40">
        <f>VLOOKUP(E604,'[2]BANG THAM CHIEU'!$E$4:$S$1081,15,0)</f>
        <v>0</v>
      </c>
    </row>
    <row r="605" spans="1:28" ht="15.75" customHeight="1" x14ac:dyDescent="0.25">
      <c r="A605" s="128">
        <f t="shared" si="82"/>
        <v>602</v>
      </c>
      <c r="B605" s="526" t="s">
        <v>2828</v>
      </c>
      <c r="C605" s="31" t="s">
        <v>11159</v>
      </c>
      <c r="D605" s="42" t="s">
        <v>1596</v>
      </c>
      <c r="E605" s="526" t="s">
        <v>2828</v>
      </c>
      <c r="F605" s="144">
        <v>2483000</v>
      </c>
      <c r="G605" s="137" t="s">
        <v>968</v>
      </c>
      <c r="I605" s="147" t="s">
        <v>448</v>
      </c>
      <c r="J605" s="142">
        <f>VLOOKUP(E605,'[4]BANG THAM CHIEU'!$E$451:$M$1076,9,0)</f>
        <v>0</v>
      </c>
      <c r="K605" s="134">
        <f>SUMIFS(NHAP!$H:$H,NHAP!$D:$D,'BANG THAM CHIEU'!E605,NHAP!$K:$K,'BANG THAM CHIEU'!$D$1)</f>
        <v>0</v>
      </c>
      <c r="L605" s="134">
        <f>SUMIFS('IC21'!$H:$H,'IC21'!$G:$G,'BANG THAM CHIEU'!E605,'IC21'!$R:$R,'BANG THAM CHIEU'!$D$1)</f>
        <v>0</v>
      </c>
      <c r="M605" s="133">
        <f t="shared" si="78"/>
        <v>0</v>
      </c>
      <c r="N605" s="142">
        <v>0</v>
      </c>
      <c r="O605" s="133">
        <f t="shared" si="79"/>
        <v>0</v>
      </c>
      <c r="P605" s="135">
        <v>0</v>
      </c>
      <c r="Q605" s="135">
        <v>0</v>
      </c>
      <c r="R605" s="550" t="str">
        <f t="shared" si="83"/>
        <v>OK</v>
      </c>
      <c r="S605" s="135">
        <v>0</v>
      </c>
      <c r="T605" s="222">
        <f t="shared" si="84"/>
        <v>0</v>
      </c>
      <c r="U605" s="40">
        <v>0</v>
      </c>
      <c r="V605" s="189">
        <f t="shared" si="80"/>
        <v>0</v>
      </c>
      <c r="X605" s="40" t="str">
        <f t="shared" si="85"/>
        <v>ok</v>
      </c>
      <c r="Y605" s="189">
        <f t="shared" si="81"/>
        <v>0</v>
      </c>
      <c r="Z605" s="40">
        <f>VLOOKUP(E605,'[2]BANG THAM CHIEU'!$E$4:$Q$1080,13,0)</f>
        <v>0</v>
      </c>
      <c r="AA605" s="40">
        <f>VLOOKUP(E605,'[2]BANG THAM CHIEU'!$E$4:$R$1082,14,0)</f>
        <v>0</v>
      </c>
      <c r="AB605" s="40">
        <f>VLOOKUP(E605,'[2]BANG THAM CHIEU'!$E$4:$S$1081,15,0)</f>
        <v>0</v>
      </c>
    </row>
    <row r="606" spans="1:28" ht="15.75" customHeight="1" x14ac:dyDescent="0.25">
      <c r="A606" s="128">
        <f t="shared" si="82"/>
        <v>603</v>
      </c>
      <c r="B606" s="181" t="s">
        <v>2829</v>
      </c>
      <c r="C606" s="33" t="s">
        <v>2640</v>
      </c>
      <c r="D606" s="42" t="s">
        <v>78</v>
      </c>
      <c r="E606" s="181" t="s">
        <v>2829</v>
      </c>
      <c r="F606" s="145"/>
      <c r="G606" s="137" t="s">
        <v>968</v>
      </c>
      <c r="I606" s="145" t="s">
        <v>448</v>
      </c>
      <c r="J606" s="142">
        <f>VLOOKUP(E606,'[4]BANG THAM CHIEU'!$E$451:$M$1076,9,0)</f>
        <v>0</v>
      </c>
      <c r="K606" s="134">
        <f>SUMIFS(NHAP!$H:$H,NHAP!$D:$D,'BANG THAM CHIEU'!E606,NHAP!$K:$K,'BANG THAM CHIEU'!$D$1)</f>
        <v>0</v>
      </c>
      <c r="L606" s="134">
        <f>SUMIFS('IC21'!$H:$H,'IC21'!$G:$G,'BANG THAM CHIEU'!E606,'IC21'!$R:$R,'BANG THAM CHIEU'!$D$1)</f>
        <v>0</v>
      </c>
      <c r="M606" s="133">
        <f t="shared" si="78"/>
        <v>0</v>
      </c>
      <c r="N606" s="142">
        <v>0</v>
      </c>
      <c r="O606" s="133">
        <f t="shared" si="79"/>
        <v>0</v>
      </c>
      <c r="P606" s="135">
        <v>0</v>
      </c>
      <c r="Q606" s="135">
        <v>0</v>
      </c>
      <c r="R606" s="550" t="str">
        <f t="shared" si="83"/>
        <v>OK</v>
      </c>
      <c r="S606" s="135">
        <v>0</v>
      </c>
      <c r="T606" s="222">
        <f t="shared" si="84"/>
        <v>0</v>
      </c>
      <c r="U606" s="40">
        <v>0</v>
      </c>
      <c r="V606" s="189">
        <f t="shared" si="80"/>
        <v>0</v>
      </c>
      <c r="X606" s="40" t="str">
        <f t="shared" si="85"/>
        <v>ok</v>
      </c>
      <c r="Y606" s="189">
        <f t="shared" si="81"/>
        <v>0</v>
      </c>
      <c r="Z606" s="40">
        <f>VLOOKUP(E606,'[2]BANG THAM CHIEU'!$E$4:$Q$1080,13,0)</f>
        <v>0</v>
      </c>
      <c r="AA606" s="40">
        <f>VLOOKUP(E606,'[2]BANG THAM CHIEU'!$E$4:$R$1082,14,0)</f>
        <v>0</v>
      </c>
      <c r="AB606" s="40">
        <f>VLOOKUP(E606,'[2]BANG THAM CHIEU'!$E$4:$S$1081,15,0)</f>
        <v>0</v>
      </c>
    </row>
    <row r="607" spans="1:28" ht="15.75" customHeight="1" x14ac:dyDescent="0.25">
      <c r="A607" s="128">
        <f t="shared" si="82"/>
        <v>604</v>
      </c>
      <c r="B607" s="183" t="s">
        <v>2830</v>
      </c>
      <c r="C607" s="31" t="s">
        <v>2641</v>
      </c>
      <c r="D607" s="42" t="s">
        <v>1596</v>
      </c>
      <c r="E607" s="183" t="s">
        <v>2830</v>
      </c>
      <c r="F607" s="144">
        <v>4450000</v>
      </c>
      <c r="G607" s="137" t="s">
        <v>968</v>
      </c>
      <c r="I607" s="144" t="s">
        <v>455</v>
      </c>
      <c r="J607" s="142">
        <f>VLOOKUP(E607,'[4]BANG THAM CHIEU'!$E$451:$M$1076,9,0)</f>
        <v>0</v>
      </c>
      <c r="K607" s="134">
        <f>SUMIFS(NHAP!$H:$H,NHAP!$D:$D,'BANG THAM CHIEU'!E607,NHAP!$K:$K,'BANG THAM CHIEU'!$D$1)</f>
        <v>0</v>
      </c>
      <c r="L607" s="134">
        <f>SUMIFS('IC21'!$H:$H,'IC21'!$G:$G,'BANG THAM CHIEU'!E607,'IC21'!$R:$R,'BANG THAM CHIEU'!$D$1)</f>
        <v>0</v>
      </c>
      <c r="M607" s="133">
        <f t="shared" si="78"/>
        <v>0</v>
      </c>
      <c r="N607" s="142">
        <v>0</v>
      </c>
      <c r="O607" s="133">
        <f t="shared" si="79"/>
        <v>0</v>
      </c>
      <c r="P607" s="135">
        <v>0</v>
      </c>
      <c r="Q607" s="135">
        <v>0</v>
      </c>
      <c r="R607" s="550" t="str">
        <f t="shared" si="83"/>
        <v>OK</v>
      </c>
      <c r="S607" s="135">
        <v>0</v>
      </c>
      <c r="T607" s="222">
        <f t="shared" si="84"/>
        <v>0</v>
      </c>
      <c r="U607" s="40">
        <v>0</v>
      </c>
      <c r="V607" s="189">
        <f t="shared" si="80"/>
        <v>0</v>
      </c>
      <c r="X607" s="40" t="str">
        <f t="shared" si="85"/>
        <v>ok</v>
      </c>
      <c r="Y607" s="189">
        <f t="shared" si="81"/>
        <v>0</v>
      </c>
      <c r="Z607" s="40">
        <f>VLOOKUP(E607,'[2]BANG THAM CHIEU'!$E$4:$Q$1080,13,0)</f>
        <v>0</v>
      </c>
      <c r="AA607" s="40">
        <f>VLOOKUP(E607,'[2]BANG THAM CHIEU'!$E$4:$R$1082,14,0)</f>
        <v>0</v>
      </c>
      <c r="AB607" s="40">
        <f>VLOOKUP(E607,'[2]BANG THAM CHIEU'!$E$4:$S$1081,15,0)</f>
        <v>0</v>
      </c>
    </row>
    <row r="608" spans="1:28" ht="15.75" customHeight="1" x14ac:dyDescent="0.25">
      <c r="A608" s="128">
        <f t="shared" si="82"/>
        <v>605</v>
      </c>
      <c r="B608" s="183" t="s">
        <v>2831</v>
      </c>
      <c r="C608" s="31" t="s">
        <v>2642</v>
      </c>
      <c r="D608" s="42" t="s">
        <v>1596</v>
      </c>
      <c r="E608" s="183" t="s">
        <v>2831</v>
      </c>
      <c r="G608" s="137" t="s">
        <v>968</v>
      </c>
      <c r="I608" s="144" t="s">
        <v>455</v>
      </c>
      <c r="J608" s="142">
        <f>VLOOKUP(E608,'[4]BANG THAM CHIEU'!$E$451:$M$1076,9,0)</f>
        <v>0</v>
      </c>
      <c r="K608" s="134">
        <f>SUMIFS(NHAP!$H:$H,NHAP!$D:$D,'BANG THAM CHIEU'!E608,NHAP!$K:$K,'BANG THAM CHIEU'!$D$1)</f>
        <v>0</v>
      </c>
      <c r="L608" s="134">
        <f>SUMIFS('IC21'!$H:$H,'IC21'!$G:$G,'BANG THAM CHIEU'!E608,'IC21'!$R:$R,'BANG THAM CHIEU'!$D$1)</f>
        <v>0</v>
      </c>
      <c r="M608" s="133">
        <f t="shared" si="78"/>
        <v>0</v>
      </c>
      <c r="N608" s="142">
        <v>0</v>
      </c>
      <c r="O608" s="133">
        <f t="shared" si="79"/>
        <v>0</v>
      </c>
      <c r="P608" s="135">
        <v>0</v>
      </c>
      <c r="Q608" s="135">
        <v>0</v>
      </c>
      <c r="R608" s="550" t="str">
        <f t="shared" si="83"/>
        <v>OK</v>
      </c>
      <c r="S608" s="135">
        <v>0</v>
      </c>
      <c r="T608" s="222">
        <f t="shared" si="84"/>
        <v>0</v>
      </c>
      <c r="U608" s="40">
        <v>0</v>
      </c>
      <c r="V608" s="189">
        <f t="shared" si="80"/>
        <v>0</v>
      </c>
      <c r="X608" s="40" t="str">
        <f t="shared" si="85"/>
        <v>ok</v>
      </c>
      <c r="Y608" s="189">
        <f t="shared" si="81"/>
        <v>0</v>
      </c>
      <c r="Z608" s="40">
        <f>VLOOKUP(E608,'[2]BANG THAM CHIEU'!$E$4:$Q$1080,13,0)</f>
        <v>0</v>
      </c>
      <c r="AA608" s="40">
        <f>VLOOKUP(E608,'[2]BANG THAM CHIEU'!$E$4:$R$1082,14,0)</f>
        <v>0</v>
      </c>
      <c r="AB608" s="40">
        <f>VLOOKUP(E608,'[2]BANG THAM CHIEU'!$E$4:$S$1081,15,0)</f>
        <v>0</v>
      </c>
    </row>
    <row r="609" spans="1:28" ht="15.75" customHeight="1" x14ac:dyDescent="0.25">
      <c r="A609" s="128">
        <f t="shared" si="82"/>
        <v>606</v>
      </c>
      <c r="B609" s="181" t="s">
        <v>2833</v>
      </c>
      <c r="C609" s="33" t="s">
        <v>2653</v>
      </c>
      <c r="D609" s="42" t="s">
        <v>2570</v>
      </c>
      <c r="E609" s="181" t="s">
        <v>2833</v>
      </c>
      <c r="F609" s="145">
        <v>15000</v>
      </c>
      <c r="G609" s="35" t="s">
        <v>2905</v>
      </c>
      <c r="I609" s="145" t="s">
        <v>448</v>
      </c>
      <c r="J609" s="142">
        <f>VLOOKUP(E609,'[4]BANG THAM CHIEU'!$E$451:$M$1076,9,0)</f>
        <v>0</v>
      </c>
      <c r="K609" s="134">
        <f>SUMIFS(NHAP!$H:$H,NHAP!$D:$D,'BANG THAM CHIEU'!E609,NHAP!$K:$K,'BANG THAM CHIEU'!$D$1)</f>
        <v>0</v>
      </c>
      <c r="L609" s="134">
        <f>SUMIFS('IC21'!$H:$H,'IC21'!$G:$G,'BANG THAM CHIEU'!E609,'IC21'!$R:$R,'BANG THAM CHIEU'!$D$1)</f>
        <v>0</v>
      </c>
      <c r="M609" s="133">
        <f t="shared" si="78"/>
        <v>0</v>
      </c>
      <c r="N609" s="142">
        <v>0</v>
      </c>
      <c r="O609" s="133">
        <f t="shared" si="79"/>
        <v>0</v>
      </c>
      <c r="P609" s="135">
        <v>0</v>
      </c>
      <c r="Q609" s="135">
        <v>0</v>
      </c>
      <c r="R609" s="550" t="str">
        <f t="shared" si="83"/>
        <v>OK</v>
      </c>
      <c r="S609" s="135">
        <v>0</v>
      </c>
      <c r="T609" s="222">
        <f t="shared" si="84"/>
        <v>0</v>
      </c>
      <c r="U609" s="40">
        <v>0</v>
      </c>
      <c r="V609" s="189">
        <f t="shared" si="80"/>
        <v>0</v>
      </c>
      <c r="X609" s="40" t="str">
        <f t="shared" si="85"/>
        <v>ok</v>
      </c>
      <c r="Y609" s="189">
        <f t="shared" si="81"/>
        <v>0</v>
      </c>
      <c r="Z609" s="40">
        <f>VLOOKUP(E609,'[2]BANG THAM CHIEU'!$E$4:$Q$1080,13,0)</f>
        <v>0</v>
      </c>
      <c r="AA609" s="40">
        <f>VLOOKUP(E609,'[2]BANG THAM CHIEU'!$E$4:$R$1082,14,0)</f>
        <v>0</v>
      </c>
      <c r="AB609" s="40">
        <f>VLOOKUP(E609,'[2]BANG THAM CHIEU'!$E$4:$S$1081,15,0)</f>
        <v>0</v>
      </c>
    </row>
    <row r="610" spans="1:28" ht="15.75" customHeight="1" x14ac:dyDescent="0.25">
      <c r="A610" s="128">
        <f t="shared" si="82"/>
        <v>607</v>
      </c>
      <c r="B610" s="183" t="s">
        <v>2834</v>
      </c>
      <c r="C610" s="31" t="s">
        <v>2654</v>
      </c>
      <c r="D610" s="42" t="s">
        <v>2570</v>
      </c>
      <c r="E610" s="183" t="s">
        <v>2834</v>
      </c>
      <c r="F610" s="144">
        <v>35000</v>
      </c>
      <c r="G610" s="42" t="s">
        <v>2905</v>
      </c>
      <c r="I610" s="144" t="s">
        <v>447</v>
      </c>
      <c r="J610" s="142">
        <f>VLOOKUP(E610,'[4]BANG THAM CHIEU'!$E$451:$M$1076,9,0)</f>
        <v>0</v>
      </c>
      <c r="K610" s="134">
        <f>SUMIFS(NHAP!$H:$H,NHAP!$D:$D,'BANG THAM CHIEU'!E610,NHAP!$K:$K,'BANG THAM CHIEU'!$D$1)</f>
        <v>0</v>
      </c>
      <c r="L610" s="134">
        <f>SUMIFS('IC21'!$H:$H,'IC21'!$G:$G,'BANG THAM CHIEU'!E610,'IC21'!$R:$R,'BANG THAM CHIEU'!$D$1)</f>
        <v>0</v>
      </c>
      <c r="M610" s="133">
        <f t="shared" si="78"/>
        <v>0</v>
      </c>
      <c r="N610" s="142">
        <v>0</v>
      </c>
      <c r="O610" s="133">
        <f t="shared" si="79"/>
        <v>0</v>
      </c>
      <c r="P610" s="135">
        <v>0</v>
      </c>
      <c r="Q610" s="135">
        <v>0</v>
      </c>
      <c r="R610" s="550" t="str">
        <f t="shared" si="83"/>
        <v>OK</v>
      </c>
      <c r="S610" s="135">
        <v>0</v>
      </c>
      <c r="T610" s="222">
        <f t="shared" si="84"/>
        <v>0</v>
      </c>
      <c r="U610" s="40">
        <v>0</v>
      </c>
      <c r="V610" s="189">
        <f t="shared" si="80"/>
        <v>0</v>
      </c>
      <c r="X610" s="40" t="str">
        <f t="shared" si="85"/>
        <v>ko</v>
      </c>
      <c r="Y610" s="189">
        <f t="shared" si="81"/>
        <v>0</v>
      </c>
      <c r="Z610" s="40">
        <f>VLOOKUP(E610,'[2]BANG THAM CHIEU'!$E$4:$Q$1080,13,0)</f>
        <v>0</v>
      </c>
      <c r="AA610" s="40">
        <f>VLOOKUP(E610,'[2]BANG THAM CHIEU'!$E$4:$R$1082,14,0)</f>
        <v>0</v>
      </c>
      <c r="AB610" s="40">
        <f>VLOOKUP(E610,'[2]BANG THAM CHIEU'!$E$4:$S$1081,15,0)</f>
        <v>0</v>
      </c>
    </row>
    <row r="611" spans="1:28" ht="15.75" customHeight="1" x14ac:dyDescent="0.25">
      <c r="A611" s="128">
        <f t="shared" si="82"/>
        <v>608</v>
      </c>
      <c r="B611" s="182" t="s">
        <v>2835</v>
      </c>
      <c r="C611" s="33" t="s">
        <v>6154</v>
      </c>
      <c r="D611" s="42" t="s">
        <v>1547</v>
      </c>
      <c r="E611" s="182" t="s">
        <v>2835</v>
      </c>
      <c r="F611" s="145">
        <v>20000</v>
      </c>
      <c r="G611" s="35" t="s">
        <v>970</v>
      </c>
      <c r="I611" s="146" t="s">
        <v>448</v>
      </c>
      <c r="J611" s="142">
        <f>VLOOKUP(E611,'[4]BANG THAM CHIEU'!$E$451:$M$1076,9,0)</f>
        <v>24</v>
      </c>
      <c r="K611" s="134">
        <f>SUMIFS(NHAP!$H:$H,NHAP!$D:$D,'BANG THAM CHIEU'!E611,NHAP!$K:$K,'BANG THAM CHIEU'!$D$1)</f>
        <v>0</v>
      </c>
      <c r="L611" s="134">
        <f>SUMIFS('IC21'!$H:$H,'IC21'!$G:$G,'BANG THAM CHIEU'!E611,'IC21'!$R:$R,'BANG THAM CHIEU'!$D$1)</f>
        <v>0</v>
      </c>
      <c r="M611" s="133">
        <f t="shared" si="78"/>
        <v>24</v>
      </c>
      <c r="N611" s="134">
        <f>SUMIF('IC238-Cuoi ky'!$E:$E,'BANG THAM CHIEU'!E611,'IC238-Cuoi ky'!$H:$H)</f>
        <v>0</v>
      </c>
      <c r="O611" s="133">
        <f t="shared" si="79"/>
        <v>24</v>
      </c>
      <c r="P611" s="135">
        <v>0</v>
      </c>
      <c r="Q611" s="135">
        <v>0</v>
      </c>
      <c r="R611" s="550" t="str">
        <f t="shared" si="83"/>
        <v>OK</v>
      </c>
      <c r="S611" s="135">
        <v>0</v>
      </c>
      <c r="T611" s="222">
        <f t="shared" si="84"/>
        <v>24</v>
      </c>
      <c r="U611" s="40">
        <v>24</v>
      </c>
      <c r="V611" s="189">
        <f t="shared" si="80"/>
        <v>0</v>
      </c>
      <c r="X611" s="40" t="str">
        <f t="shared" si="85"/>
        <v>ok</v>
      </c>
      <c r="Y611" s="189">
        <f t="shared" si="81"/>
        <v>0</v>
      </c>
      <c r="Z611" s="40">
        <f>VLOOKUP(E611,'[2]BANG THAM CHIEU'!$E$4:$Q$1080,13,0)</f>
        <v>0</v>
      </c>
      <c r="AA611" s="40">
        <f>VLOOKUP(E611,'[2]BANG THAM CHIEU'!$E$4:$R$1082,14,0)</f>
        <v>0</v>
      </c>
      <c r="AB611" s="40">
        <f>VLOOKUP(E611,'[2]BANG THAM CHIEU'!$E$4:$S$1081,15,0)</f>
        <v>0</v>
      </c>
    </row>
    <row r="612" spans="1:28" ht="17.25" customHeight="1" x14ac:dyDescent="0.25">
      <c r="A612" s="128">
        <f t="shared" si="82"/>
        <v>609</v>
      </c>
      <c r="B612" s="182" t="s">
        <v>2836</v>
      </c>
      <c r="C612" s="33" t="s">
        <v>2655</v>
      </c>
      <c r="D612" s="42" t="s">
        <v>1547</v>
      </c>
      <c r="E612" s="182" t="s">
        <v>2836</v>
      </c>
      <c r="F612" s="145">
        <v>1300000</v>
      </c>
      <c r="G612" s="35" t="s">
        <v>970</v>
      </c>
      <c r="I612" s="146" t="s">
        <v>448</v>
      </c>
      <c r="J612" s="142">
        <f>VLOOKUP(E612,'[4]BANG THAM CHIEU'!$E$451:$M$1076,9,0)</f>
        <v>0</v>
      </c>
      <c r="K612" s="134">
        <f>SUMIFS(NHAP!$H:$H,NHAP!$D:$D,'BANG THAM CHIEU'!E612,NHAP!$K:$K,'BANG THAM CHIEU'!$D$1)</f>
        <v>0</v>
      </c>
      <c r="L612" s="134">
        <f>SUMIFS('IC21'!$H:$H,'IC21'!$G:$G,'BANG THAM CHIEU'!E612,'IC21'!$R:$R,'BANG THAM CHIEU'!$D$1)</f>
        <v>0</v>
      </c>
      <c r="M612" s="133">
        <f t="shared" si="78"/>
        <v>0</v>
      </c>
      <c r="N612" s="142">
        <v>0</v>
      </c>
      <c r="O612" s="133">
        <f t="shared" si="79"/>
        <v>0</v>
      </c>
      <c r="P612" s="135">
        <v>0</v>
      </c>
      <c r="Q612" s="135">
        <v>0</v>
      </c>
      <c r="R612" s="550" t="str">
        <f t="shared" si="83"/>
        <v>OK</v>
      </c>
      <c r="S612" s="135">
        <v>0</v>
      </c>
      <c r="T612" s="222">
        <f t="shared" si="84"/>
        <v>0</v>
      </c>
      <c r="U612" s="40">
        <v>0</v>
      </c>
      <c r="V612" s="189">
        <f t="shared" si="80"/>
        <v>0</v>
      </c>
      <c r="X612" s="40" t="str">
        <f t="shared" si="85"/>
        <v>ko</v>
      </c>
      <c r="Y612" s="189">
        <f t="shared" si="81"/>
        <v>0</v>
      </c>
      <c r="Z612" s="40">
        <f>VLOOKUP(E612,'[2]BANG THAM CHIEU'!$E$4:$Q$1080,13,0)</f>
        <v>0</v>
      </c>
      <c r="AA612" s="40">
        <f>VLOOKUP(E612,'[2]BANG THAM CHIEU'!$E$4:$R$1082,14,0)</f>
        <v>0</v>
      </c>
      <c r="AB612" s="40">
        <f>VLOOKUP(E612,'[2]BANG THAM CHIEU'!$E$4:$S$1081,15,0)</f>
        <v>0</v>
      </c>
    </row>
    <row r="613" spans="1:28" ht="15.75" customHeight="1" x14ac:dyDescent="0.25">
      <c r="A613" s="128">
        <f t="shared" si="82"/>
        <v>610</v>
      </c>
      <c r="B613" s="182" t="s">
        <v>2837</v>
      </c>
      <c r="C613" s="33" t="s">
        <v>6155</v>
      </c>
      <c r="D613" s="42" t="s">
        <v>1547</v>
      </c>
      <c r="E613" s="182" t="s">
        <v>2837</v>
      </c>
      <c r="F613" s="145">
        <v>20000</v>
      </c>
      <c r="G613" s="35" t="s">
        <v>970</v>
      </c>
      <c r="I613" s="146" t="s">
        <v>448</v>
      </c>
      <c r="J613" s="142">
        <f>VLOOKUP(E613,'[4]BANG THAM CHIEU'!$E$451:$M$1076,9,0)</f>
        <v>10</v>
      </c>
      <c r="K613" s="134">
        <f>SUMIFS(NHAP!$H:$H,NHAP!$D:$D,'BANG THAM CHIEU'!E613,NHAP!$K:$K,'BANG THAM CHIEU'!$D$1)</f>
        <v>0</v>
      </c>
      <c r="L613" s="134">
        <f>SUMIFS('IC21'!$H:$H,'IC21'!$G:$G,'BANG THAM CHIEU'!E613,'IC21'!$R:$R,'BANG THAM CHIEU'!$D$1)</f>
        <v>0</v>
      </c>
      <c r="M613" s="133">
        <f t="shared" si="78"/>
        <v>10</v>
      </c>
      <c r="N613" s="134">
        <f>SUMIF('IC238-Cuoi ky'!$E:$E,'BANG THAM CHIEU'!E613,'IC238-Cuoi ky'!$H:$H)</f>
        <v>0</v>
      </c>
      <c r="O613" s="133">
        <f t="shared" si="79"/>
        <v>10</v>
      </c>
      <c r="P613" s="135">
        <v>0</v>
      </c>
      <c r="Q613" s="135">
        <v>0</v>
      </c>
      <c r="R613" s="550" t="str">
        <f t="shared" si="83"/>
        <v>OK</v>
      </c>
      <c r="S613" s="135">
        <v>0</v>
      </c>
      <c r="T613" s="222">
        <f t="shared" si="84"/>
        <v>10</v>
      </c>
      <c r="U613" s="40">
        <v>10</v>
      </c>
      <c r="V613" s="189">
        <f t="shared" si="80"/>
        <v>0</v>
      </c>
      <c r="X613" s="40" t="str">
        <f t="shared" si="85"/>
        <v>ko</v>
      </c>
      <c r="Y613" s="189">
        <f t="shared" si="81"/>
        <v>0</v>
      </c>
      <c r="Z613" s="40">
        <f>VLOOKUP(E613,'[2]BANG THAM CHIEU'!$E$4:$Q$1080,13,0)</f>
        <v>0</v>
      </c>
      <c r="AA613" s="40">
        <f>VLOOKUP(E613,'[2]BANG THAM CHIEU'!$E$4:$R$1082,14,0)</f>
        <v>0</v>
      </c>
      <c r="AB613" s="40">
        <f>VLOOKUP(E613,'[2]BANG THAM CHIEU'!$E$4:$S$1081,15,0)</f>
        <v>0</v>
      </c>
    </row>
    <row r="614" spans="1:28" ht="15.75" customHeight="1" x14ac:dyDescent="0.25">
      <c r="A614" s="128">
        <f t="shared" si="82"/>
        <v>611</v>
      </c>
      <c r="B614" s="182" t="s">
        <v>2838</v>
      </c>
      <c r="C614" s="33" t="s">
        <v>6156</v>
      </c>
      <c r="D614" s="42" t="s">
        <v>1547</v>
      </c>
      <c r="E614" s="182" t="s">
        <v>2838</v>
      </c>
      <c r="F614" s="145">
        <v>20000</v>
      </c>
      <c r="G614" s="35" t="s">
        <v>970</v>
      </c>
      <c r="I614" s="146" t="s">
        <v>448</v>
      </c>
      <c r="J614" s="142">
        <f>VLOOKUP(E614,'[4]BANG THAM CHIEU'!$E$451:$M$1076,9,0)</f>
        <v>10</v>
      </c>
      <c r="K614" s="134">
        <f>SUMIFS(NHAP!$H:$H,NHAP!$D:$D,'BANG THAM CHIEU'!E614,NHAP!$K:$K,'BANG THAM CHIEU'!$D$1)</f>
        <v>0</v>
      </c>
      <c r="L614" s="134">
        <f>SUMIFS('IC21'!$H:$H,'IC21'!$G:$G,'BANG THAM CHIEU'!E614,'IC21'!$R:$R,'BANG THAM CHIEU'!$D$1)</f>
        <v>0</v>
      </c>
      <c r="M614" s="133">
        <f t="shared" si="78"/>
        <v>10</v>
      </c>
      <c r="N614" s="134">
        <f>SUMIF('IC238-Cuoi ky'!$E:$E,'BANG THAM CHIEU'!E614,'IC238-Cuoi ky'!$H:$H)</f>
        <v>0</v>
      </c>
      <c r="O614" s="133">
        <f t="shared" si="79"/>
        <v>10</v>
      </c>
      <c r="P614" s="135">
        <v>0</v>
      </c>
      <c r="Q614" s="135">
        <v>0</v>
      </c>
      <c r="R614" s="550" t="str">
        <f t="shared" si="83"/>
        <v>OK</v>
      </c>
      <c r="S614" s="135">
        <v>0</v>
      </c>
      <c r="T614" s="222">
        <f t="shared" si="84"/>
        <v>10</v>
      </c>
      <c r="U614" s="40">
        <v>10</v>
      </c>
      <c r="V614" s="189">
        <f t="shared" si="80"/>
        <v>0</v>
      </c>
      <c r="X614" s="40" t="str">
        <f t="shared" si="85"/>
        <v>ok</v>
      </c>
      <c r="Y614" s="189">
        <f t="shared" si="81"/>
        <v>0</v>
      </c>
      <c r="Z614" s="40">
        <f>VLOOKUP(E614,'[2]BANG THAM CHIEU'!$E$4:$Q$1080,13,0)</f>
        <v>0</v>
      </c>
      <c r="AA614" s="40">
        <f>VLOOKUP(E614,'[2]BANG THAM CHIEU'!$E$4:$R$1082,14,0)</f>
        <v>0</v>
      </c>
      <c r="AB614" s="40">
        <f>VLOOKUP(E614,'[2]BANG THAM CHIEU'!$E$4:$S$1081,15,0)</f>
        <v>0</v>
      </c>
    </row>
    <row r="615" spans="1:28" ht="15.75" customHeight="1" x14ac:dyDescent="0.25">
      <c r="A615" s="128">
        <f t="shared" si="82"/>
        <v>612</v>
      </c>
      <c r="B615" s="181" t="s">
        <v>2839</v>
      </c>
      <c r="C615" s="33" t="s">
        <v>2656</v>
      </c>
      <c r="D615" s="42" t="s">
        <v>1547</v>
      </c>
      <c r="E615" s="181" t="s">
        <v>2839</v>
      </c>
      <c r="F615" s="145">
        <v>165000</v>
      </c>
      <c r="G615" s="35" t="s">
        <v>970</v>
      </c>
      <c r="I615" s="145" t="s">
        <v>448</v>
      </c>
      <c r="J615" s="142">
        <f>VLOOKUP(E615,'[4]BANG THAM CHIEU'!$E$451:$M$1076,9,0)</f>
        <v>0</v>
      </c>
      <c r="K615" s="134">
        <f>SUMIFS(NHAP!$H:$H,NHAP!$D:$D,'BANG THAM CHIEU'!E615,NHAP!$K:$K,'BANG THAM CHIEU'!$D$1)</f>
        <v>0</v>
      </c>
      <c r="L615" s="134">
        <f>SUMIFS('IC21'!$H:$H,'IC21'!$G:$G,'BANG THAM CHIEU'!E615,'IC21'!$R:$R,'BANG THAM CHIEU'!$D$1)</f>
        <v>0</v>
      </c>
      <c r="M615" s="133">
        <f t="shared" si="78"/>
        <v>0</v>
      </c>
      <c r="N615" s="142">
        <v>0</v>
      </c>
      <c r="O615" s="133">
        <f t="shared" si="79"/>
        <v>0</v>
      </c>
      <c r="P615" s="135">
        <v>0</v>
      </c>
      <c r="Q615" s="135">
        <v>0</v>
      </c>
      <c r="R615" s="550" t="str">
        <f t="shared" si="83"/>
        <v>OK</v>
      </c>
      <c r="S615" s="135">
        <v>0</v>
      </c>
      <c r="T615" s="222">
        <f t="shared" si="84"/>
        <v>0</v>
      </c>
      <c r="U615" s="40">
        <v>0</v>
      </c>
      <c r="V615" s="189">
        <f t="shared" si="80"/>
        <v>0</v>
      </c>
      <c r="X615" s="40" t="str">
        <f t="shared" si="85"/>
        <v>ok</v>
      </c>
      <c r="Y615" s="189">
        <f t="shared" si="81"/>
        <v>0</v>
      </c>
      <c r="Z615" s="40">
        <f>VLOOKUP(E615,'[2]BANG THAM CHIEU'!$E$4:$Q$1080,13,0)</f>
        <v>0</v>
      </c>
      <c r="AA615" s="40">
        <f>VLOOKUP(E615,'[2]BANG THAM CHIEU'!$E$4:$R$1082,14,0)</f>
        <v>0</v>
      </c>
      <c r="AB615" s="40">
        <f>VLOOKUP(E615,'[2]BANG THAM CHIEU'!$E$4:$S$1081,15,0)</f>
        <v>0</v>
      </c>
    </row>
    <row r="616" spans="1:28" ht="15.75" customHeight="1" x14ac:dyDescent="0.25">
      <c r="A616" s="128">
        <f t="shared" si="82"/>
        <v>613</v>
      </c>
      <c r="B616" s="182" t="s">
        <v>2840</v>
      </c>
      <c r="C616" s="33" t="s">
        <v>11160</v>
      </c>
      <c r="D616" s="42" t="s">
        <v>1547</v>
      </c>
      <c r="E616" s="182" t="s">
        <v>2840</v>
      </c>
      <c r="F616" s="145">
        <v>95000</v>
      </c>
      <c r="G616" s="35" t="s">
        <v>970</v>
      </c>
      <c r="I616" s="146" t="s">
        <v>448</v>
      </c>
      <c r="J616" s="142">
        <f>VLOOKUP(E616,'[4]BANG THAM CHIEU'!$E$451:$M$1076,9,0)</f>
        <v>0</v>
      </c>
      <c r="K616" s="134">
        <f>SUMIFS(NHAP!$H:$H,NHAP!$D:$D,'BANG THAM CHIEU'!E616,NHAP!$K:$K,'BANG THAM CHIEU'!$D$1)</f>
        <v>0</v>
      </c>
      <c r="L616" s="134">
        <f>SUMIFS('IC21'!$H:$H,'IC21'!$G:$G,'BANG THAM CHIEU'!E616,'IC21'!$R:$R,'BANG THAM CHIEU'!$D$1)</f>
        <v>0</v>
      </c>
      <c r="M616" s="133">
        <f t="shared" si="78"/>
        <v>0</v>
      </c>
      <c r="N616" s="142">
        <v>0</v>
      </c>
      <c r="O616" s="133">
        <f t="shared" si="79"/>
        <v>0</v>
      </c>
      <c r="P616" s="135">
        <v>0</v>
      </c>
      <c r="Q616" s="135">
        <v>0</v>
      </c>
      <c r="R616" s="550" t="str">
        <f t="shared" si="83"/>
        <v>OK</v>
      </c>
      <c r="S616" s="135">
        <v>0</v>
      </c>
      <c r="T616" s="222">
        <f t="shared" si="84"/>
        <v>0</v>
      </c>
      <c r="U616" s="40">
        <v>0</v>
      </c>
      <c r="V616" s="189">
        <f t="shared" si="80"/>
        <v>0</v>
      </c>
      <c r="X616" s="40" t="str">
        <f t="shared" si="85"/>
        <v>ok</v>
      </c>
      <c r="Y616" s="189">
        <f t="shared" si="81"/>
        <v>0</v>
      </c>
      <c r="Z616" s="40">
        <f>VLOOKUP(E616,'[2]BANG THAM CHIEU'!$E$4:$Q$1080,13,0)</f>
        <v>0</v>
      </c>
      <c r="AA616" s="40">
        <f>VLOOKUP(E616,'[2]BANG THAM CHIEU'!$E$4:$R$1082,14,0)</f>
        <v>0</v>
      </c>
      <c r="AB616" s="40">
        <f>VLOOKUP(E616,'[2]BANG THAM CHIEU'!$E$4:$S$1081,15,0)</f>
        <v>0</v>
      </c>
    </row>
    <row r="617" spans="1:28" ht="15.75" customHeight="1" x14ac:dyDescent="0.25">
      <c r="A617" s="128">
        <f t="shared" si="82"/>
        <v>614</v>
      </c>
      <c r="B617" s="182" t="s">
        <v>2841</v>
      </c>
      <c r="C617" s="31" t="s">
        <v>2918</v>
      </c>
      <c r="D617" s="42" t="s">
        <v>1547</v>
      </c>
      <c r="E617" s="182" t="s">
        <v>2841</v>
      </c>
      <c r="F617" s="145">
        <v>210000</v>
      </c>
      <c r="G617" s="35" t="s">
        <v>970</v>
      </c>
      <c r="I617" s="146" t="s">
        <v>448</v>
      </c>
      <c r="J617" s="142">
        <f>VLOOKUP(E617,'[4]BANG THAM CHIEU'!$E$451:$M$1076,9,0)</f>
        <v>0</v>
      </c>
      <c r="K617" s="134">
        <f>SUMIFS(NHAP!$H:$H,NHAP!$D:$D,'BANG THAM CHIEU'!E617,NHAP!$K:$K,'BANG THAM CHIEU'!$D$1)</f>
        <v>0</v>
      </c>
      <c r="L617" s="134">
        <f>SUMIFS('IC21'!$H:$H,'IC21'!$G:$G,'BANG THAM CHIEU'!E617,'IC21'!$R:$R,'BANG THAM CHIEU'!$D$1)</f>
        <v>0</v>
      </c>
      <c r="M617" s="133">
        <f t="shared" si="78"/>
        <v>0</v>
      </c>
      <c r="N617" s="142">
        <v>0</v>
      </c>
      <c r="O617" s="133">
        <f t="shared" si="79"/>
        <v>0</v>
      </c>
      <c r="P617" s="135">
        <v>0</v>
      </c>
      <c r="Q617" s="135">
        <v>0</v>
      </c>
      <c r="R617" s="550" t="str">
        <f t="shared" si="83"/>
        <v>OK</v>
      </c>
      <c r="S617" s="135">
        <v>0</v>
      </c>
      <c r="T617" s="222">
        <f t="shared" si="84"/>
        <v>0</v>
      </c>
      <c r="U617" s="40">
        <v>0</v>
      </c>
      <c r="V617" s="189">
        <f t="shared" si="80"/>
        <v>0</v>
      </c>
      <c r="X617" s="40" t="str">
        <f t="shared" si="85"/>
        <v>ko</v>
      </c>
      <c r="Y617" s="189">
        <f t="shared" si="81"/>
        <v>0</v>
      </c>
      <c r="Z617" s="40">
        <f>VLOOKUP(E617,'[2]BANG THAM CHIEU'!$E$4:$Q$1080,13,0)</f>
        <v>0</v>
      </c>
      <c r="AA617" s="40">
        <f>VLOOKUP(E617,'[2]BANG THAM CHIEU'!$E$4:$R$1082,14,0)</f>
        <v>0</v>
      </c>
      <c r="AB617" s="40">
        <f>VLOOKUP(E617,'[2]BANG THAM CHIEU'!$E$4:$S$1081,15,0)</f>
        <v>0</v>
      </c>
    </row>
    <row r="618" spans="1:28" ht="15.75" customHeight="1" x14ac:dyDescent="0.25">
      <c r="A618" s="128">
        <f t="shared" si="82"/>
        <v>615</v>
      </c>
      <c r="B618" s="185" t="s">
        <v>2842</v>
      </c>
      <c r="C618" s="31" t="s">
        <v>2919</v>
      </c>
      <c r="D618" s="42" t="s">
        <v>1547</v>
      </c>
      <c r="E618" s="185" t="s">
        <v>2842</v>
      </c>
      <c r="F618" s="145">
        <v>210000</v>
      </c>
      <c r="G618" s="42" t="s">
        <v>970</v>
      </c>
      <c r="I618" s="147" t="s">
        <v>448</v>
      </c>
      <c r="J618" s="142">
        <f>VLOOKUP(E618,'[4]BANG THAM CHIEU'!$E$451:$M$1076,9,0)</f>
        <v>11</v>
      </c>
      <c r="K618" s="134">
        <f>SUMIFS(NHAP!$H:$H,NHAP!$D:$D,'BANG THAM CHIEU'!E618,NHAP!$K:$K,'BANG THAM CHIEU'!$D$1)</f>
        <v>0</v>
      </c>
      <c r="L618" s="134">
        <f>SUMIFS('IC21'!$H:$H,'IC21'!$G:$G,'BANG THAM CHIEU'!E618,'IC21'!$R:$R,'BANG THAM CHIEU'!$D$1)</f>
        <v>0</v>
      </c>
      <c r="M618" s="133">
        <f t="shared" si="78"/>
        <v>11</v>
      </c>
      <c r="N618" s="142">
        <v>0</v>
      </c>
      <c r="O618" s="133">
        <f t="shared" si="79"/>
        <v>11</v>
      </c>
      <c r="P618" s="135">
        <v>0</v>
      </c>
      <c r="Q618" s="135">
        <v>0</v>
      </c>
      <c r="R618" s="550" t="str">
        <f t="shared" si="83"/>
        <v>OK</v>
      </c>
      <c r="S618" s="135">
        <v>0</v>
      </c>
      <c r="T618" s="222">
        <f t="shared" si="84"/>
        <v>11</v>
      </c>
      <c r="U618" s="40">
        <v>11</v>
      </c>
      <c r="V618" s="189">
        <f t="shared" si="80"/>
        <v>0</v>
      </c>
      <c r="X618" s="40" t="str">
        <f t="shared" si="85"/>
        <v>ko</v>
      </c>
      <c r="Y618" s="189">
        <f t="shared" si="81"/>
        <v>0</v>
      </c>
      <c r="Z618" s="40">
        <f>VLOOKUP(E618,'[2]BANG THAM CHIEU'!$E$4:$Q$1080,13,0)</f>
        <v>0</v>
      </c>
      <c r="AA618" s="40">
        <f>VLOOKUP(E618,'[2]BANG THAM CHIEU'!$E$4:$R$1082,14,0)</f>
        <v>0</v>
      </c>
      <c r="AB618" s="40">
        <f>VLOOKUP(E618,'[2]BANG THAM CHIEU'!$E$4:$S$1081,15,0)</f>
        <v>0</v>
      </c>
    </row>
    <row r="619" spans="1:28" ht="15.75" customHeight="1" x14ac:dyDescent="0.25">
      <c r="A619" s="128">
        <f t="shared" si="82"/>
        <v>616</v>
      </c>
      <c r="B619" s="182" t="s">
        <v>2843</v>
      </c>
      <c r="C619" s="33" t="s">
        <v>7904</v>
      </c>
      <c r="D619" s="42" t="s">
        <v>1547</v>
      </c>
      <c r="E619" s="182" t="s">
        <v>2843</v>
      </c>
      <c r="F619" s="145">
        <v>28000</v>
      </c>
      <c r="G619" s="35" t="s">
        <v>970</v>
      </c>
      <c r="I619" s="146" t="s">
        <v>448</v>
      </c>
      <c r="J619" s="142">
        <f>VLOOKUP(E619,'[4]BANG THAM CHIEU'!$E$451:$M$1076,9,0)</f>
        <v>70</v>
      </c>
      <c r="K619" s="134">
        <f>SUMIFS(NHAP!$H:$H,NHAP!$D:$D,'BANG THAM CHIEU'!E619,NHAP!$K:$K,'BANG THAM CHIEU'!$D$1)</f>
        <v>0</v>
      </c>
      <c r="L619" s="134">
        <f>SUMIFS('IC21'!$H:$H,'IC21'!$G:$G,'BANG THAM CHIEU'!E619,'IC21'!$R:$R,'BANG THAM CHIEU'!$D$1)</f>
        <v>0</v>
      </c>
      <c r="M619" s="133">
        <f t="shared" si="78"/>
        <v>70</v>
      </c>
      <c r="N619" s="142">
        <v>0</v>
      </c>
      <c r="O619" s="133">
        <f t="shared" si="79"/>
        <v>70</v>
      </c>
      <c r="P619" s="135">
        <v>10</v>
      </c>
      <c r="Q619" s="135">
        <v>20</v>
      </c>
      <c r="R619" s="550" t="str">
        <f t="shared" si="83"/>
        <v>OK</v>
      </c>
      <c r="S619" s="135" t="s">
        <v>9394</v>
      </c>
      <c r="T619" s="222">
        <f t="shared" si="84"/>
        <v>60</v>
      </c>
      <c r="U619" s="40">
        <v>70</v>
      </c>
      <c r="V619" s="189">
        <f t="shared" si="80"/>
        <v>0</v>
      </c>
      <c r="X619" s="40" t="str">
        <f t="shared" si="85"/>
        <v>ko</v>
      </c>
      <c r="Y619" s="189">
        <f t="shared" si="81"/>
        <v>0</v>
      </c>
      <c r="Z619" s="40">
        <f>VLOOKUP(E619,'[2]BANG THAM CHIEU'!$E$4:$Q$1080,13,0)</f>
        <v>10</v>
      </c>
      <c r="AA619" s="40">
        <f>VLOOKUP(E619,'[2]BANG THAM CHIEU'!$E$4:$R$1082,14,0)</f>
        <v>20</v>
      </c>
      <c r="AB619" s="40" t="str">
        <f>VLOOKUP(E619,'[2]BANG THAM CHIEU'!$E$4:$S$1081,15,0)</f>
        <v>6 tháng</v>
      </c>
    </row>
    <row r="620" spans="1:28" ht="15.75" customHeight="1" x14ac:dyDescent="0.25">
      <c r="A620" s="128">
        <f t="shared" si="82"/>
        <v>617</v>
      </c>
      <c r="B620" s="182" t="s">
        <v>2844</v>
      </c>
      <c r="C620" s="33" t="s">
        <v>7905</v>
      </c>
      <c r="D620" s="42" t="s">
        <v>1547</v>
      </c>
      <c r="E620" s="182" t="s">
        <v>2844</v>
      </c>
      <c r="F620" s="145">
        <v>31000</v>
      </c>
      <c r="G620" s="35" t="s">
        <v>970</v>
      </c>
      <c r="I620" s="146" t="s">
        <v>448</v>
      </c>
      <c r="J620" s="142">
        <f>VLOOKUP(E620,'[4]BANG THAM CHIEU'!$E$451:$M$1076,9,0)</f>
        <v>55</v>
      </c>
      <c r="K620" s="134">
        <f>SUMIFS(NHAP!$H:$H,NHAP!$D:$D,'BANG THAM CHIEU'!E620,NHAP!$K:$K,'BANG THAM CHIEU'!$D$1)</f>
        <v>0</v>
      </c>
      <c r="L620" s="134">
        <f>SUMIFS('IC21'!$H:$H,'IC21'!$G:$G,'BANG THAM CHIEU'!E620,'IC21'!$R:$R,'BANG THAM CHIEU'!$D$1)</f>
        <v>0</v>
      </c>
      <c r="M620" s="133">
        <f t="shared" si="78"/>
        <v>55</v>
      </c>
      <c r="N620" s="142">
        <v>0</v>
      </c>
      <c r="O620" s="133">
        <f t="shared" si="79"/>
        <v>55</v>
      </c>
      <c r="P620" s="135">
        <v>10</v>
      </c>
      <c r="Q620" s="135">
        <v>20</v>
      </c>
      <c r="R620" s="550" t="str">
        <f t="shared" si="83"/>
        <v>OK</v>
      </c>
      <c r="S620" s="135" t="s">
        <v>9394</v>
      </c>
      <c r="T620" s="222">
        <f t="shared" si="84"/>
        <v>45</v>
      </c>
      <c r="U620" s="40">
        <v>55</v>
      </c>
      <c r="V620" s="189">
        <f t="shared" si="80"/>
        <v>0</v>
      </c>
      <c r="X620" s="40" t="str">
        <f t="shared" si="85"/>
        <v>ko</v>
      </c>
      <c r="Y620" s="189">
        <f t="shared" si="81"/>
        <v>0</v>
      </c>
      <c r="Z620" s="40">
        <f>VLOOKUP(E620,'[2]BANG THAM CHIEU'!$E$4:$Q$1080,13,0)</f>
        <v>10</v>
      </c>
      <c r="AA620" s="40">
        <f>VLOOKUP(E620,'[2]BANG THAM CHIEU'!$E$4:$R$1082,14,0)</f>
        <v>20</v>
      </c>
      <c r="AB620" s="40" t="str">
        <f>VLOOKUP(E620,'[2]BANG THAM CHIEU'!$E$4:$S$1081,15,0)</f>
        <v>6 tháng</v>
      </c>
    </row>
    <row r="621" spans="1:28" ht="15.75" customHeight="1" x14ac:dyDescent="0.25">
      <c r="A621" s="128">
        <f t="shared" si="82"/>
        <v>618</v>
      </c>
      <c r="B621" s="182" t="s">
        <v>2845</v>
      </c>
      <c r="C621" s="33" t="s">
        <v>7906</v>
      </c>
      <c r="D621" s="42" t="s">
        <v>1547</v>
      </c>
      <c r="E621" s="182" t="s">
        <v>2845</v>
      </c>
      <c r="F621" s="145">
        <v>43000</v>
      </c>
      <c r="G621" s="35" t="s">
        <v>970</v>
      </c>
      <c r="I621" s="146" t="s">
        <v>448</v>
      </c>
      <c r="J621" s="142">
        <f>VLOOKUP(E621,'[4]BANG THAM CHIEU'!$E$451:$M$1076,9,0)</f>
        <v>35</v>
      </c>
      <c r="K621" s="134">
        <f>SUMIFS(NHAP!$H:$H,NHAP!$D:$D,'BANG THAM CHIEU'!E621,NHAP!$K:$K,'BANG THAM CHIEU'!$D$1)</f>
        <v>0</v>
      </c>
      <c r="L621" s="134">
        <f>SUMIFS('IC21'!$H:$H,'IC21'!$G:$G,'BANG THAM CHIEU'!E621,'IC21'!$R:$R,'BANG THAM CHIEU'!$D$1)</f>
        <v>0</v>
      </c>
      <c r="M621" s="133">
        <f t="shared" si="78"/>
        <v>35</v>
      </c>
      <c r="N621" s="142">
        <v>0</v>
      </c>
      <c r="O621" s="133">
        <f t="shared" si="79"/>
        <v>35</v>
      </c>
      <c r="P621" s="135">
        <v>10</v>
      </c>
      <c r="Q621" s="135">
        <v>20</v>
      </c>
      <c r="R621" s="550" t="str">
        <f t="shared" si="83"/>
        <v>OK</v>
      </c>
      <c r="S621" s="135" t="s">
        <v>9394</v>
      </c>
      <c r="T621" s="222">
        <f t="shared" si="84"/>
        <v>25</v>
      </c>
      <c r="U621" s="40">
        <v>40</v>
      </c>
      <c r="V621" s="189">
        <f t="shared" si="80"/>
        <v>5</v>
      </c>
      <c r="X621" s="40" t="str">
        <f t="shared" si="85"/>
        <v>ko</v>
      </c>
      <c r="Y621" s="189">
        <f t="shared" si="81"/>
        <v>-5</v>
      </c>
      <c r="Z621" s="40">
        <f>VLOOKUP(E621,'[2]BANG THAM CHIEU'!$E$4:$Q$1080,13,0)</f>
        <v>10</v>
      </c>
      <c r="AA621" s="40">
        <f>VLOOKUP(E621,'[2]BANG THAM CHIEU'!$E$4:$R$1082,14,0)</f>
        <v>20</v>
      </c>
      <c r="AB621" s="40" t="str">
        <f>VLOOKUP(E621,'[2]BANG THAM CHIEU'!$E$4:$S$1081,15,0)</f>
        <v>6 tháng</v>
      </c>
    </row>
    <row r="622" spans="1:28" ht="15.75" customHeight="1" x14ac:dyDescent="0.25">
      <c r="A622" s="128">
        <f t="shared" si="82"/>
        <v>619</v>
      </c>
      <c r="B622" s="182" t="s">
        <v>2846</v>
      </c>
      <c r="C622" s="33" t="s">
        <v>7907</v>
      </c>
      <c r="D622" s="42" t="s">
        <v>1547</v>
      </c>
      <c r="E622" s="182" t="s">
        <v>2846</v>
      </c>
      <c r="F622" s="145">
        <v>56000</v>
      </c>
      <c r="G622" s="35" t="s">
        <v>970</v>
      </c>
      <c r="I622" s="146" t="s">
        <v>448</v>
      </c>
      <c r="J622" s="142">
        <f>VLOOKUP(E622,'[4]BANG THAM CHIEU'!$E$451:$M$1076,9,0)</f>
        <v>33</v>
      </c>
      <c r="K622" s="134">
        <f>SUMIFS(NHAP!$H:$H,NHAP!$D:$D,'BANG THAM CHIEU'!E622,NHAP!$K:$K,'BANG THAM CHIEU'!$D$1)</f>
        <v>0</v>
      </c>
      <c r="L622" s="134">
        <f>SUMIFS('IC21'!$H:$H,'IC21'!$G:$G,'BANG THAM CHIEU'!E622,'IC21'!$R:$R,'BANG THAM CHIEU'!$D$1)</f>
        <v>0</v>
      </c>
      <c r="M622" s="133">
        <f t="shared" si="78"/>
        <v>33</v>
      </c>
      <c r="N622" s="142">
        <v>0</v>
      </c>
      <c r="O622" s="133">
        <f t="shared" si="79"/>
        <v>33</v>
      </c>
      <c r="P622" s="135">
        <v>10</v>
      </c>
      <c r="Q622" s="135">
        <v>20</v>
      </c>
      <c r="R622" s="550" t="str">
        <f t="shared" si="83"/>
        <v>OK</v>
      </c>
      <c r="S622" s="135" t="s">
        <v>9394</v>
      </c>
      <c r="T622" s="222">
        <f t="shared" si="84"/>
        <v>23</v>
      </c>
      <c r="U622" s="40">
        <v>40</v>
      </c>
      <c r="V622" s="189">
        <f t="shared" si="80"/>
        <v>7</v>
      </c>
      <c r="X622" s="40" t="str">
        <f t="shared" si="85"/>
        <v>ko</v>
      </c>
      <c r="Y622" s="189">
        <f t="shared" si="81"/>
        <v>-7</v>
      </c>
      <c r="Z622" s="40">
        <f>VLOOKUP(E622,'[2]BANG THAM CHIEU'!$E$4:$Q$1080,13,0)</f>
        <v>10</v>
      </c>
      <c r="AA622" s="40">
        <f>VLOOKUP(E622,'[2]BANG THAM CHIEU'!$E$4:$R$1082,14,0)</f>
        <v>20</v>
      </c>
      <c r="AB622" s="40" t="str">
        <f>VLOOKUP(E622,'[2]BANG THAM CHIEU'!$E$4:$S$1081,15,0)</f>
        <v>6 tháng</v>
      </c>
    </row>
    <row r="623" spans="1:28" ht="15.75" customHeight="1" x14ac:dyDescent="0.25">
      <c r="A623" s="128">
        <f t="shared" si="82"/>
        <v>620</v>
      </c>
      <c r="B623" s="182" t="s">
        <v>2848</v>
      </c>
      <c r="C623" s="33" t="s">
        <v>5916</v>
      </c>
      <c r="D623" s="42" t="s">
        <v>1547</v>
      </c>
      <c r="E623" s="182" t="s">
        <v>2848</v>
      </c>
      <c r="F623" s="145">
        <v>20000</v>
      </c>
      <c r="G623" s="35" t="s">
        <v>970</v>
      </c>
      <c r="I623" s="146" t="s">
        <v>448</v>
      </c>
      <c r="J623" s="142">
        <f>VLOOKUP(E623,'[4]BANG THAM CHIEU'!$E$451:$M$1076,9,0)</f>
        <v>9</v>
      </c>
      <c r="K623" s="134">
        <f>SUMIFS(NHAP!$H:$H,NHAP!$D:$D,'BANG THAM CHIEU'!E623,NHAP!$K:$K,'BANG THAM CHIEU'!$D$1)</f>
        <v>0</v>
      </c>
      <c r="L623" s="134">
        <f>SUMIFS('IC21'!$H:$H,'IC21'!$G:$G,'BANG THAM CHIEU'!E623,'IC21'!$R:$R,'BANG THAM CHIEU'!$D$1)</f>
        <v>0</v>
      </c>
      <c r="M623" s="133">
        <f t="shared" si="78"/>
        <v>9</v>
      </c>
      <c r="N623" s="142">
        <v>0</v>
      </c>
      <c r="O623" s="133">
        <f t="shared" si="79"/>
        <v>9</v>
      </c>
      <c r="P623" s="135">
        <v>0</v>
      </c>
      <c r="Q623" s="135">
        <v>0</v>
      </c>
      <c r="R623" s="550" t="str">
        <f t="shared" si="83"/>
        <v>OK</v>
      </c>
      <c r="S623" s="135">
        <v>0</v>
      </c>
      <c r="T623" s="222">
        <f t="shared" si="84"/>
        <v>9</v>
      </c>
      <c r="U623" s="40">
        <v>9</v>
      </c>
      <c r="V623" s="189">
        <f t="shared" si="80"/>
        <v>0</v>
      </c>
      <c r="X623" s="40" t="str">
        <f t="shared" si="85"/>
        <v>ok</v>
      </c>
      <c r="Y623" s="189">
        <f t="shared" si="81"/>
        <v>0</v>
      </c>
      <c r="Z623" s="40">
        <f>VLOOKUP(E623,'[2]BANG THAM CHIEU'!$E$4:$Q$1080,13,0)</f>
        <v>0</v>
      </c>
      <c r="AA623" s="40">
        <f>VLOOKUP(E623,'[2]BANG THAM CHIEU'!$E$4:$R$1082,14,0)</f>
        <v>0</v>
      </c>
      <c r="AB623" s="40">
        <f>VLOOKUP(E623,'[2]BANG THAM CHIEU'!$E$4:$S$1081,15,0)</f>
        <v>0</v>
      </c>
    </row>
    <row r="624" spans="1:28" ht="15.75" customHeight="1" x14ac:dyDescent="0.25">
      <c r="A624" s="128">
        <f t="shared" si="82"/>
        <v>621</v>
      </c>
      <c r="B624" s="182" t="s">
        <v>2849</v>
      </c>
      <c r="C624" s="31" t="s">
        <v>2930</v>
      </c>
      <c r="D624" s="42" t="s">
        <v>1547</v>
      </c>
      <c r="E624" s="182" t="s">
        <v>2849</v>
      </c>
      <c r="F624" s="144">
        <v>40000</v>
      </c>
      <c r="G624" s="149" t="s">
        <v>970</v>
      </c>
      <c r="I624" s="146" t="s">
        <v>448</v>
      </c>
      <c r="J624" s="142">
        <f>VLOOKUP(E624,'[4]BANG THAM CHIEU'!$E$451:$M$1076,9,0)</f>
        <v>0</v>
      </c>
      <c r="K624" s="134">
        <f>SUMIFS(NHAP!$H:$H,NHAP!$D:$D,'BANG THAM CHIEU'!E624,NHAP!$K:$K,'BANG THAM CHIEU'!$D$1)</f>
        <v>0</v>
      </c>
      <c r="L624" s="134">
        <f>SUMIFS('IC21'!$H:$H,'IC21'!$G:$G,'BANG THAM CHIEU'!E624,'IC21'!$R:$R,'BANG THAM CHIEU'!$D$1)</f>
        <v>0</v>
      </c>
      <c r="M624" s="133">
        <f t="shared" si="78"/>
        <v>0</v>
      </c>
      <c r="N624" s="142">
        <v>0</v>
      </c>
      <c r="O624" s="133">
        <f t="shared" si="79"/>
        <v>0</v>
      </c>
      <c r="P624" s="135">
        <v>0</v>
      </c>
      <c r="Q624" s="135">
        <v>0</v>
      </c>
      <c r="R624" s="550" t="str">
        <f t="shared" si="83"/>
        <v>OK</v>
      </c>
      <c r="S624" s="135">
        <v>0</v>
      </c>
      <c r="T624" s="222">
        <f t="shared" si="84"/>
        <v>0</v>
      </c>
      <c r="U624" s="40">
        <v>0</v>
      </c>
      <c r="V624" s="189">
        <f t="shared" si="80"/>
        <v>0</v>
      </c>
      <c r="X624" s="40" t="str">
        <f t="shared" si="85"/>
        <v>ok</v>
      </c>
      <c r="Y624" s="189">
        <f t="shared" si="81"/>
        <v>0</v>
      </c>
      <c r="Z624" s="40">
        <f>VLOOKUP(E624,'[2]BANG THAM CHIEU'!$E$4:$Q$1080,13,0)</f>
        <v>0</v>
      </c>
      <c r="AA624" s="40">
        <f>VLOOKUP(E624,'[2]BANG THAM CHIEU'!$E$4:$R$1082,14,0)</f>
        <v>0</v>
      </c>
      <c r="AB624" s="40">
        <f>VLOOKUP(E624,'[2]BANG THAM CHIEU'!$E$4:$S$1081,15,0)</f>
        <v>0</v>
      </c>
    </row>
    <row r="625" spans="1:29" ht="15.75" customHeight="1" x14ac:dyDescent="0.25">
      <c r="A625" s="128">
        <f t="shared" si="82"/>
        <v>622</v>
      </c>
      <c r="B625" s="185" t="s">
        <v>2850</v>
      </c>
      <c r="C625" s="31" t="s">
        <v>2931</v>
      </c>
      <c r="D625" s="42" t="s">
        <v>1547</v>
      </c>
      <c r="E625" s="185" t="s">
        <v>2850</v>
      </c>
      <c r="F625" s="144">
        <v>50000</v>
      </c>
      <c r="G625" s="42" t="s">
        <v>970</v>
      </c>
      <c r="I625" s="147" t="s">
        <v>448</v>
      </c>
      <c r="J625" s="142">
        <f>VLOOKUP(E625,'[4]BANG THAM CHIEU'!$E$451:$M$1076,9,0)</f>
        <v>0</v>
      </c>
      <c r="K625" s="134">
        <f>SUMIFS(NHAP!$H:$H,NHAP!$D:$D,'BANG THAM CHIEU'!E625,NHAP!$K:$K,'BANG THAM CHIEU'!$D$1)</f>
        <v>0</v>
      </c>
      <c r="L625" s="134">
        <f>SUMIFS('IC21'!$H:$H,'IC21'!$G:$G,'BANG THAM CHIEU'!E625,'IC21'!$R:$R,'BANG THAM CHIEU'!$D$1)</f>
        <v>0</v>
      </c>
      <c r="M625" s="133">
        <f t="shared" si="78"/>
        <v>0</v>
      </c>
      <c r="N625" s="142">
        <v>0</v>
      </c>
      <c r="O625" s="133">
        <f t="shared" si="79"/>
        <v>0</v>
      </c>
      <c r="P625" s="135">
        <v>0</v>
      </c>
      <c r="Q625" s="135">
        <v>0</v>
      </c>
      <c r="R625" s="550" t="str">
        <f t="shared" si="83"/>
        <v>OK</v>
      </c>
      <c r="S625" s="135">
        <v>0</v>
      </c>
      <c r="T625" s="222">
        <f t="shared" si="84"/>
        <v>0</v>
      </c>
      <c r="U625" s="40">
        <v>0</v>
      </c>
      <c r="V625" s="189">
        <f t="shared" si="80"/>
        <v>0</v>
      </c>
      <c r="X625" s="40" t="str">
        <f t="shared" si="85"/>
        <v>ok</v>
      </c>
      <c r="Y625" s="189">
        <f t="shared" si="81"/>
        <v>0</v>
      </c>
      <c r="Z625" s="40">
        <f>VLOOKUP(E625,'[2]BANG THAM CHIEU'!$E$4:$Q$1080,13,0)</f>
        <v>0</v>
      </c>
      <c r="AA625" s="40">
        <f>VLOOKUP(E625,'[2]BANG THAM CHIEU'!$E$4:$R$1082,14,0)</f>
        <v>0</v>
      </c>
      <c r="AB625" s="40">
        <f>VLOOKUP(E625,'[2]BANG THAM CHIEU'!$E$4:$S$1081,15,0)</f>
        <v>0</v>
      </c>
    </row>
    <row r="626" spans="1:29" ht="15.75" customHeight="1" x14ac:dyDescent="0.25">
      <c r="A626" s="128">
        <f t="shared" si="82"/>
        <v>623</v>
      </c>
      <c r="B626" s="182" t="s">
        <v>2851</v>
      </c>
      <c r="C626" s="33" t="s">
        <v>7478</v>
      </c>
      <c r="D626" s="42" t="s">
        <v>1547</v>
      </c>
      <c r="E626" s="182" t="s">
        <v>2851</v>
      </c>
      <c r="F626" s="145">
        <v>80000</v>
      </c>
      <c r="G626" s="35" t="s">
        <v>970</v>
      </c>
      <c r="I626" s="146" t="s">
        <v>448</v>
      </c>
      <c r="J626" s="142">
        <f>VLOOKUP(E626,'[4]BANG THAM CHIEU'!$E$451:$M$1076,9,0)</f>
        <v>0</v>
      </c>
      <c r="K626" s="134">
        <f>SUMIFS(NHAP!$H:$H,NHAP!$D:$D,'BANG THAM CHIEU'!E626,NHAP!$K:$K,'BANG THAM CHIEU'!$D$1)</f>
        <v>0</v>
      </c>
      <c r="L626" s="134">
        <f>SUMIFS('IC21'!$H:$H,'IC21'!$G:$G,'BANG THAM CHIEU'!E626,'IC21'!$R:$R,'BANG THAM CHIEU'!$D$1)</f>
        <v>0</v>
      </c>
      <c r="M626" s="133">
        <f t="shared" si="78"/>
        <v>0</v>
      </c>
      <c r="N626" s="142">
        <v>0</v>
      </c>
      <c r="O626" s="133">
        <f t="shared" si="79"/>
        <v>0</v>
      </c>
      <c r="P626" s="135">
        <v>0</v>
      </c>
      <c r="Q626" s="135">
        <v>0</v>
      </c>
      <c r="R626" s="550" t="str">
        <f t="shared" si="83"/>
        <v>OK</v>
      </c>
      <c r="S626" s="135">
        <v>0</v>
      </c>
      <c r="T626" s="222">
        <f t="shared" si="84"/>
        <v>0</v>
      </c>
      <c r="U626" s="40">
        <v>1</v>
      </c>
      <c r="V626" s="189">
        <f t="shared" si="80"/>
        <v>1</v>
      </c>
      <c r="X626" s="40" t="str">
        <f t="shared" si="85"/>
        <v>ok</v>
      </c>
      <c r="Y626" s="189">
        <f t="shared" si="81"/>
        <v>-1</v>
      </c>
      <c r="Z626" s="40">
        <f>VLOOKUP(E626,'[2]BANG THAM CHIEU'!$E$4:$Q$1080,13,0)</f>
        <v>0</v>
      </c>
      <c r="AA626" s="40">
        <f>VLOOKUP(E626,'[2]BANG THAM CHIEU'!$E$4:$R$1082,14,0)</f>
        <v>0</v>
      </c>
      <c r="AB626" s="40">
        <f>VLOOKUP(E626,'[2]BANG THAM CHIEU'!$E$4:$S$1081,15,0)</f>
        <v>0</v>
      </c>
    </row>
    <row r="627" spans="1:29" ht="15.75" customHeight="1" x14ac:dyDescent="0.25">
      <c r="A627" s="128">
        <f t="shared" si="82"/>
        <v>624</v>
      </c>
      <c r="B627" s="182" t="s">
        <v>2852</v>
      </c>
      <c r="C627" s="33" t="s">
        <v>11161</v>
      </c>
      <c r="D627" s="42" t="s">
        <v>1547</v>
      </c>
      <c r="E627" s="182" t="s">
        <v>2852</v>
      </c>
      <c r="F627" s="145">
        <v>300000</v>
      </c>
      <c r="G627" s="35" t="s">
        <v>970</v>
      </c>
      <c r="I627" s="146" t="s">
        <v>448</v>
      </c>
      <c r="J627" s="142">
        <f>VLOOKUP(E627,'[4]BANG THAM CHIEU'!$E$451:$M$1076,9,0)</f>
        <v>0</v>
      </c>
      <c r="K627" s="134">
        <f>SUMIFS(NHAP!$H:$H,NHAP!$D:$D,'BANG THAM CHIEU'!E627,NHAP!$K:$K,'BANG THAM CHIEU'!$D$1)</f>
        <v>0</v>
      </c>
      <c r="L627" s="134">
        <f>SUMIFS('IC21'!$H:$H,'IC21'!$G:$G,'BANG THAM CHIEU'!E627,'IC21'!$R:$R,'BANG THAM CHIEU'!$D$1)</f>
        <v>0</v>
      </c>
      <c r="M627" s="133">
        <f t="shared" si="78"/>
        <v>0</v>
      </c>
      <c r="N627" s="142">
        <v>0</v>
      </c>
      <c r="O627" s="133">
        <f t="shared" si="79"/>
        <v>0</v>
      </c>
      <c r="P627" s="135">
        <v>0</v>
      </c>
      <c r="Q627" s="135">
        <v>0</v>
      </c>
      <c r="R627" s="550" t="str">
        <f t="shared" si="83"/>
        <v>OK</v>
      </c>
      <c r="S627" s="135">
        <v>0</v>
      </c>
      <c r="T627" s="222">
        <f t="shared" si="84"/>
        <v>0</v>
      </c>
      <c r="U627" s="40">
        <v>0</v>
      </c>
      <c r="V627" s="189">
        <f t="shared" si="80"/>
        <v>0</v>
      </c>
      <c r="X627" s="40" t="str">
        <f t="shared" si="85"/>
        <v>ok</v>
      </c>
      <c r="Y627" s="189">
        <f t="shared" si="81"/>
        <v>0</v>
      </c>
      <c r="Z627" s="40">
        <f>VLOOKUP(E627,'[2]BANG THAM CHIEU'!$E$4:$Q$1080,13,0)</f>
        <v>0</v>
      </c>
      <c r="AA627" s="40">
        <f>VLOOKUP(E627,'[2]BANG THAM CHIEU'!$E$4:$R$1082,14,0)</f>
        <v>0</v>
      </c>
      <c r="AB627" s="40">
        <f>VLOOKUP(E627,'[2]BANG THAM CHIEU'!$E$4:$S$1081,15,0)</f>
        <v>0</v>
      </c>
    </row>
    <row r="628" spans="1:29" ht="15.75" customHeight="1" x14ac:dyDescent="0.25">
      <c r="A628" s="128">
        <f t="shared" si="82"/>
        <v>625</v>
      </c>
      <c r="B628" s="182" t="s">
        <v>2853</v>
      </c>
      <c r="C628" s="33" t="s">
        <v>2929</v>
      </c>
      <c r="D628" s="42" t="s">
        <v>1547</v>
      </c>
      <c r="E628" s="182" t="s">
        <v>2853</v>
      </c>
      <c r="F628" s="145">
        <v>90000</v>
      </c>
      <c r="G628" s="35" t="s">
        <v>970</v>
      </c>
      <c r="I628" s="146" t="s">
        <v>448</v>
      </c>
      <c r="J628" s="142">
        <f>VLOOKUP(E628,'[4]BANG THAM CHIEU'!$E$451:$M$1076,9,0)</f>
        <v>0</v>
      </c>
      <c r="K628" s="134">
        <f>SUMIFS(NHAP!$H:$H,NHAP!$D:$D,'BANG THAM CHIEU'!E628,NHAP!$K:$K,'BANG THAM CHIEU'!$D$1)</f>
        <v>0</v>
      </c>
      <c r="L628" s="134">
        <f>SUMIFS('IC21'!$H:$H,'IC21'!$G:$G,'BANG THAM CHIEU'!E628,'IC21'!$R:$R,'BANG THAM CHIEU'!$D$1)</f>
        <v>0</v>
      </c>
      <c r="M628" s="133">
        <f t="shared" si="78"/>
        <v>0</v>
      </c>
      <c r="N628" s="142">
        <v>0</v>
      </c>
      <c r="O628" s="133">
        <f t="shared" si="79"/>
        <v>0</v>
      </c>
      <c r="P628" s="135">
        <v>0</v>
      </c>
      <c r="Q628" s="135">
        <v>0</v>
      </c>
      <c r="R628" s="550" t="str">
        <f t="shared" si="83"/>
        <v>OK</v>
      </c>
      <c r="S628" s="135">
        <v>0</v>
      </c>
      <c r="T628" s="222">
        <f t="shared" si="84"/>
        <v>0</v>
      </c>
      <c r="U628" s="40">
        <v>0</v>
      </c>
      <c r="V628" s="189">
        <f t="shared" si="80"/>
        <v>0</v>
      </c>
      <c r="X628" s="40" t="str">
        <f t="shared" si="85"/>
        <v>ok</v>
      </c>
      <c r="Y628" s="189">
        <f t="shared" si="81"/>
        <v>0</v>
      </c>
      <c r="Z628" s="40">
        <f>VLOOKUP(E628,'[2]BANG THAM CHIEU'!$E$4:$Q$1080,13,0)</f>
        <v>0</v>
      </c>
      <c r="AA628" s="40">
        <f>VLOOKUP(E628,'[2]BANG THAM CHIEU'!$E$4:$R$1082,14,0)</f>
        <v>0</v>
      </c>
      <c r="AB628" s="40">
        <f>VLOOKUP(E628,'[2]BANG THAM CHIEU'!$E$4:$S$1081,15,0)</f>
        <v>0</v>
      </c>
    </row>
    <row r="629" spans="1:29" ht="15.75" customHeight="1" x14ac:dyDescent="0.25">
      <c r="A629" s="128">
        <f t="shared" si="82"/>
        <v>626</v>
      </c>
      <c r="B629" s="182" t="s">
        <v>2854</v>
      </c>
      <c r="C629" s="33" t="s">
        <v>2657</v>
      </c>
      <c r="D629" s="42" t="s">
        <v>1547</v>
      </c>
      <c r="E629" s="182" t="s">
        <v>2854</v>
      </c>
      <c r="F629" s="145">
        <v>80000</v>
      </c>
      <c r="G629" s="35" t="s">
        <v>970</v>
      </c>
      <c r="I629" s="146" t="s">
        <v>448</v>
      </c>
      <c r="J629" s="142">
        <f>VLOOKUP(E629,'[4]BANG THAM CHIEU'!$E$451:$M$1076,9,0)</f>
        <v>0</v>
      </c>
      <c r="K629" s="134">
        <f>SUMIFS(NHAP!$H:$H,NHAP!$D:$D,'BANG THAM CHIEU'!E629,NHAP!$K:$K,'BANG THAM CHIEU'!$D$1)</f>
        <v>0</v>
      </c>
      <c r="L629" s="134">
        <f>SUMIFS('IC21'!$H:$H,'IC21'!$G:$G,'BANG THAM CHIEU'!E629,'IC21'!$R:$R,'BANG THAM CHIEU'!$D$1)</f>
        <v>0</v>
      </c>
      <c r="M629" s="133">
        <f t="shared" si="78"/>
        <v>0</v>
      </c>
      <c r="N629" s="142">
        <v>0</v>
      </c>
      <c r="O629" s="133">
        <f t="shared" si="79"/>
        <v>0</v>
      </c>
      <c r="P629" s="135">
        <v>0</v>
      </c>
      <c r="Q629" s="135">
        <v>0</v>
      </c>
      <c r="R629" s="550" t="str">
        <f t="shared" si="83"/>
        <v>OK</v>
      </c>
      <c r="S629" s="135">
        <v>0</v>
      </c>
      <c r="T629" s="222">
        <f t="shared" si="84"/>
        <v>0</v>
      </c>
      <c r="U629" s="40">
        <v>0</v>
      </c>
      <c r="V629" s="189">
        <f t="shared" si="80"/>
        <v>0</v>
      </c>
      <c r="X629" s="40" t="str">
        <f t="shared" si="85"/>
        <v>ok</v>
      </c>
      <c r="Y629" s="189">
        <f t="shared" si="81"/>
        <v>0</v>
      </c>
      <c r="Z629" s="40">
        <f>VLOOKUP(E629,'[2]BANG THAM CHIEU'!$E$4:$Q$1080,13,0)</f>
        <v>0</v>
      </c>
      <c r="AA629" s="40">
        <f>VLOOKUP(E629,'[2]BANG THAM CHIEU'!$E$4:$R$1082,14,0)</f>
        <v>0</v>
      </c>
      <c r="AB629" s="40">
        <f>VLOOKUP(E629,'[2]BANG THAM CHIEU'!$E$4:$S$1081,15,0)</f>
        <v>0</v>
      </c>
    </row>
    <row r="630" spans="1:29" ht="15.75" customHeight="1" x14ac:dyDescent="0.25">
      <c r="A630" s="128">
        <f t="shared" si="82"/>
        <v>627</v>
      </c>
      <c r="B630" s="182" t="s">
        <v>2855</v>
      </c>
      <c r="C630" s="33" t="s">
        <v>2920</v>
      </c>
      <c r="D630" s="42" t="s">
        <v>1547</v>
      </c>
      <c r="E630" s="182" t="s">
        <v>2855</v>
      </c>
      <c r="F630" s="145">
        <v>300000</v>
      </c>
      <c r="G630" s="35" t="s">
        <v>970</v>
      </c>
      <c r="I630" s="146" t="s">
        <v>448</v>
      </c>
      <c r="J630" s="142">
        <f>VLOOKUP(E630,'[4]BANG THAM CHIEU'!$E$451:$M$1076,9,0)</f>
        <v>0</v>
      </c>
      <c r="K630" s="134">
        <f>SUMIFS(NHAP!$H:$H,NHAP!$D:$D,'BANG THAM CHIEU'!E630,NHAP!$K:$K,'BANG THAM CHIEU'!$D$1)</f>
        <v>0</v>
      </c>
      <c r="L630" s="134">
        <f>SUMIFS('IC21'!$H:$H,'IC21'!$G:$G,'BANG THAM CHIEU'!E630,'IC21'!$R:$R,'BANG THAM CHIEU'!$D$1)</f>
        <v>0</v>
      </c>
      <c r="M630" s="133">
        <f t="shared" si="78"/>
        <v>0</v>
      </c>
      <c r="N630" s="142">
        <v>0</v>
      </c>
      <c r="O630" s="133">
        <f t="shared" si="79"/>
        <v>0</v>
      </c>
      <c r="P630" s="135">
        <v>0</v>
      </c>
      <c r="Q630" s="135">
        <v>0</v>
      </c>
      <c r="R630" s="550" t="str">
        <f t="shared" si="83"/>
        <v>OK</v>
      </c>
      <c r="S630" s="135">
        <v>0</v>
      </c>
      <c r="T630" s="222">
        <f t="shared" si="84"/>
        <v>0</v>
      </c>
      <c r="U630" s="40">
        <v>0</v>
      </c>
      <c r="V630" s="189">
        <f t="shared" si="80"/>
        <v>0</v>
      </c>
      <c r="X630" s="40" t="str">
        <f t="shared" si="85"/>
        <v>ko</v>
      </c>
      <c r="Y630" s="189">
        <f t="shared" si="81"/>
        <v>0</v>
      </c>
      <c r="Z630" s="40">
        <f>VLOOKUP(E630,'[2]BANG THAM CHIEU'!$E$4:$Q$1080,13,0)</f>
        <v>0</v>
      </c>
      <c r="AA630" s="40">
        <f>VLOOKUP(E630,'[2]BANG THAM CHIEU'!$E$4:$R$1082,14,0)</f>
        <v>0</v>
      </c>
      <c r="AB630" s="40">
        <f>VLOOKUP(E630,'[2]BANG THAM CHIEU'!$E$4:$S$1081,15,0)</f>
        <v>0</v>
      </c>
    </row>
    <row r="631" spans="1:29" ht="15.75" customHeight="1" x14ac:dyDescent="0.25">
      <c r="A631" s="128">
        <f t="shared" si="82"/>
        <v>628</v>
      </c>
      <c r="B631" s="185" t="s">
        <v>2856</v>
      </c>
      <c r="C631" s="31" t="s">
        <v>9890</v>
      </c>
      <c r="D631" s="42" t="s">
        <v>1547</v>
      </c>
      <c r="E631" s="185" t="s">
        <v>2856</v>
      </c>
      <c r="F631" s="144">
        <v>25000</v>
      </c>
      <c r="G631" s="42" t="s">
        <v>970</v>
      </c>
      <c r="I631" s="147" t="s">
        <v>448</v>
      </c>
      <c r="J631" s="142">
        <f>VLOOKUP(E631,'[4]BANG THAM CHIEU'!$E$451:$M$1076,9,0)</f>
        <v>9</v>
      </c>
      <c r="K631" s="134">
        <f>SUMIFS(NHAP!$H:$H,NHAP!$D:$D,'BANG THAM CHIEU'!E631,NHAP!$K:$K,'BANG THAM CHIEU'!$D$1)</f>
        <v>0</v>
      </c>
      <c r="L631" s="134">
        <f>SUMIFS('IC21'!$H:$H,'IC21'!$G:$G,'BANG THAM CHIEU'!E631,'IC21'!$R:$R,'BANG THAM CHIEU'!$D$1)</f>
        <v>0</v>
      </c>
      <c r="M631" s="133">
        <f t="shared" si="78"/>
        <v>9</v>
      </c>
      <c r="N631" s="142">
        <v>0</v>
      </c>
      <c r="O631" s="133">
        <f t="shared" si="79"/>
        <v>9</v>
      </c>
      <c r="P631" s="135">
        <v>5</v>
      </c>
      <c r="Q631" s="135">
        <v>10</v>
      </c>
      <c r="R631" s="550" t="str">
        <f t="shared" si="83"/>
        <v>OK</v>
      </c>
      <c r="S631" s="135" t="s">
        <v>9394</v>
      </c>
      <c r="T631" s="222">
        <f t="shared" si="84"/>
        <v>4</v>
      </c>
      <c r="U631" s="40">
        <v>3</v>
      </c>
      <c r="V631" s="189">
        <f t="shared" si="80"/>
        <v>-6</v>
      </c>
      <c r="X631" s="40" t="str">
        <f t="shared" si="85"/>
        <v>ko</v>
      </c>
      <c r="Y631" s="189">
        <f t="shared" si="81"/>
        <v>6</v>
      </c>
      <c r="Z631" s="40">
        <f>VLOOKUP(E631,'[2]BANG THAM CHIEU'!$E$4:$Q$1080,13,0)</f>
        <v>5</v>
      </c>
      <c r="AA631" s="40">
        <f>VLOOKUP(E631,'[2]BANG THAM CHIEU'!$E$4:$R$1082,14,0)</f>
        <v>10</v>
      </c>
      <c r="AB631" s="40" t="str">
        <f>VLOOKUP(E631,'[2]BANG THAM CHIEU'!$E$4:$S$1081,15,0)</f>
        <v>6 tháng</v>
      </c>
      <c r="AC631" s="40" t="s">
        <v>9889</v>
      </c>
    </row>
    <row r="632" spans="1:29" ht="15.75" customHeight="1" x14ac:dyDescent="0.25">
      <c r="A632" s="128">
        <f t="shared" si="82"/>
        <v>629</v>
      </c>
      <c r="B632" s="182" t="s">
        <v>2857</v>
      </c>
      <c r="C632" s="33" t="s">
        <v>6605</v>
      </c>
      <c r="D632" s="42" t="s">
        <v>1547</v>
      </c>
      <c r="E632" s="182" t="s">
        <v>2857</v>
      </c>
      <c r="F632" s="145">
        <v>17000</v>
      </c>
      <c r="G632" s="35" t="s">
        <v>970</v>
      </c>
      <c r="I632" s="146" t="s">
        <v>448</v>
      </c>
      <c r="J632" s="142">
        <f>VLOOKUP(E632,'[4]BANG THAM CHIEU'!$E$451:$M$1076,9,0)</f>
        <v>20</v>
      </c>
      <c r="K632" s="134">
        <f>SUMIFS(NHAP!$H:$H,NHAP!$D:$D,'BANG THAM CHIEU'!E632,NHAP!$K:$K,'BANG THAM CHIEU'!$D$1)</f>
        <v>0</v>
      </c>
      <c r="L632" s="134">
        <f>SUMIFS('IC21'!$H:$H,'IC21'!$G:$G,'BANG THAM CHIEU'!E632,'IC21'!$R:$R,'BANG THAM CHIEU'!$D$1)</f>
        <v>0</v>
      </c>
      <c r="M632" s="133">
        <f t="shared" si="78"/>
        <v>20</v>
      </c>
      <c r="N632" s="142">
        <v>0</v>
      </c>
      <c r="O632" s="133">
        <f t="shared" si="79"/>
        <v>20</v>
      </c>
      <c r="P632" s="135">
        <v>10</v>
      </c>
      <c r="Q632" s="135">
        <v>20</v>
      </c>
      <c r="R632" s="550" t="str">
        <f t="shared" si="83"/>
        <v>OK</v>
      </c>
      <c r="S632" s="135" t="s">
        <v>9394</v>
      </c>
      <c r="T632" s="222">
        <f t="shared" si="84"/>
        <v>10</v>
      </c>
      <c r="U632" s="40">
        <v>4</v>
      </c>
      <c r="V632" s="189">
        <f t="shared" si="80"/>
        <v>-16</v>
      </c>
      <c r="X632" s="40" t="str">
        <f t="shared" si="85"/>
        <v>ok</v>
      </c>
      <c r="Y632" s="189">
        <f t="shared" si="81"/>
        <v>16</v>
      </c>
      <c r="Z632" s="40">
        <f>VLOOKUP(E632,'[2]BANG THAM CHIEU'!$E$4:$Q$1080,13,0)</f>
        <v>10</v>
      </c>
      <c r="AA632" s="40">
        <f>VLOOKUP(E632,'[2]BANG THAM CHIEU'!$E$4:$R$1082,14,0)</f>
        <v>20</v>
      </c>
      <c r="AB632" s="40" t="str">
        <f>VLOOKUP(E632,'[2]BANG THAM CHIEU'!$E$4:$S$1081,15,0)</f>
        <v>6 tháng</v>
      </c>
    </row>
    <row r="633" spans="1:29" ht="15.75" customHeight="1" x14ac:dyDescent="0.25">
      <c r="A633" s="128">
        <f t="shared" si="82"/>
        <v>630</v>
      </c>
      <c r="B633" s="182" t="s">
        <v>2858</v>
      </c>
      <c r="C633" s="33" t="s">
        <v>2921</v>
      </c>
      <c r="D633" s="42" t="s">
        <v>1547</v>
      </c>
      <c r="E633" s="182" t="s">
        <v>2858</v>
      </c>
      <c r="F633" s="145">
        <v>280000</v>
      </c>
      <c r="G633" s="35" t="s">
        <v>970</v>
      </c>
      <c r="I633" s="146" t="s">
        <v>448</v>
      </c>
      <c r="J633" s="142">
        <f>VLOOKUP(E633,'[4]BANG THAM CHIEU'!$E$451:$M$1076,9,0)</f>
        <v>0</v>
      </c>
      <c r="K633" s="134">
        <f>SUMIFS(NHAP!$H:$H,NHAP!$D:$D,'BANG THAM CHIEU'!E633,NHAP!$K:$K,'BANG THAM CHIEU'!$D$1)</f>
        <v>0</v>
      </c>
      <c r="L633" s="134">
        <f>SUMIFS('IC21'!$H:$H,'IC21'!$G:$G,'BANG THAM CHIEU'!E633,'IC21'!$R:$R,'BANG THAM CHIEU'!$D$1)</f>
        <v>0</v>
      </c>
      <c r="M633" s="133">
        <f t="shared" si="78"/>
        <v>0</v>
      </c>
      <c r="N633" s="142">
        <v>0</v>
      </c>
      <c r="O633" s="133">
        <f t="shared" si="79"/>
        <v>0</v>
      </c>
      <c r="P633" s="135">
        <v>0</v>
      </c>
      <c r="Q633" s="135">
        <v>0</v>
      </c>
      <c r="R633" s="550" t="str">
        <f t="shared" si="83"/>
        <v>OK</v>
      </c>
      <c r="S633" s="135">
        <v>0</v>
      </c>
      <c r="T633" s="222">
        <f t="shared" si="84"/>
        <v>0</v>
      </c>
      <c r="U633" s="40">
        <v>0</v>
      </c>
      <c r="V633" s="189">
        <f t="shared" si="80"/>
        <v>0</v>
      </c>
      <c r="X633" s="40" t="str">
        <f t="shared" si="85"/>
        <v>ok</v>
      </c>
      <c r="Y633" s="189">
        <f t="shared" si="81"/>
        <v>0</v>
      </c>
      <c r="Z633" s="40">
        <f>VLOOKUP(E633,'[2]BANG THAM CHIEU'!$E$4:$Q$1080,13,0)</f>
        <v>0</v>
      </c>
      <c r="AA633" s="40">
        <f>VLOOKUP(E633,'[2]BANG THAM CHIEU'!$E$4:$R$1082,14,0)</f>
        <v>0</v>
      </c>
      <c r="AB633" s="40">
        <f>VLOOKUP(E633,'[2]BANG THAM CHIEU'!$E$4:$S$1081,15,0)</f>
        <v>0</v>
      </c>
    </row>
    <row r="634" spans="1:29" ht="15.75" customHeight="1" x14ac:dyDescent="0.25">
      <c r="A634" s="128">
        <f t="shared" si="82"/>
        <v>631</v>
      </c>
      <c r="B634" s="182" t="s">
        <v>2859</v>
      </c>
      <c r="C634" s="33" t="s">
        <v>2658</v>
      </c>
      <c r="D634" s="42" t="s">
        <v>1547</v>
      </c>
      <c r="E634" s="182" t="s">
        <v>2859</v>
      </c>
      <c r="F634" s="145">
        <v>200000</v>
      </c>
      <c r="G634" s="35" t="s">
        <v>970</v>
      </c>
      <c r="I634" s="146" t="s">
        <v>448</v>
      </c>
      <c r="J634" s="142">
        <f>VLOOKUP(E634,'[4]BANG THAM CHIEU'!$E$451:$M$1076,9,0)</f>
        <v>0</v>
      </c>
      <c r="K634" s="134">
        <f>SUMIFS(NHAP!$H:$H,NHAP!$D:$D,'BANG THAM CHIEU'!E634,NHAP!$K:$K,'BANG THAM CHIEU'!$D$1)</f>
        <v>0</v>
      </c>
      <c r="L634" s="134">
        <f>SUMIFS('IC21'!$H:$H,'IC21'!$G:$G,'BANG THAM CHIEU'!E634,'IC21'!$R:$R,'BANG THAM CHIEU'!$D$1)</f>
        <v>0</v>
      </c>
      <c r="M634" s="133">
        <f t="shared" si="78"/>
        <v>0</v>
      </c>
      <c r="N634" s="142">
        <v>0</v>
      </c>
      <c r="O634" s="133">
        <f t="shared" si="79"/>
        <v>0</v>
      </c>
      <c r="P634" s="135">
        <v>0</v>
      </c>
      <c r="Q634" s="135">
        <v>0</v>
      </c>
      <c r="R634" s="550" t="str">
        <f t="shared" si="83"/>
        <v>OK</v>
      </c>
      <c r="S634" s="135">
        <v>0</v>
      </c>
      <c r="T634" s="222">
        <f t="shared" si="84"/>
        <v>0</v>
      </c>
      <c r="U634" s="40">
        <v>0</v>
      </c>
      <c r="V634" s="189">
        <f t="shared" si="80"/>
        <v>0</v>
      </c>
      <c r="X634" s="40" t="str">
        <f t="shared" si="85"/>
        <v>ok</v>
      </c>
      <c r="Y634" s="189">
        <f t="shared" si="81"/>
        <v>0</v>
      </c>
      <c r="Z634" s="40">
        <f>VLOOKUP(E634,'[2]BANG THAM CHIEU'!$E$4:$Q$1080,13,0)</f>
        <v>0</v>
      </c>
      <c r="AA634" s="40">
        <f>VLOOKUP(E634,'[2]BANG THAM CHIEU'!$E$4:$R$1082,14,0)</f>
        <v>0</v>
      </c>
      <c r="AB634" s="40">
        <f>VLOOKUP(E634,'[2]BANG THAM CHIEU'!$E$4:$S$1081,15,0)</f>
        <v>0</v>
      </c>
    </row>
    <row r="635" spans="1:29" ht="15.75" customHeight="1" x14ac:dyDescent="0.25">
      <c r="A635" s="128">
        <f t="shared" si="82"/>
        <v>632</v>
      </c>
      <c r="B635" s="182" t="s">
        <v>2860</v>
      </c>
      <c r="C635" s="33" t="s">
        <v>2658</v>
      </c>
      <c r="D635" s="42" t="s">
        <v>1547</v>
      </c>
      <c r="E635" s="182" t="s">
        <v>2860</v>
      </c>
      <c r="F635" s="145">
        <v>300000</v>
      </c>
      <c r="G635" s="35" t="s">
        <v>970</v>
      </c>
      <c r="I635" s="146" t="s">
        <v>448</v>
      </c>
      <c r="J635" s="142">
        <f>VLOOKUP(E635,'[4]BANG THAM CHIEU'!$E$451:$M$1076,9,0)</f>
        <v>0</v>
      </c>
      <c r="K635" s="134">
        <f>SUMIFS(NHAP!$H:$H,NHAP!$D:$D,'BANG THAM CHIEU'!E635,NHAP!$K:$K,'BANG THAM CHIEU'!$D$1)</f>
        <v>0</v>
      </c>
      <c r="L635" s="134">
        <f>SUMIFS('IC21'!$H:$H,'IC21'!$G:$G,'BANG THAM CHIEU'!E635,'IC21'!$R:$R,'BANG THAM CHIEU'!$D$1)</f>
        <v>0</v>
      </c>
      <c r="M635" s="133">
        <f t="shared" ref="M635:M691" si="86">J635+K635-L635</f>
        <v>0</v>
      </c>
      <c r="N635" s="142">
        <v>0</v>
      </c>
      <c r="O635" s="133">
        <f t="shared" ref="O635:O691" si="87">M635-N635</f>
        <v>0</v>
      </c>
      <c r="P635" s="135">
        <v>0</v>
      </c>
      <c r="Q635" s="135">
        <v>0</v>
      </c>
      <c r="R635" s="550" t="str">
        <f t="shared" si="83"/>
        <v>OK</v>
      </c>
      <c r="S635" s="135">
        <v>0</v>
      </c>
      <c r="T635" s="222">
        <f t="shared" si="84"/>
        <v>0</v>
      </c>
      <c r="U635" s="40">
        <v>0</v>
      </c>
      <c r="V635" s="189">
        <f t="shared" si="80"/>
        <v>0</v>
      </c>
      <c r="X635" s="40" t="str">
        <f t="shared" si="85"/>
        <v>ok</v>
      </c>
      <c r="Y635" s="189">
        <f t="shared" si="81"/>
        <v>0</v>
      </c>
      <c r="Z635" s="40">
        <f>VLOOKUP(E635,'[2]BANG THAM CHIEU'!$E$4:$Q$1080,13,0)</f>
        <v>0</v>
      </c>
      <c r="AA635" s="40">
        <f>VLOOKUP(E635,'[2]BANG THAM CHIEU'!$E$4:$R$1082,14,0)</f>
        <v>0</v>
      </c>
      <c r="AB635" s="40">
        <f>VLOOKUP(E635,'[2]BANG THAM CHIEU'!$E$4:$S$1081,15,0)</f>
        <v>0</v>
      </c>
    </row>
    <row r="636" spans="1:29" ht="15.75" customHeight="1" x14ac:dyDescent="0.25">
      <c r="A636" s="128">
        <f t="shared" si="82"/>
        <v>633</v>
      </c>
      <c r="B636" s="182" t="s">
        <v>2861</v>
      </c>
      <c r="C636" s="33" t="s">
        <v>2932</v>
      </c>
      <c r="D636" s="42" t="s">
        <v>1547</v>
      </c>
      <c r="E636" s="182" t="s">
        <v>2861</v>
      </c>
      <c r="F636" s="145">
        <v>25000</v>
      </c>
      <c r="G636" s="35" t="s">
        <v>970</v>
      </c>
      <c r="I636" s="146" t="s">
        <v>448</v>
      </c>
      <c r="J636" s="142">
        <f>VLOOKUP(E636,'[4]BANG THAM CHIEU'!$E$451:$M$1076,9,0)</f>
        <v>0</v>
      </c>
      <c r="K636" s="134">
        <f>SUMIFS(NHAP!$H:$H,NHAP!$D:$D,'BANG THAM CHIEU'!E636,NHAP!$K:$K,'BANG THAM CHIEU'!$D$1)</f>
        <v>0</v>
      </c>
      <c r="L636" s="134">
        <f>SUMIFS('IC21'!$H:$H,'IC21'!$G:$G,'BANG THAM CHIEU'!E636,'IC21'!$R:$R,'BANG THAM CHIEU'!$D$1)</f>
        <v>0</v>
      </c>
      <c r="M636" s="133">
        <f t="shared" si="86"/>
        <v>0</v>
      </c>
      <c r="N636" s="142">
        <v>0</v>
      </c>
      <c r="O636" s="133">
        <f t="shared" si="87"/>
        <v>0</v>
      </c>
      <c r="P636" s="135">
        <v>0</v>
      </c>
      <c r="Q636" s="135">
        <v>0</v>
      </c>
      <c r="R636" s="550" t="str">
        <f t="shared" si="83"/>
        <v>OK</v>
      </c>
      <c r="S636" s="135">
        <v>0</v>
      </c>
      <c r="T636" s="222">
        <f t="shared" si="84"/>
        <v>0</v>
      </c>
      <c r="U636" s="40">
        <v>0</v>
      </c>
      <c r="V636" s="189">
        <f t="shared" si="80"/>
        <v>0</v>
      </c>
      <c r="X636" s="40" t="str">
        <f t="shared" si="85"/>
        <v>ok</v>
      </c>
      <c r="Y636" s="189">
        <f t="shared" si="81"/>
        <v>0</v>
      </c>
      <c r="Z636" s="40">
        <f>VLOOKUP(E636,'[2]BANG THAM CHIEU'!$E$4:$Q$1080,13,0)</f>
        <v>0</v>
      </c>
      <c r="AA636" s="40">
        <f>VLOOKUP(E636,'[2]BANG THAM CHIEU'!$E$4:$R$1082,14,0)</f>
        <v>0</v>
      </c>
      <c r="AB636" s="40">
        <f>VLOOKUP(E636,'[2]BANG THAM CHIEU'!$E$4:$S$1081,15,0)</f>
        <v>0</v>
      </c>
    </row>
    <row r="637" spans="1:29" ht="15.75" customHeight="1" x14ac:dyDescent="0.25">
      <c r="A637" s="128">
        <f t="shared" si="82"/>
        <v>634</v>
      </c>
      <c r="B637" s="181" t="s">
        <v>2862</v>
      </c>
      <c r="C637" s="33" t="s">
        <v>2659</v>
      </c>
      <c r="D637" s="42" t="s">
        <v>1547</v>
      </c>
      <c r="E637" s="181" t="s">
        <v>2862</v>
      </c>
      <c r="F637" s="145">
        <v>300000</v>
      </c>
      <c r="G637" s="35" t="s">
        <v>970</v>
      </c>
      <c r="I637" s="145" t="s">
        <v>448</v>
      </c>
      <c r="J637" s="142">
        <f>VLOOKUP(E637,'[4]BANG THAM CHIEU'!$E$451:$M$1076,9,0)</f>
        <v>0</v>
      </c>
      <c r="K637" s="134">
        <f>SUMIFS(NHAP!$H:$H,NHAP!$D:$D,'BANG THAM CHIEU'!E637,NHAP!$K:$K,'BANG THAM CHIEU'!$D$1)</f>
        <v>0</v>
      </c>
      <c r="L637" s="134">
        <f>SUMIFS('IC21'!$H:$H,'IC21'!$G:$G,'BANG THAM CHIEU'!E637,'IC21'!$R:$R,'BANG THAM CHIEU'!$D$1)</f>
        <v>0</v>
      </c>
      <c r="M637" s="133">
        <f t="shared" si="86"/>
        <v>0</v>
      </c>
      <c r="N637" s="142">
        <v>0</v>
      </c>
      <c r="O637" s="133">
        <f t="shared" si="87"/>
        <v>0</v>
      </c>
      <c r="P637" s="135">
        <v>0</v>
      </c>
      <c r="Q637" s="135">
        <v>0</v>
      </c>
      <c r="R637" s="550" t="str">
        <f t="shared" si="83"/>
        <v>OK</v>
      </c>
      <c r="S637" s="135">
        <v>0</v>
      </c>
      <c r="T637" s="222">
        <f t="shared" si="84"/>
        <v>0</v>
      </c>
      <c r="U637" s="40">
        <v>0</v>
      </c>
      <c r="V637" s="189">
        <f t="shared" si="80"/>
        <v>0</v>
      </c>
      <c r="X637" s="40" t="str">
        <f t="shared" si="85"/>
        <v>ko</v>
      </c>
      <c r="Y637" s="189">
        <f t="shared" si="81"/>
        <v>0</v>
      </c>
      <c r="Z637" s="40">
        <f>VLOOKUP(E637,'[2]BANG THAM CHIEU'!$E$4:$Q$1080,13,0)</f>
        <v>0</v>
      </c>
      <c r="AA637" s="40">
        <f>VLOOKUP(E637,'[2]BANG THAM CHIEU'!$E$4:$R$1082,14,0)</f>
        <v>0</v>
      </c>
      <c r="AB637" s="40">
        <f>VLOOKUP(E637,'[2]BANG THAM CHIEU'!$E$4:$S$1081,15,0)</f>
        <v>0</v>
      </c>
    </row>
    <row r="638" spans="1:29" ht="15.75" customHeight="1" x14ac:dyDescent="0.25">
      <c r="A638" s="128">
        <f t="shared" si="82"/>
        <v>635</v>
      </c>
      <c r="B638" s="183" t="s">
        <v>2863</v>
      </c>
      <c r="C638" s="31" t="s">
        <v>2922</v>
      </c>
      <c r="D638" s="42" t="s">
        <v>1547</v>
      </c>
      <c r="E638" s="183" t="s">
        <v>2863</v>
      </c>
      <c r="F638" s="144">
        <v>350000</v>
      </c>
      <c r="G638" s="42" t="s">
        <v>970</v>
      </c>
      <c r="I638" s="144" t="s">
        <v>448</v>
      </c>
      <c r="J638" s="142">
        <f>VLOOKUP(E638,'[4]BANG THAM CHIEU'!$E$451:$M$1076,9,0)</f>
        <v>1</v>
      </c>
      <c r="K638" s="134">
        <f>SUMIFS(NHAP!$H:$H,NHAP!$D:$D,'BANG THAM CHIEU'!E638,NHAP!$K:$K,'BANG THAM CHIEU'!$D$1)</f>
        <v>0</v>
      </c>
      <c r="L638" s="134">
        <f>SUMIFS('IC21'!$H:$H,'IC21'!$G:$G,'BANG THAM CHIEU'!E638,'IC21'!$R:$R,'BANG THAM CHIEU'!$D$1)</f>
        <v>0</v>
      </c>
      <c r="M638" s="133">
        <f t="shared" si="86"/>
        <v>1</v>
      </c>
      <c r="N638" s="142">
        <v>0</v>
      </c>
      <c r="O638" s="133">
        <f t="shared" si="87"/>
        <v>1</v>
      </c>
      <c r="P638" s="135">
        <v>0</v>
      </c>
      <c r="Q638" s="135">
        <v>0</v>
      </c>
      <c r="R638" s="550" t="str">
        <f t="shared" si="83"/>
        <v>OK</v>
      </c>
      <c r="S638" s="135">
        <v>0</v>
      </c>
      <c r="T638" s="222">
        <f t="shared" si="84"/>
        <v>1</v>
      </c>
      <c r="U638" s="40">
        <v>1</v>
      </c>
      <c r="V638" s="189">
        <f t="shared" si="80"/>
        <v>0</v>
      </c>
      <c r="X638" s="40" t="str">
        <f t="shared" si="85"/>
        <v>ok</v>
      </c>
      <c r="Y638" s="189">
        <f t="shared" si="81"/>
        <v>0</v>
      </c>
      <c r="Z638" s="40">
        <f>VLOOKUP(E638,'[2]BANG THAM CHIEU'!$E$4:$Q$1080,13,0)</f>
        <v>0</v>
      </c>
      <c r="AA638" s="40">
        <f>VLOOKUP(E638,'[2]BANG THAM CHIEU'!$E$4:$R$1082,14,0)</f>
        <v>0</v>
      </c>
      <c r="AB638" s="40">
        <f>VLOOKUP(E638,'[2]BANG THAM CHIEU'!$E$4:$S$1081,15,0)</f>
        <v>0</v>
      </c>
    </row>
    <row r="639" spans="1:29" ht="15.75" customHeight="1" x14ac:dyDescent="0.25">
      <c r="A639" s="128">
        <f t="shared" si="82"/>
        <v>636</v>
      </c>
      <c r="B639" s="181" t="s">
        <v>2864</v>
      </c>
      <c r="C639" s="33" t="s">
        <v>2923</v>
      </c>
      <c r="D639" s="42" t="s">
        <v>1547</v>
      </c>
      <c r="E639" s="181" t="s">
        <v>2864</v>
      </c>
      <c r="F639" s="145">
        <v>900000</v>
      </c>
      <c r="G639" s="35" t="s">
        <v>970</v>
      </c>
      <c r="I639" s="145" t="s">
        <v>448</v>
      </c>
      <c r="J639" s="142">
        <f>VLOOKUP(E639,'[4]BANG THAM CHIEU'!$E$451:$M$1076,9,0)</f>
        <v>0</v>
      </c>
      <c r="K639" s="134">
        <f>SUMIFS(NHAP!$H:$H,NHAP!$D:$D,'BANG THAM CHIEU'!E639,NHAP!$K:$K,'BANG THAM CHIEU'!$D$1)</f>
        <v>0</v>
      </c>
      <c r="L639" s="134">
        <f>SUMIFS('IC21'!$H:$H,'IC21'!$G:$G,'BANG THAM CHIEU'!E639,'IC21'!$R:$R,'BANG THAM CHIEU'!$D$1)</f>
        <v>0</v>
      </c>
      <c r="M639" s="133">
        <f t="shared" si="86"/>
        <v>0</v>
      </c>
      <c r="N639" s="142">
        <v>0</v>
      </c>
      <c r="O639" s="133">
        <f t="shared" si="87"/>
        <v>0</v>
      </c>
      <c r="P639" s="135">
        <v>0</v>
      </c>
      <c r="Q639" s="135">
        <v>0</v>
      </c>
      <c r="R639" s="550" t="str">
        <f t="shared" si="83"/>
        <v>OK</v>
      </c>
      <c r="S639" s="135">
        <v>0</v>
      </c>
      <c r="T639" s="222">
        <f t="shared" si="84"/>
        <v>0</v>
      </c>
      <c r="U639" s="40">
        <v>0</v>
      </c>
      <c r="V639" s="189">
        <f t="shared" si="80"/>
        <v>0</v>
      </c>
      <c r="X639" s="40" t="str">
        <f t="shared" si="85"/>
        <v>ok</v>
      </c>
      <c r="Y639" s="189">
        <f t="shared" si="81"/>
        <v>0</v>
      </c>
      <c r="Z639" s="40">
        <f>VLOOKUP(E639,'[2]BANG THAM CHIEU'!$E$4:$Q$1080,13,0)</f>
        <v>0</v>
      </c>
      <c r="AA639" s="40">
        <f>VLOOKUP(E639,'[2]BANG THAM CHIEU'!$E$4:$R$1082,14,0)</f>
        <v>0</v>
      </c>
      <c r="AB639" s="40">
        <f>VLOOKUP(E639,'[2]BANG THAM CHIEU'!$E$4:$S$1081,15,0)</f>
        <v>0</v>
      </c>
    </row>
    <row r="640" spans="1:29" ht="15.75" customHeight="1" x14ac:dyDescent="0.25">
      <c r="A640" s="128">
        <f t="shared" si="82"/>
        <v>637</v>
      </c>
      <c r="B640" s="181" t="s">
        <v>2865</v>
      </c>
      <c r="C640" s="33" t="s">
        <v>2660</v>
      </c>
      <c r="D640" s="42" t="s">
        <v>1547</v>
      </c>
      <c r="E640" s="181" t="s">
        <v>2865</v>
      </c>
      <c r="F640" s="145">
        <v>50000</v>
      </c>
      <c r="G640" s="35" t="s">
        <v>970</v>
      </c>
      <c r="I640" s="145" t="s">
        <v>448</v>
      </c>
      <c r="J640" s="142">
        <f>VLOOKUP(E640,'[4]BANG THAM CHIEU'!$E$451:$M$1076,9,0)</f>
        <v>0</v>
      </c>
      <c r="K640" s="134">
        <f>SUMIFS(NHAP!$H:$H,NHAP!$D:$D,'BANG THAM CHIEU'!E640,NHAP!$K:$K,'BANG THAM CHIEU'!$D$1)</f>
        <v>0</v>
      </c>
      <c r="L640" s="134">
        <f>SUMIFS('IC21'!$H:$H,'IC21'!$G:$G,'BANG THAM CHIEU'!E640,'IC21'!$R:$R,'BANG THAM CHIEU'!$D$1)</f>
        <v>0</v>
      </c>
      <c r="M640" s="133">
        <f t="shared" si="86"/>
        <v>0</v>
      </c>
      <c r="N640" s="142">
        <v>0</v>
      </c>
      <c r="O640" s="133">
        <f t="shared" si="87"/>
        <v>0</v>
      </c>
      <c r="P640" s="135">
        <v>0</v>
      </c>
      <c r="Q640" s="135">
        <v>0</v>
      </c>
      <c r="R640" s="550" t="str">
        <f t="shared" si="83"/>
        <v>OK</v>
      </c>
      <c r="S640" s="135">
        <v>0</v>
      </c>
      <c r="T640" s="222">
        <f t="shared" si="84"/>
        <v>0</v>
      </c>
      <c r="U640" s="40">
        <v>0</v>
      </c>
      <c r="V640" s="189">
        <f t="shared" si="80"/>
        <v>0</v>
      </c>
      <c r="X640" s="40" t="str">
        <f t="shared" si="85"/>
        <v>ko</v>
      </c>
      <c r="Y640" s="189">
        <f t="shared" si="81"/>
        <v>0</v>
      </c>
      <c r="Z640" s="40">
        <f>VLOOKUP(E640,'[2]BANG THAM CHIEU'!$E$4:$Q$1080,13,0)</f>
        <v>0</v>
      </c>
      <c r="AA640" s="40">
        <f>VLOOKUP(E640,'[2]BANG THAM CHIEU'!$E$4:$R$1082,14,0)</f>
        <v>0</v>
      </c>
      <c r="AB640" s="40">
        <f>VLOOKUP(E640,'[2]BANG THAM CHIEU'!$E$4:$S$1081,15,0)</f>
        <v>0</v>
      </c>
    </row>
    <row r="641" spans="1:29" ht="15.75" customHeight="1" x14ac:dyDescent="0.25">
      <c r="A641" s="128">
        <f t="shared" si="82"/>
        <v>638</v>
      </c>
      <c r="B641" s="181" t="s">
        <v>2866</v>
      </c>
      <c r="C641" s="150" t="s">
        <v>11070</v>
      </c>
      <c r="D641" s="42" t="s">
        <v>1547</v>
      </c>
      <c r="E641" s="181" t="s">
        <v>2866</v>
      </c>
      <c r="F641" s="145">
        <v>160000</v>
      </c>
      <c r="G641" s="35" t="s">
        <v>970</v>
      </c>
      <c r="I641" s="145" t="s">
        <v>448</v>
      </c>
      <c r="J641" s="142">
        <f>VLOOKUP(E641,'[4]BANG THAM CHIEU'!$E$451:$M$1076,9,0)</f>
        <v>0</v>
      </c>
      <c r="K641" s="134">
        <f>SUMIFS(NHAP!$H:$H,NHAP!$D:$D,'BANG THAM CHIEU'!E641,NHAP!$K:$K,'BANG THAM CHIEU'!$D$1)</f>
        <v>10</v>
      </c>
      <c r="L641" s="134">
        <f>SUMIFS('IC21'!$H:$H,'IC21'!$G:$G,'BANG THAM CHIEU'!E641,'IC21'!$R:$R,'BANG THAM CHIEU'!$D$1)</f>
        <v>2</v>
      </c>
      <c r="M641" s="133">
        <f t="shared" si="86"/>
        <v>8</v>
      </c>
      <c r="N641" s="142">
        <v>0</v>
      </c>
      <c r="O641" s="133">
        <f t="shared" si="87"/>
        <v>8</v>
      </c>
      <c r="P641" s="135">
        <v>0</v>
      </c>
      <c r="Q641" s="135">
        <v>0</v>
      </c>
      <c r="R641" s="550" t="str">
        <f t="shared" si="83"/>
        <v>OK</v>
      </c>
      <c r="S641" s="135">
        <v>0</v>
      </c>
      <c r="T641" s="222">
        <f t="shared" si="84"/>
        <v>8</v>
      </c>
      <c r="U641" s="40">
        <v>0</v>
      </c>
      <c r="V641" s="189">
        <f t="shared" si="80"/>
        <v>-8</v>
      </c>
      <c r="X641" s="40" t="str">
        <f t="shared" si="85"/>
        <v>ok</v>
      </c>
      <c r="Y641" s="189">
        <f t="shared" si="81"/>
        <v>8</v>
      </c>
      <c r="Z641" s="40">
        <f>VLOOKUP(E641,'[2]BANG THAM CHIEU'!$E$4:$Q$1080,13,0)</f>
        <v>0</v>
      </c>
      <c r="AA641" s="40">
        <f>VLOOKUP(E641,'[2]BANG THAM CHIEU'!$E$4:$R$1082,14,0)</f>
        <v>0</v>
      </c>
      <c r="AB641" s="40">
        <f>VLOOKUP(E641,'[2]BANG THAM CHIEU'!$E$4:$S$1081,15,0)</f>
        <v>0</v>
      </c>
    </row>
    <row r="642" spans="1:29" ht="15.75" customHeight="1" x14ac:dyDescent="0.25">
      <c r="A642" s="128">
        <f t="shared" si="82"/>
        <v>639</v>
      </c>
      <c r="B642" s="183" t="s">
        <v>2867</v>
      </c>
      <c r="C642" s="31" t="s">
        <v>6157</v>
      </c>
      <c r="D642" s="42" t="s">
        <v>1547</v>
      </c>
      <c r="E642" s="183" t="s">
        <v>2867</v>
      </c>
      <c r="F642" s="145">
        <v>3900000</v>
      </c>
      <c r="G642" s="42" t="s">
        <v>970</v>
      </c>
      <c r="I642" s="144" t="s">
        <v>448</v>
      </c>
      <c r="J642" s="142">
        <f>VLOOKUP(E642,'[4]BANG THAM CHIEU'!$E$451:$M$1076,9,0)</f>
        <v>0</v>
      </c>
      <c r="K642" s="134">
        <f>SUMIFS(NHAP!$H:$H,NHAP!$D:$D,'BANG THAM CHIEU'!E642,NHAP!$K:$K,'BANG THAM CHIEU'!$D$1)</f>
        <v>0</v>
      </c>
      <c r="L642" s="134">
        <f>SUMIFS('IC21'!$H:$H,'IC21'!$G:$G,'BANG THAM CHIEU'!E642,'IC21'!$R:$R,'BANG THAM CHIEU'!$D$1)</f>
        <v>0</v>
      </c>
      <c r="M642" s="133">
        <f t="shared" si="86"/>
        <v>0</v>
      </c>
      <c r="N642" s="142">
        <v>0</v>
      </c>
      <c r="O642" s="133">
        <f t="shared" si="87"/>
        <v>0</v>
      </c>
      <c r="P642" s="135">
        <v>0</v>
      </c>
      <c r="Q642" s="135">
        <v>0</v>
      </c>
      <c r="R642" s="550" t="str">
        <f t="shared" si="83"/>
        <v>OK</v>
      </c>
      <c r="S642" s="135">
        <v>0</v>
      </c>
      <c r="T642" s="222">
        <f t="shared" si="84"/>
        <v>0</v>
      </c>
      <c r="U642" s="40">
        <v>0</v>
      </c>
      <c r="V642" s="189">
        <f t="shared" si="80"/>
        <v>0</v>
      </c>
      <c r="X642" s="40" t="str">
        <f t="shared" si="85"/>
        <v>ok</v>
      </c>
      <c r="Y642" s="189">
        <f t="shared" si="81"/>
        <v>0</v>
      </c>
      <c r="Z642" s="40">
        <f>VLOOKUP(E642,'[2]BANG THAM CHIEU'!$E$4:$Q$1080,13,0)</f>
        <v>0</v>
      </c>
      <c r="AA642" s="40">
        <f>VLOOKUP(E642,'[2]BANG THAM CHIEU'!$E$4:$R$1082,14,0)</f>
        <v>0</v>
      </c>
      <c r="AB642" s="40">
        <f>VLOOKUP(E642,'[2]BANG THAM CHIEU'!$E$4:$S$1081,15,0)</f>
        <v>0</v>
      </c>
    </row>
    <row r="643" spans="1:29" ht="15.75" customHeight="1" x14ac:dyDescent="0.25">
      <c r="A643" s="128">
        <f t="shared" si="82"/>
        <v>640</v>
      </c>
      <c r="B643" s="183" t="s">
        <v>2868</v>
      </c>
      <c r="C643" s="31" t="s">
        <v>2661</v>
      </c>
      <c r="D643" s="42" t="s">
        <v>1547</v>
      </c>
      <c r="E643" s="183" t="s">
        <v>2868</v>
      </c>
      <c r="F643" s="144">
        <v>40000</v>
      </c>
      <c r="G643" s="42" t="s">
        <v>970</v>
      </c>
      <c r="I643" s="144" t="s">
        <v>448</v>
      </c>
      <c r="J643" s="142">
        <f>VLOOKUP(E643,'[4]BANG THAM CHIEU'!$E$451:$M$1076,9,0)</f>
        <v>0</v>
      </c>
      <c r="K643" s="134">
        <f>SUMIFS(NHAP!$H:$H,NHAP!$D:$D,'BANG THAM CHIEU'!E643,NHAP!$K:$K,'BANG THAM CHIEU'!$D$1)</f>
        <v>0</v>
      </c>
      <c r="L643" s="134">
        <f>SUMIFS('IC21'!$H:$H,'IC21'!$G:$G,'BANG THAM CHIEU'!E643,'IC21'!$R:$R,'BANG THAM CHIEU'!$D$1)</f>
        <v>0</v>
      </c>
      <c r="M643" s="133">
        <f t="shared" si="86"/>
        <v>0</v>
      </c>
      <c r="N643" s="142">
        <v>0</v>
      </c>
      <c r="O643" s="133">
        <f t="shared" si="87"/>
        <v>0</v>
      </c>
      <c r="P643" s="135">
        <v>0</v>
      </c>
      <c r="Q643" s="135">
        <v>0</v>
      </c>
      <c r="R643" s="550" t="str">
        <f t="shared" si="83"/>
        <v>OK</v>
      </c>
      <c r="S643" s="135">
        <v>0</v>
      </c>
      <c r="T643" s="222">
        <f t="shared" si="84"/>
        <v>0</v>
      </c>
      <c r="U643" s="40">
        <v>0</v>
      </c>
      <c r="V643" s="189">
        <f t="shared" si="80"/>
        <v>0</v>
      </c>
      <c r="X643" s="40" t="str">
        <f t="shared" si="85"/>
        <v>ko</v>
      </c>
      <c r="Y643" s="189">
        <f t="shared" si="81"/>
        <v>0</v>
      </c>
      <c r="Z643" s="40">
        <f>VLOOKUP(E643,'[2]BANG THAM CHIEU'!$E$4:$Q$1080,13,0)</f>
        <v>0</v>
      </c>
      <c r="AA643" s="40">
        <f>VLOOKUP(E643,'[2]BANG THAM CHIEU'!$E$4:$R$1082,14,0)</f>
        <v>0</v>
      </c>
      <c r="AB643" s="40">
        <f>VLOOKUP(E643,'[2]BANG THAM CHIEU'!$E$4:$S$1081,15,0)</f>
        <v>0</v>
      </c>
    </row>
    <row r="644" spans="1:29" ht="15.75" customHeight="1" x14ac:dyDescent="0.25">
      <c r="A644" s="128">
        <f t="shared" si="82"/>
        <v>641</v>
      </c>
      <c r="B644" s="181" t="s">
        <v>2869</v>
      </c>
      <c r="C644" s="33" t="s">
        <v>2662</v>
      </c>
      <c r="D644" s="42" t="s">
        <v>1547</v>
      </c>
      <c r="E644" s="181" t="s">
        <v>2869</v>
      </c>
      <c r="F644" s="145">
        <v>30000</v>
      </c>
      <c r="G644" s="35" t="s">
        <v>970</v>
      </c>
      <c r="I644" s="145" t="s">
        <v>448</v>
      </c>
      <c r="J644" s="142">
        <f>VLOOKUP(E644,'[4]BANG THAM CHIEU'!$E$451:$M$1076,9,0)</f>
        <v>2</v>
      </c>
      <c r="K644" s="134">
        <f>SUMIFS(NHAP!$H:$H,NHAP!$D:$D,'BANG THAM CHIEU'!E644,NHAP!$K:$K,'BANG THAM CHIEU'!$D$1)</f>
        <v>0</v>
      </c>
      <c r="L644" s="134">
        <f>SUMIFS('IC21'!$H:$H,'IC21'!$G:$G,'BANG THAM CHIEU'!E644,'IC21'!$R:$R,'BANG THAM CHIEU'!$D$1)</f>
        <v>0</v>
      </c>
      <c r="M644" s="133">
        <f t="shared" si="86"/>
        <v>2</v>
      </c>
      <c r="N644" s="142">
        <v>0</v>
      </c>
      <c r="O644" s="133">
        <f t="shared" si="87"/>
        <v>2</v>
      </c>
      <c r="P644" s="135">
        <v>0</v>
      </c>
      <c r="Q644" s="135">
        <v>0</v>
      </c>
      <c r="R644" s="550" t="str">
        <f t="shared" si="83"/>
        <v>OK</v>
      </c>
      <c r="S644" s="135">
        <v>0</v>
      </c>
      <c r="T644" s="222">
        <f t="shared" si="84"/>
        <v>2</v>
      </c>
      <c r="U644" s="40">
        <v>2</v>
      </c>
      <c r="V644" s="189">
        <f t="shared" ref="V644:V707" si="88">U644-M644</f>
        <v>0</v>
      </c>
      <c r="X644" s="40" t="str">
        <f t="shared" si="85"/>
        <v>ko</v>
      </c>
      <c r="Y644" s="189">
        <f t="shared" ref="Y644:Y707" si="89">M644-U644</f>
        <v>0</v>
      </c>
      <c r="Z644" s="40">
        <f>VLOOKUP(E644,'[2]BANG THAM CHIEU'!$E$4:$Q$1080,13,0)</f>
        <v>0</v>
      </c>
      <c r="AA644" s="40">
        <f>VLOOKUP(E644,'[2]BANG THAM CHIEU'!$E$4:$R$1082,14,0)</f>
        <v>0</v>
      </c>
      <c r="AB644" s="40">
        <f>VLOOKUP(E644,'[2]BANG THAM CHIEU'!$E$4:$S$1081,15,0)</f>
        <v>0</v>
      </c>
    </row>
    <row r="645" spans="1:29" ht="15.75" customHeight="1" x14ac:dyDescent="0.25">
      <c r="A645" s="128">
        <f t="shared" ref="A645:A708" si="90">IF(C645="","",A644+1)</f>
        <v>642</v>
      </c>
      <c r="B645" s="181" t="s">
        <v>2870</v>
      </c>
      <c r="C645" s="33" t="s">
        <v>2663</v>
      </c>
      <c r="D645" s="42" t="s">
        <v>1547</v>
      </c>
      <c r="E645" s="181" t="s">
        <v>2870</v>
      </c>
      <c r="F645" s="145">
        <v>30000</v>
      </c>
      <c r="G645" s="35" t="s">
        <v>970</v>
      </c>
      <c r="I645" s="145" t="s">
        <v>448</v>
      </c>
      <c r="J645" s="142">
        <f>VLOOKUP(E645,'[4]BANG THAM CHIEU'!$E$451:$M$1076,9,0)</f>
        <v>3</v>
      </c>
      <c r="K645" s="134">
        <f>SUMIFS(NHAP!$H:$H,NHAP!$D:$D,'BANG THAM CHIEU'!E645,NHAP!$K:$K,'BANG THAM CHIEU'!$D$1)</f>
        <v>0</v>
      </c>
      <c r="L645" s="134">
        <f>SUMIFS('IC21'!$H:$H,'IC21'!$G:$G,'BANG THAM CHIEU'!E645,'IC21'!$R:$R,'BANG THAM CHIEU'!$D$1)</f>
        <v>0</v>
      </c>
      <c r="M645" s="133">
        <f t="shared" si="86"/>
        <v>3</v>
      </c>
      <c r="N645" s="142">
        <v>0</v>
      </c>
      <c r="O645" s="133">
        <f t="shared" si="87"/>
        <v>3</v>
      </c>
      <c r="P645" s="135">
        <v>0</v>
      </c>
      <c r="Q645" s="135">
        <v>0</v>
      </c>
      <c r="R645" s="550" t="str">
        <f t="shared" ref="R645:R708" si="91">IF(M645&lt;P645,"ALERT","OK")</f>
        <v>OK</v>
      </c>
      <c r="S645" s="135">
        <v>0</v>
      </c>
      <c r="T645" s="222">
        <f t="shared" ref="T645:T708" si="92">M645-P645</f>
        <v>3</v>
      </c>
      <c r="U645" s="40">
        <v>3</v>
      </c>
      <c r="V645" s="189">
        <f t="shared" si="88"/>
        <v>0</v>
      </c>
      <c r="X645" s="40" t="str">
        <f t="shared" ref="X645:X708" si="93">IF(L646=O646,"ok","ko")</f>
        <v>ko</v>
      </c>
      <c r="Y645" s="189">
        <f t="shared" si="89"/>
        <v>0</v>
      </c>
      <c r="Z645" s="40">
        <f>VLOOKUP(E645,'[2]BANG THAM CHIEU'!$E$4:$Q$1080,13,0)</f>
        <v>0</v>
      </c>
      <c r="AA645" s="40">
        <f>VLOOKUP(E645,'[2]BANG THAM CHIEU'!$E$4:$R$1082,14,0)</f>
        <v>0</v>
      </c>
      <c r="AB645" s="40">
        <f>VLOOKUP(E645,'[2]BANG THAM CHIEU'!$E$4:$S$1081,15,0)</f>
        <v>0</v>
      </c>
    </row>
    <row r="646" spans="1:29" ht="15.75" customHeight="1" x14ac:dyDescent="0.25">
      <c r="A646" s="128">
        <f t="shared" si="90"/>
        <v>643</v>
      </c>
      <c r="B646" s="181" t="s">
        <v>2871</v>
      </c>
      <c r="C646" s="33" t="s">
        <v>2664</v>
      </c>
      <c r="D646" s="42" t="s">
        <v>1547</v>
      </c>
      <c r="E646" s="181" t="s">
        <v>2871</v>
      </c>
      <c r="F646" s="145">
        <v>30000</v>
      </c>
      <c r="G646" s="35" t="s">
        <v>970</v>
      </c>
      <c r="I646" s="145" t="s">
        <v>448</v>
      </c>
      <c r="J646" s="142">
        <f>VLOOKUP(E646,'[4]BANG THAM CHIEU'!$E$451:$M$1076,9,0)</f>
        <v>3</v>
      </c>
      <c r="K646" s="134">
        <f>SUMIFS(NHAP!$H:$H,NHAP!$D:$D,'BANG THAM CHIEU'!E646,NHAP!$K:$K,'BANG THAM CHIEU'!$D$1)</f>
        <v>0</v>
      </c>
      <c r="L646" s="134">
        <f>SUMIFS('IC21'!$H:$H,'IC21'!$G:$G,'BANG THAM CHIEU'!E646,'IC21'!$R:$R,'BANG THAM CHIEU'!$D$1)</f>
        <v>0</v>
      </c>
      <c r="M646" s="133">
        <f t="shared" si="86"/>
        <v>3</v>
      </c>
      <c r="N646" s="142">
        <v>0</v>
      </c>
      <c r="O646" s="133">
        <f t="shared" si="87"/>
        <v>3</v>
      </c>
      <c r="P646" s="135">
        <v>0</v>
      </c>
      <c r="Q646" s="135">
        <v>0</v>
      </c>
      <c r="R646" s="550" t="str">
        <f t="shared" si="91"/>
        <v>OK</v>
      </c>
      <c r="S646" s="135">
        <v>0</v>
      </c>
      <c r="T646" s="222">
        <f t="shared" si="92"/>
        <v>3</v>
      </c>
      <c r="U646" s="40">
        <v>3</v>
      </c>
      <c r="V646" s="189">
        <f t="shared" si="88"/>
        <v>0</v>
      </c>
      <c r="X646" s="40" t="str">
        <f t="shared" si="93"/>
        <v>ok</v>
      </c>
      <c r="Y646" s="189">
        <f t="shared" si="89"/>
        <v>0</v>
      </c>
      <c r="Z646" s="40">
        <f>VLOOKUP(E646,'[2]BANG THAM CHIEU'!$E$4:$Q$1080,13,0)</f>
        <v>0</v>
      </c>
      <c r="AA646" s="40">
        <f>VLOOKUP(E646,'[2]BANG THAM CHIEU'!$E$4:$R$1082,14,0)</f>
        <v>0</v>
      </c>
      <c r="AB646" s="40">
        <f>VLOOKUP(E646,'[2]BANG THAM CHIEU'!$E$4:$S$1081,15,0)</f>
        <v>0</v>
      </c>
    </row>
    <row r="647" spans="1:29" ht="15.75" customHeight="1" x14ac:dyDescent="0.25">
      <c r="A647" s="128">
        <f t="shared" si="90"/>
        <v>644</v>
      </c>
      <c r="B647" s="181" t="s">
        <v>2872</v>
      </c>
      <c r="C647" s="33" t="s">
        <v>2665</v>
      </c>
      <c r="D647" s="42" t="s">
        <v>1547</v>
      </c>
      <c r="E647" s="181" t="s">
        <v>2872</v>
      </c>
      <c r="F647" s="145">
        <v>60000</v>
      </c>
      <c r="G647" s="35" t="s">
        <v>970</v>
      </c>
      <c r="I647" s="145" t="s">
        <v>448</v>
      </c>
      <c r="J647" s="142">
        <f>VLOOKUP(E647,'[4]BANG THAM CHIEU'!$E$451:$M$1076,9,0)</f>
        <v>0</v>
      </c>
      <c r="K647" s="134">
        <f>SUMIFS(NHAP!$H:$H,NHAP!$D:$D,'BANG THAM CHIEU'!E647,NHAP!$K:$K,'BANG THAM CHIEU'!$D$1)</f>
        <v>0</v>
      </c>
      <c r="L647" s="134">
        <f>SUMIFS('IC21'!$H:$H,'IC21'!$G:$G,'BANG THAM CHIEU'!E647,'IC21'!$R:$R,'BANG THAM CHIEU'!$D$1)</f>
        <v>0</v>
      </c>
      <c r="M647" s="133">
        <f t="shared" si="86"/>
        <v>0</v>
      </c>
      <c r="N647" s="142">
        <v>0</v>
      </c>
      <c r="O647" s="133">
        <f t="shared" si="87"/>
        <v>0</v>
      </c>
      <c r="P647" s="135">
        <v>0</v>
      </c>
      <c r="Q647" s="135">
        <v>0</v>
      </c>
      <c r="R647" s="550" t="str">
        <f t="shared" si="91"/>
        <v>OK</v>
      </c>
      <c r="S647" s="135">
        <v>0</v>
      </c>
      <c r="T647" s="222">
        <f t="shared" si="92"/>
        <v>0</v>
      </c>
      <c r="U647" s="40">
        <v>0</v>
      </c>
      <c r="V647" s="189">
        <f t="shared" si="88"/>
        <v>0</v>
      </c>
      <c r="X647" s="40" t="str">
        <f t="shared" si="93"/>
        <v>ok</v>
      </c>
      <c r="Y647" s="189">
        <f t="shared" si="89"/>
        <v>0</v>
      </c>
      <c r="Z647" s="40">
        <f>VLOOKUP(E647,'[2]BANG THAM CHIEU'!$E$4:$Q$1080,13,0)</f>
        <v>0</v>
      </c>
      <c r="AA647" s="40">
        <f>VLOOKUP(E647,'[2]BANG THAM CHIEU'!$E$4:$R$1082,14,0)</f>
        <v>0</v>
      </c>
      <c r="AB647" s="40">
        <f>VLOOKUP(E647,'[2]BANG THAM CHIEU'!$E$4:$S$1081,15,0)</f>
        <v>0</v>
      </c>
    </row>
    <row r="648" spans="1:29" ht="15.75" customHeight="1" x14ac:dyDescent="0.25">
      <c r="A648" s="128">
        <f t="shared" si="90"/>
        <v>645</v>
      </c>
      <c r="B648" s="181" t="s">
        <v>2873</v>
      </c>
      <c r="C648" s="33" t="s">
        <v>2933</v>
      </c>
      <c r="D648" s="42" t="s">
        <v>1547</v>
      </c>
      <c r="E648" s="181" t="s">
        <v>2873</v>
      </c>
      <c r="F648" s="145">
        <v>350000</v>
      </c>
      <c r="G648" s="35" t="s">
        <v>970</v>
      </c>
      <c r="I648" s="145" t="s">
        <v>448</v>
      </c>
      <c r="J648" s="142">
        <f>VLOOKUP(E648,'[4]BANG THAM CHIEU'!$E$451:$M$1076,9,0)</f>
        <v>0</v>
      </c>
      <c r="K648" s="134">
        <f>SUMIFS(NHAP!$H:$H,NHAP!$D:$D,'BANG THAM CHIEU'!E648,NHAP!$K:$K,'BANG THAM CHIEU'!$D$1)</f>
        <v>0</v>
      </c>
      <c r="L648" s="134">
        <f>SUMIFS('IC21'!$H:$H,'IC21'!$G:$G,'BANG THAM CHIEU'!E648,'IC21'!$R:$R,'BANG THAM CHIEU'!$D$1)</f>
        <v>0</v>
      </c>
      <c r="M648" s="133">
        <f t="shared" si="86"/>
        <v>0</v>
      </c>
      <c r="N648" s="142">
        <v>0</v>
      </c>
      <c r="O648" s="133">
        <f t="shared" si="87"/>
        <v>0</v>
      </c>
      <c r="P648" s="135">
        <v>0</v>
      </c>
      <c r="Q648" s="135">
        <v>0</v>
      </c>
      <c r="R648" s="550" t="str">
        <f t="shared" si="91"/>
        <v>OK</v>
      </c>
      <c r="S648" s="135">
        <v>0</v>
      </c>
      <c r="T648" s="222">
        <f t="shared" si="92"/>
        <v>0</v>
      </c>
      <c r="U648" s="40">
        <v>0</v>
      </c>
      <c r="V648" s="189">
        <f t="shared" si="88"/>
        <v>0</v>
      </c>
      <c r="X648" s="40" t="str">
        <f t="shared" si="93"/>
        <v>ok</v>
      </c>
      <c r="Y648" s="189">
        <f t="shared" si="89"/>
        <v>0</v>
      </c>
      <c r="Z648" s="40">
        <f>VLOOKUP(E648,'[2]BANG THAM CHIEU'!$E$4:$Q$1080,13,0)</f>
        <v>0</v>
      </c>
      <c r="AA648" s="40">
        <f>VLOOKUP(E648,'[2]BANG THAM CHIEU'!$E$4:$R$1082,14,0)</f>
        <v>0</v>
      </c>
      <c r="AB648" s="40">
        <f>VLOOKUP(E648,'[2]BANG THAM CHIEU'!$E$4:$S$1081,15,0)</f>
        <v>0</v>
      </c>
    </row>
    <row r="649" spans="1:29" ht="15.75" customHeight="1" x14ac:dyDescent="0.25">
      <c r="A649" s="128">
        <f t="shared" si="90"/>
        <v>646</v>
      </c>
      <c r="B649" s="181" t="s">
        <v>2874</v>
      </c>
      <c r="C649" s="33" t="s">
        <v>2934</v>
      </c>
      <c r="D649" s="42" t="s">
        <v>1547</v>
      </c>
      <c r="E649" s="181" t="s">
        <v>2874</v>
      </c>
      <c r="F649" s="145">
        <v>350000</v>
      </c>
      <c r="G649" s="35" t="s">
        <v>970</v>
      </c>
      <c r="I649" s="145" t="s">
        <v>448</v>
      </c>
      <c r="J649" s="142">
        <f>VLOOKUP(E649,'[4]BANG THAM CHIEU'!$E$451:$M$1076,9,0)</f>
        <v>0</v>
      </c>
      <c r="K649" s="134">
        <f>SUMIFS(NHAP!$H:$H,NHAP!$D:$D,'BANG THAM CHIEU'!E649,NHAP!$K:$K,'BANG THAM CHIEU'!$D$1)</f>
        <v>0</v>
      </c>
      <c r="L649" s="134">
        <f>SUMIFS('IC21'!$H:$H,'IC21'!$G:$G,'BANG THAM CHIEU'!E649,'IC21'!$R:$R,'BANG THAM CHIEU'!$D$1)</f>
        <v>0</v>
      </c>
      <c r="M649" s="133">
        <f t="shared" si="86"/>
        <v>0</v>
      </c>
      <c r="N649" s="142">
        <v>0</v>
      </c>
      <c r="O649" s="133">
        <f t="shared" si="87"/>
        <v>0</v>
      </c>
      <c r="P649" s="135">
        <v>0</v>
      </c>
      <c r="Q649" s="135">
        <v>0</v>
      </c>
      <c r="R649" s="550" t="str">
        <f t="shared" si="91"/>
        <v>OK</v>
      </c>
      <c r="S649" s="135">
        <v>0</v>
      </c>
      <c r="T649" s="222">
        <f t="shared" si="92"/>
        <v>0</v>
      </c>
      <c r="U649" s="40">
        <v>0</v>
      </c>
      <c r="V649" s="189">
        <f t="shared" si="88"/>
        <v>0</v>
      </c>
      <c r="X649" s="40" t="str">
        <f t="shared" si="93"/>
        <v>ko</v>
      </c>
      <c r="Y649" s="189">
        <f t="shared" si="89"/>
        <v>0</v>
      </c>
      <c r="Z649" s="40">
        <f>VLOOKUP(E649,'[2]BANG THAM CHIEU'!$E$4:$Q$1080,13,0)</f>
        <v>0</v>
      </c>
      <c r="AA649" s="40">
        <f>VLOOKUP(E649,'[2]BANG THAM CHIEU'!$E$4:$R$1082,14,0)</f>
        <v>0</v>
      </c>
      <c r="AB649" s="40">
        <f>VLOOKUP(E649,'[2]BANG THAM CHIEU'!$E$4:$S$1081,15,0)</f>
        <v>0</v>
      </c>
    </row>
    <row r="650" spans="1:29" ht="15.75" customHeight="1" x14ac:dyDescent="0.25">
      <c r="A650" s="128">
        <f t="shared" si="90"/>
        <v>647</v>
      </c>
      <c r="B650" s="181" t="s">
        <v>2875</v>
      </c>
      <c r="C650" s="33" t="s">
        <v>2924</v>
      </c>
      <c r="D650" s="42" t="s">
        <v>1547</v>
      </c>
      <c r="E650" s="181" t="s">
        <v>2875</v>
      </c>
      <c r="F650" s="145">
        <v>25000</v>
      </c>
      <c r="G650" s="35" t="s">
        <v>970</v>
      </c>
      <c r="I650" s="145" t="s">
        <v>448</v>
      </c>
      <c r="J650" s="142">
        <f>VLOOKUP(E650,'[4]BANG THAM CHIEU'!$E$451:$M$1076,9,0)</f>
        <v>10</v>
      </c>
      <c r="K650" s="134">
        <f>SUMIFS(NHAP!$H:$H,NHAP!$D:$D,'BANG THAM CHIEU'!E650,NHAP!$K:$K,'BANG THAM CHIEU'!$D$1)</f>
        <v>0</v>
      </c>
      <c r="L650" s="134">
        <f>SUMIFS('IC21'!$H:$H,'IC21'!$G:$G,'BANG THAM CHIEU'!E650,'IC21'!$R:$R,'BANG THAM CHIEU'!$D$1)</f>
        <v>0</v>
      </c>
      <c r="M650" s="133">
        <f t="shared" si="86"/>
        <v>10</v>
      </c>
      <c r="N650" s="142">
        <v>0</v>
      </c>
      <c r="O650" s="133">
        <f t="shared" si="87"/>
        <v>10</v>
      </c>
      <c r="P650" s="135">
        <v>0</v>
      </c>
      <c r="Q650" s="135">
        <v>0</v>
      </c>
      <c r="R650" s="550" t="str">
        <f t="shared" si="91"/>
        <v>OK</v>
      </c>
      <c r="S650" s="135">
        <v>0</v>
      </c>
      <c r="T650" s="222">
        <f t="shared" si="92"/>
        <v>10</v>
      </c>
      <c r="U650" s="40">
        <v>10</v>
      </c>
      <c r="V650" s="189">
        <f t="shared" si="88"/>
        <v>0</v>
      </c>
      <c r="X650" s="40" t="str">
        <f t="shared" si="93"/>
        <v>ko</v>
      </c>
      <c r="Y650" s="189">
        <f t="shared" si="89"/>
        <v>0</v>
      </c>
      <c r="Z650" s="40">
        <f>VLOOKUP(E650,'[2]BANG THAM CHIEU'!$E$4:$Q$1080,13,0)</f>
        <v>0</v>
      </c>
      <c r="AA650" s="40">
        <f>VLOOKUP(E650,'[2]BANG THAM CHIEU'!$E$4:$R$1082,14,0)</f>
        <v>0</v>
      </c>
      <c r="AB650" s="40">
        <f>VLOOKUP(E650,'[2]BANG THAM CHIEU'!$E$4:$S$1081,15,0)</f>
        <v>0</v>
      </c>
    </row>
    <row r="651" spans="1:29" ht="15.75" customHeight="1" x14ac:dyDescent="0.25">
      <c r="A651" s="128">
        <f t="shared" si="90"/>
        <v>648</v>
      </c>
      <c r="B651" s="181" t="s">
        <v>2876</v>
      </c>
      <c r="C651" s="31" t="s">
        <v>9892</v>
      </c>
      <c r="D651" s="42" t="s">
        <v>1547</v>
      </c>
      <c r="E651" s="181" t="s">
        <v>2876</v>
      </c>
      <c r="F651" s="145">
        <v>40000</v>
      </c>
      <c r="G651" s="35" t="s">
        <v>970</v>
      </c>
      <c r="I651" s="145" t="s">
        <v>448</v>
      </c>
      <c r="J651" s="142">
        <f>VLOOKUP(E651,'[4]BANG THAM CHIEU'!$E$451:$M$1076,9,0)</f>
        <v>7</v>
      </c>
      <c r="K651" s="134">
        <f>SUMIFS(NHAP!$H:$H,NHAP!$D:$D,'BANG THAM CHIEU'!E651,NHAP!$K:$K,'BANG THAM CHIEU'!$D$1)</f>
        <v>0</v>
      </c>
      <c r="L651" s="134">
        <f>SUMIFS('IC21'!$H:$H,'IC21'!$G:$G,'BANG THAM CHIEU'!E651,'IC21'!$R:$R,'BANG THAM CHIEU'!$D$1)</f>
        <v>0</v>
      </c>
      <c r="M651" s="133">
        <f t="shared" si="86"/>
        <v>7</v>
      </c>
      <c r="N651" s="142">
        <v>0</v>
      </c>
      <c r="O651" s="133">
        <f t="shared" si="87"/>
        <v>7</v>
      </c>
      <c r="P651" s="135">
        <v>5</v>
      </c>
      <c r="Q651" s="135">
        <v>10</v>
      </c>
      <c r="R651" s="550" t="str">
        <f t="shared" si="91"/>
        <v>OK</v>
      </c>
      <c r="S651" s="135" t="s">
        <v>9394</v>
      </c>
      <c r="T651" s="222">
        <f t="shared" si="92"/>
        <v>2</v>
      </c>
      <c r="U651" s="40">
        <v>6</v>
      </c>
      <c r="V651" s="189">
        <f t="shared" si="88"/>
        <v>-1</v>
      </c>
      <c r="X651" s="40" t="str">
        <f t="shared" si="93"/>
        <v>ko</v>
      </c>
      <c r="Y651" s="189">
        <f t="shared" si="89"/>
        <v>1</v>
      </c>
      <c r="Z651" s="40">
        <f>VLOOKUP(E651,'[2]BANG THAM CHIEU'!$E$4:$Q$1080,13,0)</f>
        <v>5</v>
      </c>
      <c r="AA651" s="40">
        <f>VLOOKUP(E651,'[2]BANG THAM CHIEU'!$E$4:$R$1082,14,0)</f>
        <v>10</v>
      </c>
      <c r="AB651" s="40" t="str">
        <f>VLOOKUP(E651,'[2]BANG THAM CHIEU'!$E$4:$S$1081,15,0)</f>
        <v>6 tháng</v>
      </c>
      <c r="AC651" s="40" t="s">
        <v>9889</v>
      </c>
    </row>
    <row r="652" spans="1:29" ht="15.75" customHeight="1" x14ac:dyDescent="0.25">
      <c r="A652" s="128">
        <f t="shared" si="90"/>
        <v>649</v>
      </c>
      <c r="B652" s="181" t="s">
        <v>2877</v>
      </c>
      <c r="C652" s="31" t="s">
        <v>9891</v>
      </c>
      <c r="D652" s="42" t="s">
        <v>1547</v>
      </c>
      <c r="E652" s="181" t="s">
        <v>2877</v>
      </c>
      <c r="F652" s="145">
        <v>70000</v>
      </c>
      <c r="G652" s="35" t="s">
        <v>970</v>
      </c>
      <c r="I652" s="145" t="s">
        <v>448</v>
      </c>
      <c r="J652" s="142">
        <f>VLOOKUP(E652,'[4]BANG THAM CHIEU'!$E$451:$M$1076,9,0)</f>
        <v>11</v>
      </c>
      <c r="K652" s="134">
        <f>SUMIFS(NHAP!$H:$H,NHAP!$D:$D,'BANG THAM CHIEU'!E652,NHAP!$K:$K,'BANG THAM CHIEU'!$D$1)</f>
        <v>0</v>
      </c>
      <c r="L652" s="134">
        <f>SUMIFS('IC21'!$H:$H,'IC21'!$G:$G,'BANG THAM CHIEU'!E652,'IC21'!$R:$R,'BANG THAM CHIEU'!$D$1)</f>
        <v>2</v>
      </c>
      <c r="M652" s="133">
        <f t="shared" si="86"/>
        <v>9</v>
      </c>
      <c r="N652" s="142">
        <v>0</v>
      </c>
      <c r="O652" s="133">
        <f t="shared" si="87"/>
        <v>9</v>
      </c>
      <c r="P652" s="135">
        <v>5</v>
      </c>
      <c r="Q652" s="135">
        <v>10</v>
      </c>
      <c r="R652" s="550" t="str">
        <f t="shared" si="91"/>
        <v>OK</v>
      </c>
      <c r="S652" s="135" t="s">
        <v>9394</v>
      </c>
      <c r="T652" s="222">
        <f t="shared" si="92"/>
        <v>4</v>
      </c>
      <c r="U652" s="40">
        <v>4</v>
      </c>
      <c r="V652" s="189">
        <f t="shared" si="88"/>
        <v>-5</v>
      </c>
      <c r="X652" s="40" t="str">
        <f t="shared" si="93"/>
        <v>ko</v>
      </c>
      <c r="Y652" s="189">
        <f t="shared" si="89"/>
        <v>5</v>
      </c>
      <c r="Z652" s="40">
        <f>VLOOKUP(E652,'[2]BANG THAM CHIEU'!$E$4:$Q$1080,13,0)</f>
        <v>5</v>
      </c>
      <c r="AA652" s="40">
        <f>VLOOKUP(E652,'[2]BANG THAM CHIEU'!$E$4:$R$1082,14,0)</f>
        <v>10</v>
      </c>
      <c r="AB652" s="40" t="str">
        <f>VLOOKUP(E652,'[2]BANG THAM CHIEU'!$E$4:$S$1081,15,0)</f>
        <v>6 tháng</v>
      </c>
      <c r="AC652" s="40" t="s">
        <v>9889</v>
      </c>
    </row>
    <row r="653" spans="1:29" ht="15.75" customHeight="1" x14ac:dyDescent="0.25">
      <c r="A653" s="128">
        <f t="shared" si="90"/>
        <v>650</v>
      </c>
      <c r="B653" s="181" t="s">
        <v>2878</v>
      </c>
      <c r="C653" s="33" t="s">
        <v>2666</v>
      </c>
      <c r="D653" s="42" t="s">
        <v>1547</v>
      </c>
      <c r="E653" s="181" t="s">
        <v>2878</v>
      </c>
      <c r="F653" s="145">
        <v>150000</v>
      </c>
      <c r="G653" s="35" t="s">
        <v>970</v>
      </c>
      <c r="I653" s="145" t="s">
        <v>448</v>
      </c>
      <c r="J653" s="142">
        <f>VLOOKUP(E653,'[4]BANG THAM CHIEU'!$E$451:$M$1076,9,0)</f>
        <v>2</v>
      </c>
      <c r="K653" s="134">
        <f>SUMIFS(NHAP!$H:$H,NHAP!$D:$D,'BANG THAM CHIEU'!E653,NHAP!$K:$K,'BANG THAM CHIEU'!$D$1)</f>
        <v>0</v>
      </c>
      <c r="L653" s="134">
        <f>SUMIFS('IC21'!$H:$H,'IC21'!$G:$G,'BANG THAM CHIEU'!E653,'IC21'!$R:$R,'BANG THAM CHIEU'!$D$1)</f>
        <v>0</v>
      </c>
      <c r="M653" s="133">
        <f t="shared" si="86"/>
        <v>2</v>
      </c>
      <c r="N653" s="142">
        <v>0</v>
      </c>
      <c r="O653" s="133">
        <f t="shared" si="87"/>
        <v>2</v>
      </c>
      <c r="P653" s="135">
        <v>0</v>
      </c>
      <c r="Q653" s="135">
        <v>0</v>
      </c>
      <c r="R653" s="550" t="str">
        <f t="shared" si="91"/>
        <v>OK</v>
      </c>
      <c r="S653" s="135">
        <v>0</v>
      </c>
      <c r="T653" s="222">
        <f t="shared" si="92"/>
        <v>2</v>
      </c>
      <c r="U653" s="40">
        <v>2</v>
      </c>
      <c r="V653" s="189">
        <f t="shared" si="88"/>
        <v>0</v>
      </c>
      <c r="X653" s="40" t="str">
        <f t="shared" si="93"/>
        <v>ko</v>
      </c>
      <c r="Y653" s="189">
        <f t="shared" si="89"/>
        <v>0</v>
      </c>
      <c r="Z653" s="40">
        <f>VLOOKUP(E653,'[2]BANG THAM CHIEU'!$E$4:$Q$1080,13,0)</f>
        <v>0</v>
      </c>
      <c r="AA653" s="40">
        <f>VLOOKUP(E653,'[2]BANG THAM CHIEU'!$E$4:$R$1082,14,0)</f>
        <v>0</v>
      </c>
      <c r="AB653" s="40">
        <f>VLOOKUP(E653,'[2]BANG THAM CHIEU'!$E$4:$S$1081,15,0)</f>
        <v>0</v>
      </c>
    </row>
    <row r="654" spans="1:29" ht="15.75" customHeight="1" x14ac:dyDescent="0.25">
      <c r="A654" s="128">
        <f t="shared" si="90"/>
        <v>651</v>
      </c>
      <c r="B654" s="185" t="s">
        <v>2879</v>
      </c>
      <c r="C654" s="31" t="s">
        <v>2667</v>
      </c>
      <c r="D654" s="42" t="s">
        <v>1547</v>
      </c>
      <c r="E654" s="185" t="s">
        <v>2879</v>
      </c>
      <c r="F654" s="144">
        <v>150000</v>
      </c>
      <c r="G654" s="42" t="s">
        <v>970</v>
      </c>
      <c r="I654" s="147" t="s">
        <v>448</v>
      </c>
      <c r="J654" s="142">
        <f>VLOOKUP(E654,'[4]BANG THAM CHIEU'!$E$451:$M$1076,9,0)</f>
        <v>1</v>
      </c>
      <c r="K654" s="134">
        <f>SUMIFS(NHAP!$H:$H,NHAP!$D:$D,'BANG THAM CHIEU'!E654,NHAP!$K:$K,'BANG THAM CHIEU'!$D$1)</f>
        <v>0</v>
      </c>
      <c r="L654" s="134">
        <f>SUMIFS('IC21'!$H:$H,'IC21'!$G:$G,'BANG THAM CHIEU'!E654,'IC21'!$R:$R,'BANG THAM CHIEU'!$D$1)</f>
        <v>0</v>
      </c>
      <c r="M654" s="133">
        <f t="shared" si="86"/>
        <v>1</v>
      </c>
      <c r="N654" s="142">
        <v>0</v>
      </c>
      <c r="O654" s="133">
        <f t="shared" si="87"/>
        <v>1</v>
      </c>
      <c r="P654" s="135">
        <v>0</v>
      </c>
      <c r="Q654" s="135">
        <v>0</v>
      </c>
      <c r="R654" s="550" t="str">
        <f t="shared" si="91"/>
        <v>OK</v>
      </c>
      <c r="S654" s="135">
        <v>0</v>
      </c>
      <c r="T654" s="222">
        <f t="shared" si="92"/>
        <v>1</v>
      </c>
      <c r="U654" s="40">
        <v>2</v>
      </c>
      <c r="V654" s="189">
        <f t="shared" si="88"/>
        <v>1</v>
      </c>
      <c r="X654" s="40" t="str">
        <f t="shared" si="93"/>
        <v>ko</v>
      </c>
      <c r="Y654" s="189">
        <f t="shared" si="89"/>
        <v>-1</v>
      </c>
      <c r="Z654" s="40">
        <f>VLOOKUP(E654,'[2]BANG THAM CHIEU'!$E$4:$Q$1080,13,0)</f>
        <v>0</v>
      </c>
      <c r="AA654" s="40">
        <f>VLOOKUP(E654,'[2]BANG THAM CHIEU'!$E$4:$R$1082,14,0)</f>
        <v>0</v>
      </c>
      <c r="AB654" s="40">
        <f>VLOOKUP(E654,'[2]BANG THAM CHIEU'!$E$4:$S$1081,15,0)</f>
        <v>0</v>
      </c>
    </row>
    <row r="655" spans="1:29" ht="15.75" customHeight="1" x14ac:dyDescent="0.25">
      <c r="A655" s="128">
        <f t="shared" si="90"/>
        <v>652</v>
      </c>
      <c r="B655" s="181" t="s">
        <v>2880</v>
      </c>
      <c r="C655" s="33" t="s">
        <v>2668</v>
      </c>
      <c r="D655" s="42" t="s">
        <v>1547</v>
      </c>
      <c r="E655" s="181" t="s">
        <v>2880</v>
      </c>
      <c r="F655" s="145">
        <v>150000</v>
      </c>
      <c r="G655" s="35" t="s">
        <v>970</v>
      </c>
      <c r="I655" s="145" t="s">
        <v>448</v>
      </c>
      <c r="J655" s="142">
        <f>VLOOKUP(E655,'[4]BANG THAM CHIEU'!$E$451:$M$1076,9,0)</f>
        <v>1</v>
      </c>
      <c r="K655" s="134">
        <f>SUMIFS(NHAP!$H:$H,NHAP!$D:$D,'BANG THAM CHIEU'!E655,NHAP!$K:$K,'BANG THAM CHIEU'!$D$1)</f>
        <v>0</v>
      </c>
      <c r="L655" s="134">
        <f>SUMIFS('IC21'!$H:$H,'IC21'!$G:$G,'BANG THAM CHIEU'!E655,'IC21'!$R:$R,'BANG THAM CHIEU'!$D$1)</f>
        <v>0</v>
      </c>
      <c r="M655" s="133">
        <f t="shared" si="86"/>
        <v>1</v>
      </c>
      <c r="N655" s="142">
        <v>0</v>
      </c>
      <c r="O655" s="133">
        <f t="shared" si="87"/>
        <v>1</v>
      </c>
      <c r="P655" s="135">
        <v>0</v>
      </c>
      <c r="Q655" s="135">
        <v>0</v>
      </c>
      <c r="R655" s="550" t="str">
        <f t="shared" si="91"/>
        <v>OK</v>
      </c>
      <c r="S655" s="135">
        <v>0</v>
      </c>
      <c r="T655" s="222">
        <f t="shared" si="92"/>
        <v>1</v>
      </c>
      <c r="U655" s="40">
        <v>1</v>
      </c>
      <c r="V655" s="189">
        <f t="shared" si="88"/>
        <v>0</v>
      </c>
      <c r="X655" s="40" t="str">
        <f t="shared" si="93"/>
        <v>ok</v>
      </c>
      <c r="Y655" s="189">
        <f t="shared" si="89"/>
        <v>0</v>
      </c>
      <c r="Z655" s="40">
        <f>VLOOKUP(E655,'[2]BANG THAM CHIEU'!$E$4:$Q$1080,13,0)</f>
        <v>0</v>
      </c>
      <c r="AA655" s="40">
        <f>VLOOKUP(E655,'[2]BANG THAM CHIEU'!$E$4:$R$1082,14,0)</f>
        <v>0</v>
      </c>
      <c r="AB655" s="40">
        <f>VLOOKUP(E655,'[2]BANG THAM CHIEU'!$E$4:$S$1081,15,0)</f>
        <v>0</v>
      </c>
    </row>
    <row r="656" spans="1:29" ht="15.75" customHeight="1" x14ac:dyDescent="0.25">
      <c r="A656" s="128">
        <f t="shared" si="90"/>
        <v>653</v>
      </c>
      <c r="B656" s="181" t="s">
        <v>2881</v>
      </c>
      <c r="C656" s="33" t="s">
        <v>2669</v>
      </c>
      <c r="D656" s="42" t="s">
        <v>1547</v>
      </c>
      <c r="E656" s="181" t="s">
        <v>2881</v>
      </c>
      <c r="F656" s="145">
        <v>350000</v>
      </c>
      <c r="G656" s="35" t="s">
        <v>970</v>
      </c>
      <c r="I656" s="145" t="s">
        <v>448</v>
      </c>
      <c r="J656" s="142">
        <f>VLOOKUP(E656,'[4]BANG THAM CHIEU'!$E$451:$M$1076,9,0)</f>
        <v>0</v>
      </c>
      <c r="K656" s="134">
        <f>SUMIFS(NHAP!$H:$H,NHAP!$D:$D,'BANG THAM CHIEU'!E656,NHAP!$K:$K,'BANG THAM CHIEU'!$D$1)</f>
        <v>0</v>
      </c>
      <c r="L656" s="134">
        <f>SUMIFS('IC21'!$H:$H,'IC21'!$G:$G,'BANG THAM CHIEU'!E656,'IC21'!$R:$R,'BANG THAM CHIEU'!$D$1)</f>
        <v>0</v>
      </c>
      <c r="M656" s="133">
        <f t="shared" si="86"/>
        <v>0</v>
      </c>
      <c r="N656" s="142">
        <v>0</v>
      </c>
      <c r="O656" s="133">
        <f t="shared" si="87"/>
        <v>0</v>
      </c>
      <c r="P656" s="135">
        <v>0</v>
      </c>
      <c r="Q656" s="135">
        <v>0</v>
      </c>
      <c r="R656" s="550" t="str">
        <f t="shared" si="91"/>
        <v>OK</v>
      </c>
      <c r="S656" s="135">
        <v>0</v>
      </c>
      <c r="T656" s="222">
        <f t="shared" si="92"/>
        <v>0</v>
      </c>
      <c r="U656" s="40">
        <v>0</v>
      </c>
      <c r="V656" s="189">
        <f t="shared" si="88"/>
        <v>0</v>
      </c>
      <c r="X656" s="40" t="str">
        <f t="shared" si="93"/>
        <v>ok</v>
      </c>
      <c r="Y656" s="189">
        <f t="shared" si="89"/>
        <v>0</v>
      </c>
      <c r="Z656" s="40">
        <f>VLOOKUP(E656,'[2]BANG THAM CHIEU'!$E$4:$Q$1080,13,0)</f>
        <v>0</v>
      </c>
      <c r="AA656" s="40">
        <f>VLOOKUP(E656,'[2]BANG THAM CHIEU'!$E$4:$R$1082,14,0)</f>
        <v>0</v>
      </c>
      <c r="AB656" s="40">
        <f>VLOOKUP(E656,'[2]BANG THAM CHIEU'!$E$4:$S$1081,15,0)</f>
        <v>0</v>
      </c>
    </row>
    <row r="657" spans="1:28" ht="15.75" customHeight="1" x14ac:dyDescent="0.25">
      <c r="A657" s="128">
        <f t="shared" si="90"/>
        <v>654</v>
      </c>
      <c r="B657" s="181" t="s">
        <v>2882</v>
      </c>
      <c r="C657" s="33" t="s">
        <v>2670</v>
      </c>
      <c r="D657" s="42" t="s">
        <v>1547</v>
      </c>
      <c r="E657" s="181" t="s">
        <v>2882</v>
      </c>
      <c r="F657" s="42"/>
      <c r="G657" s="35" t="s">
        <v>970</v>
      </c>
      <c r="I657" s="145" t="s">
        <v>455</v>
      </c>
      <c r="J657" s="142">
        <f>VLOOKUP(E657,'[4]BANG THAM CHIEU'!$E$451:$M$1076,9,0)</f>
        <v>0</v>
      </c>
      <c r="K657" s="134">
        <f>SUMIFS(NHAP!$H:$H,NHAP!$D:$D,'BANG THAM CHIEU'!E657,NHAP!$K:$K,'BANG THAM CHIEU'!$D$1)</f>
        <v>0</v>
      </c>
      <c r="L657" s="134">
        <f>SUMIFS('IC21'!$H:$H,'IC21'!$G:$G,'BANG THAM CHIEU'!E657,'IC21'!$R:$R,'BANG THAM CHIEU'!$D$1)</f>
        <v>0</v>
      </c>
      <c r="M657" s="133">
        <f t="shared" si="86"/>
        <v>0</v>
      </c>
      <c r="N657" s="142">
        <v>0</v>
      </c>
      <c r="O657" s="133">
        <f t="shared" si="87"/>
        <v>0</v>
      </c>
      <c r="P657" s="135">
        <v>0</v>
      </c>
      <c r="Q657" s="135">
        <v>0</v>
      </c>
      <c r="R657" s="550" t="str">
        <f t="shared" si="91"/>
        <v>OK</v>
      </c>
      <c r="S657" s="135">
        <v>0</v>
      </c>
      <c r="T657" s="222">
        <f t="shared" si="92"/>
        <v>0</v>
      </c>
      <c r="U657" s="40">
        <v>0</v>
      </c>
      <c r="V657" s="189">
        <f t="shared" si="88"/>
        <v>0</v>
      </c>
      <c r="X657" s="40" t="str">
        <f t="shared" si="93"/>
        <v>ok</v>
      </c>
      <c r="Y657" s="189">
        <f t="shared" si="89"/>
        <v>0</v>
      </c>
      <c r="Z657" s="40">
        <f>VLOOKUP(E657,'[2]BANG THAM CHIEU'!$E$4:$Q$1080,13,0)</f>
        <v>0</v>
      </c>
      <c r="AA657" s="40">
        <f>VLOOKUP(E657,'[2]BANG THAM CHIEU'!$E$4:$R$1082,14,0)</f>
        <v>0</v>
      </c>
      <c r="AB657" s="40">
        <f>VLOOKUP(E657,'[2]BANG THAM CHIEU'!$E$4:$S$1081,15,0)</f>
        <v>0</v>
      </c>
    </row>
    <row r="658" spans="1:28" ht="15.75" customHeight="1" x14ac:dyDescent="0.25">
      <c r="A658" s="128">
        <f t="shared" si="90"/>
        <v>655</v>
      </c>
      <c r="B658" s="183" t="s">
        <v>2883</v>
      </c>
      <c r="C658" s="31" t="s">
        <v>4294</v>
      </c>
      <c r="D658" s="42" t="s">
        <v>1547</v>
      </c>
      <c r="E658" s="183" t="s">
        <v>2883</v>
      </c>
      <c r="F658" s="144">
        <v>475000</v>
      </c>
      <c r="G658" s="42" t="s">
        <v>970</v>
      </c>
      <c r="I658" s="144" t="s">
        <v>447</v>
      </c>
      <c r="J658" s="142">
        <f>VLOOKUP(E658,'[4]BANG THAM CHIEU'!$E$451:$M$1076,9,0)</f>
        <v>0</v>
      </c>
      <c r="K658" s="134">
        <f>SUMIFS(NHAP!$H:$H,NHAP!$D:$D,'BANG THAM CHIEU'!E658,NHAP!$K:$K,'BANG THAM CHIEU'!$D$1)</f>
        <v>0</v>
      </c>
      <c r="L658" s="134">
        <f>SUMIFS('IC21'!$H:$H,'IC21'!$G:$G,'BANG THAM CHIEU'!E658,'IC21'!$R:$R,'BANG THAM CHIEU'!$D$1)</f>
        <v>0</v>
      </c>
      <c r="M658" s="133">
        <f t="shared" si="86"/>
        <v>0</v>
      </c>
      <c r="N658" s="142">
        <v>0</v>
      </c>
      <c r="O658" s="133">
        <f t="shared" si="87"/>
        <v>0</v>
      </c>
      <c r="P658" s="135">
        <v>0</v>
      </c>
      <c r="Q658" s="135">
        <v>0</v>
      </c>
      <c r="R658" s="550" t="str">
        <f t="shared" si="91"/>
        <v>OK</v>
      </c>
      <c r="S658" s="135">
        <v>0</v>
      </c>
      <c r="T658" s="222">
        <f t="shared" si="92"/>
        <v>0</v>
      </c>
      <c r="U658" s="40">
        <v>0</v>
      </c>
      <c r="V658" s="189">
        <f t="shared" si="88"/>
        <v>0</v>
      </c>
      <c r="X658" s="40" t="str">
        <f t="shared" si="93"/>
        <v>ok</v>
      </c>
      <c r="Y658" s="189">
        <f t="shared" si="89"/>
        <v>0</v>
      </c>
      <c r="Z658" s="40">
        <f>VLOOKUP(E658,'[2]BANG THAM CHIEU'!$E$4:$Q$1080,13,0)</f>
        <v>0</v>
      </c>
      <c r="AA658" s="40">
        <f>VLOOKUP(E658,'[2]BANG THAM CHIEU'!$E$4:$R$1082,14,0)</f>
        <v>0</v>
      </c>
      <c r="AB658" s="40">
        <f>VLOOKUP(E658,'[2]BANG THAM CHIEU'!$E$4:$S$1081,15,0)</f>
        <v>0</v>
      </c>
    </row>
    <row r="659" spans="1:28" ht="15.75" customHeight="1" x14ac:dyDescent="0.25">
      <c r="A659" s="128">
        <f t="shared" si="90"/>
        <v>656</v>
      </c>
      <c r="B659" s="183" t="s">
        <v>2884</v>
      </c>
      <c r="C659" s="31" t="s">
        <v>2671</v>
      </c>
      <c r="D659" s="42" t="s">
        <v>1547</v>
      </c>
      <c r="E659" s="183" t="s">
        <v>2884</v>
      </c>
      <c r="F659" s="144">
        <v>190000</v>
      </c>
      <c r="G659" s="42" t="s">
        <v>970</v>
      </c>
      <c r="I659" s="144" t="s">
        <v>455</v>
      </c>
      <c r="J659" s="142">
        <f>VLOOKUP(E659,'[4]BANG THAM CHIEU'!$E$451:$M$1076,9,0)</f>
        <v>0</v>
      </c>
      <c r="K659" s="134">
        <f>SUMIFS(NHAP!$H:$H,NHAP!$D:$D,'BANG THAM CHIEU'!E659,NHAP!$K:$K,'BANG THAM CHIEU'!$D$1)</f>
        <v>0</v>
      </c>
      <c r="L659" s="134">
        <f>SUMIFS('IC21'!$H:$H,'IC21'!$G:$G,'BANG THAM CHIEU'!E659,'IC21'!$R:$R,'BANG THAM CHIEU'!$D$1)</f>
        <v>0</v>
      </c>
      <c r="M659" s="133">
        <f t="shared" si="86"/>
        <v>0</v>
      </c>
      <c r="N659" s="142">
        <v>0</v>
      </c>
      <c r="O659" s="133">
        <f t="shared" si="87"/>
        <v>0</v>
      </c>
      <c r="P659" s="135">
        <v>5</v>
      </c>
      <c r="Q659" s="135">
        <v>10</v>
      </c>
      <c r="R659" s="550" t="str">
        <f t="shared" si="91"/>
        <v>ALERT</v>
      </c>
      <c r="S659" s="135" t="s">
        <v>9394</v>
      </c>
      <c r="T659" s="222">
        <f t="shared" si="92"/>
        <v>-5</v>
      </c>
      <c r="U659" s="40">
        <v>0</v>
      </c>
      <c r="V659" s="189">
        <f t="shared" si="88"/>
        <v>0</v>
      </c>
      <c r="X659" s="40" t="str">
        <f t="shared" si="93"/>
        <v>ok</v>
      </c>
      <c r="Y659" s="189">
        <f t="shared" si="89"/>
        <v>0</v>
      </c>
      <c r="Z659" s="40">
        <f>VLOOKUP(E659,'[2]BANG THAM CHIEU'!$E$4:$Q$1080,13,0)</f>
        <v>5</v>
      </c>
      <c r="AA659" s="40">
        <f>VLOOKUP(E659,'[2]BANG THAM CHIEU'!$E$4:$R$1082,14,0)</f>
        <v>10</v>
      </c>
      <c r="AB659" s="40" t="str">
        <f>VLOOKUP(E659,'[2]BANG THAM CHIEU'!$E$4:$S$1081,15,0)</f>
        <v>6 tháng</v>
      </c>
    </row>
    <row r="660" spans="1:28" ht="15.75" customHeight="1" x14ac:dyDescent="0.25">
      <c r="A660" s="128">
        <f t="shared" si="90"/>
        <v>657</v>
      </c>
      <c r="B660" s="183" t="s">
        <v>2885</v>
      </c>
      <c r="C660" s="31" t="s">
        <v>2672</v>
      </c>
      <c r="D660" s="42" t="s">
        <v>1547</v>
      </c>
      <c r="E660" s="183" t="s">
        <v>2885</v>
      </c>
      <c r="F660" s="144">
        <v>70000</v>
      </c>
      <c r="G660" s="42" t="s">
        <v>970</v>
      </c>
      <c r="I660" s="156" t="s">
        <v>448</v>
      </c>
      <c r="J660" s="142">
        <f>VLOOKUP(E660,'[4]BANG THAM CHIEU'!$E$451:$M$1076,9,0)</f>
        <v>0</v>
      </c>
      <c r="K660" s="134">
        <f>SUMIFS(NHAP!$H:$H,NHAP!$D:$D,'BANG THAM CHIEU'!E660,NHAP!$K:$K,'BANG THAM CHIEU'!$D$1)</f>
        <v>0</v>
      </c>
      <c r="L660" s="134">
        <f>SUMIFS('IC21'!$H:$H,'IC21'!$G:$G,'BANG THAM CHIEU'!E660,'IC21'!$R:$R,'BANG THAM CHIEU'!$D$1)</f>
        <v>0</v>
      </c>
      <c r="M660" s="133">
        <f t="shared" si="86"/>
        <v>0</v>
      </c>
      <c r="N660" s="142">
        <v>0</v>
      </c>
      <c r="O660" s="133">
        <f t="shared" si="87"/>
        <v>0</v>
      </c>
      <c r="P660" s="135">
        <v>5</v>
      </c>
      <c r="Q660" s="135">
        <v>10</v>
      </c>
      <c r="R660" s="550" t="str">
        <f t="shared" si="91"/>
        <v>ALERT</v>
      </c>
      <c r="S660" s="135" t="s">
        <v>9394</v>
      </c>
      <c r="T660" s="222">
        <f t="shared" si="92"/>
        <v>-5</v>
      </c>
      <c r="U660" s="40">
        <v>0</v>
      </c>
      <c r="V660" s="189">
        <f t="shared" si="88"/>
        <v>0</v>
      </c>
      <c r="X660" s="40" t="str">
        <f t="shared" si="93"/>
        <v>ko</v>
      </c>
      <c r="Y660" s="189">
        <f t="shared" si="89"/>
        <v>0</v>
      </c>
      <c r="Z660" s="40">
        <f>VLOOKUP(E660,'[2]BANG THAM CHIEU'!$E$4:$Q$1080,13,0)</f>
        <v>5</v>
      </c>
      <c r="AA660" s="40">
        <f>VLOOKUP(E660,'[2]BANG THAM CHIEU'!$E$4:$R$1082,14,0)</f>
        <v>10</v>
      </c>
      <c r="AB660" s="40" t="str">
        <f>VLOOKUP(E660,'[2]BANG THAM CHIEU'!$E$4:$S$1081,15,0)</f>
        <v>6 tháng</v>
      </c>
    </row>
    <row r="661" spans="1:28" ht="15.75" customHeight="1" x14ac:dyDescent="0.25">
      <c r="A661" s="128">
        <f t="shared" si="90"/>
        <v>658</v>
      </c>
      <c r="B661" s="183" t="s">
        <v>2886</v>
      </c>
      <c r="C661" s="31" t="s">
        <v>2673</v>
      </c>
      <c r="D661" s="42" t="s">
        <v>1547</v>
      </c>
      <c r="E661" s="183" t="s">
        <v>2886</v>
      </c>
      <c r="F661" s="144">
        <v>50000</v>
      </c>
      <c r="G661" s="42" t="s">
        <v>970</v>
      </c>
      <c r="I661" s="156" t="s">
        <v>448</v>
      </c>
      <c r="J661" s="142">
        <f>VLOOKUP(E661,'[4]BANG THAM CHIEU'!$E$451:$M$1076,9,0)</f>
        <v>1</v>
      </c>
      <c r="K661" s="134">
        <f>SUMIFS(NHAP!$H:$H,NHAP!$D:$D,'BANG THAM CHIEU'!E661,NHAP!$K:$K,'BANG THAM CHIEU'!$D$1)</f>
        <v>0</v>
      </c>
      <c r="L661" s="134">
        <f>SUMIFS('IC21'!$H:$H,'IC21'!$G:$G,'BANG THAM CHIEU'!E661,'IC21'!$R:$R,'BANG THAM CHIEU'!$D$1)</f>
        <v>0</v>
      </c>
      <c r="M661" s="133">
        <f t="shared" si="86"/>
        <v>1</v>
      </c>
      <c r="N661" s="142">
        <v>0</v>
      </c>
      <c r="O661" s="133">
        <f t="shared" si="87"/>
        <v>1</v>
      </c>
      <c r="P661" s="135">
        <v>5</v>
      </c>
      <c r="Q661" s="135">
        <v>10</v>
      </c>
      <c r="R661" s="550" t="str">
        <f t="shared" si="91"/>
        <v>ALERT</v>
      </c>
      <c r="S661" s="135" t="s">
        <v>9394</v>
      </c>
      <c r="T661" s="222">
        <f t="shared" si="92"/>
        <v>-4</v>
      </c>
      <c r="U661" s="40">
        <v>3</v>
      </c>
      <c r="V661" s="189">
        <f t="shared" si="88"/>
        <v>2</v>
      </c>
      <c r="X661" s="40" t="str">
        <f t="shared" si="93"/>
        <v>ok</v>
      </c>
      <c r="Y661" s="189">
        <f t="shared" si="89"/>
        <v>-2</v>
      </c>
      <c r="Z661" s="40">
        <f>VLOOKUP(E661,'[2]BANG THAM CHIEU'!$E$4:$Q$1080,13,0)</f>
        <v>5</v>
      </c>
      <c r="AA661" s="40">
        <f>VLOOKUP(E661,'[2]BANG THAM CHIEU'!$E$4:$R$1082,14,0)</f>
        <v>10</v>
      </c>
      <c r="AB661" s="40" t="str">
        <f>VLOOKUP(E661,'[2]BANG THAM CHIEU'!$E$4:$S$1081,15,0)</f>
        <v>6 tháng</v>
      </c>
    </row>
    <row r="662" spans="1:28" ht="15.75" customHeight="1" x14ac:dyDescent="0.25">
      <c r="A662" s="128">
        <f t="shared" si="90"/>
        <v>659</v>
      </c>
      <c r="B662" s="183" t="s">
        <v>2887</v>
      </c>
      <c r="C662" s="31" t="s">
        <v>2674</v>
      </c>
      <c r="D662" s="42" t="s">
        <v>1547</v>
      </c>
      <c r="E662" s="183" t="s">
        <v>2887</v>
      </c>
      <c r="F662" s="144">
        <v>90000</v>
      </c>
      <c r="G662" s="42" t="s">
        <v>970</v>
      </c>
      <c r="I662" s="156" t="s">
        <v>448</v>
      </c>
      <c r="J662" s="142">
        <f>VLOOKUP(E662,'[4]BANG THAM CHIEU'!$E$451:$M$1076,9,0)</f>
        <v>0</v>
      </c>
      <c r="K662" s="134">
        <f>SUMIFS(NHAP!$H:$H,NHAP!$D:$D,'BANG THAM CHIEU'!E662,NHAP!$K:$K,'BANG THAM CHIEU'!$D$1)</f>
        <v>0</v>
      </c>
      <c r="L662" s="134">
        <f>SUMIFS('IC21'!$H:$H,'IC21'!$G:$G,'BANG THAM CHIEU'!E662,'IC21'!$R:$R,'BANG THAM CHIEU'!$D$1)</f>
        <v>0</v>
      </c>
      <c r="M662" s="133">
        <f t="shared" si="86"/>
        <v>0</v>
      </c>
      <c r="N662" s="142">
        <v>0</v>
      </c>
      <c r="O662" s="133">
        <f t="shared" si="87"/>
        <v>0</v>
      </c>
      <c r="P662" s="135">
        <v>5</v>
      </c>
      <c r="Q662" s="135">
        <v>10</v>
      </c>
      <c r="R662" s="550" t="str">
        <f t="shared" si="91"/>
        <v>ALERT</v>
      </c>
      <c r="S662" s="135" t="s">
        <v>9394</v>
      </c>
      <c r="T662" s="222">
        <f t="shared" si="92"/>
        <v>-5</v>
      </c>
      <c r="U662" s="40">
        <v>0</v>
      </c>
      <c r="V662" s="189">
        <f t="shared" si="88"/>
        <v>0</v>
      </c>
      <c r="X662" s="40" t="str">
        <f t="shared" si="93"/>
        <v>ko</v>
      </c>
      <c r="Y662" s="189">
        <f t="shared" si="89"/>
        <v>0</v>
      </c>
      <c r="Z662" s="40">
        <f>VLOOKUP(E662,'[2]BANG THAM CHIEU'!$E$4:$Q$1080,13,0)</f>
        <v>5</v>
      </c>
      <c r="AA662" s="40">
        <f>VLOOKUP(E662,'[2]BANG THAM CHIEU'!$E$4:$R$1082,14,0)</f>
        <v>10</v>
      </c>
      <c r="AB662" s="40" t="str">
        <f>VLOOKUP(E662,'[2]BANG THAM CHIEU'!$E$4:$S$1081,15,0)</f>
        <v>6 tháng</v>
      </c>
    </row>
    <row r="663" spans="1:28" ht="15.75" customHeight="1" x14ac:dyDescent="0.25">
      <c r="A663" s="128">
        <f t="shared" si="90"/>
        <v>660</v>
      </c>
      <c r="B663" s="183" t="s">
        <v>2888</v>
      </c>
      <c r="C663" s="31" t="s">
        <v>2675</v>
      </c>
      <c r="D663" s="42" t="s">
        <v>1547</v>
      </c>
      <c r="E663" s="183" t="s">
        <v>2888</v>
      </c>
      <c r="F663" s="144">
        <v>70000</v>
      </c>
      <c r="G663" s="42" t="s">
        <v>970</v>
      </c>
      <c r="I663" s="156" t="s">
        <v>448</v>
      </c>
      <c r="J663" s="142">
        <f>VLOOKUP(E663,'[4]BANG THAM CHIEU'!$E$451:$M$1076,9,0)</f>
        <v>1</v>
      </c>
      <c r="K663" s="134">
        <f>SUMIFS(NHAP!$H:$H,NHAP!$D:$D,'BANG THAM CHIEU'!E663,NHAP!$K:$K,'BANG THAM CHIEU'!$D$1)</f>
        <v>0</v>
      </c>
      <c r="L663" s="134">
        <f>SUMIFS('IC21'!$H:$H,'IC21'!$G:$G,'BANG THAM CHIEU'!E663,'IC21'!$R:$R,'BANG THAM CHIEU'!$D$1)</f>
        <v>0</v>
      </c>
      <c r="M663" s="133">
        <f t="shared" si="86"/>
        <v>1</v>
      </c>
      <c r="N663" s="142">
        <v>0</v>
      </c>
      <c r="O663" s="133">
        <f t="shared" si="87"/>
        <v>1</v>
      </c>
      <c r="P663" s="135">
        <v>5</v>
      </c>
      <c r="Q663" s="135">
        <v>10</v>
      </c>
      <c r="R663" s="550" t="str">
        <f t="shared" si="91"/>
        <v>ALERT</v>
      </c>
      <c r="S663" s="135" t="s">
        <v>9394</v>
      </c>
      <c r="T663" s="222">
        <f t="shared" si="92"/>
        <v>-4</v>
      </c>
      <c r="U663" s="40">
        <v>2</v>
      </c>
      <c r="V663" s="189">
        <f t="shared" si="88"/>
        <v>1</v>
      </c>
      <c r="X663" s="40" t="str">
        <f t="shared" si="93"/>
        <v>ok</v>
      </c>
      <c r="Y663" s="189">
        <f t="shared" si="89"/>
        <v>-1</v>
      </c>
      <c r="Z663" s="40">
        <f>VLOOKUP(E663,'[2]BANG THAM CHIEU'!$E$4:$Q$1080,13,0)</f>
        <v>5</v>
      </c>
      <c r="AA663" s="40">
        <f>VLOOKUP(E663,'[2]BANG THAM CHIEU'!$E$4:$R$1082,14,0)</f>
        <v>10</v>
      </c>
      <c r="AB663" s="40" t="str">
        <f>VLOOKUP(E663,'[2]BANG THAM CHIEU'!$E$4:$S$1081,15,0)</f>
        <v>6 tháng</v>
      </c>
    </row>
    <row r="664" spans="1:28" ht="15.75" customHeight="1" x14ac:dyDescent="0.25">
      <c r="A664" s="128">
        <f t="shared" si="90"/>
        <v>661</v>
      </c>
      <c r="B664" s="183" t="s">
        <v>2889</v>
      </c>
      <c r="C664" s="31" t="s">
        <v>2676</v>
      </c>
      <c r="D664" s="42" t="s">
        <v>1547</v>
      </c>
      <c r="E664" s="183" t="s">
        <v>2889</v>
      </c>
      <c r="F664" s="144">
        <v>110000</v>
      </c>
      <c r="G664" s="42" t="s">
        <v>970</v>
      </c>
      <c r="I664" s="156" t="s">
        <v>448</v>
      </c>
      <c r="J664" s="142">
        <f>VLOOKUP(E664,'[4]BANG THAM CHIEU'!$E$451:$M$1076,9,0)</f>
        <v>0</v>
      </c>
      <c r="K664" s="134">
        <f>SUMIFS(NHAP!$H:$H,NHAP!$D:$D,'BANG THAM CHIEU'!E664,NHAP!$K:$K,'BANG THAM CHIEU'!$D$1)</f>
        <v>0</v>
      </c>
      <c r="L664" s="134">
        <f>SUMIFS('IC21'!$H:$H,'IC21'!$G:$G,'BANG THAM CHIEU'!E664,'IC21'!$R:$R,'BANG THAM CHIEU'!$D$1)</f>
        <v>0</v>
      </c>
      <c r="M664" s="133">
        <f t="shared" si="86"/>
        <v>0</v>
      </c>
      <c r="N664" s="142">
        <v>0</v>
      </c>
      <c r="O664" s="133">
        <f t="shared" si="87"/>
        <v>0</v>
      </c>
      <c r="P664" s="135">
        <v>5</v>
      </c>
      <c r="Q664" s="135">
        <v>10</v>
      </c>
      <c r="R664" s="550" t="str">
        <f t="shared" si="91"/>
        <v>ALERT</v>
      </c>
      <c r="S664" s="135" t="s">
        <v>9394</v>
      </c>
      <c r="T664" s="222">
        <f t="shared" si="92"/>
        <v>-5</v>
      </c>
      <c r="U664" s="40">
        <v>0</v>
      </c>
      <c r="V664" s="189">
        <f t="shared" si="88"/>
        <v>0</v>
      </c>
      <c r="X664" s="40" t="str">
        <f t="shared" si="93"/>
        <v>ok</v>
      </c>
      <c r="Y664" s="189">
        <f t="shared" si="89"/>
        <v>0</v>
      </c>
      <c r="Z664" s="40">
        <f>VLOOKUP(E664,'[2]BANG THAM CHIEU'!$E$4:$Q$1080,13,0)</f>
        <v>5</v>
      </c>
      <c r="AA664" s="40">
        <f>VLOOKUP(E664,'[2]BANG THAM CHIEU'!$E$4:$R$1082,14,0)</f>
        <v>10</v>
      </c>
      <c r="AB664" s="40" t="str">
        <f>VLOOKUP(E664,'[2]BANG THAM CHIEU'!$E$4:$S$1081,15,0)</f>
        <v>6 tháng</v>
      </c>
    </row>
    <row r="665" spans="1:28" ht="15.75" customHeight="1" x14ac:dyDescent="0.25">
      <c r="A665" s="128">
        <f t="shared" si="90"/>
        <v>662</v>
      </c>
      <c r="B665" s="183" t="s">
        <v>2890</v>
      </c>
      <c r="C665" s="31" t="s">
        <v>2677</v>
      </c>
      <c r="D665" s="42" t="s">
        <v>1547</v>
      </c>
      <c r="E665" s="183" t="s">
        <v>2890</v>
      </c>
      <c r="F665" s="144">
        <v>90000</v>
      </c>
      <c r="G665" s="42" t="s">
        <v>970</v>
      </c>
      <c r="I665" s="156" t="s">
        <v>448</v>
      </c>
      <c r="J665" s="142">
        <f>VLOOKUP(E665,'[4]BANG THAM CHIEU'!$E$451:$M$1076,9,0)</f>
        <v>0</v>
      </c>
      <c r="K665" s="134">
        <f>SUMIFS(NHAP!$H:$H,NHAP!$D:$D,'BANG THAM CHIEU'!E665,NHAP!$K:$K,'BANG THAM CHIEU'!$D$1)</f>
        <v>0</v>
      </c>
      <c r="L665" s="134">
        <f>SUMIFS('IC21'!$H:$H,'IC21'!$G:$G,'BANG THAM CHIEU'!E665,'IC21'!$R:$R,'BANG THAM CHIEU'!$D$1)</f>
        <v>0</v>
      </c>
      <c r="M665" s="133">
        <f t="shared" si="86"/>
        <v>0</v>
      </c>
      <c r="N665" s="142">
        <v>0</v>
      </c>
      <c r="O665" s="133">
        <f t="shared" si="87"/>
        <v>0</v>
      </c>
      <c r="P665" s="135">
        <v>5</v>
      </c>
      <c r="Q665" s="135">
        <v>10</v>
      </c>
      <c r="R665" s="550" t="str">
        <f t="shared" si="91"/>
        <v>ALERT</v>
      </c>
      <c r="S665" s="135" t="s">
        <v>9394</v>
      </c>
      <c r="T665" s="222">
        <f t="shared" si="92"/>
        <v>-5</v>
      </c>
      <c r="U665" s="40">
        <v>1</v>
      </c>
      <c r="V665" s="189">
        <f t="shared" si="88"/>
        <v>1</v>
      </c>
      <c r="X665" s="40" t="str">
        <f t="shared" si="93"/>
        <v>ok</v>
      </c>
      <c r="Y665" s="189">
        <f t="shared" si="89"/>
        <v>-1</v>
      </c>
      <c r="Z665" s="40">
        <f>VLOOKUP(E665,'[2]BANG THAM CHIEU'!$E$4:$Q$1080,13,0)</f>
        <v>5</v>
      </c>
      <c r="AA665" s="40">
        <f>VLOOKUP(E665,'[2]BANG THAM CHIEU'!$E$4:$R$1082,14,0)</f>
        <v>10</v>
      </c>
      <c r="AB665" s="40" t="str">
        <f>VLOOKUP(E665,'[2]BANG THAM CHIEU'!$E$4:$S$1081,15,0)</f>
        <v>6 tháng</v>
      </c>
    </row>
    <row r="666" spans="1:28" ht="15.75" customHeight="1" x14ac:dyDescent="0.25">
      <c r="A666" s="128">
        <f t="shared" si="90"/>
        <v>663</v>
      </c>
      <c r="B666" s="182" t="s">
        <v>2891</v>
      </c>
      <c r="C666" s="33" t="s">
        <v>6812</v>
      </c>
      <c r="D666" s="42" t="s">
        <v>78</v>
      </c>
      <c r="E666" s="182" t="s">
        <v>2891</v>
      </c>
      <c r="F666" s="145">
        <v>25000</v>
      </c>
      <c r="G666" s="35" t="s">
        <v>968</v>
      </c>
      <c r="I666" s="146" t="s">
        <v>448</v>
      </c>
      <c r="J666" s="142">
        <f>VLOOKUP(E666,'[4]BANG THAM CHIEU'!$E$451:$M$1076,9,0)</f>
        <v>0</v>
      </c>
      <c r="K666" s="134">
        <f>SUMIFS(NHAP!$H:$H,NHAP!$D:$D,'BANG THAM CHIEU'!E666,NHAP!$K:$K,'BANG THAM CHIEU'!$D$1)</f>
        <v>0</v>
      </c>
      <c r="L666" s="134">
        <f>SUMIFS('IC21'!$H:$H,'IC21'!$G:$G,'BANG THAM CHIEU'!E666,'IC21'!$R:$R,'BANG THAM CHIEU'!$D$1)</f>
        <v>0</v>
      </c>
      <c r="M666" s="133">
        <f t="shared" si="86"/>
        <v>0</v>
      </c>
      <c r="N666" s="142">
        <v>0</v>
      </c>
      <c r="O666" s="133">
        <f t="shared" si="87"/>
        <v>0</v>
      </c>
      <c r="P666" s="135">
        <v>5</v>
      </c>
      <c r="Q666" s="135">
        <v>10</v>
      </c>
      <c r="R666" s="550" t="str">
        <f t="shared" si="91"/>
        <v>ALERT</v>
      </c>
      <c r="S666" s="135" t="s">
        <v>9394</v>
      </c>
      <c r="T666" s="222">
        <f t="shared" si="92"/>
        <v>-5</v>
      </c>
      <c r="U666" s="40">
        <v>7</v>
      </c>
      <c r="V666" s="189">
        <f t="shared" si="88"/>
        <v>7</v>
      </c>
      <c r="X666" s="40" t="str">
        <f t="shared" si="93"/>
        <v>ok</v>
      </c>
      <c r="Y666" s="189">
        <f t="shared" si="89"/>
        <v>-7</v>
      </c>
      <c r="Z666" s="40">
        <f>VLOOKUP(E666,'[2]BANG THAM CHIEU'!$E$4:$Q$1080,13,0)</f>
        <v>5</v>
      </c>
      <c r="AA666" s="40">
        <f>VLOOKUP(E666,'[2]BANG THAM CHIEU'!$E$4:$R$1082,14,0)</f>
        <v>10</v>
      </c>
      <c r="AB666" s="40" t="str">
        <f>VLOOKUP(E666,'[2]BANG THAM CHIEU'!$E$4:$S$1081,15,0)</f>
        <v>6 tháng</v>
      </c>
    </row>
    <row r="667" spans="1:28" ht="48" customHeight="1" x14ac:dyDescent="0.25">
      <c r="A667" s="128">
        <f t="shared" si="90"/>
        <v>664</v>
      </c>
      <c r="B667" s="181" t="s">
        <v>2892</v>
      </c>
      <c r="C667" s="150" t="s">
        <v>6928</v>
      </c>
      <c r="D667" s="42" t="s">
        <v>1527</v>
      </c>
      <c r="E667" s="181" t="s">
        <v>2892</v>
      </c>
      <c r="F667" s="145">
        <v>110000</v>
      </c>
      <c r="G667" s="35" t="s">
        <v>968</v>
      </c>
      <c r="I667" s="145" t="s">
        <v>448</v>
      </c>
      <c r="J667" s="142">
        <f>VLOOKUP(E667,'[4]BANG THAM CHIEU'!$E$451:$M$1076,9,0)</f>
        <v>0</v>
      </c>
      <c r="K667" s="134">
        <f>SUMIFS(NHAP!$H:$H,NHAP!$D:$D,'BANG THAM CHIEU'!E667,NHAP!$K:$K,'BANG THAM CHIEU'!$D$1)</f>
        <v>0</v>
      </c>
      <c r="L667" s="134">
        <f>SUMIFS('IC21'!$H:$H,'IC21'!$G:$G,'BANG THAM CHIEU'!E667,'IC21'!$R:$R,'BANG THAM CHIEU'!$D$1)</f>
        <v>0</v>
      </c>
      <c r="M667" s="133">
        <f t="shared" si="86"/>
        <v>0</v>
      </c>
      <c r="N667" s="142">
        <v>0</v>
      </c>
      <c r="O667" s="133">
        <f t="shared" si="87"/>
        <v>0</v>
      </c>
      <c r="P667" s="135">
        <v>0</v>
      </c>
      <c r="Q667" s="135">
        <v>0</v>
      </c>
      <c r="R667" s="550" t="str">
        <f t="shared" si="91"/>
        <v>OK</v>
      </c>
      <c r="S667" s="135">
        <v>0</v>
      </c>
      <c r="T667" s="222">
        <f t="shared" si="92"/>
        <v>0</v>
      </c>
      <c r="U667" s="40">
        <v>0</v>
      </c>
      <c r="V667" s="189">
        <f t="shared" si="88"/>
        <v>0</v>
      </c>
      <c r="X667" s="40" t="str">
        <f t="shared" si="93"/>
        <v>ok</v>
      </c>
      <c r="Y667" s="189">
        <f t="shared" si="89"/>
        <v>0</v>
      </c>
      <c r="Z667" s="40">
        <f>VLOOKUP(E667,'[2]BANG THAM CHIEU'!$E$4:$Q$1080,13,0)</f>
        <v>0</v>
      </c>
      <c r="AA667" s="40">
        <f>VLOOKUP(E667,'[2]BANG THAM CHIEU'!$E$4:$R$1082,14,0)</f>
        <v>0</v>
      </c>
      <c r="AB667" s="40">
        <f>VLOOKUP(E667,'[2]BANG THAM CHIEU'!$E$4:$S$1081,15,0)</f>
        <v>0</v>
      </c>
    </row>
    <row r="668" spans="1:28" ht="15.75" customHeight="1" x14ac:dyDescent="0.25">
      <c r="A668" s="128">
        <f t="shared" si="90"/>
        <v>665</v>
      </c>
      <c r="B668" s="181" t="s">
        <v>2893</v>
      </c>
      <c r="C668" s="33" t="s">
        <v>2678</v>
      </c>
      <c r="D668" s="42" t="s">
        <v>1517</v>
      </c>
      <c r="E668" s="181" t="s">
        <v>2893</v>
      </c>
      <c r="F668" s="145">
        <v>580000</v>
      </c>
      <c r="G668" s="35" t="s">
        <v>968</v>
      </c>
      <c r="I668" s="145" t="s">
        <v>448</v>
      </c>
      <c r="J668" s="142">
        <f>VLOOKUP(E668,'[4]BANG THAM CHIEU'!$E$451:$M$1076,9,0)</f>
        <v>0</v>
      </c>
      <c r="K668" s="134">
        <f>SUMIFS(NHAP!$H:$H,NHAP!$D:$D,'BANG THAM CHIEU'!E668,NHAP!$K:$K,'BANG THAM CHIEU'!$D$1)</f>
        <v>0</v>
      </c>
      <c r="L668" s="134">
        <f>SUMIFS('IC21'!$H:$H,'IC21'!$G:$G,'BANG THAM CHIEU'!E668,'IC21'!$R:$R,'BANG THAM CHIEU'!$D$1)</f>
        <v>0</v>
      </c>
      <c r="M668" s="133">
        <f t="shared" si="86"/>
        <v>0</v>
      </c>
      <c r="N668" s="142">
        <v>0</v>
      </c>
      <c r="O668" s="133">
        <f t="shared" si="87"/>
        <v>0</v>
      </c>
      <c r="P668" s="135">
        <v>2</v>
      </c>
      <c r="Q668" s="135">
        <v>4</v>
      </c>
      <c r="R668" s="550" t="str">
        <f t="shared" si="91"/>
        <v>ALERT</v>
      </c>
      <c r="S668" s="135" t="s">
        <v>9395</v>
      </c>
      <c r="T668" s="222">
        <f t="shared" si="92"/>
        <v>-2</v>
      </c>
      <c r="U668" s="40">
        <v>0</v>
      </c>
      <c r="V668" s="189">
        <f t="shared" si="88"/>
        <v>0</v>
      </c>
      <c r="X668" s="40" t="str">
        <f t="shared" si="93"/>
        <v>ko</v>
      </c>
      <c r="Y668" s="189">
        <f t="shared" si="89"/>
        <v>0</v>
      </c>
      <c r="Z668" s="40">
        <f>VLOOKUP(E668,'[2]BANG THAM CHIEU'!$E$4:$Q$1080,13,0)</f>
        <v>2</v>
      </c>
      <c r="AA668" s="40">
        <f>VLOOKUP(E668,'[2]BANG THAM CHIEU'!$E$4:$R$1082,14,0)</f>
        <v>4</v>
      </c>
      <c r="AB668" s="40" t="str">
        <f>VLOOKUP(E668,'[2]BANG THAM CHIEU'!$E$4:$S$1081,15,0)</f>
        <v>1 năm</v>
      </c>
    </row>
    <row r="669" spans="1:28" ht="15.75" customHeight="1" x14ac:dyDescent="0.25">
      <c r="A669" s="128">
        <f t="shared" si="90"/>
        <v>666</v>
      </c>
      <c r="B669" s="181" t="s">
        <v>2894</v>
      </c>
      <c r="C669" s="33" t="s">
        <v>6843</v>
      </c>
      <c r="D669" s="42" t="s">
        <v>1527</v>
      </c>
      <c r="E669" s="181" t="s">
        <v>2894</v>
      </c>
      <c r="F669" s="145">
        <v>30000</v>
      </c>
      <c r="G669" s="35" t="s">
        <v>968</v>
      </c>
      <c r="I669" s="145" t="s">
        <v>448</v>
      </c>
      <c r="J669" s="142">
        <f>VLOOKUP(E669,'[4]BANG THAM CHIEU'!$E$451:$M$1076,9,0)</f>
        <v>10</v>
      </c>
      <c r="K669" s="134">
        <f>SUMIFS(NHAP!$H:$H,NHAP!$D:$D,'BANG THAM CHIEU'!E669,NHAP!$K:$K,'BANG THAM CHIEU'!$D$1)</f>
        <v>0</v>
      </c>
      <c r="L669" s="134">
        <f>SUMIFS('IC21'!$H:$H,'IC21'!$G:$G,'BANG THAM CHIEU'!E669,'IC21'!$R:$R,'BANG THAM CHIEU'!$D$1)</f>
        <v>0</v>
      </c>
      <c r="M669" s="133">
        <f t="shared" si="86"/>
        <v>10</v>
      </c>
      <c r="N669" s="142">
        <v>0</v>
      </c>
      <c r="O669" s="133">
        <f t="shared" si="87"/>
        <v>10</v>
      </c>
      <c r="P669" s="135">
        <v>2</v>
      </c>
      <c r="Q669" s="135">
        <v>4</v>
      </c>
      <c r="R669" s="550" t="str">
        <f t="shared" si="91"/>
        <v>OK</v>
      </c>
      <c r="S669" s="135" t="s">
        <v>9395</v>
      </c>
      <c r="T669" s="222">
        <f t="shared" si="92"/>
        <v>8</v>
      </c>
      <c r="U669" s="40">
        <v>10</v>
      </c>
      <c r="V669" s="189">
        <f t="shared" si="88"/>
        <v>0</v>
      </c>
      <c r="X669" s="40" t="str">
        <f t="shared" si="93"/>
        <v>ko</v>
      </c>
      <c r="Y669" s="189">
        <f t="shared" si="89"/>
        <v>0</v>
      </c>
      <c r="Z669" s="40">
        <f>VLOOKUP(E669,'[2]BANG THAM CHIEU'!$E$4:$Q$1080,13,0)</f>
        <v>2</v>
      </c>
      <c r="AA669" s="40">
        <f>VLOOKUP(E669,'[2]BANG THAM CHIEU'!$E$4:$R$1082,14,0)</f>
        <v>4</v>
      </c>
      <c r="AB669" s="40" t="str">
        <f>VLOOKUP(E669,'[2]BANG THAM CHIEU'!$E$4:$S$1081,15,0)</f>
        <v>1 năm</v>
      </c>
    </row>
    <row r="670" spans="1:28" ht="15.75" customHeight="1" x14ac:dyDescent="0.25">
      <c r="A670" s="128">
        <f t="shared" si="90"/>
        <v>667</v>
      </c>
      <c r="B670" s="181" t="s">
        <v>2895</v>
      </c>
      <c r="C670" s="33" t="s">
        <v>10486</v>
      </c>
      <c r="D670" s="42" t="s">
        <v>78</v>
      </c>
      <c r="E670" s="181" t="s">
        <v>2895</v>
      </c>
      <c r="F670" s="145">
        <v>15000</v>
      </c>
      <c r="G670" s="35" t="s">
        <v>968</v>
      </c>
      <c r="I670" s="145" t="s">
        <v>448</v>
      </c>
      <c r="J670" s="142">
        <f>VLOOKUP(E670,'[4]BANG THAM CHIEU'!$E$451:$M$1076,9,0)</f>
        <v>4</v>
      </c>
      <c r="K670" s="134">
        <f>SUMIFS(NHAP!$H:$H,NHAP!$D:$D,'BANG THAM CHIEU'!E670,NHAP!$K:$K,'BANG THAM CHIEU'!$D$1)</f>
        <v>0</v>
      </c>
      <c r="L670" s="134">
        <f>SUMIFS('IC21'!$H:$H,'IC21'!$G:$G,'BANG THAM CHIEU'!E670,'IC21'!$R:$R,'BANG THAM CHIEU'!$D$1)</f>
        <v>0</v>
      </c>
      <c r="M670" s="133">
        <f t="shared" si="86"/>
        <v>4</v>
      </c>
      <c r="N670" s="142">
        <v>0</v>
      </c>
      <c r="O670" s="133">
        <f t="shared" si="87"/>
        <v>4</v>
      </c>
      <c r="P670" s="135">
        <v>2</v>
      </c>
      <c r="Q670" s="135">
        <v>4</v>
      </c>
      <c r="R670" s="550" t="str">
        <f t="shared" si="91"/>
        <v>OK</v>
      </c>
      <c r="S670" s="135" t="s">
        <v>9395</v>
      </c>
      <c r="T670" s="222">
        <f t="shared" si="92"/>
        <v>2</v>
      </c>
      <c r="U670" s="40">
        <v>5</v>
      </c>
      <c r="V670" s="189">
        <f t="shared" si="88"/>
        <v>1</v>
      </c>
      <c r="X670" s="40" t="str">
        <f t="shared" si="93"/>
        <v>ko</v>
      </c>
      <c r="Y670" s="189">
        <f t="shared" si="89"/>
        <v>-1</v>
      </c>
      <c r="Z670" s="40">
        <f>VLOOKUP(E670,'[2]BANG THAM CHIEU'!$E$4:$Q$1080,13,0)</f>
        <v>2</v>
      </c>
      <c r="AA670" s="40">
        <f>VLOOKUP(E670,'[2]BANG THAM CHIEU'!$E$4:$R$1082,14,0)</f>
        <v>4</v>
      </c>
      <c r="AB670" s="40" t="str">
        <f>VLOOKUP(E670,'[2]BANG THAM CHIEU'!$E$4:$S$1081,15,0)</f>
        <v>1 năm</v>
      </c>
    </row>
    <row r="671" spans="1:28" ht="15.75" customHeight="1" x14ac:dyDescent="0.25">
      <c r="A671" s="128">
        <f t="shared" si="90"/>
        <v>668</v>
      </c>
      <c r="B671" s="182" t="s">
        <v>2896</v>
      </c>
      <c r="C671" s="33" t="s">
        <v>10487</v>
      </c>
      <c r="D671" s="42" t="s">
        <v>1527</v>
      </c>
      <c r="E671" s="182" t="s">
        <v>2896</v>
      </c>
      <c r="F671" s="145"/>
      <c r="G671" s="35" t="s">
        <v>968</v>
      </c>
      <c r="I671" s="146" t="s">
        <v>448</v>
      </c>
      <c r="J671" s="142">
        <f>VLOOKUP(E671,'[4]BANG THAM CHIEU'!$E$451:$M$1076,9,0)</f>
        <v>5</v>
      </c>
      <c r="K671" s="134">
        <f>SUMIFS(NHAP!$H:$H,NHAP!$D:$D,'BANG THAM CHIEU'!E671,NHAP!$K:$K,'BANG THAM CHIEU'!$D$1)</f>
        <v>0</v>
      </c>
      <c r="L671" s="134">
        <f>SUMIFS('IC21'!$H:$H,'IC21'!$G:$G,'BANG THAM CHIEU'!E671,'IC21'!$R:$R,'BANG THAM CHIEU'!$D$1)</f>
        <v>0</v>
      </c>
      <c r="M671" s="133">
        <f t="shared" si="86"/>
        <v>5</v>
      </c>
      <c r="N671" s="142">
        <v>0</v>
      </c>
      <c r="O671" s="133">
        <f t="shared" si="87"/>
        <v>5</v>
      </c>
      <c r="P671" s="135">
        <v>2</v>
      </c>
      <c r="Q671" s="135">
        <v>4</v>
      </c>
      <c r="R671" s="550" t="str">
        <f t="shared" si="91"/>
        <v>OK</v>
      </c>
      <c r="S671" s="135" t="s">
        <v>9395</v>
      </c>
      <c r="T671" s="222">
        <f t="shared" si="92"/>
        <v>3</v>
      </c>
      <c r="U671" s="40">
        <v>5</v>
      </c>
      <c r="V671" s="189">
        <f t="shared" si="88"/>
        <v>0</v>
      </c>
      <c r="X671" s="40" t="str">
        <f t="shared" si="93"/>
        <v>ko</v>
      </c>
      <c r="Y671" s="189">
        <f t="shared" si="89"/>
        <v>0</v>
      </c>
      <c r="Z671" s="40">
        <f>VLOOKUP(E671,'[2]BANG THAM CHIEU'!$E$4:$Q$1080,13,0)</f>
        <v>2</v>
      </c>
      <c r="AA671" s="40">
        <f>VLOOKUP(E671,'[2]BANG THAM CHIEU'!$E$4:$R$1082,14,0)</f>
        <v>4</v>
      </c>
      <c r="AB671" s="40" t="str">
        <f>VLOOKUP(E671,'[2]BANG THAM CHIEU'!$E$4:$S$1081,15,0)</f>
        <v>1 năm</v>
      </c>
    </row>
    <row r="672" spans="1:28" ht="15" customHeight="1" x14ac:dyDescent="0.25">
      <c r="A672" s="128">
        <f t="shared" si="90"/>
        <v>669</v>
      </c>
      <c r="B672" s="183" t="s">
        <v>2897</v>
      </c>
      <c r="C672" s="184" t="s">
        <v>10652</v>
      </c>
      <c r="D672" s="42" t="s">
        <v>1527</v>
      </c>
      <c r="E672" s="183" t="s">
        <v>2897</v>
      </c>
      <c r="F672" s="42"/>
      <c r="G672" s="35" t="s">
        <v>968</v>
      </c>
      <c r="I672" s="144" t="s">
        <v>448</v>
      </c>
      <c r="J672" s="142">
        <f>VLOOKUP(E672,'[4]BANG THAM CHIEU'!$E$451:$M$1076,9,0)</f>
        <v>3</v>
      </c>
      <c r="K672" s="134">
        <f>SUMIFS(NHAP!$H:$H,NHAP!$D:$D,'BANG THAM CHIEU'!E672,NHAP!$K:$K,'BANG THAM CHIEU'!$D$1)</f>
        <v>0</v>
      </c>
      <c r="L672" s="134">
        <f>SUMIFS('IC21'!$H:$H,'IC21'!$G:$G,'BANG THAM CHIEU'!E672,'IC21'!$R:$R,'BANG THAM CHIEU'!$D$1)</f>
        <v>0</v>
      </c>
      <c r="M672" s="133">
        <f t="shared" si="86"/>
        <v>3</v>
      </c>
      <c r="N672" s="142">
        <v>0</v>
      </c>
      <c r="O672" s="133">
        <f t="shared" si="87"/>
        <v>3</v>
      </c>
      <c r="P672" s="135">
        <v>0</v>
      </c>
      <c r="Q672" s="135">
        <v>0</v>
      </c>
      <c r="R672" s="550" t="str">
        <f t="shared" si="91"/>
        <v>OK</v>
      </c>
      <c r="S672" s="135">
        <v>0</v>
      </c>
      <c r="T672" s="222">
        <f t="shared" si="92"/>
        <v>3</v>
      </c>
      <c r="U672" s="40">
        <v>3</v>
      </c>
      <c r="V672" s="189">
        <f t="shared" si="88"/>
        <v>0</v>
      </c>
      <c r="X672" s="40" t="str">
        <f t="shared" si="93"/>
        <v>ko</v>
      </c>
      <c r="Y672" s="189">
        <f t="shared" si="89"/>
        <v>0</v>
      </c>
      <c r="Z672" s="40">
        <f>VLOOKUP(E672,'[2]BANG THAM CHIEU'!$E$4:$Q$1080,13,0)</f>
        <v>0</v>
      </c>
      <c r="AA672" s="40">
        <f>VLOOKUP(E672,'[2]BANG THAM CHIEU'!$E$4:$R$1082,14,0)</f>
        <v>0</v>
      </c>
      <c r="AB672" s="40">
        <f>VLOOKUP(E672,'[2]BANG THAM CHIEU'!$E$4:$S$1081,15,0)</f>
        <v>0</v>
      </c>
    </row>
    <row r="673" spans="1:28" ht="15.75" customHeight="1" x14ac:dyDescent="0.25">
      <c r="A673" s="128">
        <f t="shared" si="90"/>
        <v>670</v>
      </c>
      <c r="B673" s="183" t="s">
        <v>2898</v>
      </c>
      <c r="C673" s="31" t="s">
        <v>2679</v>
      </c>
      <c r="D673" s="42" t="s">
        <v>1527</v>
      </c>
      <c r="E673" s="183" t="s">
        <v>2898</v>
      </c>
      <c r="F673" s="42"/>
      <c r="G673" s="35" t="s">
        <v>968</v>
      </c>
      <c r="I673" s="144" t="s">
        <v>448</v>
      </c>
      <c r="J673" s="142">
        <f>VLOOKUP(E673,'[4]BANG THAM CHIEU'!$E$451:$M$1076,9,0)</f>
        <v>2</v>
      </c>
      <c r="K673" s="134">
        <f>SUMIFS(NHAP!$H:$H,NHAP!$D:$D,'BANG THAM CHIEU'!E673,NHAP!$K:$K,'BANG THAM CHIEU'!$D$1)</f>
        <v>0</v>
      </c>
      <c r="L673" s="134">
        <f>SUMIFS('IC21'!$H:$H,'IC21'!$G:$G,'BANG THAM CHIEU'!E673,'IC21'!$R:$R,'BANG THAM CHIEU'!$D$1)</f>
        <v>0</v>
      </c>
      <c r="M673" s="133">
        <f t="shared" si="86"/>
        <v>2</v>
      </c>
      <c r="N673" s="142">
        <v>0</v>
      </c>
      <c r="O673" s="133">
        <f t="shared" si="87"/>
        <v>2</v>
      </c>
      <c r="P673" s="135">
        <v>0</v>
      </c>
      <c r="Q673" s="135">
        <v>0</v>
      </c>
      <c r="R673" s="550" t="str">
        <f t="shared" si="91"/>
        <v>OK</v>
      </c>
      <c r="S673" s="135">
        <v>0</v>
      </c>
      <c r="T673" s="222">
        <f t="shared" si="92"/>
        <v>2</v>
      </c>
      <c r="U673" s="40">
        <v>2</v>
      </c>
      <c r="V673" s="189">
        <f t="shared" si="88"/>
        <v>0</v>
      </c>
      <c r="X673" s="40" t="str">
        <f t="shared" si="93"/>
        <v>ko</v>
      </c>
      <c r="Y673" s="189">
        <f t="shared" si="89"/>
        <v>0</v>
      </c>
      <c r="Z673" s="40">
        <f>VLOOKUP(E673,'[2]BANG THAM CHIEU'!$E$4:$Q$1080,13,0)</f>
        <v>0</v>
      </c>
      <c r="AA673" s="40">
        <f>VLOOKUP(E673,'[2]BANG THAM CHIEU'!$E$4:$R$1082,14,0)</f>
        <v>0</v>
      </c>
      <c r="AB673" s="40">
        <f>VLOOKUP(E673,'[2]BANG THAM CHIEU'!$E$4:$S$1081,15,0)</f>
        <v>0</v>
      </c>
    </row>
    <row r="674" spans="1:28" ht="15.75" customHeight="1" x14ac:dyDescent="0.25">
      <c r="A674" s="128">
        <f t="shared" si="90"/>
        <v>671</v>
      </c>
      <c r="B674" s="183" t="s">
        <v>2899</v>
      </c>
      <c r="C674" s="31" t="s">
        <v>2680</v>
      </c>
      <c r="D674" s="42" t="s">
        <v>1527</v>
      </c>
      <c r="E674" s="183" t="s">
        <v>2899</v>
      </c>
      <c r="F674" s="42"/>
      <c r="G674" s="35" t="s">
        <v>968</v>
      </c>
      <c r="I674" s="144" t="s">
        <v>448</v>
      </c>
      <c r="J674" s="142">
        <f>VLOOKUP(E674,'[4]BANG THAM CHIEU'!$E$451:$M$1076,9,0)</f>
        <v>3</v>
      </c>
      <c r="K674" s="134">
        <f>SUMIFS(NHAP!$H:$H,NHAP!$D:$D,'BANG THAM CHIEU'!E674,NHAP!$K:$K,'BANG THAM CHIEU'!$D$1)</f>
        <v>0</v>
      </c>
      <c r="L674" s="134">
        <f>SUMIFS('IC21'!$H:$H,'IC21'!$G:$G,'BANG THAM CHIEU'!E674,'IC21'!$R:$R,'BANG THAM CHIEU'!$D$1)</f>
        <v>0</v>
      </c>
      <c r="M674" s="133">
        <f t="shared" si="86"/>
        <v>3</v>
      </c>
      <c r="N674" s="142">
        <v>0</v>
      </c>
      <c r="O674" s="133">
        <f t="shared" si="87"/>
        <v>3</v>
      </c>
      <c r="P674" s="135">
        <v>0</v>
      </c>
      <c r="Q674" s="135">
        <v>0</v>
      </c>
      <c r="R674" s="550" t="str">
        <f t="shared" si="91"/>
        <v>OK</v>
      </c>
      <c r="S674" s="135">
        <v>0</v>
      </c>
      <c r="T674" s="222">
        <f t="shared" si="92"/>
        <v>3</v>
      </c>
      <c r="U674" s="40">
        <v>3</v>
      </c>
      <c r="V674" s="189">
        <f t="shared" si="88"/>
        <v>0</v>
      </c>
      <c r="X674" s="40" t="str">
        <f t="shared" si="93"/>
        <v>ok</v>
      </c>
      <c r="Y674" s="189">
        <f t="shared" si="89"/>
        <v>0</v>
      </c>
      <c r="Z674" s="40">
        <f>VLOOKUP(E674,'[2]BANG THAM CHIEU'!$E$4:$Q$1080,13,0)</f>
        <v>0</v>
      </c>
      <c r="AA674" s="40">
        <f>VLOOKUP(E674,'[2]BANG THAM CHIEU'!$E$4:$R$1082,14,0)</f>
        <v>0</v>
      </c>
      <c r="AB674" s="40">
        <f>VLOOKUP(E674,'[2]BANG THAM CHIEU'!$E$4:$S$1081,15,0)</f>
        <v>0</v>
      </c>
    </row>
    <row r="675" spans="1:28" ht="35.25" customHeight="1" x14ac:dyDescent="0.25">
      <c r="A675" s="128">
        <f t="shared" si="90"/>
        <v>672</v>
      </c>
      <c r="B675" s="183" t="s">
        <v>2900</v>
      </c>
      <c r="C675" s="153" t="s">
        <v>7309</v>
      </c>
      <c r="D675" s="42" t="s">
        <v>1527</v>
      </c>
      <c r="E675" s="183" t="s">
        <v>2900</v>
      </c>
      <c r="F675" s="144">
        <v>625000</v>
      </c>
      <c r="G675" s="35" t="s">
        <v>968</v>
      </c>
      <c r="I675" s="145" t="s">
        <v>455</v>
      </c>
      <c r="J675" s="142">
        <f>VLOOKUP(E675,'[4]BANG THAM CHIEU'!$E$451:$M$1076,9,0)</f>
        <v>0</v>
      </c>
      <c r="K675" s="134">
        <f>SUMIFS(NHAP!$H:$H,NHAP!$D:$D,'BANG THAM CHIEU'!E675,NHAP!$K:$K,'BANG THAM CHIEU'!$D$1)</f>
        <v>0</v>
      </c>
      <c r="L675" s="134">
        <f>SUMIFS('IC21'!$H:$H,'IC21'!$G:$G,'BANG THAM CHIEU'!E675,'IC21'!$R:$R,'BANG THAM CHIEU'!$D$1)</f>
        <v>0</v>
      </c>
      <c r="M675" s="133">
        <f t="shared" si="86"/>
        <v>0</v>
      </c>
      <c r="N675" s="142">
        <v>0</v>
      </c>
      <c r="O675" s="133">
        <f t="shared" si="87"/>
        <v>0</v>
      </c>
      <c r="P675" s="135">
        <v>5</v>
      </c>
      <c r="Q675" s="135">
        <v>10</v>
      </c>
      <c r="R675" s="550" t="str">
        <f t="shared" si="91"/>
        <v>ALERT</v>
      </c>
      <c r="S675" s="135" t="s">
        <v>9395</v>
      </c>
      <c r="T675" s="222">
        <f t="shared" si="92"/>
        <v>-5</v>
      </c>
      <c r="U675" s="40">
        <v>0</v>
      </c>
      <c r="V675" s="189">
        <f t="shared" si="88"/>
        <v>0</v>
      </c>
      <c r="X675" s="40" t="str">
        <f t="shared" si="93"/>
        <v>ko</v>
      </c>
      <c r="Y675" s="189">
        <f t="shared" si="89"/>
        <v>0</v>
      </c>
      <c r="Z675" s="40">
        <f>VLOOKUP(E675,'[2]BANG THAM CHIEU'!$E$4:$Q$1080,13,0)</f>
        <v>5</v>
      </c>
      <c r="AA675" s="40">
        <f>VLOOKUP(E675,'[2]BANG THAM CHIEU'!$E$4:$R$1082,14,0)</f>
        <v>10</v>
      </c>
      <c r="AB675" s="40" t="str">
        <f>VLOOKUP(E675,'[2]BANG THAM CHIEU'!$E$4:$S$1081,15,0)</f>
        <v>1 năm</v>
      </c>
    </row>
    <row r="676" spans="1:28" ht="29.25" customHeight="1" x14ac:dyDescent="0.25">
      <c r="A676" s="128">
        <f t="shared" si="90"/>
        <v>673</v>
      </c>
      <c r="B676" s="183" t="s">
        <v>2901</v>
      </c>
      <c r="C676" s="153" t="s">
        <v>2681</v>
      </c>
      <c r="D676" s="42" t="s">
        <v>1527</v>
      </c>
      <c r="E676" s="183" t="s">
        <v>2901</v>
      </c>
      <c r="F676" s="144">
        <v>518000</v>
      </c>
      <c r="G676" s="35" t="s">
        <v>968</v>
      </c>
      <c r="I676" s="145" t="s">
        <v>455</v>
      </c>
      <c r="J676" s="142">
        <f>VLOOKUP(E676,'[4]BANG THAM CHIEU'!$E$451:$M$1076,9,0)</f>
        <v>5</v>
      </c>
      <c r="K676" s="134">
        <f>SUMIFS(NHAP!$H:$H,NHAP!$D:$D,'BANG THAM CHIEU'!E676,NHAP!$K:$K,'BANG THAM CHIEU'!$D$1)</f>
        <v>0</v>
      </c>
      <c r="L676" s="134">
        <f>SUMIFS('IC21'!$H:$H,'IC21'!$G:$G,'BANG THAM CHIEU'!E676,'IC21'!$R:$R,'BANG THAM CHIEU'!$D$1)</f>
        <v>0</v>
      </c>
      <c r="M676" s="133">
        <f t="shared" si="86"/>
        <v>5</v>
      </c>
      <c r="N676" s="142">
        <v>0</v>
      </c>
      <c r="O676" s="133">
        <f t="shared" si="87"/>
        <v>5</v>
      </c>
      <c r="P676" s="135">
        <v>0</v>
      </c>
      <c r="Q676" s="135">
        <v>0</v>
      </c>
      <c r="R676" s="550" t="str">
        <f t="shared" si="91"/>
        <v>OK</v>
      </c>
      <c r="S676" s="135">
        <v>0</v>
      </c>
      <c r="T676" s="222">
        <f t="shared" si="92"/>
        <v>5</v>
      </c>
      <c r="U676" s="40">
        <v>7</v>
      </c>
      <c r="V676" s="189">
        <f t="shared" si="88"/>
        <v>2</v>
      </c>
      <c r="X676" s="40" t="str">
        <f t="shared" si="93"/>
        <v>ko</v>
      </c>
      <c r="Y676" s="189">
        <f t="shared" si="89"/>
        <v>-2</v>
      </c>
      <c r="Z676" s="40">
        <f>VLOOKUP(E676,'[2]BANG THAM CHIEU'!$E$4:$Q$1080,13,0)</f>
        <v>0</v>
      </c>
      <c r="AA676" s="40">
        <f>VLOOKUP(E676,'[2]BANG THAM CHIEU'!$E$4:$R$1082,14,0)</f>
        <v>0</v>
      </c>
      <c r="AB676" s="40">
        <f>VLOOKUP(E676,'[2]BANG THAM CHIEU'!$E$4:$S$1081,15,0)</f>
        <v>0</v>
      </c>
    </row>
    <row r="677" spans="1:28" ht="32.25" customHeight="1" x14ac:dyDescent="0.25">
      <c r="A677" s="128">
        <f t="shared" si="90"/>
        <v>674</v>
      </c>
      <c r="B677" s="183" t="s">
        <v>2902</v>
      </c>
      <c r="C677" s="153" t="s">
        <v>2682</v>
      </c>
      <c r="D677" s="42" t="s">
        <v>1527</v>
      </c>
      <c r="E677" s="183" t="s">
        <v>2902</v>
      </c>
      <c r="F677" s="144">
        <v>518000</v>
      </c>
      <c r="G677" s="35" t="s">
        <v>968</v>
      </c>
      <c r="I677" s="145" t="s">
        <v>455</v>
      </c>
      <c r="J677" s="142">
        <f>VLOOKUP(E677,'[4]BANG THAM CHIEU'!$E$451:$M$1076,9,0)</f>
        <v>2</v>
      </c>
      <c r="K677" s="134">
        <f>SUMIFS(NHAP!$H:$H,NHAP!$D:$D,'BANG THAM CHIEU'!E677,NHAP!$K:$K,'BANG THAM CHIEU'!$D$1)</f>
        <v>0</v>
      </c>
      <c r="L677" s="134">
        <f>SUMIFS('IC21'!$H:$H,'IC21'!$G:$G,'BANG THAM CHIEU'!E677,'IC21'!$R:$R,'BANG THAM CHIEU'!$D$1)</f>
        <v>0</v>
      </c>
      <c r="M677" s="133">
        <f t="shared" si="86"/>
        <v>2</v>
      </c>
      <c r="N677" s="142">
        <v>0</v>
      </c>
      <c r="O677" s="133">
        <f t="shared" si="87"/>
        <v>2</v>
      </c>
      <c r="P677" s="135">
        <v>0</v>
      </c>
      <c r="Q677" s="135">
        <v>0</v>
      </c>
      <c r="R677" s="550" t="str">
        <f t="shared" si="91"/>
        <v>OK</v>
      </c>
      <c r="S677" s="135">
        <v>0</v>
      </c>
      <c r="T677" s="222">
        <f t="shared" si="92"/>
        <v>2</v>
      </c>
      <c r="U677" s="40">
        <v>2</v>
      </c>
      <c r="V677" s="189">
        <f t="shared" si="88"/>
        <v>0</v>
      </c>
      <c r="X677" s="40" t="str">
        <f t="shared" si="93"/>
        <v>ok</v>
      </c>
      <c r="Y677" s="189">
        <f t="shared" si="89"/>
        <v>0</v>
      </c>
      <c r="Z677" s="40">
        <f>VLOOKUP(E677,'[2]BANG THAM CHIEU'!$E$4:$Q$1080,13,0)</f>
        <v>0</v>
      </c>
      <c r="AA677" s="40">
        <f>VLOOKUP(E677,'[2]BANG THAM CHIEU'!$E$4:$R$1082,14,0)</f>
        <v>0</v>
      </c>
      <c r="AB677" s="40">
        <f>VLOOKUP(E677,'[2]BANG THAM CHIEU'!$E$4:$S$1081,15,0)</f>
        <v>0</v>
      </c>
    </row>
    <row r="678" spans="1:28" ht="29.25" customHeight="1" x14ac:dyDescent="0.25">
      <c r="A678" s="128">
        <f t="shared" si="90"/>
        <v>675</v>
      </c>
      <c r="B678" s="183" t="s">
        <v>2903</v>
      </c>
      <c r="C678" s="153" t="s">
        <v>7308</v>
      </c>
      <c r="D678" s="42" t="s">
        <v>1527</v>
      </c>
      <c r="E678" s="183" t="s">
        <v>2903</v>
      </c>
      <c r="F678" s="144">
        <v>625000</v>
      </c>
      <c r="G678" s="35" t="s">
        <v>968</v>
      </c>
      <c r="I678" s="145" t="s">
        <v>455</v>
      </c>
      <c r="J678" s="142">
        <f>VLOOKUP(E678,'[4]BANG THAM CHIEU'!$E$451:$M$1076,9,0)</f>
        <v>0</v>
      </c>
      <c r="K678" s="134">
        <f>SUMIFS(NHAP!$H:$H,NHAP!$D:$D,'BANG THAM CHIEU'!E678,NHAP!$K:$K,'BANG THAM CHIEU'!$D$1)</f>
        <v>0</v>
      </c>
      <c r="L678" s="134">
        <f>SUMIFS('IC21'!$H:$H,'IC21'!$G:$G,'BANG THAM CHIEU'!E678,'IC21'!$R:$R,'BANG THAM CHIEU'!$D$1)</f>
        <v>0</v>
      </c>
      <c r="M678" s="133">
        <f t="shared" si="86"/>
        <v>0</v>
      </c>
      <c r="N678" s="142">
        <v>0</v>
      </c>
      <c r="O678" s="133">
        <f t="shared" si="87"/>
        <v>0</v>
      </c>
      <c r="P678" s="135">
        <v>5</v>
      </c>
      <c r="Q678" s="135">
        <v>10</v>
      </c>
      <c r="R678" s="550" t="str">
        <f t="shared" si="91"/>
        <v>ALERT</v>
      </c>
      <c r="S678" s="135" t="s">
        <v>9395</v>
      </c>
      <c r="T678" s="222">
        <f t="shared" si="92"/>
        <v>-5</v>
      </c>
      <c r="U678" s="40">
        <v>1</v>
      </c>
      <c r="V678" s="189">
        <f t="shared" si="88"/>
        <v>1</v>
      </c>
      <c r="X678" s="40" t="str">
        <f t="shared" si="93"/>
        <v>ko</v>
      </c>
      <c r="Y678" s="189">
        <f t="shared" si="89"/>
        <v>-1</v>
      </c>
      <c r="Z678" s="40">
        <f>VLOOKUP(E678,'[2]BANG THAM CHIEU'!$E$4:$Q$1080,13,0)</f>
        <v>5</v>
      </c>
      <c r="AA678" s="40">
        <f>VLOOKUP(E678,'[2]BANG THAM CHIEU'!$E$4:$R$1082,14,0)</f>
        <v>10</v>
      </c>
      <c r="AB678" s="40" t="str">
        <f>VLOOKUP(E678,'[2]BANG THAM CHIEU'!$E$4:$S$1081,15,0)</f>
        <v>1 năm</v>
      </c>
    </row>
    <row r="679" spans="1:28" ht="33.75" customHeight="1" x14ac:dyDescent="0.25">
      <c r="A679" s="128">
        <f t="shared" si="90"/>
        <v>676</v>
      </c>
      <c r="B679" s="183" t="s">
        <v>2904</v>
      </c>
      <c r="C679" s="153" t="s">
        <v>2683</v>
      </c>
      <c r="D679" s="42" t="s">
        <v>1527</v>
      </c>
      <c r="E679" s="183" t="s">
        <v>2904</v>
      </c>
      <c r="F679" s="144">
        <v>518000</v>
      </c>
      <c r="G679" s="35" t="s">
        <v>968</v>
      </c>
      <c r="I679" s="145" t="s">
        <v>455</v>
      </c>
      <c r="J679" s="142">
        <f>VLOOKUP(E679,'[4]BANG THAM CHIEU'!$E$451:$M$1076,9,0)</f>
        <v>1</v>
      </c>
      <c r="K679" s="134">
        <f>SUMIFS(NHAP!$H:$H,NHAP!$D:$D,'BANG THAM CHIEU'!E679,NHAP!$K:$K,'BANG THAM CHIEU'!$D$1)</f>
        <v>0</v>
      </c>
      <c r="L679" s="134">
        <f>SUMIFS('IC21'!$H:$H,'IC21'!$G:$G,'BANG THAM CHIEU'!E679,'IC21'!$R:$R,'BANG THAM CHIEU'!$D$1)</f>
        <v>0</v>
      </c>
      <c r="M679" s="133">
        <f t="shared" si="86"/>
        <v>1</v>
      </c>
      <c r="N679" s="142">
        <v>0</v>
      </c>
      <c r="O679" s="133">
        <f t="shared" si="87"/>
        <v>1</v>
      </c>
      <c r="P679" s="135">
        <v>0</v>
      </c>
      <c r="Q679" s="135">
        <v>0</v>
      </c>
      <c r="R679" s="550" t="str">
        <f t="shared" si="91"/>
        <v>OK</v>
      </c>
      <c r="S679" s="135">
        <v>0</v>
      </c>
      <c r="T679" s="222">
        <f t="shared" si="92"/>
        <v>1</v>
      </c>
      <c r="U679" s="40">
        <v>1</v>
      </c>
      <c r="V679" s="189">
        <f t="shared" si="88"/>
        <v>0</v>
      </c>
      <c r="X679" s="40" t="str">
        <f t="shared" si="93"/>
        <v>ok</v>
      </c>
      <c r="Y679" s="189">
        <f t="shared" si="89"/>
        <v>0</v>
      </c>
      <c r="Z679" s="40">
        <f>VLOOKUP(E679,'[2]BANG THAM CHIEU'!$E$4:$Q$1080,13,0)</f>
        <v>0</v>
      </c>
      <c r="AA679" s="40">
        <f>VLOOKUP(E679,'[2]BANG THAM CHIEU'!$E$4:$R$1082,14,0)</f>
        <v>0</v>
      </c>
      <c r="AB679" s="40">
        <f>VLOOKUP(E679,'[2]BANG THAM CHIEU'!$E$4:$S$1081,15,0)</f>
        <v>0</v>
      </c>
    </row>
    <row r="680" spans="1:28" ht="15.75" customHeight="1" x14ac:dyDescent="0.25">
      <c r="A680" s="128">
        <f t="shared" si="90"/>
        <v>677</v>
      </c>
      <c r="B680" s="183" t="s">
        <v>2997</v>
      </c>
      <c r="C680" s="31" t="s">
        <v>6115</v>
      </c>
      <c r="D680" s="42" t="s">
        <v>1533</v>
      </c>
      <c r="E680" s="183" t="s">
        <v>2997</v>
      </c>
      <c r="F680" s="144">
        <v>10000</v>
      </c>
      <c r="G680" s="42" t="s">
        <v>10</v>
      </c>
      <c r="I680" s="144" t="s">
        <v>455</v>
      </c>
      <c r="J680" s="142">
        <f>VLOOKUP(E680,'[4]BANG THAM CHIEU'!$E$451:$M$1076,9,0)</f>
        <v>0</v>
      </c>
      <c r="K680" s="134">
        <f>SUMIFS(NHAP!$H:$H,NHAP!$D:$D,'BANG THAM CHIEU'!E680,NHAP!$K:$K,'BANG THAM CHIEU'!$D$1)</f>
        <v>0</v>
      </c>
      <c r="L680" s="134">
        <f>SUMIFS('IC21'!$H:$H,'IC21'!$G:$G,'BANG THAM CHIEU'!E680,'IC21'!$R:$R,'BANG THAM CHIEU'!$D$1)</f>
        <v>0</v>
      </c>
      <c r="M680" s="133">
        <f t="shared" si="86"/>
        <v>0</v>
      </c>
      <c r="N680" s="142">
        <v>0</v>
      </c>
      <c r="O680" s="133">
        <f t="shared" si="87"/>
        <v>0</v>
      </c>
      <c r="P680" s="135">
        <v>10</v>
      </c>
      <c r="Q680" s="135">
        <v>20</v>
      </c>
      <c r="R680" s="550" t="str">
        <f t="shared" si="91"/>
        <v>ALERT</v>
      </c>
      <c r="S680" s="135" t="s">
        <v>9394</v>
      </c>
      <c r="T680" s="222">
        <f t="shared" si="92"/>
        <v>-10</v>
      </c>
      <c r="U680" s="40">
        <v>0</v>
      </c>
      <c r="V680" s="189">
        <f t="shared" si="88"/>
        <v>0</v>
      </c>
      <c r="X680" s="40" t="str">
        <f t="shared" si="93"/>
        <v>ko</v>
      </c>
      <c r="Y680" s="189">
        <f t="shared" si="89"/>
        <v>0</v>
      </c>
      <c r="Z680" s="40">
        <f>VLOOKUP(E680,'[2]BANG THAM CHIEU'!$E$4:$Q$1080,13,0)</f>
        <v>10</v>
      </c>
      <c r="AA680" s="40">
        <f>VLOOKUP(E680,'[2]BANG THAM CHIEU'!$E$4:$R$1082,14,0)</f>
        <v>20</v>
      </c>
      <c r="AB680" s="40" t="str">
        <f>VLOOKUP(E680,'[2]BANG THAM CHIEU'!$E$4:$S$1081,15,0)</f>
        <v>6 tháng</v>
      </c>
    </row>
    <row r="681" spans="1:28" ht="15.75" customHeight="1" x14ac:dyDescent="0.25">
      <c r="A681" s="128">
        <f t="shared" si="90"/>
        <v>678</v>
      </c>
      <c r="B681" s="183" t="s">
        <v>2998</v>
      </c>
      <c r="C681" s="31" t="s">
        <v>2967</v>
      </c>
      <c r="D681" s="42" t="s">
        <v>1528</v>
      </c>
      <c r="E681" s="183" t="s">
        <v>2998</v>
      </c>
      <c r="G681" s="42" t="s">
        <v>10</v>
      </c>
      <c r="I681" s="144" t="s">
        <v>455</v>
      </c>
      <c r="J681" s="142">
        <f>VLOOKUP(E681,'[4]BANG THAM CHIEU'!$E$451:$M$1076,9,0)</f>
        <v>4</v>
      </c>
      <c r="K681" s="134">
        <f>SUMIFS(NHAP!$H:$H,NHAP!$D:$D,'BANG THAM CHIEU'!E681,NHAP!$K:$K,'BANG THAM CHIEU'!$D$1)</f>
        <v>0</v>
      </c>
      <c r="L681" s="134">
        <f>SUMIFS('IC21'!$H:$H,'IC21'!$G:$G,'BANG THAM CHIEU'!E681,'IC21'!$R:$R,'BANG THAM CHIEU'!$D$1)</f>
        <v>0</v>
      </c>
      <c r="M681" s="133">
        <f t="shared" si="86"/>
        <v>4</v>
      </c>
      <c r="N681" s="142">
        <v>0</v>
      </c>
      <c r="O681" s="133">
        <f t="shared" si="87"/>
        <v>4</v>
      </c>
      <c r="P681" s="135">
        <v>2</v>
      </c>
      <c r="Q681" s="135">
        <v>4</v>
      </c>
      <c r="R681" s="550" t="str">
        <f t="shared" si="91"/>
        <v>OK</v>
      </c>
      <c r="S681" s="135" t="s">
        <v>9397</v>
      </c>
      <c r="T681" s="222">
        <f t="shared" si="92"/>
        <v>2</v>
      </c>
      <c r="U681" s="40">
        <v>4</v>
      </c>
      <c r="V681" s="189">
        <f t="shared" si="88"/>
        <v>0</v>
      </c>
      <c r="X681" s="40" t="str">
        <f t="shared" si="93"/>
        <v>ko</v>
      </c>
      <c r="Y681" s="189">
        <f t="shared" si="89"/>
        <v>0</v>
      </c>
      <c r="Z681" s="40">
        <f>VLOOKUP(E681,'[2]BANG THAM CHIEU'!$E$4:$Q$1080,13,0)</f>
        <v>2</v>
      </c>
      <c r="AA681" s="40">
        <f>VLOOKUP(E681,'[2]BANG THAM CHIEU'!$E$4:$R$1082,14,0)</f>
        <v>4</v>
      </c>
      <c r="AB681" s="40" t="str">
        <f>VLOOKUP(E681,'[2]BANG THAM CHIEU'!$E$4:$S$1081,15,0)</f>
        <v>đăt dự phòng</v>
      </c>
    </row>
    <row r="682" spans="1:28" ht="15.75" customHeight="1" x14ac:dyDescent="0.25">
      <c r="A682" s="128">
        <f t="shared" si="90"/>
        <v>679</v>
      </c>
      <c r="B682" s="183" t="s">
        <v>2999</v>
      </c>
      <c r="C682" s="31" t="s">
        <v>2968</v>
      </c>
      <c r="D682" s="42" t="s">
        <v>1528</v>
      </c>
      <c r="E682" s="183" t="s">
        <v>2999</v>
      </c>
      <c r="F682" s="144">
        <v>250000</v>
      </c>
      <c r="G682" s="42" t="s">
        <v>10</v>
      </c>
      <c r="I682" s="144" t="s">
        <v>455</v>
      </c>
      <c r="J682" s="142">
        <f>VLOOKUP(E682,'[4]BANG THAM CHIEU'!$E$451:$M$1076,9,0)</f>
        <v>2</v>
      </c>
      <c r="K682" s="134">
        <f>SUMIFS(NHAP!$H:$H,NHAP!$D:$D,'BANG THAM CHIEU'!E682,NHAP!$K:$K,'BANG THAM CHIEU'!$D$1)</f>
        <v>0</v>
      </c>
      <c r="L682" s="134">
        <f>SUMIFS('IC21'!$H:$H,'IC21'!$G:$G,'BANG THAM CHIEU'!E682,'IC21'!$R:$R,'BANG THAM CHIEU'!$D$1)</f>
        <v>0</v>
      </c>
      <c r="M682" s="133">
        <f t="shared" si="86"/>
        <v>2</v>
      </c>
      <c r="N682" s="142">
        <v>0</v>
      </c>
      <c r="O682" s="133">
        <f t="shared" si="87"/>
        <v>2</v>
      </c>
      <c r="P682" s="135">
        <v>2</v>
      </c>
      <c r="Q682" s="135">
        <v>4</v>
      </c>
      <c r="R682" s="550" t="str">
        <f t="shared" si="91"/>
        <v>OK</v>
      </c>
      <c r="S682" s="135" t="s">
        <v>9397</v>
      </c>
      <c r="T682" s="222">
        <f t="shared" si="92"/>
        <v>0</v>
      </c>
      <c r="U682" s="40">
        <v>4</v>
      </c>
      <c r="V682" s="189">
        <f t="shared" si="88"/>
        <v>2</v>
      </c>
      <c r="X682" s="40" t="str">
        <f t="shared" si="93"/>
        <v>ko</v>
      </c>
      <c r="Y682" s="189">
        <f t="shared" si="89"/>
        <v>-2</v>
      </c>
      <c r="Z682" s="40">
        <f>VLOOKUP(E682,'[2]BANG THAM CHIEU'!$E$4:$Q$1080,13,0)</f>
        <v>2</v>
      </c>
      <c r="AA682" s="40">
        <f>VLOOKUP(E682,'[2]BANG THAM CHIEU'!$E$4:$R$1082,14,0)</f>
        <v>4</v>
      </c>
      <c r="AB682" s="40" t="str">
        <f>VLOOKUP(E682,'[2]BANG THAM CHIEU'!$E$4:$S$1081,15,0)</f>
        <v>đăt dự phòng</v>
      </c>
    </row>
    <row r="683" spans="1:28" ht="15.75" customHeight="1" x14ac:dyDescent="0.25">
      <c r="A683" s="128">
        <f t="shared" si="90"/>
        <v>680</v>
      </c>
      <c r="B683" s="183" t="s">
        <v>3049</v>
      </c>
      <c r="C683" s="31" t="s">
        <v>3047</v>
      </c>
      <c r="D683" s="42" t="s">
        <v>2564</v>
      </c>
      <c r="E683" s="183" t="s">
        <v>3049</v>
      </c>
      <c r="F683" s="144">
        <v>210227</v>
      </c>
      <c r="G683" s="35" t="s">
        <v>969</v>
      </c>
      <c r="I683" s="146" t="s">
        <v>1207</v>
      </c>
      <c r="J683" s="142">
        <f>VLOOKUP(E683,'[4]BANG THAM CHIEU'!$E$451:$M$1076,9,0)</f>
        <v>29</v>
      </c>
      <c r="K683" s="134">
        <f>SUMIFS(NHAP!$H:$H,NHAP!$D:$D,'BANG THAM CHIEU'!E683,NHAP!$K:$K,'BANG THAM CHIEU'!$D$1)</f>
        <v>0</v>
      </c>
      <c r="L683" s="134">
        <f>SUMIFS('IC21'!$H:$H,'IC21'!$G:$G,'BANG THAM CHIEU'!E683,'IC21'!$R:$R,'BANG THAM CHIEU'!$D$1)</f>
        <v>0</v>
      </c>
      <c r="M683" s="133">
        <f t="shared" si="86"/>
        <v>29</v>
      </c>
      <c r="N683" s="142">
        <v>0</v>
      </c>
      <c r="O683" s="133">
        <f t="shared" si="87"/>
        <v>29</v>
      </c>
      <c r="P683" s="135">
        <v>4</v>
      </c>
      <c r="Q683" s="135">
        <v>8</v>
      </c>
      <c r="R683" s="550" t="str">
        <f t="shared" si="91"/>
        <v>OK</v>
      </c>
      <c r="S683" s="135" t="s">
        <v>9394</v>
      </c>
      <c r="T683" s="222">
        <f t="shared" si="92"/>
        <v>25</v>
      </c>
      <c r="U683" s="40">
        <v>33</v>
      </c>
      <c r="V683" s="189">
        <f t="shared" si="88"/>
        <v>4</v>
      </c>
      <c r="X683" s="40" t="str">
        <f t="shared" si="93"/>
        <v>ok</v>
      </c>
      <c r="Y683" s="189">
        <f t="shared" si="89"/>
        <v>-4</v>
      </c>
      <c r="Z683" s="40">
        <f>VLOOKUP(E683,'[2]BANG THAM CHIEU'!$E$4:$Q$1080,13,0)</f>
        <v>4</v>
      </c>
      <c r="AA683" s="40">
        <f>VLOOKUP(E683,'[2]BANG THAM CHIEU'!$E$4:$R$1082,14,0)</f>
        <v>8</v>
      </c>
      <c r="AB683" s="40" t="str">
        <f>VLOOKUP(E683,'[2]BANG THAM CHIEU'!$E$4:$S$1081,15,0)</f>
        <v>6 tháng</v>
      </c>
    </row>
    <row r="684" spans="1:28" ht="15.75" customHeight="1" x14ac:dyDescent="0.25">
      <c r="A684" s="128">
        <f t="shared" si="90"/>
        <v>681</v>
      </c>
      <c r="B684" s="183" t="s">
        <v>4237</v>
      </c>
      <c r="C684" s="31" t="s">
        <v>4236</v>
      </c>
      <c r="D684" s="42" t="s">
        <v>97</v>
      </c>
      <c r="E684" s="183" t="s">
        <v>4237</v>
      </c>
      <c r="F684" s="144">
        <v>7000</v>
      </c>
      <c r="G684" s="42" t="s">
        <v>303</v>
      </c>
      <c r="I684" s="144" t="s">
        <v>455</v>
      </c>
      <c r="J684" s="142">
        <f>VLOOKUP(E684,'[4]BANG THAM CHIEU'!$E$451:$M$1076,9,0)</f>
        <v>0</v>
      </c>
      <c r="K684" s="134">
        <f>SUMIFS(NHAP!$H:$H,NHAP!$D:$D,'BANG THAM CHIEU'!E684,NHAP!$K:$K,'BANG THAM CHIEU'!$D$1)</f>
        <v>0</v>
      </c>
      <c r="L684" s="134">
        <f>SUMIFS('IC21'!$H:$H,'IC21'!$G:$G,'BANG THAM CHIEU'!E684,'IC21'!$R:$R,'BANG THAM CHIEU'!$D$1)</f>
        <v>0</v>
      </c>
      <c r="M684" s="133">
        <f t="shared" si="86"/>
        <v>0</v>
      </c>
      <c r="N684" s="142">
        <v>0</v>
      </c>
      <c r="O684" s="133">
        <f t="shared" si="87"/>
        <v>0</v>
      </c>
      <c r="P684" s="135">
        <v>0</v>
      </c>
      <c r="Q684" s="135">
        <v>0</v>
      </c>
      <c r="R684" s="550" t="str">
        <f t="shared" si="91"/>
        <v>OK</v>
      </c>
      <c r="S684" s="135">
        <v>0</v>
      </c>
      <c r="T684" s="222">
        <f t="shared" si="92"/>
        <v>0</v>
      </c>
      <c r="U684" s="40">
        <v>0</v>
      </c>
      <c r="V684" s="189">
        <f t="shared" si="88"/>
        <v>0</v>
      </c>
      <c r="X684" s="40" t="str">
        <f t="shared" si="93"/>
        <v>ko</v>
      </c>
      <c r="Y684" s="189">
        <f t="shared" si="89"/>
        <v>0</v>
      </c>
      <c r="Z684" s="40">
        <f>VLOOKUP(E684,'[2]BANG THAM CHIEU'!$E$4:$Q$1080,13,0)</f>
        <v>0</v>
      </c>
      <c r="AA684" s="40">
        <f>VLOOKUP(E684,'[2]BANG THAM CHIEU'!$E$4:$R$1082,14,0)</f>
        <v>0</v>
      </c>
      <c r="AB684" s="40">
        <f>VLOOKUP(E684,'[2]BANG THAM CHIEU'!$E$4:$S$1081,15,0)</f>
        <v>0</v>
      </c>
    </row>
    <row r="685" spans="1:28" ht="29.25" customHeight="1" x14ac:dyDescent="0.25">
      <c r="A685" s="128">
        <f t="shared" si="90"/>
        <v>682</v>
      </c>
      <c r="B685" s="183" t="s">
        <v>8496</v>
      </c>
      <c r="C685" s="151" t="s">
        <v>8495</v>
      </c>
      <c r="D685" s="42" t="s">
        <v>1563</v>
      </c>
      <c r="E685" s="183" t="s">
        <v>8496</v>
      </c>
      <c r="F685" s="144">
        <v>8763000</v>
      </c>
      <c r="G685" s="42" t="s">
        <v>303</v>
      </c>
      <c r="I685" s="144" t="s">
        <v>455</v>
      </c>
      <c r="J685" s="142">
        <f>VLOOKUP(E685,'[4]BANG THAM CHIEU'!$E$451:$M$1076,9,0)</f>
        <v>1</v>
      </c>
      <c r="K685" s="134">
        <f>SUMIFS(NHAP!$H:$H,NHAP!$D:$D,'BANG THAM CHIEU'!E685,NHAP!$K:$K,'BANG THAM CHIEU'!$D$1)</f>
        <v>0</v>
      </c>
      <c r="L685" s="134">
        <f>SUMIFS('IC21'!$H:$H,'IC21'!$G:$G,'BANG THAM CHIEU'!E685,'IC21'!$R:$R,'BANG THAM CHIEU'!$D$1)</f>
        <v>0</v>
      </c>
      <c r="M685" s="133">
        <f t="shared" si="86"/>
        <v>1</v>
      </c>
      <c r="N685" s="142">
        <v>0</v>
      </c>
      <c r="O685" s="133">
        <f t="shared" si="87"/>
        <v>1</v>
      </c>
      <c r="P685" s="135" t="e">
        <v>#N/A</v>
      </c>
      <c r="Q685" s="135" t="e">
        <v>#N/A</v>
      </c>
      <c r="R685" s="550" t="e">
        <f t="shared" si="91"/>
        <v>#N/A</v>
      </c>
      <c r="S685" s="135" t="e">
        <v>#N/A</v>
      </c>
      <c r="T685" s="222" t="e">
        <f t="shared" si="92"/>
        <v>#N/A</v>
      </c>
      <c r="U685" s="40">
        <v>0</v>
      </c>
      <c r="V685" s="189">
        <f t="shared" si="88"/>
        <v>-1</v>
      </c>
      <c r="X685" s="40" t="str">
        <f t="shared" si="93"/>
        <v>ok</v>
      </c>
      <c r="Y685" s="189">
        <f t="shared" si="89"/>
        <v>1</v>
      </c>
      <c r="Z685" s="40" t="e">
        <f>VLOOKUP(H685,'[2]BANG THAM CHIEU'!$E$4:$Q$1080,13,0)</f>
        <v>#N/A</v>
      </c>
      <c r="AA685" s="40" t="e">
        <f>VLOOKUP(E685,'[2]BANG THAM CHIEU'!$E$4:$R$1082,14,0)</f>
        <v>#N/A</v>
      </c>
      <c r="AB685" s="40" t="e">
        <f>VLOOKUP(E685,'[2]BANG THAM CHIEU'!$E$4:$S$1081,15,0)</f>
        <v>#N/A</v>
      </c>
    </row>
    <row r="686" spans="1:28" ht="15.75" customHeight="1" x14ac:dyDescent="0.25">
      <c r="A686" s="128">
        <f t="shared" si="90"/>
        <v>683</v>
      </c>
      <c r="B686" s="183" t="s">
        <v>6124</v>
      </c>
      <c r="C686" s="31" t="s">
        <v>6123</v>
      </c>
      <c r="D686" s="42" t="s">
        <v>1563</v>
      </c>
      <c r="E686" s="183" t="s">
        <v>6124</v>
      </c>
      <c r="F686" s="144">
        <v>2136000</v>
      </c>
      <c r="G686" s="42" t="s">
        <v>303</v>
      </c>
      <c r="I686" s="144" t="s">
        <v>455</v>
      </c>
      <c r="J686" s="142">
        <f>VLOOKUP(E686,'[4]BANG THAM CHIEU'!$E$451:$M$1076,9,0)</f>
        <v>0</v>
      </c>
      <c r="K686" s="134">
        <f>SUMIFS(NHAP!$H:$H,NHAP!$D:$D,'BANG THAM CHIEU'!E686,NHAP!$K:$K,'BANG THAM CHIEU'!$D$1)</f>
        <v>0</v>
      </c>
      <c r="L686" s="134">
        <f>SUMIFS('IC21'!$H:$H,'IC21'!$G:$G,'BANG THAM CHIEU'!E686,'IC21'!$R:$R,'BANG THAM CHIEU'!$D$1)</f>
        <v>0</v>
      </c>
      <c r="M686" s="133">
        <f t="shared" si="86"/>
        <v>0</v>
      </c>
      <c r="N686" s="142">
        <v>0</v>
      </c>
      <c r="O686" s="133">
        <f t="shared" si="87"/>
        <v>0</v>
      </c>
      <c r="P686" s="135">
        <v>0</v>
      </c>
      <c r="Q686" s="135">
        <v>0</v>
      </c>
      <c r="R686" s="550" t="str">
        <f t="shared" si="91"/>
        <v>OK</v>
      </c>
      <c r="S686" s="135">
        <v>0</v>
      </c>
      <c r="T686" s="222">
        <f t="shared" si="92"/>
        <v>0</v>
      </c>
      <c r="U686" s="40">
        <v>0</v>
      </c>
      <c r="V686" s="189">
        <f t="shared" si="88"/>
        <v>0</v>
      </c>
      <c r="X686" s="40" t="str">
        <f t="shared" si="93"/>
        <v>ko</v>
      </c>
      <c r="Y686" s="189">
        <f t="shared" si="89"/>
        <v>0</v>
      </c>
      <c r="Z686" s="40">
        <f>VLOOKUP(E686,'[2]BANG THAM CHIEU'!$E$4:$Q$1080,13,0)</f>
        <v>0</v>
      </c>
      <c r="AA686" s="40">
        <f>VLOOKUP(E686,'[2]BANG THAM CHIEU'!$E$4:$R$1082,14,0)</f>
        <v>0</v>
      </c>
      <c r="AB686" s="40">
        <f>VLOOKUP(E686,'[2]BANG THAM CHIEU'!$E$4:$S$1081,15,0)</f>
        <v>0</v>
      </c>
    </row>
    <row r="687" spans="1:28" ht="15.75" customHeight="1" x14ac:dyDescent="0.25">
      <c r="A687" s="128">
        <f t="shared" si="90"/>
        <v>684</v>
      </c>
      <c r="B687" s="183" t="s">
        <v>6126</v>
      </c>
      <c r="C687" s="31" t="s">
        <v>6125</v>
      </c>
      <c r="D687" s="42" t="s">
        <v>107</v>
      </c>
      <c r="E687" s="183" t="s">
        <v>6126</v>
      </c>
      <c r="F687" s="155">
        <v>1750000</v>
      </c>
      <c r="G687" s="42" t="s">
        <v>303</v>
      </c>
      <c r="I687" s="144" t="s">
        <v>455</v>
      </c>
      <c r="J687" s="142">
        <f>VLOOKUP(E687,'[4]BANG THAM CHIEU'!$E$451:$M$1076,9,0)</f>
        <v>5</v>
      </c>
      <c r="K687" s="134">
        <f>SUMIFS(NHAP!$H:$H,NHAP!$D:$D,'BANG THAM CHIEU'!E687,NHAP!$K:$K,'BANG THAM CHIEU'!$D$1)</f>
        <v>0</v>
      </c>
      <c r="L687" s="134">
        <f>SUMIFS('IC21'!$H:$H,'IC21'!$G:$G,'BANG THAM CHIEU'!E687,'IC21'!$R:$R,'BANG THAM CHIEU'!$D$1)</f>
        <v>1</v>
      </c>
      <c r="M687" s="133">
        <f t="shared" si="86"/>
        <v>4</v>
      </c>
      <c r="N687" s="142">
        <v>0</v>
      </c>
      <c r="O687" s="133">
        <f t="shared" si="87"/>
        <v>4</v>
      </c>
      <c r="P687" s="135">
        <v>2</v>
      </c>
      <c r="Q687" s="135">
        <v>4</v>
      </c>
      <c r="R687" s="550" t="str">
        <f t="shared" si="91"/>
        <v>OK</v>
      </c>
      <c r="S687" s="135" t="s">
        <v>9395</v>
      </c>
      <c r="T687" s="222">
        <f t="shared" si="92"/>
        <v>2</v>
      </c>
      <c r="U687" s="40">
        <v>5</v>
      </c>
      <c r="V687" s="189">
        <f t="shared" si="88"/>
        <v>1</v>
      </c>
      <c r="X687" s="40" t="str">
        <f t="shared" si="93"/>
        <v>ok</v>
      </c>
      <c r="Y687" s="189">
        <f t="shared" si="89"/>
        <v>-1</v>
      </c>
      <c r="Z687" s="40">
        <f>VLOOKUP(E687,'[2]BANG THAM CHIEU'!$E$4:$Q$1080,13,0)</f>
        <v>2</v>
      </c>
      <c r="AA687" s="40">
        <f>VLOOKUP(E687,'[2]BANG THAM CHIEU'!$E$4:$R$1082,14,0)</f>
        <v>4</v>
      </c>
      <c r="AB687" s="40" t="str">
        <f>VLOOKUP(E687,'[2]BANG THAM CHIEU'!$E$4:$S$1081,15,0)</f>
        <v>1 năm</v>
      </c>
    </row>
    <row r="688" spans="1:28" ht="15.75" customHeight="1" x14ac:dyDescent="0.25">
      <c r="A688" s="128">
        <f t="shared" si="90"/>
        <v>685</v>
      </c>
      <c r="B688" s="353" t="s">
        <v>6358</v>
      </c>
      <c r="C688" s="31" t="s">
        <v>6311</v>
      </c>
      <c r="D688" s="42" t="s">
        <v>2564</v>
      </c>
      <c r="E688" s="353" t="s">
        <v>6358</v>
      </c>
      <c r="F688" s="144">
        <v>7000</v>
      </c>
      <c r="G688" s="140" t="s">
        <v>2468</v>
      </c>
      <c r="H688" s="37" t="s">
        <v>7351</v>
      </c>
      <c r="I688" s="144" t="s">
        <v>455</v>
      </c>
      <c r="J688" s="142">
        <f>VLOOKUP(E688,'[4]BANG THAM CHIEU'!$E$451:$M$1076,9,0)</f>
        <v>0</v>
      </c>
      <c r="K688" s="134">
        <f>SUMIFS(NHAP!$H:$H,NHAP!$D:$D,'BANG THAM CHIEU'!E688,NHAP!$K:$K,'BANG THAM CHIEU'!$D$1)</f>
        <v>0</v>
      </c>
      <c r="L688" s="134">
        <f>SUMIFS('IC21'!$H:$H,'IC21'!$G:$G,'BANG THAM CHIEU'!E688,'IC21'!$R:$R,'BANG THAM CHIEU'!$D$1)</f>
        <v>0</v>
      </c>
      <c r="M688" s="133">
        <f t="shared" si="86"/>
        <v>0</v>
      </c>
      <c r="N688" s="142">
        <v>0</v>
      </c>
      <c r="O688" s="133">
        <f t="shared" si="87"/>
        <v>0</v>
      </c>
      <c r="P688" s="135" t="e">
        <v>#N/A</v>
      </c>
      <c r="Q688" s="135" t="e">
        <v>#N/A</v>
      </c>
      <c r="R688" s="550" t="e">
        <f t="shared" si="91"/>
        <v>#N/A</v>
      </c>
      <c r="S688" s="135" t="e">
        <v>#N/A</v>
      </c>
      <c r="T688" s="222" t="e">
        <f t="shared" si="92"/>
        <v>#N/A</v>
      </c>
      <c r="U688" s="368">
        <f t="shared" ref="U688:U751" si="94">M688</f>
        <v>0</v>
      </c>
      <c r="V688" s="189">
        <f t="shared" si="88"/>
        <v>0</v>
      </c>
      <c r="X688" s="40" t="str">
        <f t="shared" si="93"/>
        <v>ok</v>
      </c>
      <c r="Y688" s="189">
        <f t="shared" si="89"/>
        <v>0</v>
      </c>
      <c r="Z688" s="40" t="e">
        <f>VLOOKUP(H688,'[2]BANG THAM CHIEU'!$E$4:$Q$1080,13,0)</f>
        <v>#N/A</v>
      </c>
      <c r="AA688" s="40" t="e">
        <f>VLOOKUP(E688,'[2]BANG THAM CHIEU'!$E$4:$R$1082,14,0)</f>
        <v>#N/A</v>
      </c>
      <c r="AB688" s="40" t="e">
        <f>VLOOKUP(E688,'[2]BANG THAM CHIEU'!$E$4:$S$1081,15,0)</f>
        <v>#N/A</v>
      </c>
    </row>
    <row r="689" spans="1:30" ht="15.75" customHeight="1" x14ac:dyDescent="0.25">
      <c r="A689" s="128">
        <f t="shared" si="90"/>
        <v>686</v>
      </c>
      <c r="B689" s="353" t="s">
        <v>6359</v>
      </c>
      <c r="C689" s="31" t="s">
        <v>6312</v>
      </c>
      <c r="D689" s="42" t="s">
        <v>2564</v>
      </c>
      <c r="E689" s="353" t="s">
        <v>6359</v>
      </c>
      <c r="F689" s="144">
        <v>7000</v>
      </c>
      <c r="G689" s="140" t="s">
        <v>2468</v>
      </c>
      <c r="H689" s="37" t="s">
        <v>7351</v>
      </c>
      <c r="I689" s="144" t="s">
        <v>455</v>
      </c>
      <c r="J689" s="142">
        <f>VLOOKUP(E689,'[4]BANG THAM CHIEU'!$E$451:$M$1076,9,0)</f>
        <v>0</v>
      </c>
      <c r="K689" s="134">
        <f>SUMIFS(NHAP!$H:$H,NHAP!$D:$D,'BANG THAM CHIEU'!E689,NHAP!$K:$K,'BANG THAM CHIEU'!$D$1)</f>
        <v>0</v>
      </c>
      <c r="L689" s="134">
        <f>SUMIFS('IC21'!$H:$H,'IC21'!$G:$G,'BANG THAM CHIEU'!E689,'IC21'!$R:$R,'BANG THAM CHIEU'!$D$1)</f>
        <v>0</v>
      </c>
      <c r="M689" s="133">
        <f t="shared" si="86"/>
        <v>0</v>
      </c>
      <c r="N689" s="142">
        <v>0</v>
      </c>
      <c r="O689" s="133">
        <f t="shared" si="87"/>
        <v>0</v>
      </c>
      <c r="P689" s="135" t="e">
        <v>#N/A</v>
      </c>
      <c r="Q689" s="135" t="e">
        <v>#N/A</v>
      </c>
      <c r="R689" s="550" t="e">
        <f t="shared" si="91"/>
        <v>#N/A</v>
      </c>
      <c r="S689" s="135" t="e">
        <v>#N/A</v>
      </c>
      <c r="T689" s="222" t="e">
        <f t="shared" si="92"/>
        <v>#N/A</v>
      </c>
      <c r="U689" s="368">
        <f t="shared" si="94"/>
        <v>0</v>
      </c>
      <c r="V689" s="189">
        <f t="shared" si="88"/>
        <v>0</v>
      </c>
      <c r="X689" s="40" t="str">
        <f t="shared" si="93"/>
        <v>ko</v>
      </c>
      <c r="Y689" s="189">
        <f t="shared" si="89"/>
        <v>0</v>
      </c>
      <c r="Z689" s="40" t="e">
        <f>VLOOKUP(H689,'[2]BANG THAM CHIEU'!$E$4:$Q$1080,13,0)</f>
        <v>#N/A</v>
      </c>
      <c r="AA689" s="40" t="e">
        <f>VLOOKUP(E689,'[2]BANG THAM CHIEU'!$E$4:$R$1082,14,0)</f>
        <v>#N/A</v>
      </c>
      <c r="AB689" s="40" t="e">
        <f>VLOOKUP(E689,'[2]BANG THAM CHIEU'!$E$4:$S$1081,15,0)</f>
        <v>#N/A</v>
      </c>
    </row>
    <row r="690" spans="1:30" ht="15.75" customHeight="1" x14ac:dyDescent="0.25">
      <c r="A690" s="128">
        <f t="shared" si="90"/>
        <v>687</v>
      </c>
      <c r="B690" s="183">
        <v>50053117</v>
      </c>
      <c r="C690" s="31" t="s">
        <v>6313</v>
      </c>
      <c r="D690" s="42" t="s">
        <v>2564</v>
      </c>
      <c r="E690" s="183">
        <v>50053117</v>
      </c>
      <c r="F690" s="144">
        <v>1490000</v>
      </c>
      <c r="G690" s="140" t="s">
        <v>2468</v>
      </c>
      <c r="H690" s="37" t="s">
        <v>7351</v>
      </c>
      <c r="I690" s="144" t="s">
        <v>455</v>
      </c>
      <c r="J690" s="142">
        <f>VLOOKUP(E690,'[4]BANG THAM CHIEU'!$E$451:$M$1076,9,0)</f>
        <v>3</v>
      </c>
      <c r="K690" s="134">
        <f>SUMIFS(NHAP!$H:$H,NHAP!$D:$D,'BANG THAM CHIEU'!E690,NHAP!$K:$K,'BANG THAM CHIEU'!$D$1)</f>
        <v>0</v>
      </c>
      <c r="L690" s="134">
        <f>SUMIFS('IC21'!$H:$H,'IC21'!$G:$G,'BANG THAM CHIEU'!E690,'IC21'!$R:$R,'BANG THAM CHIEU'!$D$1)</f>
        <v>0</v>
      </c>
      <c r="M690" s="133">
        <f t="shared" si="86"/>
        <v>3</v>
      </c>
      <c r="N690" s="142">
        <v>0</v>
      </c>
      <c r="O690" s="133">
        <f t="shared" si="87"/>
        <v>3</v>
      </c>
      <c r="P690" s="135">
        <v>2</v>
      </c>
      <c r="Q690" s="135">
        <v>4</v>
      </c>
      <c r="R690" s="550" t="str">
        <f t="shared" si="91"/>
        <v>OK</v>
      </c>
      <c r="S690" s="135" t="s">
        <v>9397</v>
      </c>
      <c r="T690" s="222">
        <f t="shared" si="92"/>
        <v>1</v>
      </c>
      <c r="U690" s="368">
        <f t="shared" si="94"/>
        <v>3</v>
      </c>
      <c r="V690" s="189">
        <f t="shared" si="88"/>
        <v>0</v>
      </c>
      <c r="X690" s="40" t="str">
        <f t="shared" si="93"/>
        <v>ko</v>
      </c>
      <c r="Y690" s="189">
        <f t="shared" si="89"/>
        <v>0</v>
      </c>
      <c r="Z690" s="40">
        <f>VLOOKUP(E690,'[2]BANG THAM CHIEU'!$E$4:$Q$1080,13,0)</f>
        <v>2</v>
      </c>
      <c r="AA690" s="40">
        <f>VLOOKUP(E690,'[2]BANG THAM CHIEU'!$E$4:$R$1082,14,0)</f>
        <v>4</v>
      </c>
      <c r="AB690" s="40" t="str">
        <f>VLOOKUP(E690,'[2]BANG THAM CHIEU'!$E$4:$S$1081,15,0)</f>
        <v>đăt dự phòng</v>
      </c>
    </row>
    <row r="691" spans="1:30" ht="15.75" customHeight="1" x14ac:dyDescent="0.25">
      <c r="A691" s="128">
        <f t="shared" si="90"/>
        <v>688</v>
      </c>
      <c r="B691" s="183">
        <v>51089987</v>
      </c>
      <c r="C691" s="31" t="s">
        <v>6314</v>
      </c>
      <c r="D691" s="42" t="s">
        <v>7142</v>
      </c>
      <c r="E691" s="183">
        <v>51089987</v>
      </c>
      <c r="F691" s="144">
        <v>9347000</v>
      </c>
      <c r="G691" s="140" t="s">
        <v>2468</v>
      </c>
      <c r="H691" s="37" t="s">
        <v>7351</v>
      </c>
      <c r="I691" s="144" t="s">
        <v>455</v>
      </c>
      <c r="J691" s="142">
        <f>VLOOKUP(E691,'[4]BANG THAM CHIEU'!$E$451:$M$1076,9,0)</f>
        <v>2</v>
      </c>
      <c r="K691" s="134">
        <f>SUMIFS(NHAP!$H:$H,NHAP!$D:$D,'BANG THAM CHIEU'!E691,NHAP!$K:$K,'BANG THAM CHIEU'!$D$1)</f>
        <v>0</v>
      </c>
      <c r="L691" s="134">
        <f>SUMIFS('IC21'!$H:$H,'IC21'!$G:$G,'BANG THAM CHIEU'!E691,'IC21'!$R:$R,'BANG THAM CHIEU'!$D$1)</f>
        <v>0</v>
      </c>
      <c r="M691" s="133">
        <f t="shared" si="86"/>
        <v>2</v>
      </c>
      <c r="N691" s="142">
        <v>0</v>
      </c>
      <c r="O691" s="133">
        <f t="shared" si="87"/>
        <v>2</v>
      </c>
      <c r="P691" s="135">
        <v>2</v>
      </c>
      <c r="Q691" s="135">
        <v>4</v>
      </c>
      <c r="R691" s="550" t="str">
        <f t="shared" si="91"/>
        <v>OK</v>
      </c>
      <c r="S691" s="135" t="s">
        <v>9397</v>
      </c>
      <c r="T691" s="222">
        <f t="shared" si="92"/>
        <v>0</v>
      </c>
      <c r="U691" s="368">
        <f t="shared" si="94"/>
        <v>2</v>
      </c>
      <c r="V691" s="189">
        <f t="shared" si="88"/>
        <v>0</v>
      </c>
      <c r="X691" s="40" t="str">
        <f t="shared" si="93"/>
        <v>ko</v>
      </c>
      <c r="Y691" s="189">
        <f t="shared" si="89"/>
        <v>0</v>
      </c>
      <c r="Z691" s="40">
        <f>VLOOKUP(E691,'[2]BANG THAM CHIEU'!$E$4:$Q$1080,13,0)</f>
        <v>2</v>
      </c>
      <c r="AA691" s="40">
        <f>VLOOKUP(E691,'[2]BANG THAM CHIEU'!$E$4:$R$1082,14,0)</f>
        <v>4</v>
      </c>
      <c r="AB691" s="40" t="str">
        <f>VLOOKUP(E691,'[2]BANG THAM CHIEU'!$E$4:$S$1081,15,0)</f>
        <v>đăt dự phòng</v>
      </c>
      <c r="AD691" s="40" t="s">
        <v>9889</v>
      </c>
    </row>
    <row r="692" spans="1:30" ht="15.75" customHeight="1" x14ac:dyDescent="0.25">
      <c r="A692" s="128">
        <f t="shared" si="90"/>
        <v>689</v>
      </c>
      <c r="B692" s="183">
        <v>51122288</v>
      </c>
      <c r="C692" s="31" t="s">
        <v>8683</v>
      </c>
      <c r="D692" s="42" t="s">
        <v>2564</v>
      </c>
      <c r="E692" s="183">
        <v>51122288</v>
      </c>
      <c r="F692" s="144">
        <v>673000</v>
      </c>
      <c r="G692" s="140" t="s">
        <v>2468</v>
      </c>
      <c r="H692" s="37" t="s">
        <v>7351</v>
      </c>
      <c r="I692" s="144" t="s">
        <v>455</v>
      </c>
      <c r="J692" s="142">
        <f>VLOOKUP(E692,'[4]BANG THAM CHIEU'!$E$451:$M$1076,9,0)</f>
        <v>6</v>
      </c>
      <c r="K692" s="134">
        <f>SUMIFS(NHAP!$H:$H,NHAP!$D:$D,'BANG THAM CHIEU'!E692,NHAP!$K:$K,'BANG THAM CHIEU'!$D$1)</f>
        <v>0</v>
      </c>
      <c r="L692" s="134">
        <f>SUMIFS('IC21'!$H:$H,'IC21'!$G:$G,'BANG THAM CHIEU'!E692,'IC21'!$R:$R,'BANG THAM CHIEU'!$D$1)</f>
        <v>0</v>
      </c>
      <c r="M692" s="133">
        <f t="shared" ref="M692:M755" si="95">J692+K692-L692</f>
        <v>6</v>
      </c>
      <c r="N692" s="142">
        <v>0</v>
      </c>
      <c r="O692" s="133">
        <f t="shared" ref="O692:O755" si="96">M692-N692</f>
        <v>6</v>
      </c>
      <c r="P692" s="135">
        <v>2</v>
      </c>
      <c r="Q692" s="135">
        <v>4</v>
      </c>
      <c r="R692" s="550" t="str">
        <f t="shared" si="91"/>
        <v>OK</v>
      </c>
      <c r="S692" s="135" t="s">
        <v>9397</v>
      </c>
      <c r="T692" s="222">
        <f t="shared" si="92"/>
        <v>4</v>
      </c>
      <c r="U692" s="368">
        <f t="shared" si="94"/>
        <v>6</v>
      </c>
      <c r="V692" s="189">
        <f t="shared" si="88"/>
        <v>0</v>
      </c>
      <c r="X692" s="40" t="str">
        <f t="shared" si="93"/>
        <v>ko</v>
      </c>
      <c r="Y692" s="189">
        <f t="shared" si="89"/>
        <v>0</v>
      </c>
      <c r="Z692" s="40">
        <f>VLOOKUP(E692,'[2]BANG THAM CHIEU'!$E$4:$Q$1080,13,0)</f>
        <v>2</v>
      </c>
      <c r="AA692" s="40">
        <f>VLOOKUP(E692,'[2]BANG THAM CHIEU'!$E$4:$R$1082,14,0)</f>
        <v>4</v>
      </c>
      <c r="AB692" s="40" t="str">
        <f>VLOOKUP(E692,'[2]BANG THAM CHIEU'!$E$4:$S$1081,15,0)</f>
        <v>đăt dự phòng</v>
      </c>
    </row>
    <row r="693" spans="1:30" ht="15.75" customHeight="1" x14ac:dyDescent="0.25">
      <c r="A693" s="128">
        <f t="shared" si="90"/>
        <v>690</v>
      </c>
      <c r="B693" s="183">
        <v>51096078</v>
      </c>
      <c r="C693" s="31" t="s">
        <v>6316</v>
      </c>
      <c r="D693" s="42" t="s">
        <v>2564</v>
      </c>
      <c r="E693" s="183">
        <v>51096078</v>
      </c>
      <c r="F693" s="144">
        <v>1815000</v>
      </c>
      <c r="G693" s="140" t="s">
        <v>2468</v>
      </c>
      <c r="H693" s="37" t="s">
        <v>7351</v>
      </c>
      <c r="I693" s="144" t="s">
        <v>455</v>
      </c>
      <c r="J693" s="142">
        <f>VLOOKUP(E693,'[4]BANG THAM CHIEU'!$E$451:$M$1076,9,0)</f>
        <v>2</v>
      </c>
      <c r="K693" s="134">
        <f>SUMIFS(NHAP!$H:$H,NHAP!$D:$D,'BANG THAM CHIEU'!E693,NHAP!$K:$K,'BANG THAM CHIEU'!$D$1)</f>
        <v>0</v>
      </c>
      <c r="L693" s="134">
        <f>SUMIFS('IC21'!$H:$H,'IC21'!$G:$G,'BANG THAM CHIEU'!E693,'IC21'!$R:$R,'BANG THAM CHIEU'!$D$1)</f>
        <v>0</v>
      </c>
      <c r="M693" s="133">
        <f t="shared" si="95"/>
        <v>2</v>
      </c>
      <c r="N693" s="142">
        <v>0</v>
      </c>
      <c r="O693" s="133">
        <f t="shared" si="96"/>
        <v>2</v>
      </c>
      <c r="P693" s="135">
        <v>1</v>
      </c>
      <c r="Q693" s="135">
        <v>2</v>
      </c>
      <c r="R693" s="550" t="str">
        <f t="shared" si="91"/>
        <v>OK</v>
      </c>
      <c r="S693" s="135" t="s">
        <v>9397</v>
      </c>
      <c r="T693" s="222">
        <f t="shared" si="92"/>
        <v>1</v>
      </c>
      <c r="U693" s="368">
        <f t="shared" si="94"/>
        <v>2</v>
      </c>
      <c r="V693" s="189">
        <f t="shared" si="88"/>
        <v>0</v>
      </c>
      <c r="X693" s="40" t="str">
        <f t="shared" si="93"/>
        <v>ko</v>
      </c>
      <c r="Y693" s="189">
        <f t="shared" si="89"/>
        <v>0</v>
      </c>
      <c r="Z693" s="40">
        <f>VLOOKUP(E693,'[2]BANG THAM CHIEU'!$E$4:$Q$1080,13,0)</f>
        <v>1</v>
      </c>
      <c r="AA693" s="40">
        <f>VLOOKUP(E693,'[2]BANG THAM CHIEU'!$E$4:$R$1082,14,0)</f>
        <v>2</v>
      </c>
      <c r="AB693" s="40" t="str">
        <f>VLOOKUP(E693,'[2]BANG THAM CHIEU'!$E$4:$S$1081,15,0)</f>
        <v>đăt dự phòng</v>
      </c>
    </row>
    <row r="694" spans="1:30" ht="15.75" customHeight="1" x14ac:dyDescent="0.25">
      <c r="A694" s="128">
        <f t="shared" si="90"/>
        <v>691</v>
      </c>
      <c r="B694" s="183">
        <v>51195045</v>
      </c>
      <c r="C694" s="31" t="s">
        <v>7336</v>
      </c>
      <c r="D694" s="42" t="s">
        <v>2564</v>
      </c>
      <c r="E694" s="183">
        <v>51195045</v>
      </c>
      <c r="F694" s="144">
        <v>137000</v>
      </c>
      <c r="G694" s="140" t="s">
        <v>2468</v>
      </c>
      <c r="H694" s="37" t="s">
        <v>7351</v>
      </c>
      <c r="I694" s="144" t="s">
        <v>455</v>
      </c>
      <c r="J694" s="142">
        <f>VLOOKUP(E694,'[4]BANG THAM CHIEU'!$E$451:$M$1076,9,0)</f>
        <v>8</v>
      </c>
      <c r="K694" s="134">
        <f>SUMIFS(NHAP!$H:$H,NHAP!$D:$D,'BANG THAM CHIEU'!E694,NHAP!$K:$K,'BANG THAM CHIEU'!$D$1)</f>
        <v>0</v>
      </c>
      <c r="L694" s="134">
        <f>SUMIFS('IC21'!$H:$H,'IC21'!$G:$G,'BANG THAM CHIEU'!E694,'IC21'!$R:$R,'BANG THAM CHIEU'!$D$1)</f>
        <v>0</v>
      </c>
      <c r="M694" s="133">
        <f t="shared" si="95"/>
        <v>8</v>
      </c>
      <c r="N694" s="142">
        <v>0</v>
      </c>
      <c r="O694" s="133">
        <f t="shared" si="96"/>
        <v>8</v>
      </c>
      <c r="P694" s="135">
        <v>2</v>
      </c>
      <c r="Q694" s="135">
        <v>4</v>
      </c>
      <c r="R694" s="550" t="str">
        <f t="shared" si="91"/>
        <v>OK</v>
      </c>
      <c r="S694" s="135" t="s">
        <v>9397</v>
      </c>
      <c r="T694" s="222">
        <f t="shared" si="92"/>
        <v>6</v>
      </c>
      <c r="U694" s="368">
        <f t="shared" si="94"/>
        <v>8</v>
      </c>
      <c r="V694" s="189">
        <f t="shared" si="88"/>
        <v>0</v>
      </c>
      <c r="X694" s="40" t="str">
        <f t="shared" si="93"/>
        <v>ko</v>
      </c>
      <c r="Y694" s="189">
        <f t="shared" si="89"/>
        <v>0</v>
      </c>
      <c r="Z694" s="40">
        <f>VLOOKUP(E694,'[2]BANG THAM CHIEU'!$E$4:$Q$1080,13,0)</f>
        <v>2</v>
      </c>
      <c r="AA694" s="40">
        <f>VLOOKUP(E694,'[2]BANG THAM CHIEU'!$E$4:$R$1082,14,0)</f>
        <v>4</v>
      </c>
      <c r="AB694" s="40" t="str">
        <f>VLOOKUP(E694,'[2]BANG THAM CHIEU'!$E$4:$S$1081,15,0)</f>
        <v>đăt dự phòng</v>
      </c>
    </row>
    <row r="695" spans="1:30" ht="15.75" customHeight="1" x14ac:dyDescent="0.25">
      <c r="A695" s="128">
        <f t="shared" si="90"/>
        <v>692</v>
      </c>
      <c r="B695" s="183">
        <v>51041352</v>
      </c>
      <c r="C695" s="31" t="s">
        <v>6318</v>
      </c>
      <c r="D695" s="42" t="s">
        <v>2564</v>
      </c>
      <c r="E695" s="183">
        <v>51041352</v>
      </c>
      <c r="F695" s="144">
        <v>830000</v>
      </c>
      <c r="G695" s="140" t="s">
        <v>2468</v>
      </c>
      <c r="H695" s="37" t="s">
        <v>7351</v>
      </c>
      <c r="I695" s="144" t="s">
        <v>455</v>
      </c>
      <c r="J695" s="142">
        <f>VLOOKUP(E695,'[4]BANG THAM CHIEU'!$E$451:$M$1076,9,0)</f>
        <v>20</v>
      </c>
      <c r="K695" s="134">
        <f>SUMIFS(NHAP!$H:$H,NHAP!$D:$D,'BANG THAM CHIEU'!E695,NHAP!$K:$K,'BANG THAM CHIEU'!$D$1)</f>
        <v>0</v>
      </c>
      <c r="L695" s="134">
        <f>SUMIFS('IC21'!$H:$H,'IC21'!$G:$G,'BANG THAM CHIEU'!E695,'IC21'!$R:$R,'BANG THAM CHIEU'!$D$1)</f>
        <v>0</v>
      </c>
      <c r="M695" s="133">
        <f t="shared" si="95"/>
        <v>20</v>
      </c>
      <c r="N695" s="142">
        <v>0</v>
      </c>
      <c r="O695" s="133">
        <f t="shared" si="96"/>
        <v>20</v>
      </c>
      <c r="P695" s="135">
        <v>2</v>
      </c>
      <c r="Q695" s="135">
        <v>4</v>
      </c>
      <c r="R695" s="550" t="str">
        <f t="shared" si="91"/>
        <v>OK</v>
      </c>
      <c r="S695" s="135" t="s">
        <v>9397</v>
      </c>
      <c r="T695" s="222">
        <f t="shared" si="92"/>
        <v>18</v>
      </c>
      <c r="U695" s="368">
        <f t="shared" si="94"/>
        <v>20</v>
      </c>
      <c r="V695" s="189">
        <f t="shared" si="88"/>
        <v>0</v>
      </c>
      <c r="X695" s="40" t="str">
        <f t="shared" si="93"/>
        <v>ko</v>
      </c>
      <c r="Y695" s="189">
        <f t="shared" si="89"/>
        <v>0</v>
      </c>
      <c r="Z695" s="40">
        <f>VLOOKUP(E695,'[2]BANG THAM CHIEU'!$E$4:$Q$1080,13,0)</f>
        <v>2</v>
      </c>
      <c r="AA695" s="40">
        <f>VLOOKUP(E695,'[2]BANG THAM CHIEU'!$E$4:$R$1082,14,0)</f>
        <v>4</v>
      </c>
      <c r="AB695" s="40" t="str">
        <f>VLOOKUP(E695,'[2]BANG THAM CHIEU'!$E$4:$S$1081,15,0)</f>
        <v>đăt dự phòng</v>
      </c>
    </row>
    <row r="696" spans="1:30" ht="15.75" customHeight="1" x14ac:dyDescent="0.25">
      <c r="A696" s="128">
        <f t="shared" si="90"/>
        <v>693</v>
      </c>
      <c r="B696" s="183" t="s">
        <v>6360</v>
      </c>
      <c r="C696" s="31" t="s">
        <v>6319</v>
      </c>
      <c r="D696" s="42" t="s">
        <v>2564</v>
      </c>
      <c r="E696" s="183" t="s">
        <v>6360</v>
      </c>
      <c r="F696" s="144">
        <v>729000</v>
      </c>
      <c r="G696" s="140" t="s">
        <v>2468</v>
      </c>
      <c r="H696" s="37" t="s">
        <v>7351</v>
      </c>
      <c r="I696" s="144" t="s">
        <v>455</v>
      </c>
      <c r="J696" s="142">
        <f>VLOOKUP(E696,'[4]BANG THAM CHIEU'!$E$451:$M$1076,9,0)</f>
        <v>7</v>
      </c>
      <c r="K696" s="134">
        <f>SUMIFS(NHAP!$H:$H,NHAP!$D:$D,'BANG THAM CHIEU'!E696,NHAP!$K:$K,'BANG THAM CHIEU'!$D$1)</f>
        <v>0</v>
      </c>
      <c r="L696" s="134">
        <f>SUMIFS('IC21'!$H:$H,'IC21'!$G:$G,'BANG THAM CHIEU'!E696,'IC21'!$R:$R,'BANG THAM CHIEU'!$D$1)</f>
        <v>0</v>
      </c>
      <c r="M696" s="133">
        <f t="shared" si="95"/>
        <v>7</v>
      </c>
      <c r="N696" s="142">
        <v>0</v>
      </c>
      <c r="O696" s="133">
        <f t="shared" si="96"/>
        <v>7</v>
      </c>
      <c r="P696" s="135">
        <v>2</v>
      </c>
      <c r="Q696" s="135">
        <v>4</v>
      </c>
      <c r="R696" s="550" t="str">
        <f t="shared" si="91"/>
        <v>OK</v>
      </c>
      <c r="S696" s="135" t="s">
        <v>9397</v>
      </c>
      <c r="T696" s="222">
        <f t="shared" si="92"/>
        <v>5</v>
      </c>
      <c r="U696" s="368">
        <f t="shared" si="94"/>
        <v>7</v>
      </c>
      <c r="V696" s="189">
        <f t="shared" si="88"/>
        <v>0</v>
      </c>
      <c r="X696" s="40" t="str">
        <f t="shared" si="93"/>
        <v>ko</v>
      </c>
      <c r="Y696" s="189">
        <f t="shared" si="89"/>
        <v>0</v>
      </c>
      <c r="Z696" s="40">
        <f>VLOOKUP(E696,'[2]BANG THAM CHIEU'!$E$4:$Q$1080,13,0)</f>
        <v>2</v>
      </c>
      <c r="AA696" s="40">
        <f>VLOOKUP(E696,'[2]BANG THAM CHIEU'!$E$4:$R$1082,14,0)</f>
        <v>4</v>
      </c>
      <c r="AB696" s="40" t="str">
        <f>VLOOKUP(E696,'[2]BANG THAM CHIEU'!$E$4:$S$1081,15,0)</f>
        <v>đăt dự phòng</v>
      </c>
    </row>
    <row r="697" spans="1:30" ht="15.75" customHeight="1" x14ac:dyDescent="0.25">
      <c r="A697" s="128">
        <f t="shared" si="90"/>
        <v>694</v>
      </c>
      <c r="B697" s="183" t="s">
        <v>6361</v>
      </c>
      <c r="C697" s="31" t="s">
        <v>8818</v>
      </c>
      <c r="D697" s="42" t="s">
        <v>2564</v>
      </c>
      <c r="E697" s="183" t="s">
        <v>6361</v>
      </c>
      <c r="F697" s="144">
        <v>2173000</v>
      </c>
      <c r="G697" s="140" t="s">
        <v>2468</v>
      </c>
      <c r="H697" s="37" t="s">
        <v>7351</v>
      </c>
      <c r="I697" s="142" t="s">
        <v>455</v>
      </c>
      <c r="J697" s="142">
        <f>VLOOKUP(E697,'[4]BANG THAM CHIEU'!$E$451:$M$1076,9,0)</f>
        <v>4</v>
      </c>
      <c r="K697" s="134">
        <f>SUMIFS(NHAP!$H:$H,NHAP!$D:$D,'BANG THAM CHIEU'!E697,NHAP!$K:$K,'BANG THAM CHIEU'!$D$1)</f>
        <v>0</v>
      </c>
      <c r="L697" s="134">
        <f>SUMIFS('IC21'!$H:$H,'IC21'!$G:$G,'BANG THAM CHIEU'!E697,'IC21'!$R:$R,'BANG THAM CHIEU'!$D$1)</f>
        <v>0</v>
      </c>
      <c r="M697" s="133">
        <f t="shared" si="95"/>
        <v>4</v>
      </c>
      <c r="N697" s="142">
        <v>0</v>
      </c>
      <c r="O697" s="133">
        <f t="shared" si="96"/>
        <v>4</v>
      </c>
      <c r="P697" s="135" t="e">
        <v>#N/A</v>
      </c>
      <c r="Q697" s="135" t="e">
        <v>#N/A</v>
      </c>
      <c r="R697" s="550" t="e">
        <f t="shared" si="91"/>
        <v>#N/A</v>
      </c>
      <c r="S697" s="135" t="e">
        <v>#N/A</v>
      </c>
      <c r="T697" s="222" t="e">
        <f t="shared" si="92"/>
        <v>#N/A</v>
      </c>
      <c r="U697" s="368">
        <f t="shared" si="94"/>
        <v>4</v>
      </c>
      <c r="V697" s="189">
        <f t="shared" si="88"/>
        <v>0</v>
      </c>
      <c r="X697" s="40" t="str">
        <f t="shared" si="93"/>
        <v>ko</v>
      </c>
      <c r="Y697" s="189">
        <f t="shared" si="89"/>
        <v>0</v>
      </c>
      <c r="Z697" s="40" t="e">
        <f>VLOOKUP(H697,'[2]BANG THAM CHIEU'!$E$4:$Q$1080,13,0)</f>
        <v>#N/A</v>
      </c>
      <c r="AA697" s="40" t="e">
        <f>VLOOKUP(E697,'[2]BANG THAM CHIEU'!$E$4:$R$1082,14,0)</f>
        <v>#N/A</v>
      </c>
      <c r="AB697" s="40" t="e">
        <f>VLOOKUP(E697,'[2]BANG THAM CHIEU'!$E$4:$S$1081,15,0)</f>
        <v>#N/A</v>
      </c>
    </row>
    <row r="698" spans="1:30" ht="15.75" customHeight="1" x14ac:dyDescent="0.25">
      <c r="A698" s="128">
        <f t="shared" si="90"/>
        <v>695</v>
      </c>
      <c r="B698" s="183" t="s">
        <v>6362</v>
      </c>
      <c r="C698" s="31" t="s">
        <v>6321</v>
      </c>
      <c r="D698" s="42" t="s">
        <v>7142</v>
      </c>
      <c r="E698" s="183" t="s">
        <v>6362</v>
      </c>
      <c r="F698" s="144">
        <v>3488000</v>
      </c>
      <c r="G698" s="140" t="s">
        <v>2468</v>
      </c>
      <c r="H698" s="37" t="s">
        <v>7351</v>
      </c>
      <c r="I698" s="142" t="s">
        <v>455</v>
      </c>
      <c r="J698" s="142">
        <f>VLOOKUP(E698,'[4]BANG THAM CHIEU'!$E$451:$M$1076,9,0)</f>
        <v>4</v>
      </c>
      <c r="K698" s="134">
        <f>SUMIFS(NHAP!$H:$H,NHAP!$D:$D,'BANG THAM CHIEU'!E698,NHAP!$K:$K,'BANG THAM CHIEU'!$D$1)</f>
        <v>0</v>
      </c>
      <c r="L698" s="134">
        <f>SUMIFS('IC21'!$H:$H,'IC21'!$G:$G,'BANG THAM CHIEU'!E698,'IC21'!$R:$R,'BANG THAM CHIEU'!$D$1)</f>
        <v>0</v>
      </c>
      <c r="M698" s="133">
        <f t="shared" si="95"/>
        <v>4</v>
      </c>
      <c r="N698" s="142">
        <v>0</v>
      </c>
      <c r="O698" s="133">
        <f t="shared" si="96"/>
        <v>4</v>
      </c>
      <c r="P698" s="135">
        <v>2</v>
      </c>
      <c r="Q698" s="135">
        <v>4</v>
      </c>
      <c r="R698" s="550" t="str">
        <f t="shared" si="91"/>
        <v>OK</v>
      </c>
      <c r="S698" s="135" t="s">
        <v>9397</v>
      </c>
      <c r="T698" s="222">
        <f t="shared" si="92"/>
        <v>2</v>
      </c>
      <c r="U698" s="368">
        <f t="shared" si="94"/>
        <v>4</v>
      </c>
      <c r="V698" s="189">
        <f t="shared" si="88"/>
        <v>0</v>
      </c>
      <c r="X698" s="40" t="str">
        <f t="shared" si="93"/>
        <v>ko</v>
      </c>
      <c r="Y698" s="189">
        <f t="shared" si="89"/>
        <v>0</v>
      </c>
      <c r="Z698" s="40">
        <f>VLOOKUP(E698,'[2]BANG THAM CHIEU'!$E$4:$Q$1080,13,0)</f>
        <v>2</v>
      </c>
      <c r="AA698" s="40">
        <f>VLOOKUP(E698,'[2]BANG THAM CHIEU'!$E$4:$R$1082,14,0)</f>
        <v>4</v>
      </c>
      <c r="AB698" s="40" t="str">
        <f>VLOOKUP(E698,'[2]BANG THAM CHIEU'!$E$4:$S$1081,15,0)</f>
        <v>đăt dự phòng</v>
      </c>
      <c r="AD698" s="40" t="s">
        <v>9889</v>
      </c>
    </row>
    <row r="699" spans="1:30" ht="15.75" customHeight="1" x14ac:dyDescent="0.25">
      <c r="A699" s="128">
        <f t="shared" si="90"/>
        <v>696</v>
      </c>
      <c r="B699" s="183">
        <v>51094682</v>
      </c>
      <c r="C699" s="31" t="s">
        <v>7339</v>
      </c>
      <c r="D699" s="42" t="s">
        <v>2564</v>
      </c>
      <c r="E699" s="183">
        <v>51094682</v>
      </c>
      <c r="F699" s="144">
        <v>946000</v>
      </c>
      <c r="G699" s="140" t="s">
        <v>2468</v>
      </c>
      <c r="H699" s="37" t="s">
        <v>7351</v>
      </c>
      <c r="I699" s="142" t="s">
        <v>455</v>
      </c>
      <c r="J699" s="142">
        <f>VLOOKUP(E699,'[4]BANG THAM CHIEU'!$E$451:$M$1076,9,0)</f>
        <v>6</v>
      </c>
      <c r="K699" s="134">
        <f>SUMIFS(NHAP!$H:$H,NHAP!$D:$D,'BANG THAM CHIEU'!E699,NHAP!$K:$K,'BANG THAM CHIEU'!$D$1)</f>
        <v>0</v>
      </c>
      <c r="L699" s="134">
        <f>SUMIFS('IC21'!$H:$H,'IC21'!$G:$G,'BANG THAM CHIEU'!E699,'IC21'!$R:$R,'BANG THAM CHIEU'!$D$1)</f>
        <v>0</v>
      </c>
      <c r="M699" s="133">
        <f t="shared" si="95"/>
        <v>6</v>
      </c>
      <c r="N699" s="142">
        <v>0</v>
      </c>
      <c r="O699" s="133">
        <f t="shared" si="96"/>
        <v>6</v>
      </c>
      <c r="P699" s="135">
        <v>1</v>
      </c>
      <c r="Q699" s="135">
        <v>2</v>
      </c>
      <c r="R699" s="550" t="str">
        <f t="shared" si="91"/>
        <v>OK</v>
      </c>
      <c r="S699" s="135" t="s">
        <v>9397</v>
      </c>
      <c r="T699" s="222">
        <f t="shared" si="92"/>
        <v>5</v>
      </c>
      <c r="U699" s="368">
        <f t="shared" si="94"/>
        <v>6</v>
      </c>
      <c r="V699" s="189">
        <f t="shared" si="88"/>
        <v>0</v>
      </c>
      <c r="X699" s="40" t="str">
        <f t="shared" si="93"/>
        <v>ko</v>
      </c>
      <c r="Y699" s="189">
        <f t="shared" si="89"/>
        <v>0</v>
      </c>
      <c r="Z699" s="40">
        <f>VLOOKUP(E699,'[2]BANG THAM CHIEU'!$E$4:$Q$1080,13,0)</f>
        <v>1</v>
      </c>
      <c r="AA699" s="40">
        <f>VLOOKUP(E699,'[2]BANG THAM CHIEU'!$E$4:$R$1082,14,0)</f>
        <v>2</v>
      </c>
      <c r="AB699" s="40" t="str">
        <f>VLOOKUP(E699,'[2]BANG THAM CHIEU'!$E$4:$S$1081,15,0)</f>
        <v>đăt dự phòng</v>
      </c>
    </row>
    <row r="700" spans="1:30" ht="15.75" customHeight="1" x14ac:dyDescent="0.25">
      <c r="A700" s="128">
        <f t="shared" si="90"/>
        <v>697</v>
      </c>
      <c r="B700" s="183">
        <v>51057153</v>
      </c>
      <c r="C700" s="31" t="s">
        <v>6323</v>
      </c>
      <c r="D700" s="42" t="s">
        <v>2591</v>
      </c>
      <c r="E700" s="183">
        <v>51057153</v>
      </c>
      <c r="F700" s="144">
        <v>892000</v>
      </c>
      <c r="G700" s="140" t="s">
        <v>2468</v>
      </c>
      <c r="H700" s="37" t="s">
        <v>7351</v>
      </c>
      <c r="I700" s="142" t="s">
        <v>455</v>
      </c>
      <c r="J700" s="142">
        <f>VLOOKUP(E700,'[4]BANG THAM CHIEU'!$E$451:$M$1076,9,0)</f>
        <v>10</v>
      </c>
      <c r="K700" s="134">
        <f>SUMIFS(NHAP!$H:$H,NHAP!$D:$D,'BANG THAM CHIEU'!E700,NHAP!$K:$K,'BANG THAM CHIEU'!$D$1)</f>
        <v>0</v>
      </c>
      <c r="L700" s="134">
        <f>SUMIFS('IC21'!$H:$H,'IC21'!$G:$G,'BANG THAM CHIEU'!E700,'IC21'!$R:$R,'BANG THAM CHIEU'!$D$1)</f>
        <v>0</v>
      </c>
      <c r="M700" s="133">
        <f t="shared" si="95"/>
        <v>10</v>
      </c>
      <c r="N700" s="142">
        <v>0</v>
      </c>
      <c r="O700" s="133">
        <f t="shared" si="96"/>
        <v>10</v>
      </c>
      <c r="P700" s="135">
        <v>2</v>
      </c>
      <c r="Q700" s="135">
        <v>4</v>
      </c>
      <c r="R700" s="550" t="str">
        <f t="shared" si="91"/>
        <v>OK</v>
      </c>
      <c r="S700" s="135" t="s">
        <v>9397</v>
      </c>
      <c r="T700" s="222">
        <f t="shared" si="92"/>
        <v>8</v>
      </c>
      <c r="U700" s="368">
        <f t="shared" si="94"/>
        <v>10</v>
      </c>
      <c r="V700" s="189">
        <f t="shared" si="88"/>
        <v>0</v>
      </c>
      <c r="X700" s="40" t="str">
        <f t="shared" si="93"/>
        <v>ko</v>
      </c>
      <c r="Y700" s="189">
        <f t="shared" si="89"/>
        <v>0</v>
      </c>
      <c r="Z700" s="40">
        <f>VLOOKUP(E700,'[2]BANG THAM CHIEU'!$E$4:$Q$1080,13,0)</f>
        <v>2</v>
      </c>
      <c r="AA700" s="40">
        <f>VLOOKUP(E700,'[2]BANG THAM CHIEU'!$E$4:$R$1082,14,0)</f>
        <v>4</v>
      </c>
      <c r="AB700" s="40" t="str">
        <f>VLOOKUP(E700,'[2]BANG THAM CHIEU'!$E$4:$S$1081,15,0)</f>
        <v>đăt dự phòng</v>
      </c>
    </row>
    <row r="701" spans="1:30" ht="15.75" customHeight="1" x14ac:dyDescent="0.25">
      <c r="A701" s="128">
        <f t="shared" si="90"/>
        <v>698</v>
      </c>
      <c r="B701" s="183">
        <v>51316436</v>
      </c>
      <c r="C701" s="31" t="s">
        <v>6324</v>
      </c>
      <c r="D701" s="42" t="s">
        <v>2564</v>
      </c>
      <c r="E701" s="183">
        <v>51316436</v>
      </c>
      <c r="F701" s="144">
        <v>18467000</v>
      </c>
      <c r="G701" s="140" t="s">
        <v>2468</v>
      </c>
      <c r="H701" s="37" t="s">
        <v>7351</v>
      </c>
      <c r="I701" s="142" t="s">
        <v>455</v>
      </c>
      <c r="J701" s="142">
        <f>VLOOKUP(E701,'[4]BANG THAM CHIEU'!$E$451:$M$1076,9,0)</f>
        <v>2</v>
      </c>
      <c r="K701" s="134">
        <f>SUMIFS(NHAP!$H:$H,NHAP!$D:$D,'BANG THAM CHIEU'!E701,NHAP!$K:$K,'BANG THAM CHIEU'!$D$1)</f>
        <v>0</v>
      </c>
      <c r="L701" s="134">
        <f>SUMIFS('IC21'!$H:$H,'IC21'!$G:$G,'BANG THAM CHIEU'!E701,'IC21'!$R:$R,'BANG THAM CHIEU'!$D$1)</f>
        <v>0</v>
      </c>
      <c r="M701" s="133">
        <f t="shared" si="95"/>
        <v>2</v>
      </c>
      <c r="N701" s="142">
        <v>0</v>
      </c>
      <c r="O701" s="133">
        <f t="shared" si="96"/>
        <v>2</v>
      </c>
      <c r="P701" s="135">
        <v>2</v>
      </c>
      <c r="Q701" s="135">
        <v>4</v>
      </c>
      <c r="R701" s="550" t="str">
        <f t="shared" si="91"/>
        <v>OK</v>
      </c>
      <c r="S701" s="135" t="s">
        <v>9397</v>
      </c>
      <c r="T701" s="222">
        <f t="shared" si="92"/>
        <v>0</v>
      </c>
      <c r="U701" s="368">
        <f t="shared" si="94"/>
        <v>2</v>
      </c>
      <c r="V701" s="189">
        <f t="shared" si="88"/>
        <v>0</v>
      </c>
      <c r="X701" s="40" t="str">
        <f t="shared" si="93"/>
        <v>ko</v>
      </c>
      <c r="Y701" s="189">
        <f t="shared" si="89"/>
        <v>0</v>
      </c>
      <c r="Z701" s="40">
        <f>VLOOKUP(E701,'[2]BANG THAM CHIEU'!$E$4:$Q$1080,13,0)</f>
        <v>2</v>
      </c>
      <c r="AA701" s="40">
        <f>VLOOKUP(E701,'[2]BANG THAM CHIEU'!$E$4:$R$1082,14,0)</f>
        <v>4</v>
      </c>
      <c r="AB701" s="40" t="str">
        <f>VLOOKUP(E701,'[2]BANG THAM CHIEU'!$E$4:$S$1081,15,0)</f>
        <v>đăt dự phòng</v>
      </c>
    </row>
    <row r="702" spans="1:30" ht="15.75" customHeight="1" x14ac:dyDescent="0.25">
      <c r="A702" s="128">
        <f t="shared" si="90"/>
        <v>699</v>
      </c>
      <c r="B702" s="183" t="s">
        <v>6363</v>
      </c>
      <c r="C702" s="31" t="s">
        <v>6325</v>
      </c>
      <c r="D702" s="42" t="s">
        <v>2564</v>
      </c>
      <c r="E702" s="183" t="s">
        <v>6363</v>
      </c>
      <c r="F702" s="144">
        <v>883000</v>
      </c>
      <c r="G702" s="140" t="s">
        <v>2468</v>
      </c>
      <c r="H702" s="37" t="s">
        <v>7351</v>
      </c>
      <c r="I702" s="142" t="s">
        <v>455</v>
      </c>
      <c r="J702" s="142">
        <f>VLOOKUP(E702,'[4]BANG THAM CHIEU'!$E$451:$M$1076,9,0)</f>
        <v>2</v>
      </c>
      <c r="K702" s="134">
        <f>SUMIFS(NHAP!$H:$H,NHAP!$D:$D,'BANG THAM CHIEU'!E702,NHAP!$K:$K,'BANG THAM CHIEU'!$D$1)</f>
        <v>0</v>
      </c>
      <c r="L702" s="134">
        <f>SUMIFS('IC21'!$H:$H,'IC21'!$G:$G,'BANG THAM CHIEU'!E702,'IC21'!$R:$R,'BANG THAM CHIEU'!$D$1)</f>
        <v>0</v>
      </c>
      <c r="M702" s="133">
        <f t="shared" si="95"/>
        <v>2</v>
      </c>
      <c r="N702" s="142">
        <v>0</v>
      </c>
      <c r="O702" s="133">
        <f t="shared" si="96"/>
        <v>2</v>
      </c>
      <c r="P702" s="135">
        <v>2</v>
      </c>
      <c r="Q702" s="135">
        <v>4</v>
      </c>
      <c r="R702" s="550" t="str">
        <f t="shared" si="91"/>
        <v>OK</v>
      </c>
      <c r="S702" s="135" t="s">
        <v>9397</v>
      </c>
      <c r="T702" s="222">
        <f t="shared" si="92"/>
        <v>0</v>
      </c>
      <c r="U702" s="368">
        <f t="shared" si="94"/>
        <v>2</v>
      </c>
      <c r="V702" s="189">
        <f t="shared" si="88"/>
        <v>0</v>
      </c>
      <c r="X702" s="40" t="str">
        <f t="shared" si="93"/>
        <v>ko</v>
      </c>
      <c r="Y702" s="189">
        <f t="shared" si="89"/>
        <v>0</v>
      </c>
      <c r="Z702" s="40">
        <f>VLOOKUP(E702,'[2]BANG THAM CHIEU'!$E$4:$Q$1080,13,0)</f>
        <v>2</v>
      </c>
      <c r="AA702" s="40">
        <f>VLOOKUP(E702,'[2]BANG THAM CHIEU'!$E$4:$R$1082,14,0)</f>
        <v>4</v>
      </c>
      <c r="AB702" s="40" t="str">
        <f>VLOOKUP(E702,'[2]BANG THAM CHIEU'!$E$4:$S$1081,15,0)</f>
        <v>đăt dự phòng</v>
      </c>
    </row>
    <row r="703" spans="1:30" ht="15.75" customHeight="1" x14ac:dyDescent="0.25">
      <c r="A703" s="128">
        <f t="shared" si="90"/>
        <v>700</v>
      </c>
      <c r="B703" s="183">
        <v>51128414</v>
      </c>
      <c r="C703" s="31" t="s">
        <v>6326</v>
      </c>
      <c r="D703" s="42" t="s">
        <v>2564</v>
      </c>
      <c r="E703" s="183">
        <v>51128414</v>
      </c>
      <c r="F703" s="144">
        <v>1042000</v>
      </c>
      <c r="G703" s="140" t="s">
        <v>2468</v>
      </c>
      <c r="H703" s="37" t="s">
        <v>7351</v>
      </c>
      <c r="I703" s="142" t="s">
        <v>455</v>
      </c>
      <c r="J703" s="142">
        <f>VLOOKUP(E703,'[4]BANG THAM CHIEU'!$E$451:$M$1076,9,0)</f>
        <v>5</v>
      </c>
      <c r="K703" s="134">
        <f>SUMIFS(NHAP!$H:$H,NHAP!$D:$D,'BANG THAM CHIEU'!E703,NHAP!$K:$K,'BANG THAM CHIEU'!$D$1)</f>
        <v>0</v>
      </c>
      <c r="L703" s="134">
        <f>SUMIFS('IC21'!$H:$H,'IC21'!$G:$G,'BANG THAM CHIEU'!E703,'IC21'!$R:$R,'BANG THAM CHIEU'!$D$1)</f>
        <v>0</v>
      </c>
      <c r="M703" s="133">
        <f t="shared" si="95"/>
        <v>5</v>
      </c>
      <c r="N703" s="142">
        <v>0</v>
      </c>
      <c r="O703" s="133">
        <f t="shared" si="96"/>
        <v>5</v>
      </c>
      <c r="P703" s="135">
        <v>2</v>
      </c>
      <c r="Q703" s="135">
        <v>4</v>
      </c>
      <c r="R703" s="550" t="str">
        <f t="shared" si="91"/>
        <v>OK</v>
      </c>
      <c r="S703" s="135" t="s">
        <v>9397</v>
      </c>
      <c r="T703" s="222">
        <f t="shared" si="92"/>
        <v>3</v>
      </c>
      <c r="U703" s="368">
        <f t="shared" si="94"/>
        <v>5</v>
      </c>
      <c r="V703" s="189">
        <f t="shared" si="88"/>
        <v>0</v>
      </c>
      <c r="X703" s="40" t="str">
        <f t="shared" si="93"/>
        <v>ko</v>
      </c>
      <c r="Y703" s="189">
        <f t="shared" si="89"/>
        <v>0</v>
      </c>
      <c r="Z703" s="40">
        <f>VLOOKUP(E703,'[2]BANG THAM CHIEU'!$E$4:$Q$1080,13,0)</f>
        <v>2</v>
      </c>
      <c r="AA703" s="40">
        <f>VLOOKUP(E703,'[2]BANG THAM CHIEU'!$E$4:$R$1082,14,0)</f>
        <v>4</v>
      </c>
      <c r="AB703" s="40" t="str">
        <f>VLOOKUP(E703,'[2]BANG THAM CHIEU'!$E$4:$S$1081,15,0)</f>
        <v>đăt dự phòng</v>
      </c>
    </row>
    <row r="704" spans="1:30" ht="15.75" customHeight="1" x14ac:dyDescent="0.25">
      <c r="A704" s="128">
        <f t="shared" si="90"/>
        <v>701</v>
      </c>
      <c r="B704" s="183">
        <v>51199221</v>
      </c>
      <c r="C704" s="31" t="s">
        <v>6327</v>
      </c>
      <c r="D704" s="42" t="s">
        <v>7143</v>
      </c>
      <c r="E704" s="183">
        <v>51199221</v>
      </c>
      <c r="F704" s="144">
        <v>3120000</v>
      </c>
      <c r="G704" s="140" t="s">
        <v>2468</v>
      </c>
      <c r="H704" s="37" t="s">
        <v>7351</v>
      </c>
      <c r="I704" s="142" t="s">
        <v>455</v>
      </c>
      <c r="J704" s="142">
        <f>VLOOKUP(E704,'[4]BANG THAM CHIEU'!$E$451:$M$1076,9,0)</f>
        <v>2</v>
      </c>
      <c r="K704" s="134">
        <f>SUMIFS(NHAP!$H:$H,NHAP!$D:$D,'BANG THAM CHIEU'!E704,NHAP!$K:$K,'BANG THAM CHIEU'!$D$1)</f>
        <v>0</v>
      </c>
      <c r="L704" s="134">
        <f>SUMIFS('IC21'!$H:$H,'IC21'!$G:$G,'BANG THAM CHIEU'!E704,'IC21'!$R:$R,'BANG THAM CHIEU'!$D$1)</f>
        <v>0</v>
      </c>
      <c r="M704" s="133">
        <f t="shared" si="95"/>
        <v>2</v>
      </c>
      <c r="N704" s="142">
        <v>0</v>
      </c>
      <c r="O704" s="133">
        <f t="shared" si="96"/>
        <v>2</v>
      </c>
      <c r="P704" s="135">
        <v>2</v>
      </c>
      <c r="Q704" s="135">
        <v>4</v>
      </c>
      <c r="R704" s="550" t="str">
        <f t="shared" si="91"/>
        <v>OK</v>
      </c>
      <c r="S704" s="135" t="s">
        <v>9397</v>
      </c>
      <c r="T704" s="222">
        <f t="shared" si="92"/>
        <v>0</v>
      </c>
      <c r="U704" s="368">
        <f t="shared" si="94"/>
        <v>2</v>
      </c>
      <c r="V704" s="189">
        <f t="shared" si="88"/>
        <v>0</v>
      </c>
      <c r="X704" s="40" t="str">
        <f t="shared" si="93"/>
        <v>ok</v>
      </c>
      <c r="Y704" s="189">
        <f t="shared" si="89"/>
        <v>0</v>
      </c>
      <c r="Z704" s="40">
        <f>VLOOKUP(E704,'[2]BANG THAM CHIEU'!$E$4:$Q$1080,13,0)</f>
        <v>2</v>
      </c>
      <c r="AA704" s="40">
        <f>VLOOKUP(E704,'[2]BANG THAM CHIEU'!$E$4:$R$1082,14,0)</f>
        <v>4</v>
      </c>
      <c r="AB704" s="40" t="str">
        <f>VLOOKUP(E704,'[2]BANG THAM CHIEU'!$E$4:$S$1081,15,0)</f>
        <v>đăt dự phòng</v>
      </c>
      <c r="AD704" s="40" t="s">
        <v>9889</v>
      </c>
    </row>
    <row r="705" spans="1:28" ht="15.75" customHeight="1" x14ac:dyDescent="0.25">
      <c r="A705" s="128">
        <f t="shared" si="90"/>
        <v>702</v>
      </c>
      <c r="B705" s="183">
        <v>51293580</v>
      </c>
      <c r="C705" s="31" t="s">
        <v>6328</v>
      </c>
      <c r="D705" s="42" t="s">
        <v>2564</v>
      </c>
      <c r="E705" s="183">
        <v>51293580</v>
      </c>
      <c r="F705" s="144">
        <v>2112000</v>
      </c>
      <c r="G705" s="140" t="s">
        <v>2468</v>
      </c>
      <c r="H705" s="37" t="s">
        <v>7351</v>
      </c>
      <c r="I705" s="142" t="s">
        <v>455</v>
      </c>
      <c r="J705" s="142">
        <f>VLOOKUP(E705,'[4]BANG THAM CHIEU'!$E$451:$M$1076,9,0)</f>
        <v>0</v>
      </c>
      <c r="K705" s="134">
        <f>SUMIFS(NHAP!$H:$H,NHAP!$D:$D,'BANG THAM CHIEU'!E705,NHAP!$K:$K,'BANG THAM CHIEU'!$D$1)</f>
        <v>0</v>
      </c>
      <c r="L705" s="134">
        <f>SUMIFS('IC21'!$H:$H,'IC21'!$G:$G,'BANG THAM CHIEU'!E705,'IC21'!$R:$R,'BANG THAM CHIEU'!$D$1)</f>
        <v>0</v>
      </c>
      <c r="M705" s="133">
        <f t="shared" si="95"/>
        <v>0</v>
      </c>
      <c r="N705" s="142">
        <v>0</v>
      </c>
      <c r="O705" s="133">
        <f t="shared" si="96"/>
        <v>0</v>
      </c>
      <c r="P705" s="135" t="e">
        <v>#N/A</v>
      </c>
      <c r="Q705" s="135" t="e">
        <v>#N/A</v>
      </c>
      <c r="R705" s="550" t="e">
        <f t="shared" si="91"/>
        <v>#N/A</v>
      </c>
      <c r="S705" s="135" t="e">
        <v>#N/A</v>
      </c>
      <c r="T705" s="222" t="e">
        <f t="shared" si="92"/>
        <v>#N/A</v>
      </c>
      <c r="U705" s="368">
        <f t="shared" si="94"/>
        <v>0</v>
      </c>
      <c r="V705" s="189">
        <f t="shared" si="88"/>
        <v>0</v>
      </c>
      <c r="X705" s="40" t="str">
        <f t="shared" si="93"/>
        <v>ko</v>
      </c>
      <c r="Y705" s="189">
        <f t="shared" si="89"/>
        <v>0</v>
      </c>
      <c r="Z705" s="40" t="e">
        <f>VLOOKUP(H705,'[2]BANG THAM CHIEU'!$E$4:$Q$1080,13,0)</f>
        <v>#N/A</v>
      </c>
      <c r="AA705" s="40" t="e">
        <f>VLOOKUP(E705,'[2]BANG THAM CHIEU'!$E$4:$R$1082,14,0)</f>
        <v>#N/A</v>
      </c>
      <c r="AB705" s="40" t="e">
        <f>VLOOKUP(E705,'[2]BANG THAM CHIEU'!$E$4:$S$1081,15,0)</f>
        <v>#N/A</v>
      </c>
    </row>
    <row r="706" spans="1:28" ht="15.75" customHeight="1" x14ac:dyDescent="0.25">
      <c r="A706" s="128">
        <f t="shared" si="90"/>
        <v>703</v>
      </c>
      <c r="B706" s="183">
        <v>51192366</v>
      </c>
      <c r="C706" s="31" t="s">
        <v>7103</v>
      </c>
      <c r="D706" s="42" t="s">
        <v>2564</v>
      </c>
      <c r="E706" s="183">
        <v>51192366</v>
      </c>
      <c r="F706" s="144">
        <v>1881000</v>
      </c>
      <c r="G706" s="140" t="s">
        <v>2468</v>
      </c>
      <c r="H706" s="37" t="s">
        <v>7351</v>
      </c>
      <c r="I706" s="142" t="s">
        <v>455</v>
      </c>
      <c r="J706" s="142">
        <f>VLOOKUP(E706,'[4]BANG THAM CHIEU'!$E$451:$M$1076,9,0)</f>
        <v>4</v>
      </c>
      <c r="K706" s="134">
        <f>SUMIFS(NHAP!$H:$H,NHAP!$D:$D,'BANG THAM CHIEU'!E706,NHAP!$K:$K,'BANG THAM CHIEU'!$D$1)</f>
        <v>0</v>
      </c>
      <c r="L706" s="134">
        <f>SUMIFS('IC21'!$H:$H,'IC21'!$G:$G,'BANG THAM CHIEU'!E706,'IC21'!$R:$R,'BANG THAM CHIEU'!$D$1)</f>
        <v>0</v>
      </c>
      <c r="M706" s="133">
        <f t="shared" si="95"/>
        <v>4</v>
      </c>
      <c r="N706" s="142">
        <v>0</v>
      </c>
      <c r="O706" s="133">
        <f t="shared" si="96"/>
        <v>4</v>
      </c>
      <c r="P706" s="135">
        <v>4</v>
      </c>
      <c r="Q706" s="135">
        <v>8</v>
      </c>
      <c r="R706" s="550" t="str">
        <f t="shared" si="91"/>
        <v>OK</v>
      </c>
      <c r="S706" s="135" t="s">
        <v>9397</v>
      </c>
      <c r="T706" s="222">
        <f t="shared" si="92"/>
        <v>0</v>
      </c>
      <c r="U706" s="368">
        <f t="shared" si="94"/>
        <v>4</v>
      </c>
      <c r="V706" s="189">
        <f t="shared" si="88"/>
        <v>0</v>
      </c>
      <c r="X706" s="40" t="str">
        <f t="shared" si="93"/>
        <v>ko</v>
      </c>
      <c r="Y706" s="189">
        <f t="shared" si="89"/>
        <v>0</v>
      </c>
      <c r="Z706" s="40">
        <f>VLOOKUP(E706,'[2]BANG THAM CHIEU'!$E$4:$Q$1080,13,0)</f>
        <v>4</v>
      </c>
      <c r="AA706" s="40">
        <f>VLOOKUP(E706,'[2]BANG THAM CHIEU'!$E$4:$R$1082,14,0)</f>
        <v>8</v>
      </c>
      <c r="AB706" s="40" t="str">
        <f>VLOOKUP(E706,'[2]BANG THAM CHIEU'!$E$4:$S$1081,15,0)</f>
        <v>đăt dự phòng</v>
      </c>
    </row>
    <row r="707" spans="1:28" ht="15.75" customHeight="1" x14ac:dyDescent="0.25">
      <c r="A707" s="128">
        <f t="shared" si="90"/>
        <v>704</v>
      </c>
      <c r="B707" s="183" t="s">
        <v>6364</v>
      </c>
      <c r="C707" s="31" t="s">
        <v>6329</v>
      </c>
      <c r="D707" s="42" t="s">
        <v>2564</v>
      </c>
      <c r="E707" s="183" t="s">
        <v>6364</v>
      </c>
      <c r="F707" s="144">
        <v>3059000</v>
      </c>
      <c r="G707" s="140" t="s">
        <v>2468</v>
      </c>
      <c r="H707" s="37" t="s">
        <v>7351</v>
      </c>
      <c r="I707" s="142" t="s">
        <v>455</v>
      </c>
      <c r="J707" s="142">
        <f>VLOOKUP(E707,'[4]BANG THAM CHIEU'!$E$451:$M$1076,9,0)</f>
        <v>3</v>
      </c>
      <c r="K707" s="134">
        <f>SUMIFS(NHAP!$H:$H,NHAP!$D:$D,'BANG THAM CHIEU'!E707,NHAP!$K:$K,'BANG THAM CHIEU'!$D$1)</f>
        <v>0</v>
      </c>
      <c r="L707" s="134">
        <f>SUMIFS('IC21'!$H:$H,'IC21'!$G:$G,'BANG THAM CHIEU'!E707,'IC21'!$R:$R,'BANG THAM CHIEU'!$D$1)</f>
        <v>0</v>
      </c>
      <c r="M707" s="133">
        <f t="shared" si="95"/>
        <v>3</v>
      </c>
      <c r="N707" s="142">
        <v>0</v>
      </c>
      <c r="O707" s="133">
        <f t="shared" si="96"/>
        <v>3</v>
      </c>
      <c r="P707" s="135">
        <v>2</v>
      </c>
      <c r="Q707" s="135">
        <v>4</v>
      </c>
      <c r="R707" s="550" t="str">
        <f t="shared" si="91"/>
        <v>OK</v>
      </c>
      <c r="S707" s="135" t="s">
        <v>9397</v>
      </c>
      <c r="T707" s="222">
        <f t="shared" si="92"/>
        <v>1</v>
      </c>
      <c r="U707" s="368">
        <f t="shared" si="94"/>
        <v>3</v>
      </c>
      <c r="V707" s="189">
        <f t="shared" si="88"/>
        <v>0</v>
      </c>
      <c r="X707" s="40" t="str">
        <f t="shared" si="93"/>
        <v>ko</v>
      </c>
      <c r="Y707" s="189">
        <f t="shared" si="89"/>
        <v>0</v>
      </c>
      <c r="Z707" s="40">
        <f>VLOOKUP(E707,'[2]BANG THAM CHIEU'!$E$4:$Q$1080,13,0)</f>
        <v>2</v>
      </c>
      <c r="AA707" s="40">
        <f>VLOOKUP(E707,'[2]BANG THAM CHIEU'!$E$4:$R$1082,14,0)</f>
        <v>4</v>
      </c>
      <c r="AB707" s="40" t="str">
        <f>VLOOKUP(E707,'[2]BANG THAM CHIEU'!$E$4:$S$1081,15,0)</f>
        <v>đăt dự phòng</v>
      </c>
    </row>
    <row r="708" spans="1:28" ht="15.75" customHeight="1" x14ac:dyDescent="0.25">
      <c r="A708" s="128">
        <f t="shared" si="90"/>
        <v>705</v>
      </c>
      <c r="B708" s="183">
        <v>26906860</v>
      </c>
      <c r="C708" s="31" t="s">
        <v>6330</v>
      </c>
      <c r="D708" s="42" t="s">
        <v>2564</v>
      </c>
      <c r="E708" s="183">
        <v>26906860</v>
      </c>
      <c r="F708" s="144">
        <v>1170000</v>
      </c>
      <c r="G708" s="140" t="s">
        <v>2468</v>
      </c>
      <c r="H708" s="37" t="s">
        <v>7351</v>
      </c>
      <c r="I708" s="142" t="s">
        <v>455</v>
      </c>
      <c r="J708" s="142">
        <f>VLOOKUP(E708,'[4]BANG THAM CHIEU'!$E$451:$M$1076,9,0)</f>
        <v>1</v>
      </c>
      <c r="K708" s="134">
        <f>SUMIFS(NHAP!$H:$H,NHAP!$D:$D,'BANG THAM CHIEU'!E708,NHAP!$K:$K,'BANG THAM CHIEU'!$D$1)</f>
        <v>0</v>
      </c>
      <c r="L708" s="134">
        <f>SUMIFS('IC21'!$H:$H,'IC21'!$G:$G,'BANG THAM CHIEU'!E708,'IC21'!$R:$R,'BANG THAM CHIEU'!$D$1)</f>
        <v>0</v>
      </c>
      <c r="M708" s="133">
        <f t="shared" si="95"/>
        <v>1</v>
      </c>
      <c r="N708" s="142">
        <v>0</v>
      </c>
      <c r="O708" s="133">
        <f t="shared" si="96"/>
        <v>1</v>
      </c>
      <c r="P708" s="135">
        <v>1</v>
      </c>
      <c r="Q708" s="135">
        <v>2</v>
      </c>
      <c r="R708" s="550" t="str">
        <f t="shared" si="91"/>
        <v>OK</v>
      </c>
      <c r="S708" s="135" t="s">
        <v>9397</v>
      </c>
      <c r="T708" s="222">
        <f t="shared" si="92"/>
        <v>0</v>
      </c>
      <c r="U708" s="368">
        <f t="shared" si="94"/>
        <v>1</v>
      </c>
      <c r="V708" s="189">
        <f t="shared" ref="V708:V771" si="97">U708-M708</f>
        <v>0</v>
      </c>
      <c r="X708" s="40" t="str">
        <f t="shared" si="93"/>
        <v>ko</v>
      </c>
      <c r="Y708" s="189">
        <f t="shared" ref="Y708:Y771" si="98">M708-U708</f>
        <v>0</v>
      </c>
      <c r="Z708" s="40">
        <f>VLOOKUP(E708,'[2]BANG THAM CHIEU'!$E$4:$Q$1080,13,0)</f>
        <v>1</v>
      </c>
      <c r="AA708" s="40">
        <f>VLOOKUP(E708,'[2]BANG THAM CHIEU'!$E$4:$R$1082,14,0)</f>
        <v>2</v>
      </c>
      <c r="AB708" s="40" t="str">
        <f>VLOOKUP(E708,'[2]BANG THAM CHIEU'!$E$4:$S$1081,15,0)</f>
        <v>đăt dự phòng</v>
      </c>
    </row>
    <row r="709" spans="1:28" ht="15.75" customHeight="1" x14ac:dyDescent="0.25">
      <c r="A709" s="128">
        <f t="shared" ref="A709:A772" si="99">IF(C709="","",A708+1)</f>
        <v>706</v>
      </c>
      <c r="B709" s="183">
        <v>26602920</v>
      </c>
      <c r="C709" s="31" t="s">
        <v>6331</v>
      </c>
      <c r="D709" s="42" t="s">
        <v>2564</v>
      </c>
      <c r="E709" s="183">
        <v>26602920</v>
      </c>
      <c r="F709" s="144">
        <v>5156000</v>
      </c>
      <c r="G709" s="140" t="s">
        <v>2468</v>
      </c>
      <c r="H709" s="37" t="s">
        <v>7351</v>
      </c>
      <c r="I709" s="142" t="s">
        <v>455</v>
      </c>
      <c r="J709" s="142">
        <f>VLOOKUP(E709,'[4]BANG THAM CHIEU'!$E$451:$M$1076,9,0)</f>
        <v>2</v>
      </c>
      <c r="K709" s="134">
        <f>SUMIFS(NHAP!$H:$H,NHAP!$D:$D,'BANG THAM CHIEU'!E709,NHAP!$K:$K,'BANG THAM CHIEU'!$D$1)</f>
        <v>0</v>
      </c>
      <c r="L709" s="134">
        <f>SUMIFS('IC21'!$H:$H,'IC21'!$G:$G,'BANG THAM CHIEU'!E709,'IC21'!$R:$R,'BANG THAM CHIEU'!$D$1)</f>
        <v>0</v>
      </c>
      <c r="M709" s="133">
        <f t="shared" si="95"/>
        <v>2</v>
      </c>
      <c r="N709" s="142">
        <v>0</v>
      </c>
      <c r="O709" s="133">
        <f t="shared" si="96"/>
        <v>2</v>
      </c>
      <c r="P709" s="135">
        <v>1</v>
      </c>
      <c r="Q709" s="135">
        <v>2</v>
      </c>
      <c r="R709" s="550" t="str">
        <f t="shared" ref="R709:R772" si="100">IF(M709&lt;P709,"ALERT","OK")</f>
        <v>OK</v>
      </c>
      <c r="S709" s="135" t="s">
        <v>9397</v>
      </c>
      <c r="T709" s="222">
        <f t="shared" ref="T709:T772" si="101">M709-P709</f>
        <v>1</v>
      </c>
      <c r="U709" s="368">
        <f t="shared" si="94"/>
        <v>2</v>
      </c>
      <c r="V709" s="189">
        <f t="shared" si="97"/>
        <v>0</v>
      </c>
      <c r="X709" s="40" t="str">
        <f t="shared" ref="X709:X772" si="102">IF(L710=O710,"ok","ko")</f>
        <v>ko</v>
      </c>
      <c r="Y709" s="189">
        <f t="shared" si="98"/>
        <v>0</v>
      </c>
      <c r="Z709" s="40">
        <f>VLOOKUP(E709,'[2]BANG THAM CHIEU'!$E$4:$Q$1080,13,0)</f>
        <v>1</v>
      </c>
      <c r="AA709" s="40">
        <f>VLOOKUP(E709,'[2]BANG THAM CHIEU'!$E$4:$R$1082,14,0)</f>
        <v>2</v>
      </c>
      <c r="AB709" s="40" t="str">
        <f>VLOOKUP(E709,'[2]BANG THAM CHIEU'!$E$4:$S$1081,15,0)</f>
        <v>đăt dự phòng</v>
      </c>
    </row>
    <row r="710" spans="1:28" ht="15.75" customHeight="1" x14ac:dyDescent="0.25">
      <c r="A710" s="128">
        <f t="shared" si="99"/>
        <v>707</v>
      </c>
      <c r="B710" s="183">
        <v>52018885</v>
      </c>
      <c r="C710" s="157" t="s">
        <v>6332</v>
      </c>
      <c r="D710" s="42" t="s">
        <v>2564</v>
      </c>
      <c r="E710" s="183">
        <v>52018885</v>
      </c>
      <c r="F710" s="144">
        <v>2650000</v>
      </c>
      <c r="G710" s="140" t="s">
        <v>2468</v>
      </c>
      <c r="H710" s="37" t="s">
        <v>7351</v>
      </c>
      <c r="I710" s="142" t="s">
        <v>455</v>
      </c>
      <c r="J710" s="142">
        <f>VLOOKUP(E710,'[4]BANG THAM CHIEU'!$E$451:$M$1076,9,0)</f>
        <v>2</v>
      </c>
      <c r="K710" s="134">
        <f>SUMIFS(NHAP!$H:$H,NHAP!$D:$D,'BANG THAM CHIEU'!E710,NHAP!$K:$K,'BANG THAM CHIEU'!$D$1)</f>
        <v>0</v>
      </c>
      <c r="L710" s="134">
        <f>SUMIFS('IC21'!$H:$H,'IC21'!$G:$G,'BANG THAM CHIEU'!E710,'IC21'!$R:$R,'BANG THAM CHIEU'!$D$1)</f>
        <v>0</v>
      </c>
      <c r="M710" s="133">
        <f t="shared" si="95"/>
        <v>2</v>
      </c>
      <c r="N710" s="142">
        <v>0</v>
      </c>
      <c r="O710" s="133">
        <f t="shared" si="96"/>
        <v>2</v>
      </c>
      <c r="P710" s="135">
        <v>2</v>
      </c>
      <c r="Q710" s="135">
        <v>4</v>
      </c>
      <c r="R710" s="550" t="str">
        <f t="shared" si="100"/>
        <v>OK</v>
      </c>
      <c r="S710" s="135" t="s">
        <v>9397</v>
      </c>
      <c r="T710" s="222">
        <f t="shared" si="101"/>
        <v>0</v>
      </c>
      <c r="U710" s="368">
        <f t="shared" si="94"/>
        <v>2</v>
      </c>
      <c r="V710" s="189">
        <f t="shared" si="97"/>
        <v>0</v>
      </c>
      <c r="X710" s="40" t="str">
        <f t="shared" si="102"/>
        <v>ko</v>
      </c>
      <c r="Y710" s="189">
        <f t="shared" si="98"/>
        <v>0</v>
      </c>
      <c r="Z710" s="40">
        <f>VLOOKUP(E710,'[2]BANG THAM CHIEU'!$E$4:$Q$1080,13,0)</f>
        <v>2</v>
      </c>
      <c r="AA710" s="40">
        <f>VLOOKUP(E710,'[2]BANG THAM CHIEU'!$E$4:$R$1082,14,0)</f>
        <v>4</v>
      </c>
      <c r="AB710" s="40" t="str">
        <f>VLOOKUP(E710,'[2]BANG THAM CHIEU'!$E$4:$S$1081,15,0)</f>
        <v>đăt dự phòng</v>
      </c>
    </row>
    <row r="711" spans="1:28" ht="15.75" customHeight="1" x14ac:dyDescent="0.25">
      <c r="A711" s="128">
        <f t="shared" si="99"/>
        <v>708</v>
      </c>
      <c r="B711" s="183">
        <v>52032717</v>
      </c>
      <c r="C711" s="157" t="s">
        <v>6333</v>
      </c>
      <c r="D711" s="371" t="s">
        <v>2591</v>
      </c>
      <c r="E711" s="183">
        <v>52032717</v>
      </c>
      <c r="F711" s="144">
        <v>3217000</v>
      </c>
      <c r="G711" s="140" t="s">
        <v>2468</v>
      </c>
      <c r="H711" s="37" t="s">
        <v>7351</v>
      </c>
      <c r="I711" s="142" t="s">
        <v>455</v>
      </c>
      <c r="J711" s="142">
        <f>VLOOKUP(E711,'[4]BANG THAM CHIEU'!$E$451:$M$1076,9,0)</f>
        <v>2</v>
      </c>
      <c r="K711" s="134">
        <f>SUMIFS(NHAP!$H:$H,NHAP!$D:$D,'BANG THAM CHIEU'!E711,NHAP!$K:$K,'BANG THAM CHIEU'!$D$1)</f>
        <v>0</v>
      </c>
      <c r="L711" s="134">
        <f>SUMIFS('IC21'!$H:$H,'IC21'!$G:$G,'BANG THAM CHIEU'!E711,'IC21'!$R:$R,'BANG THAM CHIEU'!$D$1)</f>
        <v>0</v>
      </c>
      <c r="M711" s="133">
        <f t="shared" si="95"/>
        <v>2</v>
      </c>
      <c r="N711" s="142">
        <v>0</v>
      </c>
      <c r="O711" s="133">
        <f t="shared" si="96"/>
        <v>2</v>
      </c>
      <c r="P711" s="135">
        <v>2</v>
      </c>
      <c r="Q711" s="135">
        <v>4</v>
      </c>
      <c r="R711" s="550" t="str">
        <f t="shared" si="100"/>
        <v>OK</v>
      </c>
      <c r="S711" s="135" t="s">
        <v>9397</v>
      </c>
      <c r="T711" s="222">
        <f t="shared" si="101"/>
        <v>0</v>
      </c>
      <c r="U711" s="368">
        <f t="shared" si="94"/>
        <v>2</v>
      </c>
      <c r="V711" s="189">
        <f t="shared" si="97"/>
        <v>0</v>
      </c>
      <c r="X711" s="40" t="str">
        <f t="shared" si="102"/>
        <v>ko</v>
      </c>
      <c r="Y711" s="189">
        <f t="shared" si="98"/>
        <v>0</v>
      </c>
      <c r="Z711" s="40">
        <f>VLOOKUP(E711,'[2]BANG THAM CHIEU'!$E$4:$Q$1080,13,0)</f>
        <v>2</v>
      </c>
      <c r="AA711" s="40">
        <f>VLOOKUP(E711,'[2]BANG THAM CHIEU'!$E$4:$R$1082,14,0)</f>
        <v>4</v>
      </c>
      <c r="AB711" s="40" t="str">
        <f>VLOOKUP(E711,'[2]BANG THAM CHIEU'!$E$4:$S$1081,15,0)</f>
        <v>đăt dự phòng</v>
      </c>
    </row>
    <row r="712" spans="1:28" ht="15.75" customHeight="1" x14ac:dyDescent="0.25">
      <c r="A712" s="128">
        <f t="shared" si="99"/>
        <v>709</v>
      </c>
      <c r="B712" s="183">
        <v>51113955</v>
      </c>
      <c r="C712" s="157" t="s">
        <v>6334</v>
      </c>
      <c r="D712" s="371" t="s">
        <v>2570</v>
      </c>
      <c r="E712" s="183">
        <v>51113955</v>
      </c>
      <c r="F712" s="144">
        <v>2745000</v>
      </c>
      <c r="G712" s="140" t="s">
        <v>2468</v>
      </c>
      <c r="H712" s="37" t="s">
        <v>7351</v>
      </c>
      <c r="I712" s="142" t="s">
        <v>455</v>
      </c>
      <c r="J712" s="142">
        <f>VLOOKUP(E712,'[4]BANG THAM CHIEU'!$E$451:$M$1076,9,0)</f>
        <v>4</v>
      </c>
      <c r="K712" s="134">
        <f>SUMIFS(NHAP!$H:$H,NHAP!$D:$D,'BANG THAM CHIEU'!E712,NHAP!$K:$K,'BANG THAM CHIEU'!$D$1)</f>
        <v>0</v>
      </c>
      <c r="L712" s="134">
        <f>SUMIFS('IC21'!$H:$H,'IC21'!$G:$G,'BANG THAM CHIEU'!E712,'IC21'!$R:$R,'BANG THAM CHIEU'!$D$1)</f>
        <v>0</v>
      </c>
      <c r="M712" s="133">
        <f t="shared" si="95"/>
        <v>4</v>
      </c>
      <c r="N712" s="142">
        <v>0</v>
      </c>
      <c r="O712" s="133">
        <f t="shared" si="96"/>
        <v>4</v>
      </c>
      <c r="P712" s="135">
        <v>2</v>
      </c>
      <c r="Q712" s="135">
        <v>4</v>
      </c>
      <c r="R712" s="550" t="str">
        <f t="shared" si="100"/>
        <v>OK</v>
      </c>
      <c r="S712" s="135" t="s">
        <v>9397</v>
      </c>
      <c r="T712" s="222">
        <f t="shared" si="101"/>
        <v>2</v>
      </c>
      <c r="U712" s="368">
        <f t="shared" si="94"/>
        <v>4</v>
      </c>
      <c r="V712" s="189">
        <f t="shared" si="97"/>
        <v>0</v>
      </c>
      <c r="X712" s="40" t="str">
        <f t="shared" si="102"/>
        <v>ok</v>
      </c>
      <c r="Y712" s="189">
        <f t="shared" si="98"/>
        <v>0</v>
      </c>
      <c r="Z712" s="40">
        <f>VLOOKUP(E712,'[2]BANG THAM CHIEU'!$E$4:$Q$1080,13,0)</f>
        <v>2</v>
      </c>
      <c r="AA712" s="40">
        <f>VLOOKUP(E712,'[2]BANG THAM CHIEU'!$E$4:$R$1082,14,0)</f>
        <v>4</v>
      </c>
      <c r="AB712" s="40" t="str">
        <f>VLOOKUP(E712,'[2]BANG THAM CHIEU'!$E$4:$S$1081,15,0)</f>
        <v>đăt dự phòng</v>
      </c>
    </row>
    <row r="713" spans="1:28" ht="15.75" customHeight="1" x14ac:dyDescent="0.25">
      <c r="A713" s="128">
        <f t="shared" si="99"/>
        <v>710</v>
      </c>
      <c r="B713" s="183" t="s">
        <v>2832</v>
      </c>
      <c r="C713" s="157" t="s">
        <v>2645</v>
      </c>
      <c r="D713" s="371">
        <v>0</v>
      </c>
      <c r="E713" s="183" t="s">
        <v>2832</v>
      </c>
      <c r="F713" s="144">
        <v>2200000</v>
      </c>
      <c r="G713" s="140" t="s">
        <v>2468</v>
      </c>
      <c r="H713" s="37" t="s">
        <v>7351</v>
      </c>
      <c r="I713" s="142" t="s">
        <v>448</v>
      </c>
      <c r="J713" s="142">
        <f>VLOOKUP(E713,'[4]BANG THAM CHIEU'!$E$451:$M$1076,9,0)</f>
        <v>0</v>
      </c>
      <c r="K713" s="134">
        <f>SUMIFS(NHAP!$H:$H,NHAP!$D:$D,'BANG THAM CHIEU'!E713,NHAP!$K:$K,'BANG THAM CHIEU'!$D$1)</f>
        <v>0</v>
      </c>
      <c r="L713" s="134">
        <f>SUMIFS('IC21'!$H:$H,'IC21'!$G:$G,'BANG THAM CHIEU'!E713,'IC21'!$R:$R,'BANG THAM CHIEU'!$D$1)</f>
        <v>0</v>
      </c>
      <c r="M713" s="133">
        <f t="shared" si="95"/>
        <v>0</v>
      </c>
      <c r="N713" s="142">
        <v>0</v>
      </c>
      <c r="O713" s="133">
        <f t="shared" si="96"/>
        <v>0</v>
      </c>
      <c r="P713" s="135">
        <v>0</v>
      </c>
      <c r="Q713" s="135">
        <v>0</v>
      </c>
      <c r="R713" s="550" t="str">
        <f t="shared" si="100"/>
        <v>OK</v>
      </c>
      <c r="S713" s="135">
        <v>0</v>
      </c>
      <c r="T713" s="222">
        <f t="shared" si="101"/>
        <v>0</v>
      </c>
      <c r="U713" s="368">
        <f t="shared" si="94"/>
        <v>0</v>
      </c>
      <c r="V713" s="189">
        <f t="shared" si="97"/>
        <v>0</v>
      </c>
      <c r="X713" s="40" t="str">
        <f t="shared" si="102"/>
        <v>ko</v>
      </c>
      <c r="Y713" s="189">
        <f t="shared" si="98"/>
        <v>0</v>
      </c>
      <c r="Z713" s="40">
        <f>VLOOKUP(E713,'[2]BANG THAM CHIEU'!$E$4:$Q$1080,13,0)</f>
        <v>0</v>
      </c>
      <c r="AA713" s="40">
        <f>VLOOKUP(E713,'[2]BANG THAM CHIEU'!$E$4:$R$1082,14,0)</f>
        <v>0</v>
      </c>
      <c r="AB713" s="40">
        <f>VLOOKUP(E713,'[2]BANG THAM CHIEU'!$E$4:$S$1081,15,0)</f>
        <v>0</v>
      </c>
    </row>
    <row r="714" spans="1:28" ht="15.75" customHeight="1" x14ac:dyDescent="0.25">
      <c r="A714" s="128">
        <f t="shared" si="99"/>
        <v>711</v>
      </c>
      <c r="B714" s="183">
        <v>4568077</v>
      </c>
      <c r="C714" s="157" t="s">
        <v>2649</v>
      </c>
      <c r="D714" s="371" t="s">
        <v>1557</v>
      </c>
      <c r="E714" s="183">
        <v>4568077</v>
      </c>
      <c r="F714" s="144">
        <v>1100000</v>
      </c>
      <c r="G714" s="140" t="s">
        <v>2468</v>
      </c>
      <c r="H714" s="37" t="s">
        <v>7351</v>
      </c>
      <c r="I714" s="142" t="s">
        <v>448</v>
      </c>
      <c r="J714" s="142">
        <f>VLOOKUP(E714,'[4]BANG THAM CHIEU'!$E$451:$M$1076,9,0)</f>
        <v>3</v>
      </c>
      <c r="K714" s="134">
        <f>SUMIFS(NHAP!$H:$H,NHAP!$D:$D,'BANG THAM CHIEU'!E714,NHAP!$K:$K,'BANG THAM CHIEU'!$D$1)</f>
        <v>0</v>
      </c>
      <c r="L714" s="134">
        <f>SUMIFS('IC21'!$H:$H,'IC21'!$G:$G,'BANG THAM CHIEU'!E714,'IC21'!$R:$R,'BANG THAM CHIEU'!$D$1)</f>
        <v>0</v>
      </c>
      <c r="M714" s="133">
        <f t="shared" si="95"/>
        <v>3</v>
      </c>
      <c r="N714" s="142">
        <v>0</v>
      </c>
      <c r="O714" s="133">
        <f t="shared" si="96"/>
        <v>3</v>
      </c>
      <c r="P714" s="135">
        <v>2</v>
      </c>
      <c r="Q714" s="135">
        <v>4</v>
      </c>
      <c r="R714" s="550" t="str">
        <f t="shared" si="100"/>
        <v>OK</v>
      </c>
      <c r="S714" s="135" t="s">
        <v>9397</v>
      </c>
      <c r="T714" s="222">
        <f t="shared" si="101"/>
        <v>1</v>
      </c>
      <c r="U714" s="368">
        <f t="shared" si="94"/>
        <v>3</v>
      </c>
      <c r="V714" s="189">
        <f t="shared" si="97"/>
        <v>0</v>
      </c>
      <c r="X714" s="40" t="str">
        <f t="shared" si="102"/>
        <v>ko</v>
      </c>
      <c r="Y714" s="189">
        <f t="shared" si="98"/>
        <v>0</v>
      </c>
      <c r="Z714" s="40">
        <f>VLOOKUP(E714,'[2]BANG THAM CHIEU'!$E$4:$Q$1080,13,0)</f>
        <v>2</v>
      </c>
      <c r="AA714" s="40">
        <f>VLOOKUP(E714,'[2]BANG THAM CHIEU'!$E$4:$R$1082,14,0)</f>
        <v>4</v>
      </c>
      <c r="AB714" s="40" t="str">
        <f>VLOOKUP(E714,'[2]BANG THAM CHIEU'!$E$4:$S$1081,15,0)</f>
        <v>đăt dự phòng</v>
      </c>
    </row>
    <row r="715" spans="1:28" ht="15.75" customHeight="1" x14ac:dyDescent="0.25">
      <c r="A715" s="128">
        <f t="shared" si="99"/>
        <v>712</v>
      </c>
      <c r="B715" s="183">
        <v>3916293</v>
      </c>
      <c r="C715" s="157" t="s">
        <v>2650</v>
      </c>
      <c r="D715" s="371" t="s">
        <v>1557</v>
      </c>
      <c r="E715" s="183">
        <v>3916293</v>
      </c>
      <c r="F715" s="144">
        <v>450000</v>
      </c>
      <c r="G715" s="140" t="s">
        <v>2468</v>
      </c>
      <c r="H715" s="37" t="s">
        <v>7351</v>
      </c>
      <c r="I715" s="142" t="s">
        <v>448</v>
      </c>
      <c r="J715" s="142">
        <f>VLOOKUP(E715,'[4]BANG THAM CHIEU'!$E$451:$M$1076,9,0)</f>
        <v>7</v>
      </c>
      <c r="K715" s="134">
        <f>SUMIFS(NHAP!$H:$H,NHAP!$D:$D,'BANG THAM CHIEU'!E715,NHAP!$K:$K,'BANG THAM CHIEU'!$D$1)</f>
        <v>0</v>
      </c>
      <c r="L715" s="134">
        <f>SUMIFS('IC21'!$H:$H,'IC21'!$G:$G,'BANG THAM CHIEU'!E715,'IC21'!$R:$R,'BANG THAM CHIEU'!$D$1)</f>
        <v>0</v>
      </c>
      <c r="M715" s="133">
        <f t="shared" si="95"/>
        <v>7</v>
      </c>
      <c r="N715" s="142">
        <v>0</v>
      </c>
      <c r="O715" s="133">
        <f t="shared" si="96"/>
        <v>7</v>
      </c>
      <c r="P715" s="135">
        <v>2</v>
      </c>
      <c r="Q715" s="135">
        <v>4</v>
      </c>
      <c r="R715" s="550" t="str">
        <f t="shared" si="100"/>
        <v>OK</v>
      </c>
      <c r="S715" s="135" t="s">
        <v>9397</v>
      </c>
      <c r="T715" s="222">
        <f t="shared" si="101"/>
        <v>5</v>
      </c>
      <c r="U715" s="368">
        <f t="shared" si="94"/>
        <v>7</v>
      </c>
      <c r="V715" s="189">
        <f t="shared" si="97"/>
        <v>0</v>
      </c>
      <c r="X715" s="40" t="str">
        <f t="shared" si="102"/>
        <v>ko</v>
      </c>
      <c r="Y715" s="189">
        <f t="shared" si="98"/>
        <v>0</v>
      </c>
      <c r="Z715" s="40">
        <f>VLOOKUP(E715,'[2]BANG THAM CHIEU'!$E$4:$Q$1080,13,0)</f>
        <v>2</v>
      </c>
      <c r="AA715" s="40">
        <f>VLOOKUP(E715,'[2]BANG THAM CHIEU'!$E$4:$R$1082,14,0)</f>
        <v>4</v>
      </c>
      <c r="AB715" s="40" t="str">
        <f>VLOOKUP(E715,'[2]BANG THAM CHIEU'!$E$4:$S$1081,15,0)</f>
        <v>đăt dự phòng</v>
      </c>
    </row>
    <row r="716" spans="1:28" ht="15.75" customHeight="1" x14ac:dyDescent="0.25">
      <c r="A716" s="128">
        <f t="shared" si="99"/>
        <v>713</v>
      </c>
      <c r="B716" s="183">
        <v>51076188</v>
      </c>
      <c r="C716" s="157" t="s">
        <v>6335</v>
      </c>
      <c r="D716" s="371" t="s">
        <v>1556</v>
      </c>
      <c r="E716" s="183">
        <v>51076188</v>
      </c>
      <c r="F716" s="144">
        <v>2301000</v>
      </c>
      <c r="G716" s="140" t="s">
        <v>2468</v>
      </c>
      <c r="H716" s="142" t="s">
        <v>7382</v>
      </c>
      <c r="I716" s="142" t="s">
        <v>455</v>
      </c>
      <c r="J716" s="142">
        <f>VLOOKUP(E716,'[4]BANG THAM CHIEU'!$E$451:$M$1076,9,0)</f>
        <v>2</v>
      </c>
      <c r="K716" s="134">
        <f>SUMIFS(NHAP!$H:$H,NHAP!$D:$D,'BANG THAM CHIEU'!E716,NHAP!$K:$K,'BANG THAM CHIEU'!$D$1)</f>
        <v>0</v>
      </c>
      <c r="L716" s="134">
        <f>SUMIFS('IC21'!$H:$H,'IC21'!$G:$G,'BANG THAM CHIEU'!E716,'IC21'!$R:$R,'BANG THAM CHIEU'!$D$1)</f>
        <v>0</v>
      </c>
      <c r="M716" s="133">
        <f t="shared" si="95"/>
        <v>2</v>
      </c>
      <c r="N716" s="142">
        <v>0</v>
      </c>
      <c r="O716" s="133">
        <f t="shared" si="96"/>
        <v>2</v>
      </c>
      <c r="P716" s="135">
        <v>2</v>
      </c>
      <c r="Q716" s="135">
        <v>4</v>
      </c>
      <c r="R716" s="550" t="str">
        <f t="shared" si="100"/>
        <v>OK</v>
      </c>
      <c r="S716" s="135" t="s">
        <v>9397</v>
      </c>
      <c r="T716" s="222">
        <f t="shared" si="101"/>
        <v>0</v>
      </c>
      <c r="U716" s="368">
        <f t="shared" si="94"/>
        <v>2</v>
      </c>
      <c r="V716" s="189">
        <f t="shared" si="97"/>
        <v>0</v>
      </c>
      <c r="X716" s="40" t="str">
        <f t="shared" si="102"/>
        <v>ko</v>
      </c>
      <c r="Y716" s="189">
        <f t="shared" si="98"/>
        <v>0</v>
      </c>
      <c r="Z716" s="40">
        <f>VLOOKUP(E716,'[2]BANG THAM CHIEU'!$E$4:$Q$1080,13,0)</f>
        <v>2</v>
      </c>
      <c r="AA716" s="40">
        <f>VLOOKUP(E716,'[2]BANG THAM CHIEU'!$E$4:$R$1082,14,0)</f>
        <v>4</v>
      </c>
      <c r="AB716" s="40" t="str">
        <f>VLOOKUP(E716,'[2]BANG THAM CHIEU'!$E$4:$S$1081,15,0)</f>
        <v>đăt dự phòng</v>
      </c>
    </row>
    <row r="717" spans="1:28" ht="15.75" customHeight="1" x14ac:dyDescent="0.25">
      <c r="A717" s="128">
        <f t="shared" si="99"/>
        <v>714</v>
      </c>
      <c r="B717" s="183">
        <v>51363064</v>
      </c>
      <c r="C717" s="157" t="s">
        <v>6336</v>
      </c>
      <c r="D717" s="371" t="s">
        <v>2564</v>
      </c>
      <c r="E717" s="183">
        <v>51363064</v>
      </c>
      <c r="F717" s="144">
        <v>1164000</v>
      </c>
      <c r="G717" s="140" t="s">
        <v>2468</v>
      </c>
      <c r="H717" s="142" t="s">
        <v>7382</v>
      </c>
      <c r="I717" s="142" t="s">
        <v>455</v>
      </c>
      <c r="J717" s="142">
        <f>VLOOKUP(E717,'[4]BANG THAM CHIEU'!$E$451:$M$1076,9,0)</f>
        <v>1</v>
      </c>
      <c r="K717" s="134">
        <f>SUMIFS(NHAP!$H:$H,NHAP!$D:$D,'BANG THAM CHIEU'!E717,NHAP!$K:$K,'BANG THAM CHIEU'!$D$1)</f>
        <v>0</v>
      </c>
      <c r="L717" s="134">
        <f>SUMIFS('IC21'!$H:$H,'IC21'!$G:$G,'BANG THAM CHIEU'!E717,'IC21'!$R:$R,'BANG THAM CHIEU'!$D$1)</f>
        <v>0</v>
      </c>
      <c r="M717" s="133">
        <f t="shared" si="95"/>
        <v>1</v>
      </c>
      <c r="N717" s="142">
        <v>0</v>
      </c>
      <c r="O717" s="133">
        <f t="shared" si="96"/>
        <v>1</v>
      </c>
      <c r="P717" s="135">
        <v>2</v>
      </c>
      <c r="Q717" s="135">
        <v>4</v>
      </c>
      <c r="R717" s="550" t="str">
        <f t="shared" si="100"/>
        <v>ALERT</v>
      </c>
      <c r="S717" s="135" t="s">
        <v>9397</v>
      </c>
      <c r="T717" s="222">
        <f t="shared" si="101"/>
        <v>-1</v>
      </c>
      <c r="U717" s="368">
        <f t="shared" si="94"/>
        <v>1</v>
      </c>
      <c r="V717" s="189">
        <f t="shared" si="97"/>
        <v>0</v>
      </c>
      <c r="X717" s="40" t="str">
        <f t="shared" si="102"/>
        <v>ok</v>
      </c>
      <c r="Y717" s="189">
        <f t="shared" si="98"/>
        <v>0</v>
      </c>
      <c r="Z717" s="40">
        <f>VLOOKUP(E717,'[2]BANG THAM CHIEU'!$E$4:$Q$1080,13,0)</f>
        <v>2</v>
      </c>
      <c r="AA717" s="40">
        <f>VLOOKUP(E717,'[2]BANG THAM CHIEU'!$E$4:$R$1082,14,0)</f>
        <v>4</v>
      </c>
      <c r="AB717" s="40" t="str">
        <f>VLOOKUP(E717,'[2]BANG THAM CHIEU'!$E$4:$S$1081,15,0)</f>
        <v>đăt dự phòng</v>
      </c>
    </row>
    <row r="718" spans="1:28" ht="15.75" customHeight="1" x14ac:dyDescent="0.25">
      <c r="A718" s="128">
        <f t="shared" si="99"/>
        <v>715</v>
      </c>
      <c r="B718" s="183">
        <v>27407140</v>
      </c>
      <c r="C718" s="157" t="s">
        <v>2644</v>
      </c>
      <c r="D718" s="371">
        <v>0</v>
      </c>
      <c r="E718" s="183">
        <v>27407140</v>
      </c>
      <c r="F718" s="144">
        <v>500000</v>
      </c>
      <c r="G718" s="140" t="s">
        <v>2468</v>
      </c>
      <c r="H718" s="142" t="s">
        <v>7382</v>
      </c>
      <c r="I718" s="142" t="s">
        <v>448</v>
      </c>
      <c r="J718" s="142">
        <f>VLOOKUP(E718,'[4]BANG THAM CHIEU'!$E$451:$M$1076,9,0)</f>
        <v>0</v>
      </c>
      <c r="K718" s="134">
        <f>SUMIFS(NHAP!$H:$H,NHAP!$D:$D,'BANG THAM CHIEU'!E718,NHAP!$K:$K,'BANG THAM CHIEU'!$D$1)</f>
        <v>0</v>
      </c>
      <c r="L718" s="134">
        <f>SUMIFS('IC21'!$H:$H,'IC21'!$G:$G,'BANG THAM CHIEU'!E718,'IC21'!$R:$R,'BANG THAM CHIEU'!$D$1)</f>
        <v>0</v>
      </c>
      <c r="M718" s="133">
        <f t="shared" si="95"/>
        <v>0</v>
      </c>
      <c r="N718" s="142">
        <v>0</v>
      </c>
      <c r="O718" s="133">
        <f t="shared" si="96"/>
        <v>0</v>
      </c>
      <c r="P718" s="135">
        <v>2</v>
      </c>
      <c r="Q718" s="135">
        <v>4</v>
      </c>
      <c r="R718" s="550" t="str">
        <f t="shared" si="100"/>
        <v>ALERT</v>
      </c>
      <c r="S718" s="135" t="s">
        <v>9397</v>
      </c>
      <c r="T718" s="222">
        <f t="shared" si="101"/>
        <v>-2</v>
      </c>
      <c r="U718" s="368">
        <f t="shared" si="94"/>
        <v>0</v>
      </c>
      <c r="V718" s="189">
        <f t="shared" si="97"/>
        <v>0</v>
      </c>
      <c r="X718" s="40" t="str">
        <f t="shared" si="102"/>
        <v>ko</v>
      </c>
      <c r="Y718" s="189">
        <f t="shared" si="98"/>
        <v>0</v>
      </c>
      <c r="Z718" s="40">
        <f>VLOOKUP(E718,'[2]BANG THAM CHIEU'!$E$4:$Q$1080,13,0)</f>
        <v>2</v>
      </c>
      <c r="AA718" s="40">
        <f>VLOOKUP(E718,'[2]BANG THAM CHIEU'!$E$4:$R$1082,14,0)</f>
        <v>4</v>
      </c>
      <c r="AB718" s="40" t="str">
        <f>VLOOKUP(E718,'[2]BANG THAM CHIEU'!$E$4:$S$1081,15,0)</f>
        <v>đăt dự phòng</v>
      </c>
    </row>
    <row r="719" spans="1:28" ht="15.75" customHeight="1" x14ac:dyDescent="0.25">
      <c r="A719" s="128">
        <f t="shared" si="99"/>
        <v>716</v>
      </c>
      <c r="B719" s="183">
        <v>613848</v>
      </c>
      <c r="C719" s="157" t="s">
        <v>2651</v>
      </c>
      <c r="D719" s="371" t="s">
        <v>1557</v>
      </c>
      <c r="E719" s="183">
        <v>613848</v>
      </c>
      <c r="F719" s="144">
        <v>430000</v>
      </c>
      <c r="G719" s="140" t="s">
        <v>2468</v>
      </c>
      <c r="H719" s="142" t="s">
        <v>7382</v>
      </c>
      <c r="I719" s="142" t="s">
        <v>448</v>
      </c>
      <c r="J719" s="142">
        <f>VLOOKUP(E719,'[4]BANG THAM CHIEU'!$E$451:$M$1076,9,0)</f>
        <v>2</v>
      </c>
      <c r="K719" s="134">
        <f>SUMIFS(NHAP!$H:$H,NHAP!$D:$D,'BANG THAM CHIEU'!E719,NHAP!$K:$K,'BANG THAM CHIEU'!$D$1)</f>
        <v>0</v>
      </c>
      <c r="L719" s="134">
        <f>SUMIFS('IC21'!$H:$H,'IC21'!$G:$G,'BANG THAM CHIEU'!E719,'IC21'!$R:$R,'BANG THAM CHIEU'!$D$1)</f>
        <v>0</v>
      </c>
      <c r="M719" s="133">
        <f t="shared" si="95"/>
        <v>2</v>
      </c>
      <c r="N719" s="142">
        <v>0</v>
      </c>
      <c r="O719" s="133">
        <f t="shared" si="96"/>
        <v>2</v>
      </c>
      <c r="P719" s="135" t="e">
        <v>#N/A</v>
      </c>
      <c r="Q719" s="135" t="e">
        <v>#N/A</v>
      </c>
      <c r="R719" s="550" t="e">
        <f t="shared" si="100"/>
        <v>#N/A</v>
      </c>
      <c r="S719" s="135" t="e">
        <v>#N/A</v>
      </c>
      <c r="T719" s="222" t="e">
        <f t="shared" si="101"/>
        <v>#N/A</v>
      </c>
      <c r="U719" s="368">
        <f t="shared" si="94"/>
        <v>2</v>
      </c>
      <c r="V719" s="189">
        <f t="shared" si="97"/>
        <v>0</v>
      </c>
      <c r="X719" s="40" t="str">
        <f t="shared" si="102"/>
        <v>ok</v>
      </c>
      <c r="Y719" s="189">
        <f t="shared" si="98"/>
        <v>0</v>
      </c>
      <c r="Z719" s="40" t="e">
        <f>VLOOKUP(H719,'[2]BANG THAM CHIEU'!$E$4:$Q$1080,13,0)</f>
        <v>#N/A</v>
      </c>
      <c r="AA719" s="40" t="e">
        <f>VLOOKUP(E719,'[2]BANG THAM CHIEU'!$E$4:$R$1082,14,0)</f>
        <v>#N/A</v>
      </c>
      <c r="AB719" s="40" t="e">
        <f>VLOOKUP(E719,'[2]BANG THAM CHIEU'!$E$4:$S$1081,15,0)</f>
        <v>#N/A</v>
      </c>
    </row>
    <row r="720" spans="1:28" ht="15.75" customHeight="1" x14ac:dyDescent="0.25">
      <c r="A720" s="128">
        <f t="shared" si="99"/>
        <v>717</v>
      </c>
      <c r="B720" s="183">
        <v>51239402</v>
      </c>
      <c r="C720" s="216" t="s">
        <v>7108</v>
      </c>
      <c r="D720" s="371">
        <v>0</v>
      </c>
      <c r="E720" s="183">
        <v>51239402</v>
      </c>
      <c r="G720" s="140" t="s">
        <v>2468</v>
      </c>
      <c r="H720" s="142" t="s">
        <v>7382</v>
      </c>
      <c r="I720" s="142" t="s">
        <v>455</v>
      </c>
      <c r="J720" s="142">
        <f>VLOOKUP(E720,'[4]BANG THAM CHIEU'!$E$451:$M$1076,9,0)</f>
        <v>0</v>
      </c>
      <c r="K720" s="134">
        <f>SUMIFS(NHAP!$H:$H,NHAP!$D:$D,'BANG THAM CHIEU'!E720,NHAP!$K:$K,'BANG THAM CHIEU'!$D$1)</f>
        <v>0</v>
      </c>
      <c r="L720" s="134">
        <f>SUMIFS('IC21'!$H:$H,'IC21'!$G:$G,'BANG THAM CHIEU'!E720,'IC21'!$R:$R,'BANG THAM CHIEU'!$D$1)</f>
        <v>0</v>
      </c>
      <c r="M720" s="133">
        <f t="shared" si="95"/>
        <v>0</v>
      </c>
      <c r="N720" s="142">
        <v>0</v>
      </c>
      <c r="O720" s="133">
        <f t="shared" si="96"/>
        <v>0</v>
      </c>
      <c r="P720" s="135">
        <v>2</v>
      </c>
      <c r="Q720" s="135">
        <v>4</v>
      </c>
      <c r="R720" s="550" t="str">
        <f t="shared" si="100"/>
        <v>ALERT</v>
      </c>
      <c r="S720" s="135" t="s">
        <v>9397</v>
      </c>
      <c r="T720" s="222">
        <f t="shared" si="101"/>
        <v>-2</v>
      </c>
      <c r="U720" s="368">
        <f t="shared" si="94"/>
        <v>0</v>
      </c>
      <c r="V720" s="189">
        <f t="shared" si="97"/>
        <v>0</v>
      </c>
      <c r="X720" s="40" t="str">
        <f t="shared" si="102"/>
        <v>ok</v>
      </c>
      <c r="Y720" s="189">
        <f t="shared" si="98"/>
        <v>0</v>
      </c>
      <c r="Z720" s="40">
        <f>VLOOKUP(E720,'[2]BANG THAM CHIEU'!$E$4:$Q$1080,13,0)</f>
        <v>2</v>
      </c>
      <c r="AA720" s="40">
        <f>VLOOKUP(E720,'[2]BANG THAM CHIEU'!$E$4:$R$1082,14,0)</f>
        <v>4</v>
      </c>
      <c r="AB720" s="40" t="str">
        <f>VLOOKUP(E720,'[2]BANG THAM CHIEU'!$E$4:$S$1081,15,0)</f>
        <v>đăt dự phòng</v>
      </c>
    </row>
    <row r="721" spans="1:30" ht="15.75" customHeight="1" x14ac:dyDescent="0.25">
      <c r="A721" s="128">
        <f t="shared" si="99"/>
        <v>718</v>
      </c>
      <c r="B721" s="183">
        <v>28526100</v>
      </c>
      <c r="C721" s="216" t="s">
        <v>9236</v>
      </c>
      <c r="D721" s="371" t="s">
        <v>1556</v>
      </c>
      <c r="E721" s="183">
        <v>28526100</v>
      </c>
      <c r="F721" s="144">
        <v>1109000</v>
      </c>
      <c r="G721" s="140" t="s">
        <v>2468</v>
      </c>
      <c r="H721" s="142" t="s">
        <v>7382</v>
      </c>
      <c r="I721" s="142" t="s">
        <v>455</v>
      </c>
      <c r="J721" s="142">
        <f>VLOOKUP(E721,'[4]BANG THAM CHIEU'!$E$451:$M$1076,9,0)</f>
        <v>0</v>
      </c>
      <c r="K721" s="134">
        <f>SUMIFS(NHAP!$H:$H,NHAP!$D:$D,'BANG THAM CHIEU'!E721,NHAP!$K:$K,'BANG THAM CHIEU'!$D$1)</f>
        <v>0</v>
      </c>
      <c r="L721" s="134">
        <f>SUMIFS('IC21'!$H:$H,'IC21'!$G:$G,'BANG THAM CHIEU'!E721,'IC21'!$R:$R,'BANG THAM CHIEU'!$D$1)</f>
        <v>0</v>
      </c>
      <c r="M721" s="133">
        <f t="shared" si="95"/>
        <v>0</v>
      </c>
      <c r="N721" s="142">
        <v>0</v>
      </c>
      <c r="O721" s="133">
        <f t="shared" si="96"/>
        <v>0</v>
      </c>
      <c r="P721" s="135">
        <v>2</v>
      </c>
      <c r="Q721" s="135">
        <v>4</v>
      </c>
      <c r="R721" s="550" t="str">
        <f t="shared" si="100"/>
        <v>ALERT</v>
      </c>
      <c r="S721" s="135" t="s">
        <v>9397</v>
      </c>
      <c r="T721" s="222">
        <f t="shared" si="101"/>
        <v>-2</v>
      </c>
      <c r="U721" s="368">
        <f t="shared" si="94"/>
        <v>0</v>
      </c>
      <c r="V721" s="189">
        <f t="shared" si="97"/>
        <v>0</v>
      </c>
      <c r="X721" s="40" t="str">
        <f t="shared" si="102"/>
        <v>ok</v>
      </c>
      <c r="Y721" s="189">
        <f t="shared" si="98"/>
        <v>0</v>
      </c>
      <c r="Z721" s="40">
        <f>VLOOKUP(E721,'[2]BANG THAM CHIEU'!$E$4:$Q$1080,13,0)</f>
        <v>2</v>
      </c>
      <c r="AA721" s="40">
        <f>VLOOKUP(E721,'[2]BANG THAM CHIEU'!$E$4:$R$1082,14,0)</f>
        <v>4</v>
      </c>
      <c r="AB721" s="40" t="str">
        <f>VLOOKUP(E721,'[2]BANG THAM CHIEU'!$E$4:$S$1081,15,0)</f>
        <v>đăt dự phòng</v>
      </c>
    </row>
    <row r="722" spans="1:30" ht="15.75" customHeight="1" x14ac:dyDescent="0.25">
      <c r="A722" s="128">
        <f t="shared" si="99"/>
        <v>719</v>
      </c>
      <c r="B722" s="183">
        <v>50427415</v>
      </c>
      <c r="C722" s="194">
        <v>50427415</v>
      </c>
      <c r="D722" s="371">
        <v>0</v>
      </c>
      <c r="E722" s="183">
        <v>50427415</v>
      </c>
      <c r="G722" s="140" t="s">
        <v>2468</v>
      </c>
      <c r="H722" s="142" t="s">
        <v>7382</v>
      </c>
      <c r="I722" s="142" t="s">
        <v>455</v>
      </c>
      <c r="J722" s="142">
        <f>VLOOKUP(E722,'[4]BANG THAM CHIEU'!$E$451:$M$1076,9,0)</f>
        <v>0</v>
      </c>
      <c r="K722" s="134">
        <f>SUMIFS(NHAP!$H:$H,NHAP!$D:$D,'BANG THAM CHIEU'!E722,NHAP!$K:$K,'BANG THAM CHIEU'!$D$1)</f>
        <v>0</v>
      </c>
      <c r="L722" s="134">
        <f>SUMIFS('IC21'!$H:$H,'IC21'!$G:$G,'BANG THAM CHIEU'!E722,'IC21'!$R:$R,'BANG THAM CHIEU'!$D$1)</f>
        <v>0</v>
      </c>
      <c r="M722" s="133">
        <f t="shared" si="95"/>
        <v>0</v>
      </c>
      <c r="N722" s="142">
        <v>0</v>
      </c>
      <c r="O722" s="133">
        <f t="shared" si="96"/>
        <v>0</v>
      </c>
      <c r="P722" s="135">
        <v>2</v>
      </c>
      <c r="Q722" s="135">
        <v>4</v>
      </c>
      <c r="R722" s="550" t="str">
        <f t="shared" si="100"/>
        <v>ALERT</v>
      </c>
      <c r="S722" s="135" t="s">
        <v>9397</v>
      </c>
      <c r="T722" s="222">
        <f t="shared" si="101"/>
        <v>-2</v>
      </c>
      <c r="U722" s="368">
        <f t="shared" si="94"/>
        <v>0</v>
      </c>
      <c r="V722" s="189">
        <f t="shared" si="97"/>
        <v>0</v>
      </c>
      <c r="X722" s="40" t="str">
        <f t="shared" si="102"/>
        <v>ko</v>
      </c>
      <c r="Y722" s="189">
        <f t="shared" si="98"/>
        <v>0</v>
      </c>
      <c r="Z722" s="40">
        <f>VLOOKUP(E722,'[2]BANG THAM CHIEU'!$E$4:$Q$1080,13,0)</f>
        <v>2</v>
      </c>
      <c r="AA722" s="40">
        <f>VLOOKUP(E722,'[2]BANG THAM CHIEU'!$E$4:$R$1082,14,0)</f>
        <v>4</v>
      </c>
      <c r="AB722" s="40" t="str">
        <f>VLOOKUP(E722,'[2]BANG THAM CHIEU'!$E$4:$S$1081,15,0)</f>
        <v>đăt dự phòng</v>
      </c>
    </row>
    <row r="723" spans="1:30" ht="15.75" customHeight="1" x14ac:dyDescent="0.25">
      <c r="A723" s="128">
        <f t="shared" si="99"/>
        <v>720</v>
      </c>
      <c r="B723" s="183">
        <v>50251648</v>
      </c>
      <c r="C723" s="157" t="s">
        <v>6337</v>
      </c>
      <c r="D723" s="371" t="s">
        <v>2564</v>
      </c>
      <c r="E723" s="183">
        <v>50251648</v>
      </c>
      <c r="F723" s="144">
        <v>4196000</v>
      </c>
      <c r="G723" s="140" t="s">
        <v>2468</v>
      </c>
      <c r="H723" s="142" t="s">
        <v>7381</v>
      </c>
      <c r="I723" s="142" t="s">
        <v>455</v>
      </c>
      <c r="J723" s="142">
        <f>VLOOKUP(E723,'[4]BANG THAM CHIEU'!$E$451:$M$1076,9,0)</f>
        <v>7</v>
      </c>
      <c r="K723" s="134">
        <f>SUMIFS(NHAP!$H:$H,NHAP!$D:$D,'BANG THAM CHIEU'!E723,NHAP!$K:$K,'BANG THAM CHIEU'!$D$1)</f>
        <v>0</v>
      </c>
      <c r="L723" s="134">
        <f>SUMIFS('IC21'!$H:$H,'IC21'!$G:$G,'BANG THAM CHIEU'!E723,'IC21'!$R:$R,'BANG THAM CHIEU'!$D$1)</f>
        <v>0</v>
      </c>
      <c r="M723" s="133">
        <f t="shared" si="95"/>
        <v>7</v>
      </c>
      <c r="N723" s="142">
        <v>0</v>
      </c>
      <c r="O723" s="133">
        <f t="shared" si="96"/>
        <v>7</v>
      </c>
      <c r="P723" s="135">
        <v>2</v>
      </c>
      <c r="Q723" s="135">
        <v>4</v>
      </c>
      <c r="R723" s="550" t="str">
        <f t="shared" si="100"/>
        <v>OK</v>
      </c>
      <c r="S723" s="135" t="s">
        <v>9397</v>
      </c>
      <c r="T723" s="222">
        <f t="shared" si="101"/>
        <v>5</v>
      </c>
      <c r="U723" s="368">
        <f t="shared" si="94"/>
        <v>7</v>
      </c>
      <c r="V723" s="189">
        <f t="shared" si="97"/>
        <v>0</v>
      </c>
      <c r="X723" s="40" t="str">
        <f t="shared" si="102"/>
        <v>ko</v>
      </c>
      <c r="Y723" s="189">
        <f t="shared" si="98"/>
        <v>0</v>
      </c>
      <c r="Z723" s="40">
        <f>VLOOKUP(E723,'[2]BANG THAM CHIEU'!$E$4:$Q$1080,13,0)</f>
        <v>2</v>
      </c>
      <c r="AA723" s="40">
        <f>VLOOKUP(E723,'[2]BANG THAM CHIEU'!$E$4:$R$1082,14,0)</f>
        <v>4</v>
      </c>
      <c r="AB723" s="40" t="str">
        <f>VLOOKUP(E723,'[2]BANG THAM CHIEU'!$E$4:$S$1081,15,0)</f>
        <v>đăt dự phòng</v>
      </c>
      <c r="AD723" s="40" t="s">
        <v>9889</v>
      </c>
    </row>
    <row r="724" spans="1:30" ht="15.75" customHeight="1" x14ac:dyDescent="0.25">
      <c r="A724" s="128">
        <f t="shared" si="99"/>
        <v>721</v>
      </c>
      <c r="B724" s="183">
        <v>50251570</v>
      </c>
      <c r="C724" s="157" t="s">
        <v>6338</v>
      </c>
      <c r="D724" s="371" t="s">
        <v>7144</v>
      </c>
      <c r="E724" s="183">
        <v>50251570</v>
      </c>
      <c r="F724" s="144">
        <v>4763000</v>
      </c>
      <c r="G724" s="140" t="s">
        <v>2468</v>
      </c>
      <c r="H724" s="142" t="s">
        <v>7381</v>
      </c>
      <c r="I724" s="142" t="s">
        <v>455</v>
      </c>
      <c r="J724" s="142">
        <f>VLOOKUP(E724,'[4]BANG THAM CHIEU'!$E$451:$M$1076,9,0)</f>
        <v>8</v>
      </c>
      <c r="K724" s="134">
        <f>SUMIFS(NHAP!$H:$H,NHAP!$D:$D,'BANG THAM CHIEU'!E724,NHAP!$K:$K,'BANG THAM CHIEU'!$D$1)</f>
        <v>0</v>
      </c>
      <c r="L724" s="134">
        <f>SUMIFS('IC21'!$H:$H,'IC21'!$G:$G,'BANG THAM CHIEU'!E724,'IC21'!$R:$R,'BANG THAM CHIEU'!$D$1)</f>
        <v>0</v>
      </c>
      <c r="M724" s="133">
        <f t="shared" si="95"/>
        <v>8</v>
      </c>
      <c r="N724" s="142">
        <v>0</v>
      </c>
      <c r="O724" s="133">
        <f t="shared" si="96"/>
        <v>8</v>
      </c>
      <c r="P724" s="135">
        <v>2</v>
      </c>
      <c r="Q724" s="135">
        <v>4</v>
      </c>
      <c r="R724" s="550" t="str">
        <f t="shared" si="100"/>
        <v>OK</v>
      </c>
      <c r="S724" s="135" t="s">
        <v>9397</v>
      </c>
      <c r="T724" s="222">
        <f t="shared" si="101"/>
        <v>6</v>
      </c>
      <c r="U724" s="368">
        <f t="shared" si="94"/>
        <v>8</v>
      </c>
      <c r="V724" s="189">
        <f t="shared" si="97"/>
        <v>0</v>
      </c>
      <c r="X724" s="40" t="str">
        <f t="shared" si="102"/>
        <v>ok</v>
      </c>
      <c r="Y724" s="189">
        <f t="shared" si="98"/>
        <v>0</v>
      </c>
      <c r="Z724" s="40">
        <f>VLOOKUP(E724,'[2]BANG THAM CHIEU'!$E$4:$Q$1080,13,0)</f>
        <v>2</v>
      </c>
      <c r="AA724" s="40">
        <f>VLOOKUP(E724,'[2]BANG THAM CHIEU'!$E$4:$R$1082,14,0)</f>
        <v>4</v>
      </c>
      <c r="AB724" s="40" t="str">
        <f>VLOOKUP(E724,'[2]BANG THAM CHIEU'!$E$4:$S$1081,15,0)</f>
        <v>đăt dự phòng</v>
      </c>
      <c r="AD724" s="40" t="s">
        <v>9889</v>
      </c>
    </row>
    <row r="725" spans="1:30" ht="15.75" customHeight="1" x14ac:dyDescent="0.25">
      <c r="A725" s="128">
        <f t="shared" si="99"/>
        <v>722</v>
      </c>
      <c r="B725" s="183">
        <v>50017769</v>
      </c>
      <c r="C725" s="157" t="s">
        <v>6339</v>
      </c>
      <c r="D725" s="371" t="s">
        <v>7145</v>
      </c>
      <c r="E725" s="183">
        <v>50017769</v>
      </c>
      <c r="F725" s="144">
        <v>1961000</v>
      </c>
      <c r="G725" s="140" t="s">
        <v>2468</v>
      </c>
      <c r="H725" s="142" t="s">
        <v>7381</v>
      </c>
      <c r="I725" s="142" t="s">
        <v>455</v>
      </c>
      <c r="J725" s="142">
        <f>VLOOKUP(E725,'[4]BANG THAM CHIEU'!$E$451:$M$1076,9,0)</f>
        <v>0</v>
      </c>
      <c r="K725" s="134">
        <f>SUMIFS(NHAP!$H:$H,NHAP!$D:$D,'BANG THAM CHIEU'!E725,NHAP!$K:$K,'BANG THAM CHIEU'!$D$1)</f>
        <v>0</v>
      </c>
      <c r="L725" s="134">
        <f>SUMIFS('IC21'!$H:$H,'IC21'!$G:$G,'BANG THAM CHIEU'!E725,'IC21'!$R:$R,'BANG THAM CHIEU'!$D$1)</f>
        <v>0</v>
      </c>
      <c r="M725" s="133">
        <f t="shared" si="95"/>
        <v>0</v>
      </c>
      <c r="N725" s="142">
        <v>0</v>
      </c>
      <c r="O725" s="133">
        <f t="shared" si="96"/>
        <v>0</v>
      </c>
      <c r="P725" s="135">
        <v>1</v>
      </c>
      <c r="Q725" s="135">
        <v>2</v>
      </c>
      <c r="R725" s="550" t="str">
        <f t="shared" si="100"/>
        <v>ALERT</v>
      </c>
      <c r="S725" s="135" t="s">
        <v>9397</v>
      </c>
      <c r="T725" s="222">
        <f t="shared" si="101"/>
        <v>-1</v>
      </c>
      <c r="U725" s="368">
        <f t="shared" si="94"/>
        <v>0</v>
      </c>
      <c r="V725" s="189">
        <f t="shared" si="97"/>
        <v>0</v>
      </c>
      <c r="X725" s="40" t="str">
        <f t="shared" si="102"/>
        <v>ko</v>
      </c>
      <c r="Y725" s="189">
        <f t="shared" si="98"/>
        <v>0</v>
      </c>
      <c r="Z725" s="40">
        <f>VLOOKUP(E725,'[2]BANG THAM CHIEU'!$E$4:$Q$1080,13,0)</f>
        <v>1</v>
      </c>
      <c r="AA725" s="40">
        <f>VLOOKUP(E725,'[2]BANG THAM CHIEU'!$E$4:$R$1082,14,0)</f>
        <v>2</v>
      </c>
      <c r="AB725" s="40" t="str">
        <f>VLOOKUP(E725,'[2]BANG THAM CHIEU'!$E$4:$S$1081,15,0)</f>
        <v>đăt dự phòng</v>
      </c>
    </row>
    <row r="726" spans="1:30" ht="15.75" customHeight="1" x14ac:dyDescent="0.25">
      <c r="A726" s="128">
        <f t="shared" si="99"/>
        <v>723</v>
      </c>
      <c r="B726" s="183">
        <v>27217620</v>
      </c>
      <c r="C726" s="157" t="s">
        <v>6340</v>
      </c>
      <c r="D726" s="371" t="s">
        <v>7145</v>
      </c>
      <c r="E726" s="183">
        <v>27217620</v>
      </c>
      <c r="F726" s="144">
        <v>23000</v>
      </c>
      <c r="G726" s="140" t="s">
        <v>2468</v>
      </c>
      <c r="H726" s="142" t="s">
        <v>7381</v>
      </c>
      <c r="I726" s="142" t="s">
        <v>455</v>
      </c>
      <c r="J726" s="142">
        <f>VLOOKUP(E726,'[4]BANG THAM CHIEU'!$E$451:$M$1076,9,0)</f>
        <v>20</v>
      </c>
      <c r="K726" s="134">
        <f>SUMIFS(NHAP!$H:$H,NHAP!$D:$D,'BANG THAM CHIEU'!E726,NHAP!$K:$K,'BANG THAM CHIEU'!$D$1)</f>
        <v>0</v>
      </c>
      <c r="L726" s="134">
        <f>SUMIFS('IC21'!$H:$H,'IC21'!$G:$G,'BANG THAM CHIEU'!E726,'IC21'!$R:$R,'BANG THAM CHIEU'!$D$1)</f>
        <v>0</v>
      </c>
      <c r="M726" s="133">
        <f t="shared" si="95"/>
        <v>20</v>
      </c>
      <c r="N726" s="142">
        <v>0</v>
      </c>
      <c r="O726" s="133">
        <f t="shared" si="96"/>
        <v>20</v>
      </c>
      <c r="P726" s="135">
        <v>2</v>
      </c>
      <c r="Q726" s="135">
        <v>4</v>
      </c>
      <c r="R726" s="550" t="str">
        <f t="shared" si="100"/>
        <v>OK</v>
      </c>
      <c r="S726" s="135" t="s">
        <v>9397</v>
      </c>
      <c r="T726" s="222">
        <f t="shared" si="101"/>
        <v>18</v>
      </c>
      <c r="U726" s="368">
        <f t="shared" si="94"/>
        <v>20</v>
      </c>
      <c r="V726" s="189">
        <f t="shared" si="97"/>
        <v>0</v>
      </c>
      <c r="X726" s="40" t="str">
        <f t="shared" si="102"/>
        <v>ok</v>
      </c>
      <c r="Y726" s="189">
        <f t="shared" si="98"/>
        <v>0</v>
      </c>
      <c r="Z726" s="40">
        <f>VLOOKUP(E726,'[2]BANG THAM CHIEU'!$E$4:$Q$1080,13,0)</f>
        <v>2</v>
      </c>
      <c r="AA726" s="40">
        <f>VLOOKUP(E726,'[2]BANG THAM CHIEU'!$E$4:$R$1082,14,0)</f>
        <v>4</v>
      </c>
      <c r="AB726" s="40" t="str">
        <f>VLOOKUP(E726,'[2]BANG THAM CHIEU'!$E$4:$S$1081,15,0)</f>
        <v>đăt dự phòng</v>
      </c>
    </row>
    <row r="727" spans="1:30" ht="31.5" customHeight="1" x14ac:dyDescent="0.25">
      <c r="A727" s="128">
        <f t="shared" si="99"/>
        <v>724</v>
      </c>
      <c r="B727" s="183">
        <v>50462722</v>
      </c>
      <c r="C727" s="192" t="s">
        <v>6341</v>
      </c>
      <c r="D727" s="371">
        <v>0</v>
      </c>
      <c r="E727" s="183">
        <v>50462722</v>
      </c>
      <c r="F727" s="144">
        <v>3652000</v>
      </c>
      <c r="G727" s="140" t="s">
        <v>2468</v>
      </c>
      <c r="H727" s="142" t="s">
        <v>7381</v>
      </c>
      <c r="I727" s="142" t="s">
        <v>455</v>
      </c>
      <c r="J727" s="142">
        <f>VLOOKUP(E727,'[4]BANG THAM CHIEU'!$E$451:$M$1076,9,0)</f>
        <v>0</v>
      </c>
      <c r="K727" s="134">
        <f>SUMIFS(NHAP!$H:$H,NHAP!$D:$D,'BANG THAM CHIEU'!E727,NHAP!$K:$K,'BANG THAM CHIEU'!$D$1)</f>
        <v>0</v>
      </c>
      <c r="L727" s="134">
        <f>SUMIFS('IC21'!$H:$H,'IC21'!$G:$G,'BANG THAM CHIEU'!E727,'IC21'!$R:$R,'BANG THAM CHIEU'!$D$1)</f>
        <v>0</v>
      </c>
      <c r="M727" s="133">
        <f t="shared" si="95"/>
        <v>0</v>
      </c>
      <c r="N727" s="142">
        <v>0</v>
      </c>
      <c r="O727" s="133">
        <f t="shared" si="96"/>
        <v>0</v>
      </c>
      <c r="P727" s="135">
        <v>2</v>
      </c>
      <c r="Q727" s="135">
        <v>4</v>
      </c>
      <c r="R727" s="550" t="str">
        <f t="shared" si="100"/>
        <v>ALERT</v>
      </c>
      <c r="S727" s="135" t="s">
        <v>9397</v>
      </c>
      <c r="T727" s="222">
        <f t="shared" si="101"/>
        <v>-2</v>
      </c>
      <c r="U727" s="368">
        <f t="shared" si="94"/>
        <v>0</v>
      </c>
      <c r="V727" s="189">
        <f t="shared" si="97"/>
        <v>0</v>
      </c>
      <c r="X727" s="40" t="str">
        <f t="shared" si="102"/>
        <v>ko</v>
      </c>
      <c r="Y727" s="189">
        <f t="shared" si="98"/>
        <v>0</v>
      </c>
      <c r="Z727" s="40">
        <f>VLOOKUP(E727,'[2]BANG THAM CHIEU'!$E$4:$Q$1080,13,0)</f>
        <v>2</v>
      </c>
      <c r="AA727" s="40">
        <f>VLOOKUP(E727,'[2]BANG THAM CHIEU'!$E$4:$R$1082,14,0)</f>
        <v>4</v>
      </c>
      <c r="AB727" s="40" t="str">
        <f>VLOOKUP(E727,'[2]BANG THAM CHIEU'!$E$4:$S$1081,15,0)</f>
        <v>đăt dự phòng</v>
      </c>
    </row>
    <row r="728" spans="1:30" ht="15.75" customHeight="1" x14ac:dyDescent="0.25">
      <c r="A728" s="128">
        <f t="shared" si="99"/>
        <v>725</v>
      </c>
      <c r="B728" s="183">
        <v>51175579</v>
      </c>
      <c r="C728" s="157" t="s">
        <v>6342</v>
      </c>
      <c r="D728" s="371" t="s">
        <v>2625</v>
      </c>
      <c r="E728" s="183">
        <v>51175579</v>
      </c>
      <c r="F728" s="144">
        <v>12136000</v>
      </c>
      <c r="G728" s="140" t="s">
        <v>2468</v>
      </c>
      <c r="H728" s="142" t="s">
        <v>7381</v>
      </c>
      <c r="I728" s="142" t="s">
        <v>455</v>
      </c>
      <c r="J728" s="142">
        <f>VLOOKUP(E728,'[4]BANG THAM CHIEU'!$E$451:$M$1076,9,0)</f>
        <v>1</v>
      </c>
      <c r="K728" s="134">
        <f>SUMIFS(NHAP!$H:$H,NHAP!$D:$D,'BANG THAM CHIEU'!E728,NHAP!$K:$K,'BANG THAM CHIEU'!$D$1)</f>
        <v>0</v>
      </c>
      <c r="L728" s="134">
        <f>SUMIFS('IC21'!$H:$H,'IC21'!$G:$G,'BANG THAM CHIEU'!E728,'IC21'!$R:$R,'BANG THAM CHIEU'!$D$1)</f>
        <v>0</v>
      </c>
      <c r="M728" s="133">
        <f t="shared" si="95"/>
        <v>1</v>
      </c>
      <c r="N728" s="142">
        <v>0</v>
      </c>
      <c r="O728" s="133">
        <f t="shared" si="96"/>
        <v>1</v>
      </c>
      <c r="P728" s="135">
        <v>1</v>
      </c>
      <c r="Q728" s="135">
        <v>2</v>
      </c>
      <c r="R728" s="550" t="str">
        <f t="shared" si="100"/>
        <v>OK</v>
      </c>
      <c r="S728" s="135" t="s">
        <v>9397</v>
      </c>
      <c r="T728" s="222">
        <f t="shared" si="101"/>
        <v>0</v>
      </c>
      <c r="U728" s="368">
        <f t="shared" si="94"/>
        <v>1</v>
      </c>
      <c r="V728" s="189">
        <f t="shared" si="97"/>
        <v>0</v>
      </c>
      <c r="X728" s="40" t="str">
        <f t="shared" si="102"/>
        <v>ko</v>
      </c>
      <c r="Y728" s="189">
        <f t="shared" si="98"/>
        <v>0</v>
      </c>
      <c r="Z728" s="40">
        <f>VLOOKUP(E728,'[2]BANG THAM CHIEU'!$E$4:$Q$1080,13,0)</f>
        <v>1</v>
      </c>
      <c r="AA728" s="40">
        <f>VLOOKUP(E728,'[2]BANG THAM CHIEU'!$E$4:$R$1082,14,0)</f>
        <v>2</v>
      </c>
      <c r="AB728" s="40" t="str">
        <f>VLOOKUP(E728,'[2]BANG THAM CHIEU'!$E$4:$S$1081,15,0)</f>
        <v>đăt dự phòng</v>
      </c>
    </row>
    <row r="729" spans="1:30" ht="15.75" customHeight="1" x14ac:dyDescent="0.25">
      <c r="A729" s="128">
        <f t="shared" si="99"/>
        <v>726</v>
      </c>
      <c r="B729" s="183">
        <v>51188550</v>
      </c>
      <c r="C729" s="157" t="s">
        <v>6343</v>
      </c>
      <c r="D729" s="371" t="s">
        <v>7145</v>
      </c>
      <c r="E729" s="183">
        <v>51188550</v>
      </c>
      <c r="F729" s="144">
        <v>1332000</v>
      </c>
      <c r="G729" s="140" t="s">
        <v>2468</v>
      </c>
      <c r="H729" s="142" t="s">
        <v>7381</v>
      </c>
      <c r="I729" s="142" t="s">
        <v>455</v>
      </c>
      <c r="J729" s="142">
        <f>VLOOKUP(E729,'[4]BANG THAM CHIEU'!$E$451:$M$1076,9,0)</f>
        <v>1</v>
      </c>
      <c r="K729" s="134">
        <f>SUMIFS(NHAP!$H:$H,NHAP!$D:$D,'BANG THAM CHIEU'!E729,NHAP!$K:$K,'BANG THAM CHIEU'!$D$1)</f>
        <v>0</v>
      </c>
      <c r="L729" s="134">
        <f>SUMIFS('IC21'!$H:$H,'IC21'!$G:$G,'BANG THAM CHIEU'!E729,'IC21'!$R:$R,'BANG THAM CHIEU'!$D$1)</f>
        <v>0</v>
      </c>
      <c r="M729" s="133">
        <f t="shared" si="95"/>
        <v>1</v>
      </c>
      <c r="N729" s="142">
        <v>0</v>
      </c>
      <c r="O729" s="133">
        <f t="shared" si="96"/>
        <v>1</v>
      </c>
      <c r="P729" s="135">
        <v>1</v>
      </c>
      <c r="Q729" s="135">
        <v>2</v>
      </c>
      <c r="R729" s="550" t="str">
        <f t="shared" si="100"/>
        <v>OK</v>
      </c>
      <c r="S729" s="135" t="s">
        <v>9397</v>
      </c>
      <c r="T729" s="222">
        <f t="shared" si="101"/>
        <v>0</v>
      </c>
      <c r="U729" s="368">
        <f t="shared" si="94"/>
        <v>1</v>
      </c>
      <c r="V729" s="189">
        <f t="shared" si="97"/>
        <v>0</v>
      </c>
      <c r="X729" s="40" t="str">
        <f t="shared" si="102"/>
        <v>ko</v>
      </c>
      <c r="Y729" s="189">
        <f t="shared" si="98"/>
        <v>0</v>
      </c>
      <c r="Z729" s="40">
        <f>VLOOKUP(E729,'[2]BANG THAM CHIEU'!$E$4:$Q$1080,13,0)</f>
        <v>1</v>
      </c>
      <c r="AA729" s="40">
        <f>VLOOKUP(E729,'[2]BANG THAM CHIEU'!$E$4:$R$1082,14,0)</f>
        <v>2</v>
      </c>
      <c r="AB729" s="40" t="str">
        <f>VLOOKUP(E729,'[2]BANG THAM CHIEU'!$E$4:$S$1081,15,0)</f>
        <v>đăt dự phòng</v>
      </c>
    </row>
    <row r="730" spans="1:30" ht="15.75" customHeight="1" x14ac:dyDescent="0.25">
      <c r="A730" s="128">
        <f t="shared" si="99"/>
        <v>727</v>
      </c>
      <c r="B730" s="183" t="s">
        <v>6365</v>
      </c>
      <c r="C730" s="157" t="s">
        <v>7104</v>
      </c>
      <c r="D730" s="371" t="s">
        <v>7145</v>
      </c>
      <c r="E730" s="183" t="s">
        <v>6365</v>
      </c>
      <c r="F730" s="144">
        <v>1143000</v>
      </c>
      <c r="G730" s="140" t="s">
        <v>2468</v>
      </c>
      <c r="H730" s="142" t="s">
        <v>7381</v>
      </c>
      <c r="I730" s="142" t="s">
        <v>455</v>
      </c>
      <c r="J730" s="142">
        <f>VLOOKUP(E730,'[4]BANG THAM CHIEU'!$E$451:$M$1076,9,0)</f>
        <v>1</v>
      </c>
      <c r="K730" s="134">
        <f>SUMIFS(NHAP!$H:$H,NHAP!$D:$D,'BANG THAM CHIEU'!E730,NHAP!$K:$K,'BANG THAM CHIEU'!$D$1)</f>
        <v>0</v>
      </c>
      <c r="L730" s="134">
        <f>SUMIFS('IC21'!$H:$H,'IC21'!$G:$G,'BANG THAM CHIEU'!E730,'IC21'!$R:$R,'BANG THAM CHIEU'!$D$1)</f>
        <v>0</v>
      </c>
      <c r="M730" s="133">
        <f t="shared" si="95"/>
        <v>1</v>
      </c>
      <c r="N730" s="142">
        <v>0</v>
      </c>
      <c r="O730" s="133">
        <f t="shared" si="96"/>
        <v>1</v>
      </c>
      <c r="P730" s="135">
        <v>1</v>
      </c>
      <c r="Q730" s="135">
        <v>2</v>
      </c>
      <c r="R730" s="550" t="str">
        <f t="shared" si="100"/>
        <v>OK</v>
      </c>
      <c r="S730" s="135" t="s">
        <v>9397</v>
      </c>
      <c r="T730" s="222">
        <f t="shared" si="101"/>
        <v>0</v>
      </c>
      <c r="U730" s="368">
        <f t="shared" si="94"/>
        <v>1</v>
      </c>
      <c r="V730" s="189">
        <f t="shared" si="97"/>
        <v>0</v>
      </c>
      <c r="X730" s="40" t="str">
        <f t="shared" si="102"/>
        <v>ko</v>
      </c>
      <c r="Y730" s="189">
        <f t="shared" si="98"/>
        <v>0</v>
      </c>
      <c r="Z730" s="40">
        <f>VLOOKUP(E730,'[2]BANG THAM CHIEU'!$E$4:$Q$1080,13,0)</f>
        <v>1</v>
      </c>
      <c r="AA730" s="40">
        <f>VLOOKUP(E730,'[2]BANG THAM CHIEU'!$E$4:$R$1082,14,0)</f>
        <v>2</v>
      </c>
      <c r="AB730" s="40" t="str">
        <f>VLOOKUP(E730,'[2]BANG THAM CHIEU'!$E$4:$S$1081,15,0)</f>
        <v>đăt dự phòng</v>
      </c>
    </row>
    <row r="731" spans="1:30" ht="15.75" customHeight="1" x14ac:dyDescent="0.25">
      <c r="A731" s="128">
        <f t="shared" si="99"/>
        <v>728</v>
      </c>
      <c r="B731" s="183">
        <v>51159464</v>
      </c>
      <c r="C731" s="157" t="s">
        <v>2646</v>
      </c>
      <c r="D731" s="371" t="s">
        <v>7145</v>
      </c>
      <c r="E731" s="183">
        <v>51159464</v>
      </c>
      <c r="F731" s="144">
        <v>13325000</v>
      </c>
      <c r="G731" s="140" t="s">
        <v>2468</v>
      </c>
      <c r="H731" s="142" t="s">
        <v>7381</v>
      </c>
      <c r="I731" s="142" t="s">
        <v>448</v>
      </c>
      <c r="J731" s="142">
        <f>VLOOKUP(E731,'[4]BANG THAM CHIEU'!$E$451:$M$1076,9,0)</f>
        <v>1</v>
      </c>
      <c r="K731" s="134">
        <f>SUMIFS(NHAP!$H:$H,NHAP!$D:$D,'BANG THAM CHIEU'!E731,NHAP!$K:$K,'BANG THAM CHIEU'!$D$1)</f>
        <v>0</v>
      </c>
      <c r="L731" s="134">
        <f>SUMIFS('IC21'!$H:$H,'IC21'!$G:$G,'BANG THAM CHIEU'!E731,'IC21'!$R:$R,'BANG THAM CHIEU'!$D$1)</f>
        <v>0</v>
      </c>
      <c r="M731" s="133">
        <f t="shared" si="95"/>
        <v>1</v>
      </c>
      <c r="N731" s="142">
        <v>0</v>
      </c>
      <c r="O731" s="133">
        <f t="shared" si="96"/>
        <v>1</v>
      </c>
      <c r="P731" s="135">
        <v>2</v>
      </c>
      <c r="Q731" s="135">
        <v>4</v>
      </c>
      <c r="R731" s="550" t="str">
        <f t="shared" si="100"/>
        <v>ALERT</v>
      </c>
      <c r="S731" s="135" t="s">
        <v>9397</v>
      </c>
      <c r="T731" s="222">
        <f t="shared" si="101"/>
        <v>-1</v>
      </c>
      <c r="U731" s="368">
        <f t="shared" si="94"/>
        <v>1</v>
      </c>
      <c r="V731" s="189">
        <f t="shared" si="97"/>
        <v>0</v>
      </c>
      <c r="X731" s="40" t="str">
        <f t="shared" si="102"/>
        <v>ko</v>
      </c>
      <c r="Y731" s="189">
        <f t="shared" si="98"/>
        <v>0</v>
      </c>
      <c r="Z731" s="40">
        <f>VLOOKUP(E731,'[2]BANG THAM CHIEU'!$E$4:$Q$1080,13,0)</f>
        <v>2</v>
      </c>
      <c r="AA731" s="40">
        <f>VLOOKUP(E731,'[2]BANG THAM CHIEU'!$E$4:$R$1082,14,0)</f>
        <v>4</v>
      </c>
      <c r="AB731" s="40" t="str">
        <f>VLOOKUP(E731,'[2]BANG THAM CHIEU'!$E$4:$S$1081,15,0)</f>
        <v>đăt dự phòng</v>
      </c>
    </row>
    <row r="732" spans="1:30" ht="15.75" customHeight="1" x14ac:dyDescent="0.25">
      <c r="A732" s="128">
        <f t="shared" si="99"/>
        <v>729</v>
      </c>
      <c r="B732" s="183">
        <v>8893262</v>
      </c>
      <c r="C732" s="157" t="s">
        <v>2647</v>
      </c>
      <c r="D732" s="371" t="s">
        <v>1557</v>
      </c>
      <c r="E732" s="183">
        <v>8893262</v>
      </c>
      <c r="F732" s="144">
        <v>1100000</v>
      </c>
      <c r="G732" s="140" t="s">
        <v>2468</v>
      </c>
      <c r="H732" s="142" t="s">
        <v>7381</v>
      </c>
      <c r="I732" s="142" t="s">
        <v>448</v>
      </c>
      <c r="J732" s="142">
        <f>VLOOKUP(E732,'[4]BANG THAM CHIEU'!$E$451:$M$1076,9,0)</f>
        <v>3</v>
      </c>
      <c r="K732" s="134">
        <f>SUMIFS(NHAP!$H:$H,NHAP!$D:$D,'BANG THAM CHIEU'!E732,NHAP!$K:$K,'BANG THAM CHIEU'!$D$1)</f>
        <v>0</v>
      </c>
      <c r="L732" s="134">
        <f>SUMIFS('IC21'!$H:$H,'IC21'!$G:$G,'BANG THAM CHIEU'!E732,'IC21'!$R:$R,'BANG THAM CHIEU'!$D$1)</f>
        <v>0</v>
      </c>
      <c r="M732" s="133">
        <f t="shared" si="95"/>
        <v>3</v>
      </c>
      <c r="N732" s="142">
        <v>0</v>
      </c>
      <c r="O732" s="133">
        <f t="shared" si="96"/>
        <v>3</v>
      </c>
      <c r="P732" s="135" t="e">
        <v>#N/A</v>
      </c>
      <c r="Q732" s="135" t="e">
        <v>#N/A</v>
      </c>
      <c r="R732" s="550" t="e">
        <f t="shared" si="100"/>
        <v>#N/A</v>
      </c>
      <c r="S732" s="135" t="e">
        <v>#N/A</v>
      </c>
      <c r="T732" s="222" t="e">
        <f t="shared" si="101"/>
        <v>#N/A</v>
      </c>
      <c r="U732" s="368">
        <f t="shared" si="94"/>
        <v>3</v>
      </c>
      <c r="V732" s="189">
        <f t="shared" si="97"/>
        <v>0</v>
      </c>
      <c r="X732" s="40" t="str">
        <f t="shared" si="102"/>
        <v>ko</v>
      </c>
      <c r="Y732" s="189">
        <f t="shared" si="98"/>
        <v>0</v>
      </c>
      <c r="Z732" s="40" t="e">
        <f>VLOOKUP(H732,'[2]BANG THAM CHIEU'!$E$4:$Q$1080,13,0)</f>
        <v>#N/A</v>
      </c>
      <c r="AA732" s="40" t="e">
        <f>VLOOKUP(E732,'[2]BANG THAM CHIEU'!$E$4:$R$1082,14,0)</f>
        <v>#N/A</v>
      </c>
      <c r="AB732" s="40" t="e">
        <f>VLOOKUP(E732,'[2]BANG THAM CHIEU'!$E$4:$S$1081,15,0)</f>
        <v>#N/A</v>
      </c>
    </row>
    <row r="733" spans="1:30" ht="15.75" customHeight="1" x14ac:dyDescent="0.25">
      <c r="A733" s="128">
        <f t="shared" si="99"/>
        <v>730</v>
      </c>
      <c r="B733" s="183">
        <v>2305848</v>
      </c>
      <c r="C733" s="157" t="s">
        <v>2648</v>
      </c>
      <c r="D733" s="371" t="s">
        <v>1557</v>
      </c>
      <c r="E733" s="183">
        <v>2305848</v>
      </c>
      <c r="F733" s="144">
        <v>700000</v>
      </c>
      <c r="G733" s="140" t="s">
        <v>2468</v>
      </c>
      <c r="H733" s="142" t="s">
        <v>7381</v>
      </c>
      <c r="I733" s="142" t="s">
        <v>448</v>
      </c>
      <c r="J733" s="142">
        <f>VLOOKUP(E733,'[4]BANG THAM CHIEU'!$E$451:$M$1076,9,0)</f>
        <v>5</v>
      </c>
      <c r="K733" s="134">
        <f>SUMIFS(NHAP!$H:$H,NHAP!$D:$D,'BANG THAM CHIEU'!E733,NHAP!$K:$K,'BANG THAM CHIEU'!$D$1)</f>
        <v>0</v>
      </c>
      <c r="L733" s="134">
        <f>SUMIFS('IC21'!$H:$H,'IC21'!$G:$G,'BANG THAM CHIEU'!E733,'IC21'!$R:$R,'BANG THAM CHIEU'!$D$1)</f>
        <v>0</v>
      </c>
      <c r="M733" s="133">
        <f t="shared" si="95"/>
        <v>5</v>
      </c>
      <c r="N733" s="142">
        <v>0</v>
      </c>
      <c r="O733" s="133">
        <f t="shared" si="96"/>
        <v>5</v>
      </c>
      <c r="P733" s="135" t="e">
        <v>#N/A</v>
      </c>
      <c r="Q733" s="135" t="e">
        <v>#N/A</v>
      </c>
      <c r="R733" s="550" t="e">
        <f t="shared" si="100"/>
        <v>#N/A</v>
      </c>
      <c r="S733" s="135" t="e">
        <v>#N/A</v>
      </c>
      <c r="T733" s="222" t="e">
        <f t="shared" si="101"/>
        <v>#N/A</v>
      </c>
      <c r="U733" s="368">
        <f t="shared" si="94"/>
        <v>5</v>
      </c>
      <c r="V733" s="189">
        <f t="shared" si="97"/>
        <v>0</v>
      </c>
      <c r="X733" s="40" t="str">
        <f t="shared" si="102"/>
        <v>ko</v>
      </c>
      <c r="Y733" s="189">
        <f t="shared" si="98"/>
        <v>0</v>
      </c>
      <c r="Z733" s="40" t="e">
        <f>VLOOKUP(H733,'[2]BANG THAM CHIEU'!$E$4:$Q$1080,13,0)</f>
        <v>#N/A</v>
      </c>
      <c r="AA733" s="40" t="e">
        <f>VLOOKUP(E733,'[2]BANG THAM CHIEU'!$E$4:$R$1082,14,0)</f>
        <v>#N/A</v>
      </c>
      <c r="AB733" s="40" t="e">
        <f>VLOOKUP(E733,'[2]BANG THAM CHIEU'!$E$4:$S$1081,15,0)</f>
        <v>#N/A</v>
      </c>
    </row>
    <row r="734" spans="1:30" ht="15.75" customHeight="1" x14ac:dyDescent="0.25">
      <c r="A734" s="128">
        <f t="shared" si="99"/>
        <v>731</v>
      </c>
      <c r="B734" s="183" t="s">
        <v>6367</v>
      </c>
      <c r="C734" s="157" t="s">
        <v>6344</v>
      </c>
      <c r="D734" s="371" t="s">
        <v>2591</v>
      </c>
      <c r="E734" s="183" t="s">
        <v>6367</v>
      </c>
      <c r="F734" s="144">
        <v>600000</v>
      </c>
      <c r="G734" s="140" t="s">
        <v>2468</v>
      </c>
      <c r="H734" s="142" t="s">
        <v>6357</v>
      </c>
      <c r="I734" s="142" t="s">
        <v>455</v>
      </c>
      <c r="J734" s="142">
        <f>VLOOKUP(E734,'[4]BANG THAM CHIEU'!$E$451:$M$1076,9,0)</f>
        <v>9</v>
      </c>
      <c r="K734" s="134">
        <f>SUMIFS(NHAP!$H:$H,NHAP!$D:$D,'BANG THAM CHIEU'!E734,NHAP!$K:$K,'BANG THAM CHIEU'!$D$1)</f>
        <v>0</v>
      </c>
      <c r="L734" s="134">
        <f>SUMIFS('IC21'!$H:$H,'IC21'!$G:$G,'BANG THAM CHIEU'!E734,'IC21'!$R:$R,'BANG THAM CHIEU'!$D$1)</f>
        <v>0</v>
      </c>
      <c r="M734" s="133">
        <f t="shared" si="95"/>
        <v>9</v>
      </c>
      <c r="N734" s="142">
        <v>0</v>
      </c>
      <c r="O734" s="133">
        <f t="shared" si="96"/>
        <v>9</v>
      </c>
      <c r="P734" s="135">
        <v>2</v>
      </c>
      <c r="Q734" s="135">
        <v>4</v>
      </c>
      <c r="R734" s="550" t="str">
        <f t="shared" si="100"/>
        <v>OK</v>
      </c>
      <c r="S734" s="135" t="s">
        <v>9397</v>
      </c>
      <c r="T734" s="222">
        <f t="shared" si="101"/>
        <v>7</v>
      </c>
      <c r="U734" s="368">
        <f t="shared" si="94"/>
        <v>9</v>
      </c>
      <c r="V734" s="189">
        <f t="shared" si="97"/>
        <v>0</v>
      </c>
      <c r="X734" s="40" t="str">
        <f t="shared" si="102"/>
        <v>ko</v>
      </c>
      <c r="Y734" s="189">
        <f t="shared" si="98"/>
        <v>0</v>
      </c>
      <c r="Z734" s="40">
        <f>VLOOKUP(E734,'[2]BANG THAM CHIEU'!$E$4:$Q$1080,13,0)</f>
        <v>2</v>
      </c>
      <c r="AA734" s="40">
        <f>VLOOKUP(E734,'[2]BANG THAM CHIEU'!$E$4:$R$1082,14,0)</f>
        <v>4</v>
      </c>
      <c r="AB734" s="40" t="str">
        <f>VLOOKUP(E734,'[2]BANG THAM CHIEU'!$E$4:$S$1081,15,0)</f>
        <v>đăt dự phòng</v>
      </c>
    </row>
    <row r="735" spans="1:30" ht="15.75" customHeight="1" x14ac:dyDescent="0.25">
      <c r="A735" s="128">
        <f t="shared" si="99"/>
        <v>732</v>
      </c>
      <c r="B735" s="183" t="s">
        <v>6368</v>
      </c>
      <c r="C735" s="157" t="s">
        <v>7106</v>
      </c>
      <c r="D735" s="371" t="s">
        <v>2570</v>
      </c>
      <c r="E735" s="183" t="s">
        <v>6368</v>
      </c>
      <c r="F735" s="144">
        <v>400000</v>
      </c>
      <c r="G735" s="140" t="s">
        <v>2468</v>
      </c>
      <c r="H735" s="142" t="s">
        <v>6357</v>
      </c>
      <c r="I735" s="142" t="s">
        <v>455</v>
      </c>
      <c r="J735" s="142">
        <f>VLOOKUP(E735,'[4]BANG THAM CHIEU'!$E$451:$M$1076,9,0)</f>
        <v>5</v>
      </c>
      <c r="K735" s="134">
        <f>SUMIFS(NHAP!$H:$H,NHAP!$D:$D,'BANG THAM CHIEU'!E735,NHAP!$K:$K,'BANG THAM CHIEU'!$D$1)</f>
        <v>0</v>
      </c>
      <c r="L735" s="134">
        <f>SUMIFS('IC21'!$H:$H,'IC21'!$G:$G,'BANG THAM CHIEU'!E735,'IC21'!$R:$R,'BANG THAM CHIEU'!$D$1)</f>
        <v>0</v>
      </c>
      <c r="M735" s="133">
        <f t="shared" si="95"/>
        <v>5</v>
      </c>
      <c r="N735" s="142">
        <v>0</v>
      </c>
      <c r="O735" s="133">
        <f t="shared" si="96"/>
        <v>5</v>
      </c>
      <c r="P735" s="135" t="e">
        <v>#N/A</v>
      </c>
      <c r="Q735" s="135" t="e">
        <v>#N/A</v>
      </c>
      <c r="R735" s="550" t="e">
        <f t="shared" si="100"/>
        <v>#N/A</v>
      </c>
      <c r="S735" s="135" t="e">
        <v>#N/A</v>
      </c>
      <c r="T735" s="222" t="e">
        <f t="shared" si="101"/>
        <v>#N/A</v>
      </c>
      <c r="U735" s="368">
        <f t="shared" si="94"/>
        <v>5</v>
      </c>
      <c r="V735" s="189">
        <f t="shared" si="97"/>
        <v>0</v>
      </c>
      <c r="X735" s="40" t="str">
        <f t="shared" si="102"/>
        <v>ko</v>
      </c>
      <c r="Y735" s="189">
        <f t="shared" si="98"/>
        <v>0</v>
      </c>
      <c r="Z735" s="40" t="e">
        <f>VLOOKUP(H735,'[2]BANG THAM CHIEU'!$E$4:$Q$1080,13,0)</f>
        <v>#N/A</v>
      </c>
      <c r="AA735" s="40" t="e">
        <f>VLOOKUP(E735,'[2]BANG THAM CHIEU'!$E$4:$R$1082,14,0)</f>
        <v>#N/A</v>
      </c>
      <c r="AB735" s="40" t="e">
        <f>VLOOKUP(E735,'[2]BANG THAM CHIEU'!$E$4:$S$1081,15,0)</f>
        <v>#N/A</v>
      </c>
    </row>
    <row r="736" spans="1:30" ht="15.75" customHeight="1" x14ac:dyDescent="0.25">
      <c r="A736" s="128">
        <f t="shared" si="99"/>
        <v>733</v>
      </c>
      <c r="B736" s="183" t="s">
        <v>6369</v>
      </c>
      <c r="C736" s="157" t="s">
        <v>7105</v>
      </c>
      <c r="D736" s="371" t="s">
        <v>2570</v>
      </c>
      <c r="E736" s="183" t="s">
        <v>6369</v>
      </c>
      <c r="F736" s="144">
        <v>450000</v>
      </c>
      <c r="G736" s="140" t="s">
        <v>2468</v>
      </c>
      <c r="H736" s="142" t="s">
        <v>6357</v>
      </c>
      <c r="I736" s="142" t="s">
        <v>455</v>
      </c>
      <c r="J736" s="142">
        <f>VLOOKUP(E736,'[4]BANG THAM CHIEU'!$E$451:$M$1076,9,0)</f>
        <v>5</v>
      </c>
      <c r="K736" s="134">
        <f>SUMIFS(NHAP!$H:$H,NHAP!$D:$D,'BANG THAM CHIEU'!E736,NHAP!$K:$K,'BANG THAM CHIEU'!$D$1)</f>
        <v>0</v>
      </c>
      <c r="L736" s="134">
        <f>SUMIFS('IC21'!$H:$H,'IC21'!$G:$G,'BANG THAM CHIEU'!E736,'IC21'!$R:$R,'BANG THAM CHIEU'!$D$1)</f>
        <v>0</v>
      </c>
      <c r="M736" s="133">
        <f t="shared" si="95"/>
        <v>5</v>
      </c>
      <c r="N736" s="142">
        <v>0</v>
      </c>
      <c r="O736" s="133">
        <f t="shared" si="96"/>
        <v>5</v>
      </c>
      <c r="P736" s="135" t="e">
        <v>#N/A</v>
      </c>
      <c r="Q736" s="135" t="e">
        <v>#N/A</v>
      </c>
      <c r="R736" s="550" t="e">
        <f t="shared" si="100"/>
        <v>#N/A</v>
      </c>
      <c r="S736" s="135" t="e">
        <v>#N/A</v>
      </c>
      <c r="T736" s="222" t="e">
        <f t="shared" si="101"/>
        <v>#N/A</v>
      </c>
      <c r="U736" s="368">
        <f t="shared" si="94"/>
        <v>5</v>
      </c>
      <c r="V736" s="189">
        <f t="shared" si="97"/>
        <v>0</v>
      </c>
      <c r="X736" s="40" t="str">
        <f t="shared" si="102"/>
        <v>ko</v>
      </c>
      <c r="Y736" s="189">
        <f t="shared" si="98"/>
        <v>0</v>
      </c>
      <c r="Z736" s="40" t="e">
        <f>VLOOKUP(H736,'[2]BANG THAM CHIEU'!$E$4:$Q$1080,13,0)</f>
        <v>#N/A</v>
      </c>
      <c r="AA736" s="40" t="e">
        <f>VLOOKUP(E736,'[2]BANG THAM CHIEU'!$E$4:$R$1082,14,0)</f>
        <v>#N/A</v>
      </c>
      <c r="AB736" s="40" t="e">
        <f>VLOOKUP(E736,'[2]BANG THAM CHIEU'!$E$4:$S$1081,15,0)</f>
        <v>#N/A</v>
      </c>
    </row>
    <row r="737" spans="1:30" ht="15.75" customHeight="1" x14ac:dyDescent="0.25">
      <c r="A737" s="128">
        <f t="shared" si="99"/>
        <v>734</v>
      </c>
      <c r="B737" s="183" t="s">
        <v>6366</v>
      </c>
      <c r="C737" s="157" t="s">
        <v>7107</v>
      </c>
      <c r="D737" s="371" t="s">
        <v>2570</v>
      </c>
      <c r="E737" s="183" t="s">
        <v>6366</v>
      </c>
      <c r="F737" s="144">
        <v>500000</v>
      </c>
      <c r="G737" s="140" t="s">
        <v>2468</v>
      </c>
      <c r="H737" s="142" t="s">
        <v>6357</v>
      </c>
      <c r="I737" s="142" t="s">
        <v>455</v>
      </c>
      <c r="J737" s="142">
        <f>VLOOKUP(E737,'[4]BANG THAM CHIEU'!$E$451:$M$1076,9,0)</f>
        <v>3</v>
      </c>
      <c r="K737" s="134">
        <f>SUMIFS(NHAP!$H:$H,NHAP!$D:$D,'BANG THAM CHIEU'!E737,NHAP!$K:$K,'BANG THAM CHIEU'!$D$1)</f>
        <v>0</v>
      </c>
      <c r="L737" s="134">
        <f>SUMIFS('IC21'!$H:$H,'IC21'!$G:$G,'BANG THAM CHIEU'!E737,'IC21'!$R:$R,'BANG THAM CHIEU'!$D$1)</f>
        <v>0</v>
      </c>
      <c r="M737" s="133">
        <f t="shared" si="95"/>
        <v>3</v>
      </c>
      <c r="N737" s="142">
        <v>0</v>
      </c>
      <c r="O737" s="133">
        <f t="shared" si="96"/>
        <v>3</v>
      </c>
      <c r="P737" s="135" t="e">
        <v>#N/A</v>
      </c>
      <c r="Q737" s="135" t="e">
        <v>#N/A</v>
      </c>
      <c r="R737" s="550" t="e">
        <f t="shared" si="100"/>
        <v>#N/A</v>
      </c>
      <c r="S737" s="135" t="e">
        <v>#N/A</v>
      </c>
      <c r="T737" s="222" t="e">
        <f t="shared" si="101"/>
        <v>#N/A</v>
      </c>
      <c r="U737" s="368">
        <f t="shared" si="94"/>
        <v>3</v>
      </c>
      <c r="V737" s="189">
        <f t="shared" si="97"/>
        <v>0</v>
      </c>
      <c r="X737" s="40" t="str">
        <f t="shared" si="102"/>
        <v>ko</v>
      </c>
      <c r="Y737" s="189">
        <f t="shared" si="98"/>
        <v>0</v>
      </c>
      <c r="Z737" s="40" t="e">
        <f>VLOOKUP(H737,'[2]BANG THAM CHIEU'!$E$4:$Q$1080,13,0)</f>
        <v>#N/A</v>
      </c>
      <c r="AA737" s="40" t="e">
        <f>VLOOKUP(E737,'[2]BANG THAM CHIEU'!$E$4:$R$1082,14,0)</f>
        <v>#N/A</v>
      </c>
      <c r="AB737" s="40" t="e">
        <f>VLOOKUP(E737,'[2]BANG THAM CHIEU'!$E$4:$S$1081,15,0)</f>
        <v>#N/A</v>
      </c>
    </row>
    <row r="738" spans="1:30" ht="15.75" customHeight="1" x14ac:dyDescent="0.25">
      <c r="A738" s="128">
        <f t="shared" si="99"/>
        <v>735</v>
      </c>
      <c r="B738" s="183" t="s">
        <v>6370</v>
      </c>
      <c r="C738" s="157" t="s">
        <v>6345</v>
      </c>
      <c r="D738" s="371" t="s">
        <v>2591</v>
      </c>
      <c r="E738" s="183" t="s">
        <v>6370</v>
      </c>
      <c r="F738" s="144">
        <v>150000</v>
      </c>
      <c r="G738" s="140" t="s">
        <v>2468</v>
      </c>
      <c r="H738" s="142" t="s">
        <v>6357</v>
      </c>
      <c r="I738" s="142" t="s">
        <v>455</v>
      </c>
      <c r="J738" s="142">
        <f>VLOOKUP(E738,'[4]BANG THAM CHIEU'!$E$451:$M$1076,9,0)</f>
        <v>5</v>
      </c>
      <c r="K738" s="134">
        <f>SUMIFS(NHAP!$H:$H,NHAP!$D:$D,'BANG THAM CHIEU'!E738,NHAP!$K:$K,'BANG THAM CHIEU'!$D$1)</f>
        <v>0</v>
      </c>
      <c r="L738" s="134">
        <f>SUMIFS('IC21'!$H:$H,'IC21'!$G:$G,'BANG THAM CHIEU'!E738,'IC21'!$R:$R,'BANG THAM CHIEU'!$D$1)</f>
        <v>0</v>
      </c>
      <c r="M738" s="133">
        <f t="shared" si="95"/>
        <v>5</v>
      </c>
      <c r="N738" s="142">
        <v>0</v>
      </c>
      <c r="O738" s="133">
        <f t="shared" si="96"/>
        <v>5</v>
      </c>
      <c r="P738" s="135">
        <v>2</v>
      </c>
      <c r="Q738" s="135">
        <v>4</v>
      </c>
      <c r="R738" s="550" t="str">
        <f t="shared" si="100"/>
        <v>OK</v>
      </c>
      <c r="S738" s="135" t="s">
        <v>9397</v>
      </c>
      <c r="T738" s="222">
        <f t="shared" si="101"/>
        <v>3</v>
      </c>
      <c r="U738" s="368">
        <f t="shared" si="94"/>
        <v>5</v>
      </c>
      <c r="V738" s="189">
        <f t="shared" si="97"/>
        <v>0</v>
      </c>
      <c r="X738" s="40" t="str">
        <f t="shared" si="102"/>
        <v>ko</v>
      </c>
      <c r="Y738" s="189">
        <f t="shared" si="98"/>
        <v>0</v>
      </c>
      <c r="Z738" s="40">
        <f>VLOOKUP(E738,'[2]BANG THAM CHIEU'!$E$4:$Q$1080,13,0)</f>
        <v>2</v>
      </c>
      <c r="AA738" s="40">
        <f>VLOOKUP(E738,'[2]BANG THAM CHIEU'!$E$4:$R$1082,14,0)</f>
        <v>4</v>
      </c>
      <c r="AB738" s="40" t="str">
        <f>VLOOKUP(E738,'[2]BANG THAM CHIEU'!$E$4:$S$1081,15,0)</f>
        <v>đăt dự phòng</v>
      </c>
    </row>
    <row r="739" spans="1:30" ht="15.75" customHeight="1" x14ac:dyDescent="0.25">
      <c r="A739" s="128">
        <f t="shared" si="99"/>
        <v>736</v>
      </c>
      <c r="B739" s="183" t="s">
        <v>6374</v>
      </c>
      <c r="C739" s="157" t="s">
        <v>7113</v>
      </c>
      <c r="D739" s="371" t="s">
        <v>2591</v>
      </c>
      <c r="E739" s="183" t="s">
        <v>6374</v>
      </c>
      <c r="F739" s="144">
        <v>50000</v>
      </c>
      <c r="G739" s="140" t="s">
        <v>2468</v>
      </c>
      <c r="H739" s="142" t="s">
        <v>6357</v>
      </c>
      <c r="I739" s="142" t="s">
        <v>455</v>
      </c>
      <c r="J739" s="142">
        <f>VLOOKUP(E739,'[4]BANG THAM CHIEU'!$E$451:$M$1076,9,0)</f>
        <v>19</v>
      </c>
      <c r="K739" s="134">
        <f>SUMIFS(NHAP!$H:$H,NHAP!$D:$D,'BANG THAM CHIEU'!E739,NHAP!$K:$K,'BANG THAM CHIEU'!$D$1)</f>
        <v>0</v>
      </c>
      <c r="L739" s="134">
        <f>SUMIFS('IC21'!$H:$H,'IC21'!$G:$G,'BANG THAM CHIEU'!E739,'IC21'!$R:$R,'BANG THAM CHIEU'!$D$1)</f>
        <v>0</v>
      </c>
      <c r="M739" s="133">
        <f t="shared" si="95"/>
        <v>19</v>
      </c>
      <c r="N739" s="142">
        <v>0</v>
      </c>
      <c r="O739" s="133">
        <f t="shared" si="96"/>
        <v>19</v>
      </c>
      <c r="P739" s="135" t="e">
        <v>#N/A</v>
      </c>
      <c r="Q739" s="135" t="e">
        <v>#N/A</v>
      </c>
      <c r="R739" s="550" t="e">
        <f t="shared" si="100"/>
        <v>#N/A</v>
      </c>
      <c r="S739" s="135" t="e">
        <v>#N/A</v>
      </c>
      <c r="T739" s="222" t="e">
        <f t="shared" si="101"/>
        <v>#N/A</v>
      </c>
      <c r="U739" s="368">
        <f t="shared" si="94"/>
        <v>19</v>
      </c>
      <c r="V739" s="189">
        <f t="shared" si="97"/>
        <v>0</v>
      </c>
      <c r="X739" s="40" t="str">
        <f t="shared" si="102"/>
        <v>ko</v>
      </c>
      <c r="Y739" s="189">
        <f t="shared" si="98"/>
        <v>0</v>
      </c>
      <c r="Z739" s="40" t="e">
        <f>VLOOKUP(H739,'[2]BANG THAM CHIEU'!$E$4:$Q$1080,13,0)</f>
        <v>#N/A</v>
      </c>
      <c r="AA739" s="40" t="e">
        <f>VLOOKUP(E739,'[2]BANG THAM CHIEU'!$E$4:$R$1082,14,0)</f>
        <v>#N/A</v>
      </c>
      <c r="AB739" s="40" t="e">
        <f>VLOOKUP(E739,'[2]BANG THAM CHIEU'!$E$4:$S$1081,15,0)</f>
        <v>#N/A</v>
      </c>
    </row>
    <row r="740" spans="1:30" ht="15.75" customHeight="1" x14ac:dyDescent="0.25">
      <c r="A740" s="128">
        <f t="shared" si="99"/>
        <v>737</v>
      </c>
      <c r="B740" s="183" t="s">
        <v>6373</v>
      </c>
      <c r="C740" s="157" t="s">
        <v>7111</v>
      </c>
      <c r="D740" s="371" t="s">
        <v>2591</v>
      </c>
      <c r="E740" s="183" t="s">
        <v>6373</v>
      </c>
      <c r="F740" s="144">
        <v>60000</v>
      </c>
      <c r="G740" s="140" t="s">
        <v>2468</v>
      </c>
      <c r="H740" s="142" t="s">
        <v>6357</v>
      </c>
      <c r="I740" s="142" t="s">
        <v>455</v>
      </c>
      <c r="J740" s="142">
        <f>VLOOKUP(E740,'[4]BANG THAM CHIEU'!$E$451:$M$1076,9,0)</f>
        <v>8</v>
      </c>
      <c r="K740" s="134">
        <f>SUMIFS(NHAP!$H:$H,NHAP!$D:$D,'BANG THAM CHIEU'!E740,NHAP!$K:$K,'BANG THAM CHIEU'!$D$1)</f>
        <v>0</v>
      </c>
      <c r="L740" s="134">
        <f>SUMIFS('IC21'!$H:$H,'IC21'!$G:$G,'BANG THAM CHIEU'!E740,'IC21'!$R:$R,'BANG THAM CHIEU'!$D$1)</f>
        <v>0</v>
      </c>
      <c r="M740" s="133">
        <f t="shared" si="95"/>
        <v>8</v>
      </c>
      <c r="N740" s="142">
        <v>0</v>
      </c>
      <c r="O740" s="133">
        <f t="shared" si="96"/>
        <v>8</v>
      </c>
      <c r="P740" s="135" t="e">
        <v>#N/A</v>
      </c>
      <c r="Q740" s="135" t="e">
        <v>#N/A</v>
      </c>
      <c r="R740" s="550" t="e">
        <f t="shared" si="100"/>
        <v>#N/A</v>
      </c>
      <c r="S740" s="135" t="e">
        <v>#N/A</v>
      </c>
      <c r="T740" s="222" t="e">
        <f t="shared" si="101"/>
        <v>#N/A</v>
      </c>
      <c r="U740" s="368">
        <f t="shared" si="94"/>
        <v>8</v>
      </c>
      <c r="V740" s="189">
        <f t="shared" si="97"/>
        <v>0</v>
      </c>
      <c r="X740" s="40" t="str">
        <f t="shared" si="102"/>
        <v>ko</v>
      </c>
      <c r="Y740" s="189">
        <f t="shared" si="98"/>
        <v>0</v>
      </c>
      <c r="Z740" s="40" t="e">
        <f>VLOOKUP(H740,'[2]BANG THAM CHIEU'!$E$4:$Q$1080,13,0)</f>
        <v>#N/A</v>
      </c>
      <c r="AA740" s="40" t="e">
        <f>VLOOKUP(E740,'[2]BANG THAM CHIEU'!$E$4:$R$1082,14,0)</f>
        <v>#N/A</v>
      </c>
      <c r="AB740" s="40" t="e">
        <f>VLOOKUP(E740,'[2]BANG THAM CHIEU'!$E$4:$S$1081,15,0)</f>
        <v>#N/A</v>
      </c>
    </row>
    <row r="741" spans="1:30" ht="15.75" customHeight="1" x14ac:dyDescent="0.25">
      <c r="A741" s="128">
        <f t="shared" si="99"/>
        <v>738</v>
      </c>
      <c r="B741" s="183" t="s">
        <v>6371</v>
      </c>
      <c r="C741" s="157" t="s">
        <v>7114</v>
      </c>
      <c r="D741" s="371" t="s">
        <v>2591</v>
      </c>
      <c r="E741" s="183" t="s">
        <v>6371</v>
      </c>
      <c r="F741" s="144">
        <v>50000</v>
      </c>
      <c r="G741" s="140" t="s">
        <v>2468</v>
      </c>
      <c r="H741" s="142" t="s">
        <v>6357</v>
      </c>
      <c r="I741" s="142" t="s">
        <v>455</v>
      </c>
      <c r="J741" s="142">
        <f>VLOOKUP(E741,'[4]BANG THAM CHIEU'!$E$451:$M$1076,9,0)</f>
        <v>10</v>
      </c>
      <c r="K741" s="134">
        <f>SUMIFS(NHAP!$H:$H,NHAP!$D:$D,'BANG THAM CHIEU'!E741,NHAP!$K:$K,'BANG THAM CHIEU'!$D$1)</f>
        <v>0</v>
      </c>
      <c r="L741" s="134">
        <f>SUMIFS('IC21'!$H:$H,'IC21'!$G:$G,'BANG THAM CHIEU'!E741,'IC21'!$R:$R,'BANG THAM CHIEU'!$D$1)</f>
        <v>0</v>
      </c>
      <c r="M741" s="133">
        <f t="shared" si="95"/>
        <v>10</v>
      </c>
      <c r="N741" s="142">
        <v>0</v>
      </c>
      <c r="O741" s="133">
        <f t="shared" si="96"/>
        <v>10</v>
      </c>
      <c r="P741" s="135" t="e">
        <v>#N/A</v>
      </c>
      <c r="Q741" s="135" t="e">
        <v>#N/A</v>
      </c>
      <c r="R741" s="550" t="e">
        <f t="shared" si="100"/>
        <v>#N/A</v>
      </c>
      <c r="S741" s="135" t="e">
        <v>#N/A</v>
      </c>
      <c r="T741" s="222" t="e">
        <f t="shared" si="101"/>
        <v>#N/A</v>
      </c>
      <c r="U741" s="368">
        <f t="shared" si="94"/>
        <v>10</v>
      </c>
      <c r="V741" s="189">
        <f t="shared" si="97"/>
        <v>0</v>
      </c>
      <c r="X741" s="40" t="str">
        <f t="shared" si="102"/>
        <v>ko</v>
      </c>
      <c r="Y741" s="189">
        <f t="shared" si="98"/>
        <v>0</v>
      </c>
      <c r="Z741" s="40" t="e">
        <f>VLOOKUP(H741,'[2]BANG THAM CHIEU'!$E$4:$Q$1080,13,0)</f>
        <v>#N/A</v>
      </c>
      <c r="AA741" s="40" t="e">
        <f>VLOOKUP(E741,'[2]BANG THAM CHIEU'!$E$4:$R$1082,14,0)</f>
        <v>#N/A</v>
      </c>
      <c r="AB741" s="40" t="e">
        <f>VLOOKUP(E741,'[2]BANG THAM CHIEU'!$E$4:$S$1081,15,0)</f>
        <v>#N/A</v>
      </c>
    </row>
    <row r="742" spans="1:30" ht="15.75" customHeight="1" x14ac:dyDescent="0.25">
      <c r="A742" s="128">
        <f t="shared" si="99"/>
        <v>739</v>
      </c>
      <c r="B742" s="183" t="s">
        <v>6372</v>
      </c>
      <c r="C742" s="157" t="s">
        <v>7110</v>
      </c>
      <c r="D742" s="371" t="s">
        <v>2591</v>
      </c>
      <c r="E742" s="183" t="s">
        <v>6372</v>
      </c>
      <c r="F742" s="144">
        <v>60000</v>
      </c>
      <c r="G742" s="140" t="s">
        <v>2468</v>
      </c>
      <c r="H742" s="142" t="s">
        <v>6357</v>
      </c>
      <c r="I742" s="142" t="s">
        <v>455</v>
      </c>
      <c r="J742" s="142">
        <f>VLOOKUP(E742,'[4]BANG THAM CHIEU'!$E$451:$M$1076,9,0)</f>
        <v>10</v>
      </c>
      <c r="K742" s="134">
        <f>SUMIFS(NHAP!$H:$H,NHAP!$D:$D,'BANG THAM CHIEU'!E742,NHAP!$K:$K,'BANG THAM CHIEU'!$D$1)</f>
        <v>0</v>
      </c>
      <c r="L742" s="134">
        <f>SUMIFS('IC21'!$H:$H,'IC21'!$G:$G,'BANG THAM CHIEU'!E742,'IC21'!$R:$R,'BANG THAM CHIEU'!$D$1)</f>
        <v>0</v>
      </c>
      <c r="M742" s="133">
        <f t="shared" si="95"/>
        <v>10</v>
      </c>
      <c r="N742" s="142">
        <v>0</v>
      </c>
      <c r="O742" s="133">
        <f t="shared" si="96"/>
        <v>10</v>
      </c>
      <c r="P742" s="135" t="e">
        <v>#N/A</v>
      </c>
      <c r="Q742" s="135" t="e">
        <v>#N/A</v>
      </c>
      <c r="R742" s="550" t="e">
        <f t="shared" si="100"/>
        <v>#N/A</v>
      </c>
      <c r="S742" s="135" t="e">
        <v>#N/A</v>
      </c>
      <c r="T742" s="222" t="e">
        <f t="shared" si="101"/>
        <v>#N/A</v>
      </c>
      <c r="U742" s="368">
        <f t="shared" si="94"/>
        <v>10</v>
      </c>
      <c r="V742" s="189">
        <f t="shared" si="97"/>
        <v>0</v>
      </c>
      <c r="X742" s="40" t="str">
        <f t="shared" si="102"/>
        <v>ko</v>
      </c>
      <c r="Y742" s="189">
        <f t="shared" si="98"/>
        <v>0</v>
      </c>
      <c r="Z742" s="40" t="e">
        <f>VLOOKUP(H742,'[2]BANG THAM CHIEU'!$E$4:$Q$1080,13,0)</f>
        <v>#N/A</v>
      </c>
      <c r="AA742" s="40" t="e">
        <f>VLOOKUP(E742,'[2]BANG THAM CHIEU'!$E$4:$R$1082,14,0)</f>
        <v>#N/A</v>
      </c>
      <c r="AB742" s="40" t="e">
        <f>VLOOKUP(E742,'[2]BANG THAM CHIEU'!$E$4:$S$1081,15,0)</f>
        <v>#N/A</v>
      </c>
    </row>
    <row r="743" spans="1:30" ht="15.75" customHeight="1" x14ac:dyDescent="0.25">
      <c r="A743" s="128">
        <f t="shared" si="99"/>
        <v>740</v>
      </c>
      <c r="B743" s="183">
        <v>12057239</v>
      </c>
      <c r="C743" s="157" t="s">
        <v>2643</v>
      </c>
      <c r="D743" s="371" t="s">
        <v>2625</v>
      </c>
      <c r="E743" s="183">
        <v>12057239</v>
      </c>
      <c r="F743" s="144">
        <v>3800000</v>
      </c>
      <c r="G743" s="140" t="s">
        <v>2468</v>
      </c>
      <c r="H743" s="142" t="s">
        <v>6357</v>
      </c>
      <c r="I743" s="142" t="s">
        <v>448</v>
      </c>
      <c r="J743" s="142">
        <f>VLOOKUP(E743,'[4]BANG THAM CHIEU'!$E$451:$M$1076,9,0)</f>
        <v>2</v>
      </c>
      <c r="K743" s="134">
        <f>SUMIFS(NHAP!$H:$H,NHAP!$D:$D,'BANG THAM CHIEU'!E743,NHAP!$K:$K,'BANG THAM CHIEU'!$D$1)</f>
        <v>0</v>
      </c>
      <c r="L743" s="134">
        <f>SUMIFS('IC21'!$H:$H,'IC21'!$G:$G,'BANG THAM CHIEU'!E743,'IC21'!$R:$R,'BANG THAM CHIEU'!$D$1)</f>
        <v>0</v>
      </c>
      <c r="M743" s="133">
        <f t="shared" si="95"/>
        <v>2</v>
      </c>
      <c r="N743" s="142">
        <v>0</v>
      </c>
      <c r="O743" s="133">
        <f t="shared" si="96"/>
        <v>2</v>
      </c>
      <c r="P743" s="135">
        <v>2</v>
      </c>
      <c r="Q743" s="135">
        <v>4</v>
      </c>
      <c r="R743" s="550" t="str">
        <f t="shared" si="100"/>
        <v>OK</v>
      </c>
      <c r="S743" s="135" t="s">
        <v>9397</v>
      </c>
      <c r="T743" s="222">
        <f t="shared" si="101"/>
        <v>0</v>
      </c>
      <c r="U743" s="368">
        <f t="shared" si="94"/>
        <v>2</v>
      </c>
      <c r="V743" s="189">
        <f t="shared" si="97"/>
        <v>0</v>
      </c>
      <c r="X743" s="40" t="str">
        <f t="shared" si="102"/>
        <v>ko</v>
      </c>
      <c r="Y743" s="189">
        <f t="shared" si="98"/>
        <v>0</v>
      </c>
      <c r="Z743" s="40">
        <f>VLOOKUP(E743,'[2]BANG THAM CHIEU'!$E$4:$Q$1080,13,0)</f>
        <v>2</v>
      </c>
      <c r="AA743" s="40">
        <f>VLOOKUP(E743,'[2]BANG THAM CHIEU'!$E$4:$R$1082,14,0)</f>
        <v>4</v>
      </c>
      <c r="AB743" s="40" t="str">
        <f>VLOOKUP(E743,'[2]BANG THAM CHIEU'!$E$4:$S$1081,15,0)</f>
        <v>đăt dự phòng</v>
      </c>
    </row>
    <row r="744" spans="1:30" ht="15.75" customHeight="1" x14ac:dyDescent="0.25">
      <c r="A744" s="128">
        <f t="shared" si="99"/>
        <v>741</v>
      </c>
      <c r="B744" s="183">
        <v>1297031</v>
      </c>
      <c r="C744" s="157" t="s">
        <v>2652</v>
      </c>
      <c r="D744" s="371" t="s">
        <v>2564</v>
      </c>
      <c r="E744" s="183">
        <v>1297031</v>
      </c>
      <c r="F744" s="144">
        <v>400000</v>
      </c>
      <c r="G744" s="140" t="s">
        <v>2468</v>
      </c>
      <c r="H744" s="142" t="s">
        <v>6357</v>
      </c>
      <c r="I744" s="142" t="s">
        <v>448</v>
      </c>
      <c r="J744" s="142">
        <f>VLOOKUP(E744,'[4]BANG THAM CHIEU'!$E$451:$M$1076,9,0)</f>
        <v>7</v>
      </c>
      <c r="K744" s="134">
        <f>SUMIFS(NHAP!$H:$H,NHAP!$D:$D,'BANG THAM CHIEU'!E744,NHAP!$K:$K,'BANG THAM CHIEU'!$D$1)</f>
        <v>0</v>
      </c>
      <c r="L744" s="134">
        <f>SUMIFS('IC21'!$H:$H,'IC21'!$G:$G,'BANG THAM CHIEU'!E744,'IC21'!$R:$R,'BANG THAM CHIEU'!$D$1)</f>
        <v>0</v>
      </c>
      <c r="M744" s="133">
        <f t="shared" si="95"/>
        <v>7</v>
      </c>
      <c r="N744" s="142">
        <v>0</v>
      </c>
      <c r="O744" s="133">
        <f t="shared" si="96"/>
        <v>7</v>
      </c>
      <c r="P744" s="135">
        <v>2</v>
      </c>
      <c r="Q744" s="135">
        <v>4</v>
      </c>
      <c r="R744" s="550" t="str">
        <f t="shared" si="100"/>
        <v>OK</v>
      </c>
      <c r="S744" s="135" t="s">
        <v>9397</v>
      </c>
      <c r="T744" s="222">
        <f t="shared" si="101"/>
        <v>5</v>
      </c>
      <c r="U744" s="368">
        <f t="shared" si="94"/>
        <v>7</v>
      </c>
      <c r="V744" s="189">
        <f t="shared" si="97"/>
        <v>0</v>
      </c>
      <c r="X744" s="40" t="str">
        <f t="shared" si="102"/>
        <v>ko</v>
      </c>
      <c r="Y744" s="189">
        <f t="shared" si="98"/>
        <v>0</v>
      </c>
      <c r="Z744" s="40">
        <f>VLOOKUP(E744,'[2]BANG THAM CHIEU'!$E$4:$Q$1080,13,0)</f>
        <v>2</v>
      </c>
      <c r="AA744" s="40">
        <f>VLOOKUP(E744,'[2]BANG THAM CHIEU'!$E$4:$R$1082,14,0)</f>
        <v>4</v>
      </c>
      <c r="AB744" s="40" t="str">
        <f>VLOOKUP(E744,'[2]BANG THAM CHIEU'!$E$4:$S$1081,15,0)</f>
        <v>đăt dự phòng</v>
      </c>
    </row>
    <row r="745" spans="1:30" ht="15.75" customHeight="1" x14ac:dyDescent="0.25">
      <c r="A745" s="128">
        <f t="shared" si="99"/>
        <v>742</v>
      </c>
      <c r="B745" s="183">
        <v>51158979</v>
      </c>
      <c r="C745" s="157" t="s">
        <v>8903</v>
      </c>
      <c r="D745" s="371">
        <v>0</v>
      </c>
      <c r="E745" s="183">
        <v>51158979</v>
      </c>
      <c r="F745" s="144">
        <v>7145000</v>
      </c>
      <c r="G745" s="140" t="s">
        <v>2468</v>
      </c>
      <c r="H745" s="142" t="s">
        <v>6357</v>
      </c>
      <c r="I745" s="142" t="s">
        <v>1211</v>
      </c>
      <c r="J745" s="142">
        <f>VLOOKUP(E745,'[4]BANG THAM CHIEU'!$E$451:$M$1076,9,0)</f>
        <v>1</v>
      </c>
      <c r="K745" s="134">
        <f>SUMIFS(NHAP!$H:$H,NHAP!$D:$D,'BANG THAM CHIEU'!E745,NHAP!$K:$K,'BANG THAM CHIEU'!$D$1)</f>
        <v>0</v>
      </c>
      <c r="L745" s="134">
        <f>SUMIFS('IC21'!$H:$H,'IC21'!$G:$G,'BANG THAM CHIEU'!E745,'IC21'!$R:$R,'BANG THAM CHIEU'!$D$1)</f>
        <v>0</v>
      </c>
      <c r="M745" s="133">
        <f t="shared" si="95"/>
        <v>1</v>
      </c>
      <c r="N745" s="142">
        <v>0</v>
      </c>
      <c r="O745" s="133">
        <f t="shared" si="96"/>
        <v>1</v>
      </c>
      <c r="P745" s="135">
        <v>2</v>
      </c>
      <c r="Q745" s="135">
        <v>4</v>
      </c>
      <c r="R745" s="550" t="str">
        <f t="shared" si="100"/>
        <v>ALERT</v>
      </c>
      <c r="S745" s="135" t="s">
        <v>9397</v>
      </c>
      <c r="T745" s="222">
        <f t="shared" si="101"/>
        <v>-1</v>
      </c>
      <c r="U745" s="368">
        <f t="shared" si="94"/>
        <v>1</v>
      </c>
      <c r="V745" s="189">
        <f t="shared" si="97"/>
        <v>0</v>
      </c>
      <c r="X745" s="40" t="str">
        <f t="shared" si="102"/>
        <v>ko</v>
      </c>
      <c r="Y745" s="189">
        <f t="shared" si="98"/>
        <v>0</v>
      </c>
      <c r="Z745" s="40">
        <f>VLOOKUP(E745,'[2]BANG THAM CHIEU'!$E$4:$Q$1080,13,0)</f>
        <v>2</v>
      </c>
      <c r="AA745" s="40">
        <f>VLOOKUP(E745,'[2]BANG THAM CHIEU'!$E$4:$R$1082,14,0)</f>
        <v>4</v>
      </c>
      <c r="AB745" s="40" t="str">
        <f>VLOOKUP(E745,'[2]BANG THAM CHIEU'!$E$4:$S$1081,15,0)</f>
        <v>đăt dự phòng</v>
      </c>
      <c r="AD745" s="40" t="s">
        <v>9889</v>
      </c>
    </row>
    <row r="746" spans="1:30" ht="15.75" customHeight="1" x14ac:dyDescent="0.25">
      <c r="A746" s="128">
        <f t="shared" si="99"/>
        <v>743</v>
      </c>
      <c r="B746" s="183">
        <v>51240642</v>
      </c>
      <c r="C746" s="157" t="s">
        <v>6347</v>
      </c>
      <c r="D746" s="371" t="s">
        <v>7146</v>
      </c>
      <c r="E746" s="183">
        <v>51240642</v>
      </c>
      <c r="G746" s="140" t="s">
        <v>2468</v>
      </c>
      <c r="H746" s="142" t="s">
        <v>6357</v>
      </c>
      <c r="I746" s="142" t="s">
        <v>1211</v>
      </c>
      <c r="J746" s="142">
        <f>VLOOKUP(E746,'[4]BANG THAM CHIEU'!$E$451:$M$1076,9,0)</f>
        <v>3</v>
      </c>
      <c r="K746" s="134">
        <f>SUMIFS(NHAP!$H:$H,NHAP!$D:$D,'BANG THAM CHIEU'!E746,NHAP!$K:$K,'BANG THAM CHIEU'!$D$1)</f>
        <v>0</v>
      </c>
      <c r="L746" s="134">
        <f>SUMIFS('IC21'!$H:$H,'IC21'!$G:$G,'BANG THAM CHIEU'!E746,'IC21'!$R:$R,'BANG THAM CHIEU'!$D$1)</f>
        <v>0</v>
      </c>
      <c r="M746" s="133">
        <f t="shared" si="95"/>
        <v>3</v>
      </c>
      <c r="N746" s="142">
        <v>0</v>
      </c>
      <c r="O746" s="133">
        <f t="shared" si="96"/>
        <v>3</v>
      </c>
      <c r="P746" s="135">
        <v>2</v>
      </c>
      <c r="Q746" s="135">
        <v>4</v>
      </c>
      <c r="R746" s="550" t="str">
        <f t="shared" si="100"/>
        <v>OK</v>
      </c>
      <c r="S746" s="135" t="s">
        <v>9397</v>
      </c>
      <c r="T746" s="222">
        <f t="shared" si="101"/>
        <v>1</v>
      </c>
      <c r="U746" s="368">
        <f t="shared" si="94"/>
        <v>3</v>
      </c>
      <c r="V746" s="189">
        <f t="shared" si="97"/>
        <v>0</v>
      </c>
      <c r="X746" s="40" t="str">
        <f t="shared" si="102"/>
        <v>ko</v>
      </c>
      <c r="Y746" s="189">
        <f t="shared" si="98"/>
        <v>0</v>
      </c>
      <c r="Z746" s="40">
        <f>VLOOKUP(E746,'[2]BANG THAM CHIEU'!$E$4:$Q$1080,13,0)</f>
        <v>2</v>
      </c>
      <c r="AA746" s="40">
        <f>VLOOKUP(E746,'[2]BANG THAM CHIEU'!$E$4:$R$1082,14,0)</f>
        <v>4</v>
      </c>
      <c r="AB746" s="40" t="str">
        <f>VLOOKUP(E746,'[2]BANG THAM CHIEU'!$E$4:$S$1081,15,0)</f>
        <v>đăt dự phòng</v>
      </c>
      <c r="AD746" s="40" t="s">
        <v>9889</v>
      </c>
    </row>
    <row r="747" spans="1:30" ht="15.75" customHeight="1" x14ac:dyDescent="0.25">
      <c r="A747" s="128">
        <f t="shared" si="99"/>
        <v>744</v>
      </c>
      <c r="B747" s="183">
        <v>52024062</v>
      </c>
      <c r="C747" s="157" t="s">
        <v>6348</v>
      </c>
      <c r="D747" s="371" t="s">
        <v>7146</v>
      </c>
      <c r="E747" s="183">
        <v>52024062</v>
      </c>
      <c r="G747" s="140" t="s">
        <v>2468</v>
      </c>
      <c r="H747" s="142" t="s">
        <v>6357</v>
      </c>
      <c r="I747" s="142" t="s">
        <v>1211</v>
      </c>
      <c r="J747" s="142">
        <f>VLOOKUP(E747,'[4]BANG THAM CHIEU'!$E$451:$M$1076,9,0)</f>
        <v>1</v>
      </c>
      <c r="K747" s="134">
        <f>SUMIFS(NHAP!$H:$H,NHAP!$D:$D,'BANG THAM CHIEU'!E747,NHAP!$K:$K,'BANG THAM CHIEU'!$D$1)</f>
        <v>0</v>
      </c>
      <c r="L747" s="134">
        <f>SUMIFS('IC21'!$H:$H,'IC21'!$G:$G,'BANG THAM CHIEU'!E747,'IC21'!$R:$R,'BANG THAM CHIEU'!$D$1)</f>
        <v>0</v>
      </c>
      <c r="M747" s="133">
        <f t="shared" si="95"/>
        <v>1</v>
      </c>
      <c r="N747" s="142">
        <v>0</v>
      </c>
      <c r="O747" s="133">
        <f t="shared" si="96"/>
        <v>1</v>
      </c>
      <c r="P747" s="135">
        <v>2</v>
      </c>
      <c r="Q747" s="135">
        <v>4</v>
      </c>
      <c r="R747" s="550" t="str">
        <f t="shared" si="100"/>
        <v>ALERT</v>
      </c>
      <c r="S747" s="135" t="s">
        <v>9397</v>
      </c>
      <c r="T747" s="222">
        <f t="shared" si="101"/>
        <v>-1</v>
      </c>
      <c r="U747" s="368">
        <f t="shared" si="94"/>
        <v>1</v>
      </c>
      <c r="V747" s="189">
        <f t="shared" si="97"/>
        <v>0</v>
      </c>
      <c r="X747" s="40" t="str">
        <f t="shared" si="102"/>
        <v>ko</v>
      </c>
      <c r="Y747" s="189">
        <f t="shared" si="98"/>
        <v>0</v>
      </c>
      <c r="Z747" s="40">
        <f>VLOOKUP(E747,'[2]BANG THAM CHIEU'!$E$4:$Q$1080,13,0)</f>
        <v>2</v>
      </c>
      <c r="AA747" s="40">
        <f>VLOOKUP(E747,'[2]BANG THAM CHIEU'!$E$4:$R$1082,14,0)</f>
        <v>4</v>
      </c>
      <c r="AB747" s="40" t="str">
        <f>VLOOKUP(E747,'[2]BANG THAM CHIEU'!$E$4:$S$1081,15,0)</f>
        <v>đăt dự phòng</v>
      </c>
      <c r="AD747" s="40" t="s">
        <v>9889</v>
      </c>
    </row>
    <row r="748" spans="1:30" ht="15.75" customHeight="1" x14ac:dyDescent="0.25">
      <c r="A748" s="128">
        <f t="shared" si="99"/>
        <v>745</v>
      </c>
      <c r="B748" s="183">
        <v>5046125</v>
      </c>
      <c r="C748" s="157" t="s">
        <v>6349</v>
      </c>
      <c r="D748" s="371" t="s">
        <v>7146</v>
      </c>
      <c r="E748" s="183">
        <v>5046125</v>
      </c>
      <c r="G748" s="140" t="s">
        <v>2468</v>
      </c>
      <c r="H748" s="142" t="s">
        <v>6357</v>
      </c>
      <c r="I748" s="142" t="s">
        <v>1211</v>
      </c>
      <c r="J748" s="142">
        <f>VLOOKUP(E748,'[4]BANG THAM CHIEU'!$E$451:$M$1076,9,0)</f>
        <v>2</v>
      </c>
      <c r="K748" s="134">
        <f>SUMIFS(NHAP!$H:$H,NHAP!$D:$D,'BANG THAM CHIEU'!E748,NHAP!$K:$K,'BANG THAM CHIEU'!$D$1)</f>
        <v>0</v>
      </c>
      <c r="L748" s="134">
        <f>SUMIFS('IC21'!$H:$H,'IC21'!$G:$G,'BANG THAM CHIEU'!E748,'IC21'!$R:$R,'BANG THAM CHIEU'!$D$1)</f>
        <v>0</v>
      </c>
      <c r="M748" s="133">
        <f t="shared" si="95"/>
        <v>2</v>
      </c>
      <c r="N748" s="142">
        <v>0</v>
      </c>
      <c r="O748" s="133">
        <f t="shared" si="96"/>
        <v>2</v>
      </c>
      <c r="P748" s="135">
        <v>2</v>
      </c>
      <c r="Q748" s="135">
        <v>4</v>
      </c>
      <c r="R748" s="550" t="str">
        <f t="shared" si="100"/>
        <v>OK</v>
      </c>
      <c r="S748" s="135" t="s">
        <v>9397</v>
      </c>
      <c r="T748" s="222">
        <f t="shared" si="101"/>
        <v>0</v>
      </c>
      <c r="U748" s="368">
        <f t="shared" si="94"/>
        <v>2</v>
      </c>
      <c r="V748" s="189">
        <f t="shared" si="97"/>
        <v>0</v>
      </c>
      <c r="X748" s="40" t="str">
        <f t="shared" si="102"/>
        <v>ko</v>
      </c>
      <c r="Y748" s="189">
        <f t="shared" si="98"/>
        <v>0</v>
      </c>
      <c r="Z748" s="40">
        <f>VLOOKUP(E748,'[2]BANG THAM CHIEU'!$E$4:$Q$1080,13,0)</f>
        <v>2</v>
      </c>
      <c r="AA748" s="40">
        <f>VLOOKUP(E748,'[2]BANG THAM CHIEU'!$E$4:$R$1082,14,0)</f>
        <v>4</v>
      </c>
      <c r="AB748" s="40" t="str">
        <f>VLOOKUP(E748,'[2]BANG THAM CHIEU'!$E$4:$S$1081,15,0)</f>
        <v>đăt dự phòng</v>
      </c>
      <c r="AD748" s="40" t="s">
        <v>9889</v>
      </c>
    </row>
    <row r="749" spans="1:30" ht="15.75" customHeight="1" x14ac:dyDescent="0.25">
      <c r="A749" s="128">
        <f t="shared" si="99"/>
        <v>746</v>
      </c>
      <c r="B749" s="183">
        <v>5054086</v>
      </c>
      <c r="C749" s="157" t="s">
        <v>6350</v>
      </c>
      <c r="D749" s="371" t="s">
        <v>7146</v>
      </c>
      <c r="E749" s="183">
        <v>5054086</v>
      </c>
      <c r="G749" s="140" t="s">
        <v>2468</v>
      </c>
      <c r="H749" s="142" t="s">
        <v>6357</v>
      </c>
      <c r="I749" s="142" t="s">
        <v>1211</v>
      </c>
      <c r="J749" s="142">
        <f>VLOOKUP(E749,'[4]BANG THAM CHIEU'!$E$451:$M$1076,9,0)</f>
        <v>1</v>
      </c>
      <c r="K749" s="134">
        <f>SUMIFS(NHAP!$H:$H,NHAP!$D:$D,'BANG THAM CHIEU'!E749,NHAP!$K:$K,'BANG THAM CHIEU'!$D$1)</f>
        <v>0</v>
      </c>
      <c r="L749" s="134">
        <f>SUMIFS('IC21'!$H:$H,'IC21'!$G:$G,'BANG THAM CHIEU'!E749,'IC21'!$R:$R,'BANG THAM CHIEU'!$D$1)</f>
        <v>0</v>
      </c>
      <c r="M749" s="133">
        <f t="shared" si="95"/>
        <v>1</v>
      </c>
      <c r="N749" s="142">
        <v>0</v>
      </c>
      <c r="O749" s="133">
        <f t="shared" si="96"/>
        <v>1</v>
      </c>
      <c r="P749" s="135">
        <v>2</v>
      </c>
      <c r="Q749" s="135">
        <v>4</v>
      </c>
      <c r="R749" s="550" t="str">
        <f t="shared" si="100"/>
        <v>ALERT</v>
      </c>
      <c r="S749" s="135" t="s">
        <v>9397</v>
      </c>
      <c r="T749" s="222">
        <f t="shared" si="101"/>
        <v>-1</v>
      </c>
      <c r="U749" s="368">
        <f t="shared" si="94"/>
        <v>1</v>
      </c>
      <c r="V749" s="189">
        <f t="shared" si="97"/>
        <v>0</v>
      </c>
      <c r="X749" s="40" t="str">
        <f t="shared" si="102"/>
        <v>ok</v>
      </c>
      <c r="Y749" s="189">
        <f t="shared" si="98"/>
        <v>0</v>
      </c>
      <c r="Z749" s="40">
        <f>VLOOKUP(E749,'[2]BANG THAM CHIEU'!$E$4:$Q$1080,13,0)</f>
        <v>2</v>
      </c>
      <c r="AA749" s="40">
        <f>VLOOKUP(E749,'[2]BANG THAM CHIEU'!$E$4:$R$1082,14,0)</f>
        <v>4</v>
      </c>
      <c r="AB749" s="40" t="str">
        <f>VLOOKUP(E749,'[2]BANG THAM CHIEU'!$E$4:$S$1081,15,0)</f>
        <v>đăt dự phòng</v>
      </c>
      <c r="AD749" s="40" t="s">
        <v>9889</v>
      </c>
    </row>
    <row r="750" spans="1:30" ht="15.75" customHeight="1" x14ac:dyDescent="0.25">
      <c r="A750" s="128">
        <f t="shared" si="99"/>
        <v>747</v>
      </c>
      <c r="B750" s="183">
        <v>5054087</v>
      </c>
      <c r="C750" s="157" t="s">
        <v>6351</v>
      </c>
      <c r="D750" s="371" t="s">
        <v>7146</v>
      </c>
      <c r="E750" s="183">
        <v>5054087</v>
      </c>
      <c r="G750" s="140" t="s">
        <v>2468</v>
      </c>
      <c r="H750" s="142" t="s">
        <v>6357</v>
      </c>
      <c r="I750" s="142" t="s">
        <v>1211</v>
      </c>
      <c r="J750" s="142">
        <f>VLOOKUP(E750,'[4]BANG THAM CHIEU'!$E$451:$M$1076,9,0)</f>
        <v>0</v>
      </c>
      <c r="K750" s="134">
        <f>SUMIFS(NHAP!$H:$H,NHAP!$D:$D,'BANG THAM CHIEU'!E750,NHAP!$K:$K,'BANG THAM CHIEU'!$D$1)</f>
        <v>0</v>
      </c>
      <c r="L750" s="134">
        <f>SUMIFS('IC21'!$H:$H,'IC21'!$G:$G,'BANG THAM CHIEU'!E750,'IC21'!$R:$R,'BANG THAM CHIEU'!$D$1)</f>
        <v>0</v>
      </c>
      <c r="M750" s="133">
        <f t="shared" si="95"/>
        <v>0</v>
      </c>
      <c r="N750" s="142">
        <v>0</v>
      </c>
      <c r="O750" s="133">
        <f t="shared" si="96"/>
        <v>0</v>
      </c>
      <c r="P750" s="135">
        <v>2</v>
      </c>
      <c r="Q750" s="135">
        <v>4</v>
      </c>
      <c r="R750" s="550" t="str">
        <f t="shared" si="100"/>
        <v>ALERT</v>
      </c>
      <c r="S750" s="135" t="s">
        <v>9397</v>
      </c>
      <c r="T750" s="222">
        <f t="shared" si="101"/>
        <v>-2</v>
      </c>
      <c r="U750" s="368">
        <f t="shared" si="94"/>
        <v>0</v>
      </c>
      <c r="V750" s="189">
        <f t="shared" si="97"/>
        <v>0</v>
      </c>
      <c r="X750" s="40" t="str">
        <f t="shared" si="102"/>
        <v>ko</v>
      </c>
      <c r="Y750" s="189">
        <f t="shared" si="98"/>
        <v>0</v>
      </c>
      <c r="Z750" s="40">
        <f>VLOOKUP(E750,'[2]BANG THAM CHIEU'!$E$4:$Q$1080,13,0)</f>
        <v>2</v>
      </c>
      <c r="AA750" s="40">
        <f>VLOOKUP(E750,'[2]BANG THAM CHIEU'!$E$4:$R$1082,14,0)</f>
        <v>4</v>
      </c>
      <c r="AB750" s="40" t="str">
        <f>VLOOKUP(E750,'[2]BANG THAM CHIEU'!$E$4:$S$1081,15,0)</f>
        <v>đăt dự phòng</v>
      </c>
    </row>
    <row r="751" spans="1:30" ht="15.75" customHeight="1" x14ac:dyDescent="0.25">
      <c r="A751" s="128">
        <f t="shared" si="99"/>
        <v>748</v>
      </c>
      <c r="B751" s="183">
        <v>5046123</v>
      </c>
      <c r="C751" s="157" t="s">
        <v>6352</v>
      </c>
      <c r="D751" s="371">
        <v>0</v>
      </c>
      <c r="E751" s="183">
        <v>5046123</v>
      </c>
      <c r="F751" s="144">
        <v>800000</v>
      </c>
      <c r="G751" s="140" t="s">
        <v>2468</v>
      </c>
      <c r="H751" s="142" t="s">
        <v>6357</v>
      </c>
      <c r="I751" s="142" t="s">
        <v>1211</v>
      </c>
      <c r="J751" s="142">
        <f>VLOOKUP(E751,'[4]BANG THAM CHIEU'!$E$451:$M$1076,9,0)</f>
        <v>1</v>
      </c>
      <c r="K751" s="134">
        <f>SUMIFS(NHAP!$H:$H,NHAP!$D:$D,'BANG THAM CHIEU'!E751,NHAP!$K:$K,'BANG THAM CHIEU'!$D$1)</f>
        <v>0</v>
      </c>
      <c r="L751" s="134">
        <f>SUMIFS('IC21'!$H:$H,'IC21'!$G:$G,'BANG THAM CHIEU'!E751,'IC21'!$R:$R,'BANG THAM CHIEU'!$D$1)</f>
        <v>0</v>
      </c>
      <c r="M751" s="133">
        <f t="shared" si="95"/>
        <v>1</v>
      </c>
      <c r="N751" s="142">
        <v>0</v>
      </c>
      <c r="O751" s="133">
        <f t="shared" si="96"/>
        <v>1</v>
      </c>
      <c r="P751" s="135">
        <v>2</v>
      </c>
      <c r="Q751" s="135">
        <v>4</v>
      </c>
      <c r="R751" s="550" t="str">
        <f t="shared" si="100"/>
        <v>ALERT</v>
      </c>
      <c r="S751" s="135" t="s">
        <v>9397</v>
      </c>
      <c r="T751" s="222">
        <f t="shared" si="101"/>
        <v>-1</v>
      </c>
      <c r="U751" s="368">
        <f t="shared" si="94"/>
        <v>1</v>
      </c>
      <c r="V751" s="189">
        <f t="shared" si="97"/>
        <v>0</v>
      </c>
      <c r="X751" s="40" t="str">
        <f t="shared" si="102"/>
        <v>ko</v>
      </c>
      <c r="Y751" s="189">
        <f t="shared" si="98"/>
        <v>0</v>
      </c>
      <c r="Z751" s="40">
        <f>VLOOKUP(E751,'[2]BANG THAM CHIEU'!$E$4:$Q$1080,13,0)</f>
        <v>2</v>
      </c>
      <c r="AA751" s="40">
        <f>VLOOKUP(E751,'[2]BANG THAM CHIEU'!$E$4:$R$1082,14,0)</f>
        <v>4</v>
      </c>
      <c r="AB751" s="40" t="str">
        <f>VLOOKUP(E751,'[2]BANG THAM CHIEU'!$E$4:$S$1081,15,0)</f>
        <v>đăt dự phòng</v>
      </c>
      <c r="AD751" s="40" t="s">
        <v>9889</v>
      </c>
    </row>
    <row r="752" spans="1:30" ht="15.75" customHeight="1" x14ac:dyDescent="0.25">
      <c r="A752" s="128">
        <f t="shared" si="99"/>
        <v>749</v>
      </c>
      <c r="B752" s="183">
        <v>50263124</v>
      </c>
      <c r="C752" s="157" t="s">
        <v>6353</v>
      </c>
      <c r="D752" s="371" t="s">
        <v>2625</v>
      </c>
      <c r="E752" s="183">
        <v>50263124</v>
      </c>
      <c r="F752" s="144">
        <v>1500000</v>
      </c>
      <c r="G752" s="140" t="s">
        <v>2468</v>
      </c>
      <c r="H752" s="142" t="s">
        <v>6357</v>
      </c>
      <c r="I752" s="142" t="s">
        <v>455</v>
      </c>
      <c r="J752" s="142">
        <f>VLOOKUP(E752,'[4]BANG THAM CHIEU'!$E$451:$M$1076,9,0)</f>
        <v>2</v>
      </c>
      <c r="K752" s="134">
        <f>SUMIFS(NHAP!$H:$H,NHAP!$D:$D,'BANG THAM CHIEU'!E752,NHAP!$K:$K,'BANG THAM CHIEU'!$D$1)</f>
        <v>0</v>
      </c>
      <c r="L752" s="134">
        <f>SUMIFS('IC21'!$H:$H,'IC21'!$G:$G,'BANG THAM CHIEU'!E752,'IC21'!$R:$R,'BANG THAM CHIEU'!$D$1)</f>
        <v>0</v>
      </c>
      <c r="M752" s="133">
        <f t="shared" si="95"/>
        <v>2</v>
      </c>
      <c r="N752" s="142">
        <v>0</v>
      </c>
      <c r="O752" s="133">
        <f t="shared" si="96"/>
        <v>2</v>
      </c>
      <c r="P752" s="135">
        <v>2</v>
      </c>
      <c r="Q752" s="135">
        <v>4</v>
      </c>
      <c r="R752" s="550" t="str">
        <f t="shared" si="100"/>
        <v>OK</v>
      </c>
      <c r="S752" s="135" t="s">
        <v>9397</v>
      </c>
      <c r="T752" s="222">
        <f t="shared" si="101"/>
        <v>0</v>
      </c>
      <c r="U752" s="368">
        <f t="shared" ref="U752:U769" si="103">M752</f>
        <v>2</v>
      </c>
      <c r="V752" s="189">
        <f t="shared" si="97"/>
        <v>0</v>
      </c>
      <c r="X752" s="40" t="str">
        <f t="shared" si="102"/>
        <v>ko</v>
      </c>
      <c r="Y752" s="189">
        <f t="shared" si="98"/>
        <v>0</v>
      </c>
      <c r="Z752" s="40">
        <f>VLOOKUP(E752,'[2]BANG THAM CHIEU'!$E$4:$Q$1080,13,0)</f>
        <v>2</v>
      </c>
      <c r="AA752" s="40">
        <f>VLOOKUP(E752,'[2]BANG THAM CHIEU'!$E$4:$R$1082,14,0)</f>
        <v>4</v>
      </c>
      <c r="AB752" s="40" t="str">
        <f>VLOOKUP(E752,'[2]BANG THAM CHIEU'!$E$4:$S$1081,15,0)</f>
        <v>đăt dự phòng</v>
      </c>
    </row>
    <row r="753" spans="1:30" ht="15.75" customHeight="1" x14ac:dyDescent="0.25">
      <c r="A753" s="128">
        <f t="shared" si="99"/>
        <v>750</v>
      </c>
      <c r="B753" s="183">
        <v>51248538</v>
      </c>
      <c r="C753" s="157" t="s">
        <v>6354</v>
      </c>
      <c r="D753" s="371" t="s">
        <v>2625</v>
      </c>
      <c r="E753" s="183">
        <v>51248538</v>
      </c>
      <c r="G753" s="140" t="s">
        <v>2468</v>
      </c>
      <c r="H753" s="142" t="s">
        <v>6357</v>
      </c>
      <c r="I753" s="142" t="s">
        <v>455</v>
      </c>
      <c r="J753" s="142">
        <f>VLOOKUP(E753,'[4]BANG THAM CHIEU'!$E$451:$M$1076,9,0)</f>
        <v>1</v>
      </c>
      <c r="K753" s="134">
        <f>SUMIFS(NHAP!$H:$H,NHAP!$D:$D,'BANG THAM CHIEU'!E753,NHAP!$K:$K,'BANG THAM CHIEU'!$D$1)</f>
        <v>0</v>
      </c>
      <c r="L753" s="134">
        <f>SUMIFS('IC21'!$H:$H,'IC21'!$G:$G,'BANG THAM CHIEU'!E753,'IC21'!$R:$R,'BANG THAM CHIEU'!$D$1)</f>
        <v>0</v>
      </c>
      <c r="M753" s="133">
        <f t="shared" si="95"/>
        <v>1</v>
      </c>
      <c r="N753" s="142">
        <v>0</v>
      </c>
      <c r="O753" s="133">
        <f t="shared" si="96"/>
        <v>1</v>
      </c>
      <c r="P753" s="135">
        <v>1</v>
      </c>
      <c r="Q753" s="135">
        <v>2</v>
      </c>
      <c r="R753" s="550" t="str">
        <f t="shared" si="100"/>
        <v>OK</v>
      </c>
      <c r="S753" s="135" t="s">
        <v>9397</v>
      </c>
      <c r="T753" s="222">
        <f t="shared" si="101"/>
        <v>0</v>
      </c>
      <c r="U753" s="368">
        <f t="shared" si="103"/>
        <v>1</v>
      </c>
      <c r="V753" s="189">
        <f t="shared" si="97"/>
        <v>0</v>
      </c>
      <c r="X753" s="40" t="str">
        <f t="shared" si="102"/>
        <v>ok</v>
      </c>
      <c r="Y753" s="189">
        <f t="shared" si="98"/>
        <v>0</v>
      </c>
      <c r="Z753" s="40">
        <f>VLOOKUP(E753,'[2]BANG THAM CHIEU'!$E$4:$Q$1080,13,0)</f>
        <v>1</v>
      </c>
      <c r="AA753" s="40">
        <f>VLOOKUP(E753,'[2]BANG THAM CHIEU'!$E$4:$R$1082,14,0)</f>
        <v>2</v>
      </c>
      <c r="AB753" s="40" t="str">
        <f>VLOOKUP(E753,'[2]BANG THAM CHIEU'!$E$4:$S$1081,15,0)</f>
        <v>đăt dự phòng</v>
      </c>
    </row>
    <row r="754" spans="1:30" ht="15.75" customHeight="1" x14ac:dyDescent="0.25">
      <c r="A754" s="128">
        <f t="shared" si="99"/>
        <v>751</v>
      </c>
      <c r="B754" s="354">
        <v>5076747</v>
      </c>
      <c r="C754" s="31" t="s">
        <v>7276</v>
      </c>
      <c r="D754" s="371" t="s">
        <v>2625</v>
      </c>
      <c r="E754" s="354">
        <v>5076747</v>
      </c>
      <c r="G754" s="140" t="s">
        <v>2468</v>
      </c>
      <c r="H754" s="37" t="s">
        <v>7351</v>
      </c>
      <c r="I754" s="142" t="s">
        <v>455</v>
      </c>
      <c r="J754" s="142">
        <f>VLOOKUP(E754,'[4]BANG THAM CHIEU'!$E$451:$M$1076,9,0)</f>
        <v>0</v>
      </c>
      <c r="K754" s="134">
        <f>SUMIFS(NHAP!$H:$H,NHAP!$D:$D,'BANG THAM CHIEU'!E754,NHAP!$K:$K,'BANG THAM CHIEU'!$D$1)</f>
        <v>0</v>
      </c>
      <c r="L754" s="134">
        <f>SUMIFS('IC21'!$H:$H,'IC21'!$G:$G,'BANG THAM CHIEU'!E754,'IC21'!$R:$R,'BANG THAM CHIEU'!$D$1)</f>
        <v>0</v>
      </c>
      <c r="M754" s="133">
        <f t="shared" si="95"/>
        <v>0</v>
      </c>
      <c r="N754" s="142">
        <v>0</v>
      </c>
      <c r="O754" s="133">
        <f t="shared" si="96"/>
        <v>0</v>
      </c>
      <c r="P754" s="135">
        <v>2</v>
      </c>
      <c r="Q754" s="135">
        <v>4</v>
      </c>
      <c r="R754" s="550" t="str">
        <f t="shared" si="100"/>
        <v>ALERT</v>
      </c>
      <c r="S754" s="135" t="s">
        <v>9397</v>
      </c>
      <c r="T754" s="222">
        <f t="shared" si="101"/>
        <v>-2</v>
      </c>
      <c r="U754" s="368">
        <f t="shared" si="103"/>
        <v>0</v>
      </c>
      <c r="V754" s="189">
        <f t="shared" si="97"/>
        <v>0</v>
      </c>
      <c r="X754" s="40" t="str">
        <f t="shared" si="102"/>
        <v>ko</v>
      </c>
      <c r="Y754" s="189">
        <f t="shared" si="98"/>
        <v>0</v>
      </c>
      <c r="Z754" s="40">
        <f>VLOOKUP(E754,'[2]BANG THAM CHIEU'!$E$4:$Q$1080,13,0)</f>
        <v>2</v>
      </c>
      <c r="AA754" s="40">
        <f>VLOOKUP(E754,'[2]BANG THAM CHIEU'!$E$4:$R$1082,14,0)</f>
        <v>4</v>
      </c>
      <c r="AB754" s="40" t="str">
        <f>VLOOKUP(E754,'[2]BANG THAM CHIEU'!$E$4:$S$1081,15,0)</f>
        <v>đăt dự phòng</v>
      </c>
    </row>
    <row r="755" spans="1:30" ht="15.75" customHeight="1" x14ac:dyDescent="0.25">
      <c r="A755" s="128">
        <f t="shared" si="99"/>
        <v>752</v>
      </c>
      <c r="B755" s="183">
        <v>9107239</v>
      </c>
      <c r="C755" s="157" t="s">
        <v>7306</v>
      </c>
      <c r="D755" s="371" t="s">
        <v>2625</v>
      </c>
      <c r="E755" s="183">
        <v>9107239</v>
      </c>
      <c r="F755" s="144">
        <v>1000000</v>
      </c>
      <c r="G755" s="140" t="s">
        <v>2468</v>
      </c>
      <c r="H755" s="142" t="s">
        <v>6357</v>
      </c>
      <c r="I755" s="142" t="s">
        <v>455</v>
      </c>
      <c r="J755" s="142">
        <f>VLOOKUP(E755,'[4]BANG THAM CHIEU'!$E$451:$M$1076,9,0)</f>
        <v>1</v>
      </c>
      <c r="K755" s="134">
        <f>SUMIFS(NHAP!$H:$H,NHAP!$D:$D,'BANG THAM CHIEU'!E755,NHAP!$K:$K,'BANG THAM CHIEU'!$D$1)</f>
        <v>0</v>
      </c>
      <c r="L755" s="134">
        <f>SUMIFS('IC21'!$H:$H,'IC21'!$G:$G,'BANG THAM CHIEU'!E755,'IC21'!$R:$R,'BANG THAM CHIEU'!$D$1)</f>
        <v>0</v>
      </c>
      <c r="M755" s="133">
        <f t="shared" si="95"/>
        <v>1</v>
      </c>
      <c r="N755" s="142">
        <v>0</v>
      </c>
      <c r="O755" s="133">
        <f t="shared" si="96"/>
        <v>1</v>
      </c>
      <c r="P755" s="135">
        <v>2</v>
      </c>
      <c r="Q755" s="135">
        <v>4</v>
      </c>
      <c r="R755" s="550" t="str">
        <f t="shared" si="100"/>
        <v>ALERT</v>
      </c>
      <c r="S755" s="135" t="s">
        <v>9397</v>
      </c>
      <c r="T755" s="222">
        <f t="shared" si="101"/>
        <v>-1</v>
      </c>
      <c r="U755" s="368">
        <f t="shared" si="103"/>
        <v>1</v>
      </c>
      <c r="V755" s="189">
        <f t="shared" si="97"/>
        <v>0</v>
      </c>
      <c r="X755" s="40" t="str">
        <f t="shared" si="102"/>
        <v>ok</v>
      </c>
      <c r="Y755" s="189">
        <f t="shared" si="98"/>
        <v>0</v>
      </c>
      <c r="Z755" s="40">
        <f>VLOOKUP(E755,'[2]BANG THAM CHIEU'!$E$4:$Q$1080,13,0)</f>
        <v>2</v>
      </c>
      <c r="AA755" s="40">
        <f>VLOOKUP(E755,'[2]BANG THAM CHIEU'!$E$4:$R$1082,14,0)</f>
        <v>4</v>
      </c>
      <c r="AB755" s="40" t="str">
        <f>VLOOKUP(E755,'[2]BANG THAM CHIEU'!$E$4:$S$1081,15,0)</f>
        <v>đăt dự phòng</v>
      </c>
    </row>
    <row r="756" spans="1:30" ht="15.75" customHeight="1" x14ac:dyDescent="0.25">
      <c r="A756" s="128">
        <f t="shared" si="99"/>
        <v>753</v>
      </c>
      <c r="B756" s="183">
        <v>9107225</v>
      </c>
      <c r="C756" s="157" t="s">
        <v>7307</v>
      </c>
      <c r="D756" s="371" t="s">
        <v>2625</v>
      </c>
      <c r="E756" s="183">
        <v>9107225</v>
      </c>
      <c r="F756" s="144">
        <v>1000000</v>
      </c>
      <c r="G756" s="140" t="s">
        <v>2468</v>
      </c>
      <c r="H756" s="142" t="s">
        <v>6357</v>
      </c>
      <c r="I756" s="142" t="s">
        <v>455</v>
      </c>
      <c r="J756" s="142">
        <f>VLOOKUP(E756,'[4]BANG THAM CHIEU'!$E$451:$M$1076,9,0)</f>
        <v>0</v>
      </c>
      <c r="K756" s="134">
        <f>SUMIFS(NHAP!$H:$H,NHAP!$D:$D,'BANG THAM CHIEU'!E756,NHAP!$K:$K,'BANG THAM CHIEU'!$D$1)</f>
        <v>0</v>
      </c>
      <c r="L756" s="134">
        <f>SUMIFS('IC21'!$H:$H,'IC21'!$G:$G,'BANG THAM CHIEU'!E756,'IC21'!$R:$R,'BANG THAM CHIEU'!$D$1)</f>
        <v>0</v>
      </c>
      <c r="M756" s="133">
        <f t="shared" ref="M756:M818" si="104">J756+K756-L756</f>
        <v>0</v>
      </c>
      <c r="N756" s="142">
        <v>0</v>
      </c>
      <c r="O756" s="133">
        <f t="shared" ref="O756:O818" si="105">M756-N756</f>
        <v>0</v>
      </c>
      <c r="P756" s="135">
        <v>2</v>
      </c>
      <c r="Q756" s="135">
        <v>4</v>
      </c>
      <c r="R756" s="550" t="str">
        <f t="shared" si="100"/>
        <v>ALERT</v>
      </c>
      <c r="S756" s="135" t="s">
        <v>9397</v>
      </c>
      <c r="T756" s="222">
        <f t="shared" si="101"/>
        <v>-2</v>
      </c>
      <c r="U756" s="368">
        <f t="shared" si="103"/>
        <v>0</v>
      </c>
      <c r="V756" s="189">
        <f t="shared" si="97"/>
        <v>0</v>
      </c>
      <c r="X756" s="40" t="str">
        <f t="shared" si="102"/>
        <v>ko</v>
      </c>
      <c r="Y756" s="189">
        <f t="shared" si="98"/>
        <v>0</v>
      </c>
      <c r="Z756" s="40">
        <f>VLOOKUP(E756,'[2]BANG THAM CHIEU'!$E$4:$Q$1080,13,0)</f>
        <v>2</v>
      </c>
      <c r="AA756" s="40">
        <f>VLOOKUP(E756,'[2]BANG THAM CHIEU'!$E$4:$R$1082,14,0)</f>
        <v>4</v>
      </c>
      <c r="AB756" s="40" t="str">
        <f>VLOOKUP(E756,'[2]BANG THAM CHIEU'!$E$4:$S$1081,15,0)</f>
        <v>đăt dự phòng</v>
      </c>
    </row>
    <row r="757" spans="1:30" ht="15.75" customHeight="1" x14ac:dyDescent="0.25">
      <c r="A757" s="128">
        <f t="shared" si="99"/>
        <v>754</v>
      </c>
      <c r="B757" s="183">
        <v>4397471</v>
      </c>
      <c r="C757" s="157" t="s">
        <v>7384</v>
      </c>
      <c r="D757" s="371" t="s">
        <v>7145</v>
      </c>
      <c r="E757" s="183">
        <v>4397471</v>
      </c>
      <c r="G757" s="140" t="s">
        <v>2468</v>
      </c>
      <c r="H757" s="142" t="s">
        <v>6357</v>
      </c>
      <c r="I757" s="142" t="s">
        <v>455</v>
      </c>
      <c r="J757" s="142">
        <f>VLOOKUP(E757,'[4]BANG THAM CHIEU'!$E$451:$M$1076,9,0)</f>
        <v>4</v>
      </c>
      <c r="K757" s="134">
        <f>SUMIFS(NHAP!$H:$H,NHAP!$D:$D,'BANG THAM CHIEU'!E757,NHAP!$K:$K,'BANG THAM CHIEU'!$D$1)</f>
        <v>0</v>
      </c>
      <c r="L757" s="134">
        <f>SUMIFS('IC21'!$H:$H,'IC21'!$G:$G,'BANG THAM CHIEU'!E757,'IC21'!$R:$R,'BANG THAM CHIEU'!$D$1)</f>
        <v>0</v>
      </c>
      <c r="M757" s="133">
        <f t="shared" si="104"/>
        <v>4</v>
      </c>
      <c r="N757" s="142">
        <v>0</v>
      </c>
      <c r="O757" s="133">
        <f t="shared" si="105"/>
        <v>4</v>
      </c>
      <c r="P757" s="135">
        <v>2</v>
      </c>
      <c r="Q757" s="135">
        <v>4</v>
      </c>
      <c r="R757" s="550" t="str">
        <f t="shared" si="100"/>
        <v>OK</v>
      </c>
      <c r="S757" s="135" t="s">
        <v>9397</v>
      </c>
      <c r="T757" s="222">
        <f t="shared" si="101"/>
        <v>2</v>
      </c>
      <c r="U757" s="368">
        <f t="shared" si="103"/>
        <v>4</v>
      </c>
      <c r="V757" s="189">
        <f t="shared" si="97"/>
        <v>0</v>
      </c>
      <c r="X757" s="40" t="str">
        <f t="shared" si="102"/>
        <v>ko</v>
      </c>
      <c r="Y757" s="189">
        <f t="shared" si="98"/>
        <v>0</v>
      </c>
      <c r="Z757" s="40">
        <f>VLOOKUP(E757,'[2]BANG THAM CHIEU'!$E$4:$Q$1080,13,0)</f>
        <v>2</v>
      </c>
      <c r="AA757" s="40">
        <f>VLOOKUP(E757,'[2]BANG THAM CHIEU'!$E$4:$R$1082,14,0)</f>
        <v>4</v>
      </c>
      <c r="AB757" s="40" t="str">
        <f>VLOOKUP(E757,'[2]BANG THAM CHIEU'!$E$4:$S$1081,15,0)</f>
        <v>đăt dự phòng</v>
      </c>
    </row>
    <row r="758" spans="1:30" ht="15.75" customHeight="1" x14ac:dyDescent="0.25">
      <c r="A758" s="128">
        <f t="shared" si="99"/>
        <v>755</v>
      </c>
      <c r="B758" s="183">
        <v>4397463</v>
      </c>
      <c r="C758" s="157" t="s">
        <v>6754</v>
      </c>
      <c r="D758" s="371" t="s">
        <v>7145</v>
      </c>
      <c r="E758" s="183">
        <v>4397463</v>
      </c>
      <c r="G758" s="140" t="s">
        <v>2468</v>
      </c>
      <c r="H758" s="142" t="s">
        <v>6357</v>
      </c>
      <c r="I758" s="142" t="s">
        <v>455</v>
      </c>
      <c r="J758" s="142">
        <f>VLOOKUP(E758,'[4]BANG THAM CHIEU'!$E$451:$M$1076,9,0)</f>
        <v>4</v>
      </c>
      <c r="K758" s="134">
        <f>SUMIFS(NHAP!$H:$H,NHAP!$D:$D,'BANG THAM CHIEU'!E758,NHAP!$K:$K,'BANG THAM CHIEU'!$D$1)</f>
        <v>0</v>
      </c>
      <c r="L758" s="134">
        <f>SUMIFS('IC21'!$H:$H,'IC21'!$G:$G,'BANG THAM CHIEU'!E758,'IC21'!$R:$R,'BANG THAM CHIEU'!$D$1)</f>
        <v>0</v>
      </c>
      <c r="M758" s="133">
        <f t="shared" si="104"/>
        <v>4</v>
      </c>
      <c r="N758" s="142">
        <v>0</v>
      </c>
      <c r="O758" s="133">
        <f t="shared" si="105"/>
        <v>4</v>
      </c>
      <c r="P758" s="135">
        <v>2</v>
      </c>
      <c r="Q758" s="135">
        <v>4</v>
      </c>
      <c r="R758" s="550" t="str">
        <f t="shared" si="100"/>
        <v>OK</v>
      </c>
      <c r="S758" s="135" t="s">
        <v>9397</v>
      </c>
      <c r="T758" s="222">
        <f t="shared" si="101"/>
        <v>2</v>
      </c>
      <c r="U758" s="368">
        <f t="shared" si="103"/>
        <v>4</v>
      </c>
      <c r="V758" s="189">
        <f t="shared" si="97"/>
        <v>0</v>
      </c>
      <c r="X758" s="40" t="str">
        <f t="shared" si="102"/>
        <v>ok</v>
      </c>
      <c r="Y758" s="189">
        <f t="shared" si="98"/>
        <v>0</v>
      </c>
      <c r="Z758" s="40">
        <f>VLOOKUP(E758,'[2]BANG THAM CHIEU'!$E$4:$Q$1080,13,0)</f>
        <v>2</v>
      </c>
      <c r="AA758" s="40">
        <f>VLOOKUP(E758,'[2]BANG THAM CHIEU'!$E$4:$R$1082,14,0)</f>
        <v>4</v>
      </c>
      <c r="AB758" s="40" t="str">
        <f>VLOOKUP(E758,'[2]BANG THAM CHIEU'!$E$4:$S$1081,15,0)</f>
        <v>đăt dự phòng</v>
      </c>
    </row>
    <row r="759" spans="1:30" ht="15.75" customHeight="1" x14ac:dyDescent="0.25">
      <c r="A759" s="128">
        <f t="shared" si="99"/>
        <v>756</v>
      </c>
      <c r="B759" s="183">
        <v>50130155</v>
      </c>
      <c r="C759" s="157" t="s">
        <v>6755</v>
      </c>
      <c r="D759" s="371" t="s">
        <v>7145</v>
      </c>
      <c r="E759" s="183">
        <v>50130155</v>
      </c>
      <c r="F759" s="144">
        <v>274000</v>
      </c>
      <c r="G759" s="140" t="s">
        <v>2468</v>
      </c>
      <c r="H759" s="142" t="s">
        <v>6357</v>
      </c>
      <c r="I759" s="142" t="s">
        <v>455</v>
      </c>
      <c r="J759" s="142">
        <f>VLOOKUP(E759,'[4]BANG THAM CHIEU'!$E$451:$M$1076,9,0)</f>
        <v>0</v>
      </c>
      <c r="K759" s="134">
        <f>SUMIFS(NHAP!$H:$H,NHAP!$D:$D,'BANG THAM CHIEU'!E759,NHAP!$K:$K,'BANG THAM CHIEU'!$D$1)</f>
        <v>0</v>
      </c>
      <c r="L759" s="134">
        <f>SUMIFS('IC21'!$H:$H,'IC21'!$G:$G,'BANG THAM CHIEU'!E759,'IC21'!$R:$R,'BANG THAM CHIEU'!$D$1)</f>
        <v>0</v>
      </c>
      <c r="M759" s="133">
        <f t="shared" si="104"/>
        <v>0</v>
      </c>
      <c r="N759" s="142">
        <v>0</v>
      </c>
      <c r="O759" s="133">
        <f t="shared" si="105"/>
        <v>0</v>
      </c>
      <c r="P759" s="135">
        <v>2</v>
      </c>
      <c r="Q759" s="135">
        <v>4</v>
      </c>
      <c r="R759" s="550" t="str">
        <f t="shared" si="100"/>
        <v>ALERT</v>
      </c>
      <c r="S759" s="135" t="s">
        <v>9397</v>
      </c>
      <c r="T759" s="222">
        <f t="shared" si="101"/>
        <v>-2</v>
      </c>
      <c r="U759" s="368">
        <f t="shared" si="103"/>
        <v>0</v>
      </c>
      <c r="V759" s="189">
        <f t="shared" si="97"/>
        <v>0</v>
      </c>
      <c r="X759" s="40" t="str">
        <f t="shared" si="102"/>
        <v>ko</v>
      </c>
      <c r="Y759" s="189">
        <f t="shared" si="98"/>
        <v>0</v>
      </c>
      <c r="Z759" s="40">
        <f>VLOOKUP(E759,'[2]BANG THAM CHIEU'!$E$4:$Q$1080,13,0)</f>
        <v>2</v>
      </c>
      <c r="AA759" s="40">
        <f>VLOOKUP(E759,'[2]BANG THAM CHIEU'!$E$4:$R$1082,14,0)</f>
        <v>4</v>
      </c>
      <c r="AB759" s="40" t="str">
        <f>VLOOKUP(E759,'[2]BANG THAM CHIEU'!$E$4:$S$1081,15,0)</f>
        <v>đăt dự phòng</v>
      </c>
    </row>
    <row r="760" spans="1:30" ht="15.75" customHeight="1" x14ac:dyDescent="0.25">
      <c r="A760" s="128">
        <f t="shared" si="99"/>
        <v>757</v>
      </c>
      <c r="B760" s="183">
        <v>4545413</v>
      </c>
      <c r="C760" s="157">
        <v>4545413</v>
      </c>
      <c r="D760" s="371" t="s">
        <v>7145</v>
      </c>
      <c r="E760" s="183">
        <v>4545413</v>
      </c>
      <c r="G760" s="140" t="s">
        <v>2468</v>
      </c>
      <c r="H760" s="142" t="s">
        <v>6357</v>
      </c>
      <c r="I760" s="142" t="s">
        <v>455</v>
      </c>
      <c r="J760" s="142">
        <f>VLOOKUP(E760,'[4]BANG THAM CHIEU'!$E$451:$M$1076,9,0)</f>
        <v>4</v>
      </c>
      <c r="K760" s="134">
        <f>SUMIFS(NHAP!$H:$H,NHAP!$D:$D,'BANG THAM CHIEU'!E760,NHAP!$K:$K,'BANG THAM CHIEU'!$D$1)</f>
        <v>0</v>
      </c>
      <c r="L760" s="134">
        <f>SUMIFS('IC21'!$H:$H,'IC21'!$G:$G,'BANG THAM CHIEU'!E760,'IC21'!$R:$R,'BANG THAM CHIEU'!$D$1)</f>
        <v>0</v>
      </c>
      <c r="M760" s="133">
        <f t="shared" si="104"/>
        <v>4</v>
      </c>
      <c r="N760" s="142">
        <v>0</v>
      </c>
      <c r="O760" s="133">
        <f t="shared" si="105"/>
        <v>4</v>
      </c>
      <c r="P760" s="135">
        <v>2</v>
      </c>
      <c r="Q760" s="135">
        <v>4</v>
      </c>
      <c r="R760" s="550" t="str">
        <f t="shared" si="100"/>
        <v>OK</v>
      </c>
      <c r="S760" s="135" t="s">
        <v>9397</v>
      </c>
      <c r="T760" s="222">
        <f t="shared" si="101"/>
        <v>2</v>
      </c>
      <c r="U760" s="368">
        <f t="shared" si="103"/>
        <v>4</v>
      </c>
      <c r="V760" s="189">
        <f t="shared" si="97"/>
        <v>0</v>
      </c>
      <c r="X760" s="40" t="str">
        <f t="shared" si="102"/>
        <v>ok</v>
      </c>
      <c r="Y760" s="189">
        <f t="shared" si="98"/>
        <v>0</v>
      </c>
      <c r="Z760" s="40">
        <f>VLOOKUP(E760,'[2]BANG THAM CHIEU'!$E$4:$Q$1080,13,0)</f>
        <v>2</v>
      </c>
      <c r="AA760" s="40">
        <f>VLOOKUP(E760,'[2]BANG THAM CHIEU'!$E$4:$R$1082,14,0)</f>
        <v>4</v>
      </c>
      <c r="AB760" s="40" t="str">
        <f>VLOOKUP(E760,'[2]BANG THAM CHIEU'!$E$4:$S$1081,15,0)</f>
        <v>đăt dự phòng</v>
      </c>
    </row>
    <row r="761" spans="1:30" ht="15.75" customHeight="1" x14ac:dyDescent="0.25">
      <c r="A761" s="128">
        <f t="shared" si="99"/>
        <v>758</v>
      </c>
      <c r="B761" s="183">
        <v>50006457</v>
      </c>
      <c r="C761" s="157" t="s">
        <v>8907</v>
      </c>
      <c r="D761" s="371" t="s">
        <v>2564</v>
      </c>
      <c r="E761" s="183">
        <v>50006457</v>
      </c>
      <c r="F761" s="144">
        <v>843000</v>
      </c>
      <c r="G761" s="140" t="s">
        <v>2468</v>
      </c>
      <c r="H761" s="142" t="s">
        <v>6357</v>
      </c>
      <c r="I761" s="142" t="s">
        <v>455</v>
      </c>
      <c r="J761" s="142">
        <f>VLOOKUP(E761,'[4]BANG THAM CHIEU'!$E$451:$M$1076,9,0)</f>
        <v>0</v>
      </c>
      <c r="K761" s="134">
        <f>SUMIFS(NHAP!$H:$H,NHAP!$D:$D,'BANG THAM CHIEU'!E761,NHAP!$K:$K,'BANG THAM CHIEU'!$D$1)</f>
        <v>0</v>
      </c>
      <c r="L761" s="134">
        <f>SUMIFS('IC21'!$H:$H,'IC21'!$G:$G,'BANG THAM CHIEU'!E761,'IC21'!$R:$R,'BANG THAM CHIEU'!$D$1)</f>
        <v>0</v>
      </c>
      <c r="M761" s="133">
        <f t="shared" si="104"/>
        <v>0</v>
      </c>
      <c r="N761" s="142">
        <v>0</v>
      </c>
      <c r="O761" s="133">
        <f t="shared" si="105"/>
        <v>0</v>
      </c>
      <c r="P761" s="135">
        <v>2</v>
      </c>
      <c r="Q761" s="135">
        <v>4</v>
      </c>
      <c r="R761" s="550" t="str">
        <f t="shared" si="100"/>
        <v>ALERT</v>
      </c>
      <c r="S761" s="135" t="s">
        <v>9397</v>
      </c>
      <c r="T761" s="222">
        <f t="shared" si="101"/>
        <v>-2</v>
      </c>
      <c r="U761" s="368">
        <f t="shared" si="103"/>
        <v>0</v>
      </c>
      <c r="V761" s="189">
        <f t="shared" si="97"/>
        <v>0</v>
      </c>
      <c r="X761" s="40" t="str">
        <f t="shared" si="102"/>
        <v>ko</v>
      </c>
      <c r="Y761" s="189">
        <f t="shared" si="98"/>
        <v>0</v>
      </c>
      <c r="Z761" s="40">
        <f>VLOOKUP(E761,'[2]BANG THAM CHIEU'!$E$4:$Q$1080,13,0)</f>
        <v>2</v>
      </c>
      <c r="AA761" s="40">
        <f>VLOOKUP(E761,'[2]BANG THAM CHIEU'!$E$4:$R$1082,14,0)</f>
        <v>4</v>
      </c>
      <c r="AB761" s="40" t="str">
        <f>VLOOKUP(E761,'[2]BANG THAM CHIEU'!$E$4:$S$1081,15,0)</f>
        <v>đăt dự phòng</v>
      </c>
    </row>
    <row r="762" spans="1:30" ht="15.75" customHeight="1" x14ac:dyDescent="0.25">
      <c r="A762" s="128">
        <f t="shared" si="99"/>
        <v>759</v>
      </c>
      <c r="B762" s="183">
        <v>50297471</v>
      </c>
      <c r="C762" s="157" t="s">
        <v>7347</v>
      </c>
      <c r="D762" s="371" t="s">
        <v>2564</v>
      </c>
      <c r="E762" s="183">
        <v>50297471</v>
      </c>
      <c r="F762" s="144">
        <v>2303000</v>
      </c>
      <c r="G762" s="140" t="s">
        <v>2468</v>
      </c>
      <c r="H762" s="142" t="s">
        <v>7382</v>
      </c>
      <c r="I762" s="142" t="s">
        <v>455</v>
      </c>
      <c r="J762" s="142">
        <f>VLOOKUP(E762,'[4]BANG THAM CHIEU'!$E$451:$M$1076,9,0)</f>
        <v>5</v>
      </c>
      <c r="K762" s="134">
        <f>SUMIFS(NHAP!$H:$H,NHAP!$D:$D,'BANG THAM CHIEU'!E762,NHAP!$K:$K,'BANG THAM CHIEU'!$D$1)</f>
        <v>0</v>
      </c>
      <c r="L762" s="134">
        <f>SUMIFS('IC21'!$H:$H,'IC21'!$G:$G,'BANG THAM CHIEU'!E762,'IC21'!$R:$R,'BANG THAM CHIEU'!$D$1)</f>
        <v>0</v>
      </c>
      <c r="M762" s="133">
        <f t="shared" si="104"/>
        <v>5</v>
      </c>
      <c r="N762" s="142">
        <v>0</v>
      </c>
      <c r="O762" s="133">
        <f t="shared" si="105"/>
        <v>5</v>
      </c>
      <c r="P762" s="135">
        <v>2</v>
      </c>
      <c r="Q762" s="135">
        <v>4</v>
      </c>
      <c r="R762" s="550" t="str">
        <f t="shared" si="100"/>
        <v>OK</v>
      </c>
      <c r="S762" s="135" t="s">
        <v>9397</v>
      </c>
      <c r="T762" s="222">
        <f t="shared" si="101"/>
        <v>3</v>
      </c>
      <c r="U762" s="368">
        <f t="shared" si="103"/>
        <v>5</v>
      </c>
      <c r="V762" s="189">
        <f t="shared" si="97"/>
        <v>0</v>
      </c>
      <c r="X762" s="40" t="str">
        <f t="shared" si="102"/>
        <v>ko</v>
      </c>
      <c r="Y762" s="189">
        <f t="shared" si="98"/>
        <v>0</v>
      </c>
      <c r="Z762" s="40">
        <f>VLOOKUP(E762,'[2]BANG THAM CHIEU'!$E$4:$Q$1080,13,0)</f>
        <v>2</v>
      </c>
      <c r="AA762" s="40">
        <f>VLOOKUP(E762,'[2]BANG THAM CHIEU'!$E$4:$R$1082,14,0)</f>
        <v>4</v>
      </c>
      <c r="AB762" s="40" t="str">
        <f>VLOOKUP(E762,'[2]BANG THAM CHIEU'!$E$4:$S$1081,15,0)</f>
        <v>đăt dự phòng</v>
      </c>
    </row>
    <row r="763" spans="1:30" ht="15.75" customHeight="1" x14ac:dyDescent="0.25">
      <c r="A763" s="128">
        <f t="shared" si="99"/>
        <v>760</v>
      </c>
      <c r="B763" s="183">
        <v>50297513</v>
      </c>
      <c r="C763" s="157" t="s">
        <v>7348</v>
      </c>
      <c r="D763" s="371" t="s">
        <v>2564</v>
      </c>
      <c r="E763" s="183">
        <v>50297513</v>
      </c>
      <c r="F763" s="144">
        <v>4630000</v>
      </c>
      <c r="G763" s="140" t="s">
        <v>2468</v>
      </c>
      <c r="H763" s="142" t="s">
        <v>7381</v>
      </c>
      <c r="I763" s="142" t="s">
        <v>455</v>
      </c>
      <c r="J763" s="142">
        <f>VLOOKUP(E763,'[4]BANG THAM CHIEU'!$E$451:$M$1076,9,0)</f>
        <v>2</v>
      </c>
      <c r="K763" s="134">
        <f>SUMIFS(NHAP!$H:$H,NHAP!$D:$D,'BANG THAM CHIEU'!E763,NHAP!$K:$K,'BANG THAM CHIEU'!$D$1)</f>
        <v>0</v>
      </c>
      <c r="L763" s="134">
        <f>SUMIFS('IC21'!$H:$H,'IC21'!$G:$G,'BANG THAM CHIEU'!E763,'IC21'!$R:$R,'BANG THAM CHIEU'!$D$1)</f>
        <v>0</v>
      </c>
      <c r="M763" s="133">
        <f t="shared" si="104"/>
        <v>2</v>
      </c>
      <c r="N763" s="142">
        <v>0</v>
      </c>
      <c r="O763" s="133">
        <f t="shared" si="105"/>
        <v>2</v>
      </c>
      <c r="P763" s="135">
        <v>1</v>
      </c>
      <c r="Q763" s="135">
        <v>2</v>
      </c>
      <c r="R763" s="550" t="str">
        <f t="shared" si="100"/>
        <v>OK</v>
      </c>
      <c r="S763" s="135" t="s">
        <v>9397</v>
      </c>
      <c r="T763" s="222">
        <f t="shared" si="101"/>
        <v>1</v>
      </c>
      <c r="U763" s="368">
        <f t="shared" si="103"/>
        <v>2</v>
      </c>
      <c r="V763" s="189">
        <f t="shared" si="97"/>
        <v>0</v>
      </c>
      <c r="X763" s="40" t="str">
        <f t="shared" si="102"/>
        <v>ko</v>
      </c>
      <c r="Y763" s="189">
        <f t="shared" si="98"/>
        <v>0</v>
      </c>
      <c r="Z763" s="40">
        <f>VLOOKUP(E763,'[2]BANG THAM CHIEU'!$E$4:$Q$1080,13,0)</f>
        <v>1</v>
      </c>
      <c r="AA763" s="40">
        <f>VLOOKUP(E763,'[2]BANG THAM CHIEU'!$E$4:$R$1082,14,0)</f>
        <v>2</v>
      </c>
      <c r="AB763" s="40" t="str">
        <f>VLOOKUP(E763,'[2]BANG THAM CHIEU'!$E$4:$S$1081,15,0)</f>
        <v>đăt dự phòng</v>
      </c>
    </row>
    <row r="764" spans="1:30" ht="15.75" customHeight="1" x14ac:dyDescent="0.25">
      <c r="A764" s="128">
        <f t="shared" si="99"/>
        <v>761</v>
      </c>
      <c r="B764" s="183">
        <v>50040904</v>
      </c>
      <c r="C764" s="157" t="s">
        <v>7349</v>
      </c>
      <c r="D764" s="371" t="s">
        <v>7145</v>
      </c>
      <c r="E764" s="183">
        <v>50040904</v>
      </c>
      <c r="F764" s="144">
        <v>957000</v>
      </c>
      <c r="G764" s="140" t="s">
        <v>2468</v>
      </c>
      <c r="H764" s="142" t="s">
        <v>6357</v>
      </c>
      <c r="I764" s="142" t="s">
        <v>455</v>
      </c>
      <c r="J764" s="142">
        <f>VLOOKUP(E764,'[4]BANG THAM CHIEU'!$E$451:$M$1076,9,0)</f>
        <v>3</v>
      </c>
      <c r="K764" s="134">
        <f>SUMIFS(NHAP!$H:$H,NHAP!$D:$D,'BANG THAM CHIEU'!E764,NHAP!$K:$K,'BANG THAM CHIEU'!$D$1)</f>
        <v>0</v>
      </c>
      <c r="L764" s="134">
        <f>SUMIFS('IC21'!$H:$H,'IC21'!$G:$G,'BANG THAM CHIEU'!E764,'IC21'!$R:$R,'BANG THAM CHIEU'!$D$1)</f>
        <v>0</v>
      </c>
      <c r="M764" s="133">
        <f t="shared" si="104"/>
        <v>3</v>
      </c>
      <c r="N764" s="142">
        <v>0</v>
      </c>
      <c r="O764" s="133">
        <f t="shared" si="105"/>
        <v>3</v>
      </c>
      <c r="P764" s="135">
        <v>1</v>
      </c>
      <c r="Q764" s="135">
        <v>2</v>
      </c>
      <c r="R764" s="550" t="str">
        <f t="shared" si="100"/>
        <v>OK</v>
      </c>
      <c r="S764" s="135" t="s">
        <v>9397</v>
      </c>
      <c r="T764" s="222">
        <f t="shared" si="101"/>
        <v>2</v>
      </c>
      <c r="U764" s="368">
        <f t="shared" si="103"/>
        <v>3</v>
      </c>
      <c r="V764" s="189">
        <f t="shared" si="97"/>
        <v>0</v>
      </c>
      <c r="X764" s="40" t="str">
        <f t="shared" si="102"/>
        <v>ko</v>
      </c>
      <c r="Y764" s="189">
        <f t="shared" si="98"/>
        <v>0</v>
      </c>
      <c r="Z764" s="40">
        <f>VLOOKUP(E764,'[2]BANG THAM CHIEU'!$E$4:$Q$1080,13,0)</f>
        <v>1</v>
      </c>
      <c r="AA764" s="40">
        <f>VLOOKUP(E764,'[2]BANG THAM CHIEU'!$E$4:$R$1082,14,0)</f>
        <v>2</v>
      </c>
      <c r="AB764" s="40" t="str">
        <f>VLOOKUP(E764,'[2]BANG THAM CHIEU'!$E$4:$S$1081,15,0)</f>
        <v>đăt dự phòng</v>
      </c>
    </row>
    <row r="765" spans="1:30" ht="15.75" customHeight="1" x14ac:dyDescent="0.25">
      <c r="A765" s="128">
        <f t="shared" si="99"/>
        <v>762</v>
      </c>
      <c r="B765" s="183">
        <v>16515508</v>
      </c>
      <c r="C765" s="157">
        <v>16515508</v>
      </c>
      <c r="D765" s="371" t="s">
        <v>2625</v>
      </c>
      <c r="E765" s="183">
        <v>16515508</v>
      </c>
      <c r="G765" s="140" t="s">
        <v>2468</v>
      </c>
      <c r="H765" s="142" t="s">
        <v>6357</v>
      </c>
      <c r="I765" s="142" t="s">
        <v>455</v>
      </c>
      <c r="J765" s="142">
        <f>VLOOKUP(E765,'[4]BANG THAM CHIEU'!$E$451:$M$1076,9,0)</f>
        <v>4</v>
      </c>
      <c r="K765" s="134">
        <f>SUMIFS(NHAP!$H:$H,NHAP!$D:$D,'BANG THAM CHIEU'!E765,NHAP!$K:$K,'BANG THAM CHIEU'!$D$1)</f>
        <v>0</v>
      </c>
      <c r="L765" s="134">
        <f>SUMIFS('IC21'!$H:$H,'IC21'!$G:$G,'BANG THAM CHIEU'!E765,'IC21'!$R:$R,'BANG THAM CHIEU'!$D$1)</f>
        <v>0</v>
      </c>
      <c r="M765" s="133">
        <f t="shared" si="104"/>
        <v>4</v>
      </c>
      <c r="N765" s="142">
        <v>0</v>
      </c>
      <c r="O765" s="133">
        <f t="shared" si="105"/>
        <v>4</v>
      </c>
      <c r="P765" s="135">
        <v>2</v>
      </c>
      <c r="Q765" s="135">
        <v>4</v>
      </c>
      <c r="R765" s="550" t="str">
        <f t="shared" si="100"/>
        <v>OK</v>
      </c>
      <c r="S765" s="135" t="s">
        <v>9397</v>
      </c>
      <c r="T765" s="222">
        <f t="shared" si="101"/>
        <v>2</v>
      </c>
      <c r="U765" s="368">
        <f t="shared" si="103"/>
        <v>4</v>
      </c>
      <c r="V765" s="189">
        <f t="shared" si="97"/>
        <v>0</v>
      </c>
      <c r="X765" s="40" t="str">
        <f t="shared" si="102"/>
        <v>ko</v>
      </c>
      <c r="Y765" s="189">
        <f t="shared" si="98"/>
        <v>0</v>
      </c>
      <c r="Z765" s="40">
        <f>VLOOKUP(E765,'[2]BANG THAM CHIEU'!$E$4:$Q$1080,13,0)</f>
        <v>2</v>
      </c>
      <c r="AA765" s="40">
        <f>VLOOKUP(E765,'[2]BANG THAM CHIEU'!$E$4:$R$1082,14,0)</f>
        <v>4</v>
      </c>
      <c r="AB765" s="40" t="str">
        <f>VLOOKUP(E765,'[2]BANG THAM CHIEU'!$E$4:$S$1081,15,0)</f>
        <v>đăt dự phòng</v>
      </c>
    </row>
    <row r="766" spans="1:30" ht="15.75" customHeight="1" x14ac:dyDescent="0.25">
      <c r="A766" s="128">
        <f t="shared" si="99"/>
        <v>763</v>
      </c>
      <c r="B766" s="183">
        <v>16516179</v>
      </c>
      <c r="C766" s="157">
        <v>16516179</v>
      </c>
      <c r="D766" s="371" t="s">
        <v>2625</v>
      </c>
      <c r="E766" s="183">
        <v>16516179</v>
      </c>
      <c r="G766" s="140" t="s">
        <v>2468</v>
      </c>
      <c r="H766" s="142" t="s">
        <v>6357</v>
      </c>
      <c r="I766" s="142" t="s">
        <v>455</v>
      </c>
      <c r="J766" s="142">
        <f>VLOOKUP(E766,'[4]BANG THAM CHIEU'!$E$451:$M$1076,9,0)</f>
        <v>4</v>
      </c>
      <c r="K766" s="134">
        <f>SUMIFS(NHAP!$H:$H,NHAP!$D:$D,'BANG THAM CHIEU'!E766,NHAP!$K:$K,'BANG THAM CHIEU'!$D$1)</f>
        <v>0</v>
      </c>
      <c r="L766" s="134">
        <f>SUMIFS('IC21'!$H:$H,'IC21'!$G:$G,'BANG THAM CHIEU'!E766,'IC21'!$R:$R,'BANG THAM CHIEU'!$D$1)</f>
        <v>0</v>
      </c>
      <c r="M766" s="133">
        <f t="shared" si="104"/>
        <v>4</v>
      </c>
      <c r="N766" s="142">
        <v>0</v>
      </c>
      <c r="O766" s="133">
        <f t="shared" si="105"/>
        <v>4</v>
      </c>
      <c r="P766" s="135">
        <v>2</v>
      </c>
      <c r="Q766" s="135">
        <v>4</v>
      </c>
      <c r="R766" s="550" t="str">
        <f t="shared" si="100"/>
        <v>OK</v>
      </c>
      <c r="S766" s="135" t="s">
        <v>9397</v>
      </c>
      <c r="T766" s="222">
        <f t="shared" si="101"/>
        <v>2</v>
      </c>
      <c r="U766" s="368">
        <f t="shared" si="103"/>
        <v>4</v>
      </c>
      <c r="V766" s="189">
        <f t="shared" si="97"/>
        <v>0</v>
      </c>
      <c r="X766" s="40" t="str">
        <f t="shared" si="102"/>
        <v>ko</v>
      </c>
      <c r="Y766" s="189">
        <f t="shared" si="98"/>
        <v>0</v>
      </c>
      <c r="Z766" s="40">
        <f>VLOOKUP(E766,'[2]BANG THAM CHIEU'!$E$4:$Q$1080,13,0)</f>
        <v>2</v>
      </c>
      <c r="AA766" s="40">
        <f>VLOOKUP(E766,'[2]BANG THAM CHIEU'!$E$4:$R$1082,14,0)</f>
        <v>4</v>
      </c>
      <c r="AB766" s="40" t="str">
        <f>VLOOKUP(E766,'[2]BANG THAM CHIEU'!$E$4:$S$1081,15,0)</f>
        <v>đăt dự phòng</v>
      </c>
    </row>
    <row r="767" spans="1:30" ht="15.75" customHeight="1" x14ac:dyDescent="0.25">
      <c r="A767" s="128">
        <f t="shared" si="99"/>
        <v>764</v>
      </c>
      <c r="B767" s="183">
        <v>4568312</v>
      </c>
      <c r="C767" s="193">
        <v>4568312</v>
      </c>
      <c r="D767" s="371" t="s">
        <v>2625</v>
      </c>
      <c r="E767" s="183">
        <v>4568312</v>
      </c>
      <c r="G767" s="140" t="s">
        <v>2468</v>
      </c>
      <c r="H767" s="142" t="s">
        <v>6357</v>
      </c>
      <c r="I767" s="142" t="s">
        <v>455</v>
      </c>
      <c r="J767" s="142">
        <f>VLOOKUP(E767,'[4]BANG THAM CHIEU'!$E$451:$M$1076,9,0)</f>
        <v>4</v>
      </c>
      <c r="K767" s="134">
        <f>SUMIFS(NHAP!$H:$H,NHAP!$D:$D,'BANG THAM CHIEU'!E767,NHAP!$K:$K,'BANG THAM CHIEU'!$D$1)</f>
        <v>0</v>
      </c>
      <c r="L767" s="134">
        <f>SUMIFS('IC21'!$H:$H,'IC21'!$G:$G,'BANG THAM CHIEU'!E767,'IC21'!$R:$R,'BANG THAM CHIEU'!$D$1)</f>
        <v>0</v>
      </c>
      <c r="M767" s="133">
        <f t="shared" si="104"/>
        <v>4</v>
      </c>
      <c r="N767" s="142">
        <v>0</v>
      </c>
      <c r="O767" s="133">
        <f t="shared" si="105"/>
        <v>4</v>
      </c>
      <c r="P767" s="135">
        <v>2</v>
      </c>
      <c r="Q767" s="135">
        <v>4</v>
      </c>
      <c r="R767" s="550" t="str">
        <f t="shared" si="100"/>
        <v>OK</v>
      </c>
      <c r="S767" s="135" t="s">
        <v>9397</v>
      </c>
      <c r="T767" s="222">
        <f t="shared" si="101"/>
        <v>2</v>
      </c>
      <c r="U767" s="368">
        <f t="shared" si="103"/>
        <v>4</v>
      </c>
      <c r="V767" s="189">
        <f t="shared" si="97"/>
        <v>0</v>
      </c>
      <c r="X767" s="40" t="str">
        <f t="shared" si="102"/>
        <v>ko</v>
      </c>
      <c r="Y767" s="189">
        <f t="shared" si="98"/>
        <v>0</v>
      </c>
      <c r="Z767" s="40">
        <f>VLOOKUP(E767,'[2]BANG THAM CHIEU'!$E$4:$Q$1080,13,0)</f>
        <v>2</v>
      </c>
      <c r="AA767" s="40">
        <f>VLOOKUP(E767,'[2]BANG THAM CHIEU'!$E$4:$R$1082,14,0)</f>
        <v>4</v>
      </c>
      <c r="AB767" s="40" t="str">
        <f>VLOOKUP(E767,'[2]BANG THAM CHIEU'!$E$4:$S$1081,15,0)</f>
        <v>đăt dự phòng</v>
      </c>
    </row>
    <row r="768" spans="1:30" ht="31.5" customHeight="1" x14ac:dyDescent="0.25">
      <c r="A768" s="128">
        <f t="shared" si="99"/>
        <v>765</v>
      </c>
      <c r="B768" s="183">
        <v>51178926</v>
      </c>
      <c r="C768" s="192" t="s">
        <v>6375</v>
      </c>
      <c r="D768" s="371" t="s">
        <v>7143</v>
      </c>
      <c r="E768" s="183">
        <v>51178926</v>
      </c>
      <c r="F768" s="144">
        <v>2100000</v>
      </c>
      <c r="G768" s="140" t="s">
        <v>2468</v>
      </c>
      <c r="H768" s="142" t="s">
        <v>7381</v>
      </c>
      <c r="I768" s="142" t="s">
        <v>447</v>
      </c>
      <c r="J768" s="142">
        <f>VLOOKUP(E768,'[4]BANG THAM CHIEU'!$E$451:$M$1076,9,0)</f>
        <v>2</v>
      </c>
      <c r="K768" s="134">
        <f>SUMIFS(NHAP!$H:$H,NHAP!$D:$D,'BANG THAM CHIEU'!E768,NHAP!$K:$K,'BANG THAM CHIEU'!$D$1)</f>
        <v>0</v>
      </c>
      <c r="L768" s="134">
        <f>SUMIFS('IC21'!$H:$H,'IC21'!$G:$G,'BANG THAM CHIEU'!E768,'IC21'!$R:$R,'BANG THAM CHIEU'!$D$1)</f>
        <v>0</v>
      </c>
      <c r="M768" s="133">
        <f t="shared" si="104"/>
        <v>2</v>
      </c>
      <c r="N768" s="142">
        <v>0</v>
      </c>
      <c r="O768" s="133">
        <f t="shared" si="105"/>
        <v>2</v>
      </c>
      <c r="P768" s="135">
        <v>4</v>
      </c>
      <c r="Q768" s="135">
        <v>8</v>
      </c>
      <c r="R768" s="550" t="str">
        <f t="shared" si="100"/>
        <v>ALERT</v>
      </c>
      <c r="S768" s="135" t="s">
        <v>9397</v>
      </c>
      <c r="T768" s="222">
        <f t="shared" si="101"/>
        <v>-2</v>
      </c>
      <c r="U768" s="368">
        <f t="shared" si="103"/>
        <v>2</v>
      </c>
      <c r="V768" s="189">
        <f t="shared" si="97"/>
        <v>0</v>
      </c>
      <c r="X768" s="40" t="str">
        <f t="shared" si="102"/>
        <v>ko</v>
      </c>
      <c r="Y768" s="189">
        <f t="shared" si="98"/>
        <v>0</v>
      </c>
      <c r="Z768" s="40">
        <f>VLOOKUP(E768,'[2]BANG THAM CHIEU'!$E$4:$Q$1080,13,0)</f>
        <v>4</v>
      </c>
      <c r="AA768" s="40">
        <f>VLOOKUP(E768,'[2]BANG THAM CHIEU'!$E$4:$R$1082,14,0)</f>
        <v>8</v>
      </c>
      <c r="AB768" s="40" t="str">
        <f>VLOOKUP(E768,'[2]BANG THAM CHIEU'!$E$4:$S$1081,15,0)</f>
        <v>đăt dự phòng</v>
      </c>
      <c r="AD768" s="40" t="s">
        <v>9889</v>
      </c>
    </row>
    <row r="769" spans="1:30" ht="15.75" customHeight="1" x14ac:dyDescent="0.25">
      <c r="A769" s="128">
        <f t="shared" si="99"/>
        <v>766</v>
      </c>
      <c r="B769" s="183">
        <v>50286319</v>
      </c>
      <c r="C769" s="157" t="s">
        <v>6591</v>
      </c>
      <c r="D769" s="371" t="s">
        <v>7145</v>
      </c>
      <c r="E769" s="183">
        <v>50286319</v>
      </c>
      <c r="F769" s="144">
        <v>6601000</v>
      </c>
      <c r="G769" s="140" t="s">
        <v>2468</v>
      </c>
      <c r="H769" s="142" t="s">
        <v>7381</v>
      </c>
      <c r="I769" s="142" t="s">
        <v>455</v>
      </c>
      <c r="J769" s="142">
        <f>VLOOKUP(E769,'[4]BANG THAM CHIEU'!$E$451:$M$1076,9,0)</f>
        <v>6</v>
      </c>
      <c r="K769" s="134">
        <f>SUMIFS(NHAP!$H:$H,NHAP!$D:$D,'BANG THAM CHIEU'!E769,NHAP!$K:$K,'BANG THAM CHIEU'!$D$1)</f>
        <v>0</v>
      </c>
      <c r="L769" s="134">
        <f>SUMIFS('IC21'!$H:$H,'IC21'!$G:$G,'BANG THAM CHIEU'!E769,'IC21'!$R:$R,'BANG THAM CHIEU'!$D$1)</f>
        <v>0</v>
      </c>
      <c r="M769" s="133">
        <f t="shared" si="104"/>
        <v>6</v>
      </c>
      <c r="N769" s="142">
        <v>0</v>
      </c>
      <c r="O769" s="133">
        <f t="shared" si="105"/>
        <v>6</v>
      </c>
      <c r="P769" s="135">
        <v>2</v>
      </c>
      <c r="Q769" s="135">
        <v>4</v>
      </c>
      <c r="R769" s="550" t="str">
        <f t="shared" si="100"/>
        <v>OK</v>
      </c>
      <c r="S769" s="135" t="s">
        <v>9397</v>
      </c>
      <c r="T769" s="222">
        <f t="shared" si="101"/>
        <v>4</v>
      </c>
      <c r="U769" s="368">
        <f t="shared" si="103"/>
        <v>6</v>
      </c>
      <c r="V769" s="189">
        <f t="shared" si="97"/>
        <v>0</v>
      </c>
      <c r="X769" s="40" t="str">
        <f t="shared" si="102"/>
        <v>ok</v>
      </c>
      <c r="Y769" s="189">
        <f t="shared" si="98"/>
        <v>0</v>
      </c>
      <c r="Z769" s="40">
        <f>VLOOKUP(E769,'[2]BANG THAM CHIEU'!$E$4:$Q$1080,13,0)</f>
        <v>2</v>
      </c>
      <c r="AA769" s="40">
        <f>VLOOKUP(E769,'[2]BANG THAM CHIEU'!$E$4:$R$1082,14,0)</f>
        <v>4</v>
      </c>
      <c r="AB769" s="40" t="str">
        <f>VLOOKUP(E769,'[2]BANG THAM CHIEU'!$E$4:$S$1081,15,0)</f>
        <v>đăt dự phòng</v>
      </c>
    </row>
    <row r="770" spans="1:30" ht="15.75" customHeight="1" x14ac:dyDescent="0.25">
      <c r="A770" s="128">
        <f t="shared" si="99"/>
        <v>767</v>
      </c>
      <c r="B770" s="183" t="s">
        <v>6611</v>
      </c>
      <c r="C770" s="157" t="s">
        <v>6595</v>
      </c>
      <c r="D770" s="371" t="s">
        <v>1528</v>
      </c>
      <c r="E770" s="183" t="s">
        <v>6611</v>
      </c>
      <c r="F770" s="144">
        <v>1200</v>
      </c>
      <c r="G770" s="137" t="s">
        <v>10</v>
      </c>
      <c r="I770" s="145" t="s">
        <v>448</v>
      </c>
      <c r="J770" s="142">
        <f>VLOOKUP(E770,'[4]BANG THAM CHIEU'!$E$451:$M$1076,9,0)</f>
        <v>0</v>
      </c>
      <c r="K770" s="134">
        <f>SUMIFS(NHAP!$H:$H,NHAP!$D:$D,'BANG THAM CHIEU'!E770,NHAP!$K:$K,'BANG THAM CHIEU'!$D$1)</f>
        <v>0</v>
      </c>
      <c r="L770" s="134">
        <f>SUMIFS('IC21'!$H:$H,'IC21'!$G:$G,'BANG THAM CHIEU'!E770,'IC21'!$R:$R,'BANG THAM CHIEU'!$D$1)</f>
        <v>0</v>
      </c>
      <c r="M770" s="133">
        <f t="shared" si="104"/>
        <v>0</v>
      </c>
      <c r="N770" s="142">
        <v>0</v>
      </c>
      <c r="O770" s="133">
        <f t="shared" si="105"/>
        <v>0</v>
      </c>
      <c r="P770" s="135">
        <v>100</v>
      </c>
      <c r="Q770" s="135">
        <v>200</v>
      </c>
      <c r="R770" s="550" t="str">
        <f t="shared" si="100"/>
        <v>ALERT</v>
      </c>
      <c r="S770" s="135" t="s">
        <v>9394</v>
      </c>
      <c r="T770" s="222">
        <f t="shared" si="101"/>
        <v>-100</v>
      </c>
      <c r="U770" s="40">
        <v>0</v>
      </c>
      <c r="V770" s="189">
        <f t="shared" si="97"/>
        <v>0</v>
      </c>
      <c r="X770" s="40" t="str">
        <f t="shared" si="102"/>
        <v>ok</v>
      </c>
      <c r="Y770" s="189">
        <f t="shared" si="98"/>
        <v>0</v>
      </c>
      <c r="Z770" s="40">
        <f>VLOOKUP(E770,'[2]BANG THAM CHIEU'!$E$4:$Q$1080,13,0)</f>
        <v>100</v>
      </c>
      <c r="AA770" s="40">
        <f>VLOOKUP(E770,'[2]BANG THAM CHIEU'!$E$4:$R$1082,14,0)</f>
        <v>200</v>
      </c>
      <c r="AB770" s="40" t="str">
        <f>VLOOKUP(E770,'[2]BANG THAM CHIEU'!$E$4:$S$1081,15,0)</f>
        <v>6 tháng</v>
      </c>
    </row>
    <row r="771" spans="1:30" ht="15.75" customHeight="1" x14ac:dyDescent="0.25">
      <c r="A771" s="128">
        <f t="shared" si="99"/>
        <v>768</v>
      </c>
      <c r="B771" s="183" t="s">
        <v>6612</v>
      </c>
      <c r="C771" s="157" t="s">
        <v>6596</v>
      </c>
      <c r="D771" s="371" t="s">
        <v>1528</v>
      </c>
      <c r="E771" s="183" t="s">
        <v>6612</v>
      </c>
      <c r="F771" s="144">
        <v>1500</v>
      </c>
      <c r="G771" s="137" t="s">
        <v>10</v>
      </c>
      <c r="I771" s="145" t="s">
        <v>448</v>
      </c>
      <c r="J771" s="142">
        <f>VLOOKUP(E771,'[4]BANG THAM CHIEU'!$E$451:$M$1076,9,0)</f>
        <v>0</v>
      </c>
      <c r="K771" s="134">
        <f>SUMIFS(NHAP!$H:$H,NHAP!$D:$D,'BANG THAM CHIEU'!E771,NHAP!$K:$K,'BANG THAM CHIEU'!$D$1)</f>
        <v>0</v>
      </c>
      <c r="L771" s="134">
        <f>SUMIFS('IC21'!$H:$H,'IC21'!$G:$G,'BANG THAM CHIEU'!E771,'IC21'!$R:$R,'BANG THAM CHIEU'!$D$1)</f>
        <v>0</v>
      </c>
      <c r="M771" s="133">
        <f t="shared" si="104"/>
        <v>0</v>
      </c>
      <c r="N771" s="142">
        <v>0</v>
      </c>
      <c r="O771" s="133">
        <f t="shared" si="105"/>
        <v>0</v>
      </c>
      <c r="P771" s="135">
        <v>100</v>
      </c>
      <c r="Q771" s="135">
        <v>200</v>
      </c>
      <c r="R771" s="550" t="str">
        <f t="shared" si="100"/>
        <v>ALERT</v>
      </c>
      <c r="S771" s="135" t="s">
        <v>9394</v>
      </c>
      <c r="T771" s="222">
        <f t="shared" si="101"/>
        <v>-100</v>
      </c>
      <c r="U771" s="40">
        <v>0</v>
      </c>
      <c r="V771" s="189">
        <f t="shared" si="97"/>
        <v>0</v>
      </c>
      <c r="X771" s="40" t="str">
        <f t="shared" si="102"/>
        <v>ok</v>
      </c>
      <c r="Y771" s="189">
        <f t="shared" si="98"/>
        <v>0</v>
      </c>
      <c r="Z771" s="40">
        <f>VLOOKUP(E771,'[2]BANG THAM CHIEU'!$E$4:$Q$1080,13,0)</f>
        <v>100</v>
      </c>
      <c r="AA771" s="40">
        <f>VLOOKUP(E771,'[2]BANG THAM CHIEU'!$E$4:$R$1082,14,0)</f>
        <v>200</v>
      </c>
      <c r="AB771" s="40" t="str">
        <f>VLOOKUP(E771,'[2]BANG THAM CHIEU'!$E$4:$S$1081,15,0)</f>
        <v>6 tháng</v>
      </c>
    </row>
    <row r="772" spans="1:30" ht="15.75" customHeight="1" x14ac:dyDescent="0.25">
      <c r="A772" s="128">
        <f t="shared" si="99"/>
        <v>769</v>
      </c>
      <c r="B772" s="183" t="s">
        <v>6613</v>
      </c>
      <c r="C772" s="157" t="s">
        <v>6598</v>
      </c>
      <c r="D772" s="371" t="s">
        <v>1528</v>
      </c>
      <c r="E772" s="183" t="s">
        <v>6613</v>
      </c>
      <c r="F772" s="144">
        <v>2200</v>
      </c>
      <c r="G772" s="137" t="s">
        <v>10</v>
      </c>
      <c r="I772" s="145" t="s">
        <v>448</v>
      </c>
      <c r="J772" s="142">
        <f>VLOOKUP(E772,'[4]BANG THAM CHIEU'!$E$451:$M$1076,9,0)</f>
        <v>0</v>
      </c>
      <c r="K772" s="134">
        <f>SUMIFS(NHAP!$H:$H,NHAP!$D:$D,'BANG THAM CHIEU'!E772,NHAP!$K:$K,'BANG THAM CHIEU'!$D$1)</f>
        <v>0</v>
      </c>
      <c r="L772" s="134">
        <f>SUMIFS('IC21'!$H:$H,'IC21'!$G:$G,'BANG THAM CHIEU'!E772,'IC21'!$R:$R,'BANG THAM CHIEU'!$D$1)</f>
        <v>0</v>
      </c>
      <c r="M772" s="133">
        <f t="shared" si="104"/>
        <v>0</v>
      </c>
      <c r="N772" s="142">
        <v>0</v>
      </c>
      <c r="O772" s="133">
        <f t="shared" si="105"/>
        <v>0</v>
      </c>
      <c r="P772" s="135">
        <v>100</v>
      </c>
      <c r="Q772" s="135">
        <v>200</v>
      </c>
      <c r="R772" s="550" t="str">
        <f t="shared" si="100"/>
        <v>ALERT</v>
      </c>
      <c r="S772" s="135" t="s">
        <v>9394</v>
      </c>
      <c r="T772" s="222">
        <f t="shared" si="101"/>
        <v>-100</v>
      </c>
      <c r="U772" s="40">
        <v>65</v>
      </c>
      <c r="V772" s="189">
        <f t="shared" ref="V772:V835" si="106">U772-M772</f>
        <v>65</v>
      </c>
      <c r="X772" s="40" t="str">
        <f t="shared" si="102"/>
        <v>ko</v>
      </c>
      <c r="Y772" s="189">
        <f t="shared" ref="Y772:Y835" si="107">M772-U772</f>
        <v>-65</v>
      </c>
      <c r="Z772" s="40">
        <f>VLOOKUP(E772,'[2]BANG THAM CHIEU'!$E$4:$Q$1080,13,0)</f>
        <v>100</v>
      </c>
      <c r="AA772" s="40">
        <f>VLOOKUP(E772,'[2]BANG THAM CHIEU'!$E$4:$R$1082,14,0)</f>
        <v>200</v>
      </c>
      <c r="AB772" s="40" t="str">
        <f>VLOOKUP(E772,'[2]BANG THAM CHIEU'!$E$4:$S$1081,15,0)</f>
        <v>6 tháng</v>
      </c>
    </row>
    <row r="773" spans="1:30" ht="15.75" customHeight="1" x14ac:dyDescent="0.25">
      <c r="A773" s="128">
        <f t="shared" ref="A773:A836" si="108">IF(C773="","",A772+1)</f>
        <v>770</v>
      </c>
      <c r="B773" s="183">
        <v>51071732</v>
      </c>
      <c r="C773" s="157" t="s">
        <v>6609</v>
      </c>
      <c r="D773" s="371" t="s">
        <v>889</v>
      </c>
      <c r="E773" s="183">
        <v>51071732</v>
      </c>
      <c r="F773" s="144">
        <v>14639000</v>
      </c>
      <c r="G773" s="141" t="s">
        <v>2468</v>
      </c>
      <c r="H773" s="142" t="s">
        <v>7381</v>
      </c>
      <c r="I773" s="142" t="s">
        <v>455</v>
      </c>
      <c r="J773" s="142">
        <f>VLOOKUP(E773,'[4]BANG THAM CHIEU'!$E$451:$M$1076,9,0)</f>
        <v>2</v>
      </c>
      <c r="K773" s="134">
        <f>SUMIFS(NHAP!$H:$H,NHAP!$D:$D,'BANG THAM CHIEU'!E773,NHAP!$K:$K,'BANG THAM CHIEU'!$D$1)</f>
        <v>0</v>
      </c>
      <c r="L773" s="134">
        <f>SUMIFS('IC21'!$H:$H,'IC21'!$G:$G,'BANG THAM CHIEU'!E773,'IC21'!$R:$R,'BANG THAM CHIEU'!$D$1)</f>
        <v>0</v>
      </c>
      <c r="M773" s="133">
        <f t="shared" si="104"/>
        <v>2</v>
      </c>
      <c r="N773" s="142">
        <v>0</v>
      </c>
      <c r="O773" s="133">
        <f t="shared" si="105"/>
        <v>2</v>
      </c>
      <c r="P773" s="135">
        <v>2</v>
      </c>
      <c r="Q773" s="135">
        <v>4</v>
      </c>
      <c r="R773" s="550" t="str">
        <f t="shared" ref="R773:R836" si="109">IF(M773&lt;P773,"ALERT","OK")</f>
        <v>OK</v>
      </c>
      <c r="S773" s="135" t="s">
        <v>9397</v>
      </c>
      <c r="T773" s="222">
        <f t="shared" ref="T773:T836" si="110">M773-P773</f>
        <v>0</v>
      </c>
      <c r="U773" s="368">
        <f>M773</f>
        <v>2</v>
      </c>
      <c r="V773" s="189">
        <f t="shared" si="106"/>
        <v>0</v>
      </c>
      <c r="X773" s="40" t="str">
        <f t="shared" ref="X773:X836" si="111">IF(L774=O774,"ok","ko")</f>
        <v>ko</v>
      </c>
      <c r="Y773" s="189">
        <f t="shared" si="107"/>
        <v>0</v>
      </c>
      <c r="Z773" s="40">
        <f>VLOOKUP(E773,'[2]BANG THAM CHIEU'!$E$4:$Q$1080,13,0)</f>
        <v>2</v>
      </c>
      <c r="AA773" s="40">
        <f>VLOOKUP(E773,'[2]BANG THAM CHIEU'!$E$4:$R$1082,14,0)</f>
        <v>4</v>
      </c>
      <c r="AB773" s="40" t="str">
        <f>VLOOKUP(E773,'[2]BANG THAM CHIEU'!$E$4:$S$1081,15,0)</f>
        <v>đăt dự phòng</v>
      </c>
    </row>
    <row r="774" spans="1:30" ht="15.75" customHeight="1" x14ac:dyDescent="0.25">
      <c r="A774" s="128">
        <f t="shared" si="108"/>
        <v>771</v>
      </c>
      <c r="B774" s="183" t="s">
        <v>6704</v>
      </c>
      <c r="C774" s="157" t="s">
        <v>6703</v>
      </c>
      <c r="D774" s="42" t="s">
        <v>2564</v>
      </c>
      <c r="E774" s="183" t="s">
        <v>6704</v>
      </c>
      <c r="F774" s="144">
        <v>175000</v>
      </c>
      <c r="G774" s="142" t="s">
        <v>969</v>
      </c>
      <c r="I774" s="142" t="s">
        <v>1207</v>
      </c>
      <c r="J774" s="142">
        <f>VLOOKUP(E774,'[4]BANG THAM CHIEU'!$E$451:$M$1076,9,0)</f>
        <v>-2</v>
      </c>
      <c r="K774" s="134">
        <f>SUMIFS(NHAP!$H:$H,NHAP!$D:$D,'BANG THAM CHIEU'!E774,NHAP!$K:$K,'BANG THAM CHIEU'!$D$1)</f>
        <v>0</v>
      </c>
      <c r="L774" s="134">
        <f>SUMIFS('IC21'!$H:$H,'IC21'!$G:$G,'BANG THAM CHIEU'!E774,'IC21'!$R:$R,'BANG THAM CHIEU'!$D$1)</f>
        <v>0</v>
      </c>
      <c r="M774" s="133">
        <f t="shared" si="104"/>
        <v>-2</v>
      </c>
      <c r="N774" s="142">
        <v>0</v>
      </c>
      <c r="O774" s="133">
        <f t="shared" si="105"/>
        <v>-2</v>
      </c>
      <c r="P774" s="135">
        <v>4</v>
      </c>
      <c r="Q774" s="135">
        <v>8</v>
      </c>
      <c r="R774" s="550" t="str">
        <f t="shared" si="109"/>
        <v>ALERT</v>
      </c>
      <c r="S774" s="135" t="s">
        <v>9394</v>
      </c>
      <c r="T774" s="222">
        <f t="shared" si="110"/>
        <v>-6</v>
      </c>
      <c r="U774" s="40">
        <v>12</v>
      </c>
      <c r="V774" s="189">
        <f t="shared" si="106"/>
        <v>14</v>
      </c>
      <c r="X774" s="40" t="str">
        <f t="shared" si="111"/>
        <v>ok</v>
      </c>
      <c r="Y774" s="189">
        <f t="shared" si="107"/>
        <v>-14</v>
      </c>
      <c r="Z774" s="40">
        <f>VLOOKUP(E774,'[2]BANG THAM CHIEU'!$E$4:$Q$1080,13,0)</f>
        <v>4</v>
      </c>
      <c r="AA774" s="40">
        <f>VLOOKUP(E774,'[2]BANG THAM CHIEU'!$E$4:$R$1082,14,0)</f>
        <v>8</v>
      </c>
      <c r="AB774" s="40" t="str">
        <f>VLOOKUP(E774,'[2]BANG THAM CHIEU'!$E$4:$S$1081,15,0)</f>
        <v>6 tháng</v>
      </c>
    </row>
    <row r="775" spans="1:30" ht="15.75" customHeight="1" x14ac:dyDescent="0.25">
      <c r="A775" s="128">
        <f t="shared" si="108"/>
        <v>772</v>
      </c>
      <c r="B775" s="183" t="s">
        <v>6706</v>
      </c>
      <c r="C775" s="157" t="s">
        <v>6705</v>
      </c>
      <c r="D775" s="42" t="s">
        <v>2567</v>
      </c>
      <c r="E775" s="183" t="s">
        <v>6706</v>
      </c>
      <c r="F775" s="144">
        <v>1000000</v>
      </c>
      <c r="G775" s="142" t="s">
        <v>969</v>
      </c>
      <c r="I775" s="142" t="s">
        <v>1207</v>
      </c>
      <c r="J775" s="142">
        <f>VLOOKUP(E775,'[4]BANG THAM CHIEU'!$E$451:$M$1076,9,0)</f>
        <v>0</v>
      </c>
      <c r="K775" s="134">
        <f>SUMIFS(NHAP!$H:$H,NHAP!$D:$D,'BANG THAM CHIEU'!E775,NHAP!$K:$K,'BANG THAM CHIEU'!$D$1)</f>
        <v>0</v>
      </c>
      <c r="L775" s="134">
        <f>SUMIFS('IC21'!$H:$H,'IC21'!$G:$G,'BANG THAM CHIEU'!E775,'IC21'!$R:$R,'BANG THAM CHIEU'!$D$1)</f>
        <v>0</v>
      </c>
      <c r="M775" s="133">
        <f t="shared" si="104"/>
        <v>0</v>
      </c>
      <c r="N775" s="142">
        <v>0</v>
      </c>
      <c r="O775" s="133">
        <f t="shared" si="105"/>
        <v>0</v>
      </c>
      <c r="P775" s="135">
        <v>1</v>
      </c>
      <c r="Q775" s="135">
        <v>2</v>
      </c>
      <c r="R775" s="550" t="str">
        <f t="shared" si="109"/>
        <v>ALERT</v>
      </c>
      <c r="S775" s="135" t="s">
        <v>9395</v>
      </c>
      <c r="T775" s="222">
        <f t="shared" si="110"/>
        <v>-1</v>
      </c>
      <c r="U775" s="40">
        <v>0</v>
      </c>
      <c r="V775" s="189">
        <f t="shared" si="106"/>
        <v>0</v>
      </c>
      <c r="X775" s="40" t="str">
        <f t="shared" si="111"/>
        <v>ko</v>
      </c>
      <c r="Y775" s="189">
        <f t="shared" si="107"/>
        <v>0</v>
      </c>
      <c r="Z775" s="40">
        <f>VLOOKUP(E775,'[2]BANG THAM CHIEU'!$E$4:$Q$1080,13,0)</f>
        <v>1</v>
      </c>
      <c r="AA775" s="40">
        <f>VLOOKUP(E775,'[2]BANG THAM CHIEU'!$E$4:$R$1082,14,0)</f>
        <v>2</v>
      </c>
      <c r="AB775" s="40" t="str">
        <f>VLOOKUP(E775,'[2]BANG THAM CHIEU'!$E$4:$S$1081,15,0)</f>
        <v>1 năm</v>
      </c>
    </row>
    <row r="776" spans="1:30" ht="15.75" customHeight="1" x14ac:dyDescent="0.25">
      <c r="A776" s="128">
        <f t="shared" si="108"/>
        <v>773</v>
      </c>
      <c r="B776" s="183">
        <v>51009815</v>
      </c>
      <c r="C776" s="157" t="s">
        <v>6760</v>
      </c>
      <c r="D776" s="47" t="s">
        <v>1556</v>
      </c>
      <c r="E776" s="183">
        <v>51009815</v>
      </c>
      <c r="F776" s="144">
        <v>6787000</v>
      </c>
      <c r="G776" s="141" t="s">
        <v>2468</v>
      </c>
      <c r="H776" s="37" t="s">
        <v>7351</v>
      </c>
      <c r="I776" s="142" t="s">
        <v>455</v>
      </c>
      <c r="J776" s="142">
        <f>VLOOKUP(E776,'[4]BANG THAM CHIEU'!$E$451:$M$1076,9,0)</f>
        <v>2</v>
      </c>
      <c r="K776" s="134">
        <f>SUMIFS(NHAP!$H:$H,NHAP!$D:$D,'BANG THAM CHIEU'!E776,NHAP!$K:$K,'BANG THAM CHIEU'!$D$1)</f>
        <v>0</v>
      </c>
      <c r="L776" s="134">
        <f>SUMIFS('IC21'!$H:$H,'IC21'!$G:$G,'BANG THAM CHIEU'!E776,'IC21'!$R:$R,'BANG THAM CHIEU'!$D$1)</f>
        <v>0</v>
      </c>
      <c r="M776" s="133">
        <f t="shared" si="104"/>
        <v>2</v>
      </c>
      <c r="N776" s="142">
        <v>0</v>
      </c>
      <c r="O776" s="133">
        <f t="shared" si="105"/>
        <v>2</v>
      </c>
      <c r="P776" s="135">
        <v>2</v>
      </c>
      <c r="Q776" s="135">
        <v>4</v>
      </c>
      <c r="R776" s="550" t="str">
        <f t="shared" si="109"/>
        <v>OK</v>
      </c>
      <c r="S776" s="135" t="s">
        <v>9397</v>
      </c>
      <c r="T776" s="222">
        <f t="shared" si="110"/>
        <v>0</v>
      </c>
      <c r="U776" s="368">
        <f t="shared" ref="U776:U788" si="112">M776</f>
        <v>2</v>
      </c>
      <c r="V776" s="189">
        <f t="shared" si="106"/>
        <v>0</v>
      </c>
      <c r="X776" s="40" t="str">
        <f t="shared" si="111"/>
        <v>ko</v>
      </c>
      <c r="Y776" s="189">
        <f t="shared" si="107"/>
        <v>0</v>
      </c>
      <c r="Z776" s="40">
        <f>VLOOKUP(E776,'[2]BANG THAM CHIEU'!$E$4:$Q$1080,13,0)</f>
        <v>2</v>
      </c>
      <c r="AA776" s="40">
        <f>VLOOKUP(E776,'[2]BANG THAM CHIEU'!$E$4:$R$1082,14,0)</f>
        <v>4</v>
      </c>
      <c r="AB776" s="40" t="str">
        <f>VLOOKUP(E776,'[2]BANG THAM CHIEU'!$E$4:$S$1081,15,0)</f>
        <v>đăt dự phòng</v>
      </c>
    </row>
    <row r="777" spans="1:30" ht="15.75" customHeight="1" x14ac:dyDescent="0.25">
      <c r="A777" s="128">
        <f t="shared" si="108"/>
        <v>774</v>
      </c>
      <c r="B777" s="183">
        <v>52043845</v>
      </c>
      <c r="C777" s="157" t="s">
        <v>6761</v>
      </c>
      <c r="D777" s="371" t="s">
        <v>7147</v>
      </c>
      <c r="E777" s="183">
        <v>52043845</v>
      </c>
      <c r="F777" s="144">
        <v>3381000</v>
      </c>
      <c r="G777" s="141" t="s">
        <v>2468</v>
      </c>
      <c r="H777" s="37" t="s">
        <v>7351</v>
      </c>
      <c r="I777" s="142" t="s">
        <v>6291</v>
      </c>
      <c r="J777" s="142">
        <f>VLOOKUP(E777,'[4]BANG THAM CHIEU'!$E$451:$M$1076,9,0)</f>
        <v>1</v>
      </c>
      <c r="K777" s="134">
        <f>SUMIFS(NHAP!$H:$H,NHAP!$D:$D,'BANG THAM CHIEU'!E777,NHAP!$K:$K,'BANG THAM CHIEU'!$D$1)</f>
        <v>0</v>
      </c>
      <c r="L777" s="134">
        <f>SUMIFS('IC21'!$H:$H,'IC21'!$G:$G,'BANG THAM CHIEU'!E777,'IC21'!$R:$R,'BANG THAM CHIEU'!$D$1)</f>
        <v>0</v>
      </c>
      <c r="M777" s="133">
        <f t="shared" si="104"/>
        <v>1</v>
      </c>
      <c r="N777" s="142">
        <v>0</v>
      </c>
      <c r="O777" s="133">
        <f t="shared" si="105"/>
        <v>1</v>
      </c>
      <c r="P777" s="135">
        <v>2</v>
      </c>
      <c r="Q777" s="135">
        <v>4</v>
      </c>
      <c r="R777" s="550" t="str">
        <f t="shared" si="109"/>
        <v>ALERT</v>
      </c>
      <c r="S777" s="135" t="s">
        <v>9397</v>
      </c>
      <c r="T777" s="222">
        <f t="shared" si="110"/>
        <v>-1</v>
      </c>
      <c r="U777" s="368">
        <f t="shared" si="112"/>
        <v>1</v>
      </c>
      <c r="V777" s="189">
        <f t="shared" si="106"/>
        <v>0</v>
      </c>
      <c r="X777" s="40" t="str">
        <f t="shared" si="111"/>
        <v>ko</v>
      </c>
      <c r="Y777" s="189">
        <f t="shared" si="107"/>
        <v>0</v>
      </c>
      <c r="Z777" s="40">
        <f>VLOOKUP(E777,'[2]BANG THAM CHIEU'!$E$4:$Q$1080,13,0)</f>
        <v>2</v>
      </c>
      <c r="AA777" s="40">
        <f>VLOOKUP(E777,'[2]BANG THAM CHIEU'!$E$4:$R$1082,14,0)</f>
        <v>4</v>
      </c>
      <c r="AB777" s="40" t="str">
        <f>VLOOKUP(E777,'[2]BANG THAM CHIEU'!$E$4:$S$1081,15,0)</f>
        <v>đăt dự phòng</v>
      </c>
      <c r="AD777" s="40" t="s">
        <v>9889</v>
      </c>
    </row>
    <row r="778" spans="1:30" ht="15.75" customHeight="1" x14ac:dyDescent="0.25">
      <c r="A778" s="128">
        <f t="shared" si="108"/>
        <v>775</v>
      </c>
      <c r="B778" s="183">
        <v>51092829</v>
      </c>
      <c r="C778" s="157" t="s">
        <v>8703</v>
      </c>
      <c r="D778" s="371" t="s">
        <v>7147</v>
      </c>
      <c r="E778" s="183">
        <v>51092829</v>
      </c>
      <c r="F778" s="144">
        <v>3412000</v>
      </c>
      <c r="G778" s="141" t="s">
        <v>2468</v>
      </c>
      <c r="H778" s="37" t="s">
        <v>7351</v>
      </c>
      <c r="I778" s="142" t="s">
        <v>6291</v>
      </c>
      <c r="J778" s="142">
        <f>VLOOKUP(E778,'[4]BANG THAM CHIEU'!$E$451:$M$1076,9,0)</f>
        <v>1</v>
      </c>
      <c r="K778" s="134">
        <f>SUMIFS(NHAP!$H:$H,NHAP!$D:$D,'BANG THAM CHIEU'!E778,NHAP!$K:$K,'BANG THAM CHIEU'!$D$1)</f>
        <v>0</v>
      </c>
      <c r="L778" s="134">
        <f>SUMIFS('IC21'!$H:$H,'IC21'!$G:$G,'BANG THAM CHIEU'!E778,'IC21'!$R:$R,'BANG THAM CHIEU'!$D$1)</f>
        <v>0</v>
      </c>
      <c r="M778" s="133">
        <f t="shared" si="104"/>
        <v>1</v>
      </c>
      <c r="N778" s="142">
        <v>0</v>
      </c>
      <c r="O778" s="133">
        <f t="shared" si="105"/>
        <v>1</v>
      </c>
      <c r="P778" s="135">
        <v>2</v>
      </c>
      <c r="Q778" s="135">
        <v>4</v>
      </c>
      <c r="R778" s="550" t="str">
        <f t="shared" si="109"/>
        <v>ALERT</v>
      </c>
      <c r="S778" s="135" t="s">
        <v>9397</v>
      </c>
      <c r="T778" s="222">
        <f t="shared" si="110"/>
        <v>-1</v>
      </c>
      <c r="U778" s="368">
        <f t="shared" si="112"/>
        <v>1</v>
      </c>
      <c r="V778" s="189">
        <f t="shared" si="106"/>
        <v>0</v>
      </c>
      <c r="X778" s="40" t="str">
        <f t="shared" si="111"/>
        <v>ko</v>
      </c>
      <c r="Y778" s="189">
        <f t="shared" si="107"/>
        <v>0</v>
      </c>
      <c r="Z778" s="40">
        <f>VLOOKUP(E778,'[2]BANG THAM CHIEU'!$E$4:$Q$1080,13,0)</f>
        <v>2</v>
      </c>
      <c r="AA778" s="40">
        <f>VLOOKUP(E778,'[2]BANG THAM CHIEU'!$E$4:$R$1082,14,0)</f>
        <v>4</v>
      </c>
      <c r="AB778" s="40" t="str">
        <f>VLOOKUP(E778,'[2]BANG THAM CHIEU'!$E$4:$S$1081,15,0)</f>
        <v>đăt dự phòng</v>
      </c>
      <c r="AD778" s="40" t="s">
        <v>9889</v>
      </c>
    </row>
    <row r="779" spans="1:30" ht="15.75" customHeight="1" x14ac:dyDescent="0.25">
      <c r="A779" s="128">
        <f t="shared" si="108"/>
        <v>776</v>
      </c>
      <c r="B779" s="183">
        <v>51159185</v>
      </c>
      <c r="C779" s="157" t="s">
        <v>6763</v>
      </c>
      <c r="D779" s="371" t="s">
        <v>7143</v>
      </c>
      <c r="E779" s="183">
        <v>51159185</v>
      </c>
      <c r="F779" s="144">
        <v>5072000</v>
      </c>
      <c r="G779" s="141" t="s">
        <v>2468</v>
      </c>
      <c r="H779" s="37" t="s">
        <v>7351</v>
      </c>
      <c r="I779" s="142" t="s">
        <v>6291</v>
      </c>
      <c r="J779" s="142">
        <f>VLOOKUP(E779,'[4]BANG THAM CHIEU'!$E$451:$M$1076,9,0)</f>
        <v>2</v>
      </c>
      <c r="K779" s="134">
        <f>SUMIFS(NHAP!$H:$H,NHAP!$D:$D,'BANG THAM CHIEU'!E779,NHAP!$K:$K,'BANG THAM CHIEU'!$D$1)</f>
        <v>0</v>
      </c>
      <c r="L779" s="134">
        <f>SUMIFS('IC21'!$H:$H,'IC21'!$G:$G,'BANG THAM CHIEU'!E779,'IC21'!$R:$R,'BANG THAM CHIEU'!$D$1)</f>
        <v>0</v>
      </c>
      <c r="M779" s="133">
        <f t="shared" si="104"/>
        <v>2</v>
      </c>
      <c r="N779" s="142">
        <v>0</v>
      </c>
      <c r="O779" s="133">
        <f t="shared" si="105"/>
        <v>2</v>
      </c>
      <c r="P779" s="135">
        <v>2</v>
      </c>
      <c r="Q779" s="135">
        <v>4</v>
      </c>
      <c r="R779" s="550" t="str">
        <f t="shared" si="109"/>
        <v>OK</v>
      </c>
      <c r="S779" s="135" t="s">
        <v>9397</v>
      </c>
      <c r="T779" s="222">
        <f t="shared" si="110"/>
        <v>0</v>
      </c>
      <c r="U779" s="368">
        <f t="shared" si="112"/>
        <v>2</v>
      </c>
      <c r="V779" s="189">
        <f t="shared" si="106"/>
        <v>0</v>
      </c>
      <c r="X779" s="40" t="str">
        <f t="shared" si="111"/>
        <v>ko</v>
      </c>
      <c r="Y779" s="189">
        <f t="shared" si="107"/>
        <v>0</v>
      </c>
      <c r="Z779" s="40">
        <f>VLOOKUP(E779,'[2]BANG THAM CHIEU'!$E$4:$Q$1080,13,0)</f>
        <v>2</v>
      </c>
      <c r="AA779" s="40">
        <f>VLOOKUP(E779,'[2]BANG THAM CHIEU'!$E$4:$R$1082,14,0)</f>
        <v>4</v>
      </c>
      <c r="AB779" s="40" t="str">
        <f>VLOOKUP(E779,'[2]BANG THAM CHIEU'!$E$4:$S$1081,15,0)</f>
        <v>đăt dự phòng</v>
      </c>
      <c r="AD779" s="40" t="s">
        <v>9889</v>
      </c>
    </row>
    <row r="780" spans="1:30" ht="15.75" customHeight="1" x14ac:dyDescent="0.25">
      <c r="A780" s="128">
        <f t="shared" si="108"/>
        <v>777</v>
      </c>
      <c r="B780" s="183">
        <v>51159685</v>
      </c>
      <c r="C780" s="157" t="s">
        <v>6764</v>
      </c>
      <c r="D780" s="371" t="s">
        <v>7143</v>
      </c>
      <c r="E780" s="183">
        <v>51159685</v>
      </c>
      <c r="F780" s="144">
        <v>4622000</v>
      </c>
      <c r="G780" s="141" t="s">
        <v>2468</v>
      </c>
      <c r="H780" s="37" t="s">
        <v>7351</v>
      </c>
      <c r="I780" s="142" t="s">
        <v>6291</v>
      </c>
      <c r="J780" s="142">
        <f>VLOOKUP(E780,'[4]BANG THAM CHIEU'!$E$451:$M$1076,9,0)</f>
        <v>1</v>
      </c>
      <c r="K780" s="134">
        <f>SUMIFS(NHAP!$H:$H,NHAP!$D:$D,'BANG THAM CHIEU'!E780,NHAP!$K:$K,'BANG THAM CHIEU'!$D$1)</f>
        <v>0</v>
      </c>
      <c r="L780" s="134">
        <f>SUMIFS('IC21'!$H:$H,'IC21'!$G:$G,'BANG THAM CHIEU'!E780,'IC21'!$R:$R,'BANG THAM CHIEU'!$D$1)</f>
        <v>0</v>
      </c>
      <c r="M780" s="133">
        <f t="shared" si="104"/>
        <v>1</v>
      </c>
      <c r="N780" s="142">
        <v>0</v>
      </c>
      <c r="O780" s="133">
        <f t="shared" si="105"/>
        <v>1</v>
      </c>
      <c r="P780" s="135">
        <v>2</v>
      </c>
      <c r="Q780" s="135">
        <v>4</v>
      </c>
      <c r="R780" s="550" t="str">
        <f t="shared" si="109"/>
        <v>ALERT</v>
      </c>
      <c r="S780" s="135" t="s">
        <v>9397</v>
      </c>
      <c r="T780" s="222">
        <f t="shared" si="110"/>
        <v>-1</v>
      </c>
      <c r="U780" s="368">
        <f t="shared" si="112"/>
        <v>1</v>
      </c>
      <c r="V780" s="189">
        <f t="shared" si="106"/>
        <v>0</v>
      </c>
      <c r="X780" s="40" t="str">
        <f t="shared" si="111"/>
        <v>ko</v>
      </c>
      <c r="Y780" s="189">
        <f t="shared" si="107"/>
        <v>0</v>
      </c>
      <c r="Z780" s="40">
        <f>VLOOKUP(E780,'[2]BANG THAM CHIEU'!$E$4:$Q$1080,13,0)</f>
        <v>2</v>
      </c>
      <c r="AA780" s="40">
        <f>VLOOKUP(E780,'[2]BANG THAM CHIEU'!$E$4:$R$1082,14,0)</f>
        <v>4</v>
      </c>
      <c r="AB780" s="40" t="str">
        <f>VLOOKUP(E780,'[2]BANG THAM CHIEU'!$E$4:$S$1081,15,0)</f>
        <v>đăt dự phòng</v>
      </c>
      <c r="AD780" s="40" t="s">
        <v>9889</v>
      </c>
    </row>
    <row r="781" spans="1:30" ht="15.75" customHeight="1" x14ac:dyDescent="0.25">
      <c r="A781" s="128">
        <f t="shared" si="108"/>
        <v>778</v>
      </c>
      <c r="B781" s="183">
        <v>50042801</v>
      </c>
      <c r="C781" s="157" t="s">
        <v>6765</v>
      </c>
      <c r="D781" s="371" t="s">
        <v>7143</v>
      </c>
      <c r="E781" s="183">
        <v>50042801</v>
      </c>
      <c r="F781" s="144">
        <v>3937000</v>
      </c>
      <c r="G781" s="141" t="s">
        <v>2468</v>
      </c>
      <c r="H781" s="37" t="s">
        <v>7351</v>
      </c>
      <c r="I781" s="142" t="s">
        <v>6291</v>
      </c>
      <c r="J781" s="142">
        <f>VLOOKUP(E781,'[4]BANG THAM CHIEU'!$E$451:$M$1076,9,0)</f>
        <v>2</v>
      </c>
      <c r="K781" s="134">
        <f>SUMIFS(NHAP!$H:$H,NHAP!$D:$D,'BANG THAM CHIEU'!E781,NHAP!$K:$K,'BANG THAM CHIEU'!$D$1)</f>
        <v>0</v>
      </c>
      <c r="L781" s="134">
        <f>SUMIFS('IC21'!$H:$H,'IC21'!$G:$G,'BANG THAM CHIEU'!E781,'IC21'!$R:$R,'BANG THAM CHIEU'!$D$1)</f>
        <v>0</v>
      </c>
      <c r="M781" s="133">
        <f t="shared" si="104"/>
        <v>2</v>
      </c>
      <c r="N781" s="142">
        <v>0</v>
      </c>
      <c r="O781" s="133">
        <f t="shared" si="105"/>
        <v>2</v>
      </c>
      <c r="P781" s="135">
        <v>2</v>
      </c>
      <c r="Q781" s="135">
        <v>4</v>
      </c>
      <c r="R781" s="550" t="str">
        <f t="shared" si="109"/>
        <v>OK</v>
      </c>
      <c r="S781" s="135" t="s">
        <v>9397</v>
      </c>
      <c r="T781" s="222">
        <f t="shared" si="110"/>
        <v>0</v>
      </c>
      <c r="U781" s="368">
        <f t="shared" si="112"/>
        <v>2</v>
      </c>
      <c r="V781" s="189">
        <f t="shared" si="106"/>
        <v>0</v>
      </c>
      <c r="X781" s="40" t="str">
        <f t="shared" si="111"/>
        <v>ko</v>
      </c>
      <c r="Y781" s="189">
        <f t="shared" si="107"/>
        <v>0</v>
      </c>
      <c r="Z781" s="40">
        <f>VLOOKUP(E781,'[2]BANG THAM CHIEU'!$E$4:$Q$1080,13,0)</f>
        <v>2</v>
      </c>
      <c r="AA781" s="40">
        <f>VLOOKUP(E781,'[2]BANG THAM CHIEU'!$E$4:$R$1082,14,0)</f>
        <v>4</v>
      </c>
      <c r="AB781" s="40" t="str">
        <f>VLOOKUP(E781,'[2]BANG THAM CHIEU'!$E$4:$S$1081,15,0)</f>
        <v>đăt dự phòng</v>
      </c>
      <c r="AD781" s="40" t="s">
        <v>9889</v>
      </c>
    </row>
    <row r="782" spans="1:30" ht="15.75" customHeight="1" x14ac:dyDescent="0.25">
      <c r="A782" s="128">
        <f t="shared" si="108"/>
        <v>779</v>
      </c>
      <c r="B782" s="183">
        <v>52015740</v>
      </c>
      <c r="C782" s="157" t="s">
        <v>8904</v>
      </c>
      <c r="D782" s="371" t="s">
        <v>7143</v>
      </c>
      <c r="E782" s="183">
        <v>52015740</v>
      </c>
      <c r="F782" s="466">
        <v>5772000</v>
      </c>
      <c r="G782" s="141" t="s">
        <v>2468</v>
      </c>
      <c r="H782" s="37" t="s">
        <v>7351</v>
      </c>
      <c r="I782" s="142" t="s">
        <v>6291</v>
      </c>
      <c r="J782" s="142">
        <f>VLOOKUP(E782,'[4]BANG THAM CHIEU'!$E$451:$M$1076,9,0)</f>
        <v>2</v>
      </c>
      <c r="K782" s="134">
        <f>SUMIFS(NHAP!$H:$H,NHAP!$D:$D,'BANG THAM CHIEU'!E782,NHAP!$K:$K,'BANG THAM CHIEU'!$D$1)</f>
        <v>0</v>
      </c>
      <c r="L782" s="134">
        <f>SUMIFS('IC21'!$H:$H,'IC21'!$G:$G,'BANG THAM CHIEU'!E782,'IC21'!$R:$R,'BANG THAM CHIEU'!$D$1)</f>
        <v>0</v>
      </c>
      <c r="M782" s="133">
        <f t="shared" si="104"/>
        <v>2</v>
      </c>
      <c r="N782" s="142">
        <v>0</v>
      </c>
      <c r="O782" s="133">
        <f t="shared" si="105"/>
        <v>2</v>
      </c>
      <c r="P782" s="135">
        <v>2</v>
      </c>
      <c r="Q782" s="135">
        <v>4</v>
      </c>
      <c r="R782" s="550" t="str">
        <f t="shared" si="109"/>
        <v>OK</v>
      </c>
      <c r="S782" s="135" t="s">
        <v>9397</v>
      </c>
      <c r="T782" s="222">
        <f t="shared" si="110"/>
        <v>0</v>
      </c>
      <c r="U782" s="368">
        <f t="shared" si="112"/>
        <v>2</v>
      </c>
      <c r="V782" s="189">
        <f t="shared" si="106"/>
        <v>0</v>
      </c>
      <c r="X782" s="40" t="str">
        <f t="shared" si="111"/>
        <v>ok</v>
      </c>
      <c r="Y782" s="189">
        <f t="shared" si="107"/>
        <v>0</v>
      </c>
      <c r="Z782" s="40">
        <f>VLOOKUP(E782,'[2]BANG THAM CHIEU'!$E$4:$Q$1080,13,0)</f>
        <v>2</v>
      </c>
      <c r="AA782" s="40">
        <f>VLOOKUP(E782,'[2]BANG THAM CHIEU'!$E$4:$R$1082,14,0)</f>
        <v>4</v>
      </c>
      <c r="AB782" s="40" t="str">
        <f>VLOOKUP(E782,'[2]BANG THAM CHIEU'!$E$4:$S$1081,15,0)</f>
        <v>đăt dự phòng</v>
      </c>
      <c r="AD782" s="40" t="s">
        <v>9889</v>
      </c>
    </row>
    <row r="783" spans="1:30" ht="15.75" customHeight="1" x14ac:dyDescent="0.25">
      <c r="A783" s="128">
        <f t="shared" si="108"/>
        <v>780</v>
      </c>
      <c r="B783" s="183">
        <v>51165084</v>
      </c>
      <c r="C783" s="157" t="s">
        <v>6772</v>
      </c>
      <c r="D783" s="371">
        <v>0</v>
      </c>
      <c r="E783" s="183">
        <v>51165084</v>
      </c>
      <c r="F783" s="144">
        <v>3412000</v>
      </c>
      <c r="G783" s="141" t="s">
        <v>2468</v>
      </c>
      <c r="H783" s="37" t="s">
        <v>7351</v>
      </c>
      <c r="I783" s="142" t="s">
        <v>455</v>
      </c>
      <c r="J783" s="142">
        <f>VLOOKUP(E783,'[4]BANG THAM CHIEU'!$E$451:$M$1076,9,0)</f>
        <v>0</v>
      </c>
      <c r="K783" s="134">
        <f>SUMIFS(NHAP!$H:$H,NHAP!$D:$D,'BANG THAM CHIEU'!E783,NHAP!$K:$K,'BANG THAM CHIEU'!$D$1)</f>
        <v>0</v>
      </c>
      <c r="L783" s="134">
        <f>SUMIFS('IC21'!$H:$H,'IC21'!$G:$G,'BANG THAM CHIEU'!E783,'IC21'!$R:$R,'BANG THAM CHIEU'!$D$1)</f>
        <v>0</v>
      </c>
      <c r="M783" s="133">
        <f t="shared" si="104"/>
        <v>0</v>
      </c>
      <c r="N783" s="142">
        <v>0</v>
      </c>
      <c r="O783" s="133">
        <f t="shared" si="105"/>
        <v>0</v>
      </c>
      <c r="P783" s="135">
        <v>2</v>
      </c>
      <c r="Q783" s="135">
        <v>4</v>
      </c>
      <c r="R783" s="550" t="str">
        <f t="shared" si="109"/>
        <v>ALERT</v>
      </c>
      <c r="S783" s="135" t="s">
        <v>9397</v>
      </c>
      <c r="T783" s="222">
        <f t="shared" si="110"/>
        <v>-2</v>
      </c>
      <c r="U783" s="368">
        <f t="shared" si="112"/>
        <v>0</v>
      </c>
      <c r="V783" s="189">
        <f t="shared" si="106"/>
        <v>0</v>
      </c>
      <c r="X783" s="40" t="str">
        <f t="shared" si="111"/>
        <v>ko</v>
      </c>
      <c r="Y783" s="189">
        <f t="shared" si="107"/>
        <v>0</v>
      </c>
      <c r="Z783" s="40">
        <f>VLOOKUP(E783,'[2]BANG THAM CHIEU'!$E$4:$Q$1080,13,0)</f>
        <v>2</v>
      </c>
      <c r="AA783" s="40">
        <f>VLOOKUP(E783,'[2]BANG THAM CHIEU'!$E$4:$R$1082,14,0)</f>
        <v>4</v>
      </c>
      <c r="AB783" s="40" t="str">
        <f>VLOOKUP(E783,'[2]BANG THAM CHIEU'!$E$4:$S$1081,15,0)</f>
        <v>đăt dự phòng</v>
      </c>
    </row>
    <row r="784" spans="1:30" ht="15.75" customHeight="1" x14ac:dyDescent="0.25">
      <c r="A784" s="128">
        <f t="shared" si="108"/>
        <v>781</v>
      </c>
      <c r="B784" s="183">
        <v>51035044</v>
      </c>
      <c r="C784" s="157" t="s">
        <v>6767</v>
      </c>
      <c r="D784" s="371" t="s">
        <v>1556</v>
      </c>
      <c r="E784" s="183">
        <v>51035044</v>
      </c>
      <c r="F784" s="144">
        <v>6718000</v>
      </c>
      <c r="G784" s="141" t="s">
        <v>2468</v>
      </c>
      <c r="H784" s="142" t="s">
        <v>7382</v>
      </c>
      <c r="I784" s="142" t="s">
        <v>455</v>
      </c>
      <c r="J784" s="142">
        <f>VLOOKUP(E784,'[4]BANG THAM CHIEU'!$E$451:$M$1076,9,0)</f>
        <v>2</v>
      </c>
      <c r="K784" s="134">
        <f>SUMIFS(NHAP!$H:$H,NHAP!$D:$D,'BANG THAM CHIEU'!E784,NHAP!$K:$K,'BANG THAM CHIEU'!$D$1)</f>
        <v>0</v>
      </c>
      <c r="L784" s="134">
        <f>SUMIFS('IC21'!$H:$H,'IC21'!$G:$G,'BANG THAM CHIEU'!E784,'IC21'!$R:$R,'BANG THAM CHIEU'!$D$1)</f>
        <v>0</v>
      </c>
      <c r="M784" s="133">
        <f t="shared" si="104"/>
        <v>2</v>
      </c>
      <c r="N784" s="142">
        <v>0</v>
      </c>
      <c r="O784" s="133">
        <f t="shared" si="105"/>
        <v>2</v>
      </c>
      <c r="P784" s="135">
        <v>2</v>
      </c>
      <c r="Q784" s="135">
        <v>4</v>
      </c>
      <c r="R784" s="550" t="str">
        <f t="shared" si="109"/>
        <v>OK</v>
      </c>
      <c r="S784" s="135" t="s">
        <v>9397</v>
      </c>
      <c r="T784" s="222">
        <f t="shared" si="110"/>
        <v>0</v>
      </c>
      <c r="U784" s="368">
        <f t="shared" si="112"/>
        <v>2</v>
      </c>
      <c r="V784" s="189">
        <f t="shared" si="106"/>
        <v>0</v>
      </c>
      <c r="X784" s="40" t="str">
        <f t="shared" si="111"/>
        <v>ko</v>
      </c>
      <c r="Y784" s="189">
        <f t="shared" si="107"/>
        <v>0</v>
      </c>
      <c r="Z784" s="40">
        <f>VLOOKUP(E784,'[2]BANG THAM CHIEU'!$E$4:$Q$1080,13,0)</f>
        <v>2</v>
      </c>
      <c r="AA784" s="40">
        <f>VLOOKUP(E784,'[2]BANG THAM CHIEU'!$E$4:$R$1082,14,0)</f>
        <v>4</v>
      </c>
      <c r="AB784" s="40" t="str">
        <f>VLOOKUP(E784,'[2]BANG THAM CHIEU'!$E$4:$S$1081,15,0)</f>
        <v>đăt dự phòng</v>
      </c>
    </row>
    <row r="785" spans="1:28" ht="15.75" customHeight="1" x14ac:dyDescent="0.25">
      <c r="A785" s="128">
        <f t="shared" si="108"/>
        <v>782</v>
      </c>
      <c r="B785" s="183">
        <v>51179511</v>
      </c>
      <c r="C785" s="157" t="s">
        <v>6768</v>
      </c>
      <c r="D785" s="371" t="s">
        <v>7145</v>
      </c>
      <c r="E785" s="183">
        <v>51179511</v>
      </c>
      <c r="F785" s="144">
        <v>2858000</v>
      </c>
      <c r="G785" s="141" t="s">
        <v>2468</v>
      </c>
      <c r="H785" s="142" t="s">
        <v>7382</v>
      </c>
      <c r="I785" s="142" t="s">
        <v>447</v>
      </c>
      <c r="J785" s="142">
        <f>VLOOKUP(E785,'[4]BANG THAM CHIEU'!$E$451:$M$1076,9,0)</f>
        <v>1</v>
      </c>
      <c r="K785" s="134">
        <f>SUMIFS(NHAP!$H:$H,NHAP!$D:$D,'BANG THAM CHIEU'!E785,NHAP!$K:$K,'BANG THAM CHIEU'!$D$1)</f>
        <v>0</v>
      </c>
      <c r="L785" s="134">
        <f>SUMIFS('IC21'!$H:$H,'IC21'!$G:$G,'BANG THAM CHIEU'!E785,'IC21'!$R:$R,'BANG THAM CHIEU'!$D$1)</f>
        <v>0</v>
      </c>
      <c r="M785" s="133">
        <f t="shared" si="104"/>
        <v>1</v>
      </c>
      <c r="N785" s="142">
        <v>0</v>
      </c>
      <c r="O785" s="133">
        <f t="shared" si="105"/>
        <v>1</v>
      </c>
      <c r="P785" s="135">
        <v>1</v>
      </c>
      <c r="Q785" s="135">
        <v>2</v>
      </c>
      <c r="R785" s="550" t="str">
        <f t="shared" si="109"/>
        <v>OK</v>
      </c>
      <c r="S785" s="135" t="s">
        <v>9397</v>
      </c>
      <c r="T785" s="222">
        <f t="shared" si="110"/>
        <v>0</v>
      </c>
      <c r="U785" s="368">
        <f t="shared" si="112"/>
        <v>1</v>
      </c>
      <c r="V785" s="189">
        <f t="shared" si="106"/>
        <v>0</v>
      </c>
      <c r="X785" s="40" t="str">
        <f t="shared" si="111"/>
        <v>ok</v>
      </c>
      <c r="Y785" s="189">
        <f t="shared" si="107"/>
        <v>0</v>
      </c>
      <c r="Z785" s="40">
        <f>VLOOKUP(E785,'[2]BANG THAM CHIEU'!$E$4:$Q$1080,13,0)</f>
        <v>1</v>
      </c>
      <c r="AA785" s="40">
        <f>VLOOKUP(E785,'[2]BANG THAM CHIEU'!$E$4:$R$1082,14,0)</f>
        <v>2</v>
      </c>
      <c r="AB785" s="40" t="str">
        <f>VLOOKUP(E785,'[2]BANG THAM CHIEU'!$E$4:$S$1081,15,0)</f>
        <v>đăt dự phòng</v>
      </c>
    </row>
    <row r="786" spans="1:28" ht="15.75" customHeight="1" x14ac:dyDescent="0.25">
      <c r="A786" s="128">
        <f t="shared" si="108"/>
        <v>783</v>
      </c>
      <c r="B786" s="183">
        <v>50464801</v>
      </c>
      <c r="C786" s="157" t="s">
        <v>6769</v>
      </c>
      <c r="D786" s="371" t="s">
        <v>1556</v>
      </c>
      <c r="E786" s="183">
        <v>50464801</v>
      </c>
      <c r="F786" s="144">
        <v>8188000</v>
      </c>
      <c r="G786" s="141" t="s">
        <v>2468</v>
      </c>
      <c r="H786" s="142" t="s">
        <v>7382</v>
      </c>
      <c r="I786" s="142" t="s">
        <v>455</v>
      </c>
      <c r="J786" s="142">
        <f>VLOOKUP(E786,'[4]BANG THAM CHIEU'!$E$451:$M$1076,9,0)</f>
        <v>0</v>
      </c>
      <c r="K786" s="134">
        <f>SUMIFS(NHAP!$H:$H,NHAP!$D:$D,'BANG THAM CHIEU'!E786,NHAP!$K:$K,'BANG THAM CHIEU'!$D$1)</f>
        <v>0</v>
      </c>
      <c r="L786" s="134">
        <f>SUMIFS('IC21'!$H:$H,'IC21'!$G:$G,'BANG THAM CHIEU'!E786,'IC21'!$R:$R,'BANG THAM CHIEU'!$D$1)</f>
        <v>0</v>
      </c>
      <c r="M786" s="133">
        <f t="shared" si="104"/>
        <v>0</v>
      </c>
      <c r="N786" s="142">
        <v>0</v>
      </c>
      <c r="O786" s="133">
        <f t="shared" si="105"/>
        <v>0</v>
      </c>
      <c r="P786" s="135">
        <v>1</v>
      </c>
      <c r="Q786" s="135">
        <v>2</v>
      </c>
      <c r="R786" s="550" t="str">
        <f t="shared" si="109"/>
        <v>ALERT</v>
      </c>
      <c r="S786" s="135" t="s">
        <v>9397</v>
      </c>
      <c r="T786" s="222">
        <f t="shared" si="110"/>
        <v>-1</v>
      </c>
      <c r="U786" s="368">
        <f t="shared" si="112"/>
        <v>0</v>
      </c>
      <c r="V786" s="189">
        <f t="shared" si="106"/>
        <v>0</v>
      </c>
      <c r="X786" s="40" t="str">
        <f t="shared" si="111"/>
        <v>ko</v>
      </c>
      <c r="Y786" s="189">
        <f t="shared" si="107"/>
        <v>0</v>
      </c>
      <c r="Z786" s="40">
        <f>VLOOKUP(E786,'[2]BANG THAM CHIEU'!$E$4:$Q$1080,13,0)</f>
        <v>1</v>
      </c>
      <c r="AA786" s="40">
        <f>VLOOKUP(E786,'[2]BANG THAM CHIEU'!$E$4:$R$1082,14,0)</f>
        <v>2</v>
      </c>
      <c r="AB786" s="40" t="str">
        <f>VLOOKUP(E786,'[2]BANG THAM CHIEU'!$E$4:$S$1081,15,0)</f>
        <v>đăt dự phòng</v>
      </c>
    </row>
    <row r="787" spans="1:28" ht="15.75" customHeight="1" x14ac:dyDescent="0.25">
      <c r="A787" s="128">
        <f t="shared" si="108"/>
        <v>784</v>
      </c>
      <c r="B787" s="183">
        <v>50427628</v>
      </c>
      <c r="C787" s="157" t="s">
        <v>6770</v>
      </c>
      <c r="D787" s="371" t="s">
        <v>7148</v>
      </c>
      <c r="E787" s="183">
        <v>50427628</v>
      </c>
      <c r="F787" s="144">
        <v>7769000</v>
      </c>
      <c r="G787" s="141" t="s">
        <v>2468</v>
      </c>
      <c r="H787" s="142" t="s">
        <v>7382</v>
      </c>
      <c r="I787" s="142" t="s">
        <v>455</v>
      </c>
      <c r="J787" s="142">
        <f>VLOOKUP(E787,'[4]BANG THAM CHIEU'!$E$451:$M$1076,9,0)</f>
        <v>1</v>
      </c>
      <c r="K787" s="134">
        <f>SUMIFS(NHAP!$H:$H,NHAP!$D:$D,'BANG THAM CHIEU'!E787,NHAP!$K:$K,'BANG THAM CHIEU'!$D$1)</f>
        <v>0</v>
      </c>
      <c r="L787" s="134">
        <f>SUMIFS('IC21'!$H:$H,'IC21'!$G:$G,'BANG THAM CHIEU'!E787,'IC21'!$R:$R,'BANG THAM CHIEU'!$D$1)</f>
        <v>0</v>
      </c>
      <c r="M787" s="133">
        <f t="shared" si="104"/>
        <v>1</v>
      </c>
      <c r="N787" s="142">
        <v>0</v>
      </c>
      <c r="O787" s="133">
        <f t="shared" si="105"/>
        <v>1</v>
      </c>
      <c r="P787" s="135">
        <v>1</v>
      </c>
      <c r="Q787" s="135">
        <v>2</v>
      </c>
      <c r="R787" s="550" t="str">
        <f t="shared" si="109"/>
        <v>OK</v>
      </c>
      <c r="S787" s="135" t="s">
        <v>9397</v>
      </c>
      <c r="T787" s="222">
        <f t="shared" si="110"/>
        <v>0</v>
      </c>
      <c r="U787" s="368">
        <f t="shared" si="112"/>
        <v>1</v>
      </c>
      <c r="V787" s="189">
        <f t="shared" si="106"/>
        <v>0</v>
      </c>
      <c r="X787" s="40" t="str">
        <f t="shared" si="111"/>
        <v>ok</v>
      </c>
      <c r="Y787" s="189">
        <f t="shared" si="107"/>
        <v>0</v>
      </c>
      <c r="Z787" s="40">
        <f>VLOOKUP(E787,'[2]BANG THAM CHIEU'!$E$4:$Q$1080,13,0)</f>
        <v>1</v>
      </c>
      <c r="AA787" s="40">
        <f>VLOOKUP(E787,'[2]BANG THAM CHIEU'!$E$4:$R$1082,14,0)</f>
        <v>2</v>
      </c>
      <c r="AB787" s="40" t="str">
        <f>VLOOKUP(E787,'[2]BANG THAM CHIEU'!$E$4:$S$1081,15,0)</f>
        <v>đăt dự phòng</v>
      </c>
    </row>
    <row r="788" spans="1:28" ht="15.75" customHeight="1" x14ac:dyDescent="0.25">
      <c r="A788" s="128">
        <f t="shared" si="108"/>
        <v>785</v>
      </c>
      <c r="B788" s="183">
        <v>51131173</v>
      </c>
      <c r="C788" s="157" t="s">
        <v>6771</v>
      </c>
      <c r="D788" s="371" t="s">
        <v>7148</v>
      </c>
      <c r="E788" s="183">
        <v>51131173</v>
      </c>
      <c r="F788" s="144">
        <v>851000</v>
      </c>
      <c r="G788" s="141" t="s">
        <v>2468</v>
      </c>
      <c r="H788" s="142" t="s">
        <v>7382</v>
      </c>
      <c r="I788" s="142" t="s">
        <v>455</v>
      </c>
      <c r="J788" s="142">
        <f>VLOOKUP(E788,'[4]BANG THAM CHIEU'!$E$451:$M$1076,9,0)</f>
        <v>0</v>
      </c>
      <c r="K788" s="134">
        <f>SUMIFS(NHAP!$H:$H,NHAP!$D:$D,'BANG THAM CHIEU'!E788,NHAP!$K:$K,'BANG THAM CHIEU'!$D$1)</f>
        <v>0</v>
      </c>
      <c r="L788" s="134">
        <f>SUMIFS('IC21'!$H:$H,'IC21'!$G:$G,'BANG THAM CHIEU'!E788,'IC21'!$R:$R,'BANG THAM CHIEU'!$D$1)</f>
        <v>0</v>
      </c>
      <c r="M788" s="133">
        <f t="shared" si="104"/>
        <v>0</v>
      </c>
      <c r="N788" s="142">
        <v>0</v>
      </c>
      <c r="O788" s="133">
        <f t="shared" si="105"/>
        <v>0</v>
      </c>
      <c r="P788" s="135">
        <v>1</v>
      </c>
      <c r="Q788" s="135">
        <v>2</v>
      </c>
      <c r="R788" s="550" t="str">
        <f t="shared" si="109"/>
        <v>ALERT</v>
      </c>
      <c r="S788" s="135" t="s">
        <v>9397</v>
      </c>
      <c r="T788" s="222">
        <f t="shared" si="110"/>
        <v>-1</v>
      </c>
      <c r="U788" s="368">
        <f t="shared" si="112"/>
        <v>0</v>
      </c>
      <c r="V788" s="189">
        <f t="shared" si="106"/>
        <v>0</v>
      </c>
      <c r="X788" s="40" t="str">
        <f t="shared" si="111"/>
        <v>ok</v>
      </c>
      <c r="Y788" s="189">
        <f t="shared" si="107"/>
        <v>0</v>
      </c>
      <c r="Z788" s="40">
        <f>VLOOKUP(E788,'[2]BANG THAM CHIEU'!$E$4:$Q$1080,13,0)</f>
        <v>1</v>
      </c>
      <c r="AA788" s="40">
        <f>VLOOKUP(E788,'[2]BANG THAM CHIEU'!$E$4:$R$1082,14,0)</f>
        <v>2</v>
      </c>
      <c r="AB788" s="40" t="str">
        <f>VLOOKUP(E788,'[2]BANG THAM CHIEU'!$E$4:$S$1081,15,0)</f>
        <v>đăt dự phòng</v>
      </c>
    </row>
    <row r="789" spans="1:28" ht="15.75" customHeight="1" x14ac:dyDescent="0.25">
      <c r="A789" s="128">
        <f t="shared" si="108"/>
        <v>786</v>
      </c>
      <c r="B789" s="183" t="s">
        <v>6849</v>
      </c>
      <c r="C789" s="157" t="s">
        <v>6811</v>
      </c>
      <c r="D789" s="371" t="s">
        <v>78</v>
      </c>
      <c r="E789" s="183" t="s">
        <v>6849</v>
      </c>
      <c r="F789" s="144">
        <v>14000</v>
      </c>
      <c r="G789" s="141" t="s">
        <v>968</v>
      </c>
      <c r="I789" s="142" t="s">
        <v>455</v>
      </c>
      <c r="J789" s="142">
        <f>VLOOKUP(E789,'[4]BANG THAM CHIEU'!$E$451:$M$1076,9,0)</f>
        <v>0</v>
      </c>
      <c r="K789" s="134">
        <f>SUMIFS(NHAP!$H:$H,NHAP!$D:$D,'BANG THAM CHIEU'!E789,NHAP!$K:$K,'BANG THAM CHIEU'!$D$1)</f>
        <v>0</v>
      </c>
      <c r="L789" s="134">
        <f>SUMIFS('IC21'!$H:$H,'IC21'!$G:$G,'BANG THAM CHIEU'!E789,'IC21'!$R:$R,'BANG THAM CHIEU'!$D$1)</f>
        <v>0</v>
      </c>
      <c r="M789" s="133">
        <f t="shared" si="104"/>
        <v>0</v>
      </c>
      <c r="N789" s="142">
        <v>0</v>
      </c>
      <c r="O789" s="133">
        <f t="shared" si="105"/>
        <v>0</v>
      </c>
      <c r="P789" s="135">
        <v>2</v>
      </c>
      <c r="Q789" s="135">
        <v>4</v>
      </c>
      <c r="R789" s="550" t="str">
        <f t="shared" si="109"/>
        <v>ALERT</v>
      </c>
      <c r="S789" s="135" t="s">
        <v>9394</v>
      </c>
      <c r="T789" s="222">
        <f t="shared" si="110"/>
        <v>-2</v>
      </c>
      <c r="U789" s="40">
        <v>0</v>
      </c>
      <c r="V789" s="189">
        <f t="shared" si="106"/>
        <v>0</v>
      </c>
      <c r="X789" s="40" t="str">
        <f t="shared" si="111"/>
        <v>ko</v>
      </c>
      <c r="Y789" s="189">
        <f t="shared" si="107"/>
        <v>0</v>
      </c>
      <c r="Z789" s="40">
        <f>VLOOKUP(E789,'[2]BANG THAM CHIEU'!$E$4:$Q$1080,13,0)</f>
        <v>2</v>
      </c>
      <c r="AA789" s="40">
        <f>VLOOKUP(E789,'[2]BANG THAM CHIEU'!$E$4:$R$1082,14,0)</f>
        <v>4</v>
      </c>
      <c r="AB789" s="40" t="str">
        <f>VLOOKUP(E789,'[2]BANG THAM CHIEU'!$E$4:$S$1081,15,0)</f>
        <v>6 tháng</v>
      </c>
    </row>
    <row r="790" spans="1:28" ht="15.75" customHeight="1" x14ac:dyDescent="0.25">
      <c r="A790" s="128">
        <f t="shared" si="108"/>
        <v>787</v>
      </c>
      <c r="B790" s="183" t="s">
        <v>6850</v>
      </c>
      <c r="C790" s="157" t="s">
        <v>6936</v>
      </c>
      <c r="D790" s="371" t="s">
        <v>78</v>
      </c>
      <c r="E790" s="183" t="s">
        <v>6850</v>
      </c>
      <c r="F790" s="144">
        <v>10000</v>
      </c>
      <c r="G790" s="141" t="s">
        <v>968</v>
      </c>
      <c r="I790" s="142" t="s">
        <v>455</v>
      </c>
      <c r="J790" s="142">
        <f>VLOOKUP(E790,'[4]BANG THAM CHIEU'!$E$451:$M$1076,9,0)</f>
        <v>4</v>
      </c>
      <c r="K790" s="134">
        <f>SUMIFS(NHAP!$H:$H,NHAP!$D:$D,'BANG THAM CHIEU'!E790,NHAP!$K:$K,'BANG THAM CHIEU'!$D$1)</f>
        <v>0</v>
      </c>
      <c r="L790" s="134">
        <f>SUMIFS('IC21'!$H:$H,'IC21'!$G:$G,'BANG THAM CHIEU'!E790,'IC21'!$R:$R,'BANG THAM CHIEU'!$D$1)</f>
        <v>0</v>
      </c>
      <c r="M790" s="133">
        <f t="shared" si="104"/>
        <v>4</v>
      </c>
      <c r="N790" s="142">
        <v>0</v>
      </c>
      <c r="O790" s="133">
        <f t="shared" si="105"/>
        <v>4</v>
      </c>
      <c r="P790" s="135">
        <v>2</v>
      </c>
      <c r="Q790" s="135">
        <v>4</v>
      </c>
      <c r="R790" s="550" t="str">
        <f t="shared" si="109"/>
        <v>OK</v>
      </c>
      <c r="S790" s="135" t="s">
        <v>9395</v>
      </c>
      <c r="T790" s="222">
        <f t="shared" si="110"/>
        <v>2</v>
      </c>
      <c r="U790" s="40">
        <v>4</v>
      </c>
      <c r="V790" s="189">
        <f t="shared" si="106"/>
        <v>0</v>
      </c>
      <c r="X790" s="40" t="str">
        <f t="shared" si="111"/>
        <v>ok</v>
      </c>
      <c r="Y790" s="189">
        <f t="shared" si="107"/>
        <v>0</v>
      </c>
      <c r="Z790" s="40">
        <f>VLOOKUP(E790,'[2]BANG THAM CHIEU'!$E$4:$Q$1080,13,0)</f>
        <v>2</v>
      </c>
      <c r="AA790" s="40">
        <f>VLOOKUP(E790,'[2]BANG THAM CHIEU'!$E$4:$R$1082,14,0)</f>
        <v>4</v>
      </c>
      <c r="AB790" s="40" t="str">
        <f>VLOOKUP(E790,'[2]BANG THAM CHIEU'!$E$4:$S$1081,15,0)</f>
        <v>1 năm</v>
      </c>
    </row>
    <row r="791" spans="1:28" ht="15.75" customHeight="1" x14ac:dyDescent="0.25">
      <c r="A791" s="128">
        <f t="shared" si="108"/>
        <v>788</v>
      </c>
      <c r="B791" s="183" t="s">
        <v>6851</v>
      </c>
      <c r="C791" s="157" t="s">
        <v>6814</v>
      </c>
      <c r="D791" s="371" t="s">
        <v>1527</v>
      </c>
      <c r="E791" s="183" t="s">
        <v>6851</v>
      </c>
      <c r="F791" s="144">
        <v>8000</v>
      </c>
      <c r="G791" s="141" t="s">
        <v>968</v>
      </c>
      <c r="I791" s="142" t="s">
        <v>455</v>
      </c>
      <c r="J791" s="142">
        <f>VLOOKUP(E791,'[4]BANG THAM CHIEU'!$E$451:$M$1076,9,0)</f>
        <v>0</v>
      </c>
      <c r="K791" s="134">
        <f>SUMIFS(NHAP!$H:$H,NHAP!$D:$D,'BANG THAM CHIEU'!E791,NHAP!$K:$K,'BANG THAM CHIEU'!$D$1)</f>
        <v>0</v>
      </c>
      <c r="L791" s="134">
        <f>SUMIFS('IC21'!$H:$H,'IC21'!$G:$G,'BANG THAM CHIEU'!E791,'IC21'!$R:$R,'BANG THAM CHIEU'!$D$1)</f>
        <v>0</v>
      </c>
      <c r="M791" s="133">
        <f t="shared" si="104"/>
        <v>0</v>
      </c>
      <c r="N791" s="142">
        <v>0</v>
      </c>
      <c r="O791" s="133">
        <f t="shared" si="105"/>
        <v>0</v>
      </c>
      <c r="P791" s="135">
        <v>5</v>
      </c>
      <c r="Q791" s="135">
        <v>10</v>
      </c>
      <c r="R791" s="550" t="str">
        <f t="shared" si="109"/>
        <v>ALERT</v>
      </c>
      <c r="S791" s="135" t="s">
        <v>9395</v>
      </c>
      <c r="T791" s="222">
        <f t="shared" si="110"/>
        <v>-5</v>
      </c>
      <c r="U791" s="40">
        <v>0</v>
      </c>
      <c r="V791" s="189">
        <f t="shared" si="106"/>
        <v>0</v>
      </c>
      <c r="X791" s="40" t="str">
        <f t="shared" si="111"/>
        <v>ok</v>
      </c>
      <c r="Y791" s="189">
        <f t="shared" si="107"/>
        <v>0</v>
      </c>
      <c r="Z791" s="40">
        <f>VLOOKUP(E791,'[2]BANG THAM CHIEU'!$E$4:$Q$1080,13,0)</f>
        <v>5</v>
      </c>
      <c r="AA791" s="40">
        <f>VLOOKUP(E791,'[2]BANG THAM CHIEU'!$E$4:$R$1082,14,0)</f>
        <v>10</v>
      </c>
      <c r="AB791" s="40" t="str">
        <f>VLOOKUP(E791,'[2]BANG THAM CHIEU'!$E$4:$S$1081,15,0)</f>
        <v>1 năm</v>
      </c>
    </row>
    <row r="792" spans="1:28" ht="15.75" customHeight="1" x14ac:dyDescent="0.25">
      <c r="A792" s="128">
        <f t="shared" si="108"/>
        <v>789</v>
      </c>
      <c r="B792" s="183" t="s">
        <v>6852</v>
      </c>
      <c r="C792" s="157" t="s">
        <v>6815</v>
      </c>
      <c r="D792" s="371" t="s">
        <v>78</v>
      </c>
      <c r="E792" s="183" t="s">
        <v>6852</v>
      </c>
      <c r="F792" s="144">
        <v>13000</v>
      </c>
      <c r="G792" s="141" t="s">
        <v>968</v>
      </c>
      <c r="I792" s="142" t="s">
        <v>455</v>
      </c>
      <c r="J792" s="142">
        <f>VLOOKUP(E792,'[4]BANG THAM CHIEU'!$E$451:$M$1076,9,0)</f>
        <v>0</v>
      </c>
      <c r="K792" s="134">
        <f>SUMIFS(NHAP!$H:$H,NHAP!$D:$D,'BANG THAM CHIEU'!E792,NHAP!$K:$K,'BANG THAM CHIEU'!$D$1)</f>
        <v>0</v>
      </c>
      <c r="L792" s="134">
        <f>SUMIFS('IC21'!$H:$H,'IC21'!$G:$G,'BANG THAM CHIEU'!E792,'IC21'!$R:$R,'BANG THAM CHIEU'!$D$1)</f>
        <v>0</v>
      </c>
      <c r="M792" s="133">
        <f t="shared" si="104"/>
        <v>0</v>
      </c>
      <c r="N792" s="142">
        <v>0</v>
      </c>
      <c r="O792" s="133">
        <f t="shared" si="105"/>
        <v>0</v>
      </c>
      <c r="P792" s="135">
        <v>5</v>
      </c>
      <c r="Q792" s="135">
        <v>10</v>
      </c>
      <c r="R792" s="550" t="str">
        <f t="shared" si="109"/>
        <v>ALERT</v>
      </c>
      <c r="S792" s="135" t="s">
        <v>9395</v>
      </c>
      <c r="T792" s="222">
        <f t="shared" si="110"/>
        <v>-5</v>
      </c>
      <c r="U792" s="40">
        <v>0</v>
      </c>
      <c r="V792" s="189">
        <f t="shared" si="106"/>
        <v>0</v>
      </c>
      <c r="X792" s="40" t="str">
        <f t="shared" si="111"/>
        <v>ko</v>
      </c>
      <c r="Y792" s="189">
        <f t="shared" si="107"/>
        <v>0</v>
      </c>
      <c r="Z792" s="40">
        <f>VLOOKUP(E792,'[2]BANG THAM CHIEU'!$E$4:$Q$1080,13,0)</f>
        <v>5</v>
      </c>
      <c r="AA792" s="40">
        <f>VLOOKUP(E792,'[2]BANG THAM CHIEU'!$E$4:$R$1082,14,0)</f>
        <v>10</v>
      </c>
      <c r="AB792" s="40" t="str">
        <f>VLOOKUP(E792,'[2]BANG THAM CHIEU'!$E$4:$S$1081,15,0)</f>
        <v>1 năm</v>
      </c>
    </row>
    <row r="793" spans="1:28" ht="15.75" customHeight="1" x14ac:dyDescent="0.25">
      <c r="A793" s="128">
        <f t="shared" si="108"/>
        <v>790</v>
      </c>
      <c r="B793" s="183" t="s">
        <v>6853</v>
      </c>
      <c r="C793" s="157" t="s">
        <v>6821</v>
      </c>
      <c r="D793" s="371" t="s">
        <v>78</v>
      </c>
      <c r="E793" s="183" t="s">
        <v>6853</v>
      </c>
      <c r="F793" s="144">
        <v>12000</v>
      </c>
      <c r="G793" s="141" t="s">
        <v>968</v>
      </c>
      <c r="I793" s="142" t="s">
        <v>455</v>
      </c>
      <c r="J793" s="142">
        <f>VLOOKUP(E793,'[4]BANG THAM CHIEU'!$E$451:$M$1076,9,0)</f>
        <v>5</v>
      </c>
      <c r="K793" s="134">
        <f>SUMIFS(NHAP!$H:$H,NHAP!$D:$D,'BANG THAM CHIEU'!E793,NHAP!$K:$K,'BANG THAM CHIEU'!$D$1)</f>
        <v>0</v>
      </c>
      <c r="L793" s="134">
        <f>SUMIFS('IC21'!$H:$H,'IC21'!$G:$G,'BANG THAM CHIEU'!E793,'IC21'!$R:$R,'BANG THAM CHIEU'!$D$1)</f>
        <v>0</v>
      </c>
      <c r="M793" s="133">
        <f t="shared" si="104"/>
        <v>5</v>
      </c>
      <c r="N793" s="142">
        <v>0</v>
      </c>
      <c r="O793" s="133">
        <f t="shared" si="105"/>
        <v>5</v>
      </c>
      <c r="P793" s="135">
        <v>2</v>
      </c>
      <c r="Q793" s="135">
        <v>4</v>
      </c>
      <c r="R793" s="550" t="str">
        <f t="shared" si="109"/>
        <v>OK</v>
      </c>
      <c r="S793" s="135" t="s">
        <v>9395</v>
      </c>
      <c r="T793" s="222">
        <f t="shared" si="110"/>
        <v>3</v>
      </c>
      <c r="U793" s="40">
        <v>5</v>
      </c>
      <c r="V793" s="189">
        <f t="shared" si="106"/>
        <v>0</v>
      </c>
      <c r="X793" s="40" t="str">
        <f t="shared" si="111"/>
        <v>ko</v>
      </c>
      <c r="Y793" s="189">
        <f t="shared" si="107"/>
        <v>0</v>
      </c>
      <c r="Z793" s="40">
        <f>VLOOKUP(E793,'[2]BANG THAM CHIEU'!$E$4:$Q$1080,13,0)</f>
        <v>2</v>
      </c>
      <c r="AA793" s="40">
        <f>VLOOKUP(E793,'[2]BANG THAM CHIEU'!$E$4:$R$1082,14,0)</f>
        <v>4</v>
      </c>
      <c r="AB793" s="40" t="str">
        <f>VLOOKUP(E793,'[2]BANG THAM CHIEU'!$E$4:$S$1081,15,0)</f>
        <v>1 năm</v>
      </c>
    </row>
    <row r="794" spans="1:28" ht="15.75" customHeight="1" x14ac:dyDescent="0.25">
      <c r="A794" s="128">
        <f t="shared" si="108"/>
        <v>791</v>
      </c>
      <c r="B794" s="183" t="s">
        <v>6854</v>
      </c>
      <c r="C794" s="157" t="s">
        <v>6826</v>
      </c>
      <c r="D794" s="371" t="s">
        <v>78</v>
      </c>
      <c r="E794" s="183" t="s">
        <v>6854</v>
      </c>
      <c r="F794" s="144">
        <v>9000</v>
      </c>
      <c r="G794" s="141" t="s">
        <v>968</v>
      </c>
      <c r="I794" s="142" t="s">
        <v>455</v>
      </c>
      <c r="J794" s="142">
        <f>VLOOKUP(E794,'[4]BANG THAM CHIEU'!$E$451:$M$1076,9,0)</f>
        <v>7</v>
      </c>
      <c r="K794" s="134">
        <f>SUMIFS(NHAP!$H:$H,NHAP!$D:$D,'BANG THAM CHIEU'!E794,NHAP!$K:$K,'BANG THAM CHIEU'!$D$1)</f>
        <v>0</v>
      </c>
      <c r="L794" s="134">
        <f>SUMIFS('IC21'!$H:$H,'IC21'!$G:$G,'BANG THAM CHIEU'!E794,'IC21'!$R:$R,'BANG THAM CHIEU'!$D$1)</f>
        <v>0</v>
      </c>
      <c r="M794" s="133">
        <f t="shared" si="104"/>
        <v>7</v>
      </c>
      <c r="N794" s="142">
        <v>0</v>
      </c>
      <c r="O794" s="133">
        <f t="shared" si="105"/>
        <v>7</v>
      </c>
      <c r="P794" s="135">
        <v>2</v>
      </c>
      <c r="Q794" s="135">
        <v>4</v>
      </c>
      <c r="R794" s="550" t="str">
        <f t="shared" si="109"/>
        <v>OK</v>
      </c>
      <c r="S794" s="135" t="s">
        <v>9397</v>
      </c>
      <c r="T794" s="222">
        <f t="shared" si="110"/>
        <v>5</v>
      </c>
      <c r="U794" s="40">
        <v>7</v>
      </c>
      <c r="V794" s="189">
        <f t="shared" si="106"/>
        <v>0</v>
      </c>
      <c r="X794" s="40" t="str">
        <f t="shared" si="111"/>
        <v>ok</v>
      </c>
      <c r="Y794" s="189">
        <f t="shared" si="107"/>
        <v>0</v>
      </c>
      <c r="Z794" s="40">
        <f>VLOOKUP(E794,'[2]BANG THAM CHIEU'!$E$4:$Q$1080,13,0)</f>
        <v>2</v>
      </c>
      <c r="AA794" s="40">
        <f>VLOOKUP(E794,'[2]BANG THAM CHIEU'!$E$4:$R$1082,14,0)</f>
        <v>4</v>
      </c>
      <c r="AB794" s="40" t="str">
        <f>VLOOKUP(E794,'[2]BANG THAM CHIEU'!$E$4:$S$1081,15,0)</f>
        <v>đăt dự phòng</v>
      </c>
    </row>
    <row r="795" spans="1:28" ht="15.75" customHeight="1" x14ac:dyDescent="0.25">
      <c r="A795" s="128">
        <f t="shared" si="108"/>
        <v>792</v>
      </c>
      <c r="B795" s="183" t="s">
        <v>6855</v>
      </c>
      <c r="C795" s="157" t="s">
        <v>6827</v>
      </c>
      <c r="D795" s="371" t="s">
        <v>78</v>
      </c>
      <c r="E795" s="183" t="s">
        <v>6855</v>
      </c>
      <c r="F795" s="144">
        <v>13000</v>
      </c>
      <c r="G795" s="141" t="s">
        <v>968</v>
      </c>
      <c r="I795" s="142" t="s">
        <v>455</v>
      </c>
      <c r="J795" s="142">
        <f>VLOOKUP(E795,'[4]BANG THAM CHIEU'!$E$451:$M$1076,9,0)</f>
        <v>0</v>
      </c>
      <c r="K795" s="134">
        <f>SUMIFS(NHAP!$H:$H,NHAP!$D:$D,'BANG THAM CHIEU'!E795,NHAP!$K:$K,'BANG THAM CHIEU'!$D$1)</f>
        <v>0</v>
      </c>
      <c r="L795" s="134">
        <f>SUMIFS('IC21'!$H:$H,'IC21'!$G:$G,'BANG THAM CHIEU'!E795,'IC21'!$R:$R,'BANG THAM CHIEU'!$D$1)</f>
        <v>0</v>
      </c>
      <c r="M795" s="133">
        <f t="shared" si="104"/>
        <v>0</v>
      </c>
      <c r="N795" s="142">
        <v>0</v>
      </c>
      <c r="O795" s="133">
        <f t="shared" si="105"/>
        <v>0</v>
      </c>
      <c r="P795" s="135">
        <v>2</v>
      </c>
      <c r="Q795" s="135">
        <v>4</v>
      </c>
      <c r="R795" s="550" t="str">
        <f t="shared" si="109"/>
        <v>ALERT</v>
      </c>
      <c r="S795" s="135" t="s">
        <v>9397</v>
      </c>
      <c r="T795" s="222">
        <f t="shared" si="110"/>
        <v>-2</v>
      </c>
      <c r="U795" s="40">
        <v>0</v>
      </c>
      <c r="V795" s="189">
        <f t="shared" si="106"/>
        <v>0</v>
      </c>
      <c r="X795" s="40" t="str">
        <f t="shared" si="111"/>
        <v>ko</v>
      </c>
      <c r="Y795" s="189">
        <f t="shared" si="107"/>
        <v>0</v>
      </c>
      <c r="Z795" s="40">
        <f>VLOOKUP(E795,'[2]BANG THAM CHIEU'!$E$4:$Q$1080,13,0)</f>
        <v>2</v>
      </c>
      <c r="AA795" s="40">
        <f>VLOOKUP(E795,'[2]BANG THAM CHIEU'!$E$4:$R$1082,14,0)</f>
        <v>4</v>
      </c>
      <c r="AB795" s="40" t="str">
        <f>VLOOKUP(E795,'[2]BANG THAM CHIEU'!$E$4:$S$1081,15,0)</f>
        <v>đăt dự phòng</v>
      </c>
    </row>
    <row r="796" spans="1:28" ht="15.75" customHeight="1" x14ac:dyDescent="0.25">
      <c r="A796" s="128">
        <f t="shared" si="108"/>
        <v>793</v>
      </c>
      <c r="B796" s="183" t="s">
        <v>6856</v>
      </c>
      <c r="C796" s="157" t="s">
        <v>6828</v>
      </c>
      <c r="D796" s="371" t="s">
        <v>78</v>
      </c>
      <c r="E796" s="183" t="s">
        <v>6856</v>
      </c>
      <c r="F796" s="144">
        <v>4000</v>
      </c>
      <c r="G796" s="141" t="s">
        <v>968</v>
      </c>
      <c r="I796" s="142" t="s">
        <v>455</v>
      </c>
      <c r="J796" s="142">
        <f>VLOOKUP(E796,'[4]BANG THAM CHIEU'!$E$451:$M$1076,9,0)</f>
        <v>15</v>
      </c>
      <c r="K796" s="134">
        <f>SUMIFS(NHAP!$H:$H,NHAP!$D:$D,'BANG THAM CHIEU'!E796,NHAP!$K:$K,'BANG THAM CHIEU'!$D$1)</f>
        <v>0</v>
      </c>
      <c r="L796" s="134">
        <f>SUMIFS('IC21'!$H:$H,'IC21'!$G:$G,'BANG THAM CHIEU'!E796,'IC21'!$R:$R,'BANG THAM CHIEU'!$D$1)</f>
        <v>1</v>
      </c>
      <c r="M796" s="133">
        <f t="shared" si="104"/>
        <v>14</v>
      </c>
      <c r="N796" s="142">
        <v>0</v>
      </c>
      <c r="O796" s="133">
        <f t="shared" si="105"/>
        <v>14</v>
      </c>
      <c r="P796" s="135">
        <v>2</v>
      </c>
      <c r="Q796" s="135">
        <v>4</v>
      </c>
      <c r="R796" s="550" t="str">
        <f t="shared" si="109"/>
        <v>OK</v>
      </c>
      <c r="S796" s="135" t="s">
        <v>9397</v>
      </c>
      <c r="T796" s="222">
        <f t="shared" si="110"/>
        <v>12</v>
      </c>
      <c r="U796" s="40">
        <v>16</v>
      </c>
      <c r="V796" s="189">
        <f t="shared" si="106"/>
        <v>2</v>
      </c>
      <c r="X796" s="40" t="str">
        <f t="shared" si="111"/>
        <v>ok</v>
      </c>
      <c r="Y796" s="189">
        <f t="shared" si="107"/>
        <v>-2</v>
      </c>
      <c r="Z796" s="40">
        <f>VLOOKUP(E796,'[2]BANG THAM CHIEU'!$E$4:$Q$1080,13,0)</f>
        <v>2</v>
      </c>
      <c r="AA796" s="40">
        <f>VLOOKUP(E796,'[2]BANG THAM CHIEU'!$E$4:$R$1082,14,0)</f>
        <v>4</v>
      </c>
      <c r="AB796" s="40" t="str">
        <f>VLOOKUP(E796,'[2]BANG THAM CHIEU'!$E$4:$S$1081,15,0)</f>
        <v>đăt dự phòng</v>
      </c>
    </row>
    <row r="797" spans="1:28" ht="15.75" customHeight="1" x14ac:dyDescent="0.25">
      <c r="A797" s="128">
        <f t="shared" si="108"/>
        <v>794</v>
      </c>
      <c r="B797" s="183" t="s">
        <v>6857</v>
      </c>
      <c r="C797" s="157" t="s">
        <v>6829</v>
      </c>
      <c r="D797" s="371" t="s">
        <v>78</v>
      </c>
      <c r="E797" s="183" t="s">
        <v>6857</v>
      </c>
      <c r="F797" s="144">
        <v>5000</v>
      </c>
      <c r="G797" s="141" t="s">
        <v>968</v>
      </c>
      <c r="I797" s="142" t="s">
        <v>455</v>
      </c>
      <c r="J797" s="142">
        <f>VLOOKUP(E797,'[4]BANG THAM CHIEU'!$E$451:$M$1076,9,0)</f>
        <v>0</v>
      </c>
      <c r="K797" s="134">
        <f>SUMIFS(NHAP!$H:$H,NHAP!$D:$D,'BANG THAM CHIEU'!E798,NHAP!$K:$K,'BANG THAM CHIEU'!$D$1)</f>
        <v>0</v>
      </c>
      <c r="L797" s="134">
        <f>SUMIFS('IC21'!$H:$H,'IC21'!$G:$G,'BANG THAM CHIEU'!E797,'IC21'!$R:$R,'BANG THAM CHIEU'!$D$1)</f>
        <v>0</v>
      </c>
      <c r="M797" s="133">
        <f t="shared" si="104"/>
        <v>0</v>
      </c>
      <c r="N797" s="142">
        <v>0</v>
      </c>
      <c r="O797" s="133">
        <f t="shared" si="105"/>
        <v>0</v>
      </c>
      <c r="P797" s="135">
        <v>2</v>
      </c>
      <c r="Q797" s="135">
        <v>4</v>
      </c>
      <c r="R797" s="550" t="str">
        <f t="shared" si="109"/>
        <v>ALERT</v>
      </c>
      <c r="S797" s="135" t="s">
        <v>9397</v>
      </c>
      <c r="T797" s="222">
        <f t="shared" si="110"/>
        <v>-2</v>
      </c>
      <c r="U797" s="40">
        <v>0</v>
      </c>
      <c r="V797" s="189">
        <f t="shared" si="106"/>
        <v>0</v>
      </c>
      <c r="X797" s="40" t="str">
        <f t="shared" si="111"/>
        <v>ok</v>
      </c>
      <c r="Y797" s="189">
        <f t="shared" si="107"/>
        <v>0</v>
      </c>
      <c r="Z797" s="40">
        <f>VLOOKUP(E797,'[2]BANG THAM CHIEU'!$E$4:$Q$1080,13,0)</f>
        <v>2</v>
      </c>
      <c r="AA797" s="40">
        <f>VLOOKUP(E797,'[2]BANG THAM CHIEU'!$E$4:$R$1082,14,0)</f>
        <v>4</v>
      </c>
      <c r="AB797" s="40" t="str">
        <f>VLOOKUP(E797,'[2]BANG THAM CHIEU'!$E$4:$S$1081,15,0)</f>
        <v>đăt dự phòng</v>
      </c>
    </row>
    <row r="798" spans="1:28" ht="15.75" customHeight="1" x14ac:dyDescent="0.25">
      <c r="A798" s="128">
        <f t="shared" si="108"/>
        <v>795</v>
      </c>
      <c r="B798" s="183" t="s">
        <v>6858</v>
      </c>
      <c r="C798" s="157" t="s">
        <v>6830</v>
      </c>
      <c r="D798" s="371" t="s">
        <v>78</v>
      </c>
      <c r="E798" s="183" t="s">
        <v>6858</v>
      </c>
      <c r="F798" s="144">
        <v>5000</v>
      </c>
      <c r="G798" s="141" t="s">
        <v>968</v>
      </c>
      <c r="I798" s="142" t="s">
        <v>455</v>
      </c>
      <c r="J798" s="142">
        <f>VLOOKUP(E798,'[4]BANG THAM CHIEU'!$E$451:$M$1076,9,0)</f>
        <v>0</v>
      </c>
      <c r="K798" s="134">
        <f>SUMIFS(NHAP!$H:$H,NHAP!$D:$D,'BANG THAM CHIEU'!E798,NHAP!$K:$K,'BANG THAM CHIEU'!$D$1)</f>
        <v>0</v>
      </c>
      <c r="L798" s="134">
        <f>SUMIFS('IC21'!$H:$H,'IC21'!$G:$G,'BANG THAM CHIEU'!E798,'IC21'!$R:$R,'BANG THAM CHIEU'!$D$1)</f>
        <v>0</v>
      </c>
      <c r="M798" s="133">
        <f t="shared" si="104"/>
        <v>0</v>
      </c>
      <c r="N798" s="142">
        <v>0</v>
      </c>
      <c r="O798" s="133">
        <f t="shared" si="105"/>
        <v>0</v>
      </c>
      <c r="P798" s="135">
        <v>2</v>
      </c>
      <c r="Q798" s="135">
        <v>4</v>
      </c>
      <c r="R798" s="550" t="str">
        <f t="shared" si="109"/>
        <v>ALERT</v>
      </c>
      <c r="S798" s="135" t="s">
        <v>9397</v>
      </c>
      <c r="T798" s="222">
        <f t="shared" si="110"/>
        <v>-2</v>
      </c>
      <c r="U798" s="40">
        <v>0</v>
      </c>
      <c r="V798" s="189">
        <f t="shared" si="106"/>
        <v>0</v>
      </c>
      <c r="X798" s="40" t="str">
        <f t="shared" si="111"/>
        <v>ko</v>
      </c>
      <c r="Y798" s="189">
        <f t="shared" si="107"/>
        <v>0</v>
      </c>
      <c r="Z798" s="40">
        <f>VLOOKUP(E798,'[2]BANG THAM CHIEU'!$E$4:$Q$1080,13,0)</f>
        <v>2</v>
      </c>
      <c r="AA798" s="40">
        <f>VLOOKUP(E798,'[2]BANG THAM CHIEU'!$E$4:$R$1082,14,0)</f>
        <v>4</v>
      </c>
      <c r="AB798" s="40" t="str">
        <f>VLOOKUP(E798,'[2]BANG THAM CHIEU'!$E$4:$S$1081,15,0)</f>
        <v>đăt dự phòng</v>
      </c>
    </row>
    <row r="799" spans="1:28" ht="15.75" customHeight="1" x14ac:dyDescent="0.25">
      <c r="A799" s="128">
        <f t="shared" si="108"/>
        <v>796</v>
      </c>
      <c r="B799" s="183" t="s">
        <v>6859</v>
      </c>
      <c r="C799" s="157" t="s">
        <v>6831</v>
      </c>
      <c r="D799" s="371" t="s">
        <v>78</v>
      </c>
      <c r="E799" s="183" t="s">
        <v>6859</v>
      </c>
      <c r="F799" s="144">
        <v>7000</v>
      </c>
      <c r="G799" s="141" t="s">
        <v>968</v>
      </c>
      <c r="I799" s="142" t="s">
        <v>455</v>
      </c>
      <c r="J799" s="142">
        <f>VLOOKUP(E799,'[4]BANG THAM CHIEU'!$E$451:$M$1076,9,0)</f>
        <v>11</v>
      </c>
      <c r="K799" s="134">
        <f>SUMIFS(NHAP!$H:$H,NHAP!$D:$D,'BANG THAM CHIEU'!E799,NHAP!$K:$K,'BANG THAM CHIEU'!$D$1)</f>
        <v>0</v>
      </c>
      <c r="L799" s="134">
        <f>SUMIFS('IC21'!$H:$H,'IC21'!$G:$G,'BANG THAM CHIEU'!E799,'IC21'!$R:$R,'BANG THAM CHIEU'!$D$1)</f>
        <v>0</v>
      </c>
      <c r="M799" s="133">
        <f t="shared" si="104"/>
        <v>11</v>
      </c>
      <c r="N799" s="142">
        <v>0</v>
      </c>
      <c r="O799" s="133">
        <f t="shared" si="105"/>
        <v>11</v>
      </c>
      <c r="P799" s="135">
        <v>2</v>
      </c>
      <c r="Q799" s="135">
        <v>4</v>
      </c>
      <c r="R799" s="550" t="str">
        <f t="shared" si="109"/>
        <v>OK</v>
      </c>
      <c r="S799" s="135" t="s">
        <v>9397</v>
      </c>
      <c r="T799" s="222">
        <f t="shared" si="110"/>
        <v>9</v>
      </c>
      <c r="U799" s="40">
        <v>12</v>
      </c>
      <c r="V799" s="189">
        <f t="shared" si="106"/>
        <v>1</v>
      </c>
      <c r="X799" s="40" t="str">
        <f t="shared" si="111"/>
        <v>ko</v>
      </c>
      <c r="Y799" s="189">
        <f t="shared" si="107"/>
        <v>-1</v>
      </c>
      <c r="Z799" s="40">
        <f>VLOOKUP(E799,'[2]BANG THAM CHIEU'!$E$4:$Q$1080,13,0)</f>
        <v>2</v>
      </c>
      <c r="AA799" s="40">
        <f>VLOOKUP(E799,'[2]BANG THAM CHIEU'!$E$4:$R$1082,14,0)</f>
        <v>4</v>
      </c>
      <c r="AB799" s="40" t="str">
        <f>VLOOKUP(E799,'[2]BANG THAM CHIEU'!$E$4:$S$1081,15,0)</f>
        <v>đăt dự phòng</v>
      </c>
    </row>
    <row r="800" spans="1:28" ht="15.75" customHeight="1" x14ac:dyDescent="0.25">
      <c r="A800" s="128">
        <f t="shared" si="108"/>
        <v>797</v>
      </c>
      <c r="B800" s="183" t="s">
        <v>6860</v>
      </c>
      <c r="C800" s="157" t="s">
        <v>6832</v>
      </c>
      <c r="D800" s="371" t="s">
        <v>78</v>
      </c>
      <c r="E800" s="183" t="s">
        <v>6860</v>
      </c>
      <c r="F800" s="144">
        <v>10000</v>
      </c>
      <c r="G800" s="141" t="s">
        <v>968</v>
      </c>
      <c r="I800" s="142" t="s">
        <v>455</v>
      </c>
      <c r="J800" s="142">
        <f>VLOOKUP(E800,'[4]BANG THAM CHIEU'!$E$451:$M$1076,9,0)</f>
        <v>6</v>
      </c>
      <c r="K800" s="134">
        <f>SUMIFS(NHAP!$H:$H,NHAP!$D:$D,'BANG THAM CHIEU'!E800,NHAP!$K:$K,'BANG THAM CHIEU'!$D$1)</f>
        <v>0</v>
      </c>
      <c r="L800" s="134">
        <f>SUMIFS('IC21'!$H:$H,'IC21'!$G:$G,'BANG THAM CHIEU'!E800,'IC21'!$R:$R,'BANG THAM CHIEU'!$D$1)</f>
        <v>0</v>
      </c>
      <c r="M800" s="133">
        <f t="shared" si="104"/>
        <v>6</v>
      </c>
      <c r="N800" s="142">
        <v>0</v>
      </c>
      <c r="O800" s="133">
        <f t="shared" si="105"/>
        <v>6</v>
      </c>
      <c r="P800" s="135">
        <v>2</v>
      </c>
      <c r="Q800" s="135">
        <v>4</v>
      </c>
      <c r="R800" s="550" t="str">
        <f t="shared" si="109"/>
        <v>OK</v>
      </c>
      <c r="S800" s="135" t="s">
        <v>9397</v>
      </c>
      <c r="T800" s="222">
        <f t="shared" si="110"/>
        <v>4</v>
      </c>
      <c r="U800" s="40">
        <v>10</v>
      </c>
      <c r="V800" s="189">
        <f t="shared" si="106"/>
        <v>4</v>
      </c>
      <c r="X800" s="40" t="str">
        <f t="shared" si="111"/>
        <v>ko</v>
      </c>
      <c r="Y800" s="189">
        <f t="shared" si="107"/>
        <v>-4</v>
      </c>
      <c r="Z800" s="40">
        <f>VLOOKUP(E800,'[2]BANG THAM CHIEU'!$E$4:$Q$1080,13,0)</f>
        <v>2</v>
      </c>
      <c r="AA800" s="40">
        <f>VLOOKUP(E800,'[2]BANG THAM CHIEU'!$E$4:$R$1082,14,0)</f>
        <v>4</v>
      </c>
      <c r="AB800" s="40" t="str">
        <f>VLOOKUP(E800,'[2]BANG THAM CHIEU'!$E$4:$S$1081,15,0)</f>
        <v>đăt dự phòng</v>
      </c>
    </row>
    <row r="801" spans="1:28" ht="15.75" customHeight="1" x14ac:dyDescent="0.25">
      <c r="A801" s="128">
        <f t="shared" si="108"/>
        <v>798</v>
      </c>
      <c r="B801" s="183" t="s">
        <v>6861</v>
      </c>
      <c r="C801" s="157" t="s">
        <v>6834</v>
      </c>
      <c r="D801" s="371" t="s">
        <v>78</v>
      </c>
      <c r="E801" s="183" t="s">
        <v>6861</v>
      </c>
      <c r="F801" s="144">
        <v>11000</v>
      </c>
      <c r="G801" s="141" t="s">
        <v>968</v>
      </c>
      <c r="I801" s="142" t="s">
        <v>455</v>
      </c>
      <c r="J801" s="142">
        <f>VLOOKUP(E801,'[4]BANG THAM CHIEU'!$E$451:$M$1076,9,0)</f>
        <v>1</v>
      </c>
      <c r="K801" s="134">
        <f>SUMIFS(NHAP!$H:$H,NHAP!$D:$D,'BANG THAM CHIEU'!E801,NHAP!$K:$K,'BANG THAM CHIEU'!$D$1)</f>
        <v>0</v>
      </c>
      <c r="L801" s="134">
        <f>SUMIFS('IC21'!$H:$H,'IC21'!$G:$G,'BANG THAM CHIEU'!E801,'IC21'!$R:$R,'BANG THAM CHIEU'!$D$1)</f>
        <v>0</v>
      </c>
      <c r="M801" s="133">
        <f t="shared" si="104"/>
        <v>1</v>
      </c>
      <c r="N801" s="142">
        <v>0</v>
      </c>
      <c r="O801" s="133">
        <f t="shared" si="105"/>
        <v>1</v>
      </c>
      <c r="P801" s="135">
        <v>2</v>
      </c>
      <c r="Q801" s="135">
        <v>4</v>
      </c>
      <c r="R801" s="550" t="str">
        <f t="shared" si="109"/>
        <v>ALERT</v>
      </c>
      <c r="S801" s="135" t="s">
        <v>9397</v>
      </c>
      <c r="T801" s="222">
        <f t="shared" si="110"/>
        <v>-1</v>
      </c>
      <c r="U801" s="40">
        <v>4</v>
      </c>
      <c r="V801" s="189">
        <f t="shared" si="106"/>
        <v>3</v>
      </c>
      <c r="X801" s="40" t="str">
        <f t="shared" si="111"/>
        <v>ok</v>
      </c>
      <c r="Y801" s="189">
        <f t="shared" si="107"/>
        <v>-3</v>
      </c>
      <c r="Z801" s="40">
        <f>VLOOKUP(E801,'[2]BANG THAM CHIEU'!$E$4:$Q$1080,13,0)</f>
        <v>2</v>
      </c>
      <c r="AA801" s="40">
        <f>VLOOKUP(E801,'[2]BANG THAM CHIEU'!$E$4:$R$1082,14,0)</f>
        <v>4</v>
      </c>
      <c r="AB801" s="40" t="str">
        <f>VLOOKUP(E801,'[2]BANG THAM CHIEU'!$E$4:$S$1081,15,0)</f>
        <v>đăt dự phòng</v>
      </c>
    </row>
    <row r="802" spans="1:28" ht="15.75" customHeight="1" x14ac:dyDescent="0.25">
      <c r="A802" s="128">
        <f t="shared" si="108"/>
        <v>799</v>
      </c>
      <c r="B802" s="183" t="s">
        <v>6862</v>
      </c>
      <c r="C802" s="157" t="s">
        <v>6835</v>
      </c>
      <c r="D802" s="371" t="s">
        <v>78</v>
      </c>
      <c r="E802" s="183" t="s">
        <v>6862</v>
      </c>
      <c r="F802" s="144">
        <v>13000</v>
      </c>
      <c r="G802" s="141" t="s">
        <v>968</v>
      </c>
      <c r="I802" s="142" t="s">
        <v>455</v>
      </c>
      <c r="J802" s="142">
        <f>VLOOKUP(E802,'[4]BANG THAM CHIEU'!$E$451:$M$1076,9,0)</f>
        <v>0</v>
      </c>
      <c r="K802" s="134">
        <f>SUMIFS(NHAP!$H:$H,NHAP!$D:$D,'BANG THAM CHIEU'!E802,NHAP!$K:$K,'BANG THAM CHIEU'!$D$1)</f>
        <v>0</v>
      </c>
      <c r="L802" s="134">
        <f>SUMIFS('IC21'!$H:$H,'IC21'!$G:$G,'BANG THAM CHIEU'!E802,'IC21'!$R:$R,'BANG THAM CHIEU'!$D$1)</f>
        <v>0</v>
      </c>
      <c r="M802" s="133">
        <f t="shared" si="104"/>
        <v>0</v>
      </c>
      <c r="N802" s="142">
        <v>0</v>
      </c>
      <c r="O802" s="133">
        <f t="shared" si="105"/>
        <v>0</v>
      </c>
      <c r="P802" s="135">
        <v>2</v>
      </c>
      <c r="Q802" s="135">
        <v>4</v>
      </c>
      <c r="R802" s="550" t="str">
        <f t="shared" si="109"/>
        <v>ALERT</v>
      </c>
      <c r="S802" s="135" t="s">
        <v>9397</v>
      </c>
      <c r="T802" s="222">
        <f t="shared" si="110"/>
        <v>-2</v>
      </c>
      <c r="U802" s="40">
        <v>6</v>
      </c>
      <c r="V802" s="189">
        <f t="shared" si="106"/>
        <v>6</v>
      </c>
      <c r="X802" s="40" t="str">
        <f t="shared" si="111"/>
        <v>ok</v>
      </c>
      <c r="Y802" s="189">
        <f t="shared" si="107"/>
        <v>-6</v>
      </c>
      <c r="Z802" s="40">
        <f>VLOOKUP(E802,'[2]BANG THAM CHIEU'!$E$4:$Q$1080,13,0)</f>
        <v>2</v>
      </c>
      <c r="AA802" s="40">
        <f>VLOOKUP(E802,'[2]BANG THAM CHIEU'!$E$4:$R$1082,14,0)</f>
        <v>4</v>
      </c>
      <c r="AB802" s="40" t="str">
        <f>VLOOKUP(E802,'[2]BANG THAM CHIEU'!$E$4:$S$1081,15,0)</f>
        <v>đăt dự phòng</v>
      </c>
    </row>
    <row r="803" spans="1:28" ht="15.75" customHeight="1" x14ac:dyDescent="0.25">
      <c r="A803" s="128">
        <f t="shared" si="108"/>
        <v>800</v>
      </c>
      <c r="B803" s="183" t="s">
        <v>6863</v>
      </c>
      <c r="C803" s="157" t="s">
        <v>6840</v>
      </c>
      <c r="D803" s="371" t="s">
        <v>78</v>
      </c>
      <c r="E803" s="183" t="s">
        <v>6863</v>
      </c>
      <c r="F803" s="144">
        <v>10000</v>
      </c>
      <c r="G803" s="141" t="s">
        <v>968</v>
      </c>
      <c r="I803" s="142" t="s">
        <v>455</v>
      </c>
      <c r="J803" s="142">
        <f>VLOOKUP(E803,'[4]BANG THAM CHIEU'!$E$451:$M$1076,9,0)</f>
        <v>0</v>
      </c>
      <c r="K803" s="134">
        <f>SUMIFS(NHAP!$H:$H,NHAP!$D:$D,'BANG THAM CHIEU'!E803,NHAP!$K:$K,'BANG THAM CHIEU'!$D$1)</f>
        <v>0</v>
      </c>
      <c r="L803" s="134">
        <f>SUMIFS('IC21'!$H:$H,'IC21'!$G:$G,'BANG THAM CHIEU'!E803,'IC21'!$R:$R,'BANG THAM CHIEU'!$D$1)</f>
        <v>0</v>
      </c>
      <c r="M803" s="133">
        <f t="shared" si="104"/>
        <v>0</v>
      </c>
      <c r="N803" s="142">
        <v>0</v>
      </c>
      <c r="O803" s="133">
        <f t="shared" si="105"/>
        <v>0</v>
      </c>
      <c r="P803" s="135">
        <v>5</v>
      </c>
      <c r="Q803" s="135">
        <v>10</v>
      </c>
      <c r="R803" s="550" t="str">
        <f t="shared" si="109"/>
        <v>ALERT</v>
      </c>
      <c r="S803" s="135" t="s">
        <v>9395</v>
      </c>
      <c r="T803" s="222">
        <f t="shared" si="110"/>
        <v>-5</v>
      </c>
      <c r="U803" s="40">
        <v>7</v>
      </c>
      <c r="V803" s="189">
        <f t="shared" si="106"/>
        <v>7</v>
      </c>
      <c r="X803" s="40" t="str">
        <f t="shared" si="111"/>
        <v>ko</v>
      </c>
      <c r="Y803" s="189">
        <f t="shared" si="107"/>
        <v>-7</v>
      </c>
      <c r="Z803" s="40">
        <f>VLOOKUP(E803,'[2]BANG THAM CHIEU'!$E$4:$Q$1080,13,0)</f>
        <v>5</v>
      </c>
      <c r="AA803" s="40">
        <f>VLOOKUP(E803,'[2]BANG THAM CHIEU'!$E$4:$R$1082,14,0)</f>
        <v>10</v>
      </c>
      <c r="AB803" s="40" t="str">
        <f>VLOOKUP(E803,'[2]BANG THAM CHIEU'!$E$4:$S$1081,15,0)</f>
        <v>1 năm</v>
      </c>
    </row>
    <row r="804" spans="1:28" ht="15.75" customHeight="1" x14ac:dyDescent="0.25">
      <c r="A804" s="128">
        <f t="shared" si="108"/>
        <v>801</v>
      </c>
      <c r="B804" s="183" t="s">
        <v>6864</v>
      </c>
      <c r="C804" s="157" t="s">
        <v>6842</v>
      </c>
      <c r="D804" s="371" t="s">
        <v>78</v>
      </c>
      <c r="E804" s="183" t="s">
        <v>6864</v>
      </c>
      <c r="F804" s="144">
        <v>17000</v>
      </c>
      <c r="G804" s="141" t="s">
        <v>968</v>
      </c>
      <c r="I804" s="142" t="s">
        <v>455</v>
      </c>
      <c r="J804" s="142">
        <f>VLOOKUP(E804,'[4]BANG THAM CHIEU'!$E$451:$M$1076,9,0)</f>
        <v>10</v>
      </c>
      <c r="K804" s="134">
        <f>SUMIFS(NHAP!$H:$H,NHAP!$D:$D,'BANG THAM CHIEU'!E804,NHAP!$K:$K,'BANG THAM CHIEU'!$D$1)</f>
        <v>0</v>
      </c>
      <c r="L804" s="134">
        <f>SUMIFS('IC21'!$H:$H,'IC21'!$G:$G,'BANG THAM CHIEU'!E804,'IC21'!$R:$R,'BANG THAM CHIEU'!$D$1)</f>
        <v>0</v>
      </c>
      <c r="M804" s="133">
        <f t="shared" si="104"/>
        <v>10</v>
      </c>
      <c r="N804" s="142">
        <v>0</v>
      </c>
      <c r="O804" s="133">
        <f t="shared" si="105"/>
        <v>10</v>
      </c>
      <c r="P804" s="135">
        <v>5</v>
      </c>
      <c r="Q804" s="135">
        <v>10</v>
      </c>
      <c r="R804" s="550" t="str">
        <f t="shared" si="109"/>
        <v>OK</v>
      </c>
      <c r="S804" s="135" t="s">
        <v>9395</v>
      </c>
      <c r="T804" s="222">
        <f t="shared" si="110"/>
        <v>5</v>
      </c>
      <c r="U804" s="40">
        <v>14</v>
      </c>
      <c r="V804" s="189">
        <f t="shared" si="106"/>
        <v>4</v>
      </c>
      <c r="X804" s="40" t="str">
        <f t="shared" si="111"/>
        <v>ko</v>
      </c>
      <c r="Y804" s="189">
        <f t="shared" si="107"/>
        <v>-4</v>
      </c>
      <c r="Z804" s="40">
        <f>VLOOKUP(E804,'[2]BANG THAM CHIEU'!$E$4:$Q$1080,13,0)</f>
        <v>5</v>
      </c>
      <c r="AA804" s="40">
        <f>VLOOKUP(E804,'[2]BANG THAM CHIEU'!$E$4:$R$1082,14,0)</f>
        <v>10</v>
      </c>
      <c r="AB804" s="40" t="str">
        <f>VLOOKUP(E804,'[2]BANG THAM CHIEU'!$E$4:$S$1081,15,0)</f>
        <v>1 năm</v>
      </c>
    </row>
    <row r="805" spans="1:28" ht="15.75" customHeight="1" x14ac:dyDescent="0.25">
      <c r="A805" s="128">
        <f t="shared" si="108"/>
        <v>802</v>
      </c>
      <c r="B805" s="183" t="s">
        <v>6865</v>
      </c>
      <c r="C805" s="157" t="s">
        <v>6845</v>
      </c>
      <c r="D805" s="371" t="s">
        <v>78</v>
      </c>
      <c r="E805" s="183" t="s">
        <v>6865</v>
      </c>
      <c r="F805" s="144">
        <v>14000</v>
      </c>
      <c r="G805" s="141" t="s">
        <v>968</v>
      </c>
      <c r="I805" s="142" t="s">
        <v>455</v>
      </c>
      <c r="J805" s="142">
        <f>VLOOKUP(E805,'[4]BANG THAM CHIEU'!$E$451:$M$1076,9,0)</f>
        <v>4</v>
      </c>
      <c r="K805" s="134">
        <f>SUMIFS(NHAP!$H:$H,NHAP!$D:$D,'BANG THAM CHIEU'!E805,NHAP!$K:$K,'BANG THAM CHIEU'!$D$1)</f>
        <v>0</v>
      </c>
      <c r="L805" s="134">
        <f>SUMIFS('IC21'!$H:$H,'IC21'!$G:$G,'BANG THAM CHIEU'!E805,'IC21'!$R:$R,'BANG THAM CHIEU'!$D$1)</f>
        <v>0</v>
      </c>
      <c r="M805" s="133">
        <f t="shared" si="104"/>
        <v>4</v>
      </c>
      <c r="N805" s="142">
        <v>0</v>
      </c>
      <c r="O805" s="133">
        <f t="shared" si="105"/>
        <v>4</v>
      </c>
      <c r="P805" s="135">
        <v>1</v>
      </c>
      <c r="Q805" s="135">
        <v>2</v>
      </c>
      <c r="R805" s="550" t="str">
        <f t="shared" si="109"/>
        <v>OK</v>
      </c>
      <c r="S805" s="135" t="s">
        <v>9397</v>
      </c>
      <c r="T805" s="222">
        <f t="shared" si="110"/>
        <v>3</v>
      </c>
      <c r="U805" s="40">
        <v>4</v>
      </c>
      <c r="V805" s="189">
        <f t="shared" si="106"/>
        <v>0</v>
      </c>
      <c r="X805" s="40" t="str">
        <f t="shared" si="111"/>
        <v>ko</v>
      </c>
      <c r="Y805" s="189">
        <f t="shared" si="107"/>
        <v>0</v>
      </c>
      <c r="Z805" s="40">
        <f>VLOOKUP(E805,'[2]BANG THAM CHIEU'!$E$4:$Q$1080,13,0)</f>
        <v>1</v>
      </c>
      <c r="AA805" s="40">
        <f>VLOOKUP(E805,'[2]BANG THAM CHIEU'!$E$4:$R$1082,14,0)</f>
        <v>2</v>
      </c>
      <c r="AB805" s="40" t="str">
        <f>VLOOKUP(E805,'[2]BANG THAM CHIEU'!$E$4:$S$1081,15,0)</f>
        <v>đăt dự phòng</v>
      </c>
    </row>
    <row r="806" spans="1:28" ht="15.75" customHeight="1" x14ac:dyDescent="0.25">
      <c r="A806" s="128">
        <f t="shared" si="108"/>
        <v>803</v>
      </c>
      <c r="B806" s="183" t="s">
        <v>6866</v>
      </c>
      <c r="C806" s="157" t="s">
        <v>6846</v>
      </c>
      <c r="D806" s="371" t="s">
        <v>78</v>
      </c>
      <c r="E806" s="183" t="s">
        <v>6866</v>
      </c>
      <c r="F806" s="144">
        <v>43000</v>
      </c>
      <c r="G806" s="141" t="s">
        <v>968</v>
      </c>
      <c r="I806" s="142" t="s">
        <v>455</v>
      </c>
      <c r="J806" s="142">
        <f>VLOOKUP(E806,'[4]BANG THAM CHIEU'!$E$451:$M$1076,9,0)</f>
        <v>10</v>
      </c>
      <c r="K806" s="134">
        <f>SUMIFS(NHAP!$H:$H,NHAP!$D:$D,'BANG THAM CHIEU'!E806,NHAP!$K:$K,'BANG THAM CHIEU'!$D$1)</f>
        <v>0</v>
      </c>
      <c r="L806" s="134">
        <f>SUMIFS('IC21'!$H:$H,'IC21'!$G:$G,'BANG THAM CHIEU'!E806,'IC21'!$R:$R,'BANG THAM CHIEU'!$D$1)</f>
        <v>0</v>
      </c>
      <c r="M806" s="133">
        <f t="shared" si="104"/>
        <v>10</v>
      </c>
      <c r="N806" s="142">
        <v>0</v>
      </c>
      <c r="O806" s="133">
        <f t="shared" si="105"/>
        <v>10</v>
      </c>
      <c r="P806" s="135">
        <v>1</v>
      </c>
      <c r="Q806" s="135">
        <v>2</v>
      </c>
      <c r="R806" s="550" t="str">
        <f t="shared" si="109"/>
        <v>OK</v>
      </c>
      <c r="S806" s="135" t="s">
        <v>9397</v>
      </c>
      <c r="T806" s="222">
        <f t="shared" si="110"/>
        <v>9</v>
      </c>
      <c r="U806" s="40">
        <v>10</v>
      </c>
      <c r="V806" s="189">
        <f t="shared" si="106"/>
        <v>0</v>
      </c>
      <c r="X806" s="40" t="str">
        <f t="shared" si="111"/>
        <v>ok</v>
      </c>
      <c r="Y806" s="189">
        <f t="shared" si="107"/>
        <v>0</v>
      </c>
      <c r="Z806" s="40">
        <f>VLOOKUP(E806,'[2]BANG THAM CHIEU'!$E$4:$Q$1080,13,0)</f>
        <v>1</v>
      </c>
      <c r="AA806" s="40">
        <f>VLOOKUP(E806,'[2]BANG THAM CHIEU'!$E$4:$R$1082,14,0)</f>
        <v>2</v>
      </c>
      <c r="AB806" s="40" t="str">
        <f>VLOOKUP(E806,'[2]BANG THAM CHIEU'!$E$4:$S$1081,15,0)</f>
        <v>đăt dự phòng</v>
      </c>
    </row>
    <row r="807" spans="1:28" ht="15.75" customHeight="1" x14ac:dyDescent="0.25">
      <c r="A807" s="128">
        <f t="shared" si="108"/>
        <v>804</v>
      </c>
      <c r="B807" s="183" t="s">
        <v>6867</v>
      </c>
      <c r="C807" s="157" t="s">
        <v>6847</v>
      </c>
      <c r="D807" s="371" t="s">
        <v>78</v>
      </c>
      <c r="E807" s="183" t="s">
        <v>6867</v>
      </c>
      <c r="F807" s="144">
        <v>6000</v>
      </c>
      <c r="G807" s="141" t="s">
        <v>968</v>
      </c>
      <c r="I807" s="142" t="s">
        <v>455</v>
      </c>
      <c r="J807" s="142">
        <f>VLOOKUP(E807,'[4]BANG THAM CHIEU'!$E$451:$M$1076,9,0)</f>
        <v>0</v>
      </c>
      <c r="K807" s="134">
        <f>SUMIFS(NHAP!$H:$H,NHAP!$D:$D,'BANG THAM CHIEU'!E807,NHAP!$K:$K,'BANG THAM CHIEU'!$D$1)</f>
        <v>0</v>
      </c>
      <c r="L807" s="134">
        <f>SUMIFS('IC21'!$H:$H,'IC21'!$G:$G,'BANG THAM CHIEU'!E807,'IC21'!$R:$R,'BANG THAM CHIEU'!$D$1)</f>
        <v>0</v>
      </c>
      <c r="M807" s="133">
        <f t="shared" si="104"/>
        <v>0</v>
      </c>
      <c r="N807" s="142">
        <v>0</v>
      </c>
      <c r="O807" s="133">
        <f t="shared" si="105"/>
        <v>0</v>
      </c>
      <c r="P807" s="135">
        <v>5</v>
      </c>
      <c r="Q807" s="135">
        <v>10</v>
      </c>
      <c r="R807" s="550" t="str">
        <f t="shared" si="109"/>
        <v>ALERT</v>
      </c>
      <c r="S807" s="135" t="s">
        <v>9395</v>
      </c>
      <c r="T807" s="222">
        <f t="shared" si="110"/>
        <v>-5</v>
      </c>
      <c r="U807" s="40">
        <v>0</v>
      </c>
      <c r="V807" s="189">
        <f t="shared" si="106"/>
        <v>0</v>
      </c>
      <c r="X807" s="40" t="str">
        <f t="shared" si="111"/>
        <v>ko</v>
      </c>
      <c r="Y807" s="189">
        <f t="shared" si="107"/>
        <v>0</v>
      </c>
      <c r="Z807" s="40">
        <f>VLOOKUP(E807,'[2]BANG THAM CHIEU'!$E$4:$Q$1080,13,0)</f>
        <v>5</v>
      </c>
      <c r="AA807" s="40">
        <f>VLOOKUP(E807,'[2]BANG THAM CHIEU'!$E$4:$R$1082,14,0)</f>
        <v>10</v>
      </c>
      <c r="AB807" s="40" t="str">
        <f>VLOOKUP(E807,'[2]BANG THAM CHIEU'!$E$4:$S$1081,15,0)</f>
        <v>1 năm</v>
      </c>
    </row>
    <row r="808" spans="1:28" ht="15.75" customHeight="1" x14ac:dyDescent="0.25">
      <c r="A808" s="128">
        <f t="shared" si="108"/>
        <v>805</v>
      </c>
      <c r="B808" s="183" t="s">
        <v>6868</v>
      </c>
      <c r="C808" s="157" t="s">
        <v>6848</v>
      </c>
      <c r="D808" s="371" t="s">
        <v>78</v>
      </c>
      <c r="E808" s="183" t="s">
        <v>6868</v>
      </c>
      <c r="F808" s="144">
        <v>320000</v>
      </c>
      <c r="G808" s="141" t="s">
        <v>968</v>
      </c>
      <c r="I808" s="142" t="s">
        <v>455</v>
      </c>
      <c r="J808" s="142">
        <f>VLOOKUP(E808,'[4]BANG THAM CHIEU'!$E$451:$M$1076,9,0)</f>
        <v>1</v>
      </c>
      <c r="K808" s="134">
        <f>SUMIFS(NHAP!$H:$H,NHAP!$D:$D,'BANG THAM CHIEU'!E808,NHAP!$K:$K,'BANG THAM CHIEU'!$D$1)</f>
        <v>0</v>
      </c>
      <c r="L808" s="134">
        <f>SUMIFS('IC21'!$H:$H,'IC21'!$G:$G,'BANG THAM CHIEU'!E808,'IC21'!$R:$R,'BANG THAM CHIEU'!$D$1)</f>
        <v>0</v>
      </c>
      <c r="M808" s="133">
        <f t="shared" si="104"/>
        <v>1</v>
      </c>
      <c r="N808" s="142">
        <v>0</v>
      </c>
      <c r="O808" s="133">
        <f t="shared" si="105"/>
        <v>1</v>
      </c>
      <c r="P808" s="135">
        <v>1</v>
      </c>
      <c r="Q808" s="135">
        <v>2</v>
      </c>
      <c r="R808" s="550" t="str">
        <f t="shared" si="109"/>
        <v>OK</v>
      </c>
      <c r="S808" s="135" t="s">
        <v>9397</v>
      </c>
      <c r="T808" s="222">
        <f t="shared" si="110"/>
        <v>0</v>
      </c>
      <c r="U808" s="40">
        <v>1</v>
      </c>
      <c r="V808" s="189">
        <f t="shared" si="106"/>
        <v>0</v>
      </c>
      <c r="X808" s="40" t="str">
        <f t="shared" si="111"/>
        <v>ok</v>
      </c>
      <c r="Y808" s="189">
        <f t="shared" si="107"/>
        <v>0</v>
      </c>
      <c r="Z808" s="40">
        <f>VLOOKUP(E808,'[2]BANG THAM CHIEU'!$E$4:$Q$1080,13,0)</f>
        <v>1</v>
      </c>
      <c r="AA808" s="40">
        <f>VLOOKUP(E808,'[2]BANG THAM CHIEU'!$E$4:$R$1082,14,0)</f>
        <v>2</v>
      </c>
      <c r="AB808" s="40" t="str">
        <f>VLOOKUP(E808,'[2]BANG THAM CHIEU'!$E$4:$S$1081,15,0)</f>
        <v>đăt dự phòng</v>
      </c>
    </row>
    <row r="809" spans="1:28" ht="15.75" customHeight="1" x14ac:dyDescent="0.25">
      <c r="A809" s="128">
        <f t="shared" si="108"/>
        <v>806</v>
      </c>
      <c r="B809" s="183" t="s">
        <v>6869</v>
      </c>
      <c r="C809" s="157" t="s">
        <v>6937</v>
      </c>
      <c r="D809" s="371" t="s">
        <v>78</v>
      </c>
      <c r="E809" s="183" t="s">
        <v>6869</v>
      </c>
      <c r="F809" s="144">
        <v>13000</v>
      </c>
      <c r="G809" s="141" t="s">
        <v>968</v>
      </c>
      <c r="I809" s="142" t="s">
        <v>455</v>
      </c>
      <c r="J809" s="142">
        <f>VLOOKUP(E809,'[4]BANG THAM CHIEU'!$E$451:$M$1076,9,0)</f>
        <v>0</v>
      </c>
      <c r="K809" s="134">
        <f>SUMIFS(NHAP!$H:$H,NHAP!$D:$D,'BANG THAM CHIEU'!E809,NHAP!$K:$K,'BANG THAM CHIEU'!$D$1)</f>
        <v>0</v>
      </c>
      <c r="L809" s="134">
        <f>SUMIFS('IC21'!$H:$H,'IC21'!$G:$G,'BANG THAM CHIEU'!E809,'IC21'!$R:$R,'BANG THAM CHIEU'!$D$1)</f>
        <v>0</v>
      </c>
      <c r="M809" s="133">
        <f t="shared" si="104"/>
        <v>0</v>
      </c>
      <c r="N809" s="142">
        <v>0</v>
      </c>
      <c r="O809" s="133">
        <f t="shared" si="105"/>
        <v>0</v>
      </c>
      <c r="P809" s="135">
        <v>2</v>
      </c>
      <c r="Q809" s="135">
        <v>4</v>
      </c>
      <c r="R809" s="550" t="str">
        <f t="shared" si="109"/>
        <v>ALERT</v>
      </c>
      <c r="S809" s="135" t="s">
        <v>9397</v>
      </c>
      <c r="T809" s="222">
        <f t="shared" si="110"/>
        <v>-2</v>
      </c>
      <c r="U809" s="40">
        <v>0</v>
      </c>
      <c r="V809" s="189">
        <f t="shared" si="106"/>
        <v>0</v>
      </c>
      <c r="X809" s="40" t="str">
        <f t="shared" si="111"/>
        <v>ko</v>
      </c>
      <c r="Y809" s="189">
        <f t="shared" si="107"/>
        <v>0</v>
      </c>
      <c r="Z809" s="40">
        <f>VLOOKUP(E809,'[2]BANG THAM CHIEU'!$E$4:$Q$1080,13,0)</f>
        <v>2</v>
      </c>
      <c r="AA809" s="40">
        <f>VLOOKUP(E809,'[2]BANG THAM CHIEU'!$E$4:$R$1082,14,0)</f>
        <v>4</v>
      </c>
      <c r="AB809" s="40" t="str">
        <f>VLOOKUP(E809,'[2]BANG THAM CHIEU'!$E$4:$S$1081,15,0)</f>
        <v>đăt dự phòng</v>
      </c>
    </row>
    <row r="810" spans="1:28" ht="15.75" customHeight="1" x14ac:dyDescent="0.25">
      <c r="A810" s="128">
        <f t="shared" si="108"/>
        <v>807</v>
      </c>
      <c r="B810" s="183" t="s">
        <v>6873</v>
      </c>
      <c r="C810" s="157" t="s">
        <v>9002</v>
      </c>
      <c r="D810" s="371" t="s">
        <v>1547</v>
      </c>
      <c r="E810" s="183" t="s">
        <v>6873</v>
      </c>
      <c r="F810" s="144">
        <v>140000</v>
      </c>
      <c r="G810" s="142" t="s">
        <v>970</v>
      </c>
      <c r="I810" s="142" t="s">
        <v>455</v>
      </c>
      <c r="J810" s="142">
        <f>VLOOKUP(E810,'[4]BANG THAM CHIEU'!$E$451:$M$1076,9,0)</f>
        <v>2</v>
      </c>
      <c r="K810" s="134">
        <f>SUMIFS(NHAP!$H:$H,NHAP!$D:$D,'BANG THAM CHIEU'!E810,NHAP!$K:$K,'BANG THAM CHIEU'!$D$1)</f>
        <v>0</v>
      </c>
      <c r="L810" s="134">
        <f>SUMIFS('IC21'!$H:$H,'IC21'!$G:$G,'BANG THAM CHIEU'!E810,'IC21'!$R:$R,'BANG THAM CHIEU'!$D$1)</f>
        <v>0</v>
      </c>
      <c r="M810" s="133">
        <f t="shared" si="104"/>
        <v>2</v>
      </c>
      <c r="N810" s="142">
        <v>0</v>
      </c>
      <c r="O810" s="133">
        <f t="shared" si="105"/>
        <v>2</v>
      </c>
      <c r="P810" s="135">
        <v>5</v>
      </c>
      <c r="Q810" s="135">
        <v>10</v>
      </c>
      <c r="R810" s="550" t="str">
        <f t="shared" si="109"/>
        <v>ALERT</v>
      </c>
      <c r="S810" s="135" t="s">
        <v>9394</v>
      </c>
      <c r="T810" s="222">
        <f t="shared" si="110"/>
        <v>-3</v>
      </c>
      <c r="U810" s="40">
        <v>1</v>
      </c>
      <c r="V810" s="189">
        <f t="shared" si="106"/>
        <v>-1</v>
      </c>
      <c r="X810" s="40" t="str">
        <f t="shared" si="111"/>
        <v>ko</v>
      </c>
      <c r="Y810" s="189">
        <f t="shared" si="107"/>
        <v>1</v>
      </c>
      <c r="Z810" s="40">
        <f>VLOOKUP(E810,'[2]BANG THAM CHIEU'!$E$4:$Q$1080,13,0)</f>
        <v>5</v>
      </c>
      <c r="AA810" s="40">
        <f>VLOOKUP(E810,'[2]BANG THAM CHIEU'!$E$4:$R$1082,14,0)</f>
        <v>10</v>
      </c>
      <c r="AB810" s="40" t="str">
        <f>VLOOKUP(E810,'[2]BANG THAM CHIEU'!$E$4:$S$1081,15,0)</f>
        <v>6 tháng</v>
      </c>
    </row>
    <row r="811" spans="1:28" ht="15.75" customHeight="1" x14ac:dyDescent="0.25">
      <c r="A811" s="128">
        <f t="shared" si="108"/>
        <v>808</v>
      </c>
      <c r="B811" s="183" t="s">
        <v>6874</v>
      </c>
      <c r="C811" s="157" t="s">
        <v>8998</v>
      </c>
      <c r="D811" s="371" t="s">
        <v>1547</v>
      </c>
      <c r="E811" s="183" t="s">
        <v>6874</v>
      </c>
      <c r="F811" s="144">
        <v>150000</v>
      </c>
      <c r="G811" s="142" t="s">
        <v>970</v>
      </c>
      <c r="I811" s="142" t="s">
        <v>455</v>
      </c>
      <c r="J811" s="142">
        <f>VLOOKUP(E811,'[4]BANG THAM CHIEU'!$E$451:$M$1076,9,0)</f>
        <v>4</v>
      </c>
      <c r="K811" s="134">
        <f>SUMIFS(NHAP!$H:$H,NHAP!$D:$D,'BANG THAM CHIEU'!E811,NHAP!$K:$K,'BANG THAM CHIEU'!$D$1)</f>
        <v>0</v>
      </c>
      <c r="L811" s="134">
        <f>SUMIFS('IC21'!$H:$H,'IC21'!$G:$G,'BANG THAM CHIEU'!E811,'IC21'!$R:$R,'BANG THAM CHIEU'!$D$1)</f>
        <v>0</v>
      </c>
      <c r="M811" s="133">
        <f t="shared" si="104"/>
        <v>4</v>
      </c>
      <c r="N811" s="142">
        <v>0</v>
      </c>
      <c r="O811" s="133">
        <f t="shared" si="105"/>
        <v>4</v>
      </c>
      <c r="P811" s="135">
        <v>5</v>
      </c>
      <c r="Q811" s="135">
        <v>10</v>
      </c>
      <c r="R811" s="550" t="str">
        <f t="shared" si="109"/>
        <v>ALERT</v>
      </c>
      <c r="S811" s="135" t="s">
        <v>9394</v>
      </c>
      <c r="T811" s="222">
        <f t="shared" si="110"/>
        <v>-1</v>
      </c>
      <c r="U811" s="40">
        <v>0</v>
      </c>
      <c r="V811" s="189">
        <f t="shared" si="106"/>
        <v>-4</v>
      </c>
      <c r="X811" s="40" t="str">
        <f t="shared" si="111"/>
        <v>ko</v>
      </c>
      <c r="Y811" s="189">
        <f t="shared" si="107"/>
        <v>4</v>
      </c>
      <c r="Z811" s="40">
        <f>VLOOKUP(E811,'[2]BANG THAM CHIEU'!$E$4:$Q$1080,13,0)</f>
        <v>5</v>
      </c>
      <c r="AA811" s="40">
        <f>VLOOKUP(E811,'[2]BANG THAM CHIEU'!$E$4:$R$1082,14,0)</f>
        <v>10</v>
      </c>
      <c r="AB811" s="40" t="str">
        <f>VLOOKUP(E811,'[2]BANG THAM CHIEU'!$E$4:$S$1081,15,0)</f>
        <v>6 tháng</v>
      </c>
    </row>
    <row r="812" spans="1:28" ht="15.75" customHeight="1" x14ac:dyDescent="0.25">
      <c r="A812" s="128">
        <f t="shared" si="108"/>
        <v>809</v>
      </c>
      <c r="B812" s="183" t="s">
        <v>6875</v>
      </c>
      <c r="C812" s="157" t="s">
        <v>8999</v>
      </c>
      <c r="D812" s="371" t="s">
        <v>1547</v>
      </c>
      <c r="E812" s="183" t="s">
        <v>6875</v>
      </c>
      <c r="F812" s="144">
        <v>160000</v>
      </c>
      <c r="G812" s="142" t="s">
        <v>970</v>
      </c>
      <c r="I812" s="142" t="s">
        <v>455</v>
      </c>
      <c r="J812" s="142">
        <f>VLOOKUP(E812,'[4]BANG THAM CHIEU'!$E$451:$M$1076,9,0)</f>
        <v>2</v>
      </c>
      <c r="K812" s="134">
        <f>SUMIFS(NHAP!$H:$H,NHAP!$D:$D,'BANG THAM CHIEU'!E812,NHAP!$K:$K,'BANG THAM CHIEU'!$D$1)</f>
        <v>0</v>
      </c>
      <c r="L812" s="134">
        <f>SUMIFS('IC21'!$H:$H,'IC21'!$G:$G,'BANG THAM CHIEU'!E812,'IC21'!$R:$R,'BANG THAM CHIEU'!$D$1)</f>
        <v>0</v>
      </c>
      <c r="M812" s="133">
        <f t="shared" si="104"/>
        <v>2</v>
      </c>
      <c r="N812" s="142">
        <v>0</v>
      </c>
      <c r="O812" s="133">
        <f t="shared" si="105"/>
        <v>2</v>
      </c>
      <c r="P812" s="135">
        <v>5</v>
      </c>
      <c r="Q812" s="135">
        <v>10</v>
      </c>
      <c r="R812" s="550" t="str">
        <f t="shared" si="109"/>
        <v>ALERT</v>
      </c>
      <c r="S812" s="135" t="s">
        <v>9394</v>
      </c>
      <c r="T812" s="222">
        <f t="shared" si="110"/>
        <v>-3</v>
      </c>
      <c r="U812" s="40">
        <v>0</v>
      </c>
      <c r="V812" s="189">
        <f t="shared" si="106"/>
        <v>-2</v>
      </c>
      <c r="X812" s="40" t="str">
        <f t="shared" si="111"/>
        <v>ko</v>
      </c>
      <c r="Y812" s="189">
        <f t="shared" si="107"/>
        <v>2</v>
      </c>
      <c r="Z812" s="40">
        <f>VLOOKUP(E812,'[2]BANG THAM CHIEU'!$E$4:$Q$1080,13,0)</f>
        <v>5</v>
      </c>
      <c r="AA812" s="40">
        <f>VLOOKUP(E812,'[2]BANG THAM CHIEU'!$E$4:$R$1082,14,0)</f>
        <v>10</v>
      </c>
      <c r="AB812" s="40" t="str">
        <f>VLOOKUP(E812,'[2]BANG THAM CHIEU'!$E$4:$S$1081,15,0)</f>
        <v>6 tháng</v>
      </c>
    </row>
    <row r="813" spans="1:28" ht="15.75" customHeight="1" x14ac:dyDescent="0.25">
      <c r="A813" s="128">
        <f t="shared" si="108"/>
        <v>810</v>
      </c>
      <c r="B813" s="183" t="s">
        <v>6876</v>
      </c>
      <c r="C813" s="157" t="s">
        <v>9000</v>
      </c>
      <c r="D813" s="371" t="s">
        <v>1547</v>
      </c>
      <c r="E813" s="183" t="s">
        <v>6876</v>
      </c>
      <c r="F813" s="144">
        <v>170000</v>
      </c>
      <c r="G813" s="142" t="s">
        <v>970</v>
      </c>
      <c r="I813" s="142" t="s">
        <v>455</v>
      </c>
      <c r="J813" s="142">
        <f>VLOOKUP(E813,'[4]BANG THAM CHIEU'!$E$451:$M$1076,9,0)</f>
        <v>1</v>
      </c>
      <c r="K813" s="134">
        <f>SUMIFS(NHAP!$H:$H,NHAP!$D:$D,'BANG THAM CHIEU'!E813,NHAP!$K:$K,'BANG THAM CHIEU'!$D$1)</f>
        <v>0</v>
      </c>
      <c r="L813" s="134">
        <f>SUMIFS('IC21'!$H:$H,'IC21'!$G:$G,'BANG THAM CHIEU'!E813,'IC21'!$R:$R,'BANG THAM CHIEU'!$D$1)</f>
        <v>1</v>
      </c>
      <c r="M813" s="133">
        <f t="shared" si="104"/>
        <v>0</v>
      </c>
      <c r="N813" s="142">
        <v>0</v>
      </c>
      <c r="O813" s="133">
        <f t="shared" si="105"/>
        <v>0</v>
      </c>
      <c r="P813" s="135">
        <v>2</v>
      </c>
      <c r="Q813" s="135">
        <v>4</v>
      </c>
      <c r="R813" s="550" t="str">
        <f t="shared" si="109"/>
        <v>ALERT</v>
      </c>
      <c r="S813" s="135" t="s">
        <v>9394</v>
      </c>
      <c r="T813" s="222">
        <f t="shared" si="110"/>
        <v>-2</v>
      </c>
      <c r="U813" s="40">
        <v>0</v>
      </c>
      <c r="V813" s="189">
        <f t="shared" si="106"/>
        <v>0</v>
      </c>
      <c r="X813" s="40" t="str">
        <f t="shared" si="111"/>
        <v>ko</v>
      </c>
      <c r="Y813" s="189">
        <f t="shared" si="107"/>
        <v>0</v>
      </c>
      <c r="Z813" s="40">
        <f>VLOOKUP(E813,'[2]BANG THAM CHIEU'!$E$4:$Q$1080,13,0)</f>
        <v>2</v>
      </c>
      <c r="AA813" s="40">
        <f>VLOOKUP(E813,'[2]BANG THAM CHIEU'!$E$4:$R$1082,14,0)</f>
        <v>4</v>
      </c>
      <c r="AB813" s="40" t="str">
        <f>VLOOKUP(E813,'[2]BANG THAM CHIEU'!$E$4:$S$1081,15,0)</f>
        <v>6 tháng</v>
      </c>
    </row>
    <row r="814" spans="1:28" ht="15.75" customHeight="1" x14ac:dyDescent="0.25">
      <c r="A814" s="128">
        <f t="shared" si="108"/>
        <v>811</v>
      </c>
      <c r="B814" s="183" t="s">
        <v>6877</v>
      </c>
      <c r="C814" s="157" t="s">
        <v>9001</v>
      </c>
      <c r="D814" s="371" t="s">
        <v>1547</v>
      </c>
      <c r="E814" s="183" t="s">
        <v>6877</v>
      </c>
      <c r="F814" s="144">
        <v>180000</v>
      </c>
      <c r="G814" s="142" t="s">
        <v>970</v>
      </c>
      <c r="I814" s="142" t="s">
        <v>455</v>
      </c>
      <c r="J814" s="142">
        <f>VLOOKUP(E814,'[4]BANG THAM CHIEU'!$E$451:$M$1076,9,0)</f>
        <v>4</v>
      </c>
      <c r="K814" s="134">
        <f>SUMIFS(NHAP!$H:$H,NHAP!$D:$D,'BANG THAM CHIEU'!E814,NHAP!$K:$K,'BANG THAM CHIEU'!$D$1)</f>
        <v>0</v>
      </c>
      <c r="L814" s="134">
        <f>SUMIFS('IC21'!$H:$H,'IC21'!$G:$G,'BANG THAM CHIEU'!E814,'IC21'!$R:$R,'BANG THAM CHIEU'!$D$1)</f>
        <v>0</v>
      </c>
      <c r="M814" s="133">
        <f t="shared" si="104"/>
        <v>4</v>
      </c>
      <c r="N814" s="142">
        <v>0</v>
      </c>
      <c r="O814" s="133">
        <f t="shared" si="105"/>
        <v>4</v>
      </c>
      <c r="P814" s="135">
        <v>2</v>
      </c>
      <c r="Q814" s="135">
        <v>4</v>
      </c>
      <c r="R814" s="550" t="str">
        <f t="shared" si="109"/>
        <v>OK</v>
      </c>
      <c r="S814" s="135" t="s">
        <v>9394</v>
      </c>
      <c r="T814" s="222">
        <f t="shared" si="110"/>
        <v>2</v>
      </c>
      <c r="U814" s="40">
        <v>0</v>
      </c>
      <c r="V814" s="189">
        <f t="shared" si="106"/>
        <v>-4</v>
      </c>
      <c r="X814" s="40" t="str">
        <f t="shared" si="111"/>
        <v>ko</v>
      </c>
      <c r="Y814" s="189">
        <f t="shared" si="107"/>
        <v>4</v>
      </c>
      <c r="Z814" s="40">
        <f>VLOOKUP(E814,'[2]BANG THAM CHIEU'!$E$4:$Q$1080,13,0)</f>
        <v>2</v>
      </c>
      <c r="AA814" s="40">
        <f>VLOOKUP(E814,'[2]BANG THAM CHIEU'!$E$4:$R$1082,14,0)</f>
        <v>4</v>
      </c>
      <c r="AB814" s="40" t="str">
        <f>VLOOKUP(E814,'[2]BANG THAM CHIEU'!$E$4:$S$1081,15,0)</f>
        <v>6 tháng</v>
      </c>
    </row>
    <row r="815" spans="1:28" ht="15.75" customHeight="1" x14ac:dyDescent="0.25">
      <c r="A815" s="128">
        <f t="shared" si="108"/>
        <v>812</v>
      </c>
      <c r="B815" s="183" t="s">
        <v>6992</v>
      </c>
      <c r="C815" s="157" t="s">
        <v>6989</v>
      </c>
      <c r="D815" s="371" t="s">
        <v>1528</v>
      </c>
      <c r="E815" s="183" t="s">
        <v>6992</v>
      </c>
      <c r="F815" s="144">
        <v>3500</v>
      </c>
      <c r="G815" s="137" t="s">
        <v>10</v>
      </c>
      <c r="I815" s="145" t="s">
        <v>448</v>
      </c>
      <c r="J815" s="142">
        <f>VLOOKUP(E815,'[4]BANG THAM CHIEU'!$E$451:$M$1076,9,0)</f>
        <v>290</v>
      </c>
      <c r="K815" s="134">
        <f>SUMIFS(NHAP!$H:$H,NHAP!$D:$D,'BANG THAM CHIEU'!E815,NHAP!$K:$K,'BANG THAM CHIEU'!$D$1)</f>
        <v>0</v>
      </c>
      <c r="L815" s="134">
        <f>SUMIFS('IC21'!$H:$H,'IC21'!$G:$G,'BANG THAM CHIEU'!E815,'IC21'!$R:$R,'BANG THAM CHIEU'!$D$1)</f>
        <v>0</v>
      </c>
      <c r="M815" s="133">
        <f t="shared" si="104"/>
        <v>290</v>
      </c>
      <c r="N815" s="142">
        <v>0</v>
      </c>
      <c r="O815" s="133">
        <f t="shared" si="105"/>
        <v>290</v>
      </c>
      <c r="P815" s="135">
        <v>100</v>
      </c>
      <c r="Q815" s="135">
        <v>200</v>
      </c>
      <c r="R815" s="550" t="str">
        <f t="shared" si="109"/>
        <v>OK</v>
      </c>
      <c r="S815" s="135" t="s">
        <v>9394</v>
      </c>
      <c r="T815" s="222">
        <f t="shared" si="110"/>
        <v>190</v>
      </c>
      <c r="U815" s="40">
        <v>400</v>
      </c>
      <c r="V815" s="189">
        <f t="shared" si="106"/>
        <v>110</v>
      </c>
      <c r="X815" s="40" t="str">
        <f t="shared" si="111"/>
        <v>ko</v>
      </c>
      <c r="Y815" s="189">
        <f t="shared" si="107"/>
        <v>-110</v>
      </c>
      <c r="Z815" s="40">
        <f>VLOOKUP(E815,'[2]BANG THAM CHIEU'!$E$4:$Q$1080,13,0)</f>
        <v>100</v>
      </c>
      <c r="AA815" s="40">
        <f>VLOOKUP(E815,'[2]BANG THAM CHIEU'!$E$4:$R$1082,14,0)</f>
        <v>200</v>
      </c>
      <c r="AB815" s="40" t="str">
        <f>VLOOKUP(E815,'[2]BANG THAM CHIEU'!$E$4:$S$1081,15,0)</f>
        <v>6 tháng</v>
      </c>
    </row>
    <row r="816" spans="1:28" ht="15.75" customHeight="1" x14ac:dyDescent="0.25">
      <c r="A816" s="128">
        <f t="shared" si="108"/>
        <v>813</v>
      </c>
      <c r="B816" s="183" t="s">
        <v>6993</v>
      </c>
      <c r="C816" s="157" t="s">
        <v>6991</v>
      </c>
      <c r="D816" s="371" t="s">
        <v>1528</v>
      </c>
      <c r="E816" s="183" t="s">
        <v>6993</v>
      </c>
      <c r="F816" s="144">
        <v>2500</v>
      </c>
      <c r="G816" s="137" t="s">
        <v>10</v>
      </c>
      <c r="I816" s="145" t="s">
        <v>448</v>
      </c>
      <c r="J816" s="142">
        <f>VLOOKUP(E816,'[4]BANG THAM CHIEU'!$E$451:$M$1076,9,0)</f>
        <v>45</v>
      </c>
      <c r="K816" s="134">
        <f>SUMIFS(NHAP!$H:$H,NHAP!$D:$D,'BANG THAM CHIEU'!E816,NHAP!$K:$K,'BANG THAM CHIEU'!$D$1)</f>
        <v>0</v>
      </c>
      <c r="L816" s="134">
        <f>SUMIFS('IC21'!$H:$H,'IC21'!$G:$G,'BANG THAM CHIEU'!E816,'IC21'!$R:$R,'BANG THAM CHIEU'!$D$1)</f>
        <v>30</v>
      </c>
      <c r="M816" s="133">
        <f t="shared" si="104"/>
        <v>15</v>
      </c>
      <c r="N816" s="142">
        <v>0</v>
      </c>
      <c r="O816" s="133">
        <f t="shared" si="105"/>
        <v>15</v>
      </c>
      <c r="P816" s="135">
        <v>100</v>
      </c>
      <c r="Q816" s="135">
        <v>200</v>
      </c>
      <c r="R816" s="550" t="str">
        <f t="shared" si="109"/>
        <v>ALERT</v>
      </c>
      <c r="S816" s="135" t="s">
        <v>9394</v>
      </c>
      <c r="T816" s="222">
        <f t="shared" si="110"/>
        <v>-85</v>
      </c>
      <c r="U816" s="40">
        <v>400</v>
      </c>
      <c r="V816" s="189">
        <f t="shared" si="106"/>
        <v>385</v>
      </c>
      <c r="X816" s="40" t="str">
        <f t="shared" si="111"/>
        <v>ko</v>
      </c>
      <c r="Y816" s="189">
        <f t="shared" si="107"/>
        <v>-385</v>
      </c>
      <c r="Z816" s="40">
        <f>VLOOKUP(E816,'[2]BANG THAM CHIEU'!$E$4:$Q$1080,13,0)</f>
        <v>100</v>
      </c>
      <c r="AA816" s="40">
        <f>VLOOKUP(E816,'[2]BANG THAM CHIEU'!$E$4:$R$1082,14,0)</f>
        <v>200</v>
      </c>
      <c r="AB816" s="40" t="str">
        <f>VLOOKUP(E816,'[2]BANG THAM CHIEU'!$E$4:$S$1081,15,0)</f>
        <v>6 tháng</v>
      </c>
    </row>
    <row r="817" spans="1:30" ht="15.75" customHeight="1" x14ac:dyDescent="0.25">
      <c r="A817" s="128">
        <f t="shared" si="108"/>
        <v>814</v>
      </c>
      <c r="B817" s="183">
        <v>50250456</v>
      </c>
      <c r="C817" s="157" t="s">
        <v>7096</v>
      </c>
      <c r="D817" s="371" t="s">
        <v>1556</v>
      </c>
      <c r="E817" s="183">
        <v>50250456</v>
      </c>
      <c r="F817" s="144">
        <v>367000</v>
      </c>
      <c r="G817" s="137" t="s">
        <v>2468</v>
      </c>
      <c r="I817" s="145" t="s">
        <v>455</v>
      </c>
      <c r="J817" s="142">
        <f>VLOOKUP(E817,'[4]BANG THAM CHIEU'!$E$451:$M$1076,9,0)</f>
        <v>1</v>
      </c>
      <c r="K817" s="134">
        <f>SUMIFS(NHAP!$H:$H,NHAP!$D:$D,'BANG THAM CHIEU'!E817,NHAP!$K:$K,'BANG THAM CHIEU'!$D$1)</f>
        <v>0</v>
      </c>
      <c r="L817" s="134">
        <f>SUMIFS('IC21'!$H:$H,'IC21'!$G:$G,'BANG THAM CHIEU'!E817,'IC21'!$R:$R,'BANG THAM CHIEU'!$D$1)</f>
        <v>0</v>
      </c>
      <c r="M817" s="133">
        <f t="shared" si="104"/>
        <v>1</v>
      </c>
      <c r="N817" s="142">
        <v>0</v>
      </c>
      <c r="O817" s="133">
        <f t="shared" si="105"/>
        <v>1</v>
      </c>
      <c r="P817" s="135">
        <v>1</v>
      </c>
      <c r="Q817" s="135">
        <v>2</v>
      </c>
      <c r="R817" s="550" t="str">
        <f t="shared" si="109"/>
        <v>OK</v>
      </c>
      <c r="S817" s="135" t="s">
        <v>9397</v>
      </c>
      <c r="T817" s="222">
        <f t="shared" si="110"/>
        <v>0</v>
      </c>
      <c r="U817" s="368">
        <f t="shared" ref="U817:U853" si="113">M817</f>
        <v>1</v>
      </c>
      <c r="V817" s="189">
        <f t="shared" si="106"/>
        <v>0</v>
      </c>
      <c r="X817" s="40" t="str">
        <f t="shared" si="111"/>
        <v>ok</v>
      </c>
      <c r="Y817" s="189">
        <f t="shared" si="107"/>
        <v>0</v>
      </c>
      <c r="Z817" s="40">
        <f>VLOOKUP(E817,'[2]BANG THAM CHIEU'!$E$4:$Q$1080,13,0)</f>
        <v>1</v>
      </c>
      <c r="AA817" s="40">
        <f>VLOOKUP(E817,'[2]BANG THAM CHIEU'!$E$4:$R$1082,14,0)</f>
        <v>2</v>
      </c>
      <c r="AB817" s="40" t="str">
        <f>VLOOKUP(E817,'[2]BANG THAM CHIEU'!$E$4:$S$1081,15,0)</f>
        <v>đăt dự phòng</v>
      </c>
    </row>
    <row r="818" spans="1:30" ht="15.75" customHeight="1" x14ac:dyDescent="0.25">
      <c r="A818" s="128">
        <f t="shared" si="108"/>
        <v>815</v>
      </c>
      <c r="B818" s="183">
        <v>26905110</v>
      </c>
      <c r="C818" s="157" t="s">
        <v>7097</v>
      </c>
      <c r="D818" s="371" t="s">
        <v>1556</v>
      </c>
      <c r="E818" s="183">
        <v>26905110</v>
      </c>
      <c r="F818" s="144">
        <v>158000</v>
      </c>
      <c r="G818" s="137" t="s">
        <v>2468</v>
      </c>
      <c r="I818" s="145" t="s">
        <v>455</v>
      </c>
      <c r="J818" s="142">
        <f>VLOOKUP(E818,'[4]BANG THAM CHIEU'!$E$451:$M$1076,9,0)</f>
        <v>0</v>
      </c>
      <c r="K818" s="134">
        <f>SUMIFS(NHAP!$H:$H,NHAP!$D:$D,'BANG THAM CHIEU'!E818,NHAP!$K:$K,'BANG THAM CHIEU'!$D$1)</f>
        <v>0</v>
      </c>
      <c r="L818" s="134">
        <f>SUMIFS('IC21'!$H:$H,'IC21'!$G:$G,'BANG THAM CHIEU'!E818,'IC21'!$R:$R,'BANG THAM CHIEU'!$D$1)</f>
        <v>0</v>
      </c>
      <c r="M818" s="133">
        <f t="shared" si="104"/>
        <v>0</v>
      </c>
      <c r="N818" s="142">
        <v>0</v>
      </c>
      <c r="O818" s="133">
        <f t="shared" si="105"/>
        <v>0</v>
      </c>
      <c r="P818" s="135">
        <v>1</v>
      </c>
      <c r="Q818" s="135">
        <v>2</v>
      </c>
      <c r="R818" s="550" t="str">
        <f t="shared" si="109"/>
        <v>ALERT</v>
      </c>
      <c r="S818" s="135" t="s">
        <v>9397</v>
      </c>
      <c r="T818" s="222">
        <f t="shared" si="110"/>
        <v>-1</v>
      </c>
      <c r="U818" s="368">
        <f t="shared" si="113"/>
        <v>0</v>
      </c>
      <c r="V818" s="189">
        <f t="shared" si="106"/>
        <v>0</v>
      </c>
      <c r="X818" s="40" t="str">
        <f t="shared" si="111"/>
        <v>ko</v>
      </c>
      <c r="Y818" s="189">
        <f t="shared" si="107"/>
        <v>0</v>
      </c>
      <c r="Z818" s="40">
        <f>VLOOKUP(E818,'[2]BANG THAM CHIEU'!$E$4:$Q$1080,13,0)</f>
        <v>1</v>
      </c>
      <c r="AA818" s="40">
        <f>VLOOKUP(E818,'[2]BANG THAM CHIEU'!$E$4:$R$1082,14,0)</f>
        <v>2</v>
      </c>
      <c r="AB818" s="40" t="str">
        <f>VLOOKUP(E818,'[2]BANG THAM CHIEU'!$E$4:$S$1081,15,0)</f>
        <v>đăt dự phòng</v>
      </c>
    </row>
    <row r="819" spans="1:30" ht="15.75" customHeight="1" x14ac:dyDescent="0.25">
      <c r="A819" s="128">
        <f t="shared" si="108"/>
        <v>816</v>
      </c>
      <c r="B819" s="183">
        <v>51097550</v>
      </c>
      <c r="C819" s="157" t="s">
        <v>7098</v>
      </c>
      <c r="D819" s="371" t="s">
        <v>1556</v>
      </c>
      <c r="E819" s="183">
        <v>51097550</v>
      </c>
      <c r="F819" s="144">
        <v>141000</v>
      </c>
      <c r="G819" s="137" t="s">
        <v>2468</v>
      </c>
      <c r="I819" s="145" t="s">
        <v>455</v>
      </c>
      <c r="J819" s="142">
        <f>VLOOKUP(E819,'[4]BANG THAM CHIEU'!$E$451:$M$1076,9,0)</f>
        <v>5</v>
      </c>
      <c r="K819" s="134">
        <f>SUMIFS(NHAP!$H:$H,NHAP!$D:$D,'BANG THAM CHIEU'!E819,NHAP!$K:$K,'BANG THAM CHIEU'!$D$1)</f>
        <v>0</v>
      </c>
      <c r="L819" s="134">
        <f>SUMIFS('IC21'!$H:$H,'IC21'!$G:$G,'BANG THAM CHIEU'!E819,'IC21'!$R:$R,'BANG THAM CHIEU'!$D$1)</f>
        <v>0</v>
      </c>
      <c r="M819" s="133">
        <f t="shared" ref="M819:M877" si="114">J819+K819-L819</f>
        <v>5</v>
      </c>
      <c r="N819" s="142">
        <v>0</v>
      </c>
      <c r="O819" s="133">
        <f t="shared" ref="O819:O877" si="115">M819-N819</f>
        <v>5</v>
      </c>
      <c r="P819" s="135">
        <v>1</v>
      </c>
      <c r="Q819" s="135">
        <v>2</v>
      </c>
      <c r="R819" s="550" t="str">
        <f t="shared" si="109"/>
        <v>OK</v>
      </c>
      <c r="S819" s="135" t="s">
        <v>9397</v>
      </c>
      <c r="T819" s="222">
        <f t="shared" si="110"/>
        <v>4</v>
      </c>
      <c r="U819" s="368">
        <f t="shared" si="113"/>
        <v>5</v>
      </c>
      <c r="V819" s="189">
        <f t="shared" si="106"/>
        <v>0</v>
      </c>
      <c r="X819" s="40" t="str">
        <f t="shared" si="111"/>
        <v>ok</v>
      </c>
      <c r="Y819" s="189">
        <f t="shared" si="107"/>
        <v>0</v>
      </c>
      <c r="Z819" s="40">
        <f>VLOOKUP(E819,'[2]BANG THAM CHIEU'!$E$4:$Q$1080,13,0)</f>
        <v>1</v>
      </c>
      <c r="AA819" s="40">
        <f>VLOOKUP(E819,'[2]BANG THAM CHIEU'!$E$4:$R$1082,14,0)</f>
        <v>2</v>
      </c>
      <c r="AB819" s="40" t="str">
        <f>VLOOKUP(E819,'[2]BANG THAM CHIEU'!$E$4:$S$1081,15,0)</f>
        <v>đăt dự phòng</v>
      </c>
    </row>
    <row r="820" spans="1:30" ht="15.75" customHeight="1" x14ac:dyDescent="0.25">
      <c r="A820" s="128">
        <f t="shared" si="108"/>
        <v>817</v>
      </c>
      <c r="B820" s="183">
        <v>28528520</v>
      </c>
      <c r="C820" s="157" t="s">
        <v>7099</v>
      </c>
      <c r="D820" s="371" t="s">
        <v>1556</v>
      </c>
      <c r="E820" s="183">
        <v>28528520</v>
      </c>
      <c r="F820" s="144">
        <v>158000</v>
      </c>
      <c r="G820" s="137" t="s">
        <v>2468</v>
      </c>
      <c r="I820" s="145" t="s">
        <v>455</v>
      </c>
      <c r="J820" s="142">
        <f>VLOOKUP(E820,'[4]BANG THAM CHIEU'!$E$451:$M$1076,9,0)</f>
        <v>0</v>
      </c>
      <c r="K820" s="134">
        <f>SUMIFS(NHAP!$H:$H,NHAP!$D:$D,'BANG THAM CHIEU'!E820,NHAP!$K:$K,'BANG THAM CHIEU'!$D$1)</f>
        <v>0</v>
      </c>
      <c r="L820" s="134">
        <f>SUMIFS('IC21'!$H:$H,'IC21'!$G:$G,'BANG THAM CHIEU'!E820,'IC21'!$R:$R,'BANG THAM CHIEU'!$D$1)</f>
        <v>0</v>
      </c>
      <c r="M820" s="133">
        <f t="shared" si="114"/>
        <v>0</v>
      </c>
      <c r="N820" s="142">
        <v>0</v>
      </c>
      <c r="O820" s="133">
        <f t="shared" si="115"/>
        <v>0</v>
      </c>
      <c r="P820" s="135">
        <v>1</v>
      </c>
      <c r="Q820" s="135">
        <v>2</v>
      </c>
      <c r="R820" s="550" t="str">
        <f t="shared" si="109"/>
        <v>ALERT</v>
      </c>
      <c r="S820" s="135" t="s">
        <v>9397</v>
      </c>
      <c r="T820" s="222">
        <f t="shared" si="110"/>
        <v>-1</v>
      </c>
      <c r="U820" s="368">
        <f t="shared" si="113"/>
        <v>0</v>
      </c>
      <c r="V820" s="189">
        <f t="shared" si="106"/>
        <v>0</v>
      </c>
      <c r="X820" s="40" t="str">
        <f t="shared" si="111"/>
        <v>ko</v>
      </c>
      <c r="Y820" s="189">
        <f t="shared" si="107"/>
        <v>0</v>
      </c>
      <c r="Z820" s="40">
        <f>VLOOKUP(E820,'[2]BANG THAM CHIEU'!$E$4:$Q$1080,13,0)</f>
        <v>1</v>
      </c>
      <c r="AA820" s="40">
        <f>VLOOKUP(E820,'[2]BANG THAM CHIEU'!$E$4:$R$1082,14,0)</f>
        <v>2</v>
      </c>
      <c r="AB820" s="40" t="str">
        <f>VLOOKUP(E820,'[2]BANG THAM CHIEU'!$E$4:$S$1081,15,0)</f>
        <v>đăt dự phòng</v>
      </c>
    </row>
    <row r="821" spans="1:30" ht="15.75" customHeight="1" x14ac:dyDescent="0.25">
      <c r="A821" s="128">
        <f t="shared" si="108"/>
        <v>818</v>
      </c>
      <c r="B821" s="183">
        <v>50424639</v>
      </c>
      <c r="C821" s="157" t="s">
        <v>7100</v>
      </c>
      <c r="D821" s="371" t="s">
        <v>1556</v>
      </c>
      <c r="E821" s="183">
        <v>50424639</v>
      </c>
      <c r="F821" s="144">
        <v>1664000</v>
      </c>
      <c r="G821" s="137" t="s">
        <v>2468</v>
      </c>
      <c r="H821" s="142" t="s">
        <v>7351</v>
      </c>
      <c r="I821" s="145" t="s">
        <v>455</v>
      </c>
      <c r="J821" s="142">
        <f>VLOOKUP(E821,'[4]BANG THAM CHIEU'!$E$451:$M$1076,9,0)</f>
        <v>2</v>
      </c>
      <c r="K821" s="134">
        <f>SUMIFS(NHAP!$H:$H,NHAP!$D:$D,'BANG THAM CHIEU'!E821,NHAP!$K:$K,'BANG THAM CHIEU'!$D$1)</f>
        <v>0</v>
      </c>
      <c r="L821" s="134">
        <f>SUMIFS('IC21'!$H:$H,'IC21'!$G:$G,'BANG THAM CHIEU'!E821,'IC21'!$R:$R,'BANG THAM CHIEU'!$D$1)</f>
        <v>0</v>
      </c>
      <c r="M821" s="133">
        <f t="shared" si="114"/>
        <v>2</v>
      </c>
      <c r="N821" s="142">
        <v>0</v>
      </c>
      <c r="O821" s="133">
        <f t="shared" si="115"/>
        <v>2</v>
      </c>
      <c r="P821" s="135">
        <v>2</v>
      </c>
      <c r="Q821" s="135">
        <v>4</v>
      </c>
      <c r="R821" s="550" t="str">
        <f t="shared" si="109"/>
        <v>OK</v>
      </c>
      <c r="S821" s="135" t="s">
        <v>9397</v>
      </c>
      <c r="T821" s="222">
        <f t="shared" si="110"/>
        <v>0</v>
      </c>
      <c r="U821" s="368">
        <f t="shared" si="113"/>
        <v>2</v>
      </c>
      <c r="V821" s="189">
        <f t="shared" si="106"/>
        <v>0</v>
      </c>
      <c r="X821" s="40" t="str">
        <f t="shared" si="111"/>
        <v>ko</v>
      </c>
      <c r="Y821" s="189">
        <f t="shared" si="107"/>
        <v>0</v>
      </c>
      <c r="Z821" s="40">
        <f>VLOOKUP(E821,'[2]BANG THAM CHIEU'!$E$4:$Q$1080,13,0)</f>
        <v>2</v>
      </c>
      <c r="AA821" s="40">
        <f>VLOOKUP(E821,'[2]BANG THAM CHIEU'!$E$4:$R$1082,14,0)</f>
        <v>4</v>
      </c>
      <c r="AB821" s="40" t="str">
        <f>VLOOKUP(E821,'[2]BANG THAM CHIEU'!$E$4:$S$1081,15,0)</f>
        <v>đăt dự phòng</v>
      </c>
    </row>
    <row r="822" spans="1:30" ht="15.75" customHeight="1" x14ac:dyDescent="0.25">
      <c r="A822" s="128">
        <f t="shared" si="108"/>
        <v>819</v>
      </c>
      <c r="B822" s="183">
        <v>51470075</v>
      </c>
      <c r="C822" s="157" t="s">
        <v>9974</v>
      </c>
      <c r="D822" s="371" t="s">
        <v>1556</v>
      </c>
      <c r="E822" s="183">
        <v>51470075</v>
      </c>
      <c r="F822" s="144">
        <v>3330000</v>
      </c>
      <c r="G822" s="137" t="s">
        <v>2468</v>
      </c>
      <c r="I822" s="145" t="s">
        <v>455</v>
      </c>
      <c r="J822" s="142">
        <f>VLOOKUP(E822,'[4]BANG THAM CHIEU'!$E$451:$M$1076,9,0)</f>
        <v>2</v>
      </c>
      <c r="K822" s="134">
        <f>SUMIFS(NHAP!$H:$H,NHAP!$D:$D,'BANG THAM CHIEU'!E822,NHAP!$K:$K,'BANG THAM CHIEU'!$D$1)</f>
        <v>0</v>
      </c>
      <c r="L822" s="134">
        <f>SUMIFS('IC21'!$H:$H,'IC21'!$G:$G,'BANG THAM CHIEU'!E822,'IC21'!$R:$R,'BANG THAM CHIEU'!$D$1)</f>
        <v>0</v>
      </c>
      <c r="M822" s="133">
        <f t="shared" si="114"/>
        <v>2</v>
      </c>
      <c r="N822" s="142">
        <v>0</v>
      </c>
      <c r="O822" s="133">
        <f t="shared" si="115"/>
        <v>2</v>
      </c>
      <c r="P822" s="135">
        <v>1</v>
      </c>
      <c r="Q822" s="135">
        <v>2</v>
      </c>
      <c r="R822" s="550" t="str">
        <f t="shared" si="109"/>
        <v>OK</v>
      </c>
      <c r="S822" s="135" t="s">
        <v>9397</v>
      </c>
      <c r="T822" s="222">
        <f t="shared" si="110"/>
        <v>1</v>
      </c>
      <c r="U822" s="368">
        <f t="shared" si="113"/>
        <v>2</v>
      </c>
      <c r="V822" s="189">
        <f t="shared" si="106"/>
        <v>0</v>
      </c>
      <c r="X822" s="40" t="str">
        <f t="shared" si="111"/>
        <v>ko</v>
      </c>
      <c r="Y822" s="189">
        <f t="shared" si="107"/>
        <v>0</v>
      </c>
      <c r="Z822" s="40">
        <f>VLOOKUP(E822,'[2]BANG THAM CHIEU'!$E$4:$Q$1080,13,0)</f>
        <v>1</v>
      </c>
      <c r="AA822" s="40">
        <f>VLOOKUP(E822,'[2]BANG THAM CHIEU'!$E$4:$R$1082,14,0)</f>
        <v>2</v>
      </c>
      <c r="AB822" s="40" t="str">
        <f>VLOOKUP(E822,'[2]BANG THAM CHIEU'!$E$4:$S$1081,15,0)</f>
        <v>đăt dự phòng</v>
      </c>
    </row>
    <row r="823" spans="1:30" ht="15.75" customHeight="1" x14ac:dyDescent="0.25">
      <c r="A823" s="128">
        <f t="shared" si="108"/>
        <v>820</v>
      </c>
      <c r="B823" s="194">
        <v>1052229</v>
      </c>
      <c r="C823" s="157">
        <v>1052229</v>
      </c>
      <c r="D823" s="371" t="s">
        <v>1556</v>
      </c>
      <c r="E823" s="194">
        <v>1052229</v>
      </c>
      <c r="G823" s="137" t="s">
        <v>2468</v>
      </c>
      <c r="I823" s="145" t="s">
        <v>455</v>
      </c>
      <c r="J823" s="142">
        <f>VLOOKUP(E823,'[4]BANG THAM CHIEU'!$E$451:$M$1076,9,0)</f>
        <v>4</v>
      </c>
      <c r="K823" s="134">
        <f>SUMIFS(NHAP!$H:$H,NHAP!$D:$D,'BANG THAM CHIEU'!E823,NHAP!$K:$K,'BANG THAM CHIEU'!$D$1)</f>
        <v>0</v>
      </c>
      <c r="L823" s="134">
        <f>SUMIFS('IC21'!$H:$H,'IC21'!$G:$G,'BANG THAM CHIEU'!E823,'IC21'!$R:$R,'BANG THAM CHIEU'!$D$1)</f>
        <v>0</v>
      </c>
      <c r="M823" s="133">
        <f t="shared" si="114"/>
        <v>4</v>
      </c>
      <c r="N823" s="142">
        <v>0</v>
      </c>
      <c r="O823" s="133">
        <f t="shared" si="115"/>
        <v>4</v>
      </c>
      <c r="P823" s="135">
        <v>2</v>
      </c>
      <c r="Q823" s="135">
        <v>4</v>
      </c>
      <c r="R823" s="550" t="str">
        <f t="shared" si="109"/>
        <v>OK</v>
      </c>
      <c r="S823" s="135" t="s">
        <v>9397</v>
      </c>
      <c r="T823" s="222">
        <f t="shared" si="110"/>
        <v>2</v>
      </c>
      <c r="U823" s="368">
        <f t="shared" si="113"/>
        <v>4</v>
      </c>
      <c r="V823" s="189">
        <f t="shared" si="106"/>
        <v>0</v>
      </c>
      <c r="X823" s="40" t="str">
        <f t="shared" si="111"/>
        <v>ok</v>
      </c>
      <c r="Y823" s="189">
        <f t="shared" si="107"/>
        <v>0</v>
      </c>
      <c r="Z823" s="40">
        <f>VLOOKUP(E823,'[2]BANG THAM CHIEU'!$E$4:$Q$1080,13,0)</f>
        <v>2</v>
      </c>
      <c r="AA823" s="40">
        <f>VLOOKUP(E823,'[2]BANG THAM CHIEU'!$E$4:$R$1082,14,0)</f>
        <v>4</v>
      </c>
      <c r="AB823" s="40" t="str">
        <f>VLOOKUP(E823,'[2]BANG THAM CHIEU'!$E$4:$S$1081,15,0)</f>
        <v>đăt dự phòng</v>
      </c>
    </row>
    <row r="824" spans="1:30" ht="15.75" customHeight="1" x14ac:dyDescent="0.25">
      <c r="A824" s="128">
        <f t="shared" si="108"/>
        <v>821</v>
      </c>
      <c r="B824" s="183">
        <v>62052</v>
      </c>
      <c r="C824" s="157" t="s">
        <v>7101</v>
      </c>
      <c r="D824" s="371" t="s">
        <v>1556</v>
      </c>
      <c r="E824" s="183">
        <v>62052</v>
      </c>
      <c r="F824" s="144">
        <v>85000</v>
      </c>
      <c r="G824" s="137" t="s">
        <v>2468</v>
      </c>
      <c r="I824" s="145" t="s">
        <v>455</v>
      </c>
      <c r="J824" s="142">
        <f>VLOOKUP(E824,'[4]BANG THAM CHIEU'!$E$451:$M$1076,9,0)</f>
        <v>0</v>
      </c>
      <c r="K824" s="134">
        <f>SUMIFS(NHAP!$H:$H,NHAP!$D:$D,'BANG THAM CHIEU'!E824,NHAP!$K:$K,'BANG THAM CHIEU'!$D$1)</f>
        <v>0</v>
      </c>
      <c r="L824" s="134">
        <f>SUMIFS('IC21'!$H:$H,'IC21'!$G:$G,'BANG THAM CHIEU'!E824,'IC21'!$R:$R,'BANG THAM CHIEU'!$D$1)</f>
        <v>0</v>
      </c>
      <c r="M824" s="133">
        <f t="shared" si="114"/>
        <v>0</v>
      </c>
      <c r="N824" s="142">
        <v>0</v>
      </c>
      <c r="O824" s="133">
        <f t="shared" si="115"/>
        <v>0</v>
      </c>
      <c r="P824" s="135">
        <v>0</v>
      </c>
      <c r="Q824" s="135">
        <v>0</v>
      </c>
      <c r="R824" s="550" t="str">
        <f t="shared" si="109"/>
        <v>OK</v>
      </c>
      <c r="S824" s="135">
        <v>0</v>
      </c>
      <c r="T824" s="222">
        <f t="shared" si="110"/>
        <v>0</v>
      </c>
      <c r="U824" s="368">
        <f t="shared" si="113"/>
        <v>0</v>
      </c>
      <c r="V824" s="189">
        <f t="shared" si="106"/>
        <v>0</v>
      </c>
      <c r="X824" s="40" t="str">
        <f t="shared" si="111"/>
        <v>ko</v>
      </c>
      <c r="Y824" s="189">
        <f t="shared" si="107"/>
        <v>0</v>
      </c>
      <c r="Z824" s="40">
        <f>VLOOKUP(E824,'[2]BANG THAM CHIEU'!$E$4:$Q$1080,13,0)</f>
        <v>0</v>
      </c>
      <c r="AA824" s="40">
        <f>VLOOKUP(E824,'[2]BANG THAM CHIEU'!$E$4:$R$1082,14,0)</f>
        <v>0</v>
      </c>
      <c r="AB824" s="40">
        <f>VLOOKUP(E824,'[2]BANG THAM CHIEU'!$E$4:$S$1081,15,0)</f>
        <v>0</v>
      </c>
    </row>
    <row r="825" spans="1:30" ht="15.75" customHeight="1" x14ac:dyDescent="0.25">
      <c r="A825" s="128">
        <f t="shared" si="108"/>
        <v>822</v>
      </c>
      <c r="B825" s="183">
        <v>50250779</v>
      </c>
      <c r="C825" s="157" t="s">
        <v>7102</v>
      </c>
      <c r="D825" s="371" t="s">
        <v>1556</v>
      </c>
      <c r="E825" s="183">
        <v>50250779</v>
      </c>
      <c r="F825" s="144">
        <v>2094000</v>
      </c>
      <c r="G825" s="137" t="s">
        <v>2468</v>
      </c>
      <c r="I825" s="145" t="s">
        <v>455</v>
      </c>
      <c r="J825" s="142">
        <f>VLOOKUP(E825,'[4]BANG THAM CHIEU'!$E$451:$M$1076,9,0)</f>
        <v>1</v>
      </c>
      <c r="K825" s="134">
        <f>SUMIFS(NHAP!$H:$H,NHAP!$D:$D,'BANG THAM CHIEU'!E825,NHAP!$K:$K,'BANG THAM CHIEU'!$D$1)</f>
        <v>0</v>
      </c>
      <c r="L825" s="134">
        <f>SUMIFS('IC21'!$H:$H,'IC21'!$G:$G,'BANG THAM CHIEU'!E825,'IC21'!$R:$R,'BANG THAM CHIEU'!$D$1)</f>
        <v>0</v>
      </c>
      <c r="M825" s="133">
        <f t="shared" si="114"/>
        <v>1</v>
      </c>
      <c r="N825" s="142">
        <v>0</v>
      </c>
      <c r="O825" s="133">
        <f t="shared" si="115"/>
        <v>1</v>
      </c>
      <c r="P825" s="135">
        <v>2</v>
      </c>
      <c r="Q825" s="135">
        <v>4</v>
      </c>
      <c r="R825" s="550" t="str">
        <f t="shared" si="109"/>
        <v>ALERT</v>
      </c>
      <c r="S825" s="135" t="s">
        <v>9397</v>
      </c>
      <c r="T825" s="222">
        <f t="shared" si="110"/>
        <v>-1</v>
      </c>
      <c r="U825" s="368">
        <f t="shared" si="113"/>
        <v>1</v>
      </c>
      <c r="V825" s="189">
        <f t="shared" si="106"/>
        <v>0</v>
      </c>
      <c r="X825" s="40" t="str">
        <f t="shared" si="111"/>
        <v>ko</v>
      </c>
      <c r="Y825" s="189">
        <f t="shared" si="107"/>
        <v>0</v>
      </c>
      <c r="Z825" s="40">
        <f>VLOOKUP(E825,'[2]BANG THAM CHIEU'!$E$4:$Q$1080,13,0)</f>
        <v>2</v>
      </c>
      <c r="AA825" s="40">
        <f>VLOOKUP(E825,'[2]BANG THAM CHIEU'!$E$4:$R$1082,14,0)</f>
        <v>4</v>
      </c>
      <c r="AB825" s="40" t="str">
        <f>VLOOKUP(E825,'[2]BANG THAM CHIEU'!$E$4:$S$1081,15,0)</f>
        <v>đăt dự phòng</v>
      </c>
    </row>
    <row r="826" spans="1:30" ht="15.75" customHeight="1" x14ac:dyDescent="0.25">
      <c r="A826" s="128">
        <f t="shared" si="108"/>
        <v>823</v>
      </c>
      <c r="B826" s="183">
        <v>50470878</v>
      </c>
      <c r="C826" s="157" t="s">
        <v>7115</v>
      </c>
      <c r="D826" s="371" t="s">
        <v>2625</v>
      </c>
      <c r="E826" s="183">
        <v>50470878</v>
      </c>
      <c r="F826" s="144">
        <v>4224000</v>
      </c>
      <c r="G826" s="137" t="s">
        <v>2468</v>
      </c>
      <c r="I826" s="145" t="s">
        <v>455</v>
      </c>
      <c r="J826" s="142">
        <f>VLOOKUP(E826,'[4]BANG THAM CHIEU'!$E$451:$M$1076,9,0)</f>
        <v>2</v>
      </c>
      <c r="K826" s="134">
        <f>SUMIFS(NHAP!$H:$H,NHAP!$D:$D,'BANG THAM CHIEU'!E826,NHAP!$K:$K,'BANG THAM CHIEU'!$D$1)</f>
        <v>0</v>
      </c>
      <c r="L826" s="134">
        <f>SUMIFS('IC21'!$H:$H,'IC21'!$G:$G,'BANG THAM CHIEU'!E826,'IC21'!$R:$R,'BANG THAM CHIEU'!$D$1)</f>
        <v>0</v>
      </c>
      <c r="M826" s="133">
        <f t="shared" si="114"/>
        <v>2</v>
      </c>
      <c r="N826" s="142">
        <v>0</v>
      </c>
      <c r="O826" s="133">
        <f t="shared" si="115"/>
        <v>2</v>
      </c>
      <c r="P826" s="135">
        <v>6</v>
      </c>
      <c r="Q826" s="135">
        <v>12</v>
      </c>
      <c r="R826" s="550" t="str">
        <f t="shared" si="109"/>
        <v>ALERT</v>
      </c>
      <c r="S826" s="135" t="s">
        <v>9397</v>
      </c>
      <c r="T826" s="222">
        <f t="shared" si="110"/>
        <v>-4</v>
      </c>
      <c r="U826" s="368">
        <f t="shared" si="113"/>
        <v>2</v>
      </c>
      <c r="V826" s="189">
        <f t="shared" si="106"/>
        <v>0</v>
      </c>
      <c r="X826" s="40" t="str">
        <f t="shared" si="111"/>
        <v>ko</v>
      </c>
      <c r="Y826" s="189">
        <f t="shared" si="107"/>
        <v>0</v>
      </c>
      <c r="Z826" s="40">
        <f>VLOOKUP(E826,'[2]BANG THAM CHIEU'!$E$4:$Q$1080,13,0)</f>
        <v>6</v>
      </c>
      <c r="AA826" s="40">
        <f>VLOOKUP(E826,'[2]BANG THAM CHIEU'!$E$4:$R$1082,14,0)</f>
        <v>12</v>
      </c>
      <c r="AB826" s="40" t="str">
        <f>VLOOKUP(E826,'[2]BANG THAM CHIEU'!$E$4:$S$1081,15,0)</f>
        <v>đăt dự phòng</v>
      </c>
    </row>
    <row r="827" spans="1:30" ht="15.75" customHeight="1" x14ac:dyDescent="0.25">
      <c r="A827" s="128">
        <f t="shared" si="108"/>
        <v>824</v>
      </c>
      <c r="B827" s="183">
        <v>50041934</v>
      </c>
      <c r="C827" s="157" t="s">
        <v>7117</v>
      </c>
      <c r="D827" s="371" t="s">
        <v>7145</v>
      </c>
      <c r="E827" s="183">
        <v>50041934</v>
      </c>
      <c r="F827" s="144">
        <v>799000</v>
      </c>
      <c r="G827" s="137" t="s">
        <v>2468</v>
      </c>
      <c r="I827" s="145" t="s">
        <v>455</v>
      </c>
      <c r="J827" s="142">
        <f>VLOOKUP(E827,'[4]BANG THAM CHIEU'!$E$451:$M$1076,9,0)</f>
        <v>4</v>
      </c>
      <c r="K827" s="134">
        <f>SUMIFS(NHAP!$H:$H,NHAP!$D:$D,'BANG THAM CHIEU'!E827,NHAP!$K:$K,'BANG THAM CHIEU'!$D$1)</f>
        <v>0</v>
      </c>
      <c r="L827" s="134">
        <f>SUMIFS('IC21'!$H:$H,'IC21'!$G:$G,'BANG THAM CHIEU'!E827,'IC21'!$R:$R,'BANG THAM CHIEU'!$D$1)</f>
        <v>0</v>
      </c>
      <c r="M827" s="133">
        <f t="shared" si="114"/>
        <v>4</v>
      </c>
      <c r="N827" s="142">
        <v>0</v>
      </c>
      <c r="O827" s="133">
        <f t="shared" si="115"/>
        <v>4</v>
      </c>
      <c r="P827" s="135">
        <v>2</v>
      </c>
      <c r="Q827" s="135">
        <v>4</v>
      </c>
      <c r="R827" s="550" t="str">
        <f t="shared" si="109"/>
        <v>OK</v>
      </c>
      <c r="S827" s="135" t="s">
        <v>9397</v>
      </c>
      <c r="T827" s="222">
        <f t="shared" si="110"/>
        <v>2</v>
      </c>
      <c r="U827" s="368">
        <f t="shared" si="113"/>
        <v>4</v>
      </c>
      <c r="V827" s="189">
        <f t="shared" si="106"/>
        <v>0</v>
      </c>
      <c r="X827" s="40" t="str">
        <f t="shared" si="111"/>
        <v>ko</v>
      </c>
      <c r="Y827" s="189">
        <f t="shared" si="107"/>
        <v>0</v>
      </c>
      <c r="Z827" s="40">
        <f>VLOOKUP(E827,'[2]BANG THAM CHIEU'!$E$4:$Q$1080,13,0)</f>
        <v>2</v>
      </c>
      <c r="AA827" s="40">
        <f>VLOOKUP(E827,'[2]BANG THAM CHIEU'!$E$4:$R$1082,14,0)</f>
        <v>4</v>
      </c>
      <c r="AB827" s="40" t="str">
        <f>VLOOKUP(E827,'[2]BANG THAM CHIEU'!$E$4:$S$1081,15,0)</f>
        <v>đăt dự phòng</v>
      </c>
    </row>
    <row r="828" spans="1:30" ht="15.75" customHeight="1" x14ac:dyDescent="0.25">
      <c r="A828" s="128">
        <f t="shared" si="108"/>
        <v>825</v>
      </c>
      <c r="B828" s="183">
        <v>50471951</v>
      </c>
      <c r="C828" s="157" t="s">
        <v>7119</v>
      </c>
      <c r="D828" s="371" t="s">
        <v>7145</v>
      </c>
      <c r="E828" s="183">
        <v>50471951</v>
      </c>
      <c r="F828" s="144">
        <v>2418000</v>
      </c>
      <c r="G828" s="137" t="s">
        <v>2468</v>
      </c>
      <c r="I828" s="145" t="s">
        <v>455</v>
      </c>
      <c r="J828" s="142">
        <f>VLOOKUP(E828,'[4]BANG THAM CHIEU'!$E$451:$M$1076,9,0)</f>
        <v>2</v>
      </c>
      <c r="K828" s="134">
        <f>SUMIFS(NHAP!$H:$H,NHAP!$D:$D,'BANG THAM CHIEU'!E828,NHAP!$K:$K,'BANG THAM CHIEU'!$D$1)</f>
        <v>0</v>
      </c>
      <c r="L828" s="134">
        <f>SUMIFS('IC21'!$H:$H,'IC21'!$G:$G,'BANG THAM CHIEU'!E828,'IC21'!$R:$R,'BANG THAM CHIEU'!$D$1)</f>
        <v>0</v>
      </c>
      <c r="M828" s="133">
        <f t="shared" si="114"/>
        <v>2</v>
      </c>
      <c r="N828" s="142">
        <v>0</v>
      </c>
      <c r="O828" s="133">
        <f t="shared" si="115"/>
        <v>2</v>
      </c>
      <c r="P828" s="135">
        <v>2</v>
      </c>
      <c r="Q828" s="135">
        <v>4</v>
      </c>
      <c r="R828" s="550" t="str">
        <f t="shared" si="109"/>
        <v>OK</v>
      </c>
      <c r="S828" s="135" t="s">
        <v>9397</v>
      </c>
      <c r="T828" s="222">
        <f t="shared" si="110"/>
        <v>0</v>
      </c>
      <c r="U828" s="368">
        <f t="shared" si="113"/>
        <v>2</v>
      </c>
      <c r="V828" s="189">
        <f t="shared" si="106"/>
        <v>0</v>
      </c>
      <c r="X828" s="40" t="str">
        <f t="shared" si="111"/>
        <v>ok</v>
      </c>
      <c r="Y828" s="189">
        <f t="shared" si="107"/>
        <v>0</v>
      </c>
      <c r="Z828" s="40">
        <f>VLOOKUP(E828,'[2]BANG THAM CHIEU'!$E$4:$Q$1080,13,0)</f>
        <v>2</v>
      </c>
      <c r="AA828" s="40">
        <f>VLOOKUP(E828,'[2]BANG THAM CHIEU'!$E$4:$R$1082,14,0)</f>
        <v>4</v>
      </c>
      <c r="AB828" s="40" t="str">
        <f>VLOOKUP(E828,'[2]BANG THAM CHIEU'!$E$4:$S$1081,15,0)</f>
        <v>đăt dự phòng</v>
      </c>
    </row>
    <row r="829" spans="1:30" ht="15.75" customHeight="1" x14ac:dyDescent="0.25">
      <c r="A829" s="128">
        <f t="shared" si="108"/>
        <v>826</v>
      </c>
      <c r="B829" s="183">
        <v>50130521</v>
      </c>
      <c r="C829" s="157" t="s">
        <v>7120</v>
      </c>
      <c r="D829" s="371" t="s">
        <v>7145</v>
      </c>
      <c r="E829" s="183">
        <v>50130521</v>
      </c>
      <c r="F829" s="144">
        <v>615000</v>
      </c>
      <c r="G829" s="137" t="s">
        <v>2468</v>
      </c>
      <c r="I829" s="145" t="s">
        <v>455</v>
      </c>
      <c r="J829" s="142">
        <f>VLOOKUP(E829,'[4]BANG THAM CHIEU'!$E$451:$M$1076,9,0)</f>
        <v>0</v>
      </c>
      <c r="K829" s="134">
        <f>SUMIFS(NHAP!$H:$H,NHAP!$D:$D,'BANG THAM CHIEU'!E829,NHAP!$K:$K,'BANG THAM CHIEU'!$D$1)</f>
        <v>0</v>
      </c>
      <c r="L829" s="134">
        <f>SUMIFS('IC21'!$H:$H,'IC21'!$G:$G,'BANG THAM CHIEU'!E829,'IC21'!$R:$R,'BANG THAM CHIEU'!$D$1)</f>
        <v>0</v>
      </c>
      <c r="M829" s="133">
        <f t="shared" si="114"/>
        <v>0</v>
      </c>
      <c r="N829" s="142">
        <v>0</v>
      </c>
      <c r="O829" s="133">
        <f t="shared" si="115"/>
        <v>0</v>
      </c>
      <c r="P829" s="135">
        <v>2</v>
      </c>
      <c r="Q829" s="135">
        <v>4</v>
      </c>
      <c r="R829" s="550" t="str">
        <f t="shared" si="109"/>
        <v>ALERT</v>
      </c>
      <c r="S829" s="135" t="s">
        <v>9397</v>
      </c>
      <c r="T829" s="222">
        <f t="shared" si="110"/>
        <v>-2</v>
      </c>
      <c r="U829" s="368">
        <f t="shared" si="113"/>
        <v>0</v>
      </c>
      <c r="V829" s="189">
        <f t="shared" si="106"/>
        <v>0</v>
      </c>
      <c r="X829" s="40" t="str">
        <f t="shared" si="111"/>
        <v>ok</v>
      </c>
      <c r="Y829" s="189">
        <f t="shared" si="107"/>
        <v>0</v>
      </c>
      <c r="Z829" s="40">
        <f>VLOOKUP(E829,'[2]BANG THAM CHIEU'!$E$4:$Q$1080,13,0)</f>
        <v>2</v>
      </c>
      <c r="AA829" s="40">
        <f>VLOOKUP(E829,'[2]BANG THAM CHIEU'!$E$4:$R$1082,14,0)</f>
        <v>4</v>
      </c>
      <c r="AB829" s="40" t="str">
        <f>VLOOKUP(E829,'[2]BANG THAM CHIEU'!$E$4:$S$1081,15,0)</f>
        <v>đăt dự phòng</v>
      </c>
    </row>
    <row r="830" spans="1:30" ht="15.75" customHeight="1" x14ac:dyDescent="0.25">
      <c r="A830" s="128">
        <f t="shared" si="108"/>
        <v>827</v>
      </c>
      <c r="B830" s="183">
        <v>50147927</v>
      </c>
      <c r="C830" s="157" t="s">
        <v>7121</v>
      </c>
      <c r="D830" s="371" t="s">
        <v>7145</v>
      </c>
      <c r="E830" s="183">
        <v>50147927</v>
      </c>
      <c r="F830" s="144">
        <v>1286000</v>
      </c>
      <c r="G830" s="137" t="s">
        <v>2468</v>
      </c>
      <c r="I830" s="145" t="s">
        <v>455</v>
      </c>
      <c r="J830" s="142">
        <f>VLOOKUP(E830,'[4]BANG THAM CHIEU'!$E$451:$M$1076,9,0)</f>
        <v>0</v>
      </c>
      <c r="K830" s="134">
        <f>SUMIFS(NHAP!$H:$H,NHAP!$D:$D,'BANG THAM CHIEU'!E830,NHAP!$K:$K,'BANG THAM CHIEU'!$D$1)</f>
        <v>0</v>
      </c>
      <c r="L830" s="134">
        <f>SUMIFS('IC21'!$H:$H,'IC21'!$G:$G,'BANG THAM CHIEU'!E830,'IC21'!$R:$R,'BANG THAM CHIEU'!$D$1)</f>
        <v>0</v>
      </c>
      <c r="M830" s="133">
        <f t="shared" si="114"/>
        <v>0</v>
      </c>
      <c r="N830" s="142">
        <v>0</v>
      </c>
      <c r="O830" s="133">
        <f t="shared" si="115"/>
        <v>0</v>
      </c>
      <c r="P830" s="135">
        <v>2</v>
      </c>
      <c r="Q830" s="135">
        <v>4</v>
      </c>
      <c r="R830" s="550" t="str">
        <f t="shared" si="109"/>
        <v>ALERT</v>
      </c>
      <c r="S830" s="135" t="s">
        <v>9397</v>
      </c>
      <c r="T830" s="222">
        <f t="shared" si="110"/>
        <v>-2</v>
      </c>
      <c r="U830" s="368">
        <f t="shared" si="113"/>
        <v>0</v>
      </c>
      <c r="V830" s="189">
        <f t="shared" si="106"/>
        <v>0</v>
      </c>
      <c r="X830" s="40" t="str">
        <f t="shared" si="111"/>
        <v>ko</v>
      </c>
      <c r="Y830" s="189">
        <f t="shared" si="107"/>
        <v>0</v>
      </c>
      <c r="Z830" s="40">
        <f>VLOOKUP(E830,'[2]BANG THAM CHIEU'!$E$4:$Q$1080,13,0)</f>
        <v>2</v>
      </c>
      <c r="AA830" s="40">
        <f>VLOOKUP(E830,'[2]BANG THAM CHIEU'!$E$4:$R$1082,14,0)</f>
        <v>4</v>
      </c>
      <c r="AB830" s="40" t="str">
        <f>VLOOKUP(E830,'[2]BANG THAM CHIEU'!$E$4:$S$1081,15,0)</f>
        <v>đăt dự phòng</v>
      </c>
    </row>
    <row r="831" spans="1:30" ht="15.75" customHeight="1" x14ac:dyDescent="0.25">
      <c r="A831" s="128">
        <f t="shared" si="108"/>
        <v>828</v>
      </c>
      <c r="B831" s="183">
        <v>50421452</v>
      </c>
      <c r="C831" s="157" t="s">
        <v>7122</v>
      </c>
      <c r="D831" s="371" t="s">
        <v>7145</v>
      </c>
      <c r="E831" s="183">
        <v>50421452</v>
      </c>
      <c r="F831" s="144">
        <v>8757000</v>
      </c>
      <c r="G831" s="137" t="s">
        <v>2468</v>
      </c>
      <c r="I831" s="145" t="s">
        <v>455</v>
      </c>
      <c r="J831" s="142">
        <f>VLOOKUP(E831,'[4]BANG THAM CHIEU'!$E$451:$M$1076,9,0)</f>
        <v>2</v>
      </c>
      <c r="K831" s="134">
        <f>SUMIFS(NHAP!$H:$H,NHAP!$D:$D,'BANG THAM CHIEU'!E831,NHAP!$K:$K,'BANG THAM CHIEU'!$D$1)</f>
        <v>0</v>
      </c>
      <c r="L831" s="134">
        <f>SUMIFS('IC21'!$H:$H,'IC21'!$G:$G,'BANG THAM CHIEU'!E831,'IC21'!$R:$R,'BANG THAM CHIEU'!$D$1)</f>
        <v>0</v>
      </c>
      <c r="M831" s="133">
        <f t="shared" si="114"/>
        <v>2</v>
      </c>
      <c r="N831" s="142">
        <v>0</v>
      </c>
      <c r="O831" s="133">
        <f t="shared" si="115"/>
        <v>2</v>
      </c>
      <c r="P831" s="135">
        <v>1</v>
      </c>
      <c r="Q831" s="135">
        <v>2</v>
      </c>
      <c r="R831" s="550" t="str">
        <f t="shared" si="109"/>
        <v>OK</v>
      </c>
      <c r="S831" s="135" t="s">
        <v>9397</v>
      </c>
      <c r="T831" s="222">
        <f t="shared" si="110"/>
        <v>1</v>
      </c>
      <c r="U831" s="368">
        <f t="shared" si="113"/>
        <v>2</v>
      </c>
      <c r="V831" s="189">
        <f t="shared" si="106"/>
        <v>0</v>
      </c>
      <c r="X831" s="40" t="str">
        <f t="shared" si="111"/>
        <v>ko</v>
      </c>
      <c r="Y831" s="189">
        <f t="shared" si="107"/>
        <v>0</v>
      </c>
      <c r="Z831" s="40">
        <f>VLOOKUP(E831,'[2]BANG THAM CHIEU'!$E$4:$Q$1080,13,0)</f>
        <v>1</v>
      </c>
      <c r="AA831" s="40">
        <f>VLOOKUP(E831,'[2]BANG THAM CHIEU'!$E$4:$R$1082,14,0)</f>
        <v>2</v>
      </c>
      <c r="AB831" s="40" t="str">
        <f>VLOOKUP(E831,'[2]BANG THAM CHIEU'!$E$4:$S$1081,15,0)</f>
        <v>đăt dự phòng</v>
      </c>
    </row>
    <row r="832" spans="1:30" ht="15.75" customHeight="1" x14ac:dyDescent="0.25">
      <c r="A832" s="128">
        <f t="shared" si="108"/>
        <v>829</v>
      </c>
      <c r="B832" s="183">
        <v>50251577</v>
      </c>
      <c r="C832" s="157" t="s">
        <v>7123</v>
      </c>
      <c r="D832" s="371" t="s">
        <v>7142</v>
      </c>
      <c r="E832" s="183">
        <v>50251577</v>
      </c>
      <c r="F832" s="144">
        <v>5526000</v>
      </c>
      <c r="G832" s="137" t="s">
        <v>2468</v>
      </c>
      <c r="I832" s="145" t="s">
        <v>1211</v>
      </c>
      <c r="J832" s="142">
        <f>VLOOKUP(E832,'[4]BANG THAM CHIEU'!$E$451:$M$1076,9,0)</f>
        <v>2</v>
      </c>
      <c r="K832" s="134">
        <f>SUMIFS(NHAP!$H:$H,NHAP!$D:$D,'BANG THAM CHIEU'!E832,NHAP!$K:$K,'BANG THAM CHIEU'!$D$1)</f>
        <v>0</v>
      </c>
      <c r="L832" s="134">
        <f>SUMIFS('IC21'!$H:$H,'IC21'!$G:$G,'BANG THAM CHIEU'!E832,'IC21'!$R:$R,'BANG THAM CHIEU'!$D$1)</f>
        <v>0</v>
      </c>
      <c r="M832" s="133">
        <f t="shared" si="114"/>
        <v>2</v>
      </c>
      <c r="N832" s="142">
        <v>0</v>
      </c>
      <c r="O832" s="133">
        <f t="shared" si="115"/>
        <v>2</v>
      </c>
      <c r="P832" s="135">
        <v>2</v>
      </c>
      <c r="Q832" s="135">
        <v>4</v>
      </c>
      <c r="R832" s="550" t="str">
        <f t="shared" si="109"/>
        <v>OK</v>
      </c>
      <c r="S832" s="135" t="s">
        <v>9397</v>
      </c>
      <c r="T832" s="222">
        <f t="shared" si="110"/>
        <v>0</v>
      </c>
      <c r="U832" s="368">
        <f t="shared" si="113"/>
        <v>2</v>
      </c>
      <c r="V832" s="189">
        <f t="shared" si="106"/>
        <v>0</v>
      </c>
      <c r="X832" s="40" t="str">
        <f t="shared" si="111"/>
        <v>ko</v>
      </c>
      <c r="Y832" s="189">
        <f t="shared" si="107"/>
        <v>0</v>
      </c>
      <c r="Z832" s="40">
        <f>VLOOKUP(E832,'[2]BANG THAM CHIEU'!$E$4:$Q$1080,13,0)</f>
        <v>2</v>
      </c>
      <c r="AA832" s="40">
        <f>VLOOKUP(E832,'[2]BANG THAM CHIEU'!$E$4:$R$1082,14,0)</f>
        <v>4</v>
      </c>
      <c r="AB832" s="40" t="str">
        <f>VLOOKUP(E832,'[2]BANG THAM CHIEU'!$E$4:$S$1081,15,0)</f>
        <v>đăt dự phòng</v>
      </c>
      <c r="AD832" s="40" t="s">
        <v>9889</v>
      </c>
    </row>
    <row r="833" spans="1:28" ht="15.75" customHeight="1" x14ac:dyDescent="0.25">
      <c r="A833" s="128">
        <f t="shared" si="108"/>
        <v>830</v>
      </c>
      <c r="B833" s="183">
        <v>50452065</v>
      </c>
      <c r="C833" s="157" t="s">
        <v>7124</v>
      </c>
      <c r="D833" s="371" t="s">
        <v>889</v>
      </c>
      <c r="E833" s="183">
        <v>50452065</v>
      </c>
      <c r="F833" s="144">
        <v>22601000</v>
      </c>
      <c r="G833" s="137" t="s">
        <v>2468</v>
      </c>
      <c r="I833" s="144" t="s">
        <v>455</v>
      </c>
      <c r="J833" s="142">
        <f>VLOOKUP(E833,'[4]BANG THAM CHIEU'!$E$451:$M$1076,9,0)</f>
        <v>2</v>
      </c>
      <c r="K833" s="134">
        <f>SUMIFS(NHAP!$H:$H,NHAP!$D:$D,'BANG THAM CHIEU'!E833,NHAP!$K:$K,'BANG THAM CHIEU'!$D$1)</f>
        <v>0</v>
      </c>
      <c r="L833" s="134">
        <f>SUMIFS('IC21'!$H:$H,'IC21'!$G:$G,'BANG THAM CHIEU'!E833,'IC21'!$R:$R,'BANG THAM CHIEU'!$D$1)</f>
        <v>0</v>
      </c>
      <c r="M833" s="133">
        <f t="shared" si="114"/>
        <v>2</v>
      </c>
      <c r="N833" s="142">
        <v>0</v>
      </c>
      <c r="O833" s="133">
        <f t="shared" si="115"/>
        <v>2</v>
      </c>
      <c r="P833" s="135">
        <v>1</v>
      </c>
      <c r="Q833" s="135">
        <v>2</v>
      </c>
      <c r="R833" s="550" t="str">
        <f t="shared" si="109"/>
        <v>OK</v>
      </c>
      <c r="S833" s="135" t="s">
        <v>9397</v>
      </c>
      <c r="T833" s="222">
        <f t="shared" si="110"/>
        <v>1</v>
      </c>
      <c r="U833" s="368">
        <f t="shared" si="113"/>
        <v>2</v>
      </c>
      <c r="V833" s="189">
        <f t="shared" si="106"/>
        <v>0</v>
      </c>
      <c r="X833" s="40" t="str">
        <f t="shared" si="111"/>
        <v>ok</v>
      </c>
      <c r="Y833" s="189">
        <f t="shared" si="107"/>
        <v>0</v>
      </c>
      <c r="Z833" s="40">
        <f>VLOOKUP(E833,'[2]BANG THAM CHIEU'!$E$4:$Q$1080,13,0)</f>
        <v>1</v>
      </c>
      <c r="AA833" s="40">
        <f>VLOOKUP(E833,'[2]BANG THAM CHIEU'!$E$4:$R$1082,14,0)</f>
        <v>2</v>
      </c>
      <c r="AB833" s="40" t="str">
        <f>VLOOKUP(E833,'[2]BANG THAM CHIEU'!$E$4:$S$1081,15,0)</f>
        <v>đăt dự phòng</v>
      </c>
    </row>
    <row r="834" spans="1:28" ht="15.75" customHeight="1" x14ac:dyDescent="0.25">
      <c r="A834" s="128">
        <f t="shared" si="108"/>
        <v>831</v>
      </c>
      <c r="B834" s="183">
        <v>51038315</v>
      </c>
      <c r="C834" s="157" t="s">
        <v>7125</v>
      </c>
      <c r="D834" s="371" t="s">
        <v>889</v>
      </c>
      <c r="E834" s="183">
        <v>51038315</v>
      </c>
      <c r="F834" s="144">
        <v>104310000</v>
      </c>
      <c r="G834" s="137" t="s">
        <v>2468</v>
      </c>
      <c r="I834" s="145" t="s">
        <v>455</v>
      </c>
      <c r="J834" s="142">
        <f>VLOOKUP(E834,'[4]BANG THAM CHIEU'!$E$451:$M$1076,9,0)</f>
        <v>0</v>
      </c>
      <c r="K834" s="134">
        <f>SUMIFS(NHAP!$H:$H,NHAP!$D:$D,'BANG THAM CHIEU'!E834,NHAP!$K:$K,'BANG THAM CHIEU'!$D$1)</f>
        <v>0</v>
      </c>
      <c r="L834" s="134">
        <f>SUMIFS('IC21'!$H:$H,'IC21'!$G:$G,'BANG THAM CHIEU'!E834,'IC21'!$R:$R,'BANG THAM CHIEU'!$D$1)</f>
        <v>0</v>
      </c>
      <c r="M834" s="133">
        <f t="shared" si="114"/>
        <v>0</v>
      </c>
      <c r="N834" s="142">
        <v>0</v>
      </c>
      <c r="O834" s="133">
        <f t="shared" si="115"/>
        <v>0</v>
      </c>
      <c r="P834" s="135">
        <v>1</v>
      </c>
      <c r="Q834" s="135">
        <v>2</v>
      </c>
      <c r="R834" s="550" t="str">
        <f t="shared" si="109"/>
        <v>ALERT</v>
      </c>
      <c r="S834" s="135" t="s">
        <v>9397</v>
      </c>
      <c r="T834" s="222">
        <f t="shared" si="110"/>
        <v>-1</v>
      </c>
      <c r="U834" s="368">
        <f t="shared" si="113"/>
        <v>0</v>
      </c>
      <c r="V834" s="189">
        <f t="shared" si="106"/>
        <v>0</v>
      </c>
      <c r="X834" s="40" t="str">
        <f t="shared" si="111"/>
        <v>ko</v>
      </c>
      <c r="Y834" s="189">
        <f t="shared" si="107"/>
        <v>0</v>
      </c>
      <c r="Z834" s="40">
        <f>VLOOKUP(E834,'[2]BANG THAM CHIEU'!$E$4:$Q$1080,13,0)</f>
        <v>1</v>
      </c>
      <c r="AA834" s="40">
        <f>VLOOKUP(E834,'[2]BANG THAM CHIEU'!$E$4:$R$1082,14,0)</f>
        <v>2</v>
      </c>
      <c r="AB834" s="40" t="str">
        <f>VLOOKUP(E834,'[2]BANG THAM CHIEU'!$E$4:$S$1081,15,0)</f>
        <v>đăt dự phòng</v>
      </c>
    </row>
    <row r="835" spans="1:28" ht="15.75" customHeight="1" x14ac:dyDescent="0.25">
      <c r="A835" s="128">
        <f t="shared" si="108"/>
        <v>832</v>
      </c>
      <c r="B835" s="183">
        <v>51085220</v>
      </c>
      <c r="C835" s="157" t="s">
        <v>7126</v>
      </c>
      <c r="D835" s="371" t="s">
        <v>889</v>
      </c>
      <c r="E835" s="183">
        <v>51085220</v>
      </c>
      <c r="F835" s="144">
        <v>27450000</v>
      </c>
      <c r="G835" s="137" t="s">
        <v>2468</v>
      </c>
      <c r="I835" s="145" t="s">
        <v>455</v>
      </c>
      <c r="J835" s="142">
        <f>VLOOKUP(E835,'[4]BANG THAM CHIEU'!$E$451:$M$1076,9,0)</f>
        <v>2</v>
      </c>
      <c r="K835" s="134">
        <f>SUMIFS(NHAP!$H:$H,NHAP!$D:$D,'BANG THAM CHIEU'!E835,NHAP!$K:$K,'BANG THAM CHIEU'!$D$1)</f>
        <v>0</v>
      </c>
      <c r="L835" s="134">
        <f>SUMIFS('IC21'!$H:$H,'IC21'!$G:$G,'BANG THAM CHIEU'!E835,'IC21'!$R:$R,'BANG THAM CHIEU'!$D$1)</f>
        <v>0</v>
      </c>
      <c r="M835" s="133">
        <f t="shared" si="114"/>
        <v>2</v>
      </c>
      <c r="N835" s="142">
        <v>0</v>
      </c>
      <c r="O835" s="133">
        <f t="shared" si="115"/>
        <v>2</v>
      </c>
      <c r="P835" s="135">
        <v>1</v>
      </c>
      <c r="Q835" s="135">
        <v>2</v>
      </c>
      <c r="R835" s="550" t="str">
        <f t="shared" si="109"/>
        <v>OK</v>
      </c>
      <c r="S835" s="135" t="s">
        <v>9397</v>
      </c>
      <c r="T835" s="222">
        <f t="shared" si="110"/>
        <v>1</v>
      </c>
      <c r="U835" s="368">
        <f t="shared" si="113"/>
        <v>2</v>
      </c>
      <c r="V835" s="189">
        <f t="shared" si="106"/>
        <v>0</v>
      </c>
      <c r="X835" s="40" t="str">
        <f t="shared" si="111"/>
        <v>ok</v>
      </c>
      <c r="Y835" s="189">
        <f t="shared" si="107"/>
        <v>0</v>
      </c>
      <c r="Z835" s="40">
        <f>VLOOKUP(E835,'[2]BANG THAM CHIEU'!$E$4:$Q$1080,13,0)</f>
        <v>1</v>
      </c>
      <c r="AA835" s="40">
        <f>VLOOKUP(E835,'[2]BANG THAM CHIEU'!$E$4:$R$1082,14,0)</f>
        <v>2</v>
      </c>
      <c r="AB835" s="40" t="str">
        <f>VLOOKUP(E835,'[2]BANG THAM CHIEU'!$E$4:$S$1081,15,0)</f>
        <v>đăt dự phòng</v>
      </c>
    </row>
    <row r="836" spans="1:28" ht="15.75" customHeight="1" x14ac:dyDescent="0.25">
      <c r="A836" s="128">
        <f t="shared" si="108"/>
        <v>833</v>
      </c>
      <c r="B836" s="183">
        <v>50444606</v>
      </c>
      <c r="C836" s="157" t="s">
        <v>7127</v>
      </c>
      <c r="D836" s="371" t="s">
        <v>889</v>
      </c>
      <c r="E836" s="183">
        <v>50444606</v>
      </c>
      <c r="F836" s="144">
        <v>61245000</v>
      </c>
      <c r="G836" s="137" t="s">
        <v>2468</v>
      </c>
      <c r="I836" s="145" t="s">
        <v>455</v>
      </c>
      <c r="J836" s="142">
        <f>VLOOKUP(E836,'[4]BANG THAM CHIEU'!$E$451:$M$1076,9,0)</f>
        <v>0</v>
      </c>
      <c r="K836" s="134">
        <f>SUMIFS(NHAP!$H:$H,NHAP!$D:$D,'BANG THAM CHIEU'!E836,NHAP!$K:$K,'BANG THAM CHIEU'!$D$1)</f>
        <v>0</v>
      </c>
      <c r="L836" s="134">
        <f>SUMIFS('IC21'!$H:$H,'IC21'!$G:$G,'BANG THAM CHIEU'!E836,'IC21'!$R:$R,'BANG THAM CHIEU'!$D$1)</f>
        <v>0</v>
      </c>
      <c r="M836" s="133">
        <f t="shared" si="114"/>
        <v>0</v>
      </c>
      <c r="N836" s="142">
        <v>0</v>
      </c>
      <c r="O836" s="133">
        <f t="shared" si="115"/>
        <v>0</v>
      </c>
      <c r="P836" s="135">
        <v>2</v>
      </c>
      <c r="Q836" s="135">
        <v>4</v>
      </c>
      <c r="R836" s="550" t="str">
        <f t="shared" si="109"/>
        <v>ALERT</v>
      </c>
      <c r="S836" s="135" t="s">
        <v>9397</v>
      </c>
      <c r="T836" s="222">
        <f t="shared" si="110"/>
        <v>-2</v>
      </c>
      <c r="U836" s="368">
        <f t="shared" si="113"/>
        <v>0</v>
      </c>
      <c r="V836" s="189">
        <f t="shared" ref="V836:V899" si="116">U836-M836</f>
        <v>0</v>
      </c>
      <c r="X836" s="40" t="str">
        <f t="shared" si="111"/>
        <v>ko</v>
      </c>
      <c r="Y836" s="189">
        <f t="shared" ref="Y836:Y899" si="117">M836-U836</f>
        <v>0</v>
      </c>
      <c r="Z836" s="40">
        <f>VLOOKUP(E836,'[2]BANG THAM CHIEU'!$E$4:$Q$1080,13,0)</f>
        <v>2</v>
      </c>
      <c r="AA836" s="40">
        <f>VLOOKUP(E836,'[2]BANG THAM CHIEU'!$E$4:$R$1082,14,0)</f>
        <v>4</v>
      </c>
      <c r="AB836" s="40" t="str">
        <f>VLOOKUP(E836,'[2]BANG THAM CHIEU'!$E$4:$S$1081,15,0)</f>
        <v>đăt dự phòng</v>
      </c>
    </row>
    <row r="837" spans="1:28" ht="15.75" customHeight="1" x14ac:dyDescent="0.25">
      <c r="A837" s="128">
        <f t="shared" ref="A837:A900" si="118">IF(C837="","",A836+1)</f>
        <v>834</v>
      </c>
      <c r="B837" s="183">
        <v>5091568</v>
      </c>
      <c r="C837" s="157" t="s">
        <v>7128</v>
      </c>
      <c r="D837" s="371" t="s">
        <v>7148</v>
      </c>
      <c r="E837" s="183">
        <v>5091568</v>
      </c>
      <c r="F837" s="144">
        <v>26570000</v>
      </c>
      <c r="G837" s="137" t="s">
        <v>2468</v>
      </c>
      <c r="I837" s="145" t="s">
        <v>455</v>
      </c>
      <c r="J837" s="142">
        <f>VLOOKUP(E837,'[4]BANG THAM CHIEU'!$E$451:$M$1076,9,0)</f>
        <v>1</v>
      </c>
      <c r="K837" s="134">
        <f>SUMIFS(NHAP!$H:$H,NHAP!$D:$D,'BANG THAM CHIEU'!E837,NHAP!$K:$K,'BANG THAM CHIEU'!$D$1)</f>
        <v>0</v>
      </c>
      <c r="L837" s="134">
        <f>SUMIFS('IC21'!$H:$H,'IC21'!$G:$G,'BANG THAM CHIEU'!E837,'IC21'!$R:$R,'BANG THAM CHIEU'!$D$1)</f>
        <v>0</v>
      </c>
      <c r="M837" s="133">
        <f t="shared" si="114"/>
        <v>1</v>
      </c>
      <c r="N837" s="142">
        <v>0</v>
      </c>
      <c r="O837" s="133">
        <f t="shared" si="115"/>
        <v>1</v>
      </c>
      <c r="P837" s="135">
        <v>1</v>
      </c>
      <c r="Q837" s="135">
        <v>2</v>
      </c>
      <c r="R837" s="550" t="str">
        <f t="shared" ref="R837:R900" si="119">IF(M837&lt;P837,"ALERT","OK")</f>
        <v>OK</v>
      </c>
      <c r="S837" s="135" t="s">
        <v>9397</v>
      </c>
      <c r="T837" s="222">
        <f t="shared" ref="T837:T900" si="120">M837-P837</f>
        <v>0</v>
      </c>
      <c r="U837" s="368">
        <f t="shared" si="113"/>
        <v>1</v>
      </c>
      <c r="V837" s="189">
        <f t="shared" si="116"/>
        <v>0</v>
      </c>
      <c r="X837" s="40" t="str">
        <f t="shared" ref="X837:X900" si="121">IF(L838=O838,"ok","ko")</f>
        <v>ko</v>
      </c>
      <c r="Y837" s="189">
        <f t="shared" si="117"/>
        <v>0</v>
      </c>
      <c r="Z837" s="40">
        <f>VLOOKUP(E837,'[2]BANG THAM CHIEU'!$E$4:$Q$1080,13,0)</f>
        <v>1</v>
      </c>
      <c r="AA837" s="40">
        <f>VLOOKUP(E837,'[2]BANG THAM CHIEU'!$E$4:$R$1082,14,0)</f>
        <v>2</v>
      </c>
      <c r="AB837" s="40" t="str">
        <f>VLOOKUP(E837,'[2]BANG THAM CHIEU'!$E$4:$S$1081,15,0)</f>
        <v>đăt dự phòng</v>
      </c>
    </row>
    <row r="838" spans="1:28" ht="15.75" customHeight="1" x14ac:dyDescent="0.25">
      <c r="A838" s="128">
        <f t="shared" si="118"/>
        <v>835</v>
      </c>
      <c r="B838" s="183">
        <v>50297585</v>
      </c>
      <c r="C838" s="157" t="s">
        <v>7129</v>
      </c>
      <c r="D838" s="371" t="s">
        <v>7148</v>
      </c>
      <c r="E838" s="183">
        <v>50297585</v>
      </c>
      <c r="F838" s="144">
        <v>539000</v>
      </c>
      <c r="G838" s="137" t="s">
        <v>2468</v>
      </c>
      <c r="I838" s="145" t="s">
        <v>455</v>
      </c>
      <c r="J838" s="142">
        <f>VLOOKUP(E838,'[4]BANG THAM CHIEU'!$E$451:$M$1076,9,0)</f>
        <v>8</v>
      </c>
      <c r="K838" s="134">
        <f>SUMIFS(NHAP!$H:$H,NHAP!$D:$D,'BANG THAM CHIEU'!E838,NHAP!$K:$K,'BANG THAM CHIEU'!$D$1)</f>
        <v>0</v>
      </c>
      <c r="L838" s="134">
        <f>SUMIFS('IC21'!$H:$H,'IC21'!$G:$G,'BANG THAM CHIEU'!E838,'IC21'!$R:$R,'BANG THAM CHIEU'!$D$1)</f>
        <v>0</v>
      </c>
      <c r="M838" s="133">
        <f t="shared" si="114"/>
        <v>8</v>
      </c>
      <c r="N838" s="142">
        <v>0</v>
      </c>
      <c r="O838" s="133">
        <f t="shared" si="115"/>
        <v>8</v>
      </c>
      <c r="P838" s="135">
        <v>2</v>
      </c>
      <c r="Q838" s="135">
        <v>4</v>
      </c>
      <c r="R838" s="550" t="str">
        <f t="shared" si="119"/>
        <v>OK</v>
      </c>
      <c r="S838" s="135" t="s">
        <v>9397</v>
      </c>
      <c r="T838" s="222">
        <f t="shared" si="120"/>
        <v>6</v>
      </c>
      <c r="U838" s="368">
        <f t="shared" si="113"/>
        <v>8</v>
      </c>
      <c r="V838" s="189">
        <f t="shared" si="116"/>
        <v>0</v>
      </c>
      <c r="X838" s="40" t="str">
        <f t="shared" si="121"/>
        <v>ok</v>
      </c>
      <c r="Y838" s="189">
        <f t="shared" si="117"/>
        <v>0</v>
      </c>
      <c r="Z838" s="40">
        <f>VLOOKUP(E838,'[2]BANG THAM CHIEU'!$E$4:$Q$1080,13,0)</f>
        <v>2</v>
      </c>
      <c r="AA838" s="40">
        <f>VLOOKUP(E838,'[2]BANG THAM CHIEU'!$E$4:$R$1082,14,0)</f>
        <v>4</v>
      </c>
      <c r="AB838" s="40" t="str">
        <f>VLOOKUP(E838,'[2]BANG THAM CHIEU'!$E$4:$S$1081,15,0)</f>
        <v>đăt dự phòng</v>
      </c>
    </row>
    <row r="839" spans="1:28" ht="15.75" customHeight="1" x14ac:dyDescent="0.25">
      <c r="A839" s="128">
        <f t="shared" si="118"/>
        <v>836</v>
      </c>
      <c r="B839" s="183">
        <v>52037845</v>
      </c>
      <c r="C839" s="157" t="s">
        <v>7130</v>
      </c>
      <c r="D839" s="371" t="s">
        <v>7148</v>
      </c>
      <c r="E839" s="183">
        <v>52037845</v>
      </c>
      <c r="F839" s="144">
        <v>234000</v>
      </c>
      <c r="G839" s="137" t="s">
        <v>2468</v>
      </c>
      <c r="I839" s="145" t="s">
        <v>455</v>
      </c>
      <c r="J839" s="142">
        <f>VLOOKUP(E839,'[4]BANG THAM CHIEU'!$E$451:$M$1076,9,0)</f>
        <v>0</v>
      </c>
      <c r="K839" s="134">
        <f>SUMIFS(NHAP!$H:$H,NHAP!$D:$D,'BANG THAM CHIEU'!E839,NHAP!$K:$K,'BANG THAM CHIEU'!$D$1)</f>
        <v>0</v>
      </c>
      <c r="L839" s="134">
        <f>SUMIFS('IC21'!$H:$H,'IC21'!$G:$G,'BANG THAM CHIEU'!E839,'IC21'!$R:$R,'BANG THAM CHIEU'!$D$1)</f>
        <v>0</v>
      </c>
      <c r="M839" s="133">
        <f t="shared" si="114"/>
        <v>0</v>
      </c>
      <c r="N839" s="142">
        <v>0</v>
      </c>
      <c r="O839" s="133">
        <f t="shared" si="115"/>
        <v>0</v>
      </c>
      <c r="P839" s="135">
        <v>4</v>
      </c>
      <c r="Q839" s="135">
        <v>8</v>
      </c>
      <c r="R839" s="550" t="str">
        <f t="shared" si="119"/>
        <v>ALERT</v>
      </c>
      <c r="S839" s="135" t="s">
        <v>9397</v>
      </c>
      <c r="T839" s="222">
        <f t="shared" si="120"/>
        <v>-4</v>
      </c>
      <c r="U839" s="368">
        <f t="shared" si="113"/>
        <v>0</v>
      </c>
      <c r="V839" s="189">
        <f t="shared" si="116"/>
        <v>0</v>
      </c>
      <c r="X839" s="40" t="str">
        <f t="shared" si="121"/>
        <v>ko</v>
      </c>
      <c r="Y839" s="189">
        <f t="shared" si="117"/>
        <v>0</v>
      </c>
      <c r="Z839" s="40">
        <f>VLOOKUP(E839,'[2]BANG THAM CHIEU'!$E$4:$Q$1080,13,0)</f>
        <v>4</v>
      </c>
      <c r="AA839" s="40">
        <f>VLOOKUP(E839,'[2]BANG THAM CHIEU'!$E$4:$R$1082,14,0)</f>
        <v>8</v>
      </c>
      <c r="AB839" s="40" t="str">
        <f>VLOOKUP(E839,'[2]BANG THAM CHIEU'!$E$4:$S$1081,15,0)</f>
        <v>đăt dự phòng</v>
      </c>
    </row>
    <row r="840" spans="1:28" ht="15.75" customHeight="1" x14ac:dyDescent="0.25">
      <c r="A840" s="128">
        <f t="shared" si="118"/>
        <v>837</v>
      </c>
      <c r="B840" s="183">
        <v>50002740</v>
      </c>
      <c r="C840" s="157" t="s">
        <v>7131</v>
      </c>
      <c r="D840" s="371" t="s">
        <v>7148</v>
      </c>
      <c r="E840" s="183">
        <v>50002740</v>
      </c>
      <c r="F840" s="144">
        <v>124000</v>
      </c>
      <c r="G840" s="137" t="s">
        <v>2468</v>
      </c>
      <c r="I840" s="145" t="s">
        <v>455</v>
      </c>
      <c r="J840" s="142">
        <f>VLOOKUP(E840,'[4]BANG THAM CHIEU'!$E$451:$M$1076,9,0)</f>
        <v>4</v>
      </c>
      <c r="K840" s="134">
        <f>SUMIFS(NHAP!$H:$H,NHAP!$D:$D,'BANG THAM CHIEU'!E840,NHAP!$K:$K,'BANG THAM CHIEU'!$D$1)</f>
        <v>0</v>
      </c>
      <c r="L840" s="134">
        <f>SUMIFS('IC21'!$H:$H,'IC21'!$G:$G,'BANG THAM CHIEU'!E840,'IC21'!$R:$R,'BANG THAM CHIEU'!$D$1)</f>
        <v>0</v>
      </c>
      <c r="M840" s="133">
        <f t="shared" si="114"/>
        <v>4</v>
      </c>
      <c r="N840" s="142">
        <v>0</v>
      </c>
      <c r="O840" s="133">
        <f t="shared" si="115"/>
        <v>4</v>
      </c>
      <c r="P840" s="135">
        <v>2</v>
      </c>
      <c r="Q840" s="135">
        <v>4</v>
      </c>
      <c r="R840" s="550" t="str">
        <f t="shared" si="119"/>
        <v>OK</v>
      </c>
      <c r="S840" s="135" t="s">
        <v>9397</v>
      </c>
      <c r="T840" s="222">
        <f t="shared" si="120"/>
        <v>2</v>
      </c>
      <c r="U840" s="368">
        <f t="shared" si="113"/>
        <v>4</v>
      </c>
      <c r="V840" s="189">
        <f t="shared" si="116"/>
        <v>0</v>
      </c>
      <c r="X840" s="40" t="str">
        <f t="shared" si="121"/>
        <v>ko</v>
      </c>
      <c r="Y840" s="189">
        <f t="shared" si="117"/>
        <v>0</v>
      </c>
      <c r="Z840" s="40">
        <f>VLOOKUP(E840,'[2]BANG THAM CHIEU'!$E$4:$Q$1080,13,0)</f>
        <v>2</v>
      </c>
      <c r="AA840" s="40">
        <f>VLOOKUP(E840,'[2]BANG THAM CHIEU'!$E$4:$R$1082,14,0)</f>
        <v>4</v>
      </c>
      <c r="AB840" s="40" t="str">
        <f>VLOOKUP(E840,'[2]BANG THAM CHIEU'!$E$4:$S$1081,15,0)</f>
        <v>đăt dự phòng</v>
      </c>
    </row>
    <row r="841" spans="1:28" ht="15.75" customHeight="1" x14ac:dyDescent="0.25">
      <c r="A841" s="128">
        <f t="shared" si="118"/>
        <v>838</v>
      </c>
      <c r="B841" s="183">
        <v>1184</v>
      </c>
      <c r="C841" s="157" t="s">
        <v>7132</v>
      </c>
      <c r="D841" s="371" t="s">
        <v>7148</v>
      </c>
      <c r="E841" s="183">
        <v>1184</v>
      </c>
      <c r="F841" s="144">
        <v>174000</v>
      </c>
      <c r="G841" s="137" t="s">
        <v>2468</v>
      </c>
      <c r="I841" s="145" t="s">
        <v>455</v>
      </c>
      <c r="J841" s="142">
        <f>VLOOKUP(E841,'[4]BANG THAM CHIEU'!$E$451:$M$1076,9,0)</f>
        <v>2</v>
      </c>
      <c r="K841" s="134">
        <f>SUMIFS(NHAP!$H:$H,NHAP!$D:$D,'BANG THAM CHIEU'!E841,NHAP!$K:$K,'BANG THAM CHIEU'!$D$1)</f>
        <v>0</v>
      </c>
      <c r="L841" s="134">
        <f>SUMIFS('IC21'!$H:$H,'IC21'!$G:$G,'BANG THAM CHIEU'!E841,'IC21'!$R:$R,'BANG THAM CHIEU'!$D$1)</f>
        <v>0</v>
      </c>
      <c r="M841" s="133">
        <f t="shared" si="114"/>
        <v>2</v>
      </c>
      <c r="N841" s="142">
        <v>0</v>
      </c>
      <c r="O841" s="133">
        <f t="shared" si="115"/>
        <v>2</v>
      </c>
      <c r="P841" s="135">
        <v>2</v>
      </c>
      <c r="Q841" s="135">
        <v>4</v>
      </c>
      <c r="R841" s="550" t="str">
        <f t="shared" si="119"/>
        <v>OK</v>
      </c>
      <c r="S841" s="135" t="s">
        <v>9397</v>
      </c>
      <c r="T841" s="222">
        <f t="shared" si="120"/>
        <v>0</v>
      </c>
      <c r="U841" s="368">
        <f t="shared" si="113"/>
        <v>2</v>
      </c>
      <c r="V841" s="189">
        <f t="shared" si="116"/>
        <v>0</v>
      </c>
      <c r="X841" s="40" t="str">
        <f t="shared" si="121"/>
        <v>ok</v>
      </c>
      <c r="Y841" s="189">
        <f t="shared" si="117"/>
        <v>0</v>
      </c>
      <c r="Z841" s="40">
        <f>VLOOKUP(E841,'[2]BANG THAM CHIEU'!$E$4:$Q$1080,13,0)</f>
        <v>2</v>
      </c>
      <c r="AA841" s="40">
        <f>VLOOKUP(E841,'[2]BANG THAM CHIEU'!$E$4:$R$1082,14,0)</f>
        <v>4</v>
      </c>
      <c r="AB841" s="40" t="str">
        <f>VLOOKUP(E841,'[2]BANG THAM CHIEU'!$E$4:$S$1081,15,0)</f>
        <v>đăt dự phòng</v>
      </c>
    </row>
    <row r="842" spans="1:28" ht="15.75" customHeight="1" x14ac:dyDescent="0.25">
      <c r="A842" s="128">
        <f t="shared" si="118"/>
        <v>839</v>
      </c>
      <c r="B842" s="183">
        <v>52037842</v>
      </c>
      <c r="C842" s="157" t="s">
        <v>7133</v>
      </c>
      <c r="D842" s="371" t="s">
        <v>7148</v>
      </c>
      <c r="E842" s="183">
        <v>52037842</v>
      </c>
      <c r="F842" s="144">
        <v>294000</v>
      </c>
      <c r="G842" s="137" t="s">
        <v>2468</v>
      </c>
      <c r="I842" s="145" t="s">
        <v>455</v>
      </c>
      <c r="J842" s="142">
        <f>VLOOKUP(E842,'[4]BANG THAM CHIEU'!$E$451:$M$1076,9,0)</f>
        <v>0</v>
      </c>
      <c r="K842" s="134">
        <f>SUMIFS(NHAP!$H:$H,NHAP!$D:$D,'BANG THAM CHIEU'!E842,NHAP!$K:$K,'BANG THAM CHIEU'!$D$1)</f>
        <v>0</v>
      </c>
      <c r="L842" s="134">
        <f>SUMIFS('IC21'!$H:$H,'IC21'!$G:$G,'BANG THAM CHIEU'!E842,'IC21'!$R:$R,'BANG THAM CHIEU'!$D$1)</f>
        <v>0</v>
      </c>
      <c r="M842" s="133">
        <f t="shared" si="114"/>
        <v>0</v>
      </c>
      <c r="N842" s="142">
        <v>0</v>
      </c>
      <c r="O842" s="133">
        <f t="shared" si="115"/>
        <v>0</v>
      </c>
      <c r="P842" s="135">
        <v>4</v>
      </c>
      <c r="Q842" s="135">
        <v>8</v>
      </c>
      <c r="R842" s="550" t="str">
        <f t="shared" si="119"/>
        <v>ALERT</v>
      </c>
      <c r="S842" s="135" t="s">
        <v>9397</v>
      </c>
      <c r="T842" s="222">
        <f t="shared" si="120"/>
        <v>-4</v>
      </c>
      <c r="U842" s="368">
        <f t="shared" si="113"/>
        <v>0</v>
      </c>
      <c r="V842" s="189">
        <f t="shared" si="116"/>
        <v>0</v>
      </c>
      <c r="X842" s="40" t="str">
        <f t="shared" si="121"/>
        <v>ko</v>
      </c>
      <c r="Y842" s="189">
        <f t="shared" si="117"/>
        <v>0</v>
      </c>
      <c r="Z842" s="40">
        <f>VLOOKUP(E842,'[2]BANG THAM CHIEU'!$E$4:$Q$1080,13,0)</f>
        <v>4</v>
      </c>
      <c r="AA842" s="40">
        <f>VLOOKUP(E842,'[2]BANG THAM CHIEU'!$E$4:$R$1082,14,0)</f>
        <v>8</v>
      </c>
      <c r="AB842" s="40" t="str">
        <f>VLOOKUP(E842,'[2]BANG THAM CHIEU'!$E$4:$S$1081,15,0)</f>
        <v>đăt dự phòng</v>
      </c>
    </row>
    <row r="843" spans="1:28" ht="15.75" customHeight="1" x14ac:dyDescent="0.25">
      <c r="A843" s="128">
        <f t="shared" si="118"/>
        <v>840</v>
      </c>
      <c r="B843" s="183">
        <v>51117274</v>
      </c>
      <c r="C843" s="157" t="s">
        <v>7134</v>
      </c>
      <c r="D843" s="371" t="s">
        <v>7148</v>
      </c>
      <c r="E843" s="183">
        <v>51117274</v>
      </c>
      <c r="F843" s="144">
        <v>86000</v>
      </c>
      <c r="G843" s="137" t="s">
        <v>2468</v>
      </c>
      <c r="I843" s="145" t="s">
        <v>455</v>
      </c>
      <c r="J843" s="142">
        <f>VLOOKUP(E843,'[4]BANG THAM CHIEU'!$E$451:$M$1076,9,0)</f>
        <v>1</v>
      </c>
      <c r="K843" s="134">
        <f>SUMIFS(NHAP!$H:$H,NHAP!$D:$D,'BANG THAM CHIEU'!E843,NHAP!$K:$K,'BANG THAM CHIEU'!$D$1)</f>
        <v>0</v>
      </c>
      <c r="L843" s="134">
        <f>SUMIFS('IC21'!$H:$H,'IC21'!$G:$G,'BANG THAM CHIEU'!E843,'IC21'!$R:$R,'BANG THAM CHIEU'!$D$1)</f>
        <v>0</v>
      </c>
      <c r="M843" s="133">
        <f t="shared" si="114"/>
        <v>1</v>
      </c>
      <c r="N843" s="142">
        <v>0</v>
      </c>
      <c r="O843" s="133">
        <f t="shared" si="115"/>
        <v>1</v>
      </c>
      <c r="P843" s="135">
        <v>2</v>
      </c>
      <c r="Q843" s="135">
        <v>4</v>
      </c>
      <c r="R843" s="550" t="str">
        <f t="shared" si="119"/>
        <v>ALERT</v>
      </c>
      <c r="S843" s="135" t="s">
        <v>9397</v>
      </c>
      <c r="T843" s="222">
        <f t="shared" si="120"/>
        <v>-1</v>
      </c>
      <c r="U843" s="368">
        <f t="shared" si="113"/>
        <v>1</v>
      </c>
      <c r="V843" s="189">
        <f t="shared" si="116"/>
        <v>0</v>
      </c>
      <c r="X843" s="40" t="str">
        <f t="shared" si="121"/>
        <v>ko</v>
      </c>
      <c r="Y843" s="189">
        <f t="shared" si="117"/>
        <v>0</v>
      </c>
      <c r="Z843" s="40">
        <f>VLOOKUP(E843,'[2]BANG THAM CHIEU'!$E$4:$Q$1080,13,0)</f>
        <v>2</v>
      </c>
      <c r="AA843" s="40">
        <f>VLOOKUP(E843,'[2]BANG THAM CHIEU'!$E$4:$R$1082,14,0)</f>
        <v>4</v>
      </c>
      <c r="AB843" s="40" t="str">
        <f>VLOOKUP(E843,'[2]BANG THAM CHIEU'!$E$4:$S$1081,15,0)</f>
        <v>đăt dự phòng</v>
      </c>
    </row>
    <row r="844" spans="1:28" x14ac:dyDescent="0.25">
      <c r="A844" s="128">
        <f t="shared" si="118"/>
        <v>841</v>
      </c>
      <c r="B844" s="183">
        <v>50441641</v>
      </c>
      <c r="C844" s="157" t="s">
        <v>7135</v>
      </c>
      <c r="D844" s="371" t="s">
        <v>7148</v>
      </c>
      <c r="E844" s="183">
        <v>50441641</v>
      </c>
      <c r="F844" s="144">
        <v>1630000</v>
      </c>
      <c r="G844" s="137" t="s">
        <v>2468</v>
      </c>
      <c r="I844" s="145" t="s">
        <v>455</v>
      </c>
      <c r="J844" s="142">
        <f>VLOOKUP(E844,'[4]BANG THAM CHIEU'!$E$451:$M$1076,9,0)</f>
        <v>2</v>
      </c>
      <c r="K844" s="134">
        <f>SUMIFS(NHAP!$H:$H,NHAP!$D:$D,'BANG THAM CHIEU'!E844,NHAP!$K:$K,'BANG THAM CHIEU'!$D$1)</f>
        <v>0</v>
      </c>
      <c r="L844" s="134">
        <f>SUMIFS('IC21'!$H:$H,'IC21'!$G:$G,'BANG THAM CHIEU'!E844,'IC21'!$R:$R,'BANG THAM CHIEU'!$D$1)</f>
        <v>0</v>
      </c>
      <c r="M844" s="133">
        <f t="shared" si="114"/>
        <v>2</v>
      </c>
      <c r="N844" s="142">
        <v>0</v>
      </c>
      <c r="O844" s="133">
        <f t="shared" si="115"/>
        <v>2</v>
      </c>
      <c r="P844" s="135">
        <v>1</v>
      </c>
      <c r="Q844" s="135">
        <v>2</v>
      </c>
      <c r="R844" s="550" t="str">
        <f t="shared" si="119"/>
        <v>OK</v>
      </c>
      <c r="S844" s="135" t="s">
        <v>9397</v>
      </c>
      <c r="T844" s="222">
        <f t="shared" si="120"/>
        <v>1</v>
      </c>
      <c r="U844" s="368">
        <f t="shared" si="113"/>
        <v>2</v>
      </c>
      <c r="V844" s="189">
        <f t="shared" si="116"/>
        <v>0</v>
      </c>
      <c r="X844" s="40" t="str">
        <f t="shared" si="121"/>
        <v>ok</v>
      </c>
      <c r="Y844" s="189">
        <f t="shared" si="117"/>
        <v>0</v>
      </c>
      <c r="Z844" s="40">
        <f>VLOOKUP(E844,'[2]BANG THAM CHIEU'!$E$4:$Q$1080,13,0)</f>
        <v>1</v>
      </c>
      <c r="AA844" s="40">
        <f>VLOOKUP(E844,'[2]BANG THAM CHIEU'!$E$4:$R$1082,14,0)</f>
        <v>2</v>
      </c>
      <c r="AB844" s="40" t="str">
        <f>VLOOKUP(E844,'[2]BANG THAM CHIEU'!$E$4:$S$1081,15,0)</f>
        <v>đăt dự phòng</v>
      </c>
    </row>
    <row r="845" spans="1:28" x14ac:dyDescent="0.25">
      <c r="A845" s="128">
        <f t="shared" si="118"/>
        <v>842</v>
      </c>
      <c r="B845" s="183">
        <v>51148115</v>
      </c>
      <c r="C845" s="157" t="s">
        <v>7136</v>
      </c>
      <c r="D845" s="371" t="s">
        <v>7148</v>
      </c>
      <c r="E845" s="183">
        <v>51148115</v>
      </c>
      <c r="F845" s="144">
        <v>3379000</v>
      </c>
      <c r="G845" s="137" t="s">
        <v>2468</v>
      </c>
      <c r="I845" s="145" t="s">
        <v>455</v>
      </c>
      <c r="J845" s="142">
        <f>VLOOKUP(E845,'[4]BANG THAM CHIEU'!$E$451:$M$1076,9,0)</f>
        <v>0</v>
      </c>
      <c r="K845" s="134">
        <f>SUMIFS(NHAP!$H:$H,NHAP!$D:$D,'BANG THAM CHIEU'!E845,NHAP!$K:$K,'BANG THAM CHIEU'!$D$1)</f>
        <v>0</v>
      </c>
      <c r="L845" s="134">
        <f>SUMIFS('IC21'!$H:$H,'IC21'!$G:$G,'BANG THAM CHIEU'!E845,'IC21'!$R:$R,'BANG THAM CHIEU'!$D$1)</f>
        <v>0</v>
      </c>
      <c r="M845" s="133">
        <f t="shared" si="114"/>
        <v>0</v>
      </c>
      <c r="N845" s="142">
        <v>0</v>
      </c>
      <c r="O845" s="133">
        <f t="shared" si="115"/>
        <v>0</v>
      </c>
      <c r="P845" s="135">
        <v>1</v>
      </c>
      <c r="Q845" s="135">
        <v>2</v>
      </c>
      <c r="R845" s="550" t="str">
        <f t="shared" si="119"/>
        <v>ALERT</v>
      </c>
      <c r="S845" s="135" t="s">
        <v>9397</v>
      </c>
      <c r="T845" s="222">
        <f t="shared" si="120"/>
        <v>-1</v>
      </c>
      <c r="U845" s="368">
        <f t="shared" si="113"/>
        <v>0</v>
      </c>
      <c r="V845" s="189">
        <f t="shared" si="116"/>
        <v>0</v>
      </c>
      <c r="X845" s="40" t="str">
        <f t="shared" si="121"/>
        <v>ko</v>
      </c>
      <c r="Y845" s="189">
        <f t="shared" si="117"/>
        <v>0</v>
      </c>
      <c r="Z845" s="40">
        <f>VLOOKUP(E845,'[2]BANG THAM CHIEU'!$E$4:$Q$1080,13,0)</f>
        <v>1</v>
      </c>
      <c r="AA845" s="40">
        <f>VLOOKUP(E845,'[2]BANG THAM CHIEU'!$E$4:$R$1082,14,0)</f>
        <v>2</v>
      </c>
      <c r="AB845" s="40" t="str">
        <f>VLOOKUP(E845,'[2]BANG THAM CHIEU'!$E$4:$S$1081,15,0)</f>
        <v>đăt dự phòng</v>
      </c>
    </row>
    <row r="846" spans="1:28" x14ac:dyDescent="0.25">
      <c r="A846" s="128">
        <f t="shared" si="118"/>
        <v>843</v>
      </c>
      <c r="B846" s="183">
        <v>51154749</v>
      </c>
      <c r="C846" s="157" t="s">
        <v>7137</v>
      </c>
      <c r="D846" s="371" t="s">
        <v>7148</v>
      </c>
      <c r="E846" s="183">
        <v>51154749</v>
      </c>
      <c r="F846" s="144">
        <v>866000</v>
      </c>
      <c r="G846" s="137" t="s">
        <v>2468</v>
      </c>
      <c r="I846" s="145" t="s">
        <v>455</v>
      </c>
      <c r="J846" s="142">
        <f>VLOOKUP(E846,'[4]BANG THAM CHIEU'!$E$451:$M$1076,9,0)</f>
        <v>2</v>
      </c>
      <c r="K846" s="134">
        <f>SUMIFS(NHAP!$H:$H,NHAP!$D:$D,'BANG THAM CHIEU'!E846,NHAP!$K:$K,'BANG THAM CHIEU'!$D$1)</f>
        <v>0</v>
      </c>
      <c r="L846" s="134">
        <f>SUMIFS('IC21'!$H:$H,'IC21'!$G:$G,'BANG THAM CHIEU'!E846,'IC21'!$R:$R,'BANG THAM CHIEU'!$D$1)</f>
        <v>0</v>
      </c>
      <c r="M846" s="133">
        <f t="shared" si="114"/>
        <v>2</v>
      </c>
      <c r="N846" s="142">
        <v>0</v>
      </c>
      <c r="O846" s="133">
        <f t="shared" si="115"/>
        <v>2</v>
      </c>
      <c r="P846" s="135">
        <v>1</v>
      </c>
      <c r="Q846" s="135">
        <v>2</v>
      </c>
      <c r="R846" s="550" t="str">
        <f t="shared" si="119"/>
        <v>OK</v>
      </c>
      <c r="S846" s="135" t="s">
        <v>9397</v>
      </c>
      <c r="T846" s="222">
        <f t="shared" si="120"/>
        <v>1</v>
      </c>
      <c r="U846" s="368">
        <f t="shared" si="113"/>
        <v>2</v>
      </c>
      <c r="V846" s="189">
        <f t="shared" si="116"/>
        <v>0</v>
      </c>
      <c r="X846" s="40" t="str">
        <f t="shared" si="121"/>
        <v>ko</v>
      </c>
      <c r="Y846" s="189">
        <f t="shared" si="117"/>
        <v>0</v>
      </c>
      <c r="Z846" s="40">
        <f>VLOOKUP(E846,'[2]BANG THAM CHIEU'!$E$4:$Q$1080,13,0)</f>
        <v>1</v>
      </c>
      <c r="AA846" s="40">
        <f>VLOOKUP(E846,'[2]BANG THAM CHIEU'!$E$4:$R$1082,14,0)</f>
        <v>2</v>
      </c>
      <c r="AB846" s="40" t="str">
        <f>VLOOKUP(E846,'[2]BANG THAM CHIEU'!$E$4:$S$1081,15,0)</f>
        <v>đăt dự phòng</v>
      </c>
    </row>
    <row r="847" spans="1:28" x14ac:dyDescent="0.25">
      <c r="A847" s="128">
        <f t="shared" si="118"/>
        <v>844</v>
      </c>
      <c r="B847" s="183">
        <v>26902340</v>
      </c>
      <c r="C847" s="157" t="s">
        <v>7138</v>
      </c>
      <c r="D847" s="371" t="s">
        <v>7148</v>
      </c>
      <c r="E847" s="183">
        <v>26902340</v>
      </c>
      <c r="F847" s="144">
        <v>1118000</v>
      </c>
      <c r="G847" s="137" t="s">
        <v>2468</v>
      </c>
      <c r="I847" s="145" t="s">
        <v>455</v>
      </c>
      <c r="J847" s="142">
        <f>VLOOKUP(E847,'[4]BANG THAM CHIEU'!$E$451:$M$1076,9,0)</f>
        <v>2</v>
      </c>
      <c r="K847" s="134">
        <f>SUMIFS(NHAP!$H:$H,NHAP!$D:$D,'BANG THAM CHIEU'!E847,NHAP!$K:$K,'BANG THAM CHIEU'!$D$1)</f>
        <v>0</v>
      </c>
      <c r="L847" s="134">
        <f>SUMIFS('IC21'!$H:$H,'IC21'!$G:$G,'BANG THAM CHIEU'!E847,'IC21'!$R:$R,'BANG THAM CHIEU'!$D$1)</f>
        <v>0</v>
      </c>
      <c r="M847" s="133">
        <f t="shared" si="114"/>
        <v>2</v>
      </c>
      <c r="N847" s="142">
        <v>0</v>
      </c>
      <c r="O847" s="133">
        <f t="shared" si="115"/>
        <v>2</v>
      </c>
      <c r="P847" s="135">
        <v>4</v>
      </c>
      <c r="Q847" s="135">
        <v>8</v>
      </c>
      <c r="R847" s="550" t="str">
        <f t="shared" si="119"/>
        <v>ALERT</v>
      </c>
      <c r="S847" s="135" t="s">
        <v>9397</v>
      </c>
      <c r="T847" s="222">
        <f t="shared" si="120"/>
        <v>-2</v>
      </c>
      <c r="U847" s="368">
        <f t="shared" si="113"/>
        <v>2</v>
      </c>
      <c r="V847" s="189">
        <f t="shared" si="116"/>
        <v>0</v>
      </c>
      <c r="X847" s="40" t="str">
        <f t="shared" si="121"/>
        <v>ko</v>
      </c>
      <c r="Y847" s="189">
        <f t="shared" si="117"/>
        <v>0</v>
      </c>
      <c r="Z847" s="40">
        <f>VLOOKUP(E847,'[2]BANG THAM CHIEU'!$E$4:$Q$1080,13,0)</f>
        <v>4</v>
      </c>
      <c r="AA847" s="40">
        <f>VLOOKUP(E847,'[2]BANG THAM CHIEU'!$E$4:$R$1082,14,0)</f>
        <v>8</v>
      </c>
      <c r="AB847" s="40" t="str">
        <f>VLOOKUP(E847,'[2]BANG THAM CHIEU'!$E$4:$S$1081,15,0)</f>
        <v>đăt dự phòng</v>
      </c>
    </row>
    <row r="848" spans="1:28" x14ac:dyDescent="0.25">
      <c r="A848" s="128">
        <f t="shared" si="118"/>
        <v>845</v>
      </c>
      <c r="B848" s="183">
        <v>50041810</v>
      </c>
      <c r="C848" s="157" t="s">
        <v>7149</v>
      </c>
      <c r="D848" s="371" t="s">
        <v>7148</v>
      </c>
      <c r="E848" s="183">
        <v>50041810</v>
      </c>
      <c r="F848" s="144">
        <v>1552000</v>
      </c>
      <c r="G848" s="137" t="s">
        <v>2468</v>
      </c>
      <c r="I848" s="145" t="s">
        <v>455</v>
      </c>
      <c r="J848" s="142">
        <f>VLOOKUP(E848,'[4]BANG THAM CHIEU'!$E$451:$M$1076,9,0)</f>
        <v>7</v>
      </c>
      <c r="K848" s="134">
        <f>SUMIFS(NHAP!$H:$H,NHAP!$D:$D,'BANG THAM CHIEU'!E848,NHAP!$K:$K,'BANG THAM CHIEU'!$D$1)</f>
        <v>0</v>
      </c>
      <c r="L848" s="134">
        <f>SUMIFS('IC21'!$H:$H,'IC21'!$G:$G,'BANG THAM CHIEU'!E848,'IC21'!$R:$R,'BANG THAM CHIEU'!$D$1)</f>
        <v>0</v>
      </c>
      <c r="M848" s="133">
        <f t="shared" si="114"/>
        <v>7</v>
      </c>
      <c r="N848" s="142">
        <v>0</v>
      </c>
      <c r="O848" s="133">
        <f t="shared" si="115"/>
        <v>7</v>
      </c>
      <c r="P848" s="135">
        <v>2</v>
      </c>
      <c r="Q848" s="135">
        <v>4</v>
      </c>
      <c r="R848" s="550" t="str">
        <f t="shared" si="119"/>
        <v>OK</v>
      </c>
      <c r="S848" s="135" t="s">
        <v>9397</v>
      </c>
      <c r="T848" s="222">
        <f t="shared" si="120"/>
        <v>5</v>
      </c>
      <c r="U848" s="368">
        <f t="shared" si="113"/>
        <v>7</v>
      </c>
      <c r="V848" s="189">
        <f t="shared" si="116"/>
        <v>0</v>
      </c>
      <c r="X848" s="40" t="str">
        <f t="shared" si="121"/>
        <v>ok</v>
      </c>
      <c r="Y848" s="189">
        <f t="shared" si="117"/>
        <v>0</v>
      </c>
      <c r="Z848" s="40">
        <f>VLOOKUP(E848,'[2]BANG THAM CHIEU'!$E$4:$Q$1080,13,0)</f>
        <v>2</v>
      </c>
      <c r="AA848" s="40">
        <f>VLOOKUP(E848,'[2]BANG THAM CHIEU'!$E$4:$R$1082,14,0)</f>
        <v>4</v>
      </c>
      <c r="AB848" s="40" t="str">
        <f>VLOOKUP(E848,'[2]BANG THAM CHIEU'!$E$4:$S$1081,15,0)</f>
        <v>đăt dự phòng</v>
      </c>
    </row>
    <row r="849" spans="1:28" x14ac:dyDescent="0.25">
      <c r="A849" s="128">
        <f t="shared" si="118"/>
        <v>846</v>
      </c>
      <c r="B849" s="183">
        <v>5047614</v>
      </c>
      <c r="C849" s="157" t="s">
        <v>7337</v>
      </c>
      <c r="D849" s="371" t="s">
        <v>7148</v>
      </c>
      <c r="E849" s="183">
        <v>5047614</v>
      </c>
      <c r="F849" s="144">
        <v>294000</v>
      </c>
      <c r="G849" s="137" t="s">
        <v>2468</v>
      </c>
      <c r="I849" s="144" t="s">
        <v>455</v>
      </c>
      <c r="J849" s="142">
        <f>VLOOKUP(E849,'[4]BANG THAM CHIEU'!$E$451:$M$1076,9,0)</f>
        <v>0</v>
      </c>
      <c r="K849" s="134">
        <f>SUMIFS(NHAP!$H:$H,NHAP!$D:$D,'BANG THAM CHIEU'!E849,NHAP!$K:$K,'BANG THAM CHIEU'!$D$1)</f>
        <v>0</v>
      </c>
      <c r="L849" s="134">
        <f>SUMIFS('IC21'!$H:$H,'IC21'!$G:$G,'BANG THAM CHIEU'!E849,'IC21'!$R:$R,'BANG THAM CHIEU'!$D$1)</f>
        <v>0</v>
      </c>
      <c r="M849" s="133">
        <f t="shared" si="114"/>
        <v>0</v>
      </c>
      <c r="N849" s="142">
        <v>0</v>
      </c>
      <c r="O849" s="133">
        <f t="shared" si="115"/>
        <v>0</v>
      </c>
      <c r="P849" s="135">
        <v>2</v>
      </c>
      <c r="Q849" s="135">
        <v>4</v>
      </c>
      <c r="R849" s="550" t="str">
        <f t="shared" si="119"/>
        <v>ALERT</v>
      </c>
      <c r="S849" s="135" t="s">
        <v>9397</v>
      </c>
      <c r="T849" s="222">
        <f t="shared" si="120"/>
        <v>-2</v>
      </c>
      <c r="U849" s="368">
        <f t="shared" si="113"/>
        <v>0</v>
      </c>
      <c r="V849" s="189">
        <f t="shared" si="116"/>
        <v>0</v>
      </c>
      <c r="X849" s="40" t="str">
        <f t="shared" si="121"/>
        <v>ko</v>
      </c>
      <c r="Y849" s="189">
        <f t="shared" si="117"/>
        <v>0</v>
      </c>
      <c r="Z849" s="40">
        <f>VLOOKUP(E849,'[2]BANG THAM CHIEU'!$E$4:$Q$1080,13,0)</f>
        <v>2</v>
      </c>
      <c r="AA849" s="40">
        <f>VLOOKUP(E849,'[2]BANG THAM CHIEU'!$E$4:$R$1082,14,0)</f>
        <v>4</v>
      </c>
      <c r="AB849" s="40" t="str">
        <f>VLOOKUP(E849,'[2]BANG THAM CHIEU'!$E$4:$S$1081,15,0)</f>
        <v>đăt dự phòng</v>
      </c>
    </row>
    <row r="850" spans="1:28" x14ac:dyDescent="0.25">
      <c r="A850" s="128">
        <f t="shared" si="118"/>
        <v>847</v>
      </c>
      <c r="B850" s="183">
        <v>51257721</v>
      </c>
      <c r="C850" s="157" t="s">
        <v>10222</v>
      </c>
      <c r="D850" s="371" t="s">
        <v>2564</v>
      </c>
      <c r="E850" s="183">
        <v>51257721</v>
      </c>
      <c r="F850" s="144">
        <v>793000</v>
      </c>
      <c r="G850" s="137" t="s">
        <v>2468</v>
      </c>
      <c r="H850" s="142" t="s">
        <v>7382</v>
      </c>
      <c r="I850" s="145" t="s">
        <v>455</v>
      </c>
      <c r="J850" s="142">
        <f>VLOOKUP(E850,'[4]BANG THAM CHIEU'!$E$451:$M$1076,9,0)</f>
        <v>2</v>
      </c>
      <c r="K850" s="134">
        <f>SUMIFS(NHAP!$H:$H,NHAP!$D:$D,'BANG THAM CHIEU'!E850,NHAP!$K:$K,'BANG THAM CHIEU'!$D$1)</f>
        <v>0</v>
      </c>
      <c r="L850" s="134">
        <f>SUMIFS('IC21'!$H:$H,'IC21'!$G:$G,'BANG THAM CHIEU'!E850,'IC21'!$R:$R,'BANG THAM CHIEU'!$D$1)</f>
        <v>0</v>
      </c>
      <c r="M850" s="133">
        <f t="shared" si="114"/>
        <v>2</v>
      </c>
      <c r="N850" s="142">
        <v>0</v>
      </c>
      <c r="O850" s="133">
        <f t="shared" si="115"/>
        <v>2</v>
      </c>
      <c r="P850" s="135">
        <v>1</v>
      </c>
      <c r="Q850" s="135">
        <v>2</v>
      </c>
      <c r="R850" s="550" t="str">
        <f t="shared" si="119"/>
        <v>OK</v>
      </c>
      <c r="S850" s="135" t="s">
        <v>9397</v>
      </c>
      <c r="T850" s="222">
        <f t="shared" si="120"/>
        <v>1</v>
      </c>
      <c r="U850" s="368">
        <f t="shared" si="113"/>
        <v>2</v>
      </c>
      <c r="V850" s="189">
        <f t="shared" si="116"/>
        <v>0</v>
      </c>
      <c r="X850" s="40" t="str">
        <f t="shared" si="121"/>
        <v>ok</v>
      </c>
      <c r="Y850" s="189">
        <f t="shared" si="117"/>
        <v>0</v>
      </c>
      <c r="Z850" s="40">
        <f>VLOOKUP(E850,'[2]BANG THAM CHIEU'!$E$4:$Q$1080,13,0)</f>
        <v>1</v>
      </c>
      <c r="AA850" s="40">
        <f>VLOOKUP(E850,'[2]BANG THAM CHIEU'!$E$4:$R$1082,14,0)</f>
        <v>2</v>
      </c>
      <c r="AB850" s="40" t="str">
        <f>VLOOKUP(E850,'[2]BANG THAM CHIEU'!$E$4:$S$1081,15,0)</f>
        <v>đăt dự phòng</v>
      </c>
    </row>
    <row r="851" spans="1:28" x14ac:dyDescent="0.25">
      <c r="A851" s="128">
        <f t="shared" si="118"/>
        <v>848</v>
      </c>
      <c r="B851" s="183">
        <v>51257722</v>
      </c>
      <c r="C851" s="157" t="s">
        <v>7236</v>
      </c>
      <c r="D851" s="371" t="s">
        <v>1556</v>
      </c>
      <c r="E851" s="183">
        <v>51257722</v>
      </c>
      <c r="F851" s="144">
        <v>669000</v>
      </c>
      <c r="G851" s="137" t="s">
        <v>2468</v>
      </c>
      <c r="H851" s="142" t="s">
        <v>7380</v>
      </c>
      <c r="I851" s="145" t="s">
        <v>455</v>
      </c>
      <c r="J851" s="142">
        <f>VLOOKUP(E851,'[4]BANG THAM CHIEU'!$E$451:$M$1076,9,0)</f>
        <v>0</v>
      </c>
      <c r="K851" s="134">
        <f>SUMIFS(NHAP!$H:$H,NHAP!$D:$D,'BANG THAM CHIEU'!E851,NHAP!$K:$K,'BANG THAM CHIEU'!$D$1)</f>
        <v>0</v>
      </c>
      <c r="L851" s="134">
        <f>SUMIFS('IC21'!$H:$H,'IC21'!$G:$G,'BANG THAM CHIEU'!E851,'IC21'!$R:$R,'BANG THAM CHIEU'!$D$1)</f>
        <v>0</v>
      </c>
      <c r="M851" s="133">
        <f t="shared" si="114"/>
        <v>0</v>
      </c>
      <c r="N851" s="142">
        <v>0</v>
      </c>
      <c r="O851" s="133">
        <f t="shared" si="115"/>
        <v>0</v>
      </c>
      <c r="P851" s="135">
        <v>1</v>
      </c>
      <c r="Q851" s="135">
        <v>2</v>
      </c>
      <c r="R851" s="550" t="str">
        <f t="shared" si="119"/>
        <v>ALERT</v>
      </c>
      <c r="S851" s="135" t="s">
        <v>9397</v>
      </c>
      <c r="T851" s="222">
        <f t="shared" si="120"/>
        <v>-1</v>
      </c>
      <c r="U851" s="368">
        <f t="shared" si="113"/>
        <v>0</v>
      </c>
      <c r="V851" s="189">
        <f t="shared" si="116"/>
        <v>0</v>
      </c>
      <c r="X851" s="40" t="str">
        <f t="shared" si="121"/>
        <v>ok</v>
      </c>
      <c r="Y851" s="189">
        <f t="shared" si="117"/>
        <v>0</v>
      </c>
      <c r="Z851" s="40">
        <f>VLOOKUP(E851,'[2]BANG THAM CHIEU'!$E$4:$Q$1080,13,0)</f>
        <v>1</v>
      </c>
      <c r="AA851" s="40">
        <f>VLOOKUP(E851,'[2]BANG THAM CHIEU'!$E$4:$R$1082,14,0)</f>
        <v>2</v>
      </c>
      <c r="AB851" s="40" t="str">
        <f>VLOOKUP(E851,'[2]BANG THAM CHIEU'!$E$4:$S$1081,15,0)</f>
        <v>đăt dự phòng</v>
      </c>
    </row>
    <row r="852" spans="1:28" x14ac:dyDescent="0.25">
      <c r="A852" s="128">
        <f t="shared" si="118"/>
        <v>849</v>
      </c>
      <c r="B852" s="183">
        <v>51304432</v>
      </c>
      <c r="C852" s="157" t="s">
        <v>7235</v>
      </c>
      <c r="D852" s="371" t="s">
        <v>1556</v>
      </c>
      <c r="E852" s="183">
        <v>51304432</v>
      </c>
      <c r="F852" s="144">
        <v>24225000</v>
      </c>
      <c r="G852" s="137" t="s">
        <v>2468</v>
      </c>
      <c r="H852" s="142" t="s">
        <v>7380</v>
      </c>
      <c r="I852" s="145" t="s">
        <v>455</v>
      </c>
      <c r="J852" s="142">
        <f>VLOOKUP(E852,'[4]BANG THAM CHIEU'!$E$451:$M$1076,9,0)</f>
        <v>0</v>
      </c>
      <c r="K852" s="134">
        <f>SUMIFS(NHAP!$H:$H,NHAP!$D:$D,'BANG THAM CHIEU'!E852,NHAP!$K:$K,'BANG THAM CHIEU'!$D$1)</f>
        <v>0</v>
      </c>
      <c r="L852" s="134">
        <f>SUMIFS('IC21'!$H:$H,'IC21'!$G:$G,'BANG THAM CHIEU'!E852,'IC21'!$R:$R,'BANG THAM CHIEU'!$D$1)</f>
        <v>0</v>
      </c>
      <c r="M852" s="133">
        <f t="shared" si="114"/>
        <v>0</v>
      </c>
      <c r="N852" s="142">
        <v>0</v>
      </c>
      <c r="O852" s="133">
        <f t="shared" si="115"/>
        <v>0</v>
      </c>
      <c r="P852" s="135">
        <v>1</v>
      </c>
      <c r="Q852" s="135">
        <v>2</v>
      </c>
      <c r="R852" s="550" t="str">
        <f t="shared" si="119"/>
        <v>ALERT</v>
      </c>
      <c r="S852" s="135" t="s">
        <v>9397</v>
      </c>
      <c r="T852" s="222">
        <f t="shared" si="120"/>
        <v>-1</v>
      </c>
      <c r="U852" s="368">
        <f t="shared" si="113"/>
        <v>0</v>
      </c>
      <c r="V852" s="189">
        <f t="shared" si="116"/>
        <v>0</v>
      </c>
      <c r="X852" s="40" t="str">
        <f t="shared" si="121"/>
        <v>ko</v>
      </c>
      <c r="Y852" s="189">
        <f t="shared" si="117"/>
        <v>0</v>
      </c>
      <c r="Z852" s="40">
        <f>VLOOKUP(E852,'[2]BANG THAM CHIEU'!$E$4:$Q$1080,13,0)</f>
        <v>1</v>
      </c>
      <c r="AA852" s="40">
        <f>VLOOKUP(E852,'[2]BANG THAM CHIEU'!$E$4:$R$1082,14,0)</f>
        <v>2</v>
      </c>
      <c r="AB852" s="40" t="str">
        <f>VLOOKUP(E852,'[2]BANG THAM CHIEU'!$E$4:$S$1081,15,0)</f>
        <v>đăt dự phòng</v>
      </c>
    </row>
    <row r="853" spans="1:28" x14ac:dyDescent="0.25">
      <c r="A853" s="128">
        <f t="shared" si="118"/>
        <v>850</v>
      </c>
      <c r="B853" s="183">
        <v>50105674</v>
      </c>
      <c r="C853" s="157" t="s">
        <v>7241</v>
      </c>
      <c r="D853" s="371" t="s">
        <v>7148</v>
      </c>
      <c r="E853" s="183">
        <v>50105674</v>
      </c>
      <c r="F853" s="144">
        <v>3855000</v>
      </c>
      <c r="G853" s="137" t="s">
        <v>2468</v>
      </c>
      <c r="I853" s="145" t="s">
        <v>455</v>
      </c>
      <c r="J853" s="142">
        <f>VLOOKUP(E853,'[4]BANG THAM CHIEU'!$E$451:$M$1076,9,0)</f>
        <v>1</v>
      </c>
      <c r="K853" s="134">
        <f>SUMIFS(NHAP!$H:$H,NHAP!$D:$D,'BANG THAM CHIEU'!E853,NHAP!$K:$K,'BANG THAM CHIEU'!$D$1)</f>
        <v>0</v>
      </c>
      <c r="L853" s="134">
        <f>SUMIFS('IC21'!$H:$H,'IC21'!$G:$G,'BANG THAM CHIEU'!E853,'IC21'!$R:$R,'BANG THAM CHIEU'!$D$1)</f>
        <v>0</v>
      </c>
      <c r="M853" s="133">
        <f t="shared" si="114"/>
        <v>1</v>
      </c>
      <c r="N853" s="142">
        <v>0</v>
      </c>
      <c r="O853" s="133">
        <f t="shared" si="115"/>
        <v>1</v>
      </c>
      <c r="P853" s="135">
        <v>2</v>
      </c>
      <c r="Q853" s="135">
        <v>4</v>
      </c>
      <c r="R853" s="550" t="str">
        <f t="shared" si="119"/>
        <v>ALERT</v>
      </c>
      <c r="S853" s="135" t="s">
        <v>9397</v>
      </c>
      <c r="T853" s="222">
        <f t="shared" si="120"/>
        <v>-1</v>
      </c>
      <c r="U853" s="368">
        <f t="shared" si="113"/>
        <v>1</v>
      </c>
      <c r="V853" s="189">
        <f t="shared" si="116"/>
        <v>0</v>
      </c>
      <c r="X853" s="40" t="str">
        <f t="shared" si="121"/>
        <v>ko</v>
      </c>
      <c r="Y853" s="189">
        <f t="shared" si="117"/>
        <v>0</v>
      </c>
      <c r="Z853" s="40">
        <f>VLOOKUP(E853,'[2]BANG THAM CHIEU'!$E$4:$Q$1080,13,0)</f>
        <v>2</v>
      </c>
      <c r="AA853" s="40">
        <f>VLOOKUP(E853,'[2]BANG THAM CHIEU'!$E$4:$R$1082,14,0)</f>
        <v>4</v>
      </c>
      <c r="AB853" s="40" t="str">
        <f>VLOOKUP(E853,'[2]BANG THAM CHIEU'!$E$4:$S$1081,15,0)</f>
        <v>đăt dự phòng</v>
      </c>
    </row>
    <row r="854" spans="1:28" ht="47.25" x14ac:dyDescent="0.25">
      <c r="A854" s="128">
        <f t="shared" si="118"/>
        <v>851</v>
      </c>
      <c r="B854" s="183" t="s">
        <v>7246</v>
      </c>
      <c r="C854" s="192" t="s">
        <v>7245</v>
      </c>
      <c r="D854" s="371" t="s">
        <v>1517</v>
      </c>
      <c r="E854" s="183" t="s">
        <v>7246</v>
      </c>
      <c r="F854" s="144">
        <v>350000</v>
      </c>
      <c r="G854" s="137" t="s">
        <v>968</v>
      </c>
      <c r="I854" s="145" t="s">
        <v>455</v>
      </c>
      <c r="J854" s="142">
        <f>VLOOKUP(E854,'[4]BANG THAM CHIEU'!$E$451:$M$1076,9,0)</f>
        <v>11</v>
      </c>
      <c r="K854" s="134">
        <f>SUMIFS(NHAP!$H:$H,NHAP!$D:$D,'BANG THAM CHIEU'!E854,NHAP!$K:$K,'BANG THAM CHIEU'!$D$1)</f>
        <v>0</v>
      </c>
      <c r="L854" s="134">
        <f>SUMIFS('IC21'!$H:$H,'IC21'!$G:$G,'BANG THAM CHIEU'!E854,'IC21'!$R:$R,'BANG THAM CHIEU'!$D$1)</f>
        <v>0</v>
      </c>
      <c r="M854" s="133">
        <f t="shared" si="114"/>
        <v>11</v>
      </c>
      <c r="N854" s="142">
        <v>0</v>
      </c>
      <c r="O854" s="133">
        <f t="shared" si="115"/>
        <v>11</v>
      </c>
      <c r="P854" s="135">
        <v>10</v>
      </c>
      <c r="Q854" s="135">
        <v>20</v>
      </c>
      <c r="R854" s="550" t="str">
        <f t="shared" si="119"/>
        <v>OK</v>
      </c>
      <c r="S854" s="135" t="s">
        <v>9394</v>
      </c>
      <c r="T854" s="222">
        <f t="shared" si="120"/>
        <v>1</v>
      </c>
      <c r="U854" s="40">
        <v>36</v>
      </c>
      <c r="V854" s="189">
        <f t="shared" si="116"/>
        <v>25</v>
      </c>
      <c r="X854" s="40" t="str">
        <f t="shared" si="121"/>
        <v>ko</v>
      </c>
      <c r="Y854" s="189">
        <f t="shared" si="117"/>
        <v>-25</v>
      </c>
      <c r="Z854" s="40">
        <f>VLOOKUP(E854,'[2]BANG THAM CHIEU'!$E$4:$Q$1080,13,0)</f>
        <v>10</v>
      </c>
      <c r="AA854" s="40">
        <f>VLOOKUP(E854,'[2]BANG THAM CHIEU'!$E$4:$R$1082,14,0)</f>
        <v>20</v>
      </c>
      <c r="AB854" s="40" t="str">
        <f>VLOOKUP(E854,'[2]BANG THAM CHIEU'!$E$4:$S$1081,15,0)</f>
        <v>6 tháng</v>
      </c>
    </row>
    <row r="855" spans="1:28" x14ac:dyDescent="0.25">
      <c r="A855" s="128">
        <f t="shared" si="118"/>
        <v>852</v>
      </c>
      <c r="B855" s="183" t="s">
        <v>7250</v>
      </c>
      <c r="C855" s="157" t="s">
        <v>7247</v>
      </c>
      <c r="D855" s="37" t="s">
        <v>1528</v>
      </c>
      <c r="E855" s="183" t="s">
        <v>7250</v>
      </c>
      <c r="F855" s="144">
        <v>3700</v>
      </c>
      <c r="G855" s="137" t="s">
        <v>10</v>
      </c>
      <c r="I855" s="145" t="s">
        <v>455</v>
      </c>
      <c r="J855" s="142">
        <f>VLOOKUP(E855,'[4]BANG THAM CHIEU'!$E$451:$M$1076,9,0)</f>
        <v>192</v>
      </c>
      <c r="K855" s="134">
        <f>SUMIFS(NHAP!$H:$H,NHAP!$D:$D,'BANG THAM CHIEU'!E855,NHAP!$K:$K,'BANG THAM CHIEU'!$D$1)</f>
        <v>0</v>
      </c>
      <c r="L855" s="134">
        <f>SUMIFS('IC21'!$H:$H,'IC21'!$G:$G,'BANG THAM CHIEU'!E855,'IC21'!$R:$R,'BANG THAM CHIEU'!$D$1)</f>
        <v>0</v>
      </c>
      <c r="M855" s="133">
        <f t="shared" si="114"/>
        <v>192</v>
      </c>
      <c r="N855" s="142">
        <v>0</v>
      </c>
      <c r="O855" s="133">
        <f t="shared" si="115"/>
        <v>192</v>
      </c>
      <c r="P855" s="135">
        <v>100</v>
      </c>
      <c r="Q855" s="135">
        <v>200</v>
      </c>
      <c r="R855" s="550" t="str">
        <f t="shared" si="119"/>
        <v>OK</v>
      </c>
      <c r="S855" s="135" t="s">
        <v>9394</v>
      </c>
      <c r="T855" s="222">
        <f t="shared" si="120"/>
        <v>92</v>
      </c>
      <c r="U855" s="40">
        <v>200</v>
      </c>
      <c r="V855" s="189">
        <f t="shared" si="116"/>
        <v>8</v>
      </c>
      <c r="X855" s="40" t="str">
        <f t="shared" si="121"/>
        <v>ok</v>
      </c>
      <c r="Y855" s="189">
        <f t="shared" si="117"/>
        <v>-8</v>
      </c>
      <c r="Z855" s="40">
        <f>VLOOKUP(E855,'[2]BANG THAM CHIEU'!$E$4:$Q$1080,13,0)</f>
        <v>100</v>
      </c>
      <c r="AA855" s="40">
        <f>VLOOKUP(E855,'[2]BANG THAM CHIEU'!$E$4:$R$1082,14,0)</f>
        <v>200</v>
      </c>
      <c r="AB855" s="40" t="str">
        <f>VLOOKUP(E855,'[2]BANG THAM CHIEU'!$E$4:$S$1081,15,0)</f>
        <v>6 tháng</v>
      </c>
    </row>
    <row r="856" spans="1:28" x14ac:dyDescent="0.25">
      <c r="A856" s="128">
        <f t="shared" si="118"/>
        <v>853</v>
      </c>
      <c r="B856" s="183" t="s">
        <v>7251</v>
      </c>
      <c r="C856" s="157" t="s">
        <v>7248</v>
      </c>
      <c r="D856" s="37" t="s">
        <v>1528</v>
      </c>
      <c r="E856" s="183" t="s">
        <v>7251</v>
      </c>
      <c r="F856" s="144">
        <v>4500</v>
      </c>
      <c r="G856" s="137" t="s">
        <v>10</v>
      </c>
      <c r="I856" s="145" t="s">
        <v>455</v>
      </c>
      <c r="J856" s="142">
        <f>VLOOKUP(E856,'[4]BANG THAM CHIEU'!$E$451:$M$1076,9,0)</f>
        <v>0</v>
      </c>
      <c r="K856" s="134">
        <f>SUMIFS(NHAP!$H:$H,NHAP!$D:$D,'BANG THAM CHIEU'!E856,NHAP!$K:$K,'BANG THAM CHIEU'!$D$1)</f>
        <v>0</v>
      </c>
      <c r="L856" s="134">
        <f>SUMIFS('IC21'!$H:$H,'IC21'!$G:$G,'BANG THAM CHIEU'!E856,'IC21'!$R:$R,'BANG THAM CHIEU'!$D$1)</f>
        <v>0</v>
      </c>
      <c r="M856" s="133">
        <f t="shared" si="114"/>
        <v>0</v>
      </c>
      <c r="N856" s="142">
        <v>0</v>
      </c>
      <c r="O856" s="133">
        <f t="shared" si="115"/>
        <v>0</v>
      </c>
      <c r="P856" s="135">
        <v>100</v>
      </c>
      <c r="Q856" s="135">
        <v>200</v>
      </c>
      <c r="R856" s="550" t="str">
        <f t="shared" si="119"/>
        <v>ALERT</v>
      </c>
      <c r="S856" s="135" t="s">
        <v>9394</v>
      </c>
      <c r="T856" s="222">
        <f t="shared" si="120"/>
        <v>-100</v>
      </c>
      <c r="U856" s="40">
        <v>50</v>
      </c>
      <c r="V856" s="189">
        <f t="shared" si="116"/>
        <v>50</v>
      </c>
      <c r="X856" s="40" t="str">
        <f t="shared" si="121"/>
        <v>ko</v>
      </c>
      <c r="Y856" s="189">
        <f t="shared" si="117"/>
        <v>-50</v>
      </c>
      <c r="Z856" s="40">
        <f>VLOOKUP(E856,'[2]BANG THAM CHIEU'!$E$4:$Q$1080,13,0)</f>
        <v>100</v>
      </c>
      <c r="AA856" s="40">
        <f>VLOOKUP(E856,'[2]BANG THAM CHIEU'!$E$4:$R$1082,14,0)</f>
        <v>200</v>
      </c>
      <c r="AB856" s="40" t="str">
        <f>VLOOKUP(E856,'[2]BANG THAM CHIEU'!$E$4:$S$1081,15,0)</f>
        <v>6 tháng</v>
      </c>
    </row>
    <row r="857" spans="1:28" x14ac:dyDescent="0.25">
      <c r="A857" s="128">
        <f t="shared" si="118"/>
        <v>854</v>
      </c>
      <c r="B857" s="183" t="s">
        <v>7252</v>
      </c>
      <c r="C857" s="157" t="s">
        <v>7249</v>
      </c>
      <c r="D857" s="37" t="s">
        <v>1528</v>
      </c>
      <c r="E857" s="183" t="s">
        <v>7252</v>
      </c>
      <c r="F857" s="144">
        <v>5000</v>
      </c>
      <c r="G857" s="137" t="s">
        <v>10</v>
      </c>
      <c r="I857" s="145" t="s">
        <v>455</v>
      </c>
      <c r="J857" s="142">
        <f>VLOOKUP(E857,'[4]BANG THAM CHIEU'!$E$451:$M$1076,9,0)</f>
        <v>150</v>
      </c>
      <c r="K857" s="134">
        <f>SUMIFS(NHAP!$H:$H,NHAP!$D:$D,'BANG THAM CHIEU'!E857,NHAP!$K:$K,'BANG THAM CHIEU'!$D$1)</f>
        <v>0</v>
      </c>
      <c r="L857" s="134">
        <f>SUMIFS('IC21'!$H:$H,'IC21'!$G:$G,'BANG THAM CHIEU'!E857,'IC21'!$R:$R,'BANG THAM CHIEU'!$D$1)</f>
        <v>0</v>
      </c>
      <c r="M857" s="133">
        <f t="shared" si="114"/>
        <v>150</v>
      </c>
      <c r="N857" s="142">
        <v>0</v>
      </c>
      <c r="O857" s="133">
        <f t="shared" si="115"/>
        <v>150</v>
      </c>
      <c r="P857" s="135">
        <v>100</v>
      </c>
      <c r="Q857" s="135">
        <v>200</v>
      </c>
      <c r="R857" s="550" t="str">
        <f t="shared" si="119"/>
        <v>OK</v>
      </c>
      <c r="S857" s="135" t="s">
        <v>9394</v>
      </c>
      <c r="T857" s="222">
        <f t="shared" si="120"/>
        <v>50</v>
      </c>
      <c r="U857" s="40">
        <v>200</v>
      </c>
      <c r="V857" s="189">
        <f t="shared" si="116"/>
        <v>50</v>
      </c>
      <c r="X857" s="40" t="str">
        <f t="shared" si="121"/>
        <v>ko</v>
      </c>
      <c r="Y857" s="189">
        <f t="shared" si="117"/>
        <v>-50</v>
      </c>
      <c r="Z857" s="40">
        <f>VLOOKUP(E857,'[2]BANG THAM CHIEU'!$E$4:$Q$1080,13,0)</f>
        <v>100</v>
      </c>
      <c r="AA857" s="40">
        <f>VLOOKUP(E857,'[2]BANG THAM CHIEU'!$E$4:$R$1082,14,0)</f>
        <v>200</v>
      </c>
      <c r="AB857" s="40" t="str">
        <f>VLOOKUP(E857,'[2]BANG THAM CHIEU'!$E$4:$S$1081,15,0)</f>
        <v>6 tháng</v>
      </c>
    </row>
    <row r="858" spans="1:28" x14ac:dyDescent="0.25">
      <c r="A858" s="128">
        <f t="shared" si="118"/>
        <v>855</v>
      </c>
      <c r="B858" s="183" t="s">
        <v>7265</v>
      </c>
      <c r="C858" s="157" t="s">
        <v>7262</v>
      </c>
      <c r="D858" s="42" t="s">
        <v>1547</v>
      </c>
      <c r="E858" s="183" t="s">
        <v>7265</v>
      </c>
      <c r="F858" s="144">
        <v>20000</v>
      </c>
      <c r="G858" s="141" t="s">
        <v>970</v>
      </c>
      <c r="I858" s="145" t="s">
        <v>455</v>
      </c>
      <c r="J858" s="142">
        <f>VLOOKUP(E858,'[4]BANG THAM CHIEU'!$E$451:$M$1076,9,0)</f>
        <v>7</v>
      </c>
      <c r="K858" s="134">
        <f>SUMIFS(NHAP!$H:$H,NHAP!$D:$D,'BANG THAM CHIEU'!E858,NHAP!$K:$K,'BANG THAM CHIEU'!$D$1)</f>
        <v>0</v>
      </c>
      <c r="L858" s="134">
        <f>SUMIFS('IC21'!$H:$H,'IC21'!$G:$G,'BANG THAM CHIEU'!E858,'IC21'!$R:$R,'BANG THAM CHIEU'!$D$1)</f>
        <v>0</v>
      </c>
      <c r="M858" s="133">
        <f t="shared" si="114"/>
        <v>7</v>
      </c>
      <c r="N858" s="142">
        <v>0</v>
      </c>
      <c r="O858" s="133">
        <f t="shared" si="115"/>
        <v>7</v>
      </c>
      <c r="P858" s="135">
        <v>5</v>
      </c>
      <c r="Q858" s="135">
        <v>10</v>
      </c>
      <c r="R858" s="550" t="str">
        <f t="shared" si="119"/>
        <v>OK</v>
      </c>
      <c r="S858" s="135" t="s">
        <v>9394</v>
      </c>
      <c r="T858" s="222">
        <f t="shared" si="120"/>
        <v>2</v>
      </c>
      <c r="U858" s="40">
        <v>11</v>
      </c>
      <c r="V858" s="189">
        <f t="shared" si="116"/>
        <v>4</v>
      </c>
      <c r="X858" s="40" t="str">
        <f t="shared" si="121"/>
        <v>ko</v>
      </c>
      <c r="Y858" s="189">
        <f t="shared" si="117"/>
        <v>-4</v>
      </c>
      <c r="Z858" s="40">
        <f>VLOOKUP(E858,'[2]BANG THAM CHIEU'!$E$4:$Q$1080,13,0)</f>
        <v>5</v>
      </c>
      <c r="AA858" s="40">
        <f>VLOOKUP(E858,'[2]BANG THAM CHIEU'!$E$4:$R$1082,14,0)</f>
        <v>10</v>
      </c>
      <c r="AB858" s="40" t="str">
        <f>VLOOKUP(E858,'[2]BANG THAM CHIEU'!$E$4:$S$1081,15,0)</f>
        <v>6 tháng</v>
      </c>
    </row>
    <row r="859" spans="1:28" x14ac:dyDescent="0.25">
      <c r="A859" s="128">
        <f t="shared" si="118"/>
        <v>856</v>
      </c>
      <c r="B859" s="183" t="s">
        <v>7266</v>
      </c>
      <c r="C859" s="157" t="s">
        <v>7263</v>
      </c>
      <c r="D859" s="42" t="s">
        <v>1547</v>
      </c>
      <c r="E859" s="183" t="s">
        <v>7266</v>
      </c>
      <c r="F859" s="144">
        <v>22000</v>
      </c>
      <c r="G859" s="141" t="s">
        <v>970</v>
      </c>
      <c r="I859" s="145" t="s">
        <v>455</v>
      </c>
      <c r="J859" s="142">
        <f>VLOOKUP(E859,'[4]BANG THAM CHIEU'!$E$451:$M$1076,9,0)</f>
        <v>13</v>
      </c>
      <c r="K859" s="134">
        <f>SUMIFS(NHAP!$H:$H,NHAP!$D:$D,'BANG THAM CHIEU'!E859,NHAP!$K:$K,'BANG THAM CHIEU'!$D$1)</f>
        <v>0</v>
      </c>
      <c r="L859" s="134">
        <f>SUMIFS('IC21'!$H:$H,'IC21'!$G:$G,'BANG THAM CHIEU'!E859,'IC21'!$R:$R,'BANG THAM CHIEU'!$D$1)</f>
        <v>0</v>
      </c>
      <c r="M859" s="133">
        <f t="shared" si="114"/>
        <v>13</v>
      </c>
      <c r="N859" s="142">
        <v>0</v>
      </c>
      <c r="O859" s="133">
        <f t="shared" si="115"/>
        <v>13</v>
      </c>
      <c r="P859" s="135">
        <v>5</v>
      </c>
      <c r="Q859" s="135">
        <v>10</v>
      </c>
      <c r="R859" s="550" t="str">
        <f t="shared" si="119"/>
        <v>OK</v>
      </c>
      <c r="S859" s="135" t="s">
        <v>9394</v>
      </c>
      <c r="T859" s="222">
        <f t="shared" si="120"/>
        <v>8</v>
      </c>
      <c r="U859" s="40">
        <v>14</v>
      </c>
      <c r="V859" s="189">
        <f t="shared" si="116"/>
        <v>1</v>
      </c>
      <c r="X859" s="40" t="str">
        <f t="shared" si="121"/>
        <v>ko</v>
      </c>
      <c r="Y859" s="189">
        <f t="shared" si="117"/>
        <v>-1</v>
      </c>
      <c r="Z859" s="40">
        <f>VLOOKUP(E859,'[2]BANG THAM CHIEU'!$E$4:$Q$1080,13,0)</f>
        <v>5</v>
      </c>
      <c r="AA859" s="40">
        <f>VLOOKUP(E859,'[2]BANG THAM CHIEU'!$E$4:$R$1082,14,0)</f>
        <v>10</v>
      </c>
      <c r="AB859" s="40" t="str">
        <f>VLOOKUP(E859,'[2]BANG THAM CHIEU'!$E$4:$S$1081,15,0)</f>
        <v>6 tháng</v>
      </c>
    </row>
    <row r="860" spans="1:28" x14ac:dyDescent="0.25">
      <c r="A860" s="128">
        <f t="shared" si="118"/>
        <v>857</v>
      </c>
      <c r="B860" s="183" t="s">
        <v>7267</v>
      </c>
      <c r="C860" s="157" t="s">
        <v>7264</v>
      </c>
      <c r="D860" s="42" t="s">
        <v>1547</v>
      </c>
      <c r="E860" s="183" t="s">
        <v>7267</v>
      </c>
      <c r="F860" s="144">
        <v>25000</v>
      </c>
      <c r="G860" s="141" t="s">
        <v>970</v>
      </c>
      <c r="I860" s="145" t="s">
        <v>455</v>
      </c>
      <c r="J860" s="142">
        <f>VLOOKUP(E860,'[4]BANG THAM CHIEU'!$E$451:$M$1076,9,0)</f>
        <v>16</v>
      </c>
      <c r="K860" s="134">
        <f>SUMIFS(NHAP!$H:$H,NHAP!$D:$D,'BANG THAM CHIEU'!E860,NHAP!$K:$K,'BANG THAM CHIEU'!$D$1)</f>
        <v>0</v>
      </c>
      <c r="L860" s="134">
        <f>SUMIFS('IC21'!$H:$H,'IC21'!$G:$G,'BANG THAM CHIEU'!E860,'IC21'!$R:$R,'BANG THAM CHIEU'!$D$1)</f>
        <v>0</v>
      </c>
      <c r="M860" s="133">
        <f t="shared" si="114"/>
        <v>16</v>
      </c>
      <c r="N860" s="142">
        <v>0</v>
      </c>
      <c r="O860" s="133">
        <f t="shared" si="115"/>
        <v>16</v>
      </c>
      <c r="P860" s="135">
        <v>5</v>
      </c>
      <c r="Q860" s="135">
        <v>10</v>
      </c>
      <c r="R860" s="550" t="str">
        <f t="shared" si="119"/>
        <v>OK</v>
      </c>
      <c r="S860" s="135" t="s">
        <v>9394</v>
      </c>
      <c r="T860" s="222">
        <f t="shared" si="120"/>
        <v>11</v>
      </c>
      <c r="U860" s="40">
        <v>17</v>
      </c>
      <c r="V860" s="189">
        <f t="shared" si="116"/>
        <v>1</v>
      </c>
      <c r="X860" s="40" t="str">
        <f t="shared" si="121"/>
        <v>ok</v>
      </c>
      <c r="Y860" s="189">
        <f t="shared" si="117"/>
        <v>-1</v>
      </c>
      <c r="Z860" s="40">
        <f>VLOOKUP(E860,'[2]BANG THAM CHIEU'!$E$4:$Q$1080,13,0)</f>
        <v>5</v>
      </c>
      <c r="AA860" s="40">
        <f>VLOOKUP(E860,'[2]BANG THAM CHIEU'!$E$4:$R$1082,14,0)</f>
        <v>10</v>
      </c>
      <c r="AB860" s="40" t="str">
        <f>VLOOKUP(E860,'[2]BANG THAM CHIEU'!$E$4:$S$1081,15,0)</f>
        <v>6 tháng</v>
      </c>
    </row>
    <row r="861" spans="1:28" x14ac:dyDescent="0.25">
      <c r="A861" s="128">
        <f t="shared" si="118"/>
        <v>858</v>
      </c>
      <c r="B861" s="183">
        <v>52010406</v>
      </c>
      <c r="C861" s="157" t="s">
        <v>7350</v>
      </c>
      <c r="D861" s="371" t="s">
        <v>2564</v>
      </c>
      <c r="E861" s="183">
        <v>52010406</v>
      </c>
      <c r="F861" s="144">
        <v>7091000</v>
      </c>
      <c r="G861" s="137" t="s">
        <v>2468</v>
      </c>
      <c r="H861" s="142" t="s">
        <v>7383</v>
      </c>
      <c r="I861" s="145" t="s">
        <v>455</v>
      </c>
      <c r="J861" s="142">
        <f>VLOOKUP(E861,'[4]BANG THAM CHIEU'!$E$451:$M$1076,9,0)</f>
        <v>0</v>
      </c>
      <c r="K861" s="134">
        <f>SUMIFS(NHAP!$H:$H,NHAP!$D:$D,'BANG THAM CHIEU'!E861,NHAP!$K:$K,'BANG THAM CHIEU'!$D$1)</f>
        <v>0</v>
      </c>
      <c r="L861" s="134">
        <f>SUMIFS('IC21'!$H:$H,'IC21'!$G:$G,'BANG THAM CHIEU'!E861,'IC21'!$R:$R,'BANG THAM CHIEU'!$D$1)</f>
        <v>0</v>
      </c>
      <c r="M861" s="133">
        <f t="shared" si="114"/>
        <v>0</v>
      </c>
      <c r="N861" s="142">
        <v>0</v>
      </c>
      <c r="O861" s="133">
        <f t="shared" si="115"/>
        <v>0</v>
      </c>
      <c r="P861" s="135">
        <v>1</v>
      </c>
      <c r="Q861" s="135">
        <v>2</v>
      </c>
      <c r="R861" s="550" t="str">
        <f t="shared" si="119"/>
        <v>ALERT</v>
      </c>
      <c r="S861" s="135" t="s">
        <v>9397</v>
      </c>
      <c r="T861" s="222">
        <f t="shared" si="120"/>
        <v>-1</v>
      </c>
      <c r="U861" s="368">
        <f t="shared" ref="U861:U875" si="122">M861</f>
        <v>0</v>
      </c>
      <c r="V861" s="189">
        <f t="shared" si="116"/>
        <v>0</v>
      </c>
      <c r="X861" s="40" t="str">
        <f t="shared" si="121"/>
        <v>ok</v>
      </c>
      <c r="Y861" s="189">
        <f t="shared" si="117"/>
        <v>0</v>
      </c>
      <c r="Z861" s="40">
        <f>VLOOKUP(E861,'[2]BANG THAM CHIEU'!$E$4:$Q$1080,13,0)</f>
        <v>1</v>
      </c>
      <c r="AA861" s="40">
        <f>VLOOKUP(E861,'[2]BANG THAM CHIEU'!$E$4:$R$1082,14,0)</f>
        <v>2</v>
      </c>
      <c r="AB861" s="40" t="str">
        <f>VLOOKUP(E861,'[2]BANG THAM CHIEU'!$E$4:$S$1081,15,0)</f>
        <v>đăt dự phòng</v>
      </c>
    </row>
    <row r="862" spans="1:28" x14ac:dyDescent="0.25">
      <c r="A862" s="128">
        <f t="shared" si="118"/>
        <v>859</v>
      </c>
      <c r="B862" s="183" t="s">
        <v>7278</v>
      </c>
      <c r="C862" s="157" t="s">
        <v>7277</v>
      </c>
      <c r="D862" s="371" t="s">
        <v>2564</v>
      </c>
      <c r="E862" s="183" t="s">
        <v>7278</v>
      </c>
      <c r="F862" s="144">
        <v>258000</v>
      </c>
      <c r="G862" s="137" t="s">
        <v>2468</v>
      </c>
      <c r="H862" s="142" t="s">
        <v>7383</v>
      </c>
      <c r="I862" s="145" t="s">
        <v>447</v>
      </c>
      <c r="J862" s="142">
        <f>VLOOKUP(E862,'[4]BANG THAM CHIEU'!$E$451:$M$1076,9,0)</f>
        <v>0</v>
      </c>
      <c r="K862" s="134">
        <f>SUMIFS(NHAP!$H:$H,NHAP!$D:$D,'BANG THAM CHIEU'!E862,NHAP!$K:$K,'BANG THAM CHIEU'!$D$1)</f>
        <v>0</v>
      </c>
      <c r="L862" s="134">
        <f>SUMIFS('IC21'!$H:$H,'IC21'!$G:$G,'BANG THAM CHIEU'!E862,'IC21'!$R:$R,'BANG THAM CHIEU'!$D$1)</f>
        <v>0</v>
      </c>
      <c r="M862" s="133">
        <f t="shared" si="114"/>
        <v>0</v>
      </c>
      <c r="N862" s="142">
        <v>0</v>
      </c>
      <c r="O862" s="133">
        <f t="shared" si="115"/>
        <v>0</v>
      </c>
      <c r="P862" s="135">
        <v>1</v>
      </c>
      <c r="Q862" s="135">
        <v>2</v>
      </c>
      <c r="R862" s="550" t="str">
        <f t="shared" si="119"/>
        <v>ALERT</v>
      </c>
      <c r="S862" s="135" t="s">
        <v>9397</v>
      </c>
      <c r="T862" s="222">
        <f t="shared" si="120"/>
        <v>-1</v>
      </c>
      <c r="U862" s="368">
        <f t="shared" si="122"/>
        <v>0</v>
      </c>
      <c r="V862" s="189">
        <f t="shared" si="116"/>
        <v>0</v>
      </c>
      <c r="X862" s="40" t="str">
        <f t="shared" si="121"/>
        <v>ko</v>
      </c>
      <c r="Y862" s="189">
        <f t="shared" si="117"/>
        <v>0</v>
      </c>
      <c r="Z862" s="40">
        <f>VLOOKUP(E862,'[2]BANG THAM CHIEU'!$E$4:$Q$1080,13,0)</f>
        <v>1</v>
      </c>
      <c r="AA862" s="40">
        <f>VLOOKUP(E862,'[2]BANG THAM CHIEU'!$E$4:$R$1082,14,0)</f>
        <v>2</v>
      </c>
      <c r="AB862" s="40" t="str">
        <f>VLOOKUP(E862,'[2]BANG THAM CHIEU'!$E$4:$S$1081,15,0)</f>
        <v>đăt dự phòng</v>
      </c>
    </row>
    <row r="863" spans="1:28" x14ac:dyDescent="0.25">
      <c r="A863" s="128">
        <f t="shared" si="118"/>
        <v>860</v>
      </c>
      <c r="B863" s="183">
        <v>50469945</v>
      </c>
      <c r="C863" s="157" t="s">
        <v>8909</v>
      </c>
      <c r="D863" s="371" t="s">
        <v>1556</v>
      </c>
      <c r="E863" s="183">
        <v>50469945</v>
      </c>
      <c r="F863" s="144">
        <v>17870000</v>
      </c>
      <c r="G863" s="137" t="s">
        <v>2468</v>
      </c>
      <c r="H863" s="142" t="s">
        <v>7383</v>
      </c>
      <c r="I863" s="145" t="s">
        <v>455</v>
      </c>
      <c r="J863" s="142">
        <f>VLOOKUP(E863,'[4]BANG THAM CHIEU'!$E$451:$M$1076,9,0)</f>
        <v>1</v>
      </c>
      <c r="K863" s="134">
        <f>SUMIFS(NHAP!$H:$H,NHAP!$D:$D,'BANG THAM CHIEU'!E863,NHAP!$K:$K,'BANG THAM CHIEU'!$D$1)</f>
        <v>0</v>
      </c>
      <c r="L863" s="134">
        <f>SUMIFS('IC21'!$H:$H,'IC21'!$G:$G,'BANG THAM CHIEU'!E863,'IC21'!$R:$R,'BANG THAM CHIEU'!$D$1)</f>
        <v>0</v>
      </c>
      <c r="M863" s="133">
        <f t="shared" si="114"/>
        <v>1</v>
      </c>
      <c r="N863" s="142">
        <v>0</v>
      </c>
      <c r="O863" s="133">
        <f t="shared" si="115"/>
        <v>1</v>
      </c>
      <c r="P863" s="135">
        <v>1</v>
      </c>
      <c r="Q863" s="135">
        <v>2</v>
      </c>
      <c r="R863" s="550" t="str">
        <f t="shared" si="119"/>
        <v>OK</v>
      </c>
      <c r="S863" s="135" t="s">
        <v>9397</v>
      </c>
      <c r="T863" s="222">
        <f t="shared" si="120"/>
        <v>0</v>
      </c>
      <c r="U863" s="368">
        <f t="shared" si="122"/>
        <v>1</v>
      </c>
      <c r="V863" s="189">
        <f t="shared" si="116"/>
        <v>0</v>
      </c>
      <c r="X863" s="40" t="str">
        <f t="shared" si="121"/>
        <v>ok</v>
      </c>
      <c r="Y863" s="189">
        <f t="shared" si="117"/>
        <v>0</v>
      </c>
      <c r="Z863" s="40">
        <f>VLOOKUP(E863,'[2]BANG THAM CHIEU'!$E$4:$Q$1080,13,0)</f>
        <v>1</v>
      </c>
      <c r="AA863" s="40">
        <f>VLOOKUP(E863,'[2]BANG THAM CHIEU'!$E$4:$R$1082,14,0)</f>
        <v>2</v>
      </c>
      <c r="AB863" s="40" t="str">
        <f>VLOOKUP(E863,'[2]BANG THAM CHIEU'!$E$4:$S$1081,15,0)</f>
        <v>đăt dự phòng</v>
      </c>
    </row>
    <row r="864" spans="1:28" x14ac:dyDescent="0.25">
      <c r="A864" s="128">
        <f t="shared" si="118"/>
        <v>861</v>
      </c>
      <c r="B864" s="183">
        <v>87499</v>
      </c>
      <c r="C864" s="157" t="s">
        <v>8910</v>
      </c>
      <c r="D864" s="371" t="s">
        <v>1556</v>
      </c>
      <c r="E864" s="183">
        <v>87499</v>
      </c>
      <c r="F864" s="144">
        <v>74000</v>
      </c>
      <c r="G864" s="137" t="s">
        <v>2468</v>
      </c>
      <c r="H864" s="142" t="s">
        <v>7383</v>
      </c>
      <c r="I864" s="145" t="s">
        <v>455</v>
      </c>
      <c r="J864" s="142">
        <f>VLOOKUP(E864,'[4]BANG THAM CHIEU'!$E$451:$M$1076,9,0)</f>
        <v>0</v>
      </c>
      <c r="K864" s="134">
        <f>SUMIFS(NHAP!$H:$H,NHAP!$D:$D,'BANG THAM CHIEU'!E864,NHAP!$K:$K,'BANG THAM CHIEU'!$D$1)</f>
        <v>0</v>
      </c>
      <c r="L864" s="134">
        <f>SUMIFS('IC21'!$H:$H,'IC21'!$G:$G,'BANG THAM CHIEU'!E864,'IC21'!$R:$R,'BANG THAM CHIEU'!$D$1)</f>
        <v>0</v>
      </c>
      <c r="M864" s="133">
        <f t="shared" si="114"/>
        <v>0</v>
      </c>
      <c r="N864" s="142">
        <v>0</v>
      </c>
      <c r="O864" s="133">
        <f t="shared" si="115"/>
        <v>0</v>
      </c>
      <c r="P864" s="135">
        <v>2</v>
      </c>
      <c r="Q864" s="135">
        <v>4</v>
      </c>
      <c r="R864" s="550" t="str">
        <f t="shared" si="119"/>
        <v>ALERT</v>
      </c>
      <c r="S864" s="135" t="s">
        <v>9397</v>
      </c>
      <c r="T864" s="222">
        <f t="shared" si="120"/>
        <v>-2</v>
      </c>
      <c r="U864" s="368">
        <f t="shared" si="122"/>
        <v>0</v>
      </c>
      <c r="V864" s="189">
        <f t="shared" si="116"/>
        <v>0</v>
      </c>
      <c r="X864" s="40" t="str">
        <f t="shared" si="121"/>
        <v>ko</v>
      </c>
      <c r="Y864" s="189">
        <f t="shared" si="117"/>
        <v>0</v>
      </c>
      <c r="Z864" s="40">
        <f>VLOOKUP(E864,'[2]BANG THAM CHIEU'!$E$4:$Q$1080,13,0)</f>
        <v>2</v>
      </c>
      <c r="AA864" s="40">
        <f>VLOOKUP(E864,'[2]BANG THAM CHIEU'!$E$4:$R$1082,14,0)</f>
        <v>4</v>
      </c>
      <c r="AB864" s="40" t="str">
        <f>VLOOKUP(E864,'[2]BANG THAM CHIEU'!$E$4:$S$1081,15,0)</f>
        <v>đăt dự phòng</v>
      </c>
    </row>
    <row r="865" spans="1:30" x14ac:dyDescent="0.25">
      <c r="A865" s="128">
        <f t="shared" si="118"/>
        <v>862</v>
      </c>
      <c r="B865" s="183">
        <v>5041509</v>
      </c>
      <c r="C865" s="157" t="s">
        <v>7316</v>
      </c>
      <c r="D865" s="371" t="s">
        <v>78</v>
      </c>
      <c r="E865" s="183">
        <v>5041509</v>
      </c>
      <c r="F865" s="144">
        <v>7121000</v>
      </c>
      <c r="G865" s="137" t="s">
        <v>2468</v>
      </c>
      <c r="H865" s="142" t="s">
        <v>7383</v>
      </c>
      <c r="I865" s="144" t="s">
        <v>455</v>
      </c>
      <c r="J865" s="142">
        <f>VLOOKUP(E865,'[4]BANG THAM CHIEU'!$E$451:$M$1076,9,0)</f>
        <v>4</v>
      </c>
      <c r="K865" s="134">
        <f>SUMIFS(NHAP!$H:$H,NHAP!$D:$D,'BANG THAM CHIEU'!E865,NHAP!$K:$K,'BANG THAM CHIEU'!$D$1)</f>
        <v>0</v>
      </c>
      <c r="L865" s="134">
        <f>SUMIFS('IC21'!$H:$H,'IC21'!$G:$G,'BANG THAM CHIEU'!E865,'IC21'!$R:$R,'BANG THAM CHIEU'!$D$1)</f>
        <v>0</v>
      </c>
      <c r="M865" s="133">
        <f t="shared" si="114"/>
        <v>4</v>
      </c>
      <c r="N865" s="142">
        <v>0</v>
      </c>
      <c r="O865" s="133">
        <f t="shared" si="115"/>
        <v>4</v>
      </c>
      <c r="P865" s="135">
        <v>4</v>
      </c>
      <c r="Q865" s="135">
        <v>8</v>
      </c>
      <c r="R865" s="550" t="str">
        <f t="shared" si="119"/>
        <v>OK</v>
      </c>
      <c r="S865" s="135" t="s">
        <v>9397</v>
      </c>
      <c r="T865" s="222">
        <f t="shared" si="120"/>
        <v>0</v>
      </c>
      <c r="U865" s="368">
        <f t="shared" si="122"/>
        <v>4</v>
      </c>
      <c r="V865" s="189">
        <f t="shared" si="116"/>
        <v>0</v>
      </c>
      <c r="X865" s="40" t="str">
        <f t="shared" si="121"/>
        <v>ko</v>
      </c>
      <c r="Y865" s="189">
        <f t="shared" si="117"/>
        <v>0</v>
      </c>
      <c r="Z865" s="40">
        <f>VLOOKUP(E865,'[2]BANG THAM CHIEU'!$E$4:$Q$1080,13,0)</f>
        <v>4</v>
      </c>
      <c r="AA865" s="40">
        <f>VLOOKUP(E865,'[2]BANG THAM CHIEU'!$E$4:$R$1082,14,0)</f>
        <v>8</v>
      </c>
      <c r="AB865" s="40" t="str">
        <f>VLOOKUP(E865,'[2]BANG THAM CHIEU'!$E$4:$S$1081,15,0)</f>
        <v>đăt dự phòng</v>
      </c>
    </row>
    <row r="866" spans="1:30" x14ac:dyDescent="0.25">
      <c r="A866" s="128">
        <f t="shared" si="118"/>
        <v>863</v>
      </c>
      <c r="B866" s="183">
        <v>4998862</v>
      </c>
      <c r="C866" s="157" t="s">
        <v>7315</v>
      </c>
      <c r="D866" s="371" t="s">
        <v>1556</v>
      </c>
      <c r="E866" s="183">
        <v>4998862</v>
      </c>
      <c r="F866" s="144">
        <v>4119000</v>
      </c>
      <c r="G866" s="137" t="s">
        <v>2468</v>
      </c>
      <c r="H866" s="142" t="s">
        <v>7383</v>
      </c>
      <c r="I866" s="144" t="s">
        <v>455</v>
      </c>
      <c r="J866" s="142">
        <f>VLOOKUP(E866,'[4]BANG THAM CHIEU'!$E$451:$M$1076,9,0)</f>
        <v>2</v>
      </c>
      <c r="K866" s="134">
        <f>SUMIFS(NHAP!$H:$H,NHAP!$D:$D,'BANG THAM CHIEU'!E866,NHAP!$K:$K,'BANG THAM CHIEU'!$D$1)</f>
        <v>0</v>
      </c>
      <c r="L866" s="134">
        <f>SUMIFS('IC21'!$H:$H,'IC21'!$G:$G,'BANG THAM CHIEU'!E866,'IC21'!$R:$R,'BANG THAM CHIEU'!$D$1)</f>
        <v>0</v>
      </c>
      <c r="M866" s="133">
        <f t="shared" si="114"/>
        <v>2</v>
      </c>
      <c r="N866" s="142">
        <v>0</v>
      </c>
      <c r="O866" s="133">
        <f t="shared" si="115"/>
        <v>2</v>
      </c>
      <c r="P866" s="135">
        <v>4</v>
      </c>
      <c r="Q866" s="135">
        <v>8</v>
      </c>
      <c r="R866" s="550" t="str">
        <f t="shared" si="119"/>
        <v>ALERT</v>
      </c>
      <c r="S866" s="135" t="s">
        <v>9397</v>
      </c>
      <c r="T866" s="222">
        <f t="shared" si="120"/>
        <v>-2</v>
      </c>
      <c r="U866" s="368">
        <f t="shared" si="122"/>
        <v>2</v>
      </c>
      <c r="V866" s="189">
        <f t="shared" si="116"/>
        <v>0</v>
      </c>
      <c r="X866" s="40" t="str">
        <f t="shared" si="121"/>
        <v>ok</v>
      </c>
      <c r="Y866" s="189">
        <f t="shared" si="117"/>
        <v>0</v>
      </c>
      <c r="Z866" s="40">
        <f>VLOOKUP(E866,'[2]BANG THAM CHIEU'!$E$4:$Q$1080,13,0)</f>
        <v>4</v>
      </c>
      <c r="AA866" s="40">
        <f>VLOOKUP(E866,'[2]BANG THAM CHIEU'!$E$4:$R$1082,14,0)</f>
        <v>8</v>
      </c>
      <c r="AB866" s="40" t="str">
        <f>VLOOKUP(E866,'[2]BANG THAM CHIEU'!$E$4:$S$1081,15,0)</f>
        <v>đăt dự phòng</v>
      </c>
    </row>
    <row r="867" spans="1:30" ht="31.5" x14ac:dyDescent="0.25">
      <c r="A867" s="128">
        <f t="shared" si="118"/>
        <v>864</v>
      </c>
      <c r="B867" s="183">
        <v>50444915</v>
      </c>
      <c r="C867" s="192" t="s">
        <v>7314</v>
      </c>
      <c r="D867" s="371" t="s">
        <v>2564</v>
      </c>
      <c r="E867" s="183">
        <v>50444915</v>
      </c>
      <c r="F867" s="144">
        <v>66987000</v>
      </c>
      <c r="G867" s="137" t="s">
        <v>2468</v>
      </c>
      <c r="H867" s="142" t="s">
        <v>7381</v>
      </c>
      <c r="I867" s="145" t="s">
        <v>455</v>
      </c>
      <c r="J867" s="142">
        <f>VLOOKUP(E867,'[4]BANG THAM CHIEU'!$E$451:$M$1076,9,0)</f>
        <v>0</v>
      </c>
      <c r="K867" s="134">
        <f>SUMIFS(NHAP!$H:$H,NHAP!$D:$D,'BANG THAM CHIEU'!E867,NHAP!$K:$K,'BANG THAM CHIEU'!$D$1)</f>
        <v>0</v>
      </c>
      <c r="L867" s="134">
        <f>SUMIFS('IC21'!$H:$H,'IC21'!$G:$G,'BANG THAM CHIEU'!E867,'IC21'!$R:$R,'BANG THAM CHIEU'!$D$1)</f>
        <v>0</v>
      </c>
      <c r="M867" s="133">
        <f t="shared" si="114"/>
        <v>0</v>
      </c>
      <c r="N867" s="142">
        <v>0</v>
      </c>
      <c r="O867" s="133">
        <f t="shared" si="115"/>
        <v>0</v>
      </c>
      <c r="P867" s="135">
        <v>1</v>
      </c>
      <c r="Q867" s="135">
        <v>2</v>
      </c>
      <c r="R867" s="550" t="str">
        <f t="shared" si="119"/>
        <v>ALERT</v>
      </c>
      <c r="S867" s="135" t="s">
        <v>9397</v>
      </c>
      <c r="T867" s="222">
        <f t="shared" si="120"/>
        <v>-1</v>
      </c>
      <c r="U867" s="368">
        <f t="shared" si="122"/>
        <v>0</v>
      </c>
      <c r="V867" s="189">
        <f t="shared" si="116"/>
        <v>0</v>
      </c>
      <c r="X867" s="40" t="str">
        <f t="shared" si="121"/>
        <v>ok</v>
      </c>
      <c r="Y867" s="189">
        <f t="shared" si="117"/>
        <v>0</v>
      </c>
      <c r="Z867" s="40">
        <f>VLOOKUP(E867,'[2]BANG THAM CHIEU'!$E$4:$Q$1080,13,0)</f>
        <v>1</v>
      </c>
      <c r="AA867" s="40">
        <f>VLOOKUP(E867,'[2]BANG THAM CHIEU'!$E$4:$R$1082,14,0)</f>
        <v>2</v>
      </c>
      <c r="AB867" s="40" t="str">
        <f>VLOOKUP(E867,'[2]BANG THAM CHIEU'!$E$4:$S$1081,15,0)</f>
        <v>đăt dự phòng</v>
      </c>
    </row>
    <row r="868" spans="1:30" x14ac:dyDescent="0.25">
      <c r="A868" s="128">
        <f t="shared" si="118"/>
        <v>865</v>
      </c>
      <c r="B868" s="183">
        <v>51065715</v>
      </c>
      <c r="C868" s="157" t="s">
        <v>7313</v>
      </c>
      <c r="D868" s="371" t="s">
        <v>1556</v>
      </c>
      <c r="E868" s="183">
        <v>51065715</v>
      </c>
      <c r="F868" s="144">
        <v>3802000</v>
      </c>
      <c r="G868" s="137" t="s">
        <v>2468</v>
      </c>
      <c r="H868" s="142" t="s">
        <v>7382</v>
      </c>
      <c r="I868" s="145" t="s">
        <v>455</v>
      </c>
      <c r="J868" s="142">
        <f>VLOOKUP(E868,'[4]BANG THAM CHIEU'!$E$451:$M$1076,9,0)</f>
        <v>0</v>
      </c>
      <c r="K868" s="134">
        <f>SUMIFS(NHAP!$H:$H,NHAP!$D:$D,'BANG THAM CHIEU'!E868,NHAP!$K:$K,'BANG THAM CHIEU'!$D$1)</f>
        <v>0</v>
      </c>
      <c r="L868" s="134">
        <f>SUMIFS('IC21'!$H:$H,'IC21'!$G:$G,'BANG THAM CHIEU'!E868,'IC21'!$R:$R,'BANG THAM CHIEU'!$D$1)</f>
        <v>0</v>
      </c>
      <c r="M868" s="133">
        <f t="shared" si="114"/>
        <v>0</v>
      </c>
      <c r="N868" s="142">
        <v>0</v>
      </c>
      <c r="O868" s="133">
        <f t="shared" si="115"/>
        <v>0</v>
      </c>
      <c r="P868" s="135">
        <v>1</v>
      </c>
      <c r="Q868" s="135">
        <v>2</v>
      </c>
      <c r="R868" s="550" t="str">
        <f t="shared" si="119"/>
        <v>ALERT</v>
      </c>
      <c r="S868" s="135" t="s">
        <v>9397</v>
      </c>
      <c r="T868" s="222">
        <f t="shared" si="120"/>
        <v>-1</v>
      </c>
      <c r="U868" s="368">
        <f t="shared" si="122"/>
        <v>0</v>
      </c>
      <c r="V868" s="189">
        <f t="shared" si="116"/>
        <v>0</v>
      </c>
      <c r="X868" s="40" t="str">
        <f t="shared" si="121"/>
        <v>ko</v>
      </c>
      <c r="Y868" s="189">
        <f t="shared" si="117"/>
        <v>0</v>
      </c>
      <c r="Z868" s="40">
        <f>VLOOKUP(E868,'[2]BANG THAM CHIEU'!$E$4:$Q$1080,13,0)</f>
        <v>1</v>
      </c>
      <c r="AA868" s="40">
        <f>VLOOKUP(E868,'[2]BANG THAM CHIEU'!$E$4:$R$1082,14,0)</f>
        <v>2</v>
      </c>
      <c r="AB868" s="40" t="str">
        <f>VLOOKUP(E868,'[2]BANG THAM CHIEU'!$E$4:$S$1081,15,0)</f>
        <v>đăt dự phòng</v>
      </c>
    </row>
    <row r="869" spans="1:30" x14ac:dyDescent="0.25">
      <c r="A869" s="128">
        <f t="shared" si="118"/>
        <v>866</v>
      </c>
      <c r="B869" s="183">
        <v>51438212</v>
      </c>
      <c r="C869" s="157" t="s">
        <v>7340</v>
      </c>
      <c r="D869" s="371" t="s">
        <v>2564</v>
      </c>
      <c r="E869" s="183">
        <v>51438212</v>
      </c>
      <c r="F869" s="144">
        <v>2982000</v>
      </c>
      <c r="G869" s="137" t="s">
        <v>2468</v>
      </c>
      <c r="H869" s="142" t="s">
        <v>7381</v>
      </c>
      <c r="I869" s="145" t="s">
        <v>455</v>
      </c>
      <c r="J869" s="142">
        <f>VLOOKUP(E869,'[4]BANG THAM CHIEU'!$E$451:$M$1076,9,0)</f>
        <v>2</v>
      </c>
      <c r="K869" s="134">
        <f>SUMIFS(NHAP!$H:$H,NHAP!$D:$D,'BANG THAM CHIEU'!E869,NHAP!$K:$K,'BANG THAM CHIEU'!$D$1)</f>
        <v>0</v>
      </c>
      <c r="L869" s="134">
        <f>SUMIFS('IC21'!$H:$H,'IC21'!$G:$G,'BANG THAM CHIEU'!E869,'IC21'!$R:$R,'BANG THAM CHIEU'!$D$1)</f>
        <v>0</v>
      </c>
      <c r="M869" s="133">
        <f t="shared" si="114"/>
        <v>2</v>
      </c>
      <c r="N869" s="142">
        <v>0</v>
      </c>
      <c r="O869" s="133">
        <f t="shared" si="115"/>
        <v>2</v>
      </c>
      <c r="P869" s="135">
        <v>2</v>
      </c>
      <c r="Q869" s="135">
        <v>4</v>
      </c>
      <c r="R869" s="550" t="str">
        <f t="shared" si="119"/>
        <v>OK</v>
      </c>
      <c r="S869" s="135" t="s">
        <v>9397</v>
      </c>
      <c r="T869" s="222">
        <f t="shared" si="120"/>
        <v>0</v>
      </c>
      <c r="U869" s="368">
        <f t="shared" si="122"/>
        <v>2</v>
      </c>
      <c r="V869" s="189">
        <f t="shared" si="116"/>
        <v>0</v>
      </c>
      <c r="X869" s="40" t="str">
        <f t="shared" si="121"/>
        <v>ko</v>
      </c>
      <c r="Y869" s="189">
        <f t="shared" si="117"/>
        <v>0</v>
      </c>
      <c r="Z869" s="40">
        <f>VLOOKUP(E869,'[2]BANG THAM CHIEU'!$E$4:$Q$1080,13,0)</f>
        <v>2</v>
      </c>
      <c r="AA869" s="40">
        <f>VLOOKUP(E869,'[2]BANG THAM CHIEU'!$E$4:$R$1082,14,0)</f>
        <v>4</v>
      </c>
      <c r="AB869" s="40" t="str">
        <f>VLOOKUP(E869,'[2]BANG THAM CHIEU'!$E$4:$S$1081,15,0)</f>
        <v>đăt dự phòng</v>
      </c>
    </row>
    <row r="870" spans="1:30" x14ac:dyDescent="0.25">
      <c r="A870" s="128">
        <f t="shared" si="118"/>
        <v>867</v>
      </c>
      <c r="B870" s="183">
        <v>51009696</v>
      </c>
      <c r="C870" s="157" t="s">
        <v>7341</v>
      </c>
      <c r="D870" s="371" t="s">
        <v>2564</v>
      </c>
      <c r="E870" s="183">
        <v>51009696</v>
      </c>
      <c r="F870" s="144">
        <v>20323000</v>
      </c>
      <c r="G870" s="137" t="s">
        <v>2468</v>
      </c>
      <c r="H870" s="142" t="s">
        <v>7381</v>
      </c>
      <c r="I870" s="145" t="s">
        <v>455</v>
      </c>
      <c r="J870" s="142">
        <f>VLOOKUP(E870,'[4]BANG THAM CHIEU'!$E$451:$M$1076,9,0)</f>
        <v>1</v>
      </c>
      <c r="K870" s="134">
        <f>SUMIFS(NHAP!$H:$H,NHAP!$D:$D,'BANG THAM CHIEU'!E870,NHAP!$K:$K,'BANG THAM CHIEU'!$D$1)</f>
        <v>0</v>
      </c>
      <c r="L870" s="134">
        <f>SUMIFS('IC21'!$H:$H,'IC21'!$G:$G,'BANG THAM CHIEU'!E870,'IC21'!$R:$R,'BANG THAM CHIEU'!$D$1)</f>
        <v>0</v>
      </c>
      <c r="M870" s="133">
        <f t="shared" si="114"/>
        <v>1</v>
      </c>
      <c r="N870" s="142">
        <v>0</v>
      </c>
      <c r="O870" s="133">
        <f t="shared" si="115"/>
        <v>1</v>
      </c>
      <c r="P870" s="135">
        <v>2</v>
      </c>
      <c r="Q870" s="135">
        <v>4</v>
      </c>
      <c r="R870" s="550" t="str">
        <f t="shared" si="119"/>
        <v>ALERT</v>
      </c>
      <c r="S870" s="135" t="s">
        <v>9397</v>
      </c>
      <c r="T870" s="222">
        <f t="shared" si="120"/>
        <v>-1</v>
      </c>
      <c r="U870" s="368">
        <f t="shared" si="122"/>
        <v>1</v>
      </c>
      <c r="V870" s="189">
        <f t="shared" si="116"/>
        <v>0</v>
      </c>
      <c r="X870" s="40" t="str">
        <f t="shared" si="121"/>
        <v>ko</v>
      </c>
      <c r="Y870" s="189">
        <f t="shared" si="117"/>
        <v>0</v>
      </c>
      <c r="Z870" s="40">
        <f>VLOOKUP(E870,'[2]BANG THAM CHIEU'!$E$4:$Q$1080,13,0)</f>
        <v>2</v>
      </c>
      <c r="AA870" s="40">
        <f>VLOOKUP(E870,'[2]BANG THAM CHIEU'!$E$4:$R$1082,14,0)</f>
        <v>4</v>
      </c>
      <c r="AB870" s="40" t="str">
        <f>VLOOKUP(E870,'[2]BANG THAM CHIEU'!$E$4:$S$1081,15,0)</f>
        <v>đăt dự phòng</v>
      </c>
    </row>
    <row r="871" spans="1:30" x14ac:dyDescent="0.25">
      <c r="A871" s="128">
        <f t="shared" si="118"/>
        <v>868</v>
      </c>
      <c r="B871" s="183">
        <v>51194785</v>
      </c>
      <c r="C871" s="157" t="s">
        <v>7342</v>
      </c>
      <c r="D871" s="371" t="s">
        <v>1556</v>
      </c>
      <c r="E871" s="183">
        <v>51194785</v>
      </c>
      <c r="F871" s="144">
        <v>4614000</v>
      </c>
      <c r="G871" s="137" t="s">
        <v>2468</v>
      </c>
      <c r="H871" s="142" t="s">
        <v>7380</v>
      </c>
      <c r="I871" s="145" t="s">
        <v>455</v>
      </c>
      <c r="J871" s="142">
        <f>VLOOKUP(E871,'[4]BANG THAM CHIEU'!$E$451:$M$1076,9,0)</f>
        <v>2</v>
      </c>
      <c r="K871" s="134">
        <f>SUMIFS(NHAP!$H:$H,NHAP!$D:$D,'BANG THAM CHIEU'!E871,NHAP!$K:$K,'BANG THAM CHIEU'!$D$1)</f>
        <v>0</v>
      </c>
      <c r="L871" s="134">
        <f>SUMIFS('IC21'!$H:$H,'IC21'!$G:$G,'BANG THAM CHIEU'!E871,'IC21'!$R:$R,'BANG THAM CHIEU'!$D$1)</f>
        <v>0</v>
      </c>
      <c r="M871" s="133">
        <f t="shared" si="114"/>
        <v>2</v>
      </c>
      <c r="N871" s="142">
        <v>0</v>
      </c>
      <c r="O871" s="133">
        <f t="shared" si="115"/>
        <v>2</v>
      </c>
      <c r="P871" s="135">
        <v>2</v>
      </c>
      <c r="Q871" s="135">
        <v>4</v>
      </c>
      <c r="R871" s="550" t="str">
        <f t="shared" si="119"/>
        <v>OK</v>
      </c>
      <c r="S871" s="135" t="s">
        <v>9397</v>
      </c>
      <c r="T871" s="222">
        <f t="shared" si="120"/>
        <v>0</v>
      </c>
      <c r="U871" s="368">
        <f t="shared" si="122"/>
        <v>2</v>
      </c>
      <c r="V871" s="189">
        <f t="shared" si="116"/>
        <v>0</v>
      </c>
      <c r="X871" s="40" t="str">
        <f t="shared" si="121"/>
        <v>ok</v>
      </c>
      <c r="Y871" s="189">
        <f t="shared" si="117"/>
        <v>0</v>
      </c>
      <c r="Z871" s="40">
        <f>VLOOKUP(E871,'[2]BANG THAM CHIEU'!$E$4:$Q$1080,13,0)</f>
        <v>2</v>
      </c>
      <c r="AA871" s="40">
        <f>VLOOKUP(E871,'[2]BANG THAM CHIEU'!$E$4:$R$1082,14,0)</f>
        <v>4</v>
      </c>
      <c r="AB871" s="40" t="str">
        <f>VLOOKUP(E871,'[2]BANG THAM CHIEU'!$E$4:$S$1081,15,0)</f>
        <v>đăt dự phòng</v>
      </c>
      <c r="AD871" s="40" t="s">
        <v>9889</v>
      </c>
    </row>
    <row r="872" spans="1:30" x14ac:dyDescent="0.25">
      <c r="A872" s="128">
        <f t="shared" si="118"/>
        <v>869</v>
      </c>
      <c r="B872" s="183">
        <v>51515838</v>
      </c>
      <c r="C872" s="157" t="s">
        <v>7343</v>
      </c>
      <c r="D872" s="371" t="s">
        <v>1556</v>
      </c>
      <c r="E872" s="183">
        <v>51515838</v>
      </c>
      <c r="F872" s="144">
        <v>4160000</v>
      </c>
      <c r="G872" s="137" t="s">
        <v>2468</v>
      </c>
      <c r="H872" s="37" t="s">
        <v>7351</v>
      </c>
      <c r="I872" s="145" t="s">
        <v>455</v>
      </c>
      <c r="J872" s="142">
        <f>VLOOKUP(E872,'[4]BANG THAM CHIEU'!$E$451:$M$1076,9,0)</f>
        <v>0</v>
      </c>
      <c r="K872" s="134">
        <f>SUMIFS(NHAP!$H:$H,NHAP!$D:$D,'BANG THAM CHIEU'!E872,NHAP!$K:$K,'BANG THAM CHIEU'!$D$1)</f>
        <v>0</v>
      </c>
      <c r="L872" s="134">
        <f>SUMIFS('IC21'!$H:$H,'IC21'!$G:$G,'BANG THAM CHIEU'!E872,'IC21'!$R:$R,'BANG THAM CHIEU'!$D$1)</f>
        <v>0</v>
      </c>
      <c r="M872" s="133">
        <f t="shared" si="114"/>
        <v>0</v>
      </c>
      <c r="N872" s="142">
        <v>0</v>
      </c>
      <c r="O872" s="133">
        <f t="shared" si="115"/>
        <v>0</v>
      </c>
      <c r="P872" s="135">
        <v>2</v>
      </c>
      <c r="Q872" s="135">
        <v>4</v>
      </c>
      <c r="R872" s="550" t="str">
        <f t="shared" si="119"/>
        <v>ALERT</v>
      </c>
      <c r="S872" s="135" t="s">
        <v>9397</v>
      </c>
      <c r="T872" s="222">
        <f t="shared" si="120"/>
        <v>-2</v>
      </c>
      <c r="U872" s="368">
        <f t="shared" si="122"/>
        <v>0</v>
      </c>
      <c r="V872" s="189">
        <f t="shared" si="116"/>
        <v>0</v>
      </c>
      <c r="X872" s="40" t="str">
        <f t="shared" si="121"/>
        <v>ok</v>
      </c>
      <c r="Y872" s="189">
        <f t="shared" si="117"/>
        <v>0</v>
      </c>
      <c r="Z872" s="40">
        <f>VLOOKUP(E872,'[2]BANG THAM CHIEU'!$E$4:$Q$1080,13,0)</f>
        <v>2</v>
      </c>
      <c r="AA872" s="40">
        <f>VLOOKUP(E872,'[2]BANG THAM CHIEU'!$E$4:$R$1082,14,0)</f>
        <v>4</v>
      </c>
      <c r="AB872" s="40" t="str">
        <f>VLOOKUP(E872,'[2]BANG THAM CHIEU'!$E$4:$S$1081,15,0)</f>
        <v>đăt dự phòng</v>
      </c>
      <c r="AD872" s="40" t="s">
        <v>9889</v>
      </c>
    </row>
    <row r="873" spans="1:30" x14ac:dyDescent="0.25">
      <c r="A873" s="128">
        <f t="shared" si="118"/>
        <v>870</v>
      </c>
      <c r="B873" s="183">
        <v>50446265</v>
      </c>
      <c r="C873" s="157" t="s">
        <v>7344</v>
      </c>
      <c r="D873" s="371" t="s">
        <v>1556</v>
      </c>
      <c r="E873" s="183">
        <v>50446265</v>
      </c>
      <c r="F873" s="144">
        <v>106650000</v>
      </c>
      <c r="G873" s="137" t="s">
        <v>2468</v>
      </c>
      <c r="H873" s="142" t="s">
        <v>7381</v>
      </c>
      <c r="I873" s="145" t="s">
        <v>455</v>
      </c>
      <c r="J873" s="142">
        <f>VLOOKUP(E873,'[4]BANG THAM CHIEU'!$E$451:$M$1076,9,0)</f>
        <v>0</v>
      </c>
      <c r="K873" s="134">
        <f>SUMIFS(NHAP!$H:$H,NHAP!$D:$D,'BANG THAM CHIEU'!E873,NHAP!$K:$K,'BANG THAM CHIEU'!$D$1)</f>
        <v>0</v>
      </c>
      <c r="L873" s="134">
        <f>SUMIFS('IC21'!$H:$H,'IC21'!$G:$G,'BANG THAM CHIEU'!E873,'IC21'!$R:$R,'BANG THAM CHIEU'!$D$1)</f>
        <v>0</v>
      </c>
      <c r="M873" s="133">
        <f t="shared" si="114"/>
        <v>0</v>
      </c>
      <c r="N873" s="142">
        <v>0</v>
      </c>
      <c r="O873" s="133">
        <f t="shared" si="115"/>
        <v>0</v>
      </c>
      <c r="P873" s="135">
        <v>1</v>
      </c>
      <c r="Q873" s="135">
        <v>2</v>
      </c>
      <c r="R873" s="550" t="str">
        <f t="shared" si="119"/>
        <v>ALERT</v>
      </c>
      <c r="S873" s="135" t="s">
        <v>9397</v>
      </c>
      <c r="T873" s="222">
        <f t="shared" si="120"/>
        <v>-1</v>
      </c>
      <c r="U873" s="368">
        <f t="shared" si="122"/>
        <v>0</v>
      </c>
      <c r="V873" s="189">
        <f t="shared" si="116"/>
        <v>0</v>
      </c>
      <c r="X873" s="40" t="str">
        <f t="shared" si="121"/>
        <v>ko</v>
      </c>
      <c r="Y873" s="189">
        <f t="shared" si="117"/>
        <v>0</v>
      </c>
      <c r="Z873" s="40">
        <f>VLOOKUP(E873,'[2]BANG THAM CHIEU'!$E$4:$Q$1080,13,0)</f>
        <v>1</v>
      </c>
      <c r="AA873" s="40">
        <f>VLOOKUP(E873,'[2]BANG THAM CHIEU'!$E$4:$R$1082,14,0)</f>
        <v>2</v>
      </c>
      <c r="AB873" s="40" t="str">
        <f>VLOOKUP(E873,'[2]BANG THAM CHIEU'!$E$4:$S$1081,15,0)</f>
        <v>đăt dự phòng</v>
      </c>
    </row>
    <row r="874" spans="1:30" x14ac:dyDescent="0.25">
      <c r="A874" s="128">
        <f t="shared" si="118"/>
        <v>871</v>
      </c>
      <c r="B874" s="183">
        <v>52009248</v>
      </c>
      <c r="C874" s="157" t="s">
        <v>7345</v>
      </c>
      <c r="D874" s="371" t="s">
        <v>1556</v>
      </c>
      <c r="E874" s="183">
        <v>52009248</v>
      </c>
      <c r="F874" s="144">
        <v>31475000</v>
      </c>
      <c r="G874" s="137" t="s">
        <v>2468</v>
      </c>
      <c r="H874" s="37" t="s">
        <v>7351</v>
      </c>
      <c r="I874" s="145" t="s">
        <v>455</v>
      </c>
      <c r="J874" s="142">
        <f>VLOOKUP(E874,'[4]BANG THAM CHIEU'!$E$451:$M$1076,9,0)</f>
        <v>2</v>
      </c>
      <c r="K874" s="134">
        <f>SUMIFS(NHAP!$H:$H,NHAP!$D:$D,'BANG THAM CHIEU'!E874,NHAP!$K:$K,'BANG THAM CHIEU'!$D$1)</f>
        <v>0</v>
      </c>
      <c r="L874" s="134">
        <f>SUMIFS('IC21'!$H:$H,'IC21'!$G:$G,'BANG THAM CHIEU'!E874,'IC21'!$R:$R,'BANG THAM CHIEU'!$D$1)</f>
        <v>0</v>
      </c>
      <c r="M874" s="133">
        <f t="shared" si="114"/>
        <v>2</v>
      </c>
      <c r="N874" s="142">
        <v>0</v>
      </c>
      <c r="O874" s="133">
        <f t="shared" si="115"/>
        <v>2</v>
      </c>
      <c r="P874" s="135">
        <v>1</v>
      </c>
      <c r="Q874" s="135">
        <v>2</v>
      </c>
      <c r="R874" s="550" t="str">
        <f t="shared" si="119"/>
        <v>OK</v>
      </c>
      <c r="S874" s="135" t="s">
        <v>9397</v>
      </c>
      <c r="T874" s="222">
        <f t="shared" si="120"/>
        <v>1</v>
      </c>
      <c r="U874" s="368">
        <f t="shared" si="122"/>
        <v>2</v>
      </c>
      <c r="V874" s="189">
        <f t="shared" si="116"/>
        <v>0</v>
      </c>
      <c r="X874" s="40" t="str">
        <f t="shared" si="121"/>
        <v>ko</v>
      </c>
      <c r="Y874" s="189">
        <f t="shared" si="117"/>
        <v>0</v>
      </c>
      <c r="Z874" s="40">
        <f>VLOOKUP(E874,'[2]BANG THAM CHIEU'!$E$4:$Q$1080,13,0)</f>
        <v>1</v>
      </c>
      <c r="AA874" s="40">
        <f>VLOOKUP(E874,'[2]BANG THAM CHIEU'!$E$4:$R$1082,14,0)</f>
        <v>2</v>
      </c>
      <c r="AB874" s="40" t="str">
        <f>VLOOKUP(E874,'[2]BANG THAM CHIEU'!$E$4:$S$1081,15,0)</f>
        <v>đăt dự phòng</v>
      </c>
    </row>
    <row r="875" spans="1:30" x14ac:dyDescent="0.25">
      <c r="A875" s="128">
        <f t="shared" si="118"/>
        <v>872</v>
      </c>
      <c r="B875" s="183">
        <v>50051729</v>
      </c>
      <c r="C875" s="157" t="s">
        <v>7346</v>
      </c>
      <c r="D875" s="371" t="s">
        <v>2564</v>
      </c>
      <c r="E875" s="183">
        <v>50051729</v>
      </c>
      <c r="F875" s="144">
        <v>906000</v>
      </c>
      <c r="G875" s="137" t="s">
        <v>2468</v>
      </c>
      <c r="H875" s="37" t="s">
        <v>7351</v>
      </c>
      <c r="I875" s="145" t="s">
        <v>455</v>
      </c>
      <c r="J875" s="142">
        <f>VLOOKUP(E875,'[4]BANG THAM CHIEU'!$E$451:$M$1076,9,0)</f>
        <v>2</v>
      </c>
      <c r="K875" s="134">
        <f>SUMIFS(NHAP!$H:$H,NHAP!$D:$D,'BANG THAM CHIEU'!E875,NHAP!$K:$K,'BANG THAM CHIEU'!$D$1)</f>
        <v>0</v>
      </c>
      <c r="L875" s="134">
        <f>SUMIFS('IC21'!$H:$H,'IC21'!$G:$G,'BANG THAM CHIEU'!E875,'IC21'!$R:$R,'BANG THAM CHIEU'!$D$1)</f>
        <v>0</v>
      </c>
      <c r="M875" s="133">
        <f t="shared" si="114"/>
        <v>2</v>
      </c>
      <c r="N875" s="142">
        <v>0</v>
      </c>
      <c r="O875" s="133">
        <f t="shared" si="115"/>
        <v>2</v>
      </c>
      <c r="P875" s="135">
        <v>1</v>
      </c>
      <c r="Q875" s="135">
        <v>2</v>
      </c>
      <c r="R875" s="550" t="str">
        <f t="shared" si="119"/>
        <v>OK</v>
      </c>
      <c r="S875" s="135" t="s">
        <v>9397</v>
      </c>
      <c r="T875" s="222">
        <f t="shared" si="120"/>
        <v>1</v>
      </c>
      <c r="U875" s="368">
        <f t="shared" si="122"/>
        <v>2</v>
      </c>
      <c r="V875" s="189">
        <f t="shared" si="116"/>
        <v>0</v>
      </c>
      <c r="X875" s="40" t="str">
        <f t="shared" si="121"/>
        <v>ko</v>
      </c>
      <c r="Y875" s="189">
        <f t="shared" si="117"/>
        <v>0</v>
      </c>
      <c r="Z875" s="40">
        <f>VLOOKUP(E875,'[2]BANG THAM CHIEU'!$E$4:$Q$1080,13,0)</f>
        <v>1</v>
      </c>
      <c r="AA875" s="40">
        <f>VLOOKUP(E875,'[2]BANG THAM CHIEU'!$E$4:$R$1082,14,0)</f>
        <v>2</v>
      </c>
      <c r="AB875" s="40" t="str">
        <f>VLOOKUP(E875,'[2]BANG THAM CHIEU'!$E$4:$S$1081,15,0)</f>
        <v>đăt dự phòng</v>
      </c>
    </row>
    <row r="876" spans="1:30" ht="63" x14ac:dyDescent="0.25">
      <c r="A876" s="128">
        <f t="shared" si="118"/>
        <v>873</v>
      </c>
      <c r="B876" s="183" t="s">
        <v>7358</v>
      </c>
      <c r="C876" s="192" t="s">
        <v>7395</v>
      </c>
      <c r="D876" s="371" t="s">
        <v>78</v>
      </c>
      <c r="E876" s="183" t="s">
        <v>7358</v>
      </c>
      <c r="F876" s="144">
        <v>1450000</v>
      </c>
      <c r="G876" s="137" t="s">
        <v>2467</v>
      </c>
      <c r="I876" s="142" t="s">
        <v>7268</v>
      </c>
      <c r="J876" s="142">
        <f>VLOOKUP(E876,'[4]BANG THAM CHIEU'!$E$451:$M$1076,9,0)</f>
        <v>2</v>
      </c>
      <c r="K876" s="134">
        <f>SUMIFS(NHAP!$H:$H,NHAP!$D:$D,'BANG THAM CHIEU'!E876,NHAP!$K:$K,'BANG THAM CHIEU'!$D$1)</f>
        <v>0</v>
      </c>
      <c r="L876" s="134">
        <f>SUMIFS('IC21'!$H:$H,'IC21'!$G:$G,'BANG THAM CHIEU'!E876,'IC21'!$R:$R,'BANG THAM CHIEU'!$D$1)</f>
        <v>0</v>
      </c>
      <c r="M876" s="133">
        <f t="shared" si="114"/>
        <v>2</v>
      </c>
      <c r="N876" s="142">
        <v>0</v>
      </c>
      <c r="O876" s="133">
        <f t="shared" si="115"/>
        <v>2</v>
      </c>
      <c r="P876" s="135">
        <v>2</v>
      </c>
      <c r="Q876" s="135">
        <v>4</v>
      </c>
      <c r="R876" s="550" t="str">
        <f t="shared" si="119"/>
        <v>OK</v>
      </c>
      <c r="S876" s="135" t="s">
        <v>9394</v>
      </c>
      <c r="T876" s="222">
        <f t="shared" si="120"/>
        <v>0</v>
      </c>
      <c r="U876" s="40">
        <v>2</v>
      </c>
      <c r="V876" s="189">
        <f t="shared" si="116"/>
        <v>0</v>
      </c>
      <c r="X876" s="40" t="str">
        <f t="shared" si="121"/>
        <v>ko</v>
      </c>
      <c r="Y876" s="189">
        <f t="shared" si="117"/>
        <v>0</v>
      </c>
      <c r="Z876" s="40">
        <f>VLOOKUP(E876,'[2]BANG THAM CHIEU'!$E$4:$Q$1080,13,0)</f>
        <v>2</v>
      </c>
      <c r="AA876" s="40">
        <f>VLOOKUP(E876,'[2]BANG THAM CHIEU'!$E$4:$R$1082,14,0)</f>
        <v>4</v>
      </c>
      <c r="AB876" s="40" t="str">
        <f>VLOOKUP(E876,'[2]BANG THAM CHIEU'!$E$4:$S$1081,15,0)</f>
        <v>6 tháng</v>
      </c>
    </row>
    <row r="877" spans="1:30" x14ac:dyDescent="0.25">
      <c r="A877" s="128">
        <f t="shared" si="118"/>
        <v>874</v>
      </c>
      <c r="B877" s="183">
        <v>51382235</v>
      </c>
      <c r="C877" s="157" t="s">
        <v>7365</v>
      </c>
      <c r="D877" s="371" t="s">
        <v>1556</v>
      </c>
      <c r="E877" s="183">
        <v>51382235</v>
      </c>
      <c r="F877" s="144">
        <v>9406000</v>
      </c>
      <c r="G877" s="137" t="s">
        <v>2468</v>
      </c>
      <c r="H877" s="37" t="s">
        <v>8574</v>
      </c>
      <c r="I877" s="145" t="s">
        <v>455</v>
      </c>
      <c r="J877" s="142">
        <f>VLOOKUP(E877,'[4]BANG THAM CHIEU'!$E$451:$M$1076,9,0)</f>
        <v>1</v>
      </c>
      <c r="K877" s="134">
        <f>SUMIFS(NHAP!$H:$H,NHAP!$D:$D,'BANG THAM CHIEU'!E877,NHAP!$K:$K,'BANG THAM CHIEU'!$D$1)</f>
        <v>0</v>
      </c>
      <c r="L877" s="134">
        <f>SUMIFS('IC21'!$H:$H,'IC21'!$G:$G,'BANG THAM CHIEU'!E877,'IC21'!$R:$R,'BANG THAM CHIEU'!$D$1)</f>
        <v>0</v>
      </c>
      <c r="M877" s="133">
        <f t="shared" si="114"/>
        <v>1</v>
      </c>
      <c r="N877" s="142">
        <v>0</v>
      </c>
      <c r="O877" s="133">
        <f t="shared" si="115"/>
        <v>1</v>
      </c>
      <c r="P877" s="135">
        <v>1</v>
      </c>
      <c r="Q877" s="135">
        <v>2</v>
      </c>
      <c r="R877" s="550" t="str">
        <f t="shared" si="119"/>
        <v>OK</v>
      </c>
      <c r="S877" s="135" t="s">
        <v>9397</v>
      </c>
      <c r="T877" s="222">
        <f t="shared" si="120"/>
        <v>0</v>
      </c>
      <c r="U877" s="368">
        <f t="shared" ref="U877:U897" si="123">M877</f>
        <v>1</v>
      </c>
      <c r="V877" s="189">
        <f t="shared" si="116"/>
        <v>0</v>
      </c>
      <c r="X877" s="40" t="str">
        <f t="shared" si="121"/>
        <v>ok</v>
      </c>
      <c r="Y877" s="189">
        <f t="shared" si="117"/>
        <v>0</v>
      </c>
      <c r="Z877" s="40">
        <f>VLOOKUP(E877,'[2]BANG THAM CHIEU'!$E$4:$Q$1080,13,0)</f>
        <v>1</v>
      </c>
      <c r="AA877" s="40">
        <f>VLOOKUP(E877,'[2]BANG THAM CHIEU'!$E$4:$R$1082,14,0)</f>
        <v>2</v>
      </c>
      <c r="AB877" s="40" t="str">
        <f>VLOOKUP(E877,'[2]BANG THAM CHIEU'!$E$4:$S$1081,15,0)</f>
        <v>đăt dự phòng</v>
      </c>
    </row>
    <row r="878" spans="1:30" x14ac:dyDescent="0.25">
      <c r="A878" s="128">
        <f t="shared" si="118"/>
        <v>875</v>
      </c>
      <c r="B878" s="183">
        <v>51526665</v>
      </c>
      <c r="C878" s="157" t="s">
        <v>7366</v>
      </c>
      <c r="D878" s="371" t="s">
        <v>1556</v>
      </c>
      <c r="E878" s="183">
        <v>51526665</v>
      </c>
      <c r="F878" s="144">
        <v>5153000</v>
      </c>
      <c r="G878" s="137" t="s">
        <v>2468</v>
      </c>
      <c r="H878" s="37" t="s">
        <v>8574</v>
      </c>
      <c r="I878" s="145" t="s">
        <v>455</v>
      </c>
      <c r="J878" s="142">
        <f>VLOOKUP(E878,'[4]BANG THAM CHIEU'!$E$451:$M$1076,9,0)</f>
        <v>0</v>
      </c>
      <c r="K878" s="134">
        <f>SUMIFS(NHAP!$H:$H,NHAP!$D:$D,'BANG THAM CHIEU'!E878,NHAP!$K:$K,'BANG THAM CHIEU'!$D$1)</f>
        <v>0</v>
      </c>
      <c r="L878" s="134">
        <f>SUMIFS('IC21'!$H:$H,'IC21'!$G:$G,'BANG THAM CHIEU'!E878,'IC21'!$R:$R,'BANG THAM CHIEU'!$D$1)</f>
        <v>0</v>
      </c>
      <c r="M878" s="133">
        <f t="shared" ref="M878:M941" si="124">J878+K878-L878</f>
        <v>0</v>
      </c>
      <c r="N878" s="142">
        <v>0</v>
      </c>
      <c r="O878" s="133">
        <f t="shared" ref="O878:O941" si="125">M878-N878</f>
        <v>0</v>
      </c>
      <c r="P878" s="135">
        <v>1</v>
      </c>
      <c r="Q878" s="135">
        <v>2</v>
      </c>
      <c r="R878" s="550" t="str">
        <f t="shared" si="119"/>
        <v>ALERT</v>
      </c>
      <c r="S878" s="135" t="s">
        <v>9397</v>
      </c>
      <c r="T878" s="222">
        <f t="shared" si="120"/>
        <v>-1</v>
      </c>
      <c r="U878" s="368">
        <f t="shared" si="123"/>
        <v>0</v>
      </c>
      <c r="V878" s="189">
        <f t="shared" si="116"/>
        <v>0</v>
      </c>
      <c r="X878" s="40" t="str">
        <f t="shared" si="121"/>
        <v>ko</v>
      </c>
      <c r="Y878" s="189">
        <f t="shared" si="117"/>
        <v>0</v>
      </c>
      <c r="Z878" s="40">
        <f>VLOOKUP(E878,'[2]BANG THAM CHIEU'!$E$4:$Q$1080,13,0)</f>
        <v>1</v>
      </c>
      <c r="AA878" s="40">
        <f>VLOOKUP(E878,'[2]BANG THAM CHIEU'!$E$4:$R$1082,14,0)</f>
        <v>2</v>
      </c>
      <c r="AB878" s="40" t="str">
        <f>VLOOKUP(E878,'[2]BANG THAM CHIEU'!$E$4:$S$1081,15,0)</f>
        <v>đăt dự phòng</v>
      </c>
    </row>
    <row r="879" spans="1:30" x14ac:dyDescent="0.25">
      <c r="A879" s="128">
        <f t="shared" si="118"/>
        <v>876</v>
      </c>
      <c r="B879" s="183">
        <v>51072424</v>
      </c>
      <c r="C879" s="157" t="s">
        <v>7473</v>
      </c>
      <c r="D879" s="371" t="s">
        <v>2564</v>
      </c>
      <c r="E879" s="183">
        <v>51072424</v>
      </c>
      <c r="F879" s="144">
        <v>54985000</v>
      </c>
      <c r="G879" s="137" t="s">
        <v>2468</v>
      </c>
      <c r="H879" s="37" t="s">
        <v>7351</v>
      </c>
      <c r="I879" s="145" t="s">
        <v>455</v>
      </c>
      <c r="J879" s="142">
        <f>VLOOKUP(E879,'[4]BANG THAM CHIEU'!$E$451:$M$1076,9,0)</f>
        <v>1</v>
      </c>
      <c r="K879" s="134">
        <f>SUMIFS(NHAP!$H:$H,NHAP!$D:$D,'BANG THAM CHIEU'!E879,NHAP!$K:$K,'BANG THAM CHIEU'!$D$1)</f>
        <v>0</v>
      </c>
      <c r="L879" s="134">
        <f>SUMIFS('IC21'!$H:$H,'IC21'!$G:$G,'BANG THAM CHIEU'!E879,'IC21'!$R:$R,'BANG THAM CHIEU'!$D$1)</f>
        <v>0</v>
      </c>
      <c r="M879" s="133">
        <f t="shared" si="124"/>
        <v>1</v>
      </c>
      <c r="N879" s="142">
        <v>0</v>
      </c>
      <c r="O879" s="133">
        <f t="shared" si="125"/>
        <v>1</v>
      </c>
      <c r="P879" s="135" t="e">
        <v>#N/A</v>
      </c>
      <c r="Q879" s="135" t="e">
        <v>#N/A</v>
      </c>
      <c r="R879" s="550" t="e">
        <f t="shared" si="119"/>
        <v>#N/A</v>
      </c>
      <c r="S879" s="135" t="e">
        <v>#N/A</v>
      </c>
      <c r="T879" s="222" t="e">
        <f t="shared" si="120"/>
        <v>#N/A</v>
      </c>
      <c r="U879" s="368">
        <f t="shared" si="123"/>
        <v>1</v>
      </c>
      <c r="V879" s="189">
        <f t="shared" si="116"/>
        <v>0</v>
      </c>
      <c r="X879" s="40" t="str">
        <f t="shared" si="121"/>
        <v>ko</v>
      </c>
      <c r="Y879" s="189">
        <f t="shared" si="117"/>
        <v>0</v>
      </c>
      <c r="Z879" s="40" t="e">
        <f>VLOOKUP(H879,'[2]BANG THAM CHIEU'!$E$4:$Q$1080,13,0)</f>
        <v>#N/A</v>
      </c>
      <c r="AA879" s="40" t="e">
        <f>VLOOKUP(E879,'[2]BANG THAM CHIEU'!$E$4:$R$1082,14,0)</f>
        <v>#N/A</v>
      </c>
      <c r="AB879" s="40" t="e">
        <f>VLOOKUP(E879,'[2]BANG THAM CHIEU'!$E$4:$S$1081,15,0)</f>
        <v>#N/A</v>
      </c>
    </row>
    <row r="880" spans="1:30" x14ac:dyDescent="0.25">
      <c r="A880" s="128">
        <f t="shared" si="118"/>
        <v>877</v>
      </c>
      <c r="B880" s="183">
        <v>50303695</v>
      </c>
      <c r="C880" s="157" t="s">
        <v>7367</v>
      </c>
      <c r="D880" s="371" t="s">
        <v>1556</v>
      </c>
      <c r="E880" s="183">
        <v>50303695</v>
      </c>
      <c r="F880" s="144">
        <v>3346000</v>
      </c>
      <c r="G880" s="137" t="s">
        <v>2468</v>
      </c>
      <c r="H880" s="142" t="s">
        <v>7381</v>
      </c>
      <c r="I880" s="145" t="s">
        <v>455</v>
      </c>
      <c r="J880" s="142">
        <f>VLOOKUP(E880,'[4]BANG THAM CHIEU'!$E$451:$M$1076,9,0)</f>
        <v>2</v>
      </c>
      <c r="K880" s="134">
        <f>SUMIFS(NHAP!$H:$H,NHAP!$D:$D,'BANG THAM CHIEU'!E880,NHAP!$K:$K,'BANG THAM CHIEU'!$D$1)</f>
        <v>0</v>
      </c>
      <c r="L880" s="134">
        <f>SUMIFS('IC21'!$H:$H,'IC21'!$G:$G,'BANG THAM CHIEU'!E880,'IC21'!$R:$R,'BANG THAM CHIEU'!$D$1)</f>
        <v>0</v>
      </c>
      <c r="M880" s="133">
        <f t="shared" si="124"/>
        <v>2</v>
      </c>
      <c r="N880" s="142">
        <v>0</v>
      </c>
      <c r="O880" s="133">
        <f t="shared" si="125"/>
        <v>2</v>
      </c>
      <c r="P880" s="135">
        <v>1</v>
      </c>
      <c r="Q880" s="135">
        <v>2</v>
      </c>
      <c r="R880" s="550" t="str">
        <f t="shared" si="119"/>
        <v>OK</v>
      </c>
      <c r="S880" s="135" t="s">
        <v>9397</v>
      </c>
      <c r="T880" s="222">
        <f t="shared" si="120"/>
        <v>1</v>
      </c>
      <c r="U880" s="368">
        <f t="shared" si="123"/>
        <v>2</v>
      </c>
      <c r="V880" s="189">
        <f t="shared" si="116"/>
        <v>0</v>
      </c>
      <c r="X880" s="40" t="str">
        <f t="shared" si="121"/>
        <v>ko</v>
      </c>
      <c r="Y880" s="189">
        <f t="shared" si="117"/>
        <v>0</v>
      </c>
      <c r="Z880" s="40">
        <f>VLOOKUP(E880,'[2]BANG THAM CHIEU'!$E$4:$Q$1080,13,0)</f>
        <v>1</v>
      </c>
      <c r="AA880" s="40">
        <f>VLOOKUP(E880,'[2]BANG THAM CHIEU'!$E$4:$R$1082,14,0)</f>
        <v>2</v>
      </c>
      <c r="AB880" s="40" t="str">
        <f>VLOOKUP(E880,'[2]BANG THAM CHIEU'!$E$4:$S$1081,15,0)</f>
        <v>đăt dự phòng</v>
      </c>
      <c r="AD880" s="40" t="s">
        <v>9889</v>
      </c>
    </row>
    <row r="881" spans="1:28" x14ac:dyDescent="0.25">
      <c r="A881" s="128">
        <f t="shared" si="118"/>
        <v>878</v>
      </c>
      <c r="B881" s="183">
        <v>51446539</v>
      </c>
      <c r="C881" s="157" t="s">
        <v>7368</v>
      </c>
      <c r="D881" s="371" t="s">
        <v>2564</v>
      </c>
      <c r="E881" s="183">
        <v>51446539</v>
      </c>
      <c r="F881" s="144">
        <v>229000</v>
      </c>
      <c r="G881" s="137" t="s">
        <v>2468</v>
      </c>
      <c r="H881" s="142" t="s">
        <v>7380</v>
      </c>
      <c r="I881" s="145" t="s">
        <v>455</v>
      </c>
      <c r="J881" s="142">
        <f>VLOOKUP(E881,'[4]BANG THAM CHIEU'!$E$451:$M$1076,9,0)</f>
        <v>2</v>
      </c>
      <c r="K881" s="134">
        <f>SUMIFS(NHAP!$H:$H,NHAP!$D:$D,'BANG THAM CHIEU'!E881,NHAP!$K:$K,'BANG THAM CHIEU'!$D$1)</f>
        <v>0</v>
      </c>
      <c r="L881" s="134">
        <f>SUMIFS('IC21'!$H:$H,'IC21'!$G:$G,'BANG THAM CHIEU'!E881,'IC21'!$R:$R,'BANG THAM CHIEU'!$D$1)</f>
        <v>0</v>
      </c>
      <c r="M881" s="133">
        <f t="shared" si="124"/>
        <v>2</v>
      </c>
      <c r="N881" s="142">
        <v>0</v>
      </c>
      <c r="O881" s="133">
        <f t="shared" si="125"/>
        <v>2</v>
      </c>
      <c r="P881" s="135">
        <v>1</v>
      </c>
      <c r="Q881" s="135">
        <v>2</v>
      </c>
      <c r="R881" s="550" t="str">
        <f t="shared" si="119"/>
        <v>OK</v>
      </c>
      <c r="S881" s="135" t="s">
        <v>9397</v>
      </c>
      <c r="T881" s="222">
        <f t="shared" si="120"/>
        <v>1</v>
      </c>
      <c r="U881" s="368">
        <f t="shared" si="123"/>
        <v>2</v>
      </c>
      <c r="V881" s="189">
        <f t="shared" si="116"/>
        <v>0</v>
      </c>
      <c r="X881" s="40" t="str">
        <f t="shared" si="121"/>
        <v>ok</v>
      </c>
      <c r="Y881" s="189">
        <f t="shared" si="117"/>
        <v>0</v>
      </c>
      <c r="Z881" s="40">
        <f>VLOOKUP(E881,'[2]BANG THAM CHIEU'!$E$4:$Q$1080,13,0)</f>
        <v>1</v>
      </c>
      <c r="AA881" s="40">
        <f>VLOOKUP(E881,'[2]BANG THAM CHIEU'!$E$4:$R$1082,14,0)</f>
        <v>2</v>
      </c>
      <c r="AB881" s="40" t="str">
        <f>VLOOKUP(E881,'[2]BANG THAM CHIEU'!$E$4:$S$1081,15,0)</f>
        <v>đăt dự phòng</v>
      </c>
    </row>
    <row r="882" spans="1:28" x14ac:dyDescent="0.25">
      <c r="A882" s="128">
        <f t="shared" si="118"/>
        <v>879</v>
      </c>
      <c r="B882" s="183">
        <v>51079785</v>
      </c>
      <c r="C882" s="157" t="s">
        <v>7369</v>
      </c>
      <c r="D882" s="371" t="s">
        <v>78</v>
      </c>
      <c r="E882" s="183">
        <v>51079785</v>
      </c>
      <c r="F882" s="144">
        <v>95808000</v>
      </c>
      <c r="G882" s="137" t="s">
        <v>2468</v>
      </c>
      <c r="H882" s="37" t="s">
        <v>7351</v>
      </c>
      <c r="I882" s="145" t="s">
        <v>455</v>
      </c>
      <c r="J882" s="142">
        <f>VLOOKUP(E882,'[4]BANG THAM CHIEU'!$E$451:$M$1076,9,0)</f>
        <v>0</v>
      </c>
      <c r="K882" s="134">
        <f>SUMIFS(NHAP!$H:$H,NHAP!$D:$D,'BANG THAM CHIEU'!E882,NHAP!$K:$K,'BANG THAM CHIEU'!$D$1)</f>
        <v>0</v>
      </c>
      <c r="L882" s="134">
        <f>SUMIFS('IC21'!$H:$H,'IC21'!$G:$G,'BANG THAM CHIEU'!E882,'IC21'!$R:$R,'BANG THAM CHIEU'!$D$1)</f>
        <v>0</v>
      </c>
      <c r="M882" s="133">
        <f t="shared" si="124"/>
        <v>0</v>
      </c>
      <c r="N882" s="142">
        <v>0</v>
      </c>
      <c r="O882" s="133">
        <f t="shared" si="125"/>
        <v>0</v>
      </c>
      <c r="P882" s="135">
        <v>1</v>
      </c>
      <c r="Q882" s="135">
        <v>2</v>
      </c>
      <c r="R882" s="550" t="str">
        <f t="shared" si="119"/>
        <v>ALERT</v>
      </c>
      <c r="S882" s="135" t="s">
        <v>9397</v>
      </c>
      <c r="T882" s="222">
        <f t="shared" si="120"/>
        <v>-1</v>
      </c>
      <c r="U882" s="368">
        <f t="shared" si="123"/>
        <v>0</v>
      </c>
      <c r="V882" s="189">
        <f t="shared" si="116"/>
        <v>0</v>
      </c>
      <c r="X882" s="40" t="str">
        <f t="shared" si="121"/>
        <v>ok</v>
      </c>
      <c r="Y882" s="189">
        <f t="shared" si="117"/>
        <v>0</v>
      </c>
      <c r="Z882" s="40">
        <f>VLOOKUP(E882,'[2]BANG THAM CHIEU'!$E$4:$Q$1080,13,0)</f>
        <v>1</v>
      </c>
      <c r="AA882" s="40">
        <f>VLOOKUP(E882,'[2]BANG THAM CHIEU'!$E$4:$R$1082,14,0)</f>
        <v>2</v>
      </c>
      <c r="AB882" s="40" t="str">
        <f>VLOOKUP(E882,'[2]BANG THAM CHIEU'!$E$4:$S$1081,15,0)</f>
        <v>đăt dự phòng</v>
      </c>
    </row>
    <row r="883" spans="1:28" x14ac:dyDescent="0.25">
      <c r="A883" s="128">
        <f t="shared" si="118"/>
        <v>880</v>
      </c>
      <c r="B883" s="183">
        <v>51515723</v>
      </c>
      <c r="C883" s="157" t="s">
        <v>8905</v>
      </c>
      <c r="D883" s="371" t="s">
        <v>78</v>
      </c>
      <c r="E883" s="183">
        <v>51515723</v>
      </c>
      <c r="F883" s="144">
        <v>5460000</v>
      </c>
      <c r="G883" s="137" t="s">
        <v>2468</v>
      </c>
      <c r="H883" s="142" t="s">
        <v>7351</v>
      </c>
      <c r="I883" s="145" t="s">
        <v>455</v>
      </c>
      <c r="J883" s="142">
        <f>VLOOKUP(E883,'[4]BANG THAM CHIEU'!$E$451:$M$1076,9,0)</f>
        <v>0</v>
      </c>
      <c r="K883" s="134">
        <f>SUMIFS(NHAP!$H:$H,NHAP!$D:$D,'BANG THAM CHIEU'!E883,NHAP!$K:$K,'BANG THAM CHIEU'!$D$1)</f>
        <v>0</v>
      </c>
      <c r="L883" s="134">
        <f>SUMIFS('IC21'!$H:$H,'IC21'!$G:$G,'BANG THAM CHIEU'!E883,'IC21'!$R:$R,'BANG THAM CHIEU'!$D$1)</f>
        <v>0</v>
      </c>
      <c r="M883" s="133">
        <f t="shared" si="124"/>
        <v>0</v>
      </c>
      <c r="N883" s="142">
        <v>0</v>
      </c>
      <c r="O883" s="133">
        <f t="shared" si="125"/>
        <v>0</v>
      </c>
      <c r="P883" s="135">
        <v>1</v>
      </c>
      <c r="Q883" s="135">
        <v>2</v>
      </c>
      <c r="R883" s="550" t="str">
        <f t="shared" si="119"/>
        <v>ALERT</v>
      </c>
      <c r="S883" s="135" t="s">
        <v>9397</v>
      </c>
      <c r="T883" s="222">
        <f t="shared" si="120"/>
        <v>-1</v>
      </c>
      <c r="U883" s="368">
        <f t="shared" si="123"/>
        <v>0</v>
      </c>
      <c r="V883" s="189">
        <f t="shared" si="116"/>
        <v>0</v>
      </c>
      <c r="X883" s="40" t="str">
        <f t="shared" si="121"/>
        <v>ok</v>
      </c>
      <c r="Y883" s="189">
        <f t="shared" si="117"/>
        <v>0</v>
      </c>
      <c r="Z883" s="40">
        <f>VLOOKUP(E883,'[2]BANG THAM CHIEU'!$E$4:$Q$1080,13,0)</f>
        <v>1</v>
      </c>
      <c r="AA883" s="40">
        <f>VLOOKUP(E883,'[2]BANG THAM CHIEU'!$E$4:$R$1082,14,0)</f>
        <v>2</v>
      </c>
      <c r="AB883" s="40" t="str">
        <f>VLOOKUP(E883,'[2]BANG THAM CHIEU'!$E$4:$S$1081,15,0)</f>
        <v>đăt dự phòng</v>
      </c>
    </row>
    <row r="884" spans="1:28" x14ac:dyDescent="0.25">
      <c r="A884" s="128">
        <f t="shared" si="118"/>
        <v>881</v>
      </c>
      <c r="B884" s="183">
        <v>51428722</v>
      </c>
      <c r="C884" s="157" t="s">
        <v>7370</v>
      </c>
      <c r="D884" s="371" t="s">
        <v>78</v>
      </c>
      <c r="E884" s="183">
        <v>51428722</v>
      </c>
      <c r="F884" s="144">
        <v>3065000</v>
      </c>
      <c r="G884" s="137" t="s">
        <v>2468</v>
      </c>
      <c r="H884" s="142" t="s">
        <v>7382</v>
      </c>
      <c r="I884" s="145" t="s">
        <v>455</v>
      </c>
      <c r="J884" s="142">
        <f>VLOOKUP(E884,'[4]BANG THAM CHIEU'!$E$451:$M$1076,9,0)</f>
        <v>0</v>
      </c>
      <c r="K884" s="134">
        <f>SUMIFS(NHAP!$H:$H,NHAP!$D:$D,'BANG THAM CHIEU'!E884,NHAP!$K:$K,'BANG THAM CHIEU'!$D$1)</f>
        <v>0</v>
      </c>
      <c r="L884" s="134">
        <f>SUMIFS('IC21'!$H:$H,'IC21'!$G:$G,'BANG THAM CHIEU'!E884,'IC21'!$R:$R,'BANG THAM CHIEU'!$D$1)</f>
        <v>0</v>
      </c>
      <c r="M884" s="133">
        <f t="shared" si="124"/>
        <v>0</v>
      </c>
      <c r="N884" s="142">
        <v>0</v>
      </c>
      <c r="O884" s="133">
        <f t="shared" si="125"/>
        <v>0</v>
      </c>
      <c r="P884" s="135">
        <v>0</v>
      </c>
      <c r="Q884" s="135">
        <v>0</v>
      </c>
      <c r="R884" s="550" t="str">
        <f t="shared" si="119"/>
        <v>OK</v>
      </c>
      <c r="S884" s="135">
        <v>0</v>
      </c>
      <c r="T884" s="222">
        <f t="shared" si="120"/>
        <v>0</v>
      </c>
      <c r="U884" s="368">
        <f t="shared" si="123"/>
        <v>0</v>
      </c>
      <c r="V884" s="189">
        <f t="shared" si="116"/>
        <v>0</v>
      </c>
      <c r="X884" s="40" t="str">
        <f t="shared" si="121"/>
        <v>ko</v>
      </c>
      <c r="Y884" s="189">
        <f t="shared" si="117"/>
        <v>0</v>
      </c>
      <c r="Z884" s="40">
        <f>VLOOKUP(E884,'[2]BANG THAM CHIEU'!$E$4:$Q$1080,13,0)</f>
        <v>0</v>
      </c>
      <c r="AA884" s="40">
        <f>VLOOKUP(E884,'[2]BANG THAM CHIEU'!$E$4:$R$1082,14,0)</f>
        <v>0</v>
      </c>
      <c r="AB884" s="40">
        <f>VLOOKUP(E884,'[2]BANG THAM CHIEU'!$E$4:$S$1081,15,0)</f>
        <v>0</v>
      </c>
    </row>
    <row r="885" spans="1:28" x14ac:dyDescent="0.25">
      <c r="A885" s="128">
        <f t="shared" si="118"/>
        <v>882</v>
      </c>
      <c r="B885" s="183">
        <v>51428724</v>
      </c>
      <c r="C885" s="157" t="s">
        <v>7371</v>
      </c>
      <c r="D885" s="371" t="s">
        <v>78</v>
      </c>
      <c r="E885" s="183">
        <v>51428724</v>
      </c>
      <c r="F885" s="144">
        <v>3193000</v>
      </c>
      <c r="G885" s="137" t="s">
        <v>2468</v>
      </c>
      <c r="H885" s="142" t="s">
        <v>7382</v>
      </c>
      <c r="I885" s="145" t="s">
        <v>455</v>
      </c>
      <c r="J885" s="142">
        <f>VLOOKUP(E885,'[4]BANG THAM CHIEU'!$E$451:$M$1076,9,0)</f>
        <v>1</v>
      </c>
      <c r="K885" s="134">
        <f>SUMIFS(NHAP!$H:$H,NHAP!$D:$D,'BANG THAM CHIEU'!E885,NHAP!$K:$K,'BANG THAM CHIEU'!$D$1)</f>
        <v>0</v>
      </c>
      <c r="L885" s="134">
        <f>SUMIFS('IC21'!$H:$H,'IC21'!$G:$G,'BANG THAM CHIEU'!E885,'IC21'!$R:$R,'BANG THAM CHIEU'!$D$1)</f>
        <v>0</v>
      </c>
      <c r="M885" s="133">
        <f t="shared" si="124"/>
        <v>1</v>
      </c>
      <c r="N885" s="142">
        <v>0</v>
      </c>
      <c r="O885" s="133">
        <f t="shared" si="125"/>
        <v>1</v>
      </c>
      <c r="P885" s="135">
        <v>0</v>
      </c>
      <c r="Q885" s="135">
        <v>0</v>
      </c>
      <c r="R885" s="550" t="str">
        <f t="shared" si="119"/>
        <v>OK</v>
      </c>
      <c r="S885" s="135">
        <v>0</v>
      </c>
      <c r="T885" s="222">
        <f t="shared" si="120"/>
        <v>1</v>
      </c>
      <c r="U885" s="368">
        <f t="shared" si="123"/>
        <v>1</v>
      </c>
      <c r="V885" s="189">
        <f t="shared" si="116"/>
        <v>0</v>
      </c>
      <c r="X885" s="40" t="str">
        <f t="shared" si="121"/>
        <v>ko</v>
      </c>
      <c r="Y885" s="189">
        <f t="shared" si="117"/>
        <v>0</v>
      </c>
      <c r="Z885" s="40">
        <f>VLOOKUP(E885,'[2]BANG THAM CHIEU'!$E$4:$Q$1080,13,0)</f>
        <v>0</v>
      </c>
      <c r="AA885" s="40">
        <f>VLOOKUP(E885,'[2]BANG THAM CHIEU'!$E$4:$R$1082,14,0)</f>
        <v>0</v>
      </c>
      <c r="AB885" s="40">
        <f>VLOOKUP(E885,'[2]BANG THAM CHIEU'!$E$4:$S$1081,15,0)</f>
        <v>0</v>
      </c>
    </row>
    <row r="886" spans="1:28" x14ac:dyDescent="0.25">
      <c r="A886" s="128">
        <f t="shared" si="118"/>
        <v>883</v>
      </c>
      <c r="B886" s="183">
        <v>51428727</v>
      </c>
      <c r="C886" s="157" t="s">
        <v>7372</v>
      </c>
      <c r="D886" s="371" t="s">
        <v>78</v>
      </c>
      <c r="E886" s="183">
        <v>51428727</v>
      </c>
      <c r="F886" s="144">
        <v>3193000</v>
      </c>
      <c r="G886" s="137" t="s">
        <v>2468</v>
      </c>
      <c r="H886" s="142" t="s">
        <v>7382</v>
      </c>
      <c r="I886" s="145" t="s">
        <v>455</v>
      </c>
      <c r="J886" s="142">
        <f>VLOOKUP(E886,'[4]BANG THAM CHIEU'!$E$451:$M$1076,9,0)</f>
        <v>1</v>
      </c>
      <c r="K886" s="134">
        <f>SUMIFS(NHAP!$H:$H,NHAP!$D:$D,'BANG THAM CHIEU'!E886,NHAP!$K:$K,'BANG THAM CHIEU'!$D$1)</f>
        <v>0</v>
      </c>
      <c r="L886" s="134">
        <f>SUMIFS('IC21'!$H:$H,'IC21'!$G:$G,'BANG THAM CHIEU'!E886,'IC21'!$R:$R,'BANG THAM CHIEU'!$D$1)</f>
        <v>0</v>
      </c>
      <c r="M886" s="133">
        <f t="shared" si="124"/>
        <v>1</v>
      </c>
      <c r="N886" s="142">
        <v>0</v>
      </c>
      <c r="O886" s="133">
        <f t="shared" si="125"/>
        <v>1</v>
      </c>
      <c r="P886" s="135">
        <v>0</v>
      </c>
      <c r="Q886" s="135">
        <v>0</v>
      </c>
      <c r="R886" s="550" t="str">
        <f t="shared" si="119"/>
        <v>OK</v>
      </c>
      <c r="S886" s="135">
        <v>0</v>
      </c>
      <c r="T886" s="222">
        <f t="shared" si="120"/>
        <v>1</v>
      </c>
      <c r="U886" s="368">
        <f t="shared" si="123"/>
        <v>1</v>
      </c>
      <c r="V886" s="189">
        <f t="shared" si="116"/>
        <v>0</v>
      </c>
      <c r="X886" s="40" t="str">
        <f t="shared" si="121"/>
        <v>ko</v>
      </c>
      <c r="Y886" s="189">
        <f t="shared" si="117"/>
        <v>0</v>
      </c>
      <c r="Z886" s="40">
        <f>VLOOKUP(E886,'[2]BANG THAM CHIEU'!$E$4:$Q$1080,13,0)</f>
        <v>0</v>
      </c>
      <c r="AA886" s="40">
        <f>VLOOKUP(E886,'[2]BANG THAM CHIEU'!$E$4:$R$1082,14,0)</f>
        <v>0</v>
      </c>
      <c r="AB886" s="40">
        <f>VLOOKUP(E886,'[2]BANG THAM CHIEU'!$E$4:$S$1081,15,0)</f>
        <v>0</v>
      </c>
    </row>
    <row r="887" spans="1:28" x14ac:dyDescent="0.25">
      <c r="A887" s="128">
        <f t="shared" si="118"/>
        <v>884</v>
      </c>
      <c r="B887" s="183">
        <v>51428729</v>
      </c>
      <c r="C887" s="157" t="s">
        <v>7373</v>
      </c>
      <c r="D887" s="371" t="s">
        <v>78</v>
      </c>
      <c r="E887" s="183">
        <v>51428729</v>
      </c>
      <c r="F887" s="144">
        <v>1200000</v>
      </c>
      <c r="G887" s="137" t="s">
        <v>2468</v>
      </c>
      <c r="H887" s="142" t="s">
        <v>7382</v>
      </c>
      <c r="I887" s="145" t="s">
        <v>455</v>
      </c>
      <c r="J887" s="142">
        <f>VLOOKUP(E887,'[4]BANG THAM CHIEU'!$E$451:$M$1076,9,0)</f>
        <v>1</v>
      </c>
      <c r="K887" s="134">
        <f>SUMIFS(NHAP!$H:$H,NHAP!$D:$D,'BANG THAM CHIEU'!E887,NHAP!$K:$K,'BANG THAM CHIEU'!$D$1)</f>
        <v>0</v>
      </c>
      <c r="L887" s="134">
        <f>SUMIFS('IC21'!$H:$H,'IC21'!$G:$G,'BANG THAM CHIEU'!E887,'IC21'!$R:$R,'BANG THAM CHIEU'!$D$1)</f>
        <v>0</v>
      </c>
      <c r="M887" s="133">
        <f t="shared" si="124"/>
        <v>1</v>
      </c>
      <c r="N887" s="142">
        <v>0</v>
      </c>
      <c r="O887" s="133">
        <f t="shared" si="125"/>
        <v>1</v>
      </c>
      <c r="P887" s="135">
        <v>0</v>
      </c>
      <c r="Q887" s="135">
        <v>0</v>
      </c>
      <c r="R887" s="550" t="str">
        <f t="shared" si="119"/>
        <v>OK</v>
      </c>
      <c r="S887" s="135">
        <v>0</v>
      </c>
      <c r="T887" s="222">
        <f t="shared" si="120"/>
        <v>1</v>
      </c>
      <c r="U887" s="368">
        <f t="shared" si="123"/>
        <v>1</v>
      </c>
      <c r="V887" s="189">
        <f t="shared" si="116"/>
        <v>0</v>
      </c>
      <c r="X887" s="40" t="str">
        <f t="shared" si="121"/>
        <v>ko</v>
      </c>
      <c r="Y887" s="189">
        <f t="shared" si="117"/>
        <v>0</v>
      </c>
      <c r="Z887" s="40">
        <f>VLOOKUP(E887,'[2]BANG THAM CHIEU'!$E$4:$Q$1080,13,0)</f>
        <v>0</v>
      </c>
      <c r="AA887" s="40">
        <f>VLOOKUP(E887,'[2]BANG THAM CHIEU'!$E$4:$R$1082,14,0)</f>
        <v>0</v>
      </c>
      <c r="AB887" s="40">
        <f>VLOOKUP(E887,'[2]BANG THAM CHIEU'!$E$4:$S$1081,15,0)</f>
        <v>0</v>
      </c>
    </row>
    <row r="888" spans="1:28" x14ac:dyDescent="0.25">
      <c r="A888" s="128">
        <f t="shared" si="118"/>
        <v>885</v>
      </c>
      <c r="B888" s="183">
        <v>51026811</v>
      </c>
      <c r="C888" s="157" t="s">
        <v>7374</v>
      </c>
      <c r="D888" s="371" t="s">
        <v>2564</v>
      </c>
      <c r="E888" s="183">
        <v>51026811</v>
      </c>
      <c r="F888" s="144">
        <v>15972000</v>
      </c>
      <c r="G888" s="137" t="s">
        <v>2468</v>
      </c>
      <c r="H888" s="142" t="s">
        <v>7381</v>
      </c>
      <c r="I888" s="145" t="s">
        <v>455</v>
      </c>
      <c r="J888" s="142">
        <f>VLOOKUP(E888,'[4]BANG THAM CHIEU'!$E$451:$M$1076,9,0)</f>
        <v>1</v>
      </c>
      <c r="K888" s="134">
        <f>SUMIFS(NHAP!$H:$H,NHAP!$D:$D,'BANG THAM CHIEU'!E888,NHAP!$K:$K,'BANG THAM CHIEU'!$D$1)</f>
        <v>0</v>
      </c>
      <c r="L888" s="134">
        <f>SUMIFS('IC21'!$H:$H,'IC21'!$G:$G,'BANG THAM CHIEU'!E888,'IC21'!$R:$R,'BANG THAM CHIEU'!$D$1)</f>
        <v>0</v>
      </c>
      <c r="M888" s="133">
        <f t="shared" si="124"/>
        <v>1</v>
      </c>
      <c r="N888" s="142">
        <v>0</v>
      </c>
      <c r="O888" s="133">
        <f t="shared" si="125"/>
        <v>1</v>
      </c>
      <c r="P888" s="135">
        <v>1</v>
      </c>
      <c r="Q888" s="135">
        <v>2</v>
      </c>
      <c r="R888" s="550" t="str">
        <f t="shared" si="119"/>
        <v>OK</v>
      </c>
      <c r="S888" s="135" t="s">
        <v>9397</v>
      </c>
      <c r="T888" s="222">
        <f t="shared" si="120"/>
        <v>0</v>
      </c>
      <c r="U888" s="368">
        <f t="shared" si="123"/>
        <v>1</v>
      </c>
      <c r="V888" s="189">
        <f t="shared" si="116"/>
        <v>0</v>
      </c>
      <c r="X888" s="40" t="str">
        <f t="shared" si="121"/>
        <v>ko</v>
      </c>
      <c r="Y888" s="189">
        <f t="shared" si="117"/>
        <v>0</v>
      </c>
      <c r="Z888" s="40">
        <f>VLOOKUP(E888,'[2]BANG THAM CHIEU'!$E$4:$Q$1080,13,0)</f>
        <v>1</v>
      </c>
      <c r="AA888" s="40">
        <f>VLOOKUP(E888,'[2]BANG THAM CHIEU'!$E$4:$R$1082,14,0)</f>
        <v>2</v>
      </c>
      <c r="AB888" s="40" t="str">
        <f>VLOOKUP(E888,'[2]BANG THAM CHIEU'!$E$4:$S$1081,15,0)</f>
        <v>đăt dự phòng</v>
      </c>
    </row>
    <row r="889" spans="1:28" x14ac:dyDescent="0.25">
      <c r="A889" s="128">
        <f t="shared" si="118"/>
        <v>886</v>
      </c>
      <c r="B889" s="183">
        <v>51031132</v>
      </c>
      <c r="C889" s="157" t="s">
        <v>7375</v>
      </c>
      <c r="D889" s="371" t="s">
        <v>1556</v>
      </c>
      <c r="E889" s="183">
        <v>51031132</v>
      </c>
      <c r="F889" s="144">
        <v>59689000</v>
      </c>
      <c r="G889" s="137" t="s">
        <v>2468</v>
      </c>
      <c r="H889" s="142" t="s">
        <v>7381</v>
      </c>
      <c r="I889" s="145" t="s">
        <v>455</v>
      </c>
      <c r="J889" s="142">
        <f>VLOOKUP(E889,'[4]BANG THAM CHIEU'!$E$451:$M$1076,9,0)</f>
        <v>1</v>
      </c>
      <c r="K889" s="134">
        <f>SUMIFS(NHAP!$H:$H,NHAP!$D:$D,'BANG THAM CHIEU'!E889,NHAP!$K:$K,'BANG THAM CHIEU'!$D$1)</f>
        <v>0</v>
      </c>
      <c r="L889" s="134">
        <f>SUMIFS('IC21'!$H:$H,'IC21'!$G:$G,'BANG THAM CHIEU'!E889,'IC21'!$R:$R,'BANG THAM CHIEU'!$D$1)</f>
        <v>0</v>
      </c>
      <c r="M889" s="133">
        <f t="shared" si="124"/>
        <v>1</v>
      </c>
      <c r="N889" s="142">
        <v>0</v>
      </c>
      <c r="O889" s="133">
        <f t="shared" si="125"/>
        <v>1</v>
      </c>
      <c r="P889" s="135">
        <v>1</v>
      </c>
      <c r="Q889" s="135">
        <v>2</v>
      </c>
      <c r="R889" s="550" t="str">
        <f t="shared" si="119"/>
        <v>OK</v>
      </c>
      <c r="S889" s="135" t="s">
        <v>9397</v>
      </c>
      <c r="T889" s="222">
        <f t="shared" si="120"/>
        <v>0</v>
      </c>
      <c r="U889" s="368">
        <f t="shared" si="123"/>
        <v>1</v>
      </c>
      <c r="V889" s="189">
        <f t="shared" si="116"/>
        <v>0</v>
      </c>
      <c r="X889" s="40" t="str">
        <f t="shared" si="121"/>
        <v>ko</v>
      </c>
      <c r="Y889" s="189">
        <f t="shared" si="117"/>
        <v>0</v>
      </c>
      <c r="Z889" s="40">
        <f>VLOOKUP(E889,'[2]BANG THAM CHIEU'!$E$4:$Q$1080,13,0)</f>
        <v>1</v>
      </c>
      <c r="AA889" s="40">
        <f>VLOOKUP(E889,'[2]BANG THAM CHIEU'!$E$4:$R$1082,14,0)</f>
        <v>2</v>
      </c>
      <c r="AB889" s="40" t="str">
        <f>VLOOKUP(E889,'[2]BANG THAM CHIEU'!$E$4:$S$1081,15,0)</f>
        <v>đăt dự phòng</v>
      </c>
    </row>
    <row r="890" spans="1:28" x14ac:dyDescent="0.25">
      <c r="A890" s="128">
        <f t="shared" si="118"/>
        <v>887</v>
      </c>
      <c r="B890" s="183">
        <v>51038758</v>
      </c>
      <c r="C890" s="157" t="s">
        <v>7376</v>
      </c>
      <c r="D890" s="371" t="s">
        <v>2564</v>
      </c>
      <c r="E890" s="183">
        <v>51038758</v>
      </c>
      <c r="F890" s="144">
        <v>720000</v>
      </c>
      <c r="G890" s="137" t="s">
        <v>2468</v>
      </c>
      <c r="H890" s="142" t="s">
        <v>7381</v>
      </c>
      <c r="I890" s="145" t="s">
        <v>455</v>
      </c>
      <c r="J890" s="142">
        <f>VLOOKUP(E890,'[4]BANG THAM CHIEU'!$E$451:$M$1076,9,0)</f>
        <v>1</v>
      </c>
      <c r="K890" s="134">
        <f>SUMIFS(NHAP!$H:$H,NHAP!$D:$D,'BANG THAM CHIEU'!E890,NHAP!$K:$K,'BANG THAM CHIEU'!$D$1)</f>
        <v>0</v>
      </c>
      <c r="L890" s="134">
        <f>SUMIFS('IC21'!$H:$H,'IC21'!$G:$G,'BANG THAM CHIEU'!E890,'IC21'!$R:$R,'BANG THAM CHIEU'!$D$1)</f>
        <v>0</v>
      </c>
      <c r="M890" s="133">
        <f t="shared" si="124"/>
        <v>1</v>
      </c>
      <c r="N890" s="142">
        <v>0</v>
      </c>
      <c r="O890" s="133">
        <f t="shared" si="125"/>
        <v>1</v>
      </c>
      <c r="P890" s="135">
        <v>1</v>
      </c>
      <c r="Q890" s="135">
        <v>2</v>
      </c>
      <c r="R890" s="550" t="str">
        <f t="shared" si="119"/>
        <v>OK</v>
      </c>
      <c r="S890" s="135" t="s">
        <v>9397</v>
      </c>
      <c r="T890" s="222">
        <f t="shared" si="120"/>
        <v>0</v>
      </c>
      <c r="U890" s="368">
        <f t="shared" si="123"/>
        <v>1</v>
      </c>
      <c r="V890" s="189">
        <f t="shared" si="116"/>
        <v>0</v>
      </c>
      <c r="X890" s="40" t="str">
        <f t="shared" si="121"/>
        <v>ok</v>
      </c>
      <c r="Y890" s="189">
        <f t="shared" si="117"/>
        <v>0</v>
      </c>
      <c r="Z890" s="40">
        <f>VLOOKUP(E890,'[2]BANG THAM CHIEU'!$E$4:$Q$1080,13,0)</f>
        <v>1</v>
      </c>
      <c r="AA890" s="40">
        <f>VLOOKUP(E890,'[2]BANG THAM CHIEU'!$E$4:$R$1082,14,0)</f>
        <v>2</v>
      </c>
      <c r="AB890" s="40" t="str">
        <f>VLOOKUP(E890,'[2]BANG THAM CHIEU'!$E$4:$S$1081,15,0)</f>
        <v>đăt dự phòng</v>
      </c>
    </row>
    <row r="891" spans="1:28" x14ac:dyDescent="0.25">
      <c r="A891" s="128">
        <f t="shared" si="118"/>
        <v>888</v>
      </c>
      <c r="B891" s="183">
        <v>51494169</v>
      </c>
      <c r="C891" s="157" t="s">
        <v>7377</v>
      </c>
      <c r="D891" s="371" t="s">
        <v>1556</v>
      </c>
      <c r="E891" s="183">
        <v>51494169</v>
      </c>
      <c r="F891" s="144">
        <v>32652000</v>
      </c>
      <c r="G891" s="137" t="s">
        <v>2468</v>
      </c>
      <c r="H891" s="37" t="s">
        <v>7351</v>
      </c>
      <c r="I891" s="145" t="s">
        <v>455</v>
      </c>
      <c r="J891" s="142">
        <f>VLOOKUP(E891,'[4]BANG THAM CHIEU'!$E$451:$M$1076,9,0)</f>
        <v>0</v>
      </c>
      <c r="K891" s="134">
        <f>SUMIFS(NHAP!$H:$H,NHAP!$D:$D,'BANG THAM CHIEU'!E891,NHAP!$K:$K,'BANG THAM CHIEU'!$D$1)</f>
        <v>0</v>
      </c>
      <c r="L891" s="134">
        <f>SUMIFS('IC21'!$H:$H,'IC21'!$G:$G,'BANG THAM CHIEU'!E891,'IC21'!$R:$R,'BANG THAM CHIEU'!$D$1)</f>
        <v>0</v>
      </c>
      <c r="M891" s="133">
        <f t="shared" si="124"/>
        <v>0</v>
      </c>
      <c r="N891" s="142">
        <v>0</v>
      </c>
      <c r="O891" s="133">
        <f t="shared" si="125"/>
        <v>0</v>
      </c>
      <c r="P891" s="135">
        <v>1</v>
      </c>
      <c r="Q891" s="135">
        <v>2</v>
      </c>
      <c r="R891" s="550" t="str">
        <f t="shared" si="119"/>
        <v>ALERT</v>
      </c>
      <c r="S891" s="135" t="s">
        <v>9397</v>
      </c>
      <c r="T891" s="222">
        <f t="shared" si="120"/>
        <v>-1</v>
      </c>
      <c r="U891" s="368">
        <f t="shared" si="123"/>
        <v>0</v>
      </c>
      <c r="V891" s="189">
        <f t="shared" si="116"/>
        <v>0</v>
      </c>
      <c r="X891" s="40" t="str">
        <f t="shared" si="121"/>
        <v>ko</v>
      </c>
      <c r="Y891" s="189">
        <f t="shared" si="117"/>
        <v>0</v>
      </c>
      <c r="Z891" s="40">
        <f>VLOOKUP(E891,'[2]BANG THAM CHIEU'!$E$4:$Q$1080,13,0)</f>
        <v>1</v>
      </c>
      <c r="AA891" s="40">
        <f>VLOOKUP(E891,'[2]BANG THAM CHIEU'!$E$4:$R$1082,14,0)</f>
        <v>2</v>
      </c>
      <c r="AB891" s="40" t="str">
        <f>VLOOKUP(E891,'[2]BANG THAM CHIEU'!$E$4:$S$1081,15,0)</f>
        <v>đăt dự phòng</v>
      </c>
    </row>
    <row r="892" spans="1:28" x14ac:dyDescent="0.25">
      <c r="A892" s="128">
        <f t="shared" si="118"/>
        <v>889</v>
      </c>
      <c r="B892" s="183">
        <v>51201445</v>
      </c>
      <c r="C892" s="157" t="s">
        <v>7378</v>
      </c>
      <c r="D892" s="371" t="s">
        <v>1556</v>
      </c>
      <c r="E892" s="183">
        <v>51201445</v>
      </c>
      <c r="F892" s="144">
        <v>19326000</v>
      </c>
      <c r="G892" s="137" t="s">
        <v>2468</v>
      </c>
      <c r="H892" s="37" t="s">
        <v>7351</v>
      </c>
      <c r="I892" s="145" t="s">
        <v>455</v>
      </c>
      <c r="J892" s="142">
        <f>VLOOKUP(E892,'[4]BANG THAM CHIEU'!$E$451:$M$1076,9,0)</f>
        <v>1</v>
      </c>
      <c r="K892" s="134">
        <f>SUMIFS(NHAP!$H:$H,NHAP!$D:$D,'BANG THAM CHIEU'!E892,NHAP!$K:$K,'BANG THAM CHIEU'!$D$1)</f>
        <v>0</v>
      </c>
      <c r="L892" s="134">
        <f>SUMIFS('IC21'!$H:$H,'IC21'!$G:$G,'BANG THAM CHIEU'!E892,'IC21'!$R:$R,'BANG THAM CHIEU'!$D$1)</f>
        <v>0</v>
      </c>
      <c r="M892" s="133">
        <f t="shared" si="124"/>
        <v>1</v>
      </c>
      <c r="N892" s="142">
        <v>0</v>
      </c>
      <c r="O892" s="133">
        <f t="shared" si="125"/>
        <v>1</v>
      </c>
      <c r="P892" s="135">
        <v>1</v>
      </c>
      <c r="Q892" s="135">
        <v>2</v>
      </c>
      <c r="R892" s="550" t="str">
        <f t="shared" si="119"/>
        <v>OK</v>
      </c>
      <c r="S892" s="135" t="s">
        <v>9397</v>
      </c>
      <c r="T892" s="222">
        <f t="shared" si="120"/>
        <v>0</v>
      </c>
      <c r="U892" s="368">
        <f t="shared" si="123"/>
        <v>1</v>
      </c>
      <c r="V892" s="189">
        <f t="shared" si="116"/>
        <v>0</v>
      </c>
      <c r="X892" s="40" t="str">
        <f t="shared" si="121"/>
        <v>ko</v>
      </c>
      <c r="Y892" s="189">
        <f t="shared" si="117"/>
        <v>0</v>
      </c>
      <c r="Z892" s="40">
        <f>VLOOKUP(E892,'[2]BANG THAM CHIEU'!$E$4:$Q$1080,13,0)</f>
        <v>1</v>
      </c>
      <c r="AA892" s="40">
        <f>VLOOKUP(E892,'[2]BANG THAM CHIEU'!$E$4:$R$1082,14,0)</f>
        <v>2</v>
      </c>
      <c r="AB892" s="40" t="str">
        <f>VLOOKUP(E892,'[2]BANG THAM CHIEU'!$E$4:$S$1081,15,0)</f>
        <v>đăt dự phòng</v>
      </c>
    </row>
    <row r="893" spans="1:28" x14ac:dyDescent="0.25">
      <c r="A893" s="128">
        <f t="shared" si="118"/>
        <v>890</v>
      </c>
      <c r="B893" s="183">
        <v>52018933</v>
      </c>
      <c r="C893" s="157" t="s">
        <v>7379</v>
      </c>
      <c r="D893" s="371" t="s">
        <v>1556</v>
      </c>
      <c r="E893" s="183">
        <v>52018933</v>
      </c>
      <c r="F893" s="144">
        <v>27476000</v>
      </c>
      <c r="G893" s="137" t="s">
        <v>2468</v>
      </c>
      <c r="H893" s="37" t="s">
        <v>7351</v>
      </c>
      <c r="I893" s="145" t="s">
        <v>455</v>
      </c>
      <c r="J893" s="142">
        <f>VLOOKUP(E893,'[4]BANG THAM CHIEU'!$E$451:$M$1076,9,0)</f>
        <v>1</v>
      </c>
      <c r="K893" s="134">
        <f>SUMIFS(NHAP!$H:$H,NHAP!$D:$D,'BANG THAM CHIEU'!E893,NHAP!$K:$K,'BANG THAM CHIEU'!$D$1)</f>
        <v>0</v>
      </c>
      <c r="L893" s="134">
        <f>SUMIFS('IC21'!$H:$H,'IC21'!$G:$G,'BANG THAM CHIEU'!E893,'IC21'!$R:$R,'BANG THAM CHIEU'!$D$1)</f>
        <v>0</v>
      </c>
      <c r="M893" s="133">
        <f t="shared" si="124"/>
        <v>1</v>
      </c>
      <c r="N893" s="142">
        <v>0</v>
      </c>
      <c r="O893" s="133">
        <f t="shared" si="125"/>
        <v>1</v>
      </c>
      <c r="P893" s="135">
        <v>1</v>
      </c>
      <c r="Q893" s="135">
        <v>2</v>
      </c>
      <c r="R893" s="550" t="str">
        <f t="shared" si="119"/>
        <v>OK</v>
      </c>
      <c r="S893" s="135" t="s">
        <v>9397</v>
      </c>
      <c r="T893" s="222">
        <f t="shared" si="120"/>
        <v>0</v>
      </c>
      <c r="U893" s="368">
        <f t="shared" si="123"/>
        <v>1</v>
      </c>
      <c r="V893" s="189">
        <f t="shared" si="116"/>
        <v>0</v>
      </c>
      <c r="X893" s="40" t="str">
        <f t="shared" si="121"/>
        <v>ok</v>
      </c>
      <c r="Y893" s="189">
        <f t="shared" si="117"/>
        <v>0</v>
      </c>
      <c r="Z893" s="40">
        <f>VLOOKUP(E893,'[2]BANG THAM CHIEU'!$E$4:$Q$1080,13,0)</f>
        <v>1</v>
      </c>
      <c r="AA893" s="40">
        <f>VLOOKUP(E893,'[2]BANG THAM CHIEU'!$E$4:$R$1082,14,0)</f>
        <v>2</v>
      </c>
      <c r="AB893" s="40" t="str">
        <f>VLOOKUP(E893,'[2]BANG THAM CHIEU'!$E$4:$S$1081,15,0)</f>
        <v>đăt dự phòng</v>
      </c>
    </row>
    <row r="894" spans="1:28" x14ac:dyDescent="0.25">
      <c r="A894" s="128">
        <f t="shared" si="118"/>
        <v>891</v>
      </c>
      <c r="B894" s="42">
        <v>51522281</v>
      </c>
      <c r="C894" s="157" t="s">
        <v>8571</v>
      </c>
      <c r="D894" s="371" t="s">
        <v>78</v>
      </c>
      <c r="E894" s="42">
        <v>51522281</v>
      </c>
      <c r="F894" s="144">
        <v>6367000</v>
      </c>
      <c r="G894" s="137" t="s">
        <v>2468</v>
      </c>
      <c r="H894" s="37" t="s">
        <v>7351</v>
      </c>
      <c r="I894" s="144" t="s">
        <v>455</v>
      </c>
      <c r="J894" s="142">
        <f>VLOOKUP(E894,'[4]BANG THAM CHIEU'!$E$451:$M$1076,9,0)</f>
        <v>0</v>
      </c>
      <c r="K894" s="134">
        <f>SUMIFS(NHAP!$H:$H,NHAP!$D:$D,'BANG THAM CHIEU'!E894,NHAP!$K:$K,'BANG THAM CHIEU'!$D$1)</f>
        <v>0</v>
      </c>
      <c r="L894" s="134">
        <f>SUMIFS('IC21'!$H:$H,'IC21'!$G:$G,'BANG THAM CHIEU'!E894,'IC21'!$R:$R,'BANG THAM CHIEU'!$D$1)</f>
        <v>0</v>
      </c>
      <c r="M894" s="133">
        <f t="shared" si="124"/>
        <v>0</v>
      </c>
      <c r="N894" s="142">
        <v>0</v>
      </c>
      <c r="O894" s="133">
        <f t="shared" si="125"/>
        <v>0</v>
      </c>
      <c r="P894" s="135">
        <v>2</v>
      </c>
      <c r="Q894" s="135">
        <v>4</v>
      </c>
      <c r="R894" s="550" t="str">
        <f t="shared" si="119"/>
        <v>ALERT</v>
      </c>
      <c r="S894" s="135" t="s">
        <v>9397</v>
      </c>
      <c r="T894" s="222">
        <f t="shared" si="120"/>
        <v>-2</v>
      </c>
      <c r="U894" s="368">
        <f t="shared" si="123"/>
        <v>0</v>
      </c>
      <c r="V894" s="189">
        <f t="shared" si="116"/>
        <v>0</v>
      </c>
      <c r="X894" s="40" t="str">
        <f t="shared" si="121"/>
        <v>ok</v>
      </c>
      <c r="Y894" s="189">
        <f t="shared" si="117"/>
        <v>0</v>
      </c>
      <c r="Z894" s="40">
        <f>VLOOKUP(E894,'[2]BANG THAM CHIEU'!$E$4:$Q$1080,13,0)</f>
        <v>2</v>
      </c>
      <c r="AA894" s="40">
        <f>VLOOKUP(E894,'[2]BANG THAM CHIEU'!$E$4:$R$1082,14,0)</f>
        <v>4</v>
      </c>
      <c r="AB894" s="40" t="str">
        <f>VLOOKUP(E894,'[2]BANG THAM CHIEU'!$E$4:$S$1081,15,0)</f>
        <v>đăt dự phòng</v>
      </c>
    </row>
    <row r="895" spans="1:28" x14ac:dyDescent="0.25">
      <c r="A895" s="128">
        <f t="shared" si="118"/>
        <v>892</v>
      </c>
      <c r="B895" s="42">
        <v>51515836</v>
      </c>
      <c r="C895" s="157" t="s">
        <v>7396</v>
      </c>
      <c r="D895" s="371" t="s">
        <v>1556</v>
      </c>
      <c r="E895" s="42">
        <v>51515836</v>
      </c>
      <c r="F895" s="144">
        <v>4250000</v>
      </c>
      <c r="G895" s="137" t="s">
        <v>2468</v>
      </c>
      <c r="H895" s="37" t="s">
        <v>7351</v>
      </c>
      <c r="I895" s="145" t="s">
        <v>455</v>
      </c>
      <c r="J895" s="142">
        <f>VLOOKUP(E895,'[4]BANG THAM CHIEU'!$E$451:$M$1076,9,0)</f>
        <v>0</v>
      </c>
      <c r="K895" s="134">
        <f>SUMIFS(NHAP!$H:$H,NHAP!$D:$D,'BANG THAM CHIEU'!E895,NHAP!$K:$K,'BANG THAM CHIEU'!$D$1)</f>
        <v>0</v>
      </c>
      <c r="L895" s="134">
        <f>SUMIFS('IC21'!$H:$H,'IC21'!$G:$G,'BANG THAM CHIEU'!E895,'IC21'!$R:$R,'BANG THAM CHIEU'!$D$1)</f>
        <v>0</v>
      </c>
      <c r="M895" s="133">
        <f t="shared" si="124"/>
        <v>0</v>
      </c>
      <c r="N895" s="142">
        <v>0</v>
      </c>
      <c r="O895" s="133">
        <f t="shared" si="125"/>
        <v>0</v>
      </c>
      <c r="P895" s="135">
        <v>2</v>
      </c>
      <c r="Q895" s="135">
        <v>4</v>
      </c>
      <c r="R895" s="550" t="str">
        <f t="shared" si="119"/>
        <v>ALERT</v>
      </c>
      <c r="S895" s="135" t="s">
        <v>9397</v>
      </c>
      <c r="T895" s="222">
        <f t="shared" si="120"/>
        <v>-2</v>
      </c>
      <c r="U895" s="368">
        <f t="shared" si="123"/>
        <v>0</v>
      </c>
      <c r="V895" s="189">
        <f t="shared" si="116"/>
        <v>0</v>
      </c>
      <c r="X895" s="40" t="str">
        <f t="shared" si="121"/>
        <v>ok</v>
      </c>
      <c r="Y895" s="189">
        <f t="shared" si="117"/>
        <v>0</v>
      </c>
      <c r="Z895" s="40">
        <f>VLOOKUP(E895,'[2]BANG THAM CHIEU'!$E$4:$Q$1080,13,0)</f>
        <v>2</v>
      </c>
      <c r="AA895" s="40">
        <f>VLOOKUP(E895,'[2]BANG THAM CHIEU'!$E$4:$R$1082,14,0)</f>
        <v>4</v>
      </c>
      <c r="AB895" s="40" t="str">
        <f>VLOOKUP(E895,'[2]BANG THAM CHIEU'!$E$4:$S$1081,15,0)</f>
        <v>đăt dự phòng</v>
      </c>
    </row>
    <row r="896" spans="1:28" x14ac:dyDescent="0.25">
      <c r="A896" s="128">
        <f t="shared" si="118"/>
        <v>893</v>
      </c>
      <c r="B896" s="42">
        <v>51515687</v>
      </c>
      <c r="C896" s="157" t="s">
        <v>7397</v>
      </c>
      <c r="D896" s="371" t="s">
        <v>1556</v>
      </c>
      <c r="E896" s="42">
        <v>51515687</v>
      </c>
      <c r="F896" s="144">
        <v>4001000</v>
      </c>
      <c r="G896" s="137" t="s">
        <v>2468</v>
      </c>
      <c r="H896" s="37" t="s">
        <v>7351</v>
      </c>
      <c r="I896" s="145" t="s">
        <v>455</v>
      </c>
      <c r="J896" s="142">
        <f>VLOOKUP(E896,'[4]BANG THAM CHIEU'!$E$451:$M$1076,9,0)</f>
        <v>0</v>
      </c>
      <c r="K896" s="134">
        <f>SUMIFS(NHAP!$H:$H,NHAP!$D:$D,'BANG THAM CHIEU'!E896,NHAP!$K:$K,'BANG THAM CHIEU'!$D$1)</f>
        <v>0</v>
      </c>
      <c r="L896" s="134">
        <f>SUMIFS('IC21'!$H:$H,'IC21'!$G:$G,'BANG THAM CHIEU'!E896,'IC21'!$R:$R,'BANG THAM CHIEU'!$D$1)</f>
        <v>0</v>
      </c>
      <c r="M896" s="133">
        <f t="shared" si="124"/>
        <v>0</v>
      </c>
      <c r="N896" s="142">
        <v>0</v>
      </c>
      <c r="O896" s="133">
        <f t="shared" si="125"/>
        <v>0</v>
      </c>
      <c r="P896" s="135">
        <v>2</v>
      </c>
      <c r="Q896" s="135">
        <v>4</v>
      </c>
      <c r="R896" s="550" t="str">
        <f t="shared" si="119"/>
        <v>ALERT</v>
      </c>
      <c r="S896" s="135" t="s">
        <v>9397</v>
      </c>
      <c r="T896" s="222">
        <f t="shared" si="120"/>
        <v>-2</v>
      </c>
      <c r="U896" s="368">
        <f t="shared" si="123"/>
        <v>0</v>
      </c>
      <c r="V896" s="189">
        <f t="shared" si="116"/>
        <v>0</v>
      </c>
      <c r="X896" s="40" t="str">
        <f t="shared" si="121"/>
        <v>ko</v>
      </c>
      <c r="Y896" s="189">
        <f t="shared" si="117"/>
        <v>0</v>
      </c>
      <c r="Z896" s="40">
        <f>VLOOKUP(E896,'[2]BANG THAM CHIEU'!$E$4:$Q$1080,13,0)</f>
        <v>2</v>
      </c>
      <c r="AA896" s="40">
        <f>VLOOKUP(E896,'[2]BANG THAM CHIEU'!$E$4:$R$1082,14,0)</f>
        <v>4</v>
      </c>
      <c r="AB896" s="40" t="str">
        <f>VLOOKUP(E896,'[2]BANG THAM CHIEU'!$E$4:$S$1081,15,0)</f>
        <v>đăt dự phòng</v>
      </c>
    </row>
    <row r="897" spans="1:30" x14ac:dyDescent="0.25">
      <c r="A897" s="128">
        <f t="shared" si="118"/>
        <v>894</v>
      </c>
      <c r="B897" s="42">
        <v>51518528</v>
      </c>
      <c r="C897" s="157" t="s">
        <v>7398</v>
      </c>
      <c r="D897" s="371" t="s">
        <v>1556</v>
      </c>
      <c r="E897" s="42">
        <v>51518528</v>
      </c>
      <c r="F897" s="144">
        <v>4050000</v>
      </c>
      <c r="G897" s="137" t="s">
        <v>2468</v>
      </c>
      <c r="H897" s="37" t="s">
        <v>7351</v>
      </c>
      <c r="I897" s="145" t="s">
        <v>455</v>
      </c>
      <c r="J897" s="142">
        <f>VLOOKUP(E897,'[4]BANG THAM CHIEU'!$E$451:$M$1076,9,0)</f>
        <v>2</v>
      </c>
      <c r="K897" s="134">
        <f>SUMIFS(NHAP!$H:$H,NHAP!$D:$D,'BANG THAM CHIEU'!E897,NHAP!$K:$K,'BANG THAM CHIEU'!$D$1)</f>
        <v>0</v>
      </c>
      <c r="L897" s="134">
        <f>SUMIFS('IC21'!$H:$H,'IC21'!$G:$G,'BANG THAM CHIEU'!E897,'IC21'!$R:$R,'BANG THAM CHIEU'!$D$1)</f>
        <v>0</v>
      </c>
      <c r="M897" s="133">
        <f t="shared" si="124"/>
        <v>2</v>
      </c>
      <c r="N897" s="142">
        <v>0</v>
      </c>
      <c r="O897" s="133">
        <f t="shared" si="125"/>
        <v>2</v>
      </c>
      <c r="P897" s="135">
        <v>2</v>
      </c>
      <c r="Q897" s="135">
        <v>4</v>
      </c>
      <c r="R897" s="550" t="str">
        <f t="shared" si="119"/>
        <v>OK</v>
      </c>
      <c r="S897" s="135" t="s">
        <v>9397</v>
      </c>
      <c r="T897" s="222">
        <f t="shared" si="120"/>
        <v>0</v>
      </c>
      <c r="U897" s="368">
        <f t="shared" si="123"/>
        <v>2</v>
      </c>
      <c r="V897" s="189">
        <f t="shared" si="116"/>
        <v>0</v>
      </c>
      <c r="X897" s="40" t="str">
        <f t="shared" si="121"/>
        <v>ko</v>
      </c>
      <c r="Y897" s="189">
        <f t="shared" si="117"/>
        <v>0</v>
      </c>
      <c r="Z897" s="40">
        <f>VLOOKUP(E897,'[2]BANG THAM CHIEU'!$E$4:$Q$1080,13,0)</f>
        <v>2</v>
      </c>
      <c r="AA897" s="40">
        <f>VLOOKUP(E897,'[2]BANG THAM CHIEU'!$E$4:$R$1082,14,0)</f>
        <v>4</v>
      </c>
      <c r="AB897" s="40" t="str">
        <f>VLOOKUP(E897,'[2]BANG THAM CHIEU'!$E$4:$S$1081,15,0)</f>
        <v>đăt dự phòng</v>
      </c>
      <c r="AD897" s="40" t="s">
        <v>9889</v>
      </c>
    </row>
    <row r="898" spans="1:30" x14ac:dyDescent="0.25">
      <c r="A898" s="128">
        <f t="shared" si="118"/>
        <v>895</v>
      </c>
      <c r="B898" s="42" t="s">
        <v>7429</v>
      </c>
      <c r="C898" s="157" t="s">
        <v>7426</v>
      </c>
      <c r="D898" s="42" t="s">
        <v>1547</v>
      </c>
      <c r="E898" s="42" t="s">
        <v>7429</v>
      </c>
      <c r="F898" s="144">
        <v>38000</v>
      </c>
      <c r="G898" s="141" t="s">
        <v>970</v>
      </c>
      <c r="I898" s="145" t="s">
        <v>455</v>
      </c>
      <c r="J898" s="142">
        <f>VLOOKUP(E898,'[4]BANG THAM CHIEU'!$E$451:$M$1076,9,0)</f>
        <v>8</v>
      </c>
      <c r="K898" s="134">
        <f>SUMIFS(NHAP!$H:$H,NHAP!$D:$D,'BANG THAM CHIEU'!E898,NHAP!$K:$K,'BANG THAM CHIEU'!$D$1)</f>
        <v>0</v>
      </c>
      <c r="L898" s="134">
        <f>SUMIFS('IC21'!$H:$H,'IC21'!$G:$G,'BANG THAM CHIEU'!E898,'IC21'!$R:$R,'BANG THAM CHIEU'!$D$1)</f>
        <v>0</v>
      </c>
      <c r="M898" s="133">
        <f t="shared" si="124"/>
        <v>8</v>
      </c>
      <c r="N898" s="142">
        <v>0</v>
      </c>
      <c r="O898" s="133">
        <f t="shared" si="125"/>
        <v>8</v>
      </c>
      <c r="P898" s="135">
        <v>5</v>
      </c>
      <c r="Q898" s="135">
        <v>10</v>
      </c>
      <c r="R898" s="550" t="str">
        <f t="shared" si="119"/>
        <v>OK</v>
      </c>
      <c r="S898" s="135" t="s">
        <v>9394</v>
      </c>
      <c r="T898" s="222">
        <f t="shared" si="120"/>
        <v>3</v>
      </c>
      <c r="U898" s="40">
        <v>9</v>
      </c>
      <c r="V898" s="189">
        <f t="shared" si="116"/>
        <v>1</v>
      </c>
      <c r="X898" s="40" t="str">
        <f t="shared" si="121"/>
        <v>ko</v>
      </c>
      <c r="Y898" s="189">
        <f t="shared" si="117"/>
        <v>-1</v>
      </c>
      <c r="Z898" s="40">
        <f>VLOOKUP(E898,'[2]BANG THAM CHIEU'!$E$4:$Q$1080,13,0)</f>
        <v>5</v>
      </c>
      <c r="AA898" s="40">
        <f>VLOOKUP(E898,'[2]BANG THAM CHIEU'!$E$4:$R$1082,14,0)</f>
        <v>10</v>
      </c>
      <c r="AB898" s="40" t="str">
        <f>VLOOKUP(E898,'[2]BANG THAM CHIEU'!$E$4:$S$1081,15,0)</f>
        <v>6 tháng</v>
      </c>
    </row>
    <row r="899" spans="1:30" x14ac:dyDescent="0.25">
      <c r="A899" s="128">
        <f t="shared" si="118"/>
        <v>896</v>
      </c>
      <c r="B899" s="42" t="s">
        <v>7430</v>
      </c>
      <c r="C899" s="157" t="s">
        <v>7427</v>
      </c>
      <c r="D899" s="42" t="s">
        <v>1547</v>
      </c>
      <c r="E899" s="42" t="s">
        <v>7430</v>
      </c>
      <c r="F899" s="144">
        <v>53000</v>
      </c>
      <c r="G899" s="141" t="s">
        <v>970</v>
      </c>
      <c r="I899" s="145" t="s">
        <v>455</v>
      </c>
      <c r="J899" s="142">
        <f>VLOOKUP(E899,'[4]BANG THAM CHIEU'!$E$451:$M$1076,9,0)</f>
        <v>9</v>
      </c>
      <c r="K899" s="134">
        <f>SUMIFS(NHAP!$H:$H,NHAP!$D:$D,'BANG THAM CHIEU'!E899,NHAP!$K:$K,'BANG THAM CHIEU'!$D$1)</f>
        <v>0</v>
      </c>
      <c r="L899" s="134">
        <f>SUMIFS('IC21'!$H:$H,'IC21'!$G:$G,'BANG THAM CHIEU'!E899,'IC21'!$R:$R,'BANG THAM CHIEU'!$D$1)</f>
        <v>1</v>
      </c>
      <c r="M899" s="133">
        <f t="shared" si="124"/>
        <v>8</v>
      </c>
      <c r="N899" s="142">
        <v>0</v>
      </c>
      <c r="O899" s="133">
        <f t="shared" si="125"/>
        <v>8</v>
      </c>
      <c r="P899" s="135">
        <v>5</v>
      </c>
      <c r="Q899" s="135">
        <v>10</v>
      </c>
      <c r="R899" s="550" t="str">
        <f t="shared" si="119"/>
        <v>OK</v>
      </c>
      <c r="S899" s="135" t="s">
        <v>9394</v>
      </c>
      <c r="T899" s="222">
        <f t="shared" si="120"/>
        <v>3</v>
      </c>
      <c r="U899" s="40">
        <v>9</v>
      </c>
      <c r="V899" s="189">
        <f t="shared" si="116"/>
        <v>1</v>
      </c>
      <c r="X899" s="40" t="str">
        <f t="shared" si="121"/>
        <v>ko</v>
      </c>
      <c r="Y899" s="189">
        <f t="shared" si="117"/>
        <v>-1</v>
      </c>
      <c r="Z899" s="40">
        <f>VLOOKUP(E899,'[2]BANG THAM CHIEU'!$E$4:$Q$1080,13,0)</f>
        <v>5</v>
      </c>
      <c r="AA899" s="40">
        <f>VLOOKUP(E899,'[2]BANG THAM CHIEU'!$E$4:$R$1082,14,0)</f>
        <v>10</v>
      </c>
      <c r="AB899" s="40" t="str">
        <f>VLOOKUP(E899,'[2]BANG THAM CHIEU'!$E$4:$S$1081,15,0)</f>
        <v>6 tháng</v>
      </c>
    </row>
    <row r="900" spans="1:30" x14ac:dyDescent="0.25">
      <c r="A900" s="128">
        <f t="shared" si="118"/>
        <v>897</v>
      </c>
      <c r="B900" s="42" t="s">
        <v>7442</v>
      </c>
      <c r="C900" s="157" t="s">
        <v>7436</v>
      </c>
      <c r="D900" s="371" t="s">
        <v>1527</v>
      </c>
      <c r="E900" s="42" t="s">
        <v>7442</v>
      </c>
      <c r="F900" s="144">
        <v>9000</v>
      </c>
      <c r="G900" s="141" t="s">
        <v>968</v>
      </c>
      <c r="I900" s="145" t="s">
        <v>455</v>
      </c>
      <c r="J900" s="142">
        <f>VLOOKUP(E900,'[4]BANG THAM CHIEU'!$E$451:$M$1076,9,0)</f>
        <v>10</v>
      </c>
      <c r="K900" s="134">
        <f>SUMIFS(NHAP!$H:$H,NHAP!$D:$D,'BANG THAM CHIEU'!E900,NHAP!$K:$K,'BANG THAM CHIEU'!$D$1)</f>
        <v>0</v>
      </c>
      <c r="L900" s="134">
        <f>SUMIFS('IC21'!$H:$H,'IC21'!$G:$G,'BANG THAM CHIEU'!E900,'IC21'!$R:$R,'BANG THAM CHIEU'!$D$1)</f>
        <v>6</v>
      </c>
      <c r="M900" s="133">
        <f t="shared" si="124"/>
        <v>4</v>
      </c>
      <c r="N900" s="142">
        <v>0</v>
      </c>
      <c r="O900" s="133">
        <f t="shared" si="125"/>
        <v>4</v>
      </c>
      <c r="P900" s="135">
        <v>5</v>
      </c>
      <c r="Q900" s="135">
        <v>10</v>
      </c>
      <c r="R900" s="550" t="str">
        <f t="shared" si="119"/>
        <v>ALERT</v>
      </c>
      <c r="S900" s="135" t="s">
        <v>9395</v>
      </c>
      <c r="T900" s="222">
        <f t="shared" si="120"/>
        <v>-1</v>
      </c>
      <c r="U900" s="40">
        <v>10</v>
      </c>
      <c r="V900" s="189">
        <f t="shared" ref="V900:V963" si="126">U900-M900</f>
        <v>6</v>
      </c>
      <c r="X900" s="40" t="str">
        <f t="shared" si="121"/>
        <v>ko</v>
      </c>
      <c r="Y900" s="189">
        <f t="shared" ref="Y900:Y963" si="127">M900-U900</f>
        <v>-6</v>
      </c>
      <c r="Z900" s="40">
        <f>VLOOKUP(E900,'[2]BANG THAM CHIEU'!$E$4:$Q$1080,13,0)</f>
        <v>5</v>
      </c>
      <c r="AA900" s="40">
        <f>VLOOKUP(E900,'[2]BANG THAM CHIEU'!$E$4:$R$1082,14,0)</f>
        <v>10</v>
      </c>
      <c r="AB900" s="40" t="str">
        <f>VLOOKUP(E900,'[2]BANG THAM CHIEU'!$E$4:$S$1081,15,0)</f>
        <v>1 năm</v>
      </c>
    </row>
    <row r="901" spans="1:30" x14ac:dyDescent="0.25">
      <c r="A901" s="128">
        <f t="shared" ref="A901:A964" si="128">IF(C901="","",A900+1)</f>
        <v>898</v>
      </c>
      <c r="B901" s="42" t="s">
        <v>7443</v>
      </c>
      <c r="C901" s="157" t="s">
        <v>7437</v>
      </c>
      <c r="D901" s="371" t="s">
        <v>1527</v>
      </c>
      <c r="E901" s="42" t="s">
        <v>7443</v>
      </c>
      <c r="F901" s="144">
        <v>10000</v>
      </c>
      <c r="G901" s="141" t="s">
        <v>968</v>
      </c>
      <c r="I901" s="145" t="s">
        <v>455</v>
      </c>
      <c r="J901" s="142">
        <f>VLOOKUP(E901,'[4]BANG THAM CHIEU'!$E$451:$M$1076,9,0)</f>
        <v>28</v>
      </c>
      <c r="K901" s="134">
        <f>SUMIFS(NHAP!$H:$H,NHAP!$D:$D,'BANG THAM CHIEU'!E901,NHAP!$K:$K,'BANG THAM CHIEU'!$D$1)</f>
        <v>0</v>
      </c>
      <c r="L901" s="134">
        <f>SUMIFS('IC21'!$H:$H,'IC21'!$G:$G,'BANG THAM CHIEU'!E901,'IC21'!$R:$R,'BANG THAM CHIEU'!$D$1)</f>
        <v>1</v>
      </c>
      <c r="M901" s="133">
        <f t="shared" si="124"/>
        <v>27</v>
      </c>
      <c r="N901" s="142">
        <v>0</v>
      </c>
      <c r="O901" s="133">
        <f t="shared" si="125"/>
        <v>27</v>
      </c>
      <c r="P901" s="135">
        <v>5</v>
      </c>
      <c r="Q901" s="135">
        <v>10</v>
      </c>
      <c r="R901" s="550" t="str">
        <f t="shared" ref="R901:R964" si="129">IF(M901&lt;P901,"ALERT","OK")</f>
        <v>OK</v>
      </c>
      <c r="S901" s="135" t="s">
        <v>9395</v>
      </c>
      <c r="T901" s="222">
        <f t="shared" ref="T901:T964" si="130">M901-P901</f>
        <v>22</v>
      </c>
      <c r="U901" s="40">
        <v>28</v>
      </c>
      <c r="V901" s="189">
        <f t="shared" si="126"/>
        <v>1</v>
      </c>
      <c r="X901" s="40" t="str">
        <f t="shared" ref="X901:X964" si="131">IF(L902=O902,"ok","ko")</f>
        <v>ko</v>
      </c>
      <c r="Y901" s="189">
        <f t="shared" si="127"/>
        <v>-1</v>
      </c>
      <c r="Z901" s="40">
        <f>VLOOKUP(E901,'[2]BANG THAM CHIEU'!$E$4:$Q$1080,13,0)</f>
        <v>5</v>
      </c>
      <c r="AA901" s="40">
        <f>VLOOKUP(E901,'[2]BANG THAM CHIEU'!$E$4:$R$1082,14,0)</f>
        <v>10</v>
      </c>
      <c r="AB901" s="40" t="str">
        <f>VLOOKUP(E901,'[2]BANG THAM CHIEU'!$E$4:$S$1081,15,0)</f>
        <v>1 năm</v>
      </c>
    </row>
    <row r="902" spans="1:30" x14ac:dyDescent="0.25">
      <c r="A902" s="128">
        <f t="shared" si="128"/>
        <v>899</v>
      </c>
      <c r="B902" s="42" t="s">
        <v>7444</v>
      </c>
      <c r="C902" s="157" t="s">
        <v>7438</v>
      </c>
      <c r="D902" s="371" t="s">
        <v>1527</v>
      </c>
      <c r="E902" s="42" t="s">
        <v>7444</v>
      </c>
      <c r="F902" s="144">
        <v>11000</v>
      </c>
      <c r="G902" s="141" t="s">
        <v>968</v>
      </c>
      <c r="I902" s="145" t="s">
        <v>455</v>
      </c>
      <c r="J902" s="142">
        <f>VLOOKUP(E902,'[4]BANG THAM CHIEU'!$E$451:$M$1076,9,0)</f>
        <v>34</v>
      </c>
      <c r="K902" s="134">
        <f>SUMIFS(NHAP!$H:$H,NHAP!$D:$D,'BANG THAM CHIEU'!E902,NHAP!$K:$K,'BANG THAM CHIEU'!$D$1)</f>
        <v>0</v>
      </c>
      <c r="L902" s="134">
        <f>SUMIFS('IC21'!$H:$H,'IC21'!$G:$G,'BANG THAM CHIEU'!E902,'IC21'!$R:$R,'BANG THAM CHIEU'!$D$1)</f>
        <v>0</v>
      </c>
      <c r="M902" s="133">
        <f t="shared" si="124"/>
        <v>34</v>
      </c>
      <c r="N902" s="142">
        <v>0</v>
      </c>
      <c r="O902" s="133">
        <f t="shared" si="125"/>
        <v>34</v>
      </c>
      <c r="P902" s="135" t="e">
        <v>#N/A</v>
      </c>
      <c r="Q902" s="135" t="e">
        <v>#N/A</v>
      </c>
      <c r="R902" s="550" t="e">
        <f t="shared" si="129"/>
        <v>#N/A</v>
      </c>
      <c r="S902" s="135" t="e">
        <v>#N/A</v>
      </c>
      <c r="T902" s="222" t="e">
        <f t="shared" si="130"/>
        <v>#N/A</v>
      </c>
      <c r="U902" s="40">
        <v>34</v>
      </c>
      <c r="V902" s="189">
        <f t="shared" si="126"/>
        <v>0</v>
      </c>
      <c r="X902" s="40" t="str">
        <f t="shared" si="131"/>
        <v>ko</v>
      </c>
      <c r="Y902" s="189">
        <f t="shared" si="127"/>
        <v>0</v>
      </c>
      <c r="Z902" s="40" t="e">
        <f>VLOOKUP(H902,'[2]BANG THAM CHIEU'!$E$4:$Q$1080,13,0)</f>
        <v>#N/A</v>
      </c>
      <c r="AA902" s="40" t="e">
        <f>VLOOKUP(E902,'[2]BANG THAM CHIEU'!$E$4:$R$1082,14,0)</f>
        <v>#N/A</v>
      </c>
      <c r="AB902" s="40" t="e">
        <f>VLOOKUP(E902,'[2]BANG THAM CHIEU'!$E$4:$S$1081,15,0)</f>
        <v>#N/A</v>
      </c>
    </row>
    <row r="903" spans="1:30" x14ac:dyDescent="0.25">
      <c r="A903" s="128">
        <f t="shared" si="128"/>
        <v>900</v>
      </c>
      <c r="B903" s="42" t="s">
        <v>7445</v>
      </c>
      <c r="C903" s="157" t="s">
        <v>7439</v>
      </c>
      <c r="D903" s="371" t="s">
        <v>1527</v>
      </c>
      <c r="E903" s="42" t="s">
        <v>7445</v>
      </c>
      <c r="F903" s="144">
        <v>10000</v>
      </c>
      <c r="G903" s="141" t="s">
        <v>968</v>
      </c>
      <c r="I903" s="145" t="s">
        <v>455</v>
      </c>
      <c r="J903" s="142">
        <f>VLOOKUP(E903,'[4]BANG THAM CHIEU'!$E$451:$M$1076,9,0)</f>
        <v>20</v>
      </c>
      <c r="K903" s="134">
        <f>SUMIFS(NHAP!$H:$H,NHAP!$D:$D,'BANG THAM CHIEU'!E903,NHAP!$K:$K,'BANG THAM CHIEU'!$D$1)</f>
        <v>0</v>
      </c>
      <c r="L903" s="134">
        <f>SUMIFS('IC21'!$H:$H,'IC21'!$G:$G,'BANG THAM CHIEU'!E903,'IC21'!$R:$R,'BANG THAM CHIEU'!$D$1)</f>
        <v>0</v>
      </c>
      <c r="M903" s="133">
        <f t="shared" si="124"/>
        <v>20</v>
      </c>
      <c r="N903" s="142">
        <v>0</v>
      </c>
      <c r="O903" s="133">
        <f t="shared" si="125"/>
        <v>20</v>
      </c>
      <c r="P903" s="135">
        <v>5</v>
      </c>
      <c r="Q903" s="135">
        <v>10</v>
      </c>
      <c r="R903" s="550" t="str">
        <f t="shared" si="129"/>
        <v>OK</v>
      </c>
      <c r="S903" s="135" t="s">
        <v>9395</v>
      </c>
      <c r="T903" s="222">
        <f t="shared" si="130"/>
        <v>15</v>
      </c>
      <c r="U903" s="40">
        <v>20</v>
      </c>
      <c r="V903" s="189">
        <f t="shared" si="126"/>
        <v>0</v>
      </c>
      <c r="X903" s="40" t="str">
        <f t="shared" si="131"/>
        <v>ko</v>
      </c>
      <c r="Y903" s="189">
        <f t="shared" si="127"/>
        <v>0</v>
      </c>
      <c r="Z903" s="40">
        <f>VLOOKUP(E903,'[2]BANG THAM CHIEU'!$E$4:$Q$1080,13,0)</f>
        <v>5</v>
      </c>
      <c r="AA903" s="40">
        <f>VLOOKUP(E903,'[2]BANG THAM CHIEU'!$E$4:$R$1082,14,0)</f>
        <v>10</v>
      </c>
      <c r="AB903" s="40" t="str">
        <f>VLOOKUP(E903,'[2]BANG THAM CHIEU'!$E$4:$S$1081,15,0)</f>
        <v>1 năm</v>
      </c>
    </row>
    <row r="904" spans="1:30" x14ac:dyDescent="0.25">
      <c r="A904" s="128">
        <f t="shared" si="128"/>
        <v>901</v>
      </c>
      <c r="B904" s="42" t="s">
        <v>7446</v>
      </c>
      <c r="C904" s="157" t="s">
        <v>7440</v>
      </c>
      <c r="D904" s="371" t="s">
        <v>1527</v>
      </c>
      <c r="E904" s="42" t="s">
        <v>7446</v>
      </c>
      <c r="F904" s="144">
        <v>14000</v>
      </c>
      <c r="G904" s="141" t="s">
        <v>968</v>
      </c>
      <c r="I904" s="145" t="s">
        <v>455</v>
      </c>
      <c r="J904" s="142">
        <f>VLOOKUP(E904,'[4]BANG THAM CHIEU'!$E$451:$M$1076,9,0)</f>
        <v>38</v>
      </c>
      <c r="K904" s="134">
        <f>SUMIFS(NHAP!$H:$H,NHAP!$D:$D,'BANG THAM CHIEU'!E904,NHAP!$K:$K,'BANG THAM CHIEU'!$D$1)</f>
        <v>0</v>
      </c>
      <c r="L904" s="134">
        <f>SUMIFS('IC21'!$H:$H,'IC21'!$G:$G,'BANG THAM CHIEU'!E904,'IC21'!$R:$R,'BANG THAM CHIEU'!$D$1)</f>
        <v>1</v>
      </c>
      <c r="M904" s="133">
        <f t="shared" si="124"/>
        <v>37</v>
      </c>
      <c r="N904" s="142">
        <v>0</v>
      </c>
      <c r="O904" s="133">
        <f t="shared" si="125"/>
        <v>37</v>
      </c>
      <c r="P904" s="135">
        <v>5</v>
      </c>
      <c r="Q904" s="135">
        <v>10</v>
      </c>
      <c r="R904" s="550" t="str">
        <f t="shared" si="129"/>
        <v>OK</v>
      </c>
      <c r="S904" s="135" t="s">
        <v>9395</v>
      </c>
      <c r="T904" s="222">
        <f t="shared" si="130"/>
        <v>32</v>
      </c>
      <c r="U904" s="40">
        <v>38</v>
      </c>
      <c r="V904" s="189">
        <f t="shared" si="126"/>
        <v>1</v>
      </c>
      <c r="X904" s="40" t="str">
        <f t="shared" si="131"/>
        <v>ko</v>
      </c>
      <c r="Y904" s="189">
        <f t="shared" si="127"/>
        <v>-1</v>
      </c>
      <c r="Z904" s="40">
        <f>VLOOKUP(E904,'[2]BANG THAM CHIEU'!$E$4:$Q$1080,13,0)</f>
        <v>5</v>
      </c>
      <c r="AA904" s="40">
        <f>VLOOKUP(E904,'[2]BANG THAM CHIEU'!$E$4:$R$1082,14,0)</f>
        <v>10</v>
      </c>
      <c r="AB904" s="40" t="str">
        <f>VLOOKUP(E904,'[2]BANG THAM CHIEU'!$E$4:$S$1081,15,0)</f>
        <v>1 năm</v>
      </c>
    </row>
    <row r="905" spans="1:30" x14ac:dyDescent="0.25">
      <c r="A905" s="128">
        <f t="shared" si="128"/>
        <v>902</v>
      </c>
      <c r="B905" s="42" t="s">
        <v>7447</v>
      </c>
      <c r="C905" s="157" t="s">
        <v>7441</v>
      </c>
      <c r="D905" s="371" t="s">
        <v>1527</v>
      </c>
      <c r="E905" s="42" t="s">
        <v>7447</v>
      </c>
      <c r="F905" s="144">
        <v>15000</v>
      </c>
      <c r="G905" s="141" t="s">
        <v>968</v>
      </c>
      <c r="I905" s="145" t="s">
        <v>455</v>
      </c>
      <c r="J905" s="142">
        <f>VLOOKUP(E905,'[4]BANG THAM CHIEU'!$E$451:$M$1076,9,0)</f>
        <v>40</v>
      </c>
      <c r="K905" s="134">
        <f>SUMIFS(NHAP!$H:$H,NHAP!$D:$D,'BANG THAM CHIEU'!E905,NHAP!$K:$K,'BANG THAM CHIEU'!$D$1)</f>
        <v>0</v>
      </c>
      <c r="L905" s="134">
        <f>SUMIFS('IC21'!$H:$H,'IC21'!$G:$G,'BANG THAM CHIEU'!E905,'IC21'!$R:$R,'BANG THAM CHIEU'!$D$1)</f>
        <v>0</v>
      </c>
      <c r="M905" s="133">
        <f t="shared" si="124"/>
        <v>40</v>
      </c>
      <c r="N905" s="142">
        <v>0</v>
      </c>
      <c r="O905" s="133">
        <f t="shared" si="125"/>
        <v>40</v>
      </c>
      <c r="P905" s="135">
        <v>5</v>
      </c>
      <c r="Q905" s="135">
        <v>10</v>
      </c>
      <c r="R905" s="550" t="str">
        <f t="shared" si="129"/>
        <v>OK</v>
      </c>
      <c r="S905" s="135" t="s">
        <v>9395</v>
      </c>
      <c r="T905" s="222">
        <f t="shared" si="130"/>
        <v>35</v>
      </c>
      <c r="U905" s="40">
        <v>40</v>
      </c>
      <c r="V905" s="189">
        <f t="shared" si="126"/>
        <v>0</v>
      </c>
      <c r="X905" s="40" t="str">
        <f t="shared" si="131"/>
        <v>ko</v>
      </c>
      <c r="Y905" s="189">
        <f t="shared" si="127"/>
        <v>0</v>
      </c>
      <c r="Z905" s="40">
        <f>VLOOKUP(E905,'[2]BANG THAM CHIEU'!$E$4:$Q$1080,13,0)</f>
        <v>5</v>
      </c>
      <c r="AA905" s="40">
        <f>VLOOKUP(E905,'[2]BANG THAM CHIEU'!$E$4:$R$1082,14,0)</f>
        <v>10</v>
      </c>
      <c r="AB905" s="40" t="str">
        <f>VLOOKUP(E905,'[2]BANG THAM CHIEU'!$E$4:$S$1081,15,0)</f>
        <v>1 năm</v>
      </c>
    </row>
    <row r="906" spans="1:30" x14ac:dyDescent="0.25">
      <c r="A906" s="128">
        <f t="shared" si="128"/>
        <v>903</v>
      </c>
      <c r="B906" s="42">
        <v>50143637</v>
      </c>
      <c r="C906" s="157" t="s">
        <v>7450</v>
      </c>
      <c r="D906" s="371" t="s">
        <v>2564</v>
      </c>
      <c r="E906" s="42">
        <v>50143637</v>
      </c>
      <c r="F906" s="144">
        <v>145000</v>
      </c>
      <c r="G906" s="137" t="s">
        <v>2468</v>
      </c>
      <c r="H906" s="142" t="s">
        <v>7466</v>
      </c>
      <c r="I906" s="145" t="s">
        <v>455</v>
      </c>
      <c r="J906" s="142">
        <f>VLOOKUP(E906,'[4]BANG THAM CHIEU'!$E$451:$M$1076,9,0)</f>
        <v>6</v>
      </c>
      <c r="K906" s="134">
        <f>SUMIFS(NHAP!$H:$H,NHAP!$D:$D,'BANG THAM CHIEU'!E906,NHAP!$K:$K,'BANG THAM CHIEU'!$D$1)</f>
        <v>0</v>
      </c>
      <c r="L906" s="134">
        <f>SUMIFS('IC21'!$H:$H,'IC21'!$G:$G,'BANG THAM CHIEU'!E906,'IC21'!$R:$R,'BANG THAM CHIEU'!$D$1)</f>
        <v>0</v>
      </c>
      <c r="M906" s="133">
        <f t="shared" si="124"/>
        <v>6</v>
      </c>
      <c r="N906" s="142">
        <v>0</v>
      </c>
      <c r="O906" s="133">
        <f t="shared" si="125"/>
        <v>6</v>
      </c>
      <c r="P906" s="135">
        <v>2</v>
      </c>
      <c r="Q906" s="135">
        <v>4</v>
      </c>
      <c r="R906" s="550" t="str">
        <f t="shared" si="129"/>
        <v>OK</v>
      </c>
      <c r="S906" s="135" t="s">
        <v>9397</v>
      </c>
      <c r="T906" s="222">
        <f t="shared" si="130"/>
        <v>4</v>
      </c>
      <c r="U906" s="368">
        <f t="shared" ref="U906:U946" si="132">M906</f>
        <v>6</v>
      </c>
      <c r="V906" s="189">
        <f t="shared" si="126"/>
        <v>0</v>
      </c>
      <c r="X906" s="40" t="str">
        <f t="shared" si="131"/>
        <v>ko</v>
      </c>
      <c r="Y906" s="189">
        <f t="shared" si="127"/>
        <v>0</v>
      </c>
      <c r="Z906" s="40">
        <f>VLOOKUP(E906,'[2]BANG THAM CHIEU'!$E$4:$Q$1080,13,0)</f>
        <v>2</v>
      </c>
      <c r="AA906" s="40">
        <f>VLOOKUP(E906,'[2]BANG THAM CHIEU'!$E$4:$R$1082,14,0)</f>
        <v>4</v>
      </c>
      <c r="AB906" s="40" t="str">
        <f>VLOOKUP(E906,'[2]BANG THAM CHIEU'!$E$4:$S$1081,15,0)</f>
        <v>đăt dự phòng</v>
      </c>
    </row>
    <row r="907" spans="1:30" x14ac:dyDescent="0.25">
      <c r="A907" s="128">
        <f t="shared" si="128"/>
        <v>904</v>
      </c>
      <c r="B907" s="42">
        <v>51296863</v>
      </c>
      <c r="C907" s="157" t="s">
        <v>7451</v>
      </c>
      <c r="D907" s="371" t="s">
        <v>2564</v>
      </c>
      <c r="E907" s="42">
        <v>51296863</v>
      </c>
      <c r="F907" s="144">
        <v>3194000</v>
      </c>
      <c r="G907" s="137" t="s">
        <v>2468</v>
      </c>
      <c r="H907" s="142" t="s">
        <v>7466</v>
      </c>
      <c r="I907" s="145" t="s">
        <v>455</v>
      </c>
      <c r="J907" s="142">
        <f>VLOOKUP(E907,'[4]BANG THAM CHIEU'!$E$451:$M$1076,9,0)</f>
        <v>2</v>
      </c>
      <c r="K907" s="134">
        <f>SUMIFS(NHAP!$H:$H,NHAP!$D:$D,'BANG THAM CHIEU'!E907,NHAP!$K:$K,'BANG THAM CHIEU'!$D$1)</f>
        <v>0</v>
      </c>
      <c r="L907" s="134">
        <f>SUMIFS('IC21'!$H:$H,'IC21'!$G:$G,'BANG THAM CHIEU'!E907,'IC21'!$R:$R,'BANG THAM CHIEU'!$D$1)</f>
        <v>0</v>
      </c>
      <c r="M907" s="133">
        <f t="shared" si="124"/>
        <v>2</v>
      </c>
      <c r="N907" s="142">
        <v>0</v>
      </c>
      <c r="O907" s="133">
        <f t="shared" si="125"/>
        <v>2</v>
      </c>
      <c r="P907" s="135">
        <v>1</v>
      </c>
      <c r="Q907" s="135">
        <v>2</v>
      </c>
      <c r="R907" s="550" t="str">
        <f t="shared" si="129"/>
        <v>OK</v>
      </c>
      <c r="S907" s="135" t="s">
        <v>9397</v>
      </c>
      <c r="T907" s="222">
        <f t="shared" si="130"/>
        <v>1</v>
      </c>
      <c r="U907" s="368">
        <f t="shared" si="132"/>
        <v>2</v>
      </c>
      <c r="V907" s="189">
        <f t="shared" si="126"/>
        <v>0</v>
      </c>
      <c r="X907" s="40" t="str">
        <f t="shared" si="131"/>
        <v>ko</v>
      </c>
      <c r="Y907" s="189">
        <f t="shared" si="127"/>
        <v>0</v>
      </c>
      <c r="Z907" s="40">
        <f>VLOOKUP(E907,'[2]BANG THAM CHIEU'!$E$4:$Q$1080,13,0)</f>
        <v>1</v>
      </c>
      <c r="AA907" s="40">
        <f>VLOOKUP(E907,'[2]BANG THAM CHIEU'!$E$4:$R$1082,14,0)</f>
        <v>2</v>
      </c>
      <c r="AB907" s="40" t="str">
        <f>VLOOKUP(E907,'[2]BANG THAM CHIEU'!$E$4:$S$1081,15,0)</f>
        <v>đăt dự phòng</v>
      </c>
    </row>
    <row r="908" spans="1:30" x14ac:dyDescent="0.25">
      <c r="A908" s="128">
        <f t="shared" si="128"/>
        <v>905</v>
      </c>
      <c r="B908" s="42">
        <v>50470232</v>
      </c>
      <c r="C908" s="157" t="s">
        <v>7452</v>
      </c>
      <c r="D908" s="371" t="s">
        <v>2564</v>
      </c>
      <c r="E908" s="42">
        <v>50470232</v>
      </c>
      <c r="F908" s="144">
        <v>7137000</v>
      </c>
      <c r="G908" s="137" t="s">
        <v>2468</v>
      </c>
      <c r="H908" s="142" t="s">
        <v>7467</v>
      </c>
      <c r="I908" s="145" t="s">
        <v>455</v>
      </c>
      <c r="J908" s="142">
        <f>VLOOKUP(E908,'[4]BANG THAM CHIEU'!$E$451:$M$1076,9,0)</f>
        <v>1</v>
      </c>
      <c r="K908" s="134">
        <f>SUMIFS(NHAP!$H:$H,NHAP!$D:$D,'BANG THAM CHIEU'!E908,NHAP!$K:$K,'BANG THAM CHIEU'!$D$1)</f>
        <v>0</v>
      </c>
      <c r="L908" s="134">
        <f>SUMIFS('IC21'!$H:$H,'IC21'!$G:$G,'BANG THAM CHIEU'!E908,'IC21'!$R:$R,'BANG THAM CHIEU'!$D$1)</f>
        <v>0</v>
      </c>
      <c r="M908" s="133">
        <f t="shared" si="124"/>
        <v>1</v>
      </c>
      <c r="N908" s="142">
        <v>0</v>
      </c>
      <c r="O908" s="133">
        <f t="shared" si="125"/>
        <v>1</v>
      </c>
      <c r="P908" s="135">
        <v>2</v>
      </c>
      <c r="Q908" s="135">
        <v>4</v>
      </c>
      <c r="R908" s="550" t="str">
        <f t="shared" si="129"/>
        <v>ALERT</v>
      </c>
      <c r="S908" s="135" t="s">
        <v>9397</v>
      </c>
      <c r="T908" s="222">
        <f t="shared" si="130"/>
        <v>-1</v>
      </c>
      <c r="U908" s="368">
        <f t="shared" si="132"/>
        <v>1</v>
      </c>
      <c r="V908" s="189">
        <f t="shared" si="126"/>
        <v>0</v>
      </c>
      <c r="X908" s="40" t="str">
        <f t="shared" si="131"/>
        <v>ko</v>
      </c>
      <c r="Y908" s="189">
        <f t="shared" si="127"/>
        <v>0</v>
      </c>
      <c r="Z908" s="40">
        <f>VLOOKUP(E908,'[2]BANG THAM CHIEU'!$E$4:$Q$1080,13,0)</f>
        <v>2</v>
      </c>
      <c r="AA908" s="40">
        <f>VLOOKUP(E908,'[2]BANG THAM CHIEU'!$E$4:$R$1082,14,0)</f>
        <v>4</v>
      </c>
      <c r="AB908" s="40" t="str">
        <f>VLOOKUP(E908,'[2]BANG THAM CHIEU'!$E$4:$S$1081,15,0)</f>
        <v>đăt dự phòng</v>
      </c>
      <c r="AD908" s="40" t="s">
        <v>9889</v>
      </c>
    </row>
    <row r="909" spans="1:30" x14ac:dyDescent="0.25">
      <c r="A909" s="128">
        <f t="shared" si="128"/>
        <v>906</v>
      </c>
      <c r="B909" s="42">
        <v>50448056</v>
      </c>
      <c r="C909" s="157" t="s">
        <v>7453</v>
      </c>
      <c r="D909" s="371" t="s">
        <v>2564</v>
      </c>
      <c r="E909" s="42">
        <v>50448056</v>
      </c>
      <c r="F909" s="144">
        <v>10551000</v>
      </c>
      <c r="G909" s="137" t="s">
        <v>2468</v>
      </c>
      <c r="H909" s="142" t="s">
        <v>7467</v>
      </c>
      <c r="I909" s="145" t="s">
        <v>455</v>
      </c>
      <c r="J909" s="142">
        <f>VLOOKUP(E909,'[4]BANG THAM CHIEU'!$E$451:$M$1076,9,0)</f>
        <v>1</v>
      </c>
      <c r="K909" s="134">
        <f>SUMIFS(NHAP!$H:$H,NHAP!$D:$D,'BANG THAM CHIEU'!E909,NHAP!$K:$K,'BANG THAM CHIEU'!$D$1)</f>
        <v>0</v>
      </c>
      <c r="L909" s="134">
        <f>SUMIFS('IC21'!$H:$H,'IC21'!$G:$G,'BANG THAM CHIEU'!E909,'IC21'!$R:$R,'BANG THAM CHIEU'!$D$1)</f>
        <v>0</v>
      </c>
      <c r="M909" s="133">
        <f t="shared" si="124"/>
        <v>1</v>
      </c>
      <c r="N909" s="142">
        <v>0</v>
      </c>
      <c r="O909" s="133">
        <f t="shared" si="125"/>
        <v>1</v>
      </c>
      <c r="P909" s="135">
        <v>1</v>
      </c>
      <c r="Q909" s="135">
        <v>2</v>
      </c>
      <c r="R909" s="550" t="str">
        <f t="shared" si="129"/>
        <v>OK</v>
      </c>
      <c r="S909" s="135" t="s">
        <v>9397</v>
      </c>
      <c r="T909" s="222">
        <f t="shared" si="130"/>
        <v>0</v>
      </c>
      <c r="U909" s="368">
        <f t="shared" si="132"/>
        <v>1</v>
      </c>
      <c r="V909" s="189">
        <f t="shared" si="126"/>
        <v>0</v>
      </c>
      <c r="X909" s="40" t="str">
        <f t="shared" si="131"/>
        <v>ko</v>
      </c>
      <c r="Y909" s="189">
        <f t="shared" si="127"/>
        <v>0</v>
      </c>
      <c r="Z909" s="40">
        <f>VLOOKUP(E909,'[2]BANG THAM CHIEU'!$E$4:$Q$1080,13,0)</f>
        <v>1</v>
      </c>
      <c r="AA909" s="40">
        <f>VLOOKUP(E909,'[2]BANG THAM CHIEU'!$E$4:$R$1082,14,0)</f>
        <v>2</v>
      </c>
      <c r="AB909" s="40" t="str">
        <f>VLOOKUP(E909,'[2]BANG THAM CHIEU'!$E$4:$S$1081,15,0)</f>
        <v>đăt dự phòng</v>
      </c>
    </row>
    <row r="910" spans="1:30" x14ac:dyDescent="0.25">
      <c r="A910" s="128">
        <f t="shared" si="128"/>
        <v>907</v>
      </c>
      <c r="B910" s="42">
        <v>51240970</v>
      </c>
      <c r="C910" s="157" t="s">
        <v>7465</v>
      </c>
      <c r="D910" s="371" t="s">
        <v>2564</v>
      </c>
      <c r="E910" s="42">
        <v>51240970</v>
      </c>
      <c r="F910" s="144">
        <v>12129000</v>
      </c>
      <c r="G910" s="137" t="s">
        <v>2468</v>
      </c>
      <c r="H910" s="142" t="s">
        <v>7380</v>
      </c>
      <c r="I910" s="145" t="s">
        <v>455</v>
      </c>
      <c r="J910" s="142">
        <f>VLOOKUP(E910,'[4]BANG THAM CHIEU'!$E$451:$M$1076,9,0)</f>
        <v>1</v>
      </c>
      <c r="K910" s="134">
        <f>SUMIFS(NHAP!$H:$H,NHAP!$D:$D,'BANG THAM CHIEU'!E910,NHAP!$K:$K,'BANG THAM CHIEU'!$D$1)</f>
        <v>0</v>
      </c>
      <c r="L910" s="134">
        <f>SUMIFS('IC21'!$H:$H,'IC21'!$G:$G,'BANG THAM CHIEU'!E910,'IC21'!$R:$R,'BANG THAM CHIEU'!$D$1)</f>
        <v>0</v>
      </c>
      <c r="M910" s="133">
        <f t="shared" si="124"/>
        <v>1</v>
      </c>
      <c r="N910" s="142">
        <v>0</v>
      </c>
      <c r="O910" s="133">
        <f t="shared" si="125"/>
        <v>1</v>
      </c>
      <c r="P910" s="135">
        <v>2</v>
      </c>
      <c r="Q910" s="135">
        <v>4</v>
      </c>
      <c r="R910" s="550" t="str">
        <f t="shared" si="129"/>
        <v>ALERT</v>
      </c>
      <c r="S910" s="135" t="s">
        <v>9397</v>
      </c>
      <c r="T910" s="222">
        <f t="shared" si="130"/>
        <v>-1</v>
      </c>
      <c r="U910" s="368">
        <f t="shared" si="132"/>
        <v>1</v>
      </c>
      <c r="V910" s="189">
        <f t="shared" si="126"/>
        <v>0</v>
      </c>
      <c r="X910" s="40" t="str">
        <f t="shared" si="131"/>
        <v>ko</v>
      </c>
      <c r="Y910" s="189">
        <f t="shared" si="127"/>
        <v>0</v>
      </c>
      <c r="Z910" s="40">
        <f>VLOOKUP(E910,'[2]BANG THAM CHIEU'!$E$4:$Q$1080,13,0)</f>
        <v>2</v>
      </c>
      <c r="AA910" s="40">
        <f>VLOOKUP(E910,'[2]BANG THAM CHIEU'!$E$4:$R$1082,14,0)</f>
        <v>4</v>
      </c>
      <c r="AB910" s="40" t="str">
        <f>VLOOKUP(E910,'[2]BANG THAM CHIEU'!$E$4:$S$1081,15,0)</f>
        <v>đăt dự phòng</v>
      </c>
      <c r="AD910" s="40" t="s">
        <v>9889</v>
      </c>
    </row>
    <row r="911" spans="1:30" x14ac:dyDescent="0.25">
      <c r="A911" s="128">
        <f t="shared" si="128"/>
        <v>908</v>
      </c>
      <c r="B911" s="42">
        <v>51225768</v>
      </c>
      <c r="C911" s="157" t="s">
        <v>7454</v>
      </c>
      <c r="D911" s="371" t="s">
        <v>2564</v>
      </c>
      <c r="E911" s="42">
        <v>51225768</v>
      </c>
      <c r="F911" s="144">
        <v>3476000</v>
      </c>
      <c r="G911" s="137" t="s">
        <v>2468</v>
      </c>
      <c r="H911" s="142" t="s">
        <v>7380</v>
      </c>
      <c r="I911" s="145" t="s">
        <v>455</v>
      </c>
      <c r="J911" s="142">
        <f>VLOOKUP(E911,'[4]BANG THAM CHIEU'!$E$451:$M$1076,9,0)</f>
        <v>2</v>
      </c>
      <c r="K911" s="134">
        <f>SUMIFS(NHAP!$H:$H,NHAP!$D:$D,'BANG THAM CHIEU'!E911,NHAP!$K:$K,'BANG THAM CHIEU'!$D$1)</f>
        <v>0</v>
      </c>
      <c r="L911" s="134">
        <f>SUMIFS('IC21'!$H:$H,'IC21'!$G:$G,'BANG THAM CHIEU'!E911,'IC21'!$R:$R,'BANG THAM CHIEU'!$D$1)</f>
        <v>0</v>
      </c>
      <c r="M911" s="133">
        <f t="shared" si="124"/>
        <v>2</v>
      </c>
      <c r="N911" s="142">
        <v>0</v>
      </c>
      <c r="O911" s="133">
        <f t="shared" si="125"/>
        <v>2</v>
      </c>
      <c r="P911" s="135">
        <v>2</v>
      </c>
      <c r="Q911" s="135">
        <v>4</v>
      </c>
      <c r="R911" s="550" t="str">
        <f t="shared" si="129"/>
        <v>OK</v>
      </c>
      <c r="S911" s="135" t="s">
        <v>9397</v>
      </c>
      <c r="T911" s="222">
        <f t="shared" si="130"/>
        <v>0</v>
      </c>
      <c r="U911" s="368">
        <f t="shared" si="132"/>
        <v>2</v>
      </c>
      <c r="V911" s="189">
        <f t="shared" si="126"/>
        <v>0</v>
      </c>
      <c r="X911" s="40" t="str">
        <f t="shared" si="131"/>
        <v>ko</v>
      </c>
      <c r="Y911" s="189">
        <f t="shared" si="127"/>
        <v>0</v>
      </c>
      <c r="Z911" s="40">
        <f>VLOOKUP(E911,'[2]BANG THAM CHIEU'!$E$4:$Q$1080,13,0)</f>
        <v>2</v>
      </c>
      <c r="AA911" s="40">
        <f>VLOOKUP(E911,'[2]BANG THAM CHIEU'!$E$4:$R$1082,14,0)</f>
        <v>4</v>
      </c>
      <c r="AB911" s="40" t="str">
        <f>VLOOKUP(E911,'[2]BANG THAM CHIEU'!$E$4:$S$1081,15,0)</f>
        <v>đăt dự phòng</v>
      </c>
    </row>
    <row r="912" spans="1:30" x14ac:dyDescent="0.25">
      <c r="A912" s="128">
        <f t="shared" si="128"/>
        <v>909</v>
      </c>
      <c r="B912" s="42">
        <v>52040184</v>
      </c>
      <c r="C912" s="157" t="s">
        <v>7669</v>
      </c>
      <c r="D912" s="371" t="s">
        <v>2564</v>
      </c>
      <c r="E912" s="42">
        <v>52040184</v>
      </c>
      <c r="F912" s="144">
        <v>1067000</v>
      </c>
      <c r="G912" s="137" t="s">
        <v>2468</v>
      </c>
      <c r="H912" s="142" t="s">
        <v>7351</v>
      </c>
      <c r="I912" s="145" t="s">
        <v>455</v>
      </c>
      <c r="J912" s="142">
        <f>VLOOKUP(E912,'[4]BANG THAM CHIEU'!$E$451:$M$1076,9,0)</f>
        <v>4</v>
      </c>
      <c r="K912" s="134">
        <f>SUMIFS(NHAP!$H:$H,NHAP!$D:$D,'BANG THAM CHIEU'!E912,NHAP!$K:$K,'BANG THAM CHIEU'!$D$1)</f>
        <v>0</v>
      </c>
      <c r="L912" s="134">
        <f>SUMIFS('IC21'!$H:$H,'IC21'!$G:$G,'BANG THAM CHIEU'!E912,'IC21'!$R:$R,'BANG THAM CHIEU'!$D$1)</f>
        <v>0</v>
      </c>
      <c r="M912" s="133">
        <f t="shared" si="124"/>
        <v>4</v>
      </c>
      <c r="N912" s="142">
        <v>0</v>
      </c>
      <c r="O912" s="133">
        <f t="shared" si="125"/>
        <v>4</v>
      </c>
      <c r="P912" s="135">
        <v>2</v>
      </c>
      <c r="Q912" s="135">
        <v>4</v>
      </c>
      <c r="R912" s="550" t="str">
        <f t="shared" si="129"/>
        <v>OK</v>
      </c>
      <c r="S912" s="135" t="s">
        <v>9397</v>
      </c>
      <c r="T912" s="222">
        <f t="shared" si="130"/>
        <v>2</v>
      </c>
      <c r="U912" s="368">
        <f t="shared" si="132"/>
        <v>4</v>
      </c>
      <c r="V912" s="189">
        <f t="shared" si="126"/>
        <v>0</v>
      </c>
      <c r="X912" s="40" t="str">
        <f t="shared" si="131"/>
        <v>ko</v>
      </c>
      <c r="Y912" s="189">
        <f t="shared" si="127"/>
        <v>0</v>
      </c>
      <c r="Z912" s="40">
        <f>VLOOKUP(E912,'[2]BANG THAM CHIEU'!$E$4:$Q$1080,13,0)</f>
        <v>2</v>
      </c>
      <c r="AA912" s="40">
        <f>VLOOKUP(E912,'[2]BANG THAM CHIEU'!$E$4:$R$1082,14,0)</f>
        <v>4</v>
      </c>
      <c r="AB912" s="40" t="str">
        <f>VLOOKUP(E912,'[2]BANG THAM CHIEU'!$E$4:$S$1081,15,0)</f>
        <v>đăt dự phòng</v>
      </c>
    </row>
    <row r="913" spans="1:30" x14ac:dyDescent="0.25">
      <c r="A913" s="128">
        <f t="shared" si="128"/>
        <v>910</v>
      </c>
      <c r="B913" s="42">
        <v>5049464</v>
      </c>
      <c r="C913" s="157" t="s">
        <v>7456</v>
      </c>
      <c r="D913" s="371" t="s">
        <v>2564</v>
      </c>
      <c r="E913" s="42">
        <v>5049464</v>
      </c>
      <c r="F913" s="144">
        <v>3867000</v>
      </c>
      <c r="G913" s="137" t="s">
        <v>2468</v>
      </c>
      <c r="H913" s="142" t="s">
        <v>7351</v>
      </c>
      <c r="I913" s="145" t="s">
        <v>455</v>
      </c>
      <c r="J913" s="142">
        <f>VLOOKUP(E913,'[4]BANG THAM CHIEU'!$E$451:$M$1076,9,0)</f>
        <v>1</v>
      </c>
      <c r="K913" s="134">
        <f>SUMIFS(NHAP!$H:$H,NHAP!$D:$D,'BANG THAM CHIEU'!E913,NHAP!$K:$K,'BANG THAM CHIEU'!$D$1)</f>
        <v>0</v>
      </c>
      <c r="L913" s="134">
        <f>SUMIFS('IC21'!$H:$H,'IC21'!$G:$G,'BANG THAM CHIEU'!E913,'IC21'!$R:$R,'BANG THAM CHIEU'!$D$1)</f>
        <v>0</v>
      </c>
      <c r="M913" s="133">
        <f t="shared" si="124"/>
        <v>1</v>
      </c>
      <c r="N913" s="142">
        <v>0</v>
      </c>
      <c r="O913" s="133">
        <f t="shared" si="125"/>
        <v>1</v>
      </c>
      <c r="P913" s="135">
        <v>1</v>
      </c>
      <c r="Q913" s="135">
        <v>2</v>
      </c>
      <c r="R913" s="550" t="str">
        <f t="shared" si="129"/>
        <v>OK</v>
      </c>
      <c r="S913" s="135" t="s">
        <v>9397</v>
      </c>
      <c r="T913" s="222">
        <f t="shared" si="130"/>
        <v>0</v>
      </c>
      <c r="U913" s="368">
        <f t="shared" si="132"/>
        <v>1</v>
      </c>
      <c r="V913" s="189">
        <f t="shared" si="126"/>
        <v>0</v>
      </c>
      <c r="X913" s="40" t="str">
        <f t="shared" si="131"/>
        <v>ko</v>
      </c>
      <c r="Y913" s="189">
        <f t="shared" si="127"/>
        <v>0</v>
      </c>
      <c r="Z913" s="40">
        <f>VLOOKUP(E913,'[2]BANG THAM CHIEU'!$E$4:$Q$1080,13,0)</f>
        <v>1</v>
      </c>
      <c r="AA913" s="40">
        <f>VLOOKUP(E913,'[2]BANG THAM CHIEU'!$E$4:$R$1082,14,0)</f>
        <v>2</v>
      </c>
      <c r="AB913" s="40" t="str">
        <f>VLOOKUP(E913,'[2]BANG THAM CHIEU'!$E$4:$S$1081,15,0)</f>
        <v>đăt dự phòng</v>
      </c>
    </row>
    <row r="914" spans="1:30" x14ac:dyDescent="0.25">
      <c r="A914" s="128">
        <f t="shared" si="128"/>
        <v>911</v>
      </c>
      <c r="B914" s="42">
        <v>51023678</v>
      </c>
      <c r="C914" s="157" t="s">
        <v>7457</v>
      </c>
      <c r="D914" s="371" t="s">
        <v>2564</v>
      </c>
      <c r="E914" s="42">
        <v>51023678</v>
      </c>
      <c r="F914" s="144">
        <v>416000</v>
      </c>
      <c r="G914" s="137" t="s">
        <v>2468</v>
      </c>
      <c r="H914" s="142" t="s">
        <v>7467</v>
      </c>
      <c r="I914" s="145" t="s">
        <v>455</v>
      </c>
      <c r="J914" s="142">
        <f>VLOOKUP(E914,'[4]BANG THAM CHIEU'!$E$451:$M$1076,9,0)</f>
        <v>5</v>
      </c>
      <c r="K914" s="134">
        <f>SUMIFS(NHAP!$H:$H,NHAP!$D:$D,'BANG THAM CHIEU'!E914,NHAP!$K:$K,'BANG THAM CHIEU'!$D$1)</f>
        <v>0</v>
      </c>
      <c r="L914" s="134">
        <f>SUMIFS('IC21'!$H:$H,'IC21'!$G:$G,'BANG THAM CHIEU'!E914,'IC21'!$R:$R,'BANG THAM CHIEU'!$D$1)</f>
        <v>0</v>
      </c>
      <c r="M914" s="133">
        <f t="shared" si="124"/>
        <v>5</v>
      </c>
      <c r="N914" s="142">
        <v>0</v>
      </c>
      <c r="O914" s="133">
        <f t="shared" si="125"/>
        <v>5</v>
      </c>
      <c r="P914" s="135">
        <v>2</v>
      </c>
      <c r="Q914" s="135">
        <v>4</v>
      </c>
      <c r="R914" s="550" t="str">
        <f t="shared" si="129"/>
        <v>OK</v>
      </c>
      <c r="S914" s="135" t="s">
        <v>9397</v>
      </c>
      <c r="T914" s="222">
        <f t="shared" si="130"/>
        <v>3</v>
      </c>
      <c r="U914" s="368">
        <f t="shared" si="132"/>
        <v>5</v>
      </c>
      <c r="V914" s="189">
        <f t="shared" si="126"/>
        <v>0</v>
      </c>
      <c r="X914" s="40" t="str">
        <f t="shared" si="131"/>
        <v>ko</v>
      </c>
      <c r="Y914" s="189">
        <f t="shared" si="127"/>
        <v>0</v>
      </c>
      <c r="Z914" s="40">
        <f>VLOOKUP(E914,'[2]BANG THAM CHIEU'!$E$4:$Q$1080,13,0)</f>
        <v>2</v>
      </c>
      <c r="AA914" s="40">
        <f>VLOOKUP(E914,'[2]BANG THAM CHIEU'!$E$4:$R$1082,14,0)</f>
        <v>4</v>
      </c>
      <c r="AB914" s="40" t="str">
        <f>VLOOKUP(E914,'[2]BANG THAM CHIEU'!$E$4:$S$1081,15,0)</f>
        <v>đăt dự phòng</v>
      </c>
    </row>
    <row r="915" spans="1:30" x14ac:dyDescent="0.25">
      <c r="A915" s="128">
        <f t="shared" si="128"/>
        <v>912</v>
      </c>
      <c r="B915" s="42">
        <v>50431038</v>
      </c>
      <c r="C915" s="157" t="s">
        <v>7458</v>
      </c>
      <c r="D915" s="371" t="s">
        <v>2564</v>
      </c>
      <c r="E915" s="42">
        <v>50431038</v>
      </c>
      <c r="F915" s="144">
        <v>2642000</v>
      </c>
      <c r="G915" s="137" t="s">
        <v>2468</v>
      </c>
      <c r="H915" s="142" t="s">
        <v>7467</v>
      </c>
      <c r="I915" s="145" t="s">
        <v>455</v>
      </c>
      <c r="J915" s="142">
        <f>VLOOKUP(E915,'[4]BANG THAM CHIEU'!$E$451:$M$1076,9,0)</f>
        <v>6</v>
      </c>
      <c r="K915" s="134">
        <f>SUMIFS(NHAP!$H:$H,NHAP!$D:$D,'BANG THAM CHIEU'!E915,NHAP!$K:$K,'BANG THAM CHIEU'!$D$1)</f>
        <v>0</v>
      </c>
      <c r="L915" s="134">
        <f>SUMIFS('IC21'!$H:$H,'IC21'!$G:$G,'BANG THAM CHIEU'!E915,'IC21'!$R:$R,'BANG THAM CHIEU'!$D$1)</f>
        <v>0</v>
      </c>
      <c r="M915" s="133">
        <f t="shared" si="124"/>
        <v>6</v>
      </c>
      <c r="N915" s="142">
        <v>0</v>
      </c>
      <c r="O915" s="133">
        <f t="shared" si="125"/>
        <v>6</v>
      </c>
      <c r="P915" s="135">
        <v>2</v>
      </c>
      <c r="Q915" s="135">
        <v>4</v>
      </c>
      <c r="R915" s="550" t="str">
        <f t="shared" si="129"/>
        <v>OK</v>
      </c>
      <c r="S915" s="135" t="s">
        <v>9397</v>
      </c>
      <c r="T915" s="222">
        <f t="shared" si="130"/>
        <v>4</v>
      </c>
      <c r="U915" s="368">
        <f t="shared" si="132"/>
        <v>6</v>
      </c>
      <c r="V915" s="189">
        <f t="shared" si="126"/>
        <v>0</v>
      </c>
      <c r="X915" s="40" t="str">
        <f t="shared" si="131"/>
        <v>ko</v>
      </c>
      <c r="Y915" s="189">
        <f t="shared" si="127"/>
        <v>0</v>
      </c>
      <c r="Z915" s="40">
        <f>VLOOKUP(E915,'[2]BANG THAM CHIEU'!$E$4:$Q$1080,13,0)</f>
        <v>2</v>
      </c>
      <c r="AA915" s="40">
        <f>VLOOKUP(E915,'[2]BANG THAM CHIEU'!$E$4:$R$1082,14,0)</f>
        <v>4</v>
      </c>
      <c r="AB915" s="40" t="str">
        <f>VLOOKUP(E915,'[2]BANG THAM CHIEU'!$E$4:$S$1081,15,0)</f>
        <v>đăt dự phòng</v>
      </c>
    </row>
    <row r="916" spans="1:30" x14ac:dyDescent="0.25">
      <c r="A916" s="128">
        <f t="shared" si="128"/>
        <v>913</v>
      </c>
      <c r="B916" s="42">
        <v>52022158</v>
      </c>
      <c r="C916" s="157" t="s">
        <v>7459</v>
      </c>
      <c r="D916" s="371" t="s">
        <v>2564</v>
      </c>
      <c r="E916" s="42">
        <v>52022158</v>
      </c>
      <c r="F916" s="144">
        <v>134000</v>
      </c>
      <c r="G916" s="137" t="s">
        <v>2468</v>
      </c>
      <c r="H916" s="142" t="s">
        <v>7467</v>
      </c>
      <c r="I916" s="145" t="s">
        <v>455</v>
      </c>
      <c r="J916" s="142">
        <f>VLOOKUP(E916,'[4]BANG THAM CHIEU'!$E$451:$M$1076,9,0)</f>
        <v>3</v>
      </c>
      <c r="K916" s="134">
        <f>SUMIFS(NHAP!$H:$H,NHAP!$D:$D,'BANG THAM CHIEU'!E916,NHAP!$K:$K,'BANG THAM CHIEU'!$D$1)</f>
        <v>0</v>
      </c>
      <c r="L916" s="134">
        <f>SUMIFS('IC21'!$H:$H,'IC21'!$G:$G,'BANG THAM CHIEU'!E916,'IC21'!$R:$R,'BANG THAM CHIEU'!$D$1)</f>
        <v>0</v>
      </c>
      <c r="M916" s="133">
        <f t="shared" si="124"/>
        <v>3</v>
      </c>
      <c r="N916" s="142">
        <v>0</v>
      </c>
      <c r="O916" s="133">
        <f t="shared" si="125"/>
        <v>3</v>
      </c>
      <c r="P916" s="135">
        <v>2</v>
      </c>
      <c r="Q916" s="135">
        <v>4</v>
      </c>
      <c r="R916" s="550" t="str">
        <f t="shared" si="129"/>
        <v>OK</v>
      </c>
      <c r="S916" s="135" t="s">
        <v>9397</v>
      </c>
      <c r="T916" s="222">
        <f t="shared" si="130"/>
        <v>1</v>
      </c>
      <c r="U916" s="368">
        <f t="shared" si="132"/>
        <v>3</v>
      </c>
      <c r="V916" s="189">
        <f t="shared" si="126"/>
        <v>0</v>
      </c>
      <c r="X916" s="40" t="str">
        <f t="shared" si="131"/>
        <v>ko</v>
      </c>
      <c r="Y916" s="189">
        <f t="shared" si="127"/>
        <v>0</v>
      </c>
      <c r="Z916" s="40">
        <f>VLOOKUP(E916,'[2]BANG THAM CHIEU'!$E$4:$Q$1080,13,0)</f>
        <v>2</v>
      </c>
      <c r="AA916" s="40">
        <f>VLOOKUP(E916,'[2]BANG THAM CHIEU'!$E$4:$R$1082,14,0)</f>
        <v>4</v>
      </c>
      <c r="AB916" s="40" t="str">
        <f>VLOOKUP(E916,'[2]BANG THAM CHIEU'!$E$4:$S$1081,15,0)</f>
        <v>đăt dự phòng</v>
      </c>
    </row>
    <row r="917" spans="1:30" x14ac:dyDescent="0.25">
      <c r="A917" s="128">
        <f t="shared" si="128"/>
        <v>914</v>
      </c>
      <c r="B917" s="42">
        <v>51218960</v>
      </c>
      <c r="C917" s="157" t="s">
        <v>7460</v>
      </c>
      <c r="D917" s="371" t="s">
        <v>2564</v>
      </c>
      <c r="E917" s="42">
        <v>51218960</v>
      </c>
      <c r="F917" s="144">
        <v>6781000</v>
      </c>
      <c r="G917" s="137" t="s">
        <v>2468</v>
      </c>
      <c r="H917" s="142" t="s">
        <v>7351</v>
      </c>
      <c r="I917" s="145" t="s">
        <v>455</v>
      </c>
      <c r="J917" s="142">
        <f>VLOOKUP(E917,'[4]BANG THAM CHIEU'!$E$451:$M$1076,9,0)</f>
        <v>3</v>
      </c>
      <c r="K917" s="134">
        <f>SUMIFS(NHAP!$H:$H,NHAP!$D:$D,'BANG THAM CHIEU'!E917,NHAP!$K:$K,'BANG THAM CHIEU'!$D$1)</f>
        <v>0</v>
      </c>
      <c r="L917" s="134">
        <f>SUMIFS('IC21'!$H:$H,'IC21'!$G:$G,'BANG THAM CHIEU'!E917,'IC21'!$R:$R,'BANG THAM CHIEU'!$D$1)</f>
        <v>0</v>
      </c>
      <c r="M917" s="133">
        <f t="shared" si="124"/>
        <v>3</v>
      </c>
      <c r="N917" s="142">
        <v>0</v>
      </c>
      <c r="O917" s="133">
        <f t="shared" si="125"/>
        <v>3</v>
      </c>
      <c r="P917" s="135">
        <v>2</v>
      </c>
      <c r="Q917" s="135">
        <v>4</v>
      </c>
      <c r="R917" s="550" t="str">
        <f t="shared" si="129"/>
        <v>OK</v>
      </c>
      <c r="S917" s="135" t="s">
        <v>9397</v>
      </c>
      <c r="T917" s="222">
        <f t="shared" si="130"/>
        <v>1</v>
      </c>
      <c r="U917" s="368">
        <f t="shared" si="132"/>
        <v>3</v>
      </c>
      <c r="V917" s="189">
        <f t="shared" si="126"/>
        <v>0</v>
      </c>
      <c r="X917" s="40" t="str">
        <f t="shared" si="131"/>
        <v>ko</v>
      </c>
      <c r="Y917" s="189">
        <f t="shared" si="127"/>
        <v>0</v>
      </c>
      <c r="Z917" s="40">
        <f>VLOOKUP(E917,'[2]BANG THAM CHIEU'!$E$4:$Q$1080,13,0)</f>
        <v>2</v>
      </c>
      <c r="AA917" s="40">
        <f>VLOOKUP(E917,'[2]BANG THAM CHIEU'!$E$4:$R$1082,14,0)</f>
        <v>4</v>
      </c>
      <c r="AB917" s="40" t="str">
        <f>VLOOKUP(E917,'[2]BANG THAM CHIEU'!$E$4:$S$1081,15,0)</f>
        <v>đăt dự phòng</v>
      </c>
      <c r="AD917" s="40" t="s">
        <v>9889</v>
      </c>
    </row>
    <row r="918" spans="1:30" x14ac:dyDescent="0.25">
      <c r="A918" s="128">
        <f t="shared" si="128"/>
        <v>915</v>
      </c>
      <c r="B918" s="42">
        <v>50039141</v>
      </c>
      <c r="C918" s="157" t="s">
        <v>7461</v>
      </c>
      <c r="D918" s="371" t="s">
        <v>2564</v>
      </c>
      <c r="E918" s="42">
        <v>50039141</v>
      </c>
      <c r="F918" s="144">
        <v>3661000</v>
      </c>
      <c r="G918" s="137" t="s">
        <v>2468</v>
      </c>
      <c r="H918" s="142" t="s">
        <v>7351</v>
      </c>
      <c r="I918" s="145" t="s">
        <v>455</v>
      </c>
      <c r="J918" s="142">
        <f>VLOOKUP(E918,'[4]BANG THAM CHIEU'!$E$451:$M$1076,9,0)</f>
        <v>5</v>
      </c>
      <c r="K918" s="134">
        <f>SUMIFS(NHAP!$H:$H,NHAP!$D:$D,'BANG THAM CHIEU'!E918,NHAP!$K:$K,'BANG THAM CHIEU'!$D$1)</f>
        <v>0</v>
      </c>
      <c r="L918" s="134">
        <f>SUMIFS('IC21'!$H:$H,'IC21'!$G:$G,'BANG THAM CHIEU'!E918,'IC21'!$R:$R,'BANG THAM CHIEU'!$D$1)</f>
        <v>0</v>
      </c>
      <c r="M918" s="133">
        <f t="shared" si="124"/>
        <v>5</v>
      </c>
      <c r="N918" s="142">
        <v>0</v>
      </c>
      <c r="O918" s="133">
        <f t="shared" si="125"/>
        <v>5</v>
      </c>
      <c r="P918" s="135">
        <v>1</v>
      </c>
      <c r="Q918" s="135">
        <v>2</v>
      </c>
      <c r="R918" s="550" t="str">
        <f t="shared" si="129"/>
        <v>OK</v>
      </c>
      <c r="S918" s="135" t="s">
        <v>9397</v>
      </c>
      <c r="T918" s="222">
        <f t="shared" si="130"/>
        <v>4</v>
      </c>
      <c r="U918" s="368">
        <f t="shared" si="132"/>
        <v>5</v>
      </c>
      <c r="V918" s="189">
        <f t="shared" si="126"/>
        <v>0</v>
      </c>
      <c r="X918" s="40" t="str">
        <f t="shared" si="131"/>
        <v>ko</v>
      </c>
      <c r="Y918" s="189">
        <f t="shared" si="127"/>
        <v>0</v>
      </c>
      <c r="Z918" s="40">
        <f>VLOOKUP(E918,'[2]BANG THAM CHIEU'!$E$4:$Q$1080,13,0)</f>
        <v>1</v>
      </c>
      <c r="AA918" s="40">
        <f>VLOOKUP(E918,'[2]BANG THAM CHIEU'!$E$4:$R$1082,14,0)</f>
        <v>2</v>
      </c>
      <c r="AB918" s="40" t="str">
        <f>VLOOKUP(E918,'[2]BANG THAM CHIEU'!$E$4:$S$1081,15,0)</f>
        <v>đăt dự phòng</v>
      </c>
    </row>
    <row r="919" spans="1:30" x14ac:dyDescent="0.25">
      <c r="A919" s="128">
        <f t="shared" si="128"/>
        <v>916</v>
      </c>
      <c r="B919" s="42">
        <v>51094623</v>
      </c>
      <c r="C919" s="157" t="s">
        <v>7462</v>
      </c>
      <c r="D919" s="371" t="s">
        <v>2564</v>
      </c>
      <c r="E919" s="42">
        <v>51094623</v>
      </c>
      <c r="F919" s="144">
        <v>4965000</v>
      </c>
      <c r="G919" s="137" t="s">
        <v>2468</v>
      </c>
      <c r="H919" s="142" t="s">
        <v>7351</v>
      </c>
      <c r="I919" s="145" t="s">
        <v>455</v>
      </c>
      <c r="J919" s="142">
        <f>VLOOKUP(E919,'[4]BANG THAM CHIEU'!$E$451:$M$1076,9,0)</f>
        <v>2</v>
      </c>
      <c r="K919" s="134">
        <f>SUMIFS(NHAP!$H:$H,NHAP!$D:$D,'BANG THAM CHIEU'!E919,NHAP!$K:$K,'BANG THAM CHIEU'!$D$1)</f>
        <v>0</v>
      </c>
      <c r="L919" s="134">
        <f>SUMIFS('IC21'!$H:$H,'IC21'!$G:$G,'BANG THAM CHIEU'!E919,'IC21'!$R:$R,'BANG THAM CHIEU'!$D$1)</f>
        <v>0</v>
      </c>
      <c r="M919" s="133">
        <f t="shared" si="124"/>
        <v>2</v>
      </c>
      <c r="N919" s="142">
        <v>0</v>
      </c>
      <c r="O919" s="133">
        <f t="shared" si="125"/>
        <v>2</v>
      </c>
      <c r="P919" s="135">
        <v>1</v>
      </c>
      <c r="Q919" s="135">
        <v>2</v>
      </c>
      <c r="R919" s="550" t="str">
        <f t="shared" si="129"/>
        <v>OK</v>
      </c>
      <c r="S919" s="135" t="s">
        <v>9397</v>
      </c>
      <c r="T919" s="222">
        <f t="shared" si="130"/>
        <v>1</v>
      </c>
      <c r="U919" s="368">
        <f t="shared" si="132"/>
        <v>2</v>
      </c>
      <c r="V919" s="189">
        <f t="shared" si="126"/>
        <v>0</v>
      </c>
      <c r="X919" s="40" t="str">
        <f t="shared" si="131"/>
        <v>ko</v>
      </c>
      <c r="Y919" s="189">
        <f t="shared" si="127"/>
        <v>0</v>
      </c>
      <c r="Z919" s="40">
        <f>VLOOKUP(E919,'[2]BANG THAM CHIEU'!$E$4:$Q$1080,13,0)</f>
        <v>1</v>
      </c>
      <c r="AA919" s="40">
        <f>VLOOKUP(E919,'[2]BANG THAM CHIEU'!$E$4:$R$1082,14,0)</f>
        <v>2</v>
      </c>
      <c r="AB919" s="40" t="str">
        <f>VLOOKUP(E919,'[2]BANG THAM CHIEU'!$E$4:$S$1081,15,0)</f>
        <v>đăt dự phòng</v>
      </c>
    </row>
    <row r="920" spans="1:30" x14ac:dyDescent="0.25">
      <c r="A920" s="128">
        <f t="shared" si="128"/>
        <v>917</v>
      </c>
      <c r="B920" s="42">
        <v>50250775</v>
      </c>
      <c r="C920" s="157" t="s">
        <v>7463</v>
      </c>
      <c r="D920" s="371" t="s">
        <v>2564</v>
      </c>
      <c r="E920" s="42">
        <v>50250775</v>
      </c>
      <c r="F920" s="144">
        <v>1688000</v>
      </c>
      <c r="G920" s="137" t="s">
        <v>2468</v>
      </c>
      <c r="H920" s="142" t="s">
        <v>7351</v>
      </c>
      <c r="I920" s="145" t="s">
        <v>455</v>
      </c>
      <c r="J920" s="142">
        <f>VLOOKUP(E920,'[4]BANG THAM CHIEU'!$E$451:$M$1076,9,0)</f>
        <v>8</v>
      </c>
      <c r="K920" s="134">
        <f>SUMIFS(NHAP!$H:$H,NHAP!$D:$D,'BANG THAM CHIEU'!E920,NHAP!$K:$K,'BANG THAM CHIEU'!$D$1)</f>
        <v>0</v>
      </c>
      <c r="L920" s="134">
        <f>SUMIFS('IC21'!$H:$H,'IC21'!$G:$G,'BANG THAM CHIEU'!E920,'IC21'!$R:$R,'BANG THAM CHIEU'!$D$1)</f>
        <v>0</v>
      </c>
      <c r="M920" s="133">
        <f t="shared" si="124"/>
        <v>8</v>
      </c>
      <c r="N920" s="142">
        <v>0</v>
      </c>
      <c r="O920" s="133">
        <f t="shared" si="125"/>
        <v>8</v>
      </c>
      <c r="P920" s="135">
        <v>2</v>
      </c>
      <c r="Q920" s="135">
        <v>4</v>
      </c>
      <c r="R920" s="550" t="str">
        <f t="shared" si="129"/>
        <v>OK</v>
      </c>
      <c r="S920" s="135" t="s">
        <v>9397</v>
      </c>
      <c r="T920" s="222">
        <f t="shared" si="130"/>
        <v>6</v>
      </c>
      <c r="U920" s="368">
        <f t="shared" si="132"/>
        <v>8</v>
      </c>
      <c r="V920" s="189">
        <f t="shared" si="126"/>
        <v>0</v>
      </c>
      <c r="X920" s="40" t="str">
        <f t="shared" si="131"/>
        <v>ko</v>
      </c>
      <c r="Y920" s="189">
        <f t="shared" si="127"/>
        <v>0</v>
      </c>
      <c r="Z920" s="40">
        <f>VLOOKUP(E920,'[2]BANG THAM CHIEU'!$E$4:$Q$1080,13,0)</f>
        <v>2</v>
      </c>
      <c r="AA920" s="40">
        <f>VLOOKUP(E920,'[2]BANG THAM CHIEU'!$E$4:$R$1082,14,0)</f>
        <v>4</v>
      </c>
      <c r="AB920" s="40" t="str">
        <f>VLOOKUP(E920,'[2]BANG THAM CHIEU'!$E$4:$S$1081,15,0)</f>
        <v>đăt dự phòng</v>
      </c>
    </row>
    <row r="921" spans="1:30" x14ac:dyDescent="0.25">
      <c r="A921" s="128">
        <f t="shared" si="128"/>
        <v>918</v>
      </c>
      <c r="B921" s="42">
        <v>5052813</v>
      </c>
      <c r="C921" s="157" t="s">
        <v>7464</v>
      </c>
      <c r="D921" s="371" t="s">
        <v>2564</v>
      </c>
      <c r="E921" s="42">
        <v>5052813</v>
      </c>
      <c r="F921" s="144">
        <v>227000</v>
      </c>
      <c r="G921" s="137" t="s">
        <v>2468</v>
      </c>
      <c r="H921" s="142" t="s">
        <v>7351</v>
      </c>
      <c r="I921" s="145" t="s">
        <v>455</v>
      </c>
      <c r="J921" s="142">
        <f>VLOOKUP(E921,'[4]BANG THAM CHIEU'!$E$451:$M$1076,9,0)</f>
        <v>3</v>
      </c>
      <c r="K921" s="134">
        <f>SUMIFS(NHAP!$H:$H,NHAP!$D:$D,'BANG THAM CHIEU'!E921,NHAP!$K:$K,'BANG THAM CHIEU'!$D$1)</f>
        <v>0</v>
      </c>
      <c r="L921" s="134">
        <f>SUMIFS('IC21'!$H:$H,'IC21'!$G:$G,'BANG THAM CHIEU'!E921,'IC21'!$R:$R,'BANG THAM CHIEU'!$D$1)</f>
        <v>0</v>
      </c>
      <c r="M921" s="133">
        <f t="shared" si="124"/>
        <v>3</v>
      </c>
      <c r="N921" s="142">
        <v>0</v>
      </c>
      <c r="O921" s="133">
        <f t="shared" si="125"/>
        <v>3</v>
      </c>
      <c r="P921" s="135">
        <v>2</v>
      </c>
      <c r="Q921" s="135">
        <v>4</v>
      </c>
      <c r="R921" s="550" t="str">
        <f t="shared" si="129"/>
        <v>OK</v>
      </c>
      <c r="S921" s="135" t="s">
        <v>9397</v>
      </c>
      <c r="T921" s="222">
        <f t="shared" si="130"/>
        <v>1</v>
      </c>
      <c r="U921" s="368">
        <f t="shared" si="132"/>
        <v>3</v>
      </c>
      <c r="V921" s="189">
        <f t="shared" si="126"/>
        <v>0</v>
      </c>
      <c r="X921" s="40" t="str">
        <f t="shared" si="131"/>
        <v>ko</v>
      </c>
      <c r="Y921" s="189">
        <f t="shared" si="127"/>
        <v>0</v>
      </c>
      <c r="Z921" s="40">
        <f>VLOOKUP(E921,'[2]BANG THAM CHIEU'!$E$4:$Q$1080,13,0)</f>
        <v>2</v>
      </c>
      <c r="AA921" s="40">
        <f>VLOOKUP(E921,'[2]BANG THAM CHIEU'!$E$4:$R$1082,14,0)</f>
        <v>4</v>
      </c>
      <c r="AB921" s="40" t="str">
        <f>VLOOKUP(E921,'[2]BANG THAM CHIEU'!$E$4:$S$1081,15,0)</f>
        <v>đăt dự phòng</v>
      </c>
    </row>
    <row r="922" spans="1:30" x14ac:dyDescent="0.25">
      <c r="A922" s="128">
        <f t="shared" si="128"/>
        <v>919</v>
      </c>
      <c r="B922" s="42">
        <v>51101167</v>
      </c>
      <c r="C922" s="157" t="s">
        <v>7471</v>
      </c>
      <c r="D922" s="371" t="s">
        <v>1556</v>
      </c>
      <c r="E922" s="42">
        <v>51101167</v>
      </c>
      <c r="F922" s="144">
        <v>2325000</v>
      </c>
      <c r="G922" s="137" t="s">
        <v>2468</v>
      </c>
      <c r="H922" s="142" t="s">
        <v>7381</v>
      </c>
      <c r="I922" s="145" t="s">
        <v>455</v>
      </c>
      <c r="J922" s="142">
        <f>VLOOKUP(E922,'[4]BANG THAM CHIEU'!$E$451:$M$1076,9,0)</f>
        <v>2</v>
      </c>
      <c r="K922" s="134">
        <f>SUMIFS(NHAP!$H:$H,NHAP!$D:$D,'BANG THAM CHIEU'!E922,NHAP!$K:$K,'BANG THAM CHIEU'!$D$1)</f>
        <v>0</v>
      </c>
      <c r="L922" s="134">
        <f>SUMIFS('IC21'!$H:$H,'IC21'!$G:$G,'BANG THAM CHIEU'!E922,'IC21'!$R:$R,'BANG THAM CHIEU'!$D$1)</f>
        <v>0</v>
      </c>
      <c r="M922" s="133">
        <f t="shared" si="124"/>
        <v>2</v>
      </c>
      <c r="N922" s="142">
        <v>0</v>
      </c>
      <c r="O922" s="133">
        <f t="shared" si="125"/>
        <v>2</v>
      </c>
      <c r="P922" s="135">
        <v>2</v>
      </c>
      <c r="Q922" s="135">
        <v>4</v>
      </c>
      <c r="R922" s="550" t="str">
        <f t="shared" si="129"/>
        <v>OK</v>
      </c>
      <c r="S922" s="135" t="s">
        <v>9397</v>
      </c>
      <c r="T922" s="222">
        <f t="shared" si="130"/>
        <v>0</v>
      </c>
      <c r="U922" s="368">
        <f t="shared" si="132"/>
        <v>2</v>
      </c>
      <c r="V922" s="189">
        <f t="shared" si="126"/>
        <v>0</v>
      </c>
      <c r="X922" s="40" t="str">
        <f t="shared" si="131"/>
        <v>ko</v>
      </c>
      <c r="Y922" s="189">
        <f t="shared" si="127"/>
        <v>0</v>
      </c>
      <c r="Z922" s="40">
        <f>VLOOKUP(E922,'[2]BANG THAM CHIEU'!$E$4:$Q$1080,13,0)</f>
        <v>2</v>
      </c>
      <c r="AA922" s="40">
        <f>VLOOKUP(E922,'[2]BANG THAM CHIEU'!$E$4:$R$1082,14,0)</f>
        <v>4</v>
      </c>
      <c r="AB922" s="40" t="str">
        <f>VLOOKUP(E922,'[2]BANG THAM CHIEU'!$E$4:$S$1081,15,0)</f>
        <v>đăt dự phòng</v>
      </c>
      <c r="AD922" s="40" t="s">
        <v>9889</v>
      </c>
    </row>
    <row r="923" spans="1:30" x14ac:dyDescent="0.25">
      <c r="A923" s="128">
        <f t="shared" si="128"/>
        <v>920</v>
      </c>
      <c r="B923" s="42">
        <v>50470233</v>
      </c>
      <c r="C923" s="157" t="s">
        <v>7472</v>
      </c>
      <c r="D923" s="371" t="s">
        <v>1556</v>
      </c>
      <c r="E923" s="42">
        <v>50470233</v>
      </c>
      <c r="F923" s="144">
        <v>9226000</v>
      </c>
      <c r="G923" s="137" t="s">
        <v>2468</v>
      </c>
      <c r="H923" s="142" t="s">
        <v>7381</v>
      </c>
      <c r="I923" s="145" t="s">
        <v>455</v>
      </c>
      <c r="J923" s="142">
        <f>VLOOKUP(E923,'[4]BANG THAM CHIEU'!$E$451:$M$1076,9,0)</f>
        <v>1</v>
      </c>
      <c r="K923" s="134">
        <f>SUMIFS(NHAP!$H:$H,NHAP!$D:$D,'BANG THAM CHIEU'!E923,NHAP!$K:$K,'BANG THAM CHIEU'!$D$1)</f>
        <v>0</v>
      </c>
      <c r="L923" s="134">
        <f>SUMIFS('IC21'!$H:$H,'IC21'!$G:$G,'BANG THAM CHIEU'!E923,'IC21'!$R:$R,'BANG THAM CHIEU'!$D$1)</f>
        <v>0</v>
      </c>
      <c r="M923" s="133">
        <f t="shared" si="124"/>
        <v>1</v>
      </c>
      <c r="N923" s="142">
        <v>0</v>
      </c>
      <c r="O923" s="133">
        <f t="shared" si="125"/>
        <v>1</v>
      </c>
      <c r="P923" s="135">
        <v>2</v>
      </c>
      <c r="Q923" s="135">
        <v>4</v>
      </c>
      <c r="R923" s="550" t="str">
        <f t="shared" si="129"/>
        <v>ALERT</v>
      </c>
      <c r="S923" s="135" t="s">
        <v>9397</v>
      </c>
      <c r="T923" s="222">
        <f t="shared" si="130"/>
        <v>-1</v>
      </c>
      <c r="U923" s="368">
        <f t="shared" si="132"/>
        <v>1</v>
      </c>
      <c r="V923" s="189">
        <f t="shared" si="126"/>
        <v>0</v>
      </c>
      <c r="X923" s="40" t="str">
        <f t="shared" si="131"/>
        <v>ko</v>
      </c>
      <c r="Y923" s="189">
        <f t="shared" si="127"/>
        <v>0</v>
      </c>
      <c r="Z923" s="40">
        <f>VLOOKUP(E923,'[2]BANG THAM CHIEU'!$E$4:$Q$1080,13,0)</f>
        <v>2</v>
      </c>
      <c r="AA923" s="40">
        <f>VLOOKUP(E923,'[2]BANG THAM CHIEU'!$E$4:$R$1082,14,0)</f>
        <v>4</v>
      </c>
      <c r="AB923" s="40" t="str">
        <f>VLOOKUP(E923,'[2]BANG THAM CHIEU'!$E$4:$S$1081,15,0)</f>
        <v>đăt dự phòng</v>
      </c>
      <c r="AD923" s="40" t="s">
        <v>9889</v>
      </c>
    </row>
    <row r="924" spans="1:30" x14ac:dyDescent="0.25">
      <c r="A924" s="128">
        <f t="shared" si="128"/>
        <v>921</v>
      </c>
      <c r="B924" s="371">
        <v>51422246</v>
      </c>
      <c r="C924" s="157" t="s">
        <v>7477</v>
      </c>
      <c r="D924" s="371" t="s">
        <v>1556</v>
      </c>
      <c r="E924" s="371">
        <v>51422246</v>
      </c>
      <c r="F924" s="144">
        <v>3336000</v>
      </c>
      <c r="G924" s="137" t="s">
        <v>2468</v>
      </c>
      <c r="H924" s="142" t="s">
        <v>7351</v>
      </c>
      <c r="I924" s="145" t="s">
        <v>455</v>
      </c>
      <c r="J924" s="142">
        <f>VLOOKUP(E924,'[4]BANG THAM CHIEU'!$E$451:$M$1076,9,0)</f>
        <v>6</v>
      </c>
      <c r="K924" s="134">
        <f>SUMIFS(NHAP!$H:$H,NHAP!$D:$D,'BANG THAM CHIEU'!E924,NHAP!$K:$K,'BANG THAM CHIEU'!$D$1)</f>
        <v>0</v>
      </c>
      <c r="L924" s="134">
        <f>SUMIFS('IC21'!$H:$H,'IC21'!$G:$G,'BANG THAM CHIEU'!E924,'IC21'!$R:$R,'BANG THAM CHIEU'!$D$1)</f>
        <v>0</v>
      </c>
      <c r="M924" s="133">
        <f t="shared" si="124"/>
        <v>6</v>
      </c>
      <c r="N924" s="142">
        <v>0</v>
      </c>
      <c r="O924" s="133">
        <f t="shared" si="125"/>
        <v>6</v>
      </c>
      <c r="P924" s="135">
        <v>2</v>
      </c>
      <c r="Q924" s="135">
        <v>4</v>
      </c>
      <c r="R924" s="550" t="str">
        <f t="shared" si="129"/>
        <v>OK</v>
      </c>
      <c r="S924" s="135" t="s">
        <v>9397</v>
      </c>
      <c r="T924" s="222">
        <f t="shared" si="130"/>
        <v>4</v>
      </c>
      <c r="U924" s="368">
        <f t="shared" si="132"/>
        <v>6</v>
      </c>
      <c r="V924" s="189">
        <f t="shared" si="126"/>
        <v>0</v>
      </c>
      <c r="X924" s="40" t="str">
        <f t="shared" si="131"/>
        <v>ko</v>
      </c>
      <c r="Y924" s="189">
        <f t="shared" si="127"/>
        <v>0</v>
      </c>
      <c r="Z924" s="40">
        <f>VLOOKUP(E924,'[2]BANG THAM CHIEU'!$E$4:$Q$1080,13,0)</f>
        <v>2</v>
      </c>
      <c r="AA924" s="40">
        <f>VLOOKUP(E924,'[2]BANG THAM CHIEU'!$E$4:$R$1082,14,0)</f>
        <v>4</v>
      </c>
      <c r="AB924" s="40" t="str">
        <f>VLOOKUP(E924,'[2]BANG THAM CHIEU'!$E$4:$S$1081,15,0)</f>
        <v>đăt dự phòng</v>
      </c>
      <c r="AD924" s="40" t="s">
        <v>9889</v>
      </c>
    </row>
    <row r="925" spans="1:30" x14ac:dyDescent="0.25">
      <c r="A925" s="128">
        <f t="shared" si="128"/>
        <v>922</v>
      </c>
      <c r="B925" s="42">
        <v>51168716</v>
      </c>
      <c r="C925" s="157" t="s">
        <v>7479</v>
      </c>
      <c r="D925" s="371" t="s">
        <v>1556</v>
      </c>
      <c r="E925" s="42">
        <v>51168716</v>
      </c>
      <c r="F925" s="144">
        <v>2053000</v>
      </c>
      <c r="G925" s="137" t="s">
        <v>2468</v>
      </c>
      <c r="H925" s="142" t="s">
        <v>7351</v>
      </c>
      <c r="I925" s="145" t="s">
        <v>455</v>
      </c>
      <c r="J925" s="142">
        <f>VLOOKUP(E925,'[4]BANG THAM CHIEU'!$E$451:$M$1076,9,0)</f>
        <v>2</v>
      </c>
      <c r="K925" s="134">
        <f>SUMIFS(NHAP!$H:$H,NHAP!$D:$D,'BANG THAM CHIEU'!E925,NHAP!$K:$K,'BANG THAM CHIEU'!$D$1)</f>
        <v>0</v>
      </c>
      <c r="L925" s="134">
        <f>SUMIFS('IC21'!$H:$H,'IC21'!$G:$G,'BANG THAM CHIEU'!E925,'IC21'!$R:$R,'BANG THAM CHIEU'!$D$1)</f>
        <v>0</v>
      </c>
      <c r="M925" s="133">
        <f t="shared" si="124"/>
        <v>2</v>
      </c>
      <c r="N925" s="142">
        <v>0</v>
      </c>
      <c r="O925" s="133">
        <f t="shared" si="125"/>
        <v>2</v>
      </c>
      <c r="P925" s="135">
        <v>2</v>
      </c>
      <c r="Q925" s="135">
        <v>4</v>
      </c>
      <c r="R925" s="550" t="str">
        <f t="shared" si="129"/>
        <v>OK</v>
      </c>
      <c r="S925" s="135" t="s">
        <v>9397</v>
      </c>
      <c r="T925" s="222">
        <f t="shared" si="130"/>
        <v>0</v>
      </c>
      <c r="U925" s="368">
        <f t="shared" si="132"/>
        <v>2</v>
      </c>
      <c r="V925" s="189">
        <f t="shared" si="126"/>
        <v>0</v>
      </c>
      <c r="X925" s="40" t="str">
        <f t="shared" si="131"/>
        <v>ko</v>
      </c>
      <c r="Y925" s="189">
        <f t="shared" si="127"/>
        <v>0</v>
      </c>
      <c r="Z925" s="40">
        <f>VLOOKUP(E925,'[2]BANG THAM CHIEU'!$E$4:$Q$1080,13,0)</f>
        <v>2</v>
      </c>
      <c r="AA925" s="40">
        <f>VLOOKUP(E925,'[2]BANG THAM CHIEU'!$E$4:$R$1082,14,0)</f>
        <v>4</v>
      </c>
      <c r="AB925" s="40" t="str">
        <f>VLOOKUP(E925,'[2]BANG THAM CHIEU'!$E$4:$S$1081,15,0)</f>
        <v>đăt dự phòng</v>
      </c>
      <c r="AD925" s="40" t="s">
        <v>9889</v>
      </c>
    </row>
    <row r="926" spans="1:30" x14ac:dyDescent="0.25">
      <c r="A926" s="128">
        <f t="shared" si="128"/>
        <v>923</v>
      </c>
      <c r="B926" s="42">
        <v>51518526</v>
      </c>
      <c r="C926" s="157" t="s">
        <v>7480</v>
      </c>
      <c r="D926" s="371" t="s">
        <v>1556</v>
      </c>
      <c r="E926" s="42">
        <v>51518526</v>
      </c>
      <c r="F926" s="144">
        <v>5308000</v>
      </c>
      <c r="G926" s="137" t="s">
        <v>2468</v>
      </c>
      <c r="H926" s="142" t="s">
        <v>7351</v>
      </c>
      <c r="I926" s="145" t="s">
        <v>455</v>
      </c>
      <c r="J926" s="142">
        <f>VLOOKUP(E926,'[4]BANG THAM CHIEU'!$E$451:$M$1076,9,0)</f>
        <v>5</v>
      </c>
      <c r="K926" s="134">
        <f>SUMIFS(NHAP!$H:$H,NHAP!$D:$D,'BANG THAM CHIEU'!E926,NHAP!$K:$K,'BANG THAM CHIEU'!$D$1)</f>
        <v>0</v>
      </c>
      <c r="L926" s="134">
        <f>SUMIFS('IC21'!$H:$H,'IC21'!$G:$G,'BANG THAM CHIEU'!E926,'IC21'!$R:$R,'BANG THAM CHIEU'!$D$1)</f>
        <v>0</v>
      </c>
      <c r="M926" s="133">
        <f t="shared" si="124"/>
        <v>5</v>
      </c>
      <c r="N926" s="142">
        <v>0</v>
      </c>
      <c r="O926" s="133">
        <f t="shared" si="125"/>
        <v>5</v>
      </c>
      <c r="P926" s="135">
        <v>2</v>
      </c>
      <c r="Q926" s="135">
        <v>4</v>
      </c>
      <c r="R926" s="550" t="str">
        <f t="shared" si="129"/>
        <v>OK</v>
      </c>
      <c r="S926" s="135" t="s">
        <v>9397</v>
      </c>
      <c r="T926" s="222">
        <f t="shared" si="130"/>
        <v>3</v>
      </c>
      <c r="U926" s="368">
        <f t="shared" si="132"/>
        <v>5</v>
      </c>
      <c r="V926" s="189">
        <f t="shared" si="126"/>
        <v>0</v>
      </c>
      <c r="X926" s="40" t="str">
        <f t="shared" si="131"/>
        <v>ko</v>
      </c>
      <c r="Y926" s="189">
        <f t="shared" si="127"/>
        <v>0</v>
      </c>
      <c r="Z926" s="40">
        <f>VLOOKUP(E926,'[2]BANG THAM CHIEU'!$E$4:$Q$1080,13,0)</f>
        <v>2</v>
      </c>
      <c r="AA926" s="40">
        <f>VLOOKUP(E926,'[2]BANG THAM CHIEU'!$E$4:$R$1082,14,0)</f>
        <v>4</v>
      </c>
      <c r="AB926" s="40" t="str">
        <f>VLOOKUP(E926,'[2]BANG THAM CHIEU'!$E$4:$S$1081,15,0)</f>
        <v>đăt dự phòng</v>
      </c>
      <c r="AD926" s="40" t="s">
        <v>9889</v>
      </c>
    </row>
    <row r="927" spans="1:30" x14ac:dyDescent="0.25">
      <c r="A927" s="128">
        <f t="shared" si="128"/>
        <v>924</v>
      </c>
      <c r="B927" s="370">
        <v>5039097</v>
      </c>
      <c r="C927" s="157" t="s">
        <v>7484</v>
      </c>
      <c r="D927" s="371" t="s">
        <v>1556</v>
      </c>
      <c r="E927" s="370">
        <v>5039097</v>
      </c>
      <c r="F927" s="144">
        <v>72000</v>
      </c>
      <c r="G927" s="137" t="s">
        <v>2468</v>
      </c>
      <c r="H927" s="142" t="s">
        <v>7381</v>
      </c>
      <c r="I927" s="145" t="s">
        <v>455</v>
      </c>
      <c r="J927" s="142">
        <f>VLOOKUP(E927,'[4]BANG THAM CHIEU'!$E$451:$M$1076,9,0)</f>
        <v>11</v>
      </c>
      <c r="K927" s="134">
        <f>SUMIFS(NHAP!$H:$H,NHAP!$D:$D,'BANG THAM CHIEU'!E927,NHAP!$K:$K,'BANG THAM CHIEU'!$D$1)</f>
        <v>0</v>
      </c>
      <c r="L927" s="134">
        <f>SUMIFS('IC21'!$H:$H,'IC21'!$G:$G,'BANG THAM CHIEU'!E927,'IC21'!$R:$R,'BANG THAM CHIEU'!$D$1)</f>
        <v>0</v>
      </c>
      <c r="M927" s="133">
        <f t="shared" si="124"/>
        <v>11</v>
      </c>
      <c r="N927" s="142">
        <v>0</v>
      </c>
      <c r="O927" s="133">
        <f t="shared" si="125"/>
        <v>11</v>
      </c>
      <c r="P927" s="135">
        <v>2</v>
      </c>
      <c r="Q927" s="135">
        <v>4</v>
      </c>
      <c r="R927" s="550" t="str">
        <f t="shared" si="129"/>
        <v>OK</v>
      </c>
      <c r="S927" s="135" t="s">
        <v>9397</v>
      </c>
      <c r="T927" s="222">
        <f t="shared" si="130"/>
        <v>9</v>
      </c>
      <c r="U927" s="368">
        <f t="shared" si="132"/>
        <v>11</v>
      </c>
      <c r="V927" s="189">
        <f t="shared" si="126"/>
        <v>0</v>
      </c>
      <c r="X927" s="40" t="str">
        <f t="shared" si="131"/>
        <v>ko</v>
      </c>
      <c r="Y927" s="189">
        <f t="shared" si="127"/>
        <v>0</v>
      </c>
      <c r="Z927" s="40">
        <f>VLOOKUP(E927,'[2]BANG THAM CHIEU'!$E$4:$Q$1080,13,0)</f>
        <v>2</v>
      </c>
      <c r="AA927" s="40">
        <f>VLOOKUP(E927,'[2]BANG THAM CHIEU'!$E$4:$R$1082,14,0)</f>
        <v>4</v>
      </c>
      <c r="AB927" s="40" t="str">
        <f>VLOOKUP(E927,'[2]BANG THAM CHIEU'!$E$4:$S$1081,15,0)</f>
        <v>đăt dự phòng</v>
      </c>
    </row>
    <row r="928" spans="1:30" x14ac:dyDescent="0.25">
      <c r="A928" s="128">
        <f t="shared" si="128"/>
        <v>925</v>
      </c>
      <c r="B928" s="369">
        <v>51101173</v>
      </c>
      <c r="C928" s="157" t="s">
        <v>7485</v>
      </c>
      <c r="D928" s="371" t="s">
        <v>1556</v>
      </c>
      <c r="E928" s="369">
        <v>51101173</v>
      </c>
      <c r="F928" s="144">
        <v>3827000</v>
      </c>
      <c r="G928" s="137" t="s">
        <v>2468</v>
      </c>
      <c r="H928" s="142" t="s">
        <v>7381</v>
      </c>
      <c r="I928" s="145" t="s">
        <v>455</v>
      </c>
      <c r="J928" s="142">
        <f>VLOOKUP(E928,'[4]BANG THAM CHIEU'!$E$451:$M$1076,9,0)</f>
        <v>4</v>
      </c>
      <c r="K928" s="134">
        <f>SUMIFS(NHAP!$H:$H,NHAP!$D:$D,'BANG THAM CHIEU'!E928,NHAP!$K:$K,'BANG THAM CHIEU'!$D$1)</f>
        <v>0</v>
      </c>
      <c r="L928" s="134">
        <f>SUMIFS('IC21'!$H:$H,'IC21'!$G:$G,'BANG THAM CHIEU'!E928,'IC21'!$R:$R,'BANG THAM CHIEU'!$D$1)</f>
        <v>0</v>
      </c>
      <c r="M928" s="133">
        <f t="shared" si="124"/>
        <v>4</v>
      </c>
      <c r="N928" s="142">
        <v>0</v>
      </c>
      <c r="O928" s="133">
        <f t="shared" si="125"/>
        <v>4</v>
      </c>
      <c r="P928" s="135">
        <v>2</v>
      </c>
      <c r="Q928" s="135">
        <v>4</v>
      </c>
      <c r="R928" s="550" t="str">
        <f t="shared" si="129"/>
        <v>OK</v>
      </c>
      <c r="S928" s="135" t="s">
        <v>9397</v>
      </c>
      <c r="T928" s="222">
        <f t="shared" si="130"/>
        <v>2</v>
      </c>
      <c r="U928" s="368">
        <f t="shared" si="132"/>
        <v>4</v>
      </c>
      <c r="V928" s="189">
        <f t="shared" si="126"/>
        <v>0</v>
      </c>
      <c r="X928" s="40" t="str">
        <f t="shared" si="131"/>
        <v>ko</v>
      </c>
      <c r="Y928" s="189">
        <f t="shared" si="127"/>
        <v>0</v>
      </c>
      <c r="Z928" s="40">
        <f>VLOOKUP(E928,'[2]BANG THAM CHIEU'!$E$4:$Q$1080,13,0)</f>
        <v>2</v>
      </c>
      <c r="AA928" s="40">
        <f>VLOOKUP(E928,'[2]BANG THAM CHIEU'!$E$4:$R$1082,14,0)</f>
        <v>4</v>
      </c>
      <c r="AB928" s="40" t="str">
        <f>VLOOKUP(E928,'[2]BANG THAM CHIEU'!$E$4:$S$1081,15,0)</f>
        <v>đăt dự phòng</v>
      </c>
      <c r="AD928" s="40" t="s">
        <v>9889</v>
      </c>
    </row>
    <row r="929" spans="1:165" x14ac:dyDescent="0.25">
      <c r="A929" s="128">
        <f t="shared" si="128"/>
        <v>926</v>
      </c>
      <c r="B929" s="369" t="s">
        <v>7493</v>
      </c>
      <c r="C929" s="157" t="s">
        <v>7486</v>
      </c>
      <c r="D929" s="371" t="s">
        <v>1556</v>
      </c>
      <c r="E929" s="369" t="s">
        <v>7493</v>
      </c>
      <c r="F929" s="144">
        <v>397000</v>
      </c>
      <c r="G929" s="137" t="s">
        <v>2468</v>
      </c>
      <c r="H929" s="142" t="s">
        <v>7381</v>
      </c>
      <c r="I929" s="145" t="s">
        <v>455</v>
      </c>
      <c r="J929" s="142">
        <f>VLOOKUP(E929,'[4]BANG THAM CHIEU'!$E$451:$M$1076,9,0)</f>
        <v>8</v>
      </c>
      <c r="K929" s="134">
        <f>SUMIFS(NHAP!$H:$H,NHAP!$D:$D,'BANG THAM CHIEU'!E929,NHAP!$K:$K,'BANG THAM CHIEU'!$D$1)</f>
        <v>0</v>
      </c>
      <c r="L929" s="134">
        <f>SUMIFS('IC21'!$H:$H,'IC21'!$G:$G,'BANG THAM CHIEU'!E929,'IC21'!$R:$R,'BANG THAM CHIEU'!$D$1)</f>
        <v>0</v>
      </c>
      <c r="M929" s="133">
        <f t="shared" si="124"/>
        <v>8</v>
      </c>
      <c r="N929" s="142">
        <v>0</v>
      </c>
      <c r="O929" s="133">
        <f t="shared" si="125"/>
        <v>8</v>
      </c>
      <c r="P929" s="135">
        <v>2</v>
      </c>
      <c r="Q929" s="135">
        <v>4</v>
      </c>
      <c r="R929" s="550" t="str">
        <f t="shared" si="129"/>
        <v>OK</v>
      </c>
      <c r="S929" s="135" t="s">
        <v>9397</v>
      </c>
      <c r="T929" s="222">
        <f t="shared" si="130"/>
        <v>6</v>
      </c>
      <c r="U929" s="368">
        <f t="shared" si="132"/>
        <v>8</v>
      </c>
      <c r="V929" s="189">
        <f t="shared" si="126"/>
        <v>0</v>
      </c>
      <c r="X929" s="40" t="str">
        <f t="shared" si="131"/>
        <v>ko</v>
      </c>
      <c r="Y929" s="189">
        <f t="shared" si="127"/>
        <v>0</v>
      </c>
      <c r="Z929" s="40">
        <f>VLOOKUP(E929,'[2]BANG THAM CHIEU'!$E$4:$Q$1080,13,0)</f>
        <v>2</v>
      </c>
      <c r="AA929" s="40">
        <f>VLOOKUP(E929,'[2]BANG THAM CHIEU'!$E$4:$R$1082,14,0)</f>
        <v>4</v>
      </c>
      <c r="AB929" s="40" t="str">
        <f>VLOOKUP(E929,'[2]BANG THAM CHIEU'!$E$4:$S$1081,15,0)</f>
        <v>đăt dự phòng</v>
      </c>
    </row>
    <row r="930" spans="1:165" x14ac:dyDescent="0.25">
      <c r="A930" s="128">
        <f t="shared" si="128"/>
        <v>927</v>
      </c>
      <c r="B930" s="369" t="s">
        <v>7490</v>
      </c>
      <c r="C930" s="157" t="s">
        <v>7487</v>
      </c>
      <c r="D930" s="371" t="s">
        <v>1556</v>
      </c>
      <c r="E930" s="369" t="s">
        <v>7490</v>
      </c>
      <c r="F930" s="144">
        <v>29000</v>
      </c>
      <c r="G930" s="137" t="s">
        <v>2468</v>
      </c>
      <c r="H930" s="142" t="s">
        <v>7351</v>
      </c>
      <c r="I930" s="145" t="s">
        <v>455</v>
      </c>
      <c r="J930" s="142">
        <f>VLOOKUP(E930,'[4]BANG THAM CHIEU'!$E$451:$M$1076,9,0)</f>
        <v>1</v>
      </c>
      <c r="K930" s="134">
        <f>SUMIFS(NHAP!$H:$H,NHAP!$D:$D,'BANG THAM CHIEU'!E930,NHAP!$K:$K,'BANG THAM CHIEU'!$D$1)</f>
        <v>0</v>
      </c>
      <c r="L930" s="134">
        <f>SUMIFS('IC21'!$H:$H,'IC21'!$G:$G,'BANG THAM CHIEU'!E930,'IC21'!$R:$R,'BANG THAM CHIEU'!$D$1)</f>
        <v>0</v>
      </c>
      <c r="M930" s="133">
        <f t="shared" si="124"/>
        <v>1</v>
      </c>
      <c r="N930" s="142">
        <v>0</v>
      </c>
      <c r="O930" s="133">
        <f t="shared" si="125"/>
        <v>1</v>
      </c>
      <c r="P930" s="135">
        <v>2</v>
      </c>
      <c r="Q930" s="135">
        <v>4</v>
      </c>
      <c r="R930" s="550" t="str">
        <f t="shared" si="129"/>
        <v>ALERT</v>
      </c>
      <c r="S930" s="135" t="s">
        <v>9397</v>
      </c>
      <c r="T930" s="222">
        <f t="shared" si="130"/>
        <v>-1</v>
      </c>
      <c r="U930" s="368">
        <f t="shared" si="132"/>
        <v>1</v>
      </c>
      <c r="V930" s="189">
        <f t="shared" si="126"/>
        <v>0</v>
      </c>
      <c r="X930" s="40" t="str">
        <f t="shared" si="131"/>
        <v>ko</v>
      </c>
      <c r="Y930" s="189">
        <f t="shared" si="127"/>
        <v>0</v>
      </c>
      <c r="Z930" s="40">
        <f>VLOOKUP(E930,'[2]BANG THAM CHIEU'!$E$4:$Q$1080,13,0)</f>
        <v>2</v>
      </c>
      <c r="AA930" s="40">
        <f>VLOOKUP(E930,'[2]BANG THAM CHIEU'!$E$4:$R$1082,14,0)</f>
        <v>4</v>
      </c>
      <c r="AB930" s="40" t="str">
        <f>VLOOKUP(E930,'[2]BANG THAM CHIEU'!$E$4:$S$1081,15,0)</f>
        <v>đăt dự phòng</v>
      </c>
    </row>
    <row r="931" spans="1:165" x14ac:dyDescent="0.25">
      <c r="A931" s="128">
        <f t="shared" si="128"/>
        <v>928</v>
      </c>
      <c r="B931" s="369" t="s">
        <v>7491</v>
      </c>
      <c r="C931" s="157" t="s">
        <v>7488</v>
      </c>
      <c r="D931" s="371" t="s">
        <v>1556</v>
      </c>
      <c r="E931" s="369" t="s">
        <v>7491</v>
      </c>
      <c r="F931" s="144">
        <v>432000</v>
      </c>
      <c r="G931" s="137" t="s">
        <v>2468</v>
      </c>
      <c r="H931" s="142" t="s">
        <v>7351</v>
      </c>
      <c r="I931" s="145" t="s">
        <v>455</v>
      </c>
      <c r="J931" s="142">
        <f>VLOOKUP(E931,'[4]BANG THAM CHIEU'!$E$451:$M$1076,9,0)</f>
        <v>2</v>
      </c>
      <c r="K931" s="134">
        <f>SUMIFS(NHAP!$H:$H,NHAP!$D:$D,'BANG THAM CHIEU'!E931,NHAP!$K:$K,'BANG THAM CHIEU'!$D$1)</f>
        <v>0</v>
      </c>
      <c r="L931" s="134">
        <f>SUMIFS('IC21'!$H:$H,'IC21'!$G:$G,'BANG THAM CHIEU'!E931,'IC21'!$R:$R,'BANG THAM CHIEU'!$D$1)</f>
        <v>0</v>
      </c>
      <c r="M931" s="133">
        <f t="shared" si="124"/>
        <v>2</v>
      </c>
      <c r="N931" s="142">
        <v>0</v>
      </c>
      <c r="O931" s="133">
        <f t="shared" si="125"/>
        <v>2</v>
      </c>
      <c r="P931" s="135">
        <v>2</v>
      </c>
      <c r="Q931" s="135">
        <v>4</v>
      </c>
      <c r="R931" s="550" t="str">
        <f t="shared" si="129"/>
        <v>OK</v>
      </c>
      <c r="S931" s="135" t="s">
        <v>9397</v>
      </c>
      <c r="T931" s="222">
        <f t="shared" si="130"/>
        <v>0</v>
      </c>
      <c r="U931" s="368">
        <f t="shared" si="132"/>
        <v>2</v>
      </c>
      <c r="V931" s="189">
        <f t="shared" si="126"/>
        <v>0</v>
      </c>
      <c r="X931" s="40" t="str">
        <f t="shared" si="131"/>
        <v>ko</v>
      </c>
      <c r="Y931" s="189">
        <f t="shared" si="127"/>
        <v>0</v>
      </c>
      <c r="Z931" s="40">
        <f>VLOOKUP(E931,'[2]BANG THAM CHIEU'!$E$4:$Q$1080,13,0)</f>
        <v>2</v>
      </c>
      <c r="AA931" s="40">
        <f>VLOOKUP(E931,'[2]BANG THAM CHIEU'!$E$4:$R$1082,14,0)</f>
        <v>4</v>
      </c>
      <c r="AB931" s="40" t="str">
        <f>VLOOKUP(E931,'[2]BANG THAM CHIEU'!$E$4:$S$1081,15,0)</f>
        <v>đăt dự phòng</v>
      </c>
    </row>
    <row r="932" spans="1:165" x14ac:dyDescent="0.25">
      <c r="A932" s="128">
        <f t="shared" si="128"/>
        <v>929</v>
      </c>
      <c r="B932" s="369" t="s">
        <v>7492</v>
      </c>
      <c r="C932" s="157" t="s">
        <v>7489</v>
      </c>
      <c r="D932" s="371" t="s">
        <v>1556</v>
      </c>
      <c r="E932" s="369" t="s">
        <v>7492</v>
      </c>
      <c r="F932" s="144">
        <v>520000</v>
      </c>
      <c r="G932" s="137" t="s">
        <v>2468</v>
      </c>
      <c r="H932" s="142" t="s">
        <v>7351</v>
      </c>
      <c r="I932" s="145" t="s">
        <v>455</v>
      </c>
      <c r="J932" s="142">
        <f>VLOOKUP(E932,'[4]BANG THAM CHIEU'!$E$451:$M$1076,9,0)</f>
        <v>2</v>
      </c>
      <c r="K932" s="134">
        <f>SUMIFS(NHAP!$H:$H,NHAP!$D:$D,'BANG THAM CHIEU'!E932,NHAP!$K:$K,'BANG THAM CHIEU'!$D$1)</f>
        <v>0</v>
      </c>
      <c r="L932" s="134">
        <f>SUMIFS('IC21'!$H:$H,'IC21'!$G:$G,'BANG THAM CHIEU'!E932,'IC21'!$R:$R,'BANG THAM CHIEU'!$D$1)</f>
        <v>0</v>
      </c>
      <c r="M932" s="133">
        <f t="shared" si="124"/>
        <v>2</v>
      </c>
      <c r="N932" s="142">
        <v>0</v>
      </c>
      <c r="O932" s="133">
        <f t="shared" si="125"/>
        <v>2</v>
      </c>
      <c r="P932" s="135">
        <v>2</v>
      </c>
      <c r="Q932" s="135">
        <v>4</v>
      </c>
      <c r="R932" s="550" t="str">
        <f t="shared" si="129"/>
        <v>OK</v>
      </c>
      <c r="S932" s="135" t="s">
        <v>9397</v>
      </c>
      <c r="T932" s="222">
        <f t="shared" si="130"/>
        <v>0</v>
      </c>
      <c r="U932" s="368">
        <f t="shared" si="132"/>
        <v>2</v>
      </c>
      <c r="V932" s="189">
        <f t="shared" si="126"/>
        <v>0</v>
      </c>
      <c r="X932" s="40" t="str">
        <f t="shared" si="131"/>
        <v>ko</v>
      </c>
      <c r="Y932" s="189">
        <f t="shared" si="127"/>
        <v>0</v>
      </c>
      <c r="Z932" s="40">
        <f>VLOOKUP(E932,'[2]BANG THAM CHIEU'!$E$4:$Q$1080,13,0)</f>
        <v>2</v>
      </c>
      <c r="AA932" s="40">
        <f>VLOOKUP(E932,'[2]BANG THAM CHIEU'!$E$4:$R$1082,14,0)</f>
        <v>4</v>
      </c>
      <c r="AB932" s="40" t="str">
        <f>VLOOKUP(E932,'[2]BANG THAM CHIEU'!$E$4:$S$1081,15,0)</f>
        <v>đăt dự phòng</v>
      </c>
    </row>
    <row r="933" spans="1:165" x14ac:dyDescent="0.25">
      <c r="A933" s="128">
        <f t="shared" si="128"/>
        <v>930</v>
      </c>
      <c r="B933" s="369">
        <v>51372633</v>
      </c>
      <c r="C933" s="157" t="s">
        <v>7624</v>
      </c>
      <c r="D933" s="371" t="s">
        <v>1556</v>
      </c>
      <c r="E933" s="369">
        <v>51372633</v>
      </c>
      <c r="F933" s="144">
        <v>7153000</v>
      </c>
      <c r="G933" s="137" t="s">
        <v>2468</v>
      </c>
      <c r="H933" s="142" t="s">
        <v>7351</v>
      </c>
      <c r="I933" s="145" t="s">
        <v>455</v>
      </c>
      <c r="J933" s="142">
        <f>VLOOKUP(E933,'[4]BANG THAM CHIEU'!$E$451:$M$1076,9,0)</f>
        <v>2</v>
      </c>
      <c r="K933" s="134">
        <f>SUMIFS(NHAP!$H:$H,NHAP!$D:$D,'BANG THAM CHIEU'!E933,NHAP!$K:$K,'BANG THAM CHIEU'!$D$1)</f>
        <v>0</v>
      </c>
      <c r="L933" s="134">
        <f>SUMIFS('IC21'!$H:$H,'IC21'!$G:$G,'BANG THAM CHIEU'!E933,'IC21'!$R:$R,'BANG THAM CHIEU'!$D$1)</f>
        <v>0</v>
      </c>
      <c r="M933" s="133">
        <f t="shared" si="124"/>
        <v>2</v>
      </c>
      <c r="N933" s="142">
        <v>0</v>
      </c>
      <c r="O933" s="133">
        <f t="shared" si="125"/>
        <v>2</v>
      </c>
      <c r="P933" s="135">
        <v>1</v>
      </c>
      <c r="Q933" s="135">
        <v>2</v>
      </c>
      <c r="R933" s="550" t="str">
        <f t="shared" si="129"/>
        <v>OK</v>
      </c>
      <c r="S933" s="135" t="s">
        <v>9397</v>
      </c>
      <c r="T933" s="222">
        <f t="shared" si="130"/>
        <v>1</v>
      </c>
      <c r="U933" s="368">
        <f t="shared" si="132"/>
        <v>2</v>
      </c>
      <c r="V933" s="189">
        <f t="shared" si="126"/>
        <v>0</v>
      </c>
      <c r="X933" s="40" t="str">
        <f t="shared" si="131"/>
        <v>ko</v>
      </c>
      <c r="Y933" s="189">
        <f t="shared" si="127"/>
        <v>0</v>
      </c>
      <c r="Z933" s="40">
        <f>VLOOKUP(E933,'[2]BANG THAM CHIEU'!$E$4:$Q$1080,13,0)</f>
        <v>1</v>
      </c>
      <c r="AA933" s="40">
        <f>VLOOKUP(E933,'[2]BANG THAM CHIEU'!$E$4:$R$1082,14,0)</f>
        <v>2</v>
      </c>
      <c r="AB933" s="40" t="str">
        <f>VLOOKUP(E933,'[2]BANG THAM CHIEU'!$E$4:$S$1081,15,0)</f>
        <v>đăt dự phòng</v>
      </c>
    </row>
    <row r="934" spans="1:165" s="41" customFormat="1" x14ac:dyDescent="0.25">
      <c r="A934" s="164">
        <f t="shared" si="128"/>
        <v>931</v>
      </c>
      <c r="B934" s="165">
        <v>50127628</v>
      </c>
      <c r="C934" s="406" t="s">
        <v>8572</v>
      </c>
      <c r="D934" s="419" t="s">
        <v>1556</v>
      </c>
      <c r="E934" s="165">
        <v>50127628</v>
      </c>
      <c r="F934" s="217">
        <v>7506000</v>
      </c>
      <c r="G934" s="199" t="s">
        <v>2468</v>
      </c>
      <c r="H934" s="166" t="s">
        <v>7382</v>
      </c>
      <c r="I934" s="217" t="s">
        <v>455</v>
      </c>
      <c r="J934" s="142">
        <f>VLOOKUP(E934,'[4]BANG THAM CHIEU'!$E$451:$M$1076,9,0)</f>
        <v>3</v>
      </c>
      <c r="K934" s="167">
        <f>SUMIFS(NHAP!$H:$H,NHAP!$D:$D,'BANG THAM CHIEU'!E934,NHAP!$K:$K,'BANG THAM CHIEU'!$D$1)</f>
        <v>0</v>
      </c>
      <c r="L934" s="167">
        <f>SUMIFS('IC21'!$H:$H,'IC21'!$G:$G,'BANG THAM CHIEU'!E934,'IC21'!$R:$R,'BANG THAM CHIEU'!$D$1)</f>
        <v>0</v>
      </c>
      <c r="M934" s="168">
        <f t="shared" si="124"/>
        <v>3</v>
      </c>
      <c r="N934" s="166">
        <v>0</v>
      </c>
      <c r="O934" s="168">
        <f t="shared" si="125"/>
        <v>3</v>
      </c>
      <c r="P934" s="169">
        <v>2</v>
      </c>
      <c r="Q934" s="169">
        <v>4</v>
      </c>
      <c r="R934" s="550" t="str">
        <f t="shared" si="129"/>
        <v>OK</v>
      </c>
      <c r="S934" s="169" t="s">
        <v>9397</v>
      </c>
      <c r="T934" s="222">
        <f t="shared" si="130"/>
        <v>1</v>
      </c>
      <c r="U934" s="368">
        <f t="shared" si="132"/>
        <v>3</v>
      </c>
      <c r="V934" s="189">
        <f t="shared" si="126"/>
        <v>0</v>
      </c>
      <c r="X934" s="40" t="str">
        <f t="shared" si="131"/>
        <v>ko</v>
      </c>
      <c r="Y934" s="189">
        <f t="shared" si="127"/>
        <v>0</v>
      </c>
      <c r="Z934" s="40">
        <f>VLOOKUP(E934,'[2]BANG THAM CHIEU'!$E$4:$Q$1080,13,0)</f>
        <v>2</v>
      </c>
      <c r="AA934" s="40">
        <f>VLOOKUP(E934,'[2]BANG THAM CHIEU'!$E$4:$R$1082,14,0)</f>
        <v>4</v>
      </c>
      <c r="AB934" s="40" t="str">
        <f>VLOOKUP(E934,'[2]BANG THAM CHIEU'!$E$4:$S$1081,15,0)</f>
        <v>đăt dự phòng</v>
      </c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  <c r="CW934" s="40"/>
      <c r="CX934" s="40"/>
      <c r="CY934" s="40"/>
      <c r="CZ934" s="40"/>
      <c r="DA934" s="40"/>
      <c r="DB934" s="40"/>
      <c r="DC934" s="40"/>
      <c r="DD934" s="40"/>
      <c r="DE934" s="40"/>
      <c r="DF934" s="40"/>
      <c r="DG934" s="40"/>
      <c r="DH934" s="40"/>
      <c r="DI934" s="40"/>
      <c r="DJ934" s="40"/>
      <c r="DK934" s="40"/>
      <c r="DL934" s="40"/>
      <c r="DM934" s="40"/>
      <c r="DN934" s="40"/>
      <c r="DO934" s="40"/>
      <c r="DP934" s="40"/>
      <c r="DQ934" s="40"/>
      <c r="DR934" s="40"/>
      <c r="DS934" s="40"/>
      <c r="DT934" s="40"/>
      <c r="DU934" s="40"/>
      <c r="DV934" s="40"/>
      <c r="DW934" s="40"/>
      <c r="DX934" s="40"/>
      <c r="DY934" s="40"/>
      <c r="DZ934" s="40"/>
      <c r="EA934" s="40"/>
      <c r="EB934" s="40"/>
      <c r="EC934" s="40"/>
      <c r="ED934" s="40"/>
      <c r="EE934" s="40"/>
      <c r="EF934" s="40"/>
      <c r="EG934" s="40"/>
      <c r="EH934" s="40"/>
      <c r="EI934" s="40"/>
      <c r="EJ934" s="40"/>
      <c r="EK934" s="40"/>
      <c r="EL934" s="40"/>
      <c r="EM934" s="40"/>
      <c r="EN934" s="40"/>
      <c r="EO934" s="40"/>
      <c r="EP934" s="40"/>
      <c r="EQ934" s="40"/>
      <c r="ER934" s="40"/>
      <c r="ES934" s="40"/>
      <c r="ET934" s="40"/>
      <c r="EU934" s="40"/>
      <c r="EV934" s="40"/>
      <c r="EW934" s="40"/>
      <c r="EX934" s="40"/>
      <c r="EY934" s="40"/>
      <c r="EZ934" s="40"/>
      <c r="FA934" s="40"/>
      <c r="FB934" s="40"/>
      <c r="FC934" s="40"/>
      <c r="FD934" s="40"/>
      <c r="FE934" s="40"/>
      <c r="FF934" s="40"/>
      <c r="FG934" s="40"/>
      <c r="FH934" s="40"/>
      <c r="FI934" s="40"/>
    </row>
    <row r="935" spans="1:165" x14ac:dyDescent="0.25">
      <c r="A935" s="128">
        <f t="shared" si="128"/>
        <v>932</v>
      </c>
      <c r="B935" s="42">
        <v>50120101</v>
      </c>
      <c r="C935" s="157" t="s">
        <v>7625</v>
      </c>
      <c r="D935" s="371" t="s">
        <v>1556</v>
      </c>
      <c r="E935" s="42">
        <v>50120101</v>
      </c>
      <c r="F935" s="144">
        <v>1020000</v>
      </c>
      <c r="G935" s="137" t="s">
        <v>2468</v>
      </c>
      <c r="H935" s="142" t="s">
        <v>7382</v>
      </c>
      <c r="I935" s="145" t="s">
        <v>455</v>
      </c>
      <c r="J935" s="142">
        <f>VLOOKUP(E935,'[4]BANG THAM CHIEU'!$E$451:$M$1076,9,0)</f>
        <v>1</v>
      </c>
      <c r="K935" s="134">
        <f>SUMIFS(NHAP!$H:$H,NHAP!$D:$D,'BANG THAM CHIEU'!E935,NHAP!$K:$K,'BANG THAM CHIEU'!$D$1)</f>
        <v>0</v>
      </c>
      <c r="L935" s="134">
        <f>SUMIFS('IC21'!$H:$H,'IC21'!$G:$G,'BANG THAM CHIEU'!E935,'IC21'!$R:$R,'BANG THAM CHIEU'!$D$1)</f>
        <v>0</v>
      </c>
      <c r="M935" s="133">
        <f t="shared" si="124"/>
        <v>1</v>
      </c>
      <c r="N935" s="142">
        <v>0</v>
      </c>
      <c r="O935" s="133">
        <f t="shared" si="125"/>
        <v>1</v>
      </c>
      <c r="P935" s="135">
        <v>1</v>
      </c>
      <c r="Q935" s="135">
        <v>2</v>
      </c>
      <c r="R935" s="550" t="str">
        <f t="shared" si="129"/>
        <v>OK</v>
      </c>
      <c r="S935" s="135" t="s">
        <v>9397</v>
      </c>
      <c r="T935" s="222">
        <f t="shared" si="130"/>
        <v>0</v>
      </c>
      <c r="U935" s="368">
        <f t="shared" si="132"/>
        <v>1</v>
      </c>
      <c r="V935" s="189">
        <f t="shared" si="126"/>
        <v>0</v>
      </c>
      <c r="X935" s="40" t="str">
        <f t="shared" si="131"/>
        <v>ko</v>
      </c>
      <c r="Y935" s="189">
        <f t="shared" si="127"/>
        <v>0</v>
      </c>
      <c r="Z935" s="40">
        <f>VLOOKUP(E935,'[2]BANG THAM CHIEU'!$E$4:$Q$1080,13,0)</f>
        <v>1</v>
      </c>
      <c r="AA935" s="40">
        <f>VLOOKUP(E935,'[2]BANG THAM CHIEU'!$E$4:$R$1082,14,0)</f>
        <v>2</v>
      </c>
      <c r="AB935" s="40" t="str">
        <f>VLOOKUP(E935,'[2]BANG THAM CHIEU'!$E$4:$S$1081,15,0)</f>
        <v>đăt dự phòng</v>
      </c>
    </row>
    <row r="936" spans="1:165" s="41" customFormat="1" x14ac:dyDescent="0.25">
      <c r="A936" s="164">
        <f t="shared" si="128"/>
        <v>933</v>
      </c>
      <c r="B936" s="165">
        <v>50432647</v>
      </c>
      <c r="C936" s="214" t="s">
        <v>7626</v>
      </c>
      <c r="D936" s="419" t="s">
        <v>2564</v>
      </c>
      <c r="E936" s="165">
        <v>50432647</v>
      </c>
      <c r="F936" s="217">
        <v>2831000</v>
      </c>
      <c r="G936" s="199" t="s">
        <v>2468</v>
      </c>
      <c r="H936" s="166" t="s">
        <v>7382</v>
      </c>
      <c r="I936" s="217" t="s">
        <v>455</v>
      </c>
      <c r="J936" s="142">
        <f>VLOOKUP(E936,'[4]BANG THAM CHIEU'!$E$451:$M$1076,9,0)</f>
        <v>2</v>
      </c>
      <c r="K936" s="167">
        <f>SUMIFS(NHAP!$H:$H,NHAP!$D:$D,'BANG THAM CHIEU'!E936,NHAP!$K:$K,'BANG THAM CHIEU'!$D$1)</f>
        <v>0</v>
      </c>
      <c r="L936" s="167">
        <f>SUMIFS('IC21'!$H:$H,'IC21'!$G:$G,'BANG THAM CHIEU'!E936,'IC21'!$R:$R,'BANG THAM CHIEU'!$D$1)</f>
        <v>2</v>
      </c>
      <c r="M936" s="168">
        <f t="shared" si="124"/>
        <v>0</v>
      </c>
      <c r="N936" s="166">
        <v>0</v>
      </c>
      <c r="O936" s="168">
        <f t="shared" si="125"/>
        <v>0</v>
      </c>
      <c r="P936" s="169">
        <v>2</v>
      </c>
      <c r="Q936" s="169">
        <v>4</v>
      </c>
      <c r="R936" s="550" t="str">
        <f t="shared" si="129"/>
        <v>ALERT</v>
      </c>
      <c r="S936" s="169" t="s">
        <v>9397</v>
      </c>
      <c r="T936" s="222">
        <f t="shared" si="130"/>
        <v>-2</v>
      </c>
      <c r="U936" s="368">
        <f t="shared" si="132"/>
        <v>0</v>
      </c>
      <c r="V936" s="189">
        <f t="shared" si="126"/>
        <v>0</v>
      </c>
      <c r="W936" s="189">
        <f t="shared" ref="W936" si="133">M936-U936</f>
        <v>0</v>
      </c>
      <c r="X936" s="40" t="str">
        <f t="shared" si="131"/>
        <v>ko</v>
      </c>
      <c r="Y936" s="189">
        <f t="shared" si="127"/>
        <v>0</v>
      </c>
      <c r="Z936" s="40">
        <f>VLOOKUP(E936,'[2]BANG THAM CHIEU'!$E$4:$Q$1080,13,0)</f>
        <v>2</v>
      </c>
      <c r="AA936" s="40">
        <f>VLOOKUP(E936,'[2]BANG THAM CHIEU'!$E$4:$R$1082,14,0)</f>
        <v>4</v>
      </c>
      <c r="AB936" s="40" t="str">
        <f>VLOOKUP(E936,'[2]BANG THAM CHIEU'!$E$4:$S$1081,15,0)</f>
        <v>đăt dự phòng</v>
      </c>
      <c r="AC936" s="40"/>
      <c r="AD936" s="40" t="s">
        <v>10464</v>
      </c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  <c r="CW936" s="40"/>
      <c r="CX936" s="40"/>
      <c r="CY936" s="40"/>
      <c r="CZ936" s="40"/>
      <c r="DA936" s="40"/>
      <c r="DB936" s="40"/>
      <c r="DC936" s="40"/>
      <c r="DD936" s="40"/>
      <c r="DE936" s="40"/>
      <c r="DF936" s="40"/>
      <c r="DG936" s="40"/>
      <c r="DH936" s="40"/>
      <c r="DI936" s="40"/>
      <c r="DJ936" s="40"/>
      <c r="DK936" s="40"/>
      <c r="DL936" s="40"/>
      <c r="DM936" s="40"/>
      <c r="DN936" s="40"/>
      <c r="DO936" s="40"/>
      <c r="DP936" s="40"/>
      <c r="DQ936" s="40"/>
      <c r="DR936" s="40"/>
      <c r="DS936" s="40"/>
      <c r="DT936" s="40"/>
      <c r="DU936" s="40"/>
      <c r="DV936" s="40"/>
      <c r="DW936" s="40"/>
      <c r="DX936" s="40"/>
      <c r="DY936" s="40"/>
      <c r="DZ936" s="40"/>
      <c r="EA936" s="40"/>
      <c r="EB936" s="40"/>
      <c r="EC936" s="40"/>
      <c r="ED936" s="40"/>
      <c r="EE936" s="40"/>
      <c r="EF936" s="40"/>
      <c r="EG936" s="40"/>
      <c r="EH936" s="40"/>
      <c r="EI936" s="40"/>
      <c r="EJ936" s="40"/>
      <c r="EK936" s="40"/>
      <c r="EL936" s="40"/>
      <c r="EM936" s="40"/>
      <c r="EN936" s="40"/>
      <c r="EO936" s="40"/>
      <c r="EP936" s="40"/>
      <c r="EQ936" s="40"/>
      <c r="ER936" s="40"/>
      <c r="ES936" s="40"/>
      <c r="ET936" s="40"/>
      <c r="EU936" s="40"/>
      <c r="EV936" s="40"/>
      <c r="EW936" s="40"/>
      <c r="EX936" s="40"/>
      <c r="EY936" s="40"/>
      <c r="EZ936" s="40"/>
      <c r="FA936" s="40"/>
      <c r="FB936" s="40"/>
      <c r="FC936" s="40"/>
      <c r="FD936" s="40"/>
      <c r="FE936" s="40"/>
      <c r="FF936" s="40"/>
      <c r="FG936" s="40"/>
      <c r="FH936" s="40"/>
      <c r="FI936" s="40"/>
    </row>
    <row r="937" spans="1:165" x14ac:dyDescent="0.25">
      <c r="A937" s="128">
        <f t="shared" si="128"/>
        <v>934</v>
      </c>
      <c r="B937" s="42">
        <v>51101349</v>
      </c>
      <c r="C937" s="46" t="s">
        <v>7627</v>
      </c>
      <c r="D937" s="371" t="s">
        <v>2564</v>
      </c>
      <c r="E937" s="42">
        <v>51101349</v>
      </c>
      <c r="F937" s="144">
        <v>962000</v>
      </c>
      <c r="G937" s="137" t="s">
        <v>2468</v>
      </c>
      <c r="H937" s="142" t="s">
        <v>7382</v>
      </c>
      <c r="I937" s="145" t="s">
        <v>455</v>
      </c>
      <c r="J937" s="142">
        <f>VLOOKUP(E937,'[4]BANG THAM CHIEU'!$E$451:$M$1076,9,0)</f>
        <v>2</v>
      </c>
      <c r="K937" s="134">
        <f>SUMIFS(NHAP!$H:$H,NHAP!$D:$D,'BANG THAM CHIEU'!E937,NHAP!$K:$K,'BANG THAM CHIEU'!$D$1)</f>
        <v>0</v>
      </c>
      <c r="L937" s="134">
        <f>SUMIFS('IC21'!$H:$H,'IC21'!$G:$G,'BANG THAM CHIEU'!E937,'IC21'!$R:$R,'BANG THAM CHIEU'!$D$1)</f>
        <v>0</v>
      </c>
      <c r="M937" s="133">
        <f t="shared" si="124"/>
        <v>2</v>
      </c>
      <c r="N937" s="142">
        <v>0</v>
      </c>
      <c r="O937" s="133">
        <f t="shared" si="125"/>
        <v>2</v>
      </c>
      <c r="P937" s="135">
        <v>2</v>
      </c>
      <c r="Q937" s="135">
        <v>4</v>
      </c>
      <c r="R937" s="550" t="str">
        <f t="shared" si="129"/>
        <v>OK</v>
      </c>
      <c r="S937" s="135" t="s">
        <v>9397</v>
      </c>
      <c r="T937" s="222">
        <f t="shared" si="130"/>
        <v>0</v>
      </c>
      <c r="U937" s="368">
        <f t="shared" si="132"/>
        <v>2</v>
      </c>
      <c r="V937" s="189">
        <f t="shared" si="126"/>
        <v>0</v>
      </c>
      <c r="X937" s="40" t="str">
        <f t="shared" si="131"/>
        <v>ko</v>
      </c>
      <c r="Y937" s="189">
        <f t="shared" si="127"/>
        <v>0</v>
      </c>
      <c r="Z937" s="40">
        <f>VLOOKUP(E937,'[2]BANG THAM CHIEU'!$E$4:$Q$1080,13,0)</f>
        <v>2</v>
      </c>
      <c r="AA937" s="40">
        <f>VLOOKUP(E937,'[2]BANG THAM CHIEU'!$E$4:$R$1082,14,0)</f>
        <v>4</v>
      </c>
      <c r="AB937" s="40" t="str">
        <f>VLOOKUP(E937,'[2]BANG THAM CHIEU'!$E$4:$S$1081,15,0)</f>
        <v>đăt dự phòng</v>
      </c>
    </row>
    <row r="938" spans="1:165" x14ac:dyDescent="0.25">
      <c r="A938" s="128">
        <f t="shared" si="128"/>
        <v>935</v>
      </c>
      <c r="B938" s="42">
        <v>50469542</v>
      </c>
      <c r="C938" s="157" t="s">
        <v>7628</v>
      </c>
      <c r="D938" s="371" t="s">
        <v>2564</v>
      </c>
      <c r="E938" s="42">
        <v>50469542</v>
      </c>
      <c r="F938" s="144">
        <v>729000</v>
      </c>
      <c r="G938" s="137" t="s">
        <v>2468</v>
      </c>
      <c r="H938" s="142" t="s">
        <v>7381</v>
      </c>
      <c r="I938" s="145" t="s">
        <v>455</v>
      </c>
      <c r="J938" s="142">
        <f>VLOOKUP(E938,'[4]BANG THAM CHIEU'!$E$451:$M$1076,9,0)</f>
        <v>2</v>
      </c>
      <c r="K938" s="134">
        <f>SUMIFS(NHAP!$H:$H,NHAP!$D:$D,'BANG THAM CHIEU'!E938,NHAP!$K:$K,'BANG THAM CHIEU'!$D$1)</f>
        <v>0</v>
      </c>
      <c r="L938" s="134">
        <f>SUMIFS('IC21'!$H:$H,'IC21'!$G:$G,'BANG THAM CHIEU'!E938,'IC21'!$R:$R,'BANG THAM CHIEU'!$D$1)</f>
        <v>0</v>
      </c>
      <c r="M938" s="133">
        <f t="shared" si="124"/>
        <v>2</v>
      </c>
      <c r="N938" s="142">
        <v>0</v>
      </c>
      <c r="O938" s="133">
        <f t="shared" si="125"/>
        <v>2</v>
      </c>
      <c r="P938" s="135">
        <v>1</v>
      </c>
      <c r="Q938" s="135">
        <v>2</v>
      </c>
      <c r="R938" s="550" t="str">
        <f t="shared" si="129"/>
        <v>OK</v>
      </c>
      <c r="S938" s="135" t="s">
        <v>9397</v>
      </c>
      <c r="T938" s="222">
        <f t="shared" si="130"/>
        <v>1</v>
      </c>
      <c r="U938" s="368">
        <f t="shared" si="132"/>
        <v>2</v>
      </c>
      <c r="V938" s="189">
        <f t="shared" si="126"/>
        <v>0</v>
      </c>
      <c r="X938" s="40" t="str">
        <f t="shared" si="131"/>
        <v>ko</v>
      </c>
      <c r="Y938" s="189">
        <f t="shared" si="127"/>
        <v>0</v>
      </c>
      <c r="Z938" s="40">
        <f>VLOOKUP(E938,'[2]BANG THAM CHIEU'!$E$4:$Q$1080,13,0)</f>
        <v>1</v>
      </c>
      <c r="AA938" s="40">
        <f>VLOOKUP(E938,'[2]BANG THAM CHIEU'!$E$4:$R$1082,14,0)</f>
        <v>2</v>
      </c>
      <c r="AB938" s="40" t="str">
        <f>VLOOKUP(E938,'[2]BANG THAM CHIEU'!$E$4:$S$1081,15,0)</f>
        <v>đăt dự phòng</v>
      </c>
    </row>
    <row r="939" spans="1:165" x14ac:dyDescent="0.25">
      <c r="A939" s="128">
        <f t="shared" si="128"/>
        <v>936</v>
      </c>
      <c r="B939" s="42">
        <v>26600260</v>
      </c>
      <c r="C939" s="157" t="s">
        <v>7629</v>
      </c>
      <c r="D939" s="371" t="s">
        <v>2564</v>
      </c>
      <c r="E939" s="42">
        <v>26600260</v>
      </c>
      <c r="F939" s="144">
        <v>1710000</v>
      </c>
      <c r="G939" s="137" t="s">
        <v>2468</v>
      </c>
      <c r="H939" s="142" t="s">
        <v>7381</v>
      </c>
      <c r="I939" s="145" t="s">
        <v>455</v>
      </c>
      <c r="J939" s="142">
        <f>VLOOKUP(E939,'[4]BANG THAM CHIEU'!$E$451:$M$1076,9,0)</f>
        <v>2</v>
      </c>
      <c r="K939" s="134">
        <f>SUMIFS(NHAP!$H:$H,NHAP!$D:$D,'BANG THAM CHIEU'!E939,NHAP!$K:$K,'BANG THAM CHIEU'!$D$1)</f>
        <v>0</v>
      </c>
      <c r="L939" s="134">
        <f>SUMIFS('IC21'!$H:$H,'IC21'!$G:$G,'BANG THAM CHIEU'!E939,'IC21'!$R:$R,'BANG THAM CHIEU'!$D$1)</f>
        <v>0</v>
      </c>
      <c r="M939" s="133">
        <f t="shared" si="124"/>
        <v>2</v>
      </c>
      <c r="N939" s="142">
        <v>0</v>
      </c>
      <c r="O939" s="133">
        <f t="shared" si="125"/>
        <v>2</v>
      </c>
      <c r="P939" s="135">
        <v>2</v>
      </c>
      <c r="Q939" s="135">
        <v>4</v>
      </c>
      <c r="R939" s="550" t="str">
        <f t="shared" si="129"/>
        <v>OK</v>
      </c>
      <c r="S939" s="135" t="s">
        <v>9397</v>
      </c>
      <c r="T939" s="222">
        <f t="shared" si="130"/>
        <v>0</v>
      </c>
      <c r="U939" s="368">
        <f t="shared" si="132"/>
        <v>2</v>
      </c>
      <c r="V939" s="189">
        <f t="shared" si="126"/>
        <v>0</v>
      </c>
      <c r="X939" s="40" t="str">
        <f t="shared" si="131"/>
        <v>ko</v>
      </c>
      <c r="Y939" s="189">
        <f t="shared" si="127"/>
        <v>0</v>
      </c>
      <c r="Z939" s="40">
        <f>VLOOKUP(E939,'[2]BANG THAM CHIEU'!$E$4:$Q$1080,13,0)</f>
        <v>2</v>
      </c>
      <c r="AA939" s="40">
        <f>VLOOKUP(E939,'[2]BANG THAM CHIEU'!$E$4:$R$1082,14,0)</f>
        <v>4</v>
      </c>
      <c r="AB939" s="40" t="str">
        <f>VLOOKUP(E939,'[2]BANG THAM CHIEU'!$E$4:$S$1081,15,0)</f>
        <v>đăt dự phòng</v>
      </c>
    </row>
    <row r="940" spans="1:165" x14ac:dyDescent="0.25">
      <c r="A940" s="128">
        <f t="shared" si="128"/>
        <v>937</v>
      </c>
      <c r="B940" s="42">
        <v>51437505</v>
      </c>
      <c r="C940" s="157" t="s">
        <v>7654</v>
      </c>
      <c r="D940" s="371" t="s">
        <v>2564</v>
      </c>
      <c r="E940" s="42">
        <v>51437505</v>
      </c>
      <c r="F940" s="144">
        <v>11557000</v>
      </c>
      <c r="G940" s="137" t="s">
        <v>2468</v>
      </c>
      <c r="H940" s="142" t="s">
        <v>7382</v>
      </c>
      <c r="I940" s="145" t="s">
        <v>455</v>
      </c>
      <c r="J940" s="142">
        <f>VLOOKUP(E940,'[4]BANG THAM CHIEU'!$E$451:$M$1076,9,0)</f>
        <v>1</v>
      </c>
      <c r="K940" s="134">
        <f>SUMIFS(NHAP!$H:$H,NHAP!$D:$D,'BANG THAM CHIEU'!E940,NHAP!$K:$K,'BANG THAM CHIEU'!$D$1)</f>
        <v>0</v>
      </c>
      <c r="L940" s="134">
        <f>SUMIFS('IC21'!$H:$H,'IC21'!$G:$G,'BANG THAM CHIEU'!E940,'IC21'!$R:$R,'BANG THAM CHIEU'!$D$1)</f>
        <v>0</v>
      </c>
      <c r="M940" s="133">
        <f t="shared" si="124"/>
        <v>1</v>
      </c>
      <c r="N940" s="142">
        <v>0</v>
      </c>
      <c r="O940" s="133">
        <f t="shared" si="125"/>
        <v>1</v>
      </c>
      <c r="P940" s="135">
        <v>1</v>
      </c>
      <c r="Q940" s="135">
        <v>2</v>
      </c>
      <c r="R940" s="550" t="str">
        <f t="shared" si="129"/>
        <v>OK</v>
      </c>
      <c r="S940" s="135" t="s">
        <v>9397</v>
      </c>
      <c r="T940" s="222">
        <f t="shared" si="130"/>
        <v>0</v>
      </c>
      <c r="U940" s="368">
        <f t="shared" si="132"/>
        <v>1</v>
      </c>
      <c r="V940" s="189">
        <f t="shared" si="126"/>
        <v>0</v>
      </c>
      <c r="X940" s="40" t="str">
        <f t="shared" si="131"/>
        <v>ko</v>
      </c>
      <c r="Y940" s="189">
        <f t="shared" si="127"/>
        <v>0</v>
      </c>
      <c r="Z940" s="40">
        <f>VLOOKUP(E940,'[2]BANG THAM CHIEU'!$E$4:$Q$1080,13,0)</f>
        <v>1</v>
      </c>
      <c r="AA940" s="40">
        <f>VLOOKUP(E940,'[2]BANG THAM CHIEU'!$E$4:$R$1082,14,0)</f>
        <v>2</v>
      </c>
      <c r="AB940" s="40" t="str">
        <f>VLOOKUP(E940,'[2]BANG THAM CHIEU'!$E$4:$S$1081,15,0)</f>
        <v>đăt dự phòng</v>
      </c>
    </row>
    <row r="941" spans="1:165" x14ac:dyDescent="0.25">
      <c r="A941" s="128">
        <f t="shared" si="128"/>
        <v>938</v>
      </c>
      <c r="B941" s="42">
        <v>51437506</v>
      </c>
      <c r="C941" s="157" t="s">
        <v>7655</v>
      </c>
      <c r="D941" s="371" t="s">
        <v>2564</v>
      </c>
      <c r="E941" s="42">
        <v>51437506</v>
      </c>
      <c r="F941" s="144">
        <v>11557000</v>
      </c>
      <c r="G941" s="137" t="s">
        <v>2468</v>
      </c>
      <c r="H941" s="142" t="s">
        <v>7382</v>
      </c>
      <c r="I941" s="145" t="s">
        <v>455</v>
      </c>
      <c r="J941" s="142">
        <f>VLOOKUP(E941,'[4]BANG THAM CHIEU'!$E$451:$M$1076,9,0)</f>
        <v>2</v>
      </c>
      <c r="K941" s="134">
        <f>SUMIFS(NHAP!$H:$H,NHAP!$D:$D,'BANG THAM CHIEU'!E941,NHAP!$K:$K,'BANG THAM CHIEU'!$D$1)</f>
        <v>0</v>
      </c>
      <c r="L941" s="134">
        <f>SUMIFS('IC21'!$H:$H,'IC21'!$G:$G,'BANG THAM CHIEU'!E941,'IC21'!$R:$R,'BANG THAM CHIEU'!$D$1)</f>
        <v>0</v>
      </c>
      <c r="M941" s="133">
        <f t="shared" si="124"/>
        <v>2</v>
      </c>
      <c r="N941" s="142">
        <v>0</v>
      </c>
      <c r="O941" s="133">
        <f t="shared" si="125"/>
        <v>2</v>
      </c>
      <c r="P941" s="135">
        <v>1</v>
      </c>
      <c r="Q941" s="135">
        <v>2</v>
      </c>
      <c r="R941" s="550" t="str">
        <f t="shared" si="129"/>
        <v>OK</v>
      </c>
      <c r="S941" s="135" t="s">
        <v>9397</v>
      </c>
      <c r="T941" s="222">
        <f t="shared" si="130"/>
        <v>1</v>
      </c>
      <c r="U941" s="368">
        <f t="shared" si="132"/>
        <v>2</v>
      </c>
      <c r="V941" s="189">
        <f t="shared" si="126"/>
        <v>0</v>
      </c>
      <c r="X941" s="40" t="str">
        <f t="shared" si="131"/>
        <v>ko</v>
      </c>
      <c r="Y941" s="189">
        <f t="shared" si="127"/>
        <v>0</v>
      </c>
      <c r="Z941" s="40">
        <f>VLOOKUP(E941,'[2]BANG THAM CHIEU'!$E$4:$Q$1080,13,0)</f>
        <v>1</v>
      </c>
      <c r="AA941" s="40">
        <f>VLOOKUP(E941,'[2]BANG THAM CHIEU'!$E$4:$R$1082,14,0)</f>
        <v>2</v>
      </c>
      <c r="AB941" s="40" t="str">
        <f>VLOOKUP(E941,'[2]BANG THAM CHIEU'!$E$4:$S$1081,15,0)</f>
        <v>đăt dự phòng</v>
      </c>
    </row>
    <row r="942" spans="1:165" x14ac:dyDescent="0.25">
      <c r="A942" s="128">
        <f t="shared" si="128"/>
        <v>939</v>
      </c>
      <c r="B942" s="42">
        <v>52023510</v>
      </c>
      <c r="C942" s="157" t="s">
        <v>7657</v>
      </c>
      <c r="D942" s="371" t="s">
        <v>2564</v>
      </c>
      <c r="E942" s="42">
        <v>52023510</v>
      </c>
      <c r="F942" s="144">
        <v>2337000</v>
      </c>
      <c r="G942" s="137" t="s">
        <v>2468</v>
      </c>
      <c r="H942" s="142" t="s">
        <v>7351</v>
      </c>
      <c r="I942" s="145" t="s">
        <v>455</v>
      </c>
      <c r="J942" s="142">
        <f>VLOOKUP(E942,'[4]BANG THAM CHIEU'!$E$451:$M$1076,9,0)</f>
        <v>5</v>
      </c>
      <c r="K942" s="134">
        <f>SUMIFS(NHAP!$H:$H,NHAP!$D:$D,'BANG THAM CHIEU'!E942,NHAP!$K:$K,'BANG THAM CHIEU'!$D$1)</f>
        <v>0</v>
      </c>
      <c r="L942" s="134">
        <f>SUMIFS('IC21'!$H:$H,'IC21'!$G:$G,'BANG THAM CHIEU'!E942,'IC21'!$R:$R,'BANG THAM CHIEU'!$D$1)</f>
        <v>0</v>
      </c>
      <c r="M942" s="133">
        <f t="shared" ref="M942:M993" si="134">J942+K942-L942</f>
        <v>5</v>
      </c>
      <c r="N942" s="142">
        <v>0</v>
      </c>
      <c r="O942" s="133">
        <f t="shared" ref="O942:O993" si="135">M942-N942</f>
        <v>5</v>
      </c>
      <c r="P942" s="135">
        <v>4</v>
      </c>
      <c r="Q942" s="135">
        <v>8</v>
      </c>
      <c r="R942" s="550" t="str">
        <f t="shared" si="129"/>
        <v>OK</v>
      </c>
      <c r="S942" s="135" t="s">
        <v>9397</v>
      </c>
      <c r="T942" s="222">
        <f t="shared" si="130"/>
        <v>1</v>
      </c>
      <c r="U942" s="368">
        <f t="shared" si="132"/>
        <v>5</v>
      </c>
      <c r="V942" s="189">
        <f t="shared" si="126"/>
        <v>0</v>
      </c>
      <c r="X942" s="40" t="str">
        <f t="shared" si="131"/>
        <v>ko</v>
      </c>
      <c r="Y942" s="189">
        <f t="shared" si="127"/>
        <v>0</v>
      </c>
      <c r="Z942" s="40">
        <f>VLOOKUP(E942,'[2]BANG THAM CHIEU'!$E$4:$Q$1080,13,0)</f>
        <v>4</v>
      </c>
      <c r="AA942" s="40">
        <f>VLOOKUP(E942,'[2]BANG THAM CHIEU'!$E$4:$R$1082,14,0)</f>
        <v>8</v>
      </c>
      <c r="AB942" s="40" t="str">
        <f>VLOOKUP(E942,'[2]BANG THAM CHIEU'!$E$4:$S$1081,15,0)</f>
        <v>đăt dự phòng</v>
      </c>
    </row>
    <row r="943" spans="1:165" x14ac:dyDescent="0.25">
      <c r="A943" s="128">
        <f t="shared" si="128"/>
        <v>940</v>
      </c>
      <c r="B943" s="42">
        <v>51283905</v>
      </c>
      <c r="C943" s="157" t="s">
        <v>7658</v>
      </c>
      <c r="D943" s="371" t="s">
        <v>2564</v>
      </c>
      <c r="E943" s="42">
        <v>51283905</v>
      </c>
      <c r="F943" s="144">
        <v>1223000</v>
      </c>
      <c r="G943" s="137" t="s">
        <v>2468</v>
      </c>
      <c r="H943" s="142" t="s">
        <v>7382</v>
      </c>
      <c r="I943" s="145" t="s">
        <v>455</v>
      </c>
      <c r="J943" s="142">
        <f>VLOOKUP(E943,'[4]BANG THAM CHIEU'!$E$451:$M$1076,9,0)</f>
        <v>1</v>
      </c>
      <c r="K943" s="134">
        <f>SUMIFS(NHAP!$H:$H,NHAP!$D:$D,'BANG THAM CHIEU'!E943,NHAP!$K:$K,'BANG THAM CHIEU'!$D$1)</f>
        <v>0</v>
      </c>
      <c r="L943" s="134">
        <f>SUMIFS('IC21'!$H:$H,'IC21'!$G:$G,'BANG THAM CHIEU'!E943,'IC21'!$R:$R,'BANG THAM CHIEU'!$D$1)</f>
        <v>0</v>
      </c>
      <c r="M943" s="133">
        <f t="shared" si="134"/>
        <v>1</v>
      </c>
      <c r="N943" s="142">
        <v>0</v>
      </c>
      <c r="O943" s="133">
        <f t="shared" si="135"/>
        <v>1</v>
      </c>
      <c r="P943" s="135">
        <v>1</v>
      </c>
      <c r="Q943" s="135">
        <v>2</v>
      </c>
      <c r="R943" s="550" t="str">
        <f t="shared" si="129"/>
        <v>OK</v>
      </c>
      <c r="S943" s="135" t="s">
        <v>9397</v>
      </c>
      <c r="T943" s="222">
        <f t="shared" si="130"/>
        <v>0</v>
      </c>
      <c r="U943" s="368">
        <f t="shared" si="132"/>
        <v>1</v>
      </c>
      <c r="V943" s="189">
        <f t="shared" si="126"/>
        <v>0</v>
      </c>
      <c r="X943" s="40" t="str">
        <f t="shared" si="131"/>
        <v>ko</v>
      </c>
      <c r="Y943" s="189">
        <f t="shared" si="127"/>
        <v>0</v>
      </c>
      <c r="Z943" s="40">
        <f>VLOOKUP(E943,'[2]BANG THAM CHIEU'!$E$4:$Q$1080,13,0)</f>
        <v>1</v>
      </c>
      <c r="AA943" s="40">
        <f>VLOOKUP(E943,'[2]BANG THAM CHIEU'!$E$4:$R$1082,14,0)</f>
        <v>2</v>
      </c>
      <c r="AB943" s="40" t="str">
        <f>VLOOKUP(E943,'[2]BANG THAM CHIEU'!$E$4:$S$1081,15,0)</f>
        <v>đăt dự phòng</v>
      </c>
    </row>
    <row r="944" spans="1:165" x14ac:dyDescent="0.25">
      <c r="A944" s="128">
        <f t="shared" si="128"/>
        <v>941</v>
      </c>
      <c r="B944" s="42">
        <v>50251657</v>
      </c>
      <c r="C944" s="157" t="s">
        <v>7659</v>
      </c>
      <c r="D944" s="371" t="s">
        <v>2564</v>
      </c>
      <c r="E944" s="42">
        <v>50251657</v>
      </c>
      <c r="F944" s="144">
        <v>5937000</v>
      </c>
      <c r="G944" s="137" t="s">
        <v>2468</v>
      </c>
      <c r="H944" s="142" t="s">
        <v>7381</v>
      </c>
      <c r="I944" s="145" t="s">
        <v>455</v>
      </c>
      <c r="J944" s="142">
        <f>VLOOKUP(E944,'[4]BANG THAM CHIEU'!$E$451:$M$1076,9,0)</f>
        <v>2</v>
      </c>
      <c r="K944" s="134">
        <f>SUMIFS(NHAP!$H:$H,NHAP!$D:$D,'BANG THAM CHIEU'!E944,NHAP!$K:$K,'BANG THAM CHIEU'!$D$1)</f>
        <v>0</v>
      </c>
      <c r="L944" s="134">
        <f>SUMIFS('IC21'!$H:$H,'IC21'!$G:$G,'BANG THAM CHIEU'!E944,'IC21'!$R:$R,'BANG THAM CHIEU'!$D$1)</f>
        <v>0</v>
      </c>
      <c r="M944" s="133">
        <f t="shared" si="134"/>
        <v>2</v>
      </c>
      <c r="N944" s="142">
        <v>0</v>
      </c>
      <c r="O944" s="133">
        <f t="shared" si="135"/>
        <v>2</v>
      </c>
      <c r="P944" s="135">
        <v>2</v>
      </c>
      <c r="Q944" s="135">
        <v>4</v>
      </c>
      <c r="R944" s="550" t="str">
        <f t="shared" si="129"/>
        <v>OK</v>
      </c>
      <c r="S944" s="135" t="s">
        <v>9397</v>
      </c>
      <c r="T944" s="222">
        <f t="shared" si="130"/>
        <v>0</v>
      </c>
      <c r="U944" s="368">
        <f t="shared" si="132"/>
        <v>2</v>
      </c>
      <c r="V944" s="189">
        <f t="shared" si="126"/>
        <v>0</v>
      </c>
      <c r="X944" s="40" t="str">
        <f t="shared" si="131"/>
        <v>ko</v>
      </c>
      <c r="Y944" s="189">
        <f t="shared" si="127"/>
        <v>0</v>
      </c>
      <c r="Z944" s="40">
        <f>VLOOKUP(E944,'[2]BANG THAM CHIEU'!$E$4:$Q$1080,13,0)</f>
        <v>2</v>
      </c>
      <c r="AA944" s="40">
        <f>VLOOKUP(E944,'[2]BANG THAM CHIEU'!$E$4:$R$1082,14,0)</f>
        <v>4</v>
      </c>
      <c r="AB944" s="40" t="str">
        <f>VLOOKUP(E944,'[2]BANG THAM CHIEU'!$E$4:$S$1081,15,0)</f>
        <v>đăt dự phòng</v>
      </c>
      <c r="AD944" s="40" t="s">
        <v>9889</v>
      </c>
    </row>
    <row r="945" spans="1:30" x14ac:dyDescent="0.25">
      <c r="A945" s="128">
        <f t="shared" si="128"/>
        <v>942</v>
      </c>
      <c r="B945" s="42">
        <v>51240654</v>
      </c>
      <c r="C945" s="157" t="s">
        <v>7660</v>
      </c>
      <c r="D945" s="371" t="s">
        <v>2564</v>
      </c>
      <c r="E945" s="42">
        <v>51240654</v>
      </c>
      <c r="F945" s="144">
        <v>9386000</v>
      </c>
      <c r="G945" s="137" t="s">
        <v>2468</v>
      </c>
      <c r="H945" s="142" t="s">
        <v>7381</v>
      </c>
      <c r="I945" s="145" t="s">
        <v>455</v>
      </c>
      <c r="J945" s="142">
        <f>VLOOKUP(E945,'[4]BANG THAM CHIEU'!$E$451:$M$1076,9,0)</f>
        <v>1</v>
      </c>
      <c r="K945" s="134">
        <f>SUMIFS(NHAP!$H:$H,NHAP!$D:$D,'BANG THAM CHIEU'!E945,NHAP!$K:$K,'BANG THAM CHIEU'!$D$1)</f>
        <v>0</v>
      </c>
      <c r="L945" s="134">
        <f>SUMIFS('IC21'!$H:$H,'IC21'!$G:$G,'BANG THAM CHIEU'!E945,'IC21'!$R:$R,'BANG THAM CHIEU'!$D$1)</f>
        <v>0</v>
      </c>
      <c r="M945" s="133">
        <f t="shared" si="134"/>
        <v>1</v>
      </c>
      <c r="N945" s="142">
        <v>0</v>
      </c>
      <c r="O945" s="133">
        <f t="shared" si="135"/>
        <v>1</v>
      </c>
      <c r="P945" s="135">
        <v>2</v>
      </c>
      <c r="Q945" s="135">
        <v>4</v>
      </c>
      <c r="R945" s="550" t="str">
        <f t="shared" si="129"/>
        <v>ALERT</v>
      </c>
      <c r="S945" s="135" t="s">
        <v>9397</v>
      </c>
      <c r="T945" s="222">
        <f t="shared" si="130"/>
        <v>-1</v>
      </c>
      <c r="U945" s="368">
        <f t="shared" si="132"/>
        <v>1</v>
      </c>
      <c r="V945" s="189">
        <f t="shared" si="126"/>
        <v>0</v>
      </c>
      <c r="X945" s="40" t="str">
        <f t="shared" si="131"/>
        <v>ko</v>
      </c>
      <c r="Y945" s="189">
        <f t="shared" si="127"/>
        <v>0</v>
      </c>
      <c r="Z945" s="40">
        <f>VLOOKUP(E945,'[2]BANG THAM CHIEU'!$E$4:$Q$1080,13,0)</f>
        <v>2</v>
      </c>
      <c r="AA945" s="40">
        <f>VLOOKUP(E945,'[2]BANG THAM CHIEU'!$E$4:$R$1082,14,0)</f>
        <v>4</v>
      </c>
      <c r="AB945" s="40" t="str">
        <f>VLOOKUP(E945,'[2]BANG THAM CHIEU'!$E$4:$S$1081,15,0)</f>
        <v>đăt dự phòng</v>
      </c>
      <c r="AD945" s="40" t="s">
        <v>9889</v>
      </c>
    </row>
    <row r="946" spans="1:30" x14ac:dyDescent="0.25">
      <c r="A946" s="128">
        <f t="shared" si="128"/>
        <v>943</v>
      </c>
      <c r="B946" s="42">
        <v>51194845</v>
      </c>
      <c r="C946" s="157" t="s">
        <v>7661</v>
      </c>
      <c r="D946" s="371" t="s">
        <v>2564</v>
      </c>
      <c r="E946" s="42">
        <v>51194845</v>
      </c>
      <c r="F946" s="144">
        <v>5710000</v>
      </c>
      <c r="G946" s="137" t="s">
        <v>2468</v>
      </c>
      <c r="H946" s="142" t="s">
        <v>7380</v>
      </c>
      <c r="I946" s="145" t="s">
        <v>455</v>
      </c>
      <c r="J946" s="142">
        <f>VLOOKUP(E946,'[4]BANG THAM CHIEU'!$E$451:$M$1076,9,0)</f>
        <v>2</v>
      </c>
      <c r="K946" s="134">
        <f>SUMIFS(NHAP!$H:$H,NHAP!$D:$D,'BANG THAM CHIEU'!E946,NHAP!$K:$K,'BANG THAM CHIEU'!$D$1)</f>
        <v>0</v>
      </c>
      <c r="L946" s="134">
        <f>SUMIFS('IC21'!$H:$H,'IC21'!$G:$G,'BANG THAM CHIEU'!E946,'IC21'!$R:$R,'BANG THAM CHIEU'!$D$1)</f>
        <v>0</v>
      </c>
      <c r="M946" s="133">
        <f t="shared" si="134"/>
        <v>2</v>
      </c>
      <c r="N946" s="142">
        <v>0</v>
      </c>
      <c r="O946" s="133">
        <f t="shared" si="135"/>
        <v>2</v>
      </c>
      <c r="P946" s="135">
        <v>2</v>
      </c>
      <c r="Q946" s="135">
        <v>4</v>
      </c>
      <c r="R946" s="550" t="str">
        <f t="shared" si="129"/>
        <v>OK</v>
      </c>
      <c r="S946" s="135" t="s">
        <v>9397</v>
      </c>
      <c r="T946" s="222">
        <f t="shared" si="130"/>
        <v>0</v>
      </c>
      <c r="U946" s="368">
        <f t="shared" si="132"/>
        <v>2</v>
      </c>
      <c r="V946" s="189">
        <f t="shared" si="126"/>
        <v>0</v>
      </c>
      <c r="X946" s="40" t="str">
        <f t="shared" si="131"/>
        <v>ko</v>
      </c>
      <c r="Y946" s="189">
        <f t="shared" si="127"/>
        <v>0</v>
      </c>
      <c r="Z946" s="40">
        <f>VLOOKUP(E946,'[2]BANG THAM CHIEU'!$E$4:$Q$1080,13,0)</f>
        <v>2</v>
      </c>
      <c r="AA946" s="40">
        <f>VLOOKUP(E946,'[2]BANG THAM CHIEU'!$E$4:$R$1082,14,0)</f>
        <v>4</v>
      </c>
      <c r="AB946" s="40" t="str">
        <f>VLOOKUP(E946,'[2]BANG THAM CHIEU'!$E$4:$S$1081,15,0)</f>
        <v>đăt dự phòng</v>
      </c>
      <c r="AD946" s="40" t="s">
        <v>9889</v>
      </c>
    </row>
    <row r="947" spans="1:30" x14ac:dyDescent="0.25">
      <c r="A947" s="128">
        <f t="shared" si="128"/>
        <v>944</v>
      </c>
      <c r="B947" s="42" t="s">
        <v>7662</v>
      </c>
      <c r="C947" s="157" t="s">
        <v>9649</v>
      </c>
      <c r="D947" s="42" t="s">
        <v>2567</v>
      </c>
      <c r="E947" s="42" t="s">
        <v>7662</v>
      </c>
      <c r="F947" s="144">
        <v>270000</v>
      </c>
      <c r="G947" s="142" t="s">
        <v>969</v>
      </c>
      <c r="I947" s="142" t="s">
        <v>1207</v>
      </c>
      <c r="J947" s="142">
        <f>VLOOKUP(E947,'[4]BANG THAM CHIEU'!$E$451:$M$1076,9,0)</f>
        <v>3</v>
      </c>
      <c r="K947" s="134">
        <f>SUMIFS(NHAP!$H:$H,NHAP!$D:$D,'BANG THAM CHIEU'!E947,NHAP!$K:$K,'BANG THAM CHIEU'!$D$1)</f>
        <v>0</v>
      </c>
      <c r="L947" s="134">
        <f>SUMIFS('IC21'!$H:$H,'IC21'!$G:$G,'BANG THAM CHIEU'!E947,'IC21'!$R:$R,'BANG THAM CHIEU'!$D$1)</f>
        <v>0</v>
      </c>
      <c r="M947" s="133">
        <f t="shared" si="134"/>
        <v>3</v>
      </c>
      <c r="N947" s="142">
        <v>0</v>
      </c>
      <c r="O947" s="133">
        <f t="shared" si="135"/>
        <v>3</v>
      </c>
      <c r="P947" s="135">
        <v>8</v>
      </c>
      <c r="Q947" s="135">
        <v>16</v>
      </c>
      <c r="R947" s="550" t="str">
        <f t="shared" si="129"/>
        <v>ALERT</v>
      </c>
      <c r="S947" s="135" t="s">
        <v>9394</v>
      </c>
      <c r="T947" s="222">
        <f t="shared" si="130"/>
        <v>-5</v>
      </c>
      <c r="U947" s="40">
        <v>0</v>
      </c>
      <c r="V947" s="189">
        <f t="shared" si="126"/>
        <v>-3</v>
      </c>
      <c r="X947" s="40" t="str">
        <f t="shared" si="131"/>
        <v>ko</v>
      </c>
      <c r="Y947" s="189">
        <f t="shared" si="127"/>
        <v>3</v>
      </c>
      <c r="Z947" s="40">
        <f>VLOOKUP(E947,'[2]BANG THAM CHIEU'!$E$4:$Q$1080,13,0)</f>
        <v>8</v>
      </c>
      <c r="AA947" s="40">
        <f>VLOOKUP(E947,'[2]BANG THAM CHIEU'!$E$4:$R$1082,14,0)</f>
        <v>16</v>
      </c>
      <c r="AB947" s="40" t="str">
        <f>VLOOKUP(E947,'[2]BANG THAM CHIEU'!$E$4:$S$1081,15,0)</f>
        <v>6 tháng</v>
      </c>
    </row>
    <row r="948" spans="1:30" x14ac:dyDescent="0.25">
      <c r="A948" s="128">
        <f t="shared" si="128"/>
        <v>945</v>
      </c>
      <c r="B948" s="42" t="s">
        <v>7663</v>
      </c>
      <c r="C948" s="157" t="s">
        <v>7656</v>
      </c>
      <c r="D948" s="42" t="s">
        <v>2567</v>
      </c>
      <c r="E948" s="42" t="s">
        <v>7663</v>
      </c>
      <c r="F948" s="144">
        <v>274113</v>
      </c>
      <c r="G948" s="142" t="s">
        <v>969</v>
      </c>
      <c r="I948" s="142" t="s">
        <v>1207</v>
      </c>
      <c r="J948" s="142">
        <f>VLOOKUP(E948,'[4]BANG THAM CHIEU'!$E$451:$M$1076,9,0)</f>
        <v>13</v>
      </c>
      <c r="K948" s="134">
        <f>SUMIFS(NHAP!$H:$H,NHAP!$D:$D,'BANG THAM CHIEU'!E948,NHAP!$K:$K,'BANG THAM CHIEU'!$D$1)</f>
        <v>0</v>
      </c>
      <c r="L948" s="134">
        <f>SUMIFS('IC21'!$H:$H,'IC21'!$G:$G,'BANG THAM CHIEU'!E948,'IC21'!$R:$R,'BANG THAM CHIEU'!$D$1)</f>
        <v>0</v>
      </c>
      <c r="M948" s="133">
        <f t="shared" si="134"/>
        <v>13</v>
      </c>
      <c r="N948" s="142">
        <v>0</v>
      </c>
      <c r="O948" s="133">
        <f t="shared" si="135"/>
        <v>13</v>
      </c>
      <c r="P948" s="135">
        <v>8</v>
      </c>
      <c r="Q948" s="135">
        <v>16</v>
      </c>
      <c r="R948" s="550" t="str">
        <f t="shared" si="129"/>
        <v>OK</v>
      </c>
      <c r="S948" s="135" t="s">
        <v>9394</v>
      </c>
      <c r="T948" s="222">
        <f t="shared" si="130"/>
        <v>5</v>
      </c>
      <c r="U948" s="40">
        <v>36</v>
      </c>
      <c r="V948" s="189">
        <f t="shared" si="126"/>
        <v>23</v>
      </c>
      <c r="X948" s="40" t="str">
        <f t="shared" si="131"/>
        <v>ok</v>
      </c>
      <c r="Y948" s="189">
        <f t="shared" si="127"/>
        <v>-23</v>
      </c>
      <c r="Z948" s="40">
        <f>VLOOKUP(E948,'[2]BANG THAM CHIEU'!$E$4:$Q$1080,13,0)</f>
        <v>8</v>
      </c>
      <c r="AA948" s="40">
        <f>VLOOKUP(E948,'[2]BANG THAM CHIEU'!$E$4:$R$1082,14,0)</f>
        <v>16</v>
      </c>
      <c r="AB948" s="40" t="str">
        <f>VLOOKUP(E948,'[2]BANG THAM CHIEU'!$E$4:$S$1081,15,0)</f>
        <v>6 tháng</v>
      </c>
    </row>
    <row r="949" spans="1:30" x14ac:dyDescent="0.25">
      <c r="A949" s="128">
        <f t="shared" si="128"/>
        <v>946</v>
      </c>
      <c r="B949" s="140">
        <v>2901063520</v>
      </c>
      <c r="C949" s="157" t="s">
        <v>9029</v>
      </c>
      <c r="D949" s="42" t="s">
        <v>1556</v>
      </c>
      <c r="E949" s="140">
        <v>2901063520</v>
      </c>
      <c r="F949" s="144">
        <v>12460700</v>
      </c>
      <c r="G949" s="141" t="s">
        <v>2464</v>
      </c>
      <c r="H949" s="37">
        <v>2901063520</v>
      </c>
      <c r="I949" s="144" t="s">
        <v>455</v>
      </c>
      <c r="J949" s="142">
        <f>VLOOKUP(E949,'[4]BANG THAM CHIEU'!$E$451:$M$1076,9,0)</f>
        <v>0</v>
      </c>
      <c r="K949" s="134">
        <f>SUMIFS(NHAP!$H:$H,NHAP!$D:$D,'BANG THAM CHIEU'!E949,NHAP!$K:$K,'BANG THAM CHIEU'!$D$1)</f>
        <v>0</v>
      </c>
      <c r="L949" s="134">
        <f>SUMIFS('IC21'!$H:$H,'IC21'!$G:$G,'BANG THAM CHIEU'!E949,'IC21'!$R:$R,'BANG THAM CHIEU'!$D$1)</f>
        <v>0</v>
      </c>
      <c r="M949" s="133">
        <f t="shared" si="134"/>
        <v>0</v>
      </c>
      <c r="N949" s="134">
        <f>SUMIF('IC238-Cuoi ky'!$E:$E,'BANG THAM CHIEU'!E949,'IC238-Cuoi ky'!$H:$H)</f>
        <v>0</v>
      </c>
      <c r="O949" s="133">
        <f t="shared" si="135"/>
        <v>0</v>
      </c>
      <c r="P949" s="135">
        <v>2</v>
      </c>
      <c r="Q949" s="135">
        <v>4</v>
      </c>
      <c r="R949" s="550" t="str">
        <f t="shared" si="129"/>
        <v>ALERT</v>
      </c>
      <c r="S949" s="135" t="s">
        <v>9397</v>
      </c>
      <c r="T949" s="222">
        <f t="shared" si="130"/>
        <v>-2</v>
      </c>
      <c r="U949" s="40">
        <v>3</v>
      </c>
      <c r="V949" s="189">
        <f t="shared" si="126"/>
        <v>3</v>
      </c>
      <c r="W949" s="40" t="s">
        <v>9141</v>
      </c>
      <c r="X949" s="40" t="str">
        <f t="shared" si="131"/>
        <v>ko</v>
      </c>
      <c r="Y949" s="189">
        <f t="shared" si="127"/>
        <v>-3</v>
      </c>
      <c r="Z949" s="40">
        <f>VLOOKUP(E949,'[2]BANG THAM CHIEU'!$E$4:$Q$1080,13,0)</f>
        <v>2</v>
      </c>
      <c r="AA949" s="40">
        <f>VLOOKUP(E949,'[2]BANG THAM CHIEU'!$E$4:$R$1082,14,0)</f>
        <v>4</v>
      </c>
      <c r="AB949" s="40" t="str">
        <f>VLOOKUP(E949,'[2]BANG THAM CHIEU'!$E$4:$S$1081,15,0)</f>
        <v>đăt dự phòng</v>
      </c>
    </row>
    <row r="950" spans="1:30" ht="31.5" x14ac:dyDescent="0.25">
      <c r="A950" s="128">
        <f t="shared" si="128"/>
        <v>947</v>
      </c>
      <c r="B950" s="510">
        <v>2901161800</v>
      </c>
      <c r="C950" s="192" t="s">
        <v>7665</v>
      </c>
      <c r="D950" s="42" t="s">
        <v>1556</v>
      </c>
      <c r="E950" s="510">
        <v>2901161800</v>
      </c>
      <c r="F950" s="144">
        <v>2990600</v>
      </c>
      <c r="G950" s="141" t="s">
        <v>2464</v>
      </c>
      <c r="H950" s="37">
        <v>2901161800</v>
      </c>
      <c r="I950" s="144" t="s">
        <v>455</v>
      </c>
      <c r="J950" s="142">
        <f>VLOOKUP(E950,'[4]BANG THAM CHIEU'!$E$451:$M$1076,9,0)</f>
        <v>2</v>
      </c>
      <c r="K950" s="134">
        <f>SUMIFS(NHAP!$H:$H,NHAP!$D:$D,'BANG THAM CHIEU'!E950,NHAP!$K:$K,'BANG THAM CHIEU'!$D$1)</f>
        <v>0</v>
      </c>
      <c r="L950" s="134">
        <f>SUMIFS('IC21'!$H:$H,'IC21'!$G:$G,'BANG THAM CHIEU'!E950,'IC21'!$R:$R,'BANG THAM CHIEU'!$D$1)</f>
        <v>0</v>
      </c>
      <c r="M950" s="133">
        <f t="shared" si="134"/>
        <v>2</v>
      </c>
      <c r="N950" s="142">
        <v>0</v>
      </c>
      <c r="O950" s="133">
        <f t="shared" si="135"/>
        <v>2</v>
      </c>
      <c r="P950" s="135">
        <v>1</v>
      </c>
      <c r="Q950" s="135">
        <v>0</v>
      </c>
      <c r="R950" s="550" t="str">
        <f t="shared" si="129"/>
        <v>OK</v>
      </c>
      <c r="S950" s="135" t="s">
        <v>9397</v>
      </c>
      <c r="T950" s="222">
        <f t="shared" si="130"/>
        <v>1</v>
      </c>
      <c r="U950" s="40">
        <v>2</v>
      </c>
      <c r="V950" s="189">
        <f t="shared" si="126"/>
        <v>0</v>
      </c>
      <c r="W950" s="40" t="s">
        <v>9140</v>
      </c>
      <c r="X950" s="40" t="str">
        <f t="shared" si="131"/>
        <v>ko</v>
      </c>
      <c r="Y950" s="189">
        <f t="shared" si="127"/>
        <v>0</v>
      </c>
      <c r="Z950" s="40">
        <f>VLOOKUP(E950,'[2]BANG THAM CHIEU'!$E$4:$Q$1080,13,0)</f>
        <v>0</v>
      </c>
      <c r="AA950" s="40">
        <f>VLOOKUP(E950,'[2]BANG THAM CHIEU'!$E$4:$R$1082,14,0)</f>
        <v>0</v>
      </c>
      <c r="AB950" s="40">
        <f>VLOOKUP(E950,'[2]BANG THAM CHIEU'!$E$4:$S$1081,15,0)</f>
        <v>0</v>
      </c>
    </row>
    <row r="951" spans="1:30" ht="78.75" x14ac:dyDescent="0.25">
      <c r="A951" s="128">
        <f t="shared" si="128"/>
        <v>948</v>
      </c>
      <c r="B951" s="42" t="s">
        <v>7667</v>
      </c>
      <c r="C951" s="192" t="s">
        <v>7666</v>
      </c>
      <c r="D951" s="371" t="s">
        <v>1527</v>
      </c>
      <c r="E951" s="42" t="s">
        <v>7667</v>
      </c>
      <c r="F951" s="144">
        <v>100000</v>
      </c>
      <c r="G951" s="141" t="s">
        <v>968</v>
      </c>
      <c r="I951" s="142" t="s">
        <v>455</v>
      </c>
      <c r="J951" s="142">
        <f>VLOOKUP(E951,'[4]BANG THAM CHIEU'!$E$451:$M$1076,9,0)</f>
        <v>0</v>
      </c>
      <c r="K951" s="134">
        <f>SUMIFS(NHAP!$H:$H,NHAP!$D:$D,'BANG THAM CHIEU'!E951,NHAP!$K:$K,'BANG THAM CHIEU'!$D$1)</f>
        <v>0</v>
      </c>
      <c r="L951" s="134">
        <f>SUMIFS('IC21'!$H:$H,'IC21'!$G:$G,'BANG THAM CHIEU'!E951,'IC21'!$R:$R,'BANG THAM CHIEU'!$D$1)</f>
        <v>5</v>
      </c>
      <c r="M951" s="133">
        <f t="shared" si="134"/>
        <v>-5</v>
      </c>
      <c r="N951" s="142">
        <v>0</v>
      </c>
      <c r="O951" s="133">
        <f t="shared" si="135"/>
        <v>-5</v>
      </c>
      <c r="P951" s="135">
        <v>5</v>
      </c>
      <c r="Q951" s="135">
        <v>10</v>
      </c>
      <c r="R951" s="550" t="str">
        <f t="shared" si="129"/>
        <v>ALERT</v>
      </c>
      <c r="S951" s="135" t="s">
        <v>9395</v>
      </c>
      <c r="T951" s="222">
        <f t="shared" si="130"/>
        <v>-10</v>
      </c>
      <c r="U951" s="40">
        <v>11</v>
      </c>
      <c r="V951" s="189">
        <f t="shared" si="126"/>
        <v>16</v>
      </c>
      <c r="X951" s="40" t="str">
        <f t="shared" si="131"/>
        <v>ko</v>
      </c>
      <c r="Y951" s="189">
        <f t="shared" si="127"/>
        <v>-16</v>
      </c>
      <c r="Z951" s="40">
        <f>VLOOKUP(E951,'[2]BANG THAM CHIEU'!$E$4:$Q$1080,13,0)</f>
        <v>5</v>
      </c>
      <c r="AA951" s="40">
        <f>VLOOKUP(E951,'[2]BANG THAM CHIEU'!$E$4:$R$1082,14,0)</f>
        <v>10</v>
      </c>
      <c r="AB951" s="40" t="str">
        <f>VLOOKUP(E951,'[2]BANG THAM CHIEU'!$E$4:$S$1081,15,0)</f>
        <v>1 năm</v>
      </c>
    </row>
    <row r="952" spans="1:30" x14ac:dyDescent="0.25">
      <c r="A952" s="128">
        <f t="shared" si="128"/>
        <v>949</v>
      </c>
      <c r="B952" s="42">
        <v>50431953</v>
      </c>
      <c r="C952" s="157" t="s">
        <v>7668</v>
      </c>
      <c r="D952" s="371" t="s">
        <v>2564</v>
      </c>
      <c r="E952" s="42">
        <v>50431953</v>
      </c>
      <c r="F952" s="144">
        <v>490000</v>
      </c>
      <c r="G952" s="137" t="s">
        <v>2468</v>
      </c>
      <c r="H952" s="142" t="s">
        <v>7351</v>
      </c>
      <c r="I952" s="142" t="s">
        <v>455</v>
      </c>
      <c r="J952" s="142">
        <f>VLOOKUP(E952,'[4]BANG THAM CHIEU'!$E$451:$M$1076,9,0)</f>
        <v>18</v>
      </c>
      <c r="K952" s="134">
        <f>SUMIFS(NHAP!$H:$H,NHAP!$D:$D,'BANG THAM CHIEU'!E952,NHAP!$K:$K,'BANG THAM CHIEU'!$D$1)</f>
        <v>0</v>
      </c>
      <c r="L952" s="134">
        <f>SUMIFS('IC21'!$H:$H,'IC21'!$G:$G,'BANG THAM CHIEU'!E952,'IC21'!$R:$R,'BANG THAM CHIEU'!$D$1)</f>
        <v>0</v>
      </c>
      <c r="M952" s="133">
        <f t="shared" si="134"/>
        <v>18</v>
      </c>
      <c r="N952" s="142">
        <v>0</v>
      </c>
      <c r="O952" s="133">
        <f t="shared" si="135"/>
        <v>18</v>
      </c>
      <c r="P952" s="135">
        <v>2</v>
      </c>
      <c r="Q952" s="135">
        <v>4</v>
      </c>
      <c r="R952" s="550" t="str">
        <f t="shared" si="129"/>
        <v>OK</v>
      </c>
      <c r="S952" s="135" t="s">
        <v>9397</v>
      </c>
      <c r="T952" s="222">
        <f t="shared" si="130"/>
        <v>16</v>
      </c>
      <c r="U952" s="368">
        <f t="shared" ref="U952:U959" si="136">M952</f>
        <v>18</v>
      </c>
      <c r="V952" s="189">
        <f t="shared" si="126"/>
        <v>0</v>
      </c>
      <c r="X952" s="40" t="str">
        <f t="shared" si="131"/>
        <v>ko</v>
      </c>
      <c r="Y952" s="189">
        <f t="shared" si="127"/>
        <v>0</v>
      </c>
      <c r="Z952" s="40">
        <f>VLOOKUP(E952,'[2]BANG THAM CHIEU'!$E$4:$Q$1080,13,0)</f>
        <v>2</v>
      </c>
      <c r="AA952" s="40">
        <f>VLOOKUP(E952,'[2]BANG THAM CHIEU'!$E$4:$R$1082,14,0)</f>
        <v>4</v>
      </c>
      <c r="AB952" s="40" t="str">
        <f>VLOOKUP(E952,'[2]BANG THAM CHIEU'!$E$4:$S$1081,15,0)</f>
        <v>đăt dự phòng</v>
      </c>
    </row>
    <row r="953" spans="1:30" x14ac:dyDescent="0.25">
      <c r="A953" s="128">
        <f t="shared" si="128"/>
        <v>950</v>
      </c>
      <c r="B953" s="42">
        <v>51189840</v>
      </c>
      <c r="C953" s="157" t="s">
        <v>7670</v>
      </c>
      <c r="D953" s="371" t="s">
        <v>2564</v>
      </c>
      <c r="E953" s="42">
        <v>51189840</v>
      </c>
      <c r="F953" s="144">
        <v>715000</v>
      </c>
      <c r="G953" s="137" t="s">
        <v>2468</v>
      </c>
      <c r="H953" s="142" t="s">
        <v>7351</v>
      </c>
      <c r="I953" s="142" t="s">
        <v>455</v>
      </c>
      <c r="J953" s="142">
        <f>VLOOKUP(E953,'[4]BANG THAM CHIEU'!$E$451:$M$1076,9,0)</f>
        <v>1</v>
      </c>
      <c r="K953" s="134">
        <f>SUMIFS(NHAP!$H:$H,NHAP!$D:$D,'BANG THAM CHIEU'!E953,NHAP!$K:$K,'BANG THAM CHIEU'!$D$1)</f>
        <v>0</v>
      </c>
      <c r="L953" s="134">
        <f>SUMIFS('IC21'!$H:$H,'IC21'!$G:$G,'BANG THAM CHIEU'!E953,'IC21'!$R:$R,'BANG THAM CHIEU'!$D$1)</f>
        <v>0</v>
      </c>
      <c r="M953" s="133">
        <f t="shared" si="134"/>
        <v>1</v>
      </c>
      <c r="N953" s="142">
        <v>0</v>
      </c>
      <c r="O953" s="133">
        <f t="shared" si="135"/>
        <v>1</v>
      </c>
      <c r="P953" s="135">
        <v>1</v>
      </c>
      <c r="Q953" s="135">
        <v>2</v>
      </c>
      <c r="R953" s="550" t="str">
        <f t="shared" si="129"/>
        <v>OK</v>
      </c>
      <c r="S953" s="135" t="s">
        <v>9397</v>
      </c>
      <c r="T953" s="222">
        <f t="shared" si="130"/>
        <v>0</v>
      </c>
      <c r="U953" s="368">
        <f t="shared" si="136"/>
        <v>1</v>
      </c>
      <c r="V953" s="189">
        <f t="shared" si="126"/>
        <v>0</v>
      </c>
      <c r="X953" s="40" t="str">
        <f t="shared" si="131"/>
        <v>ko</v>
      </c>
      <c r="Y953" s="189">
        <f t="shared" si="127"/>
        <v>0</v>
      </c>
      <c r="Z953" s="40">
        <f>VLOOKUP(E953,'[2]BANG THAM CHIEU'!$E$4:$Q$1080,13,0)</f>
        <v>1</v>
      </c>
      <c r="AA953" s="40">
        <f>VLOOKUP(E953,'[2]BANG THAM CHIEU'!$E$4:$R$1082,14,0)</f>
        <v>2</v>
      </c>
      <c r="AB953" s="40" t="str">
        <f>VLOOKUP(E953,'[2]BANG THAM CHIEU'!$E$4:$S$1081,15,0)</f>
        <v>đăt dự phòng</v>
      </c>
    </row>
    <row r="954" spans="1:30" x14ac:dyDescent="0.25">
      <c r="A954" s="128">
        <f t="shared" si="128"/>
        <v>951</v>
      </c>
      <c r="B954" s="407">
        <v>5004558</v>
      </c>
      <c r="C954" s="157" t="s">
        <v>7671</v>
      </c>
      <c r="D954" s="371" t="s">
        <v>2564</v>
      </c>
      <c r="E954" s="407">
        <v>5004558</v>
      </c>
      <c r="F954" s="144">
        <v>900000</v>
      </c>
      <c r="G954" s="137" t="s">
        <v>2468</v>
      </c>
      <c r="H954" s="142" t="s">
        <v>7351</v>
      </c>
      <c r="I954" s="142" t="s">
        <v>455</v>
      </c>
      <c r="J954" s="142">
        <f>VLOOKUP(E954,'[4]BANG THAM CHIEU'!$E$451:$M$1076,9,0)</f>
        <v>1</v>
      </c>
      <c r="K954" s="134">
        <f>SUMIFS(NHAP!$H:$H,NHAP!$D:$D,'BANG THAM CHIEU'!E954,NHAP!$K:$K,'BANG THAM CHIEU'!$D$1)</f>
        <v>0</v>
      </c>
      <c r="L954" s="134">
        <f>SUMIFS('IC21'!$H:$H,'IC21'!$G:$G,'BANG THAM CHIEU'!E954,'IC21'!$R:$R,'BANG THAM CHIEU'!$D$1)</f>
        <v>0</v>
      </c>
      <c r="M954" s="133">
        <f t="shared" si="134"/>
        <v>1</v>
      </c>
      <c r="N954" s="142">
        <v>0</v>
      </c>
      <c r="O954" s="133">
        <f t="shared" si="135"/>
        <v>1</v>
      </c>
      <c r="P954" s="135">
        <v>1</v>
      </c>
      <c r="Q954" s="135">
        <v>2</v>
      </c>
      <c r="R954" s="550" t="str">
        <f t="shared" si="129"/>
        <v>OK</v>
      </c>
      <c r="S954" s="135" t="s">
        <v>9397</v>
      </c>
      <c r="T954" s="222">
        <f t="shared" si="130"/>
        <v>0</v>
      </c>
      <c r="U954" s="368">
        <f t="shared" si="136"/>
        <v>1</v>
      </c>
      <c r="V954" s="189">
        <f t="shared" si="126"/>
        <v>0</v>
      </c>
      <c r="X954" s="40" t="str">
        <f t="shared" si="131"/>
        <v>ko</v>
      </c>
      <c r="Y954" s="189">
        <f t="shared" si="127"/>
        <v>0</v>
      </c>
      <c r="Z954" s="40">
        <f>VLOOKUP(E954,'[2]BANG THAM CHIEU'!$E$4:$Q$1080,13,0)</f>
        <v>1</v>
      </c>
      <c r="AA954" s="40">
        <f>VLOOKUP(E954,'[2]BANG THAM CHIEU'!$E$4:$R$1082,14,0)</f>
        <v>2</v>
      </c>
      <c r="AB954" s="40" t="str">
        <f>VLOOKUP(E954,'[2]BANG THAM CHIEU'!$E$4:$S$1081,15,0)</f>
        <v>đăt dự phòng</v>
      </c>
    </row>
    <row r="955" spans="1:30" x14ac:dyDescent="0.25">
      <c r="A955" s="128">
        <f t="shared" si="128"/>
        <v>952</v>
      </c>
      <c r="B955" s="42">
        <v>51070787</v>
      </c>
      <c r="C955" s="157" t="s">
        <v>7672</v>
      </c>
      <c r="D955" s="371" t="s">
        <v>2564</v>
      </c>
      <c r="E955" s="42">
        <v>51070787</v>
      </c>
      <c r="F955" s="144">
        <v>354000</v>
      </c>
      <c r="G955" s="137" t="s">
        <v>2468</v>
      </c>
      <c r="H955" s="142" t="s">
        <v>7381</v>
      </c>
      <c r="I955" s="142" t="s">
        <v>455</v>
      </c>
      <c r="J955" s="142">
        <f>VLOOKUP(E955,'[4]BANG THAM CHIEU'!$E$451:$M$1076,9,0)</f>
        <v>17</v>
      </c>
      <c r="K955" s="134">
        <f>SUMIFS(NHAP!$H:$H,NHAP!$D:$D,'BANG THAM CHIEU'!E955,NHAP!$K:$K,'BANG THAM CHIEU'!$D$1)</f>
        <v>0</v>
      </c>
      <c r="L955" s="134">
        <f>SUMIFS('IC21'!$H:$H,'IC21'!$G:$G,'BANG THAM CHIEU'!E955,'IC21'!$R:$R,'BANG THAM CHIEU'!$D$1)</f>
        <v>0</v>
      </c>
      <c r="M955" s="133">
        <f t="shared" si="134"/>
        <v>17</v>
      </c>
      <c r="N955" s="142">
        <v>0</v>
      </c>
      <c r="O955" s="133">
        <f t="shared" si="135"/>
        <v>17</v>
      </c>
      <c r="P955" s="135">
        <v>1</v>
      </c>
      <c r="Q955" s="135">
        <v>2</v>
      </c>
      <c r="R955" s="550" t="str">
        <f t="shared" si="129"/>
        <v>OK</v>
      </c>
      <c r="S955" s="135" t="s">
        <v>9397</v>
      </c>
      <c r="T955" s="222">
        <f t="shared" si="130"/>
        <v>16</v>
      </c>
      <c r="U955" s="368">
        <f t="shared" si="136"/>
        <v>17</v>
      </c>
      <c r="V955" s="189">
        <f t="shared" si="126"/>
        <v>0</v>
      </c>
      <c r="X955" s="40" t="str">
        <f t="shared" si="131"/>
        <v>ko</v>
      </c>
      <c r="Y955" s="189">
        <f t="shared" si="127"/>
        <v>0</v>
      </c>
      <c r="Z955" s="40">
        <f>VLOOKUP(E955,'[2]BANG THAM CHIEU'!$E$4:$Q$1080,13,0)</f>
        <v>1</v>
      </c>
      <c r="AA955" s="40">
        <f>VLOOKUP(E955,'[2]BANG THAM CHIEU'!$E$4:$R$1082,14,0)</f>
        <v>2</v>
      </c>
      <c r="AB955" s="40" t="str">
        <f>VLOOKUP(E955,'[2]BANG THAM CHIEU'!$E$4:$S$1081,15,0)</f>
        <v>đăt dự phòng</v>
      </c>
    </row>
    <row r="956" spans="1:30" x14ac:dyDescent="0.25">
      <c r="A956" s="128">
        <f t="shared" si="128"/>
        <v>953</v>
      </c>
      <c r="B956" s="42">
        <v>51168587</v>
      </c>
      <c r="C956" s="157" t="s">
        <v>7673</v>
      </c>
      <c r="D956" s="371" t="s">
        <v>2564</v>
      </c>
      <c r="E956" s="42">
        <v>51168587</v>
      </c>
      <c r="F956" s="144">
        <v>515000</v>
      </c>
      <c r="G956" s="137" t="s">
        <v>2468</v>
      </c>
      <c r="H956" s="142" t="s">
        <v>7381</v>
      </c>
      <c r="I956" s="142" t="s">
        <v>455</v>
      </c>
      <c r="J956" s="142">
        <f>VLOOKUP(E956,'[4]BANG THAM CHIEU'!$E$451:$M$1076,9,0)</f>
        <v>6</v>
      </c>
      <c r="K956" s="134">
        <f>SUMIFS(NHAP!$H:$H,NHAP!$D:$D,'BANG THAM CHIEU'!E956,NHAP!$K:$K,'BANG THAM CHIEU'!$D$1)</f>
        <v>0</v>
      </c>
      <c r="L956" s="134">
        <f>SUMIFS('IC21'!$H:$H,'IC21'!$G:$G,'BANG THAM CHIEU'!E956,'IC21'!$R:$R,'BANG THAM CHIEU'!$D$1)</f>
        <v>0</v>
      </c>
      <c r="M956" s="133">
        <f t="shared" si="134"/>
        <v>6</v>
      </c>
      <c r="N956" s="142">
        <v>0</v>
      </c>
      <c r="O956" s="133">
        <f t="shared" si="135"/>
        <v>6</v>
      </c>
      <c r="P956" s="135">
        <v>1</v>
      </c>
      <c r="Q956" s="135">
        <v>2</v>
      </c>
      <c r="R956" s="550" t="str">
        <f t="shared" si="129"/>
        <v>OK</v>
      </c>
      <c r="S956" s="135" t="s">
        <v>9397</v>
      </c>
      <c r="T956" s="222">
        <f t="shared" si="130"/>
        <v>5</v>
      </c>
      <c r="U956" s="368">
        <f t="shared" si="136"/>
        <v>6</v>
      </c>
      <c r="V956" s="189">
        <f t="shared" si="126"/>
        <v>0</v>
      </c>
      <c r="X956" s="40" t="str">
        <f t="shared" si="131"/>
        <v>ko</v>
      </c>
      <c r="Y956" s="189">
        <f t="shared" si="127"/>
        <v>0</v>
      </c>
      <c r="Z956" s="40">
        <f>VLOOKUP(E956,'[2]BANG THAM CHIEU'!$E$4:$Q$1080,13,0)</f>
        <v>1</v>
      </c>
      <c r="AA956" s="40">
        <f>VLOOKUP(E956,'[2]BANG THAM CHIEU'!$E$4:$R$1082,14,0)</f>
        <v>2</v>
      </c>
      <c r="AB956" s="40" t="str">
        <f>VLOOKUP(E956,'[2]BANG THAM CHIEU'!$E$4:$S$1081,15,0)</f>
        <v>đăt dự phòng</v>
      </c>
    </row>
    <row r="957" spans="1:30" x14ac:dyDescent="0.25">
      <c r="A957" s="128">
        <f t="shared" si="128"/>
        <v>954</v>
      </c>
      <c r="B957" s="42">
        <v>50294753</v>
      </c>
      <c r="C957" s="157" t="s">
        <v>7674</v>
      </c>
      <c r="D957" s="371" t="s">
        <v>2564</v>
      </c>
      <c r="E957" s="42">
        <v>50294753</v>
      </c>
      <c r="F957" s="144">
        <v>808000</v>
      </c>
      <c r="G957" s="137" t="s">
        <v>2468</v>
      </c>
      <c r="H957" s="142" t="s">
        <v>7381</v>
      </c>
      <c r="I957" s="142" t="s">
        <v>455</v>
      </c>
      <c r="J957" s="142">
        <f>VLOOKUP(E957,'[4]BANG THAM CHIEU'!$E$451:$M$1076,9,0)</f>
        <v>1</v>
      </c>
      <c r="K957" s="134">
        <f>SUMIFS(NHAP!$H:$H,NHAP!$D:$D,'BANG THAM CHIEU'!E957,NHAP!$K:$K,'BANG THAM CHIEU'!$D$1)</f>
        <v>0</v>
      </c>
      <c r="L957" s="134">
        <f>SUMIFS('IC21'!$H:$H,'IC21'!$G:$G,'BANG THAM CHIEU'!E957,'IC21'!$R:$R,'BANG THAM CHIEU'!$D$1)</f>
        <v>0</v>
      </c>
      <c r="M957" s="133">
        <f t="shared" si="134"/>
        <v>1</v>
      </c>
      <c r="N957" s="142">
        <v>0</v>
      </c>
      <c r="O957" s="133">
        <f t="shared" si="135"/>
        <v>1</v>
      </c>
      <c r="P957" s="135">
        <v>1</v>
      </c>
      <c r="Q957" s="135">
        <v>2</v>
      </c>
      <c r="R957" s="550" t="str">
        <f t="shared" si="129"/>
        <v>OK</v>
      </c>
      <c r="S957" s="135" t="s">
        <v>9397</v>
      </c>
      <c r="T957" s="222">
        <f t="shared" si="130"/>
        <v>0</v>
      </c>
      <c r="U957" s="368">
        <f t="shared" si="136"/>
        <v>1</v>
      </c>
      <c r="V957" s="189">
        <f t="shared" si="126"/>
        <v>0</v>
      </c>
      <c r="X957" s="40" t="str">
        <f t="shared" si="131"/>
        <v>ko</v>
      </c>
      <c r="Y957" s="189">
        <f t="shared" si="127"/>
        <v>0</v>
      </c>
      <c r="Z957" s="40">
        <f>VLOOKUP(E957,'[2]BANG THAM CHIEU'!$E$4:$Q$1080,13,0)</f>
        <v>1</v>
      </c>
      <c r="AA957" s="40">
        <f>VLOOKUP(E957,'[2]BANG THAM CHIEU'!$E$4:$R$1082,14,0)</f>
        <v>2</v>
      </c>
      <c r="AB957" s="40" t="str">
        <f>VLOOKUP(E957,'[2]BANG THAM CHIEU'!$E$4:$S$1081,15,0)</f>
        <v>đăt dự phòng</v>
      </c>
    </row>
    <row r="958" spans="1:30" x14ac:dyDescent="0.25">
      <c r="A958" s="128">
        <f t="shared" si="128"/>
        <v>955</v>
      </c>
      <c r="B958" s="42">
        <v>51536208</v>
      </c>
      <c r="C958" s="157" t="s">
        <v>7675</v>
      </c>
      <c r="D958" s="371" t="s">
        <v>2564</v>
      </c>
      <c r="E958" s="42">
        <v>51536208</v>
      </c>
      <c r="F958" s="144">
        <v>617000</v>
      </c>
      <c r="G958" s="137" t="s">
        <v>2468</v>
      </c>
      <c r="H958" s="142" t="s">
        <v>7380</v>
      </c>
      <c r="I958" s="142" t="s">
        <v>455</v>
      </c>
      <c r="J958" s="142">
        <f>VLOOKUP(E958,'[4]BANG THAM CHIEU'!$E$451:$M$1076,9,0)</f>
        <v>4</v>
      </c>
      <c r="K958" s="134">
        <f>SUMIFS(NHAP!$H:$H,NHAP!$D:$D,'BANG THAM CHIEU'!E958,NHAP!$K:$K,'BANG THAM CHIEU'!$D$1)</f>
        <v>0</v>
      </c>
      <c r="L958" s="134">
        <f>SUMIFS('IC21'!$H:$H,'IC21'!$G:$G,'BANG THAM CHIEU'!E958,'IC21'!$R:$R,'BANG THAM CHIEU'!$D$1)</f>
        <v>0</v>
      </c>
      <c r="M958" s="133">
        <f t="shared" si="134"/>
        <v>4</v>
      </c>
      <c r="N958" s="142">
        <v>0</v>
      </c>
      <c r="O958" s="133">
        <f t="shared" si="135"/>
        <v>4</v>
      </c>
      <c r="P958" s="135">
        <v>1</v>
      </c>
      <c r="Q958" s="135">
        <v>2</v>
      </c>
      <c r="R958" s="550" t="str">
        <f t="shared" si="129"/>
        <v>OK</v>
      </c>
      <c r="S958" s="135" t="s">
        <v>9397</v>
      </c>
      <c r="T958" s="222">
        <f t="shared" si="130"/>
        <v>3</v>
      </c>
      <c r="U958" s="368">
        <f t="shared" si="136"/>
        <v>4</v>
      </c>
      <c r="V958" s="189">
        <f t="shared" si="126"/>
        <v>0</v>
      </c>
      <c r="X958" s="40" t="str">
        <f t="shared" si="131"/>
        <v>ko</v>
      </c>
      <c r="Y958" s="189">
        <f t="shared" si="127"/>
        <v>0</v>
      </c>
      <c r="Z958" s="40">
        <f>VLOOKUP(E958,'[2]BANG THAM CHIEU'!$E$4:$Q$1080,13,0)</f>
        <v>1</v>
      </c>
      <c r="AA958" s="40">
        <f>VLOOKUP(E958,'[2]BANG THAM CHIEU'!$E$4:$R$1082,14,0)</f>
        <v>2</v>
      </c>
      <c r="AB958" s="40" t="str">
        <f>VLOOKUP(E958,'[2]BANG THAM CHIEU'!$E$4:$S$1081,15,0)</f>
        <v>đăt dự phòng</v>
      </c>
    </row>
    <row r="959" spans="1:30" x14ac:dyDescent="0.25">
      <c r="A959" s="128">
        <f t="shared" si="128"/>
        <v>956</v>
      </c>
      <c r="B959" s="42">
        <v>51134300</v>
      </c>
      <c r="C959" s="157" t="s">
        <v>7676</v>
      </c>
      <c r="D959" s="371" t="s">
        <v>2564</v>
      </c>
      <c r="E959" s="42">
        <v>51134300</v>
      </c>
      <c r="F959" s="144">
        <v>780000</v>
      </c>
      <c r="G959" s="137" t="s">
        <v>2468</v>
      </c>
      <c r="H959" s="142" t="s">
        <v>7380</v>
      </c>
      <c r="I959" s="142" t="s">
        <v>455</v>
      </c>
      <c r="J959" s="142">
        <f>VLOOKUP(E959,'[4]BANG THAM CHIEU'!$E$451:$M$1076,9,0)</f>
        <v>1</v>
      </c>
      <c r="K959" s="134">
        <f>SUMIFS(NHAP!$H:$H,NHAP!$D:$D,'BANG THAM CHIEU'!E959,NHAP!$K:$K,'BANG THAM CHIEU'!$D$1)</f>
        <v>0</v>
      </c>
      <c r="L959" s="134">
        <f>SUMIFS('IC21'!$H:$H,'IC21'!$G:$G,'BANG THAM CHIEU'!E959,'IC21'!$R:$R,'BANG THAM CHIEU'!$D$1)</f>
        <v>0</v>
      </c>
      <c r="M959" s="133">
        <f t="shared" si="134"/>
        <v>1</v>
      </c>
      <c r="N959" s="142">
        <v>0</v>
      </c>
      <c r="O959" s="133">
        <f t="shared" si="135"/>
        <v>1</v>
      </c>
      <c r="P959" s="135">
        <v>1</v>
      </c>
      <c r="Q959" s="135">
        <v>2</v>
      </c>
      <c r="R959" s="550" t="str">
        <f t="shared" si="129"/>
        <v>OK</v>
      </c>
      <c r="S959" s="135" t="s">
        <v>9397</v>
      </c>
      <c r="T959" s="222">
        <f t="shared" si="130"/>
        <v>0</v>
      </c>
      <c r="U959" s="368">
        <f t="shared" si="136"/>
        <v>1</v>
      </c>
      <c r="V959" s="189">
        <f t="shared" si="126"/>
        <v>0</v>
      </c>
      <c r="X959" s="40" t="str">
        <f t="shared" si="131"/>
        <v>ko</v>
      </c>
      <c r="Y959" s="189">
        <f t="shared" si="127"/>
        <v>0</v>
      </c>
      <c r="Z959" s="40">
        <f>VLOOKUP(E959,'[2]BANG THAM CHIEU'!$E$4:$Q$1080,13,0)</f>
        <v>1</v>
      </c>
      <c r="AA959" s="40">
        <f>VLOOKUP(E959,'[2]BANG THAM CHIEU'!$E$4:$R$1082,14,0)</f>
        <v>2</v>
      </c>
      <c r="AB959" s="40" t="str">
        <f>VLOOKUP(E959,'[2]BANG THAM CHIEU'!$E$4:$S$1081,15,0)</f>
        <v>đăt dự phòng</v>
      </c>
    </row>
    <row r="960" spans="1:30" x14ac:dyDescent="0.25">
      <c r="A960" s="128">
        <f t="shared" si="128"/>
        <v>957</v>
      </c>
      <c r="B960" s="42" t="s">
        <v>7916</v>
      </c>
      <c r="C960" s="157" t="s">
        <v>7908</v>
      </c>
      <c r="D960" s="42" t="s">
        <v>1547</v>
      </c>
      <c r="E960" s="42" t="s">
        <v>7916</v>
      </c>
      <c r="F960" s="144">
        <v>62000</v>
      </c>
      <c r="G960" s="141" t="s">
        <v>970</v>
      </c>
      <c r="I960" s="145" t="s">
        <v>455</v>
      </c>
      <c r="J960" s="142">
        <f>VLOOKUP(E960,'[4]BANG THAM CHIEU'!$E$451:$M$1076,9,0)</f>
        <v>50</v>
      </c>
      <c r="K960" s="134">
        <f>SUMIFS(NHAP!$H:$H,NHAP!$D:$D,'BANG THAM CHIEU'!E960,NHAP!$K:$K,'BANG THAM CHIEU'!$D$1)</f>
        <v>0</v>
      </c>
      <c r="L960" s="134">
        <f>SUMIFS('IC21'!$H:$H,'IC21'!$G:$G,'BANG THAM CHIEU'!E960,'IC21'!$R:$R,'BANG THAM CHIEU'!$D$1)</f>
        <v>0</v>
      </c>
      <c r="M960" s="133">
        <f t="shared" si="134"/>
        <v>50</v>
      </c>
      <c r="N960" s="142">
        <v>0</v>
      </c>
      <c r="O960" s="133">
        <f t="shared" si="135"/>
        <v>50</v>
      </c>
      <c r="P960" s="135">
        <v>5</v>
      </c>
      <c r="Q960" s="135">
        <v>10</v>
      </c>
      <c r="R960" s="550" t="str">
        <f t="shared" si="129"/>
        <v>OK</v>
      </c>
      <c r="S960" s="135" t="s">
        <v>9394</v>
      </c>
      <c r="T960" s="222">
        <f t="shared" si="130"/>
        <v>45</v>
      </c>
      <c r="U960" s="40">
        <v>50</v>
      </c>
      <c r="V960" s="189">
        <f t="shared" si="126"/>
        <v>0</v>
      </c>
      <c r="X960" s="40" t="str">
        <f t="shared" si="131"/>
        <v>ko</v>
      </c>
      <c r="Y960" s="189">
        <f t="shared" si="127"/>
        <v>0</v>
      </c>
      <c r="Z960" s="40" t="e">
        <f>VLOOKUP(H960,'[2]BANG THAM CHIEU'!$E$4:$Q$1080,13,0)</f>
        <v>#N/A</v>
      </c>
      <c r="AA960" s="40" t="e">
        <f>VLOOKUP(E960,'[2]BANG THAM CHIEU'!$E$4:$R$1082,14,0)</f>
        <v>#N/A</v>
      </c>
      <c r="AB960" s="40" t="e">
        <f>VLOOKUP(E960,'[2]BANG THAM CHIEU'!$E$4:$S$1081,15,0)</f>
        <v>#N/A</v>
      </c>
    </row>
    <row r="961" spans="1:28" x14ac:dyDescent="0.25">
      <c r="A961" s="128">
        <f t="shared" si="128"/>
        <v>958</v>
      </c>
      <c r="B961" s="42" t="s">
        <v>7917</v>
      </c>
      <c r="C961" s="157" t="s">
        <v>7909</v>
      </c>
      <c r="D961" s="42" t="s">
        <v>1547</v>
      </c>
      <c r="E961" s="42" t="s">
        <v>7917</v>
      </c>
      <c r="F961" s="144">
        <v>70000</v>
      </c>
      <c r="G961" s="141" t="s">
        <v>970</v>
      </c>
      <c r="I961" s="145" t="s">
        <v>455</v>
      </c>
      <c r="J961" s="142">
        <f>VLOOKUP(E961,'[4]BANG THAM CHIEU'!$E$451:$M$1076,9,0)</f>
        <v>20</v>
      </c>
      <c r="K961" s="134">
        <f>SUMIFS(NHAP!$H:$H,NHAP!$D:$D,'BANG THAM CHIEU'!E961,NHAP!$K:$K,'BANG THAM CHIEU'!$D$1)</f>
        <v>0</v>
      </c>
      <c r="L961" s="134">
        <f>SUMIFS('IC21'!$H:$H,'IC21'!$G:$G,'BANG THAM CHIEU'!E961,'IC21'!$R:$R,'BANG THAM CHIEU'!$D$1)</f>
        <v>0</v>
      </c>
      <c r="M961" s="133">
        <f t="shared" si="134"/>
        <v>20</v>
      </c>
      <c r="N961" s="142">
        <v>0</v>
      </c>
      <c r="O961" s="133">
        <f t="shared" si="135"/>
        <v>20</v>
      </c>
      <c r="P961" s="135">
        <v>5</v>
      </c>
      <c r="Q961" s="135">
        <v>10</v>
      </c>
      <c r="R961" s="550" t="str">
        <f t="shared" si="129"/>
        <v>OK</v>
      </c>
      <c r="S961" s="135" t="s">
        <v>9394</v>
      </c>
      <c r="T961" s="222">
        <f t="shared" si="130"/>
        <v>15</v>
      </c>
      <c r="U961" s="40">
        <v>20</v>
      </c>
      <c r="V961" s="189">
        <f t="shared" si="126"/>
        <v>0</v>
      </c>
      <c r="X961" s="40" t="str">
        <f t="shared" si="131"/>
        <v>ko</v>
      </c>
      <c r="Y961" s="189">
        <f t="shared" si="127"/>
        <v>0</v>
      </c>
      <c r="Z961" s="40" t="e">
        <f>VLOOKUP(H961,'[2]BANG THAM CHIEU'!$E$4:$Q$1080,13,0)</f>
        <v>#N/A</v>
      </c>
      <c r="AA961" s="40" t="e">
        <f>VLOOKUP(E961,'[2]BANG THAM CHIEU'!$E$4:$R$1082,14,0)</f>
        <v>#N/A</v>
      </c>
      <c r="AB961" s="40" t="e">
        <f>VLOOKUP(E961,'[2]BANG THAM CHIEU'!$E$4:$S$1081,15,0)</f>
        <v>#N/A</v>
      </c>
    </row>
    <row r="962" spans="1:28" x14ac:dyDescent="0.25">
      <c r="A962" s="128">
        <f t="shared" si="128"/>
        <v>959</v>
      </c>
      <c r="B962" s="42" t="s">
        <v>7918</v>
      </c>
      <c r="C962" s="157" t="s">
        <v>7910</v>
      </c>
      <c r="D962" s="42" t="s">
        <v>1547</v>
      </c>
      <c r="E962" s="42" t="s">
        <v>7918</v>
      </c>
      <c r="F962" s="144">
        <v>75000</v>
      </c>
      <c r="G962" s="141" t="s">
        <v>970</v>
      </c>
      <c r="I962" s="145" t="s">
        <v>455</v>
      </c>
      <c r="J962" s="142">
        <f>VLOOKUP(E962,'[4]BANG THAM CHIEU'!$E$451:$M$1076,9,0)</f>
        <v>20</v>
      </c>
      <c r="K962" s="134">
        <f>SUMIFS(NHAP!$H:$H,NHAP!$D:$D,'BANG THAM CHIEU'!E962,NHAP!$K:$K,'BANG THAM CHIEU'!$D$1)</f>
        <v>0</v>
      </c>
      <c r="L962" s="134">
        <f>SUMIFS('IC21'!$H:$H,'IC21'!$G:$G,'BANG THAM CHIEU'!E962,'IC21'!$R:$R,'BANG THAM CHIEU'!$D$1)</f>
        <v>0</v>
      </c>
      <c r="M962" s="133">
        <f t="shared" si="134"/>
        <v>20</v>
      </c>
      <c r="N962" s="142">
        <v>0</v>
      </c>
      <c r="O962" s="133">
        <f t="shared" si="135"/>
        <v>20</v>
      </c>
      <c r="P962" s="135">
        <v>5</v>
      </c>
      <c r="Q962" s="135">
        <v>10</v>
      </c>
      <c r="R962" s="550" t="str">
        <f t="shared" si="129"/>
        <v>OK</v>
      </c>
      <c r="S962" s="135" t="s">
        <v>9394</v>
      </c>
      <c r="T962" s="222">
        <f t="shared" si="130"/>
        <v>15</v>
      </c>
      <c r="U962" s="40">
        <v>20</v>
      </c>
      <c r="V962" s="189">
        <f t="shared" si="126"/>
        <v>0</v>
      </c>
      <c r="X962" s="40" t="str">
        <f t="shared" si="131"/>
        <v>ko</v>
      </c>
      <c r="Y962" s="189">
        <f t="shared" si="127"/>
        <v>0</v>
      </c>
      <c r="Z962" s="40" t="e">
        <f>VLOOKUP(H962,'[2]BANG THAM CHIEU'!$E$4:$Q$1080,13,0)</f>
        <v>#N/A</v>
      </c>
      <c r="AA962" s="40" t="e">
        <f>VLOOKUP(E962,'[2]BANG THAM CHIEU'!$E$4:$R$1082,14,0)</f>
        <v>#N/A</v>
      </c>
      <c r="AB962" s="40" t="e">
        <f>VLOOKUP(E962,'[2]BANG THAM CHIEU'!$E$4:$S$1081,15,0)</f>
        <v>#N/A</v>
      </c>
    </row>
    <row r="963" spans="1:28" x14ac:dyDescent="0.25">
      <c r="A963" s="128">
        <f t="shared" si="128"/>
        <v>960</v>
      </c>
      <c r="B963" s="42" t="s">
        <v>2847</v>
      </c>
      <c r="C963" s="157" t="s">
        <v>7911</v>
      </c>
      <c r="D963" s="42" t="s">
        <v>1547</v>
      </c>
      <c r="E963" s="42" t="s">
        <v>2847</v>
      </c>
      <c r="F963" s="144">
        <v>85000</v>
      </c>
      <c r="G963" s="141" t="s">
        <v>970</v>
      </c>
      <c r="I963" s="145" t="s">
        <v>455</v>
      </c>
      <c r="J963" s="142">
        <f>VLOOKUP(E963,'[4]BANG THAM CHIEU'!$E$451:$M$1076,9,0)</f>
        <v>19</v>
      </c>
      <c r="K963" s="134">
        <f>SUMIFS(NHAP!$H:$H,NHAP!$D:$D,'BANG THAM CHIEU'!E963,NHAP!$K:$K,'BANG THAM CHIEU'!$D$1)</f>
        <v>0</v>
      </c>
      <c r="L963" s="134">
        <f>SUMIFS('IC21'!$H:$H,'IC21'!$G:$G,'BANG THAM CHIEU'!E963,'IC21'!$R:$R,'BANG THAM CHIEU'!$D$1)</f>
        <v>0</v>
      </c>
      <c r="M963" s="133">
        <f t="shared" si="134"/>
        <v>19</v>
      </c>
      <c r="N963" s="142">
        <v>0</v>
      </c>
      <c r="O963" s="133">
        <f t="shared" si="135"/>
        <v>19</v>
      </c>
      <c r="P963" s="135">
        <v>5</v>
      </c>
      <c r="Q963" s="135">
        <v>10</v>
      </c>
      <c r="R963" s="550" t="str">
        <f t="shared" si="129"/>
        <v>OK</v>
      </c>
      <c r="S963" s="135" t="s">
        <v>9394</v>
      </c>
      <c r="T963" s="222">
        <f t="shared" si="130"/>
        <v>14</v>
      </c>
      <c r="U963" s="40">
        <v>19</v>
      </c>
      <c r="V963" s="189">
        <f t="shared" si="126"/>
        <v>0</v>
      </c>
      <c r="X963" s="40" t="str">
        <f t="shared" si="131"/>
        <v>ko</v>
      </c>
      <c r="Y963" s="189">
        <f t="shared" si="127"/>
        <v>0</v>
      </c>
      <c r="Z963" s="40">
        <f>VLOOKUP(E963,'[2]BANG THAM CHIEU'!$E$4:$Q$1080,13,0)</f>
        <v>0</v>
      </c>
      <c r="AA963" s="40">
        <f>VLOOKUP(E963,'[2]BANG THAM CHIEU'!$E$4:$R$1082,14,0)</f>
        <v>0</v>
      </c>
      <c r="AB963" s="40">
        <f>VLOOKUP(E963,'[2]BANG THAM CHIEU'!$E$4:$S$1081,15,0)</f>
        <v>0</v>
      </c>
    </row>
    <row r="964" spans="1:28" x14ac:dyDescent="0.25">
      <c r="A964" s="128">
        <f t="shared" si="128"/>
        <v>961</v>
      </c>
      <c r="B964" s="42" t="s">
        <v>7919</v>
      </c>
      <c r="C964" s="157" t="s">
        <v>7912</v>
      </c>
      <c r="D964" s="42" t="s">
        <v>1547</v>
      </c>
      <c r="E964" s="42" t="s">
        <v>7919</v>
      </c>
      <c r="F964" s="144">
        <v>90000</v>
      </c>
      <c r="G964" s="141" t="s">
        <v>970</v>
      </c>
      <c r="I964" s="145" t="s">
        <v>455</v>
      </c>
      <c r="J964" s="142">
        <f>VLOOKUP(E964,'[4]BANG THAM CHIEU'!$E$451:$M$1076,9,0)</f>
        <v>10</v>
      </c>
      <c r="K964" s="134">
        <f>SUMIFS(NHAP!$H:$H,NHAP!$D:$D,'BANG THAM CHIEU'!E964,NHAP!$K:$K,'BANG THAM CHIEU'!$D$1)</f>
        <v>0</v>
      </c>
      <c r="L964" s="134">
        <f>SUMIFS('IC21'!$H:$H,'IC21'!$G:$G,'BANG THAM CHIEU'!E964,'IC21'!$R:$R,'BANG THAM CHIEU'!$D$1)</f>
        <v>0</v>
      </c>
      <c r="M964" s="133">
        <f t="shared" si="134"/>
        <v>10</v>
      </c>
      <c r="N964" s="142">
        <v>0</v>
      </c>
      <c r="O964" s="133">
        <f t="shared" si="135"/>
        <v>10</v>
      </c>
      <c r="P964" s="135">
        <v>5</v>
      </c>
      <c r="Q964" s="135">
        <v>10</v>
      </c>
      <c r="R964" s="550" t="str">
        <f t="shared" si="129"/>
        <v>OK</v>
      </c>
      <c r="S964" s="135" t="s">
        <v>9394</v>
      </c>
      <c r="T964" s="222">
        <f t="shared" si="130"/>
        <v>5</v>
      </c>
      <c r="U964" s="40">
        <v>18</v>
      </c>
      <c r="V964" s="189">
        <f t="shared" ref="V964:V1000" si="137">U964-M964</f>
        <v>8</v>
      </c>
      <c r="X964" s="40" t="str">
        <f t="shared" si="131"/>
        <v>ko</v>
      </c>
      <c r="Y964" s="189">
        <f t="shared" ref="Y964:Y999" si="138">M964-U964</f>
        <v>-8</v>
      </c>
      <c r="Z964" s="40" t="e">
        <f>VLOOKUP(H964,'[2]BANG THAM CHIEU'!$E$4:$Q$1080,13,0)</f>
        <v>#N/A</v>
      </c>
      <c r="AA964" s="40" t="e">
        <f>VLOOKUP(E964,'[2]BANG THAM CHIEU'!$E$4:$R$1082,14,0)</f>
        <v>#N/A</v>
      </c>
      <c r="AB964" s="40" t="e">
        <f>VLOOKUP(E964,'[2]BANG THAM CHIEU'!$E$4:$S$1081,15,0)</f>
        <v>#N/A</v>
      </c>
    </row>
    <row r="965" spans="1:28" x14ac:dyDescent="0.25">
      <c r="A965" s="128">
        <f t="shared" ref="A965:A1028" si="139">IF(C965="","",A964+1)</f>
        <v>962</v>
      </c>
      <c r="B965" s="42" t="s">
        <v>7920</v>
      </c>
      <c r="C965" s="157" t="s">
        <v>7913</v>
      </c>
      <c r="D965" s="42" t="s">
        <v>1547</v>
      </c>
      <c r="E965" s="42" t="s">
        <v>7920</v>
      </c>
      <c r="F965" s="144">
        <v>100000</v>
      </c>
      <c r="G965" s="141" t="s">
        <v>970</v>
      </c>
      <c r="I965" s="145" t="s">
        <v>455</v>
      </c>
      <c r="J965" s="142">
        <f>VLOOKUP(E965,'[4]BANG THAM CHIEU'!$E$451:$M$1076,9,0)</f>
        <v>20</v>
      </c>
      <c r="K965" s="134">
        <f>SUMIFS(NHAP!$H:$H,NHAP!$D:$D,'BANG THAM CHIEU'!E965,NHAP!$K:$K,'BANG THAM CHIEU'!$D$1)</f>
        <v>0</v>
      </c>
      <c r="L965" s="134">
        <f>SUMIFS('IC21'!$H:$H,'IC21'!$G:$G,'BANG THAM CHIEU'!E965,'IC21'!$R:$R,'BANG THAM CHIEU'!$D$1)</f>
        <v>0</v>
      </c>
      <c r="M965" s="133">
        <f t="shared" si="134"/>
        <v>20</v>
      </c>
      <c r="N965" s="142">
        <v>0</v>
      </c>
      <c r="O965" s="133">
        <f t="shared" si="135"/>
        <v>20</v>
      </c>
      <c r="P965" s="135">
        <v>5</v>
      </c>
      <c r="Q965" s="135">
        <v>10</v>
      </c>
      <c r="R965" s="550" t="str">
        <f t="shared" ref="R965:R1003" si="140">IF(M965&lt;P965,"ALERT","OK")</f>
        <v>OK</v>
      </c>
      <c r="S965" s="135" t="s">
        <v>9394</v>
      </c>
      <c r="T965" s="222">
        <f t="shared" ref="T965:T1028" si="141">M965-P965</f>
        <v>15</v>
      </c>
      <c r="U965" s="40">
        <v>20</v>
      </c>
      <c r="V965" s="189">
        <f t="shared" si="137"/>
        <v>0</v>
      </c>
      <c r="X965" s="40" t="str">
        <f t="shared" ref="X965:X1028" si="142">IF(L966=O966,"ok","ko")</f>
        <v>ko</v>
      </c>
      <c r="Y965" s="189">
        <f t="shared" si="138"/>
        <v>0</v>
      </c>
      <c r="Z965" s="40" t="e">
        <f>VLOOKUP(H965,'[2]BANG THAM CHIEU'!$E$4:$Q$1080,13,0)</f>
        <v>#N/A</v>
      </c>
      <c r="AA965" s="40" t="e">
        <f>VLOOKUP(E965,'[2]BANG THAM CHIEU'!$E$4:$R$1082,14,0)</f>
        <v>#N/A</v>
      </c>
      <c r="AB965" s="40" t="e">
        <f>VLOOKUP(E965,'[2]BANG THAM CHIEU'!$E$4:$S$1081,15,0)</f>
        <v>#N/A</v>
      </c>
    </row>
    <row r="966" spans="1:28" x14ac:dyDescent="0.25">
      <c r="A966" s="128">
        <f t="shared" si="139"/>
        <v>963</v>
      </c>
      <c r="B966" s="42" t="s">
        <v>7921</v>
      </c>
      <c r="C966" s="157" t="s">
        <v>7914</v>
      </c>
      <c r="D966" s="42" t="s">
        <v>1547</v>
      </c>
      <c r="E966" s="42" t="s">
        <v>7921</v>
      </c>
      <c r="F966" s="144">
        <v>182000</v>
      </c>
      <c r="G966" s="141" t="s">
        <v>970</v>
      </c>
      <c r="I966" s="145" t="s">
        <v>455</v>
      </c>
      <c r="J966" s="142">
        <f>VLOOKUP(E966,'[4]BANG THAM CHIEU'!$E$451:$M$1076,9,0)</f>
        <v>32</v>
      </c>
      <c r="K966" s="134">
        <f>SUMIFS(NHAP!$H:$H,NHAP!$D:$D,'BANG THAM CHIEU'!E966,NHAP!$K:$K,'BANG THAM CHIEU'!$D$1)</f>
        <v>0</v>
      </c>
      <c r="L966" s="134">
        <f>SUMIFS('IC21'!$H:$H,'IC21'!$G:$G,'BANG THAM CHIEU'!E966,'IC21'!$R:$R,'BANG THAM CHIEU'!$D$1)</f>
        <v>0</v>
      </c>
      <c r="M966" s="133">
        <f t="shared" si="134"/>
        <v>32</v>
      </c>
      <c r="N966" s="142">
        <v>0</v>
      </c>
      <c r="O966" s="133">
        <f t="shared" si="135"/>
        <v>32</v>
      </c>
      <c r="P966" s="135">
        <v>5</v>
      </c>
      <c r="Q966" s="135">
        <v>10</v>
      </c>
      <c r="R966" s="550" t="str">
        <f t="shared" si="140"/>
        <v>OK</v>
      </c>
      <c r="S966" s="135" t="s">
        <v>9394</v>
      </c>
      <c r="T966" s="222">
        <f t="shared" si="141"/>
        <v>27</v>
      </c>
      <c r="U966" s="40">
        <v>32</v>
      </c>
      <c r="V966" s="189">
        <f t="shared" si="137"/>
        <v>0</v>
      </c>
      <c r="X966" s="40" t="str">
        <f t="shared" si="142"/>
        <v>ko</v>
      </c>
      <c r="Y966" s="189">
        <f t="shared" si="138"/>
        <v>0</v>
      </c>
      <c r="Z966" s="40" t="e">
        <f>VLOOKUP(H966,'[2]BANG THAM CHIEU'!$E$4:$Q$1080,13,0)</f>
        <v>#N/A</v>
      </c>
      <c r="AA966" s="40" t="e">
        <f>VLOOKUP(E966,'[2]BANG THAM CHIEU'!$E$4:$R$1082,14,0)</f>
        <v>#N/A</v>
      </c>
      <c r="AB966" s="40" t="e">
        <f>VLOOKUP(E966,'[2]BANG THAM CHIEU'!$E$4:$S$1081,15,0)</f>
        <v>#N/A</v>
      </c>
    </row>
    <row r="967" spans="1:28" x14ac:dyDescent="0.25">
      <c r="A967" s="128">
        <f t="shared" si="139"/>
        <v>964</v>
      </c>
      <c r="B967" s="42" t="s">
        <v>7922</v>
      </c>
      <c r="C967" s="157" t="s">
        <v>7915</v>
      </c>
      <c r="D967" s="42" t="s">
        <v>1547</v>
      </c>
      <c r="E967" s="42" t="s">
        <v>7922</v>
      </c>
      <c r="F967" s="144">
        <v>189000</v>
      </c>
      <c r="G967" s="141" t="s">
        <v>970</v>
      </c>
      <c r="I967" s="145" t="s">
        <v>455</v>
      </c>
      <c r="J967" s="142">
        <f>VLOOKUP(E967,'[4]BANG THAM CHIEU'!$E$451:$M$1076,9,0)</f>
        <v>9</v>
      </c>
      <c r="K967" s="134">
        <f>SUMIFS(NHAP!$H:$H,NHAP!$D:$D,'BANG THAM CHIEU'!E967,NHAP!$K:$K,'BANG THAM CHIEU'!$D$1)</f>
        <v>0</v>
      </c>
      <c r="L967" s="134">
        <f>SUMIFS('IC21'!$H:$H,'IC21'!$G:$G,'BANG THAM CHIEU'!E967,'IC21'!$R:$R,'BANG THAM CHIEU'!$D$1)</f>
        <v>0</v>
      </c>
      <c r="M967" s="133">
        <f t="shared" si="134"/>
        <v>9</v>
      </c>
      <c r="N967" s="142">
        <v>0</v>
      </c>
      <c r="O967" s="133">
        <f t="shared" si="135"/>
        <v>9</v>
      </c>
      <c r="P967" s="135">
        <v>5</v>
      </c>
      <c r="Q967" s="135">
        <v>10</v>
      </c>
      <c r="R967" s="550" t="str">
        <f t="shared" si="140"/>
        <v>OK</v>
      </c>
      <c r="S967" s="135" t="s">
        <v>9394</v>
      </c>
      <c r="T967" s="222">
        <f t="shared" si="141"/>
        <v>4</v>
      </c>
      <c r="U967" s="40">
        <v>9</v>
      </c>
      <c r="V967" s="189">
        <f t="shared" si="137"/>
        <v>0</v>
      </c>
      <c r="X967" s="40" t="str">
        <f t="shared" si="142"/>
        <v>ko</v>
      </c>
      <c r="Y967" s="189">
        <f t="shared" si="138"/>
        <v>0</v>
      </c>
      <c r="Z967" s="40" t="e">
        <f>VLOOKUP(H967,'[2]BANG THAM CHIEU'!$E$4:$Q$1080,13,0)</f>
        <v>#N/A</v>
      </c>
      <c r="AA967" s="40" t="e">
        <f>VLOOKUP(E967,'[2]BANG THAM CHIEU'!$E$4:$R$1082,14,0)</f>
        <v>#N/A</v>
      </c>
      <c r="AB967" s="40" t="e">
        <f>VLOOKUP(E967,'[2]BANG THAM CHIEU'!$E$4:$S$1081,15,0)</f>
        <v>#N/A</v>
      </c>
    </row>
    <row r="968" spans="1:28" ht="63" x14ac:dyDescent="0.25">
      <c r="A968" s="128">
        <f t="shared" si="139"/>
        <v>965</v>
      </c>
      <c r="B968" s="42" t="s">
        <v>8492</v>
      </c>
      <c r="C968" s="192" t="s">
        <v>9241</v>
      </c>
      <c r="D968" s="371" t="s">
        <v>78</v>
      </c>
      <c r="E968" s="42" t="s">
        <v>8492</v>
      </c>
      <c r="F968" s="144">
        <v>700000</v>
      </c>
      <c r="G968" s="141" t="s">
        <v>968</v>
      </c>
      <c r="I968" s="142" t="s">
        <v>455</v>
      </c>
      <c r="J968" s="142">
        <f>VLOOKUP(E968,'[4]BANG THAM CHIEU'!$E$451:$M$1076,9,0)</f>
        <v>3</v>
      </c>
      <c r="K968" s="134">
        <f>SUMIFS(NHAP!$H:$H,NHAP!$D:$D,'BANG THAM CHIEU'!E968,NHAP!$K:$K,'BANG THAM CHIEU'!$D$1)</f>
        <v>0</v>
      </c>
      <c r="L968" s="134">
        <f>SUMIFS('IC21'!$H:$H,'IC21'!$G:$G,'BANG THAM CHIEU'!E968,'IC21'!$R:$R,'BANG THAM CHIEU'!$D$1)</f>
        <v>0</v>
      </c>
      <c r="M968" s="133">
        <f t="shared" si="134"/>
        <v>3</v>
      </c>
      <c r="N968" s="142">
        <v>0</v>
      </c>
      <c r="O968" s="133">
        <f t="shared" si="135"/>
        <v>3</v>
      </c>
      <c r="P968" s="135">
        <v>5</v>
      </c>
      <c r="Q968" s="135">
        <v>10</v>
      </c>
      <c r="R968" s="550" t="str">
        <f t="shared" si="140"/>
        <v>ALERT</v>
      </c>
      <c r="S968" s="135" t="e">
        <v>#N/A</v>
      </c>
      <c r="T968" s="222">
        <f t="shared" si="141"/>
        <v>-2</v>
      </c>
      <c r="U968" s="40">
        <v>0</v>
      </c>
      <c r="V968" s="189">
        <f t="shared" si="137"/>
        <v>-3</v>
      </c>
      <c r="X968" s="40" t="str">
        <f t="shared" si="142"/>
        <v>ok</v>
      </c>
      <c r="Y968" s="189">
        <f t="shared" si="138"/>
        <v>3</v>
      </c>
      <c r="Z968" s="40" t="e">
        <f>VLOOKUP(H968,'[2]BANG THAM CHIEU'!$E$4:$Q$1080,13,0)</f>
        <v>#N/A</v>
      </c>
      <c r="AA968" s="40" t="e">
        <f>VLOOKUP(E968,'[2]BANG THAM CHIEU'!$E$4:$R$1082,14,0)</f>
        <v>#N/A</v>
      </c>
      <c r="AB968" s="40" t="e">
        <f>VLOOKUP(E968,'[2]BANG THAM CHIEU'!$E$4:$S$1081,15,0)</f>
        <v>#N/A</v>
      </c>
    </row>
    <row r="969" spans="1:28" x14ac:dyDescent="0.25">
      <c r="A969" s="128">
        <f t="shared" si="139"/>
        <v>966</v>
      </c>
      <c r="B969" s="42">
        <v>1622662300</v>
      </c>
      <c r="C969" s="157" t="s">
        <v>9037</v>
      </c>
      <c r="D969" s="42" t="s">
        <v>1556</v>
      </c>
      <c r="E969" s="42">
        <v>1622662300</v>
      </c>
      <c r="F969" s="144">
        <v>5687100</v>
      </c>
      <c r="G969" s="141" t="s">
        <v>2464</v>
      </c>
      <c r="H969" s="37">
        <v>1622662300</v>
      </c>
      <c r="I969" s="142" t="s">
        <v>455</v>
      </c>
      <c r="J969" s="142">
        <f>VLOOKUP(E969,'[4]BANG THAM CHIEU'!$E$451:$M$1076,9,0)</f>
        <v>0</v>
      </c>
      <c r="K969" s="134">
        <f>SUMIFS(NHAP!$H:$H,NHAP!$D:$D,'BANG THAM CHIEU'!E969,NHAP!$K:$K,'BANG THAM CHIEU'!$D$1)</f>
        <v>0</v>
      </c>
      <c r="L969" s="134">
        <f>SUMIFS('IC21'!$H:$H,'IC21'!$G:$G,'BANG THAM CHIEU'!E969,'IC21'!$R:$R,'BANG THAM CHIEU'!$D$1)</f>
        <v>0</v>
      </c>
      <c r="M969" s="133">
        <f t="shared" si="134"/>
        <v>0</v>
      </c>
      <c r="O969" s="133">
        <f t="shared" si="135"/>
        <v>0</v>
      </c>
      <c r="P969" s="135">
        <v>1</v>
      </c>
      <c r="Q969" s="135">
        <v>0</v>
      </c>
      <c r="R969" s="550" t="str">
        <f t="shared" si="140"/>
        <v>ALERT</v>
      </c>
      <c r="S969" s="135" t="s">
        <v>9397</v>
      </c>
      <c r="T969" s="222">
        <f t="shared" si="141"/>
        <v>-1</v>
      </c>
      <c r="U969" s="40">
        <v>0</v>
      </c>
      <c r="V969" s="189">
        <f t="shared" si="137"/>
        <v>0</v>
      </c>
      <c r="X969" s="40" t="str">
        <f t="shared" si="142"/>
        <v>ok</v>
      </c>
      <c r="Y969" s="189">
        <f t="shared" si="138"/>
        <v>0</v>
      </c>
      <c r="Z969" s="40">
        <f>VLOOKUP(E969,'[2]BANG THAM CHIEU'!$E$4:$Q$1080,13,0)</f>
        <v>1</v>
      </c>
      <c r="AA969" s="40">
        <f>VLOOKUP(E969,'[2]BANG THAM CHIEU'!$E$4:$R$1082,14,0)</f>
        <v>2</v>
      </c>
      <c r="AB969" s="40" t="str">
        <f>VLOOKUP(E969,'[2]BANG THAM CHIEU'!$E$4:$S$1081,15,0)</f>
        <v>đăt dự phòng</v>
      </c>
    </row>
    <row r="970" spans="1:28" x14ac:dyDescent="0.25">
      <c r="A970" s="128">
        <f t="shared" si="139"/>
        <v>967</v>
      </c>
      <c r="B970" s="42">
        <v>1625408500</v>
      </c>
      <c r="C970" s="157" t="s">
        <v>9038</v>
      </c>
      <c r="D970" s="42" t="s">
        <v>1556</v>
      </c>
      <c r="E970" s="42">
        <v>1625408500</v>
      </c>
      <c r="F970" s="144">
        <v>10880300</v>
      </c>
      <c r="G970" s="141" t="s">
        <v>2464</v>
      </c>
      <c r="H970" s="37">
        <v>1625408500</v>
      </c>
      <c r="I970" s="142" t="s">
        <v>455</v>
      </c>
      <c r="J970" s="142">
        <f>VLOOKUP(E970,'[4]BANG THAM CHIEU'!$E$451:$M$1076,9,0)</f>
        <v>0</v>
      </c>
      <c r="K970" s="134">
        <f>SUMIFS(NHAP!$H:$H,NHAP!$D:$D,'BANG THAM CHIEU'!E970,NHAP!$K:$K,'BANG THAM CHIEU'!$D$1)</f>
        <v>0</v>
      </c>
      <c r="L970" s="134">
        <f>SUMIFS('IC21'!$H:$H,'IC21'!$G:$G,'BANG THAM CHIEU'!E970,'IC21'!$R:$R,'BANG THAM CHIEU'!$D$1)</f>
        <v>0</v>
      </c>
      <c r="M970" s="133">
        <f t="shared" si="134"/>
        <v>0</v>
      </c>
      <c r="O970" s="133">
        <f t="shared" si="135"/>
        <v>0</v>
      </c>
      <c r="P970" s="135">
        <v>1</v>
      </c>
      <c r="Q970" s="135">
        <v>0</v>
      </c>
      <c r="R970" s="550" t="str">
        <f t="shared" si="140"/>
        <v>ALERT</v>
      </c>
      <c r="S970" s="135" t="s">
        <v>9397</v>
      </c>
      <c r="T970" s="222">
        <f t="shared" si="141"/>
        <v>-1</v>
      </c>
      <c r="U970" s="40">
        <v>0</v>
      </c>
      <c r="V970" s="189">
        <f t="shared" si="137"/>
        <v>0</v>
      </c>
      <c r="X970" s="40" t="str">
        <f t="shared" si="142"/>
        <v>ko</v>
      </c>
      <c r="Y970" s="189">
        <f t="shared" si="138"/>
        <v>0</v>
      </c>
      <c r="Z970" s="40">
        <f>VLOOKUP(E970,'[2]BANG THAM CHIEU'!$E$4:$Q$1080,13,0)</f>
        <v>1</v>
      </c>
      <c r="AA970" s="40">
        <f>VLOOKUP(E970,'[2]BANG THAM CHIEU'!$E$4:$R$1082,14,0)</f>
        <v>2</v>
      </c>
      <c r="AB970" s="40" t="str">
        <f>VLOOKUP(E970,'[2]BANG THAM CHIEU'!$E$4:$S$1081,15,0)</f>
        <v>đăt dự phòng</v>
      </c>
    </row>
    <row r="971" spans="1:28" x14ac:dyDescent="0.25">
      <c r="A971" s="128">
        <f t="shared" si="139"/>
        <v>968</v>
      </c>
      <c r="B971" s="42" t="s">
        <v>8556</v>
      </c>
      <c r="C971" s="157" t="s">
        <v>8554</v>
      </c>
      <c r="D971" s="371" t="s">
        <v>2564</v>
      </c>
      <c r="E971" s="42" t="s">
        <v>8556</v>
      </c>
      <c r="G971" s="141" t="s">
        <v>8558</v>
      </c>
      <c r="I971" s="142" t="s">
        <v>455</v>
      </c>
      <c r="J971" s="142">
        <f>VLOOKUP(E971,'[4]BANG THAM CHIEU'!$E$451:$M$1076,9,0)</f>
        <v>1</v>
      </c>
      <c r="K971" s="134">
        <f>SUMIFS(NHAP!$H:$H,NHAP!$D:$D,'BANG THAM CHIEU'!E971,NHAP!$K:$K,'BANG THAM CHIEU'!$D$1)</f>
        <v>0</v>
      </c>
      <c r="L971" s="134">
        <f>SUMIFS('IC21'!$H:$H,'IC21'!$G:$G,'BANG THAM CHIEU'!E971,'IC21'!$R:$R,'BANG THAM CHIEU'!$D$1)</f>
        <v>0</v>
      </c>
      <c r="M971" s="133">
        <f t="shared" si="134"/>
        <v>1</v>
      </c>
      <c r="O971" s="133">
        <f t="shared" si="135"/>
        <v>1</v>
      </c>
      <c r="P971" s="135" t="e">
        <v>#N/A</v>
      </c>
      <c r="Q971" s="135" t="e">
        <v>#N/A</v>
      </c>
      <c r="R971" s="550" t="e">
        <f t="shared" si="140"/>
        <v>#N/A</v>
      </c>
      <c r="S971" s="135" t="e">
        <v>#N/A</v>
      </c>
      <c r="T971" s="222" t="e">
        <f t="shared" si="141"/>
        <v>#N/A</v>
      </c>
      <c r="U971" s="40">
        <v>1</v>
      </c>
      <c r="V971" s="189">
        <f t="shared" si="137"/>
        <v>0</v>
      </c>
      <c r="X971" s="40" t="str">
        <f t="shared" si="142"/>
        <v>ko</v>
      </c>
      <c r="Y971" s="189">
        <f t="shared" si="138"/>
        <v>0</v>
      </c>
      <c r="Z971" s="40" t="e">
        <f>VLOOKUP(H971,'[2]BANG THAM CHIEU'!$E$4:$Q$1080,13,0)</f>
        <v>#N/A</v>
      </c>
      <c r="AA971" s="40" t="e">
        <f>VLOOKUP(E971,'[2]BANG THAM CHIEU'!$E$4:$R$1082,14,0)</f>
        <v>#N/A</v>
      </c>
      <c r="AB971" s="40" t="e">
        <f>VLOOKUP(E971,'[2]BANG THAM CHIEU'!$E$4:$S$1081,15,0)</f>
        <v>#N/A</v>
      </c>
    </row>
    <row r="972" spans="1:28" x14ac:dyDescent="0.25">
      <c r="A972" s="128">
        <f t="shared" si="139"/>
        <v>969</v>
      </c>
      <c r="B972" s="42" t="s">
        <v>8557</v>
      </c>
      <c r="C972" s="157" t="s">
        <v>8555</v>
      </c>
      <c r="D972" s="371" t="s">
        <v>2564</v>
      </c>
      <c r="E972" s="42" t="s">
        <v>8557</v>
      </c>
      <c r="G972" s="141" t="s">
        <v>8558</v>
      </c>
      <c r="H972" s="142" t="s">
        <v>10012</v>
      </c>
      <c r="I972" s="142" t="s">
        <v>455</v>
      </c>
      <c r="J972" s="142">
        <f>VLOOKUP(E972,'[4]BANG THAM CHIEU'!$E$451:$M$1076,9,0)</f>
        <v>1</v>
      </c>
      <c r="K972" s="134">
        <f>SUMIFS(NHAP!$H:$H,NHAP!$D:$D,'BANG THAM CHIEU'!E972,NHAP!$K:$K,'BANG THAM CHIEU'!$D$1)</f>
        <v>0</v>
      </c>
      <c r="L972" s="134">
        <f>SUMIFS('IC21'!$H:$H,'IC21'!$G:$G,'BANG THAM CHIEU'!E972,'IC21'!$R:$R,'BANG THAM CHIEU'!$D$1)</f>
        <v>0</v>
      </c>
      <c r="M972" s="133">
        <f t="shared" si="134"/>
        <v>1</v>
      </c>
      <c r="O972" s="133">
        <f t="shared" si="135"/>
        <v>1</v>
      </c>
      <c r="P972" s="135" t="e">
        <v>#N/A</v>
      </c>
      <c r="Q972" s="135" t="e">
        <v>#N/A</v>
      </c>
      <c r="R972" s="550" t="e">
        <f t="shared" si="140"/>
        <v>#N/A</v>
      </c>
      <c r="S972" s="135" t="e">
        <v>#N/A</v>
      </c>
      <c r="T972" s="222" t="e">
        <f t="shared" si="141"/>
        <v>#N/A</v>
      </c>
      <c r="U972" s="40">
        <v>1</v>
      </c>
      <c r="V972" s="189">
        <f t="shared" si="137"/>
        <v>0</v>
      </c>
      <c r="X972" s="40" t="str">
        <f t="shared" si="142"/>
        <v>ko</v>
      </c>
      <c r="Y972" s="189">
        <f t="shared" si="138"/>
        <v>0</v>
      </c>
      <c r="Z972" s="40" t="e">
        <f>VLOOKUP(H972,'[2]BANG THAM CHIEU'!$E$4:$Q$1080,13,0)</f>
        <v>#N/A</v>
      </c>
      <c r="AA972" s="40" t="e">
        <f>VLOOKUP(E972,'[2]BANG THAM CHIEU'!$E$4:$R$1082,14,0)</f>
        <v>#N/A</v>
      </c>
      <c r="AB972" s="40" t="e">
        <f>VLOOKUP(E972,'[2]BANG THAM CHIEU'!$E$4:$S$1081,15,0)</f>
        <v>#N/A</v>
      </c>
    </row>
    <row r="973" spans="1:28" x14ac:dyDescent="0.25">
      <c r="A973" s="128">
        <f t="shared" si="139"/>
        <v>970</v>
      </c>
      <c r="B973" s="42" t="s">
        <v>8563</v>
      </c>
      <c r="C973" s="157" t="s">
        <v>8562</v>
      </c>
      <c r="D973" s="371" t="s">
        <v>2564</v>
      </c>
      <c r="E973" s="42" t="s">
        <v>8563</v>
      </c>
      <c r="G973" s="141" t="s">
        <v>8558</v>
      </c>
      <c r="I973" s="142" t="s">
        <v>455</v>
      </c>
      <c r="J973" s="142">
        <f>VLOOKUP(E973,'[4]BANG THAM CHIEU'!$E$451:$M$1076,9,0)</f>
        <v>6</v>
      </c>
      <c r="K973" s="134">
        <f>SUMIFS(NHAP!$H:$H,NHAP!$D:$D,'BANG THAM CHIEU'!E973,NHAP!$K:$K,'BANG THAM CHIEU'!$D$1)</f>
        <v>0</v>
      </c>
      <c r="L973" s="134">
        <f>SUMIFS('IC21'!$H:$H,'IC21'!$G:$G,'BANG THAM CHIEU'!E973,'IC21'!$R:$R,'BANG THAM CHIEU'!$D$1)</f>
        <v>0</v>
      </c>
      <c r="M973" s="133">
        <f t="shared" si="134"/>
        <v>6</v>
      </c>
      <c r="O973" s="133">
        <f t="shared" si="135"/>
        <v>6</v>
      </c>
      <c r="P973" s="135" t="e">
        <v>#N/A</v>
      </c>
      <c r="Q973" s="135" t="e">
        <v>#N/A</v>
      </c>
      <c r="R973" s="550" t="e">
        <f t="shared" si="140"/>
        <v>#N/A</v>
      </c>
      <c r="S973" s="135" t="e">
        <v>#N/A</v>
      </c>
      <c r="T973" s="222" t="e">
        <f t="shared" si="141"/>
        <v>#N/A</v>
      </c>
      <c r="U973" s="40">
        <v>6</v>
      </c>
      <c r="V973" s="189">
        <f t="shared" si="137"/>
        <v>0</v>
      </c>
      <c r="X973" s="40" t="str">
        <f t="shared" si="142"/>
        <v>ko</v>
      </c>
      <c r="Y973" s="189">
        <f t="shared" si="138"/>
        <v>0</v>
      </c>
      <c r="Z973" s="40" t="e">
        <f>VLOOKUP(H973,'[2]BANG THAM CHIEU'!$E$4:$Q$1080,13,0)</f>
        <v>#N/A</v>
      </c>
      <c r="AA973" s="40" t="e">
        <f>VLOOKUP(E973,'[2]BANG THAM CHIEU'!$E$4:$R$1082,14,0)</f>
        <v>#N/A</v>
      </c>
      <c r="AB973" s="40" t="e">
        <f>VLOOKUP(E973,'[2]BANG THAM CHIEU'!$E$4:$S$1081,15,0)</f>
        <v>#N/A</v>
      </c>
    </row>
    <row r="974" spans="1:28" x14ac:dyDescent="0.25">
      <c r="A974" s="128">
        <f t="shared" si="139"/>
        <v>971</v>
      </c>
      <c r="B974" s="42" t="s">
        <v>8560</v>
      </c>
      <c r="C974" s="157" t="s">
        <v>8559</v>
      </c>
      <c r="D974" s="371" t="s">
        <v>2564</v>
      </c>
      <c r="E974" s="42" t="s">
        <v>8560</v>
      </c>
      <c r="G974" s="141" t="s">
        <v>8558</v>
      </c>
      <c r="I974" s="142" t="s">
        <v>455</v>
      </c>
      <c r="J974" s="142">
        <f>VLOOKUP(E974,'[4]BANG THAM CHIEU'!$E$451:$M$1076,9,0)</f>
        <v>1</v>
      </c>
      <c r="K974" s="134">
        <f>SUMIFS(NHAP!$H:$H,NHAP!$D:$D,'BANG THAM CHIEU'!E974,NHAP!$K:$K,'BANG THAM CHIEU'!$D$1)</f>
        <v>0</v>
      </c>
      <c r="L974" s="134">
        <f>SUMIFS('IC21'!$H:$H,'IC21'!$G:$G,'BANG THAM CHIEU'!E974,'IC21'!$R:$R,'BANG THAM CHIEU'!$D$1)</f>
        <v>0</v>
      </c>
      <c r="M974" s="133">
        <f t="shared" si="134"/>
        <v>1</v>
      </c>
      <c r="O974" s="133">
        <f t="shared" si="135"/>
        <v>1</v>
      </c>
      <c r="P974" s="135" t="e">
        <v>#N/A</v>
      </c>
      <c r="Q974" s="135" t="e">
        <v>#N/A</v>
      </c>
      <c r="R974" s="550" t="e">
        <f t="shared" si="140"/>
        <v>#N/A</v>
      </c>
      <c r="S974" s="135" t="e">
        <v>#N/A</v>
      </c>
      <c r="T974" s="222" t="e">
        <f t="shared" si="141"/>
        <v>#N/A</v>
      </c>
      <c r="U974" s="40">
        <v>1</v>
      </c>
      <c r="V974" s="189">
        <f t="shared" si="137"/>
        <v>0</v>
      </c>
      <c r="X974" s="40" t="str">
        <f t="shared" si="142"/>
        <v>ko</v>
      </c>
      <c r="Y974" s="189">
        <f t="shared" si="138"/>
        <v>0</v>
      </c>
      <c r="Z974" s="40" t="e">
        <f>VLOOKUP(H974,'[2]BANG THAM CHIEU'!$E$4:$Q$1080,13,0)</f>
        <v>#N/A</v>
      </c>
      <c r="AA974" s="40" t="e">
        <f>VLOOKUP(E974,'[2]BANG THAM CHIEU'!$E$4:$R$1082,14,0)</f>
        <v>#N/A</v>
      </c>
      <c r="AB974" s="40" t="e">
        <f>VLOOKUP(E974,'[2]BANG THAM CHIEU'!$E$4:$S$1081,15,0)</f>
        <v>#N/A</v>
      </c>
    </row>
    <row r="975" spans="1:28" x14ac:dyDescent="0.25">
      <c r="A975" s="128">
        <f t="shared" si="139"/>
        <v>972</v>
      </c>
      <c r="B975" s="42">
        <v>3512228001</v>
      </c>
      <c r="C975" s="157" t="s">
        <v>8564</v>
      </c>
      <c r="D975" s="371" t="s">
        <v>2564</v>
      </c>
      <c r="E975" s="42">
        <v>3512228001</v>
      </c>
      <c r="G975" s="141" t="s">
        <v>8558</v>
      </c>
      <c r="I975" s="37" t="s">
        <v>452</v>
      </c>
      <c r="J975" s="142">
        <f>VLOOKUP(E975,'[4]BANG THAM CHIEU'!$E$451:$M$1076,9,0)</f>
        <v>1</v>
      </c>
      <c r="K975" s="134">
        <f>SUMIFS(NHAP!$H:$H,NHAP!$D:$D,'BANG THAM CHIEU'!E975,NHAP!$K:$K,'BANG THAM CHIEU'!$D$1)</f>
        <v>0</v>
      </c>
      <c r="L975" s="134">
        <f>SUMIFS('IC21'!$H:$H,'IC21'!$G:$G,'BANG THAM CHIEU'!E975,'IC21'!$R:$R,'BANG THAM CHIEU'!$D$1)</f>
        <v>0</v>
      </c>
      <c r="M975" s="133">
        <f t="shared" si="134"/>
        <v>1</v>
      </c>
      <c r="O975" s="133">
        <f t="shared" si="135"/>
        <v>1</v>
      </c>
      <c r="P975" s="135" t="e">
        <v>#N/A</v>
      </c>
      <c r="Q975" s="135" t="e">
        <v>#N/A</v>
      </c>
      <c r="R975" s="550" t="e">
        <f t="shared" si="140"/>
        <v>#N/A</v>
      </c>
      <c r="S975" s="135" t="e">
        <v>#N/A</v>
      </c>
      <c r="T975" s="222" t="e">
        <f t="shared" si="141"/>
        <v>#N/A</v>
      </c>
      <c r="U975" s="40">
        <v>1</v>
      </c>
      <c r="V975" s="189">
        <f t="shared" si="137"/>
        <v>0</v>
      </c>
      <c r="X975" s="40" t="str">
        <f t="shared" si="142"/>
        <v>ko</v>
      </c>
      <c r="Y975" s="189">
        <f t="shared" si="138"/>
        <v>0</v>
      </c>
      <c r="Z975" s="40" t="e">
        <f>VLOOKUP(H975,'[2]BANG THAM CHIEU'!$E$4:$Q$1080,13,0)</f>
        <v>#N/A</v>
      </c>
      <c r="AA975" s="40" t="e">
        <f>VLOOKUP(E975,'[2]BANG THAM CHIEU'!$E$4:$R$1082,14,0)</f>
        <v>#N/A</v>
      </c>
      <c r="AB975" s="40" t="e">
        <f>VLOOKUP(E975,'[2]BANG THAM CHIEU'!$E$4:$S$1081,15,0)</f>
        <v>#N/A</v>
      </c>
    </row>
    <row r="976" spans="1:28" x14ac:dyDescent="0.25">
      <c r="A976" s="128">
        <f t="shared" si="139"/>
        <v>973</v>
      </c>
      <c r="B976" s="42">
        <v>3354336204</v>
      </c>
      <c r="C976" s="157" t="s">
        <v>8561</v>
      </c>
      <c r="D976" s="371" t="s">
        <v>2564</v>
      </c>
      <c r="E976" s="42">
        <v>3354336204</v>
      </c>
      <c r="G976" s="141" t="s">
        <v>8558</v>
      </c>
      <c r="I976" s="142" t="s">
        <v>455</v>
      </c>
      <c r="J976" s="142">
        <f>VLOOKUP(E976,'[4]BANG THAM CHIEU'!$E$451:$M$1076,9,0)</f>
        <v>1</v>
      </c>
      <c r="K976" s="134">
        <f>SUMIFS(NHAP!$H:$H,NHAP!$D:$D,'BANG THAM CHIEU'!E976,NHAP!$K:$K,'BANG THAM CHIEU'!$D$1)</f>
        <v>0</v>
      </c>
      <c r="L976" s="134">
        <f>SUMIFS('IC21'!$H:$H,'IC21'!$G:$G,'BANG THAM CHIEU'!E976,'IC21'!$R:$R,'BANG THAM CHIEU'!$D$1)</f>
        <v>0</v>
      </c>
      <c r="M976" s="133">
        <f t="shared" si="134"/>
        <v>1</v>
      </c>
      <c r="O976" s="133">
        <f t="shared" si="135"/>
        <v>1</v>
      </c>
      <c r="P976" s="135" t="e">
        <v>#N/A</v>
      </c>
      <c r="Q976" s="135" t="e">
        <v>#N/A</v>
      </c>
      <c r="R976" s="550" t="e">
        <f t="shared" si="140"/>
        <v>#N/A</v>
      </c>
      <c r="S976" s="135" t="e">
        <v>#N/A</v>
      </c>
      <c r="T976" s="222" t="e">
        <f t="shared" si="141"/>
        <v>#N/A</v>
      </c>
      <c r="U976" s="40">
        <v>1</v>
      </c>
      <c r="V976" s="189">
        <f t="shared" si="137"/>
        <v>0</v>
      </c>
      <c r="X976" s="40" t="str">
        <f t="shared" si="142"/>
        <v>ko</v>
      </c>
      <c r="Y976" s="189">
        <f t="shared" si="138"/>
        <v>0</v>
      </c>
      <c r="Z976" s="40" t="e">
        <f>VLOOKUP(H976,'[2]BANG THAM CHIEU'!$E$4:$Q$1080,13,0)</f>
        <v>#N/A</v>
      </c>
      <c r="AA976" s="40" t="e">
        <f>VLOOKUP(E976,'[2]BANG THAM CHIEU'!$E$4:$R$1082,14,0)</f>
        <v>#N/A</v>
      </c>
      <c r="AB976" s="40" t="e">
        <f>VLOOKUP(E976,'[2]BANG THAM CHIEU'!$E$4:$S$1081,15,0)</f>
        <v>#N/A</v>
      </c>
    </row>
    <row r="977" spans="1:28" x14ac:dyDescent="0.25">
      <c r="A977" s="128">
        <f t="shared" si="139"/>
        <v>974</v>
      </c>
      <c r="B977" s="417">
        <v>9839013</v>
      </c>
      <c r="C977" s="157" t="s">
        <v>8565</v>
      </c>
      <c r="D977" s="371" t="s">
        <v>2564</v>
      </c>
      <c r="E977" s="417">
        <v>9839013</v>
      </c>
      <c r="G977" s="141" t="s">
        <v>8558</v>
      </c>
      <c r="I977" s="142" t="s">
        <v>455</v>
      </c>
      <c r="J977" s="142">
        <f>VLOOKUP(E977,'[4]BANG THAM CHIEU'!$E$451:$M$1076,9,0)</f>
        <v>1</v>
      </c>
      <c r="K977" s="134">
        <f>SUMIFS(NHAP!$H:$H,NHAP!$D:$D,'BANG THAM CHIEU'!E977,NHAP!$K:$K,'BANG THAM CHIEU'!$D$1)</f>
        <v>0</v>
      </c>
      <c r="L977" s="134">
        <f>SUMIFS('IC21'!$H:$H,'IC21'!$G:$G,'BANG THAM CHIEU'!E977,'IC21'!$R:$R,'BANG THAM CHIEU'!$D$1)</f>
        <v>0</v>
      </c>
      <c r="M977" s="133">
        <f t="shared" si="134"/>
        <v>1</v>
      </c>
      <c r="O977" s="133">
        <f t="shared" si="135"/>
        <v>1</v>
      </c>
      <c r="P977" s="135" t="e">
        <v>#N/A</v>
      </c>
      <c r="Q977" s="135" t="e">
        <v>#N/A</v>
      </c>
      <c r="R977" s="550" t="e">
        <f t="shared" si="140"/>
        <v>#N/A</v>
      </c>
      <c r="S977" s="135" t="e">
        <v>#N/A</v>
      </c>
      <c r="T977" s="222" t="e">
        <f t="shared" si="141"/>
        <v>#N/A</v>
      </c>
      <c r="U977" s="40">
        <v>1</v>
      </c>
      <c r="V977" s="189">
        <f t="shared" si="137"/>
        <v>0</v>
      </c>
      <c r="X977" s="40" t="str">
        <f t="shared" si="142"/>
        <v>ko</v>
      </c>
      <c r="Y977" s="189">
        <f t="shared" si="138"/>
        <v>0</v>
      </c>
      <c r="Z977" s="40" t="e">
        <f>VLOOKUP(H977,'[2]BANG THAM CHIEU'!$E$4:$Q$1080,13,0)</f>
        <v>#N/A</v>
      </c>
      <c r="AA977" s="40" t="e">
        <f>VLOOKUP(E977,'[2]BANG THAM CHIEU'!$E$4:$R$1082,14,0)</f>
        <v>#N/A</v>
      </c>
      <c r="AB977" s="40" t="e">
        <f>VLOOKUP(E977,'[2]BANG THAM CHIEU'!$E$4:$S$1081,15,0)</f>
        <v>#N/A</v>
      </c>
    </row>
    <row r="978" spans="1:28" ht="47.25" x14ac:dyDescent="0.25">
      <c r="A978" s="128">
        <f t="shared" si="139"/>
        <v>975</v>
      </c>
      <c r="B978" s="42" t="s">
        <v>8667</v>
      </c>
      <c r="C978" s="192" t="s">
        <v>8666</v>
      </c>
      <c r="D978" s="42" t="s">
        <v>1548</v>
      </c>
      <c r="E978" s="42" t="s">
        <v>8667</v>
      </c>
      <c r="F978" s="144">
        <v>220000</v>
      </c>
      <c r="G978" s="141" t="s">
        <v>303</v>
      </c>
      <c r="I978" s="142" t="s">
        <v>455</v>
      </c>
      <c r="J978" s="142">
        <f>VLOOKUP(E978,'[4]BANG THAM CHIEU'!$E$451:$M$1076,9,0)</f>
        <v>4</v>
      </c>
      <c r="K978" s="134">
        <f>SUMIFS(NHAP!$H:$H,NHAP!$D:$D,'BANG THAM CHIEU'!E978,NHAP!$K:$K,'BANG THAM CHIEU'!$D$1)</f>
        <v>0</v>
      </c>
      <c r="L978" s="134">
        <f>SUMIFS('IC21'!$H:$H,'IC21'!$G:$G,'BANG THAM CHIEU'!E978,'IC21'!$R:$R,'BANG THAM CHIEU'!$D$1)</f>
        <v>0</v>
      </c>
      <c r="M978" s="133">
        <f t="shared" si="134"/>
        <v>4</v>
      </c>
      <c r="O978" s="133">
        <f t="shared" si="135"/>
        <v>4</v>
      </c>
      <c r="P978" s="135">
        <v>2</v>
      </c>
      <c r="Q978" s="135">
        <v>5</v>
      </c>
      <c r="R978" s="550" t="str">
        <f t="shared" si="140"/>
        <v>OK</v>
      </c>
      <c r="S978" s="135" t="s">
        <v>9397</v>
      </c>
      <c r="T978" s="222">
        <f t="shared" si="141"/>
        <v>2</v>
      </c>
      <c r="U978" s="40">
        <v>4</v>
      </c>
      <c r="V978" s="189">
        <f t="shared" si="137"/>
        <v>0</v>
      </c>
      <c r="X978" s="40" t="str">
        <f t="shared" si="142"/>
        <v>ko</v>
      </c>
      <c r="Y978" s="189">
        <f t="shared" si="138"/>
        <v>0</v>
      </c>
      <c r="Z978" s="40">
        <f>VLOOKUP(E978,'[2]BANG THAM CHIEU'!$E$4:$Q$1080,13,0)</f>
        <v>2</v>
      </c>
      <c r="AA978" s="40">
        <f>VLOOKUP(E978,'[2]BANG THAM CHIEU'!$E$4:$R$1082,14,0)</f>
        <v>5</v>
      </c>
      <c r="AB978" s="40" t="str">
        <f>VLOOKUP(E978,'[2]BANG THAM CHIEU'!$E$4:$S$1081,15,0)</f>
        <v>đăt dự phòng</v>
      </c>
    </row>
    <row r="979" spans="1:28" ht="31.5" x14ac:dyDescent="0.25">
      <c r="A979" s="128">
        <f t="shared" si="139"/>
        <v>976</v>
      </c>
      <c r="B979" s="42" t="s">
        <v>8669</v>
      </c>
      <c r="C979" s="192" t="s">
        <v>8668</v>
      </c>
      <c r="D979" s="371" t="s">
        <v>1533</v>
      </c>
      <c r="E979" s="42" t="s">
        <v>8669</v>
      </c>
      <c r="F979" s="144">
        <v>2450000</v>
      </c>
      <c r="G979" s="141" t="s">
        <v>2467</v>
      </c>
      <c r="I979" s="142" t="s">
        <v>455</v>
      </c>
      <c r="J979" s="142">
        <f>VLOOKUP(E979,'[4]BANG THAM CHIEU'!$E$451:$M$1076,9,0)</f>
        <v>2</v>
      </c>
      <c r="K979" s="134">
        <f>SUMIFS(NHAP!$H:$H,NHAP!$D:$D,'BANG THAM CHIEU'!E979,NHAP!$K:$K,'BANG THAM CHIEU'!$D$1)</f>
        <v>0</v>
      </c>
      <c r="L979" s="134">
        <f>SUMIFS('IC21'!$H:$H,'IC21'!$G:$G,'BANG THAM CHIEU'!E979,'IC21'!$R:$R,'BANG THAM CHIEU'!$D$1)</f>
        <v>0</v>
      </c>
      <c r="M979" s="133">
        <f t="shared" si="134"/>
        <v>2</v>
      </c>
      <c r="O979" s="133">
        <f t="shared" si="135"/>
        <v>2</v>
      </c>
      <c r="P979" s="135">
        <v>1</v>
      </c>
      <c r="Q979" s="135">
        <v>2</v>
      </c>
      <c r="R979" s="550" t="str">
        <f t="shared" si="140"/>
        <v>OK</v>
      </c>
      <c r="S979" s="135" t="s">
        <v>9397</v>
      </c>
      <c r="T979" s="222">
        <f t="shared" si="141"/>
        <v>1</v>
      </c>
      <c r="U979" s="40">
        <v>2</v>
      </c>
      <c r="V979" s="189">
        <f t="shared" si="137"/>
        <v>0</v>
      </c>
      <c r="X979" s="40" t="str">
        <f t="shared" si="142"/>
        <v>ko</v>
      </c>
      <c r="Y979" s="189">
        <f t="shared" si="138"/>
        <v>0</v>
      </c>
      <c r="Z979" s="40">
        <f>VLOOKUP(E979,'[2]BANG THAM CHIEU'!$E$4:$Q$1080,13,0)</f>
        <v>1</v>
      </c>
      <c r="AA979" s="40">
        <f>VLOOKUP(E979,'[2]BANG THAM CHIEU'!$E$4:$R$1082,14,0)</f>
        <v>2</v>
      </c>
      <c r="AB979" s="40" t="str">
        <f>VLOOKUP(E979,'[2]BANG THAM CHIEU'!$E$4:$S$1081,15,0)</f>
        <v>đăt dự phòng</v>
      </c>
    </row>
    <row r="980" spans="1:28" x14ac:dyDescent="0.25">
      <c r="A980" s="128">
        <f t="shared" si="139"/>
        <v>977</v>
      </c>
      <c r="B980" s="42" t="s">
        <v>8675</v>
      </c>
      <c r="C980" s="157" t="s">
        <v>8674</v>
      </c>
      <c r="D980" s="42" t="s">
        <v>108</v>
      </c>
      <c r="E980" s="42" t="s">
        <v>8675</v>
      </c>
      <c r="F980" s="144">
        <v>824700</v>
      </c>
      <c r="G980" s="141" t="s">
        <v>2465</v>
      </c>
      <c r="I980" s="142" t="s">
        <v>455</v>
      </c>
      <c r="J980" s="142">
        <f>VLOOKUP(E980,'[4]BANG THAM CHIEU'!$E$451:$M$1076,9,0)</f>
        <v>1</v>
      </c>
      <c r="K980" s="134">
        <f>SUMIFS(NHAP!$H:$H,NHAP!$D:$D,'BANG THAM CHIEU'!E980,NHAP!$K:$K,'BANG THAM CHIEU'!$D$1)</f>
        <v>0</v>
      </c>
      <c r="L980" s="134">
        <f>SUMIFS('IC21'!$H:$H,'IC21'!$G:$G,'BANG THAM CHIEU'!E980,'IC21'!$R:$R,'BANG THAM CHIEU'!$D$1)</f>
        <v>0</v>
      </c>
      <c r="M980" s="133">
        <f t="shared" si="134"/>
        <v>1</v>
      </c>
      <c r="O980" s="133">
        <f t="shared" si="135"/>
        <v>1</v>
      </c>
      <c r="P980" s="135">
        <v>1</v>
      </c>
      <c r="Q980" s="135">
        <v>2</v>
      </c>
      <c r="R980" s="550" t="str">
        <f t="shared" si="140"/>
        <v>OK</v>
      </c>
      <c r="S980" s="135" t="s">
        <v>9397</v>
      </c>
      <c r="T980" s="222">
        <f t="shared" si="141"/>
        <v>0</v>
      </c>
      <c r="U980" s="40">
        <v>2</v>
      </c>
      <c r="V980" s="189">
        <f t="shared" si="137"/>
        <v>1</v>
      </c>
      <c r="X980" s="40" t="str">
        <f t="shared" si="142"/>
        <v>ko</v>
      </c>
      <c r="Y980" s="189">
        <f t="shared" si="138"/>
        <v>-1</v>
      </c>
      <c r="Z980" s="40">
        <f>VLOOKUP(E980,'[2]BANG THAM CHIEU'!$E$4:$Q$1080,13,0)</f>
        <v>1</v>
      </c>
      <c r="AA980" s="40">
        <f>VLOOKUP(E980,'[2]BANG THAM CHIEU'!$E$4:$R$1082,14,0)</f>
        <v>2</v>
      </c>
      <c r="AB980" s="40" t="str">
        <f>VLOOKUP(E980,'[2]BANG THAM CHIEU'!$E$4:$S$1081,15,0)</f>
        <v>đăt dự phòng</v>
      </c>
    </row>
    <row r="981" spans="1:28" ht="94.5" x14ac:dyDescent="0.25">
      <c r="A981" s="128">
        <f t="shared" si="139"/>
        <v>978</v>
      </c>
      <c r="B981" s="42" t="s">
        <v>8677</v>
      </c>
      <c r="C981" s="192" t="s">
        <v>8676</v>
      </c>
      <c r="D981" s="37" t="s">
        <v>1517</v>
      </c>
      <c r="E981" s="42" t="s">
        <v>8677</v>
      </c>
      <c r="F981" s="144">
        <v>614731</v>
      </c>
      <c r="G981" s="141" t="s">
        <v>968</v>
      </c>
      <c r="I981" s="142" t="s">
        <v>455</v>
      </c>
      <c r="J981" s="142">
        <f>VLOOKUP(E981,'[4]BANG THAM CHIEU'!$E$451:$M$1076,9,0)</f>
        <v>7</v>
      </c>
      <c r="K981" s="134">
        <f>SUMIFS(NHAP!$H:$H,NHAP!$D:$D,'BANG THAM CHIEU'!E981,NHAP!$K:$K,'BANG THAM CHIEU'!$D$1)</f>
        <v>0</v>
      </c>
      <c r="L981" s="134">
        <f>SUMIFS('IC21'!$H:$H,'IC21'!$G:$G,'BANG THAM CHIEU'!E981,'IC21'!$R:$R,'BANG THAM CHIEU'!$D$1)</f>
        <v>0</v>
      </c>
      <c r="M981" s="133">
        <f t="shared" si="134"/>
        <v>7</v>
      </c>
      <c r="O981" s="133">
        <f t="shared" si="135"/>
        <v>7</v>
      </c>
      <c r="P981" s="135">
        <v>2</v>
      </c>
      <c r="Q981" s="135">
        <v>4</v>
      </c>
      <c r="R981" s="550" t="str">
        <f t="shared" si="140"/>
        <v>OK</v>
      </c>
      <c r="S981" s="135" t="s">
        <v>9397</v>
      </c>
      <c r="T981" s="222">
        <f t="shared" si="141"/>
        <v>5</v>
      </c>
      <c r="U981" s="40">
        <v>7</v>
      </c>
      <c r="V981" s="189">
        <f t="shared" si="137"/>
        <v>0</v>
      </c>
      <c r="X981" s="40" t="str">
        <f t="shared" si="142"/>
        <v>ko</v>
      </c>
      <c r="Y981" s="189">
        <f t="shared" si="138"/>
        <v>0</v>
      </c>
      <c r="Z981" s="40">
        <f>VLOOKUP(E981,'[2]BANG THAM CHIEU'!$E$4:$Q$1080,13,0)</f>
        <v>2</v>
      </c>
      <c r="AA981" s="40">
        <f>VLOOKUP(E981,'[2]BANG THAM CHIEU'!$E$4:$R$1082,14,0)</f>
        <v>4</v>
      </c>
      <c r="AB981" s="40" t="str">
        <f>VLOOKUP(E981,'[2]BANG THAM CHIEU'!$E$4:$S$1081,15,0)</f>
        <v>đăt dự phòng</v>
      </c>
    </row>
    <row r="982" spans="1:28" ht="126" x14ac:dyDescent="0.25">
      <c r="A982" s="128">
        <f t="shared" si="139"/>
        <v>979</v>
      </c>
      <c r="B982" s="42" t="s">
        <v>8678</v>
      </c>
      <c r="C982" s="192" t="s">
        <v>8573</v>
      </c>
      <c r="D982" s="37" t="s">
        <v>1517</v>
      </c>
      <c r="E982" s="42" t="s">
        <v>8678</v>
      </c>
      <c r="F982" s="144">
        <v>6050000</v>
      </c>
      <c r="G982" s="141" t="s">
        <v>968</v>
      </c>
      <c r="I982" s="142" t="s">
        <v>455</v>
      </c>
      <c r="J982" s="142">
        <f>VLOOKUP(E982,'[4]BANG THAM CHIEU'!$E$451:$M$1076,9,0)</f>
        <v>1</v>
      </c>
      <c r="K982" s="134">
        <f>SUMIFS(NHAP!$H:$H,NHAP!$D:$D,'BANG THAM CHIEU'!E982,NHAP!$K:$K,'BANG THAM CHIEU'!$D$1)</f>
        <v>0</v>
      </c>
      <c r="L982" s="134">
        <f>SUMIFS('IC21'!$H:$H,'IC21'!$G:$G,'BANG THAM CHIEU'!E982,'IC21'!$R:$R,'BANG THAM CHIEU'!$D$1)</f>
        <v>0</v>
      </c>
      <c r="M982" s="133">
        <f t="shared" si="134"/>
        <v>1</v>
      </c>
      <c r="O982" s="133">
        <f t="shared" si="135"/>
        <v>1</v>
      </c>
      <c r="P982" s="135">
        <v>1</v>
      </c>
      <c r="Q982" s="135">
        <v>2</v>
      </c>
      <c r="R982" s="550" t="str">
        <f t="shared" si="140"/>
        <v>OK</v>
      </c>
      <c r="S982" s="135" t="s">
        <v>9397</v>
      </c>
      <c r="T982" s="222">
        <f t="shared" si="141"/>
        <v>0</v>
      </c>
      <c r="U982" s="40">
        <v>1</v>
      </c>
      <c r="V982" s="189">
        <f t="shared" si="137"/>
        <v>0</v>
      </c>
      <c r="X982" s="40" t="str">
        <f t="shared" si="142"/>
        <v>ko</v>
      </c>
      <c r="Y982" s="189">
        <f t="shared" si="138"/>
        <v>0</v>
      </c>
      <c r="Z982" s="40">
        <f>VLOOKUP(E982,'[2]BANG THAM CHIEU'!$E$4:$Q$1080,13,0)</f>
        <v>1</v>
      </c>
      <c r="AA982" s="40">
        <f>VLOOKUP(E982,'[2]BANG THAM CHIEU'!$E$4:$R$1082,14,0)</f>
        <v>2</v>
      </c>
      <c r="AB982" s="40" t="str">
        <f>VLOOKUP(E982,'[2]BANG THAM CHIEU'!$E$4:$S$1081,15,0)</f>
        <v>đăt dự phòng</v>
      </c>
    </row>
    <row r="983" spans="1:28" ht="47.25" x14ac:dyDescent="0.25">
      <c r="A983" s="128">
        <f t="shared" si="139"/>
        <v>980</v>
      </c>
      <c r="B983" s="42" t="s">
        <v>8680</v>
      </c>
      <c r="C983" s="192" t="s">
        <v>8679</v>
      </c>
      <c r="D983" s="37" t="s">
        <v>1598</v>
      </c>
      <c r="E983" s="42" t="s">
        <v>8680</v>
      </c>
      <c r="F983" s="144">
        <v>7592593</v>
      </c>
      <c r="G983" s="141" t="s">
        <v>968</v>
      </c>
      <c r="I983" s="142" t="s">
        <v>455</v>
      </c>
      <c r="J983" s="142">
        <f>VLOOKUP(E983,'[4]BANG THAM CHIEU'!$E$451:$M$1076,9,0)</f>
        <v>4</v>
      </c>
      <c r="K983" s="134">
        <f>SUMIFS(NHAP!$H:$H,NHAP!$D:$D,'BANG THAM CHIEU'!E983,NHAP!$K:$K,'BANG THAM CHIEU'!$D$1)</f>
        <v>0</v>
      </c>
      <c r="L983" s="134">
        <f>SUMIFS('IC21'!$H:$H,'IC21'!$G:$G,'BANG THAM CHIEU'!E983,'IC21'!$R:$R,'BANG THAM CHIEU'!$D$1)</f>
        <v>0</v>
      </c>
      <c r="M983" s="133">
        <f t="shared" si="134"/>
        <v>4</v>
      </c>
      <c r="O983" s="133">
        <f t="shared" si="135"/>
        <v>4</v>
      </c>
      <c r="P983" s="135">
        <v>1</v>
      </c>
      <c r="Q983" s="135">
        <v>2</v>
      </c>
      <c r="R983" s="550" t="str">
        <f t="shared" si="140"/>
        <v>OK</v>
      </c>
      <c r="S983" s="135" t="s">
        <v>9397</v>
      </c>
      <c r="T983" s="222">
        <f t="shared" si="141"/>
        <v>3</v>
      </c>
      <c r="U983" s="40">
        <v>4</v>
      </c>
      <c r="V983" s="189">
        <f t="shared" si="137"/>
        <v>0</v>
      </c>
      <c r="X983" s="40" t="str">
        <f t="shared" si="142"/>
        <v>ko</v>
      </c>
      <c r="Y983" s="189">
        <f t="shared" si="138"/>
        <v>0</v>
      </c>
      <c r="Z983" s="40">
        <f>VLOOKUP(E983,'[2]BANG THAM CHIEU'!$E$4:$Q$1080,13,0)</f>
        <v>1</v>
      </c>
      <c r="AA983" s="40">
        <f>VLOOKUP(E983,'[2]BANG THAM CHIEU'!$E$4:$R$1082,14,0)</f>
        <v>2</v>
      </c>
      <c r="AB983" s="40" t="str">
        <f>VLOOKUP(E983,'[2]BANG THAM CHIEU'!$E$4:$S$1081,15,0)</f>
        <v>đăt dự phòng</v>
      </c>
    </row>
    <row r="984" spans="1:28" ht="38.25" customHeight="1" x14ac:dyDescent="0.25">
      <c r="A984" s="128">
        <f t="shared" si="139"/>
        <v>981</v>
      </c>
      <c r="B984" s="42" t="s">
        <v>8682</v>
      </c>
      <c r="C984" s="192" t="s">
        <v>8681</v>
      </c>
      <c r="D984" s="371" t="s">
        <v>78</v>
      </c>
      <c r="E984" s="42" t="s">
        <v>8682</v>
      </c>
      <c r="F984" s="144">
        <v>19750000</v>
      </c>
      <c r="G984" s="141" t="s">
        <v>2467</v>
      </c>
      <c r="I984" s="142" t="s">
        <v>455</v>
      </c>
      <c r="J984" s="142">
        <f>VLOOKUP(E984,'[4]BANG THAM CHIEU'!$E$451:$M$1076,9,0)</f>
        <v>1</v>
      </c>
      <c r="K984" s="134">
        <f>SUMIFS(NHAP!$H:$H,NHAP!$D:$D,'BANG THAM CHIEU'!E984,NHAP!$K:$K,'BANG THAM CHIEU'!$D$1)</f>
        <v>0</v>
      </c>
      <c r="L984" s="134">
        <f>SUMIFS('IC21'!$H:$H,'IC21'!$G:$G,'BANG THAM CHIEU'!E984,'IC21'!$R:$R,'BANG THAM CHIEU'!$D$1)</f>
        <v>0</v>
      </c>
      <c r="M984" s="133">
        <f t="shared" si="134"/>
        <v>1</v>
      </c>
      <c r="O984" s="133">
        <f t="shared" si="135"/>
        <v>1</v>
      </c>
      <c r="P984" s="135" t="e">
        <v>#N/A</v>
      </c>
      <c r="Q984" s="135" t="e">
        <v>#N/A</v>
      </c>
      <c r="R984" s="550" t="e">
        <f t="shared" si="140"/>
        <v>#N/A</v>
      </c>
      <c r="S984" s="135" t="e">
        <v>#N/A</v>
      </c>
      <c r="T984" s="222" t="e">
        <f t="shared" si="141"/>
        <v>#N/A</v>
      </c>
      <c r="U984" s="40">
        <v>2</v>
      </c>
      <c r="V984" s="189">
        <f t="shared" si="137"/>
        <v>1</v>
      </c>
      <c r="X984" s="40" t="str">
        <f t="shared" si="142"/>
        <v>ko</v>
      </c>
      <c r="Y984" s="189">
        <f t="shared" si="138"/>
        <v>-1</v>
      </c>
      <c r="Z984" s="40" t="e">
        <f>VLOOKUP(H984,'[2]BANG THAM CHIEU'!$E$4:$Q$1080,13,0)</f>
        <v>#N/A</v>
      </c>
      <c r="AA984" s="40" t="e">
        <f>VLOOKUP(E984,'[2]BANG THAM CHIEU'!$E$4:$R$1082,14,0)</f>
        <v>#N/A</v>
      </c>
      <c r="AB984" s="40" t="e">
        <f>VLOOKUP(E984,'[2]BANG THAM CHIEU'!$E$4:$S$1081,15,0)</f>
        <v>#N/A</v>
      </c>
    </row>
    <row r="985" spans="1:28" ht="126" x14ac:dyDescent="0.25">
      <c r="A985" s="128">
        <f t="shared" si="139"/>
        <v>982</v>
      </c>
      <c r="B985" s="42" t="s">
        <v>8689</v>
      </c>
      <c r="C985" s="192" t="s">
        <v>8687</v>
      </c>
      <c r="D985" s="371" t="s">
        <v>78</v>
      </c>
      <c r="E985" s="42" t="s">
        <v>8689</v>
      </c>
      <c r="F985" s="144">
        <v>1700000</v>
      </c>
      <c r="G985" s="141" t="s">
        <v>304</v>
      </c>
      <c r="I985" s="142" t="s">
        <v>455</v>
      </c>
      <c r="J985" s="142">
        <f>VLOOKUP(E985,'[4]BANG THAM CHIEU'!$E$451:$M$1076,9,0)</f>
        <v>6</v>
      </c>
      <c r="K985" s="134">
        <f>SUMIFS(NHAP!$H:$H,NHAP!$D:$D,'BANG THAM CHIEU'!E985,NHAP!$K:$K,'BANG THAM CHIEU'!$D$1)</f>
        <v>0</v>
      </c>
      <c r="L985" s="134">
        <f>SUMIFS('IC21'!$H:$H,'IC21'!$G:$G,'BANG THAM CHIEU'!E985,'IC21'!$R:$R,'BANG THAM CHIEU'!$D$1)</f>
        <v>0</v>
      </c>
      <c r="M985" s="133">
        <f t="shared" si="134"/>
        <v>6</v>
      </c>
      <c r="O985" s="133">
        <f t="shared" si="135"/>
        <v>6</v>
      </c>
      <c r="P985" s="135" t="e">
        <v>#N/A</v>
      </c>
      <c r="Q985" s="135" t="e">
        <v>#N/A</v>
      </c>
      <c r="R985" s="550" t="e">
        <f t="shared" si="140"/>
        <v>#N/A</v>
      </c>
      <c r="S985" s="135" t="e">
        <v>#N/A</v>
      </c>
      <c r="T985" s="222" t="e">
        <f t="shared" si="141"/>
        <v>#N/A</v>
      </c>
      <c r="U985" s="40">
        <v>7</v>
      </c>
      <c r="V985" s="189">
        <f t="shared" si="137"/>
        <v>1</v>
      </c>
      <c r="X985" s="40" t="str">
        <f t="shared" si="142"/>
        <v>ok</v>
      </c>
      <c r="Y985" s="189">
        <f t="shared" si="138"/>
        <v>-1</v>
      </c>
      <c r="Z985" s="40" t="e">
        <f>VLOOKUP(H985,'[2]BANG THAM CHIEU'!$E$4:$Q$1080,13,0)</f>
        <v>#N/A</v>
      </c>
      <c r="AA985" s="40" t="e">
        <f>VLOOKUP(E985,'[2]BANG THAM CHIEU'!$E$4:$R$1082,14,0)</f>
        <v>#N/A</v>
      </c>
      <c r="AB985" s="40" t="e">
        <f>VLOOKUP(E985,'[2]BANG THAM CHIEU'!$E$4:$S$1081,15,0)</f>
        <v>#N/A</v>
      </c>
    </row>
    <row r="986" spans="1:28" ht="94.5" x14ac:dyDescent="0.25">
      <c r="A986" s="128">
        <f t="shared" si="139"/>
        <v>983</v>
      </c>
      <c r="B986" s="42" t="s">
        <v>8690</v>
      </c>
      <c r="C986" s="192" t="s">
        <v>8688</v>
      </c>
      <c r="D986" s="371" t="s">
        <v>78</v>
      </c>
      <c r="E986" s="42" t="s">
        <v>8690</v>
      </c>
      <c r="F986" s="144">
        <v>70000</v>
      </c>
      <c r="G986" s="141" t="s">
        <v>304</v>
      </c>
      <c r="I986" s="142" t="s">
        <v>455</v>
      </c>
      <c r="J986" s="142">
        <f>VLOOKUP(E986,'[4]BANG THAM CHIEU'!$E$451:$M$1076,9,0)</f>
        <v>0</v>
      </c>
      <c r="K986" s="134">
        <f>SUMIFS(NHAP!$H:$H,NHAP!$D:$D,'BANG THAM CHIEU'!E986,NHAP!$K:$K,'BANG THAM CHIEU'!$D$1)</f>
        <v>0</v>
      </c>
      <c r="L986" s="134">
        <f>SUMIFS('IC21'!$H:$H,'IC21'!$G:$G,'BANG THAM CHIEU'!E986,'IC21'!$R:$R,'BANG THAM CHIEU'!$D$1)</f>
        <v>0</v>
      </c>
      <c r="M986" s="133">
        <f t="shared" si="134"/>
        <v>0</v>
      </c>
      <c r="O986" s="133">
        <f t="shared" si="135"/>
        <v>0</v>
      </c>
      <c r="P986" s="135" t="e">
        <v>#N/A</v>
      </c>
      <c r="Q986" s="135" t="e">
        <v>#N/A</v>
      </c>
      <c r="R986" s="550" t="e">
        <f t="shared" si="140"/>
        <v>#N/A</v>
      </c>
      <c r="S986" s="135" t="e">
        <v>#N/A</v>
      </c>
      <c r="T986" s="222" t="e">
        <f t="shared" si="141"/>
        <v>#N/A</v>
      </c>
      <c r="U986" s="40">
        <v>0</v>
      </c>
      <c r="V986" s="189">
        <f t="shared" si="137"/>
        <v>0</v>
      </c>
      <c r="X986" s="40" t="str">
        <f t="shared" si="142"/>
        <v>ko</v>
      </c>
      <c r="Y986" s="189">
        <f t="shared" si="138"/>
        <v>0</v>
      </c>
      <c r="Z986" s="40" t="e">
        <f>VLOOKUP(H986,'[2]BANG THAM CHIEU'!$E$4:$Q$1080,13,0)</f>
        <v>#N/A</v>
      </c>
      <c r="AA986" s="40" t="e">
        <f>VLOOKUP(E986,'[2]BANG THAM CHIEU'!$E$4:$R$1082,14,0)</f>
        <v>#N/A</v>
      </c>
      <c r="AB986" s="40" t="e">
        <f>VLOOKUP(E986,'[2]BANG THAM CHIEU'!$E$4:$S$1081,15,0)</f>
        <v>#N/A</v>
      </c>
    </row>
    <row r="987" spans="1:28" x14ac:dyDescent="0.25">
      <c r="A987" s="128">
        <f t="shared" si="139"/>
        <v>984</v>
      </c>
      <c r="B987" s="42">
        <v>51094095</v>
      </c>
      <c r="C987" s="157" t="s">
        <v>8820</v>
      </c>
      <c r="D987" s="371" t="s">
        <v>2564</v>
      </c>
      <c r="E987" s="42">
        <v>51094095</v>
      </c>
      <c r="F987" s="144">
        <v>940000</v>
      </c>
      <c r="G987" s="141" t="s">
        <v>2468</v>
      </c>
      <c r="H987" s="142" t="s">
        <v>7351</v>
      </c>
      <c r="I987" s="142" t="s">
        <v>455</v>
      </c>
      <c r="J987" s="142">
        <f>VLOOKUP(E987,'[4]BANG THAM CHIEU'!$E$451:$M$1076,9,0)</f>
        <v>1</v>
      </c>
      <c r="K987" s="134">
        <f>SUMIFS(NHAP!$H:$H,NHAP!$D:$D,'BANG THAM CHIEU'!E987,NHAP!$K:$K,'BANG THAM CHIEU'!$D$1)</f>
        <v>0</v>
      </c>
      <c r="L987" s="134">
        <f>SUMIFS('IC21'!$H:$H,'IC21'!$G:$G,'BANG THAM CHIEU'!E987,'IC21'!$R:$R,'BANG THAM CHIEU'!$D$1)</f>
        <v>0</v>
      </c>
      <c r="M987" s="133">
        <f t="shared" si="134"/>
        <v>1</v>
      </c>
      <c r="N987" s="142">
        <v>0</v>
      </c>
      <c r="O987" s="133">
        <f t="shared" si="135"/>
        <v>1</v>
      </c>
      <c r="P987" s="135" t="e">
        <v>#N/A</v>
      </c>
      <c r="Q987" s="135" t="e">
        <v>#N/A</v>
      </c>
      <c r="R987" s="550" t="e">
        <f t="shared" si="140"/>
        <v>#N/A</v>
      </c>
      <c r="S987" s="135" t="e">
        <v>#N/A</v>
      </c>
      <c r="T987" s="222" t="e">
        <f t="shared" si="141"/>
        <v>#N/A</v>
      </c>
      <c r="U987" s="189">
        <f t="shared" ref="U987:U995" si="143">M987</f>
        <v>1</v>
      </c>
      <c r="V987" s="189">
        <f t="shared" si="137"/>
        <v>0</v>
      </c>
      <c r="X987" s="40" t="str">
        <f t="shared" si="142"/>
        <v>ko</v>
      </c>
      <c r="Y987" s="189">
        <f t="shared" si="138"/>
        <v>0</v>
      </c>
      <c r="Z987" s="40" t="e">
        <f>VLOOKUP(H987,'[2]BANG THAM CHIEU'!$E$4:$Q$1080,13,0)</f>
        <v>#N/A</v>
      </c>
      <c r="AA987" s="40" t="e">
        <f>VLOOKUP(E987,'[2]BANG THAM CHIEU'!$E$4:$R$1082,14,0)</f>
        <v>#N/A</v>
      </c>
      <c r="AB987" s="40" t="e">
        <f>VLOOKUP(E987,'[2]BANG THAM CHIEU'!$E$4:$S$1081,15,0)</f>
        <v>#N/A</v>
      </c>
    </row>
    <row r="988" spans="1:28" x14ac:dyDescent="0.25">
      <c r="A988" s="128">
        <f t="shared" si="139"/>
        <v>985</v>
      </c>
      <c r="B988" s="42">
        <v>51185501</v>
      </c>
      <c r="C988" s="157" t="s">
        <v>8821</v>
      </c>
      <c r="D988" s="371" t="s">
        <v>2564</v>
      </c>
      <c r="E988" s="42">
        <v>51185501</v>
      </c>
      <c r="F988" s="144">
        <v>2481000</v>
      </c>
      <c r="G988" s="141" t="s">
        <v>2468</v>
      </c>
      <c r="H988" s="142" t="s">
        <v>7351</v>
      </c>
      <c r="I988" s="142" t="s">
        <v>455</v>
      </c>
      <c r="J988" s="142">
        <f>VLOOKUP(E988,'[4]BANG THAM CHIEU'!$E$451:$M$1076,9,0)</f>
        <v>2</v>
      </c>
      <c r="K988" s="134">
        <f>SUMIFS(NHAP!$H:$H,NHAP!$D:$D,'BANG THAM CHIEU'!E988,NHAP!$K:$K,'BANG THAM CHIEU'!$D$1)</f>
        <v>0</v>
      </c>
      <c r="L988" s="134">
        <f>SUMIFS('IC21'!$H:$H,'IC21'!$G:$G,'BANG THAM CHIEU'!E988,'IC21'!$R:$R,'BANG THAM CHIEU'!$D$1)</f>
        <v>0</v>
      </c>
      <c r="M988" s="133">
        <f t="shared" si="134"/>
        <v>2</v>
      </c>
      <c r="N988" s="142">
        <v>0</v>
      </c>
      <c r="O988" s="133">
        <f t="shared" si="135"/>
        <v>2</v>
      </c>
      <c r="P988" s="135" t="e">
        <v>#N/A</v>
      </c>
      <c r="Q988" s="135" t="e">
        <v>#N/A</v>
      </c>
      <c r="R988" s="550" t="e">
        <f t="shared" si="140"/>
        <v>#N/A</v>
      </c>
      <c r="S988" s="135" t="e">
        <v>#N/A</v>
      </c>
      <c r="T988" s="222" t="e">
        <f t="shared" si="141"/>
        <v>#N/A</v>
      </c>
      <c r="U988" s="189">
        <f t="shared" si="143"/>
        <v>2</v>
      </c>
      <c r="V988" s="189">
        <f t="shared" si="137"/>
        <v>0</v>
      </c>
      <c r="X988" s="40" t="str">
        <f t="shared" si="142"/>
        <v>ko</v>
      </c>
      <c r="Y988" s="189">
        <f t="shared" si="138"/>
        <v>0</v>
      </c>
      <c r="Z988" s="40" t="e">
        <f>VLOOKUP(H988,'[2]BANG THAM CHIEU'!$E$4:$Q$1080,13,0)</f>
        <v>#N/A</v>
      </c>
      <c r="AA988" s="40" t="e">
        <f>VLOOKUP(E988,'[2]BANG THAM CHIEU'!$E$4:$R$1082,14,0)</f>
        <v>#N/A</v>
      </c>
      <c r="AB988" s="40" t="e">
        <f>VLOOKUP(E988,'[2]BANG THAM CHIEU'!$E$4:$S$1081,15,0)</f>
        <v>#N/A</v>
      </c>
    </row>
    <row r="989" spans="1:28" x14ac:dyDescent="0.25">
      <c r="A989" s="128">
        <f t="shared" si="139"/>
        <v>986</v>
      </c>
      <c r="B989" s="42">
        <v>51200989</v>
      </c>
      <c r="C989" s="157" t="s">
        <v>8822</v>
      </c>
      <c r="D989" s="371" t="s">
        <v>2564</v>
      </c>
      <c r="E989" s="42">
        <v>51200989</v>
      </c>
      <c r="F989" s="144">
        <v>1780000</v>
      </c>
      <c r="G989" s="141" t="s">
        <v>2468</v>
      </c>
      <c r="H989" s="142" t="s">
        <v>7351</v>
      </c>
      <c r="I989" s="142" t="s">
        <v>455</v>
      </c>
      <c r="J989" s="142">
        <f>VLOOKUP(E989,'[4]BANG THAM CHIEU'!$E$451:$M$1076,9,0)</f>
        <v>1</v>
      </c>
      <c r="K989" s="134">
        <f>SUMIFS(NHAP!$H:$H,NHAP!$D:$D,'BANG THAM CHIEU'!E989,NHAP!$K:$K,'BANG THAM CHIEU'!$D$1)</f>
        <v>0</v>
      </c>
      <c r="L989" s="134">
        <f>SUMIFS('IC21'!$H:$H,'IC21'!$G:$G,'BANG THAM CHIEU'!E989,'IC21'!$R:$R,'BANG THAM CHIEU'!$D$1)</f>
        <v>0</v>
      </c>
      <c r="M989" s="133">
        <f t="shared" si="134"/>
        <v>1</v>
      </c>
      <c r="N989" s="142">
        <v>0</v>
      </c>
      <c r="O989" s="133">
        <f t="shared" si="135"/>
        <v>1</v>
      </c>
      <c r="P989" s="135" t="e">
        <v>#N/A</v>
      </c>
      <c r="Q989" s="135" t="e">
        <v>#N/A</v>
      </c>
      <c r="R989" s="550" t="e">
        <f t="shared" si="140"/>
        <v>#N/A</v>
      </c>
      <c r="S989" s="135" t="e">
        <v>#N/A</v>
      </c>
      <c r="T989" s="222" t="e">
        <f t="shared" si="141"/>
        <v>#N/A</v>
      </c>
      <c r="U989" s="189">
        <f t="shared" si="143"/>
        <v>1</v>
      </c>
      <c r="V989" s="189">
        <f t="shared" si="137"/>
        <v>0</v>
      </c>
      <c r="X989" s="40" t="str">
        <f t="shared" si="142"/>
        <v>ko</v>
      </c>
      <c r="Y989" s="189">
        <f t="shared" si="138"/>
        <v>0</v>
      </c>
      <c r="Z989" s="40" t="e">
        <f>VLOOKUP(H989,'[2]BANG THAM CHIEU'!$E$4:$Q$1080,13,0)</f>
        <v>#N/A</v>
      </c>
      <c r="AA989" s="40" t="e">
        <f>VLOOKUP(E989,'[2]BANG THAM CHIEU'!$E$4:$R$1082,14,0)</f>
        <v>#N/A</v>
      </c>
      <c r="AB989" s="40" t="e">
        <f>VLOOKUP(E989,'[2]BANG THAM CHIEU'!$E$4:$S$1081,15,0)</f>
        <v>#N/A</v>
      </c>
    </row>
    <row r="990" spans="1:28" x14ac:dyDescent="0.25">
      <c r="A990" s="128">
        <f t="shared" si="139"/>
        <v>987</v>
      </c>
      <c r="B990" s="42">
        <v>51515902</v>
      </c>
      <c r="C990" s="157" t="s">
        <v>8823</v>
      </c>
      <c r="D990" s="371" t="s">
        <v>2564</v>
      </c>
      <c r="E990" s="42">
        <v>51515902</v>
      </c>
      <c r="F990" s="144">
        <v>4763000</v>
      </c>
      <c r="G990" s="141" t="s">
        <v>2468</v>
      </c>
      <c r="H990" s="142" t="s">
        <v>7351</v>
      </c>
      <c r="I990" s="142" t="s">
        <v>455</v>
      </c>
      <c r="J990" s="142">
        <f>VLOOKUP(E990,'[4]BANG THAM CHIEU'!$E$451:$M$1076,9,0)</f>
        <v>1</v>
      </c>
      <c r="K990" s="134">
        <f>SUMIFS(NHAP!$H:$H,NHAP!$D:$D,'BANG THAM CHIEU'!E990,NHAP!$K:$K,'BANG THAM CHIEU'!$D$1)</f>
        <v>0</v>
      </c>
      <c r="L990" s="134">
        <f>SUMIFS('IC21'!$H:$H,'IC21'!$G:$G,'BANG THAM CHIEU'!E990,'IC21'!$R:$R,'BANG THAM CHIEU'!$D$1)</f>
        <v>0</v>
      </c>
      <c r="M990" s="133">
        <f t="shared" si="134"/>
        <v>1</v>
      </c>
      <c r="N990" s="142">
        <v>0</v>
      </c>
      <c r="O990" s="133">
        <f t="shared" si="135"/>
        <v>1</v>
      </c>
      <c r="P990" s="135" t="e">
        <v>#N/A</v>
      </c>
      <c r="Q990" s="135" t="e">
        <v>#N/A</v>
      </c>
      <c r="R990" s="550" t="e">
        <f t="shared" si="140"/>
        <v>#N/A</v>
      </c>
      <c r="S990" s="135" t="e">
        <v>#N/A</v>
      </c>
      <c r="T990" s="222" t="e">
        <f t="shared" si="141"/>
        <v>#N/A</v>
      </c>
      <c r="U990" s="189">
        <f t="shared" si="143"/>
        <v>1</v>
      </c>
      <c r="V990" s="189">
        <f t="shared" si="137"/>
        <v>0</v>
      </c>
      <c r="X990" s="40" t="str">
        <f t="shared" si="142"/>
        <v>ko</v>
      </c>
      <c r="Y990" s="189">
        <f t="shared" si="138"/>
        <v>0</v>
      </c>
      <c r="Z990" s="40" t="e">
        <f>VLOOKUP(H990,'[2]BANG THAM CHIEU'!$E$4:$Q$1080,13,0)</f>
        <v>#N/A</v>
      </c>
      <c r="AA990" s="40" t="e">
        <f>VLOOKUP(E990,'[2]BANG THAM CHIEU'!$E$4:$R$1082,14,0)</f>
        <v>#N/A</v>
      </c>
      <c r="AB990" s="40" t="e">
        <f>VLOOKUP(E990,'[2]BANG THAM CHIEU'!$E$4:$S$1081,15,0)</f>
        <v>#N/A</v>
      </c>
    </row>
    <row r="991" spans="1:28" x14ac:dyDescent="0.25">
      <c r="A991" s="128">
        <f t="shared" si="139"/>
        <v>988</v>
      </c>
      <c r="B991" s="42">
        <v>51709153</v>
      </c>
      <c r="C991" s="157" t="s">
        <v>8906</v>
      </c>
      <c r="D991" s="371" t="s">
        <v>2564</v>
      </c>
      <c r="E991" s="42">
        <v>51709153</v>
      </c>
      <c r="F991" s="144">
        <v>4466000</v>
      </c>
      <c r="G991" s="141" t="s">
        <v>2468</v>
      </c>
      <c r="H991" s="142" t="s">
        <v>7381</v>
      </c>
      <c r="I991" s="142" t="s">
        <v>455</v>
      </c>
      <c r="J991" s="142">
        <f>VLOOKUP(E991,'[4]BANG THAM CHIEU'!$E$451:$M$1076,9,0)</f>
        <v>1</v>
      </c>
      <c r="K991" s="134">
        <f>SUMIFS(NHAP!$H:$H,NHAP!$D:$D,'BANG THAM CHIEU'!E991,NHAP!$K:$K,'BANG THAM CHIEU'!$D$1)</f>
        <v>0</v>
      </c>
      <c r="L991" s="134">
        <f>SUMIFS('IC21'!$H:$H,'IC21'!$G:$G,'BANG THAM CHIEU'!E991,'IC21'!$R:$R,'BANG THAM CHIEU'!$D$1)</f>
        <v>0</v>
      </c>
      <c r="M991" s="133">
        <f t="shared" si="134"/>
        <v>1</v>
      </c>
      <c r="N991" s="142">
        <v>0</v>
      </c>
      <c r="O991" s="133">
        <f t="shared" si="135"/>
        <v>1</v>
      </c>
      <c r="P991" s="135" t="e">
        <v>#N/A</v>
      </c>
      <c r="Q991" s="135" t="e">
        <v>#N/A</v>
      </c>
      <c r="R991" s="550" t="e">
        <f t="shared" si="140"/>
        <v>#N/A</v>
      </c>
      <c r="S991" s="135" t="e">
        <v>#N/A</v>
      </c>
      <c r="T991" s="222" t="e">
        <f t="shared" si="141"/>
        <v>#N/A</v>
      </c>
      <c r="U991" s="189">
        <f t="shared" si="143"/>
        <v>1</v>
      </c>
      <c r="V991" s="189">
        <f t="shared" si="137"/>
        <v>0</v>
      </c>
      <c r="X991" s="40" t="str">
        <f t="shared" si="142"/>
        <v>ko</v>
      </c>
      <c r="Y991" s="189">
        <f t="shared" si="138"/>
        <v>0</v>
      </c>
      <c r="Z991" s="40" t="e">
        <f>VLOOKUP(H991,'[2]BANG THAM CHIEU'!$E$4:$Q$1080,13,0)</f>
        <v>#N/A</v>
      </c>
      <c r="AA991" s="40" t="e">
        <f>VLOOKUP(E991,'[2]BANG THAM CHIEU'!$E$4:$R$1082,14,0)</f>
        <v>#N/A</v>
      </c>
      <c r="AB991" s="40" t="e">
        <f>VLOOKUP(E991,'[2]BANG THAM CHIEU'!$E$4:$S$1081,15,0)</f>
        <v>#N/A</v>
      </c>
    </row>
    <row r="992" spans="1:28" x14ac:dyDescent="0.25">
      <c r="A992" s="128">
        <f t="shared" si="139"/>
        <v>989</v>
      </c>
      <c r="B992" s="42">
        <v>50052382</v>
      </c>
      <c r="C992" s="157" t="s">
        <v>8908</v>
      </c>
      <c r="D992" s="371" t="s">
        <v>2564</v>
      </c>
      <c r="E992" s="42">
        <v>50052382</v>
      </c>
      <c r="F992" s="144">
        <v>3090000</v>
      </c>
      <c r="G992" s="141" t="s">
        <v>2468</v>
      </c>
      <c r="H992" s="142" t="s">
        <v>7381</v>
      </c>
      <c r="I992" s="142" t="s">
        <v>455</v>
      </c>
      <c r="J992" s="142">
        <f>VLOOKUP(E992,'[4]BANG THAM CHIEU'!$E$451:$M$1076,9,0)</f>
        <v>2</v>
      </c>
      <c r="K992" s="134">
        <f>SUMIFS(NHAP!$H:$H,NHAP!$D:$D,'BANG THAM CHIEU'!E992,NHAP!$K:$K,'BANG THAM CHIEU'!$D$1)</f>
        <v>0</v>
      </c>
      <c r="L992" s="134">
        <f>SUMIFS('IC21'!$H:$H,'IC21'!$G:$G,'BANG THAM CHIEU'!E992,'IC21'!$R:$R,'BANG THAM CHIEU'!$D$1)</f>
        <v>0</v>
      </c>
      <c r="M992" s="133">
        <f t="shared" si="134"/>
        <v>2</v>
      </c>
      <c r="N992" s="142">
        <v>0</v>
      </c>
      <c r="O992" s="133">
        <f t="shared" si="135"/>
        <v>2</v>
      </c>
      <c r="P992" s="135" t="e">
        <v>#N/A</v>
      </c>
      <c r="Q992" s="135" t="e">
        <v>#N/A</v>
      </c>
      <c r="R992" s="550" t="e">
        <f t="shared" si="140"/>
        <v>#N/A</v>
      </c>
      <c r="S992" s="135" t="e">
        <v>#N/A</v>
      </c>
      <c r="T992" s="222" t="e">
        <f t="shared" si="141"/>
        <v>#N/A</v>
      </c>
      <c r="U992" s="189">
        <f t="shared" si="143"/>
        <v>2</v>
      </c>
      <c r="V992" s="189">
        <f t="shared" si="137"/>
        <v>0</v>
      </c>
      <c r="X992" s="40" t="str">
        <f t="shared" si="142"/>
        <v>ko</v>
      </c>
      <c r="Y992" s="189">
        <f t="shared" si="138"/>
        <v>0</v>
      </c>
      <c r="Z992" s="40" t="e">
        <f>VLOOKUP(H992,'[2]BANG THAM CHIEU'!$E$4:$Q$1080,13,0)</f>
        <v>#N/A</v>
      </c>
      <c r="AA992" s="40" t="e">
        <f>VLOOKUP(E992,'[2]BANG THAM CHIEU'!$E$4:$R$1082,14,0)</f>
        <v>#N/A</v>
      </c>
      <c r="AB992" s="40" t="e">
        <f>VLOOKUP(E992,'[2]BANG THAM CHIEU'!$E$4:$S$1081,15,0)</f>
        <v>#N/A</v>
      </c>
    </row>
    <row r="993" spans="1:28" x14ac:dyDescent="0.25">
      <c r="A993" s="128">
        <f t="shared" si="139"/>
        <v>990</v>
      </c>
      <c r="B993" s="42">
        <v>50052383</v>
      </c>
      <c r="C993" s="157" t="s">
        <v>8914</v>
      </c>
      <c r="D993" s="371" t="s">
        <v>2564</v>
      </c>
      <c r="E993" s="42">
        <v>50052383</v>
      </c>
      <c r="F993" s="144">
        <v>3143000</v>
      </c>
      <c r="G993" s="141" t="s">
        <v>2468</v>
      </c>
      <c r="H993" s="142" t="s">
        <v>7381</v>
      </c>
      <c r="I993" s="142" t="s">
        <v>455</v>
      </c>
      <c r="J993" s="142">
        <f>VLOOKUP(E993,'[4]BANG THAM CHIEU'!$E$451:$M$1076,9,0)</f>
        <v>2</v>
      </c>
      <c r="K993" s="134">
        <f>SUMIFS(NHAP!$H:$H,NHAP!$D:$D,'BANG THAM CHIEU'!E993,NHAP!$K:$K,'BANG THAM CHIEU'!$D$1)</f>
        <v>0</v>
      </c>
      <c r="L993" s="134">
        <f>SUMIFS('IC21'!$H:$H,'IC21'!$G:$G,'BANG THAM CHIEU'!E993,'IC21'!$R:$R,'BANG THAM CHIEU'!$D$1)</f>
        <v>0</v>
      </c>
      <c r="M993" s="133">
        <f t="shared" si="134"/>
        <v>2</v>
      </c>
      <c r="N993" s="142">
        <v>0</v>
      </c>
      <c r="O993" s="133">
        <f t="shared" si="135"/>
        <v>2</v>
      </c>
      <c r="P993" s="135" t="e">
        <v>#N/A</v>
      </c>
      <c r="Q993" s="135" t="e">
        <v>#N/A</v>
      </c>
      <c r="R993" s="550" t="e">
        <f t="shared" si="140"/>
        <v>#N/A</v>
      </c>
      <c r="S993" s="135" t="e">
        <v>#N/A</v>
      </c>
      <c r="T993" s="222" t="e">
        <f t="shared" si="141"/>
        <v>#N/A</v>
      </c>
      <c r="U993" s="189">
        <f t="shared" si="143"/>
        <v>2</v>
      </c>
      <c r="V993" s="189">
        <f t="shared" si="137"/>
        <v>0</v>
      </c>
      <c r="X993" s="40" t="str">
        <f t="shared" si="142"/>
        <v>ko</v>
      </c>
      <c r="Y993" s="189">
        <f t="shared" si="138"/>
        <v>0</v>
      </c>
      <c r="Z993" s="40" t="e">
        <f>VLOOKUP(H993,'[2]BANG THAM CHIEU'!$E$4:$Q$1080,13,0)</f>
        <v>#N/A</v>
      </c>
      <c r="AA993" s="40" t="e">
        <f>VLOOKUP(E993,'[2]BANG THAM CHIEU'!$E$4:$R$1082,14,0)</f>
        <v>#N/A</v>
      </c>
      <c r="AB993" s="40" t="e">
        <f>VLOOKUP(E993,'[2]BANG THAM CHIEU'!$E$4:$S$1081,15,0)</f>
        <v>#N/A</v>
      </c>
    </row>
    <row r="994" spans="1:28" x14ac:dyDescent="0.25">
      <c r="A994" s="128">
        <f t="shared" si="139"/>
        <v>991</v>
      </c>
      <c r="B994" s="42">
        <v>51493007</v>
      </c>
      <c r="C994" s="157" t="s">
        <v>8915</v>
      </c>
      <c r="D994" s="371" t="s">
        <v>2564</v>
      </c>
      <c r="E994" s="42">
        <v>51493007</v>
      </c>
      <c r="F994" s="144">
        <v>138488000</v>
      </c>
      <c r="G994" s="141" t="s">
        <v>2468</v>
      </c>
      <c r="H994" s="142" t="s">
        <v>7381</v>
      </c>
      <c r="I994" s="142" t="s">
        <v>455</v>
      </c>
      <c r="J994" s="142">
        <f>VLOOKUP(E994,'[4]BANG THAM CHIEU'!$E$451:$M$1076,9,0)</f>
        <v>1</v>
      </c>
      <c r="K994" s="134">
        <f>SUMIFS(NHAP!$H:$H,NHAP!$D:$D,'BANG THAM CHIEU'!E994,NHAP!$K:$K,'BANG THAM CHIEU'!$D$1)</f>
        <v>0</v>
      </c>
      <c r="L994" s="134">
        <f>SUMIFS('IC21'!$H:$H,'IC21'!$G:$G,'BANG THAM CHIEU'!E994,'IC21'!$R:$R,'BANG THAM CHIEU'!$D$1)</f>
        <v>0</v>
      </c>
      <c r="M994" s="133">
        <f t="shared" ref="M994:M1000" si="144">J994+K994-L994</f>
        <v>1</v>
      </c>
      <c r="N994" s="142">
        <v>0</v>
      </c>
      <c r="O994" s="133">
        <f t="shared" ref="O994:O1000" si="145">M994-N994</f>
        <v>1</v>
      </c>
      <c r="P994" s="135" t="e">
        <v>#N/A</v>
      </c>
      <c r="Q994" s="135" t="e">
        <v>#N/A</v>
      </c>
      <c r="R994" s="550" t="e">
        <f t="shared" si="140"/>
        <v>#N/A</v>
      </c>
      <c r="S994" s="135" t="e">
        <v>#N/A</v>
      </c>
      <c r="T994" s="222" t="e">
        <f t="shared" si="141"/>
        <v>#N/A</v>
      </c>
      <c r="U994" s="189">
        <f t="shared" si="143"/>
        <v>1</v>
      </c>
      <c r="V994" s="189">
        <f t="shared" si="137"/>
        <v>0</v>
      </c>
      <c r="X994" s="40" t="str">
        <f t="shared" si="142"/>
        <v>ko</v>
      </c>
      <c r="Y994" s="189">
        <f t="shared" si="138"/>
        <v>0</v>
      </c>
      <c r="Z994" s="40" t="e">
        <f>VLOOKUP(H994,'[2]BANG THAM CHIEU'!$E$4:$Q$1080,13,0)</f>
        <v>#N/A</v>
      </c>
      <c r="AA994" s="40" t="e">
        <f>VLOOKUP(E994,'[2]BANG THAM CHIEU'!$E$4:$R$1082,14,0)</f>
        <v>#N/A</v>
      </c>
      <c r="AB994" s="40" t="e">
        <f>VLOOKUP(E994,'[2]BANG THAM CHIEU'!$E$4:$S$1081,15,0)</f>
        <v>#N/A</v>
      </c>
    </row>
    <row r="995" spans="1:28" x14ac:dyDescent="0.25">
      <c r="A995" s="128">
        <f t="shared" si="139"/>
        <v>992</v>
      </c>
      <c r="B995" s="42">
        <v>50052385</v>
      </c>
      <c r="C995" s="157" t="s">
        <v>8991</v>
      </c>
      <c r="D995" s="371" t="s">
        <v>2564</v>
      </c>
      <c r="E995" s="42">
        <v>50052385</v>
      </c>
      <c r="F995" s="144">
        <v>2145000</v>
      </c>
      <c r="G995" s="141" t="s">
        <v>2468</v>
      </c>
      <c r="H995" s="142" t="s">
        <v>7381</v>
      </c>
      <c r="I995" s="142" t="s">
        <v>455</v>
      </c>
      <c r="J995" s="142">
        <f>VLOOKUP(E995,'[4]BANG THAM CHIEU'!$E$451:$M$1076,9,0)</f>
        <v>12</v>
      </c>
      <c r="K995" s="134">
        <f>SUMIFS(NHAP!$H:$H,NHAP!$D:$D,'BANG THAM CHIEU'!E995,NHAP!$K:$K,'BANG THAM CHIEU'!$D$1)</f>
        <v>0</v>
      </c>
      <c r="L995" s="134">
        <f>SUMIFS('IC21'!$H:$H,'IC21'!$G:$G,'BANG THAM CHIEU'!E995,'IC21'!$R:$R,'BANG THAM CHIEU'!$D$1)</f>
        <v>0</v>
      </c>
      <c r="M995" s="133">
        <f t="shared" si="144"/>
        <v>12</v>
      </c>
      <c r="N995" s="142">
        <v>0</v>
      </c>
      <c r="O995" s="133">
        <f t="shared" si="145"/>
        <v>12</v>
      </c>
      <c r="P995" s="135" t="e">
        <v>#N/A</v>
      </c>
      <c r="Q995" s="135" t="e">
        <v>#N/A</v>
      </c>
      <c r="R995" s="550" t="e">
        <f t="shared" si="140"/>
        <v>#N/A</v>
      </c>
      <c r="S995" s="135" t="e">
        <v>#N/A</v>
      </c>
      <c r="T995" s="222" t="e">
        <f t="shared" si="141"/>
        <v>#N/A</v>
      </c>
      <c r="U995" s="189">
        <f t="shared" si="143"/>
        <v>12</v>
      </c>
      <c r="V995" s="189">
        <f t="shared" si="137"/>
        <v>0</v>
      </c>
      <c r="X995" s="40" t="str">
        <f t="shared" si="142"/>
        <v>ko</v>
      </c>
      <c r="Y995" s="189">
        <f t="shared" si="138"/>
        <v>0</v>
      </c>
      <c r="Z995" s="40" t="e">
        <f>VLOOKUP(H995,'[2]BANG THAM CHIEU'!$E$4:$Q$1080,13,0)</f>
        <v>#N/A</v>
      </c>
      <c r="AA995" s="40" t="e">
        <f>VLOOKUP(E995,'[2]BANG THAM CHIEU'!$E$4:$R$1082,14,0)</f>
        <v>#N/A</v>
      </c>
      <c r="AB995" s="40" t="e">
        <f>VLOOKUP(E995,'[2]BANG THAM CHIEU'!$E$4:$S$1081,15,0)</f>
        <v>#N/A</v>
      </c>
    </row>
    <row r="996" spans="1:28" x14ac:dyDescent="0.25">
      <c r="A996" s="128">
        <f t="shared" si="139"/>
        <v>993</v>
      </c>
      <c r="B996" s="42">
        <v>9530901</v>
      </c>
      <c r="C996" s="157" t="s">
        <v>9143</v>
      </c>
      <c r="D996" s="371" t="s">
        <v>2564</v>
      </c>
      <c r="E996" s="42">
        <v>9530901</v>
      </c>
      <c r="F996" s="144">
        <v>1138000</v>
      </c>
      <c r="G996" s="141" t="s">
        <v>2468</v>
      </c>
      <c r="H996" s="142" t="s">
        <v>7381</v>
      </c>
      <c r="I996" s="142" t="s">
        <v>455</v>
      </c>
      <c r="J996" s="142">
        <f>VLOOKUP(E996,'[4]BANG THAM CHIEU'!$E$451:$M$1076,9,0)</f>
        <v>3</v>
      </c>
      <c r="K996" s="134">
        <f>SUMIFS(NHAP!$H:$H,NHAP!$D:$D,'BANG THAM CHIEU'!E996,NHAP!$K:$K,'BANG THAM CHIEU'!$D$1)</f>
        <v>0</v>
      </c>
      <c r="L996" s="134">
        <f>SUMIFS('IC21'!$H:$H,'IC21'!$G:$G,'BANG THAM CHIEU'!E996,'IC21'!$R:$R,'BANG THAM CHIEU'!$D$1)</f>
        <v>0</v>
      </c>
      <c r="M996" s="133">
        <f t="shared" si="144"/>
        <v>3</v>
      </c>
      <c r="N996" s="142">
        <v>0</v>
      </c>
      <c r="O996" s="133">
        <f t="shared" si="145"/>
        <v>3</v>
      </c>
      <c r="P996" s="135" t="e">
        <v>#N/A</v>
      </c>
      <c r="Q996" s="135" t="e">
        <v>#N/A</v>
      </c>
      <c r="R996" s="550" t="e">
        <f t="shared" si="140"/>
        <v>#N/A</v>
      </c>
      <c r="S996" s="135" t="e">
        <v>#N/A</v>
      </c>
      <c r="T996" s="222" t="e">
        <f t="shared" si="141"/>
        <v>#N/A</v>
      </c>
      <c r="V996" s="189">
        <f t="shared" si="137"/>
        <v>-3</v>
      </c>
      <c r="X996" s="40" t="str">
        <f t="shared" si="142"/>
        <v>ko</v>
      </c>
      <c r="Y996" s="189">
        <f t="shared" si="138"/>
        <v>3</v>
      </c>
      <c r="Z996" s="40" t="e">
        <f>VLOOKUP(H996,'[2]BANG THAM CHIEU'!$E$4:$Q$1080,13,0)</f>
        <v>#N/A</v>
      </c>
      <c r="AA996" s="40" t="e">
        <f>VLOOKUP(E996,'[2]BANG THAM CHIEU'!$E$4:$R$1082,14,0)</f>
        <v>#N/A</v>
      </c>
      <c r="AB996" s="40" t="e">
        <f>VLOOKUP(E996,'[2]BANG THAM CHIEU'!$E$4:$S$1081,15,0)</f>
        <v>#N/A</v>
      </c>
    </row>
    <row r="997" spans="1:28" x14ac:dyDescent="0.25">
      <c r="A997" s="128">
        <f t="shared" si="139"/>
        <v>994</v>
      </c>
      <c r="B997" s="42">
        <v>9519910</v>
      </c>
      <c r="C997" s="157" t="s">
        <v>9144</v>
      </c>
      <c r="D997" s="371" t="s">
        <v>2564</v>
      </c>
      <c r="E997" s="42">
        <v>9519910</v>
      </c>
      <c r="F997" s="144">
        <v>1006000</v>
      </c>
      <c r="G997" s="141" t="s">
        <v>2468</v>
      </c>
      <c r="H997" s="142" t="s">
        <v>7381</v>
      </c>
      <c r="I997" s="142" t="s">
        <v>455</v>
      </c>
      <c r="J997" s="142">
        <f>VLOOKUP(E997,'[4]BANG THAM CHIEU'!$E$451:$M$1076,9,0)</f>
        <v>3</v>
      </c>
      <c r="K997" s="134">
        <f>SUMIFS(NHAP!$H:$H,NHAP!$D:$D,'BANG THAM CHIEU'!E997,NHAP!$K:$K,'BANG THAM CHIEU'!$D$1)</f>
        <v>0</v>
      </c>
      <c r="L997" s="134">
        <f>SUMIFS('IC21'!$H:$H,'IC21'!$G:$G,'BANG THAM CHIEU'!E997,'IC21'!$R:$R,'BANG THAM CHIEU'!$D$1)</f>
        <v>0</v>
      </c>
      <c r="M997" s="133">
        <f t="shared" si="144"/>
        <v>3</v>
      </c>
      <c r="N997" s="142">
        <v>0</v>
      </c>
      <c r="O997" s="133">
        <f t="shared" si="145"/>
        <v>3</v>
      </c>
      <c r="P997" s="135" t="e">
        <v>#N/A</v>
      </c>
      <c r="Q997" s="135" t="e">
        <v>#N/A</v>
      </c>
      <c r="R997" s="550" t="e">
        <f t="shared" si="140"/>
        <v>#N/A</v>
      </c>
      <c r="S997" s="135" t="e">
        <v>#N/A</v>
      </c>
      <c r="T997" s="222" t="e">
        <f t="shared" si="141"/>
        <v>#N/A</v>
      </c>
      <c r="V997" s="189">
        <f t="shared" si="137"/>
        <v>-3</v>
      </c>
      <c r="X997" s="40" t="str">
        <f t="shared" si="142"/>
        <v>ko</v>
      </c>
      <c r="Y997" s="189">
        <f t="shared" si="138"/>
        <v>3</v>
      </c>
      <c r="Z997" s="40" t="e">
        <f>VLOOKUP(H997,'[2]BANG THAM CHIEU'!$E$4:$Q$1080,13,0)</f>
        <v>#N/A</v>
      </c>
      <c r="AA997" s="40" t="e">
        <f>VLOOKUP(E997,'[2]BANG THAM CHIEU'!$E$4:$R$1082,14,0)</f>
        <v>#N/A</v>
      </c>
      <c r="AB997" s="40" t="e">
        <f>VLOOKUP(E997,'[2]BANG THAM CHIEU'!$E$4:$S$1081,15,0)</f>
        <v>#N/A</v>
      </c>
    </row>
    <row r="998" spans="1:28" x14ac:dyDescent="0.25">
      <c r="A998" s="128">
        <f t="shared" si="139"/>
        <v>995</v>
      </c>
      <c r="B998" s="42" t="s">
        <v>9153</v>
      </c>
      <c r="C998" s="157" t="s">
        <v>9148</v>
      </c>
      <c r="D998" s="371" t="s">
        <v>2564</v>
      </c>
      <c r="E998" s="42" t="s">
        <v>9153</v>
      </c>
      <c r="F998" s="144">
        <v>1961000</v>
      </c>
      <c r="G998" s="141" t="s">
        <v>2468</v>
      </c>
      <c r="H998" s="142" t="s">
        <v>7381</v>
      </c>
      <c r="I998" s="142" t="s">
        <v>455</v>
      </c>
      <c r="J998" s="142">
        <f>VLOOKUP(E998,'[4]BANG THAM CHIEU'!$E$451:$M$1076,9,0)</f>
        <v>1</v>
      </c>
      <c r="K998" s="134">
        <f>SUMIFS(NHAP!$H:$H,NHAP!$D:$D,'BANG THAM CHIEU'!E998,NHAP!$K:$K,'BANG THAM CHIEU'!$D$1)</f>
        <v>0</v>
      </c>
      <c r="L998" s="134">
        <f>SUMIFS('IC21'!$H:$H,'IC21'!$G:$G,'BANG THAM CHIEU'!E998,'IC21'!$R:$R,'BANG THAM CHIEU'!$D$1)</f>
        <v>0</v>
      </c>
      <c r="M998" s="133">
        <f t="shared" si="144"/>
        <v>1</v>
      </c>
      <c r="N998" s="142">
        <v>0</v>
      </c>
      <c r="O998" s="133">
        <f t="shared" si="145"/>
        <v>1</v>
      </c>
      <c r="P998" s="135" t="e">
        <v>#N/A</v>
      </c>
      <c r="Q998" s="135" t="e">
        <v>#N/A</v>
      </c>
      <c r="R998" s="550" t="e">
        <f t="shared" si="140"/>
        <v>#N/A</v>
      </c>
      <c r="S998" s="135" t="e">
        <v>#N/A</v>
      </c>
      <c r="T998" s="222" t="e">
        <f t="shared" si="141"/>
        <v>#N/A</v>
      </c>
      <c r="V998" s="189">
        <f t="shared" si="137"/>
        <v>-1</v>
      </c>
      <c r="X998" s="40" t="str">
        <f t="shared" si="142"/>
        <v>ko</v>
      </c>
      <c r="Y998" s="189">
        <f t="shared" si="138"/>
        <v>1</v>
      </c>
      <c r="Z998" s="40" t="e">
        <f>VLOOKUP(H998,'[2]BANG THAM CHIEU'!$E$4:$Q$1080,13,0)</f>
        <v>#N/A</v>
      </c>
      <c r="AA998" s="40" t="e">
        <f>VLOOKUP(E998,'[2]BANG THAM CHIEU'!$E$4:$R$1082,14,0)</f>
        <v>#N/A</v>
      </c>
      <c r="AB998" s="40" t="e">
        <f>VLOOKUP(E998,'[2]BANG THAM CHIEU'!$E$4:$S$1081,15,0)</f>
        <v>#N/A</v>
      </c>
    </row>
    <row r="999" spans="1:28" x14ac:dyDescent="0.25">
      <c r="A999" s="128">
        <f t="shared" si="139"/>
        <v>996</v>
      </c>
      <c r="B999" s="42" t="s">
        <v>9154</v>
      </c>
      <c r="C999" s="157" t="s">
        <v>9149</v>
      </c>
      <c r="D999" s="371" t="s">
        <v>2564</v>
      </c>
      <c r="E999" s="42" t="s">
        <v>9154</v>
      </c>
      <c r="F999" s="144">
        <v>1798000</v>
      </c>
      <c r="G999" s="141" t="s">
        <v>2468</v>
      </c>
      <c r="H999" s="142" t="s">
        <v>7381</v>
      </c>
      <c r="I999" s="142" t="s">
        <v>455</v>
      </c>
      <c r="J999" s="142">
        <f>VLOOKUP(E999,'[4]BANG THAM CHIEU'!$E$451:$M$1076,9,0)</f>
        <v>1</v>
      </c>
      <c r="K999" s="134">
        <f>SUMIFS(NHAP!$H:$H,NHAP!$D:$D,'BANG THAM CHIEU'!E999,NHAP!$K:$K,'BANG THAM CHIEU'!$D$1)</f>
        <v>0</v>
      </c>
      <c r="L999" s="134">
        <f>SUMIFS('IC21'!$H:$H,'IC21'!$G:$G,'BANG THAM CHIEU'!E999,'IC21'!$R:$R,'BANG THAM CHIEU'!$D$1)</f>
        <v>0</v>
      </c>
      <c r="M999" s="133">
        <f t="shared" si="144"/>
        <v>1</v>
      </c>
      <c r="N999" s="142">
        <v>0</v>
      </c>
      <c r="O999" s="133">
        <f t="shared" si="145"/>
        <v>1</v>
      </c>
      <c r="P999" s="135" t="e">
        <v>#N/A</v>
      </c>
      <c r="Q999" s="135" t="e">
        <v>#N/A</v>
      </c>
      <c r="R999" s="550" t="e">
        <f t="shared" si="140"/>
        <v>#N/A</v>
      </c>
      <c r="S999" s="135" t="e">
        <v>#N/A</v>
      </c>
      <c r="T999" s="222" t="e">
        <f t="shared" si="141"/>
        <v>#N/A</v>
      </c>
      <c r="V999" s="189">
        <f t="shared" si="137"/>
        <v>-1</v>
      </c>
      <c r="X999" s="40" t="str">
        <f t="shared" si="142"/>
        <v>ko</v>
      </c>
      <c r="Y999" s="189">
        <f t="shared" si="138"/>
        <v>1</v>
      </c>
      <c r="Z999" s="40" t="e">
        <f>VLOOKUP(H999,'[2]BANG THAM CHIEU'!$E$4:$Q$1080,13,0)</f>
        <v>#N/A</v>
      </c>
      <c r="AA999" s="40" t="e">
        <f>VLOOKUP(E999,'[2]BANG THAM CHIEU'!$E$4:$R$1082,14,0)</f>
        <v>#N/A</v>
      </c>
      <c r="AB999" s="40" t="e">
        <f>VLOOKUP(E999,'[2]BANG THAM CHIEU'!$E$4:$S$1081,15,0)</f>
        <v>#N/A</v>
      </c>
    </row>
    <row r="1000" spans="1:28" x14ac:dyDescent="0.25">
      <c r="A1000" s="128">
        <f t="shared" si="139"/>
        <v>997</v>
      </c>
      <c r="B1000" s="42">
        <v>51212791</v>
      </c>
      <c r="C1000" s="157" t="s">
        <v>9242</v>
      </c>
      <c r="D1000" s="371" t="s">
        <v>2564</v>
      </c>
      <c r="E1000" s="42">
        <v>51212791</v>
      </c>
      <c r="F1000" s="144">
        <v>13494000</v>
      </c>
      <c r="G1000" s="141" t="s">
        <v>2468</v>
      </c>
      <c r="H1000" s="142" t="s">
        <v>7351</v>
      </c>
      <c r="I1000" s="142" t="s">
        <v>455</v>
      </c>
      <c r="J1000" s="142">
        <f>VLOOKUP(E1000,'[4]BANG THAM CHIEU'!$E$451:$M$1076,9,0)</f>
        <v>2</v>
      </c>
      <c r="K1000" s="134">
        <f>SUMIFS(NHAP!$H:$H,NHAP!$D:$D,'BANG THAM CHIEU'!E1000,NHAP!$K:$K,'BANG THAM CHIEU'!$D$1)</f>
        <v>0</v>
      </c>
      <c r="L1000" s="134">
        <f>SUMIFS('IC21'!$H:$H,'IC21'!$G:$G,'BANG THAM CHIEU'!E1000,'IC21'!$R:$R,'BANG THAM CHIEU'!$D$1)</f>
        <v>0</v>
      </c>
      <c r="M1000" s="133">
        <f t="shared" si="144"/>
        <v>2</v>
      </c>
      <c r="N1000" s="142">
        <v>0</v>
      </c>
      <c r="O1000" s="133">
        <f t="shared" si="145"/>
        <v>2</v>
      </c>
      <c r="P1000" s="135" t="e">
        <v>#N/A</v>
      </c>
      <c r="Q1000" s="135" t="e">
        <v>#N/A</v>
      </c>
      <c r="R1000" s="550" t="e">
        <f t="shared" si="140"/>
        <v>#N/A</v>
      </c>
      <c r="S1000" s="135" t="e">
        <v>#N/A</v>
      </c>
      <c r="T1000" s="222" t="e">
        <f t="shared" si="141"/>
        <v>#N/A</v>
      </c>
      <c r="V1000" s="189">
        <f t="shared" si="137"/>
        <v>-2</v>
      </c>
      <c r="X1000" s="40" t="str">
        <f t="shared" si="142"/>
        <v>ko</v>
      </c>
      <c r="Y1000" s="40" t="s">
        <v>7448</v>
      </c>
      <c r="Z1000" s="40" t="e">
        <f>VLOOKUP(H1000,'[2]BANG THAM CHIEU'!$E$4:$Q$1080,13,0)</f>
        <v>#N/A</v>
      </c>
      <c r="AA1000" s="40" t="e">
        <f>VLOOKUP(E1000,'[2]BANG THAM CHIEU'!$E$4:$R$1082,14,0)</f>
        <v>#N/A</v>
      </c>
      <c r="AB1000" s="40" t="e">
        <f>VLOOKUP(E1000,'[2]BANG THAM CHIEU'!$E$4:$S$1081,15,0)</f>
        <v>#N/A</v>
      </c>
    </row>
    <row r="1001" spans="1:28" x14ac:dyDescent="0.25">
      <c r="A1001" s="128">
        <f t="shared" si="139"/>
        <v>998</v>
      </c>
      <c r="B1001" s="42">
        <v>52041422</v>
      </c>
      <c r="C1001" s="157" t="s">
        <v>9243</v>
      </c>
      <c r="D1001" s="371" t="s">
        <v>2564</v>
      </c>
      <c r="E1001" s="42">
        <v>52041422</v>
      </c>
      <c r="F1001" s="144">
        <v>526000</v>
      </c>
      <c r="G1001" s="141" t="s">
        <v>2468</v>
      </c>
      <c r="H1001" s="142" t="s">
        <v>7351</v>
      </c>
      <c r="I1001" s="142" t="s">
        <v>455</v>
      </c>
      <c r="J1001" s="142">
        <f>VLOOKUP(E1001,'[4]BANG THAM CHIEU'!$E$451:$M$1076,9,0)</f>
        <v>3</v>
      </c>
      <c r="K1001" s="134">
        <f>SUMIFS(NHAP!$H:$H,NHAP!$D:$D,'BANG THAM CHIEU'!E1001,NHAP!$K:$K,'BANG THAM CHIEU'!$D$1)</f>
        <v>0</v>
      </c>
      <c r="L1001" s="134">
        <f>SUMIFS('IC21'!$H:$H,'IC21'!$G:$G,'BANG THAM CHIEU'!E1001,'IC21'!$R:$R,'BANG THAM CHIEU'!$D$1)</f>
        <v>0</v>
      </c>
      <c r="M1001" s="133">
        <f t="shared" ref="M1001:M1047" si="146">J1001+K1001-L1001</f>
        <v>3</v>
      </c>
      <c r="N1001" s="142">
        <v>0</v>
      </c>
      <c r="O1001" s="133">
        <f t="shared" ref="O1001:O1047" si="147">M1001-N1001</f>
        <v>3</v>
      </c>
      <c r="P1001" s="135" t="e">
        <v>#N/A</v>
      </c>
      <c r="Q1001" s="135" t="e">
        <v>#N/A</v>
      </c>
      <c r="R1001" s="550" t="e">
        <f t="shared" si="140"/>
        <v>#N/A</v>
      </c>
      <c r="S1001" s="135" t="e">
        <v>#N/A</v>
      </c>
      <c r="T1001" s="222" t="e">
        <f t="shared" si="141"/>
        <v>#N/A</v>
      </c>
      <c r="X1001" s="40" t="str">
        <f t="shared" si="142"/>
        <v>ko</v>
      </c>
      <c r="Z1001" s="40" t="e">
        <f>VLOOKUP(H1001,'[2]BANG THAM CHIEU'!$E$4:$Q$1080,13,0)</f>
        <v>#N/A</v>
      </c>
      <c r="AA1001" s="40" t="e">
        <f>VLOOKUP(E1001,'[2]BANG THAM CHIEU'!$E$4:$R$1082,14,0)</f>
        <v>#N/A</v>
      </c>
      <c r="AB1001" s="40" t="e">
        <f>VLOOKUP(E1001,'[2]BANG THAM CHIEU'!$E$4:$S$1081,15,0)</f>
        <v>#N/A</v>
      </c>
    </row>
    <row r="1002" spans="1:28" x14ac:dyDescent="0.25">
      <c r="A1002" s="128">
        <f t="shared" si="139"/>
        <v>999</v>
      </c>
      <c r="B1002" s="42" t="s">
        <v>9244</v>
      </c>
      <c r="C1002" s="157" t="s">
        <v>9239</v>
      </c>
      <c r="D1002" s="42" t="s">
        <v>2570</v>
      </c>
      <c r="E1002" s="42" t="s">
        <v>9244</v>
      </c>
      <c r="F1002" s="144">
        <v>10800000</v>
      </c>
      <c r="G1002" s="141" t="s">
        <v>2467</v>
      </c>
      <c r="I1002" s="142" t="s">
        <v>455</v>
      </c>
      <c r="J1002" s="142">
        <f>VLOOKUP(E1002,'[4]BANG THAM CHIEU'!$E$451:$M$1076,9,0)</f>
        <v>5</v>
      </c>
      <c r="K1002" s="134">
        <f>SUMIFS(NHAP!$H:$H,NHAP!$D:$D,'BANG THAM CHIEU'!E1002,NHAP!$K:$K,'BANG THAM CHIEU'!$D$1)</f>
        <v>0</v>
      </c>
      <c r="L1002" s="134">
        <f>SUMIFS('IC21'!$H:$H,'IC21'!$G:$G,'BANG THAM CHIEU'!E1002,'IC21'!$R:$R,'BANG THAM CHIEU'!$D$1)</f>
        <v>0</v>
      </c>
      <c r="M1002" s="133">
        <f t="shared" si="146"/>
        <v>5</v>
      </c>
      <c r="N1002" s="142">
        <v>0</v>
      </c>
      <c r="O1002" s="133">
        <f t="shared" si="147"/>
        <v>5</v>
      </c>
      <c r="P1002" s="135" t="e">
        <v>#N/A</v>
      </c>
      <c r="Q1002" s="135" t="e">
        <v>#N/A</v>
      </c>
      <c r="R1002" s="550" t="e">
        <f t="shared" si="140"/>
        <v>#N/A</v>
      </c>
      <c r="S1002" s="135" t="e">
        <v>#N/A</v>
      </c>
      <c r="T1002" s="222" t="e">
        <f t="shared" si="141"/>
        <v>#N/A</v>
      </c>
      <c r="X1002" s="40" t="str">
        <f t="shared" si="142"/>
        <v>ko</v>
      </c>
      <c r="Z1002" s="40" t="e">
        <f>VLOOKUP(H1002,'[2]BANG THAM CHIEU'!$E$4:$Q$1080,13,0)</f>
        <v>#N/A</v>
      </c>
      <c r="AA1002" s="40" t="e">
        <f>VLOOKUP(E1002,'[2]BANG THAM CHIEU'!$E$4:$R$1082,14,0)</f>
        <v>#N/A</v>
      </c>
      <c r="AB1002" s="40" t="e">
        <f>VLOOKUP(E1002,'[2]BANG THAM CHIEU'!$E$4:$S$1081,15,0)</f>
        <v>#N/A</v>
      </c>
    </row>
    <row r="1003" spans="1:28" x14ac:dyDescent="0.25">
      <c r="A1003" s="128">
        <f t="shared" si="139"/>
        <v>1000</v>
      </c>
      <c r="B1003" s="42" t="s">
        <v>9245</v>
      </c>
      <c r="C1003" s="157" t="s">
        <v>9240</v>
      </c>
      <c r="D1003" s="42" t="s">
        <v>2570</v>
      </c>
      <c r="E1003" s="42" t="s">
        <v>9245</v>
      </c>
      <c r="F1003" s="144">
        <v>12150000</v>
      </c>
      <c r="G1003" s="141" t="s">
        <v>2467</v>
      </c>
      <c r="I1003" s="142" t="s">
        <v>455</v>
      </c>
      <c r="J1003" s="142">
        <f>VLOOKUP(E1003,'[4]BANG THAM CHIEU'!$E$451:$M$1076,9,0)</f>
        <v>2</v>
      </c>
      <c r="K1003" s="134">
        <f>SUMIFS(NHAP!$H:$H,NHAP!$D:$D,'BANG THAM CHIEU'!E1003,NHAP!$K:$K,'BANG THAM CHIEU'!$D$1)</f>
        <v>0</v>
      </c>
      <c r="L1003" s="134">
        <f>SUMIFS('IC21'!$H:$H,'IC21'!$G:$G,'BANG THAM CHIEU'!E1003,'IC21'!$R:$R,'BANG THAM CHIEU'!$D$1)</f>
        <v>0</v>
      </c>
      <c r="M1003" s="133">
        <f t="shared" si="146"/>
        <v>2</v>
      </c>
      <c r="N1003" s="142">
        <v>0</v>
      </c>
      <c r="O1003" s="133">
        <f t="shared" si="147"/>
        <v>2</v>
      </c>
      <c r="P1003" s="135" t="e">
        <v>#N/A</v>
      </c>
      <c r="Q1003" s="135" t="e">
        <v>#N/A</v>
      </c>
      <c r="R1003" s="550" t="e">
        <f t="shared" si="140"/>
        <v>#N/A</v>
      </c>
      <c r="S1003" s="135" t="e">
        <v>#N/A</v>
      </c>
      <c r="T1003" s="222" t="e">
        <f t="shared" si="141"/>
        <v>#N/A</v>
      </c>
      <c r="X1003" s="40" t="str">
        <f t="shared" si="142"/>
        <v>ko</v>
      </c>
      <c r="Z1003" s="40" t="e">
        <f>VLOOKUP(H1003,'[2]BANG THAM CHIEU'!$E$4:$Q$1080,13,0)</f>
        <v>#N/A</v>
      </c>
      <c r="AA1003" s="40" t="e">
        <f>VLOOKUP(E1003,'[2]BANG THAM CHIEU'!$E$4:$R$1082,14,0)</f>
        <v>#N/A</v>
      </c>
      <c r="AB1003" s="40" t="e">
        <f>VLOOKUP(E1003,'[2]BANG THAM CHIEU'!$E$4:$S$1081,15,0)</f>
        <v>#N/A</v>
      </c>
    </row>
    <row r="1004" spans="1:28" ht="94.5" x14ac:dyDescent="0.25">
      <c r="A1004" s="128">
        <f t="shared" si="139"/>
        <v>1001</v>
      </c>
      <c r="B1004" s="42" t="s">
        <v>9333</v>
      </c>
      <c r="C1004" s="192" t="s">
        <v>9581</v>
      </c>
      <c r="D1004" s="371" t="s">
        <v>78</v>
      </c>
      <c r="E1004" s="42" t="s">
        <v>9333</v>
      </c>
      <c r="F1004" s="144">
        <v>597590</v>
      </c>
      <c r="G1004" s="141" t="s">
        <v>304</v>
      </c>
      <c r="I1004" s="142" t="s">
        <v>447</v>
      </c>
      <c r="J1004" s="142">
        <f>VLOOKUP(E1004,'[4]BANG THAM CHIEU'!$E$451:$M$1076,9,0)</f>
        <v>4</v>
      </c>
      <c r="K1004" s="134">
        <f>SUMIFS(NHAP!$H:$H,NHAP!$D:$D,'BANG THAM CHIEU'!E1004,NHAP!$K:$K,'BANG THAM CHIEU'!$D$1)</f>
        <v>0</v>
      </c>
      <c r="L1004" s="134">
        <f>SUMIFS('IC21'!$H:$H,'IC21'!$G:$G,'BANG THAM CHIEU'!E1004,'IC21'!$R:$R,'BANG THAM CHIEU'!$D$1)</f>
        <v>0</v>
      </c>
      <c r="M1004" s="133">
        <f t="shared" si="146"/>
        <v>4</v>
      </c>
      <c r="N1004" s="142">
        <v>0</v>
      </c>
      <c r="O1004" s="133">
        <f t="shared" si="147"/>
        <v>4</v>
      </c>
      <c r="T1004" s="222">
        <f t="shared" si="141"/>
        <v>4</v>
      </c>
      <c r="X1004" s="40" t="str">
        <f t="shared" si="142"/>
        <v>ko</v>
      </c>
      <c r="Z1004" s="40" t="e">
        <f>VLOOKUP(H1004,'[2]BANG THAM CHIEU'!$E$4:$Q$1080,13,0)</f>
        <v>#N/A</v>
      </c>
      <c r="AA1004" s="40" t="e">
        <f>VLOOKUP(E1004,'[2]BANG THAM CHIEU'!$E$4:$R$1082,14,0)</f>
        <v>#N/A</v>
      </c>
      <c r="AB1004" s="40" t="e">
        <f>VLOOKUP(E1004,'[2]BANG THAM CHIEU'!$E$4:$S$1081,15,0)</f>
        <v>#N/A</v>
      </c>
    </row>
    <row r="1005" spans="1:28" x14ac:dyDescent="0.25">
      <c r="A1005" s="128">
        <f t="shared" si="139"/>
        <v>1002</v>
      </c>
      <c r="B1005" s="42" t="s">
        <v>9334</v>
      </c>
      <c r="C1005" s="157" t="s">
        <v>9331</v>
      </c>
      <c r="D1005" s="371" t="s">
        <v>78</v>
      </c>
      <c r="E1005" s="42" t="s">
        <v>9334</v>
      </c>
      <c r="F1005" s="144">
        <v>12902</v>
      </c>
      <c r="G1005" s="141" t="s">
        <v>304</v>
      </c>
      <c r="I1005" s="142" t="s">
        <v>455</v>
      </c>
      <c r="J1005" s="142">
        <f>VLOOKUP(E1005,'[4]BANG THAM CHIEU'!$E$451:$M$1076,9,0)</f>
        <v>80</v>
      </c>
      <c r="K1005" s="134">
        <f>SUMIFS(NHAP!$H:$H,NHAP!$D:$D,'BANG THAM CHIEU'!E1005,NHAP!$K:$K,'BANG THAM CHIEU'!$D$1)</f>
        <v>0</v>
      </c>
      <c r="L1005" s="134">
        <f>SUMIFS('IC21'!$H:$H,'IC21'!$G:$G,'BANG THAM CHIEU'!E1005,'IC21'!$R:$R,'BANG THAM CHIEU'!$D$1)</f>
        <v>0</v>
      </c>
      <c r="M1005" s="133">
        <f t="shared" si="146"/>
        <v>80</v>
      </c>
      <c r="N1005" s="142">
        <v>0</v>
      </c>
      <c r="O1005" s="133">
        <f t="shared" si="147"/>
        <v>80</v>
      </c>
      <c r="T1005" s="222">
        <f t="shared" si="141"/>
        <v>80</v>
      </c>
      <c r="X1005" s="40" t="str">
        <f t="shared" si="142"/>
        <v>ok</v>
      </c>
      <c r="Z1005" s="40" t="e">
        <f>VLOOKUP(H1005,'[2]BANG THAM CHIEU'!$E$4:$Q$1080,13,0)</f>
        <v>#N/A</v>
      </c>
      <c r="AA1005" s="40" t="e">
        <f>VLOOKUP(E1005,'[2]BANG THAM CHIEU'!$E$4:$R$1082,14,0)</f>
        <v>#N/A</v>
      </c>
      <c r="AB1005" s="40" t="e">
        <f>VLOOKUP(E1005,'[2]BANG THAM CHIEU'!$E$4:$S$1081,15,0)</f>
        <v>#N/A</v>
      </c>
    </row>
    <row r="1006" spans="1:28" x14ac:dyDescent="0.25">
      <c r="A1006" s="128">
        <f t="shared" si="139"/>
        <v>1003</v>
      </c>
      <c r="B1006" s="42" t="s">
        <v>9335</v>
      </c>
      <c r="C1006" s="157" t="s">
        <v>9332</v>
      </c>
      <c r="D1006" s="371" t="s">
        <v>78</v>
      </c>
      <c r="E1006" s="42" t="s">
        <v>9335</v>
      </c>
      <c r="F1006" s="144">
        <v>12902</v>
      </c>
      <c r="G1006" s="141" t="s">
        <v>304</v>
      </c>
      <c r="I1006" s="142" t="s">
        <v>455</v>
      </c>
      <c r="J1006" s="142">
        <f>VLOOKUP(E1006,'[4]BANG THAM CHIEU'!$E$451:$M$1076,9,0)</f>
        <v>20</v>
      </c>
      <c r="K1006" s="134">
        <f>SUMIFS(NHAP!$H:$H,NHAP!$D:$D,'BANG THAM CHIEU'!E1006,NHAP!$K:$K,'BANG THAM CHIEU'!$D$1)</f>
        <v>0</v>
      </c>
      <c r="L1006" s="134">
        <f>SUMIFS('IC21'!$H:$H,'IC21'!$G:$G,'BANG THAM CHIEU'!E1006,'IC21'!$R:$R,'BANG THAM CHIEU'!$D$1)</f>
        <v>10</v>
      </c>
      <c r="M1006" s="133">
        <f t="shared" si="146"/>
        <v>10</v>
      </c>
      <c r="N1006" s="142">
        <v>0</v>
      </c>
      <c r="O1006" s="133">
        <f t="shared" si="147"/>
        <v>10</v>
      </c>
      <c r="T1006" s="222">
        <f t="shared" si="141"/>
        <v>10</v>
      </c>
      <c r="X1006" s="40" t="str">
        <f t="shared" si="142"/>
        <v>ok</v>
      </c>
      <c r="Z1006" s="40" t="e">
        <f>VLOOKUP(H1006,'[2]BANG THAM CHIEU'!$E$4:$Q$1080,13,0)</f>
        <v>#N/A</v>
      </c>
      <c r="AA1006" s="40" t="e">
        <f>VLOOKUP(E1006,'[2]BANG THAM CHIEU'!$E$4:$R$1082,14,0)</f>
        <v>#N/A</v>
      </c>
      <c r="AB1006" s="40" t="e">
        <f>VLOOKUP(E1006,'[2]BANG THAM CHIEU'!$E$4:$S$1081,15,0)</f>
        <v>#N/A</v>
      </c>
    </row>
    <row r="1007" spans="1:28" x14ac:dyDescent="0.25">
      <c r="A1007" s="128">
        <f t="shared" si="139"/>
        <v>1004</v>
      </c>
      <c r="B1007" s="42">
        <v>51583654</v>
      </c>
      <c r="C1007" s="157" t="s">
        <v>9516</v>
      </c>
      <c r="D1007" s="371" t="s">
        <v>2564</v>
      </c>
      <c r="E1007" s="42">
        <v>51583654</v>
      </c>
      <c r="F1007" s="144">
        <v>2224000</v>
      </c>
      <c r="G1007" s="141" t="s">
        <v>2468</v>
      </c>
      <c r="H1007" s="142" t="s">
        <v>7382</v>
      </c>
      <c r="I1007" s="142" t="s">
        <v>455</v>
      </c>
      <c r="J1007" s="142">
        <f>VLOOKUP(E1007,'[4]BANG THAM CHIEU'!$E$451:$M$1076,9,0)</f>
        <v>0</v>
      </c>
      <c r="K1007" s="134">
        <f>SUMIFS(NHAP!$H:$H,NHAP!$D:$D,'BANG THAM CHIEU'!E1007,NHAP!$K:$K,'BANG THAM CHIEU'!$D$1)</f>
        <v>0</v>
      </c>
      <c r="L1007" s="134">
        <f>SUMIFS('IC21'!$H:$H,'IC21'!$G:$G,'BANG THAM CHIEU'!E1007,'IC21'!$R:$R,'BANG THAM CHIEU'!$D$1)</f>
        <v>0</v>
      </c>
      <c r="M1007" s="133">
        <f t="shared" si="146"/>
        <v>0</v>
      </c>
      <c r="N1007" s="142">
        <v>0</v>
      </c>
      <c r="O1007" s="133">
        <f t="shared" si="147"/>
        <v>0</v>
      </c>
      <c r="T1007" s="222">
        <f t="shared" si="141"/>
        <v>0</v>
      </c>
      <c r="X1007" s="40" t="str">
        <f t="shared" si="142"/>
        <v>ok</v>
      </c>
      <c r="Z1007" s="40" t="e">
        <f>VLOOKUP(H1007,'[2]BANG THAM CHIEU'!$E$4:$Q$1080,13,0)</f>
        <v>#N/A</v>
      </c>
      <c r="AA1007" s="40" t="e">
        <f>VLOOKUP(E1007,'[2]BANG THAM CHIEU'!$E$4:$R$1082,14,0)</f>
        <v>#N/A</v>
      </c>
      <c r="AB1007" s="40" t="e">
        <f>VLOOKUP(E1007,'[2]BANG THAM CHIEU'!$E$4:$S$1081,15,0)</f>
        <v>#N/A</v>
      </c>
    </row>
    <row r="1008" spans="1:28" x14ac:dyDescent="0.25">
      <c r="A1008" s="128">
        <f t="shared" si="139"/>
        <v>1005</v>
      </c>
      <c r="B1008" s="42">
        <v>51188896</v>
      </c>
      <c r="C1008" s="157" t="s">
        <v>9517</v>
      </c>
      <c r="D1008" s="371" t="s">
        <v>2564</v>
      </c>
      <c r="E1008" s="42">
        <v>51188896</v>
      </c>
      <c r="F1008" s="144">
        <v>838000</v>
      </c>
      <c r="G1008" s="141" t="s">
        <v>2468</v>
      </c>
      <c r="H1008" s="142" t="s">
        <v>7382</v>
      </c>
      <c r="I1008" s="142" t="s">
        <v>455</v>
      </c>
      <c r="J1008" s="142">
        <f>VLOOKUP(E1008,'[4]BANG THAM CHIEU'!$E$451:$M$1076,9,0)</f>
        <v>0</v>
      </c>
      <c r="K1008" s="134">
        <f>SUMIFS(NHAP!$H:$H,NHAP!$D:$D,'BANG THAM CHIEU'!E1008,NHAP!$K:$K,'BANG THAM CHIEU'!$D$1)</f>
        <v>0</v>
      </c>
      <c r="L1008" s="134">
        <f>SUMIFS('IC21'!$H:$H,'IC21'!$G:$G,'BANG THAM CHIEU'!E1008,'IC21'!$R:$R,'BANG THAM CHIEU'!$D$1)</f>
        <v>0</v>
      </c>
      <c r="M1008" s="133">
        <f t="shared" si="146"/>
        <v>0</v>
      </c>
      <c r="N1008" s="142">
        <v>0</v>
      </c>
      <c r="O1008" s="133">
        <f t="shared" si="147"/>
        <v>0</v>
      </c>
      <c r="T1008" s="222">
        <f t="shared" si="141"/>
        <v>0</v>
      </c>
      <c r="X1008" s="40" t="str">
        <f t="shared" si="142"/>
        <v>ok</v>
      </c>
      <c r="Z1008" s="40" t="e">
        <f>VLOOKUP(H1008,'[2]BANG THAM CHIEU'!$E$4:$Q$1080,13,0)</f>
        <v>#N/A</v>
      </c>
      <c r="AA1008" s="40" t="e">
        <f>VLOOKUP(E1008,'[2]BANG THAM CHIEU'!$E$4:$R$1082,14,0)</f>
        <v>#N/A</v>
      </c>
      <c r="AB1008" s="40" t="e">
        <f>VLOOKUP(E1008,'[2]BANG THAM CHIEU'!$E$4:$S$1081,15,0)</f>
        <v>#N/A</v>
      </c>
    </row>
    <row r="1009" spans="1:28" x14ac:dyDescent="0.25">
      <c r="A1009" s="128">
        <f t="shared" si="139"/>
        <v>1006</v>
      </c>
      <c r="B1009" s="42">
        <v>51540707</v>
      </c>
      <c r="C1009" s="157" t="s">
        <v>9518</v>
      </c>
      <c r="D1009" s="371" t="s">
        <v>2564</v>
      </c>
      <c r="E1009" s="42">
        <v>51540707</v>
      </c>
      <c r="F1009" s="144">
        <v>14600000</v>
      </c>
      <c r="G1009" s="141" t="s">
        <v>2468</v>
      </c>
      <c r="H1009" s="142" t="s">
        <v>7382</v>
      </c>
      <c r="I1009" s="142" t="s">
        <v>455</v>
      </c>
      <c r="J1009" s="142">
        <f>VLOOKUP(E1009,'[4]BANG THAM CHIEU'!$E$451:$M$1076,9,0)</f>
        <v>0</v>
      </c>
      <c r="K1009" s="134">
        <f>SUMIFS(NHAP!$H:$H,NHAP!$D:$D,'BANG THAM CHIEU'!E1009,NHAP!$K:$K,'BANG THAM CHIEU'!$D$1)</f>
        <v>0</v>
      </c>
      <c r="L1009" s="134">
        <f>SUMIFS('IC21'!$H:$H,'IC21'!$G:$G,'BANG THAM CHIEU'!E1009,'IC21'!$R:$R,'BANG THAM CHIEU'!$D$1)</f>
        <v>0</v>
      </c>
      <c r="M1009" s="133">
        <f t="shared" si="146"/>
        <v>0</v>
      </c>
      <c r="N1009" s="142">
        <v>0</v>
      </c>
      <c r="O1009" s="133">
        <f t="shared" si="147"/>
        <v>0</v>
      </c>
      <c r="T1009" s="222">
        <f t="shared" si="141"/>
        <v>0</v>
      </c>
      <c r="X1009" s="40" t="str">
        <f t="shared" si="142"/>
        <v>ok</v>
      </c>
      <c r="Z1009" s="40" t="e">
        <f>VLOOKUP(H1009,'[2]BANG THAM CHIEU'!$E$4:$Q$1080,13,0)</f>
        <v>#N/A</v>
      </c>
      <c r="AA1009" s="40" t="e">
        <f>VLOOKUP(E1009,'[2]BANG THAM CHIEU'!$E$4:$R$1082,14,0)</f>
        <v>#N/A</v>
      </c>
      <c r="AB1009" s="40" t="e">
        <f>VLOOKUP(E1009,'[2]BANG THAM CHIEU'!$E$4:$S$1081,15,0)</f>
        <v>#N/A</v>
      </c>
    </row>
    <row r="1010" spans="1:28" x14ac:dyDescent="0.25">
      <c r="A1010" s="128">
        <f t="shared" si="139"/>
        <v>1007</v>
      </c>
      <c r="B1010" s="42">
        <v>51736847</v>
      </c>
      <c r="C1010" s="157" t="s">
        <v>9519</v>
      </c>
      <c r="D1010" s="371" t="s">
        <v>2564</v>
      </c>
      <c r="E1010" s="42">
        <v>51736847</v>
      </c>
      <c r="F1010" s="144">
        <v>10840000</v>
      </c>
      <c r="G1010" s="141" t="s">
        <v>2468</v>
      </c>
      <c r="H1010" s="142" t="s">
        <v>7382</v>
      </c>
      <c r="I1010" s="142" t="s">
        <v>455</v>
      </c>
      <c r="J1010" s="142">
        <f>VLOOKUP(E1010,'[4]BANG THAM CHIEU'!$E$451:$M$1076,9,0)</f>
        <v>0</v>
      </c>
      <c r="K1010" s="134">
        <f>SUMIFS(NHAP!$H:$H,NHAP!$D:$D,'BANG THAM CHIEU'!E1010,NHAP!$K:$K,'BANG THAM CHIEU'!$D$1)</f>
        <v>0</v>
      </c>
      <c r="L1010" s="134">
        <f>SUMIFS('IC21'!$H:$H,'IC21'!$G:$G,'BANG THAM CHIEU'!E1010,'IC21'!$R:$R,'BANG THAM CHIEU'!$D$1)</f>
        <v>0</v>
      </c>
      <c r="M1010" s="133">
        <f t="shared" si="146"/>
        <v>0</v>
      </c>
      <c r="N1010" s="142">
        <v>0</v>
      </c>
      <c r="O1010" s="133">
        <f t="shared" si="147"/>
        <v>0</v>
      </c>
      <c r="T1010" s="222">
        <f t="shared" si="141"/>
        <v>0</v>
      </c>
      <c r="X1010" s="40" t="str">
        <f t="shared" si="142"/>
        <v>ok</v>
      </c>
      <c r="Z1010" s="40" t="e">
        <f>VLOOKUP(E1010,'[2]BANG THAM CHIEU'!$E$4:$Q$1080,13,0)</f>
        <v>#N/A</v>
      </c>
      <c r="AA1010" s="40" t="e">
        <f>VLOOKUP(E1010,'[2]BANG THAM CHIEU'!$E$4:$R$1082,14,0)</f>
        <v>#N/A</v>
      </c>
      <c r="AB1010" s="40" t="e">
        <f>VLOOKUP(E1010,'[2]BANG THAM CHIEU'!$E$4:$S$1081,15,0)</f>
        <v>#N/A</v>
      </c>
    </row>
    <row r="1011" spans="1:28" x14ac:dyDescent="0.25">
      <c r="A1011" s="128">
        <f t="shared" si="139"/>
        <v>1008</v>
      </c>
      <c r="B1011" s="42">
        <v>51416555</v>
      </c>
      <c r="C1011" s="157" t="s">
        <v>9520</v>
      </c>
      <c r="D1011" s="371" t="s">
        <v>2564</v>
      </c>
      <c r="E1011" s="42">
        <v>51416555</v>
      </c>
      <c r="F1011" s="144">
        <v>9848000</v>
      </c>
      <c r="G1011" s="141" t="s">
        <v>2468</v>
      </c>
      <c r="H1011" s="142" t="s">
        <v>7382</v>
      </c>
      <c r="I1011" s="142" t="s">
        <v>455</v>
      </c>
      <c r="J1011" s="142">
        <f>VLOOKUP(E1011,'[4]BANG THAM CHIEU'!$E$451:$M$1076,9,0)</f>
        <v>0</v>
      </c>
      <c r="K1011" s="134">
        <f>SUMIFS(NHAP!$H:$H,NHAP!$D:$D,'BANG THAM CHIEU'!E1011,NHAP!$K:$K,'BANG THAM CHIEU'!$D$1)</f>
        <v>0</v>
      </c>
      <c r="L1011" s="134">
        <f>SUMIFS('IC21'!$H:$H,'IC21'!$G:$G,'BANG THAM CHIEU'!E1011,'IC21'!$R:$R,'BANG THAM CHIEU'!$D$1)</f>
        <v>0</v>
      </c>
      <c r="M1011" s="133">
        <f t="shared" si="146"/>
        <v>0</v>
      </c>
      <c r="N1011" s="142">
        <v>0</v>
      </c>
      <c r="O1011" s="133">
        <f t="shared" si="147"/>
        <v>0</v>
      </c>
      <c r="T1011" s="222">
        <f t="shared" si="141"/>
        <v>0</v>
      </c>
      <c r="X1011" s="40" t="str">
        <f t="shared" si="142"/>
        <v>ko</v>
      </c>
      <c r="Z1011" s="40" t="e">
        <f>VLOOKUP(E1011,'[2]BANG THAM CHIEU'!$E$4:$Q$1080,13,0)</f>
        <v>#N/A</v>
      </c>
      <c r="AA1011" s="40" t="e">
        <f>VLOOKUP(E1011,'[2]BANG THAM CHIEU'!$E$4:$R$1082,14,0)</f>
        <v>#N/A</v>
      </c>
      <c r="AB1011" s="40" t="e">
        <f>VLOOKUP(E1011,'[2]BANG THAM CHIEU'!$E$4:$S$1081,15,0)</f>
        <v>#N/A</v>
      </c>
    </row>
    <row r="1012" spans="1:28" x14ac:dyDescent="0.25">
      <c r="A1012" s="128">
        <f t="shared" si="139"/>
        <v>1009</v>
      </c>
      <c r="B1012" s="42">
        <v>50307525</v>
      </c>
      <c r="C1012" s="157" t="s">
        <v>9526</v>
      </c>
      <c r="D1012" s="371" t="s">
        <v>2564</v>
      </c>
      <c r="E1012" s="42">
        <v>50307525</v>
      </c>
      <c r="F1012" s="144">
        <v>13670000</v>
      </c>
      <c r="G1012" s="141" t="s">
        <v>2468</v>
      </c>
      <c r="H1012" s="142" t="s">
        <v>7381</v>
      </c>
      <c r="I1012" s="142" t="s">
        <v>455</v>
      </c>
      <c r="J1012" s="142">
        <f>VLOOKUP(E1012,'[4]BANG THAM CHIEU'!$E$451:$M$1076,9,0)</f>
        <v>1</v>
      </c>
      <c r="K1012" s="134">
        <f>SUMIFS(NHAP!$H:$H,NHAP!$D:$D,'BANG THAM CHIEU'!E1012,NHAP!$K:$K,'BANG THAM CHIEU'!$D$1)</f>
        <v>0</v>
      </c>
      <c r="L1012" s="134">
        <f>SUMIFS('IC21'!$H:$H,'IC21'!$G:$G,'BANG THAM CHIEU'!E1012,'IC21'!$R:$R,'BANG THAM CHIEU'!$D$1)</f>
        <v>0</v>
      </c>
      <c r="M1012" s="133">
        <f t="shared" si="146"/>
        <v>1</v>
      </c>
      <c r="N1012" s="142">
        <v>0</v>
      </c>
      <c r="O1012" s="133">
        <f t="shared" si="147"/>
        <v>1</v>
      </c>
      <c r="T1012" s="222">
        <f t="shared" si="141"/>
        <v>1</v>
      </c>
      <c r="X1012" s="40" t="str">
        <f t="shared" si="142"/>
        <v>ko</v>
      </c>
      <c r="Z1012" s="40" t="e">
        <f>VLOOKUP(E1012,'[2]BANG THAM CHIEU'!$E$4:$Q$1080,13,0)</f>
        <v>#N/A</v>
      </c>
      <c r="AA1012" s="40" t="e">
        <f>VLOOKUP(E1012,'[2]BANG THAM CHIEU'!$E$4:$R$1082,14,0)</f>
        <v>#N/A</v>
      </c>
      <c r="AB1012" s="40" t="e">
        <f>VLOOKUP(E1012,'[2]BANG THAM CHIEU'!$E$4:$S$1081,15,0)</f>
        <v>#N/A</v>
      </c>
    </row>
    <row r="1013" spans="1:28" x14ac:dyDescent="0.25">
      <c r="A1013" s="128">
        <f t="shared" si="139"/>
        <v>1010</v>
      </c>
      <c r="B1013" s="42">
        <v>51057211</v>
      </c>
      <c r="C1013" s="157" t="s">
        <v>9527</v>
      </c>
      <c r="D1013" s="371" t="s">
        <v>2564</v>
      </c>
      <c r="E1013" s="42">
        <v>51057211</v>
      </c>
      <c r="F1013" s="144">
        <v>97659000</v>
      </c>
      <c r="G1013" s="141" t="s">
        <v>2468</v>
      </c>
      <c r="H1013" s="142" t="s">
        <v>7351</v>
      </c>
      <c r="I1013" s="142" t="s">
        <v>455</v>
      </c>
      <c r="J1013" s="142">
        <f>VLOOKUP(E1013,'[4]BANG THAM CHIEU'!$E$451:$M$1076,9,0)</f>
        <v>1</v>
      </c>
      <c r="K1013" s="134">
        <f>SUMIFS(NHAP!$H:$H,NHAP!$D:$D,'BANG THAM CHIEU'!E1013,NHAP!$K:$K,'BANG THAM CHIEU'!$D$1)</f>
        <v>0</v>
      </c>
      <c r="L1013" s="134">
        <f>SUMIFS('IC21'!$H:$H,'IC21'!$G:$G,'BANG THAM CHIEU'!E1013,'IC21'!$R:$R,'BANG THAM CHIEU'!$D$1)</f>
        <v>0</v>
      </c>
      <c r="M1013" s="133">
        <f t="shared" si="146"/>
        <v>1</v>
      </c>
      <c r="N1013" s="142">
        <v>0</v>
      </c>
      <c r="O1013" s="133">
        <f t="shared" si="147"/>
        <v>1</v>
      </c>
      <c r="T1013" s="222">
        <f t="shared" si="141"/>
        <v>1</v>
      </c>
      <c r="X1013" s="40" t="str">
        <f t="shared" si="142"/>
        <v>ok</v>
      </c>
      <c r="Z1013" s="40" t="e">
        <f>VLOOKUP(E1013,'[2]BANG THAM CHIEU'!$E$4:$Q$1080,13,0)</f>
        <v>#N/A</v>
      </c>
      <c r="AA1013" s="40" t="e">
        <f>VLOOKUP(E1013,'[2]BANG THAM CHIEU'!$E$4:$R$1082,14,0)</f>
        <v>#N/A</v>
      </c>
      <c r="AB1013" s="40" t="e">
        <f>VLOOKUP(E1013,'[2]BANG THAM CHIEU'!$E$4:$S$1081,15,0)</f>
        <v>#N/A</v>
      </c>
    </row>
    <row r="1014" spans="1:28" x14ac:dyDescent="0.25">
      <c r="A1014" s="128">
        <f t="shared" si="139"/>
        <v>1011</v>
      </c>
      <c r="B1014" s="42">
        <v>51195032</v>
      </c>
      <c r="C1014" s="157" t="s">
        <v>9789</v>
      </c>
      <c r="D1014" s="371" t="s">
        <v>2564</v>
      </c>
      <c r="E1014" s="42">
        <v>51195032</v>
      </c>
      <c r="F1014" s="144">
        <v>1275000</v>
      </c>
      <c r="G1014" s="141" t="s">
        <v>2468</v>
      </c>
      <c r="H1014" s="142" t="s">
        <v>6357</v>
      </c>
      <c r="I1014" s="142" t="s">
        <v>455</v>
      </c>
      <c r="J1014" s="142">
        <f>VLOOKUP(E1014,'[4]BANG THAM CHIEU'!$E$451:$M$1076,9,0)</f>
        <v>0</v>
      </c>
      <c r="K1014" s="134">
        <f>SUMIFS(NHAP!$H:$H,NHAP!$D:$D,'BANG THAM CHIEU'!E1014,NHAP!$K:$K,'BANG THAM CHIEU'!$D$1)</f>
        <v>0</v>
      </c>
      <c r="L1014" s="134">
        <f>SUMIFS('IC21'!$H:$H,'IC21'!$G:$G,'BANG THAM CHIEU'!E1014,'IC21'!$R:$R,'BANG THAM CHIEU'!$D$1)</f>
        <v>0</v>
      </c>
      <c r="M1014" s="133">
        <f t="shared" si="146"/>
        <v>0</v>
      </c>
      <c r="N1014" s="142">
        <v>0</v>
      </c>
      <c r="O1014" s="133">
        <f t="shared" si="147"/>
        <v>0</v>
      </c>
      <c r="T1014" s="222">
        <f t="shared" si="141"/>
        <v>0</v>
      </c>
      <c r="X1014" s="40" t="str">
        <f t="shared" si="142"/>
        <v>ko</v>
      </c>
      <c r="Z1014" s="40" t="e">
        <f>VLOOKUP(E1014,'[2]BANG THAM CHIEU'!$E$4:$Q$1080,13,0)</f>
        <v>#N/A</v>
      </c>
      <c r="AA1014" s="40" t="e">
        <f>VLOOKUP(E1014,'[2]BANG THAM CHIEU'!$E$4:$R$1082,14,0)</f>
        <v>#N/A</v>
      </c>
      <c r="AB1014" s="40" t="e">
        <f>VLOOKUP(E1014,'[2]BANG THAM CHIEU'!$E$4:$S$1081,15,0)</f>
        <v>#N/A</v>
      </c>
    </row>
    <row r="1015" spans="1:28" x14ac:dyDescent="0.25">
      <c r="A1015" s="128">
        <f t="shared" si="139"/>
        <v>1012</v>
      </c>
      <c r="B1015" s="42">
        <v>51095777</v>
      </c>
      <c r="C1015" s="157" t="s">
        <v>9793</v>
      </c>
      <c r="D1015" s="371" t="s">
        <v>2564</v>
      </c>
      <c r="E1015" s="42">
        <v>51095777</v>
      </c>
      <c r="F1015" s="144">
        <v>93000</v>
      </c>
      <c r="G1015" s="141" t="s">
        <v>2468</v>
      </c>
      <c r="H1015" s="142" t="s">
        <v>6357</v>
      </c>
      <c r="I1015" s="142" t="s">
        <v>455</v>
      </c>
      <c r="J1015" s="142">
        <f>VLOOKUP(E1015,'[4]BANG THAM CHIEU'!$E$451:$M$1076,9,0)</f>
        <v>5</v>
      </c>
      <c r="K1015" s="134">
        <f>SUMIFS(NHAP!$H:$H,NHAP!$D:$D,'BANG THAM CHIEU'!E1015,NHAP!$K:$K,'BANG THAM CHIEU'!$D$1)</f>
        <v>0</v>
      </c>
      <c r="L1015" s="134">
        <f>SUMIFS('IC21'!$H:$H,'IC21'!$G:$G,'BANG THAM CHIEU'!E1015,'IC21'!$R:$R,'BANG THAM CHIEU'!$D$1)</f>
        <v>0</v>
      </c>
      <c r="M1015" s="133">
        <f t="shared" si="146"/>
        <v>5</v>
      </c>
      <c r="N1015" s="142">
        <v>0</v>
      </c>
      <c r="O1015" s="133">
        <f t="shared" si="147"/>
        <v>5</v>
      </c>
      <c r="T1015" s="222">
        <f t="shared" si="141"/>
        <v>5</v>
      </c>
      <c r="X1015" s="40" t="str">
        <f t="shared" si="142"/>
        <v>ko</v>
      </c>
      <c r="Z1015" s="40" t="e">
        <f>VLOOKUP(E1015,'[2]BANG THAM CHIEU'!$E$4:$Q$1080,13,0)</f>
        <v>#N/A</v>
      </c>
      <c r="AA1015" s="40" t="e">
        <f>VLOOKUP(E1015,'[2]BANG THAM CHIEU'!$E$4:$R$1082,14,0)</f>
        <v>#N/A</v>
      </c>
      <c r="AB1015" s="40" t="e">
        <f>VLOOKUP(E1015,'[2]BANG THAM CHIEU'!$E$4:$S$1081,15,0)</f>
        <v>#N/A</v>
      </c>
    </row>
    <row r="1016" spans="1:28" x14ac:dyDescent="0.25">
      <c r="A1016" s="128">
        <f t="shared" si="139"/>
        <v>1013</v>
      </c>
      <c r="B1016" s="42">
        <v>51316096</v>
      </c>
      <c r="C1016" s="157" t="s">
        <v>9794</v>
      </c>
      <c r="D1016" s="371" t="s">
        <v>2564</v>
      </c>
      <c r="E1016" s="42">
        <v>51316096</v>
      </c>
      <c r="F1016" s="144">
        <v>105000</v>
      </c>
      <c r="G1016" s="141" t="s">
        <v>2468</v>
      </c>
      <c r="H1016" s="142" t="s">
        <v>6357</v>
      </c>
      <c r="I1016" s="142" t="s">
        <v>455</v>
      </c>
      <c r="J1016" s="142">
        <f>VLOOKUP(E1016,'[4]BANG THAM CHIEU'!$E$451:$M$1076,9,0)</f>
        <v>5</v>
      </c>
      <c r="K1016" s="134">
        <f>SUMIFS(NHAP!$H:$H,NHAP!$D:$D,'BANG THAM CHIEU'!E1016,NHAP!$K:$K,'BANG THAM CHIEU'!$D$1)</f>
        <v>0</v>
      </c>
      <c r="L1016" s="134">
        <f>SUMIFS('IC21'!$H:$H,'IC21'!$G:$G,'BANG THAM CHIEU'!E1016,'IC21'!$R:$R,'BANG THAM CHIEU'!$D$1)</f>
        <v>0</v>
      </c>
      <c r="M1016" s="133">
        <f t="shared" si="146"/>
        <v>5</v>
      </c>
      <c r="N1016" s="142">
        <v>0</v>
      </c>
      <c r="O1016" s="133">
        <f t="shared" si="147"/>
        <v>5</v>
      </c>
      <c r="T1016" s="222">
        <f t="shared" si="141"/>
        <v>5</v>
      </c>
      <c r="X1016" s="40" t="str">
        <f t="shared" si="142"/>
        <v>ko</v>
      </c>
      <c r="Z1016" s="40" t="e">
        <f>VLOOKUP(E1016,'[2]BANG THAM CHIEU'!$E$4:$Q$1080,13,0)</f>
        <v>#N/A</v>
      </c>
      <c r="AA1016" s="40" t="e">
        <f>VLOOKUP(E1016,'[2]BANG THAM CHIEU'!$E$4:$R$1082,14,0)</f>
        <v>#N/A</v>
      </c>
      <c r="AB1016" s="40" t="e">
        <f>VLOOKUP(E1016,'[2]BANG THAM CHIEU'!$E$4:$S$1081,15,0)</f>
        <v>#N/A</v>
      </c>
    </row>
    <row r="1017" spans="1:28" x14ac:dyDescent="0.25">
      <c r="A1017" s="128">
        <f t="shared" si="139"/>
        <v>1014</v>
      </c>
      <c r="B1017" s="42">
        <v>51078620</v>
      </c>
      <c r="C1017" s="157" t="s">
        <v>9795</v>
      </c>
      <c r="D1017" s="371" t="s">
        <v>2564</v>
      </c>
      <c r="E1017" s="42">
        <v>51078620</v>
      </c>
      <c r="F1017" s="144">
        <v>102000</v>
      </c>
      <c r="G1017" s="141" t="s">
        <v>2468</v>
      </c>
      <c r="H1017" s="142" t="s">
        <v>6357</v>
      </c>
      <c r="I1017" s="142" t="s">
        <v>455</v>
      </c>
      <c r="J1017" s="142">
        <f>VLOOKUP(E1017,'[4]BANG THAM CHIEU'!$E$451:$M$1076,9,0)</f>
        <v>5</v>
      </c>
      <c r="K1017" s="134">
        <f>SUMIFS(NHAP!$H:$H,NHAP!$D:$D,'BANG THAM CHIEU'!E1017,NHAP!$K:$K,'BANG THAM CHIEU'!$D$1)</f>
        <v>0</v>
      </c>
      <c r="L1017" s="134">
        <f>SUMIFS('IC21'!$H:$H,'IC21'!$G:$G,'BANG THAM CHIEU'!E1017,'IC21'!$R:$R,'BANG THAM CHIEU'!$D$1)</f>
        <v>0</v>
      </c>
      <c r="M1017" s="133">
        <f t="shared" si="146"/>
        <v>5</v>
      </c>
      <c r="N1017" s="142">
        <v>0</v>
      </c>
      <c r="O1017" s="133">
        <f t="shared" si="147"/>
        <v>5</v>
      </c>
      <c r="T1017" s="222">
        <f t="shared" si="141"/>
        <v>5</v>
      </c>
      <c r="X1017" s="40" t="str">
        <f t="shared" si="142"/>
        <v>ko</v>
      </c>
      <c r="Z1017" s="40" t="e">
        <f>VLOOKUP(E1017,'[2]BANG THAM CHIEU'!$E$4:$Q$1080,13,0)</f>
        <v>#N/A</v>
      </c>
      <c r="AA1017" s="40" t="e">
        <f>VLOOKUP(E1017,'[2]BANG THAM CHIEU'!$E$4:$R$1082,14,0)</f>
        <v>#N/A</v>
      </c>
      <c r="AB1017" s="40" t="e">
        <f>VLOOKUP(E1017,'[2]BANG THAM CHIEU'!$E$4:$S$1081,15,0)</f>
        <v>#N/A</v>
      </c>
    </row>
    <row r="1018" spans="1:28" x14ac:dyDescent="0.25">
      <c r="A1018" s="128">
        <f t="shared" si="139"/>
        <v>1015</v>
      </c>
      <c r="B1018" s="42" t="s">
        <v>9822</v>
      </c>
      <c r="C1018" s="157" t="s">
        <v>9800</v>
      </c>
      <c r="D1018" s="42" t="s">
        <v>1548</v>
      </c>
      <c r="E1018" s="42" t="s">
        <v>9822</v>
      </c>
      <c r="F1018" s="144">
        <v>277439</v>
      </c>
      <c r="G1018" s="141" t="s">
        <v>303</v>
      </c>
      <c r="I1018" s="142" t="s">
        <v>455</v>
      </c>
      <c r="J1018" s="142">
        <f>VLOOKUP(E1018,'[4]BANG THAM CHIEU'!$E$451:$M$1076,9,0)</f>
        <v>2</v>
      </c>
      <c r="K1018" s="134">
        <f>SUMIFS(NHAP!$H:$H,NHAP!$D:$D,'BANG THAM CHIEU'!E1018,NHAP!$K:$K,'BANG THAM CHIEU'!$D$1)</f>
        <v>0</v>
      </c>
      <c r="L1018" s="134">
        <f>SUMIFS('IC21'!$H:$H,'IC21'!$G:$G,'BANG THAM CHIEU'!E1018,'IC21'!$R:$R,'BANG THAM CHIEU'!$D$1)</f>
        <v>0</v>
      </c>
      <c r="M1018" s="133">
        <f t="shared" si="146"/>
        <v>2</v>
      </c>
      <c r="N1018" s="142">
        <v>0</v>
      </c>
      <c r="O1018" s="133">
        <f t="shared" si="147"/>
        <v>2</v>
      </c>
      <c r="T1018" s="222">
        <f t="shared" si="141"/>
        <v>2</v>
      </c>
      <c r="X1018" s="40" t="str">
        <f t="shared" si="142"/>
        <v>ko</v>
      </c>
      <c r="Z1018" s="40" t="e">
        <f>VLOOKUP(E1018,'[2]BANG THAM CHIEU'!$E$4:$Q$1080,13,0)</f>
        <v>#N/A</v>
      </c>
      <c r="AA1018" s="40" t="e">
        <f>VLOOKUP(E1018,'[2]BANG THAM CHIEU'!$E$4:$R$1082,14,0)</f>
        <v>#N/A</v>
      </c>
      <c r="AB1018" s="40" t="e">
        <f>VLOOKUP(E1018,'[2]BANG THAM CHIEU'!$E$4:$S$1081,15,0)</f>
        <v>#N/A</v>
      </c>
    </row>
    <row r="1019" spans="1:28" x14ac:dyDescent="0.25">
      <c r="A1019" s="128">
        <f t="shared" si="139"/>
        <v>1016</v>
      </c>
      <c r="B1019" s="42" t="s">
        <v>9823</v>
      </c>
      <c r="C1019" s="157" t="s">
        <v>9801</v>
      </c>
      <c r="D1019" s="42" t="s">
        <v>1548</v>
      </c>
      <c r="E1019" s="42" t="s">
        <v>9823</v>
      </c>
      <c r="F1019" s="144">
        <v>277439</v>
      </c>
      <c r="G1019" s="141" t="s">
        <v>303</v>
      </c>
      <c r="I1019" s="142" t="s">
        <v>455</v>
      </c>
      <c r="J1019" s="142">
        <f>VLOOKUP(E1019,'[4]BANG THAM CHIEU'!$E$451:$M$1076,9,0)</f>
        <v>1</v>
      </c>
      <c r="K1019" s="134">
        <f>SUMIFS(NHAP!$H:$H,NHAP!$D:$D,'BANG THAM CHIEU'!E1019,NHAP!$K:$K,'BANG THAM CHIEU'!$D$1)</f>
        <v>0</v>
      </c>
      <c r="L1019" s="134">
        <f>SUMIFS('IC21'!$H:$H,'IC21'!$G:$G,'BANG THAM CHIEU'!E1019,'IC21'!$R:$R,'BANG THAM CHIEU'!$D$1)</f>
        <v>0</v>
      </c>
      <c r="M1019" s="133">
        <f t="shared" si="146"/>
        <v>1</v>
      </c>
      <c r="N1019" s="142">
        <v>0</v>
      </c>
      <c r="O1019" s="133">
        <f t="shared" si="147"/>
        <v>1</v>
      </c>
      <c r="T1019" s="222">
        <f t="shared" si="141"/>
        <v>1</v>
      </c>
      <c r="X1019" s="40" t="str">
        <f t="shared" si="142"/>
        <v>ko</v>
      </c>
      <c r="Z1019" s="40" t="e">
        <f>VLOOKUP(E1019,'[2]BANG THAM CHIEU'!$E$4:$Q$1080,13,0)</f>
        <v>#N/A</v>
      </c>
      <c r="AA1019" s="40" t="e">
        <f>VLOOKUP(E1019,'[2]BANG THAM CHIEU'!$E$4:$R$1082,14,0)</f>
        <v>#N/A</v>
      </c>
      <c r="AB1019" s="40" t="e">
        <f>VLOOKUP(E1019,'[2]BANG THAM CHIEU'!$E$4:$S$1081,15,0)</f>
        <v>#N/A</v>
      </c>
    </row>
    <row r="1020" spans="1:28" ht="94.5" x14ac:dyDescent="0.25">
      <c r="A1020" s="128">
        <f t="shared" si="139"/>
        <v>1017</v>
      </c>
      <c r="B1020" s="42" t="s">
        <v>9824</v>
      </c>
      <c r="C1020" s="192" t="s">
        <v>9802</v>
      </c>
      <c r="D1020" s="42" t="s">
        <v>1548</v>
      </c>
      <c r="E1020" s="42" t="s">
        <v>9824</v>
      </c>
      <c r="F1020" s="144">
        <v>1851829</v>
      </c>
      <c r="G1020" s="141" t="s">
        <v>2466</v>
      </c>
      <c r="I1020" s="142" t="s">
        <v>455</v>
      </c>
      <c r="J1020" s="142">
        <f>VLOOKUP(E1020,'[4]BANG THAM CHIEU'!$E$451:$M$1076,9,0)</f>
        <v>4</v>
      </c>
      <c r="K1020" s="134">
        <f>SUMIFS(NHAP!$H:$H,NHAP!$D:$D,'BANG THAM CHIEU'!E1020,NHAP!$K:$K,'BANG THAM CHIEU'!$D$1)</f>
        <v>0</v>
      </c>
      <c r="L1020" s="134">
        <f>SUMIFS('IC21'!$H:$H,'IC21'!$G:$G,'BANG THAM CHIEU'!E1020,'IC21'!$R:$R,'BANG THAM CHIEU'!$D$1)</f>
        <v>0</v>
      </c>
      <c r="M1020" s="133">
        <f t="shared" si="146"/>
        <v>4</v>
      </c>
      <c r="N1020" s="142">
        <v>0</v>
      </c>
      <c r="O1020" s="133">
        <f t="shared" si="147"/>
        <v>4</v>
      </c>
      <c r="T1020" s="222">
        <f t="shared" si="141"/>
        <v>4</v>
      </c>
      <c r="X1020" s="40" t="str">
        <f t="shared" si="142"/>
        <v>ko</v>
      </c>
      <c r="Z1020" s="40">
        <f>VLOOKUP(E1020,'[2]BANG THAM CHIEU'!$E$4:$Q$1080,13,0)</f>
        <v>2</v>
      </c>
      <c r="AA1020" s="40">
        <f>VLOOKUP(E1020,'[2]BANG THAM CHIEU'!$E$4:$R$1082,14,0)</f>
        <v>4</v>
      </c>
      <c r="AB1020" s="40" t="str">
        <f>VLOOKUP(E1020,'[2]BANG THAM CHIEU'!$E$4:$S$1081,15,0)</f>
        <v>đăt dự phòng</v>
      </c>
    </row>
    <row r="1021" spans="1:28" ht="31.5" x14ac:dyDescent="0.25">
      <c r="A1021" s="128">
        <f t="shared" si="139"/>
        <v>1018</v>
      </c>
      <c r="B1021" s="42" t="s">
        <v>9825</v>
      </c>
      <c r="C1021" s="192" t="s">
        <v>9806</v>
      </c>
      <c r="D1021" s="42" t="s">
        <v>1548</v>
      </c>
      <c r="E1021" s="42" t="s">
        <v>9825</v>
      </c>
      <c r="F1021" s="144">
        <v>875244</v>
      </c>
      <c r="G1021" s="141" t="s">
        <v>2465</v>
      </c>
      <c r="I1021" s="142" t="s">
        <v>455</v>
      </c>
      <c r="J1021" s="142">
        <f>VLOOKUP(E1021,'[4]BANG THAM CHIEU'!$E$451:$M$1076,9,0)</f>
        <v>6</v>
      </c>
      <c r="K1021" s="134">
        <f>SUMIFS(NHAP!$H:$H,NHAP!$D:$D,'BANG THAM CHIEU'!E1021,NHAP!$K:$K,'BANG THAM CHIEU'!$D$1)</f>
        <v>0</v>
      </c>
      <c r="L1021" s="134">
        <f>SUMIFS('IC21'!$H:$H,'IC21'!$G:$G,'BANG THAM CHIEU'!E1021,'IC21'!$R:$R,'BANG THAM CHIEU'!$D$1)</f>
        <v>0</v>
      </c>
      <c r="M1021" s="133">
        <f t="shared" si="146"/>
        <v>6</v>
      </c>
      <c r="N1021" s="142">
        <v>0</v>
      </c>
      <c r="O1021" s="133">
        <f t="shared" si="147"/>
        <v>6</v>
      </c>
      <c r="T1021" s="222">
        <f t="shared" si="141"/>
        <v>6</v>
      </c>
      <c r="X1021" s="40" t="str">
        <f t="shared" si="142"/>
        <v>ko</v>
      </c>
      <c r="Z1021" s="40" t="e">
        <f>VLOOKUP(E1021,'[2]BANG THAM CHIEU'!$E$4:$Q$1080,13,0)</f>
        <v>#N/A</v>
      </c>
      <c r="AA1021" s="40" t="e">
        <f>VLOOKUP(E1021,'[2]BANG THAM CHIEU'!$E$4:$R$1082,14,0)</f>
        <v>#N/A</v>
      </c>
      <c r="AB1021" s="40" t="e">
        <f>VLOOKUP(E1021,'[2]BANG THAM CHIEU'!$E$4:$S$1081,15,0)</f>
        <v>#N/A</v>
      </c>
    </row>
    <row r="1022" spans="1:28" ht="47.25" x14ac:dyDescent="0.25">
      <c r="A1022" s="128">
        <f t="shared" si="139"/>
        <v>1019</v>
      </c>
      <c r="B1022" s="42" t="s">
        <v>9826</v>
      </c>
      <c r="C1022" s="192" t="s">
        <v>9807</v>
      </c>
      <c r="D1022" s="42" t="s">
        <v>1548</v>
      </c>
      <c r="E1022" s="42" t="s">
        <v>9826</v>
      </c>
      <c r="F1022" s="144">
        <v>1525000</v>
      </c>
      <c r="G1022" s="141" t="s">
        <v>2914</v>
      </c>
      <c r="I1022" s="142" t="s">
        <v>455</v>
      </c>
      <c r="J1022" s="142">
        <f>VLOOKUP(E1022,'[4]BANG THAM CHIEU'!$E$451:$M$1076,9,0)</f>
        <v>2</v>
      </c>
      <c r="K1022" s="134">
        <f>SUMIFS(NHAP!$H:$H,NHAP!$D:$D,'BANG THAM CHIEU'!E1022,NHAP!$K:$K,'BANG THAM CHIEU'!$D$1)</f>
        <v>0</v>
      </c>
      <c r="L1022" s="134">
        <f>SUMIFS('IC21'!$H:$H,'IC21'!$G:$G,'BANG THAM CHIEU'!E1022,'IC21'!$R:$R,'BANG THAM CHIEU'!$D$1)</f>
        <v>0</v>
      </c>
      <c r="M1022" s="133">
        <f t="shared" si="146"/>
        <v>2</v>
      </c>
      <c r="N1022" s="142">
        <v>0</v>
      </c>
      <c r="O1022" s="133">
        <f t="shared" si="147"/>
        <v>2</v>
      </c>
      <c r="T1022" s="222">
        <f t="shared" si="141"/>
        <v>2</v>
      </c>
      <c r="X1022" s="40" t="str">
        <f t="shared" si="142"/>
        <v>ko</v>
      </c>
      <c r="Z1022" s="40" t="e">
        <f>VLOOKUP(E1022,'[2]BANG THAM CHIEU'!$E$4:$Q$1080,13,0)</f>
        <v>#N/A</v>
      </c>
      <c r="AA1022" s="40" t="e">
        <f>VLOOKUP(E1022,'[2]BANG THAM CHIEU'!$E$4:$R$1082,14,0)</f>
        <v>#N/A</v>
      </c>
      <c r="AB1022" s="40" t="e">
        <f>VLOOKUP(E1022,'[2]BANG THAM CHIEU'!$E$4:$S$1081,15,0)</f>
        <v>#N/A</v>
      </c>
    </row>
    <row r="1023" spans="1:28" x14ac:dyDescent="0.25">
      <c r="A1023" s="128">
        <f t="shared" si="139"/>
        <v>1020</v>
      </c>
      <c r="B1023" s="42" t="s">
        <v>9827</v>
      </c>
      <c r="C1023" s="157" t="s">
        <v>9810</v>
      </c>
      <c r="D1023" s="42" t="s">
        <v>1548</v>
      </c>
      <c r="E1023" s="42" t="s">
        <v>9827</v>
      </c>
      <c r="F1023" s="144">
        <v>128600</v>
      </c>
      <c r="G1023" s="141" t="s">
        <v>303</v>
      </c>
      <c r="I1023" s="142" t="s">
        <v>455</v>
      </c>
      <c r="J1023" s="142">
        <f>VLOOKUP(E1023,'[4]BANG THAM CHIEU'!$E$451:$M$1076,9,0)</f>
        <v>10</v>
      </c>
      <c r="K1023" s="134">
        <f>SUMIFS(NHAP!$H:$H,NHAP!$D:$D,'BANG THAM CHIEU'!E1023,NHAP!$K:$K,'BANG THAM CHIEU'!$D$1)</f>
        <v>0</v>
      </c>
      <c r="L1023" s="134">
        <f>SUMIFS('IC21'!$H:$H,'IC21'!$G:$G,'BANG THAM CHIEU'!E1023,'IC21'!$R:$R,'BANG THAM CHIEU'!$D$1)</f>
        <v>0</v>
      </c>
      <c r="M1023" s="133">
        <f t="shared" si="146"/>
        <v>10</v>
      </c>
      <c r="N1023" s="142">
        <v>0</v>
      </c>
      <c r="O1023" s="133">
        <f t="shared" si="147"/>
        <v>10</v>
      </c>
      <c r="T1023" s="222">
        <f t="shared" si="141"/>
        <v>10</v>
      </c>
      <c r="X1023" s="40" t="str">
        <f t="shared" si="142"/>
        <v>ko</v>
      </c>
      <c r="Z1023" s="40" t="e">
        <f>VLOOKUP(E1023,'[2]BANG THAM CHIEU'!$E$4:$Q$1080,13,0)</f>
        <v>#N/A</v>
      </c>
      <c r="AA1023" s="40" t="e">
        <f>VLOOKUP(E1023,'[2]BANG THAM CHIEU'!$E$4:$R$1082,14,0)</f>
        <v>#N/A</v>
      </c>
      <c r="AB1023" s="40" t="e">
        <f>VLOOKUP(E1023,'[2]BANG THAM CHIEU'!$E$4:$S$1081,15,0)</f>
        <v>#N/A</v>
      </c>
    </row>
    <row r="1024" spans="1:28" x14ac:dyDescent="0.25">
      <c r="A1024" s="128">
        <f t="shared" si="139"/>
        <v>1021</v>
      </c>
      <c r="B1024" s="42" t="s">
        <v>9828</v>
      </c>
      <c r="C1024" s="157" t="s">
        <v>9812</v>
      </c>
      <c r="D1024" s="42" t="s">
        <v>78</v>
      </c>
      <c r="E1024" s="42" t="s">
        <v>9828</v>
      </c>
      <c r="F1024" s="144">
        <v>1332317</v>
      </c>
      <c r="G1024" s="141" t="s">
        <v>303</v>
      </c>
      <c r="I1024" s="142" t="s">
        <v>455</v>
      </c>
      <c r="J1024" s="142">
        <f>VLOOKUP(E1024,'[4]BANG THAM CHIEU'!$E$451:$M$1076,9,0)</f>
        <v>1</v>
      </c>
      <c r="K1024" s="134">
        <f>SUMIFS(NHAP!$H:$H,NHAP!$D:$D,'BANG THAM CHIEU'!E1024,NHAP!$K:$K,'BANG THAM CHIEU'!$D$1)</f>
        <v>0</v>
      </c>
      <c r="L1024" s="134">
        <f>SUMIFS('IC21'!$H:$H,'IC21'!$G:$G,'BANG THAM CHIEU'!E1024,'IC21'!$R:$R,'BANG THAM CHIEU'!$D$1)</f>
        <v>0</v>
      </c>
      <c r="M1024" s="133">
        <f t="shared" si="146"/>
        <v>1</v>
      </c>
      <c r="N1024" s="142">
        <v>0</v>
      </c>
      <c r="O1024" s="133">
        <f t="shared" si="147"/>
        <v>1</v>
      </c>
      <c r="T1024" s="222">
        <f t="shared" si="141"/>
        <v>1</v>
      </c>
      <c r="X1024" s="40" t="str">
        <f t="shared" si="142"/>
        <v>ko</v>
      </c>
      <c r="Z1024" s="40" t="e">
        <f>VLOOKUP(E1024,'[2]BANG THAM CHIEU'!$E$4:$Q$1080,13,0)</f>
        <v>#N/A</v>
      </c>
      <c r="AA1024" s="40" t="e">
        <f>VLOOKUP(E1024,'[2]BANG THAM CHIEU'!$E$4:$R$1082,14,0)</f>
        <v>#N/A</v>
      </c>
      <c r="AB1024" s="40" t="e">
        <f>VLOOKUP(E1024,'[2]BANG THAM CHIEU'!$E$4:$S$1081,15,0)</f>
        <v>#N/A</v>
      </c>
    </row>
    <row r="1025" spans="1:28" x14ac:dyDescent="0.25">
      <c r="A1025" s="128">
        <f t="shared" si="139"/>
        <v>1022</v>
      </c>
      <c r="B1025" s="42" t="s">
        <v>9829</v>
      </c>
      <c r="C1025" s="157" t="s">
        <v>9813</v>
      </c>
      <c r="D1025" s="42" t="s">
        <v>1563</v>
      </c>
      <c r="E1025" s="42" t="s">
        <v>9829</v>
      </c>
      <c r="F1025" s="144">
        <v>210000</v>
      </c>
      <c r="G1025" s="141" t="s">
        <v>10</v>
      </c>
      <c r="I1025" s="37" t="s">
        <v>452</v>
      </c>
      <c r="J1025" s="142">
        <f>VLOOKUP(E1025,'[4]BANG THAM CHIEU'!$E$451:$M$1076,9,0)</f>
        <v>6</v>
      </c>
      <c r="K1025" s="134">
        <f>SUMIFS(NHAP!$H:$H,NHAP!$D:$D,'BANG THAM CHIEU'!E1025,NHAP!$K:$K,'BANG THAM CHIEU'!$D$1)</f>
        <v>0</v>
      </c>
      <c r="L1025" s="134">
        <f>SUMIFS('IC21'!$H:$H,'IC21'!$G:$G,'BANG THAM CHIEU'!E1025,'IC21'!$R:$R,'BANG THAM CHIEU'!$D$1)</f>
        <v>0</v>
      </c>
      <c r="M1025" s="133">
        <f t="shared" si="146"/>
        <v>6</v>
      </c>
      <c r="N1025" s="142">
        <v>0</v>
      </c>
      <c r="O1025" s="133">
        <f t="shared" si="147"/>
        <v>6</v>
      </c>
      <c r="T1025" s="222">
        <f t="shared" si="141"/>
        <v>6</v>
      </c>
      <c r="X1025" s="40" t="str">
        <f t="shared" si="142"/>
        <v>ko</v>
      </c>
      <c r="Z1025" s="40" t="e">
        <f>VLOOKUP(E1025,'[2]BANG THAM CHIEU'!$E$4:$Q$1080,13,0)</f>
        <v>#N/A</v>
      </c>
      <c r="AA1025" s="40" t="e">
        <f>VLOOKUP(E1025,'[2]BANG THAM CHIEU'!$E$4:$R$1082,14,0)</f>
        <v>#N/A</v>
      </c>
      <c r="AB1025" s="40" t="e">
        <f>VLOOKUP(E1025,'[2]BANG THAM CHIEU'!$E$4:$S$1081,15,0)</f>
        <v>#N/A</v>
      </c>
    </row>
    <row r="1026" spans="1:28" x14ac:dyDescent="0.25">
      <c r="A1026" s="128">
        <f t="shared" si="139"/>
        <v>1023</v>
      </c>
      <c r="B1026" s="42" t="s">
        <v>9830</v>
      </c>
      <c r="C1026" s="157" t="s">
        <v>9816</v>
      </c>
      <c r="D1026" s="42" t="s">
        <v>1563</v>
      </c>
      <c r="E1026" s="42" t="s">
        <v>9830</v>
      </c>
      <c r="F1026" s="144">
        <v>114000</v>
      </c>
      <c r="G1026" s="141" t="s">
        <v>10</v>
      </c>
      <c r="I1026" s="37" t="s">
        <v>452</v>
      </c>
      <c r="J1026" s="142">
        <f>VLOOKUP(E1026,'[4]BANG THAM CHIEU'!$E$451:$M$1076,9,0)</f>
        <v>12</v>
      </c>
      <c r="K1026" s="134">
        <f>SUMIFS(NHAP!$H:$H,NHAP!$D:$D,'BANG THAM CHIEU'!E1026,NHAP!$K:$K,'BANG THAM CHIEU'!$D$1)</f>
        <v>0</v>
      </c>
      <c r="L1026" s="134">
        <f>SUMIFS('IC21'!$H:$H,'IC21'!$G:$G,'BANG THAM CHIEU'!E1026,'IC21'!$R:$R,'BANG THAM CHIEU'!$D$1)</f>
        <v>0</v>
      </c>
      <c r="M1026" s="133">
        <f t="shared" si="146"/>
        <v>12</v>
      </c>
      <c r="N1026" s="142">
        <v>0</v>
      </c>
      <c r="O1026" s="133">
        <f t="shared" si="147"/>
        <v>12</v>
      </c>
      <c r="T1026" s="222">
        <f t="shared" si="141"/>
        <v>12</v>
      </c>
      <c r="X1026" s="40" t="str">
        <f t="shared" si="142"/>
        <v>ko</v>
      </c>
      <c r="Z1026" s="40" t="e">
        <f>VLOOKUP(E1026,'[2]BANG THAM CHIEU'!$E$4:$Q$1080,13,0)</f>
        <v>#N/A</v>
      </c>
      <c r="AA1026" s="40" t="e">
        <f>VLOOKUP(E1026,'[2]BANG THAM CHIEU'!$E$4:$R$1082,14,0)</f>
        <v>#N/A</v>
      </c>
      <c r="AB1026" s="40" t="e">
        <f>VLOOKUP(E1026,'[2]BANG THAM CHIEU'!$E$4:$S$1081,15,0)</f>
        <v>#N/A</v>
      </c>
    </row>
    <row r="1027" spans="1:28" x14ac:dyDescent="0.25">
      <c r="A1027" s="128">
        <f t="shared" si="139"/>
        <v>1024</v>
      </c>
      <c r="B1027" s="42">
        <v>50251892</v>
      </c>
      <c r="C1027" s="157" t="s">
        <v>9880</v>
      </c>
      <c r="D1027" s="371" t="s">
        <v>2564</v>
      </c>
      <c r="E1027" s="42">
        <v>50251892</v>
      </c>
      <c r="F1027" s="144">
        <v>23457000</v>
      </c>
      <c r="G1027" s="141" t="s">
        <v>2468</v>
      </c>
      <c r="H1027" s="142" t="s">
        <v>6357</v>
      </c>
      <c r="I1027" s="142" t="s">
        <v>455</v>
      </c>
      <c r="J1027" s="142">
        <f>VLOOKUP(E1027,'[4]BANG THAM CHIEU'!$E$451:$M$1076,9,0)</f>
        <v>1</v>
      </c>
      <c r="K1027" s="134">
        <f>SUMIFS(NHAP!$H:$H,NHAP!$D:$D,'BANG THAM CHIEU'!E1027,NHAP!$K:$K,'BANG THAM CHIEU'!$D$1)</f>
        <v>0</v>
      </c>
      <c r="L1027" s="134">
        <f>SUMIFS('IC21'!$H:$H,'IC21'!$G:$G,'BANG THAM CHIEU'!E1027,'IC21'!$R:$R,'BANG THAM CHIEU'!$D$1)</f>
        <v>0</v>
      </c>
      <c r="M1027" s="133">
        <f t="shared" si="146"/>
        <v>1</v>
      </c>
      <c r="N1027" s="142">
        <v>0</v>
      </c>
      <c r="O1027" s="133">
        <f t="shared" si="147"/>
        <v>1</v>
      </c>
      <c r="T1027" s="222">
        <f t="shared" si="141"/>
        <v>1</v>
      </c>
      <c r="X1027" s="40" t="str">
        <f t="shared" si="142"/>
        <v>ko</v>
      </c>
      <c r="Z1027" s="40" t="e">
        <f>VLOOKUP(E1027,'[2]BANG THAM CHIEU'!$E$4:$Q$1080,13,0)</f>
        <v>#N/A</v>
      </c>
      <c r="AA1027" s="40" t="e">
        <f>VLOOKUP(E1027,'[2]BANG THAM CHIEU'!$E$4:$R$1082,14,0)</f>
        <v>#N/A</v>
      </c>
      <c r="AB1027" s="40" t="e">
        <f>VLOOKUP(E1027,'[2]BANG THAM CHIEU'!$E$4:$S$1081,15,0)</f>
        <v>#N/A</v>
      </c>
    </row>
    <row r="1028" spans="1:28" x14ac:dyDescent="0.25">
      <c r="A1028" s="128">
        <f t="shared" si="139"/>
        <v>1025</v>
      </c>
      <c r="B1028" s="42">
        <v>26906870</v>
      </c>
      <c r="C1028" s="157" t="s">
        <v>9881</v>
      </c>
      <c r="D1028" s="371" t="s">
        <v>2564</v>
      </c>
      <c r="E1028" s="42">
        <v>26906870</v>
      </c>
      <c r="F1028" s="144">
        <v>790000</v>
      </c>
      <c r="G1028" s="141" t="s">
        <v>2468</v>
      </c>
      <c r="H1028" s="142" t="s">
        <v>6357</v>
      </c>
      <c r="I1028" s="142" t="s">
        <v>455</v>
      </c>
      <c r="J1028" s="142">
        <f>VLOOKUP(E1028,'[4]BANG THAM CHIEU'!$E$451:$M$1076,9,0)</f>
        <v>1</v>
      </c>
      <c r="K1028" s="134">
        <f>SUMIFS(NHAP!$H:$H,NHAP!$D:$D,'BANG THAM CHIEU'!E1028,NHAP!$K:$K,'BANG THAM CHIEU'!$D$1)</f>
        <v>0</v>
      </c>
      <c r="L1028" s="134">
        <f>SUMIFS('IC21'!$H:$H,'IC21'!$G:$G,'BANG THAM CHIEU'!E1028,'IC21'!$R:$R,'BANG THAM CHIEU'!$D$1)</f>
        <v>0</v>
      </c>
      <c r="M1028" s="133">
        <f t="shared" si="146"/>
        <v>1</v>
      </c>
      <c r="N1028" s="142">
        <v>0</v>
      </c>
      <c r="O1028" s="133">
        <f t="shared" si="147"/>
        <v>1</v>
      </c>
      <c r="T1028" s="222">
        <f t="shared" si="141"/>
        <v>1</v>
      </c>
      <c r="X1028" s="40" t="str">
        <f t="shared" si="142"/>
        <v>ok</v>
      </c>
      <c r="Z1028" s="40" t="e">
        <f>VLOOKUP(E1028,'[2]BANG THAM CHIEU'!$E$4:$Q$1080,13,0)</f>
        <v>#N/A</v>
      </c>
      <c r="AA1028" s="40" t="e">
        <f>VLOOKUP(E1028,'[2]BANG THAM CHIEU'!$E$4:$R$1082,14,0)</f>
        <v>#N/A</v>
      </c>
      <c r="AB1028" s="40" t="e">
        <f>VLOOKUP(E1028,'[2]BANG THAM CHIEU'!$E$4:$S$1081,15,0)</f>
        <v>#N/A</v>
      </c>
    </row>
    <row r="1029" spans="1:28" x14ac:dyDescent="0.25">
      <c r="A1029" s="128">
        <f t="shared" ref="A1029:A1075" si="148">IF(C1029="","",A1028+1)</f>
        <v>1026</v>
      </c>
      <c r="B1029" s="42">
        <v>51287174</v>
      </c>
      <c r="C1029" s="157" t="s">
        <v>9882</v>
      </c>
      <c r="D1029" s="371" t="s">
        <v>2564</v>
      </c>
      <c r="E1029" s="42">
        <v>51287174</v>
      </c>
      <c r="F1029" s="144">
        <v>406000</v>
      </c>
      <c r="G1029" s="141" t="s">
        <v>2468</v>
      </c>
      <c r="H1029" s="142" t="s">
        <v>6357</v>
      </c>
      <c r="I1029" s="142" t="s">
        <v>455</v>
      </c>
      <c r="J1029" s="142">
        <f>VLOOKUP(E1029,'[4]BANG THAM CHIEU'!$E$451:$M$1076,9,0)</f>
        <v>0</v>
      </c>
      <c r="K1029" s="134">
        <f>SUMIFS(NHAP!$H:$H,NHAP!$D:$D,'BANG THAM CHIEU'!E1029,NHAP!$K:$K,'BANG THAM CHIEU'!$D$1)</f>
        <v>0</v>
      </c>
      <c r="L1029" s="134">
        <f>SUMIFS('IC21'!$H:$H,'IC21'!$G:$G,'BANG THAM CHIEU'!E1029,'IC21'!$R:$R,'BANG THAM CHIEU'!$D$1)</f>
        <v>0</v>
      </c>
      <c r="M1029" s="133">
        <f t="shared" si="146"/>
        <v>0</v>
      </c>
      <c r="N1029" s="142">
        <v>0</v>
      </c>
      <c r="O1029" s="133">
        <f t="shared" si="147"/>
        <v>0</v>
      </c>
      <c r="T1029" s="222">
        <f t="shared" ref="T1029:T1075" si="149">M1029-P1029</f>
        <v>0</v>
      </c>
      <c r="X1029" s="40" t="str">
        <f t="shared" ref="X1029:X1092" si="150">IF(L1030=O1030,"ok","ko")</f>
        <v>ko</v>
      </c>
      <c r="Z1029" s="40" t="e">
        <f>VLOOKUP(E1029,'[2]BANG THAM CHIEU'!$E$4:$Q$1080,13,0)</f>
        <v>#N/A</v>
      </c>
      <c r="AA1029" s="40" t="e">
        <f>VLOOKUP(E1029,'[2]BANG THAM CHIEU'!$E$4:$R$1082,14,0)</f>
        <v>#N/A</v>
      </c>
      <c r="AB1029" s="40" t="e">
        <f>VLOOKUP(E1029,'[2]BANG THAM CHIEU'!$E$4:$S$1081,15,0)</f>
        <v>#N/A</v>
      </c>
    </row>
    <row r="1030" spans="1:28" x14ac:dyDescent="0.25">
      <c r="A1030" s="128">
        <f t="shared" si="148"/>
        <v>1027</v>
      </c>
      <c r="B1030" s="42">
        <v>52006607</v>
      </c>
      <c r="C1030" s="157" t="s">
        <v>9887</v>
      </c>
      <c r="D1030" s="371" t="s">
        <v>2564</v>
      </c>
      <c r="E1030" s="42">
        <v>52006607</v>
      </c>
      <c r="F1030" s="144">
        <v>738000</v>
      </c>
      <c r="G1030" s="141" t="s">
        <v>2468</v>
      </c>
      <c r="H1030" s="142" t="s">
        <v>6357</v>
      </c>
      <c r="I1030" s="142" t="s">
        <v>455</v>
      </c>
      <c r="J1030" s="142">
        <f>VLOOKUP(E1030,'[4]BANG THAM CHIEU'!$E$451:$M$1076,9,0)</f>
        <v>2</v>
      </c>
      <c r="K1030" s="134">
        <f>SUMIFS(NHAP!$H:$H,NHAP!$D:$D,'BANG THAM CHIEU'!E1030,NHAP!$K:$K,'BANG THAM CHIEU'!$D$1)</f>
        <v>0</v>
      </c>
      <c r="L1030" s="134">
        <f>SUMIFS('IC21'!$H:$H,'IC21'!$G:$G,'BANG THAM CHIEU'!E1030,'IC21'!$R:$R,'BANG THAM CHIEU'!$D$1)</f>
        <v>0</v>
      </c>
      <c r="M1030" s="133">
        <f t="shared" si="146"/>
        <v>2</v>
      </c>
      <c r="N1030" s="142">
        <v>0</v>
      </c>
      <c r="O1030" s="133">
        <f t="shared" si="147"/>
        <v>2</v>
      </c>
      <c r="T1030" s="222">
        <f t="shared" si="149"/>
        <v>2</v>
      </c>
      <c r="X1030" s="40" t="str">
        <f t="shared" si="150"/>
        <v>ko</v>
      </c>
      <c r="Z1030" s="40" t="e">
        <f>VLOOKUP(E1030,'[2]BANG THAM CHIEU'!$E$4:$Q$1080,13,0)</f>
        <v>#N/A</v>
      </c>
      <c r="AA1030" s="40" t="e">
        <f>VLOOKUP(E1030,'[2]BANG THAM CHIEU'!$E$4:$R$1082,14,0)</f>
        <v>#N/A</v>
      </c>
      <c r="AB1030" s="40" t="e">
        <f>VLOOKUP(E1030,'[2]BANG THAM CHIEU'!$E$4:$S$1081,15,0)</f>
        <v>#N/A</v>
      </c>
    </row>
    <row r="1031" spans="1:28" x14ac:dyDescent="0.25">
      <c r="A1031" s="128">
        <f t="shared" si="148"/>
        <v>1028</v>
      </c>
      <c r="B1031" s="417">
        <v>574991417</v>
      </c>
      <c r="C1031" s="157" t="s">
        <v>9947</v>
      </c>
      <c r="D1031" s="42" t="s">
        <v>1556</v>
      </c>
      <c r="E1031" s="417">
        <v>574991417</v>
      </c>
      <c r="F1031" s="144">
        <v>4994000</v>
      </c>
      <c r="G1031" s="141" t="s">
        <v>2464</v>
      </c>
      <c r="H1031" s="417">
        <v>574991417</v>
      </c>
      <c r="I1031" s="142" t="s">
        <v>455</v>
      </c>
      <c r="J1031" s="142">
        <f>VLOOKUP(E1031,'[4]BANG THAM CHIEU'!$E$451:$M$1076,9,0)</f>
        <v>3</v>
      </c>
      <c r="K1031" s="134">
        <f>SUMIFS(NHAP!$H:$H,NHAP!$D:$D,'BANG THAM CHIEU'!E1031,NHAP!$K:$K,'BANG THAM CHIEU'!$D$1)</f>
        <v>0</v>
      </c>
      <c r="L1031" s="134">
        <f>SUMIFS('IC21'!$H:$H,'IC21'!$G:$G,'BANG THAM CHIEU'!E1031,'IC21'!$R:$R,'BANG THAM CHIEU'!$D$1)</f>
        <v>0</v>
      </c>
      <c r="M1031" s="133">
        <f t="shared" si="146"/>
        <v>3</v>
      </c>
      <c r="N1031" s="142">
        <v>0</v>
      </c>
      <c r="O1031" s="133">
        <f t="shared" si="147"/>
        <v>3</v>
      </c>
      <c r="T1031" s="222">
        <f t="shared" si="149"/>
        <v>3</v>
      </c>
      <c r="X1031" s="40" t="str">
        <f t="shared" si="150"/>
        <v>ko</v>
      </c>
      <c r="Z1031" s="40" t="e">
        <f>VLOOKUP(E1031,'[2]BANG THAM CHIEU'!$E$4:$Q$1080,13,0)</f>
        <v>#N/A</v>
      </c>
      <c r="AA1031" s="40" t="e">
        <f>VLOOKUP(E1031,'[2]BANG THAM CHIEU'!$E$4:$R$1082,14,0)</f>
        <v>#N/A</v>
      </c>
      <c r="AB1031" s="40" t="e">
        <f>VLOOKUP(E1031,'[2]BANG THAM CHIEU'!$E$4:$S$1081,15,0)</f>
        <v>#N/A</v>
      </c>
    </row>
    <row r="1032" spans="1:28" x14ac:dyDescent="0.25">
      <c r="A1032" s="128">
        <f t="shared" si="148"/>
        <v>1029</v>
      </c>
      <c r="B1032" s="42">
        <v>71303420</v>
      </c>
      <c r="C1032" s="157" t="s">
        <v>9968</v>
      </c>
      <c r="D1032" s="371" t="s">
        <v>2564</v>
      </c>
      <c r="E1032" s="42">
        <v>71303420</v>
      </c>
      <c r="F1032" s="144">
        <v>266000</v>
      </c>
      <c r="G1032" s="141" t="s">
        <v>2468</v>
      </c>
      <c r="H1032" s="142" t="s">
        <v>6357</v>
      </c>
      <c r="I1032" s="142" t="s">
        <v>455</v>
      </c>
      <c r="J1032" s="142">
        <f>VLOOKUP(E1032,'[4]BANG THAM CHIEU'!$E$451:$M$1076,9,0)</f>
        <v>8</v>
      </c>
      <c r="K1032" s="134">
        <f>SUMIFS(NHAP!$H:$H,NHAP!$D:$D,'BANG THAM CHIEU'!E1032,NHAP!$K:$K,'BANG THAM CHIEU'!$D$1)</f>
        <v>0</v>
      </c>
      <c r="L1032" s="134">
        <f>SUMIFS('IC21'!$H:$H,'IC21'!$G:$G,'BANG THAM CHIEU'!E1032,'IC21'!$R:$R,'BANG THAM CHIEU'!$D$1)</f>
        <v>0</v>
      </c>
      <c r="M1032" s="133">
        <f t="shared" si="146"/>
        <v>8</v>
      </c>
      <c r="N1032" s="142">
        <v>0</v>
      </c>
      <c r="O1032" s="133">
        <f t="shared" si="147"/>
        <v>8</v>
      </c>
      <c r="T1032" s="222">
        <f t="shared" si="149"/>
        <v>8</v>
      </c>
      <c r="X1032" s="40" t="str">
        <f t="shared" si="150"/>
        <v>ko</v>
      </c>
      <c r="Z1032" s="40" t="e">
        <f>VLOOKUP(E1032,'[2]BANG THAM CHIEU'!$E$4:$Q$1080,13,0)</f>
        <v>#N/A</v>
      </c>
      <c r="AA1032" s="40" t="e">
        <f>VLOOKUP(E1032,'[2]BANG THAM CHIEU'!$E$4:$R$1082,14,0)</f>
        <v>#N/A</v>
      </c>
      <c r="AB1032" s="40" t="e">
        <f>VLOOKUP(E1032,'[2]BANG THAM CHIEU'!$E$4:$S$1081,15,0)</f>
        <v>#N/A</v>
      </c>
    </row>
    <row r="1033" spans="1:28" x14ac:dyDescent="0.25">
      <c r="A1033" s="128">
        <f t="shared" si="148"/>
        <v>1030</v>
      </c>
      <c r="B1033" s="42">
        <v>51379966</v>
      </c>
      <c r="C1033" s="157" t="s">
        <v>9971</v>
      </c>
      <c r="D1033" s="371" t="s">
        <v>2564</v>
      </c>
      <c r="E1033" s="42">
        <v>51379966</v>
      </c>
      <c r="F1033" s="144">
        <v>2985000</v>
      </c>
      <c r="G1033" s="141" t="s">
        <v>2468</v>
      </c>
      <c r="H1033" s="142" t="s">
        <v>6357</v>
      </c>
      <c r="I1033" s="142" t="s">
        <v>455</v>
      </c>
      <c r="J1033" s="142">
        <f>VLOOKUP(E1033,'[4]BANG THAM CHIEU'!$E$451:$M$1076,9,0)</f>
        <v>1</v>
      </c>
      <c r="K1033" s="134">
        <f>SUMIFS(NHAP!$H:$H,NHAP!$D:$D,'BANG THAM CHIEU'!E1033,NHAP!$K:$K,'BANG THAM CHIEU'!$D$1)</f>
        <v>0</v>
      </c>
      <c r="L1033" s="134">
        <f>SUMIFS('IC21'!$H:$H,'IC21'!$G:$G,'BANG THAM CHIEU'!E1033,'IC21'!$R:$R,'BANG THAM CHIEU'!$D$1)</f>
        <v>0</v>
      </c>
      <c r="M1033" s="133">
        <f t="shared" si="146"/>
        <v>1</v>
      </c>
      <c r="N1033" s="142">
        <v>0</v>
      </c>
      <c r="O1033" s="133">
        <f t="shared" si="147"/>
        <v>1</v>
      </c>
      <c r="T1033" s="222">
        <f t="shared" si="149"/>
        <v>1</v>
      </c>
      <c r="X1033" s="40" t="str">
        <f t="shared" si="150"/>
        <v>ko</v>
      </c>
      <c r="Z1033" s="40" t="e">
        <f>VLOOKUP(E1033,'[2]BANG THAM CHIEU'!$E$4:$Q$1080,13,0)</f>
        <v>#N/A</v>
      </c>
      <c r="AA1033" s="40" t="e">
        <f>VLOOKUP(E1033,'[2]BANG THAM CHIEU'!$E$4:$R$1082,14,0)</f>
        <v>#N/A</v>
      </c>
      <c r="AB1033" s="40" t="e">
        <f>VLOOKUP(E1033,'[2]BANG THAM CHIEU'!$E$4:$S$1081,15,0)</f>
        <v>#N/A</v>
      </c>
    </row>
    <row r="1034" spans="1:28" x14ac:dyDescent="0.25">
      <c r="A1034" s="128">
        <f t="shared" si="148"/>
        <v>1031</v>
      </c>
      <c r="B1034" s="42">
        <v>25702270</v>
      </c>
      <c r="C1034" s="157" t="s">
        <v>9972</v>
      </c>
      <c r="D1034" s="371" t="s">
        <v>2564</v>
      </c>
      <c r="E1034" s="42">
        <v>25702270</v>
      </c>
      <c r="F1034" s="144">
        <v>63000</v>
      </c>
      <c r="G1034" s="141" t="s">
        <v>2468</v>
      </c>
      <c r="H1034" s="142" t="s">
        <v>6357</v>
      </c>
      <c r="I1034" s="142" t="s">
        <v>455</v>
      </c>
      <c r="J1034" s="142">
        <f>VLOOKUP(E1034,'[4]BANG THAM CHIEU'!$E$451:$M$1076,9,0)</f>
        <v>1</v>
      </c>
      <c r="K1034" s="134">
        <f>SUMIFS(NHAP!$H:$H,NHAP!$D:$D,'BANG THAM CHIEU'!E1034,NHAP!$K:$K,'BANG THAM CHIEU'!$D$1)</f>
        <v>0</v>
      </c>
      <c r="L1034" s="134">
        <f>SUMIFS('IC21'!$H:$H,'IC21'!$G:$G,'BANG THAM CHIEU'!E1034,'IC21'!$R:$R,'BANG THAM CHIEU'!$D$1)</f>
        <v>0</v>
      </c>
      <c r="M1034" s="133">
        <f t="shared" si="146"/>
        <v>1</v>
      </c>
      <c r="N1034" s="142">
        <v>0</v>
      </c>
      <c r="O1034" s="133">
        <f t="shared" si="147"/>
        <v>1</v>
      </c>
      <c r="T1034" s="222">
        <f t="shared" si="149"/>
        <v>1</v>
      </c>
      <c r="X1034" s="40" t="str">
        <f t="shared" si="150"/>
        <v>ko</v>
      </c>
      <c r="Z1034" s="40" t="e">
        <f>VLOOKUP(E1034,'[2]BANG THAM CHIEU'!$E$4:$Q$1080,13,0)</f>
        <v>#N/A</v>
      </c>
      <c r="AA1034" s="40" t="e">
        <f>VLOOKUP(E1034,'[2]BANG THAM CHIEU'!$E$4:$R$1082,14,0)</f>
        <v>#N/A</v>
      </c>
      <c r="AB1034" s="40" t="e">
        <f>VLOOKUP(E1034,'[2]BANG THAM CHIEU'!$E$4:$S$1081,15,0)</f>
        <v>#N/A</v>
      </c>
    </row>
    <row r="1035" spans="1:28" ht="31.5" x14ac:dyDescent="0.25">
      <c r="A1035" s="128">
        <f t="shared" si="148"/>
        <v>1032</v>
      </c>
      <c r="B1035" s="42">
        <v>51251961</v>
      </c>
      <c r="C1035" s="192" t="s">
        <v>9975</v>
      </c>
      <c r="D1035" s="371" t="s">
        <v>2564</v>
      </c>
      <c r="E1035" s="42">
        <v>51251961</v>
      </c>
      <c r="F1035" s="144">
        <v>3463000</v>
      </c>
      <c r="G1035" s="141" t="s">
        <v>2468</v>
      </c>
      <c r="H1035" s="142" t="s">
        <v>6357</v>
      </c>
      <c r="I1035" s="142" t="s">
        <v>455</v>
      </c>
      <c r="J1035" s="142">
        <f>VLOOKUP(E1035,'[4]BANG THAM CHIEU'!$E$451:$M$1076,9,0)</f>
        <v>1</v>
      </c>
      <c r="K1035" s="134">
        <f>SUMIFS(NHAP!$H:$H,NHAP!$D:$D,'BANG THAM CHIEU'!E1035,NHAP!$K:$K,'BANG THAM CHIEU'!$D$1)</f>
        <v>0</v>
      </c>
      <c r="L1035" s="134">
        <f>SUMIFS('IC21'!$H:$H,'IC21'!$G:$G,'BANG THAM CHIEU'!E1035,'IC21'!$R:$R,'BANG THAM CHIEU'!$D$1)</f>
        <v>0</v>
      </c>
      <c r="M1035" s="133">
        <f t="shared" si="146"/>
        <v>1</v>
      </c>
      <c r="N1035" s="142">
        <v>0</v>
      </c>
      <c r="O1035" s="133">
        <f t="shared" si="147"/>
        <v>1</v>
      </c>
      <c r="T1035" s="222">
        <f t="shared" si="149"/>
        <v>1</v>
      </c>
      <c r="X1035" s="40" t="str">
        <f t="shared" si="150"/>
        <v>ko</v>
      </c>
      <c r="Z1035" s="40" t="e">
        <f>VLOOKUP(E1035,'[2]BANG THAM CHIEU'!$E$4:$Q$1080,13,0)</f>
        <v>#N/A</v>
      </c>
      <c r="AA1035" s="40" t="e">
        <f>VLOOKUP(E1035,'[2]BANG THAM CHIEU'!$E$4:$R$1082,14,0)</f>
        <v>#N/A</v>
      </c>
      <c r="AB1035" s="40" t="e">
        <f>VLOOKUP(E1035,'[2]BANG THAM CHIEU'!$E$4:$S$1081,15,0)</f>
        <v>#N/A</v>
      </c>
    </row>
    <row r="1036" spans="1:28" x14ac:dyDescent="0.25">
      <c r="A1036" s="128">
        <f t="shared" si="148"/>
        <v>1033</v>
      </c>
      <c r="B1036" s="42">
        <v>50469831</v>
      </c>
      <c r="C1036" s="157" t="s">
        <v>9976</v>
      </c>
      <c r="D1036" s="371" t="s">
        <v>2564</v>
      </c>
      <c r="E1036" s="42">
        <v>50469831</v>
      </c>
      <c r="F1036" s="144">
        <v>162000</v>
      </c>
      <c r="G1036" s="141" t="s">
        <v>2468</v>
      </c>
      <c r="H1036" s="142" t="s">
        <v>6357</v>
      </c>
      <c r="I1036" s="142" t="s">
        <v>455</v>
      </c>
      <c r="J1036" s="142">
        <f>VLOOKUP(E1036,'[4]BANG THAM CHIEU'!$E$451:$M$1076,9,0)</f>
        <v>2</v>
      </c>
      <c r="K1036" s="134">
        <f>SUMIFS(NHAP!$H:$H,NHAP!$D:$D,'BANG THAM CHIEU'!E1036,NHAP!$K:$K,'BANG THAM CHIEU'!$D$1)</f>
        <v>0</v>
      </c>
      <c r="L1036" s="134">
        <f>SUMIFS('IC21'!$H:$H,'IC21'!$G:$G,'BANG THAM CHIEU'!E1036,'IC21'!$R:$R,'BANG THAM CHIEU'!$D$1)</f>
        <v>0</v>
      </c>
      <c r="M1036" s="133">
        <f t="shared" si="146"/>
        <v>2</v>
      </c>
      <c r="N1036" s="142">
        <v>0</v>
      </c>
      <c r="O1036" s="133">
        <f t="shared" si="147"/>
        <v>2</v>
      </c>
      <c r="T1036" s="222">
        <f t="shared" si="149"/>
        <v>2</v>
      </c>
      <c r="X1036" s="40" t="str">
        <f t="shared" si="150"/>
        <v>ko</v>
      </c>
      <c r="Z1036" s="40" t="e">
        <f>VLOOKUP(E1036,'[2]BANG THAM CHIEU'!$E$4:$Q$1080,13,0)</f>
        <v>#N/A</v>
      </c>
      <c r="AA1036" s="40" t="e">
        <f>VLOOKUP(E1036,'[2]BANG THAM CHIEU'!$E$4:$R$1082,14,0)</f>
        <v>#N/A</v>
      </c>
      <c r="AB1036" s="40" t="e">
        <f>VLOOKUP(E1036,'[2]BANG THAM CHIEU'!$E$4:$S$1081,15,0)</f>
        <v>#N/A</v>
      </c>
    </row>
    <row r="1037" spans="1:28" x14ac:dyDescent="0.25">
      <c r="A1037" s="128">
        <f t="shared" si="148"/>
        <v>1034</v>
      </c>
      <c r="B1037" s="42">
        <v>50469832</v>
      </c>
      <c r="C1037" s="157" t="s">
        <v>9977</v>
      </c>
      <c r="D1037" s="371" t="s">
        <v>2564</v>
      </c>
      <c r="E1037" s="42">
        <v>50469832</v>
      </c>
      <c r="F1037" s="144">
        <v>152000</v>
      </c>
      <c r="G1037" s="141" t="s">
        <v>2468</v>
      </c>
      <c r="H1037" s="142" t="s">
        <v>6357</v>
      </c>
      <c r="I1037" s="142" t="s">
        <v>455</v>
      </c>
      <c r="J1037" s="142">
        <f>VLOOKUP(E1037,'[4]BANG THAM CHIEU'!$E$451:$M$1076,9,0)</f>
        <v>2</v>
      </c>
      <c r="K1037" s="134">
        <f>SUMIFS(NHAP!$H:$H,NHAP!$D:$D,'BANG THAM CHIEU'!E1037,NHAP!$K:$K,'BANG THAM CHIEU'!$D$1)</f>
        <v>0</v>
      </c>
      <c r="L1037" s="134">
        <f>SUMIFS('IC21'!$H:$H,'IC21'!$G:$G,'BANG THAM CHIEU'!E1037,'IC21'!$R:$R,'BANG THAM CHIEU'!$D$1)</f>
        <v>0</v>
      </c>
      <c r="M1037" s="133">
        <f t="shared" si="146"/>
        <v>2</v>
      </c>
      <c r="N1037" s="142">
        <v>0</v>
      </c>
      <c r="O1037" s="133">
        <f t="shared" si="147"/>
        <v>2</v>
      </c>
      <c r="T1037" s="222">
        <f t="shared" si="149"/>
        <v>2</v>
      </c>
      <c r="X1037" s="40" t="str">
        <f t="shared" si="150"/>
        <v>ko</v>
      </c>
      <c r="Z1037" s="40" t="e">
        <f>VLOOKUP(E1037,'[2]BANG THAM CHIEU'!$E$4:$Q$1080,13,0)</f>
        <v>#N/A</v>
      </c>
      <c r="AA1037" s="40" t="e">
        <f>VLOOKUP(E1037,'[2]BANG THAM CHIEU'!$E$4:$R$1082,14,0)</f>
        <v>#N/A</v>
      </c>
      <c r="AB1037" s="40" t="e">
        <f>VLOOKUP(E1037,'[2]BANG THAM CHIEU'!$E$4:$S$1081,15,0)</f>
        <v>#N/A</v>
      </c>
    </row>
    <row r="1038" spans="1:28" x14ac:dyDescent="0.25">
      <c r="A1038" s="128">
        <f t="shared" si="148"/>
        <v>1035</v>
      </c>
      <c r="B1038" s="42">
        <v>51525936</v>
      </c>
      <c r="C1038" s="157" t="s">
        <v>10224</v>
      </c>
      <c r="D1038" s="371" t="s">
        <v>2564</v>
      </c>
      <c r="E1038" s="42">
        <v>51525936</v>
      </c>
      <c r="F1038" s="144">
        <v>2411000</v>
      </c>
      <c r="G1038" s="141" t="s">
        <v>2468</v>
      </c>
      <c r="H1038" s="142" t="s">
        <v>6357</v>
      </c>
      <c r="I1038" s="142" t="s">
        <v>455</v>
      </c>
      <c r="J1038" s="142">
        <f>VLOOKUP(E1038,'[4]BANG THAM CHIEU'!$E$451:$M$1076,9,0)</f>
        <v>3</v>
      </c>
      <c r="K1038" s="134">
        <f>SUMIFS(NHAP!$H:$H,NHAP!$D:$D,'BANG THAM CHIEU'!E1038,NHAP!$K:$K,'BANG THAM CHIEU'!$D$1)</f>
        <v>0</v>
      </c>
      <c r="L1038" s="134">
        <f>SUMIFS('IC21'!$H:$H,'IC21'!$G:$G,'BANG THAM CHIEU'!E1038,'IC21'!$R:$R,'BANG THAM CHIEU'!$D$1)</f>
        <v>0</v>
      </c>
      <c r="M1038" s="133">
        <f t="shared" si="146"/>
        <v>3</v>
      </c>
      <c r="N1038" s="142">
        <v>0</v>
      </c>
      <c r="O1038" s="133">
        <f t="shared" si="147"/>
        <v>3</v>
      </c>
      <c r="T1038" s="222">
        <f t="shared" si="149"/>
        <v>3</v>
      </c>
      <c r="X1038" s="40" t="str">
        <f t="shared" si="150"/>
        <v>ko</v>
      </c>
      <c r="Z1038" s="40" t="e">
        <f>VLOOKUP(E1038,'[2]BANG THAM CHIEU'!$E$4:$Q$1080,13,0)</f>
        <v>#N/A</v>
      </c>
      <c r="AA1038" s="40" t="e">
        <f>VLOOKUP(E1038,'[2]BANG THAM CHIEU'!$E$4:$R$1082,14,0)</f>
        <v>#N/A</v>
      </c>
      <c r="AB1038" s="40" t="e">
        <f>VLOOKUP(E1038,'[2]BANG THAM CHIEU'!$E$4:$S$1081,15,0)</f>
        <v>#N/A</v>
      </c>
    </row>
    <row r="1039" spans="1:28" x14ac:dyDescent="0.25">
      <c r="A1039" s="128">
        <f t="shared" si="148"/>
        <v>1036</v>
      </c>
      <c r="B1039" s="42">
        <v>50423112</v>
      </c>
      <c r="C1039" s="157" t="s">
        <v>9980</v>
      </c>
      <c r="D1039" s="371" t="s">
        <v>2564</v>
      </c>
      <c r="E1039" s="42">
        <v>50423112</v>
      </c>
      <c r="F1039" s="144">
        <v>124000</v>
      </c>
      <c r="G1039" s="141" t="s">
        <v>2468</v>
      </c>
      <c r="H1039" s="142" t="s">
        <v>6357</v>
      </c>
      <c r="I1039" s="142" t="s">
        <v>455</v>
      </c>
      <c r="J1039" s="142">
        <f>VLOOKUP(E1039,'[4]BANG THAM CHIEU'!$E$451:$M$1076,9,0)</f>
        <v>10</v>
      </c>
      <c r="K1039" s="134">
        <f>SUMIFS(NHAP!$H:$H,NHAP!$D:$D,'BANG THAM CHIEU'!E1039,NHAP!$K:$K,'BANG THAM CHIEU'!$D$1)</f>
        <v>0</v>
      </c>
      <c r="L1039" s="134">
        <f>SUMIFS('IC21'!$H:$H,'IC21'!$G:$G,'BANG THAM CHIEU'!E1039,'IC21'!$R:$R,'BANG THAM CHIEU'!$D$1)</f>
        <v>0</v>
      </c>
      <c r="M1039" s="133">
        <f t="shared" si="146"/>
        <v>10</v>
      </c>
      <c r="N1039" s="142">
        <v>0</v>
      </c>
      <c r="O1039" s="133">
        <f t="shared" si="147"/>
        <v>10</v>
      </c>
      <c r="T1039" s="222">
        <f t="shared" si="149"/>
        <v>10</v>
      </c>
      <c r="X1039" s="40" t="str">
        <f t="shared" si="150"/>
        <v>ko</v>
      </c>
      <c r="Z1039" s="40" t="e">
        <f>VLOOKUP(E1039,'[2]BANG THAM CHIEU'!$E$4:$Q$1080,13,0)</f>
        <v>#N/A</v>
      </c>
      <c r="AA1039" s="40" t="e">
        <f>VLOOKUP(E1039,'[2]BANG THAM CHIEU'!$E$4:$R$1082,14,0)</f>
        <v>#N/A</v>
      </c>
      <c r="AB1039" s="40" t="e">
        <f>VLOOKUP(E1039,'[2]BANG THAM CHIEU'!$E$4:$S$1081,15,0)</f>
        <v>#N/A</v>
      </c>
    </row>
    <row r="1040" spans="1:28" x14ac:dyDescent="0.25">
      <c r="A1040" s="128">
        <f t="shared" si="148"/>
        <v>1037</v>
      </c>
      <c r="B1040" s="42">
        <v>50423113</v>
      </c>
      <c r="C1040" s="157" t="s">
        <v>9981</v>
      </c>
      <c r="D1040" s="371" t="s">
        <v>2564</v>
      </c>
      <c r="E1040" s="42">
        <v>50423113</v>
      </c>
      <c r="F1040" s="144">
        <v>105000</v>
      </c>
      <c r="G1040" s="141" t="s">
        <v>2468</v>
      </c>
      <c r="H1040" s="142" t="s">
        <v>6357</v>
      </c>
      <c r="I1040" s="142" t="s">
        <v>455</v>
      </c>
      <c r="J1040" s="142">
        <f>VLOOKUP(E1040,'[4]BANG THAM CHIEU'!$E$451:$M$1076,9,0)</f>
        <v>10</v>
      </c>
      <c r="K1040" s="134">
        <f>SUMIFS(NHAP!$H:$H,NHAP!$D:$D,'BANG THAM CHIEU'!E1040,NHAP!$K:$K,'BANG THAM CHIEU'!$D$1)</f>
        <v>0</v>
      </c>
      <c r="L1040" s="134">
        <f>SUMIFS('IC21'!$H:$H,'IC21'!$G:$G,'BANG THAM CHIEU'!E1040,'IC21'!$R:$R,'BANG THAM CHIEU'!$D$1)</f>
        <v>0</v>
      </c>
      <c r="M1040" s="133">
        <f t="shared" si="146"/>
        <v>10</v>
      </c>
      <c r="N1040" s="142">
        <v>0</v>
      </c>
      <c r="O1040" s="133">
        <f t="shared" si="147"/>
        <v>10</v>
      </c>
      <c r="T1040" s="222">
        <f t="shared" si="149"/>
        <v>10</v>
      </c>
      <c r="X1040" s="40" t="str">
        <f t="shared" si="150"/>
        <v>ko</v>
      </c>
      <c r="Z1040" s="40" t="e">
        <f>VLOOKUP(E1040,'[2]BANG THAM CHIEU'!$E$4:$Q$1080,13,0)</f>
        <v>#N/A</v>
      </c>
      <c r="AA1040" s="40" t="e">
        <f>VLOOKUP(E1040,'[2]BANG THAM CHIEU'!$E$4:$R$1082,14,0)</f>
        <v>#N/A</v>
      </c>
      <c r="AB1040" s="40" t="e">
        <f>VLOOKUP(E1040,'[2]BANG THAM CHIEU'!$E$4:$S$1081,15,0)</f>
        <v>#N/A</v>
      </c>
    </row>
    <row r="1041" spans="1:28" x14ac:dyDescent="0.25">
      <c r="A1041" s="128">
        <f t="shared" si="148"/>
        <v>1038</v>
      </c>
      <c r="B1041" s="42">
        <v>50423115</v>
      </c>
      <c r="C1041" s="157" t="s">
        <v>9982</v>
      </c>
      <c r="D1041" s="371" t="s">
        <v>2564</v>
      </c>
      <c r="E1041" s="42">
        <v>50423115</v>
      </c>
      <c r="F1041" s="144">
        <v>120000</v>
      </c>
      <c r="G1041" s="141" t="s">
        <v>2468</v>
      </c>
      <c r="H1041" s="142" t="s">
        <v>6357</v>
      </c>
      <c r="I1041" s="142" t="s">
        <v>455</v>
      </c>
      <c r="J1041" s="142">
        <f>VLOOKUP(E1041,'[4]BANG THAM CHIEU'!$E$451:$M$1076,9,0)</f>
        <v>5</v>
      </c>
      <c r="K1041" s="134">
        <f>SUMIFS(NHAP!$H:$H,NHAP!$D:$D,'BANG THAM CHIEU'!E1041,NHAP!$K:$K,'BANG THAM CHIEU'!$D$1)</f>
        <v>0</v>
      </c>
      <c r="L1041" s="134">
        <f>SUMIFS('IC21'!$H:$H,'IC21'!$G:$G,'BANG THAM CHIEU'!E1041,'IC21'!$R:$R,'BANG THAM CHIEU'!$D$1)</f>
        <v>0</v>
      </c>
      <c r="M1041" s="133">
        <f t="shared" si="146"/>
        <v>5</v>
      </c>
      <c r="N1041" s="142">
        <v>0</v>
      </c>
      <c r="O1041" s="133">
        <f t="shared" si="147"/>
        <v>5</v>
      </c>
      <c r="T1041" s="222">
        <f t="shared" si="149"/>
        <v>5</v>
      </c>
      <c r="X1041" s="40" t="str">
        <f t="shared" si="150"/>
        <v>ko</v>
      </c>
      <c r="Z1041" s="40" t="e">
        <f>VLOOKUP(E1041,'[2]BANG THAM CHIEU'!$E$4:$Q$1080,13,0)</f>
        <v>#N/A</v>
      </c>
      <c r="AA1041" s="40" t="e">
        <f>VLOOKUP(E1041,'[2]BANG THAM CHIEU'!$E$4:$R$1082,14,0)</f>
        <v>#N/A</v>
      </c>
      <c r="AB1041" s="40" t="e">
        <f>VLOOKUP(E1041,'[2]BANG THAM CHIEU'!$E$4:$S$1081,15,0)</f>
        <v>#N/A</v>
      </c>
    </row>
    <row r="1042" spans="1:28" x14ac:dyDescent="0.25">
      <c r="A1042" s="128">
        <f t="shared" si="148"/>
        <v>1039</v>
      </c>
      <c r="B1042" s="42">
        <v>50423116</v>
      </c>
      <c r="C1042" s="157" t="s">
        <v>9983</v>
      </c>
      <c r="D1042" s="371" t="s">
        <v>2564</v>
      </c>
      <c r="E1042" s="42">
        <v>50423116</v>
      </c>
      <c r="F1042" s="144">
        <v>122000</v>
      </c>
      <c r="G1042" s="141" t="s">
        <v>2468</v>
      </c>
      <c r="H1042" s="142" t="s">
        <v>6357</v>
      </c>
      <c r="I1042" s="142" t="s">
        <v>455</v>
      </c>
      <c r="J1042" s="142">
        <f>VLOOKUP(E1042,'[4]BANG THAM CHIEU'!$E$451:$M$1076,9,0)</f>
        <v>5</v>
      </c>
      <c r="K1042" s="134">
        <f>SUMIFS(NHAP!$H:$H,NHAP!$D:$D,'BANG THAM CHIEU'!E1042,NHAP!$K:$K,'BANG THAM CHIEU'!$D$1)</f>
        <v>0</v>
      </c>
      <c r="L1042" s="134">
        <f>SUMIFS('IC21'!$H:$H,'IC21'!$G:$G,'BANG THAM CHIEU'!E1042,'IC21'!$R:$R,'BANG THAM CHIEU'!$D$1)</f>
        <v>0</v>
      </c>
      <c r="M1042" s="133">
        <f t="shared" si="146"/>
        <v>5</v>
      </c>
      <c r="N1042" s="142">
        <v>0</v>
      </c>
      <c r="O1042" s="133">
        <f t="shared" si="147"/>
        <v>5</v>
      </c>
      <c r="T1042" s="222">
        <f t="shared" si="149"/>
        <v>5</v>
      </c>
      <c r="X1042" s="40" t="str">
        <f t="shared" si="150"/>
        <v>ko</v>
      </c>
      <c r="Z1042" s="40" t="e">
        <f>VLOOKUP(E1042,'[2]BANG THAM CHIEU'!$E$4:$Q$1080,13,0)</f>
        <v>#N/A</v>
      </c>
      <c r="AA1042" s="40" t="e">
        <f>VLOOKUP(E1042,'[2]BANG THAM CHIEU'!$E$4:$R$1082,14,0)</f>
        <v>#N/A</v>
      </c>
      <c r="AB1042" s="40" t="e">
        <f>VLOOKUP(E1042,'[2]BANG THAM CHIEU'!$E$4:$S$1081,15,0)</f>
        <v>#N/A</v>
      </c>
    </row>
    <row r="1043" spans="1:28" x14ac:dyDescent="0.25">
      <c r="A1043" s="128">
        <f t="shared" si="148"/>
        <v>1040</v>
      </c>
      <c r="B1043" s="42">
        <v>50039111</v>
      </c>
      <c r="C1043" s="157" t="s">
        <v>9984</v>
      </c>
      <c r="D1043" s="371" t="s">
        <v>2564</v>
      </c>
      <c r="E1043" s="42">
        <v>50039111</v>
      </c>
      <c r="F1043" s="144">
        <v>3207000</v>
      </c>
      <c r="G1043" s="141" t="s">
        <v>2468</v>
      </c>
      <c r="H1043" s="142" t="s">
        <v>6357</v>
      </c>
      <c r="I1043" s="142" t="s">
        <v>455</v>
      </c>
      <c r="J1043" s="142">
        <f>VLOOKUP(E1043,'[4]BANG THAM CHIEU'!$E$451:$M$1076,9,0)</f>
        <v>2</v>
      </c>
      <c r="K1043" s="134">
        <f>SUMIFS(NHAP!$H:$H,NHAP!$D:$D,'BANG THAM CHIEU'!E1043,NHAP!$K:$K,'BANG THAM CHIEU'!$D$1)</f>
        <v>0</v>
      </c>
      <c r="L1043" s="134">
        <f>SUMIFS('IC21'!$H:$H,'IC21'!$G:$G,'BANG THAM CHIEU'!E1043,'IC21'!$R:$R,'BANG THAM CHIEU'!$D$1)</f>
        <v>0</v>
      </c>
      <c r="M1043" s="133">
        <f t="shared" si="146"/>
        <v>2</v>
      </c>
      <c r="N1043" s="142">
        <v>0</v>
      </c>
      <c r="O1043" s="133">
        <f t="shared" si="147"/>
        <v>2</v>
      </c>
      <c r="T1043" s="222">
        <f t="shared" si="149"/>
        <v>2</v>
      </c>
      <c r="U1043" s="368">
        <f t="shared" ref="U1043:U1075" si="151">M1043</f>
        <v>2</v>
      </c>
      <c r="X1043" s="40" t="str">
        <f t="shared" si="150"/>
        <v>ko</v>
      </c>
      <c r="Z1043" s="40" t="e">
        <f>VLOOKUP(E1043,'[2]BANG THAM CHIEU'!$E$4:$Q$1080,13,0)</f>
        <v>#N/A</v>
      </c>
      <c r="AA1043" s="40" t="e">
        <f>VLOOKUP(E1043,'[2]BANG THAM CHIEU'!$E$4:$R$1082,14,0)</f>
        <v>#N/A</v>
      </c>
      <c r="AB1043" s="40" t="e">
        <f>VLOOKUP(E1043,'[2]BANG THAM CHIEU'!$E$4:$S$1081,15,0)</f>
        <v>#N/A</v>
      </c>
    </row>
    <row r="1044" spans="1:28" x14ac:dyDescent="0.25">
      <c r="A1044" s="128">
        <f t="shared" si="148"/>
        <v>1041</v>
      </c>
      <c r="B1044" s="42">
        <v>51041353</v>
      </c>
      <c r="C1044" s="157" t="s">
        <v>9985</v>
      </c>
      <c r="D1044" s="371" t="s">
        <v>2564</v>
      </c>
      <c r="E1044" s="42">
        <v>51041353</v>
      </c>
      <c r="F1044" s="144">
        <v>1334000</v>
      </c>
      <c r="G1044" s="141" t="s">
        <v>2468</v>
      </c>
      <c r="H1044" s="142" t="s">
        <v>6357</v>
      </c>
      <c r="I1044" s="142" t="s">
        <v>455</v>
      </c>
      <c r="J1044" s="142">
        <f>VLOOKUP(E1044,'[4]BANG THAM CHIEU'!$E$451:$M$1076,9,0)</f>
        <v>2</v>
      </c>
      <c r="K1044" s="134">
        <f>SUMIFS(NHAP!$H:$H,NHAP!$D:$D,'BANG THAM CHIEU'!E1044,NHAP!$K:$K,'BANG THAM CHIEU'!$D$1)</f>
        <v>0</v>
      </c>
      <c r="L1044" s="134">
        <f>SUMIFS('IC21'!$H:$H,'IC21'!$G:$G,'BANG THAM CHIEU'!E1044,'IC21'!$R:$R,'BANG THAM CHIEU'!$D$1)</f>
        <v>0</v>
      </c>
      <c r="M1044" s="133">
        <f t="shared" si="146"/>
        <v>2</v>
      </c>
      <c r="N1044" s="142">
        <v>0</v>
      </c>
      <c r="O1044" s="133">
        <f t="shared" si="147"/>
        <v>2</v>
      </c>
      <c r="T1044" s="222">
        <f t="shared" si="149"/>
        <v>2</v>
      </c>
      <c r="U1044" s="368">
        <f t="shared" si="151"/>
        <v>2</v>
      </c>
      <c r="X1044" s="40" t="str">
        <f t="shared" si="150"/>
        <v>ko</v>
      </c>
      <c r="Z1044" s="40" t="e">
        <f>VLOOKUP(E1044,'[2]BANG THAM CHIEU'!$E$4:$Q$1080,13,0)</f>
        <v>#N/A</v>
      </c>
      <c r="AA1044" s="40" t="e">
        <f>VLOOKUP(E1044,'[2]BANG THAM CHIEU'!$E$4:$R$1082,14,0)</f>
        <v>#N/A</v>
      </c>
      <c r="AB1044" s="40" t="e">
        <f>VLOOKUP(E1044,'[2]BANG THAM CHIEU'!$E$4:$S$1081,15,0)</f>
        <v>#N/A</v>
      </c>
    </row>
    <row r="1045" spans="1:28" x14ac:dyDescent="0.25">
      <c r="A1045" s="128">
        <f t="shared" si="148"/>
        <v>1042</v>
      </c>
      <c r="B1045" s="42">
        <v>52035142</v>
      </c>
      <c r="C1045" s="157" t="s">
        <v>9987</v>
      </c>
      <c r="D1045" s="371" t="s">
        <v>2564</v>
      </c>
      <c r="E1045" s="42">
        <v>52035142</v>
      </c>
      <c r="F1045" s="144">
        <v>2110000</v>
      </c>
      <c r="G1045" s="141" t="s">
        <v>2468</v>
      </c>
      <c r="H1045" s="142" t="s">
        <v>6357</v>
      </c>
      <c r="I1045" s="142" t="s">
        <v>455</v>
      </c>
      <c r="J1045" s="142">
        <f>VLOOKUP(E1045,'[4]BANG THAM CHIEU'!$E$451:$M$1076,9,0)</f>
        <v>4</v>
      </c>
      <c r="K1045" s="134">
        <f>SUMIFS(NHAP!$H:$H,NHAP!$D:$D,'BANG THAM CHIEU'!E1045,NHAP!$K:$K,'BANG THAM CHIEU'!$D$1)</f>
        <v>0</v>
      </c>
      <c r="L1045" s="134">
        <f>SUMIFS('IC21'!$H:$H,'IC21'!$G:$G,'BANG THAM CHIEU'!E1045,'IC21'!$R:$R,'BANG THAM CHIEU'!$D$1)</f>
        <v>0</v>
      </c>
      <c r="M1045" s="133">
        <f t="shared" si="146"/>
        <v>4</v>
      </c>
      <c r="N1045" s="142">
        <v>0</v>
      </c>
      <c r="O1045" s="133">
        <f t="shared" si="147"/>
        <v>4</v>
      </c>
      <c r="T1045" s="222">
        <f t="shared" si="149"/>
        <v>4</v>
      </c>
      <c r="U1045" s="368">
        <f t="shared" si="151"/>
        <v>4</v>
      </c>
      <c r="X1045" s="40" t="str">
        <f t="shared" si="150"/>
        <v>ko</v>
      </c>
      <c r="Z1045" s="40" t="e">
        <f>VLOOKUP(E1045,'[2]BANG THAM CHIEU'!$E$4:$Q$1080,13,0)</f>
        <v>#N/A</v>
      </c>
      <c r="AA1045" s="40" t="e">
        <f>VLOOKUP(E1045,'[2]BANG THAM CHIEU'!$E$4:$R$1082,14,0)</f>
        <v>#N/A</v>
      </c>
      <c r="AB1045" s="40" t="e">
        <f>VLOOKUP(E1045,'[2]BANG THAM CHIEU'!$E$4:$S$1081,15,0)</f>
        <v>#N/A</v>
      </c>
    </row>
    <row r="1046" spans="1:28" x14ac:dyDescent="0.25">
      <c r="A1046" s="128">
        <f t="shared" si="148"/>
        <v>1043</v>
      </c>
      <c r="B1046" s="407">
        <v>5062945</v>
      </c>
      <c r="C1046" s="157" t="s">
        <v>9996</v>
      </c>
      <c r="D1046" s="371" t="s">
        <v>2564</v>
      </c>
      <c r="E1046" s="407">
        <v>5062945</v>
      </c>
      <c r="F1046" s="144">
        <v>87000</v>
      </c>
      <c r="G1046" s="141" t="s">
        <v>2468</v>
      </c>
      <c r="H1046" s="142" t="s">
        <v>6357</v>
      </c>
      <c r="I1046" s="142" t="s">
        <v>455</v>
      </c>
      <c r="J1046" s="142">
        <f>VLOOKUP(E1046,'[4]BANG THAM CHIEU'!$E$451:$M$1076,9,0)</f>
        <v>2</v>
      </c>
      <c r="K1046" s="134">
        <f>SUMIFS(NHAP!$H:$H,NHAP!$D:$D,'BANG THAM CHIEU'!E1046,NHAP!$K:$K,'BANG THAM CHIEU'!$D$1)</f>
        <v>0</v>
      </c>
      <c r="L1046" s="134">
        <f>SUMIFS('IC21'!$H:$H,'IC21'!$G:$G,'BANG THAM CHIEU'!E1046,'IC21'!$R:$R,'BANG THAM CHIEU'!$D$1)</f>
        <v>0</v>
      </c>
      <c r="M1046" s="133">
        <f t="shared" si="146"/>
        <v>2</v>
      </c>
      <c r="N1046" s="142">
        <v>0</v>
      </c>
      <c r="O1046" s="133">
        <f t="shared" si="147"/>
        <v>2</v>
      </c>
      <c r="T1046" s="222">
        <f t="shared" si="149"/>
        <v>2</v>
      </c>
      <c r="U1046" s="368">
        <f t="shared" si="151"/>
        <v>2</v>
      </c>
      <c r="X1046" s="40" t="str">
        <f t="shared" si="150"/>
        <v>ok</v>
      </c>
      <c r="Z1046" s="40" t="e">
        <f>VLOOKUP(E1046,'[2]BANG THAM CHIEU'!$E$4:$Q$1080,13,0)</f>
        <v>#N/A</v>
      </c>
      <c r="AA1046" s="40" t="e">
        <f>VLOOKUP(E1046,'[2]BANG THAM CHIEU'!$E$4:$R$1082,14,0)</f>
        <v>#N/A</v>
      </c>
      <c r="AB1046" s="40" t="e">
        <f>VLOOKUP(E1046,'[2]BANG THAM CHIEU'!$E$4:$S$1081,15,0)</f>
        <v>#N/A</v>
      </c>
    </row>
    <row r="1047" spans="1:28" x14ac:dyDescent="0.25">
      <c r="A1047" s="128">
        <f t="shared" si="148"/>
        <v>1044</v>
      </c>
      <c r="B1047" s="42">
        <v>51314348</v>
      </c>
      <c r="C1047" s="157" t="s">
        <v>9989</v>
      </c>
      <c r="D1047" s="371" t="s">
        <v>2564</v>
      </c>
      <c r="E1047" s="42">
        <v>51314348</v>
      </c>
      <c r="F1047" s="144">
        <v>16396000</v>
      </c>
      <c r="G1047" s="141" t="s">
        <v>2468</v>
      </c>
      <c r="H1047" s="142" t="s">
        <v>6357</v>
      </c>
      <c r="I1047" s="142" t="s">
        <v>455</v>
      </c>
      <c r="J1047" s="142">
        <f>VLOOKUP(E1047,'[4]BANG THAM CHIEU'!$E$451:$M$1076,9,0)</f>
        <v>0</v>
      </c>
      <c r="K1047" s="134">
        <f>SUMIFS(NHAP!$H:$H,NHAP!$D:$D,'BANG THAM CHIEU'!E1047,NHAP!$K:$K,'BANG THAM CHIEU'!$D$1)</f>
        <v>0</v>
      </c>
      <c r="L1047" s="134">
        <f>SUMIFS('IC21'!$H:$H,'IC21'!$G:$G,'BANG THAM CHIEU'!E1047,'IC21'!$R:$R,'BANG THAM CHIEU'!$D$1)</f>
        <v>0</v>
      </c>
      <c r="M1047" s="133">
        <f t="shared" si="146"/>
        <v>0</v>
      </c>
      <c r="N1047" s="142">
        <v>0</v>
      </c>
      <c r="O1047" s="133">
        <f t="shared" si="147"/>
        <v>0</v>
      </c>
      <c r="T1047" s="222">
        <f t="shared" si="149"/>
        <v>0</v>
      </c>
      <c r="U1047" s="368">
        <f t="shared" si="151"/>
        <v>0</v>
      </c>
      <c r="X1047" s="40" t="str">
        <f t="shared" si="150"/>
        <v>ko</v>
      </c>
      <c r="Z1047" s="40" t="e">
        <f>VLOOKUP(E1047,'[2]BANG THAM CHIEU'!$E$4:$Q$1080,13,0)</f>
        <v>#N/A</v>
      </c>
      <c r="AA1047" s="40" t="e">
        <f>VLOOKUP(E1047,'[2]BANG THAM CHIEU'!$E$4:$R$1082,14,0)</f>
        <v>#N/A</v>
      </c>
      <c r="AB1047" s="40" t="e">
        <f>VLOOKUP(E1047,'[2]BANG THAM CHIEU'!$E$4:$S$1081,15,0)</f>
        <v>#N/A</v>
      </c>
    </row>
    <row r="1048" spans="1:28" x14ac:dyDescent="0.25">
      <c r="A1048" s="128">
        <f t="shared" si="148"/>
        <v>1045</v>
      </c>
      <c r="B1048" s="42">
        <v>1089943868</v>
      </c>
      <c r="C1048" s="157" t="s">
        <v>9992</v>
      </c>
      <c r="D1048" s="42" t="s">
        <v>1556</v>
      </c>
      <c r="E1048" s="42">
        <v>1089943868</v>
      </c>
      <c r="F1048" s="144">
        <v>3617600</v>
      </c>
      <c r="G1048" s="141" t="s">
        <v>2464</v>
      </c>
      <c r="H1048" s="42">
        <v>1089943868</v>
      </c>
      <c r="I1048" s="142" t="s">
        <v>455</v>
      </c>
      <c r="J1048" s="142">
        <f>VLOOKUP(E1048,'[4]BANG THAM CHIEU'!$E$451:$M$1076,9,0)</f>
        <v>1</v>
      </c>
      <c r="K1048" s="134">
        <f>SUMIFS(NHAP!$H:$H,NHAP!$D:$D,'BANG THAM CHIEU'!E1048,NHAP!$K:$K,'BANG THAM CHIEU'!$D$1)</f>
        <v>0</v>
      </c>
      <c r="L1048" s="134">
        <f>SUMIFS('IC21'!$H:$H,'IC21'!$G:$G,'BANG THAM CHIEU'!E1048,'IC21'!$R:$R,'BANG THAM CHIEU'!$D$1)</f>
        <v>0</v>
      </c>
      <c r="M1048" s="133">
        <f t="shared" ref="M1048:M1075" si="152">J1048+K1048-L1048</f>
        <v>1</v>
      </c>
      <c r="N1048" s="142">
        <v>0</v>
      </c>
      <c r="O1048" s="133">
        <f t="shared" ref="O1048:O1075" si="153">M1048-N1048</f>
        <v>1</v>
      </c>
      <c r="T1048" s="222">
        <f t="shared" si="149"/>
        <v>1</v>
      </c>
      <c r="U1048" s="368">
        <f t="shared" si="151"/>
        <v>1</v>
      </c>
      <c r="X1048" s="40" t="str">
        <f t="shared" si="150"/>
        <v>ok</v>
      </c>
      <c r="Z1048" s="40" t="e">
        <f>VLOOKUP(E1048,'[2]BANG THAM CHIEU'!$E$4:$Q$1080,13,0)</f>
        <v>#N/A</v>
      </c>
      <c r="AA1048" s="40" t="e">
        <f>VLOOKUP(E1048,'[2]BANG THAM CHIEU'!$E$4:$R$1082,14,0)</f>
        <v>#N/A</v>
      </c>
      <c r="AB1048" s="40" t="e">
        <f>VLOOKUP(E1048,'[2]BANG THAM CHIEU'!$E$4:$S$1081,15,0)</f>
        <v>#N/A</v>
      </c>
    </row>
    <row r="1049" spans="1:28" x14ac:dyDescent="0.25">
      <c r="A1049" s="128">
        <f t="shared" si="148"/>
        <v>1046</v>
      </c>
      <c r="B1049" s="42">
        <v>1089943842</v>
      </c>
      <c r="C1049" s="157" t="s">
        <v>9993</v>
      </c>
      <c r="D1049" s="42" t="s">
        <v>1556</v>
      </c>
      <c r="E1049" s="42">
        <v>1089943842</v>
      </c>
      <c r="F1049" s="144">
        <v>3530400</v>
      </c>
      <c r="G1049" s="141" t="s">
        <v>2464</v>
      </c>
      <c r="H1049" s="42">
        <v>1089943842</v>
      </c>
      <c r="I1049" s="142" t="s">
        <v>455</v>
      </c>
      <c r="J1049" s="142">
        <f>VLOOKUP(E1049,'[4]BANG THAM CHIEU'!$E$451:$M$1076,9,0)</f>
        <v>0</v>
      </c>
      <c r="K1049" s="134">
        <f>SUMIFS(NHAP!$H:$H,NHAP!$D:$D,'BANG THAM CHIEU'!E1049,NHAP!$K:$K,'BANG THAM CHIEU'!$D$1)</f>
        <v>0</v>
      </c>
      <c r="L1049" s="134">
        <f>SUMIFS('IC21'!$H:$H,'IC21'!$G:$G,'BANG THAM CHIEU'!E1049,'IC21'!$R:$R,'BANG THAM CHIEU'!$D$1)</f>
        <v>0</v>
      </c>
      <c r="M1049" s="133">
        <f t="shared" si="152"/>
        <v>0</v>
      </c>
      <c r="N1049" s="142">
        <v>0</v>
      </c>
      <c r="O1049" s="133">
        <f t="shared" si="153"/>
        <v>0</v>
      </c>
      <c r="T1049" s="222">
        <f t="shared" si="149"/>
        <v>0</v>
      </c>
      <c r="U1049" s="368">
        <f t="shared" si="151"/>
        <v>0</v>
      </c>
      <c r="X1049" s="40" t="str">
        <f t="shared" si="150"/>
        <v>ko</v>
      </c>
      <c r="Z1049" s="40" t="e">
        <f>VLOOKUP(E1049,'[2]BANG THAM CHIEU'!$E$4:$Q$1080,13,0)</f>
        <v>#N/A</v>
      </c>
      <c r="AA1049" s="40" t="e">
        <f>VLOOKUP(E1049,'[2]BANG THAM CHIEU'!$E$4:$R$1082,14,0)</f>
        <v>#N/A</v>
      </c>
      <c r="AB1049" s="40" t="e">
        <f>VLOOKUP(E1049,'[2]BANG THAM CHIEU'!$E$4:$S$1081,15,0)</f>
        <v>#N/A</v>
      </c>
    </row>
    <row r="1050" spans="1:28" x14ac:dyDescent="0.25">
      <c r="A1050" s="128">
        <f t="shared" si="148"/>
        <v>1047</v>
      </c>
      <c r="B1050" s="42">
        <v>51383039</v>
      </c>
      <c r="C1050" s="157" t="s">
        <v>10127</v>
      </c>
      <c r="D1050" s="371" t="s">
        <v>2564</v>
      </c>
      <c r="E1050" s="42">
        <v>51383039</v>
      </c>
      <c r="F1050" s="144">
        <v>4563000</v>
      </c>
      <c r="G1050" s="141" t="s">
        <v>2468</v>
      </c>
      <c r="H1050" s="142" t="s">
        <v>6357</v>
      </c>
      <c r="I1050" s="142" t="s">
        <v>455</v>
      </c>
      <c r="J1050" s="142">
        <f>VLOOKUP(E1050,'[4]BANG THAM CHIEU'!$E$451:$M$1076,9,0)</f>
        <v>1</v>
      </c>
      <c r="K1050" s="134">
        <f>SUMIFS(NHAP!$H:$H,NHAP!$D:$D,'BANG THAM CHIEU'!E1050,NHAP!$K:$K,'BANG THAM CHIEU'!$D$1)</f>
        <v>0</v>
      </c>
      <c r="L1050" s="134">
        <f>SUMIFS('IC21'!$H:$H,'IC21'!$G:$G,'BANG THAM CHIEU'!E1050,'IC21'!$R:$R,'BANG THAM CHIEU'!$D$1)</f>
        <v>0</v>
      </c>
      <c r="M1050" s="133">
        <f t="shared" si="152"/>
        <v>1</v>
      </c>
      <c r="N1050" s="142">
        <v>0</v>
      </c>
      <c r="O1050" s="133">
        <f t="shared" si="153"/>
        <v>1</v>
      </c>
      <c r="T1050" s="222">
        <f t="shared" si="149"/>
        <v>1</v>
      </c>
      <c r="U1050" s="368">
        <f t="shared" si="151"/>
        <v>1</v>
      </c>
      <c r="X1050" s="40" t="str">
        <f t="shared" si="150"/>
        <v>ko</v>
      </c>
      <c r="Z1050" s="40" t="e">
        <f>VLOOKUP(E1050,'[2]BANG THAM CHIEU'!$E$4:$Q$1080,13,0)</f>
        <v>#N/A</v>
      </c>
      <c r="AA1050" s="40" t="e">
        <f>VLOOKUP(E1050,'[2]BANG THAM CHIEU'!$E$4:$R$1082,14,0)</f>
        <v>#N/A</v>
      </c>
      <c r="AB1050" s="40" t="e">
        <f>VLOOKUP(E1050,'[2]BANG THAM CHIEU'!$E$4:$S$1081,15,0)</f>
        <v>#N/A</v>
      </c>
    </row>
    <row r="1051" spans="1:28" x14ac:dyDescent="0.25">
      <c r="A1051" s="128">
        <f t="shared" si="148"/>
        <v>1048</v>
      </c>
      <c r="B1051" s="42">
        <v>4399928</v>
      </c>
      <c r="C1051" s="157" t="s">
        <v>10129</v>
      </c>
      <c r="D1051" s="371" t="s">
        <v>2564</v>
      </c>
      <c r="E1051" s="42">
        <v>4399928</v>
      </c>
      <c r="F1051" s="144">
        <v>122000</v>
      </c>
      <c r="G1051" s="141" t="s">
        <v>2468</v>
      </c>
      <c r="H1051" s="142" t="s">
        <v>6357</v>
      </c>
      <c r="I1051" s="142" t="s">
        <v>455</v>
      </c>
      <c r="J1051" s="142">
        <f>VLOOKUP(E1051,'[4]BANG THAM CHIEU'!$E$451:$M$1076,9,0)</f>
        <v>4</v>
      </c>
      <c r="K1051" s="134">
        <f>SUMIFS(NHAP!$H:$H,NHAP!$D:$D,'BANG THAM CHIEU'!E1051,NHAP!$K:$K,'BANG THAM CHIEU'!$D$1)</f>
        <v>0</v>
      </c>
      <c r="L1051" s="134">
        <f>SUMIFS('IC21'!$H:$H,'IC21'!$G:$G,'BANG THAM CHIEU'!E1051,'IC21'!$R:$R,'BANG THAM CHIEU'!$D$1)</f>
        <v>0</v>
      </c>
      <c r="M1051" s="133">
        <f t="shared" si="152"/>
        <v>4</v>
      </c>
      <c r="N1051" s="142">
        <v>0</v>
      </c>
      <c r="O1051" s="133">
        <f t="shared" si="153"/>
        <v>4</v>
      </c>
      <c r="T1051" s="222">
        <f t="shared" si="149"/>
        <v>4</v>
      </c>
      <c r="U1051" s="368">
        <f t="shared" si="151"/>
        <v>4</v>
      </c>
      <c r="X1051" s="40" t="str">
        <f t="shared" si="150"/>
        <v>ko</v>
      </c>
      <c r="Z1051" s="40" t="e">
        <f>VLOOKUP(E1051,'[2]BANG THAM CHIEU'!$E$4:$Q$1080,13,0)</f>
        <v>#N/A</v>
      </c>
      <c r="AA1051" s="40" t="e">
        <f>VLOOKUP(E1051,'[2]BANG THAM CHIEU'!$E$4:$R$1082,14,0)</f>
        <v>#N/A</v>
      </c>
      <c r="AB1051" s="40" t="e">
        <f>VLOOKUP(E1051,'[2]BANG THAM CHIEU'!$E$4:$S$1081,15,0)</f>
        <v>#N/A</v>
      </c>
    </row>
    <row r="1052" spans="1:28" x14ac:dyDescent="0.25">
      <c r="A1052" s="128">
        <f t="shared" si="148"/>
        <v>1049</v>
      </c>
      <c r="B1052" s="42">
        <v>5047606</v>
      </c>
      <c r="C1052" s="157" t="s">
        <v>10131</v>
      </c>
      <c r="D1052" s="371" t="s">
        <v>2564</v>
      </c>
      <c r="E1052" s="42">
        <v>5047606</v>
      </c>
      <c r="F1052" s="144">
        <v>40000</v>
      </c>
      <c r="G1052" s="141" t="s">
        <v>2468</v>
      </c>
      <c r="H1052" s="142" t="s">
        <v>6357</v>
      </c>
      <c r="I1052" s="142" t="s">
        <v>455</v>
      </c>
      <c r="J1052" s="142">
        <f>VLOOKUP(E1052,'[4]BANG THAM CHIEU'!$E$451:$M$1076,9,0)</f>
        <v>2</v>
      </c>
      <c r="K1052" s="134">
        <f>SUMIFS(NHAP!$H:$H,NHAP!$D:$D,'BANG THAM CHIEU'!E1052,NHAP!$K:$K,'BANG THAM CHIEU'!$D$1)</f>
        <v>0</v>
      </c>
      <c r="L1052" s="134">
        <f>SUMIFS('IC21'!$H:$H,'IC21'!$G:$G,'BANG THAM CHIEU'!E1052,'IC21'!$R:$R,'BANG THAM CHIEU'!$D$1)</f>
        <v>0</v>
      </c>
      <c r="M1052" s="133">
        <f t="shared" si="152"/>
        <v>2</v>
      </c>
      <c r="N1052" s="142">
        <v>0</v>
      </c>
      <c r="O1052" s="133">
        <f t="shared" si="153"/>
        <v>2</v>
      </c>
      <c r="T1052" s="222">
        <f t="shared" si="149"/>
        <v>2</v>
      </c>
      <c r="U1052" s="368">
        <f t="shared" si="151"/>
        <v>2</v>
      </c>
      <c r="X1052" s="40" t="str">
        <f t="shared" si="150"/>
        <v>ko</v>
      </c>
      <c r="Z1052" s="40" t="e">
        <f>VLOOKUP(E1052,'[2]BANG THAM CHIEU'!$E$4:$Q$1080,13,0)</f>
        <v>#N/A</v>
      </c>
      <c r="AA1052" s="40" t="e">
        <f>VLOOKUP(E1052,'[2]BANG THAM CHIEU'!$E$4:$R$1082,14,0)</f>
        <v>#N/A</v>
      </c>
      <c r="AB1052" s="40" t="e">
        <f>VLOOKUP(E1052,'[2]BANG THAM CHIEU'!$E$4:$S$1081,15,0)</f>
        <v>#N/A</v>
      </c>
    </row>
    <row r="1053" spans="1:28" x14ac:dyDescent="0.25">
      <c r="A1053" s="128">
        <f t="shared" si="148"/>
        <v>1050</v>
      </c>
      <c r="B1053" s="42">
        <v>51097256</v>
      </c>
      <c r="C1053" s="157" t="s">
        <v>10132</v>
      </c>
      <c r="D1053" s="371" t="s">
        <v>2564</v>
      </c>
      <c r="E1053" s="42">
        <v>51097256</v>
      </c>
      <c r="F1053" s="144">
        <v>4993000</v>
      </c>
      <c r="G1053" s="141" t="s">
        <v>2468</v>
      </c>
      <c r="H1053" s="142" t="s">
        <v>6357</v>
      </c>
      <c r="I1053" s="142" t="s">
        <v>455</v>
      </c>
      <c r="J1053" s="142">
        <f>VLOOKUP(E1053,'[4]BANG THAM CHIEU'!$E$451:$M$1076,9,0)</f>
        <v>1</v>
      </c>
      <c r="K1053" s="134">
        <f>SUMIFS(NHAP!$H:$H,NHAP!$D:$D,'BANG THAM CHIEU'!E1053,NHAP!$K:$K,'BANG THAM CHIEU'!$D$1)</f>
        <v>0</v>
      </c>
      <c r="L1053" s="134">
        <f>SUMIFS('IC21'!$H:$H,'IC21'!$G:$G,'BANG THAM CHIEU'!E1053,'IC21'!$R:$R,'BANG THAM CHIEU'!$D$1)</f>
        <v>0</v>
      </c>
      <c r="M1053" s="133">
        <f t="shared" si="152"/>
        <v>1</v>
      </c>
      <c r="N1053" s="142">
        <v>0</v>
      </c>
      <c r="O1053" s="133">
        <f t="shared" si="153"/>
        <v>1</v>
      </c>
      <c r="T1053" s="222">
        <f t="shared" si="149"/>
        <v>1</v>
      </c>
      <c r="U1053" s="368">
        <f t="shared" si="151"/>
        <v>1</v>
      </c>
      <c r="X1053" s="40" t="str">
        <f t="shared" si="150"/>
        <v>ko</v>
      </c>
      <c r="Z1053" s="40" t="e">
        <f>VLOOKUP(E1053,'[2]BANG THAM CHIEU'!$E$4:$Q$1080,13,0)</f>
        <v>#N/A</v>
      </c>
      <c r="AA1053" s="40" t="e">
        <f>VLOOKUP(E1053,'[2]BANG THAM CHIEU'!$E$4:$R$1082,14,0)</f>
        <v>#N/A</v>
      </c>
      <c r="AB1053" s="40" t="e">
        <f>VLOOKUP(E1053,'[2]BANG THAM CHIEU'!$E$4:$S$1081,15,0)</f>
        <v>#N/A</v>
      </c>
    </row>
    <row r="1054" spans="1:28" x14ac:dyDescent="0.25">
      <c r="A1054" s="128">
        <f t="shared" si="148"/>
        <v>1051</v>
      </c>
      <c r="B1054" s="42">
        <v>51469032</v>
      </c>
      <c r="C1054" s="157" t="s">
        <v>10133</v>
      </c>
      <c r="D1054" s="371" t="s">
        <v>2564</v>
      </c>
      <c r="E1054" s="42">
        <v>51469032</v>
      </c>
      <c r="F1054" s="144">
        <v>18638000</v>
      </c>
      <c r="G1054" s="141" t="s">
        <v>2468</v>
      </c>
      <c r="H1054" s="142" t="s">
        <v>6357</v>
      </c>
      <c r="I1054" s="142" t="s">
        <v>455</v>
      </c>
      <c r="J1054" s="142">
        <f>VLOOKUP(E1054,'[4]BANG THAM CHIEU'!$E$451:$M$1076,9,0)</f>
        <v>2</v>
      </c>
      <c r="K1054" s="134">
        <f>SUMIFS(NHAP!$H:$H,NHAP!$D:$D,'BANG THAM CHIEU'!E1054,NHAP!$K:$K,'BANG THAM CHIEU'!$D$1)</f>
        <v>0</v>
      </c>
      <c r="L1054" s="134">
        <f>SUMIFS('IC21'!$H:$H,'IC21'!$G:$G,'BANG THAM CHIEU'!E1054,'IC21'!$R:$R,'BANG THAM CHIEU'!$D$1)</f>
        <v>0</v>
      </c>
      <c r="M1054" s="133">
        <f t="shared" si="152"/>
        <v>2</v>
      </c>
      <c r="N1054" s="142">
        <v>0</v>
      </c>
      <c r="O1054" s="133">
        <f t="shared" si="153"/>
        <v>2</v>
      </c>
      <c r="T1054" s="222">
        <f t="shared" si="149"/>
        <v>2</v>
      </c>
      <c r="U1054" s="368">
        <f t="shared" si="151"/>
        <v>2</v>
      </c>
      <c r="X1054" s="40" t="str">
        <f t="shared" si="150"/>
        <v>ko</v>
      </c>
      <c r="Z1054" s="40" t="e">
        <f>VLOOKUP(E1054,'[2]BANG THAM CHIEU'!$E$4:$Q$1080,13,0)</f>
        <v>#N/A</v>
      </c>
      <c r="AA1054" s="40" t="e">
        <f>VLOOKUP(E1054,'[2]BANG THAM CHIEU'!$E$4:$R$1082,14,0)</f>
        <v>#N/A</v>
      </c>
      <c r="AB1054" s="40" t="e">
        <f>VLOOKUP(E1054,'[2]BANG THAM CHIEU'!$E$4:$S$1081,15,0)</f>
        <v>#N/A</v>
      </c>
    </row>
    <row r="1055" spans="1:28" x14ac:dyDescent="0.25">
      <c r="A1055" s="128">
        <f t="shared" si="148"/>
        <v>1052</v>
      </c>
      <c r="B1055" s="42">
        <v>52037515</v>
      </c>
      <c r="C1055" s="157" t="s">
        <v>10134</v>
      </c>
      <c r="D1055" s="371" t="s">
        <v>2564</v>
      </c>
      <c r="E1055" s="42">
        <v>52037515</v>
      </c>
      <c r="F1055" s="144">
        <v>3852000</v>
      </c>
      <c r="G1055" s="141" t="s">
        <v>2468</v>
      </c>
      <c r="H1055" s="142" t="s">
        <v>6357</v>
      </c>
      <c r="I1055" s="142" t="s">
        <v>455</v>
      </c>
      <c r="J1055" s="142">
        <f>VLOOKUP(E1055,'[4]BANG THAM CHIEU'!$E$451:$M$1076,9,0)</f>
        <v>2</v>
      </c>
      <c r="K1055" s="134">
        <f>SUMIFS(NHAP!$H:$H,NHAP!$D:$D,'BANG THAM CHIEU'!E1055,NHAP!$K:$K,'BANG THAM CHIEU'!$D$1)</f>
        <v>0</v>
      </c>
      <c r="L1055" s="134">
        <f>SUMIFS('IC21'!$H:$H,'IC21'!$G:$G,'BANG THAM CHIEU'!E1055,'IC21'!$R:$R,'BANG THAM CHIEU'!$D$1)</f>
        <v>0</v>
      </c>
      <c r="M1055" s="133">
        <f t="shared" si="152"/>
        <v>2</v>
      </c>
      <c r="N1055" s="142">
        <v>0</v>
      </c>
      <c r="O1055" s="133">
        <f t="shared" si="153"/>
        <v>2</v>
      </c>
      <c r="T1055" s="222">
        <f t="shared" si="149"/>
        <v>2</v>
      </c>
      <c r="U1055" s="368">
        <f t="shared" si="151"/>
        <v>2</v>
      </c>
      <c r="X1055" s="40" t="str">
        <f t="shared" si="150"/>
        <v>ok</v>
      </c>
      <c r="Z1055" s="40" t="e">
        <f>VLOOKUP(E1055,'[2]BANG THAM CHIEU'!$E$4:$Q$1080,13,0)</f>
        <v>#N/A</v>
      </c>
      <c r="AA1055" s="40" t="e">
        <f>VLOOKUP(E1055,'[2]BANG THAM CHIEU'!$E$4:$R$1082,14,0)</f>
        <v>#N/A</v>
      </c>
      <c r="AB1055" s="40" t="e">
        <f>VLOOKUP(E1055,'[2]BANG THAM CHIEU'!$E$4:$S$1081,15,0)</f>
        <v>#N/A</v>
      </c>
    </row>
    <row r="1056" spans="1:28" x14ac:dyDescent="0.25">
      <c r="A1056" s="128">
        <f t="shared" si="148"/>
        <v>1053</v>
      </c>
      <c r="B1056" s="42">
        <v>51811721</v>
      </c>
      <c r="C1056" s="157" t="s">
        <v>10135</v>
      </c>
      <c r="D1056" s="371" t="s">
        <v>2564</v>
      </c>
      <c r="E1056" s="42">
        <v>51811721</v>
      </c>
      <c r="F1056" s="144">
        <v>5249000</v>
      </c>
      <c r="G1056" s="141" t="s">
        <v>2468</v>
      </c>
      <c r="H1056" s="142" t="s">
        <v>6357</v>
      </c>
      <c r="I1056" s="142" t="s">
        <v>455</v>
      </c>
      <c r="J1056" s="142">
        <f>VLOOKUP(E1056,'[4]BANG THAM CHIEU'!$E$451:$M$1076,9,0)</f>
        <v>0</v>
      </c>
      <c r="K1056" s="134">
        <f>SUMIFS(NHAP!$H:$H,NHAP!$D:$D,'BANG THAM CHIEU'!E1056,NHAP!$K:$K,'BANG THAM CHIEU'!$D$1)</f>
        <v>0</v>
      </c>
      <c r="L1056" s="134">
        <f>SUMIFS('IC21'!$H:$H,'IC21'!$G:$G,'BANG THAM CHIEU'!E1056,'IC21'!$R:$R,'BANG THAM CHIEU'!$D$1)</f>
        <v>0</v>
      </c>
      <c r="M1056" s="133">
        <f t="shared" si="152"/>
        <v>0</v>
      </c>
      <c r="N1056" s="142">
        <v>0</v>
      </c>
      <c r="O1056" s="133">
        <f t="shared" si="153"/>
        <v>0</v>
      </c>
      <c r="T1056" s="222">
        <f t="shared" si="149"/>
        <v>0</v>
      </c>
      <c r="U1056" s="368">
        <f t="shared" si="151"/>
        <v>0</v>
      </c>
      <c r="X1056" s="40" t="str">
        <f t="shared" si="150"/>
        <v>ko</v>
      </c>
      <c r="Z1056" s="40" t="e">
        <f>VLOOKUP(E1056,'[2]BANG THAM CHIEU'!$E$4:$Q$1080,13,0)</f>
        <v>#N/A</v>
      </c>
      <c r="AA1056" s="40" t="e">
        <f>VLOOKUP(E1056,'[2]BANG THAM CHIEU'!$E$4:$R$1082,14,0)</f>
        <v>#N/A</v>
      </c>
      <c r="AB1056" s="40" t="e">
        <f>VLOOKUP(E1056,'[2]BANG THAM CHIEU'!$E$4:$S$1081,15,0)</f>
        <v>#N/A</v>
      </c>
    </row>
    <row r="1057" spans="1:28" x14ac:dyDescent="0.25">
      <c r="A1057" s="128">
        <f t="shared" si="148"/>
        <v>1054</v>
      </c>
      <c r="B1057" s="42">
        <v>51260975</v>
      </c>
      <c r="C1057" s="157" t="s">
        <v>10209</v>
      </c>
      <c r="D1057" s="371" t="s">
        <v>2564</v>
      </c>
      <c r="E1057" s="42">
        <v>51260975</v>
      </c>
      <c r="F1057" s="144">
        <v>7206000</v>
      </c>
      <c r="G1057" s="141" t="s">
        <v>2468</v>
      </c>
      <c r="H1057" s="142" t="s">
        <v>6357</v>
      </c>
      <c r="I1057" s="142" t="s">
        <v>455</v>
      </c>
      <c r="J1057" s="142">
        <f>VLOOKUP(E1057,'[4]BANG THAM CHIEU'!$E$451:$M$1076,9,0)</f>
        <v>1</v>
      </c>
      <c r="K1057" s="134">
        <f>SUMIFS(NHAP!$H:$H,NHAP!$D:$D,'BANG THAM CHIEU'!E1057,NHAP!$K:$K,'BANG THAM CHIEU'!$D$1)</f>
        <v>0</v>
      </c>
      <c r="L1057" s="134">
        <f>SUMIFS('IC21'!$H:$H,'IC21'!$G:$G,'BANG THAM CHIEU'!E1057,'IC21'!$R:$R,'BANG THAM CHIEU'!$D$1)</f>
        <v>0</v>
      </c>
      <c r="M1057" s="133">
        <f t="shared" si="152"/>
        <v>1</v>
      </c>
      <c r="N1057" s="142">
        <v>0</v>
      </c>
      <c r="O1057" s="133">
        <f t="shared" si="153"/>
        <v>1</v>
      </c>
      <c r="T1057" s="222">
        <f t="shared" si="149"/>
        <v>1</v>
      </c>
      <c r="U1057" s="368">
        <f t="shared" si="151"/>
        <v>1</v>
      </c>
      <c r="X1057" s="40" t="str">
        <f t="shared" si="150"/>
        <v>ko</v>
      </c>
      <c r="Z1057" s="40" t="e">
        <f>VLOOKUP(E1057,'[2]BANG THAM CHIEU'!$E$4:$Q$1080,13,0)</f>
        <v>#N/A</v>
      </c>
      <c r="AA1057" s="40" t="e">
        <f>VLOOKUP(E1057,'[2]BANG THAM CHIEU'!$E$4:$R$1082,14,0)</f>
        <v>#N/A</v>
      </c>
      <c r="AB1057" s="40" t="e">
        <f>VLOOKUP(E1057,'[2]BANG THAM CHIEU'!$E$4:$S$1081,15,0)</f>
        <v>#N/A</v>
      </c>
    </row>
    <row r="1058" spans="1:28" ht="31.5" x14ac:dyDescent="0.25">
      <c r="A1058" s="128">
        <f t="shared" si="148"/>
        <v>1055</v>
      </c>
      <c r="B1058" s="42">
        <v>51093699</v>
      </c>
      <c r="C1058" s="192" t="s">
        <v>10307</v>
      </c>
      <c r="D1058" s="371" t="s">
        <v>2564</v>
      </c>
      <c r="E1058" s="42">
        <v>51093699</v>
      </c>
      <c r="F1058" s="144">
        <v>81748000</v>
      </c>
      <c r="G1058" s="141" t="s">
        <v>2468</v>
      </c>
      <c r="H1058" s="142" t="s">
        <v>7382</v>
      </c>
      <c r="I1058" s="142" t="s">
        <v>455</v>
      </c>
      <c r="J1058" s="142">
        <f>VLOOKUP(E1058,'[4]BANG THAM CHIEU'!$E$451:$M$1076,9,0)</f>
        <v>1</v>
      </c>
      <c r="K1058" s="134">
        <f>SUMIFS(NHAP!$H:$H,NHAP!$D:$D,'BANG THAM CHIEU'!E1058,NHAP!$K:$K,'BANG THAM CHIEU'!$D$1)</f>
        <v>0</v>
      </c>
      <c r="L1058" s="134">
        <f>SUMIFS('IC21'!$H:$H,'IC21'!$G:$G,'BANG THAM CHIEU'!E1058,'IC21'!$R:$R,'BANG THAM CHIEU'!$D$1)</f>
        <v>0</v>
      </c>
      <c r="M1058" s="133">
        <f t="shared" si="152"/>
        <v>1</v>
      </c>
      <c r="N1058" s="142">
        <v>0</v>
      </c>
      <c r="O1058" s="133">
        <f t="shared" si="153"/>
        <v>1</v>
      </c>
      <c r="T1058" s="222">
        <f t="shared" si="149"/>
        <v>1</v>
      </c>
      <c r="U1058" s="368">
        <f t="shared" si="151"/>
        <v>1</v>
      </c>
      <c r="X1058" s="40" t="str">
        <f t="shared" si="150"/>
        <v>ko</v>
      </c>
      <c r="Z1058" s="40" t="e">
        <f>VLOOKUP(E1058,'[2]BANG THAM CHIEU'!$E$4:$Q$1080,13,0)</f>
        <v>#N/A</v>
      </c>
      <c r="AA1058" s="40" t="e">
        <f>VLOOKUP(E1058,'[2]BANG THAM CHIEU'!$E$4:$R$1082,14,0)</f>
        <v>#N/A</v>
      </c>
      <c r="AB1058" s="40" t="e">
        <f>VLOOKUP(E1058,'[2]BANG THAM CHIEU'!$E$4:$S$1081,15,0)</f>
        <v>#N/A</v>
      </c>
    </row>
    <row r="1059" spans="1:28" ht="36" customHeight="1" x14ac:dyDescent="0.25">
      <c r="A1059" s="128">
        <f t="shared" si="148"/>
        <v>1056</v>
      </c>
      <c r="B1059" s="42">
        <v>51003138</v>
      </c>
      <c r="C1059" s="192" t="s">
        <v>10320</v>
      </c>
      <c r="D1059" s="371" t="s">
        <v>2564</v>
      </c>
      <c r="E1059" s="42">
        <v>51003138</v>
      </c>
      <c r="F1059" s="144">
        <v>138654000</v>
      </c>
      <c r="G1059" s="141" t="s">
        <v>2468</v>
      </c>
      <c r="H1059" s="142" t="s">
        <v>7381</v>
      </c>
      <c r="I1059" s="142" t="s">
        <v>455</v>
      </c>
      <c r="J1059" s="142">
        <f>VLOOKUP(E1059,'[4]BANG THAM CHIEU'!$E$451:$M$1076,9,0)</f>
        <v>1</v>
      </c>
      <c r="K1059" s="134">
        <f>SUMIFS(NHAP!$H:$H,NHAP!$D:$D,'BANG THAM CHIEU'!E1059,NHAP!$K:$K,'BANG THAM CHIEU'!$D$1)</f>
        <v>0</v>
      </c>
      <c r="L1059" s="134">
        <f>SUMIFS('IC21'!$H:$H,'IC21'!$G:$G,'BANG THAM CHIEU'!E1059,'IC21'!$R:$R,'BANG THAM CHIEU'!$D$1)</f>
        <v>0</v>
      </c>
      <c r="M1059" s="133">
        <f t="shared" si="152"/>
        <v>1</v>
      </c>
      <c r="N1059" s="142">
        <v>0</v>
      </c>
      <c r="O1059" s="133">
        <f t="shared" si="153"/>
        <v>1</v>
      </c>
      <c r="T1059" s="222">
        <f t="shared" si="149"/>
        <v>1</v>
      </c>
      <c r="U1059" s="368">
        <f t="shared" si="151"/>
        <v>1</v>
      </c>
      <c r="X1059" s="40" t="str">
        <f t="shared" si="150"/>
        <v>ko</v>
      </c>
      <c r="Z1059" s="40" t="e">
        <f>VLOOKUP(E1059,'[2]BANG THAM CHIEU'!$E$4:$Q$1080,13,0)</f>
        <v>#N/A</v>
      </c>
      <c r="AA1059" s="40" t="e">
        <f>VLOOKUP(E1059,'[2]BANG THAM CHIEU'!$E$4:$R$1082,14,0)</f>
        <v>#N/A</v>
      </c>
      <c r="AB1059" s="40" t="e">
        <f>VLOOKUP(E1059,'[2]BANG THAM CHIEU'!$E$4:$S$1081,15,0)</f>
        <v>#N/A</v>
      </c>
    </row>
    <row r="1060" spans="1:28" x14ac:dyDescent="0.25">
      <c r="A1060" s="128">
        <f t="shared" si="148"/>
        <v>1057</v>
      </c>
      <c r="B1060" s="42">
        <v>27894840</v>
      </c>
      <c r="C1060" s="157" t="s">
        <v>10315</v>
      </c>
      <c r="D1060" s="371" t="s">
        <v>2564</v>
      </c>
      <c r="E1060" s="42">
        <v>27894840</v>
      </c>
      <c r="F1060" s="144">
        <v>346000</v>
      </c>
      <c r="G1060" s="141" t="s">
        <v>2468</v>
      </c>
      <c r="H1060" s="142" t="s">
        <v>7382</v>
      </c>
      <c r="I1060" s="142" t="s">
        <v>455</v>
      </c>
      <c r="J1060" s="142">
        <f>VLOOKUP(E1060,'[4]BANG THAM CHIEU'!$E$451:$M$1076,9,0)</f>
        <v>1</v>
      </c>
      <c r="K1060" s="134">
        <f>SUMIFS(NHAP!$H:$H,NHAP!$D:$D,'BANG THAM CHIEU'!E1060,NHAP!$K:$K,'BANG THAM CHIEU'!$D$1)</f>
        <v>0</v>
      </c>
      <c r="L1060" s="134">
        <f>SUMIFS('IC21'!$H:$H,'IC21'!$G:$G,'BANG THAM CHIEU'!E1060,'IC21'!$R:$R,'BANG THAM CHIEU'!$D$1)</f>
        <v>0</v>
      </c>
      <c r="M1060" s="133">
        <f t="shared" si="152"/>
        <v>1</v>
      </c>
      <c r="N1060" s="142">
        <v>0</v>
      </c>
      <c r="O1060" s="133">
        <f t="shared" si="153"/>
        <v>1</v>
      </c>
      <c r="T1060" s="222">
        <f t="shared" si="149"/>
        <v>1</v>
      </c>
      <c r="U1060" s="368">
        <f t="shared" si="151"/>
        <v>1</v>
      </c>
      <c r="X1060" s="40" t="str">
        <f t="shared" si="150"/>
        <v>ko</v>
      </c>
      <c r="Z1060" s="40" t="e">
        <f>VLOOKUP(E1060,'[2]BANG THAM CHIEU'!$E$4:$Q$1080,13,0)</f>
        <v>#N/A</v>
      </c>
      <c r="AA1060" s="40" t="e">
        <f>VLOOKUP(E1060,'[2]BANG THAM CHIEU'!$E$4:$R$1082,14,0)</f>
        <v>#N/A</v>
      </c>
      <c r="AB1060" s="40" t="e">
        <f>VLOOKUP(E1060,'[2]BANG THAM CHIEU'!$E$4:$S$1081,15,0)</f>
        <v>#N/A</v>
      </c>
    </row>
    <row r="1061" spans="1:28" x14ac:dyDescent="0.25">
      <c r="A1061" s="128">
        <f t="shared" si="148"/>
        <v>1058</v>
      </c>
      <c r="B1061" s="42">
        <v>51067599</v>
      </c>
      <c r="C1061" s="157" t="s">
        <v>10316</v>
      </c>
      <c r="D1061" s="371" t="s">
        <v>2564</v>
      </c>
      <c r="E1061" s="42">
        <v>51067599</v>
      </c>
      <c r="F1061" s="144">
        <v>2002000</v>
      </c>
      <c r="G1061" s="141" t="s">
        <v>2468</v>
      </c>
      <c r="H1061" s="142" t="s">
        <v>7382</v>
      </c>
      <c r="I1061" s="142" t="s">
        <v>455</v>
      </c>
      <c r="J1061" s="142">
        <f>VLOOKUP(E1061,'[4]BANG THAM CHIEU'!$E$451:$M$1076,9,0)</f>
        <v>1</v>
      </c>
      <c r="K1061" s="134">
        <f>SUMIFS(NHAP!$H:$H,NHAP!$D:$D,'BANG THAM CHIEU'!E1061,NHAP!$K:$K,'BANG THAM CHIEU'!$D$1)</f>
        <v>0</v>
      </c>
      <c r="L1061" s="134">
        <f>SUMIFS('IC21'!$H:$H,'IC21'!$G:$G,'BANG THAM CHIEU'!E1061,'IC21'!$R:$R,'BANG THAM CHIEU'!$D$1)</f>
        <v>0</v>
      </c>
      <c r="M1061" s="133">
        <f t="shared" si="152"/>
        <v>1</v>
      </c>
      <c r="N1061" s="142">
        <v>0</v>
      </c>
      <c r="O1061" s="133">
        <f t="shared" si="153"/>
        <v>1</v>
      </c>
      <c r="T1061" s="222">
        <f t="shared" si="149"/>
        <v>1</v>
      </c>
      <c r="U1061" s="368">
        <f t="shared" si="151"/>
        <v>1</v>
      </c>
      <c r="X1061" s="40" t="str">
        <f t="shared" si="150"/>
        <v>ko</v>
      </c>
      <c r="Z1061" s="40" t="e">
        <f>VLOOKUP(E1061,'[2]BANG THAM CHIEU'!$E$4:$Q$1080,13,0)</f>
        <v>#N/A</v>
      </c>
      <c r="AA1061" s="40" t="e">
        <f>VLOOKUP(E1061,'[2]BANG THAM CHIEU'!$E$4:$R$1082,14,0)</f>
        <v>#N/A</v>
      </c>
      <c r="AB1061" s="40" t="e">
        <f>VLOOKUP(E1061,'[2]BANG THAM CHIEU'!$E$4:$S$1081,15,0)</f>
        <v>#N/A</v>
      </c>
    </row>
    <row r="1062" spans="1:28" x14ac:dyDescent="0.25">
      <c r="A1062" s="128">
        <f t="shared" si="148"/>
        <v>1059</v>
      </c>
      <c r="B1062" s="42" t="s">
        <v>10720</v>
      </c>
      <c r="C1062" s="157" t="s">
        <v>10611</v>
      </c>
      <c r="D1062" s="371" t="s">
        <v>78</v>
      </c>
      <c r="E1062" s="42" t="s">
        <v>10720</v>
      </c>
      <c r="F1062" s="144">
        <v>21750000</v>
      </c>
      <c r="G1062" s="141" t="s">
        <v>2467</v>
      </c>
      <c r="I1062" s="142" t="s">
        <v>455</v>
      </c>
      <c r="J1062" s="142">
        <f>VLOOKUP(E1062,'[4]BANG THAM CHIEU'!$E$451:$M$1076,9,0)</f>
        <v>1</v>
      </c>
      <c r="K1062" s="134">
        <f>SUMIFS(NHAP!$H:$H,NHAP!$D:$D,'BANG THAM CHIEU'!E1062,NHAP!$K:$K,'BANG THAM CHIEU'!$D$1)</f>
        <v>0</v>
      </c>
      <c r="L1062" s="134">
        <f>SUMIFS('IC21'!$H:$H,'IC21'!$G:$G,'BANG THAM CHIEU'!E1062,'IC21'!$R:$R,'BANG THAM CHIEU'!$D$1)</f>
        <v>0</v>
      </c>
      <c r="M1062" s="133">
        <f t="shared" si="152"/>
        <v>1</v>
      </c>
      <c r="N1062" s="142">
        <v>0</v>
      </c>
      <c r="O1062" s="133">
        <f t="shared" si="153"/>
        <v>1</v>
      </c>
      <c r="T1062" s="222">
        <f t="shared" si="149"/>
        <v>1</v>
      </c>
      <c r="U1062" s="368">
        <f t="shared" si="151"/>
        <v>1</v>
      </c>
      <c r="X1062" s="40" t="str">
        <f t="shared" si="150"/>
        <v>ko</v>
      </c>
      <c r="Z1062" s="40" t="e">
        <f>VLOOKUP(E1062,'[2]BANG THAM CHIEU'!$E$4:$Q$1080,13,0)</f>
        <v>#N/A</v>
      </c>
      <c r="AA1062" s="40" t="e">
        <f>VLOOKUP(E1062,'[2]BANG THAM CHIEU'!$E$4:$R$1082,14,0)</f>
        <v>#N/A</v>
      </c>
      <c r="AB1062" s="40" t="e">
        <f>VLOOKUP(E1062,'[2]BANG THAM CHIEU'!$E$4:$S$1081,15,0)</f>
        <v>#N/A</v>
      </c>
    </row>
    <row r="1063" spans="1:28" x14ac:dyDescent="0.25">
      <c r="A1063" s="128">
        <f t="shared" si="148"/>
        <v>1060</v>
      </c>
      <c r="B1063" s="42" t="s">
        <v>10721</v>
      </c>
      <c r="C1063" s="157" t="s">
        <v>10612</v>
      </c>
      <c r="D1063" s="371" t="s">
        <v>78</v>
      </c>
      <c r="E1063" s="42" t="s">
        <v>10721</v>
      </c>
      <c r="F1063" s="144">
        <v>15150000</v>
      </c>
      <c r="G1063" s="141" t="s">
        <v>2467</v>
      </c>
      <c r="I1063" s="142" t="s">
        <v>455</v>
      </c>
      <c r="J1063" s="142">
        <f>VLOOKUP(E1063,'[4]BANG THAM CHIEU'!$E$451:$M$1076,9,0)</f>
        <v>1</v>
      </c>
      <c r="K1063" s="134">
        <f>SUMIFS(NHAP!$H:$H,NHAP!$D:$D,'BANG THAM CHIEU'!E1063,NHAP!$K:$K,'BANG THAM CHIEU'!$D$1)</f>
        <v>0</v>
      </c>
      <c r="L1063" s="134">
        <f>SUMIFS('IC21'!$H:$H,'IC21'!$G:$G,'BANG THAM CHIEU'!E1063,'IC21'!$R:$R,'BANG THAM CHIEU'!$D$1)</f>
        <v>0</v>
      </c>
      <c r="M1063" s="133">
        <f t="shared" si="152"/>
        <v>1</v>
      </c>
      <c r="N1063" s="142">
        <v>0</v>
      </c>
      <c r="O1063" s="133">
        <f t="shared" si="153"/>
        <v>1</v>
      </c>
      <c r="T1063" s="222">
        <f t="shared" si="149"/>
        <v>1</v>
      </c>
      <c r="U1063" s="368">
        <f t="shared" si="151"/>
        <v>1</v>
      </c>
      <c r="X1063" s="40" t="e">
        <f t="shared" si="150"/>
        <v>#N/A</v>
      </c>
      <c r="Z1063" s="40" t="e">
        <f>VLOOKUP(E1063,'[2]BANG THAM CHIEU'!$E$4:$Q$1080,13,0)</f>
        <v>#N/A</v>
      </c>
      <c r="AA1063" s="40" t="e">
        <f>VLOOKUP(E1063,'[2]BANG THAM CHIEU'!$E$4:$R$1082,14,0)</f>
        <v>#N/A</v>
      </c>
      <c r="AB1063" s="40" t="e">
        <f>VLOOKUP(E1063,'[2]BANG THAM CHIEU'!$E$4:$S$1081,15,0)</f>
        <v>#N/A</v>
      </c>
    </row>
    <row r="1064" spans="1:28" x14ac:dyDescent="0.25">
      <c r="A1064" s="128" t="str">
        <f t="shared" si="148"/>
        <v/>
      </c>
      <c r="J1064" s="142" t="e">
        <f>VLOOKUP(E1064,'[4]BANG THAM CHIEU'!$E$451:$M$1076,9,0)</f>
        <v>#N/A</v>
      </c>
      <c r="K1064" s="134">
        <f>SUMIFS(NHAP!$H:$H,NHAP!$D:$D,'BANG THAM CHIEU'!E1064,NHAP!$K:$K,'BANG THAM CHIEU'!$D$1)</f>
        <v>0</v>
      </c>
      <c r="L1064" s="134">
        <f>SUMIFS('IC21'!$H:$H,'IC21'!$G:$G,'BANG THAM CHIEU'!E1064,'IC21'!$R:$R,'BANG THAM CHIEU'!$D$1)</f>
        <v>0</v>
      </c>
      <c r="M1064" s="133" t="e">
        <f t="shared" si="152"/>
        <v>#N/A</v>
      </c>
      <c r="N1064" s="142">
        <v>0</v>
      </c>
      <c r="O1064" s="133" t="e">
        <f t="shared" si="153"/>
        <v>#N/A</v>
      </c>
      <c r="T1064" s="222" t="e">
        <f t="shared" si="149"/>
        <v>#N/A</v>
      </c>
      <c r="U1064" s="368" t="e">
        <f t="shared" si="151"/>
        <v>#N/A</v>
      </c>
      <c r="X1064" s="40" t="e">
        <f t="shared" si="150"/>
        <v>#N/A</v>
      </c>
      <c r="Z1064" s="40" t="e">
        <f>VLOOKUP(E1064,'[2]BANG THAM CHIEU'!$E$4:$Q$1080,13,0)</f>
        <v>#N/A</v>
      </c>
      <c r="AA1064" s="40" t="e">
        <f>VLOOKUP(E1064,'[2]BANG THAM CHIEU'!$E$4:$R$1082,14,0)</f>
        <v>#N/A</v>
      </c>
      <c r="AB1064" s="40" t="e">
        <f>VLOOKUP(E1064,'[2]BANG THAM CHIEU'!$E$4:$S$1081,15,0)</f>
        <v>#N/A</v>
      </c>
    </row>
    <row r="1065" spans="1:28" x14ac:dyDescent="0.25">
      <c r="A1065" s="128" t="str">
        <f t="shared" si="148"/>
        <v/>
      </c>
      <c r="J1065" s="142" t="e">
        <f>VLOOKUP(E1065,'[4]BANG THAM CHIEU'!$E$451:$M$1076,9,0)</f>
        <v>#N/A</v>
      </c>
      <c r="K1065" s="134">
        <f>SUMIFS(NHAP!$H:$H,NHAP!$D:$D,'BANG THAM CHIEU'!E1065,NHAP!$K:$K,'BANG THAM CHIEU'!$D$1)</f>
        <v>0</v>
      </c>
      <c r="L1065" s="134">
        <f>SUMIFS('IC21'!$H:$H,'IC21'!$G:$G,'BANG THAM CHIEU'!E1065,'IC21'!$R:$R,'BANG THAM CHIEU'!$D$1)</f>
        <v>0</v>
      </c>
      <c r="M1065" s="133" t="e">
        <f t="shared" si="152"/>
        <v>#N/A</v>
      </c>
      <c r="N1065" s="142">
        <v>0</v>
      </c>
      <c r="O1065" s="133" t="e">
        <f t="shared" si="153"/>
        <v>#N/A</v>
      </c>
      <c r="T1065" s="222" t="e">
        <f t="shared" si="149"/>
        <v>#N/A</v>
      </c>
      <c r="U1065" s="368" t="e">
        <f t="shared" si="151"/>
        <v>#N/A</v>
      </c>
      <c r="X1065" s="40" t="e">
        <f t="shared" si="150"/>
        <v>#N/A</v>
      </c>
      <c r="Z1065" s="40" t="e">
        <f>VLOOKUP(E1065,'[2]BANG THAM CHIEU'!$E$4:$Q$1080,13,0)</f>
        <v>#N/A</v>
      </c>
      <c r="AA1065" s="40" t="e">
        <f>VLOOKUP(E1065,'[2]BANG THAM CHIEU'!$E$4:$R$1082,14,0)</f>
        <v>#N/A</v>
      </c>
      <c r="AB1065" s="40" t="e">
        <f>VLOOKUP(E1065,'[2]BANG THAM CHIEU'!$E$4:$S$1081,15,0)</f>
        <v>#N/A</v>
      </c>
    </row>
    <row r="1066" spans="1:28" x14ac:dyDescent="0.25">
      <c r="A1066" s="128" t="str">
        <f t="shared" si="148"/>
        <v/>
      </c>
      <c r="J1066" s="142" t="e">
        <f>VLOOKUP(E1066,'[4]BANG THAM CHIEU'!$E$451:$M$1076,9,0)</f>
        <v>#N/A</v>
      </c>
      <c r="K1066" s="134">
        <f>SUMIFS(NHAP!$H:$H,NHAP!$D:$D,'BANG THAM CHIEU'!E1066,NHAP!$K:$K,'BANG THAM CHIEU'!$D$1)</f>
        <v>0</v>
      </c>
      <c r="L1066" s="134">
        <f>SUMIFS('IC21'!$H:$H,'IC21'!$G:$G,'BANG THAM CHIEU'!E1066,'IC21'!$R:$R,'BANG THAM CHIEU'!$D$1)</f>
        <v>0</v>
      </c>
      <c r="M1066" s="133" t="e">
        <f t="shared" si="152"/>
        <v>#N/A</v>
      </c>
      <c r="N1066" s="142">
        <v>0</v>
      </c>
      <c r="O1066" s="133" t="e">
        <f t="shared" si="153"/>
        <v>#N/A</v>
      </c>
      <c r="T1066" s="222" t="e">
        <f t="shared" si="149"/>
        <v>#N/A</v>
      </c>
      <c r="U1066" s="368" t="e">
        <f t="shared" si="151"/>
        <v>#N/A</v>
      </c>
      <c r="X1066" s="40" t="e">
        <f t="shared" si="150"/>
        <v>#N/A</v>
      </c>
      <c r="Z1066" s="40" t="e">
        <f>VLOOKUP(E1066,'[2]BANG THAM CHIEU'!$E$4:$Q$1080,13,0)</f>
        <v>#N/A</v>
      </c>
      <c r="AA1066" s="40" t="e">
        <f>VLOOKUP(E1066,'[2]BANG THAM CHIEU'!$E$4:$R$1082,14,0)</f>
        <v>#N/A</v>
      </c>
      <c r="AB1066" s="40" t="e">
        <f>VLOOKUP(E1066,'[2]BANG THAM CHIEU'!$E$4:$S$1081,15,0)</f>
        <v>#N/A</v>
      </c>
    </row>
    <row r="1067" spans="1:28" x14ac:dyDescent="0.25">
      <c r="A1067" s="128" t="str">
        <f t="shared" si="148"/>
        <v/>
      </c>
      <c r="J1067" s="142" t="e">
        <f>VLOOKUP(E1067,'[4]BANG THAM CHIEU'!$E$451:$M$1076,9,0)</f>
        <v>#N/A</v>
      </c>
      <c r="K1067" s="134">
        <f>SUMIFS(NHAP!$H:$H,NHAP!$D:$D,'BANG THAM CHIEU'!E1067,NHAP!$K:$K,'BANG THAM CHIEU'!$D$1)</f>
        <v>0</v>
      </c>
      <c r="L1067" s="134">
        <f>SUMIFS('IC21'!$H:$H,'IC21'!$G:$G,'BANG THAM CHIEU'!E1067,'IC21'!$R:$R,'BANG THAM CHIEU'!$D$1)</f>
        <v>0</v>
      </c>
      <c r="M1067" s="133" t="e">
        <f t="shared" si="152"/>
        <v>#N/A</v>
      </c>
      <c r="N1067" s="142">
        <v>0</v>
      </c>
      <c r="O1067" s="133" t="e">
        <f t="shared" si="153"/>
        <v>#N/A</v>
      </c>
      <c r="T1067" s="222" t="e">
        <f t="shared" si="149"/>
        <v>#N/A</v>
      </c>
      <c r="U1067" s="368" t="e">
        <f t="shared" si="151"/>
        <v>#N/A</v>
      </c>
      <c r="X1067" s="40" t="e">
        <f t="shared" si="150"/>
        <v>#N/A</v>
      </c>
      <c r="Z1067" s="40" t="e">
        <f>VLOOKUP(E1067,'[2]BANG THAM CHIEU'!$E$4:$Q$1080,13,0)</f>
        <v>#N/A</v>
      </c>
      <c r="AA1067" s="40" t="e">
        <f>VLOOKUP(E1067,'[2]BANG THAM CHIEU'!$E$4:$R$1082,14,0)</f>
        <v>#N/A</v>
      </c>
      <c r="AB1067" s="40" t="e">
        <f>VLOOKUP(E1067,'[2]BANG THAM CHIEU'!$E$4:$S$1081,15,0)</f>
        <v>#N/A</v>
      </c>
    </row>
    <row r="1068" spans="1:28" x14ac:dyDescent="0.25">
      <c r="A1068" s="128" t="str">
        <f t="shared" si="148"/>
        <v/>
      </c>
      <c r="J1068" s="142" t="e">
        <f>VLOOKUP(E1068,'[4]BANG THAM CHIEU'!$E$451:$M$1076,9,0)</f>
        <v>#N/A</v>
      </c>
      <c r="K1068" s="134">
        <f>SUMIFS(NHAP!$H:$H,NHAP!$D:$D,'BANG THAM CHIEU'!E1068,NHAP!$K:$K,'BANG THAM CHIEU'!$D$1)</f>
        <v>0</v>
      </c>
      <c r="L1068" s="134">
        <f>SUMIFS('IC21'!$H:$H,'IC21'!$G:$G,'BANG THAM CHIEU'!E1068,'IC21'!$R:$R,'BANG THAM CHIEU'!$D$1)</f>
        <v>0</v>
      </c>
      <c r="M1068" s="133" t="e">
        <f t="shared" si="152"/>
        <v>#N/A</v>
      </c>
      <c r="N1068" s="142">
        <v>0</v>
      </c>
      <c r="O1068" s="133" t="e">
        <f t="shared" si="153"/>
        <v>#N/A</v>
      </c>
      <c r="T1068" s="222" t="e">
        <f t="shared" si="149"/>
        <v>#N/A</v>
      </c>
      <c r="U1068" s="368" t="e">
        <f t="shared" si="151"/>
        <v>#N/A</v>
      </c>
      <c r="X1068" s="40" t="e">
        <f t="shared" si="150"/>
        <v>#N/A</v>
      </c>
      <c r="Z1068" s="40" t="e">
        <f>VLOOKUP(E1068,'[2]BANG THAM CHIEU'!$E$4:$Q$1080,13,0)</f>
        <v>#N/A</v>
      </c>
      <c r="AA1068" s="40" t="e">
        <f>VLOOKUP(E1068,'[2]BANG THAM CHIEU'!$E$4:$R$1082,14,0)</f>
        <v>#N/A</v>
      </c>
      <c r="AB1068" s="40" t="e">
        <f>VLOOKUP(E1068,'[2]BANG THAM CHIEU'!$E$4:$S$1081,15,0)</f>
        <v>#N/A</v>
      </c>
    </row>
    <row r="1069" spans="1:28" x14ac:dyDescent="0.25">
      <c r="A1069" s="128" t="str">
        <f t="shared" si="148"/>
        <v/>
      </c>
      <c r="J1069" s="142" t="e">
        <f>VLOOKUP(E1069,'[4]BANG THAM CHIEU'!$E$451:$M$1076,9,0)</f>
        <v>#N/A</v>
      </c>
      <c r="K1069" s="134">
        <f>SUMIFS(NHAP!$H:$H,NHAP!$D:$D,'BANG THAM CHIEU'!E1069,NHAP!$K:$K,'BANG THAM CHIEU'!$D$1)</f>
        <v>0</v>
      </c>
      <c r="L1069" s="134">
        <f>SUMIFS('IC21'!$H:$H,'IC21'!$G:$G,'BANG THAM CHIEU'!E1069,'IC21'!$R:$R,'BANG THAM CHIEU'!$D$1)</f>
        <v>0</v>
      </c>
      <c r="M1069" s="133" t="e">
        <f t="shared" si="152"/>
        <v>#N/A</v>
      </c>
      <c r="N1069" s="142">
        <v>0</v>
      </c>
      <c r="O1069" s="133" t="e">
        <f t="shared" si="153"/>
        <v>#N/A</v>
      </c>
      <c r="T1069" s="222" t="e">
        <f t="shared" si="149"/>
        <v>#N/A</v>
      </c>
      <c r="U1069" s="368" t="e">
        <f t="shared" si="151"/>
        <v>#N/A</v>
      </c>
      <c r="X1069" s="40" t="e">
        <f t="shared" si="150"/>
        <v>#N/A</v>
      </c>
      <c r="Z1069" s="40" t="e">
        <f>VLOOKUP(E1069,'[2]BANG THAM CHIEU'!$E$4:$Q$1080,13,0)</f>
        <v>#N/A</v>
      </c>
      <c r="AA1069" s="40" t="e">
        <f>VLOOKUP(E1069,'[2]BANG THAM CHIEU'!$E$4:$R$1082,14,0)</f>
        <v>#N/A</v>
      </c>
      <c r="AB1069" s="40" t="e">
        <f>VLOOKUP(E1069,'[2]BANG THAM CHIEU'!$E$4:$S$1081,15,0)</f>
        <v>#N/A</v>
      </c>
    </row>
    <row r="1070" spans="1:28" x14ac:dyDescent="0.25">
      <c r="A1070" s="128" t="str">
        <f t="shared" si="148"/>
        <v/>
      </c>
      <c r="J1070" s="142" t="e">
        <f>VLOOKUP(E1070,'[4]BANG THAM CHIEU'!$E$451:$M$1076,9,0)</f>
        <v>#N/A</v>
      </c>
      <c r="K1070" s="134">
        <f>SUMIFS(NHAP!$H:$H,NHAP!$D:$D,'BANG THAM CHIEU'!E1070,NHAP!$K:$K,'BANG THAM CHIEU'!$D$1)</f>
        <v>0</v>
      </c>
      <c r="L1070" s="134">
        <f>SUMIFS('IC21'!$H:$H,'IC21'!$G:$G,'BANG THAM CHIEU'!E1070,'IC21'!$R:$R,'BANG THAM CHIEU'!$D$1)</f>
        <v>0</v>
      </c>
      <c r="M1070" s="133" t="e">
        <f t="shared" si="152"/>
        <v>#N/A</v>
      </c>
      <c r="N1070" s="142">
        <v>0</v>
      </c>
      <c r="O1070" s="133" t="e">
        <f t="shared" si="153"/>
        <v>#N/A</v>
      </c>
      <c r="T1070" s="222" t="e">
        <f t="shared" si="149"/>
        <v>#N/A</v>
      </c>
      <c r="U1070" s="368" t="e">
        <f t="shared" si="151"/>
        <v>#N/A</v>
      </c>
      <c r="X1070" s="40" t="e">
        <f t="shared" si="150"/>
        <v>#N/A</v>
      </c>
      <c r="Z1070" s="40" t="e">
        <f>VLOOKUP(E1070,'[2]BANG THAM CHIEU'!$E$4:$Q$1080,13,0)</f>
        <v>#N/A</v>
      </c>
      <c r="AA1070" s="40" t="e">
        <f>VLOOKUP(E1070,'[2]BANG THAM CHIEU'!$E$4:$R$1082,14,0)</f>
        <v>#N/A</v>
      </c>
      <c r="AB1070" s="40" t="e">
        <f>VLOOKUP(E1070,'[2]BANG THAM CHIEU'!$E$4:$S$1081,15,0)</f>
        <v>#N/A</v>
      </c>
    </row>
    <row r="1071" spans="1:28" x14ac:dyDescent="0.25">
      <c r="A1071" s="128" t="str">
        <f t="shared" si="148"/>
        <v/>
      </c>
      <c r="J1071" s="142" t="e">
        <f>VLOOKUP(E1071,'[4]BANG THAM CHIEU'!$E$451:$M$1076,9,0)</f>
        <v>#N/A</v>
      </c>
      <c r="K1071" s="134">
        <f>SUMIFS(NHAP!$H:$H,NHAP!$D:$D,'BANG THAM CHIEU'!E1071,NHAP!$K:$K,'BANG THAM CHIEU'!$D$1)</f>
        <v>0</v>
      </c>
      <c r="L1071" s="134">
        <f>SUMIFS('IC21'!$H:$H,'IC21'!$G:$G,'BANG THAM CHIEU'!E1071,'IC21'!$R:$R,'BANG THAM CHIEU'!$D$1)</f>
        <v>0</v>
      </c>
      <c r="M1071" s="133" t="e">
        <f t="shared" si="152"/>
        <v>#N/A</v>
      </c>
      <c r="N1071" s="142">
        <v>0</v>
      </c>
      <c r="O1071" s="133" t="e">
        <f t="shared" si="153"/>
        <v>#N/A</v>
      </c>
      <c r="T1071" s="222" t="e">
        <f t="shared" si="149"/>
        <v>#N/A</v>
      </c>
      <c r="U1071" s="368" t="e">
        <f t="shared" si="151"/>
        <v>#N/A</v>
      </c>
      <c r="X1071" s="40" t="e">
        <f t="shared" si="150"/>
        <v>#N/A</v>
      </c>
      <c r="Z1071" s="40" t="e">
        <f>VLOOKUP(E1071,'[2]BANG THAM CHIEU'!$E$4:$Q$1080,13,0)</f>
        <v>#N/A</v>
      </c>
      <c r="AA1071" s="40" t="e">
        <f>VLOOKUP(E1071,'[2]BANG THAM CHIEU'!$E$4:$R$1082,14,0)</f>
        <v>#N/A</v>
      </c>
      <c r="AB1071" s="40" t="e">
        <f>VLOOKUP(E1071,'[2]BANG THAM CHIEU'!$E$4:$S$1081,15,0)</f>
        <v>#N/A</v>
      </c>
    </row>
    <row r="1072" spans="1:28" x14ac:dyDescent="0.25">
      <c r="A1072" s="128" t="str">
        <f t="shared" si="148"/>
        <v/>
      </c>
      <c r="J1072" s="142" t="e">
        <f>VLOOKUP(E1072,'[4]BANG THAM CHIEU'!$E$451:$M$1076,9,0)</f>
        <v>#N/A</v>
      </c>
      <c r="K1072" s="134">
        <f>SUMIFS(NHAP!$H:$H,NHAP!$D:$D,'BANG THAM CHIEU'!E1072,NHAP!$K:$K,'BANG THAM CHIEU'!$D$1)</f>
        <v>0</v>
      </c>
      <c r="L1072" s="134">
        <f>SUMIFS('IC21'!$H:$H,'IC21'!$G:$G,'BANG THAM CHIEU'!E1072,'IC21'!$R:$R,'BANG THAM CHIEU'!$D$1)</f>
        <v>0</v>
      </c>
      <c r="M1072" s="133" t="e">
        <f t="shared" si="152"/>
        <v>#N/A</v>
      </c>
      <c r="N1072" s="142">
        <v>0</v>
      </c>
      <c r="O1072" s="133" t="e">
        <f t="shared" si="153"/>
        <v>#N/A</v>
      </c>
      <c r="T1072" s="222" t="e">
        <f t="shared" si="149"/>
        <v>#N/A</v>
      </c>
      <c r="U1072" s="368" t="e">
        <f t="shared" si="151"/>
        <v>#N/A</v>
      </c>
      <c r="X1072" s="40" t="e">
        <f t="shared" si="150"/>
        <v>#N/A</v>
      </c>
      <c r="Z1072" s="40" t="e">
        <f>VLOOKUP(E1072,'[2]BANG THAM CHIEU'!$E$4:$Q$1080,13,0)</f>
        <v>#N/A</v>
      </c>
      <c r="AA1072" s="40" t="e">
        <f>VLOOKUP(E1072,'[2]BANG THAM CHIEU'!$E$4:$R$1082,14,0)</f>
        <v>#N/A</v>
      </c>
      <c r="AB1072" s="40" t="e">
        <f>VLOOKUP(E1072,'[2]BANG THAM CHIEU'!$E$4:$S$1081,15,0)</f>
        <v>#N/A</v>
      </c>
    </row>
    <row r="1073" spans="1:28" x14ac:dyDescent="0.25">
      <c r="A1073" s="128" t="str">
        <f t="shared" si="148"/>
        <v/>
      </c>
      <c r="J1073" s="142" t="e">
        <f>VLOOKUP(E1073,'[4]BANG THAM CHIEU'!$E$451:$M$1076,9,0)</f>
        <v>#N/A</v>
      </c>
      <c r="K1073" s="134">
        <f>SUMIFS(NHAP!$H:$H,NHAP!$D:$D,'BANG THAM CHIEU'!E1073,NHAP!$K:$K,'BANG THAM CHIEU'!$D$1)</f>
        <v>0</v>
      </c>
      <c r="L1073" s="134">
        <f>SUMIFS('IC21'!$H:$H,'IC21'!$G:$G,'BANG THAM CHIEU'!E1073,'IC21'!$R:$R,'BANG THAM CHIEU'!$D$1)</f>
        <v>0</v>
      </c>
      <c r="M1073" s="133" t="e">
        <f t="shared" si="152"/>
        <v>#N/A</v>
      </c>
      <c r="N1073" s="142">
        <v>0</v>
      </c>
      <c r="O1073" s="133" t="e">
        <f t="shared" si="153"/>
        <v>#N/A</v>
      </c>
      <c r="T1073" s="222" t="e">
        <f t="shared" si="149"/>
        <v>#N/A</v>
      </c>
      <c r="U1073" s="368" t="e">
        <f t="shared" si="151"/>
        <v>#N/A</v>
      </c>
      <c r="X1073" s="40" t="e">
        <f t="shared" si="150"/>
        <v>#N/A</v>
      </c>
      <c r="Z1073" s="40" t="e">
        <f>VLOOKUP(E1073,'[2]BANG THAM CHIEU'!$E$4:$Q$1080,13,0)</f>
        <v>#N/A</v>
      </c>
      <c r="AA1073" s="40" t="e">
        <f>VLOOKUP(E1073,'[2]BANG THAM CHIEU'!$E$4:$R$1082,14,0)</f>
        <v>#N/A</v>
      </c>
      <c r="AB1073" s="40" t="e">
        <f>VLOOKUP(E1073,'[2]BANG THAM CHIEU'!$E$4:$S$1081,15,0)</f>
        <v>#N/A</v>
      </c>
    </row>
    <row r="1074" spans="1:28" x14ac:dyDescent="0.25">
      <c r="A1074" s="128" t="str">
        <f t="shared" si="148"/>
        <v/>
      </c>
      <c r="J1074" s="142" t="e">
        <f>VLOOKUP(E1074,'[4]BANG THAM CHIEU'!$E$451:$M$1076,9,0)</f>
        <v>#N/A</v>
      </c>
      <c r="K1074" s="134">
        <f>SUMIFS(NHAP!$H:$H,NHAP!$D:$D,'BANG THAM CHIEU'!E1074,NHAP!$K:$K,'BANG THAM CHIEU'!$D$1)</f>
        <v>0</v>
      </c>
      <c r="L1074" s="134">
        <f>SUMIFS('IC21'!$H:$H,'IC21'!$G:$G,'BANG THAM CHIEU'!E1074,'IC21'!$R:$R,'BANG THAM CHIEU'!$D$1)</f>
        <v>0</v>
      </c>
      <c r="M1074" s="133" t="e">
        <f t="shared" si="152"/>
        <v>#N/A</v>
      </c>
      <c r="N1074" s="142">
        <v>0</v>
      </c>
      <c r="O1074" s="133" t="e">
        <f t="shared" si="153"/>
        <v>#N/A</v>
      </c>
      <c r="T1074" s="222" t="e">
        <f t="shared" si="149"/>
        <v>#N/A</v>
      </c>
      <c r="U1074" s="368" t="e">
        <f t="shared" si="151"/>
        <v>#N/A</v>
      </c>
      <c r="X1074" s="40" t="e">
        <f t="shared" si="150"/>
        <v>#N/A</v>
      </c>
      <c r="Z1074" s="40" t="e">
        <f>VLOOKUP(E1074,'[2]BANG THAM CHIEU'!$E$4:$Q$1080,13,0)</f>
        <v>#N/A</v>
      </c>
      <c r="AA1074" s="40" t="e">
        <f>VLOOKUP(E1074,'[2]BANG THAM CHIEU'!$E$4:$R$1082,14,0)</f>
        <v>#N/A</v>
      </c>
      <c r="AB1074" s="40" t="e">
        <f>VLOOKUP(E1074,'[2]BANG THAM CHIEU'!$E$4:$S$1081,15,0)</f>
        <v>#N/A</v>
      </c>
    </row>
    <row r="1075" spans="1:28" x14ac:dyDescent="0.25">
      <c r="A1075" s="128" t="str">
        <f t="shared" si="148"/>
        <v/>
      </c>
      <c r="J1075" s="142" t="e">
        <f>VLOOKUP(E1075,'[4]BANG THAM CHIEU'!$E$451:$M$1076,9,0)</f>
        <v>#N/A</v>
      </c>
      <c r="K1075" s="134">
        <f>SUMIFS(NHAP!$H:$H,NHAP!$D:$D,'BANG THAM CHIEU'!E1075,NHAP!$K:$K,'BANG THAM CHIEU'!$D$1)</f>
        <v>0</v>
      </c>
      <c r="L1075" s="134">
        <f>SUMIFS('IC21'!$H:$H,'IC21'!$G:$G,'BANG THAM CHIEU'!E1075,'IC21'!$R:$R,'BANG THAM CHIEU'!$D$1)</f>
        <v>0</v>
      </c>
      <c r="M1075" s="133" t="e">
        <f t="shared" si="152"/>
        <v>#N/A</v>
      </c>
      <c r="N1075" s="142">
        <v>0</v>
      </c>
      <c r="O1075" s="133" t="e">
        <f t="shared" si="153"/>
        <v>#N/A</v>
      </c>
      <c r="T1075" s="222" t="e">
        <f t="shared" si="149"/>
        <v>#N/A</v>
      </c>
      <c r="U1075" s="368" t="e">
        <f t="shared" si="151"/>
        <v>#N/A</v>
      </c>
      <c r="X1075" s="40" t="str">
        <f t="shared" si="150"/>
        <v>ok</v>
      </c>
      <c r="Z1075" s="40" t="e">
        <f>VLOOKUP(E1075,'[2]BANG THAM CHIEU'!$E$4:$Q$1080,13,0)</f>
        <v>#N/A</v>
      </c>
      <c r="AA1075" s="40" t="e">
        <f>VLOOKUP(E1075,'[2]BANG THAM CHIEU'!$E$4:$R$1082,14,0)</f>
        <v>#N/A</v>
      </c>
      <c r="AB1075" s="40" t="e">
        <f>VLOOKUP(E1075,'[2]BANG THAM CHIEU'!$E$4:$S$1081,15,0)</f>
        <v>#N/A</v>
      </c>
    </row>
    <row r="1076" spans="1:28" x14ac:dyDescent="0.25">
      <c r="X1076" s="40" t="str">
        <f t="shared" si="150"/>
        <v>ok</v>
      </c>
    </row>
    <row r="1077" spans="1:28" x14ac:dyDescent="0.25">
      <c r="X1077" s="40" t="str">
        <f t="shared" si="150"/>
        <v>ok</v>
      </c>
    </row>
    <row r="1078" spans="1:28" x14ac:dyDescent="0.25">
      <c r="X1078" s="40" t="str">
        <f t="shared" si="150"/>
        <v>ok</v>
      </c>
    </row>
    <row r="1079" spans="1:28" x14ac:dyDescent="0.25">
      <c r="X1079" s="40" t="str">
        <f t="shared" si="150"/>
        <v>ok</v>
      </c>
    </row>
    <row r="1080" spans="1:28" x14ac:dyDescent="0.25">
      <c r="X1080" s="40" t="str">
        <f t="shared" si="150"/>
        <v>ok</v>
      </c>
    </row>
    <row r="1081" spans="1:28" x14ac:dyDescent="0.25">
      <c r="X1081" s="40" t="str">
        <f t="shared" si="150"/>
        <v>ok</v>
      </c>
    </row>
    <row r="1082" spans="1:28" x14ac:dyDescent="0.25">
      <c r="F1082" s="144" t="s">
        <v>1636</v>
      </c>
      <c r="X1082" s="40" t="str">
        <f t="shared" si="150"/>
        <v>ok</v>
      </c>
    </row>
    <row r="1083" spans="1:28" x14ac:dyDescent="0.25">
      <c r="X1083" s="40" t="str">
        <f t="shared" si="150"/>
        <v>ok</v>
      </c>
    </row>
    <row r="1084" spans="1:28" x14ac:dyDescent="0.25">
      <c r="X1084" s="40" t="str">
        <f t="shared" si="150"/>
        <v>ok</v>
      </c>
    </row>
    <row r="1085" spans="1:28" x14ac:dyDescent="0.25">
      <c r="X1085" s="40" t="str">
        <f t="shared" si="150"/>
        <v>ok</v>
      </c>
    </row>
    <row r="1086" spans="1:28" x14ac:dyDescent="0.25">
      <c r="X1086" s="40" t="str">
        <f t="shared" si="150"/>
        <v>ok</v>
      </c>
    </row>
    <row r="1087" spans="1:28" x14ac:dyDescent="0.25">
      <c r="X1087" s="40" t="str">
        <f t="shared" si="150"/>
        <v>ok</v>
      </c>
    </row>
    <row r="1088" spans="1:28" x14ac:dyDescent="0.25">
      <c r="X1088" s="40" t="str">
        <f t="shared" si="150"/>
        <v>ok</v>
      </c>
    </row>
    <row r="1089" spans="24:24" x14ac:dyDescent="0.25">
      <c r="X1089" s="40" t="str">
        <f t="shared" si="150"/>
        <v>ok</v>
      </c>
    </row>
    <row r="1090" spans="24:24" x14ac:dyDescent="0.25">
      <c r="X1090" s="40" t="str">
        <f t="shared" si="150"/>
        <v>ok</v>
      </c>
    </row>
    <row r="1091" spans="24:24" x14ac:dyDescent="0.25">
      <c r="X1091" s="40" t="str">
        <f t="shared" si="150"/>
        <v>ok</v>
      </c>
    </row>
    <row r="1092" spans="24:24" x14ac:dyDescent="0.25">
      <c r="X1092" s="40" t="str">
        <f t="shared" si="150"/>
        <v>ok</v>
      </c>
    </row>
    <row r="1093" spans="24:24" x14ac:dyDescent="0.25">
      <c r="X1093" s="40" t="str">
        <f t="shared" ref="X1093:X1156" si="154">IF(L1094=O1094,"ok","ko")</f>
        <v>ok</v>
      </c>
    </row>
    <row r="1094" spans="24:24" x14ac:dyDescent="0.25">
      <c r="X1094" s="40" t="str">
        <f t="shared" si="154"/>
        <v>ok</v>
      </c>
    </row>
    <row r="1095" spans="24:24" x14ac:dyDescent="0.25">
      <c r="X1095" s="40" t="str">
        <f t="shared" si="154"/>
        <v>ok</v>
      </c>
    </row>
    <row r="1096" spans="24:24" x14ac:dyDescent="0.25">
      <c r="X1096" s="40" t="str">
        <f t="shared" si="154"/>
        <v>ok</v>
      </c>
    </row>
    <row r="1097" spans="24:24" x14ac:dyDescent="0.25">
      <c r="X1097" s="40" t="str">
        <f t="shared" si="154"/>
        <v>ok</v>
      </c>
    </row>
    <row r="1098" spans="24:24" x14ac:dyDescent="0.25">
      <c r="X1098" s="40" t="str">
        <f t="shared" si="154"/>
        <v>ok</v>
      </c>
    </row>
    <row r="1099" spans="24:24" x14ac:dyDescent="0.25">
      <c r="X1099" s="40" t="str">
        <f t="shared" si="154"/>
        <v>ok</v>
      </c>
    </row>
    <row r="1100" spans="24:24" x14ac:dyDescent="0.25">
      <c r="X1100" s="40" t="str">
        <f t="shared" si="154"/>
        <v>ok</v>
      </c>
    </row>
    <row r="1101" spans="24:24" x14ac:dyDescent="0.25">
      <c r="X1101" s="40" t="str">
        <f t="shared" si="154"/>
        <v>ok</v>
      </c>
    </row>
    <row r="1102" spans="24:24" x14ac:dyDescent="0.25">
      <c r="X1102" s="40" t="str">
        <f t="shared" si="154"/>
        <v>ok</v>
      </c>
    </row>
    <row r="1103" spans="24:24" x14ac:dyDescent="0.25">
      <c r="X1103" s="40" t="str">
        <f t="shared" si="154"/>
        <v>ok</v>
      </c>
    </row>
    <row r="1104" spans="24:24" x14ac:dyDescent="0.25">
      <c r="X1104" s="40" t="str">
        <f t="shared" si="154"/>
        <v>ok</v>
      </c>
    </row>
    <row r="1105" spans="24:24" x14ac:dyDescent="0.25">
      <c r="X1105" s="40" t="str">
        <f t="shared" si="154"/>
        <v>ok</v>
      </c>
    </row>
    <row r="1106" spans="24:24" x14ac:dyDescent="0.25">
      <c r="X1106" s="40" t="str">
        <f t="shared" si="154"/>
        <v>ok</v>
      </c>
    </row>
    <row r="1107" spans="24:24" x14ac:dyDescent="0.25">
      <c r="X1107" s="40" t="str">
        <f t="shared" si="154"/>
        <v>ok</v>
      </c>
    </row>
    <row r="1108" spans="24:24" x14ac:dyDescent="0.25">
      <c r="X1108" s="40" t="str">
        <f t="shared" si="154"/>
        <v>ok</v>
      </c>
    </row>
    <row r="1109" spans="24:24" x14ac:dyDescent="0.25">
      <c r="X1109" s="40" t="str">
        <f t="shared" si="154"/>
        <v>ok</v>
      </c>
    </row>
    <row r="1110" spans="24:24" x14ac:dyDescent="0.25">
      <c r="X1110" s="40" t="str">
        <f t="shared" si="154"/>
        <v>ok</v>
      </c>
    </row>
    <row r="1111" spans="24:24" x14ac:dyDescent="0.25">
      <c r="X1111" s="40" t="str">
        <f t="shared" si="154"/>
        <v>ok</v>
      </c>
    </row>
    <row r="1112" spans="24:24" x14ac:dyDescent="0.25">
      <c r="X1112" s="40" t="str">
        <f t="shared" si="154"/>
        <v>ok</v>
      </c>
    </row>
    <row r="1113" spans="24:24" x14ac:dyDescent="0.25">
      <c r="X1113" s="40" t="str">
        <f t="shared" si="154"/>
        <v>ok</v>
      </c>
    </row>
    <row r="1114" spans="24:24" x14ac:dyDescent="0.25">
      <c r="X1114" s="40" t="str">
        <f t="shared" si="154"/>
        <v>ok</v>
      </c>
    </row>
    <row r="1115" spans="24:24" x14ac:dyDescent="0.25">
      <c r="X1115" s="40" t="str">
        <f t="shared" si="154"/>
        <v>ok</v>
      </c>
    </row>
    <row r="1116" spans="24:24" x14ac:dyDescent="0.25">
      <c r="X1116" s="40" t="str">
        <f t="shared" si="154"/>
        <v>ok</v>
      </c>
    </row>
    <row r="1117" spans="24:24" x14ac:dyDescent="0.25">
      <c r="X1117" s="40" t="str">
        <f t="shared" si="154"/>
        <v>ok</v>
      </c>
    </row>
    <row r="1118" spans="24:24" x14ac:dyDescent="0.25">
      <c r="X1118" s="40" t="str">
        <f t="shared" si="154"/>
        <v>ok</v>
      </c>
    </row>
    <row r="1119" spans="24:24" x14ac:dyDescent="0.25">
      <c r="X1119" s="40" t="str">
        <f t="shared" si="154"/>
        <v>ok</v>
      </c>
    </row>
    <row r="1120" spans="24:24" x14ac:dyDescent="0.25">
      <c r="X1120" s="40" t="str">
        <f t="shared" si="154"/>
        <v>ok</v>
      </c>
    </row>
    <row r="1121" spans="24:24" x14ac:dyDescent="0.25">
      <c r="X1121" s="40" t="str">
        <f t="shared" si="154"/>
        <v>ok</v>
      </c>
    </row>
    <row r="1122" spans="24:24" x14ac:dyDescent="0.25">
      <c r="X1122" s="40" t="str">
        <f t="shared" si="154"/>
        <v>ok</v>
      </c>
    </row>
    <row r="1123" spans="24:24" x14ac:dyDescent="0.25">
      <c r="X1123" s="40" t="str">
        <f t="shared" si="154"/>
        <v>ok</v>
      </c>
    </row>
    <row r="1124" spans="24:24" x14ac:dyDescent="0.25">
      <c r="X1124" s="40" t="str">
        <f t="shared" si="154"/>
        <v>ok</v>
      </c>
    </row>
    <row r="1125" spans="24:24" x14ac:dyDescent="0.25">
      <c r="X1125" s="40" t="str">
        <f t="shared" si="154"/>
        <v>ok</v>
      </c>
    </row>
    <row r="1126" spans="24:24" x14ac:dyDescent="0.25">
      <c r="X1126" s="40" t="str">
        <f t="shared" si="154"/>
        <v>ok</v>
      </c>
    </row>
    <row r="1127" spans="24:24" x14ac:dyDescent="0.25">
      <c r="X1127" s="40" t="str">
        <f t="shared" si="154"/>
        <v>ok</v>
      </c>
    </row>
    <row r="1128" spans="24:24" x14ac:dyDescent="0.25">
      <c r="X1128" s="40" t="str">
        <f t="shared" si="154"/>
        <v>ok</v>
      </c>
    </row>
    <row r="1129" spans="24:24" x14ac:dyDescent="0.25">
      <c r="X1129" s="40" t="str">
        <f t="shared" si="154"/>
        <v>ok</v>
      </c>
    </row>
    <row r="1130" spans="24:24" x14ac:dyDescent="0.25">
      <c r="X1130" s="40" t="str">
        <f t="shared" si="154"/>
        <v>ok</v>
      </c>
    </row>
    <row r="1131" spans="24:24" x14ac:dyDescent="0.25">
      <c r="X1131" s="40" t="str">
        <f t="shared" si="154"/>
        <v>ok</v>
      </c>
    </row>
    <row r="1132" spans="24:24" x14ac:dyDescent="0.25">
      <c r="X1132" s="40" t="str">
        <f t="shared" si="154"/>
        <v>ok</v>
      </c>
    </row>
    <row r="1133" spans="24:24" x14ac:dyDescent="0.25">
      <c r="X1133" s="40" t="str">
        <f t="shared" si="154"/>
        <v>ok</v>
      </c>
    </row>
    <row r="1134" spans="24:24" x14ac:dyDescent="0.25">
      <c r="X1134" s="40" t="str">
        <f t="shared" si="154"/>
        <v>ok</v>
      </c>
    </row>
    <row r="1135" spans="24:24" x14ac:dyDescent="0.25">
      <c r="X1135" s="40" t="str">
        <f t="shared" si="154"/>
        <v>ok</v>
      </c>
    </row>
    <row r="1136" spans="24:24" x14ac:dyDescent="0.25">
      <c r="X1136" s="40" t="str">
        <f t="shared" si="154"/>
        <v>ok</v>
      </c>
    </row>
    <row r="1137" spans="24:24" x14ac:dyDescent="0.25">
      <c r="X1137" s="40" t="str">
        <f t="shared" si="154"/>
        <v>ok</v>
      </c>
    </row>
    <row r="1138" spans="24:24" x14ac:dyDescent="0.25">
      <c r="X1138" s="40" t="str">
        <f t="shared" si="154"/>
        <v>ok</v>
      </c>
    </row>
    <row r="1139" spans="24:24" x14ac:dyDescent="0.25">
      <c r="X1139" s="40" t="str">
        <f t="shared" si="154"/>
        <v>ok</v>
      </c>
    </row>
    <row r="1140" spans="24:24" x14ac:dyDescent="0.25">
      <c r="X1140" s="40" t="str">
        <f t="shared" si="154"/>
        <v>ok</v>
      </c>
    </row>
    <row r="1141" spans="24:24" x14ac:dyDescent="0.25">
      <c r="X1141" s="40" t="str">
        <f t="shared" si="154"/>
        <v>ok</v>
      </c>
    </row>
    <row r="1142" spans="24:24" x14ac:dyDescent="0.25">
      <c r="X1142" s="40" t="str">
        <f t="shared" si="154"/>
        <v>ok</v>
      </c>
    </row>
    <row r="1143" spans="24:24" x14ac:dyDescent="0.25">
      <c r="X1143" s="40" t="str">
        <f t="shared" si="154"/>
        <v>ok</v>
      </c>
    </row>
    <row r="1144" spans="24:24" x14ac:dyDescent="0.25">
      <c r="X1144" s="40" t="str">
        <f t="shared" si="154"/>
        <v>ok</v>
      </c>
    </row>
    <row r="1145" spans="24:24" x14ac:dyDescent="0.25">
      <c r="X1145" s="40" t="str">
        <f t="shared" si="154"/>
        <v>ok</v>
      </c>
    </row>
    <row r="1146" spans="24:24" x14ac:dyDescent="0.25">
      <c r="X1146" s="40" t="str">
        <f t="shared" si="154"/>
        <v>ok</v>
      </c>
    </row>
    <row r="1147" spans="24:24" x14ac:dyDescent="0.25">
      <c r="X1147" s="40" t="str">
        <f t="shared" si="154"/>
        <v>ok</v>
      </c>
    </row>
    <row r="1148" spans="24:24" x14ac:dyDescent="0.25">
      <c r="X1148" s="40" t="str">
        <f t="shared" si="154"/>
        <v>ok</v>
      </c>
    </row>
    <row r="1149" spans="24:24" x14ac:dyDescent="0.25">
      <c r="X1149" s="40" t="str">
        <f t="shared" si="154"/>
        <v>ok</v>
      </c>
    </row>
    <row r="1150" spans="24:24" x14ac:dyDescent="0.25">
      <c r="X1150" s="40" t="str">
        <f t="shared" si="154"/>
        <v>ok</v>
      </c>
    </row>
    <row r="1151" spans="24:24" x14ac:dyDescent="0.25">
      <c r="X1151" s="40" t="str">
        <f t="shared" si="154"/>
        <v>ok</v>
      </c>
    </row>
    <row r="1152" spans="24:24" x14ac:dyDescent="0.25">
      <c r="X1152" s="40" t="str">
        <f t="shared" si="154"/>
        <v>ok</v>
      </c>
    </row>
    <row r="1153" spans="24:24" x14ac:dyDescent="0.25">
      <c r="X1153" s="40" t="str">
        <f t="shared" si="154"/>
        <v>ok</v>
      </c>
    </row>
    <row r="1154" spans="24:24" x14ac:dyDescent="0.25">
      <c r="X1154" s="40" t="str">
        <f t="shared" si="154"/>
        <v>ok</v>
      </c>
    </row>
    <row r="1155" spans="24:24" x14ac:dyDescent="0.25">
      <c r="X1155" s="40" t="str">
        <f t="shared" si="154"/>
        <v>ok</v>
      </c>
    </row>
    <row r="1156" spans="24:24" x14ac:dyDescent="0.25">
      <c r="X1156" s="40" t="str">
        <f t="shared" si="154"/>
        <v>ok</v>
      </c>
    </row>
    <row r="1157" spans="24:24" x14ac:dyDescent="0.25">
      <c r="X1157" s="40" t="str">
        <f t="shared" ref="X1157:X1174" si="155">IF(L1158=O1158,"ok","ko")</f>
        <v>ok</v>
      </c>
    </row>
    <row r="1158" spans="24:24" x14ac:dyDescent="0.25">
      <c r="X1158" s="40" t="str">
        <f t="shared" si="155"/>
        <v>ok</v>
      </c>
    </row>
    <row r="1159" spans="24:24" x14ac:dyDescent="0.25">
      <c r="X1159" s="40" t="str">
        <f t="shared" si="155"/>
        <v>ok</v>
      </c>
    </row>
    <row r="1160" spans="24:24" x14ac:dyDescent="0.25">
      <c r="X1160" s="40" t="str">
        <f t="shared" si="155"/>
        <v>ok</v>
      </c>
    </row>
    <row r="1161" spans="24:24" x14ac:dyDescent="0.25">
      <c r="X1161" s="40" t="str">
        <f t="shared" si="155"/>
        <v>ok</v>
      </c>
    </row>
    <row r="1162" spans="24:24" x14ac:dyDescent="0.25">
      <c r="X1162" s="40" t="str">
        <f t="shared" si="155"/>
        <v>ok</v>
      </c>
    </row>
    <row r="1163" spans="24:24" x14ac:dyDescent="0.25">
      <c r="X1163" s="40" t="str">
        <f t="shared" si="155"/>
        <v>ok</v>
      </c>
    </row>
    <row r="1164" spans="24:24" x14ac:dyDescent="0.25">
      <c r="X1164" s="40" t="str">
        <f t="shared" si="155"/>
        <v>ok</v>
      </c>
    </row>
    <row r="1165" spans="24:24" x14ac:dyDescent="0.25">
      <c r="X1165" s="40" t="str">
        <f t="shared" si="155"/>
        <v>ok</v>
      </c>
    </row>
    <row r="1166" spans="24:24" x14ac:dyDescent="0.25">
      <c r="X1166" s="40" t="str">
        <f t="shared" si="155"/>
        <v>ok</v>
      </c>
    </row>
    <row r="1167" spans="24:24" x14ac:dyDescent="0.25">
      <c r="X1167" s="40" t="str">
        <f t="shared" si="155"/>
        <v>ok</v>
      </c>
    </row>
    <row r="1168" spans="24:24" x14ac:dyDescent="0.25">
      <c r="X1168" s="40" t="str">
        <f t="shared" si="155"/>
        <v>ok</v>
      </c>
    </row>
    <row r="1169" spans="24:24" x14ac:dyDescent="0.25">
      <c r="X1169" s="40" t="str">
        <f t="shared" si="155"/>
        <v>ok</v>
      </c>
    </row>
    <row r="1170" spans="24:24" x14ac:dyDescent="0.25">
      <c r="X1170" s="40" t="str">
        <f t="shared" si="155"/>
        <v>ok</v>
      </c>
    </row>
    <row r="1171" spans="24:24" x14ac:dyDescent="0.25">
      <c r="X1171" s="40" t="str">
        <f t="shared" si="155"/>
        <v>ok</v>
      </c>
    </row>
    <row r="1172" spans="24:24" x14ac:dyDescent="0.25">
      <c r="X1172" s="40" t="str">
        <f t="shared" si="155"/>
        <v>ok</v>
      </c>
    </row>
    <row r="1173" spans="24:24" x14ac:dyDescent="0.25">
      <c r="X1173" s="40" t="str">
        <f t="shared" si="155"/>
        <v>ok</v>
      </c>
    </row>
    <row r="1174" spans="24:24" x14ac:dyDescent="0.25">
      <c r="X1174" s="40" t="str">
        <f t="shared" si="155"/>
        <v>ok</v>
      </c>
    </row>
    <row r="2038" spans="14:14" x14ac:dyDescent="0.25">
      <c r="N2038" s="142">
        <f ca="1">N2038</f>
        <v>0</v>
      </c>
    </row>
  </sheetData>
  <autoFilter ref="A3:FS1174" xr:uid="{00000000-0009-0000-0000-000002000000}"/>
  <conditionalFormatting sqref="C400">
    <cfRule type="duplicateValues" dxfId="2942" priority="281"/>
    <cfRule type="duplicateValues" dxfId="2941" priority="282"/>
    <cfRule type="duplicateValues" dxfId="2940" priority="283"/>
  </conditionalFormatting>
  <conditionalFormatting sqref="C400">
    <cfRule type="duplicateValues" dxfId="2939" priority="284" stopIfTrue="1"/>
  </conditionalFormatting>
  <conditionalFormatting sqref="H400">
    <cfRule type="duplicateValues" dxfId="2938" priority="280"/>
  </conditionalFormatting>
  <conditionalFormatting sqref="C401">
    <cfRule type="duplicateValues" dxfId="2937" priority="275"/>
    <cfRule type="duplicateValues" dxfId="2936" priority="276"/>
    <cfRule type="duplicateValues" dxfId="2935" priority="277"/>
  </conditionalFormatting>
  <conditionalFormatting sqref="C401">
    <cfRule type="duplicateValues" dxfId="2934" priority="278" stopIfTrue="1"/>
  </conditionalFormatting>
  <conditionalFormatting sqref="H401">
    <cfRule type="duplicateValues" dxfId="2933" priority="274"/>
  </conditionalFormatting>
  <conditionalFormatting sqref="C402">
    <cfRule type="duplicateValues" dxfId="2932" priority="269"/>
    <cfRule type="duplicateValues" dxfId="2931" priority="270"/>
    <cfRule type="duplicateValues" dxfId="2930" priority="271"/>
  </conditionalFormatting>
  <conditionalFormatting sqref="C402">
    <cfRule type="duplicateValues" dxfId="2929" priority="272" stopIfTrue="1"/>
  </conditionalFormatting>
  <conditionalFormatting sqref="C403">
    <cfRule type="duplicateValues" dxfId="2928" priority="263"/>
    <cfRule type="duplicateValues" dxfId="2927" priority="264"/>
    <cfRule type="duplicateValues" dxfId="2926" priority="265"/>
  </conditionalFormatting>
  <conditionalFormatting sqref="C403">
    <cfRule type="duplicateValues" dxfId="2925" priority="266" stopIfTrue="1"/>
  </conditionalFormatting>
  <conditionalFormatting sqref="H403">
    <cfRule type="duplicateValues" dxfId="2924" priority="260"/>
  </conditionalFormatting>
  <conditionalFormatting sqref="C404">
    <cfRule type="duplicateValues" dxfId="2923" priority="255"/>
    <cfRule type="duplicateValues" dxfId="2922" priority="256"/>
    <cfRule type="duplicateValues" dxfId="2921" priority="257"/>
  </conditionalFormatting>
  <conditionalFormatting sqref="C404">
    <cfRule type="duplicateValues" dxfId="2920" priority="258" stopIfTrue="1"/>
  </conditionalFormatting>
  <conditionalFormatting sqref="H404">
    <cfRule type="duplicateValues" dxfId="2919" priority="253"/>
  </conditionalFormatting>
  <conditionalFormatting sqref="C96:C104">
    <cfRule type="duplicateValues" dxfId="2918" priority="488" stopIfTrue="1"/>
  </conditionalFormatting>
  <conditionalFormatting sqref="C405">
    <cfRule type="duplicateValues" dxfId="2917" priority="248"/>
    <cfRule type="duplicateValues" dxfId="2916" priority="249"/>
    <cfRule type="duplicateValues" dxfId="2915" priority="250"/>
  </conditionalFormatting>
  <conditionalFormatting sqref="C405">
    <cfRule type="duplicateValues" dxfId="2914" priority="251" stopIfTrue="1"/>
  </conditionalFormatting>
  <conditionalFormatting sqref="H405">
    <cfRule type="duplicateValues" dxfId="2913" priority="245"/>
  </conditionalFormatting>
  <conditionalFormatting sqref="C406">
    <cfRule type="duplicateValues" dxfId="2912" priority="241"/>
    <cfRule type="duplicateValues" dxfId="2911" priority="242"/>
    <cfRule type="duplicateValues" dxfId="2910" priority="243"/>
  </conditionalFormatting>
  <conditionalFormatting sqref="C406">
    <cfRule type="duplicateValues" dxfId="2909" priority="244" stopIfTrue="1"/>
  </conditionalFormatting>
  <conditionalFormatting sqref="H406">
    <cfRule type="duplicateValues" dxfId="2908" priority="238"/>
  </conditionalFormatting>
  <conditionalFormatting sqref="C407">
    <cfRule type="duplicateValues" dxfId="2907" priority="234"/>
    <cfRule type="duplicateValues" dxfId="2906" priority="235"/>
    <cfRule type="duplicateValues" dxfId="2905" priority="236"/>
  </conditionalFormatting>
  <conditionalFormatting sqref="C407">
    <cfRule type="duplicateValues" dxfId="2904" priority="237" stopIfTrue="1"/>
  </conditionalFormatting>
  <conditionalFormatting sqref="H407">
    <cfRule type="duplicateValues" dxfId="2903" priority="231"/>
  </conditionalFormatting>
  <conditionalFormatting sqref="C408">
    <cfRule type="duplicateValues" dxfId="2902" priority="227"/>
    <cfRule type="duplicateValues" dxfId="2901" priority="228"/>
    <cfRule type="duplicateValues" dxfId="2900" priority="229"/>
  </conditionalFormatting>
  <conditionalFormatting sqref="C408">
    <cfRule type="duplicateValues" dxfId="2899" priority="230" stopIfTrue="1"/>
  </conditionalFormatting>
  <conditionalFormatting sqref="H408">
    <cfRule type="duplicateValues" dxfId="2898" priority="225"/>
  </conditionalFormatting>
  <conditionalFormatting sqref="C25:C56 C4:C7 C128:C136 C9:C21 C23 C58:C125">
    <cfRule type="colorScale" priority="606">
      <colorScale>
        <cfvo type="min"/>
        <cfvo type="max"/>
        <color rgb="FFFF7128"/>
        <color rgb="FFFFEF9C"/>
      </colorScale>
    </cfRule>
  </conditionalFormatting>
  <conditionalFormatting sqref="C25:C56 C4:C7 C128:C136 C9:C21 C23 C58:C125">
    <cfRule type="duplicateValues" dxfId="2897" priority="608"/>
  </conditionalFormatting>
  <conditionalFormatting sqref="C25:C56 C128:C136 C4:C7 C9:C21 C23 C58:C125">
    <cfRule type="duplicateValues" dxfId="2896" priority="610"/>
  </conditionalFormatting>
  <conditionalFormatting sqref="C25:C56 C4:C7 C128:C136 C9:C21 C23 C58:C125">
    <cfRule type="duplicateValues" dxfId="2895" priority="612"/>
    <cfRule type="duplicateValues" priority="613"/>
  </conditionalFormatting>
  <conditionalFormatting sqref="C409:C410">
    <cfRule type="duplicateValues" dxfId="2894" priority="220"/>
    <cfRule type="duplicateValues" dxfId="2893" priority="221"/>
    <cfRule type="duplicateValues" dxfId="2892" priority="222"/>
  </conditionalFormatting>
  <conditionalFormatting sqref="C409:C410">
    <cfRule type="duplicateValues" dxfId="2891" priority="223" stopIfTrue="1"/>
  </conditionalFormatting>
  <conditionalFormatting sqref="H409:H410">
    <cfRule type="duplicateValues" dxfId="2890" priority="217"/>
  </conditionalFormatting>
  <conditionalFormatting sqref="C24">
    <cfRule type="duplicateValues" dxfId="2889" priority="213"/>
  </conditionalFormatting>
  <conditionalFormatting sqref="C24">
    <cfRule type="duplicateValues" dxfId="2888" priority="215"/>
    <cfRule type="duplicateValues" priority="216"/>
  </conditionalFormatting>
  <conditionalFormatting sqref="C411">
    <cfRule type="duplicateValues" dxfId="2887" priority="209"/>
    <cfRule type="duplicateValues" dxfId="2886" priority="210"/>
    <cfRule type="duplicateValues" dxfId="2885" priority="211"/>
  </conditionalFormatting>
  <conditionalFormatting sqref="C411">
    <cfRule type="duplicateValues" dxfId="2884" priority="212" stopIfTrue="1"/>
  </conditionalFormatting>
  <conditionalFormatting sqref="H411">
    <cfRule type="duplicateValues" dxfId="2883" priority="206"/>
  </conditionalFormatting>
  <conditionalFormatting sqref="C412">
    <cfRule type="duplicateValues" dxfId="2882" priority="201"/>
    <cfRule type="duplicateValues" dxfId="2881" priority="202"/>
    <cfRule type="duplicateValues" dxfId="2880" priority="203"/>
  </conditionalFormatting>
  <conditionalFormatting sqref="C412">
    <cfRule type="duplicateValues" dxfId="2879" priority="204" stopIfTrue="1"/>
  </conditionalFormatting>
  <conditionalFormatting sqref="H412">
    <cfRule type="duplicateValues" dxfId="2878" priority="196"/>
  </conditionalFormatting>
  <conditionalFormatting sqref="C413">
    <cfRule type="duplicateValues" dxfId="2877" priority="192"/>
    <cfRule type="duplicateValues" dxfId="2876" priority="193"/>
    <cfRule type="duplicateValues" dxfId="2875" priority="194"/>
  </conditionalFormatting>
  <conditionalFormatting sqref="C413">
    <cfRule type="duplicateValues" dxfId="2874" priority="195" stopIfTrue="1"/>
  </conditionalFormatting>
  <conditionalFormatting sqref="C414:C415">
    <cfRule type="duplicateValues" dxfId="2873" priority="186"/>
    <cfRule type="duplicateValues" dxfId="2872" priority="187"/>
    <cfRule type="duplicateValues" dxfId="2871" priority="188"/>
  </conditionalFormatting>
  <conditionalFormatting sqref="C414:C415">
    <cfRule type="duplicateValues" dxfId="2870" priority="189" stopIfTrue="1"/>
  </conditionalFormatting>
  <conditionalFormatting sqref="H414">
    <cfRule type="duplicateValues" dxfId="2869" priority="183"/>
  </conditionalFormatting>
  <conditionalFormatting sqref="C416">
    <cfRule type="duplicateValues" dxfId="2868" priority="180"/>
    <cfRule type="duplicateValues" dxfId="2867" priority="181"/>
    <cfRule type="duplicateValues" dxfId="2866" priority="182"/>
  </conditionalFormatting>
  <conditionalFormatting sqref="C416">
    <cfRule type="duplicateValues" dxfId="2865" priority="179" stopIfTrue="1"/>
  </conditionalFormatting>
  <conditionalFormatting sqref="C8">
    <cfRule type="colorScale" priority="159">
      <colorScale>
        <cfvo type="min"/>
        <cfvo type="max"/>
        <color rgb="FFFF7128"/>
        <color rgb="FFFFEF9C"/>
      </colorScale>
    </cfRule>
  </conditionalFormatting>
  <conditionalFormatting sqref="C8">
    <cfRule type="duplicateValues" dxfId="2864" priority="160"/>
  </conditionalFormatting>
  <conditionalFormatting sqref="C8">
    <cfRule type="duplicateValues" dxfId="2863" priority="162"/>
    <cfRule type="duplicateValues" priority="163"/>
  </conditionalFormatting>
  <conditionalFormatting sqref="C22">
    <cfRule type="duplicateValues" dxfId="2862" priority="155"/>
    <cfRule type="duplicateValues" dxfId="2861" priority="156"/>
    <cfRule type="duplicateValues" dxfId="2860" priority="157"/>
  </conditionalFormatting>
  <conditionalFormatting sqref="C22">
    <cfRule type="duplicateValues" dxfId="2859" priority="158" stopIfTrue="1"/>
  </conditionalFormatting>
  <conditionalFormatting sqref="D327 D203">
    <cfRule type="colorScale" priority="134">
      <colorScale>
        <cfvo type="min"/>
        <cfvo type="max"/>
        <color rgb="FFFF7128"/>
        <color rgb="FFFFEF9C"/>
      </colorScale>
    </cfRule>
  </conditionalFormatting>
  <conditionalFormatting sqref="D203 D327">
    <cfRule type="duplicateValues" dxfId="2858" priority="135"/>
  </conditionalFormatting>
  <conditionalFormatting sqref="D203 D327">
    <cfRule type="duplicateValues" dxfId="2857" priority="136"/>
  </conditionalFormatting>
  <conditionalFormatting sqref="D203 D327">
    <cfRule type="duplicateValues" dxfId="2856" priority="137"/>
    <cfRule type="duplicateValues" priority="138"/>
  </conditionalFormatting>
  <conditionalFormatting sqref="D3">
    <cfRule type="containsText" dxfId="2855" priority="133" stopIfTrue="1" operator="containsText" text="PD">
      <formula>NOT(ISERROR(SEARCH("PD",D3)))</formula>
    </cfRule>
  </conditionalFormatting>
  <conditionalFormatting sqref="C210">
    <cfRule type="duplicateValues" dxfId="2854" priority="129"/>
    <cfRule type="duplicateValues" dxfId="2853" priority="130"/>
    <cfRule type="duplicateValues" dxfId="2852" priority="131"/>
  </conditionalFormatting>
  <conditionalFormatting sqref="C210">
    <cfRule type="duplicateValues" dxfId="2851" priority="132" stopIfTrue="1"/>
  </conditionalFormatting>
  <conditionalFormatting sqref="C469">
    <cfRule type="duplicateValues" dxfId="2850" priority="85"/>
  </conditionalFormatting>
  <conditionalFormatting sqref="C469">
    <cfRule type="duplicateValues" dxfId="2849" priority="87"/>
    <cfRule type="duplicateValues" priority="88"/>
  </conditionalFormatting>
  <conditionalFormatting sqref="C453">
    <cfRule type="colorScale" priority="80">
      <colorScale>
        <cfvo type="min"/>
        <cfvo type="max"/>
        <color rgb="FFFF7128"/>
        <color rgb="FFFFEF9C"/>
      </colorScale>
    </cfRule>
  </conditionalFormatting>
  <conditionalFormatting sqref="C453">
    <cfRule type="duplicateValues" dxfId="2848" priority="81"/>
  </conditionalFormatting>
  <conditionalFormatting sqref="C453">
    <cfRule type="duplicateValues" dxfId="2847" priority="83"/>
    <cfRule type="duplicateValues" priority="84"/>
  </conditionalFormatting>
  <conditionalFormatting sqref="C467">
    <cfRule type="duplicateValues" dxfId="2846" priority="76"/>
    <cfRule type="duplicateValues" dxfId="2845" priority="77"/>
    <cfRule type="duplicateValues" dxfId="2844" priority="78"/>
  </conditionalFormatting>
  <conditionalFormatting sqref="C467">
    <cfRule type="duplicateValues" dxfId="2843" priority="79" stopIfTrue="1"/>
  </conditionalFormatting>
  <conditionalFormatting sqref="C564">
    <cfRule type="colorScale" priority="66">
      <colorScale>
        <cfvo type="min"/>
        <cfvo type="max"/>
        <color rgb="FFFF7128"/>
        <color rgb="FFFFEF9C"/>
      </colorScale>
    </cfRule>
  </conditionalFormatting>
  <conditionalFormatting sqref="C564">
    <cfRule type="duplicateValues" dxfId="2842" priority="67"/>
  </conditionalFormatting>
  <conditionalFormatting sqref="C564">
    <cfRule type="duplicateValues" dxfId="2841" priority="69"/>
    <cfRule type="duplicateValues" priority="70"/>
  </conditionalFormatting>
  <conditionalFormatting sqref="C483">
    <cfRule type="colorScale" priority="56">
      <colorScale>
        <cfvo type="min"/>
        <cfvo type="max"/>
        <color rgb="FFFF7128"/>
        <color rgb="FFFFEF9C"/>
      </colorScale>
    </cfRule>
  </conditionalFormatting>
  <conditionalFormatting sqref="C483">
    <cfRule type="duplicateValues" dxfId="2840" priority="57"/>
  </conditionalFormatting>
  <conditionalFormatting sqref="C483">
    <cfRule type="duplicateValues" dxfId="2839" priority="59"/>
    <cfRule type="duplicateValues" priority="60"/>
  </conditionalFormatting>
  <conditionalFormatting sqref="C184">
    <cfRule type="duplicateValues" dxfId="2838" priority="52"/>
    <cfRule type="duplicateValues" dxfId="2837" priority="53"/>
    <cfRule type="duplicateValues" dxfId="2836" priority="54"/>
  </conditionalFormatting>
  <conditionalFormatting sqref="C184">
    <cfRule type="duplicateValues" dxfId="2835" priority="55" stopIfTrue="1"/>
  </conditionalFormatting>
  <conditionalFormatting sqref="C68">
    <cfRule type="duplicateValues" dxfId="2834" priority="51" stopIfTrue="1"/>
  </conditionalFormatting>
  <conditionalFormatting sqref="C511:C517">
    <cfRule type="duplicateValues" dxfId="2833" priority="20826" stopIfTrue="1"/>
  </conditionalFormatting>
  <conditionalFormatting sqref="C754">
    <cfRule type="colorScale" priority="34">
      <colorScale>
        <cfvo type="min"/>
        <cfvo type="max"/>
        <color rgb="FFFF7128"/>
        <color rgb="FFFFEF9C"/>
      </colorScale>
    </cfRule>
  </conditionalFormatting>
  <conditionalFormatting sqref="C754">
    <cfRule type="duplicateValues" dxfId="2832" priority="35"/>
  </conditionalFormatting>
  <conditionalFormatting sqref="C754">
    <cfRule type="duplicateValues" dxfId="2831" priority="37"/>
    <cfRule type="duplicateValues" priority="38"/>
  </conditionalFormatting>
  <conditionalFormatting sqref="C495:C500 C451:C452 C454:C466 C468 C470:C482 C484:C493 C531:C532 C502:C529">
    <cfRule type="colorScale" priority="20901">
      <colorScale>
        <cfvo type="min"/>
        <cfvo type="max"/>
        <color rgb="FFFF7128"/>
        <color rgb="FFFFEF9C"/>
      </colorScale>
    </cfRule>
  </conditionalFormatting>
  <conditionalFormatting sqref="C495:C500 C451:C452 C454:C466 C468 C470:C482 C484:C493 C531:C532 C502:C529">
    <cfRule type="duplicateValues" dxfId="2830" priority="20909"/>
  </conditionalFormatting>
  <conditionalFormatting sqref="C495:C500 C451:C452 C454:C466 C468 C470:C482 C484:C493 C531:C532 C502:C529">
    <cfRule type="duplicateValues" dxfId="2829" priority="20917"/>
  </conditionalFormatting>
  <conditionalFormatting sqref="C495:C500 C451:C452 C454:C466 C468 C470:C482 C484:C493 C531:C532 C502:C529">
    <cfRule type="duplicateValues" dxfId="2828" priority="20925"/>
    <cfRule type="duplicateValues" priority="20926"/>
  </conditionalFormatting>
  <conditionalFormatting sqref="D546">
    <cfRule type="colorScale" priority="20927">
      <colorScale>
        <cfvo type="min"/>
        <cfvo type="max"/>
        <color rgb="FFFF7128"/>
        <color rgb="FFFFEF9C"/>
      </colorScale>
    </cfRule>
  </conditionalFormatting>
  <conditionalFormatting sqref="D546">
    <cfRule type="duplicateValues" dxfId="2827" priority="20928"/>
  </conditionalFormatting>
  <conditionalFormatting sqref="D546">
    <cfRule type="duplicateValues" dxfId="2826" priority="20929"/>
  </conditionalFormatting>
  <conditionalFormatting sqref="D546">
    <cfRule type="duplicateValues" dxfId="2825" priority="20930"/>
    <cfRule type="duplicateValues" priority="20931"/>
  </conditionalFormatting>
  <conditionalFormatting sqref="D776">
    <cfRule type="containsText" dxfId="2824" priority="33" stopIfTrue="1" operator="containsText" text="PD">
      <formula>NOT(ISERROR(SEARCH("PD",D776)))</formula>
    </cfRule>
  </conditionalFormatting>
  <conditionalFormatting sqref="E402:F402">
    <cfRule type="duplicateValues" dxfId="2823" priority="27133" stopIfTrue="1"/>
  </conditionalFormatting>
  <conditionalFormatting sqref="E403:F403">
    <cfRule type="duplicateValues" dxfId="2822" priority="27135" stopIfTrue="1"/>
  </conditionalFormatting>
  <conditionalFormatting sqref="E404:F404">
    <cfRule type="duplicateValues" dxfId="2821" priority="27137" stopIfTrue="1"/>
  </conditionalFormatting>
  <conditionalFormatting sqref="E405:F405">
    <cfRule type="duplicateValues" dxfId="2820" priority="27139" stopIfTrue="1"/>
  </conditionalFormatting>
  <conditionalFormatting sqref="E406:F406">
    <cfRule type="duplicateValues" dxfId="2819" priority="27141" stopIfTrue="1"/>
  </conditionalFormatting>
  <conditionalFormatting sqref="E407:F407">
    <cfRule type="duplicateValues" dxfId="2818" priority="27143" stopIfTrue="1"/>
  </conditionalFormatting>
  <conditionalFormatting sqref="E408:F408">
    <cfRule type="duplicateValues" dxfId="2817" priority="27145" stopIfTrue="1"/>
  </conditionalFormatting>
  <conditionalFormatting sqref="E409:F410">
    <cfRule type="duplicateValues" dxfId="2816" priority="27147" stopIfTrue="1"/>
  </conditionalFormatting>
  <conditionalFormatting sqref="E411:F411">
    <cfRule type="duplicateValues" dxfId="2815" priority="27149" stopIfTrue="1"/>
  </conditionalFormatting>
  <conditionalFormatting sqref="E412:F412">
    <cfRule type="duplicateValues" dxfId="2814" priority="27151" stopIfTrue="1"/>
  </conditionalFormatting>
  <conditionalFormatting sqref="E413:F413">
    <cfRule type="duplicateValues" dxfId="2813" priority="27153" stopIfTrue="1"/>
  </conditionalFormatting>
  <conditionalFormatting sqref="E414:F414">
    <cfRule type="duplicateValues" dxfId="2812" priority="27155" stopIfTrue="1"/>
  </conditionalFormatting>
  <conditionalFormatting sqref="C418">
    <cfRule type="colorScale" priority="16">
      <colorScale>
        <cfvo type="min"/>
        <cfvo type="max"/>
        <color rgb="FFFF7128"/>
        <color rgb="FFFFEF9C"/>
      </colorScale>
    </cfRule>
  </conditionalFormatting>
  <conditionalFormatting sqref="C418">
    <cfRule type="duplicateValues" dxfId="2811" priority="17"/>
  </conditionalFormatting>
  <conditionalFormatting sqref="C418">
    <cfRule type="duplicateValues" dxfId="2810" priority="18"/>
  </conditionalFormatting>
  <conditionalFormatting sqref="C418">
    <cfRule type="duplicateValues" dxfId="2809" priority="19"/>
    <cfRule type="duplicateValues" priority="20"/>
  </conditionalFormatting>
  <conditionalFormatting sqref="B402">
    <cfRule type="duplicateValues" dxfId="2808" priority="4" stopIfTrue="1"/>
  </conditionalFormatting>
  <conditionalFormatting sqref="B403">
    <cfRule type="duplicateValues" dxfId="2807" priority="5" stopIfTrue="1"/>
  </conditionalFormatting>
  <conditionalFormatting sqref="B404">
    <cfRule type="duplicateValues" dxfId="2806" priority="6" stopIfTrue="1"/>
  </conditionalFormatting>
  <conditionalFormatting sqref="B405">
    <cfRule type="duplicateValues" dxfId="2805" priority="7" stopIfTrue="1"/>
  </conditionalFormatting>
  <conditionalFormatting sqref="B406">
    <cfRule type="duplicateValues" dxfId="2804" priority="8" stopIfTrue="1"/>
  </conditionalFormatting>
  <conditionalFormatting sqref="B407">
    <cfRule type="duplicateValues" dxfId="2803" priority="9" stopIfTrue="1"/>
  </conditionalFormatting>
  <conditionalFormatting sqref="B408">
    <cfRule type="duplicateValues" dxfId="2802" priority="10" stopIfTrue="1"/>
  </conditionalFormatting>
  <conditionalFormatting sqref="B409:B410">
    <cfRule type="duplicateValues" dxfId="2801" priority="11" stopIfTrue="1"/>
  </conditionalFormatting>
  <conditionalFormatting sqref="B411">
    <cfRule type="duplicateValues" dxfId="2800" priority="12" stopIfTrue="1"/>
  </conditionalFormatting>
  <conditionalFormatting sqref="B412">
    <cfRule type="duplicateValues" dxfId="2799" priority="13" stopIfTrue="1"/>
  </conditionalFormatting>
  <conditionalFormatting sqref="B413">
    <cfRule type="duplicateValues" dxfId="2798" priority="14" stopIfTrue="1"/>
  </conditionalFormatting>
  <conditionalFormatting sqref="B414">
    <cfRule type="duplicateValues" dxfId="2797" priority="15" stopIfTrue="1"/>
  </conditionalFormatting>
  <conditionalFormatting sqref="R4:R1075">
    <cfRule type="cellIs" dxfId="2796" priority="1" operator="equal">
      <formula>"ALERT"</formula>
    </cfRule>
    <cfRule type="cellIs" dxfId="2795" priority="2" operator="equal">
      <formula>"ALERT"</formula>
    </cfRule>
    <cfRule type="cellIs" dxfId="2794" priority="3" operator="lessThan">
      <formula>"ALERT"</formula>
    </cfRule>
  </conditionalFormatting>
  <conditionalFormatting sqref="G24 C24">
    <cfRule type="duplicateValues" dxfId="2793" priority="29143"/>
  </conditionalFormatting>
  <conditionalFormatting sqref="G8 C8">
    <cfRule type="duplicateValues" dxfId="2792" priority="29145"/>
  </conditionalFormatting>
  <conditionalFormatting sqref="G469 C469">
    <cfRule type="duplicateValues" dxfId="2791" priority="29147"/>
  </conditionalFormatting>
  <conditionalFormatting sqref="G453 C453">
    <cfRule type="duplicateValues" dxfId="2790" priority="29149"/>
  </conditionalFormatting>
  <conditionalFormatting sqref="G564 C564">
    <cfRule type="duplicateValues" dxfId="2789" priority="29151"/>
  </conditionalFormatting>
  <conditionalFormatting sqref="G483 C483">
    <cfRule type="duplicateValues" dxfId="2788" priority="29153"/>
  </conditionalFormatting>
  <conditionalFormatting sqref="G754 C754">
    <cfRule type="duplicateValues" dxfId="2787" priority="29155"/>
  </conditionalFormatting>
  <pageMargins left="0.25" right="0.25" top="0.21" bottom="0.17" header="0.3" footer="0.3"/>
  <pageSetup paperSize="9" scale="76" fitToHeight="0" orientation="landscape" r:id="rId1"/>
  <ignoredErrors>
    <ignoredError sqref="E928 E930:E932" numberStoredAsText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K4891"/>
  <sheetViews>
    <sheetView tabSelected="1" workbookViewId="0">
      <selection activeCell="N15" sqref="N15"/>
    </sheetView>
  </sheetViews>
  <sheetFormatPr defaultRowHeight="15" x14ac:dyDescent="0.25"/>
  <sheetData>
    <row r="1" spans="1:11" x14ac:dyDescent="0.25">
      <c r="A1" t="s">
        <v>2068</v>
      </c>
      <c r="B1" t="s">
        <v>2067</v>
      </c>
      <c r="C1" t="s">
        <v>2066</v>
      </c>
      <c r="D1" t="s">
        <v>2065</v>
      </c>
      <c r="E1" t="s">
        <v>2064</v>
      </c>
      <c r="F1" t="s">
        <v>2063</v>
      </c>
      <c r="G1" t="s">
        <v>2062</v>
      </c>
      <c r="H1" t="s">
        <v>2061</v>
      </c>
      <c r="I1" t="s">
        <v>2060</v>
      </c>
      <c r="J1" t="s">
        <v>2059</v>
      </c>
      <c r="K1" t="s">
        <v>2058</v>
      </c>
    </row>
    <row r="2" spans="1:11" x14ac:dyDescent="0.25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</row>
    <row r="3" spans="1:11" x14ac:dyDescent="0.25">
      <c r="A3">
        <v>3848</v>
      </c>
      <c r="B3" t="s">
        <v>1647</v>
      </c>
      <c r="C3" t="s">
        <v>301</v>
      </c>
      <c r="D3" t="s">
        <v>7400</v>
      </c>
      <c r="E3" t="s">
        <v>6775</v>
      </c>
      <c r="F3" t="s">
        <v>1769</v>
      </c>
      <c r="G3" t="s">
        <v>7679</v>
      </c>
      <c r="H3">
        <v>12</v>
      </c>
      <c r="I3" t="s">
        <v>1652</v>
      </c>
      <c r="J3">
        <v>0</v>
      </c>
      <c r="K3">
        <v>0</v>
      </c>
    </row>
    <row r="4" spans="1:11" x14ac:dyDescent="0.25">
      <c r="A4">
        <v>3848</v>
      </c>
      <c r="B4" t="s">
        <v>1647</v>
      </c>
      <c r="C4" t="s">
        <v>301</v>
      </c>
      <c r="D4" t="s">
        <v>7400</v>
      </c>
      <c r="G4" t="s">
        <v>7494</v>
      </c>
      <c r="H4">
        <v>10</v>
      </c>
      <c r="I4" t="s">
        <v>1652</v>
      </c>
      <c r="J4">
        <v>0</v>
      </c>
      <c r="K4">
        <v>0</v>
      </c>
    </row>
    <row r="5" spans="1:11" x14ac:dyDescent="0.25">
      <c r="A5">
        <v>3848</v>
      </c>
      <c r="B5" t="s">
        <v>1647</v>
      </c>
      <c r="C5" t="s">
        <v>301</v>
      </c>
      <c r="D5" t="s">
        <v>7400</v>
      </c>
      <c r="E5" t="s">
        <v>4593</v>
      </c>
      <c r="F5" t="s">
        <v>4594</v>
      </c>
      <c r="G5" t="s">
        <v>6380</v>
      </c>
      <c r="H5">
        <v>6</v>
      </c>
      <c r="I5" t="s">
        <v>1652</v>
      </c>
      <c r="J5">
        <v>0</v>
      </c>
      <c r="K5">
        <v>0</v>
      </c>
    </row>
    <row r="6" spans="1:11" x14ac:dyDescent="0.25">
      <c r="A6">
        <v>3848</v>
      </c>
      <c r="B6" t="s">
        <v>1647</v>
      </c>
      <c r="C6" t="s">
        <v>301</v>
      </c>
      <c r="D6" t="s">
        <v>7400</v>
      </c>
      <c r="E6" t="s">
        <v>2057</v>
      </c>
      <c r="F6" t="s">
        <v>1655</v>
      </c>
      <c r="G6" t="s">
        <v>3050</v>
      </c>
      <c r="H6">
        <v>14</v>
      </c>
      <c r="I6" t="s">
        <v>1652</v>
      </c>
      <c r="J6">
        <v>0</v>
      </c>
      <c r="K6">
        <v>0</v>
      </c>
    </row>
    <row r="7" spans="1:11" x14ac:dyDescent="0.25">
      <c r="A7">
        <v>3848</v>
      </c>
      <c r="B7" t="s">
        <v>1647</v>
      </c>
      <c r="C7" t="s">
        <v>301</v>
      </c>
      <c r="D7" t="s">
        <v>7400</v>
      </c>
      <c r="G7" t="s">
        <v>2154</v>
      </c>
      <c r="H7">
        <v>179</v>
      </c>
      <c r="I7" t="s">
        <v>1652</v>
      </c>
      <c r="J7">
        <v>0</v>
      </c>
      <c r="K7">
        <v>0</v>
      </c>
    </row>
    <row r="8" spans="1:11" x14ac:dyDescent="0.25">
      <c r="A8">
        <v>3848</v>
      </c>
      <c r="B8" t="s">
        <v>1647</v>
      </c>
      <c r="C8" t="s">
        <v>301</v>
      </c>
      <c r="D8" t="s">
        <v>7400</v>
      </c>
      <c r="E8" t="s">
        <v>7923</v>
      </c>
      <c r="F8" t="s">
        <v>7924</v>
      </c>
      <c r="G8" t="s">
        <v>7925</v>
      </c>
      <c r="H8">
        <v>10</v>
      </c>
      <c r="I8" t="s">
        <v>1652</v>
      </c>
      <c r="J8">
        <v>0</v>
      </c>
      <c r="K8">
        <v>0</v>
      </c>
    </row>
    <row r="9" spans="1:11" x14ac:dyDescent="0.25">
      <c r="A9">
        <v>3848</v>
      </c>
      <c r="B9" t="s">
        <v>1647</v>
      </c>
      <c r="C9" t="s">
        <v>301</v>
      </c>
      <c r="D9" t="s">
        <v>7400</v>
      </c>
      <c r="G9" t="s">
        <v>8830</v>
      </c>
      <c r="H9">
        <v>288</v>
      </c>
      <c r="I9" t="s">
        <v>1652</v>
      </c>
      <c r="J9">
        <v>0</v>
      </c>
      <c r="K9">
        <v>0</v>
      </c>
    </row>
    <row r="10" spans="1:11" x14ac:dyDescent="0.25">
      <c r="A10">
        <v>3848</v>
      </c>
      <c r="B10" t="s">
        <v>1647</v>
      </c>
      <c r="C10" t="s">
        <v>301</v>
      </c>
      <c r="D10" t="s">
        <v>7400</v>
      </c>
      <c r="E10" t="s">
        <v>4595</v>
      </c>
      <c r="F10" t="s">
        <v>1655</v>
      </c>
      <c r="G10" t="s">
        <v>6381</v>
      </c>
      <c r="H10">
        <v>8</v>
      </c>
      <c r="I10" t="s">
        <v>1652</v>
      </c>
      <c r="J10">
        <v>0</v>
      </c>
      <c r="K10">
        <v>0</v>
      </c>
    </row>
    <row r="11" spans="1:11" x14ac:dyDescent="0.25">
      <c r="A11">
        <v>3848</v>
      </c>
      <c r="B11" t="s">
        <v>1647</v>
      </c>
      <c r="C11" t="s">
        <v>301</v>
      </c>
      <c r="D11" t="s">
        <v>7400</v>
      </c>
      <c r="E11" t="s">
        <v>4596</v>
      </c>
      <c r="F11" t="s">
        <v>4597</v>
      </c>
      <c r="G11" t="s">
        <v>4598</v>
      </c>
      <c r="H11">
        <v>2</v>
      </c>
      <c r="I11" t="s">
        <v>1652</v>
      </c>
      <c r="J11">
        <v>0</v>
      </c>
      <c r="K11">
        <v>0</v>
      </c>
    </row>
    <row r="12" spans="1:11" x14ac:dyDescent="0.25">
      <c r="A12">
        <v>3848</v>
      </c>
      <c r="B12" t="s">
        <v>1647</v>
      </c>
      <c r="C12" t="s">
        <v>301</v>
      </c>
      <c r="D12" t="s">
        <v>7400</v>
      </c>
      <c r="E12" t="s">
        <v>4599</v>
      </c>
      <c r="F12" t="s">
        <v>1655</v>
      </c>
      <c r="G12" t="s">
        <v>6382</v>
      </c>
      <c r="H12">
        <v>7</v>
      </c>
      <c r="I12" t="s">
        <v>1652</v>
      </c>
      <c r="J12">
        <v>0</v>
      </c>
      <c r="K12">
        <v>0</v>
      </c>
    </row>
    <row r="13" spans="1:11" x14ac:dyDescent="0.25">
      <c r="A13">
        <v>3848</v>
      </c>
      <c r="B13" t="s">
        <v>1647</v>
      </c>
      <c r="C13" t="s">
        <v>301</v>
      </c>
      <c r="D13" t="s">
        <v>7400</v>
      </c>
      <c r="E13" t="s">
        <v>5917</v>
      </c>
      <c r="F13" t="s">
        <v>1655</v>
      </c>
      <c r="G13" t="s">
        <v>6878</v>
      </c>
      <c r="H13">
        <v>15</v>
      </c>
      <c r="I13" t="s">
        <v>1652</v>
      </c>
      <c r="J13">
        <v>0</v>
      </c>
      <c r="K13">
        <v>0</v>
      </c>
    </row>
    <row r="14" spans="1:11" x14ac:dyDescent="0.25">
      <c r="A14">
        <v>3848</v>
      </c>
      <c r="B14" t="s">
        <v>1647</v>
      </c>
      <c r="C14" t="s">
        <v>301</v>
      </c>
      <c r="D14" t="s">
        <v>7400</v>
      </c>
      <c r="G14" t="s">
        <v>4631</v>
      </c>
      <c r="H14">
        <v>10</v>
      </c>
      <c r="I14" t="s">
        <v>1652</v>
      </c>
      <c r="J14">
        <v>0</v>
      </c>
      <c r="K14">
        <v>0</v>
      </c>
    </row>
    <row r="15" spans="1:11" x14ac:dyDescent="0.25">
      <c r="A15">
        <v>3848</v>
      </c>
      <c r="B15" t="s">
        <v>1647</v>
      </c>
      <c r="C15" t="s">
        <v>301</v>
      </c>
      <c r="D15" t="s">
        <v>7400</v>
      </c>
      <c r="E15" t="s">
        <v>4600</v>
      </c>
      <c r="F15" t="s">
        <v>3383</v>
      </c>
      <c r="G15" t="s">
        <v>3917</v>
      </c>
      <c r="H15">
        <v>15</v>
      </c>
      <c r="I15" t="s">
        <v>1652</v>
      </c>
      <c r="J15">
        <v>0</v>
      </c>
      <c r="K15">
        <v>0</v>
      </c>
    </row>
    <row r="16" spans="1:11" x14ac:dyDescent="0.25">
      <c r="A16">
        <v>3848</v>
      </c>
      <c r="B16" t="s">
        <v>1647</v>
      </c>
      <c r="C16" t="s">
        <v>301</v>
      </c>
      <c r="D16" t="s">
        <v>7400</v>
      </c>
      <c r="G16" t="s">
        <v>4601</v>
      </c>
      <c r="H16">
        <v>15</v>
      </c>
      <c r="I16" t="s">
        <v>1652</v>
      </c>
      <c r="J16">
        <v>0</v>
      </c>
      <c r="K16">
        <v>0</v>
      </c>
    </row>
    <row r="17" spans="1:11" x14ac:dyDescent="0.25">
      <c r="A17">
        <v>3848</v>
      </c>
      <c r="B17" t="s">
        <v>1647</v>
      </c>
      <c r="C17" t="s">
        <v>301</v>
      </c>
      <c r="D17" t="s">
        <v>7400</v>
      </c>
      <c r="E17" t="s">
        <v>4602</v>
      </c>
      <c r="F17" t="s">
        <v>1655</v>
      </c>
      <c r="G17" t="s">
        <v>6878</v>
      </c>
      <c r="H17">
        <v>5</v>
      </c>
      <c r="I17" t="s">
        <v>1652</v>
      </c>
      <c r="J17">
        <v>0</v>
      </c>
      <c r="K17">
        <v>0</v>
      </c>
    </row>
    <row r="18" spans="1:11" x14ac:dyDescent="0.25">
      <c r="A18">
        <v>3848</v>
      </c>
      <c r="B18" t="s">
        <v>1647</v>
      </c>
      <c r="C18" t="s">
        <v>301</v>
      </c>
      <c r="D18" t="s">
        <v>7400</v>
      </c>
      <c r="G18" t="s">
        <v>4603</v>
      </c>
      <c r="H18">
        <v>10</v>
      </c>
      <c r="I18" t="s">
        <v>1652</v>
      </c>
      <c r="J18">
        <v>0</v>
      </c>
      <c r="K18">
        <v>0</v>
      </c>
    </row>
    <row r="19" spans="1:11" x14ac:dyDescent="0.25">
      <c r="A19">
        <v>3848</v>
      </c>
      <c r="B19" t="s">
        <v>1647</v>
      </c>
      <c r="C19" t="s">
        <v>301</v>
      </c>
      <c r="D19" t="s">
        <v>7400</v>
      </c>
      <c r="E19" t="s">
        <v>2056</v>
      </c>
      <c r="F19" t="s">
        <v>1655</v>
      </c>
      <c r="G19" t="s">
        <v>3051</v>
      </c>
      <c r="H19">
        <v>29</v>
      </c>
      <c r="I19" t="s">
        <v>1652</v>
      </c>
      <c r="J19">
        <v>0</v>
      </c>
      <c r="K19">
        <v>0</v>
      </c>
    </row>
    <row r="20" spans="1:11" x14ac:dyDescent="0.25">
      <c r="A20">
        <v>3848</v>
      </c>
      <c r="B20" t="s">
        <v>1647</v>
      </c>
      <c r="C20" t="s">
        <v>301</v>
      </c>
      <c r="D20" t="s">
        <v>7400</v>
      </c>
      <c r="G20" t="s">
        <v>6161</v>
      </c>
      <c r="H20">
        <v>195</v>
      </c>
      <c r="I20" t="s">
        <v>1652</v>
      </c>
      <c r="J20">
        <v>0</v>
      </c>
      <c r="K20">
        <v>0</v>
      </c>
    </row>
    <row r="21" spans="1:11" x14ac:dyDescent="0.25">
      <c r="A21">
        <v>3848</v>
      </c>
      <c r="B21" t="s">
        <v>1647</v>
      </c>
      <c r="C21" t="s">
        <v>301</v>
      </c>
      <c r="D21" t="s">
        <v>7400</v>
      </c>
      <c r="E21" t="s">
        <v>9155</v>
      </c>
      <c r="F21" t="s">
        <v>1655</v>
      </c>
      <c r="G21" t="s">
        <v>3052</v>
      </c>
      <c r="H21">
        <v>36</v>
      </c>
      <c r="I21" t="s">
        <v>1652</v>
      </c>
      <c r="J21">
        <v>0</v>
      </c>
      <c r="K21">
        <v>0</v>
      </c>
    </row>
    <row r="22" spans="1:11" x14ac:dyDescent="0.25">
      <c r="A22">
        <v>3848</v>
      </c>
      <c r="B22" t="s">
        <v>1647</v>
      </c>
      <c r="C22" t="s">
        <v>301</v>
      </c>
      <c r="D22" t="s">
        <v>7400</v>
      </c>
      <c r="G22" t="s">
        <v>9532</v>
      </c>
      <c r="H22">
        <v>18</v>
      </c>
      <c r="I22" t="s">
        <v>1652</v>
      </c>
      <c r="J22">
        <v>0</v>
      </c>
      <c r="K22">
        <v>0</v>
      </c>
    </row>
    <row r="23" spans="1:11" x14ac:dyDescent="0.25">
      <c r="A23">
        <v>3848</v>
      </c>
      <c r="B23" t="s">
        <v>1647</v>
      </c>
      <c r="C23" t="s">
        <v>301</v>
      </c>
      <c r="D23" t="s">
        <v>7400</v>
      </c>
      <c r="E23" t="s">
        <v>3053</v>
      </c>
      <c r="F23" t="s">
        <v>1655</v>
      </c>
      <c r="G23" t="s">
        <v>8827</v>
      </c>
      <c r="H23">
        <v>35</v>
      </c>
      <c r="I23" t="s">
        <v>1652</v>
      </c>
      <c r="J23">
        <v>0</v>
      </c>
      <c r="K23">
        <v>0</v>
      </c>
    </row>
    <row r="24" spans="1:11" x14ac:dyDescent="0.25">
      <c r="A24">
        <v>3848</v>
      </c>
      <c r="B24" t="s">
        <v>1647</v>
      </c>
      <c r="C24" t="s">
        <v>301</v>
      </c>
      <c r="D24" t="s">
        <v>7400</v>
      </c>
      <c r="G24" t="s">
        <v>4295</v>
      </c>
      <c r="H24">
        <v>13</v>
      </c>
      <c r="I24" t="s">
        <v>1652</v>
      </c>
      <c r="J24">
        <v>0</v>
      </c>
      <c r="K24">
        <v>0</v>
      </c>
    </row>
    <row r="25" spans="1:11" x14ac:dyDescent="0.25">
      <c r="A25">
        <v>3848</v>
      </c>
      <c r="B25" t="s">
        <v>1647</v>
      </c>
      <c r="C25" t="s">
        <v>301</v>
      </c>
      <c r="D25" t="s">
        <v>7400</v>
      </c>
      <c r="E25" t="s">
        <v>3054</v>
      </c>
      <c r="F25" t="s">
        <v>1655</v>
      </c>
      <c r="G25" t="s">
        <v>9156</v>
      </c>
      <c r="H25">
        <v>25</v>
      </c>
      <c r="I25" t="s">
        <v>1652</v>
      </c>
      <c r="J25">
        <v>0</v>
      </c>
      <c r="K25">
        <v>0</v>
      </c>
    </row>
    <row r="26" spans="1:11" x14ac:dyDescent="0.25">
      <c r="A26">
        <v>3848</v>
      </c>
      <c r="B26" t="s">
        <v>1647</v>
      </c>
      <c r="C26" t="s">
        <v>301</v>
      </c>
      <c r="D26" t="s">
        <v>7400</v>
      </c>
      <c r="G26" t="s">
        <v>5918</v>
      </c>
      <c r="H26">
        <v>100</v>
      </c>
      <c r="I26" t="s">
        <v>1652</v>
      </c>
      <c r="J26">
        <v>0</v>
      </c>
      <c r="K26">
        <v>0</v>
      </c>
    </row>
    <row r="27" spans="1:11" x14ac:dyDescent="0.25">
      <c r="A27">
        <v>3848</v>
      </c>
      <c r="B27" t="s">
        <v>1647</v>
      </c>
      <c r="C27" t="s">
        <v>301</v>
      </c>
      <c r="D27" t="s">
        <v>7400</v>
      </c>
      <c r="E27" t="s">
        <v>3055</v>
      </c>
      <c r="F27" t="s">
        <v>1655</v>
      </c>
      <c r="G27" t="s">
        <v>3056</v>
      </c>
      <c r="H27">
        <v>5</v>
      </c>
      <c r="I27" t="s">
        <v>1652</v>
      </c>
      <c r="J27">
        <v>0</v>
      </c>
      <c r="K27">
        <v>0</v>
      </c>
    </row>
    <row r="28" spans="1:11" x14ac:dyDescent="0.25">
      <c r="A28">
        <v>3848</v>
      </c>
      <c r="B28" t="s">
        <v>1647</v>
      </c>
      <c r="C28" t="s">
        <v>301</v>
      </c>
      <c r="D28" t="s">
        <v>7400</v>
      </c>
      <c r="G28" t="s">
        <v>5919</v>
      </c>
      <c r="H28">
        <v>63</v>
      </c>
      <c r="I28" t="s">
        <v>1652</v>
      </c>
      <c r="J28">
        <v>0</v>
      </c>
      <c r="K28">
        <v>0</v>
      </c>
    </row>
    <row r="29" spans="1:11" x14ac:dyDescent="0.25">
      <c r="A29">
        <v>3848</v>
      </c>
      <c r="B29" t="s">
        <v>1647</v>
      </c>
      <c r="C29" t="s">
        <v>301</v>
      </c>
      <c r="D29" t="s">
        <v>7400</v>
      </c>
      <c r="E29" t="s">
        <v>6383</v>
      </c>
      <c r="F29" t="s">
        <v>1679</v>
      </c>
      <c r="G29" t="s">
        <v>3057</v>
      </c>
      <c r="H29">
        <v>10</v>
      </c>
      <c r="I29" t="s">
        <v>1652</v>
      </c>
      <c r="J29">
        <v>0</v>
      </c>
      <c r="K29">
        <v>0</v>
      </c>
    </row>
    <row r="30" spans="1:11" x14ac:dyDescent="0.25">
      <c r="A30">
        <v>3848</v>
      </c>
      <c r="B30" t="s">
        <v>1647</v>
      </c>
      <c r="C30" t="s">
        <v>301</v>
      </c>
      <c r="D30" t="s">
        <v>7400</v>
      </c>
      <c r="G30" t="s">
        <v>4604</v>
      </c>
      <c r="H30">
        <v>11</v>
      </c>
      <c r="I30" t="s">
        <v>1652</v>
      </c>
      <c r="J30">
        <v>0</v>
      </c>
      <c r="K30">
        <v>0</v>
      </c>
    </row>
    <row r="31" spans="1:11" x14ac:dyDescent="0.25">
      <c r="A31">
        <v>3848</v>
      </c>
      <c r="B31" t="s">
        <v>1647</v>
      </c>
      <c r="C31" t="s">
        <v>301</v>
      </c>
      <c r="D31" t="s">
        <v>7400</v>
      </c>
      <c r="E31" t="s">
        <v>7193</v>
      </c>
      <c r="F31" t="s">
        <v>1657</v>
      </c>
      <c r="G31" t="s">
        <v>2155</v>
      </c>
      <c r="H31">
        <v>6</v>
      </c>
      <c r="I31" t="s">
        <v>1652</v>
      </c>
      <c r="J31">
        <v>0</v>
      </c>
      <c r="K31">
        <v>0</v>
      </c>
    </row>
    <row r="32" spans="1:11" x14ac:dyDescent="0.25">
      <c r="A32">
        <v>3848</v>
      </c>
      <c r="B32" t="s">
        <v>1647</v>
      </c>
      <c r="C32" t="s">
        <v>301</v>
      </c>
      <c r="D32" t="s">
        <v>7400</v>
      </c>
      <c r="E32" t="s">
        <v>4605</v>
      </c>
      <c r="F32" t="s">
        <v>1669</v>
      </c>
      <c r="G32" t="s">
        <v>6714</v>
      </c>
      <c r="H32">
        <v>4</v>
      </c>
      <c r="I32" t="s">
        <v>1652</v>
      </c>
      <c r="J32">
        <v>0</v>
      </c>
      <c r="K32">
        <v>0</v>
      </c>
    </row>
    <row r="33" spans="1:11" x14ac:dyDescent="0.25">
      <c r="A33">
        <v>3848</v>
      </c>
      <c r="B33" t="s">
        <v>1647</v>
      </c>
      <c r="C33" t="s">
        <v>301</v>
      </c>
      <c r="D33" t="s">
        <v>7400</v>
      </c>
      <c r="G33" t="s">
        <v>4606</v>
      </c>
      <c r="H33">
        <v>10</v>
      </c>
      <c r="I33" t="s">
        <v>1652</v>
      </c>
      <c r="J33">
        <v>0</v>
      </c>
      <c r="K33">
        <v>0</v>
      </c>
    </row>
    <row r="34" spans="1:11" x14ac:dyDescent="0.25">
      <c r="A34">
        <v>3848</v>
      </c>
      <c r="B34" t="s">
        <v>1647</v>
      </c>
      <c r="C34" t="s">
        <v>301</v>
      </c>
      <c r="D34" t="s">
        <v>7400</v>
      </c>
      <c r="E34" t="s">
        <v>10722</v>
      </c>
      <c r="F34" t="s">
        <v>1679</v>
      </c>
      <c r="G34" t="s">
        <v>10723</v>
      </c>
      <c r="H34">
        <v>20</v>
      </c>
      <c r="I34" t="s">
        <v>1652</v>
      </c>
      <c r="J34">
        <v>0</v>
      </c>
      <c r="K34">
        <v>0</v>
      </c>
    </row>
    <row r="35" spans="1:11" x14ac:dyDescent="0.25">
      <c r="A35">
        <v>3848</v>
      </c>
      <c r="B35" t="s">
        <v>1647</v>
      </c>
      <c r="C35" t="s">
        <v>301</v>
      </c>
      <c r="D35" t="s">
        <v>7400</v>
      </c>
      <c r="E35" t="s">
        <v>2055</v>
      </c>
      <c r="F35" t="s">
        <v>1655</v>
      </c>
      <c r="G35" t="s">
        <v>3865</v>
      </c>
      <c r="H35">
        <v>15</v>
      </c>
      <c r="I35" t="s">
        <v>1652</v>
      </c>
      <c r="J35">
        <v>0</v>
      </c>
      <c r="K35">
        <v>0</v>
      </c>
    </row>
    <row r="36" spans="1:11" x14ac:dyDescent="0.25">
      <c r="A36">
        <v>3848</v>
      </c>
      <c r="B36" t="s">
        <v>1647</v>
      </c>
      <c r="C36" t="s">
        <v>301</v>
      </c>
      <c r="D36" t="s">
        <v>7400</v>
      </c>
      <c r="G36" t="s">
        <v>2156</v>
      </c>
      <c r="H36">
        <v>54</v>
      </c>
      <c r="I36" t="s">
        <v>1652</v>
      </c>
      <c r="J36">
        <v>0</v>
      </c>
      <c r="K36">
        <v>0</v>
      </c>
    </row>
    <row r="37" spans="1:11" x14ac:dyDescent="0.25">
      <c r="A37">
        <v>3848</v>
      </c>
      <c r="B37" t="s">
        <v>1647</v>
      </c>
      <c r="C37" t="s">
        <v>301</v>
      </c>
      <c r="D37" t="s">
        <v>7400</v>
      </c>
      <c r="E37" t="s">
        <v>3058</v>
      </c>
      <c r="F37" t="s">
        <v>1655</v>
      </c>
      <c r="G37" t="s">
        <v>3059</v>
      </c>
      <c r="H37">
        <v>2</v>
      </c>
      <c r="I37" t="s">
        <v>1652</v>
      </c>
      <c r="J37">
        <v>0</v>
      </c>
      <c r="K37">
        <v>0</v>
      </c>
    </row>
    <row r="38" spans="1:11" x14ac:dyDescent="0.25">
      <c r="A38">
        <v>3848</v>
      </c>
      <c r="B38" t="s">
        <v>1647</v>
      </c>
      <c r="C38" t="s">
        <v>301</v>
      </c>
      <c r="D38" t="s">
        <v>7400</v>
      </c>
      <c r="E38" t="s">
        <v>7926</v>
      </c>
      <c r="F38" t="s">
        <v>7927</v>
      </c>
      <c r="G38" t="s">
        <v>7928</v>
      </c>
      <c r="H38">
        <v>10</v>
      </c>
      <c r="I38" t="s">
        <v>1652</v>
      </c>
      <c r="J38">
        <v>0</v>
      </c>
      <c r="K38">
        <v>0</v>
      </c>
    </row>
    <row r="39" spans="1:11" x14ac:dyDescent="0.25">
      <c r="A39">
        <v>3848</v>
      </c>
      <c r="B39" t="s">
        <v>1647</v>
      </c>
      <c r="C39" t="s">
        <v>301</v>
      </c>
      <c r="D39" t="s">
        <v>7400</v>
      </c>
      <c r="E39" t="s">
        <v>4608</v>
      </c>
      <c r="F39" t="s">
        <v>1655</v>
      </c>
      <c r="G39" t="s">
        <v>6878</v>
      </c>
      <c r="H39">
        <v>11</v>
      </c>
      <c r="I39" t="s">
        <v>1652</v>
      </c>
      <c r="J39">
        <v>0</v>
      </c>
      <c r="K39">
        <v>0</v>
      </c>
    </row>
    <row r="40" spans="1:11" x14ac:dyDescent="0.25">
      <c r="A40">
        <v>3848</v>
      </c>
      <c r="B40" t="s">
        <v>1647</v>
      </c>
      <c r="C40" t="s">
        <v>301</v>
      </c>
      <c r="D40" t="s">
        <v>7400</v>
      </c>
      <c r="G40" t="s">
        <v>4609</v>
      </c>
      <c r="H40">
        <v>3</v>
      </c>
      <c r="I40" t="s">
        <v>1652</v>
      </c>
      <c r="J40">
        <v>0</v>
      </c>
      <c r="K40">
        <v>0</v>
      </c>
    </row>
    <row r="41" spans="1:11" x14ac:dyDescent="0.25">
      <c r="A41">
        <v>3848</v>
      </c>
      <c r="B41" t="s">
        <v>1647</v>
      </c>
      <c r="C41" t="s">
        <v>301</v>
      </c>
      <c r="D41" t="s">
        <v>7400</v>
      </c>
      <c r="E41" t="s">
        <v>2082</v>
      </c>
      <c r="F41" t="s">
        <v>1655</v>
      </c>
      <c r="G41" t="s">
        <v>4162</v>
      </c>
      <c r="H41">
        <v>124</v>
      </c>
      <c r="I41" t="s">
        <v>1652</v>
      </c>
      <c r="J41">
        <v>0</v>
      </c>
      <c r="K41">
        <v>0</v>
      </c>
    </row>
    <row r="42" spans="1:11" x14ac:dyDescent="0.25">
      <c r="A42">
        <v>3848</v>
      </c>
      <c r="B42" t="s">
        <v>1647</v>
      </c>
      <c r="C42" t="s">
        <v>301</v>
      </c>
      <c r="D42" t="s">
        <v>7400</v>
      </c>
      <c r="E42" t="s">
        <v>3060</v>
      </c>
      <c r="F42" t="s">
        <v>1681</v>
      </c>
      <c r="G42" t="s">
        <v>3061</v>
      </c>
      <c r="H42">
        <v>63</v>
      </c>
      <c r="I42" t="s">
        <v>1652</v>
      </c>
      <c r="J42">
        <v>0</v>
      </c>
      <c r="K42">
        <v>0</v>
      </c>
    </row>
    <row r="43" spans="1:11" x14ac:dyDescent="0.25">
      <c r="A43">
        <v>3848</v>
      </c>
      <c r="B43" t="s">
        <v>1647</v>
      </c>
      <c r="C43" t="s">
        <v>301</v>
      </c>
      <c r="D43" t="s">
        <v>7400</v>
      </c>
      <c r="G43" t="s">
        <v>9664</v>
      </c>
      <c r="H43">
        <v>21</v>
      </c>
      <c r="I43" t="s">
        <v>1652</v>
      </c>
      <c r="J43">
        <v>0</v>
      </c>
      <c r="K43">
        <v>0</v>
      </c>
    </row>
    <row r="44" spans="1:11" x14ac:dyDescent="0.25">
      <c r="A44">
        <v>3848</v>
      </c>
      <c r="B44" t="s">
        <v>1647</v>
      </c>
      <c r="C44" t="s">
        <v>301</v>
      </c>
      <c r="D44" t="s">
        <v>7400</v>
      </c>
      <c r="E44" t="s">
        <v>7011</v>
      </c>
      <c r="F44" t="s">
        <v>1655</v>
      </c>
      <c r="G44" t="s">
        <v>6878</v>
      </c>
      <c r="H44">
        <v>15</v>
      </c>
      <c r="I44" t="s">
        <v>1652</v>
      </c>
      <c r="J44">
        <v>0</v>
      </c>
      <c r="K44">
        <v>0</v>
      </c>
    </row>
    <row r="45" spans="1:11" x14ac:dyDescent="0.25">
      <c r="A45">
        <v>3848</v>
      </c>
      <c r="B45" t="s">
        <v>1647</v>
      </c>
      <c r="C45" t="s">
        <v>301</v>
      </c>
      <c r="D45" t="s">
        <v>7400</v>
      </c>
      <c r="E45" t="s">
        <v>8576</v>
      </c>
      <c r="F45" t="s">
        <v>1679</v>
      </c>
      <c r="G45" t="s">
        <v>10724</v>
      </c>
      <c r="H45">
        <v>19</v>
      </c>
      <c r="I45" t="s">
        <v>1652</v>
      </c>
      <c r="J45">
        <v>0</v>
      </c>
      <c r="K45">
        <v>0</v>
      </c>
    </row>
    <row r="46" spans="1:11" x14ac:dyDescent="0.25">
      <c r="A46">
        <v>3848</v>
      </c>
      <c r="B46" t="s">
        <v>1647</v>
      </c>
      <c r="C46" t="s">
        <v>301</v>
      </c>
      <c r="D46" t="s">
        <v>7400</v>
      </c>
      <c r="G46" t="s">
        <v>9246</v>
      </c>
      <c r="H46">
        <v>2</v>
      </c>
      <c r="I46" t="s">
        <v>1652</v>
      </c>
      <c r="J46">
        <v>0</v>
      </c>
      <c r="K46">
        <v>0</v>
      </c>
    </row>
    <row r="47" spans="1:11" x14ac:dyDescent="0.25">
      <c r="A47">
        <v>3848</v>
      </c>
      <c r="B47" t="s">
        <v>1647</v>
      </c>
      <c r="C47" t="s">
        <v>301</v>
      </c>
      <c r="D47" t="s">
        <v>7400</v>
      </c>
      <c r="E47" t="s">
        <v>3062</v>
      </c>
      <c r="F47" t="s">
        <v>1655</v>
      </c>
      <c r="G47" t="s">
        <v>3063</v>
      </c>
      <c r="H47">
        <v>21</v>
      </c>
      <c r="I47" t="s">
        <v>1652</v>
      </c>
      <c r="J47">
        <v>0</v>
      </c>
      <c r="K47">
        <v>0</v>
      </c>
    </row>
    <row r="48" spans="1:11" x14ac:dyDescent="0.25">
      <c r="A48">
        <v>3848</v>
      </c>
      <c r="B48" t="s">
        <v>1647</v>
      </c>
      <c r="C48" t="s">
        <v>301</v>
      </c>
      <c r="D48" t="s">
        <v>7400</v>
      </c>
      <c r="G48" t="s">
        <v>5920</v>
      </c>
      <c r="H48">
        <v>22</v>
      </c>
      <c r="I48" t="s">
        <v>1652</v>
      </c>
      <c r="J48">
        <v>0</v>
      </c>
      <c r="K48">
        <v>0</v>
      </c>
    </row>
    <row r="49" spans="1:11" x14ac:dyDescent="0.25">
      <c r="A49">
        <v>3848</v>
      </c>
      <c r="B49" t="s">
        <v>1647</v>
      </c>
      <c r="C49" t="s">
        <v>301</v>
      </c>
      <c r="D49" t="s">
        <v>7400</v>
      </c>
      <c r="E49" t="s">
        <v>3064</v>
      </c>
      <c r="F49" t="s">
        <v>1655</v>
      </c>
      <c r="G49" t="s">
        <v>3065</v>
      </c>
      <c r="H49">
        <v>31</v>
      </c>
      <c r="I49" t="s">
        <v>1652</v>
      </c>
      <c r="J49">
        <v>0</v>
      </c>
      <c r="K49">
        <v>0</v>
      </c>
    </row>
    <row r="50" spans="1:11" x14ac:dyDescent="0.25">
      <c r="A50">
        <v>3848</v>
      </c>
      <c r="B50" t="s">
        <v>1647</v>
      </c>
      <c r="C50" t="s">
        <v>301</v>
      </c>
      <c r="D50" t="s">
        <v>7400</v>
      </c>
      <c r="G50" t="s">
        <v>4415</v>
      </c>
      <c r="H50">
        <v>54</v>
      </c>
      <c r="I50" t="s">
        <v>1652</v>
      </c>
      <c r="J50">
        <v>0</v>
      </c>
      <c r="K50">
        <v>0</v>
      </c>
    </row>
    <row r="51" spans="1:11" x14ac:dyDescent="0.25">
      <c r="A51">
        <v>3848</v>
      </c>
      <c r="B51" t="s">
        <v>1647</v>
      </c>
      <c r="C51" t="s">
        <v>301</v>
      </c>
      <c r="D51" t="s">
        <v>7400</v>
      </c>
      <c r="E51" t="s">
        <v>3067</v>
      </c>
      <c r="F51" t="s">
        <v>1655</v>
      </c>
      <c r="G51" t="s">
        <v>3617</v>
      </c>
      <c r="H51">
        <v>51</v>
      </c>
      <c r="I51" t="s">
        <v>1652</v>
      </c>
      <c r="J51">
        <v>0</v>
      </c>
      <c r="K51">
        <v>0</v>
      </c>
    </row>
    <row r="52" spans="1:11" x14ac:dyDescent="0.25">
      <c r="A52">
        <v>3848</v>
      </c>
      <c r="B52" t="s">
        <v>1647</v>
      </c>
      <c r="C52" t="s">
        <v>301</v>
      </c>
      <c r="D52" t="s">
        <v>7400</v>
      </c>
      <c r="E52" t="s">
        <v>2054</v>
      </c>
      <c r="F52" t="s">
        <v>1655</v>
      </c>
      <c r="G52" t="s">
        <v>3068</v>
      </c>
      <c r="H52">
        <v>3</v>
      </c>
      <c r="I52" t="s">
        <v>1652</v>
      </c>
      <c r="J52">
        <v>0</v>
      </c>
      <c r="K52">
        <v>0</v>
      </c>
    </row>
    <row r="53" spans="1:11" x14ac:dyDescent="0.25">
      <c r="A53">
        <v>3848</v>
      </c>
      <c r="B53" t="s">
        <v>1647</v>
      </c>
      <c r="C53" t="s">
        <v>301</v>
      </c>
      <c r="D53" t="s">
        <v>7400</v>
      </c>
      <c r="G53" t="s">
        <v>2157</v>
      </c>
      <c r="H53">
        <v>20</v>
      </c>
      <c r="I53" t="s">
        <v>1652</v>
      </c>
      <c r="J53">
        <v>0</v>
      </c>
      <c r="K53">
        <v>0</v>
      </c>
    </row>
    <row r="54" spans="1:11" x14ac:dyDescent="0.25">
      <c r="A54">
        <v>3848</v>
      </c>
      <c r="B54" t="s">
        <v>1647</v>
      </c>
      <c r="C54" t="s">
        <v>301</v>
      </c>
      <c r="D54" t="s">
        <v>7400</v>
      </c>
      <c r="E54" t="s">
        <v>3070</v>
      </c>
      <c r="F54" t="s">
        <v>1679</v>
      </c>
      <c r="G54" t="s">
        <v>3071</v>
      </c>
      <c r="H54">
        <v>8</v>
      </c>
      <c r="I54" t="s">
        <v>1652</v>
      </c>
      <c r="J54">
        <v>0</v>
      </c>
      <c r="K54">
        <v>0</v>
      </c>
    </row>
    <row r="55" spans="1:11" x14ac:dyDescent="0.25">
      <c r="A55">
        <v>3848</v>
      </c>
      <c r="B55" t="s">
        <v>1647</v>
      </c>
      <c r="C55" t="s">
        <v>301</v>
      </c>
      <c r="D55" t="s">
        <v>7400</v>
      </c>
      <c r="G55" t="s">
        <v>7680</v>
      </c>
      <c r="H55">
        <v>7</v>
      </c>
      <c r="I55" t="s">
        <v>1652</v>
      </c>
      <c r="J55">
        <v>0</v>
      </c>
      <c r="K55">
        <v>0</v>
      </c>
    </row>
    <row r="56" spans="1:11" x14ac:dyDescent="0.25">
      <c r="A56">
        <v>3848</v>
      </c>
      <c r="B56" t="s">
        <v>1647</v>
      </c>
      <c r="C56" t="s">
        <v>301</v>
      </c>
      <c r="D56" t="s">
        <v>7400</v>
      </c>
      <c r="E56" t="s">
        <v>9533</v>
      </c>
      <c r="F56" t="s">
        <v>9534</v>
      </c>
      <c r="G56" t="s">
        <v>8830</v>
      </c>
      <c r="H56">
        <v>72</v>
      </c>
      <c r="I56" t="s">
        <v>1652</v>
      </c>
      <c r="J56">
        <v>0</v>
      </c>
      <c r="K56">
        <v>0</v>
      </c>
    </row>
    <row r="57" spans="1:11" x14ac:dyDescent="0.25">
      <c r="A57">
        <v>3848</v>
      </c>
      <c r="B57" t="s">
        <v>1647</v>
      </c>
      <c r="C57" t="s">
        <v>301</v>
      </c>
      <c r="D57" t="s">
        <v>7400</v>
      </c>
      <c r="E57" t="s">
        <v>7929</v>
      </c>
      <c r="F57" t="s">
        <v>7930</v>
      </c>
      <c r="G57" t="s">
        <v>7931</v>
      </c>
      <c r="H57">
        <v>3</v>
      </c>
      <c r="I57" t="s">
        <v>1652</v>
      </c>
      <c r="J57">
        <v>0</v>
      </c>
      <c r="K57">
        <v>0</v>
      </c>
    </row>
    <row r="58" spans="1:11" x14ac:dyDescent="0.25">
      <c r="A58">
        <v>3848</v>
      </c>
      <c r="B58" t="s">
        <v>1647</v>
      </c>
      <c r="C58" t="s">
        <v>301</v>
      </c>
      <c r="D58" t="s">
        <v>7400</v>
      </c>
      <c r="E58" t="s">
        <v>4611</v>
      </c>
      <c r="F58" t="s">
        <v>4612</v>
      </c>
      <c r="G58" t="s">
        <v>6878</v>
      </c>
      <c r="H58">
        <v>10</v>
      </c>
      <c r="I58" t="s">
        <v>1652</v>
      </c>
      <c r="J58">
        <v>0</v>
      </c>
      <c r="K58">
        <v>0</v>
      </c>
    </row>
    <row r="59" spans="1:11" x14ac:dyDescent="0.25">
      <c r="A59">
        <v>3848</v>
      </c>
      <c r="B59" t="s">
        <v>1647</v>
      </c>
      <c r="C59" t="s">
        <v>301</v>
      </c>
      <c r="D59" t="s">
        <v>7400</v>
      </c>
      <c r="G59" t="s">
        <v>4610</v>
      </c>
      <c r="H59">
        <v>4</v>
      </c>
      <c r="I59" t="s">
        <v>1652</v>
      </c>
      <c r="J59">
        <v>0</v>
      </c>
      <c r="K59">
        <v>0</v>
      </c>
    </row>
    <row r="60" spans="1:11" x14ac:dyDescent="0.25">
      <c r="A60">
        <v>3848</v>
      </c>
      <c r="B60" t="s">
        <v>1647</v>
      </c>
      <c r="C60" t="s">
        <v>301</v>
      </c>
      <c r="D60" t="s">
        <v>7400</v>
      </c>
      <c r="E60" t="s">
        <v>7932</v>
      </c>
      <c r="F60" t="s">
        <v>7933</v>
      </c>
      <c r="G60" t="s">
        <v>7934</v>
      </c>
      <c r="H60">
        <v>10</v>
      </c>
      <c r="I60" t="s">
        <v>1652</v>
      </c>
      <c r="J60">
        <v>0</v>
      </c>
      <c r="K60">
        <v>0</v>
      </c>
    </row>
    <row r="61" spans="1:11" x14ac:dyDescent="0.25">
      <c r="A61">
        <v>3848</v>
      </c>
      <c r="B61" t="s">
        <v>1647</v>
      </c>
      <c r="C61" t="s">
        <v>301</v>
      </c>
      <c r="D61" t="s">
        <v>7400</v>
      </c>
      <c r="G61" t="s">
        <v>8830</v>
      </c>
      <c r="H61">
        <v>251</v>
      </c>
      <c r="I61" t="s">
        <v>1652</v>
      </c>
      <c r="J61">
        <v>0</v>
      </c>
      <c r="K61">
        <v>0</v>
      </c>
    </row>
    <row r="62" spans="1:11" x14ac:dyDescent="0.25">
      <c r="A62">
        <v>3848</v>
      </c>
      <c r="B62" t="s">
        <v>1647</v>
      </c>
      <c r="C62" t="s">
        <v>301</v>
      </c>
      <c r="D62" t="s">
        <v>7400</v>
      </c>
      <c r="E62" t="s">
        <v>7935</v>
      </c>
      <c r="F62" t="s">
        <v>3592</v>
      </c>
      <c r="G62" t="s">
        <v>7936</v>
      </c>
      <c r="H62">
        <v>50</v>
      </c>
      <c r="I62" t="s">
        <v>1652</v>
      </c>
      <c r="J62">
        <v>0</v>
      </c>
      <c r="K62">
        <v>0</v>
      </c>
    </row>
    <row r="63" spans="1:11" x14ac:dyDescent="0.25">
      <c r="A63">
        <v>3848</v>
      </c>
      <c r="B63" t="s">
        <v>1647</v>
      </c>
      <c r="C63" t="s">
        <v>301</v>
      </c>
      <c r="D63" t="s">
        <v>7400</v>
      </c>
      <c r="E63" t="s">
        <v>3072</v>
      </c>
      <c r="F63" t="s">
        <v>1685</v>
      </c>
      <c r="G63" t="s">
        <v>3073</v>
      </c>
      <c r="H63">
        <v>9</v>
      </c>
      <c r="I63" t="s">
        <v>1652</v>
      </c>
      <c r="J63">
        <v>0</v>
      </c>
      <c r="K63">
        <v>0</v>
      </c>
    </row>
    <row r="64" spans="1:11" x14ac:dyDescent="0.25">
      <c r="A64">
        <v>3848</v>
      </c>
      <c r="B64" t="s">
        <v>1647</v>
      </c>
      <c r="C64" t="s">
        <v>301</v>
      </c>
      <c r="D64" t="s">
        <v>7400</v>
      </c>
      <c r="G64" t="s">
        <v>2181</v>
      </c>
      <c r="H64">
        <v>232</v>
      </c>
      <c r="I64" t="s">
        <v>1652</v>
      </c>
      <c r="J64">
        <v>0</v>
      </c>
      <c r="K64">
        <v>0</v>
      </c>
    </row>
    <row r="65" spans="1:11" x14ac:dyDescent="0.25">
      <c r="A65">
        <v>3848</v>
      </c>
      <c r="B65" t="s">
        <v>1647</v>
      </c>
      <c r="C65" t="s">
        <v>301</v>
      </c>
      <c r="D65" t="s">
        <v>7400</v>
      </c>
      <c r="E65" t="s">
        <v>7937</v>
      </c>
      <c r="F65" t="s">
        <v>7938</v>
      </c>
      <c r="G65" t="s">
        <v>7939</v>
      </c>
      <c r="H65">
        <v>30</v>
      </c>
      <c r="I65" t="s">
        <v>1652</v>
      </c>
      <c r="J65">
        <v>0</v>
      </c>
      <c r="K65">
        <v>0</v>
      </c>
    </row>
    <row r="66" spans="1:11" x14ac:dyDescent="0.25">
      <c r="A66">
        <v>3848</v>
      </c>
      <c r="B66" t="s">
        <v>1647</v>
      </c>
      <c r="C66" t="s">
        <v>301</v>
      </c>
      <c r="D66" t="s">
        <v>7400</v>
      </c>
      <c r="E66" t="s">
        <v>9535</v>
      </c>
      <c r="F66" t="s">
        <v>9536</v>
      </c>
      <c r="G66" t="s">
        <v>8830</v>
      </c>
      <c r="H66">
        <v>50</v>
      </c>
      <c r="I66" t="s">
        <v>1652</v>
      </c>
      <c r="J66">
        <v>0</v>
      </c>
      <c r="K66">
        <v>0</v>
      </c>
    </row>
    <row r="67" spans="1:11" x14ac:dyDescent="0.25">
      <c r="A67">
        <v>3848</v>
      </c>
      <c r="B67" t="s">
        <v>1647</v>
      </c>
      <c r="C67" t="s">
        <v>301</v>
      </c>
      <c r="D67" t="s">
        <v>7400</v>
      </c>
      <c r="E67" t="s">
        <v>2053</v>
      </c>
      <c r="F67" t="s">
        <v>1772</v>
      </c>
      <c r="G67" t="s">
        <v>7012</v>
      </c>
      <c r="H67">
        <v>84</v>
      </c>
      <c r="I67" t="s">
        <v>1652</v>
      </c>
      <c r="J67">
        <v>0</v>
      </c>
      <c r="K67">
        <v>0</v>
      </c>
    </row>
    <row r="68" spans="1:11" x14ac:dyDescent="0.25">
      <c r="A68">
        <v>3848</v>
      </c>
      <c r="B68" t="s">
        <v>1647</v>
      </c>
      <c r="C68" t="s">
        <v>301</v>
      </c>
      <c r="D68" t="s">
        <v>7400</v>
      </c>
      <c r="G68" t="s">
        <v>6162</v>
      </c>
      <c r="H68">
        <v>48</v>
      </c>
      <c r="I68" t="s">
        <v>1652</v>
      </c>
      <c r="J68">
        <v>0</v>
      </c>
      <c r="K68">
        <v>0</v>
      </c>
    </row>
    <row r="69" spans="1:11" x14ac:dyDescent="0.25">
      <c r="A69">
        <v>3848</v>
      </c>
      <c r="B69" t="s">
        <v>1647</v>
      </c>
      <c r="C69" t="s">
        <v>301</v>
      </c>
      <c r="D69" t="s">
        <v>7400</v>
      </c>
      <c r="E69" t="s">
        <v>7013</v>
      </c>
      <c r="F69" t="s">
        <v>1701</v>
      </c>
      <c r="G69" t="s">
        <v>3694</v>
      </c>
      <c r="H69">
        <v>5</v>
      </c>
      <c r="I69" t="s">
        <v>1652</v>
      </c>
      <c r="J69">
        <v>0</v>
      </c>
      <c r="K69">
        <v>0</v>
      </c>
    </row>
    <row r="70" spans="1:11" x14ac:dyDescent="0.25">
      <c r="A70">
        <v>3848</v>
      </c>
      <c r="B70" t="s">
        <v>1647</v>
      </c>
      <c r="C70" t="s">
        <v>301</v>
      </c>
      <c r="D70" t="s">
        <v>7400</v>
      </c>
      <c r="G70" t="s">
        <v>6478</v>
      </c>
      <c r="H70">
        <v>10</v>
      </c>
      <c r="I70" t="s">
        <v>1652</v>
      </c>
      <c r="J70">
        <v>0</v>
      </c>
      <c r="K70">
        <v>0</v>
      </c>
    </row>
    <row r="71" spans="1:11" x14ac:dyDescent="0.25">
      <c r="A71">
        <v>3848</v>
      </c>
      <c r="B71" t="s">
        <v>1647</v>
      </c>
      <c r="C71" t="s">
        <v>301</v>
      </c>
      <c r="D71" t="s">
        <v>7400</v>
      </c>
      <c r="E71" t="s">
        <v>6621</v>
      </c>
      <c r="F71" t="s">
        <v>1657</v>
      </c>
      <c r="G71" t="s">
        <v>6709</v>
      </c>
      <c r="H71">
        <v>10</v>
      </c>
      <c r="I71" t="s">
        <v>1652</v>
      </c>
      <c r="J71">
        <v>0</v>
      </c>
      <c r="K71">
        <v>0</v>
      </c>
    </row>
    <row r="72" spans="1:11" x14ac:dyDescent="0.25">
      <c r="A72">
        <v>3848</v>
      </c>
      <c r="B72" t="s">
        <v>1647</v>
      </c>
      <c r="C72" t="s">
        <v>301</v>
      </c>
      <c r="D72" t="s">
        <v>7400</v>
      </c>
      <c r="G72" t="s">
        <v>2155</v>
      </c>
      <c r="H72">
        <v>9</v>
      </c>
      <c r="I72" t="s">
        <v>1652</v>
      </c>
      <c r="J72">
        <v>0</v>
      </c>
      <c r="K72">
        <v>0</v>
      </c>
    </row>
    <row r="73" spans="1:11" x14ac:dyDescent="0.25">
      <c r="A73">
        <v>3848</v>
      </c>
      <c r="B73" t="s">
        <v>1647</v>
      </c>
      <c r="C73" t="s">
        <v>301</v>
      </c>
      <c r="D73" t="s">
        <v>7400</v>
      </c>
      <c r="E73" t="s">
        <v>7014</v>
      </c>
      <c r="F73" t="s">
        <v>1694</v>
      </c>
      <c r="G73" t="s">
        <v>3694</v>
      </c>
      <c r="H73">
        <v>3</v>
      </c>
      <c r="I73" t="s">
        <v>1652</v>
      </c>
      <c r="J73">
        <v>0</v>
      </c>
      <c r="K73">
        <v>0</v>
      </c>
    </row>
    <row r="74" spans="1:11" x14ac:dyDescent="0.25">
      <c r="A74">
        <v>3848</v>
      </c>
      <c r="B74" t="s">
        <v>1647</v>
      </c>
      <c r="C74" t="s">
        <v>301</v>
      </c>
      <c r="D74" t="s">
        <v>7400</v>
      </c>
      <c r="G74" t="s">
        <v>4254</v>
      </c>
      <c r="H74">
        <v>7</v>
      </c>
      <c r="I74" t="s">
        <v>1652</v>
      </c>
      <c r="J74">
        <v>0</v>
      </c>
      <c r="K74">
        <v>0</v>
      </c>
    </row>
    <row r="75" spans="1:11" x14ac:dyDescent="0.25">
      <c r="A75">
        <v>3848</v>
      </c>
      <c r="B75" t="s">
        <v>1647</v>
      </c>
      <c r="C75" t="s">
        <v>301</v>
      </c>
      <c r="D75" t="s">
        <v>7400</v>
      </c>
      <c r="E75" t="s">
        <v>7940</v>
      </c>
      <c r="F75" t="s">
        <v>1791</v>
      </c>
      <c r="G75" t="s">
        <v>7941</v>
      </c>
      <c r="H75">
        <v>9</v>
      </c>
      <c r="I75" t="s">
        <v>1652</v>
      </c>
      <c r="J75">
        <v>0</v>
      </c>
      <c r="K75">
        <v>0</v>
      </c>
    </row>
    <row r="76" spans="1:11" x14ac:dyDescent="0.25">
      <c r="A76">
        <v>3848</v>
      </c>
      <c r="B76" t="s">
        <v>1647</v>
      </c>
      <c r="C76" t="s">
        <v>301</v>
      </c>
      <c r="D76" t="s">
        <v>7400</v>
      </c>
      <c r="E76" t="s">
        <v>7942</v>
      </c>
      <c r="F76" t="s">
        <v>7943</v>
      </c>
      <c r="G76" t="s">
        <v>7944</v>
      </c>
      <c r="H76">
        <v>1200</v>
      </c>
      <c r="I76" t="s">
        <v>1652</v>
      </c>
      <c r="J76">
        <v>0</v>
      </c>
      <c r="K76">
        <v>0</v>
      </c>
    </row>
    <row r="77" spans="1:11" x14ac:dyDescent="0.25">
      <c r="A77">
        <v>3848</v>
      </c>
      <c r="B77" t="s">
        <v>1647</v>
      </c>
      <c r="C77" t="s">
        <v>301</v>
      </c>
      <c r="D77" t="s">
        <v>7400</v>
      </c>
      <c r="G77" t="s">
        <v>8830</v>
      </c>
      <c r="H77">
        <v>600</v>
      </c>
      <c r="I77" t="s">
        <v>1652</v>
      </c>
      <c r="J77">
        <v>0</v>
      </c>
      <c r="K77">
        <v>0</v>
      </c>
    </row>
    <row r="78" spans="1:11" x14ac:dyDescent="0.25">
      <c r="A78">
        <v>3848</v>
      </c>
      <c r="B78" t="s">
        <v>1647</v>
      </c>
      <c r="C78" t="s">
        <v>301</v>
      </c>
      <c r="D78" t="s">
        <v>7400</v>
      </c>
      <c r="E78" t="s">
        <v>7945</v>
      </c>
      <c r="F78" t="s">
        <v>1657</v>
      </c>
      <c r="G78" t="s">
        <v>7946</v>
      </c>
      <c r="H78">
        <v>15</v>
      </c>
      <c r="I78" t="s">
        <v>1652</v>
      </c>
      <c r="J78">
        <v>0</v>
      </c>
      <c r="K78">
        <v>0</v>
      </c>
    </row>
    <row r="79" spans="1:11" x14ac:dyDescent="0.25">
      <c r="A79">
        <v>3848</v>
      </c>
      <c r="B79" t="s">
        <v>1647</v>
      </c>
      <c r="C79" t="s">
        <v>301</v>
      </c>
      <c r="D79" t="s">
        <v>7400</v>
      </c>
      <c r="G79" t="s">
        <v>8830</v>
      </c>
      <c r="H79">
        <v>74</v>
      </c>
      <c r="I79" t="s">
        <v>1652</v>
      </c>
      <c r="J79">
        <v>0</v>
      </c>
      <c r="K79">
        <v>0</v>
      </c>
    </row>
    <row r="80" spans="1:11" x14ac:dyDescent="0.25">
      <c r="A80">
        <v>3848</v>
      </c>
      <c r="B80" t="s">
        <v>1647</v>
      </c>
      <c r="C80" t="s">
        <v>301</v>
      </c>
      <c r="D80" t="s">
        <v>7400</v>
      </c>
      <c r="E80" t="s">
        <v>2052</v>
      </c>
      <c r="F80" t="s">
        <v>1655</v>
      </c>
      <c r="G80" t="s">
        <v>3075</v>
      </c>
      <c r="H80">
        <v>31</v>
      </c>
      <c r="I80" t="s">
        <v>1652</v>
      </c>
      <c r="J80">
        <v>0</v>
      </c>
      <c r="K80">
        <v>0</v>
      </c>
    </row>
    <row r="81" spans="1:11" x14ac:dyDescent="0.25">
      <c r="A81">
        <v>3848</v>
      </c>
      <c r="B81" t="s">
        <v>1647</v>
      </c>
      <c r="C81" t="s">
        <v>301</v>
      </c>
      <c r="D81" t="s">
        <v>7400</v>
      </c>
      <c r="G81" t="s">
        <v>9087</v>
      </c>
      <c r="H81">
        <v>13</v>
      </c>
      <c r="I81" t="s">
        <v>1652</v>
      </c>
      <c r="J81">
        <v>0</v>
      </c>
      <c r="K81">
        <v>0</v>
      </c>
    </row>
    <row r="82" spans="1:11" x14ac:dyDescent="0.25">
      <c r="A82">
        <v>3848</v>
      </c>
      <c r="B82" t="s">
        <v>1647</v>
      </c>
      <c r="C82" t="s">
        <v>301</v>
      </c>
      <c r="D82" t="s">
        <v>7400</v>
      </c>
      <c r="E82" t="s">
        <v>3076</v>
      </c>
      <c r="F82" t="s">
        <v>1665</v>
      </c>
      <c r="G82" t="s">
        <v>4606</v>
      </c>
      <c r="H82">
        <v>2</v>
      </c>
      <c r="I82" t="s">
        <v>1652</v>
      </c>
      <c r="J82">
        <v>0</v>
      </c>
      <c r="K82">
        <v>0</v>
      </c>
    </row>
    <row r="83" spans="1:11" x14ac:dyDescent="0.25">
      <c r="A83">
        <v>3848</v>
      </c>
      <c r="B83" t="s">
        <v>1647</v>
      </c>
      <c r="C83" t="s">
        <v>301</v>
      </c>
      <c r="D83" t="s">
        <v>7400</v>
      </c>
      <c r="E83" t="s">
        <v>7947</v>
      </c>
      <c r="F83" t="s">
        <v>7948</v>
      </c>
      <c r="G83" t="s">
        <v>7949</v>
      </c>
      <c r="H83">
        <v>89</v>
      </c>
      <c r="I83" t="s">
        <v>1652</v>
      </c>
      <c r="J83">
        <v>0</v>
      </c>
      <c r="K83">
        <v>0</v>
      </c>
    </row>
    <row r="84" spans="1:11" x14ac:dyDescent="0.25">
      <c r="A84">
        <v>3848</v>
      </c>
      <c r="B84" t="s">
        <v>1647</v>
      </c>
      <c r="C84" t="s">
        <v>301</v>
      </c>
      <c r="D84" t="s">
        <v>7400</v>
      </c>
      <c r="G84" t="s">
        <v>8830</v>
      </c>
      <c r="H84">
        <v>40</v>
      </c>
      <c r="I84" t="s">
        <v>1652</v>
      </c>
      <c r="J84">
        <v>0</v>
      </c>
      <c r="K84">
        <v>0</v>
      </c>
    </row>
    <row r="85" spans="1:11" x14ac:dyDescent="0.25">
      <c r="A85">
        <v>3848</v>
      </c>
      <c r="B85" t="s">
        <v>1647</v>
      </c>
      <c r="C85" t="s">
        <v>301</v>
      </c>
      <c r="D85" t="s">
        <v>7400</v>
      </c>
      <c r="E85" t="s">
        <v>7495</v>
      </c>
      <c r="F85" t="s">
        <v>1685</v>
      </c>
      <c r="G85" t="s">
        <v>3078</v>
      </c>
      <c r="H85">
        <v>31</v>
      </c>
      <c r="I85" t="s">
        <v>1652</v>
      </c>
      <c r="J85">
        <v>0</v>
      </c>
      <c r="K85">
        <v>0</v>
      </c>
    </row>
    <row r="86" spans="1:11" x14ac:dyDescent="0.25">
      <c r="A86">
        <v>3848</v>
      </c>
      <c r="B86" t="s">
        <v>1647</v>
      </c>
      <c r="C86" t="s">
        <v>301</v>
      </c>
      <c r="D86" t="s">
        <v>7400</v>
      </c>
      <c r="G86" t="s">
        <v>5968</v>
      </c>
      <c r="H86">
        <v>2</v>
      </c>
      <c r="I86" t="s">
        <v>1652</v>
      </c>
      <c r="J86">
        <v>0</v>
      </c>
      <c r="K86">
        <v>0</v>
      </c>
    </row>
    <row r="87" spans="1:11" x14ac:dyDescent="0.25">
      <c r="A87">
        <v>3848</v>
      </c>
      <c r="B87" t="s">
        <v>1647</v>
      </c>
      <c r="C87" t="s">
        <v>301</v>
      </c>
      <c r="D87" t="s">
        <v>7400</v>
      </c>
      <c r="E87" t="s">
        <v>4613</v>
      </c>
      <c r="F87" t="s">
        <v>1678</v>
      </c>
      <c r="G87" t="s">
        <v>3090</v>
      </c>
      <c r="H87">
        <v>1</v>
      </c>
      <c r="I87" t="s">
        <v>1652</v>
      </c>
      <c r="J87">
        <v>0</v>
      </c>
      <c r="K87">
        <v>0</v>
      </c>
    </row>
    <row r="88" spans="1:11" x14ac:dyDescent="0.25">
      <c r="A88">
        <v>3848</v>
      </c>
      <c r="B88" t="s">
        <v>1647</v>
      </c>
      <c r="C88" t="s">
        <v>301</v>
      </c>
      <c r="D88" t="s">
        <v>7400</v>
      </c>
      <c r="G88" t="s">
        <v>10530</v>
      </c>
      <c r="H88">
        <v>12</v>
      </c>
      <c r="I88" t="s">
        <v>1652</v>
      </c>
      <c r="J88">
        <v>0</v>
      </c>
      <c r="K88">
        <v>0</v>
      </c>
    </row>
    <row r="89" spans="1:11" x14ac:dyDescent="0.25">
      <c r="A89">
        <v>3848</v>
      </c>
      <c r="B89" t="s">
        <v>1647</v>
      </c>
      <c r="C89" t="s">
        <v>301</v>
      </c>
      <c r="D89" t="s">
        <v>7400</v>
      </c>
      <c r="E89" t="s">
        <v>10324</v>
      </c>
      <c r="F89" t="s">
        <v>1672</v>
      </c>
      <c r="G89" t="s">
        <v>6636</v>
      </c>
      <c r="H89">
        <v>14</v>
      </c>
      <c r="I89" t="s">
        <v>1652</v>
      </c>
      <c r="J89">
        <v>0</v>
      </c>
      <c r="K89">
        <v>0</v>
      </c>
    </row>
    <row r="90" spans="1:11" x14ac:dyDescent="0.25">
      <c r="A90">
        <v>3848</v>
      </c>
      <c r="B90" t="s">
        <v>1647</v>
      </c>
      <c r="C90" t="s">
        <v>301</v>
      </c>
      <c r="D90" t="s">
        <v>7400</v>
      </c>
      <c r="G90" t="s">
        <v>10325</v>
      </c>
      <c r="H90">
        <v>5</v>
      </c>
      <c r="I90" t="s">
        <v>1652</v>
      </c>
      <c r="J90">
        <v>0</v>
      </c>
      <c r="K90">
        <v>0</v>
      </c>
    </row>
    <row r="91" spans="1:11" x14ac:dyDescent="0.25">
      <c r="A91">
        <v>3848</v>
      </c>
      <c r="B91" t="s">
        <v>1647</v>
      </c>
      <c r="C91" t="s">
        <v>301</v>
      </c>
      <c r="D91" t="s">
        <v>7400</v>
      </c>
      <c r="E91" t="s">
        <v>7950</v>
      </c>
      <c r="F91" t="s">
        <v>7951</v>
      </c>
      <c r="G91" t="s">
        <v>7952</v>
      </c>
      <c r="H91">
        <v>3</v>
      </c>
      <c r="I91" t="s">
        <v>1652</v>
      </c>
      <c r="J91">
        <v>0</v>
      </c>
      <c r="K91">
        <v>0</v>
      </c>
    </row>
    <row r="92" spans="1:11" x14ac:dyDescent="0.25">
      <c r="A92">
        <v>3848</v>
      </c>
      <c r="B92" t="s">
        <v>1647</v>
      </c>
      <c r="C92" t="s">
        <v>301</v>
      </c>
      <c r="D92" t="s">
        <v>7400</v>
      </c>
      <c r="E92" t="s">
        <v>7953</v>
      </c>
      <c r="F92" t="s">
        <v>7954</v>
      </c>
      <c r="G92" t="s">
        <v>7955</v>
      </c>
      <c r="H92">
        <v>110</v>
      </c>
      <c r="I92" t="s">
        <v>1652</v>
      </c>
      <c r="J92">
        <v>0</v>
      </c>
      <c r="K92">
        <v>0</v>
      </c>
    </row>
    <row r="93" spans="1:11" x14ac:dyDescent="0.25">
      <c r="A93">
        <v>3848</v>
      </c>
      <c r="B93" t="s">
        <v>1647</v>
      </c>
      <c r="C93" t="s">
        <v>301</v>
      </c>
      <c r="D93" t="s">
        <v>7400</v>
      </c>
      <c r="E93" t="s">
        <v>7956</v>
      </c>
      <c r="F93" t="s">
        <v>7957</v>
      </c>
      <c r="G93" t="s">
        <v>7958</v>
      </c>
      <c r="H93">
        <v>60</v>
      </c>
      <c r="I93" t="s">
        <v>1652</v>
      </c>
      <c r="J93">
        <v>0</v>
      </c>
      <c r="K93">
        <v>0</v>
      </c>
    </row>
    <row r="94" spans="1:11" x14ac:dyDescent="0.25">
      <c r="A94">
        <v>3848</v>
      </c>
      <c r="B94" t="s">
        <v>1647</v>
      </c>
      <c r="C94" t="s">
        <v>301</v>
      </c>
      <c r="D94" t="s">
        <v>7400</v>
      </c>
      <c r="E94" t="s">
        <v>3080</v>
      </c>
      <c r="F94" t="s">
        <v>1670</v>
      </c>
      <c r="G94" t="s">
        <v>5921</v>
      </c>
      <c r="H94">
        <v>11</v>
      </c>
      <c r="I94" t="s">
        <v>1652</v>
      </c>
      <c r="J94">
        <v>0</v>
      </c>
      <c r="K94">
        <v>0</v>
      </c>
    </row>
    <row r="95" spans="1:11" x14ac:dyDescent="0.25">
      <c r="A95">
        <v>3848</v>
      </c>
      <c r="B95" t="s">
        <v>1647</v>
      </c>
      <c r="C95" t="s">
        <v>301</v>
      </c>
      <c r="D95" t="s">
        <v>7400</v>
      </c>
      <c r="E95" t="s">
        <v>7959</v>
      </c>
      <c r="F95" t="s">
        <v>1774</v>
      </c>
      <c r="G95" t="s">
        <v>7960</v>
      </c>
      <c r="H95">
        <v>20</v>
      </c>
      <c r="I95" t="s">
        <v>1652</v>
      </c>
      <c r="J95">
        <v>0</v>
      </c>
      <c r="K95">
        <v>0</v>
      </c>
    </row>
    <row r="96" spans="1:11" x14ac:dyDescent="0.25">
      <c r="A96">
        <v>3848</v>
      </c>
      <c r="B96" t="s">
        <v>1647</v>
      </c>
      <c r="C96" t="s">
        <v>301</v>
      </c>
      <c r="D96" t="s">
        <v>7400</v>
      </c>
      <c r="E96" t="s">
        <v>7961</v>
      </c>
      <c r="F96" t="s">
        <v>7962</v>
      </c>
      <c r="G96" t="s">
        <v>7963</v>
      </c>
      <c r="H96">
        <v>22</v>
      </c>
      <c r="I96" t="s">
        <v>1652</v>
      </c>
      <c r="J96">
        <v>0</v>
      </c>
      <c r="K96">
        <v>0</v>
      </c>
    </row>
    <row r="97" spans="1:11" x14ac:dyDescent="0.25">
      <c r="A97">
        <v>3848</v>
      </c>
      <c r="B97" t="s">
        <v>1647</v>
      </c>
      <c r="C97" t="s">
        <v>301</v>
      </c>
      <c r="D97" t="s">
        <v>7400</v>
      </c>
      <c r="E97" t="s">
        <v>7964</v>
      </c>
      <c r="F97" t="s">
        <v>1677</v>
      </c>
      <c r="G97" t="s">
        <v>7965</v>
      </c>
      <c r="H97">
        <v>30</v>
      </c>
      <c r="I97" t="s">
        <v>1652</v>
      </c>
      <c r="J97">
        <v>0</v>
      </c>
      <c r="K97">
        <v>0</v>
      </c>
    </row>
    <row r="98" spans="1:11" x14ac:dyDescent="0.25">
      <c r="A98">
        <v>3848</v>
      </c>
      <c r="B98" t="s">
        <v>1647</v>
      </c>
      <c r="C98" t="s">
        <v>301</v>
      </c>
      <c r="D98" t="s">
        <v>7400</v>
      </c>
      <c r="E98" t="s">
        <v>7151</v>
      </c>
      <c r="F98" t="s">
        <v>1827</v>
      </c>
      <c r="G98" t="s">
        <v>4614</v>
      </c>
      <c r="H98">
        <v>7</v>
      </c>
      <c r="I98" t="s">
        <v>1652</v>
      </c>
      <c r="J98">
        <v>0</v>
      </c>
      <c r="K98">
        <v>0</v>
      </c>
    </row>
    <row r="99" spans="1:11" x14ac:dyDescent="0.25">
      <c r="A99">
        <v>3848</v>
      </c>
      <c r="B99" t="s">
        <v>1647</v>
      </c>
      <c r="C99" t="s">
        <v>301</v>
      </c>
      <c r="D99" t="s">
        <v>7400</v>
      </c>
      <c r="E99" t="s">
        <v>7966</v>
      </c>
      <c r="F99" t="s">
        <v>7967</v>
      </c>
      <c r="G99" t="s">
        <v>7968</v>
      </c>
      <c r="H99">
        <v>39</v>
      </c>
      <c r="I99" t="s">
        <v>1652</v>
      </c>
      <c r="J99">
        <v>0</v>
      </c>
      <c r="K99">
        <v>0</v>
      </c>
    </row>
    <row r="100" spans="1:11" x14ac:dyDescent="0.25">
      <c r="A100">
        <v>3848</v>
      </c>
      <c r="B100" t="s">
        <v>1647</v>
      </c>
      <c r="C100" t="s">
        <v>301</v>
      </c>
      <c r="D100" t="s">
        <v>7400</v>
      </c>
      <c r="G100" t="s">
        <v>8830</v>
      </c>
      <c r="H100">
        <v>50</v>
      </c>
      <c r="I100" t="s">
        <v>1652</v>
      </c>
      <c r="J100">
        <v>0</v>
      </c>
      <c r="K100">
        <v>0</v>
      </c>
    </row>
    <row r="101" spans="1:11" x14ac:dyDescent="0.25">
      <c r="A101">
        <v>3848</v>
      </c>
      <c r="B101" t="s">
        <v>1647</v>
      </c>
      <c r="C101" t="s">
        <v>301</v>
      </c>
      <c r="D101" t="s">
        <v>7400</v>
      </c>
      <c r="E101" t="s">
        <v>7969</v>
      </c>
      <c r="F101" t="s">
        <v>7970</v>
      </c>
      <c r="G101" t="s">
        <v>7971</v>
      </c>
      <c r="H101">
        <v>17</v>
      </c>
      <c r="I101" t="s">
        <v>1652</v>
      </c>
      <c r="J101">
        <v>0</v>
      </c>
      <c r="K101">
        <v>0</v>
      </c>
    </row>
    <row r="102" spans="1:11" x14ac:dyDescent="0.25">
      <c r="A102">
        <v>3848</v>
      </c>
      <c r="B102" t="s">
        <v>1647</v>
      </c>
      <c r="C102" t="s">
        <v>301</v>
      </c>
      <c r="D102" t="s">
        <v>7400</v>
      </c>
      <c r="E102" t="s">
        <v>7972</v>
      </c>
      <c r="F102" t="s">
        <v>7973</v>
      </c>
      <c r="G102" t="s">
        <v>7974</v>
      </c>
      <c r="H102">
        <v>37</v>
      </c>
      <c r="I102" t="s">
        <v>1652</v>
      </c>
      <c r="J102">
        <v>0</v>
      </c>
      <c r="K102">
        <v>0</v>
      </c>
    </row>
    <row r="103" spans="1:11" x14ac:dyDescent="0.25">
      <c r="A103">
        <v>3848</v>
      </c>
      <c r="B103" t="s">
        <v>1647</v>
      </c>
      <c r="C103" t="s">
        <v>301</v>
      </c>
      <c r="D103" t="s">
        <v>7400</v>
      </c>
      <c r="E103" t="s">
        <v>2051</v>
      </c>
      <c r="F103" t="s">
        <v>1788</v>
      </c>
      <c r="G103" t="s">
        <v>7632</v>
      </c>
      <c r="H103">
        <v>104</v>
      </c>
      <c r="I103" t="s">
        <v>1652</v>
      </c>
      <c r="J103">
        <v>0</v>
      </c>
      <c r="K103">
        <v>0</v>
      </c>
    </row>
    <row r="104" spans="1:11" x14ac:dyDescent="0.25">
      <c r="A104">
        <v>3848</v>
      </c>
      <c r="B104" t="s">
        <v>1647</v>
      </c>
      <c r="C104" t="s">
        <v>301</v>
      </c>
      <c r="D104" t="s">
        <v>7400</v>
      </c>
      <c r="G104" t="s">
        <v>4432</v>
      </c>
      <c r="H104">
        <v>68</v>
      </c>
      <c r="I104" t="s">
        <v>1652</v>
      </c>
      <c r="J104">
        <v>0</v>
      </c>
      <c r="K104">
        <v>0</v>
      </c>
    </row>
    <row r="105" spans="1:11" x14ac:dyDescent="0.25">
      <c r="A105">
        <v>3848</v>
      </c>
      <c r="B105" t="s">
        <v>1647</v>
      </c>
      <c r="C105" t="s">
        <v>301</v>
      </c>
      <c r="D105" t="s">
        <v>7400</v>
      </c>
      <c r="E105" t="s">
        <v>3081</v>
      </c>
      <c r="F105" t="s">
        <v>3082</v>
      </c>
      <c r="G105" t="s">
        <v>3083</v>
      </c>
      <c r="H105">
        <v>22</v>
      </c>
      <c r="I105" t="s">
        <v>1652</v>
      </c>
      <c r="J105">
        <v>0</v>
      </c>
      <c r="K105">
        <v>0</v>
      </c>
    </row>
    <row r="106" spans="1:11" x14ac:dyDescent="0.25">
      <c r="A106">
        <v>3848</v>
      </c>
      <c r="B106" t="s">
        <v>1647</v>
      </c>
      <c r="C106" t="s">
        <v>301</v>
      </c>
      <c r="D106" t="s">
        <v>7400</v>
      </c>
      <c r="G106" t="s">
        <v>5923</v>
      </c>
      <c r="H106">
        <v>12</v>
      </c>
      <c r="I106" t="s">
        <v>1652</v>
      </c>
      <c r="J106">
        <v>0</v>
      </c>
      <c r="K106">
        <v>0</v>
      </c>
    </row>
    <row r="107" spans="1:11" x14ac:dyDescent="0.25">
      <c r="A107">
        <v>3848</v>
      </c>
      <c r="B107" t="s">
        <v>1647</v>
      </c>
      <c r="C107" t="s">
        <v>301</v>
      </c>
      <c r="D107" t="s">
        <v>7400</v>
      </c>
      <c r="E107" t="s">
        <v>4615</v>
      </c>
      <c r="F107" t="s">
        <v>1769</v>
      </c>
      <c r="G107" t="s">
        <v>5924</v>
      </c>
      <c r="H107">
        <v>10</v>
      </c>
      <c r="I107" t="s">
        <v>1652</v>
      </c>
      <c r="J107">
        <v>0</v>
      </c>
      <c r="K107">
        <v>0</v>
      </c>
    </row>
    <row r="108" spans="1:11" x14ac:dyDescent="0.25">
      <c r="A108">
        <v>3848</v>
      </c>
      <c r="B108" t="s">
        <v>1647</v>
      </c>
      <c r="C108" t="s">
        <v>301</v>
      </c>
      <c r="D108" t="s">
        <v>7400</v>
      </c>
      <c r="E108" t="s">
        <v>7975</v>
      </c>
      <c r="F108" t="s">
        <v>7976</v>
      </c>
      <c r="G108" t="s">
        <v>7977</v>
      </c>
      <c r="H108">
        <v>9</v>
      </c>
      <c r="I108" t="s">
        <v>1652</v>
      </c>
      <c r="J108">
        <v>0</v>
      </c>
      <c r="K108">
        <v>0</v>
      </c>
    </row>
    <row r="109" spans="1:11" x14ac:dyDescent="0.25">
      <c r="A109">
        <v>3848</v>
      </c>
      <c r="B109" t="s">
        <v>1647</v>
      </c>
      <c r="C109" t="s">
        <v>301</v>
      </c>
      <c r="D109" t="s">
        <v>7400</v>
      </c>
      <c r="E109" t="s">
        <v>7978</v>
      </c>
      <c r="F109" t="s">
        <v>7979</v>
      </c>
      <c r="G109" t="s">
        <v>7980</v>
      </c>
      <c r="H109">
        <v>71</v>
      </c>
      <c r="I109" t="s">
        <v>1652</v>
      </c>
      <c r="J109">
        <v>0</v>
      </c>
      <c r="K109">
        <v>0</v>
      </c>
    </row>
    <row r="110" spans="1:11" x14ac:dyDescent="0.25">
      <c r="A110">
        <v>3848</v>
      </c>
      <c r="B110" t="s">
        <v>1647</v>
      </c>
      <c r="C110" t="s">
        <v>301</v>
      </c>
      <c r="D110" t="s">
        <v>7400</v>
      </c>
      <c r="E110" t="s">
        <v>7981</v>
      </c>
      <c r="F110" t="s">
        <v>7982</v>
      </c>
      <c r="G110" t="s">
        <v>7983</v>
      </c>
      <c r="H110">
        <v>29</v>
      </c>
      <c r="I110" t="s">
        <v>1652</v>
      </c>
      <c r="J110">
        <v>0</v>
      </c>
      <c r="K110">
        <v>0</v>
      </c>
    </row>
    <row r="111" spans="1:11" x14ac:dyDescent="0.25">
      <c r="A111">
        <v>3848</v>
      </c>
      <c r="B111" t="s">
        <v>1647</v>
      </c>
      <c r="C111" t="s">
        <v>301</v>
      </c>
      <c r="D111" t="s">
        <v>7400</v>
      </c>
      <c r="E111" t="s">
        <v>3084</v>
      </c>
      <c r="F111" t="s">
        <v>1665</v>
      </c>
      <c r="G111" t="s">
        <v>6776</v>
      </c>
      <c r="H111">
        <v>1</v>
      </c>
      <c r="I111" t="s">
        <v>1652</v>
      </c>
      <c r="J111">
        <v>0</v>
      </c>
      <c r="K111">
        <v>0</v>
      </c>
    </row>
    <row r="112" spans="1:11" x14ac:dyDescent="0.25">
      <c r="A112">
        <v>3848</v>
      </c>
      <c r="B112" t="s">
        <v>1647</v>
      </c>
      <c r="C112" t="s">
        <v>301</v>
      </c>
      <c r="D112" t="s">
        <v>7400</v>
      </c>
      <c r="G112" t="s">
        <v>4328</v>
      </c>
      <c r="H112">
        <v>1</v>
      </c>
      <c r="I112" t="s">
        <v>1652</v>
      </c>
      <c r="J112">
        <v>0</v>
      </c>
      <c r="K112">
        <v>0</v>
      </c>
    </row>
    <row r="113" spans="1:11" x14ac:dyDescent="0.25">
      <c r="A113">
        <v>3848</v>
      </c>
      <c r="B113" t="s">
        <v>1647</v>
      </c>
      <c r="C113" t="s">
        <v>301</v>
      </c>
      <c r="D113" t="s">
        <v>7400</v>
      </c>
      <c r="E113" t="s">
        <v>3085</v>
      </c>
      <c r="F113" t="s">
        <v>3086</v>
      </c>
      <c r="G113" t="s">
        <v>3087</v>
      </c>
      <c r="H113">
        <v>7</v>
      </c>
      <c r="I113" t="s">
        <v>1652</v>
      </c>
      <c r="J113">
        <v>0</v>
      </c>
      <c r="K113">
        <v>0</v>
      </c>
    </row>
    <row r="114" spans="1:11" x14ac:dyDescent="0.25">
      <c r="A114">
        <v>3848</v>
      </c>
      <c r="B114" t="s">
        <v>1647</v>
      </c>
      <c r="C114" t="s">
        <v>301</v>
      </c>
      <c r="D114" t="s">
        <v>7400</v>
      </c>
      <c r="G114" t="s">
        <v>6163</v>
      </c>
      <c r="H114">
        <v>5</v>
      </c>
      <c r="I114" t="s">
        <v>1652</v>
      </c>
      <c r="J114">
        <v>0</v>
      </c>
      <c r="K114">
        <v>0</v>
      </c>
    </row>
    <row r="115" spans="1:11" x14ac:dyDescent="0.25">
      <c r="A115">
        <v>3848</v>
      </c>
      <c r="B115" t="s">
        <v>1647</v>
      </c>
      <c r="C115" t="s">
        <v>301</v>
      </c>
      <c r="D115" t="s">
        <v>7400</v>
      </c>
      <c r="E115" t="s">
        <v>7984</v>
      </c>
      <c r="F115" t="s">
        <v>7985</v>
      </c>
      <c r="G115" t="s">
        <v>7986</v>
      </c>
      <c r="H115">
        <v>19</v>
      </c>
      <c r="I115" t="s">
        <v>1652</v>
      </c>
      <c r="J115">
        <v>0</v>
      </c>
      <c r="K115">
        <v>0</v>
      </c>
    </row>
    <row r="116" spans="1:11" x14ac:dyDescent="0.25">
      <c r="A116">
        <v>3848</v>
      </c>
      <c r="B116" t="s">
        <v>1647</v>
      </c>
      <c r="C116" t="s">
        <v>301</v>
      </c>
      <c r="D116" t="s">
        <v>7400</v>
      </c>
      <c r="G116" t="s">
        <v>8830</v>
      </c>
      <c r="H116">
        <v>69</v>
      </c>
      <c r="I116" t="s">
        <v>1652</v>
      </c>
      <c r="J116">
        <v>0</v>
      </c>
      <c r="K116">
        <v>0</v>
      </c>
    </row>
    <row r="117" spans="1:11" x14ac:dyDescent="0.25">
      <c r="A117">
        <v>3848</v>
      </c>
      <c r="B117" t="s">
        <v>1647</v>
      </c>
      <c r="C117" t="s">
        <v>301</v>
      </c>
      <c r="D117" t="s">
        <v>7400</v>
      </c>
      <c r="E117" t="s">
        <v>7496</v>
      </c>
      <c r="F117" t="s">
        <v>7497</v>
      </c>
      <c r="G117" t="s">
        <v>3073</v>
      </c>
      <c r="H117">
        <v>5</v>
      </c>
      <c r="I117" t="s">
        <v>1652</v>
      </c>
      <c r="J117">
        <v>0</v>
      </c>
      <c r="K117">
        <v>0</v>
      </c>
    </row>
    <row r="118" spans="1:11" x14ac:dyDescent="0.25">
      <c r="A118">
        <v>3848</v>
      </c>
      <c r="B118" t="s">
        <v>1647</v>
      </c>
      <c r="C118" t="s">
        <v>301</v>
      </c>
      <c r="D118" t="s">
        <v>7400</v>
      </c>
      <c r="G118" t="s">
        <v>4914</v>
      </c>
      <c r="H118">
        <v>8</v>
      </c>
      <c r="I118" t="s">
        <v>1652</v>
      </c>
      <c r="J118">
        <v>0</v>
      </c>
      <c r="K118">
        <v>0</v>
      </c>
    </row>
    <row r="119" spans="1:11" x14ac:dyDescent="0.25">
      <c r="A119">
        <v>3848</v>
      </c>
      <c r="B119" t="s">
        <v>1647</v>
      </c>
      <c r="C119" t="s">
        <v>301</v>
      </c>
      <c r="D119" t="s">
        <v>7400</v>
      </c>
      <c r="E119" t="s">
        <v>9537</v>
      </c>
      <c r="F119" t="s">
        <v>9538</v>
      </c>
      <c r="G119" t="s">
        <v>8830</v>
      </c>
      <c r="H119">
        <v>14</v>
      </c>
      <c r="I119" t="s">
        <v>1652</v>
      </c>
      <c r="J119">
        <v>0</v>
      </c>
      <c r="K119">
        <v>0</v>
      </c>
    </row>
    <row r="120" spans="1:11" x14ac:dyDescent="0.25">
      <c r="A120">
        <v>3848</v>
      </c>
      <c r="B120" t="s">
        <v>1647</v>
      </c>
      <c r="C120" t="s">
        <v>301</v>
      </c>
      <c r="D120" t="s">
        <v>7400</v>
      </c>
      <c r="E120" t="s">
        <v>3089</v>
      </c>
      <c r="F120" t="s">
        <v>1659</v>
      </c>
      <c r="G120" t="s">
        <v>7386</v>
      </c>
      <c r="H120">
        <v>17</v>
      </c>
      <c r="I120" t="s">
        <v>1652</v>
      </c>
      <c r="J120">
        <v>0</v>
      </c>
      <c r="K120">
        <v>0</v>
      </c>
    </row>
    <row r="121" spans="1:11" x14ac:dyDescent="0.25">
      <c r="A121">
        <v>3848</v>
      </c>
      <c r="B121" t="s">
        <v>1647</v>
      </c>
      <c r="C121" t="s">
        <v>301</v>
      </c>
      <c r="D121" t="s">
        <v>7400</v>
      </c>
      <c r="G121" t="s">
        <v>4306</v>
      </c>
      <c r="H121">
        <v>11</v>
      </c>
      <c r="I121" t="s">
        <v>1652</v>
      </c>
      <c r="J121">
        <v>0</v>
      </c>
      <c r="K121">
        <v>0</v>
      </c>
    </row>
    <row r="122" spans="1:11" x14ac:dyDescent="0.25">
      <c r="A122">
        <v>3848</v>
      </c>
      <c r="B122" t="s">
        <v>1647</v>
      </c>
      <c r="C122" t="s">
        <v>301</v>
      </c>
      <c r="D122" t="s">
        <v>7400</v>
      </c>
      <c r="E122" t="s">
        <v>7987</v>
      </c>
      <c r="F122" t="s">
        <v>7988</v>
      </c>
      <c r="G122" t="s">
        <v>7989</v>
      </c>
      <c r="H122">
        <v>138</v>
      </c>
      <c r="I122" t="s">
        <v>1652</v>
      </c>
      <c r="J122">
        <v>0</v>
      </c>
      <c r="K122">
        <v>0</v>
      </c>
    </row>
    <row r="123" spans="1:11" x14ac:dyDescent="0.25">
      <c r="A123">
        <v>3848</v>
      </c>
      <c r="B123" t="s">
        <v>1647</v>
      </c>
      <c r="C123" t="s">
        <v>301</v>
      </c>
      <c r="D123" t="s">
        <v>7400</v>
      </c>
      <c r="E123" t="s">
        <v>7990</v>
      </c>
      <c r="F123" t="s">
        <v>7991</v>
      </c>
      <c r="G123" t="s">
        <v>7992</v>
      </c>
      <c r="H123">
        <v>90</v>
      </c>
      <c r="I123" t="s">
        <v>1652</v>
      </c>
      <c r="J123">
        <v>0</v>
      </c>
      <c r="K123">
        <v>0</v>
      </c>
    </row>
    <row r="124" spans="1:11" x14ac:dyDescent="0.25">
      <c r="A124">
        <v>3848</v>
      </c>
      <c r="B124" t="s">
        <v>1647</v>
      </c>
      <c r="C124" t="s">
        <v>301</v>
      </c>
      <c r="D124" t="s">
        <v>7400</v>
      </c>
      <c r="E124" t="s">
        <v>10531</v>
      </c>
      <c r="F124" t="s">
        <v>1773</v>
      </c>
      <c r="G124" t="s">
        <v>10530</v>
      </c>
      <c r="H124">
        <v>10</v>
      </c>
      <c r="I124" t="s">
        <v>1652</v>
      </c>
      <c r="J124">
        <v>0</v>
      </c>
      <c r="K124">
        <v>0</v>
      </c>
    </row>
    <row r="125" spans="1:11" x14ac:dyDescent="0.25">
      <c r="A125">
        <v>3848</v>
      </c>
      <c r="B125" t="s">
        <v>1647</v>
      </c>
      <c r="C125" t="s">
        <v>301</v>
      </c>
      <c r="D125" t="s">
        <v>7400</v>
      </c>
      <c r="E125" t="s">
        <v>7412</v>
      </c>
      <c r="F125" t="s">
        <v>7413</v>
      </c>
      <c r="G125" t="s">
        <v>3105</v>
      </c>
      <c r="H125">
        <v>4</v>
      </c>
      <c r="I125" t="s">
        <v>1652</v>
      </c>
      <c r="J125">
        <v>0</v>
      </c>
      <c r="K125">
        <v>0</v>
      </c>
    </row>
    <row r="126" spans="1:11" x14ac:dyDescent="0.25">
      <c r="A126">
        <v>3848</v>
      </c>
      <c r="B126" t="s">
        <v>1647</v>
      </c>
      <c r="C126" t="s">
        <v>301</v>
      </c>
      <c r="D126" t="s">
        <v>7400</v>
      </c>
      <c r="G126" t="s">
        <v>7421</v>
      </c>
      <c r="H126">
        <v>5</v>
      </c>
      <c r="I126" t="s">
        <v>1652</v>
      </c>
      <c r="J126">
        <v>0</v>
      </c>
      <c r="K126">
        <v>0</v>
      </c>
    </row>
    <row r="127" spans="1:11" x14ac:dyDescent="0.25">
      <c r="A127">
        <v>3848</v>
      </c>
      <c r="B127" t="s">
        <v>1647</v>
      </c>
      <c r="C127" t="s">
        <v>301</v>
      </c>
      <c r="D127" t="s">
        <v>7400</v>
      </c>
      <c r="E127" t="s">
        <v>2522</v>
      </c>
      <c r="F127" t="s">
        <v>1989</v>
      </c>
      <c r="G127" t="s">
        <v>7639</v>
      </c>
      <c r="H127">
        <v>9</v>
      </c>
      <c r="I127" t="s">
        <v>1652</v>
      </c>
      <c r="J127">
        <v>0</v>
      </c>
      <c r="K127">
        <v>0</v>
      </c>
    </row>
    <row r="128" spans="1:11" x14ac:dyDescent="0.25">
      <c r="A128">
        <v>3848</v>
      </c>
      <c r="B128" t="s">
        <v>1647</v>
      </c>
      <c r="C128" t="s">
        <v>301</v>
      </c>
      <c r="D128" t="s">
        <v>7400</v>
      </c>
      <c r="G128" t="s">
        <v>7875</v>
      </c>
      <c r="H128">
        <v>16</v>
      </c>
      <c r="I128" t="s">
        <v>1652</v>
      </c>
      <c r="J128">
        <v>0</v>
      </c>
      <c r="K128">
        <v>0</v>
      </c>
    </row>
    <row r="129" spans="1:11" x14ac:dyDescent="0.25">
      <c r="A129">
        <v>3848</v>
      </c>
      <c r="B129" t="s">
        <v>1647</v>
      </c>
      <c r="C129" t="s">
        <v>301</v>
      </c>
      <c r="D129" t="s">
        <v>7400</v>
      </c>
      <c r="E129" t="s">
        <v>7993</v>
      </c>
      <c r="F129" t="s">
        <v>7994</v>
      </c>
      <c r="G129" t="s">
        <v>7995</v>
      </c>
      <c r="H129">
        <v>65</v>
      </c>
      <c r="I129" t="s">
        <v>1652</v>
      </c>
      <c r="J129">
        <v>0</v>
      </c>
      <c r="K129">
        <v>0</v>
      </c>
    </row>
    <row r="130" spans="1:11" x14ac:dyDescent="0.25">
      <c r="A130">
        <v>3848</v>
      </c>
      <c r="B130" t="s">
        <v>1647</v>
      </c>
      <c r="C130" t="s">
        <v>301</v>
      </c>
      <c r="D130" t="s">
        <v>7400</v>
      </c>
      <c r="G130" t="s">
        <v>8830</v>
      </c>
      <c r="H130">
        <v>237</v>
      </c>
      <c r="I130" t="s">
        <v>1652</v>
      </c>
      <c r="J130">
        <v>0</v>
      </c>
      <c r="K130">
        <v>0</v>
      </c>
    </row>
    <row r="131" spans="1:11" x14ac:dyDescent="0.25">
      <c r="A131">
        <v>3848</v>
      </c>
      <c r="B131" t="s">
        <v>1647</v>
      </c>
      <c r="C131" t="s">
        <v>301</v>
      </c>
      <c r="D131" t="s">
        <v>7400</v>
      </c>
      <c r="E131" t="s">
        <v>9247</v>
      </c>
      <c r="F131" t="s">
        <v>9248</v>
      </c>
      <c r="G131" t="s">
        <v>8830</v>
      </c>
      <c r="H131">
        <v>198</v>
      </c>
      <c r="I131" t="s">
        <v>1652</v>
      </c>
      <c r="J131">
        <v>0</v>
      </c>
      <c r="K131">
        <v>0</v>
      </c>
    </row>
    <row r="132" spans="1:11" x14ac:dyDescent="0.25">
      <c r="A132">
        <v>3848</v>
      </c>
      <c r="B132" t="s">
        <v>1647</v>
      </c>
      <c r="C132" t="s">
        <v>301</v>
      </c>
      <c r="D132" t="s">
        <v>7400</v>
      </c>
      <c r="E132" t="s">
        <v>3092</v>
      </c>
      <c r="F132" t="s">
        <v>3093</v>
      </c>
      <c r="G132" t="s">
        <v>3516</v>
      </c>
      <c r="H132">
        <v>6</v>
      </c>
      <c r="I132" t="s">
        <v>1652</v>
      </c>
      <c r="J132">
        <v>0</v>
      </c>
      <c r="K132">
        <v>0</v>
      </c>
    </row>
    <row r="133" spans="1:11" x14ac:dyDescent="0.25">
      <c r="A133">
        <v>3848</v>
      </c>
      <c r="B133" t="s">
        <v>1647</v>
      </c>
      <c r="C133" t="s">
        <v>301</v>
      </c>
      <c r="D133" t="s">
        <v>7400</v>
      </c>
      <c r="G133" t="s">
        <v>4487</v>
      </c>
      <c r="H133">
        <v>2</v>
      </c>
      <c r="I133" t="s">
        <v>1652</v>
      </c>
      <c r="J133">
        <v>0</v>
      </c>
      <c r="K133">
        <v>0</v>
      </c>
    </row>
    <row r="134" spans="1:11" x14ac:dyDescent="0.25">
      <c r="A134">
        <v>3848</v>
      </c>
      <c r="B134" t="s">
        <v>1647</v>
      </c>
      <c r="C134" t="s">
        <v>301</v>
      </c>
      <c r="D134" t="s">
        <v>7400</v>
      </c>
      <c r="E134" t="s">
        <v>6623</v>
      </c>
      <c r="F134" t="s">
        <v>1783</v>
      </c>
      <c r="G134" t="s">
        <v>3088</v>
      </c>
      <c r="H134">
        <v>24</v>
      </c>
      <c r="I134" t="s">
        <v>1652</v>
      </c>
      <c r="J134">
        <v>0</v>
      </c>
      <c r="K134">
        <v>0</v>
      </c>
    </row>
    <row r="135" spans="1:11" x14ac:dyDescent="0.25">
      <c r="A135">
        <v>3848</v>
      </c>
      <c r="B135" t="s">
        <v>1647</v>
      </c>
      <c r="C135" t="s">
        <v>301</v>
      </c>
      <c r="D135" t="s">
        <v>7400</v>
      </c>
      <c r="G135" t="s">
        <v>7015</v>
      </c>
      <c r="H135">
        <v>34</v>
      </c>
      <c r="I135" t="s">
        <v>1652</v>
      </c>
      <c r="J135">
        <v>0</v>
      </c>
      <c r="K135">
        <v>0</v>
      </c>
    </row>
    <row r="136" spans="1:11" x14ac:dyDescent="0.25">
      <c r="A136">
        <v>3848</v>
      </c>
      <c r="B136" t="s">
        <v>1647</v>
      </c>
      <c r="C136" t="s">
        <v>301</v>
      </c>
      <c r="D136" t="s">
        <v>7400</v>
      </c>
      <c r="E136" t="s">
        <v>3096</v>
      </c>
      <c r="F136" t="s">
        <v>1794</v>
      </c>
      <c r="G136" t="s">
        <v>3946</v>
      </c>
      <c r="H136">
        <v>13</v>
      </c>
      <c r="I136" t="s">
        <v>1652</v>
      </c>
      <c r="J136">
        <v>0</v>
      </c>
      <c r="K136">
        <v>0</v>
      </c>
    </row>
    <row r="137" spans="1:11" x14ac:dyDescent="0.25">
      <c r="A137">
        <v>3848</v>
      </c>
      <c r="B137" t="s">
        <v>1647</v>
      </c>
      <c r="C137" t="s">
        <v>301</v>
      </c>
      <c r="D137" t="s">
        <v>7400</v>
      </c>
      <c r="G137" t="s">
        <v>4616</v>
      </c>
      <c r="H137">
        <v>18</v>
      </c>
      <c r="I137" t="s">
        <v>1652</v>
      </c>
      <c r="J137">
        <v>0</v>
      </c>
      <c r="K137">
        <v>0</v>
      </c>
    </row>
    <row r="138" spans="1:11" x14ac:dyDescent="0.25">
      <c r="A138">
        <v>3848</v>
      </c>
      <c r="B138" t="s">
        <v>1647</v>
      </c>
      <c r="C138" t="s">
        <v>301</v>
      </c>
      <c r="D138" t="s">
        <v>7400</v>
      </c>
      <c r="E138" t="s">
        <v>3099</v>
      </c>
      <c r="F138" t="s">
        <v>3100</v>
      </c>
      <c r="G138" t="s">
        <v>3101</v>
      </c>
      <c r="H138">
        <v>3</v>
      </c>
      <c r="I138" t="s">
        <v>1652</v>
      </c>
      <c r="J138">
        <v>0</v>
      </c>
      <c r="K138">
        <v>0</v>
      </c>
    </row>
    <row r="139" spans="1:11" x14ac:dyDescent="0.25">
      <c r="A139">
        <v>3848</v>
      </c>
      <c r="B139" t="s">
        <v>1647</v>
      </c>
      <c r="C139" t="s">
        <v>301</v>
      </c>
      <c r="D139" t="s">
        <v>7400</v>
      </c>
      <c r="G139" t="s">
        <v>4458</v>
      </c>
      <c r="H139">
        <v>21</v>
      </c>
      <c r="I139" t="s">
        <v>1652</v>
      </c>
      <c r="J139">
        <v>0</v>
      </c>
      <c r="K139">
        <v>0</v>
      </c>
    </row>
    <row r="140" spans="1:11" x14ac:dyDescent="0.25">
      <c r="A140">
        <v>3848</v>
      </c>
      <c r="B140" t="s">
        <v>1647</v>
      </c>
      <c r="C140" t="s">
        <v>301</v>
      </c>
      <c r="D140" t="s">
        <v>7400</v>
      </c>
      <c r="E140" t="s">
        <v>6249</v>
      </c>
      <c r="F140" t="s">
        <v>6250</v>
      </c>
      <c r="G140" t="s">
        <v>6714</v>
      </c>
      <c r="H140">
        <v>13</v>
      </c>
      <c r="I140" t="s">
        <v>1652</v>
      </c>
      <c r="J140">
        <v>0</v>
      </c>
      <c r="K140">
        <v>0</v>
      </c>
    </row>
    <row r="141" spans="1:11" x14ac:dyDescent="0.25">
      <c r="A141">
        <v>3848</v>
      </c>
      <c r="B141" t="s">
        <v>1647</v>
      </c>
      <c r="C141" t="s">
        <v>301</v>
      </c>
      <c r="D141" t="s">
        <v>7400</v>
      </c>
      <c r="G141" t="s">
        <v>4432</v>
      </c>
      <c r="H141">
        <v>11</v>
      </c>
      <c r="I141" t="s">
        <v>1652</v>
      </c>
      <c r="J141">
        <v>0</v>
      </c>
      <c r="K141">
        <v>0</v>
      </c>
    </row>
    <row r="142" spans="1:11" x14ac:dyDescent="0.25">
      <c r="A142">
        <v>3848</v>
      </c>
      <c r="B142" t="s">
        <v>1647</v>
      </c>
      <c r="C142" t="s">
        <v>301</v>
      </c>
      <c r="D142" t="s">
        <v>7400</v>
      </c>
      <c r="E142" t="s">
        <v>7996</v>
      </c>
      <c r="F142" t="s">
        <v>7997</v>
      </c>
      <c r="G142" t="s">
        <v>7998</v>
      </c>
      <c r="H142">
        <v>1</v>
      </c>
      <c r="I142" t="s">
        <v>1652</v>
      </c>
      <c r="J142">
        <v>0</v>
      </c>
      <c r="K142">
        <v>0</v>
      </c>
    </row>
    <row r="143" spans="1:11" x14ac:dyDescent="0.25">
      <c r="A143">
        <v>3848</v>
      </c>
      <c r="B143" t="s">
        <v>1647</v>
      </c>
      <c r="C143" t="s">
        <v>301</v>
      </c>
      <c r="D143" t="s">
        <v>7400</v>
      </c>
      <c r="G143" t="s">
        <v>8830</v>
      </c>
      <c r="H143">
        <v>14</v>
      </c>
      <c r="I143" t="s">
        <v>1652</v>
      </c>
      <c r="J143">
        <v>0</v>
      </c>
      <c r="K143">
        <v>0</v>
      </c>
    </row>
    <row r="144" spans="1:11" x14ac:dyDescent="0.25">
      <c r="A144">
        <v>3848</v>
      </c>
      <c r="B144" t="s">
        <v>1647</v>
      </c>
      <c r="C144" t="s">
        <v>301</v>
      </c>
      <c r="D144" t="s">
        <v>7400</v>
      </c>
      <c r="E144" t="s">
        <v>7999</v>
      </c>
      <c r="F144" t="s">
        <v>8000</v>
      </c>
      <c r="G144" t="s">
        <v>8001</v>
      </c>
      <c r="H144">
        <v>90</v>
      </c>
      <c r="I144" t="s">
        <v>1652</v>
      </c>
      <c r="J144">
        <v>0</v>
      </c>
      <c r="K144">
        <v>0</v>
      </c>
    </row>
    <row r="145" spans="1:11" x14ac:dyDescent="0.25">
      <c r="A145">
        <v>3848</v>
      </c>
      <c r="B145" t="s">
        <v>1647</v>
      </c>
      <c r="C145" t="s">
        <v>301</v>
      </c>
      <c r="D145" t="s">
        <v>7400</v>
      </c>
      <c r="G145" t="s">
        <v>8830</v>
      </c>
      <c r="H145">
        <v>58</v>
      </c>
      <c r="I145" t="s">
        <v>1652</v>
      </c>
      <c r="J145">
        <v>0</v>
      </c>
      <c r="K145">
        <v>0</v>
      </c>
    </row>
    <row r="146" spans="1:11" x14ac:dyDescent="0.25">
      <c r="A146">
        <v>3848</v>
      </c>
      <c r="B146" t="s">
        <v>1647</v>
      </c>
      <c r="C146" t="s">
        <v>301</v>
      </c>
      <c r="D146" t="s">
        <v>7400</v>
      </c>
      <c r="E146" t="s">
        <v>2083</v>
      </c>
      <c r="F146" t="s">
        <v>1783</v>
      </c>
      <c r="G146" t="s">
        <v>3095</v>
      </c>
      <c r="H146">
        <v>49</v>
      </c>
      <c r="I146" t="s">
        <v>1652</v>
      </c>
      <c r="J146">
        <v>0</v>
      </c>
      <c r="K146">
        <v>0</v>
      </c>
    </row>
    <row r="147" spans="1:11" x14ac:dyDescent="0.25">
      <c r="A147">
        <v>3848</v>
      </c>
      <c r="B147" t="s">
        <v>1647</v>
      </c>
      <c r="C147" t="s">
        <v>301</v>
      </c>
      <c r="D147" t="s">
        <v>7400</v>
      </c>
      <c r="G147" t="s">
        <v>7015</v>
      </c>
      <c r="H147">
        <v>51</v>
      </c>
      <c r="I147" t="s">
        <v>1652</v>
      </c>
      <c r="J147">
        <v>0</v>
      </c>
      <c r="K147">
        <v>0</v>
      </c>
    </row>
    <row r="148" spans="1:11" x14ac:dyDescent="0.25">
      <c r="A148">
        <v>3848</v>
      </c>
      <c r="B148" t="s">
        <v>1647</v>
      </c>
      <c r="C148" t="s">
        <v>301</v>
      </c>
      <c r="D148" t="s">
        <v>7400</v>
      </c>
      <c r="E148" t="s">
        <v>3102</v>
      </c>
      <c r="F148" t="s">
        <v>1655</v>
      </c>
      <c r="G148" t="s">
        <v>7016</v>
      </c>
      <c r="H148">
        <v>58</v>
      </c>
      <c r="I148" t="s">
        <v>1652</v>
      </c>
      <c r="J148">
        <v>0</v>
      </c>
      <c r="K148">
        <v>0</v>
      </c>
    </row>
    <row r="149" spans="1:11" x14ac:dyDescent="0.25">
      <c r="A149">
        <v>3848</v>
      </c>
      <c r="B149" t="s">
        <v>1647</v>
      </c>
      <c r="C149" t="s">
        <v>301</v>
      </c>
      <c r="D149" t="s">
        <v>7400</v>
      </c>
      <c r="G149" t="s">
        <v>7017</v>
      </c>
      <c r="H149">
        <v>39</v>
      </c>
      <c r="I149" t="s">
        <v>1652</v>
      </c>
      <c r="J149">
        <v>0</v>
      </c>
      <c r="K149">
        <v>0</v>
      </c>
    </row>
    <row r="150" spans="1:11" x14ac:dyDescent="0.25">
      <c r="A150">
        <v>3848</v>
      </c>
      <c r="B150" t="s">
        <v>1647</v>
      </c>
      <c r="C150" t="s">
        <v>301</v>
      </c>
      <c r="D150" t="s">
        <v>7400</v>
      </c>
      <c r="E150" t="s">
        <v>4617</v>
      </c>
      <c r="F150" t="s">
        <v>3478</v>
      </c>
      <c r="G150" t="s">
        <v>7639</v>
      </c>
      <c r="H150">
        <v>11</v>
      </c>
      <c r="I150" t="s">
        <v>1652</v>
      </c>
      <c r="J150">
        <v>0</v>
      </c>
      <c r="K150">
        <v>0</v>
      </c>
    </row>
    <row r="151" spans="1:11" x14ac:dyDescent="0.25">
      <c r="A151">
        <v>3848</v>
      </c>
      <c r="B151" t="s">
        <v>1647</v>
      </c>
      <c r="C151" t="s">
        <v>301</v>
      </c>
      <c r="D151" t="s">
        <v>7400</v>
      </c>
      <c r="G151" t="s">
        <v>4458</v>
      </c>
      <c r="H151">
        <v>7</v>
      </c>
      <c r="I151" t="s">
        <v>1652</v>
      </c>
      <c r="J151">
        <v>0</v>
      </c>
      <c r="K151">
        <v>0</v>
      </c>
    </row>
    <row r="152" spans="1:11" x14ac:dyDescent="0.25">
      <c r="A152">
        <v>3848</v>
      </c>
      <c r="B152" t="s">
        <v>1647</v>
      </c>
      <c r="C152" t="s">
        <v>301</v>
      </c>
      <c r="D152" t="s">
        <v>7400</v>
      </c>
      <c r="E152" t="s">
        <v>2050</v>
      </c>
      <c r="F152" t="s">
        <v>1992</v>
      </c>
      <c r="G152" t="s">
        <v>6399</v>
      </c>
      <c r="H152">
        <v>4</v>
      </c>
      <c r="I152" t="s">
        <v>1652</v>
      </c>
      <c r="J152">
        <v>0</v>
      </c>
      <c r="K152">
        <v>0</v>
      </c>
    </row>
    <row r="153" spans="1:11" x14ac:dyDescent="0.25">
      <c r="A153">
        <v>3848</v>
      </c>
      <c r="B153" t="s">
        <v>1647</v>
      </c>
      <c r="C153" t="s">
        <v>301</v>
      </c>
      <c r="D153" t="s">
        <v>7400</v>
      </c>
      <c r="G153" t="s">
        <v>4432</v>
      </c>
      <c r="H153">
        <v>7</v>
      </c>
      <c r="I153" t="s">
        <v>1652</v>
      </c>
      <c r="J153">
        <v>0</v>
      </c>
      <c r="K153">
        <v>0</v>
      </c>
    </row>
    <row r="154" spans="1:11" x14ac:dyDescent="0.25">
      <c r="A154">
        <v>3848</v>
      </c>
      <c r="B154" t="s">
        <v>1647</v>
      </c>
      <c r="C154" t="s">
        <v>301</v>
      </c>
      <c r="D154" t="s">
        <v>7400</v>
      </c>
      <c r="E154" t="s">
        <v>8002</v>
      </c>
      <c r="F154" t="s">
        <v>8003</v>
      </c>
      <c r="G154" t="s">
        <v>8004</v>
      </c>
      <c r="H154">
        <v>22</v>
      </c>
      <c r="I154" t="s">
        <v>1652</v>
      </c>
      <c r="J154">
        <v>0</v>
      </c>
      <c r="K154">
        <v>0</v>
      </c>
    </row>
    <row r="155" spans="1:11" x14ac:dyDescent="0.25">
      <c r="A155">
        <v>3848</v>
      </c>
      <c r="B155" t="s">
        <v>1647</v>
      </c>
      <c r="C155" t="s">
        <v>301</v>
      </c>
      <c r="D155" t="s">
        <v>7400</v>
      </c>
      <c r="G155" t="s">
        <v>8830</v>
      </c>
      <c r="H155">
        <v>30</v>
      </c>
      <c r="I155" t="s">
        <v>1652</v>
      </c>
      <c r="J155">
        <v>0</v>
      </c>
      <c r="K155">
        <v>0</v>
      </c>
    </row>
    <row r="156" spans="1:11" x14ac:dyDescent="0.25">
      <c r="A156">
        <v>3848</v>
      </c>
      <c r="B156" t="s">
        <v>1647</v>
      </c>
      <c r="C156" t="s">
        <v>301</v>
      </c>
      <c r="D156" t="s">
        <v>7400</v>
      </c>
      <c r="E156" t="s">
        <v>8704</v>
      </c>
      <c r="F156" t="s">
        <v>1887</v>
      </c>
      <c r="G156" t="s">
        <v>7651</v>
      </c>
      <c r="H156">
        <v>157</v>
      </c>
      <c r="I156" t="s">
        <v>1652</v>
      </c>
      <c r="J156">
        <v>0</v>
      </c>
      <c r="K156">
        <v>0</v>
      </c>
    </row>
    <row r="157" spans="1:11" x14ac:dyDescent="0.25">
      <c r="A157">
        <v>3848</v>
      </c>
      <c r="B157" t="s">
        <v>1647</v>
      </c>
      <c r="C157" t="s">
        <v>301</v>
      </c>
      <c r="D157" t="s">
        <v>7400</v>
      </c>
      <c r="G157" t="s">
        <v>4417</v>
      </c>
      <c r="H157">
        <v>325</v>
      </c>
      <c r="I157" t="s">
        <v>1652</v>
      </c>
      <c r="J157">
        <v>0</v>
      </c>
      <c r="K157">
        <v>0</v>
      </c>
    </row>
    <row r="158" spans="1:11" x14ac:dyDescent="0.25">
      <c r="A158">
        <v>3848</v>
      </c>
      <c r="B158" t="s">
        <v>1647</v>
      </c>
      <c r="C158" t="s">
        <v>301</v>
      </c>
      <c r="D158" t="s">
        <v>7400</v>
      </c>
      <c r="E158" t="s">
        <v>9249</v>
      </c>
      <c r="F158" t="s">
        <v>9250</v>
      </c>
      <c r="G158" t="s">
        <v>8830</v>
      </c>
      <c r="H158">
        <v>30</v>
      </c>
      <c r="I158" t="s">
        <v>1652</v>
      </c>
      <c r="J158">
        <v>0</v>
      </c>
      <c r="K158">
        <v>0</v>
      </c>
    </row>
    <row r="159" spans="1:11" x14ac:dyDescent="0.25">
      <c r="A159">
        <v>3848</v>
      </c>
      <c r="B159" t="s">
        <v>1647</v>
      </c>
      <c r="C159" t="s">
        <v>301</v>
      </c>
      <c r="D159" t="s">
        <v>7400</v>
      </c>
      <c r="E159" t="s">
        <v>2049</v>
      </c>
      <c r="F159" t="s">
        <v>1667</v>
      </c>
      <c r="G159" t="s">
        <v>3104</v>
      </c>
      <c r="H159">
        <v>3</v>
      </c>
      <c r="I159" t="s">
        <v>1652</v>
      </c>
      <c r="J159">
        <v>0</v>
      </c>
      <c r="K159">
        <v>0</v>
      </c>
    </row>
    <row r="160" spans="1:11" x14ac:dyDescent="0.25">
      <c r="A160">
        <v>3848</v>
      </c>
      <c r="B160" t="s">
        <v>1647</v>
      </c>
      <c r="C160" t="s">
        <v>301</v>
      </c>
      <c r="D160" t="s">
        <v>7400</v>
      </c>
      <c r="G160" t="s">
        <v>2162</v>
      </c>
      <c r="H160">
        <v>2</v>
      </c>
      <c r="I160" t="s">
        <v>1652</v>
      </c>
      <c r="J160">
        <v>0</v>
      </c>
      <c r="K160">
        <v>0</v>
      </c>
    </row>
    <row r="161" spans="1:11" x14ac:dyDescent="0.25">
      <c r="A161">
        <v>3848</v>
      </c>
      <c r="B161" t="s">
        <v>1647</v>
      </c>
      <c r="C161" t="s">
        <v>301</v>
      </c>
      <c r="D161" t="s">
        <v>7400</v>
      </c>
      <c r="E161" t="s">
        <v>10142</v>
      </c>
      <c r="F161" t="s">
        <v>10143</v>
      </c>
      <c r="G161" t="s">
        <v>8830</v>
      </c>
      <c r="H161">
        <v>51</v>
      </c>
      <c r="I161" t="s">
        <v>1652</v>
      </c>
      <c r="J161">
        <v>0</v>
      </c>
      <c r="K161">
        <v>0</v>
      </c>
    </row>
    <row r="162" spans="1:11" x14ac:dyDescent="0.25">
      <c r="A162">
        <v>3848</v>
      </c>
      <c r="B162" t="s">
        <v>1647</v>
      </c>
      <c r="C162" t="s">
        <v>301</v>
      </c>
      <c r="D162" t="s">
        <v>7400</v>
      </c>
      <c r="E162" t="s">
        <v>2048</v>
      </c>
      <c r="F162" t="s">
        <v>1932</v>
      </c>
      <c r="G162" t="s">
        <v>3105</v>
      </c>
      <c r="H162">
        <v>4</v>
      </c>
      <c r="I162" t="s">
        <v>1652</v>
      </c>
      <c r="J162">
        <v>0</v>
      </c>
      <c r="K162">
        <v>0</v>
      </c>
    </row>
    <row r="163" spans="1:11" x14ac:dyDescent="0.25">
      <c r="A163">
        <v>3848</v>
      </c>
      <c r="B163" t="s">
        <v>1647</v>
      </c>
      <c r="C163" t="s">
        <v>301</v>
      </c>
      <c r="D163" t="s">
        <v>7400</v>
      </c>
      <c r="G163" t="s">
        <v>4322</v>
      </c>
      <c r="H163">
        <v>9</v>
      </c>
      <c r="I163" t="s">
        <v>1652</v>
      </c>
      <c r="J163">
        <v>0</v>
      </c>
      <c r="K163">
        <v>0</v>
      </c>
    </row>
    <row r="164" spans="1:11" x14ac:dyDescent="0.25">
      <c r="A164">
        <v>3848</v>
      </c>
      <c r="B164" t="s">
        <v>1647</v>
      </c>
      <c r="C164" t="s">
        <v>301</v>
      </c>
      <c r="D164" t="s">
        <v>7400</v>
      </c>
      <c r="E164" t="s">
        <v>8005</v>
      </c>
      <c r="F164" t="s">
        <v>8006</v>
      </c>
      <c r="G164" t="s">
        <v>8007</v>
      </c>
      <c r="H164">
        <v>50</v>
      </c>
      <c r="I164" t="s">
        <v>1652</v>
      </c>
      <c r="J164">
        <v>0</v>
      </c>
      <c r="K164">
        <v>0</v>
      </c>
    </row>
    <row r="165" spans="1:11" x14ac:dyDescent="0.25">
      <c r="A165">
        <v>3848</v>
      </c>
      <c r="B165" t="s">
        <v>1647</v>
      </c>
      <c r="C165" t="s">
        <v>301</v>
      </c>
      <c r="D165" t="s">
        <v>7400</v>
      </c>
      <c r="G165" t="s">
        <v>8830</v>
      </c>
      <c r="H165">
        <v>113</v>
      </c>
      <c r="I165" t="s">
        <v>1652</v>
      </c>
      <c r="J165">
        <v>0</v>
      </c>
      <c r="K165">
        <v>0</v>
      </c>
    </row>
    <row r="166" spans="1:11" x14ac:dyDescent="0.25">
      <c r="A166">
        <v>3848</v>
      </c>
      <c r="B166" t="s">
        <v>1647</v>
      </c>
      <c r="C166" t="s">
        <v>301</v>
      </c>
      <c r="D166" t="s">
        <v>7400</v>
      </c>
      <c r="E166" t="s">
        <v>8008</v>
      </c>
      <c r="F166" t="s">
        <v>8009</v>
      </c>
      <c r="G166" t="s">
        <v>8010</v>
      </c>
      <c r="H166">
        <v>16</v>
      </c>
      <c r="I166" t="s">
        <v>1652</v>
      </c>
      <c r="J166">
        <v>0</v>
      </c>
      <c r="K166">
        <v>0</v>
      </c>
    </row>
    <row r="167" spans="1:11" x14ac:dyDescent="0.25">
      <c r="A167">
        <v>3848</v>
      </c>
      <c r="B167" t="s">
        <v>1647</v>
      </c>
      <c r="C167" t="s">
        <v>301</v>
      </c>
      <c r="D167" t="s">
        <v>7400</v>
      </c>
      <c r="E167" t="s">
        <v>4618</v>
      </c>
      <c r="F167" t="s">
        <v>1790</v>
      </c>
      <c r="G167" t="s">
        <v>4619</v>
      </c>
      <c r="H167">
        <v>2</v>
      </c>
      <c r="I167" t="s">
        <v>1652</v>
      </c>
      <c r="J167">
        <v>0</v>
      </c>
      <c r="K167">
        <v>0</v>
      </c>
    </row>
    <row r="168" spans="1:11" x14ac:dyDescent="0.25">
      <c r="A168">
        <v>3848</v>
      </c>
      <c r="B168" t="s">
        <v>1647</v>
      </c>
      <c r="C168" t="s">
        <v>301</v>
      </c>
      <c r="D168" t="s">
        <v>7400</v>
      </c>
      <c r="E168" t="s">
        <v>8916</v>
      </c>
      <c r="F168" t="s">
        <v>1788</v>
      </c>
      <c r="G168" t="s">
        <v>8917</v>
      </c>
      <c r="H168">
        <v>13</v>
      </c>
      <c r="I168" t="s">
        <v>1652</v>
      </c>
      <c r="J168">
        <v>0</v>
      </c>
      <c r="K168">
        <v>0</v>
      </c>
    </row>
    <row r="169" spans="1:11" x14ac:dyDescent="0.25">
      <c r="A169">
        <v>3848</v>
      </c>
      <c r="B169" t="s">
        <v>1647</v>
      </c>
      <c r="C169" t="s">
        <v>301</v>
      </c>
      <c r="D169" t="s">
        <v>7400</v>
      </c>
      <c r="G169" t="s">
        <v>4296</v>
      </c>
      <c r="H169">
        <v>17</v>
      </c>
      <c r="I169" t="s">
        <v>1652</v>
      </c>
      <c r="J169">
        <v>0</v>
      </c>
      <c r="K169">
        <v>0</v>
      </c>
    </row>
    <row r="170" spans="1:11" x14ac:dyDescent="0.25">
      <c r="A170">
        <v>3848</v>
      </c>
      <c r="B170" t="s">
        <v>1647</v>
      </c>
      <c r="C170" t="s">
        <v>301</v>
      </c>
      <c r="D170" t="s">
        <v>7400</v>
      </c>
      <c r="E170" t="s">
        <v>6251</v>
      </c>
      <c r="F170" t="s">
        <v>1890</v>
      </c>
      <c r="G170" t="s">
        <v>7213</v>
      </c>
      <c r="H170">
        <v>10</v>
      </c>
      <c r="I170" t="s">
        <v>1652</v>
      </c>
      <c r="J170">
        <v>0</v>
      </c>
      <c r="K170">
        <v>0</v>
      </c>
    </row>
    <row r="171" spans="1:11" x14ac:dyDescent="0.25">
      <c r="A171">
        <v>3848</v>
      </c>
      <c r="B171" t="s">
        <v>1647</v>
      </c>
      <c r="C171" t="s">
        <v>301</v>
      </c>
      <c r="D171" t="s">
        <v>7400</v>
      </c>
      <c r="G171" t="s">
        <v>4417</v>
      </c>
      <c r="H171">
        <v>19</v>
      </c>
      <c r="I171" t="s">
        <v>1652</v>
      </c>
      <c r="J171">
        <v>0</v>
      </c>
      <c r="K171">
        <v>0</v>
      </c>
    </row>
    <row r="172" spans="1:11" x14ac:dyDescent="0.25">
      <c r="A172">
        <v>3848</v>
      </c>
      <c r="B172" t="s">
        <v>1647</v>
      </c>
      <c r="C172" t="s">
        <v>301</v>
      </c>
      <c r="D172" t="s">
        <v>7400</v>
      </c>
      <c r="E172" t="s">
        <v>9539</v>
      </c>
      <c r="F172" t="s">
        <v>1896</v>
      </c>
      <c r="G172" t="s">
        <v>6733</v>
      </c>
      <c r="H172">
        <v>35</v>
      </c>
      <c r="I172" t="s">
        <v>1652</v>
      </c>
      <c r="J172">
        <v>0</v>
      </c>
      <c r="K172">
        <v>0</v>
      </c>
    </row>
    <row r="173" spans="1:11" x14ac:dyDescent="0.25">
      <c r="A173">
        <v>3848</v>
      </c>
      <c r="B173" t="s">
        <v>1647</v>
      </c>
      <c r="C173" t="s">
        <v>301</v>
      </c>
      <c r="D173" t="s">
        <v>7400</v>
      </c>
      <c r="G173" t="s">
        <v>4432</v>
      </c>
      <c r="H173">
        <v>38</v>
      </c>
      <c r="I173" t="s">
        <v>1652</v>
      </c>
      <c r="J173">
        <v>0</v>
      </c>
      <c r="K173">
        <v>0</v>
      </c>
    </row>
    <row r="174" spans="1:11" x14ac:dyDescent="0.25">
      <c r="A174">
        <v>3848</v>
      </c>
      <c r="B174" t="s">
        <v>1647</v>
      </c>
      <c r="C174" t="s">
        <v>301</v>
      </c>
      <c r="D174" t="s">
        <v>7400</v>
      </c>
      <c r="E174" t="s">
        <v>10326</v>
      </c>
      <c r="F174" t="s">
        <v>1696</v>
      </c>
      <c r="G174" t="s">
        <v>10532</v>
      </c>
      <c r="H174">
        <v>7</v>
      </c>
      <c r="I174" t="s">
        <v>1652</v>
      </c>
      <c r="J174">
        <v>0</v>
      </c>
      <c r="K174">
        <v>0</v>
      </c>
    </row>
    <row r="175" spans="1:11" x14ac:dyDescent="0.25">
      <c r="A175">
        <v>3848</v>
      </c>
      <c r="B175" t="s">
        <v>1647</v>
      </c>
      <c r="C175" t="s">
        <v>301</v>
      </c>
      <c r="D175" t="s">
        <v>7400</v>
      </c>
      <c r="G175" t="s">
        <v>6879</v>
      </c>
      <c r="H175">
        <v>10</v>
      </c>
      <c r="I175" t="s">
        <v>1652</v>
      </c>
      <c r="J175">
        <v>0</v>
      </c>
      <c r="K175">
        <v>0</v>
      </c>
    </row>
    <row r="176" spans="1:11" x14ac:dyDescent="0.25">
      <c r="A176">
        <v>3848</v>
      </c>
      <c r="B176" t="s">
        <v>1647</v>
      </c>
      <c r="C176" t="s">
        <v>301</v>
      </c>
      <c r="D176" t="s">
        <v>7400</v>
      </c>
      <c r="E176" t="s">
        <v>8011</v>
      </c>
      <c r="F176" t="s">
        <v>8012</v>
      </c>
      <c r="G176" t="s">
        <v>8013</v>
      </c>
      <c r="H176">
        <v>8</v>
      </c>
      <c r="I176" t="s">
        <v>1652</v>
      </c>
      <c r="J176">
        <v>0</v>
      </c>
      <c r="K176">
        <v>0</v>
      </c>
    </row>
    <row r="177" spans="1:11" x14ac:dyDescent="0.25">
      <c r="A177">
        <v>3848</v>
      </c>
      <c r="B177" t="s">
        <v>1647</v>
      </c>
      <c r="C177" t="s">
        <v>301</v>
      </c>
      <c r="D177" t="s">
        <v>7400</v>
      </c>
      <c r="E177" t="s">
        <v>6164</v>
      </c>
      <c r="F177" t="s">
        <v>1794</v>
      </c>
      <c r="G177" t="s">
        <v>7279</v>
      </c>
      <c r="H177">
        <v>12</v>
      </c>
      <c r="I177" t="s">
        <v>1652</v>
      </c>
      <c r="J177">
        <v>0</v>
      </c>
      <c r="K177">
        <v>0</v>
      </c>
    </row>
    <row r="178" spans="1:11" x14ac:dyDescent="0.25">
      <c r="A178">
        <v>3848</v>
      </c>
      <c r="B178" t="s">
        <v>1647</v>
      </c>
      <c r="C178" t="s">
        <v>301</v>
      </c>
      <c r="D178" t="s">
        <v>7400</v>
      </c>
      <c r="G178" t="s">
        <v>5926</v>
      </c>
      <c r="H178">
        <v>12</v>
      </c>
      <c r="I178" t="s">
        <v>1652</v>
      </c>
      <c r="J178">
        <v>0</v>
      </c>
      <c r="K178">
        <v>0</v>
      </c>
    </row>
    <row r="179" spans="1:11" x14ac:dyDescent="0.25">
      <c r="A179">
        <v>3848</v>
      </c>
      <c r="B179" t="s">
        <v>1647</v>
      </c>
      <c r="C179" t="s">
        <v>301</v>
      </c>
      <c r="D179" t="s">
        <v>7400</v>
      </c>
      <c r="E179" t="s">
        <v>4620</v>
      </c>
      <c r="F179" t="s">
        <v>4621</v>
      </c>
      <c r="G179" t="s">
        <v>6777</v>
      </c>
      <c r="H179">
        <v>1</v>
      </c>
      <c r="I179" t="s">
        <v>1652</v>
      </c>
      <c r="J179">
        <v>0</v>
      </c>
      <c r="K179">
        <v>0</v>
      </c>
    </row>
    <row r="180" spans="1:11" x14ac:dyDescent="0.25">
      <c r="A180">
        <v>3848</v>
      </c>
      <c r="B180" t="s">
        <v>1647</v>
      </c>
      <c r="C180" t="s">
        <v>301</v>
      </c>
      <c r="D180" t="s">
        <v>7400</v>
      </c>
      <c r="G180" t="s">
        <v>4622</v>
      </c>
      <c r="H180">
        <v>1</v>
      </c>
      <c r="I180" t="s">
        <v>1652</v>
      </c>
      <c r="J180">
        <v>0</v>
      </c>
      <c r="K180">
        <v>0</v>
      </c>
    </row>
    <row r="181" spans="1:11" x14ac:dyDescent="0.25">
      <c r="A181">
        <v>3848</v>
      </c>
      <c r="B181" t="s">
        <v>1647</v>
      </c>
      <c r="C181" t="s">
        <v>301</v>
      </c>
      <c r="D181" t="s">
        <v>7400</v>
      </c>
      <c r="E181" t="s">
        <v>6252</v>
      </c>
      <c r="F181" t="s">
        <v>6710</v>
      </c>
      <c r="G181" t="s">
        <v>6777</v>
      </c>
      <c r="H181">
        <v>2</v>
      </c>
      <c r="I181" t="s">
        <v>1652</v>
      </c>
      <c r="J181">
        <v>0</v>
      </c>
      <c r="K181">
        <v>0</v>
      </c>
    </row>
    <row r="182" spans="1:11" x14ac:dyDescent="0.25">
      <c r="A182">
        <v>3848</v>
      </c>
      <c r="B182" t="s">
        <v>1647</v>
      </c>
      <c r="C182" t="s">
        <v>301</v>
      </c>
      <c r="D182" t="s">
        <v>7400</v>
      </c>
      <c r="E182" t="s">
        <v>7498</v>
      </c>
      <c r="F182" t="s">
        <v>7499</v>
      </c>
      <c r="G182" t="s">
        <v>6531</v>
      </c>
      <c r="H182">
        <v>3</v>
      </c>
      <c r="I182" t="s">
        <v>1652</v>
      </c>
      <c r="J182">
        <v>0</v>
      </c>
      <c r="K182">
        <v>0</v>
      </c>
    </row>
    <row r="183" spans="1:11" x14ac:dyDescent="0.25">
      <c r="A183">
        <v>3848</v>
      </c>
      <c r="B183" t="s">
        <v>1647</v>
      </c>
      <c r="C183" t="s">
        <v>301</v>
      </c>
      <c r="D183" t="s">
        <v>7400</v>
      </c>
      <c r="G183" t="s">
        <v>7609</v>
      </c>
      <c r="H183">
        <v>2</v>
      </c>
      <c r="I183" t="s">
        <v>1652</v>
      </c>
      <c r="J183">
        <v>0</v>
      </c>
      <c r="K183">
        <v>0</v>
      </c>
    </row>
    <row r="184" spans="1:11" x14ac:dyDescent="0.25">
      <c r="A184">
        <v>3848</v>
      </c>
      <c r="B184" t="s">
        <v>1647</v>
      </c>
      <c r="C184" t="s">
        <v>301</v>
      </c>
      <c r="D184" t="s">
        <v>7400</v>
      </c>
      <c r="E184" t="s">
        <v>8014</v>
      </c>
      <c r="F184" t="s">
        <v>8015</v>
      </c>
      <c r="G184" t="s">
        <v>8016</v>
      </c>
      <c r="H184">
        <v>20</v>
      </c>
      <c r="I184" t="s">
        <v>1652</v>
      </c>
      <c r="J184">
        <v>0</v>
      </c>
      <c r="K184">
        <v>0</v>
      </c>
    </row>
    <row r="185" spans="1:11" x14ac:dyDescent="0.25">
      <c r="A185">
        <v>3848</v>
      </c>
      <c r="B185" t="s">
        <v>1647</v>
      </c>
      <c r="C185" t="s">
        <v>301</v>
      </c>
      <c r="D185" t="s">
        <v>7400</v>
      </c>
      <c r="E185" t="s">
        <v>9251</v>
      </c>
      <c r="F185" t="s">
        <v>9252</v>
      </c>
      <c r="G185" t="s">
        <v>8830</v>
      </c>
      <c r="H185">
        <v>26</v>
      </c>
      <c r="I185" t="s">
        <v>1652</v>
      </c>
      <c r="J185">
        <v>0</v>
      </c>
      <c r="K185">
        <v>0</v>
      </c>
    </row>
    <row r="186" spans="1:11" x14ac:dyDescent="0.25">
      <c r="A186">
        <v>3848</v>
      </c>
      <c r="B186" t="s">
        <v>1647</v>
      </c>
      <c r="C186" t="s">
        <v>301</v>
      </c>
      <c r="D186" t="s">
        <v>7400</v>
      </c>
      <c r="E186" t="s">
        <v>8017</v>
      </c>
      <c r="F186" t="s">
        <v>8018</v>
      </c>
      <c r="G186" t="s">
        <v>8019</v>
      </c>
      <c r="H186">
        <v>3</v>
      </c>
      <c r="I186" t="s">
        <v>1652</v>
      </c>
      <c r="J186">
        <v>0</v>
      </c>
      <c r="K186">
        <v>0</v>
      </c>
    </row>
    <row r="187" spans="1:11" x14ac:dyDescent="0.25">
      <c r="A187">
        <v>3848</v>
      </c>
      <c r="B187" t="s">
        <v>1647</v>
      </c>
      <c r="C187" t="s">
        <v>301</v>
      </c>
      <c r="D187" t="s">
        <v>7400</v>
      </c>
      <c r="E187" t="s">
        <v>4623</v>
      </c>
      <c r="F187" t="s">
        <v>1655</v>
      </c>
      <c r="G187" t="s">
        <v>6384</v>
      </c>
      <c r="H187">
        <v>8</v>
      </c>
      <c r="I187" t="s">
        <v>1652</v>
      </c>
      <c r="J187">
        <v>0</v>
      </c>
      <c r="K187">
        <v>0</v>
      </c>
    </row>
    <row r="188" spans="1:11" x14ac:dyDescent="0.25">
      <c r="A188">
        <v>3848</v>
      </c>
      <c r="B188" t="s">
        <v>1647</v>
      </c>
      <c r="C188" t="s">
        <v>301</v>
      </c>
      <c r="D188" t="s">
        <v>7400</v>
      </c>
      <c r="E188" t="s">
        <v>4624</v>
      </c>
      <c r="F188" t="s">
        <v>4625</v>
      </c>
      <c r="G188" t="s">
        <v>6385</v>
      </c>
      <c r="H188">
        <v>7</v>
      </c>
      <c r="I188" t="s">
        <v>1652</v>
      </c>
      <c r="J188">
        <v>0</v>
      </c>
      <c r="K188">
        <v>0</v>
      </c>
    </row>
    <row r="189" spans="1:11" x14ac:dyDescent="0.25">
      <c r="A189">
        <v>3848</v>
      </c>
      <c r="B189" t="s">
        <v>1647</v>
      </c>
      <c r="C189" t="s">
        <v>301</v>
      </c>
      <c r="D189" t="s">
        <v>7400</v>
      </c>
      <c r="E189" t="s">
        <v>4628</v>
      </c>
      <c r="F189" t="s">
        <v>4629</v>
      </c>
      <c r="G189" t="s">
        <v>4630</v>
      </c>
      <c r="H189">
        <v>1</v>
      </c>
      <c r="I189" t="s">
        <v>1652</v>
      </c>
      <c r="J189">
        <v>0</v>
      </c>
      <c r="K189">
        <v>0</v>
      </c>
    </row>
    <row r="190" spans="1:11" x14ac:dyDescent="0.25">
      <c r="A190">
        <v>3848</v>
      </c>
      <c r="B190" t="s">
        <v>1647</v>
      </c>
      <c r="C190" t="s">
        <v>301</v>
      </c>
      <c r="D190" t="s">
        <v>7400</v>
      </c>
      <c r="E190" t="s">
        <v>4632</v>
      </c>
      <c r="F190" t="s">
        <v>1679</v>
      </c>
      <c r="G190" t="s">
        <v>6878</v>
      </c>
      <c r="H190">
        <v>1</v>
      </c>
      <c r="I190" t="s">
        <v>1652</v>
      </c>
      <c r="J190">
        <v>0</v>
      </c>
      <c r="K190">
        <v>0</v>
      </c>
    </row>
    <row r="191" spans="1:11" x14ac:dyDescent="0.25">
      <c r="A191">
        <v>3848</v>
      </c>
      <c r="B191" t="s">
        <v>1647</v>
      </c>
      <c r="C191" t="s">
        <v>301</v>
      </c>
      <c r="D191" t="s">
        <v>7400</v>
      </c>
      <c r="E191" t="s">
        <v>7018</v>
      </c>
      <c r="F191" t="s">
        <v>2978</v>
      </c>
      <c r="G191" t="s">
        <v>6777</v>
      </c>
      <c r="H191">
        <v>8</v>
      </c>
      <c r="I191" t="s">
        <v>1652</v>
      </c>
      <c r="J191">
        <v>0</v>
      </c>
      <c r="K191">
        <v>0</v>
      </c>
    </row>
    <row r="192" spans="1:11" x14ac:dyDescent="0.25">
      <c r="A192">
        <v>3848</v>
      </c>
      <c r="B192" t="s">
        <v>1647</v>
      </c>
      <c r="C192" t="s">
        <v>301</v>
      </c>
      <c r="D192" t="s">
        <v>7400</v>
      </c>
      <c r="G192" t="s">
        <v>7019</v>
      </c>
      <c r="H192">
        <v>14</v>
      </c>
      <c r="I192" t="s">
        <v>1652</v>
      </c>
      <c r="J192">
        <v>0</v>
      </c>
      <c r="K192">
        <v>0</v>
      </c>
    </row>
    <row r="193" spans="1:11" x14ac:dyDescent="0.25">
      <c r="A193">
        <v>3848</v>
      </c>
      <c r="B193" t="s">
        <v>1647</v>
      </c>
      <c r="C193" t="s">
        <v>301</v>
      </c>
      <c r="D193" t="s">
        <v>7400</v>
      </c>
      <c r="E193" t="s">
        <v>4633</v>
      </c>
      <c r="F193" t="s">
        <v>1655</v>
      </c>
      <c r="G193" t="s">
        <v>6878</v>
      </c>
      <c r="H193">
        <v>10</v>
      </c>
      <c r="I193" t="s">
        <v>1652</v>
      </c>
      <c r="J193">
        <v>0</v>
      </c>
      <c r="K193">
        <v>0</v>
      </c>
    </row>
    <row r="194" spans="1:11" x14ac:dyDescent="0.25">
      <c r="A194">
        <v>3848</v>
      </c>
      <c r="B194" t="s">
        <v>1647</v>
      </c>
      <c r="C194" t="s">
        <v>301</v>
      </c>
      <c r="D194" t="s">
        <v>7400</v>
      </c>
      <c r="G194" t="s">
        <v>4634</v>
      </c>
      <c r="H194">
        <v>9</v>
      </c>
      <c r="I194" t="s">
        <v>1652</v>
      </c>
      <c r="J194">
        <v>0</v>
      </c>
      <c r="K194">
        <v>0</v>
      </c>
    </row>
    <row r="195" spans="1:11" x14ac:dyDescent="0.25">
      <c r="A195">
        <v>3848</v>
      </c>
      <c r="B195" t="s">
        <v>1647</v>
      </c>
      <c r="C195" t="s">
        <v>301</v>
      </c>
      <c r="D195" t="s">
        <v>7400</v>
      </c>
      <c r="E195" t="s">
        <v>4635</v>
      </c>
      <c r="F195" t="s">
        <v>4636</v>
      </c>
      <c r="G195" t="s">
        <v>6386</v>
      </c>
      <c r="H195">
        <v>7</v>
      </c>
      <c r="I195" t="s">
        <v>1652</v>
      </c>
      <c r="J195">
        <v>0</v>
      </c>
      <c r="K195">
        <v>0</v>
      </c>
    </row>
    <row r="196" spans="1:11" x14ac:dyDescent="0.25">
      <c r="A196">
        <v>3848</v>
      </c>
      <c r="B196" t="s">
        <v>1647</v>
      </c>
      <c r="C196" t="s">
        <v>301</v>
      </c>
      <c r="D196" t="s">
        <v>7400</v>
      </c>
      <c r="E196" t="s">
        <v>3108</v>
      </c>
      <c r="F196" t="s">
        <v>1657</v>
      </c>
      <c r="G196" t="s">
        <v>10327</v>
      </c>
      <c r="H196">
        <v>10</v>
      </c>
      <c r="I196" t="s">
        <v>1652</v>
      </c>
      <c r="J196">
        <v>0</v>
      </c>
      <c r="K196">
        <v>0</v>
      </c>
    </row>
    <row r="197" spans="1:11" x14ac:dyDescent="0.25">
      <c r="A197">
        <v>3848</v>
      </c>
      <c r="B197" t="s">
        <v>1647</v>
      </c>
      <c r="C197" t="s">
        <v>301</v>
      </c>
      <c r="D197" t="s">
        <v>7400</v>
      </c>
      <c r="E197" t="s">
        <v>4637</v>
      </c>
      <c r="F197" t="s">
        <v>1701</v>
      </c>
      <c r="G197" t="s">
        <v>6529</v>
      </c>
      <c r="H197">
        <v>8</v>
      </c>
      <c r="I197" t="s">
        <v>1652</v>
      </c>
      <c r="J197">
        <v>0</v>
      </c>
      <c r="K197">
        <v>0</v>
      </c>
    </row>
    <row r="198" spans="1:11" x14ac:dyDescent="0.25">
      <c r="A198">
        <v>3848</v>
      </c>
      <c r="B198" t="s">
        <v>1647</v>
      </c>
      <c r="C198" t="s">
        <v>301</v>
      </c>
      <c r="D198" t="s">
        <v>7400</v>
      </c>
      <c r="E198" t="s">
        <v>4638</v>
      </c>
      <c r="F198" t="s">
        <v>1679</v>
      </c>
      <c r="G198" t="s">
        <v>4614</v>
      </c>
      <c r="H198">
        <v>6</v>
      </c>
      <c r="I198" t="s">
        <v>1652</v>
      </c>
      <c r="J198">
        <v>0</v>
      </c>
      <c r="K198">
        <v>0</v>
      </c>
    </row>
    <row r="199" spans="1:11" x14ac:dyDescent="0.25">
      <c r="A199">
        <v>3848</v>
      </c>
      <c r="B199" t="s">
        <v>1647</v>
      </c>
      <c r="C199" t="s">
        <v>301</v>
      </c>
      <c r="D199" t="s">
        <v>7400</v>
      </c>
      <c r="E199" t="s">
        <v>9157</v>
      </c>
      <c r="F199" t="s">
        <v>1885</v>
      </c>
      <c r="G199" t="s">
        <v>7040</v>
      </c>
      <c r="H199">
        <v>5</v>
      </c>
      <c r="I199" t="s">
        <v>1652</v>
      </c>
      <c r="J199">
        <v>0</v>
      </c>
      <c r="K199">
        <v>0</v>
      </c>
    </row>
    <row r="200" spans="1:11" x14ac:dyDescent="0.25">
      <c r="A200">
        <v>3848</v>
      </c>
      <c r="B200" t="s">
        <v>1647</v>
      </c>
      <c r="C200" t="s">
        <v>301</v>
      </c>
      <c r="D200" t="s">
        <v>7400</v>
      </c>
      <c r="E200" t="s">
        <v>4639</v>
      </c>
      <c r="F200" t="s">
        <v>4640</v>
      </c>
      <c r="G200" t="s">
        <v>4627</v>
      </c>
      <c r="H200">
        <v>3</v>
      </c>
      <c r="I200" t="s">
        <v>1652</v>
      </c>
      <c r="J200">
        <v>0</v>
      </c>
      <c r="K200">
        <v>0</v>
      </c>
    </row>
    <row r="201" spans="1:11" x14ac:dyDescent="0.25">
      <c r="A201">
        <v>3848</v>
      </c>
      <c r="B201" t="s">
        <v>1647</v>
      </c>
      <c r="C201" t="s">
        <v>301</v>
      </c>
      <c r="D201" t="s">
        <v>7400</v>
      </c>
      <c r="E201" t="s">
        <v>7876</v>
      </c>
      <c r="F201" t="s">
        <v>7877</v>
      </c>
      <c r="G201" t="s">
        <v>4641</v>
      </c>
      <c r="H201">
        <v>10</v>
      </c>
      <c r="I201" t="s">
        <v>1652</v>
      </c>
      <c r="J201">
        <v>0</v>
      </c>
      <c r="K201">
        <v>0</v>
      </c>
    </row>
    <row r="202" spans="1:11" x14ac:dyDescent="0.25">
      <c r="A202">
        <v>3848</v>
      </c>
      <c r="B202" t="s">
        <v>1647</v>
      </c>
      <c r="C202" t="s">
        <v>301</v>
      </c>
      <c r="D202" t="s">
        <v>7400</v>
      </c>
      <c r="E202" t="s">
        <v>4642</v>
      </c>
      <c r="F202" t="s">
        <v>4643</v>
      </c>
      <c r="G202" t="s">
        <v>6878</v>
      </c>
      <c r="H202">
        <v>5</v>
      </c>
      <c r="I202" t="s">
        <v>1652</v>
      </c>
      <c r="J202">
        <v>0</v>
      </c>
      <c r="K202">
        <v>0</v>
      </c>
    </row>
    <row r="203" spans="1:11" x14ac:dyDescent="0.25">
      <c r="A203">
        <v>3848</v>
      </c>
      <c r="B203" t="s">
        <v>1647</v>
      </c>
      <c r="C203" t="s">
        <v>301</v>
      </c>
      <c r="D203" t="s">
        <v>7400</v>
      </c>
      <c r="G203" t="s">
        <v>4644</v>
      </c>
      <c r="H203">
        <v>10</v>
      </c>
      <c r="I203" t="s">
        <v>1652</v>
      </c>
      <c r="J203">
        <v>0</v>
      </c>
      <c r="K203">
        <v>0</v>
      </c>
    </row>
    <row r="204" spans="1:11" x14ac:dyDescent="0.25">
      <c r="A204">
        <v>3848</v>
      </c>
      <c r="B204" t="s">
        <v>1647</v>
      </c>
      <c r="C204" t="s">
        <v>301</v>
      </c>
      <c r="D204" t="s">
        <v>7400</v>
      </c>
      <c r="E204" t="s">
        <v>4645</v>
      </c>
      <c r="F204" t="s">
        <v>1655</v>
      </c>
      <c r="G204" t="s">
        <v>6878</v>
      </c>
      <c r="H204">
        <v>10</v>
      </c>
      <c r="I204" t="s">
        <v>1652</v>
      </c>
      <c r="J204">
        <v>0</v>
      </c>
      <c r="K204">
        <v>0</v>
      </c>
    </row>
    <row r="205" spans="1:11" x14ac:dyDescent="0.25">
      <c r="A205">
        <v>3848</v>
      </c>
      <c r="B205" t="s">
        <v>1647</v>
      </c>
      <c r="C205" t="s">
        <v>301</v>
      </c>
      <c r="D205" t="s">
        <v>7400</v>
      </c>
      <c r="G205" t="s">
        <v>4646</v>
      </c>
      <c r="H205">
        <v>9</v>
      </c>
      <c r="I205" t="s">
        <v>1652</v>
      </c>
      <c r="J205">
        <v>0</v>
      </c>
      <c r="K205">
        <v>0</v>
      </c>
    </row>
    <row r="206" spans="1:11" x14ac:dyDescent="0.25">
      <c r="A206">
        <v>3848</v>
      </c>
      <c r="B206" t="s">
        <v>1647</v>
      </c>
      <c r="C206" t="s">
        <v>301</v>
      </c>
      <c r="D206" t="s">
        <v>7400</v>
      </c>
      <c r="E206" t="s">
        <v>4648</v>
      </c>
      <c r="F206" t="s">
        <v>1655</v>
      </c>
      <c r="G206" t="s">
        <v>6878</v>
      </c>
      <c r="H206">
        <v>5</v>
      </c>
      <c r="I206" t="s">
        <v>1652</v>
      </c>
      <c r="J206">
        <v>0</v>
      </c>
      <c r="K206">
        <v>0</v>
      </c>
    </row>
    <row r="207" spans="1:11" x14ac:dyDescent="0.25">
      <c r="A207">
        <v>3848</v>
      </c>
      <c r="B207" t="s">
        <v>1647</v>
      </c>
      <c r="C207" t="s">
        <v>301</v>
      </c>
      <c r="D207" t="s">
        <v>7400</v>
      </c>
      <c r="G207" t="s">
        <v>4649</v>
      </c>
      <c r="H207">
        <v>10</v>
      </c>
      <c r="I207" t="s">
        <v>1652</v>
      </c>
      <c r="J207">
        <v>0</v>
      </c>
      <c r="K207">
        <v>0</v>
      </c>
    </row>
    <row r="208" spans="1:11" x14ac:dyDescent="0.25">
      <c r="A208">
        <v>3848</v>
      </c>
      <c r="B208" t="s">
        <v>1647</v>
      </c>
      <c r="C208" t="s">
        <v>301</v>
      </c>
      <c r="D208" t="s">
        <v>7400</v>
      </c>
      <c r="E208" t="s">
        <v>4650</v>
      </c>
      <c r="F208" t="s">
        <v>1655</v>
      </c>
      <c r="G208" t="s">
        <v>6878</v>
      </c>
      <c r="H208">
        <v>5</v>
      </c>
      <c r="I208" t="s">
        <v>1652</v>
      </c>
      <c r="J208">
        <v>0</v>
      </c>
      <c r="K208">
        <v>0</v>
      </c>
    </row>
    <row r="209" spans="1:11" x14ac:dyDescent="0.25">
      <c r="A209">
        <v>3848</v>
      </c>
      <c r="B209" t="s">
        <v>1647</v>
      </c>
      <c r="C209" t="s">
        <v>301</v>
      </c>
      <c r="D209" t="s">
        <v>7400</v>
      </c>
      <c r="G209" t="s">
        <v>4651</v>
      </c>
      <c r="H209">
        <v>10</v>
      </c>
      <c r="I209" t="s">
        <v>1652</v>
      </c>
      <c r="J209">
        <v>0</v>
      </c>
      <c r="K209">
        <v>0</v>
      </c>
    </row>
    <row r="210" spans="1:11" x14ac:dyDescent="0.25">
      <c r="A210">
        <v>3848</v>
      </c>
      <c r="B210" t="s">
        <v>1647</v>
      </c>
      <c r="C210" t="s">
        <v>301</v>
      </c>
      <c r="D210" t="s">
        <v>7400</v>
      </c>
      <c r="E210" t="s">
        <v>4653</v>
      </c>
      <c r="F210" t="s">
        <v>1655</v>
      </c>
      <c r="G210" t="s">
        <v>6387</v>
      </c>
      <c r="H210">
        <v>5</v>
      </c>
      <c r="I210" t="s">
        <v>1652</v>
      </c>
      <c r="J210">
        <v>0</v>
      </c>
      <c r="K210">
        <v>0</v>
      </c>
    </row>
    <row r="211" spans="1:11" x14ac:dyDescent="0.25">
      <c r="A211">
        <v>3848</v>
      </c>
      <c r="B211" t="s">
        <v>1647</v>
      </c>
      <c r="C211" t="s">
        <v>301</v>
      </c>
      <c r="D211" t="s">
        <v>7400</v>
      </c>
      <c r="E211" t="s">
        <v>2047</v>
      </c>
      <c r="F211" t="s">
        <v>2046</v>
      </c>
      <c r="G211" t="s">
        <v>2164</v>
      </c>
      <c r="H211">
        <v>10</v>
      </c>
      <c r="I211" t="s">
        <v>1652</v>
      </c>
      <c r="J211">
        <v>0</v>
      </c>
      <c r="K211">
        <v>0</v>
      </c>
    </row>
    <row r="212" spans="1:11" x14ac:dyDescent="0.25">
      <c r="A212">
        <v>3848</v>
      </c>
      <c r="B212" t="s">
        <v>1647</v>
      </c>
      <c r="C212" t="s">
        <v>301</v>
      </c>
      <c r="D212" t="s">
        <v>7400</v>
      </c>
      <c r="E212" t="s">
        <v>4654</v>
      </c>
      <c r="F212" t="s">
        <v>2045</v>
      </c>
      <c r="G212" t="s">
        <v>6777</v>
      </c>
      <c r="H212">
        <v>5</v>
      </c>
      <c r="I212" t="s">
        <v>1652</v>
      </c>
      <c r="J212">
        <v>0</v>
      </c>
      <c r="K212">
        <v>0</v>
      </c>
    </row>
    <row r="213" spans="1:11" x14ac:dyDescent="0.25">
      <c r="A213">
        <v>3848</v>
      </c>
      <c r="B213" t="s">
        <v>1647</v>
      </c>
      <c r="C213" t="s">
        <v>301</v>
      </c>
      <c r="D213" t="s">
        <v>7400</v>
      </c>
      <c r="G213" t="s">
        <v>4416</v>
      </c>
      <c r="H213">
        <v>1</v>
      </c>
      <c r="I213" t="s">
        <v>1652</v>
      </c>
      <c r="J213">
        <v>0</v>
      </c>
      <c r="K213">
        <v>0</v>
      </c>
    </row>
    <row r="214" spans="1:11" x14ac:dyDescent="0.25">
      <c r="A214">
        <v>3848</v>
      </c>
      <c r="B214" t="s">
        <v>1647</v>
      </c>
      <c r="C214" t="s">
        <v>301</v>
      </c>
      <c r="D214" t="s">
        <v>7400</v>
      </c>
      <c r="E214" t="s">
        <v>8020</v>
      </c>
      <c r="F214" t="s">
        <v>8021</v>
      </c>
      <c r="G214" t="s">
        <v>7780</v>
      </c>
      <c r="H214">
        <v>5</v>
      </c>
      <c r="I214" t="s">
        <v>1652</v>
      </c>
      <c r="J214">
        <v>0</v>
      </c>
      <c r="K214">
        <v>0</v>
      </c>
    </row>
    <row r="215" spans="1:11" x14ac:dyDescent="0.25">
      <c r="A215">
        <v>3848</v>
      </c>
      <c r="B215" t="s">
        <v>1647</v>
      </c>
      <c r="C215" t="s">
        <v>301</v>
      </c>
      <c r="D215" t="s">
        <v>7400</v>
      </c>
      <c r="E215" t="s">
        <v>8022</v>
      </c>
      <c r="F215" t="s">
        <v>8023</v>
      </c>
      <c r="G215" t="s">
        <v>8024</v>
      </c>
      <c r="H215">
        <v>7</v>
      </c>
      <c r="I215" t="s">
        <v>1652</v>
      </c>
      <c r="J215">
        <v>0</v>
      </c>
      <c r="K215">
        <v>0</v>
      </c>
    </row>
    <row r="216" spans="1:11" x14ac:dyDescent="0.25">
      <c r="A216">
        <v>3848</v>
      </c>
      <c r="B216" t="s">
        <v>1647</v>
      </c>
      <c r="C216" t="s">
        <v>301</v>
      </c>
      <c r="D216" t="s">
        <v>7400</v>
      </c>
      <c r="E216" t="s">
        <v>8025</v>
      </c>
      <c r="F216" t="s">
        <v>8026</v>
      </c>
      <c r="G216" t="s">
        <v>8027</v>
      </c>
      <c r="H216">
        <v>4</v>
      </c>
      <c r="I216" t="s">
        <v>1652</v>
      </c>
      <c r="J216">
        <v>0</v>
      </c>
      <c r="K216">
        <v>0</v>
      </c>
    </row>
    <row r="217" spans="1:11" x14ac:dyDescent="0.25">
      <c r="A217">
        <v>3848</v>
      </c>
      <c r="B217" t="s">
        <v>1647</v>
      </c>
      <c r="C217" t="s">
        <v>301</v>
      </c>
      <c r="D217" t="s">
        <v>7400</v>
      </c>
      <c r="E217" t="s">
        <v>8028</v>
      </c>
      <c r="F217" t="s">
        <v>8029</v>
      </c>
      <c r="G217" t="s">
        <v>8030</v>
      </c>
      <c r="H217">
        <v>5</v>
      </c>
      <c r="I217" t="s">
        <v>1652</v>
      </c>
      <c r="J217">
        <v>0</v>
      </c>
      <c r="K217">
        <v>0</v>
      </c>
    </row>
    <row r="218" spans="1:11" x14ac:dyDescent="0.25">
      <c r="A218">
        <v>3848</v>
      </c>
      <c r="B218" t="s">
        <v>1647</v>
      </c>
      <c r="C218" t="s">
        <v>301</v>
      </c>
      <c r="D218" t="s">
        <v>7400</v>
      </c>
      <c r="E218" t="s">
        <v>8031</v>
      </c>
      <c r="F218" t="s">
        <v>8032</v>
      </c>
      <c r="G218" t="s">
        <v>8033</v>
      </c>
      <c r="H218">
        <v>9</v>
      </c>
      <c r="I218" t="s">
        <v>1652</v>
      </c>
      <c r="J218">
        <v>0</v>
      </c>
      <c r="K218">
        <v>0</v>
      </c>
    </row>
    <row r="219" spans="1:11" x14ac:dyDescent="0.25">
      <c r="A219">
        <v>3848</v>
      </c>
      <c r="B219" t="s">
        <v>1647</v>
      </c>
      <c r="C219" t="s">
        <v>301</v>
      </c>
      <c r="D219" t="s">
        <v>7400</v>
      </c>
      <c r="E219" t="s">
        <v>8034</v>
      </c>
      <c r="F219" t="s">
        <v>8035</v>
      </c>
      <c r="G219" t="s">
        <v>8036</v>
      </c>
      <c r="H219">
        <v>8</v>
      </c>
      <c r="I219" t="s">
        <v>1652</v>
      </c>
      <c r="J219">
        <v>0</v>
      </c>
      <c r="K219">
        <v>0</v>
      </c>
    </row>
    <row r="220" spans="1:11" x14ac:dyDescent="0.25">
      <c r="A220">
        <v>3848</v>
      </c>
      <c r="B220" t="s">
        <v>1647</v>
      </c>
      <c r="C220" t="s">
        <v>301</v>
      </c>
      <c r="D220" t="s">
        <v>7400</v>
      </c>
      <c r="E220" t="s">
        <v>8037</v>
      </c>
      <c r="F220" t="s">
        <v>8038</v>
      </c>
      <c r="G220" t="s">
        <v>8036</v>
      </c>
      <c r="H220">
        <v>11</v>
      </c>
      <c r="I220" t="s">
        <v>1652</v>
      </c>
      <c r="J220">
        <v>0</v>
      </c>
      <c r="K220">
        <v>0</v>
      </c>
    </row>
    <row r="221" spans="1:11" x14ac:dyDescent="0.25">
      <c r="A221">
        <v>3848</v>
      </c>
      <c r="B221" t="s">
        <v>1647</v>
      </c>
      <c r="C221" t="s">
        <v>301</v>
      </c>
      <c r="D221" t="s">
        <v>7400</v>
      </c>
      <c r="E221" t="s">
        <v>8039</v>
      </c>
      <c r="F221" t="s">
        <v>8040</v>
      </c>
      <c r="G221" t="s">
        <v>8041</v>
      </c>
      <c r="H221">
        <v>2</v>
      </c>
      <c r="I221" t="s">
        <v>1652</v>
      </c>
      <c r="J221">
        <v>0</v>
      </c>
      <c r="K221">
        <v>0</v>
      </c>
    </row>
    <row r="222" spans="1:11" x14ac:dyDescent="0.25">
      <c r="A222">
        <v>3848</v>
      </c>
      <c r="B222" t="s">
        <v>1647</v>
      </c>
      <c r="C222" t="s">
        <v>301</v>
      </c>
      <c r="D222" t="s">
        <v>7400</v>
      </c>
      <c r="E222" t="s">
        <v>8042</v>
      </c>
      <c r="F222" t="s">
        <v>8043</v>
      </c>
      <c r="G222" t="s">
        <v>8036</v>
      </c>
      <c r="H222">
        <v>3</v>
      </c>
      <c r="I222" t="s">
        <v>1652</v>
      </c>
      <c r="J222">
        <v>0</v>
      </c>
      <c r="K222">
        <v>0</v>
      </c>
    </row>
    <row r="223" spans="1:11" x14ac:dyDescent="0.25">
      <c r="A223">
        <v>3848</v>
      </c>
      <c r="B223" t="s">
        <v>1647</v>
      </c>
      <c r="C223" t="s">
        <v>301</v>
      </c>
      <c r="D223" t="s">
        <v>7400</v>
      </c>
      <c r="E223" t="s">
        <v>8044</v>
      </c>
      <c r="F223" t="s">
        <v>8828</v>
      </c>
      <c r="G223" t="s">
        <v>8045</v>
      </c>
      <c r="H223">
        <v>7</v>
      </c>
      <c r="I223" t="s">
        <v>1652</v>
      </c>
      <c r="J223">
        <v>0</v>
      </c>
      <c r="K223">
        <v>0</v>
      </c>
    </row>
    <row r="224" spans="1:11" x14ac:dyDescent="0.25">
      <c r="A224">
        <v>3848</v>
      </c>
      <c r="B224" t="s">
        <v>1647</v>
      </c>
      <c r="C224" t="s">
        <v>301</v>
      </c>
      <c r="D224" t="s">
        <v>7400</v>
      </c>
      <c r="G224" t="s">
        <v>8830</v>
      </c>
      <c r="H224">
        <v>12</v>
      </c>
      <c r="I224" t="s">
        <v>1652</v>
      </c>
      <c r="J224">
        <v>0</v>
      </c>
      <c r="K224">
        <v>0</v>
      </c>
    </row>
    <row r="225" spans="1:11" x14ac:dyDescent="0.25">
      <c r="A225">
        <v>3848</v>
      </c>
      <c r="B225" t="s">
        <v>1647</v>
      </c>
      <c r="C225" t="s">
        <v>301</v>
      </c>
      <c r="D225" t="s">
        <v>7400</v>
      </c>
      <c r="E225" t="s">
        <v>10725</v>
      </c>
      <c r="F225" t="s">
        <v>10726</v>
      </c>
      <c r="G225" t="s">
        <v>8830</v>
      </c>
      <c r="H225">
        <v>30</v>
      </c>
      <c r="I225" t="s">
        <v>1652</v>
      </c>
      <c r="J225">
        <v>0</v>
      </c>
      <c r="K225">
        <v>0</v>
      </c>
    </row>
    <row r="226" spans="1:11" x14ac:dyDescent="0.25">
      <c r="A226">
        <v>3848</v>
      </c>
      <c r="B226" t="s">
        <v>1647</v>
      </c>
      <c r="C226" t="s">
        <v>301</v>
      </c>
      <c r="D226" t="s">
        <v>7400</v>
      </c>
      <c r="E226" t="s">
        <v>10533</v>
      </c>
      <c r="F226" t="s">
        <v>10534</v>
      </c>
      <c r="G226" t="s">
        <v>8830</v>
      </c>
      <c r="H226">
        <v>2</v>
      </c>
      <c r="I226" t="s">
        <v>1652</v>
      </c>
      <c r="J226">
        <v>0</v>
      </c>
      <c r="K226">
        <v>0</v>
      </c>
    </row>
    <row r="227" spans="1:11" x14ac:dyDescent="0.25">
      <c r="A227">
        <v>3848</v>
      </c>
      <c r="B227" t="s">
        <v>1647</v>
      </c>
      <c r="C227" t="s">
        <v>301</v>
      </c>
      <c r="D227" t="s">
        <v>7400</v>
      </c>
      <c r="E227" t="s">
        <v>8046</v>
      </c>
      <c r="F227" t="s">
        <v>8047</v>
      </c>
      <c r="G227" t="s">
        <v>8048</v>
      </c>
      <c r="H227">
        <v>8</v>
      </c>
      <c r="I227" t="s">
        <v>1652</v>
      </c>
      <c r="J227">
        <v>0</v>
      </c>
      <c r="K227">
        <v>0</v>
      </c>
    </row>
    <row r="228" spans="1:11" x14ac:dyDescent="0.25">
      <c r="A228">
        <v>3848</v>
      </c>
      <c r="B228" t="s">
        <v>1647</v>
      </c>
      <c r="C228" t="s">
        <v>301</v>
      </c>
      <c r="D228" t="s">
        <v>7400</v>
      </c>
      <c r="E228" t="s">
        <v>8049</v>
      </c>
      <c r="F228" t="s">
        <v>8050</v>
      </c>
      <c r="G228" t="s">
        <v>8051</v>
      </c>
      <c r="H228">
        <v>8</v>
      </c>
      <c r="I228" t="s">
        <v>1652</v>
      </c>
      <c r="J228">
        <v>0</v>
      </c>
      <c r="K228">
        <v>0</v>
      </c>
    </row>
    <row r="229" spans="1:11" x14ac:dyDescent="0.25">
      <c r="A229">
        <v>3848</v>
      </c>
      <c r="B229" t="s">
        <v>1647</v>
      </c>
      <c r="C229" t="s">
        <v>301</v>
      </c>
      <c r="D229" t="s">
        <v>7400</v>
      </c>
      <c r="E229" t="s">
        <v>8052</v>
      </c>
      <c r="F229" t="s">
        <v>8053</v>
      </c>
      <c r="G229" t="s">
        <v>8054</v>
      </c>
      <c r="H229">
        <v>10</v>
      </c>
      <c r="I229" t="s">
        <v>1652</v>
      </c>
      <c r="J229">
        <v>0</v>
      </c>
      <c r="K229">
        <v>0</v>
      </c>
    </row>
    <row r="230" spans="1:11" x14ac:dyDescent="0.25">
      <c r="A230">
        <v>3848</v>
      </c>
      <c r="B230" t="s">
        <v>1647</v>
      </c>
      <c r="C230" t="s">
        <v>301</v>
      </c>
      <c r="D230" t="s">
        <v>7400</v>
      </c>
      <c r="E230" t="s">
        <v>8055</v>
      </c>
      <c r="F230" t="s">
        <v>1770</v>
      </c>
      <c r="G230" t="s">
        <v>8056</v>
      </c>
      <c r="H230">
        <v>41</v>
      </c>
      <c r="I230" t="s">
        <v>1652</v>
      </c>
      <c r="J230">
        <v>0</v>
      </c>
      <c r="K230">
        <v>0</v>
      </c>
    </row>
    <row r="231" spans="1:11" x14ac:dyDescent="0.25">
      <c r="A231">
        <v>3848</v>
      </c>
      <c r="B231" t="s">
        <v>1647</v>
      </c>
      <c r="C231" t="s">
        <v>301</v>
      </c>
      <c r="D231" t="s">
        <v>7400</v>
      </c>
      <c r="E231" t="s">
        <v>8057</v>
      </c>
      <c r="F231" t="s">
        <v>1770</v>
      </c>
      <c r="G231" t="s">
        <v>8058</v>
      </c>
      <c r="H231">
        <v>40</v>
      </c>
      <c r="I231" t="s">
        <v>1652</v>
      </c>
      <c r="J231">
        <v>0</v>
      </c>
      <c r="K231">
        <v>0</v>
      </c>
    </row>
    <row r="232" spans="1:11" x14ac:dyDescent="0.25">
      <c r="A232">
        <v>3848</v>
      </c>
      <c r="B232" t="s">
        <v>1647</v>
      </c>
      <c r="C232" t="s">
        <v>301</v>
      </c>
      <c r="D232" t="s">
        <v>7400</v>
      </c>
      <c r="E232" t="s">
        <v>8059</v>
      </c>
      <c r="F232" t="s">
        <v>8060</v>
      </c>
      <c r="G232" t="s">
        <v>8061</v>
      </c>
      <c r="H232">
        <v>25</v>
      </c>
      <c r="I232" t="s">
        <v>1652</v>
      </c>
      <c r="J232">
        <v>0</v>
      </c>
      <c r="K232">
        <v>0</v>
      </c>
    </row>
    <row r="233" spans="1:11" x14ac:dyDescent="0.25">
      <c r="A233">
        <v>3848</v>
      </c>
      <c r="B233" t="s">
        <v>1647</v>
      </c>
      <c r="C233" t="s">
        <v>301</v>
      </c>
      <c r="D233" t="s">
        <v>7400</v>
      </c>
      <c r="E233" t="s">
        <v>8062</v>
      </c>
      <c r="F233" t="s">
        <v>3592</v>
      </c>
      <c r="G233" t="s">
        <v>8063</v>
      </c>
      <c r="H233">
        <v>10</v>
      </c>
      <c r="I233" t="s">
        <v>1652</v>
      </c>
      <c r="J233">
        <v>0</v>
      </c>
      <c r="K233">
        <v>0</v>
      </c>
    </row>
    <row r="234" spans="1:11" x14ac:dyDescent="0.25">
      <c r="A234">
        <v>3848</v>
      </c>
      <c r="B234" t="s">
        <v>1647</v>
      </c>
      <c r="C234" t="s">
        <v>301</v>
      </c>
      <c r="D234" t="s">
        <v>7400</v>
      </c>
      <c r="E234" t="s">
        <v>8064</v>
      </c>
      <c r="F234" t="s">
        <v>8065</v>
      </c>
      <c r="G234" t="s">
        <v>8066</v>
      </c>
      <c r="H234">
        <v>82</v>
      </c>
      <c r="I234" t="s">
        <v>1652</v>
      </c>
      <c r="J234">
        <v>0</v>
      </c>
      <c r="K234">
        <v>0</v>
      </c>
    </row>
    <row r="235" spans="1:11" x14ac:dyDescent="0.25">
      <c r="A235">
        <v>3848</v>
      </c>
      <c r="B235" t="s">
        <v>1647</v>
      </c>
      <c r="C235" t="s">
        <v>301</v>
      </c>
      <c r="D235" t="s">
        <v>7400</v>
      </c>
      <c r="E235" t="s">
        <v>8067</v>
      </c>
      <c r="F235" t="s">
        <v>1655</v>
      </c>
      <c r="G235" t="s">
        <v>8068</v>
      </c>
      <c r="H235">
        <v>160</v>
      </c>
      <c r="I235" t="s">
        <v>1652</v>
      </c>
      <c r="J235">
        <v>0</v>
      </c>
      <c r="K235">
        <v>0</v>
      </c>
    </row>
    <row r="236" spans="1:11" x14ac:dyDescent="0.25">
      <c r="A236">
        <v>3848</v>
      </c>
      <c r="B236" t="s">
        <v>1647</v>
      </c>
      <c r="C236" t="s">
        <v>301</v>
      </c>
      <c r="D236" t="s">
        <v>7400</v>
      </c>
      <c r="E236" t="s">
        <v>8069</v>
      </c>
      <c r="F236" t="s">
        <v>8070</v>
      </c>
      <c r="G236" t="s">
        <v>8071</v>
      </c>
      <c r="H236">
        <v>35</v>
      </c>
      <c r="I236" t="s">
        <v>1652</v>
      </c>
      <c r="J236">
        <v>0</v>
      </c>
      <c r="K236">
        <v>0</v>
      </c>
    </row>
    <row r="237" spans="1:11" x14ac:dyDescent="0.25">
      <c r="A237">
        <v>3848</v>
      </c>
      <c r="B237" t="s">
        <v>1647</v>
      </c>
      <c r="C237" t="s">
        <v>301</v>
      </c>
      <c r="D237" t="s">
        <v>7400</v>
      </c>
      <c r="E237" t="s">
        <v>8072</v>
      </c>
      <c r="F237" t="s">
        <v>8073</v>
      </c>
      <c r="G237" t="s">
        <v>8074</v>
      </c>
      <c r="H237">
        <v>67</v>
      </c>
      <c r="I237" t="s">
        <v>1652</v>
      </c>
      <c r="J237">
        <v>0</v>
      </c>
      <c r="K237">
        <v>0</v>
      </c>
    </row>
    <row r="238" spans="1:11" x14ac:dyDescent="0.25">
      <c r="A238">
        <v>3848</v>
      </c>
      <c r="B238" t="s">
        <v>1647</v>
      </c>
      <c r="C238" t="s">
        <v>301</v>
      </c>
      <c r="D238" t="s">
        <v>7400</v>
      </c>
      <c r="E238" t="s">
        <v>8075</v>
      </c>
      <c r="F238" t="s">
        <v>8076</v>
      </c>
      <c r="G238" t="s">
        <v>8077</v>
      </c>
      <c r="H238">
        <v>14</v>
      </c>
      <c r="I238" t="s">
        <v>1652</v>
      </c>
      <c r="J238">
        <v>0</v>
      </c>
      <c r="K238">
        <v>0</v>
      </c>
    </row>
    <row r="239" spans="1:11" x14ac:dyDescent="0.25">
      <c r="A239">
        <v>3848</v>
      </c>
      <c r="B239" t="s">
        <v>1647</v>
      </c>
      <c r="C239" t="s">
        <v>301</v>
      </c>
      <c r="D239" t="s">
        <v>7400</v>
      </c>
      <c r="E239" t="s">
        <v>8078</v>
      </c>
      <c r="F239" t="s">
        <v>8079</v>
      </c>
      <c r="G239" t="s">
        <v>8080</v>
      </c>
      <c r="H239">
        <v>42</v>
      </c>
      <c r="I239" t="s">
        <v>1652</v>
      </c>
      <c r="J239">
        <v>0</v>
      </c>
      <c r="K239">
        <v>0</v>
      </c>
    </row>
    <row r="240" spans="1:11" x14ac:dyDescent="0.25">
      <c r="A240">
        <v>3848</v>
      </c>
      <c r="B240" t="s">
        <v>1647</v>
      </c>
      <c r="C240" t="s">
        <v>301</v>
      </c>
      <c r="D240" t="s">
        <v>7400</v>
      </c>
      <c r="E240" t="s">
        <v>8081</v>
      </c>
      <c r="F240" t="s">
        <v>8082</v>
      </c>
      <c r="G240" t="s">
        <v>8083</v>
      </c>
      <c r="H240">
        <v>82</v>
      </c>
      <c r="I240" t="s">
        <v>1652</v>
      </c>
      <c r="J240">
        <v>0</v>
      </c>
      <c r="K240">
        <v>0</v>
      </c>
    </row>
    <row r="241" spans="1:11" x14ac:dyDescent="0.25">
      <c r="A241">
        <v>3848</v>
      </c>
      <c r="B241" t="s">
        <v>1647</v>
      </c>
      <c r="C241" t="s">
        <v>301</v>
      </c>
      <c r="D241" t="s">
        <v>7400</v>
      </c>
      <c r="G241" t="s">
        <v>8830</v>
      </c>
      <c r="H241">
        <v>58</v>
      </c>
      <c r="I241" t="s">
        <v>1652</v>
      </c>
      <c r="J241">
        <v>0</v>
      </c>
      <c r="K241">
        <v>0</v>
      </c>
    </row>
    <row r="242" spans="1:11" x14ac:dyDescent="0.25">
      <c r="A242">
        <v>3848</v>
      </c>
      <c r="B242" t="s">
        <v>1647</v>
      </c>
      <c r="C242" t="s">
        <v>301</v>
      </c>
      <c r="D242" t="s">
        <v>7400</v>
      </c>
      <c r="E242" t="s">
        <v>8084</v>
      </c>
      <c r="F242" t="s">
        <v>8085</v>
      </c>
      <c r="G242" t="s">
        <v>8086</v>
      </c>
      <c r="H242">
        <v>84</v>
      </c>
      <c r="I242" t="s">
        <v>1652</v>
      </c>
      <c r="J242">
        <v>0</v>
      </c>
      <c r="K242">
        <v>0</v>
      </c>
    </row>
    <row r="243" spans="1:11" x14ac:dyDescent="0.25">
      <c r="A243">
        <v>3848</v>
      </c>
      <c r="B243" t="s">
        <v>1647</v>
      </c>
      <c r="C243" t="s">
        <v>301</v>
      </c>
      <c r="D243" t="s">
        <v>7400</v>
      </c>
      <c r="E243" t="s">
        <v>8087</v>
      </c>
      <c r="F243" t="s">
        <v>8088</v>
      </c>
      <c r="G243" t="s">
        <v>8089</v>
      </c>
      <c r="H243">
        <v>39</v>
      </c>
      <c r="I243" t="s">
        <v>1652</v>
      </c>
      <c r="J243">
        <v>0</v>
      </c>
      <c r="K243">
        <v>0</v>
      </c>
    </row>
    <row r="244" spans="1:11" x14ac:dyDescent="0.25">
      <c r="A244">
        <v>3848</v>
      </c>
      <c r="B244" t="s">
        <v>1647</v>
      </c>
      <c r="C244" t="s">
        <v>301</v>
      </c>
      <c r="D244" t="s">
        <v>7400</v>
      </c>
      <c r="E244" t="s">
        <v>8090</v>
      </c>
      <c r="F244" t="s">
        <v>8091</v>
      </c>
      <c r="G244" t="s">
        <v>8092</v>
      </c>
      <c r="H244">
        <v>70</v>
      </c>
      <c r="I244" t="s">
        <v>1652</v>
      </c>
      <c r="J244">
        <v>0</v>
      </c>
      <c r="K244">
        <v>0</v>
      </c>
    </row>
    <row r="245" spans="1:11" x14ac:dyDescent="0.25">
      <c r="A245">
        <v>3848</v>
      </c>
      <c r="B245" t="s">
        <v>1647</v>
      </c>
      <c r="C245" t="s">
        <v>301</v>
      </c>
      <c r="D245" t="s">
        <v>7400</v>
      </c>
      <c r="E245" t="s">
        <v>10727</v>
      </c>
      <c r="F245" t="s">
        <v>10728</v>
      </c>
      <c r="G245" t="s">
        <v>8830</v>
      </c>
      <c r="H245">
        <v>18</v>
      </c>
      <c r="I245" t="s">
        <v>1652</v>
      </c>
      <c r="J245">
        <v>0</v>
      </c>
      <c r="K245">
        <v>0</v>
      </c>
    </row>
    <row r="246" spans="1:11" x14ac:dyDescent="0.25">
      <c r="A246">
        <v>3848</v>
      </c>
      <c r="B246" t="s">
        <v>1647</v>
      </c>
      <c r="C246" t="s">
        <v>301</v>
      </c>
      <c r="D246" t="s">
        <v>7400</v>
      </c>
      <c r="E246" t="s">
        <v>9540</v>
      </c>
      <c r="F246" t="s">
        <v>3427</v>
      </c>
      <c r="G246" t="s">
        <v>8830</v>
      </c>
      <c r="H246">
        <v>4</v>
      </c>
      <c r="I246" t="s">
        <v>1652</v>
      </c>
      <c r="J246">
        <v>0</v>
      </c>
      <c r="K246">
        <v>0</v>
      </c>
    </row>
    <row r="247" spans="1:11" x14ac:dyDescent="0.25">
      <c r="A247">
        <v>3848</v>
      </c>
      <c r="B247" t="s">
        <v>1647</v>
      </c>
      <c r="C247" t="s">
        <v>301</v>
      </c>
      <c r="D247" t="s">
        <v>7400</v>
      </c>
      <c r="E247" t="s">
        <v>8093</v>
      </c>
      <c r="F247" t="s">
        <v>8094</v>
      </c>
      <c r="G247" t="s">
        <v>8095</v>
      </c>
      <c r="H247">
        <v>25</v>
      </c>
      <c r="I247" t="s">
        <v>1652</v>
      </c>
      <c r="J247">
        <v>0</v>
      </c>
      <c r="K247">
        <v>0</v>
      </c>
    </row>
    <row r="248" spans="1:11" x14ac:dyDescent="0.25">
      <c r="A248">
        <v>3848</v>
      </c>
      <c r="B248" t="s">
        <v>1647</v>
      </c>
      <c r="C248" t="s">
        <v>301</v>
      </c>
      <c r="D248" t="s">
        <v>7400</v>
      </c>
      <c r="E248" t="s">
        <v>8096</v>
      </c>
      <c r="F248" t="s">
        <v>8097</v>
      </c>
      <c r="G248" t="s">
        <v>8098</v>
      </c>
      <c r="H248">
        <v>64</v>
      </c>
      <c r="I248" t="s">
        <v>1652</v>
      </c>
      <c r="J248">
        <v>0</v>
      </c>
      <c r="K248">
        <v>0</v>
      </c>
    </row>
    <row r="249" spans="1:11" x14ac:dyDescent="0.25">
      <c r="A249">
        <v>3848</v>
      </c>
      <c r="B249" t="s">
        <v>1647</v>
      </c>
      <c r="C249" t="s">
        <v>301</v>
      </c>
      <c r="D249" t="s">
        <v>7400</v>
      </c>
      <c r="E249" t="s">
        <v>8099</v>
      </c>
      <c r="F249" t="s">
        <v>8100</v>
      </c>
      <c r="G249" t="s">
        <v>8101</v>
      </c>
      <c r="H249">
        <v>49</v>
      </c>
      <c r="I249" t="s">
        <v>1652</v>
      </c>
      <c r="J249">
        <v>0</v>
      </c>
      <c r="K249">
        <v>0</v>
      </c>
    </row>
    <row r="250" spans="1:11" x14ac:dyDescent="0.25">
      <c r="A250">
        <v>3848</v>
      </c>
      <c r="B250" t="s">
        <v>1647</v>
      </c>
      <c r="C250" t="s">
        <v>301</v>
      </c>
      <c r="D250" t="s">
        <v>7400</v>
      </c>
      <c r="E250" t="s">
        <v>8102</v>
      </c>
      <c r="F250" t="s">
        <v>8103</v>
      </c>
      <c r="G250" t="s">
        <v>8104</v>
      </c>
      <c r="H250">
        <v>71</v>
      </c>
      <c r="I250" t="s">
        <v>1652</v>
      </c>
      <c r="J250">
        <v>0</v>
      </c>
      <c r="K250">
        <v>0</v>
      </c>
    </row>
    <row r="251" spans="1:11" x14ac:dyDescent="0.25">
      <c r="A251">
        <v>3848</v>
      </c>
      <c r="B251" t="s">
        <v>1647</v>
      </c>
      <c r="C251" t="s">
        <v>301</v>
      </c>
      <c r="D251" t="s">
        <v>7400</v>
      </c>
      <c r="E251" t="s">
        <v>8105</v>
      </c>
      <c r="F251" t="s">
        <v>8106</v>
      </c>
      <c r="G251" t="s">
        <v>8107</v>
      </c>
      <c r="H251">
        <v>3</v>
      </c>
      <c r="I251" t="s">
        <v>1652</v>
      </c>
      <c r="J251">
        <v>0</v>
      </c>
      <c r="K251">
        <v>0</v>
      </c>
    </row>
    <row r="252" spans="1:11" x14ac:dyDescent="0.25">
      <c r="A252">
        <v>3848</v>
      </c>
      <c r="B252" t="s">
        <v>1647</v>
      </c>
      <c r="C252" t="s">
        <v>301</v>
      </c>
      <c r="D252" t="s">
        <v>7400</v>
      </c>
      <c r="G252" t="s">
        <v>8830</v>
      </c>
      <c r="H252">
        <v>23</v>
      </c>
      <c r="I252" t="s">
        <v>1652</v>
      </c>
      <c r="J252">
        <v>0</v>
      </c>
      <c r="K252">
        <v>0</v>
      </c>
    </row>
    <row r="253" spans="1:11" x14ac:dyDescent="0.25">
      <c r="A253">
        <v>3848</v>
      </c>
      <c r="B253" t="s">
        <v>1647</v>
      </c>
      <c r="C253" t="s">
        <v>301</v>
      </c>
      <c r="D253" t="s">
        <v>7400</v>
      </c>
      <c r="E253" t="s">
        <v>8108</v>
      </c>
      <c r="F253" t="s">
        <v>8109</v>
      </c>
      <c r="G253" t="s">
        <v>8110</v>
      </c>
      <c r="H253">
        <v>74</v>
      </c>
      <c r="I253" t="s">
        <v>1652</v>
      </c>
      <c r="J253">
        <v>0</v>
      </c>
      <c r="K253">
        <v>0</v>
      </c>
    </row>
    <row r="254" spans="1:11" x14ac:dyDescent="0.25">
      <c r="A254">
        <v>3848</v>
      </c>
      <c r="B254" t="s">
        <v>1647</v>
      </c>
      <c r="C254" t="s">
        <v>301</v>
      </c>
      <c r="D254" t="s">
        <v>7400</v>
      </c>
      <c r="G254" t="s">
        <v>8830</v>
      </c>
      <c r="H254">
        <v>9</v>
      </c>
      <c r="I254" t="s">
        <v>1652</v>
      </c>
      <c r="J254">
        <v>0</v>
      </c>
      <c r="K254">
        <v>0</v>
      </c>
    </row>
    <row r="255" spans="1:11" x14ac:dyDescent="0.25">
      <c r="A255">
        <v>3848</v>
      </c>
      <c r="B255" t="s">
        <v>1647</v>
      </c>
      <c r="C255" t="s">
        <v>301</v>
      </c>
      <c r="D255" t="s">
        <v>7400</v>
      </c>
      <c r="E255" t="s">
        <v>8111</v>
      </c>
      <c r="F255" t="s">
        <v>8705</v>
      </c>
      <c r="G255" t="s">
        <v>8112</v>
      </c>
      <c r="H255">
        <v>10</v>
      </c>
      <c r="I255" t="s">
        <v>1652</v>
      </c>
      <c r="J255">
        <v>0</v>
      </c>
      <c r="K255">
        <v>0</v>
      </c>
    </row>
    <row r="256" spans="1:11" x14ac:dyDescent="0.25">
      <c r="A256">
        <v>3848</v>
      </c>
      <c r="B256" t="s">
        <v>1647</v>
      </c>
      <c r="C256" t="s">
        <v>301</v>
      </c>
      <c r="D256" t="s">
        <v>7400</v>
      </c>
      <c r="E256" t="s">
        <v>9253</v>
      </c>
      <c r="F256" t="s">
        <v>9254</v>
      </c>
      <c r="G256" t="s">
        <v>8830</v>
      </c>
      <c r="H256">
        <v>264</v>
      </c>
      <c r="I256" t="s">
        <v>1652</v>
      </c>
      <c r="J256">
        <v>0</v>
      </c>
      <c r="K256">
        <v>0</v>
      </c>
    </row>
    <row r="257" spans="1:11" x14ac:dyDescent="0.25">
      <c r="A257">
        <v>3848</v>
      </c>
      <c r="B257" t="s">
        <v>1647</v>
      </c>
      <c r="C257" t="s">
        <v>301</v>
      </c>
      <c r="D257" t="s">
        <v>7400</v>
      </c>
      <c r="E257" t="s">
        <v>8113</v>
      </c>
      <c r="F257" t="s">
        <v>8114</v>
      </c>
      <c r="G257" t="s">
        <v>8115</v>
      </c>
      <c r="H257">
        <v>20</v>
      </c>
      <c r="I257" t="s">
        <v>1652</v>
      </c>
      <c r="J257">
        <v>0</v>
      </c>
      <c r="K257">
        <v>0</v>
      </c>
    </row>
    <row r="258" spans="1:11" x14ac:dyDescent="0.25">
      <c r="A258">
        <v>3848</v>
      </c>
      <c r="B258" t="s">
        <v>1647</v>
      </c>
      <c r="C258" t="s">
        <v>301</v>
      </c>
      <c r="D258" t="s">
        <v>7400</v>
      </c>
      <c r="G258" t="s">
        <v>8830</v>
      </c>
      <c r="H258">
        <v>10</v>
      </c>
      <c r="I258" t="s">
        <v>1652</v>
      </c>
      <c r="J258">
        <v>0</v>
      </c>
      <c r="K258">
        <v>0</v>
      </c>
    </row>
    <row r="259" spans="1:11" x14ac:dyDescent="0.25">
      <c r="A259">
        <v>3848</v>
      </c>
      <c r="B259" t="s">
        <v>1647</v>
      </c>
      <c r="C259" t="s">
        <v>301</v>
      </c>
      <c r="D259" t="s">
        <v>7400</v>
      </c>
      <c r="E259" t="s">
        <v>8116</v>
      </c>
      <c r="F259" t="s">
        <v>8117</v>
      </c>
      <c r="G259" t="s">
        <v>8118</v>
      </c>
      <c r="H259">
        <v>33</v>
      </c>
      <c r="I259" t="s">
        <v>1652</v>
      </c>
      <c r="J259">
        <v>0</v>
      </c>
      <c r="K259">
        <v>0</v>
      </c>
    </row>
    <row r="260" spans="1:11" x14ac:dyDescent="0.25">
      <c r="A260">
        <v>3848</v>
      </c>
      <c r="B260" t="s">
        <v>1647</v>
      </c>
      <c r="C260" t="s">
        <v>301</v>
      </c>
      <c r="D260" t="s">
        <v>7400</v>
      </c>
      <c r="E260" t="s">
        <v>8119</v>
      </c>
      <c r="F260" t="s">
        <v>8706</v>
      </c>
      <c r="G260" t="s">
        <v>8120</v>
      </c>
      <c r="H260">
        <v>8</v>
      </c>
      <c r="I260" t="s">
        <v>1652</v>
      </c>
      <c r="J260">
        <v>0</v>
      </c>
      <c r="K260">
        <v>0</v>
      </c>
    </row>
    <row r="261" spans="1:11" x14ac:dyDescent="0.25">
      <c r="A261">
        <v>3848</v>
      </c>
      <c r="B261" t="s">
        <v>1647</v>
      </c>
      <c r="C261" t="s">
        <v>301</v>
      </c>
      <c r="D261" t="s">
        <v>7400</v>
      </c>
      <c r="E261" t="s">
        <v>8121</v>
      </c>
      <c r="F261" t="s">
        <v>8707</v>
      </c>
      <c r="G261" t="s">
        <v>8122</v>
      </c>
      <c r="H261">
        <v>18</v>
      </c>
      <c r="I261" t="s">
        <v>1652</v>
      </c>
      <c r="J261">
        <v>0</v>
      </c>
      <c r="K261">
        <v>0</v>
      </c>
    </row>
    <row r="262" spans="1:11" x14ac:dyDescent="0.25">
      <c r="A262">
        <v>3848</v>
      </c>
      <c r="B262" t="s">
        <v>1647</v>
      </c>
      <c r="C262" t="s">
        <v>301</v>
      </c>
      <c r="D262" t="s">
        <v>7400</v>
      </c>
      <c r="E262" t="s">
        <v>8123</v>
      </c>
      <c r="F262" t="s">
        <v>8708</v>
      </c>
      <c r="G262" t="s">
        <v>8124</v>
      </c>
      <c r="H262">
        <v>4</v>
      </c>
      <c r="I262" t="s">
        <v>1652</v>
      </c>
      <c r="J262">
        <v>0</v>
      </c>
      <c r="K262">
        <v>0</v>
      </c>
    </row>
    <row r="263" spans="1:11" x14ac:dyDescent="0.25">
      <c r="A263">
        <v>3848</v>
      </c>
      <c r="B263" t="s">
        <v>1647</v>
      </c>
      <c r="C263" t="s">
        <v>301</v>
      </c>
      <c r="D263" t="s">
        <v>7400</v>
      </c>
      <c r="E263" t="s">
        <v>8125</v>
      </c>
      <c r="F263" t="s">
        <v>8709</v>
      </c>
      <c r="G263" t="s">
        <v>8126</v>
      </c>
      <c r="H263">
        <v>63</v>
      </c>
      <c r="I263" t="s">
        <v>1652</v>
      </c>
      <c r="J263">
        <v>0</v>
      </c>
      <c r="K263">
        <v>0</v>
      </c>
    </row>
    <row r="264" spans="1:11" x14ac:dyDescent="0.25">
      <c r="A264">
        <v>3848</v>
      </c>
      <c r="B264" t="s">
        <v>1647</v>
      </c>
      <c r="C264" t="s">
        <v>301</v>
      </c>
      <c r="D264" t="s">
        <v>7400</v>
      </c>
      <c r="G264" t="s">
        <v>8830</v>
      </c>
      <c r="H264">
        <v>10</v>
      </c>
      <c r="I264" t="s">
        <v>1652</v>
      </c>
      <c r="J264">
        <v>0</v>
      </c>
      <c r="K264">
        <v>0</v>
      </c>
    </row>
    <row r="265" spans="1:11" x14ac:dyDescent="0.25">
      <c r="A265">
        <v>3848</v>
      </c>
      <c r="B265" t="s">
        <v>1647</v>
      </c>
      <c r="C265" t="s">
        <v>301</v>
      </c>
      <c r="D265" t="s">
        <v>7400</v>
      </c>
      <c r="E265" t="s">
        <v>8128</v>
      </c>
      <c r="F265" t="s">
        <v>8710</v>
      </c>
      <c r="G265" t="s">
        <v>8129</v>
      </c>
      <c r="H265">
        <v>8</v>
      </c>
      <c r="I265" t="s">
        <v>1652</v>
      </c>
      <c r="J265">
        <v>0</v>
      </c>
      <c r="K265">
        <v>0</v>
      </c>
    </row>
    <row r="266" spans="1:11" x14ac:dyDescent="0.25">
      <c r="A266">
        <v>3848</v>
      </c>
      <c r="B266" t="s">
        <v>1647</v>
      </c>
      <c r="C266" t="s">
        <v>301</v>
      </c>
      <c r="D266" t="s">
        <v>7400</v>
      </c>
      <c r="E266" t="s">
        <v>8130</v>
      </c>
      <c r="F266" t="s">
        <v>8711</v>
      </c>
      <c r="G266" t="s">
        <v>8127</v>
      </c>
      <c r="H266">
        <v>65</v>
      </c>
      <c r="I266" t="s">
        <v>1652</v>
      </c>
      <c r="J266">
        <v>0</v>
      </c>
      <c r="K266">
        <v>0</v>
      </c>
    </row>
    <row r="267" spans="1:11" x14ac:dyDescent="0.25">
      <c r="A267">
        <v>3848</v>
      </c>
      <c r="B267" t="s">
        <v>1647</v>
      </c>
      <c r="C267" t="s">
        <v>301</v>
      </c>
      <c r="D267" t="s">
        <v>7400</v>
      </c>
      <c r="E267" t="s">
        <v>8131</v>
      </c>
      <c r="F267" t="s">
        <v>8712</v>
      </c>
      <c r="G267" t="s">
        <v>8132</v>
      </c>
      <c r="H267">
        <v>5</v>
      </c>
      <c r="I267" t="s">
        <v>1652</v>
      </c>
      <c r="J267">
        <v>0</v>
      </c>
      <c r="K267">
        <v>0</v>
      </c>
    </row>
    <row r="268" spans="1:11" x14ac:dyDescent="0.25">
      <c r="A268">
        <v>3848</v>
      </c>
      <c r="B268" t="s">
        <v>1647</v>
      </c>
      <c r="C268" t="s">
        <v>301</v>
      </c>
      <c r="D268" t="s">
        <v>7400</v>
      </c>
      <c r="E268" t="s">
        <v>8133</v>
      </c>
      <c r="F268" t="s">
        <v>8134</v>
      </c>
      <c r="G268" t="s">
        <v>8135</v>
      </c>
      <c r="H268">
        <v>52</v>
      </c>
      <c r="I268" t="s">
        <v>1652</v>
      </c>
      <c r="J268">
        <v>0</v>
      </c>
      <c r="K268">
        <v>0</v>
      </c>
    </row>
    <row r="269" spans="1:11" x14ac:dyDescent="0.25">
      <c r="A269">
        <v>3848</v>
      </c>
      <c r="B269" t="s">
        <v>1647</v>
      </c>
      <c r="C269" t="s">
        <v>301</v>
      </c>
      <c r="D269" t="s">
        <v>7400</v>
      </c>
      <c r="E269" t="s">
        <v>8136</v>
      </c>
      <c r="F269" t="s">
        <v>8713</v>
      </c>
      <c r="G269" t="s">
        <v>8137</v>
      </c>
      <c r="H269">
        <v>10</v>
      </c>
      <c r="I269" t="s">
        <v>1652</v>
      </c>
      <c r="J269">
        <v>0</v>
      </c>
      <c r="K269">
        <v>0</v>
      </c>
    </row>
    <row r="270" spans="1:11" x14ac:dyDescent="0.25">
      <c r="A270">
        <v>3848</v>
      </c>
      <c r="B270" t="s">
        <v>1647</v>
      </c>
      <c r="C270" t="s">
        <v>301</v>
      </c>
      <c r="D270" t="s">
        <v>7400</v>
      </c>
      <c r="E270" t="s">
        <v>8138</v>
      </c>
      <c r="F270" t="s">
        <v>8139</v>
      </c>
      <c r="G270" t="s">
        <v>8140</v>
      </c>
      <c r="H270">
        <v>4</v>
      </c>
      <c r="I270" t="s">
        <v>1652</v>
      </c>
      <c r="J270">
        <v>0</v>
      </c>
      <c r="K270">
        <v>0</v>
      </c>
    </row>
    <row r="271" spans="1:11" x14ac:dyDescent="0.25">
      <c r="A271">
        <v>3848</v>
      </c>
      <c r="B271" t="s">
        <v>1647</v>
      </c>
      <c r="C271" t="s">
        <v>301</v>
      </c>
      <c r="D271" t="s">
        <v>7400</v>
      </c>
      <c r="E271" t="s">
        <v>8141</v>
      </c>
      <c r="F271" t="s">
        <v>8142</v>
      </c>
      <c r="G271" t="s">
        <v>8143</v>
      </c>
      <c r="H271">
        <v>25</v>
      </c>
      <c r="I271" t="s">
        <v>1652</v>
      </c>
      <c r="J271">
        <v>0</v>
      </c>
      <c r="K271">
        <v>0</v>
      </c>
    </row>
    <row r="272" spans="1:11" x14ac:dyDescent="0.25">
      <c r="A272">
        <v>3848</v>
      </c>
      <c r="B272" t="s">
        <v>1647</v>
      </c>
      <c r="C272" t="s">
        <v>301</v>
      </c>
      <c r="D272" t="s">
        <v>7400</v>
      </c>
      <c r="E272" t="s">
        <v>8144</v>
      </c>
      <c r="F272" t="s">
        <v>8714</v>
      </c>
      <c r="G272" t="s">
        <v>8145</v>
      </c>
      <c r="H272">
        <v>10</v>
      </c>
      <c r="I272" t="s">
        <v>1652</v>
      </c>
      <c r="J272">
        <v>0</v>
      </c>
      <c r="K272">
        <v>0</v>
      </c>
    </row>
    <row r="273" spans="1:11" x14ac:dyDescent="0.25">
      <c r="A273">
        <v>3848</v>
      </c>
      <c r="B273" t="s">
        <v>1647</v>
      </c>
      <c r="C273" t="s">
        <v>301</v>
      </c>
      <c r="D273" t="s">
        <v>7400</v>
      </c>
      <c r="E273" t="s">
        <v>8146</v>
      </c>
      <c r="F273" t="s">
        <v>8147</v>
      </c>
      <c r="G273" t="s">
        <v>8148</v>
      </c>
      <c r="H273">
        <v>8</v>
      </c>
      <c r="I273" t="s">
        <v>1652</v>
      </c>
      <c r="J273">
        <v>0</v>
      </c>
      <c r="K273">
        <v>0</v>
      </c>
    </row>
    <row r="274" spans="1:11" x14ac:dyDescent="0.25">
      <c r="A274">
        <v>3848</v>
      </c>
      <c r="B274" t="s">
        <v>1647</v>
      </c>
      <c r="C274" t="s">
        <v>301</v>
      </c>
      <c r="D274" t="s">
        <v>7400</v>
      </c>
      <c r="E274" t="s">
        <v>8149</v>
      </c>
      <c r="F274" t="s">
        <v>8150</v>
      </c>
      <c r="G274" t="s">
        <v>8151</v>
      </c>
      <c r="H274">
        <v>2</v>
      </c>
      <c r="I274" t="s">
        <v>1652</v>
      </c>
      <c r="J274">
        <v>0</v>
      </c>
      <c r="K274">
        <v>0</v>
      </c>
    </row>
    <row r="275" spans="1:11" x14ac:dyDescent="0.25">
      <c r="A275">
        <v>3848</v>
      </c>
      <c r="B275" t="s">
        <v>1647</v>
      </c>
      <c r="C275" t="s">
        <v>301</v>
      </c>
      <c r="D275" t="s">
        <v>7400</v>
      </c>
      <c r="E275" t="s">
        <v>8152</v>
      </c>
      <c r="F275" t="s">
        <v>8715</v>
      </c>
      <c r="G275" t="s">
        <v>8153</v>
      </c>
      <c r="H275">
        <v>6</v>
      </c>
      <c r="I275" t="s">
        <v>1652</v>
      </c>
      <c r="J275">
        <v>0</v>
      </c>
      <c r="K275">
        <v>0</v>
      </c>
    </row>
    <row r="276" spans="1:11" x14ac:dyDescent="0.25">
      <c r="A276">
        <v>3848</v>
      </c>
      <c r="B276" t="s">
        <v>1647</v>
      </c>
      <c r="C276" t="s">
        <v>301</v>
      </c>
      <c r="D276" t="s">
        <v>7400</v>
      </c>
      <c r="E276" t="s">
        <v>8154</v>
      </c>
      <c r="F276" t="s">
        <v>8155</v>
      </c>
      <c r="G276" t="s">
        <v>8156</v>
      </c>
      <c r="H276">
        <v>9</v>
      </c>
      <c r="I276" t="s">
        <v>1652</v>
      </c>
      <c r="J276">
        <v>0</v>
      </c>
      <c r="K276">
        <v>0</v>
      </c>
    </row>
    <row r="277" spans="1:11" x14ac:dyDescent="0.25">
      <c r="A277">
        <v>3848</v>
      </c>
      <c r="B277" t="s">
        <v>1647</v>
      </c>
      <c r="C277" t="s">
        <v>301</v>
      </c>
      <c r="D277" t="s">
        <v>7400</v>
      </c>
      <c r="E277" t="s">
        <v>8157</v>
      </c>
      <c r="F277" t="s">
        <v>8158</v>
      </c>
      <c r="G277" t="s">
        <v>8159</v>
      </c>
      <c r="H277">
        <v>9</v>
      </c>
      <c r="I277" t="s">
        <v>1652</v>
      </c>
      <c r="J277">
        <v>0</v>
      </c>
      <c r="K277">
        <v>0</v>
      </c>
    </row>
    <row r="278" spans="1:11" x14ac:dyDescent="0.25">
      <c r="A278">
        <v>3848</v>
      </c>
      <c r="B278" t="s">
        <v>1647</v>
      </c>
      <c r="C278" t="s">
        <v>301</v>
      </c>
      <c r="D278" t="s">
        <v>7400</v>
      </c>
      <c r="G278" t="s">
        <v>8830</v>
      </c>
      <c r="H278">
        <v>48</v>
      </c>
      <c r="I278" t="s">
        <v>1652</v>
      </c>
      <c r="J278">
        <v>0</v>
      </c>
      <c r="K278">
        <v>0</v>
      </c>
    </row>
    <row r="279" spans="1:11" x14ac:dyDescent="0.25">
      <c r="A279">
        <v>3848</v>
      </c>
      <c r="B279" t="s">
        <v>1647</v>
      </c>
      <c r="C279" t="s">
        <v>301</v>
      </c>
      <c r="D279" t="s">
        <v>7400</v>
      </c>
      <c r="E279" t="s">
        <v>8160</v>
      </c>
      <c r="F279" t="s">
        <v>8161</v>
      </c>
      <c r="G279" t="s">
        <v>8162</v>
      </c>
      <c r="H279">
        <v>28</v>
      </c>
      <c r="I279" t="s">
        <v>1652</v>
      </c>
      <c r="J279">
        <v>0</v>
      </c>
      <c r="K279">
        <v>0</v>
      </c>
    </row>
    <row r="280" spans="1:11" x14ac:dyDescent="0.25">
      <c r="A280">
        <v>3848</v>
      </c>
      <c r="B280" t="s">
        <v>1647</v>
      </c>
      <c r="C280" t="s">
        <v>301</v>
      </c>
      <c r="D280" t="s">
        <v>7400</v>
      </c>
      <c r="G280" t="s">
        <v>8830</v>
      </c>
      <c r="H280">
        <v>104</v>
      </c>
      <c r="I280" t="s">
        <v>1652</v>
      </c>
      <c r="J280">
        <v>0</v>
      </c>
      <c r="K280">
        <v>0</v>
      </c>
    </row>
    <row r="281" spans="1:11" x14ac:dyDescent="0.25">
      <c r="A281">
        <v>3848</v>
      </c>
      <c r="B281" t="s">
        <v>1647</v>
      </c>
      <c r="C281" t="s">
        <v>301</v>
      </c>
      <c r="D281" t="s">
        <v>7400</v>
      </c>
      <c r="E281" t="s">
        <v>8163</v>
      </c>
      <c r="F281" t="s">
        <v>8164</v>
      </c>
      <c r="G281" t="s">
        <v>8165</v>
      </c>
      <c r="H281">
        <v>14</v>
      </c>
      <c r="I281" t="s">
        <v>1652</v>
      </c>
      <c r="J281">
        <v>0</v>
      </c>
      <c r="K281">
        <v>0</v>
      </c>
    </row>
    <row r="282" spans="1:11" x14ac:dyDescent="0.25">
      <c r="A282">
        <v>3848</v>
      </c>
      <c r="B282" t="s">
        <v>1647</v>
      </c>
      <c r="C282" t="s">
        <v>301</v>
      </c>
      <c r="D282" t="s">
        <v>7400</v>
      </c>
      <c r="E282" t="s">
        <v>8166</v>
      </c>
      <c r="F282" t="s">
        <v>8716</v>
      </c>
      <c r="G282" t="s">
        <v>8167</v>
      </c>
      <c r="H282">
        <v>1</v>
      </c>
      <c r="I282" t="s">
        <v>1652</v>
      </c>
      <c r="J282">
        <v>0</v>
      </c>
      <c r="K282">
        <v>0</v>
      </c>
    </row>
    <row r="283" spans="1:11" x14ac:dyDescent="0.25">
      <c r="A283">
        <v>3848</v>
      </c>
      <c r="B283" t="s">
        <v>1647</v>
      </c>
      <c r="C283" t="s">
        <v>301</v>
      </c>
      <c r="D283" t="s">
        <v>7400</v>
      </c>
      <c r="G283" t="s">
        <v>8830</v>
      </c>
      <c r="H283">
        <v>177</v>
      </c>
      <c r="I283" t="s">
        <v>1652</v>
      </c>
      <c r="J283">
        <v>0</v>
      </c>
      <c r="K283">
        <v>0</v>
      </c>
    </row>
    <row r="284" spans="1:11" x14ac:dyDescent="0.25">
      <c r="A284">
        <v>3848</v>
      </c>
      <c r="B284" t="s">
        <v>1647</v>
      </c>
      <c r="C284" t="s">
        <v>301</v>
      </c>
      <c r="D284" t="s">
        <v>7400</v>
      </c>
      <c r="E284" t="s">
        <v>8168</v>
      </c>
      <c r="F284" t="s">
        <v>8169</v>
      </c>
      <c r="G284" t="s">
        <v>8170</v>
      </c>
      <c r="H284">
        <v>8</v>
      </c>
      <c r="I284" t="s">
        <v>1652</v>
      </c>
      <c r="J284">
        <v>0</v>
      </c>
      <c r="K284">
        <v>0</v>
      </c>
    </row>
    <row r="285" spans="1:11" x14ac:dyDescent="0.25">
      <c r="A285">
        <v>3848</v>
      </c>
      <c r="B285" t="s">
        <v>1647</v>
      </c>
      <c r="C285" t="s">
        <v>301</v>
      </c>
      <c r="D285" t="s">
        <v>7400</v>
      </c>
      <c r="E285" t="s">
        <v>9158</v>
      </c>
      <c r="F285" t="s">
        <v>9159</v>
      </c>
      <c r="G285" t="s">
        <v>8830</v>
      </c>
      <c r="H285">
        <v>14</v>
      </c>
      <c r="I285" t="s">
        <v>1652</v>
      </c>
      <c r="J285">
        <v>0</v>
      </c>
      <c r="K285">
        <v>0</v>
      </c>
    </row>
    <row r="286" spans="1:11" x14ac:dyDescent="0.25">
      <c r="A286">
        <v>3848</v>
      </c>
      <c r="B286" t="s">
        <v>1647</v>
      </c>
      <c r="C286" t="s">
        <v>301</v>
      </c>
      <c r="D286" t="s">
        <v>7400</v>
      </c>
      <c r="E286" t="s">
        <v>9160</v>
      </c>
      <c r="F286" t="s">
        <v>9161</v>
      </c>
      <c r="G286" t="s">
        <v>8830</v>
      </c>
      <c r="H286">
        <v>14</v>
      </c>
      <c r="I286" t="s">
        <v>1652</v>
      </c>
      <c r="J286">
        <v>0</v>
      </c>
      <c r="K286">
        <v>0</v>
      </c>
    </row>
    <row r="287" spans="1:11" x14ac:dyDescent="0.25">
      <c r="A287">
        <v>3848</v>
      </c>
      <c r="B287" t="s">
        <v>1647</v>
      </c>
      <c r="C287" t="s">
        <v>301</v>
      </c>
      <c r="D287" t="s">
        <v>7400</v>
      </c>
      <c r="E287" t="s">
        <v>8171</v>
      </c>
      <c r="F287" t="s">
        <v>8172</v>
      </c>
      <c r="G287" t="s">
        <v>8173</v>
      </c>
      <c r="H287">
        <v>4</v>
      </c>
      <c r="I287" t="s">
        <v>1652</v>
      </c>
      <c r="J287">
        <v>0</v>
      </c>
      <c r="K287">
        <v>0</v>
      </c>
    </row>
    <row r="288" spans="1:11" x14ac:dyDescent="0.25">
      <c r="A288">
        <v>3848</v>
      </c>
      <c r="B288" t="s">
        <v>1647</v>
      </c>
      <c r="C288" t="s">
        <v>301</v>
      </c>
      <c r="D288" t="s">
        <v>7400</v>
      </c>
      <c r="G288" t="s">
        <v>8830</v>
      </c>
      <c r="H288">
        <v>14</v>
      </c>
      <c r="I288" t="s">
        <v>1652</v>
      </c>
      <c r="J288">
        <v>0</v>
      </c>
      <c r="K288">
        <v>0</v>
      </c>
    </row>
    <row r="289" spans="1:11" x14ac:dyDescent="0.25">
      <c r="A289">
        <v>3848</v>
      </c>
      <c r="B289" t="s">
        <v>1647</v>
      </c>
      <c r="C289" t="s">
        <v>301</v>
      </c>
      <c r="D289" t="s">
        <v>7400</v>
      </c>
      <c r="E289" t="s">
        <v>8174</v>
      </c>
      <c r="F289" t="s">
        <v>8175</v>
      </c>
      <c r="G289" t="s">
        <v>8176</v>
      </c>
      <c r="H289">
        <v>22</v>
      </c>
      <c r="I289" t="s">
        <v>1652</v>
      </c>
      <c r="J289">
        <v>0</v>
      </c>
      <c r="K289">
        <v>0</v>
      </c>
    </row>
    <row r="290" spans="1:11" x14ac:dyDescent="0.25">
      <c r="A290">
        <v>3848</v>
      </c>
      <c r="B290" t="s">
        <v>1647</v>
      </c>
      <c r="C290" t="s">
        <v>301</v>
      </c>
      <c r="D290" t="s">
        <v>7400</v>
      </c>
      <c r="E290" t="s">
        <v>8177</v>
      </c>
      <c r="F290" t="s">
        <v>8178</v>
      </c>
      <c r="G290" t="s">
        <v>8179</v>
      </c>
      <c r="H290">
        <v>22</v>
      </c>
      <c r="I290" t="s">
        <v>1652</v>
      </c>
      <c r="J290">
        <v>0</v>
      </c>
      <c r="K290">
        <v>0</v>
      </c>
    </row>
    <row r="291" spans="1:11" x14ac:dyDescent="0.25">
      <c r="A291">
        <v>3848</v>
      </c>
      <c r="B291" t="s">
        <v>1647</v>
      </c>
      <c r="C291" t="s">
        <v>301</v>
      </c>
      <c r="D291" t="s">
        <v>7400</v>
      </c>
      <c r="E291" t="s">
        <v>8180</v>
      </c>
      <c r="F291" t="s">
        <v>8181</v>
      </c>
      <c r="G291" t="s">
        <v>8182</v>
      </c>
      <c r="H291">
        <v>28</v>
      </c>
      <c r="I291" t="s">
        <v>1652</v>
      </c>
      <c r="J291">
        <v>0</v>
      </c>
      <c r="K291">
        <v>0</v>
      </c>
    </row>
    <row r="292" spans="1:11" x14ac:dyDescent="0.25">
      <c r="A292">
        <v>3848</v>
      </c>
      <c r="B292" t="s">
        <v>1647</v>
      </c>
      <c r="C292" t="s">
        <v>301</v>
      </c>
      <c r="D292" t="s">
        <v>7400</v>
      </c>
      <c r="E292" t="s">
        <v>8183</v>
      </c>
      <c r="F292" t="s">
        <v>8184</v>
      </c>
      <c r="G292" t="s">
        <v>8151</v>
      </c>
      <c r="H292">
        <v>15</v>
      </c>
      <c r="I292" t="s">
        <v>1652</v>
      </c>
      <c r="J292">
        <v>0</v>
      </c>
      <c r="K292">
        <v>0</v>
      </c>
    </row>
    <row r="293" spans="1:11" x14ac:dyDescent="0.25">
      <c r="A293">
        <v>3848</v>
      </c>
      <c r="B293" t="s">
        <v>1647</v>
      </c>
      <c r="C293" t="s">
        <v>301</v>
      </c>
      <c r="D293" t="s">
        <v>7400</v>
      </c>
      <c r="E293" t="s">
        <v>8185</v>
      </c>
      <c r="F293" t="s">
        <v>8186</v>
      </c>
      <c r="G293" t="s">
        <v>8151</v>
      </c>
      <c r="H293">
        <v>28</v>
      </c>
      <c r="I293" t="s">
        <v>1652</v>
      </c>
      <c r="J293">
        <v>0</v>
      </c>
      <c r="K293">
        <v>0</v>
      </c>
    </row>
    <row r="294" spans="1:11" x14ac:dyDescent="0.25">
      <c r="A294">
        <v>3848</v>
      </c>
      <c r="B294" t="s">
        <v>1647</v>
      </c>
      <c r="C294" t="s">
        <v>301</v>
      </c>
      <c r="D294" t="s">
        <v>7400</v>
      </c>
      <c r="E294" t="s">
        <v>8187</v>
      </c>
      <c r="F294" t="s">
        <v>8188</v>
      </c>
      <c r="G294" t="s">
        <v>8189</v>
      </c>
      <c r="H294">
        <v>31</v>
      </c>
      <c r="I294" t="s">
        <v>1652</v>
      </c>
      <c r="J294">
        <v>0</v>
      </c>
      <c r="K294">
        <v>0</v>
      </c>
    </row>
    <row r="295" spans="1:11" x14ac:dyDescent="0.25">
      <c r="A295">
        <v>3848</v>
      </c>
      <c r="B295" t="s">
        <v>1647</v>
      </c>
      <c r="C295" t="s">
        <v>301</v>
      </c>
      <c r="D295" t="s">
        <v>7400</v>
      </c>
      <c r="E295" t="s">
        <v>8190</v>
      </c>
      <c r="F295" t="s">
        <v>8191</v>
      </c>
      <c r="G295" t="s">
        <v>8192</v>
      </c>
      <c r="H295">
        <v>1</v>
      </c>
      <c r="I295" t="s">
        <v>1652</v>
      </c>
      <c r="J295">
        <v>0</v>
      </c>
      <c r="K295">
        <v>0</v>
      </c>
    </row>
    <row r="296" spans="1:11" x14ac:dyDescent="0.25">
      <c r="A296">
        <v>3848</v>
      </c>
      <c r="B296" t="s">
        <v>1647</v>
      </c>
      <c r="C296" t="s">
        <v>301</v>
      </c>
      <c r="D296" t="s">
        <v>7400</v>
      </c>
      <c r="E296" t="s">
        <v>8193</v>
      </c>
      <c r="F296" t="s">
        <v>8194</v>
      </c>
      <c r="G296" t="s">
        <v>8195</v>
      </c>
      <c r="H296">
        <v>5</v>
      </c>
      <c r="I296" t="s">
        <v>1652</v>
      </c>
      <c r="J296">
        <v>0</v>
      </c>
      <c r="K296">
        <v>0</v>
      </c>
    </row>
    <row r="297" spans="1:11" x14ac:dyDescent="0.25">
      <c r="A297">
        <v>3848</v>
      </c>
      <c r="B297" t="s">
        <v>1647</v>
      </c>
      <c r="C297" t="s">
        <v>301</v>
      </c>
      <c r="D297" t="s">
        <v>7400</v>
      </c>
      <c r="E297" t="s">
        <v>8196</v>
      </c>
      <c r="F297" t="s">
        <v>8717</v>
      </c>
      <c r="G297" t="s">
        <v>8197</v>
      </c>
      <c r="H297">
        <v>16</v>
      </c>
      <c r="I297" t="s">
        <v>1652</v>
      </c>
      <c r="J297">
        <v>0</v>
      </c>
      <c r="K297">
        <v>0</v>
      </c>
    </row>
    <row r="298" spans="1:11" x14ac:dyDescent="0.25">
      <c r="A298">
        <v>3848</v>
      </c>
      <c r="B298" t="s">
        <v>1647</v>
      </c>
      <c r="C298" t="s">
        <v>301</v>
      </c>
      <c r="D298" t="s">
        <v>7400</v>
      </c>
      <c r="E298" t="s">
        <v>8198</v>
      </c>
      <c r="F298" t="s">
        <v>8718</v>
      </c>
      <c r="G298" t="s">
        <v>8199</v>
      </c>
      <c r="H298">
        <v>9</v>
      </c>
      <c r="I298" t="s">
        <v>1652</v>
      </c>
      <c r="J298">
        <v>0</v>
      </c>
      <c r="K298">
        <v>0</v>
      </c>
    </row>
    <row r="299" spans="1:11" x14ac:dyDescent="0.25">
      <c r="A299">
        <v>3848</v>
      </c>
      <c r="B299" t="s">
        <v>1647</v>
      </c>
      <c r="C299" t="s">
        <v>301</v>
      </c>
      <c r="D299" t="s">
        <v>7400</v>
      </c>
      <c r="E299" t="s">
        <v>8200</v>
      </c>
      <c r="F299" t="s">
        <v>8201</v>
      </c>
      <c r="G299" t="s">
        <v>8202</v>
      </c>
      <c r="H299">
        <v>6</v>
      </c>
      <c r="I299" t="s">
        <v>1652</v>
      </c>
      <c r="J299">
        <v>0</v>
      </c>
      <c r="K299">
        <v>0</v>
      </c>
    </row>
    <row r="300" spans="1:11" x14ac:dyDescent="0.25">
      <c r="A300">
        <v>3848</v>
      </c>
      <c r="B300" t="s">
        <v>1647</v>
      </c>
      <c r="C300" t="s">
        <v>301</v>
      </c>
      <c r="D300" t="s">
        <v>7400</v>
      </c>
      <c r="E300" t="s">
        <v>8203</v>
      </c>
      <c r="F300" t="s">
        <v>8204</v>
      </c>
      <c r="G300" t="s">
        <v>8205</v>
      </c>
      <c r="H300">
        <v>44</v>
      </c>
      <c r="I300" t="s">
        <v>1652</v>
      </c>
      <c r="J300">
        <v>0</v>
      </c>
      <c r="K300">
        <v>0</v>
      </c>
    </row>
    <row r="301" spans="1:11" x14ac:dyDescent="0.25">
      <c r="A301">
        <v>3848</v>
      </c>
      <c r="B301" t="s">
        <v>1647</v>
      </c>
      <c r="C301" t="s">
        <v>301</v>
      </c>
      <c r="D301" t="s">
        <v>7400</v>
      </c>
      <c r="E301" t="s">
        <v>8206</v>
      </c>
      <c r="F301" t="s">
        <v>8207</v>
      </c>
      <c r="G301" t="s">
        <v>8140</v>
      </c>
      <c r="H301">
        <v>4</v>
      </c>
      <c r="I301" t="s">
        <v>1652</v>
      </c>
      <c r="J301">
        <v>0</v>
      </c>
      <c r="K301">
        <v>0</v>
      </c>
    </row>
    <row r="302" spans="1:11" x14ac:dyDescent="0.25">
      <c r="A302">
        <v>3848</v>
      </c>
      <c r="B302" t="s">
        <v>1647</v>
      </c>
      <c r="C302" t="s">
        <v>301</v>
      </c>
      <c r="D302" t="s">
        <v>7400</v>
      </c>
      <c r="E302" t="s">
        <v>8208</v>
      </c>
      <c r="F302" t="s">
        <v>8207</v>
      </c>
      <c r="G302" t="s">
        <v>8140</v>
      </c>
      <c r="H302">
        <v>4</v>
      </c>
      <c r="I302" t="s">
        <v>1652</v>
      </c>
      <c r="J302">
        <v>0</v>
      </c>
      <c r="K302">
        <v>0</v>
      </c>
    </row>
    <row r="303" spans="1:11" x14ac:dyDescent="0.25">
      <c r="A303">
        <v>3848</v>
      </c>
      <c r="B303" t="s">
        <v>1647</v>
      </c>
      <c r="C303" t="s">
        <v>301</v>
      </c>
      <c r="D303" t="s">
        <v>7400</v>
      </c>
      <c r="E303" t="s">
        <v>8209</v>
      </c>
      <c r="F303" t="s">
        <v>8210</v>
      </c>
      <c r="G303" t="s">
        <v>8122</v>
      </c>
      <c r="H303">
        <v>6</v>
      </c>
      <c r="I303" t="s">
        <v>1652</v>
      </c>
      <c r="J303">
        <v>0</v>
      </c>
      <c r="K303">
        <v>0</v>
      </c>
    </row>
    <row r="304" spans="1:11" x14ac:dyDescent="0.25">
      <c r="A304">
        <v>3848</v>
      </c>
      <c r="B304" t="s">
        <v>1647</v>
      </c>
      <c r="C304" t="s">
        <v>301</v>
      </c>
      <c r="D304" t="s">
        <v>7400</v>
      </c>
      <c r="E304" t="s">
        <v>9255</v>
      </c>
      <c r="F304" t="s">
        <v>9256</v>
      </c>
      <c r="G304" t="s">
        <v>8830</v>
      </c>
      <c r="H304">
        <v>2</v>
      </c>
      <c r="I304" t="s">
        <v>1652</v>
      </c>
      <c r="J304">
        <v>0</v>
      </c>
      <c r="K304">
        <v>0</v>
      </c>
    </row>
    <row r="305" spans="1:11" x14ac:dyDescent="0.25">
      <c r="A305">
        <v>3848</v>
      </c>
      <c r="B305" t="s">
        <v>1647</v>
      </c>
      <c r="C305" t="s">
        <v>301</v>
      </c>
      <c r="D305" t="s">
        <v>7400</v>
      </c>
      <c r="E305" t="s">
        <v>8211</v>
      </c>
      <c r="F305" t="s">
        <v>8212</v>
      </c>
      <c r="G305" t="s">
        <v>8213</v>
      </c>
      <c r="H305">
        <v>14</v>
      </c>
      <c r="I305" t="s">
        <v>1652</v>
      </c>
      <c r="J305">
        <v>0</v>
      </c>
      <c r="K305">
        <v>0</v>
      </c>
    </row>
    <row r="306" spans="1:11" x14ac:dyDescent="0.25">
      <c r="A306">
        <v>3848</v>
      </c>
      <c r="B306" t="s">
        <v>1647</v>
      </c>
      <c r="C306" t="s">
        <v>301</v>
      </c>
      <c r="D306" t="s">
        <v>7400</v>
      </c>
      <c r="E306" t="s">
        <v>8214</v>
      </c>
      <c r="F306" t="s">
        <v>8215</v>
      </c>
      <c r="G306" t="s">
        <v>8216</v>
      </c>
      <c r="H306">
        <v>8</v>
      </c>
      <c r="I306" t="s">
        <v>1652</v>
      </c>
      <c r="J306">
        <v>0</v>
      </c>
      <c r="K306">
        <v>0</v>
      </c>
    </row>
    <row r="307" spans="1:11" x14ac:dyDescent="0.25">
      <c r="A307">
        <v>3848</v>
      </c>
      <c r="B307" t="s">
        <v>1647</v>
      </c>
      <c r="C307" t="s">
        <v>301</v>
      </c>
      <c r="D307" t="s">
        <v>7400</v>
      </c>
      <c r="E307" t="s">
        <v>8217</v>
      </c>
      <c r="F307" t="s">
        <v>8218</v>
      </c>
      <c r="G307" t="s">
        <v>8219</v>
      </c>
      <c r="H307">
        <v>14</v>
      </c>
      <c r="I307" t="s">
        <v>1652</v>
      </c>
      <c r="J307">
        <v>0</v>
      </c>
      <c r="K307">
        <v>0</v>
      </c>
    </row>
    <row r="308" spans="1:11" x14ac:dyDescent="0.25">
      <c r="A308">
        <v>3848</v>
      </c>
      <c r="B308" t="s">
        <v>1647</v>
      </c>
      <c r="C308" t="s">
        <v>301</v>
      </c>
      <c r="D308" t="s">
        <v>7400</v>
      </c>
      <c r="E308" t="s">
        <v>8220</v>
      </c>
      <c r="F308" t="s">
        <v>8221</v>
      </c>
      <c r="G308" t="s">
        <v>8222</v>
      </c>
      <c r="H308">
        <v>3</v>
      </c>
      <c r="I308" t="s">
        <v>1652</v>
      </c>
      <c r="J308">
        <v>0</v>
      </c>
      <c r="K308">
        <v>0</v>
      </c>
    </row>
    <row r="309" spans="1:11" x14ac:dyDescent="0.25">
      <c r="A309">
        <v>3848</v>
      </c>
      <c r="B309" t="s">
        <v>1647</v>
      </c>
      <c r="C309" t="s">
        <v>301</v>
      </c>
      <c r="D309" t="s">
        <v>7400</v>
      </c>
      <c r="E309" t="s">
        <v>8223</v>
      </c>
      <c r="F309" t="s">
        <v>8224</v>
      </c>
      <c r="G309" t="s">
        <v>8225</v>
      </c>
      <c r="H309">
        <v>18</v>
      </c>
      <c r="I309" t="s">
        <v>1652</v>
      </c>
      <c r="J309">
        <v>0</v>
      </c>
      <c r="K309">
        <v>0</v>
      </c>
    </row>
    <row r="310" spans="1:11" x14ac:dyDescent="0.25">
      <c r="A310">
        <v>3848</v>
      </c>
      <c r="B310" t="s">
        <v>1647</v>
      </c>
      <c r="C310" t="s">
        <v>301</v>
      </c>
      <c r="D310" t="s">
        <v>7400</v>
      </c>
      <c r="E310" t="s">
        <v>8226</v>
      </c>
      <c r="F310" t="s">
        <v>8719</v>
      </c>
      <c r="G310" t="s">
        <v>8227</v>
      </c>
      <c r="H310">
        <v>10</v>
      </c>
      <c r="I310" t="s">
        <v>1652</v>
      </c>
      <c r="J310">
        <v>0</v>
      </c>
      <c r="K310">
        <v>0</v>
      </c>
    </row>
    <row r="311" spans="1:11" x14ac:dyDescent="0.25">
      <c r="A311">
        <v>3848</v>
      </c>
      <c r="B311" t="s">
        <v>1647</v>
      </c>
      <c r="C311" t="s">
        <v>301</v>
      </c>
      <c r="D311" t="s">
        <v>7400</v>
      </c>
      <c r="E311" t="s">
        <v>8228</v>
      </c>
      <c r="F311" t="s">
        <v>8720</v>
      </c>
      <c r="G311" t="s">
        <v>8229</v>
      </c>
      <c r="H311">
        <v>10</v>
      </c>
      <c r="I311" t="s">
        <v>1652</v>
      </c>
      <c r="J311">
        <v>0</v>
      </c>
      <c r="K311">
        <v>0</v>
      </c>
    </row>
    <row r="312" spans="1:11" x14ac:dyDescent="0.25">
      <c r="A312">
        <v>3848</v>
      </c>
      <c r="B312" t="s">
        <v>1647</v>
      </c>
      <c r="C312" t="s">
        <v>301</v>
      </c>
      <c r="D312" t="s">
        <v>7400</v>
      </c>
      <c r="E312" t="s">
        <v>8230</v>
      </c>
      <c r="F312" t="s">
        <v>8231</v>
      </c>
      <c r="G312" t="s">
        <v>8232</v>
      </c>
      <c r="H312">
        <v>10</v>
      </c>
      <c r="I312" t="s">
        <v>1652</v>
      </c>
      <c r="J312">
        <v>0</v>
      </c>
      <c r="K312">
        <v>0</v>
      </c>
    </row>
    <row r="313" spans="1:11" x14ac:dyDescent="0.25">
      <c r="A313">
        <v>3848</v>
      </c>
      <c r="B313" t="s">
        <v>1647</v>
      </c>
      <c r="C313" t="s">
        <v>301</v>
      </c>
      <c r="D313" t="s">
        <v>7400</v>
      </c>
      <c r="E313" t="s">
        <v>8233</v>
      </c>
      <c r="F313" t="s">
        <v>1681</v>
      </c>
      <c r="G313" t="s">
        <v>8234</v>
      </c>
      <c r="H313">
        <v>25</v>
      </c>
      <c r="I313" t="s">
        <v>1652</v>
      </c>
      <c r="J313">
        <v>0</v>
      </c>
      <c r="K313">
        <v>0</v>
      </c>
    </row>
    <row r="314" spans="1:11" x14ac:dyDescent="0.25">
      <c r="A314">
        <v>3848</v>
      </c>
      <c r="B314" t="s">
        <v>1647</v>
      </c>
      <c r="C314" t="s">
        <v>301</v>
      </c>
      <c r="D314" t="s">
        <v>7400</v>
      </c>
      <c r="E314" t="s">
        <v>8235</v>
      </c>
      <c r="F314" t="s">
        <v>8236</v>
      </c>
      <c r="G314" t="s">
        <v>8237</v>
      </c>
      <c r="H314">
        <v>11</v>
      </c>
      <c r="I314" t="s">
        <v>1652</v>
      </c>
      <c r="J314">
        <v>0</v>
      </c>
      <c r="K314">
        <v>0</v>
      </c>
    </row>
    <row r="315" spans="1:11" x14ac:dyDescent="0.25">
      <c r="A315">
        <v>3848</v>
      </c>
      <c r="B315" t="s">
        <v>1647</v>
      </c>
      <c r="C315" t="s">
        <v>301</v>
      </c>
      <c r="D315" t="s">
        <v>7400</v>
      </c>
      <c r="E315" t="s">
        <v>8238</v>
      </c>
      <c r="F315" t="s">
        <v>8829</v>
      </c>
      <c r="G315" t="s">
        <v>8239</v>
      </c>
      <c r="H315">
        <v>48</v>
      </c>
      <c r="I315" t="s">
        <v>1652</v>
      </c>
      <c r="J315">
        <v>0</v>
      </c>
      <c r="K315">
        <v>0</v>
      </c>
    </row>
    <row r="316" spans="1:11" x14ac:dyDescent="0.25">
      <c r="A316">
        <v>3848</v>
      </c>
      <c r="B316" t="s">
        <v>1647</v>
      </c>
      <c r="C316" t="s">
        <v>301</v>
      </c>
      <c r="D316" t="s">
        <v>7400</v>
      </c>
      <c r="E316" t="s">
        <v>8240</v>
      </c>
      <c r="F316" t="s">
        <v>8721</v>
      </c>
      <c r="G316" t="s">
        <v>8241</v>
      </c>
      <c r="H316">
        <v>15</v>
      </c>
      <c r="I316" t="s">
        <v>1652</v>
      </c>
      <c r="J316">
        <v>0</v>
      </c>
      <c r="K316">
        <v>0</v>
      </c>
    </row>
    <row r="317" spans="1:11" x14ac:dyDescent="0.25">
      <c r="A317">
        <v>3848</v>
      </c>
      <c r="B317" t="s">
        <v>1647</v>
      </c>
      <c r="C317" t="s">
        <v>301</v>
      </c>
      <c r="D317" t="s">
        <v>7400</v>
      </c>
      <c r="E317" t="s">
        <v>8242</v>
      </c>
      <c r="F317" t="s">
        <v>8722</v>
      </c>
      <c r="G317" t="s">
        <v>8243</v>
      </c>
      <c r="H317">
        <v>12</v>
      </c>
      <c r="I317" t="s">
        <v>1652</v>
      </c>
      <c r="J317">
        <v>0</v>
      </c>
      <c r="K317">
        <v>0</v>
      </c>
    </row>
    <row r="318" spans="1:11" x14ac:dyDescent="0.25">
      <c r="A318">
        <v>3848</v>
      </c>
      <c r="B318" t="s">
        <v>1647</v>
      </c>
      <c r="C318" t="s">
        <v>301</v>
      </c>
      <c r="D318" t="s">
        <v>7400</v>
      </c>
      <c r="E318" t="s">
        <v>8244</v>
      </c>
      <c r="F318" t="s">
        <v>8245</v>
      </c>
      <c r="G318" t="s">
        <v>8227</v>
      </c>
      <c r="H318">
        <v>10</v>
      </c>
      <c r="I318" t="s">
        <v>1652</v>
      </c>
      <c r="J318">
        <v>0</v>
      </c>
      <c r="K318">
        <v>0</v>
      </c>
    </row>
    <row r="319" spans="1:11" x14ac:dyDescent="0.25">
      <c r="A319">
        <v>3848</v>
      </c>
      <c r="B319" t="s">
        <v>1647</v>
      </c>
      <c r="C319" t="s">
        <v>301</v>
      </c>
      <c r="D319" t="s">
        <v>7400</v>
      </c>
      <c r="E319" t="s">
        <v>4655</v>
      </c>
      <c r="F319" t="s">
        <v>7474</v>
      </c>
      <c r="G319" t="s">
        <v>6529</v>
      </c>
      <c r="H319">
        <v>4</v>
      </c>
      <c r="I319" t="s">
        <v>1652</v>
      </c>
      <c r="J319">
        <v>0</v>
      </c>
      <c r="K319">
        <v>0</v>
      </c>
    </row>
    <row r="320" spans="1:11" x14ac:dyDescent="0.25">
      <c r="A320">
        <v>3848</v>
      </c>
      <c r="B320" t="s">
        <v>1647</v>
      </c>
      <c r="C320" t="s">
        <v>301</v>
      </c>
      <c r="D320" t="s">
        <v>7400</v>
      </c>
      <c r="E320" t="s">
        <v>4656</v>
      </c>
      <c r="F320" t="s">
        <v>4657</v>
      </c>
      <c r="G320" t="s">
        <v>6388</v>
      </c>
      <c r="H320">
        <v>25</v>
      </c>
      <c r="I320" t="s">
        <v>1652</v>
      </c>
      <c r="J320">
        <v>0</v>
      </c>
      <c r="K320">
        <v>0</v>
      </c>
    </row>
    <row r="321" spans="1:11" x14ac:dyDescent="0.25">
      <c r="A321">
        <v>3848</v>
      </c>
      <c r="B321" t="s">
        <v>1647</v>
      </c>
      <c r="C321" t="s">
        <v>301</v>
      </c>
      <c r="D321" t="s">
        <v>7400</v>
      </c>
      <c r="E321" t="s">
        <v>125</v>
      </c>
      <c r="F321" t="s">
        <v>2044</v>
      </c>
      <c r="G321" t="s">
        <v>1563</v>
      </c>
      <c r="H321">
        <v>9</v>
      </c>
      <c r="I321" t="s">
        <v>1652</v>
      </c>
      <c r="J321">
        <v>0</v>
      </c>
      <c r="K321">
        <v>0</v>
      </c>
    </row>
    <row r="322" spans="1:11" x14ac:dyDescent="0.25">
      <c r="A322">
        <v>3848</v>
      </c>
      <c r="B322" t="s">
        <v>1647</v>
      </c>
      <c r="C322" t="s">
        <v>301</v>
      </c>
      <c r="D322" t="s">
        <v>7400</v>
      </c>
      <c r="E322" t="s">
        <v>4658</v>
      </c>
      <c r="F322" t="s">
        <v>1655</v>
      </c>
      <c r="G322" t="s">
        <v>6389</v>
      </c>
      <c r="H322">
        <v>8</v>
      </c>
      <c r="I322" t="s">
        <v>1652</v>
      </c>
      <c r="J322">
        <v>0</v>
      </c>
      <c r="K322">
        <v>0</v>
      </c>
    </row>
    <row r="323" spans="1:11" x14ac:dyDescent="0.25">
      <c r="A323">
        <v>3848</v>
      </c>
      <c r="B323" t="s">
        <v>1647</v>
      </c>
      <c r="C323" t="s">
        <v>301</v>
      </c>
      <c r="D323" t="s">
        <v>7400</v>
      </c>
      <c r="E323" t="s">
        <v>4659</v>
      </c>
      <c r="F323" t="s">
        <v>1655</v>
      </c>
      <c r="G323" t="s">
        <v>6390</v>
      </c>
      <c r="H323">
        <v>8</v>
      </c>
      <c r="I323" t="s">
        <v>1652</v>
      </c>
      <c r="J323">
        <v>0</v>
      </c>
      <c r="K323">
        <v>0</v>
      </c>
    </row>
    <row r="324" spans="1:11" x14ac:dyDescent="0.25">
      <c r="A324">
        <v>3848</v>
      </c>
      <c r="B324" t="s">
        <v>1647</v>
      </c>
      <c r="C324" t="s">
        <v>301</v>
      </c>
      <c r="D324" t="s">
        <v>7400</v>
      </c>
      <c r="E324" t="s">
        <v>4660</v>
      </c>
      <c r="F324" t="s">
        <v>4661</v>
      </c>
      <c r="G324" t="s">
        <v>10327</v>
      </c>
      <c r="H324">
        <v>4</v>
      </c>
      <c r="I324" t="s">
        <v>1652</v>
      </c>
      <c r="J324">
        <v>0</v>
      </c>
      <c r="K324">
        <v>0</v>
      </c>
    </row>
    <row r="325" spans="1:11" x14ac:dyDescent="0.25">
      <c r="A325">
        <v>3848</v>
      </c>
      <c r="B325" t="s">
        <v>1647</v>
      </c>
      <c r="C325" t="s">
        <v>301</v>
      </c>
      <c r="D325" t="s">
        <v>7400</v>
      </c>
      <c r="E325" t="s">
        <v>4662</v>
      </c>
      <c r="F325" t="s">
        <v>1655</v>
      </c>
      <c r="G325" t="s">
        <v>6391</v>
      </c>
      <c r="H325">
        <v>8</v>
      </c>
      <c r="I325" t="s">
        <v>1652</v>
      </c>
      <c r="J325">
        <v>0</v>
      </c>
      <c r="K325">
        <v>0</v>
      </c>
    </row>
    <row r="326" spans="1:11" x14ac:dyDescent="0.25">
      <c r="A326">
        <v>3848</v>
      </c>
      <c r="B326" t="s">
        <v>1647</v>
      </c>
      <c r="C326" t="s">
        <v>301</v>
      </c>
      <c r="D326" t="s">
        <v>7400</v>
      </c>
      <c r="E326" t="s">
        <v>4663</v>
      </c>
      <c r="F326" t="s">
        <v>1655</v>
      </c>
      <c r="G326" t="s">
        <v>6392</v>
      </c>
      <c r="H326">
        <v>8</v>
      </c>
      <c r="I326" t="s">
        <v>1652</v>
      </c>
      <c r="J326">
        <v>0</v>
      </c>
      <c r="K326">
        <v>0</v>
      </c>
    </row>
    <row r="327" spans="1:11" x14ac:dyDescent="0.25">
      <c r="A327">
        <v>3848</v>
      </c>
      <c r="B327" t="s">
        <v>1647</v>
      </c>
      <c r="C327" t="s">
        <v>301</v>
      </c>
      <c r="D327" t="s">
        <v>7400</v>
      </c>
      <c r="E327" t="s">
        <v>4664</v>
      </c>
      <c r="F327" t="s">
        <v>1655</v>
      </c>
      <c r="G327" t="s">
        <v>6393</v>
      </c>
      <c r="H327">
        <v>8</v>
      </c>
      <c r="I327" t="s">
        <v>1652</v>
      </c>
      <c r="J327">
        <v>0</v>
      </c>
      <c r="K327">
        <v>0</v>
      </c>
    </row>
    <row r="328" spans="1:11" x14ac:dyDescent="0.25">
      <c r="A328">
        <v>3848</v>
      </c>
      <c r="B328" t="s">
        <v>1647</v>
      </c>
      <c r="C328" t="s">
        <v>301</v>
      </c>
      <c r="D328" t="s">
        <v>7400</v>
      </c>
      <c r="E328" t="s">
        <v>4665</v>
      </c>
      <c r="F328" t="s">
        <v>1655</v>
      </c>
      <c r="G328" t="s">
        <v>6395</v>
      </c>
      <c r="H328">
        <v>9</v>
      </c>
      <c r="I328" t="s">
        <v>1652</v>
      </c>
      <c r="J328">
        <v>0</v>
      </c>
      <c r="K328">
        <v>0</v>
      </c>
    </row>
    <row r="329" spans="1:11" x14ac:dyDescent="0.25">
      <c r="A329">
        <v>3848</v>
      </c>
      <c r="B329" t="s">
        <v>1647</v>
      </c>
      <c r="C329" t="s">
        <v>301</v>
      </c>
      <c r="D329" t="s">
        <v>7400</v>
      </c>
      <c r="E329" t="s">
        <v>3112</v>
      </c>
      <c r="F329" t="s">
        <v>1655</v>
      </c>
      <c r="G329" t="s">
        <v>3113</v>
      </c>
      <c r="H329">
        <v>10</v>
      </c>
      <c r="I329" t="s">
        <v>1652</v>
      </c>
      <c r="J329">
        <v>0</v>
      </c>
      <c r="K329">
        <v>0</v>
      </c>
    </row>
    <row r="330" spans="1:11" x14ac:dyDescent="0.25">
      <c r="A330">
        <v>3848</v>
      </c>
      <c r="B330" t="s">
        <v>1647</v>
      </c>
      <c r="C330" t="s">
        <v>301</v>
      </c>
      <c r="D330" t="s">
        <v>7400</v>
      </c>
      <c r="E330" t="s">
        <v>4668</v>
      </c>
      <c r="F330" t="s">
        <v>1679</v>
      </c>
      <c r="G330" t="s">
        <v>6395</v>
      </c>
      <c r="H330">
        <v>5</v>
      </c>
      <c r="I330" t="s">
        <v>1652</v>
      </c>
      <c r="J330">
        <v>0</v>
      </c>
      <c r="K330">
        <v>0</v>
      </c>
    </row>
    <row r="331" spans="1:11" x14ac:dyDescent="0.25">
      <c r="A331">
        <v>3848</v>
      </c>
      <c r="B331" t="s">
        <v>1647</v>
      </c>
      <c r="C331" t="s">
        <v>301</v>
      </c>
      <c r="D331" t="s">
        <v>7400</v>
      </c>
      <c r="E331" t="s">
        <v>4669</v>
      </c>
      <c r="F331" t="s">
        <v>1655</v>
      </c>
      <c r="G331" t="s">
        <v>6396</v>
      </c>
      <c r="H331">
        <v>7</v>
      </c>
      <c r="I331" t="s">
        <v>1652</v>
      </c>
      <c r="J331">
        <v>0</v>
      </c>
      <c r="K331">
        <v>0</v>
      </c>
    </row>
    <row r="332" spans="1:11" x14ac:dyDescent="0.25">
      <c r="A332">
        <v>3848</v>
      </c>
      <c r="B332" t="s">
        <v>1647</v>
      </c>
      <c r="C332" t="s">
        <v>301</v>
      </c>
      <c r="D332" t="s">
        <v>7400</v>
      </c>
      <c r="E332" t="s">
        <v>8246</v>
      </c>
      <c r="F332" t="s">
        <v>8247</v>
      </c>
      <c r="G332" t="s">
        <v>8248</v>
      </c>
      <c r="H332">
        <v>1</v>
      </c>
      <c r="I332" t="s">
        <v>1652</v>
      </c>
      <c r="J332">
        <v>0</v>
      </c>
      <c r="K332">
        <v>0</v>
      </c>
    </row>
    <row r="333" spans="1:11" x14ac:dyDescent="0.25">
      <c r="A333">
        <v>3848</v>
      </c>
      <c r="B333" t="s">
        <v>1647</v>
      </c>
      <c r="C333" t="s">
        <v>301</v>
      </c>
      <c r="D333" t="s">
        <v>7400</v>
      </c>
      <c r="E333" t="s">
        <v>4671</v>
      </c>
      <c r="F333" t="s">
        <v>4672</v>
      </c>
      <c r="G333" t="s">
        <v>6397</v>
      </c>
      <c r="H333">
        <v>5</v>
      </c>
      <c r="I333" t="s">
        <v>1652</v>
      </c>
      <c r="J333">
        <v>0</v>
      </c>
      <c r="K333">
        <v>0</v>
      </c>
    </row>
    <row r="334" spans="1:11" x14ac:dyDescent="0.25">
      <c r="A334">
        <v>3848</v>
      </c>
      <c r="B334" t="s">
        <v>1647</v>
      </c>
      <c r="C334" t="s">
        <v>301</v>
      </c>
      <c r="D334" t="s">
        <v>7400</v>
      </c>
      <c r="E334" t="s">
        <v>2043</v>
      </c>
      <c r="F334" t="s">
        <v>1655</v>
      </c>
      <c r="G334" t="s">
        <v>3732</v>
      </c>
      <c r="H334">
        <v>50</v>
      </c>
      <c r="I334" t="s">
        <v>1652</v>
      </c>
      <c r="J334">
        <v>0</v>
      </c>
      <c r="K334">
        <v>0</v>
      </c>
    </row>
    <row r="335" spans="1:11" x14ac:dyDescent="0.25">
      <c r="A335">
        <v>3848</v>
      </c>
      <c r="B335" t="s">
        <v>1647</v>
      </c>
      <c r="C335" t="s">
        <v>301</v>
      </c>
      <c r="D335" t="s">
        <v>7400</v>
      </c>
      <c r="E335" t="s">
        <v>4673</v>
      </c>
      <c r="F335" t="s">
        <v>1655</v>
      </c>
      <c r="G335" t="s">
        <v>6398</v>
      </c>
      <c r="H335">
        <v>8</v>
      </c>
      <c r="I335" t="s">
        <v>1652</v>
      </c>
      <c r="J335">
        <v>0</v>
      </c>
      <c r="K335">
        <v>0</v>
      </c>
    </row>
    <row r="336" spans="1:11" x14ac:dyDescent="0.25">
      <c r="A336">
        <v>3848</v>
      </c>
      <c r="B336" t="s">
        <v>1647</v>
      </c>
      <c r="C336" t="s">
        <v>301</v>
      </c>
      <c r="D336" t="s">
        <v>7400</v>
      </c>
      <c r="E336" t="s">
        <v>4674</v>
      </c>
      <c r="F336" t="s">
        <v>1655</v>
      </c>
      <c r="G336" t="s">
        <v>6400</v>
      </c>
      <c r="H336">
        <v>1</v>
      </c>
      <c r="I336" t="s">
        <v>1652</v>
      </c>
      <c r="J336">
        <v>0</v>
      </c>
      <c r="K336">
        <v>0</v>
      </c>
    </row>
    <row r="337" spans="1:11" x14ac:dyDescent="0.25">
      <c r="A337">
        <v>3848</v>
      </c>
      <c r="B337" t="s">
        <v>1647</v>
      </c>
      <c r="C337" t="s">
        <v>301</v>
      </c>
      <c r="D337" t="s">
        <v>7400</v>
      </c>
      <c r="E337" t="s">
        <v>4675</v>
      </c>
      <c r="F337" t="s">
        <v>1655</v>
      </c>
      <c r="G337" t="s">
        <v>6391</v>
      </c>
      <c r="H337">
        <v>8</v>
      </c>
      <c r="I337" t="s">
        <v>1652</v>
      </c>
      <c r="J337">
        <v>0</v>
      </c>
      <c r="K337">
        <v>0</v>
      </c>
    </row>
    <row r="338" spans="1:11" x14ac:dyDescent="0.25">
      <c r="A338">
        <v>3848</v>
      </c>
      <c r="B338" t="s">
        <v>1647</v>
      </c>
      <c r="C338" t="s">
        <v>301</v>
      </c>
      <c r="D338" t="s">
        <v>7400</v>
      </c>
      <c r="E338" t="s">
        <v>8249</v>
      </c>
      <c r="F338" t="s">
        <v>8250</v>
      </c>
      <c r="G338" t="s">
        <v>8251</v>
      </c>
      <c r="H338">
        <v>24</v>
      </c>
      <c r="I338" t="s">
        <v>1652</v>
      </c>
      <c r="J338">
        <v>0</v>
      </c>
      <c r="K338">
        <v>0</v>
      </c>
    </row>
    <row r="339" spans="1:11" x14ac:dyDescent="0.25">
      <c r="A339">
        <v>3848</v>
      </c>
      <c r="B339" t="s">
        <v>1647</v>
      </c>
      <c r="C339" t="s">
        <v>301</v>
      </c>
      <c r="D339" t="s">
        <v>7400</v>
      </c>
      <c r="G339" t="s">
        <v>8830</v>
      </c>
      <c r="H339">
        <v>70</v>
      </c>
      <c r="I339" t="s">
        <v>1652</v>
      </c>
      <c r="J339">
        <v>0</v>
      </c>
      <c r="K339">
        <v>0</v>
      </c>
    </row>
    <row r="340" spans="1:11" x14ac:dyDescent="0.25">
      <c r="A340">
        <v>3848</v>
      </c>
      <c r="B340" t="s">
        <v>1647</v>
      </c>
      <c r="C340" t="s">
        <v>301</v>
      </c>
      <c r="D340" t="s">
        <v>7400</v>
      </c>
      <c r="E340" t="s">
        <v>9895</v>
      </c>
      <c r="F340" t="s">
        <v>9896</v>
      </c>
      <c r="G340" t="s">
        <v>2266</v>
      </c>
      <c r="H340">
        <v>59</v>
      </c>
      <c r="I340" t="s">
        <v>1652</v>
      </c>
      <c r="J340">
        <v>0</v>
      </c>
      <c r="K340">
        <v>0</v>
      </c>
    </row>
    <row r="341" spans="1:11" x14ac:dyDescent="0.25">
      <c r="A341">
        <v>3848</v>
      </c>
      <c r="B341" t="s">
        <v>1647</v>
      </c>
      <c r="C341" t="s">
        <v>301</v>
      </c>
      <c r="D341" t="s">
        <v>7400</v>
      </c>
      <c r="E341" t="s">
        <v>6165</v>
      </c>
      <c r="F341" t="s">
        <v>6166</v>
      </c>
      <c r="G341" t="s">
        <v>10535</v>
      </c>
      <c r="H341">
        <v>10</v>
      </c>
      <c r="I341" t="s">
        <v>1652</v>
      </c>
      <c r="J341">
        <v>0</v>
      </c>
      <c r="K341">
        <v>0</v>
      </c>
    </row>
    <row r="342" spans="1:11" x14ac:dyDescent="0.25">
      <c r="A342">
        <v>3848</v>
      </c>
      <c r="B342" t="s">
        <v>1647</v>
      </c>
      <c r="C342" t="s">
        <v>301</v>
      </c>
      <c r="D342" t="s">
        <v>7400</v>
      </c>
      <c r="G342" t="s">
        <v>5127</v>
      </c>
      <c r="H342">
        <v>8</v>
      </c>
      <c r="I342" t="s">
        <v>1652</v>
      </c>
      <c r="J342">
        <v>0</v>
      </c>
      <c r="K342">
        <v>0</v>
      </c>
    </row>
    <row r="343" spans="1:11" x14ac:dyDescent="0.25">
      <c r="A343">
        <v>3848</v>
      </c>
      <c r="B343" t="s">
        <v>1647</v>
      </c>
      <c r="C343" t="s">
        <v>301</v>
      </c>
      <c r="D343" t="s">
        <v>7400</v>
      </c>
      <c r="E343" t="s">
        <v>7681</v>
      </c>
      <c r="F343" t="s">
        <v>7682</v>
      </c>
      <c r="G343" t="s">
        <v>3185</v>
      </c>
      <c r="H343">
        <v>6</v>
      </c>
      <c r="I343" t="s">
        <v>1652</v>
      </c>
      <c r="J343">
        <v>0</v>
      </c>
      <c r="K343">
        <v>0</v>
      </c>
    </row>
    <row r="344" spans="1:11" x14ac:dyDescent="0.25">
      <c r="A344">
        <v>3848</v>
      </c>
      <c r="B344" t="s">
        <v>1647</v>
      </c>
      <c r="C344" t="s">
        <v>301</v>
      </c>
      <c r="D344" t="s">
        <v>7400</v>
      </c>
      <c r="G344" t="s">
        <v>7683</v>
      </c>
      <c r="H344">
        <v>1</v>
      </c>
      <c r="I344" t="s">
        <v>1652</v>
      </c>
      <c r="J344">
        <v>0</v>
      </c>
      <c r="K344">
        <v>0</v>
      </c>
    </row>
    <row r="345" spans="1:11" x14ac:dyDescent="0.25">
      <c r="A345">
        <v>3848</v>
      </c>
      <c r="B345" t="s">
        <v>1647</v>
      </c>
      <c r="C345" t="s">
        <v>301</v>
      </c>
      <c r="D345" t="s">
        <v>7400</v>
      </c>
      <c r="E345" t="s">
        <v>8723</v>
      </c>
      <c r="F345" t="s">
        <v>8724</v>
      </c>
      <c r="G345" t="s">
        <v>8760</v>
      </c>
      <c r="H345">
        <v>1</v>
      </c>
      <c r="I345" t="s">
        <v>1652</v>
      </c>
      <c r="J345">
        <v>0</v>
      </c>
      <c r="K345">
        <v>0</v>
      </c>
    </row>
    <row r="346" spans="1:11" x14ac:dyDescent="0.25">
      <c r="A346">
        <v>3848</v>
      </c>
      <c r="B346" t="s">
        <v>1647</v>
      </c>
      <c r="C346" t="s">
        <v>301</v>
      </c>
      <c r="D346" t="s">
        <v>7400</v>
      </c>
      <c r="G346" t="s">
        <v>8831</v>
      </c>
      <c r="H346">
        <v>3</v>
      </c>
      <c r="I346" t="s">
        <v>1652</v>
      </c>
      <c r="J346">
        <v>0</v>
      </c>
      <c r="K346">
        <v>0</v>
      </c>
    </row>
    <row r="347" spans="1:11" x14ac:dyDescent="0.25">
      <c r="A347">
        <v>3848</v>
      </c>
      <c r="B347" t="s">
        <v>1647</v>
      </c>
      <c r="C347" t="s">
        <v>301</v>
      </c>
      <c r="D347" t="s">
        <v>7400</v>
      </c>
      <c r="E347" t="s">
        <v>7194</v>
      </c>
      <c r="F347" t="s">
        <v>7195</v>
      </c>
      <c r="G347" t="s">
        <v>6624</v>
      </c>
      <c r="H347">
        <v>3</v>
      </c>
      <c r="I347" t="s">
        <v>1652</v>
      </c>
      <c r="J347">
        <v>0</v>
      </c>
      <c r="K347">
        <v>0</v>
      </c>
    </row>
    <row r="348" spans="1:11" x14ac:dyDescent="0.25">
      <c r="A348">
        <v>3848</v>
      </c>
      <c r="B348" t="s">
        <v>1647</v>
      </c>
      <c r="C348" t="s">
        <v>301</v>
      </c>
      <c r="D348" t="s">
        <v>7400</v>
      </c>
      <c r="G348" t="s">
        <v>2167</v>
      </c>
      <c r="H348">
        <v>7</v>
      </c>
      <c r="I348" t="s">
        <v>1652</v>
      </c>
      <c r="J348">
        <v>0</v>
      </c>
      <c r="K348">
        <v>0</v>
      </c>
    </row>
    <row r="349" spans="1:11" x14ac:dyDescent="0.25">
      <c r="A349">
        <v>3848</v>
      </c>
      <c r="B349" t="s">
        <v>1647</v>
      </c>
      <c r="C349" t="s">
        <v>301</v>
      </c>
      <c r="D349" t="s">
        <v>7400</v>
      </c>
      <c r="E349" t="s">
        <v>8252</v>
      </c>
      <c r="F349" t="s">
        <v>8253</v>
      </c>
      <c r="G349" t="s">
        <v>3532</v>
      </c>
      <c r="H349">
        <v>2</v>
      </c>
      <c r="I349" t="s">
        <v>1652</v>
      </c>
      <c r="J349">
        <v>0</v>
      </c>
      <c r="K349">
        <v>0</v>
      </c>
    </row>
    <row r="350" spans="1:11" x14ac:dyDescent="0.25">
      <c r="A350">
        <v>3848</v>
      </c>
      <c r="B350" t="s">
        <v>1647</v>
      </c>
      <c r="C350" t="s">
        <v>301</v>
      </c>
      <c r="D350" t="s">
        <v>7400</v>
      </c>
      <c r="E350" t="s">
        <v>4459</v>
      </c>
      <c r="F350" t="s">
        <v>4460</v>
      </c>
      <c r="G350" t="s">
        <v>3115</v>
      </c>
      <c r="H350">
        <v>2</v>
      </c>
      <c r="I350" t="s">
        <v>1652</v>
      </c>
      <c r="J350">
        <v>0</v>
      </c>
      <c r="K350">
        <v>0</v>
      </c>
    </row>
    <row r="351" spans="1:11" x14ac:dyDescent="0.25">
      <c r="A351">
        <v>3848</v>
      </c>
      <c r="B351" t="s">
        <v>1647</v>
      </c>
      <c r="C351" t="s">
        <v>301</v>
      </c>
      <c r="D351" t="s">
        <v>7400</v>
      </c>
      <c r="G351" t="s">
        <v>4461</v>
      </c>
      <c r="H351">
        <v>4</v>
      </c>
      <c r="I351" t="s">
        <v>1652</v>
      </c>
      <c r="J351">
        <v>0</v>
      </c>
      <c r="K351">
        <v>0</v>
      </c>
    </row>
    <row r="352" spans="1:11" x14ac:dyDescent="0.25">
      <c r="A352">
        <v>3848</v>
      </c>
      <c r="B352" t="s">
        <v>1647</v>
      </c>
      <c r="C352" t="s">
        <v>301</v>
      </c>
      <c r="D352" t="s">
        <v>7400</v>
      </c>
      <c r="E352" t="s">
        <v>3116</v>
      </c>
      <c r="F352" t="s">
        <v>1655</v>
      </c>
      <c r="G352" t="s">
        <v>3117</v>
      </c>
      <c r="H352">
        <v>8</v>
      </c>
      <c r="I352" t="s">
        <v>1652</v>
      </c>
      <c r="J352">
        <v>0</v>
      </c>
      <c r="K352">
        <v>0</v>
      </c>
    </row>
    <row r="353" spans="1:11" x14ac:dyDescent="0.25">
      <c r="A353">
        <v>3848</v>
      </c>
      <c r="B353" t="s">
        <v>1647</v>
      </c>
      <c r="C353" t="s">
        <v>301</v>
      </c>
      <c r="D353" t="s">
        <v>7400</v>
      </c>
      <c r="G353" t="s">
        <v>6625</v>
      </c>
      <c r="H353">
        <v>82</v>
      </c>
      <c r="I353" t="s">
        <v>1652</v>
      </c>
      <c r="J353">
        <v>0</v>
      </c>
      <c r="K353">
        <v>0</v>
      </c>
    </row>
    <row r="354" spans="1:11" x14ac:dyDescent="0.25">
      <c r="A354">
        <v>3848</v>
      </c>
      <c r="B354" t="s">
        <v>1647</v>
      </c>
      <c r="C354" t="s">
        <v>301</v>
      </c>
      <c r="D354" t="s">
        <v>7400</v>
      </c>
      <c r="E354" t="s">
        <v>3118</v>
      </c>
      <c r="F354" t="s">
        <v>3119</v>
      </c>
      <c r="G354" t="s">
        <v>3120</v>
      </c>
      <c r="H354">
        <v>8</v>
      </c>
      <c r="I354" t="s">
        <v>1652</v>
      </c>
      <c r="J354">
        <v>0</v>
      </c>
      <c r="K354">
        <v>0</v>
      </c>
    </row>
    <row r="355" spans="1:11" x14ac:dyDescent="0.25">
      <c r="A355">
        <v>3848</v>
      </c>
      <c r="B355" t="s">
        <v>1647</v>
      </c>
      <c r="C355" t="s">
        <v>301</v>
      </c>
      <c r="D355" t="s">
        <v>7400</v>
      </c>
      <c r="G355" t="s">
        <v>4464</v>
      </c>
      <c r="H355">
        <v>17</v>
      </c>
      <c r="I355" t="s">
        <v>1652</v>
      </c>
      <c r="J355">
        <v>0</v>
      </c>
      <c r="K355">
        <v>0</v>
      </c>
    </row>
    <row r="356" spans="1:11" x14ac:dyDescent="0.25">
      <c r="A356">
        <v>3848</v>
      </c>
      <c r="B356" t="s">
        <v>1647</v>
      </c>
      <c r="C356" t="s">
        <v>301</v>
      </c>
      <c r="D356" t="s">
        <v>7400</v>
      </c>
      <c r="E356" t="s">
        <v>7684</v>
      </c>
      <c r="F356" t="s">
        <v>1679</v>
      </c>
      <c r="G356" t="s">
        <v>3133</v>
      </c>
      <c r="H356">
        <v>6</v>
      </c>
      <c r="I356" t="s">
        <v>1652</v>
      </c>
      <c r="J356">
        <v>0</v>
      </c>
      <c r="K356">
        <v>0</v>
      </c>
    </row>
    <row r="357" spans="1:11" x14ac:dyDescent="0.25">
      <c r="A357">
        <v>3848</v>
      </c>
      <c r="B357" t="s">
        <v>1647</v>
      </c>
      <c r="C357" t="s">
        <v>301</v>
      </c>
      <c r="D357" t="s">
        <v>7400</v>
      </c>
      <c r="G357" t="s">
        <v>7685</v>
      </c>
      <c r="H357">
        <v>2</v>
      </c>
      <c r="I357" t="s">
        <v>1652</v>
      </c>
      <c r="J357">
        <v>0</v>
      </c>
      <c r="K357">
        <v>0</v>
      </c>
    </row>
    <row r="358" spans="1:11" x14ac:dyDescent="0.25">
      <c r="A358">
        <v>3848</v>
      </c>
      <c r="B358" t="s">
        <v>1647</v>
      </c>
      <c r="C358" t="s">
        <v>301</v>
      </c>
      <c r="D358" t="s">
        <v>7400</v>
      </c>
      <c r="E358" t="s">
        <v>3121</v>
      </c>
      <c r="F358" t="s">
        <v>3122</v>
      </c>
      <c r="G358" t="s">
        <v>3123</v>
      </c>
      <c r="H358">
        <v>1</v>
      </c>
      <c r="I358" t="s">
        <v>1652</v>
      </c>
      <c r="J358">
        <v>0</v>
      </c>
      <c r="K358">
        <v>0</v>
      </c>
    </row>
    <row r="359" spans="1:11" x14ac:dyDescent="0.25">
      <c r="A359">
        <v>3848</v>
      </c>
      <c r="B359" t="s">
        <v>1647</v>
      </c>
      <c r="C359" t="s">
        <v>301</v>
      </c>
      <c r="D359" t="s">
        <v>7400</v>
      </c>
      <c r="G359" t="s">
        <v>2167</v>
      </c>
      <c r="H359">
        <v>7</v>
      </c>
      <c r="I359" t="s">
        <v>1652</v>
      </c>
      <c r="J359">
        <v>0</v>
      </c>
      <c r="K359">
        <v>0</v>
      </c>
    </row>
    <row r="360" spans="1:11" x14ac:dyDescent="0.25">
      <c r="A360">
        <v>3848</v>
      </c>
      <c r="B360" t="s">
        <v>1647</v>
      </c>
      <c r="C360" t="s">
        <v>301</v>
      </c>
      <c r="D360" t="s">
        <v>7400</v>
      </c>
      <c r="E360" t="s">
        <v>7196</v>
      </c>
      <c r="F360" t="s">
        <v>1677</v>
      </c>
      <c r="G360" t="s">
        <v>6445</v>
      </c>
      <c r="H360">
        <v>17</v>
      </c>
      <c r="I360" t="s">
        <v>1652</v>
      </c>
      <c r="J360">
        <v>0</v>
      </c>
      <c r="K360">
        <v>0</v>
      </c>
    </row>
    <row r="361" spans="1:11" x14ac:dyDescent="0.25">
      <c r="A361">
        <v>3848</v>
      </c>
      <c r="B361" t="s">
        <v>1647</v>
      </c>
      <c r="C361" t="s">
        <v>301</v>
      </c>
      <c r="D361" t="s">
        <v>7400</v>
      </c>
      <c r="G361" t="s">
        <v>7021</v>
      </c>
      <c r="H361">
        <v>3</v>
      </c>
      <c r="I361" t="s">
        <v>1652</v>
      </c>
      <c r="J361">
        <v>0</v>
      </c>
      <c r="K361">
        <v>0</v>
      </c>
    </row>
    <row r="362" spans="1:11" x14ac:dyDescent="0.25">
      <c r="A362">
        <v>3848</v>
      </c>
      <c r="B362" t="s">
        <v>1647</v>
      </c>
      <c r="C362" t="s">
        <v>301</v>
      </c>
      <c r="D362" t="s">
        <v>7400</v>
      </c>
      <c r="E362" t="s">
        <v>3124</v>
      </c>
      <c r="F362" t="s">
        <v>3125</v>
      </c>
      <c r="G362" t="s">
        <v>3126</v>
      </c>
      <c r="H362">
        <v>5</v>
      </c>
      <c r="I362" t="s">
        <v>1652</v>
      </c>
      <c r="J362">
        <v>0</v>
      </c>
      <c r="K362">
        <v>0</v>
      </c>
    </row>
    <row r="363" spans="1:11" x14ac:dyDescent="0.25">
      <c r="A363">
        <v>3848</v>
      </c>
      <c r="B363" t="s">
        <v>1647</v>
      </c>
      <c r="C363" t="s">
        <v>301</v>
      </c>
      <c r="D363" t="s">
        <v>7400</v>
      </c>
      <c r="G363" t="s">
        <v>6167</v>
      </c>
      <c r="H363">
        <v>15</v>
      </c>
      <c r="I363" t="s">
        <v>1652</v>
      </c>
      <c r="J363">
        <v>0</v>
      </c>
      <c r="K363">
        <v>0</v>
      </c>
    </row>
    <row r="364" spans="1:11" x14ac:dyDescent="0.25">
      <c r="A364">
        <v>3848</v>
      </c>
      <c r="B364" t="s">
        <v>1647</v>
      </c>
      <c r="C364" t="s">
        <v>301</v>
      </c>
      <c r="D364" t="s">
        <v>7400</v>
      </c>
      <c r="E364" t="s">
        <v>8254</v>
      </c>
      <c r="F364" t="s">
        <v>1655</v>
      </c>
      <c r="G364" t="s">
        <v>8255</v>
      </c>
      <c r="H364">
        <v>11</v>
      </c>
      <c r="I364" t="s">
        <v>1652</v>
      </c>
      <c r="J364">
        <v>0</v>
      </c>
      <c r="K364">
        <v>0</v>
      </c>
    </row>
    <row r="365" spans="1:11" x14ac:dyDescent="0.25">
      <c r="A365">
        <v>3848</v>
      </c>
      <c r="B365" t="s">
        <v>1647</v>
      </c>
      <c r="C365" t="s">
        <v>301</v>
      </c>
      <c r="D365" t="s">
        <v>7400</v>
      </c>
      <c r="E365" t="s">
        <v>7253</v>
      </c>
      <c r="F365" t="s">
        <v>1935</v>
      </c>
      <c r="G365" t="s">
        <v>6402</v>
      </c>
      <c r="H365">
        <v>19</v>
      </c>
      <c r="I365" t="s">
        <v>1652</v>
      </c>
      <c r="J365">
        <v>0</v>
      </c>
      <c r="K365">
        <v>0</v>
      </c>
    </row>
    <row r="366" spans="1:11" x14ac:dyDescent="0.25">
      <c r="A366">
        <v>3848</v>
      </c>
      <c r="B366" t="s">
        <v>1647</v>
      </c>
      <c r="C366" t="s">
        <v>301</v>
      </c>
      <c r="D366" t="s">
        <v>7400</v>
      </c>
      <c r="E366" t="s">
        <v>4676</v>
      </c>
      <c r="F366" t="s">
        <v>1657</v>
      </c>
      <c r="G366" t="s">
        <v>3127</v>
      </c>
      <c r="H366">
        <v>7</v>
      </c>
      <c r="I366" t="s">
        <v>1652</v>
      </c>
      <c r="J366">
        <v>0</v>
      </c>
      <c r="K366">
        <v>0</v>
      </c>
    </row>
    <row r="367" spans="1:11" x14ac:dyDescent="0.25">
      <c r="A367">
        <v>3848</v>
      </c>
      <c r="B367" t="s">
        <v>1647</v>
      </c>
      <c r="C367" t="s">
        <v>301</v>
      </c>
      <c r="D367" t="s">
        <v>7400</v>
      </c>
      <c r="G367" t="s">
        <v>4677</v>
      </c>
      <c r="H367">
        <v>10</v>
      </c>
      <c r="I367" t="s">
        <v>1652</v>
      </c>
      <c r="J367">
        <v>0</v>
      </c>
      <c r="K367">
        <v>0</v>
      </c>
    </row>
    <row r="368" spans="1:11" x14ac:dyDescent="0.25">
      <c r="A368">
        <v>3848</v>
      </c>
      <c r="B368" t="s">
        <v>1647</v>
      </c>
      <c r="C368" t="s">
        <v>301</v>
      </c>
      <c r="D368" t="s">
        <v>7400</v>
      </c>
      <c r="E368" t="s">
        <v>7197</v>
      </c>
      <c r="F368" t="s">
        <v>7198</v>
      </c>
      <c r="G368" t="s">
        <v>3126</v>
      </c>
      <c r="H368">
        <v>9</v>
      </c>
      <c r="I368" t="s">
        <v>1652</v>
      </c>
      <c r="J368">
        <v>0</v>
      </c>
      <c r="K368">
        <v>0</v>
      </c>
    </row>
    <row r="369" spans="1:11" x14ac:dyDescent="0.25">
      <c r="A369">
        <v>3848</v>
      </c>
      <c r="B369" t="s">
        <v>1647</v>
      </c>
      <c r="C369" t="s">
        <v>301</v>
      </c>
      <c r="D369" t="s">
        <v>7400</v>
      </c>
      <c r="G369" t="s">
        <v>7280</v>
      </c>
      <c r="H369">
        <v>12</v>
      </c>
      <c r="I369" t="s">
        <v>1652</v>
      </c>
      <c r="J369">
        <v>0</v>
      </c>
      <c r="K369">
        <v>0</v>
      </c>
    </row>
    <row r="370" spans="1:11" x14ac:dyDescent="0.25">
      <c r="A370">
        <v>3848</v>
      </c>
      <c r="B370" t="s">
        <v>1647</v>
      </c>
      <c r="C370" t="s">
        <v>301</v>
      </c>
      <c r="D370" t="s">
        <v>7400</v>
      </c>
      <c r="E370" t="s">
        <v>3128</v>
      </c>
      <c r="F370" t="s">
        <v>3129</v>
      </c>
      <c r="G370" t="s">
        <v>3130</v>
      </c>
      <c r="H370">
        <v>13</v>
      </c>
      <c r="I370" t="s">
        <v>1652</v>
      </c>
      <c r="J370">
        <v>0</v>
      </c>
      <c r="K370">
        <v>0</v>
      </c>
    </row>
    <row r="371" spans="1:11" x14ac:dyDescent="0.25">
      <c r="A371">
        <v>3848</v>
      </c>
      <c r="B371" t="s">
        <v>1647</v>
      </c>
      <c r="C371" t="s">
        <v>301</v>
      </c>
      <c r="D371" t="s">
        <v>7400</v>
      </c>
      <c r="G371" t="s">
        <v>4678</v>
      </c>
      <c r="H371">
        <v>14</v>
      </c>
      <c r="I371" t="s">
        <v>1652</v>
      </c>
      <c r="J371">
        <v>0</v>
      </c>
      <c r="K371">
        <v>0</v>
      </c>
    </row>
    <row r="372" spans="1:11" x14ac:dyDescent="0.25">
      <c r="A372">
        <v>3848</v>
      </c>
      <c r="B372" t="s">
        <v>1647</v>
      </c>
      <c r="C372" t="s">
        <v>301</v>
      </c>
      <c r="D372" t="s">
        <v>7400</v>
      </c>
      <c r="E372" t="s">
        <v>2042</v>
      </c>
      <c r="F372" t="s">
        <v>2041</v>
      </c>
      <c r="G372" t="s">
        <v>3109</v>
      </c>
      <c r="H372">
        <v>21</v>
      </c>
      <c r="I372" t="s">
        <v>1652</v>
      </c>
      <c r="J372">
        <v>0</v>
      </c>
      <c r="K372">
        <v>0</v>
      </c>
    </row>
    <row r="373" spans="1:11" x14ac:dyDescent="0.25">
      <c r="A373">
        <v>3848</v>
      </c>
      <c r="B373" t="s">
        <v>1647</v>
      </c>
      <c r="C373" t="s">
        <v>301</v>
      </c>
      <c r="D373" t="s">
        <v>7400</v>
      </c>
      <c r="G373" t="s">
        <v>2168</v>
      </c>
      <c r="H373">
        <v>13</v>
      </c>
      <c r="I373" t="s">
        <v>1652</v>
      </c>
      <c r="J373">
        <v>0</v>
      </c>
      <c r="K373">
        <v>0</v>
      </c>
    </row>
    <row r="374" spans="1:11" x14ac:dyDescent="0.25">
      <c r="A374">
        <v>3848</v>
      </c>
      <c r="B374" t="s">
        <v>1647</v>
      </c>
      <c r="C374" t="s">
        <v>301</v>
      </c>
      <c r="D374" t="s">
        <v>7400</v>
      </c>
      <c r="E374" t="s">
        <v>7199</v>
      </c>
      <c r="F374" t="s">
        <v>1791</v>
      </c>
      <c r="G374" t="s">
        <v>3692</v>
      </c>
      <c r="H374">
        <v>8</v>
      </c>
      <c r="I374" t="s">
        <v>1652</v>
      </c>
      <c r="J374">
        <v>0</v>
      </c>
      <c r="K374">
        <v>0</v>
      </c>
    </row>
    <row r="375" spans="1:11" x14ac:dyDescent="0.25">
      <c r="A375">
        <v>3848</v>
      </c>
      <c r="B375" t="s">
        <v>1647</v>
      </c>
      <c r="C375" t="s">
        <v>301</v>
      </c>
      <c r="D375" t="s">
        <v>7400</v>
      </c>
      <c r="G375" t="s">
        <v>8725</v>
      </c>
      <c r="H375">
        <v>3</v>
      </c>
      <c r="I375" t="s">
        <v>1652</v>
      </c>
      <c r="J375">
        <v>0</v>
      </c>
      <c r="K375">
        <v>0</v>
      </c>
    </row>
    <row r="376" spans="1:11" x14ac:dyDescent="0.25">
      <c r="A376">
        <v>3848</v>
      </c>
      <c r="B376" t="s">
        <v>1647</v>
      </c>
      <c r="C376" t="s">
        <v>301</v>
      </c>
      <c r="D376" t="s">
        <v>7400</v>
      </c>
      <c r="E376" t="s">
        <v>4679</v>
      </c>
      <c r="F376" t="s">
        <v>4680</v>
      </c>
      <c r="G376" t="s">
        <v>4681</v>
      </c>
      <c r="H376">
        <v>15</v>
      </c>
      <c r="I376" t="s">
        <v>1652</v>
      </c>
      <c r="J376">
        <v>0</v>
      </c>
      <c r="K376">
        <v>0</v>
      </c>
    </row>
    <row r="377" spans="1:11" x14ac:dyDescent="0.25">
      <c r="A377">
        <v>3848</v>
      </c>
      <c r="B377" t="s">
        <v>1647</v>
      </c>
      <c r="C377" t="s">
        <v>301</v>
      </c>
      <c r="D377" t="s">
        <v>7400</v>
      </c>
      <c r="E377" t="s">
        <v>4682</v>
      </c>
      <c r="F377" t="s">
        <v>4683</v>
      </c>
      <c r="G377" t="s">
        <v>4684</v>
      </c>
      <c r="H377">
        <v>14</v>
      </c>
      <c r="I377" t="s">
        <v>1652</v>
      </c>
      <c r="J377">
        <v>0</v>
      </c>
      <c r="K377">
        <v>0</v>
      </c>
    </row>
    <row r="378" spans="1:11" x14ac:dyDescent="0.25">
      <c r="A378">
        <v>3848</v>
      </c>
      <c r="B378" t="s">
        <v>1647</v>
      </c>
      <c r="C378" t="s">
        <v>301</v>
      </c>
      <c r="D378" t="s">
        <v>7400</v>
      </c>
      <c r="E378" t="s">
        <v>3131</v>
      </c>
      <c r="F378" t="s">
        <v>3132</v>
      </c>
      <c r="G378" t="s">
        <v>3133</v>
      </c>
      <c r="H378">
        <v>9</v>
      </c>
      <c r="I378" t="s">
        <v>1652</v>
      </c>
      <c r="J378">
        <v>0</v>
      </c>
      <c r="K378">
        <v>0</v>
      </c>
    </row>
    <row r="379" spans="1:11" x14ac:dyDescent="0.25">
      <c r="A379">
        <v>3848</v>
      </c>
      <c r="B379" t="s">
        <v>1647</v>
      </c>
      <c r="C379" t="s">
        <v>301</v>
      </c>
      <c r="D379" t="s">
        <v>7400</v>
      </c>
      <c r="G379" t="s">
        <v>4462</v>
      </c>
      <c r="H379">
        <v>14</v>
      </c>
      <c r="I379" t="s">
        <v>1652</v>
      </c>
      <c r="J379">
        <v>0</v>
      </c>
      <c r="K379">
        <v>0</v>
      </c>
    </row>
    <row r="380" spans="1:11" x14ac:dyDescent="0.25">
      <c r="A380">
        <v>3848</v>
      </c>
      <c r="B380" t="s">
        <v>1647</v>
      </c>
      <c r="C380" t="s">
        <v>301</v>
      </c>
      <c r="D380" t="s">
        <v>7400</v>
      </c>
      <c r="E380" t="s">
        <v>3134</v>
      </c>
      <c r="F380" t="s">
        <v>3135</v>
      </c>
      <c r="G380" t="s">
        <v>4678</v>
      </c>
      <c r="H380">
        <v>4</v>
      </c>
      <c r="I380" t="s">
        <v>1652</v>
      </c>
      <c r="J380">
        <v>0</v>
      </c>
      <c r="K380">
        <v>0</v>
      </c>
    </row>
    <row r="381" spans="1:11" x14ac:dyDescent="0.25">
      <c r="A381">
        <v>3848</v>
      </c>
      <c r="B381" t="s">
        <v>1647</v>
      </c>
      <c r="C381" t="s">
        <v>301</v>
      </c>
      <c r="D381" t="s">
        <v>7400</v>
      </c>
      <c r="E381" t="s">
        <v>3137</v>
      </c>
      <c r="F381" t="s">
        <v>3138</v>
      </c>
      <c r="G381" t="s">
        <v>2169</v>
      </c>
      <c r="H381">
        <v>97</v>
      </c>
      <c r="I381" t="s">
        <v>1652</v>
      </c>
      <c r="J381">
        <v>0</v>
      </c>
      <c r="K381">
        <v>0</v>
      </c>
    </row>
    <row r="382" spans="1:11" x14ac:dyDescent="0.25">
      <c r="A382">
        <v>3848</v>
      </c>
      <c r="B382" t="s">
        <v>1647</v>
      </c>
      <c r="C382" t="s">
        <v>301</v>
      </c>
      <c r="D382" t="s">
        <v>7400</v>
      </c>
      <c r="E382" t="s">
        <v>8726</v>
      </c>
      <c r="F382" t="s">
        <v>8727</v>
      </c>
      <c r="G382" t="s">
        <v>3133</v>
      </c>
      <c r="H382">
        <v>10</v>
      </c>
      <c r="I382" t="s">
        <v>1652</v>
      </c>
      <c r="J382">
        <v>0</v>
      </c>
      <c r="K382">
        <v>0</v>
      </c>
    </row>
    <row r="383" spans="1:11" x14ac:dyDescent="0.25">
      <c r="A383">
        <v>3848</v>
      </c>
      <c r="B383" t="s">
        <v>1647</v>
      </c>
      <c r="C383" t="s">
        <v>301</v>
      </c>
      <c r="D383" t="s">
        <v>7400</v>
      </c>
      <c r="G383" t="s">
        <v>9088</v>
      </c>
      <c r="H383">
        <v>4</v>
      </c>
      <c r="I383" t="s">
        <v>1652</v>
      </c>
      <c r="J383">
        <v>0</v>
      </c>
      <c r="K383">
        <v>0</v>
      </c>
    </row>
    <row r="384" spans="1:11" x14ac:dyDescent="0.25">
      <c r="A384">
        <v>3848</v>
      </c>
      <c r="B384" t="s">
        <v>1647</v>
      </c>
      <c r="C384" t="s">
        <v>301</v>
      </c>
      <c r="D384" t="s">
        <v>7400</v>
      </c>
      <c r="E384" t="s">
        <v>4685</v>
      </c>
      <c r="F384" t="s">
        <v>4686</v>
      </c>
      <c r="G384" t="s">
        <v>6258</v>
      </c>
      <c r="H384">
        <v>3</v>
      </c>
      <c r="I384" t="s">
        <v>1652</v>
      </c>
      <c r="J384">
        <v>0</v>
      </c>
      <c r="K384">
        <v>0</v>
      </c>
    </row>
    <row r="385" spans="1:11" x14ac:dyDescent="0.25">
      <c r="A385">
        <v>3848</v>
      </c>
      <c r="B385" t="s">
        <v>1647</v>
      </c>
      <c r="C385" t="s">
        <v>301</v>
      </c>
      <c r="D385" t="s">
        <v>7400</v>
      </c>
      <c r="G385" t="s">
        <v>2172</v>
      </c>
      <c r="H385">
        <v>2</v>
      </c>
      <c r="I385" t="s">
        <v>1652</v>
      </c>
      <c r="J385">
        <v>0</v>
      </c>
      <c r="K385">
        <v>0</v>
      </c>
    </row>
    <row r="386" spans="1:11" x14ac:dyDescent="0.25">
      <c r="A386">
        <v>3848</v>
      </c>
      <c r="B386" t="s">
        <v>1647</v>
      </c>
      <c r="C386" t="s">
        <v>301</v>
      </c>
      <c r="D386" t="s">
        <v>7400</v>
      </c>
      <c r="E386" t="s">
        <v>8256</v>
      </c>
      <c r="F386" t="s">
        <v>8257</v>
      </c>
      <c r="G386" t="s">
        <v>3117</v>
      </c>
      <c r="H386">
        <v>6</v>
      </c>
      <c r="I386" t="s">
        <v>1652</v>
      </c>
      <c r="J386">
        <v>0</v>
      </c>
      <c r="K386">
        <v>0</v>
      </c>
    </row>
    <row r="387" spans="1:11" x14ac:dyDescent="0.25">
      <c r="A387">
        <v>3848</v>
      </c>
      <c r="B387" t="s">
        <v>1647</v>
      </c>
      <c r="C387" t="s">
        <v>301</v>
      </c>
      <c r="D387" t="s">
        <v>7400</v>
      </c>
      <c r="E387" t="s">
        <v>3139</v>
      </c>
      <c r="F387" t="s">
        <v>1655</v>
      </c>
      <c r="G387" t="s">
        <v>3140</v>
      </c>
      <c r="H387">
        <v>2</v>
      </c>
      <c r="I387" t="s">
        <v>1652</v>
      </c>
      <c r="J387">
        <v>0</v>
      </c>
      <c r="K387">
        <v>0</v>
      </c>
    </row>
    <row r="388" spans="1:11" x14ac:dyDescent="0.25">
      <c r="A388">
        <v>3848</v>
      </c>
      <c r="B388" t="s">
        <v>1647</v>
      </c>
      <c r="C388" t="s">
        <v>301</v>
      </c>
      <c r="D388" t="s">
        <v>7400</v>
      </c>
      <c r="G388" t="s">
        <v>7634</v>
      </c>
      <c r="H388">
        <v>122</v>
      </c>
      <c r="I388" t="s">
        <v>1652</v>
      </c>
      <c r="J388">
        <v>0</v>
      </c>
      <c r="K388">
        <v>0</v>
      </c>
    </row>
    <row r="389" spans="1:11" x14ac:dyDescent="0.25">
      <c r="A389">
        <v>3848</v>
      </c>
      <c r="B389" t="s">
        <v>1647</v>
      </c>
      <c r="C389" t="s">
        <v>301</v>
      </c>
      <c r="D389" t="s">
        <v>7400</v>
      </c>
      <c r="E389" t="s">
        <v>3141</v>
      </c>
      <c r="F389" t="s">
        <v>3142</v>
      </c>
      <c r="G389" t="s">
        <v>3130</v>
      </c>
      <c r="H389">
        <v>2</v>
      </c>
      <c r="I389" t="s">
        <v>1652</v>
      </c>
      <c r="J389">
        <v>0</v>
      </c>
      <c r="K389">
        <v>0</v>
      </c>
    </row>
    <row r="390" spans="1:11" x14ac:dyDescent="0.25">
      <c r="A390">
        <v>3848</v>
      </c>
      <c r="B390" t="s">
        <v>1647</v>
      </c>
      <c r="C390" t="s">
        <v>301</v>
      </c>
      <c r="D390" t="s">
        <v>7400</v>
      </c>
      <c r="G390" t="s">
        <v>2167</v>
      </c>
      <c r="H390">
        <v>1</v>
      </c>
      <c r="I390" t="s">
        <v>1652</v>
      </c>
      <c r="J390">
        <v>0</v>
      </c>
      <c r="K390">
        <v>0</v>
      </c>
    </row>
    <row r="391" spans="1:11" x14ac:dyDescent="0.25">
      <c r="A391">
        <v>3848</v>
      </c>
      <c r="B391" t="s">
        <v>1647</v>
      </c>
      <c r="C391" t="s">
        <v>301</v>
      </c>
      <c r="D391" t="s">
        <v>7400</v>
      </c>
      <c r="E391" t="s">
        <v>3143</v>
      </c>
      <c r="F391" t="s">
        <v>3144</v>
      </c>
      <c r="G391" t="s">
        <v>8258</v>
      </c>
      <c r="H391">
        <v>19</v>
      </c>
      <c r="I391" t="s">
        <v>1652</v>
      </c>
      <c r="J391">
        <v>0</v>
      </c>
      <c r="K391">
        <v>0</v>
      </c>
    </row>
    <row r="392" spans="1:11" x14ac:dyDescent="0.25">
      <c r="A392">
        <v>3848</v>
      </c>
      <c r="B392" t="s">
        <v>1647</v>
      </c>
      <c r="C392" t="s">
        <v>301</v>
      </c>
      <c r="D392" t="s">
        <v>7400</v>
      </c>
      <c r="G392" t="s">
        <v>9897</v>
      </c>
      <c r="H392">
        <v>10</v>
      </c>
      <c r="I392" t="s">
        <v>1652</v>
      </c>
      <c r="J392">
        <v>0</v>
      </c>
      <c r="K392">
        <v>0</v>
      </c>
    </row>
    <row r="393" spans="1:11" x14ac:dyDescent="0.25">
      <c r="A393">
        <v>3848</v>
      </c>
      <c r="B393" t="s">
        <v>1647</v>
      </c>
      <c r="C393" t="s">
        <v>301</v>
      </c>
      <c r="D393" t="s">
        <v>7400</v>
      </c>
      <c r="E393" t="s">
        <v>3145</v>
      </c>
      <c r="F393" t="s">
        <v>1791</v>
      </c>
      <c r="G393" t="s">
        <v>3140</v>
      </c>
      <c r="H393">
        <v>9</v>
      </c>
      <c r="I393" t="s">
        <v>1652</v>
      </c>
      <c r="J393">
        <v>0</v>
      </c>
      <c r="K393">
        <v>0</v>
      </c>
    </row>
    <row r="394" spans="1:11" x14ac:dyDescent="0.25">
      <c r="A394">
        <v>3848</v>
      </c>
      <c r="B394" t="s">
        <v>1647</v>
      </c>
      <c r="C394" t="s">
        <v>301</v>
      </c>
      <c r="D394" t="s">
        <v>7400</v>
      </c>
      <c r="G394" t="s">
        <v>4463</v>
      </c>
      <c r="H394">
        <v>2</v>
      </c>
      <c r="I394" t="s">
        <v>1652</v>
      </c>
      <c r="J394">
        <v>0</v>
      </c>
      <c r="K394">
        <v>0</v>
      </c>
    </row>
    <row r="395" spans="1:11" x14ac:dyDescent="0.25">
      <c r="A395">
        <v>3848</v>
      </c>
      <c r="B395" t="s">
        <v>1647</v>
      </c>
      <c r="C395" t="s">
        <v>301</v>
      </c>
      <c r="D395" t="s">
        <v>7400</v>
      </c>
      <c r="E395" t="s">
        <v>3146</v>
      </c>
      <c r="F395" t="s">
        <v>3147</v>
      </c>
      <c r="G395" t="s">
        <v>3117</v>
      </c>
      <c r="H395">
        <v>8</v>
      </c>
      <c r="I395" t="s">
        <v>1652</v>
      </c>
      <c r="J395">
        <v>0</v>
      </c>
      <c r="K395">
        <v>0</v>
      </c>
    </row>
    <row r="396" spans="1:11" x14ac:dyDescent="0.25">
      <c r="A396">
        <v>3848</v>
      </c>
      <c r="B396" t="s">
        <v>1647</v>
      </c>
      <c r="C396" t="s">
        <v>301</v>
      </c>
      <c r="D396" t="s">
        <v>7400</v>
      </c>
      <c r="G396" t="s">
        <v>7695</v>
      </c>
      <c r="H396">
        <v>4</v>
      </c>
      <c r="I396" t="s">
        <v>1652</v>
      </c>
      <c r="J396">
        <v>0</v>
      </c>
      <c r="K396">
        <v>0</v>
      </c>
    </row>
    <row r="397" spans="1:11" x14ac:dyDescent="0.25">
      <c r="A397">
        <v>3848</v>
      </c>
      <c r="B397" t="s">
        <v>1647</v>
      </c>
      <c r="C397" t="s">
        <v>301</v>
      </c>
      <c r="D397" t="s">
        <v>7400</v>
      </c>
      <c r="E397" t="s">
        <v>9257</v>
      </c>
      <c r="F397" t="s">
        <v>9258</v>
      </c>
      <c r="G397" t="s">
        <v>9259</v>
      </c>
      <c r="H397">
        <v>10</v>
      </c>
      <c r="I397" t="s">
        <v>1652</v>
      </c>
      <c r="J397">
        <v>0</v>
      </c>
      <c r="K397">
        <v>0</v>
      </c>
    </row>
    <row r="398" spans="1:11" x14ac:dyDescent="0.25">
      <c r="A398">
        <v>3848</v>
      </c>
      <c r="B398" t="s">
        <v>1647</v>
      </c>
      <c r="C398" t="s">
        <v>301</v>
      </c>
      <c r="D398" t="s">
        <v>7400</v>
      </c>
      <c r="E398" t="s">
        <v>4687</v>
      </c>
      <c r="F398" t="s">
        <v>4688</v>
      </c>
      <c r="G398" t="s">
        <v>6734</v>
      </c>
      <c r="H398">
        <v>13</v>
      </c>
      <c r="I398" t="s">
        <v>1652</v>
      </c>
      <c r="J398">
        <v>0</v>
      </c>
      <c r="K398">
        <v>0</v>
      </c>
    </row>
    <row r="399" spans="1:11" x14ac:dyDescent="0.25">
      <c r="A399">
        <v>3848</v>
      </c>
      <c r="B399" t="s">
        <v>1647</v>
      </c>
      <c r="C399" t="s">
        <v>301</v>
      </c>
      <c r="D399" t="s">
        <v>7400</v>
      </c>
      <c r="G399" t="s">
        <v>2172</v>
      </c>
      <c r="H399">
        <v>5</v>
      </c>
      <c r="I399" t="s">
        <v>1652</v>
      </c>
      <c r="J399">
        <v>0</v>
      </c>
      <c r="K399">
        <v>0</v>
      </c>
    </row>
    <row r="400" spans="1:11" x14ac:dyDescent="0.25">
      <c r="A400">
        <v>3848</v>
      </c>
      <c r="B400" t="s">
        <v>1647</v>
      </c>
      <c r="C400" t="s">
        <v>301</v>
      </c>
      <c r="D400" t="s">
        <v>7400</v>
      </c>
      <c r="E400" t="s">
        <v>3148</v>
      </c>
      <c r="F400" t="s">
        <v>3149</v>
      </c>
      <c r="G400" t="s">
        <v>3150</v>
      </c>
      <c r="H400">
        <v>3</v>
      </c>
      <c r="I400" t="s">
        <v>1652</v>
      </c>
      <c r="J400">
        <v>0</v>
      </c>
      <c r="K400">
        <v>0</v>
      </c>
    </row>
    <row r="401" spans="1:11" x14ac:dyDescent="0.25">
      <c r="A401">
        <v>3848</v>
      </c>
      <c r="B401" t="s">
        <v>1647</v>
      </c>
      <c r="C401" t="s">
        <v>301</v>
      </c>
      <c r="D401" t="s">
        <v>7400</v>
      </c>
      <c r="G401" t="s">
        <v>4239</v>
      </c>
      <c r="H401">
        <v>15</v>
      </c>
      <c r="I401" t="s">
        <v>1652</v>
      </c>
      <c r="J401">
        <v>0</v>
      </c>
      <c r="K401">
        <v>0</v>
      </c>
    </row>
    <row r="402" spans="1:11" x14ac:dyDescent="0.25">
      <c r="A402">
        <v>3848</v>
      </c>
      <c r="B402" t="s">
        <v>1647</v>
      </c>
      <c r="C402" t="s">
        <v>301</v>
      </c>
      <c r="D402" t="s">
        <v>7400</v>
      </c>
      <c r="E402" t="s">
        <v>2040</v>
      </c>
      <c r="F402" t="s">
        <v>2039</v>
      </c>
      <c r="G402" t="s">
        <v>3681</v>
      </c>
      <c r="H402">
        <v>6</v>
      </c>
      <c r="I402" t="s">
        <v>1652</v>
      </c>
      <c r="J402">
        <v>0</v>
      </c>
      <c r="K402">
        <v>0</v>
      </c>
    </row>
    <row r="403" spans="1:11" x14ac:dyDescent="0.25">
      <c r="A403">
        <v>3848</v>
      </c>
      <c r="B403" t="s">
        <v>1647</v>
      </c>
      <c r="C403" t="s">
        <v>301</v>
      </c>
      <c r="D403" t="s">
        <v>7400</v>
      </c>
      <c r="G403" t="s">
        <v>2172</v>
      </c>
      <c r="H403">
        <v>39</v>
      </c>
      <c r="I403" t="s">
        <v>1652</v>
      </c>
      <c r="J403">
        <v>0</v>
      </c>
      <c r="K403">
        <v>0</v>
      </c>
    </row>
    <row r="404" spans="1:11" x14ac:dyDescent="0.25">
      <c r="A404">
        <v>3848</v>
      </c>
      <c r="B404" t="s">
        <v>1647</v>
      </c>
      <c r="C404" t="s">
        <v>301</v>
      </c>
      <c r="D404" t="s">
        <v>7400</v>
      </c>
      <c r="E404" t="s">
        <v>4240</v>
      </c>
      <c r="F404" t="s">
        <v>1655</v>
      </c>
      <c r="G404" t="s">
        <v>4134</v>
      </c>
      <c r="H404">
        <v>7</v>
      </c>
      <c r="I404" t="s">
        <v>1652</v>
      </c>
      <c r="J404">
        <v>0</v>
      </c>
      <c r="K404">
        <v>0</v>
      </c>
    </row>
    <row r="405" spans="1:11" x14ac:dyDescent="0.25">
      <c r="A405">
        <v>3848</v>
      </c>
      <c r="B405" t="s">
        <v>1647</v>
      </c>
      <c r="C405" t="s">
        <v>301</v>
      </c>
      <c r="D405" t="s">
        <v>7400</v>
      </c>
      <c r="G405" t="s">
        <v>4241</v>
      </c>
      <c r="H405">
        <v>11</v>
      </c>
      <c r="I405" t="s">
        <v>1652</v>
      </c>
      <c r="J405">
        <v>0</v>
      </c>
      <c r="K405">
        <v>0</v>
      </c>
    </row>
    <row r="406" spans="1:11" x14ac:dyDescent="0.25">
      <c r="A406">
        <v>3848</v>
      </c>
      <c r="B406" t="s">
        <v>1647</v>
      </c>
      <c r="C406" t="s">
        <v>301</v>
      </c>
      <c r="D406" t="s">
        <v>7400</v>
      </c>
      <c r="E406" t="s">
        <v>6880</v>
      </c>
      <c r="F406" t="s">
        <v>2039</v>
      </c>
      <c r="G406" t="s">
        <v>6881</v>
      </c>
      <c r="H406">
        <v>2</v>
      </c>
      <c r="I406" t="s">
        <v>1652</v>
      </c>
      <c r="J406">
        <v>0</v>
      </c>
      <c r="K406">
        <v>0</v>
      </c>
    </row>
    <row r="407" spans="1:11" x14ac:dyDescent="0.25">
      <c r="A407">
        <v>3848</v>
      </c>
      <c r="B407" t="s">
        <v>1647</v>
      </c>
      <c r="C407" t="s">
        <v>301</v>
      </c>
      <c r="D407" t="s">
        <v>7400</v>
      </c>
      <c r="E407" t="s">
        <v>9162</v>
      </c>
      <c r="F407" t="s">
        <v>1655</v>
      </c>
      <c r="G407" t="s">
        <v>7020</v>
      </c>
      <c r="H407">
        <v>20</v>
      </c>
      <c r="I407" t="s">
        <v>1652</v>
      </c>
      <c r="J407">
        <v>0</v>
      </c>
      <c r="K407">
        <v>0</v>
      </c>
    </row>
    <row r="408" spans="1:11" x14ac:dyDescent="0.25">
      <c r="A408">
        <v>3848</v>
      </c>
      <c r="B408" t="s">
        <v>1647</v>
      </c>
      <c r="C408" t="s">
        <v>301</v>
      </c>
      <c r="D408" t="s">
        <v>7400</v>
      </c>
      <c r="E408" t="s">
        <v>3151</v>
      </c>
      <c r="F408" t="s">
        <v>1655</v>
      </c>
      <c r="G408" t="s">
        <v>3115</v>
      </c>
      <c r="H408">
        <v>13</v>
      </c>
      <c r="I408" t="s">
        <v>1652</v>
      </c>
      <c r="J408">
        <v>0</v>
      </c>
      <c r="K408">
        <v>0</v>
      </c>
    </row>
    <row r="409" spans="1:11" x14ac:dyDescent="0.25">
      <c r="A409">
        <v>3848</v>
      </c>
      <c r="B409" t="s">
        <v>1647</v>
      </c>
      <c r="C409" t="s">
        <v>301</v>
      </c>
      <c r="D409" t="s">
        <v>7400</v>
      </c>
      <c r="G409" t="s">
        <v>4242</v>
      </c>
      <c r="H409">
        <v>28</v>
      </c>
      <c r="I409" t="s">
        <v>1652</v>
      </c>
      <c r="J409">
        <v>0</v>
      </c>
      <c r="K409">
        <v>0</v>
      </c>
    </row>
    <row r="410" spans="1:11" x14ac:dyDescent="0.25">
      <c r="A410">
        <v>3848</v>
      </c>
      <c r="B410" t="s">
        <v>1647</v>
      </c>
      <c r="C410" t="s">
        <v>301</v>
      </c>
      <c r="D410" t="s">
        <v>7400</v>
      </c>
      <c r="E410" t="s">
        <v>7686</v>
      </c>
      <c r="F410" t="s">
        <v>7687</v>
      </c>
      <c r="G410" t="s">
        <v>7688</v>
      </c>
      <c r="H410">
        <v>22</v>
      </c>
      <c r="I410" t="s">
        <v>1652</v>
      </c>
      <c r="J410">
        <v>0</v>
      </c>
      <c r="K410">
        <v>0</v>
      </c>
    </row>
    <row r="411" spans="1:11" x14ac:dyDescent="0.25">
      <c r="A411">
        <v>3848</v>
      </c>
      <c r="B411" t="s">
        <v>1647</v>
      </c>
      <c r="C411" t="s">
        <v>301</v>
      </c>
      <c r="D411" t="s">
        <v>7400</v>
      </c>
      <c r="G411" t="s">
        <v>2172</v>
      </c>
      <c r="H411">
        <v>12</v>
      </c>
      <c r="I411" t="s">
        <v>1652</v>
      </c>
      <c r="J411">
        <v>0</v>
      </c>
      <c r="K411">
        <v>0</v>
      </c>
    </row>
    <row r="412" spans="1:11" x14ac:dyDescent="0.25">
      <c r="A412">
        <v>3848</v>
      </c>
      <c r="B412" t="s">
        <v>1647</v>
      </c>
      <c r="C412" t="s">
        <v>301</v>
      </c>
      <c r="D412" t="s">
        <v>7400</v>
      </c>
      <c r="E412" t="s">
        <v>3153</v>
      </c>
      <c r="F412" t="s">
        <v>1655</v>
      </c>
      <c r="G412" t="s">
        <v>3154</v>
      </c>
      <c r="H412">
        <v>20</v>
      </c>
      <c r="I412" t="s">
        <v>1652</v>
      </c>
      <c r="J412">
        <v>0</v>
      </c>
      <c r="K412">
        <v>0</v>
      </c>
    </row>
    <row r="413" spans="1:11" x14ac:dyDescent="0.25">
      <c r="A413">
        <v>3848</v>
      </c>
      <c r="B413" t="s">
        <v>1647</v>
      </c>
      <c r="C413" t="s">
        <v>301</v>
      </c>
      <c r="D413" t="s">
        <v>7400</v>
      </c>
      <c r="G413" t="s">
        <v>6626</v>
      </c>
      <c r="H413">
        <v>26</v>
      </c>
      <c r="I413" t="s">
        <v>1652</v>
      </c>
      <c r="J413">
        <v>0</v>
      </c>
      <c r="K413">
        <v>0</v>
      </c>
    </row>
    <row r="414" spans="1:11" x14ac:dyDescent="0.25">
      <c r="A414">
        <v>3848</v>
      </c>
      <c r="B414" t="s">
        <v>1647</v>
      </c>
      <c r="C414" t="s">
        <v>301</v>
      </c>
      <c r="D414" t="s">
        <v>7400</v>
      </c>
      <c r="E414" t="s">
        <v>3155</v>
      </c>
      <c r="F414" t="s">
        <v>3156</v>
      </c>
      <c r="G414" t="s">
        <v>6889</v>
      </c>
      <c r="H414">
        <v>22</v>
      </c>
      <c r="I414" t="s">
        <v>1652</v>
      </c>
      <c r="J414">
        <v>0</v>
      </c>
      <c r="K414">
        <v>0</v>
      </c>
    </row>
    <row r="415" spans="1:11" x14ac:dyDescent="0.25">
      <c r="A415">
        <v>3848</v>
      </c>
      <c r="B415" t="s">
        <v>1647</v>
      </c>
      <c r="C415" t="s">
        <v>301</v>
      </c>
      <c r="D415" t="s">
        <v>7400</v>
      </c>
      <c r="G415" t="s">
        <v>2168</v>
      </c>
      <c r="H415">
        <v>4</v>
      </c>
      <c r="I415" t="s">
        <v>1652</v>
      </c>
      <c r="J415">
        <v>0</v>
      </c>
      <c r="K415">
        <v>0</v>
      </c>
    </row>
    <row r="416" spans="1:11" x14ac:dyDescent="0.25">
      <c r="A416">
        <v>3848</v>
      </c>
      <c r="B416" t="s">
        <v>1647</v>
      </c>
      <c r="C416" t="s">
        <v>301</v>
      </c>
      <c r="D416" t="s">
        <v>7400</v>
      </c>
      <c r="E416" t="s">
        <v>4691</v>
      </c>
      <c r="F416" t="s">
        <v>1791</v>
      </c>
      <c r="G416" t="s">
        <v>4692</v>
      </c>
      <c r="H416">
        <v>8</v>
      </c>
      <c r="I416" t="s">
        <v>1652</v>
      </c>
      <c r="J416">
        <v>0</v>
      </c>
      <c r="K416">
        <v>0</v>
      </c>
    </row>
    <row r="417" spans="1:11" x14ac:dyDescent="0.25">
      <c r="A417">
        <v>3848</v>
      </c>
      <c r="B417" t="s">
        <v>1647</v>
      </c>
      <c r="C417" t="s">
        <v>301</v>
      </c>
      <c r="D417" t="s">
        <v>7400</v>
      </c>
      <c r="E417" t="s">
        <v>4693</v>
      </c>
      <c r="F417" t="s">
        <v>4694</v>
      </c>
      <c r="G417" t="s">
        <v>4695</v>
      </c>
      <c r="H417">
        <v>18</v>
      </c>
      <c r="I417" t="s">
        <v>1652</v>
      </c>
      <c r="J417">
        <v>0</v>
      </c>
      <c r="K417">
        <v>0</v>
      </c>
    </row>
    <row r="418" spans="1:11" x14ac:dyDescent="0.25">
      <c r="A418">
        <v>3848</v>
      </c>
      <c r="B418" t="s">
        <v>1647</v>
      </c>
      <c r="C418" t="s">
        <v>301</v>
      </c>
      <c r="D418" t="s">
        <v>7400</v>
      </c>
      <c r="E418" t="s">
        <v>4696</v>
      </c>
      <c r="F418" t="s">
        <v>1988</v>
      </c>
      <c r="G418" t="s">
        <v>6791</v>
      </c>
      <c r="H418">
        <v>1</v>
      </c>
      <c r="I418" t="s">
        <v>1652</v>
      </c>
      <c r="J418">
        <v>0</v>
      </c>
      <c r="K418">
        <v>0</v>
      </c>
    </row>
    <row r="419" spans="1:11" x14ac:dyDescent="0.25">
      <c r="A419">
        <v>3848</v>
      </c>
      <c r="B419" t="s">
        <v>1647</v>
      </c>
      <c r="C419" t="s">
        <v>301</v>
      </c>
      <c r="D419" t="s">
        <v>7400</v>
      </c>
      <c r="G419" t="s">
        <v>2172</v>
      </c>
      <c r="H419">
        <v>3</v>
      </c>
      <c r="I419" t="s">
        <v>1652</v>
      </c>
      <c r="J419">
        <v>0</v>
      </c>
      <c r="K419">
        <v>0</v>
      </c>
    </row>
    <row r="420" spans="1:11" x14ac:dyDescent="0.25">
      <c r="A420">
        <v>3848</v>
      </c>
      <c r="B420" t="s">
        <v>1647</v>
      </c>
      <c r="C420" t="s">
        <v>301</v>
      </c>
      <c r="D420" t="s">
        <v>7400</v>
      </c>
      <c r="E420" t="s">
        <v>3157</v>
      </c>
      <c r="F420" t="s">
        <v>3158</v>
      </c>
      <c r="G420" t="s">
        <v>3126</v>
      </c>
      <c r="H420">
        <v>3</v>
      </c>
      <c r="I420" t="s">
        <v>1652</v>
      </c>
      <c r="J420">
        <v>0</v>
      </c>
      <c r="K420">
        <v>0</v>
      </c>
    </row>
    <row r="421" spans="1:11" x14ac:dyDescent="0.25">
      <c r="A421">
        <v>3848</v>
      </c>
      <c r="B421" t="s">
        <v>1647</v>
      </c>
      <c r="C421" t="s">
        <v>301</v>
      </c>
      <c r="D421" t="s">
        <v>7400</v>
      </c>
      <c r="G421" t="s">
        <v>9898</v>
      </c>
      <c r="H421">
        <v>31</v>
      </c>
      <c r="I421" t="s">
        <v>1652</v>
      </c>
      <c r="J421">
        <v>0</v>
      </c>
      <c r="K421">
        <v>0</v>
      </c>
    </row>
    <row r="422" spans="1:11" x14ac:dyDescent="0.25">
      <c r="A422">
        <v>3848</v>
      </c>
      <c r="B422" t="s">
        <v>1647</v>
      </c>
      <c r="C422" t="s">
        <v>301</v>
      </c>
      <c r="D422" t="s">
        <v>7400</v>
      </c>
      <c r="E422" t="s">
        <v>3159</v>
      </c>
      <c r="F422" t="s">
        <v>3160</v>
      </c>
      <c r="G422" t="s">
        <v>3126</v>
      </c>
      <c r="H422">
        <v>6</v>
      </c>
      <c r="I422" t="s">
        <v>1652</v>
      </c>
      <c r="J422">
        <v>0</v>
      </c>
      <c r="K422">
        <v>0</v>
      </c>
    </row>
    <row r="423" spans="1:11" x14ac:dyDescent="0.25">
      <c r="A423">
        <v>3848</v>
      </c>
      <c r="B423" t="s">
        <v>1647</v>
      </c>
      <c r="C423" t="s">
        <v>301</v>
      </c>
      <c r="D423" t="s">
        <v>7400</v>
      </c>
      <c r="G423" t="s">
        <v>4697</v>
      </c>
      <c r="H423">
        <v>5</v>
      </c>
      <c r="I423" t="s">
        <v>1652</v>
      </c>
      <c r="J423">
        <v>0</v>
      </c>
      <c r="K423">
        <v>0</v>
      </c>
    </row>
    <row r="424" spans="1:11" x14ac:dyDescent="0.25">
      <c r="A424">
        <v>3848</v>
      </c>
      <c r="B424" t="s">
        <v>1647</v>
      </c>
      <c r="C424" t="s">
        <v>301</v>
      </c>
      <c r="D424" t="s">
        <v>7400</v>
      </c>
      <c r="E424" t="s">
        <v>4698</v>
      </c>
      <c r="F424" t="s">
        <v>4699</v>
      </c>
      <c r="G424" t="s">
        <v>4871</v>
      </c>
      <c r="H424">
        <v>6</v>
      </c>
      <c r="I424" t="s">
        <v>1652</v>
      </c>
      <c r="J424">
        <v>0</v>
      </c>
      <c r="K424">
        <v>0</v>
      </c>
    </row>
    <row r="425" spans="1:11" x14ac:dyDescent="0.25">
      <c r="A425">
        <v>3848</v>
      </c>
      <c r="B425" t="s">
        <v>1647</v>
      </c>
      <c r="C425" t="s">
        <v>301</v>
      </c>
      <c r="D425" t="s">
        <v>7400</v>
      </c>
      <c r="G425" t="s">
        <v>4461</v>
      </c>
      <c r="H425">
        <v>3</v>
      </c>
      <c r="I425" t="s">
        <v>1652</v>
      </c>
      <c r="J425">
        <v>0</v>
      </c>
      <c r="K425">
        <v>0</v>
      </c>
    </row>
    <row r="426" spans="1:11" x14ac:dyDescent="0.25">
      <c r="A426">
        <v>3848</v>
      </c>
      <c r="B426" t="s">
        <v>1647</v>
      </c>
      <c r="C426" t="s">
        <v>301</v>
      </c>
      <c r="D426" t="s">
        <v>7400</v>
      </c>
      <c r="E426" t="s">
        <v>7254</v>
      </c>
      <c r="F426" t="s">
        <v>1657</v>
      </c>
      <c r="G426" t="s">
        <v>6402</v>
      </c>
      <c r="H426">
        <v>20</v>
      </c>
      <c r="I426" t="s">
        <v>1652</v>
      </c>
      <c r="J426">
        <v>0</v>
      </c>
      <c r="K426">
        <v>0</v>
      </c>
    </row>
    <row r="427" spans="1:11" x14ac:dyDescent="0.25">
      <c r="A427">
        <v>3848</v>
      </c>
      <c r="B427" t="s">
        <v>1647</v>
      </c>
      <c r="C427" t="s">
        <v>301</v>
      </c>
      <c r="D427" t="s">
        <v>7400</v>
      </c>
      <c r="E427" t="s">
        <v>4701</v>
      </c>
      <c r="F427" t="s">
        <v>4702</v>
      </c>
      <c r="G427" t="s">
        <v>4690</v>
      </c>
      <c r="H427">
        <v>5</v>
      </c>
      <c r="I427" t="s">
        <v>1652</v>
      </c>
      <c r="J427">
        <v>0</v>
      </c>
      <c r="K427">
        <v>0</v>
      </c>
    </row>
    <row r="428" spans="1:11" x14ac:dyDescent="0.25">
      <c r="A428">
        <v>3848</v>
      </c>
      <c r="B428" t="s">
        <v>1647</v>
      </c>
      <c r="C428" t="s">
        <v>301</v>
      </c>
      <c r="D428" t="s">
        <v>7400</v>
      </c>
      <c r="E428" t="s">
        <v>4703</v>
      </c>
      <c r="F428" t="s">
        <v>4704</v>
      </c>
      <c r="G428" t="s">
        <v>8760</v>
      </c>
      <c r="H428">
        <v>2</v>
      </c>
      <c r="I428" t="s">
        <v>1652</v>
      </c>
      <c r="J428">
        <v>0</v>
      </c>
      <c r="K428">
        <v>0</v>
      </c>
    </row>
    <row r="429" spans="1:11" x14ac:dyDescent="0.25">
      <c r="A429">
        <v>3848</v>
      </c>
      <c r="B429" t="s">
        <v>1647</v>
      </c>
      <c r="C429" t="s">
        <v>301</v>
      </c>
      <c r="D429" t="s">
        <v>7400</v>
      </c>
      <c r="G429" t="s">
        <v>4677</v>
      </c>
      <c r="H429">
        <v>14</v>
      </c>
      <c r="I429" t="s">
        <v>1652</v>
      </c>
      <c r="J429">
        <v>0</v>
      </c>
      <c r="K429">
        <v>0</v>
      </c>
    </row>
    <row r="430" spans="1:11" x14ac:dyDescent="0.25">
      <c r="A430">
        <v>3848</v>
      </c>
      <c r="B430" t="s">
        <v>1647</v>
      </c>
      <c r="C430" t="s">
        <v>301</v>
      </c>
      <c r="D430" t="s">
        <v>7400</v>
      </c>
      <c r="E430" t="s">
        <v>3161</v>
      </c>
      <c r="F430" t="s">
        <v>3162</v>
      </c>
      <c r="G430" t="s">
        <v>3117</v>
      </c>
      <c r="H430">
        <v>5</v>
      </c>
      <c r="I430" t="s">
        <v>1652</v>
      </c>
      <c r="J430">
        <v>0</v>
      </c>
      <c r="K430">
        <v>0</v>
      </c>
    </row>
    <row r="431" spans="1:11" x14ac:dyDescent="0.25">
      <c r="A431">
        <v>3848</v>
      </c>
      <c r="B431" t="s">
        <v>1647</v>
      </c>
      <c r="C431" t="s">
        <v>301</v>
      </c>
      <c r="D431" t="s">
        <v>7400</v>
      </c>
      <c r="G431" t="s">
        <v>4689</v>
      </c>
      <c r="H431">
        <v>1</v>
      </c>
      <c r="I431" t="s">
        <v>1652</v>
      </c>
      <c r="J431">
        <v>0</v>
      </c>
      <c r="K431">
        <v>0</v>
      </c>
    </row>
    <row r="432" spans="1:11" x14ac:dyDescent="0.25">
      <c r="A432">
        <v>3848</v>
      </c>
      <c r="B432" t="s">
        <v>1647</v>
      </c>
      <c r="C432" t="s">
        <v>301</v>
      </c>
      <c r="D432" t="s">
        <v>7400</v>
      </c>
      <c r="E432" t="s">
        <v>3163</v>
      </c>
      <c r="F432" t="s">
        <v>1773</v>
      </c>
      <c r="G432" t="s">
        <v>3164</v>
      </c>
      <c r="H432">
        <v>17</v>
      </c>
      <c r="I432" t="s">
        <v>1652</v>
      </c>
      <c r="J432">
        <v>0</v>
      </c>
      <c r="K432">
        <v>0</v>
      </c>
    </row>
    <row r="433" spans="1:11" x14ac:dyDescent="0.25">
      <c r="A433">
        <v>3848</v>
      </c>
      <c r="B433" t="s">
        <v>1647</v>
      </c>
      <c r="C433" t="s">
        <v>301</v>
      </c>
      <c r="D433" t="s">
        <v>7400</v>
      </c>
      <c r="G433" t="s">
        <v>2173</v>
      </c>
      <c r="H433">
        <v>9</v>
      </c>
      <c r="I433" t="s">
        <v>1652</v>
      </c>
      <c r="J433">
        <v>0</v>
      </c>
      <c r="K433">
        <v>0</v>
      </c>
    </row>
    <row r="434" spans="1:11" x14ac:dyDescent="0.25">
      <c r="A434">
        <v>3848</v>
      </c>
      <c r="B434" t="s">
        <v>1647</v>
      </c>
      <c r="C434" t="s">
        <v>301</v>
      </c>
      <c r="D434" t="s">
        <v>7400</v>
      </c>
      <c r="E434" t="s">
        <v>4705</v>
      </c>
      <c r="F434" t="s">
        <v>4706</v>
      </c>
      <c r="G434" t="s">
        <v>6401</v>
      </c>
      <c r="H434">
        <v>7</v>
      </c>
      <c r="I434" t="s">
        <v>1652</v>
      </c>
      <c r="J434">
        <v>0</v>
      </c>
      <c r="K434">
        <v>0</v>
      </c>
    </row>
    <row r="435" spans="1:11" x14ac:dyDescent="0.25">
      <c r="A435">
        <v>3848</v>
      </c>
      <c r="B435" t="s">
        <v>1647</v>
      </c>
      <c r="C435" t="s">
        <v>301</v>
      </c>
      <c r="D435" t="s">
        <v>7400</v>
      </c>
      <c r="E435" t="s">
        <v>3165</v>
      </c>
      <c r="F435" t="s">
        <v>1965</v>
      </c>
      <c r="G435" t="s">
        <v>3680</v>
      </c>
      <c r="H435">
        <v>17</v>
      </c>
      <c r="I435" t="s">
        <v>1652</v>
      </c>
      <c r="J435">
        <v>0</v>
      </c>
      <c r="K435">
        <v>0</v>
      </c>
    </row>
    <row r="436" spans="1:11" x14ac:dyDescent="0.25">
      <c r="A436">
        <v>3848</v>
      </c>
      <c r="B436" t="s">
        <v>1647</v>
      </c>
      <c r="C436" t="s">
        <v>301</v>
      </c>
      <c r="D436" t="s">
        <v>7400</v>
      </c>
      <c r="G436" t="s">
        <v>4707</v>
      </c>
      <c r="H436">
        <v>18</v>
      </c>
      <c r="I436" t="s">
        <v>1652</v>
      </c>
      <c r="J436">
        <v>0</v>
      </c>
      <c r="K436">
        <v>0</v>
      </c>
    </row>
    <row r="437" spans="1:11" x14ac:dyDescent="0.25">
      <c r="A437">
        <v>3848</v>
      </c>
      <c r="B437" t="s">
        <v>1647</v>
      </c>
      <c r="C437" t="s">
        <v>301</v>
      </c>
      <c r="D437" t="s">
        <v>7400</v>
      </c>
      <c r="E437" t="s">
        <v>3166</v>
      </c>
      <c r="F437" t="s">
        <v>3167</v>
      </c>
      <c r="G437" t="s">
        <v>2171</v>
      </c>
      <c r="H437">
        <v>5</v>
      </c>
      <c r="I437" t="s">
        <v>1652</v>
      </c>
      <c r="J437">
        <v>0</v>
      </c>
      <c r="K437">
        <v>0</v>
      </c>
    </row>
    <row r="438" spans="1:11" x14ac:dyDescent="0.25">
      <c r="A438">
        <v>3848</v>
      </c>
      <c r="B438" t="s">
        <v>1647</v>
      </c>
      <c r="C438" t="s">
        <v>301</v>
      </c>
      <c r="D438" t="s">
        <v>7400</v>
      </c>
      <c r="E438" t="s">
        <v>3168</v>
      </c>
      <c r="F438" t="s">
        <v>1655</v>
      </c>
      <c r="G438" t="s">
        <v>3169</v>
      </c>
      <c r="H438">
        <v>9</v>
      </c>
      <c r="I438" t="s">
        <v>1652</v>
      </c>
      <c r="J438">
        <v>0</v>
      </c>
      <c r="K438">
        <v>0</v>
      </c>
    </row>
    <row r="439" spans="1:11" x14ac:dyDescent="0.25">
      <c r="A439">
        <v>3848</v>
      </c>
      <c r="B439" t="s">
        <v>1647</v>
      </c>
      <c r="C439" t="s">
        <v>301</v>
      </c>
      <c r="D439" t="s">
        <v>7400</v>
      </c>
      <c r="G439" t="s">
        <v>4708</v>
      </c>
      <c r="H439">
        <v>24</v>
      </c>
      <c r="I439" t="s">
        <v>1652</v>
      </c>
      <c r="J439">
        <v>0</v>
      </c>
      <c r="K439">
        <v>0</v>
      </c>
    </row>
    <row r="440" spans="1:11" x14ac:dyDescent="0.25">
      <c r="A440">
        <v>3848</v>
      </c>
      <c r="B440" t="s">
        <v>1647</v>
      </c>
      <c r="C440" t="s">
        <v>301</v>
      </c>
      <c r="D440" t="s">
        <v>7400</v>
      </c>
      <c r="E440" t="s">
        <v>4709</v>
      </c>
      <c r="F440" t="s">
        <v>4710</v>
      </c>
      <c r="G440" t="s">
        <v>6258</v>
      </c>
      <c r="H440">
        <v>7</v>
      </c>
      <c r="I440" t="s">
        <v>1652</v>
      </c>
      <c r="J440">
        <v>0</v>
      </c>
      <c r="K440">
        <v>0</v>
      </c>
    </row>
    <row r="441" spans="1:11" x14ac:dyDescent="0.25">
      <c r="A441">
        <v>3848</v>
      </c>
      <c r="B441" t="s">
        <v>1647</v>
      </c>
      <c r="C441" t="s">
        <v>301</v>
      </c>
      <c r="D441" t="s">
        <v>7400</v>
      </c>
      <c r="E441" t="s">
        <v>3170</v>
      </c>
      <c r="F441" t="s">
        <v>1792</v>
      </c>
      <c r="G441" t="s">
        <v>2173</v>
      </c>
      <c r="H441">
        <v>6</v>
      </c>
      <c r="I441" t="s">
        <v>1652</v>
      </c>
      <c r="J441">
        <v>0</v>
      </c>
      <c r="K441">
        <v>0</v>
      </c>
    </row>
    <row r="442" spans="1:11" x14ac:dyDescent="0.25">
      <c r="A442">
        <v>3848</v>
      </c>
      <c r="B442" t="s">
        <v>1647</v>
      </c>
      <c r="C442" t="s">
        <v>301</v>
      </c>
      <c r="D442" t="s">
        <v>7400</v>
      </c>
      <c r="E442" t="s">
        <v>7689</v>
      </c>
      <c r="F442" t="s">
        <v>7690</v>
      </c>
      <c r="G442" t="s">
        <v>3120</v>
      </c>
      <c r="H442">
        <v>19</v>
      </c>
      <c r="I442" t="s">
        <v>1652</v>
      </c>
      <c r="J442">
        <v>0</v>
      </c>
      <c r="K442">
        <v>0</v>
      </c>
    </row>
    <row r="443" spans="1:11" x14ac:dyDescent="0.25">
      <c r="A443">
        <v>3848</v>
      </c>
      <c r="B443" t="s">
        <v>1647</v>
      </c>
      <c r="C443" t="s">
        <v>301</v>
      </c>
      <c r="D443" t="s">
        <v>7400</v>
      </c>
      <c r="G443" t="s">
        <v>3171</v>
      </c>
      <c r="H443">
        <v>5</v>
      </c>
      <c r="I443" t="s">
        <v>1652</v>
      </c>
      <c r="J443">
        <v>0</v>
      </c>
      <c r="K443">
        <v>0</v>
      </c>
    </row>
    <row r="444" spans="1:11" x14ac:dyDescent="0.25">
      <c r="A444">
        <v>3848</v>
      </c>
      <c r="B444" t="s">
        <v>1647</v>
      </c>
      <c r="C444" t="s">
        <v>301</v>
      </c>
      <c r="D444" t="s">
        <v>7400</v>
      </c>
      <c r="E444" t="s">
        <v>7691</v>
      </c>
      <c r="F444" t="s">
        <v>7692</v>
      </c>
      <c r="G444" t="s">
        <v>3109</v>
      </c>
      <c r="H444">
        <v>12</v>
      </c>
      <c r="I444" t="s">
        <v>1652</v>
      </c>
      <c r="J444">
        <v>0</v>
      </c>
      <c r="K444">
        <v>0</v>
      </c>
    </row>
    <row r="445" spans="1:11" x14ac:dyDescent="0.25">
      <c r="A445">
        <v>3848</v>
      </c>
      <c r="B445" t="s">
        <v>1647</v>
      </c>
      <c r="C445" t="s">
        <v>301</v>
      </c>
      <c r="D445" t="s">
        <v>7400</v>
      </c>
      <c r="G445" t="s">
        <v>2171</v>
      </c>
      <c r="H445">
        <v>7</v>
      </c>
      <c r="I445" t="s">
        <v>1652</v>
      </c>
      <c r="J445">
        <v>0</v>
      </c>
      <c r="K445">
        <v>0</v>
      </c>
    </row>
    <row r="446" spans="1:11" x14ac:dyDescent="0.25">
      <c r="A446">
        <v>3848</v>
      </c>
      <c r="B446" t="s">
        <v>1647</v>
      </c>
      <c r="C446" t="s">
        <v>301</v>
      </c>
      <c r="D446" t="s">
        <v>7400</v>
      </c>
      <c r="E446" t="s">
        <v>3172</v>
      </c>
      <c r="F446" t="s">
        <v>3173</v>
      </c>
      <c r="G446" t="s">
        <v>3117</v>
      </c>
      <c r="H446">
        <v>10</v>
      </c>
      <c r="I446" t="s">
        <v>1652</v>
      </c>
      <c r="J446">
        <v>0</v>
      </c>
      <c r="K446">
        <v>0</v>
      </c>
    </row>
    <row r="447" spans="1:11" x14ac:dyDescent="0.25">
      <c r="A447">
        <v>3848</v>
      </c>
      <c r="B447" t="s">
        <v>1647</v>
      </c>
      <c r="C447" t="s">
        <v>301</v>
      </c>
      <c r="D447" t="s">
        <v>7400</v>
      </c>
      <c r="G447" t="s">
        <v>4711</v>
      </c>
      <c r="H447">
        <v>7</v>
      </c>
      <c r="I447" t="s">
        <v>1652</v>
      </c>
      <c r="J447">
        <v>0</v>
      </c>
      <c r="K447">
        <v>0</v>
      </c>
    </row>
    <row r="448" spans="1:11" x14ac:dyDescent="0.25">
      <c r="A448">
        <v>3848</v>
      </c>
      <c r="B448" t="s">
        <v>1647</v>
      </c>
      <c r="C448" t="s">
        <v>301</v>
      </c>
      <c r="D448" t="s">
        <v>7400</v>
      </c>
      <c r="E448" t="s">
        <v>8728</v>
      </c>
      <c r="F448" t="s">
        <v>1655</v>
      </c>
      <c r="G448" t="s">
        <v>8760</v>
      </c>
      <c r="H448">
        <v>3</v>
      </c>
      <c r="I448" t="s">
        <v>1652</v>
      </c>
      <c r="J448">
        <v>0</v>
      </c>
      <c r="K448">
        <v>0</v>
      </c>
    </row>
    <row r="449" spans="1:11" x14ac:dyDescent="0.25">
      <c r="A449">
        <v>3848</v>
      </c>
      <c r="B449" t="s">
        <v>1647</v>
      </c>
      <c r="C449" t="s">
        <v>301</v>
      </c>
      <c r="D449" t="s">
        <v>7400</v>
      </c>
      <c r="G449" t="s">
        <v>8832</v>
      </c>
      <c r="H449">
        <v>5</v>
      </c>
      <c r="I449" t="s">
        <v>1652</v>
      </c>
      <c r="J449">
        <v>0</v>
      </c>
      <c r="K449">
        <v>0</v>
      </c>
    </row>
    <row r="450" spans="1:11" x14ac:dyDescent="0.25">
      <c r="A450">
        <v>3848</v>
      </c>
      <c r="B450" t="s">
        <v>1647</v>
      </c>
      <c r="C450" t="s">
        <v>301</v>
      </c>
      <c r="D450" t="s">
        <v>7400</v>
      </c>
      <c r="E450" t="s">
        <v>3174</v>
      </c>
      <c r="F450" t="s">
        <v>3175</v>
      </c>
      <c r="G450" t="s">
        <v>6502</v>
      </c>
      <c r="H450">
        <v>27</v>
      </c>
      <c r="I450" t="s">
        <v>1652</v>
      </c>
      <c r="J450">
        <v>0</v>
      </c>
      <c r="K450">
        <v>0</v>
      </c>
    </row>
    <row r="451" spans="1:11" x14ac:dyDescent="0.25">
      <c r="A451">
        <v>3848</v>
      </c>
      <c r="B451" t="s">
        <v>1647</v>
      </c>
      <c r="C451" t="s">
        <v>301</v>
      </c>
      <c r="D451" t="s">
        <v>7400</v>
      </c>
      <c r="G451" t="s">
        <v>4712</v>
      </c>
      <c r="H451">
        <v>49</v>
      </c>
      <c r="I451" t="s">
        <v>1652</v>
      </c>
      <c r="J451">
        <v>0</v>
      </c>
      <c r="K451">
        <v>0</v>
      </c>
    </row>
    <row r="452" spans="1:11" x14ac:dyDescent="0.25">
      <c r="A452">
        <v>3848</v>
      </c>
      <c r="B452" t="s">
        <v>1647</v>
      </c>
      <c r="C452" t="s">
        <v>301</v>
      </c>
      <c r="D452" t="s">
        <v>7400</v>
      </c>
      <c r="E452" t="s">
        <v>4713</v>
      </c>
      <c r="F452" t="s">
        <v>4714</v>
      </c>
      <c r="G452" t="s">
        <v>2172</v>
      </c>
      <c r="H452">
        <v>9</v>
      </c>
      <c r="I452" t="s">
        <v>1652</v>
      </c>
      <c r="J452">
        <v>0</v>
      </c>
      <c r="K452">
        <v>0</v>
      </c>
    </row>
    <row r="453" spans="1:11" x14ac:dyDescent="0.25">
      <c r="A453">
        <v>3848</v>
      </c>
      <c r="B453" t="s">
        <v>1647</v>
      </c>
      <c r="C453" t="s">
        <v>301</v>
      </c>
      <c r="D453" t="s">
        <v>7400</v>
      </c>
      <c r="E453" t="s">
        <v>3176</v>
      </c>
      <c r="F453" t="s">
        <v>3177</v>
      </c>
      <c r="G453" t="s">
        <v>3126</v>
      </c>
      <c r="H453">
        <v>3</v>
      </c>
      <c r="I453" t="s">
        <v>1652</v>
      </c>
      <c r="J453">
        <v>0</v>
      </c>
      <c r="K453">
        <v>0</v>
      </c>
    </row>
    <row r="454" spans="1:11" x14ac:dyDescent="0.25">
      <c r="A454">
        <v>3848</v>
      </c>
      <c r="B454" t="s">
        <v>1647</v>
      </c>
      <c r="C454" t="s">
        <v>301</v>
      </c>
      <c r="D454" t="s">
        <v>7400</v>
      </c>
      <c r="E454" t="s">
        <v>3178</v>
      </c>
      <c r="F454" t="s">
        <v>3179</v>
      </c>
      <c r="G454" t="s">
        <v>7693</v>
      </c>
      <c r="H454">
        <v>25</v>
      </c>
      <c r="I454" t="s">
        <v>1652</v>
      </c>
      <c r="J454">
        <v>0</v>
      </c>
      <c r="K454">
        <v>0</v>
      </c>
    </row>
    <row r="455" spans="1:11" x14ac:dyDescent="0.25">
      <c r="A455">
        <v>3848</v>
      </c>
      <c r="B455" t="s">
        <v>1647</v>
      </c>
      <c r="C455" t="s">
        <v>301</v>
      </c>
      <c r="D455" t="s">
        <v>7400</v>
      </c>
      <c r="G455" t="s">
        <v>5968</v>
      </c>
      <c r="H455">
        <v>10</v>
      </c>
      <c r="I455" t="s">
        <v>1652</v>
      </c>
      <c r="J455">
        <v>0</v>
      </c>
      <c r="K455">
        <v>0</v>
      </c>
    </row>
    <row r="456" spans="1:11" x14ac:dyDescent="0.25">
      <c r="A456">
        <v>3848</v>
      </c>
      <c r="B456" t="s">
        <v>1647</v>
      </c>
      <c r="C456" t="s">
        <v>301</v>
      </c>
      <c r="D456" t="s">
        <v>7400</v>
      </c>
      <c r="E456" t="s">
        <v>3180</v>
      </c>
      <c r="F456" t="s">
        <v>1677</v>
      </c>
      <c r="G456" t="s">
        <v>3115</v>
      </c>
      <c r="H456">
        <v>7</v>
      </c>
      <c r="I456" t="s">
        <v>1652</v>
      </c>
      <c r="J456">
        <v>0</v>
      </c>
      <c r="K456">
        <v>0</v>
      </c>
    </row>
    <row r="457" spans="1:11" x14ac:dyDescent="0.25">
      <c r="A457">
        <v>3848</v>
      </c>
      <c r="B457" t="s">
        <v>1647</v>
      </c>
      <c r="C457" t="s">
        <v>301</v>
      </c>
      <c r="D457" t="s">
        <v>7400</v>
      </c>
      <c r="G457" t="s">
        <v>2170</v>
      </c>
      <c r="H457">
        <v>7</v>
      </c>
      <c r="I457" t="s">
        <v>1652</v>
      </c>
      <c r="J457">
        <v>0</v>
      </c>
      <c r="K457">
        <v>0</v>
      </c>
    </row>
    <row r="458" spans="1:11" x14ac:dyDescent="0.25">
      <c r="A458">
        <v>3848</v>
      </c>
      <c r="B458" t="s">
        <v>1647</v>
      </c>
      <c r="C458" t="s">
        <v>301</v>
      </c>
      <c r="D458" t="s">
        <v>7400</v>
      </c>
      <c r="E458" t="s">
        <v>4715</v>
      </c>
      <c r="F458" t="s">
        <v>1677</v>
      </c>
      <c r="G458" t="s">
        <v>2167</v>
      </c>
      <c r="H458">
        <v>5</v>
      </c>
      <c r="I458" t="s">
        <v>1652</v>
      </c>
      <c r="J458">
        <v>0</v>
      </c>
      <c r="K458">
        <v>0</v>
      </c>
    </row>
    <row r="459" spans="1:11" x14ac:dyDescent="0.25">
      <c r="A459">
        <v>3848</v>
      </c>
      <c r="B459" t="s">
        <v>1647</v>
      </c>
      <c r="C459" t="s">
        <v>301</v>
      </c>
      <c r="D459" t="s">
        <v>7400</v>
      </c>
      <c r="E459" t="s">
        <v>6711</v>
      </c>
      <c r="F459" t="s">
        <v>6712</v>
      </c>
      <c r="G459" t="s">
        <v>3120</v>
      </c>
      <c r="H459">
        <v>3</v>
      </c>
      <c r="I459" t="s">
        <v>1652</v>
      </c>
      <c r="J459">
        <v>0</v>
      </c>
      <c r="K459">
        <v>0</v>
      </c>
    </row>
    <row r="460" spans="1:11" x14ac:dyDescent="0.25">
      <c r="A460">
        <v>3848</v>
      </c>
      <c r="B460" t="s">
        <v>1647</v>
      </c>
      <c r="C460" t="s">
        <v>301</v>
      </c>
      <c r="D460" t="s">
        <v>7400</v>
      </c>
      <c r="G460" t="s">
        <v>4464</v>
      </c>
      <c r="H460">
        <v>1</v>
      </c>
      <c r="I460" t="s">
        <v>1652</v>
      </c>
      <c r="J460">
        <v>0</v>
      </c>
      <c r="K460">
        <v>0</v>
      </c>
    </row>
    <row r="461" spans="1:11" x14ac:dyDescent="0.25">
      <c r="A461">
        <v>3848</v>
      </c>
      <c r="B461" t="s">
        <v>1647</v>
      </c>
      <c r="C461" t="s">
        <v>301</v>
      </c>
      <c r="D461" t="s">
        <v>7400</v>
      </c>
      <c r="E461" t="s">
        <v>2419</v>
      </c>
      <c r="F461" t="s">
        <v>2420</v>
      </c>
      <c r="G461" t="s">
        <v>3115</v>
      </c>
      <c r="H461">
        <v>3</v>
      </c>
      <c r="I461" t="s">
        <v>1652</v>
      </c>
      <c r="J461">
        <v>0</v>
      </c>
      <c r="K461">
        <v>0</v>
      </c>
    </row>
    <row r="462" spans="1:11" x14ac:dyDescent="0.25">
      <c r="A462">
        <v>3848</v>
      </c>
      <c r="B462" t="s">
        <v>1647</v>
      </c>
      <c r="C462" t="s">
        <v>301</v>
      </c>
      <c r="D462" t="s">
        <v>7400</v>
      </c>
      <c r="G462" t="s">
        <v>2307</v>
      </c>
      <c r="H462">
        <v>11</v>
      </c>
      <c r="I462" t="s">
        <v>1652</v>
      </c>
      <c r="J462">
        <v>0</v>
      </c>
      <c r="K462">
        <v>0</v>
      </c>
    </row>
    <row r="463" spans="1:11" x14ac:dyDescent="0.25">
      <c r="A463">
        <v>3848</v>
      </c>
      <c r="B463" t="s">
        <v>1647</v>
      </c>
      <c r="C463" t="s">
        <v>301</v>
      </c>
      <c r="D463" t="s">
        <v>7400</v>
      </c>
      <c r="E463" t="s">
        <v>7694</v>
      </c>
      <c r="F463" t="s">
        <v>1677</v>
      </c>
      <c r="G463" t="s">
        <v>3110</v>
      </c>
      <c r="H463">
        <v>2</v>
      </c>
      <c r="I463" t="s">
        <v>1652</v>
      </c>
      <c r="J463">
        <v>0</v>
      </c>
      <c r="K463">
        <v>0</v>
      </c>
    </row>
    <row r="464" spans="1:11" x14ac:dyDescent="0.25">
      <c r="A464">
        <v>3848</v>
      </c>
      <c r="B464" t="s">
        <v>1647</v>
      </c>
      <c r="C464" t="s">
        <v>301</v>
      </c>
      <c r="D464" t="s">
        <v>7400</v>
      </c>
      <c r="G464" t="s">
        <v>7695</v>
      </c>
      <c r="H464">
        <v>3</v>
      </c>
      <c r="I464" t="s">
        <v>1652</v>
      </c>
      <c r="J464">
        <v>0</v>
      </c>
      <c r="K464">
        <v>0</v>
      </c>
    </row>
    <row r="465" spans="1:11" x14ac:dyDescent="0.25">
      <c r="A465">
        <v>3848</v>
      </c>
      <c r="B465" t="s">
        <v>1647</v>
      </c>
      <c r="C465" t="s">
        <v>301</v>
      </c>
      <c r="D465" t="s">
        <v>7400</v>
      </c>
      <c r="E465" t="s">
        <v>4244</v>
      </c>
      <c r="F465" t="s">
        <v>1655</v>
      </c>
      <c r="G465" t="s">
        <v>4139</v>
      </c>
      <c r="H465">
        <v>24</v>
      </c>
      <c r="I465" t="s">
        <v>1652</v>
      </c>
      <c r="J465">
        <v>0</v>
      </c>
      <c r="K465">
        <v>0</v>
      </c>
    </row>
    <row r="466" spans="1:11" x14ac:dyDescent="0.25">
      <c r="A466">
        <v>3848</v>
      </c>
      <c r="B466" t="s">
        <v>1647</v>
      </c>
      <c r="C466" t="s">
        <v>301</v>
      </c>
      <c r="D466" t="s">
        <v>7400</v>
      </c>
      <c r="G466" t="s">
        <v>4245</v>
      </c>
      <c r="H466">
        <v>83</v>
      </c>
      <c r="I466" t="s">
        <v>1652</v>
      </c>
      <c r="J466">
        <v>0</v>
      </c>
      <c r="K466">
        <v>0</v>
      </c>
    </row>
    <row r="467" spans="1:11" x14ac:dyDescent="0.25">
      <c r="A467">
        <v>3848</v>
      </c>
      <c r="B467" t="s">
        <v>1647</v>
      </c>
      <c r="C467" t="s">
        <v>301</v>
      </c>
      <c r="D467" t="s">
        <v>7400</v>
      </c>
      <c r="E467" t="s">
        <v>4716</v>
      </c>
      <c r="F467" t="s">
        <v>1677</v>
      </c>
      <c r="G467" t="s">
        <v>6791</v>
      </c>
      <c r="H467">
        <v>1</v>
      </c>
      <c r="I467" t="s">
        <v>1652</v>
      </c>
      <c r="J467">
        <v>0</v>
      </c>
      <c r="K467">
        <v>0</v>
      </c>
    </row>
    <row r="468" spans="1:11" x14ac:dyDescent="0.25">
      <c r="A468">
        <v>3848</v>
      </c>
      <c r="B468" t="s">
        <v>1647</v>
      </c>
      <c r="C468" t="s">
        <v>301</v>
      </c>
      <c r="D468" t="s">
        <v>7400</v>
      </c>
      <c r="G468" t="s">
        <v>4717</v>
      </c>
      <c r="H468">
        <v>4</v>
      </c>
      <c r="I468" t="s">
        <v>1652</v>
      </c>
      <c r="J468">
        <v>0</v>
      </c>
      <c r="K468">
        <v>0</v>
      </c>
    </row>
    <row r="469" spans="1:11" x14ac:dyDescent="0.25">
      <c r="A469">
        <v>3848</v>
      </c>
      <c r="B469" t="s">
        <v>1647</v>
      </c>
      <c r="C469" t="s">
        <v>301</v>
      </c>
      <c r="D469" t="s">
        <v>7400</v>
      </c>
      <c r="E469" t="s">
        <v>8729</v>
      </c>
      <c r="F469" t="s">
        <v>8730</v>
      </c>
      <c r="G469" t="s">
        <v>3136</v>
      </c>
      <c r="H469">
        <v>1</v>
      </c>
      <c r="I469" t="s">
        <v>1652</v>
      </c>
      <c r="J469">
        <v>0</v>
      </c>
      <c r="K469">
        <v>0</v>
      </c>
    </row>
    <row r="470" spans="1:11" x14ac:dyDescent="0.25">
      <c r="A470">
        <v>3848</v>
      </c>
      <c r="B470" t="s">
        <v>1647</v>
      </c>
      <c r="C470" t="s">
        <v>301</v>
      </c>
      <c r="D470" t="s">
        <v>7400</v>
      </c>
      <c r="G470" t="s">
        <v>2172</v>
      </c>
      <c r="H470">
        <v>4</v>
      </c>
      <c r="I470" t="s">
        <v>1652</v>
      </c>
      <c r="J470">
        <v>0</v>
      </c>
      <c r="K470">
        <v>0</v>
      </c>
    </row>
    <row r="471" spans="1:11" x14ac:dyDescent="0.25">
      <c r="A471">
        <v>3848</v>
      </c>
      <c r="B471" t="s">
        <v>1647</v>
      </c>
      <c r="C471" t="s">
        <v>301</v>
      </c>
      <c r="D471" t="s">
        <v>7400</v>
      </c>
      <c r="E471" t="s">
        <v>3181</v>
      </c>
      <c r="F471" t="s">
        <v>3182</v>
      </c>
      <c r="G471" t="s">
        <v>6402</v>
      </c>
      <c r="H471">
        <v>7</v>
      </c>
      <c r="I471" t="s">
        <v>1652</v>
      </c>
      <c r="J471">
        <v>0</v>
      </c>
      <c r="K471">
        <v>0</v>
      </c>
    </row>
    <row r="472" spans="1:11" x14ac:dyDescent="0.25">
      <c r="A472">
        <v>3848</v>
      </c>
      <c r="B472" t="s">
        <v>1647</v>
      </c>
      <c r="C472" t="s">
        <v>301</v>
      </c>
      <c r="D472" t="s">
        <v>7400</v>
      </c>
      <c r="G472" t="s">
        <v>4246</v>
      </c>
      <c r="H472">
        <v>3</v>
      </c>
      <c r="I472" t="s">
        <v>1652</v>
      </c>
      <c r="J472">
        <v>0</v>
      </c>
      <c r="K472">
        <v>0</v>
      </c>
    </row>
    <row r="473" spans="1:11" x14ac:dyDescent="0.25">
      <c r="A473">
        <v>3848</v>
      </c>
      <c r="B473" t="s">
        <v>1647</v>
      </c>
      <c r="C473" t="s">
        <v>301</v>
      </c>
      <c r="D473" t="s">
        <v>7400</v>
      </c>
      <c r="E473" t="s">
        <v>8731</v>
      </c>
      <c r="F473" t="s">
        <v>3149</v>
      </c>
      <c r="G473" t="s">
        <v>8760</v>
      </c>
      <c r="H473">
        <v>2</v>
      </c>
      <c r="I473" t="s">
        <v>1652</v>
      </c>
      <c r="J473">
        <v>0</v>
      </c>
      <c r="K473">
        <v>0</v>
      </c>
    </row>
    <row r="474" spans="1:11" x14ac:dyDescent="0.25">
      <c r="A474">
        <v>3848</v>
      </c>
      <c r="B474" t="s">
        <v>1647</v>
      </c>
      <c r="C474" t="s">
        <v>301</v>
      </c>
      <c r="D474" t="s">
        <v>7400</v>
      </c>
      <c r="G474" t="s">
        <v>8833</v>
      </c>
      <c r="H474">
        <v>5</v>
      </c>
      <c r="I474" t="s">
        <v>1652</v>
      </c>
      <c r="J474">
        <v>0</v>
      </c>
      <c r="K474">
        <v>0</v>
      </c>
    </row>
    <row r="475" spans="1:11" x14ac:dyDescent="0.25">
      <c r="A475">
        <v>3848</v>
      </c>
      <c r="B475" t="s">
        <v>1647</v>
      </c>
      <c r="C475" t="s">
        <v>301</v>
      </c>
      <c r="D475" t="s">
        <v>7400</v>
      </c>
      <c r="E475" t="s">
        <v>4718</v>
      </c>
      <c r="F475" t="s">
        <v>1677</v>
      </c>
      <c r="G475" t="s">
        <v>6713</v>
      </c>
      <c r="H475">
        <v>14</v>
      </c>
      <c r="I475" t="s">
        <v>1652</v>
      </c>
      <c r="J475">
        <v>0</v>
      </c>
      <c r="K475">
        <v>0</v>
      </c>
    </row>
    <row r="476" spans="1:11" x14ac:dyDescent="0.25">
      <c r="A476">
        <v>3848</v>
      </c>
      <c r="B476" t="s">
        <v>1647</v>
      </c>
      <c r="C476" t="s">
        <v>301</v>
      </c>
      <c r="D476" t="s">
        <v>7400</v>
      </c>
      <c r="G476" t="s">
        <v>4462</v>
      </c>
      <c r="H476">
        <v>10</v>
      </c>
      <c r="I476" t="s">
        <v>1652</v>
      </c>
      <c r="J476">
        <v>0</v>
      </c>
      <c r="K476">
        <v>0</v>
      </c>
    </row>
    <row r="477" spans="1:11" x14ac:dyDescent="0.25">
      <c r="A477">
        <v>3848</v>
      </c>
      <c r="B477" t="s">
        <v>1647</v>
      </c>
      <c r="C477" t="s">
        <v>301</v>
      </c>
      <c r="D477" t="s">
        <v>7400</v>
      </c>
      <c r="E477" t="s">
        <v>6779</v>
      </c>
      <c r="F477" t="s">
        <v>6780</v>
      </c>
      <c r="G477" t="s">
        <v>7500</v>
      </c>
      <c r="H477">
        <v>29</v>
      </c>
      <c r="I477" t="s">
        <v>1652</v>
      </c>
      <c r="J477">
        <v>0</v>
      </c>
      <c r="K477">
        <v>0</v>
      </c>
    </row>
    <row r="478" spans="1:11" x14ac:dyDescent="0.25">
      <c r="A478">
        <v>3848</v>
      </c>
      <c r="B478" t="s">
        <v>1647</v>
      </c>
      <c r="C478" t="s">
        <v>301</v>
      </c>
      <c r="D478" t="s">
        <v>7400</v>
      </c>
      <c r="G478" t="s">
        <v>2173</v>
      </c>
      <c r="H478">
        <v>8</v>
      </c>
      <c r="I478" t="s">
        <v>1652</v>
      </c>
      <c r="J478">
        <v>0</v>
      </c>
      <c r="K478">
        <v>0</v>
      </c>
    </row>
    <row r="479" spans="1:11" x14ac:dyDescent="0.25">
      <c r="A479">
        <v>3848</v>
      </c>
      <c r="B479" t="s">
        <v>1647</v>
      </c>
      <c r="C479" t="s">
        <v>301</v>
      </c>
      <c r="D479" t="s">
        <v>7400</v>
      </c>
      <c r="E479" t="s">
        <v>4719</v>
      </c>
      <c r="F479" t="s">
        <v>4720</v>
      </c>
      <c r="G479" t="s">
        <v>4721</v>
      </c>
      <c r="H479">
        <v>21</v>
      </c>
      <c r="I479" t="s">
        <v>1652</v>
      </c>
      <c r="J479">
        <v>0</v>
      </c>
      <c r="K479">
        <v>0</v>
      </c>
    </row>
    <row r="480" spans="1:11" x14ac:dyDescent="0.25">
      <c r="A480">
        <v>3848</v>
      </c>
      <c r="B480" t="s">
        <v>1647</v>
      </c>
      <c r="C480" t="s">
        <v>301</v>
      </c>
      <c r="D480" t="s">
        <v>7400</v>
      </c>
      <c r="E480" t="s">
        <v>3183</v>
      </c>
      <c r="F480" t="s">
        <v>3184</v>
      </c>
      <c r="G480" t="s">
        <v>3140</v>
      </c>
      <c r="H480">
        <v>4</v>
      </c>
      <c r="I480" t="s">
        <v>1652</v>
      </c>
      <c r="J480">
        <v>0</v>
      </c>
      <c r="K480">
        <v>0</v>
      </c>
    </row>
    <row r="481" spans="1:11" x14ac:dyDescent="0.25">
      <c r="A481">
        <v>3848</v>
      </c>
      <c r="B481" t="s">
        <v>1647</v>
      </c>
      <c r="C481" t="s">
        <v>301</v>
      </c>
      <c r="D481" t="s">
        <v>7400</v>
      </c>
      <c r="G481" t="s">
        <v>2414</v>
      </c>
      <c r="H481">
        <v>5</v>
      </c>
      <c r="I481" t="s">
        <v>1652</v>
      </c>
      <c r="J481">
        <v>0</v>
      </c>
      <c r="K481">
        <v>0</v>
      </c>
    </row>
    <row r="482" spans="1:11" x14ac:dyDescent="0.25">
      <c r="A482">
        <v>3848</v>
      </c>
      <c r="B482" t="s">
        <v>1647</v>
      </c>
      <c r="C482" t="s">
        <v>301</v>
      </c>
      <c r="D482" t="s">
        <v>7400</v>
      </c>
      <c r="E482" t="s">
        <v>4722</v>
      </c>
      <c r="F482" t="s">
        <v>1681</v>
      </c>
      <c r="G482" t="s">
        <v>6624</v>
      </c>
      <c r="H482">
        <v>8</v>
      </c>
      <c r="I482" t="s">
        <v>1652</v>
      </c>
      <c r="J482">
        <v>0</v>
      </c>
      <c r="K482">
        <v>0</v>
      </c>
    </row>
    <row r="483" spans="1:11" x14ac:dyDescent="0.25">
      <c r="A483">
        <v>3848</v>
      </c>
      <c r="B483" t="s">
        <v>1647</v>
      </c>
      <c r="C483" t="s">
        <v>301</v>
      </c>
      <c r="D483" t="s">
        <v>7400</v>
      </c>
      <c r="G483" t="s">
        <v>7021</v>
      </c>
      <c r="H483">
        <v>3</v>
      </c>
      <c r="I483" t="s">
        <v>1652</v>
      </c>
      <c r="J483">
        <v>0</v>
      </c>
      <c r="K483">
        <v>0</v>
      </c>
    </row>
    <row r="484" spans="1:11" x14ac:dyDescent="0.25">
      <c r="A484">
        <v>3848</v>
      </c>
      <c r="B484" t="s">
        <v>1647</v>
      </c>
      <c r="C484" t="s">
        <v>301</v>
      </c>
      <c r="D484" t="s">
        <v>7400</v>
      </c>
      <c r="E484" t="s">
        <v>8260</v>
      </c>
      <c r="F484" t="s">
        <v>8261</v>
      </c>
      <c r="G484" t="s">
        <v>6778</v>
      </c>
      <c r="H484">
        <v>2</v>
      </c>
      <c r="I484" t="s">
        <v>1652</v>
      </c>
      <c r="J484">
        <v>0</v>
      </c>
      <c r="K484">
        <v>0</v>
      </c>
    </row>
    <row r="485" spans="1:11" x14ac:dyDescent="0.25">
      <c r="A485">
        <v>3848</v>
      </c>
      <c r="B485" t="s">
        <v>1647</v>
      </c>
      <c r="C485" t="s">
        <v>301</v>
      </c>
      <c r="D485" t="s">
        <v>7400</v>
      </c>
      <c r="E485" t="s">
        <v>4723</v>
      </c>
      <c r="F485" t="s">
        <v>4724</v>
      </c>
      <c r="G485" t="s">
        <v>4689</v>
      </c>
      <c r="H485">
        <v>9</v>
      </c>
      <c r="I485" t="s">
        <v>1652</v>
      </c>
      <c r="J485">
        <v>0</v>
      </c>
      <c r="K485">
        <v>0</v>
      </c>
    </row>
    <row r="486" spans="1:11" x14ac:dyDescent="0.25">
      <c r="A486">
        <v>3848</v>
      </c>
      <c r="B486" t="s">
        <v>1647</v>
      </c>
      <c r="C486" t="s">
        <v>301</v>
      </c>
      <c r="D486" t="s">
        <v>7400</v>
      </c>
      <c r="E486" t="s">
        <v>4465</v>
      </c>
      <c r="F486" t="s">
        <v>3182</v>
      </c>
      <c r="G486" t="s">
        <v>6402</v>
      </c>
      <c r="H486">
        <v>6</v>
      </c>
      <c r="I486" t="s">
        <v>1652</v>
      </c>
      <c r="J486">
        <v>0</v>
      </c>
      <c r="K486">
        <v>0</v>
      </c>
    </row>
    <row r="487" spans="1:11" x14ac:dyDescent="0.25">
      <c r="A487">
        <v>3848</v>
      </c>
      <c r="B487" t="s">
        <v>1647</v>
      </c>
      <c r="C487" t="s">
        <v>301</v>
      </c>
      <c r="D487" t="s">
        <v>7400</v>
      </c>
      <c r="G487" t="s">
        <v>4466</v>
      </c>
      <c r="H487">
        <v>8</v>
      </c>
      <c r="I487" t="s">
        <v>1652</v>
      </c>
      <c r="J487">
        <v>0</v>
      </c>
      <c r="K487">
        <v>0</v>
      </c>
    </row>
    <row r="488" spans="1:11" x14ac:dyDescent="0.25">
      <c r="A488">
        <v>3848</v>
      </c>
      <c r="B488" t="s">
        <v>1647</v>
      </c>
      <c r="C488" t="s">
        <v>301</v>
      </c>
      <c r="D488" t="s">
        <v>7400</v>
      </c>
      <c r="E488" t="s">
        <v>3187</v>
      </c>
      <c r="F488" t="s">
        <v>3188</v>
      </c>
      <c r="G488" t="s">
        <v>3127</v>
      </c>
      <c r="H488">
        <v>15</v>
      </c>
      <c r="I488" t="s">
        <v>1652</v>
      </c>
      <c r="J488">
        <v>0</v>
      </c>
      <c r="K488">
        <v>0</v>
      </c>
    </row>
    <row r="489" spans="1:11" x14ac:dyDescent="0.25">
      <c r="A489">
        <v>3848</v>
      </c>
      <c r="B489" t="s">
        <v>1647</v>
      </c>
      <c r="C489" t="s">
        <v>301</v>
      </c>
      <c r="D489" t="s">
        <v>7400</v>
      </c>
      <c r="G489" t="s">
        <v>4243</v>
      </c>
      <c r="H489">
        <v>4</v>
      </c>
      <c r="I489" t="s">
        <v>1652</v>
      </c>
      <c r="J489">
        <v>0</v>
      </c>
      <c r="K489">
        <v>0</v>
      </c>
    </row>
    <row r="490" spans="1:11" x14ac:dyDescent="0.25">
      <c r="A490">
        <v>3848</v>
      </c>
      <c r="B490" t="s">
        <v>1647</v>
      </c>
      <c r="C490" t="s">
        <v>301</v>
      </c>
      <c r="D490" t="s">
        <v>7400</v>
      </c>
      <c r="E490" t="s">
        <v>7501</v>
      </c>
      <c r="F490" t="s">
        <v>7502</v>
      </c>
      <c r="G490" t="s">
        <v>3140</v>
      </c>
      <c r="H490">
        <v>23</v>
      </c>
      <c r="I490" t="s">
        <v>1652</v>
      </c>
      <c r="J490">
        <v>0</v>
      </c>
      <c r="K490">
        <v>0</v>
      </c>
    </row>
    <row r="491" spans="1:11" x14ac:dyDescent="0.25">
      <c r="A491">
        <v>3848</v>
      </c>
      <c r="B491" t="s">
        <v>1647</v>
      </c>
      <c r="C491" t="s">
        <v>301</v>
      </c>
      <c r="D491" t="s">
        <v>7400</v>
      </c>
      <c r="G491" t="s">
        <v>2174</v>
      </c>
      <c r="H491">
        <v>6</v>
      </c>
      <c r="I491" t="s">
        <v>1652</v>
      </c>
      <c r="J491">
        <v>0</v>
      </c>
      <c r="K491">
        <v>0</v>
      </c>
    </row>
    <row r="492" spans="1:11" x14ac:dyDescent="0.25">
      <c r="A492">
        <v>3848</v>
      </c>
      <c r="B492" t="s">
        <v>1647</v>
      </c>
      <c r="C492" t="s">
        <v>301</v>
      </c>
      <c r="D492" t="s">
        <v>7400</v>
      </c>
      <c r="E492" t="s">
        <v>7503</v>
      </c>
      <c r="F492" t="s">
        <v>7502</v>
      </c>
      <c r="G492" t="s">
        <v>3127</v>
      </c>
      <c r="H492">
        <v>24</v>
      </c>
      <c r="I492" t="s">
        <v>1652</v>
      </c>
      <c r="J492">
        <v>0</v>
      </c>
      <c r="K492">
        <v>0</v>
      </c>
    </row>
    <row r="493" spans="1:11" x14ac:dyDescent="0.25">
      <c r="A493">
        <v>3848</v>
      </c>
      <c r="B493" t="s">
        <v>1647</v>
      </c>
      <c r="C493" t="s">
        <v>301</v>
      </c>
      <c r="D493" t="s">
        <v>7400</v>
      </c>
      <c r="G493" t="s">
        <v>7504</v>
      </c>
      <c r="H493">
        <v>9</v>
      </c>
      <c r="I493" t="s">
        <v>1652</v>
      </c>
      <c r="J493">
        <v>0</v>
      </c>
      <c r="K493">
        <v>0</v>
      </c>
    </row>
    <row r="494" spans="1:11" x14ac:dyDescent="0.25">
      <c r="A494">
        <v>3848</v>
      </c>
      <c r="B494" t="s">
        <v>1647</v>
      </c>
      <c r="C494" t="s">
        <v>301</v>
      </c>
      <c r="D494" t="s">
        <v>7400</v>
      </c>
      <c r="E494" t="s">
        <v>3189</v>
      </c>
      <c r="F494" t="s">
        <v>1655</v>
      </c>
      <c r="G494" t="s">
        <v>3190</v>
      </c>
      <c r="H494">
        <v>4</v>
      </c>
      <c r="I494" t="s">
        <v>1652</v>
      </c>
      <c r="J494">
        <v>0</v>
      </c>
      <c r="K494">
        <v>0</v>
      </c>
    </row>
    <row r="495" spans="1:11" x14ac:dyDescent="0.25">
      <c r="A495">
        <v>3848</v>
      </c>
      <c r="B495" t="s">
        <v>1647</v>
      </c>
      <c r="C495" t="s">
        <v>301</v>
      </c>
      <c r="D495" t="s">
        <v>7400</v>
      </c>
      <c r="G495" t="s">
        <v>4247</v>
      </c>
      <c r="H495">
        <v>47</v>
      </c>
      <c r="I495" t="s">
        <v>1652</v>
      </c>
      <c r="J495">
        <v>0</v>
      </c>
      <c r="K495">
        <v>0</v>
      </c>
    </row>
    <row r="496" spans="1:11" x14ac:dyDescent="0.25">
      <c r="A496">
        <v>3848</v>
      </c>
      <c r="B496" t="s">
        <v>1647</v>
      </c>
      <c r="C496" t="s">
        <v>301</v>
      </c>
      <c r="D496" t="s">
        <v>7400</v>
      </c>
      <c r="E496" t="s">
        <v>3191</v>
      </c>
      <c r="F496" t="s">
        <v>1655</v>
      </c>
      <c r="G496" t="s">
        <v>3126</v>
      </c>
      <c r="H496">
        <v>19</v>
      </c>
      <c r="I496" t="s">
        <v>1652</v>
      </c>
      <c r="J496">
        <v>0</v>
      </c>
      <c r="K496">
        <v>0</v>
      </c>
    </row>
    <row r="497" spans="1:11" x14ac:dyDescent="0.25">
      <c r="A497">
        <v>3848</v>
      </c>
      <c r="B497" t="s">
        <v>1647</v>
      </c>
      <c r="C497" t="s">
        <v>301</v>
      </c>
      <c r="D497" t="s">
        <v>7400</v>
      </c>
      <c r="G497" t="s">
        <v>4248</v>
      </c>
      <c r="H497">
        <v>69</v>
      </c>
      <c r="I497" t="s">
        <v>1652</v>
      </c>
      <c r="J497">
        <v>0</v>
      </c>
      <c r="K497">
        <v>0</v>
      </c>
    </row>
    <row r="498" spans="1:11" x14ac:dyDescent="0.25">
      <c r="A498">
        <v>3848</v>
      </c>
      <c r="B498" t="s">
        <v>1647</v>
      </c>
      <c r="C498" t="s">
        <v>301</v>
      </c>
      <c r="D498" t="s">
        <v>7400</v>
      </c>
      <c r="E498" t="s">
        <v>8732</v>
      </c>
      <c r="F498" t="s">
        <v>8733</v>
      </c>
      <c r="G498" t="s">
        <v>4707</v>
      </c>
      <c r="H498">
        <v>1</v>
      </c>
      <c r="I498" t="s">
        <v>1652</v>
      </c>
      <c r="J498">
        <v>0</v>
      </c>
      <c r="K498">
        <v>0</v>
      </c>
    </row>
    <row r="499" spans="1:11" x14ac:dyDescent="0.25">
      <c r="A499">
        <v>3848</v>
      </c>
      <c r="B499" t="s">
        <v>1647</v>
      </c>
      <c r="C499" t="s">
        <v>301</v>
      </c>
      <c r="D499" t="s">
        <v>7400</v>
      </c>
      <c r="E499" t="s">
        <v>3192</v>
      </c>
      <c r="F499" t="s">
        <v>3193</v>
      </c>
      <c r="G499" t="s">
        <v>3194</v>
      </c>
      <c r="H499">
        <v>3</v>
      </c>
      <c r="I499" t="s">
        <v>1652</v>
      </c>
      <c r="J499">
        <v>0</v>
      </c>
      <c r="K499">
        <v>0</v>
      </c>
    </row>
    <row r="500" spans="1:11" x14ac:dyDescent="0.25">
      <c r="A500">
        <v>3848</v>
      </c>
      <c r="B500" t="s">
        <v>1647</v>
      </c>
      <c r="C500" t="s">
        <v>301</v>
      </c>
      <c r="D500" t="s">
        <v>7400</v>
      </c>
      <c r="E500" t="s">
        <v>10729</v>
      </c>
      <c r="F500" t="s">
        <v>1671</v>
      </c>
      <c r="G500" t="s">
        <v>7635</v>
      </c>
      <c r="H500">
        <v>10</v>
      </c>
      <c r="I500" t="s">
        <v>1652</v>
      </c>
      <c r="J500">
        <v>0</v>
      </c>
      <c r="K500">
        <v>0</v>
      </c>
    </row>
    <row r="501" spans="1:11" x14ac:dyDescent="0.25">
      <c r="A501">
        <v>3848</v>
      </c>
      <c r="B501" t="s">
        <v>1647</v>
      </c>
      <c r="C501" t="s">
        <v>301</v>
      </c>
      <c r="D501" t="s">
        <v>7400</v>
      </c>
      <c r="E501" t="s">
        <v>7505</v>
      </c>
      <c r="F501" t="s">
        <v>1913</v>
      </c>
      <c r="G501" t="s">
        <v>2175</v>
      </c>
      <c r="H501">
        <v>3</v>
      </c>
      <c r="I501" t="s">
        <v>1652</v>
      </c>
      <c r="J501">
        <v>0</v>
      </c>
      <c r="K501">
        <v>0</v>
      </c>
    </row>
    <row r="502" spans="1:11" x14ac:dyDescent="0.25">
      <c r="A502">
        <v>3848</v>
      </c>
      <c r="B502" t="s">
        <v>1647</v>
      </c>
      <c r="C502" t="s">
        <v>301</v>
      </c>
      <c r="D502" t="s">
        <v>7400</v>
      </c>
      <c r="E502" t="s">
        <v>9665</v>
      </c>
      <c r="F502" t="s">
        <v>9666</v>
      </c>
      <c r="G502" t="s">
        <v>6777</v>
      </c>
      <c r="H502">
        <v>2</v>
      </c>
      <c r="I502" t="s">
        <v>1652</v>
      </c>
      <c r="J502">
        <v>0</v>
      </c>
      <c r="K502">
        <v>0</v>
      </c>
    </row>
    <row r="503" spans="1:11" x14ac:dyDescent="0.25">
      <c r="A503">
        <v>3848</v>
      </c>
      <c r="B503" t="s">
        <v>1647</v>
      </c>
      <c r="C503" t="s">
        <v>301</v>
      </c>
      <c r="D503" t="s">
        <v>7400</v>
      </c>
      <c r="G503" t="s">
        <v>5928</v>
      </c>
      <c r="H503">
        <v>1</v>
      </c>
      <c r="I503" t="s">
        <v>1652</v>
      </c>
      <c r="J503">
        <v>0</v>
      </c>
      <c r="K503">
        <v>0</v>
      </c>
    </row>
    <row r="504" spans="1:11" x14ac:dyDescent="0.25">
      <c r="A504">
        <v>3848</v>
      </c>
      <c r="B504" t="s">
        <v>1647</v>
      </c>
      <c r="C504" t="s">
        <v>301</v>
      </c>
      <c r="D504" t="s">
        <v>7400</v>
      </c>
      <c r="E504" t="s">
        <v>4727</v>
      </c>
      <c r="F504" t="s">
        <v>1655</v>
      </c>
      <c r="G504" t="s">
        <v>6878</v>
      </c>
      <c r="H504">
        <v>10</v>
      </c>
      <c r="I504" t="s">
        <v>1652</v>
      </c>
      <c r="J504">
        <v>0</v>
      </c>
      <c r="K504">
        <v>0</v>
      </c>
    </row>
    <row r="505" spans="1:11" x14ac:dyDescent="0.25">
      <c r="A505">
        <v>3848</v>
      </c>
      <c r="B505" t="s">
        <v>1647</v>
      </c>
      <c r="C505" t="s">
        <v>301</v>
      </c>
      <c r="D505" t="s">
        <v>7400</v>
      </c>
      <c r="G505" t="s">
        <v>4607</v>
      </c>
      <c r="H505">
        <v>3</v>
      </c>
      <c r="I505" t="s">
        <v>1652</v>
      </c>
      <c r="J505">
        <v>0</v>
      </c>
      <c r="K505">
        <v>0</v>
      </c>
    </row>
    <row r="506" spans="1:11" x14ac:dyDescent="0.25">
      <c r="A506">
        <v>3848</v>
      </c>
      <c r="B506" t="s">
        <v>1647</v>
      </c>
      <c r="C506" t="s">
        <v>301</v>
      </c>
      <c r="D506" t="s">
        <v>7400</v>
      </c>
      <c r="E506" t="s">
        <v>3195</v>
      </c>
      <c r="F506" t="s">
        <v>1681</v>
      </c>
      <c r="G506" t="s">
        <v>2176</v>
      </c>
      <c r="H506">
        <v>7</v>
      </c>
      <c r="I506" t="s">
        <v>1652</v>
      </c>
      <c r="J506">
        <v>0</v>
      </c>
      <c r="K506">
        <v>0</v>
      </c>
    </row>
    <row r="507" spans="1:11" x14ac:dyDescent="0.25">
      <c r="A507">
        <v>3848</v>
      </c>
      <c r="B507" t="s">
        <v>1647</v>
      </c>
      <c r="C507" t="s">
        <v>301</v>
      </c>
      <c r="D507" t="s">
        <v>7400</v>
      </c>
      <c r="E507" t="s">
        <v>2038</v>
      </c>
      <c r="F507" t="s">
        <v>1670</v>
      </c>
      <c r="G507" t="s">
        <v>8263</v>
      </c>
      <c r="H507">
        <v>3</v>
      </c>
      <c r="I507" t="s">
        <v>1652</v>
      </c>
      <c r="J507">
        <v>0</v>
      </c>
      <c r="K507">
        <v>0</v>
      </c>
    </row>
    <row r="508" spans="1:11" x14ac:dyDescent="0.25">
      <c r="A508">
        <v>3848</v>
      </c>
      <c r="B508" t="s">
        <v>1647</v>
      </c>
      <c r="C508" t="s">
        <v>301</v>
      </c>
      <c r="D508" t="s">
        <v>7400</v>
      </c>
      <c r="G508" t="s">
        <v>2177</v>
      </c>
      <c r="H508">
        <v>4</v>
      </c>
      <c r="I508" t="s">
        <v>1652</v>
      </c>
      <c r="J508">
        <v>0</v>
      </c>
      <c r="K508">
        <v>0</v>
      </c>
    </row>
    <row r="509" spans="1:11" x14ac:dyDescent="0.25">
      <c r="A509">
        <v>3848</v>
      </c>
      <c r="B509" t="s">
        <v>1647</v>
      </c>
      <c r="C509" t="s">
        <v>301</v>
      </c>
      <c r="D509" t="s">
        <v>7400</v>
      </c>
      <c r="E509" t="s">
        <v>7696</v>
      </c>
      <c r="F509" t="s">
        <v>1681</v>
      </c>
      <c r="G509" t="s">
        <v>7405</v>
      </c>
      <c r="H509">
        <v>21</v>
      </c>
      <c r="I509" t="s">
        <v>1652</v>
      </c>
      <c r="J509">
        <v>0</v>
      </c>
      <c r="K509">
        <v>0</v>
      </c>
    </row>
    <row r="510" spans="1:11" x14ac:dyDescent="0.25">
      <c r="A510">
        <v>3848</v>
      </c>
      <c r="B510" t="s">
        <v>1647</v>
      </c>
      <c r="C510" t="s">
        <v>301</v>
      </c>
      <c r="D510" t="s">
        <v>7400</v>
      </c>
      <c r="G510" t="s">
        <v>7697</v>
      </c>
      <c r="H510">
        <v>1</v>
      </c>
      <c r="I510" t="s">
        <v>1652</v>
      </c>
      <c r="J510">
        <v>0</v>
      </c>
      <c r="K510">
        <v>0</v>
      </c>
    </row>
    <row r="511" spans="1:11" x14ac:dyDescent="0.25">
      <c r="A511">
        <v>3848</v>
      </c>
      <c r="B511" t="s">
        <v>1647</v>
      </c>
      <c r="C511" t="s">
        <v>301</v>
      </c>
      <c r="D511" t="s">
        <v>7400</v>
      </c>
      <c r="E511" t="s">
        <v>8734</v>
      </c>
      <c r="F511" t="s">
        <v>1670</v>
      </c>
      <c r="G511" t="s">
        <v>10144</v>
      </c>
      <c r="H511">
        <v>2</v>
      </c>
      <c r="I511" t="s">
        <v>1652</v>
      </c>
      <c r="J511">
        <v>0</v>
      </c>
      <c r="K511">
        <v>0</v>
      </c>
    </row>
    <row r="512" spans="1:11" x14ac:dyDescent="0.25">
      <c r="A512">
        <v>3848</v>
      </c>
      <c r="B512" t="s">
        <v>1647</v>
      </c>
      <c r="C512" t="s">
        <v>301</v>
      </c>
      <c r="D512" t="s">
        <v>7400</v>
      </c>
      <c r="G512" t="s">
        <v>2177</v>
      </c>
      <c r="H512">
        <v>1</v>
      </c>
      <c r="I512" t="s">
        <v>1652</v>
      </c>
      <c r="J512">
        <v>0</v>
      </c>
      <c r="K512">
        <v>0</v>
      </c>
    </row>
    <row r="513" spans="1:11" x14ac:dyDescent="0.25">
      <c r="A513">
        <v>3848</v>
      </c>
      <c r="B513" t="s">
        <v>1647</v>
      </c>
      <c r="C513" t="s">
        <v>301</v>
      </c>
      <c r="D513" t="s">
        <v>7400</v>
      </c>
      <c r="E513" t="s">
        <v>8577</v>
      </c>
      <c r="F513" t="s">
        <v>1655</v>
      </c>
      <c r="G513" t="s">
        <v>8578</v>
      </c>
      <c r="H513">
        <v>33</v>
      </c>
      <c r="I513" t="s">
        <v>1652</v>
      </c>
      <c r="J513">
        <v>0</v>
      </c>
      <c r="K513">
        <v>0</v>
      </c>
    </row>
    <row r="514" spans="1:11" x14ac:dyDescent="0.25">
      <c r="A514">
        <v>3848</v>
      </c>
      <c r="B514" t="s">
        <v>1647</v>
      </c>
      <c r="C514" t="s">
        <v>301</v>
      </c>
      <c r="D514" t="s">
        <v>7400</v>
      </c>
      <c r="E514" t="s">
        <v>6955</v>
      </c>
      <c r="F514" t="s">
        <v>6956</v>
      </c>
      <c r="G514" t="s">
        <v>6777</v>
      </c>
      <c r="H514">
        <v>6</v>
      </c>
      <c r="I514" t="s">
        <v>1652</v>
      </c>
      <c r="J514">
        <v>0</v>
      </c>
      <c r="K514">
        <v>0</v>
      </c>
    </row>
    <row r="515" spans="1:11" x14ac:dyDescent="0.25">
      <c r="A515">
        <v>3848</v>
      </c>
      <c r="B515" t="s">
        <v>1647</v>
      </c>
      <c r="C515" t="s">
        <v>301</v>
      </c>
      <c r="D515" t="s">
        <v>7400</v>
      </c>
      <c r="E515" t="s">
        <v>4728</v>
      </c>
      <c r="F515" t="s">
        <v>1974</v>
      </c>
      <c r="G515" t="s">
        <v>6777</v>
      </c>
      <c r="H515">
        <v>2</v>
      </c>
      <c r="I515" t="s">
        <v>1652</v>
      </c>
      <c r="J515">
        <v>0</v>
      </c>
      <c r="K515">
        <v>0</v>
      </c>
    </row>
    <row r="516" spans="1:11" x14ac:dyDescent="0.25">
      <c r="A516">
        <v>3848</v>
      </c>
      <c r="B516" t="s">
        <v>1647</v>
      </c>
      <c r="C516" t="s">
        <v>301</v>
      </c>
      <c r="D516" t="s">
        <v>7400</v>
      </c>
      <c r="G516" t="s">
        <v>4729</v>
      </c>
      <c r="H516">
        <v>1</v>
      </c>
      <c r="I516" t="s">
        <v>1652</v>
      </c>
      <c r="J516">
        <v>0</v>
      </c>
      <c r="K516">
        <v>0</v>
      </c>
    </row>
    <row r="517" spans="1:11" x14ac:dyDescent="0.25">
      <c r="A517">
        <v>3848</v>
      </c>
      <c r="B517" t="s">
        <v>1647</v>
      </c>
      <c r="C517" t="s">
        <v>301</v>
      </c>
      <c r="D517" t="s">
        <v>7400</v>
      </c>
      <c r="E517" t="s">
        <v>4730</v>
      </c>
      <c r="F517" t="s">
        <v>4731</v>
      </c>
      <c r="G517" t="s">
        <v>4652</v>
      </c>
      <c r="H517">
        <v>2</v>
      </c>
      <c r="I517" t="s">
        <v>1652</v>
      </c>
      <c r="J517">
        <v>0</v>
      </c>
      <c r="K517">
        <v>0</v>
      </c>
    </row>
    <row r="518" spans="1:11" x14ac:dyDescent="0.25">
      <c r="A518">
        <v>3848</v>
      </c>
      <c r="B518" t="s">
        <v>1647</v>
      </c>
      <c r="C518" t="s">
        <v>301</v>
      </c>
      <c r="D518" t="s">
        <v>7400</v>
      </c>
      <c r="E518" t="s">
        <v>4732</v>
      </c>
      <c r="F518" t="s">
        <v>3011</v>
      </c>
      <c r="G518" t="s">
        <v>6777</v>
      </c>
      <c r="H518">
        <v>1</v>
      </c>
      <c r="I518" t="s">
        <v>1652</v>
      </c>
      <c r="J518">
        <v>0</v>
      </c>
      <c r="K518">
        <v>0</v>
      </c>
    </row>
    <row r="519" spans="1:11" x14ac:dyDescent="0.25">
      <c r="A519">
        <v>3848</v>
      </c>
      <c r="B519" t="s">
        <v>1647</v>
      </c>
      <c r="C519" t="s">
        <v>301</v>
      </c>
      <c r="D519" t="s">
        <v>7400</v>
      </c>
      <c r="G519" t="s">
        <v>4733</v>
      </c>
      <c r="H519">
        <v>2</v>
      </c>
      <c r="I519" t="s">
        <v>1652</v>
      </c>
      <c r="J519">
        <v>0</v>
      </c>
      <c r="K519">
        <v>0</v>
      </c>
    </row>
    <row r="520" spans="1:11" x14ac:dyDescent="0.25">
      <c r="A520">
        <v>3848</v>
      </c>
      <c r="B520" t="s">
        <v>1647</v>
      </c>
      <c r="C520" t="s">
        <v>301</v>
      </c>
      <c r="D520" t="s">
        <v>7400</v>
      </c>
      <c r="E520" t="s">
        <v>6253</v>
      </c>
      <c r="F520" t="s">
        <v>6254</v>
      </c>
      <c r="G520" t="s">
        <v>6777</v>
      </c>
      <c r="H520">
        <v>11</v>
      </c>
      <c r="I520" t="s">
        <v>1652</v>
      </c>
      <c r="J520">
        <v>0</v>
      </c>
      <c r="K520">
        <v>0</v>
      </c>
    </row>
    <row r="521" spans="1:11" x14ac:dyDescent="0.25">
      <c r="A521">
        <v>3848</v>
      </c>
      <c r="B521" t="s">
        <v>1647</v>
      </c>
      <c r="C521" t="s">
        <v>301</v>
      </c>
      <c r="D521" t="s">
        <v>7400</v>
      </c>
      <c r="E521" t="s">
        <v>6255</v>
      </c>
      <c r="F521" t="s">
        <v>6256</v>
      </c>
      <c r="G521" t="s">
        <v>6777</v>
      </c>
      <c r="H521">
        <v>2</v>
      </c>
      <c r="I521" t="s">
        <v>1652</v>
      </c>
      <c r="J521">
        <v>0</v>
      </c>
      <c r="K521">
        <v>0</v>
      </c>
    </row>
    <row r="522" spans="1:11" x14ac:dyDescent="0.25">
      <c r="A522">
        <v>3848</v>
      </c>
      <c r="B522" t="s">
        <v>1647</v>
      </c>
      <c r="C522" t="s">
        <v>301</v>
      </c>
      <c r="D522" t="s">
        <v>7400</v>
      </c>
      <c r="E522" t="s">
        <v>4735</v>
      </c>
      <c r="F522" t="s">
        <v>4736</v>
      </c>
      <c r="G522" t="s">
        <v>6777</v>
      </c>
      <c r="H522">
        <v>2</v>
      </c>
      <c r="I522" t="s">
        <v>1652</v>
      </c>
      <c r="J522">
        <v>0</v>
      </c>
      <c r="K522">
        <v>0</v>
      </c>
    </row>
    <row r="523" spans="1:11" x14ac:dyDescent="0.25">
      <c r="A523">
        <v>3848</v>
      </c>
      <c r="B523" t="s">
        <v>1647</v>
      </c>
      <c r="C523" t="s">
        <v>301</v>
      </c>
      <c r="D523" t="s">
        <v>7400</v>
      </c>
      <c r="G523" t="s">
        <v>4737</v>
      </c>
      <c r="H523">
        <v>2</v>
      </c>
      <c r="I523" t="s">
        <v>1652</v>
      </c>
      <c r="J523">
        <v>0</v>
      </c>
      <c r="K523">
        <v>0</v>
      </c>
    </row>
    <row r="524" spans="1:11" x14ac:dyDescent="0.25">
      <c r="A524">
        <v>3848</v>
      </c>
      <c r="B524" t="s">
        <v>1647</v>
      </c>
      <c r="C524" t="s">
        <v>301</v>
      </c>
      <c r="D524" t="s">
        <v>7400</v>
      </c>
      <c r="E524" t="s">
        <v>3197</v>
      </c>
      <c r="F524" t="s">
        <v>1655</v>
      </c>
      <c r="G524" t="s">
        <v>3198</v>
      </c>
      <c r="H524">
        <v>16</v>
      </c>
      <c r="I524" t="s">
        <v>1652</v>
      </c>
      <c r="J524">
        <v>0</v>
      </c>
      <c r="K524">
        <v>0</v>
      </c>
    </row>
    <row r="525" spans="1:11" x14ac:dyDescent="0.25">
      <c r="A525">
        <v>3848</v>
      </c>
      <c r="B525" t="s">
        <v>1647</v>
      </c>
      <c r="C525" t="s">
        <v>301</v>
      </c>
      <c r="D525" t="s">
        <v>7400</v>
      </c>
      <c r="E525" t="s">
        <v>8499</v>
      </c>
      <c r="F525" t="s">
        <v>8500</v>
      </c>
      <c r="G525" t="s">
        <v>3136</v>
      </c>
      <c r="H525">
        <v>80</v>
      </c>
      <c r="I525" t="s">
        <v>1652</v>
      </c>
      <c r="J525">
        <v>0</v>
      </c>
      <c r="K525">
        <v>0</v>
      </c>
    </row>
    <row r="526" spans="1:11" x14ac:dyDescent="0.25">
      <c r="A526">
        <v>3848</v>
      </c>
      <c r="B526" t="s">
        <v>1647</v>
      </c>
      <c r="C526" t="s">
        <v>301</v>
      </c>
      <c r="D526" t="s">
        <v>7400</v>
      </c>
      <c r="E526" t="s">
        <v>2179</v>
      </c>
      <c r="F526" t="s">
        <v>1670</v>
      </c>
      <c r="G526" t="s">
        <v>6776</v>
      </c>
      <c r="H526">
        <v>34</v>
      </c>
      <c r="I526" t="s">
        <v>1652</v>
      </c>
      <c r="J526">
        <v>0</v>
      </c>
      <c r="K526">
        <v>0</v>
      </c>
    </row>
    <row r="527" spans="1:11" x14ac:dyDescent="0.25">
      <c r="A527">
        <v>3848</v>
      </c>
      <c r="B527" t="s">
        <v>1647</v>
      </c>
      <c r="C527" t="s">
        <v>301</v>
      </c>
      <c r="D527" t="s">
        <v>7400</v>
      </c>
      <c r="G527" t="s">
        <v>2177</v>
      </c>
      <c r="H527">
        <v>17</v>
      </c>
      <c r="I527" t="s">
        <v>1652</v>
      </c>
      <c r="J527">
        <v>0</v>
      </c>
      <c r="K527">
        <v>0</v>
      </c>
    </row>
    <row r="528" spans="1:11" x14ac:dyDescent="0.25">
      <c r="A528">
        <v>3848</v>
      </c>
      <c r="B528" t="s">
        <v>1647</v>
      </c>
      <c r="C528" t="s">
        <v>301</v>
      </c>
      <c r="D528" t="s">
        <v>7400</v>
      </c>
      <c r="E528" t="s">
        <v>2037</v>
      </c>
      <c r="F528" t="s">
        <v>1701</v>
      </c>
      <c r="G528" t="s">
        <v>3136</v>
      </c>
      <c r="H528">
        <v>1</v>
      </c>
      <c r="I528" t="s">
        <v>1652</v>
      </c>
      <c r="J528">
        <v>0</v>
      </c>
      <c r="K528">
        <v>0</v>
      </c>
    </row>
    <row r="529" spans="1:11" x14ac:dyDescent="0.25">
      <c r="A529">
        <v>3848</v>
      </c>
      <c r="B529" t="s">
        <v>1647</v>
      </c>
      <c r="C529" t="s">
        <v>301</v>
      </c>
      <c r="D529" t="s">
        <v>7400</v>
      </c>
      <c r="E529" t="s">
        <v>10730</v>
      </c>
      <c r="F529" t="s">
        <v>10731</v>
      </c>
      <c r="G529" t="s">
        <v>6719</v>
      </c>
      <c r="H529">
        <v>5</v>
      </c>
      <c r="I529" t="s">
        <v>1652</v>
      </c>
      <c r="J529">
        <v>0</v>
      </c>
      <c r="K529">
        <v>0</v>
      </c>
    </row>
    <row r="530" spans="1:11" x14ac:dyDescent="0.25">
      <c r="A530">
        <v>3848</v>
      </c>
      <c r="B530" t="s">
        <v>1647</v>
      </c>
      <c r="C530" t="s">
        <v>301</v>
      </c>
      <c r="D530" t="s">
        <v>7400</v>
      </c>
      <c r="E530" t="s">
        <v>4738</v>
      </c>
      <c r="F530" t="s">
        <v>1679</v>
      </c>
      <c r="G530" t="s">
        <v>4739</v>
      </c>
      <c r="H530">
        <v>16</v>
      </c>
      <c r="I530" t="s">
        <v>1652</v>
      </c>
      <c r="J530">
        <v>0</v>
      </c>
      <c r="K530">
        <v>0</v>
      </c>
    </row>
    <row r="531" spans="1:11" x14ac:dyDescent="0.25">
      <c r="A531">
        <v>3848</v>
      </c>
      <c r="B531" t="s">
        <v>1647</v>
      </c>
      <c r="C531" t="s">
        <v>301</v>
      </c>
      <c r="D531" t="s">
        <v>7400</v>
      </c>
      <c r="E531" t="s">
        <v>10732</v>
      </c>
      <c r="F531" t="s">
        <v>1681</v>
      </c>
      <c r="G531" t="s">
        <v>6628</v>
      </c>
      <c r="H531">
        <v>10</v>
      </c>
      <c r="I531" t="s">
        <v>1652</v>
      </c>
      <c r="J531">
        <v>0</v>
      </c>
      <c r="K531">
        <v>0</v>
      </c>
    </row>
    <row r="532" spans="1:11" x14ac:dyDescent="0.25">
      <c r="A532">
        <v>3848</v>
      </c>
      <c r="B532" t="s">
        <v>1647</v>
      </c>
      <c r="C532" t="s">
        <v>301</v>
      </c>
      <c r="D532" t="s">
        <v>7400</v>
      </c>
      <c r="E532" t="s">
        <v>4740</v>
      </c>
      <c r="F532" t="s">
        <v>4741</v>
      </c>
      <c r="G532" t="s">
        <v>6403</v>
      </c>
      <c r="H532">
        <v>8</v>
      </c>
      <c r="I532" t="s">
        <v>1652</v>
      </c>
      <c r="J532">
        <v>0</v>
      </c>
      <c r="K532">
        <v>0</v>
      </c>
    </row>
    <row r="533" spans="1:11" x14ac:dyDescent="0.25">
      <c r="A533">
        <v>3848</v>
      </c>
      <c r="B533" t="s">
        <v>1647</v>
      </c>
      <c r="C533" t="s">
        <v>301</v>
      </c>
      <c r="D533" t="s">
        <v>7400</v>
      </c>
      <c r="E533" t="s">
        <v>4742</v>
      </c>
      <c r="F533" t="s">
        <v>4743</v>
      </c>
      <c r="G533" t="s">
        <v>6404</v>
      </c>
      <c r="H533">
        <v>8</v>
      </c>
      <c r="I533" t="s">
        <v>1652</v>
      </c>
      <c r="J533">
        <v>0</v>
      </c>
      <c r="K533">
        <v>0</v>
      </c>
    </row>
    <row r="534" spans="1:11" x14ac:dyDescent="0.25">
      <c r="A534">
        <v>3848</v>
      </c>
      <c r="B534" t="s">
        <v>1647</v>
      </c>
      <c r="C534" t="s">
        <v>301</v>
      </c>
      <c r="D534" t="s">
        <v>7400</v>
      </c>
      <c r="E534" t="s">
        <v>4744</v>
      </c>
      <c r="F534" t="s">
        <v>4745</v>
      </c>
      <c r="G534" t="s">
        <v>6405</v>
      </c>
      <c r="H534">
        <v>12</v>
      </c>
      <c r="I534" t="s">
        <v>1652</v>
      </c>
      <c r="J534">
        <v>0</v>
      </c>
      <c r="K534">
        <v>0</v>
      </c>
    </row>
    <row r="535" spans="1:11" x14ac:dyDescent="0.25">
      <c r="A535">
        <v>3848</v>
      </c>
      <c r="B535" t="s">
        <v>1647</v>
      </c>
      <c r="C535" t="s">
        <v>301</v>
      </c>
      <c r="D535" t="s">
        <v>7400</v>
      </c>
      <c r="E535" t="s">
        <v>4746</v>
      </c>
      <c r="F535" t="s">
        <v>4747</v>
      </c>
      <c r="G535" t="s">
        <v>6407</v>
      </c>
      <c r="H535">
        <v>8</v>
      </c>
      <c r="I535" t="s">
        <v>1652</v>
      </c>
      <c r="J535">
        <v>0</v>
      </c>
      <c r="K535">
        <v>0</v>
      </c>
    </row>
    <row r="536" spans="1:11" x14ac:dyDescent="0.25">
      <c r="A536">
        <v>3848</v>
      </c>
      <c r="B536" t="s">
        <v>1647</v>
      </c>
      <c r="C536" t="s">
        <v>301</v>
      </c>
      <c r="D536" t="s">
        <v>7400</v>
      </c>
      <c r="E536" t="s">
        <v>4748</v>
      </c>
      <c r="F536" t="s">
        <v>4749</v>
      </c>
      <c r="G536" t="s">
        <v>6408</v>
      </c>
      <c r="H536">
        <v>3</v>
      </c>
      <c r="I536" t="s">
        <v>1652</v>
      </c>
      <c r="J536">
        <v>0</v>
      </c>
      <c r="K536">
        <v>0</v>
      </c>
    </row>
    <row r="537" spans="1:11" x14ac:dyDescent="0.25">
      <c r="A537">
        <v>3848</v>
      </c>
      <c r="B537" t="s">
        <v>1647</v>
      </c>
      <c r="C537" t="s">
        <v>301</v>
      </c>
      <c r="D537" t="s">
        <v>7400</v>
      </c>
      <c r="E537" t="s">
        <v>4751</v>
      </c>
      <c r="F537" t="s">
        <v>4752</v>
      </c>
      <c r="G537" t="s">
        <v>6409</v>
      </c>
      <c r="H537">
        <v>8</v>
      </c>
      <c r="I537" t="s">
        <v>1652</v>
      </c>
      <c r="J537">
        <v>0</v>
      </c>
      <c r="K537">
        <v>0</v>
      </c>
    </row>
    <row r="538" spans="1:11" x14ac:dyDescent="0.25">
      <c r="A538">
        <v>3848</v>
      </c>
      <c r="B538" t="s">
        <v>1647</v>
      </c>
      <c r="C538" t="s">
        <v>301</v>
      </c>
      <c r="D538" t="s">
        <v>7400</v>
      </c>
      <c r="E538" t="s">
        <v>4753</v>
      </c>
      <c r="F538" t="s">
        <v>4754</v>
      </c>
      <c r="G538" t="s">
        <v>6410</v>
      </c>
      <c r="H538">
        <v>8</v>
      </c>
      <c r="I538" t="s">
        <v>1652</v>
      </c>
      <c r="J538">
        <v>0</v>
      </c>
      <c r="K538">
        <v>0</v>
      </c>
    </row>
    <row r="539" spans="1:11" x14ac:dyDescent="0.25">
      <c r="A539">
        <v>3848</v>
      </c>
      <c r="B539" t="s">
        <v>1647</v>
      </c>
      <c r="C539" t="s">
        <v>301</v>
      </c>
      <c r="D539" t="s">
        <v>7400</v>
      </c>
      <c r="E539" t="s">
        <v>4755</v>
      </c>
      <c r="F539" t="s">
        <v>4750</v>
      </c>
      <c r="G539" t="s">
        <v>6412</v>
      </c>
      <c r="H539">
        <v>7</v>
      </c>
      <c r="I539" t="s">
        <v>1652</v>
      </c>
      <c r="J539">
        <v>0</v>
      </c>
      <c r="K539">
        <v>0</v>
      </c>
    </row>
    <row r="540" spans="1:11" x14ac:dyDescent="0.25">
      <c r="A540">
        <v>3848</v>
      </c>
      <c r="B540" t="s">
        <v>1647</v>
      </c>
      <c r="C540" t="s">
        <v>301</v>
      </c>
      <c r="D540" t="s">
        <v>7400</v>
      </c>
      <c r="E540" t="s">
        <v>4756</v>
      </c>
      <c r="F540" t="s">
        <v>1774</v>
      </c>
      <c r="G540" t="s">
        <v>6413</v>
      </c>
      <c r="H540">
        <v>8</v>
      </c>
      <c r="I540" t="s">
        <v>1652</v>
      </c>
      <c r="J540">
        <v>0</v>
      </c>
      <c r="K540">
        <v>0</v>
      </c>
    </row>
    <row r="541" spans="1:11" x14ac:dyDescent="0.25">
      <c r="A541">
        <v>3848</v>
      </c>
      <c r="B541" t="s">
        <v>1647</v>
      </c>
      <c r="C541" t="s">
        <v>301</v>
      </c>
      <c r="D541" t="s">
        <v>7400</v>
      </c>
      <c r="E541" t="s">
        <v>6257</v>
      </c>
      <c r="F541" t="s">
        <v>1655</v>
      </c>
      <c r="G541" t="s">
        <v>6629</v>
      </c>
      <c r="H541">
        <v>11</v>
      </c>
      <c r="I541" t="s">
        <v>1652</v>
      </c>
      <c r="J541">
        <v>0</v>
      </c>
      <c r="K541">
        <v>0</v>
      </c>
    </row>
    <row r="542" spans="1:11" x14ac:dyDescent="0.25">
      <c r="A542">
        <v>3848</v>
      </c>
      <c r="B542" t="s">
        <v>1647</v>
      </c>
      <c r="C542" t="s">
        <v>301</v>
      </c>
      <c r="D542" t="s">
        <v>7400</v>
      </c>
      <c r="E542" t="s">
        <v>9163</v>
      </c>
      <c r="F542" t="s">
        <v>3199</v>
      </c>
      <c r="G542" t="s">
        <v>9164</v>
      </c>
      <c r="H542">
        <v>10</v>
      </c>
      <c r="I542" t="s">
        <v>1652</v>
      </c>
      <c r="J542">
        <v>0</v>
      </c>
      <c r="K542">
        <v>0</v>
      </c>
    </row>
    <row r="543" spans="1:11" x14ac:dyDescent="0.25">
      <c r="A543">
        <v>3848</v>
      </c>
      <c r="B543" t="s">
        <v>1647</v>
      </c>
      <c r="C543" t="s">
        <v>301</v>
      </c>
      <c r="D543" t="s">
        <v>7400</v>
      </c>
      <c r="E543" t="s">
        <v>3200</v>
      </c>
      <c r="F543" t="s">
        <v>3201</v>
      </c>
      <c r="G543" t="s">
        <v>8262</v>
      </c>
      <c r="H543">
        <v>87</v>
      </c>
      <c r="I543" t="s">
        <v>1652</v>
      </c>
      <c r="J543">
        <v>0</v>
      </c>
      <c r="K543">
        <v>0</v>
      </c>
    </row>
    <row r="544" spans="1:11" x14ac:dyDescent="0.25">
      <c r="A544">
        <v>3848</v>
      </c>
      <c r="B544" t="s">
        <v>1647</v>
      </c>
      <c r="C544" t="s">
        <v>301</v>
      </c>
      <c r="D544" t="s">
        <v>7400</v>
      </c>
      <c r="G544" t="s">
        <v>5922</v>
      </c>
      <c r="H544">
        <v>95</v>
      </c>
      <c r="I544" t="s">
        <v>1652</v>
      </c>
      <c r="J544">
        <v>0</v>
      </c>
      <c r="K544">
        <v>0</v>
      </c>
    </row>
    <row r="545" spans="1:11" x14ac:dyDescent="0.25">
      <c r="A545">
        <v>3848</v>
      </c>
      <c r="B545" t="s">
        <v>1647</v>
      </c>
      <c r="C545" t="s">
        <v>301</v>
      </c>
      <c r="D545" t="s">
        <v>7400</v>
      </c>
      <c r="E545" t="s">
        <v>5929</v>
      </c>
      <c r="F545" t="s">
        <v>5930</v>
      </c>
      <c r="G545" t="s">
        <v>6782</v>
      </c>
      <c r="H545">
        <v>1</v>
      </c>
      <c r="I545" t="s">
        <v>1652</v>
      </c>
      <c r="J545">
        <v>0</v>
      </c>
      <c r="K545">
        <v>0</v>
      </c>
    </row>
    <row r="546" spans="1:11" x14ac:dyDescent="0.25">
      <c r="A546">
        <v>3848</v>
      </c>
      <c r="B546" t="s">
        <v>1647</v>
      </c>
      <c r="C546" t="s">
        <v>301</v>
      </c>
      <c r="D546" t="s">
        <v>7400</v>
      </c>
      <c r="E546" t="s">
        <v>10733</v>
      </c>
      <c r="F546" t="s">
        <v>10734</v>
      </c>
      <c r="G546" t="s">
        <v>6776</v>
      </c>
      <c r="H546">
        <v>10</v>
      </c>
      <c r="I546" t="s">
        <v>1652</v>
      </c>
      <c r="J546">
        <v>0</v>
      </c>
      <c r="K546">
        <v>0</v>
      </c>
    </row>
    <row r="547" spans="1:11" x14ac:dyDescent="0.25">
      <c r="A547">
        <v>3848</v>
      </c>
      <c r="B547" t="s">
        <v>1647</v>
      </c>
      <c r="C547" t="s">
        <v>301</v>
      </c>
      <c r="D547" t="s">
        <v>7400</v>
      </c>
      <c r="G547" t="s">
        <v>2181</v>
      </c>
      <c r="H547">
        <v>16</v>
      </c>
      <c r="I547" t="s">
        <v>1652</v>
      </c>
      <c r="J547">
        <v>0</v>
      </c>
      <c r="K547">
        <v>0</v>
      </c>
    </row>
    <row r="548" spans="1:11" x14ac:dyDescent="0.25">
      <c r="A548">
        <v>3848</v>
      </c>
      <c r="B548" t="s">
        <v>1647</v>
      </c>
      <c r="C548" t="s">
        <v>301</v>
      </c>
      <c r="D548" t="s">
        <v>7400</v>
      </c>
      <c r="E548" t="s">
        <v>3202</v>
      </c>
      <c r="F548" t="s">
        <v>3203</v>
      </c>
      <c r="G548" t="s">
        <v>6722</v>
      </c>
      <c r="H548">
        <v>40</v>
      </c>
      <c r="I548" t="s">
        <v>1652</v>
      </c>
      <c r="J548">
        <v>0</v>
      </c>
      <c r="K548">
        <v>0</v>
      </c>
    </row>
    <row r="549" spans="1:11" x14ac:dyDescent="0.25">
      <c r="A549">
        <v>3848</v>
      </c>
      <c r="B549" t="s">
        <v>1647</v>
      </c>
      <c r="C549" t="s">
        <v>301</v>
      </c>
      <c r="D549" t="s">
        <v>7400</v>
      </c>
      <c r="G549" t="s">
        <v>2255</v>
      </c>
      <c r="H549">
        <v>51</v>
      </c>
      <c r="I549" t="s">
        <v>1652</v>
      </c>
      <c r="J549">
        <v>0</v>
      </c>
      <c r="K549">
        <v>0</v>
      </c>
    </row>
    <row r="550" spans="1:11" x14ac:dyDescent="0.25">
      <c r="A550">
        <v>3848</v>
      </c>
      <c r="B550" t="s">
        <v>1647</v>
      </c>
      <c r="C550" t="s">
        <v>301</v>
      </c>
      <c r="D550" t="s">
        <v>7400</v>
      </c>
      <c r="E550" t="s">
        <v>3204</v>
      </c>
      <c r="F550" t="s">
        <v>1655</v>
      </c>
      <c r="G550" t="s">
        <v>3205</v>
      </c>
      <c r="H550">
        <v>28</v>
      </c>
      <c r="I550" t="s">
        <v>1652</v>
      </c>
      <c r="J550">
        <v>0</v>
      </c>
      <c r="K550">
        <v>0</v>
      </c>
    </row>
    <row r="551" spans="1:11" x14ac:dyDescent="0.25">
      <c r="A551">
        <v>3848</v>
      </c>
      <c r="B551" t="s">
        <v>1647</v>
      </c>
      <c r="C551" t="s">
        <v>301</v>
      </c>
      <c r="D551" t="s">
        <v>7400</v>
      </c>
      <c r="G551" t="s">
        <v>4757</v>
      </c>
      <c r="H551">
        <v>6</v>
      </c>
      <c r="I551" t="s">
        <v>1652</v>
      </c>
      <c r="J551">
        <v>0</v>
      </c>
      <c r="K551">
        <v>0</v>
      </c>
    </row>
    <row r="552" spans="1:11" x14ac:dyDescent="0.25">
      <c r="A552">
        <v>3848</v>
      </c>
      <c r="B552" t="s">
        <v>1647</v>
      </c>
      <c r="C552" t="s">
        <v>301</v>
      </c>
      <c r="D552" t="s">
        <v>7400</v>
      </c>
      <c r="E552" t="s">
        <v>3206</v>
      </c>
      <c r="F552" t="s">
        <v>2036</v>
      </c>
      <c r="G552" t="s">
        <v>6718</v>
      </c>
      <c r="H552">
        <v>19</v>
      </c>
      <c r="I552" t="s">
        <v>1652</v>
      </c>
      <c r="J552">
        <v>0</v>
      </c>
      <c r="K552">
        <v>0</v>
      </c>
    </row>
    <row r="553" spans="1:11" x14ac:dyDescent="0.25">
      <c r="A553">
        <v>3848</v>
      </c>
      <c r="B553" t="s">
        <v>1647</v>
      </c>
      <c r="C553" t="s">
        <v>301</v>
      </c>
      <c r="D553" t="s">
        <v>7400</v>
      </c>
      <c r="E553" t="s">
        <v>2341</v>
      </c>
      <c r="F553" t="s">
        <v>2342</v>
      </c>
      <c r="G553" t="s">
        <v>6785</v>
      </c>
      <c r="H553">
        <v>15</v>
      </c>
      <c r="I553" t="s">
        <v>1652</v>
      </c>
      <c r="J553">
        <v>0</v>
      </c>
      <c r="K553">
        <v>0</v>
      </c>
    </row>
    <row r="554" spans="1:11" x14ac:dyDescent="0.25">
      <c r="A554">
        <v>3848</v>
      </c>
      <c r="B554" t="s">
        <v>1647</v>
      </c>
      <c r="C554" t="s">
        <v>301</v>
      </c>
      <c r="D554" t="s">
        <v>7400</v>
      </c>
      <c r="G554" t="s">
        <v>2181</v>
      </c>
      <c r="H554">
        <v>4</v>
      </c>
      <c r="I554" t="s">
        <v>1652</v>
      </c>
      <c r="J554">
        <v>0</v>
      </c>
      <c r="K554">
        <v>0</v>
      </c>
    </row>
    <row r="555" spans="1:11" x14ac:dyDescent="0.25">
      <c r="A555">
        <v>3848</v>
      </c>
      <c r="B555" t="s">
        <v>1647</v>
      </c>
      <c r="C555" t="s">
        <v>301</v>
      </c>
      <c r="D555" t="s">
        <v>7400</v>
      </c>
      <c r="E555" t="s">
        <v>2361</v>
      </c>
      <c r="F555" t="s">
        <v>2036</v>
      </c>
      <c r="G555" t="s">
        <v>6714</v>
      </c>
      <c r="H555">
        <v>8</v>
      </c>
      <c r="I555" t="s">
        <v>1652</v>
      </c>
      <c r="J555">
        <v>0</v>
      </c>
      <c r="K555">
        <v>0</v>
      </c>
    </row>
    <row r="556" spans="1:11" x14ac:dyDescent="0.25">
      <c r="A556">
        <v>3848</v>
      </c>
      <c r="B556" t="s">
        <v>1647</v>
      </c>
      <c r="C556" t="s">
        <v>301</v>
      </c>
      <c r="D556" t="s">
        <v>7400</v>
      </c>
      <c r="G556" t="s">
        <v>6194</v>
      </c>
      <c r="H556">
        <v>16</v>
      </c>
      <c r="I556" t="s">
        <v>1652</v>
      </c>
      <c r="J556">
        <v>0</v>
      </c>
      <c r="K556">
        <v>0</v>
      </c>
    </row>
    <row r="557" spans="1:11" x14ac:dyDescent="0.25">
      <c r="A557">
        <v>3848</v>
      </c>
      <c r="B557" t="s">
        <v>1647</v>
      </c>
      <c r="C557" t="s">
        <v>301</v>
      </c>
      <c r="D557" t="s">
        <v>7400</v>
      </c>
      <c r="E557" t="s">
        <v>3209</v>
      </c>
      <c r="F557" t="s">
        <v>6415</v>
      </c>
      <c r="G557" t="s">
        <v>3210</v>
      </c>
      <c r="H557">
        <v>10</v>
      </c>
      <c r="I557" t="s">
        <v>1652</v>
      </c>
      <c r="J557">
        <v>0</v>
      </c>
      <c r="K557">
        <v>0</v>
      </c>
    </row>
    <row r="558" spans="1:11" x14ac:dyDescent="0.25">
      <c r="A558">
        <v>3848</v>
      </c>
      <c r="B558" t="s">
        <v>1647</v>
      </c>
      <c r="C558" t="s">
        <v>301</v>
      </c>
      <c r="D558" t="s">
        <v>7400</v>
      </c>
      <c r="G558" t="s">
        <v>4758</v>
      </c>
      <c r="H558">
        <v>51</v>
      </c>
      <c r="I558" t="s">
        <v>1652</v>
      </c>
      <c r="J558">
        <v>0</v>
      </c>
      <c r="K558">
        <v>0</v>
      </c>
    </row>
    <row r="559" spans="1:11" x14ac:dyDescent="0.25">
      <c r="A559">
        <v>3848</v>
      </c>
      <c r="B559" t="s">
        <v>1647</v>
      </c>
      <c r="C559" t="s">
        <v>301</v>
      </c>
      <c r="D559" t="s">
        <v>7400</v>
      </c>
      <c r="E559" t="s">
        <v>2035</v>
      </c>
      <c r="F559" t="s">
        <v>2034</v>
      </c>
      <c r="G559" t="s">
        <v>2183</v>
      </c>
      <c r="H559">
        <v>79</v>
      </c>
      <c r="I559" t="s">
        <v>1652</v>
      </c>
      <c r="J559">
        <v>0</v>
      </c>
      <c r="K559">
        <v>0</v>
      </c>
    </row>
    <row r="560" spans="1:11" x14ac:dyDescent="0.25">
      <c r="A560">
        <v>3848</v>
      </c>
      <c r="B560" t="s">
        <v>1647</v>
      </c>
      <c r="C560" t="s">
        <v>301</v>
      </c>
      <c r="D560" t="s">
        <v>7400</v>
      </c>
      <c r="E560" t="s">
        <v>3211</v>
      </c>
      <c r="F560" t="s">
        <v>3212</v>
      </c>
      <c r="G560" t="s">
        <v>10145</v>
      </c>
      <c r="H560">
        <v>19</v>
      </c>
      <c r="I560" t="s">
        <v>1652</v>
      </c>
      <c r="J560">
        <v>0</v>
      </c>
      <c r="K560">
        <v>0</v>
      </c>
    </row>
    <row r="561" spans="1:11" x14ac:dyDescent="0.25">
      <c r="A561">
        <v>3848</v>
      </c>
      <c r="B561" t="s">
        <v>1647</v>
      </c>
      <c r="C561" t="s">
        <v>301</v>
      </c>
      <c r="D561" t="s">
        <v>7400</v>
      </c>
      <c r="G561" t="s">
        <v>2243</v>
      </c>
      <c r="H561">
        <v>22</v>
      </c>
      <c r="I561" t="s">
        <v>1652</v>
      </c>
      <c r="J561">
        <v>0</v>
      </c>
      <c r="K561">
        <v>0</v>
      </c>
    </row>
    <row r="562" spans="1:11" x14ac:dyDescent="0.25">
      <c r="A562">
        <v>3848</v>
      </c>
      <c r="B562" t="s">
        <v>1647</v>
      </c>
      <c r="C562" t="s">
        <v>301</v>
      </c>
      <c r="D562" t="s">
        <v>7400</v>
      </c>
      <c r="E562" t="s">
        <v>7698</v>
      </c>
      <c r="F562" t="s">
        <v>1924</v>
      </c>
      <c r="G562" t="s">
        <v>5669</v>
      </c>
      <c r="H562">
        <v>1</v>
      </c>
      <c r="I562" t="s">
        <v>1652</v>
      </c>
      <c r="J562">
        <v>0</v>
      </c>
      <c r="K562">
        <v>0</v>
      </c>
    </row>
    <row r="563" spans="1:11" x14ac:dyDescent="0.25">
      <c r="A563">
        <v>3848</v>
      </c>
      <c r="B563" t="s">
        <v>1647</v>
      </c>
      <c r="C563" t="s">
        <v>301</v>
      </c>
      <c r="D563" t="s">
        <v>7400</v>
      </c>
      <c r="E563" t="s">
        <v>10735</v>
      </c>
      <c r="F563" t="s">
        <v>1968</v>
      </c>
      <c r="G563" t="s">
        <v>10145</v>
      </c>
      <c r="H563">
        <v>70</v>
      </c>
      <c r="I563" t="s">
        <v>1652</v>
      </c>
      <c r="J563">
        <v>0</v>
      </c>
      <c r="K563">
        <v>0</v>
      </c>
    </row>
    <row r="564" spans="1:11" x14ac:dyDescent="0.25">
      <c r="A564">
        <v>3848</v>
      </c>
      <c r="B564" t="s">
        <v>1647</v>
      </c>
      <c r="C564" t="s">
        <v>301</v>
      </c>
      <c r="D564" t="s">
        <v>7400</v>
      </c>
      <c r="E564" t="s">
        <v>4554</v>
      </c>
      <c r="F564" t="s">
        <v>4555</v>
      </c>
      <c r="G564" t="s">
        <v>7640</v>
      </c>
      <c r="H564">
        <v>19</v>
      </c>
      <c r="I564" t="s">
        <v>1652</v>
      </c>
      <c r="J564">
        <v>0</v>
      </c>
      <c r="K564">
        <v>0</v>
      </c>
    </row>
    <row r="565" spans="1:11" x14ac:dyDescent="0.25">
      <c r="A565">
        <v>3848</v>
      </c>
      <c r="B565" t="s">
        <v>1647</v>
      </c>
      <c r="C565" t="s">
        <v>301</v>
      </c>
      <c r="D565" t="s">
        <v>7400</v>
      </c>
      <c r="G565" t="s">
        <v>4759</v>
      </c>
      <c r="H565">
        <v>8</v>
      </c>
      <c r="I565" t="s">
        <v>1652</v>
      </c>
      <c r="J565">
        <v>0</v>
      </c>
      <c r="K565">
        <v>0</v>
      </c>
    </row>
    <row r="566" spans="1:11" x14ac:dyDescent="0.25">
      <c r="A566">
        <v>3848</v>
      </c>
      <c r="B566" t="s">
        <v>1647</v>
      </c>
      <c r="C566" t="s">
        <v>301</v>
      </c>
      <c r="D566" t="s">
        <v>7400</v>
      </c>
      <c r="E566" t="s">
        <v>9089</v>
      </c>
      <c r="F566" t="s">
        <v>9090</v>
      </c>
      <c r="G566" t="s">
        <v>3246</v>
      </c>
      <c r="H566">
        <v>14</v>
      </c>
      <c r="I566" t="s">
        <v>1652</v>
      </c>
      <c r="J566">
        <v>0</v>
      </c>
      <c r="K566">
        <v>0</v>
      </c>
    </row>
    <row r="567" spans="1:11" x14ac:dyDescent="0.25">
      <c r="A567">
        <v>3848</v>
      </c>
      <c r="B567" t="s">
        <v>1647</v>
      </c>
      <c r="C567" t="s">
        <v>301</v>
      </c>
      <c r="D567" t="s">
        <v>7400</v>
      </c>
      <c r="G567" t="s">
        <v>2178</v>
      </c>
      <c r="H567">
        <v>4</v>
      </c>
      <c r="I567" t="s">
        <v>1652</v>
      </c>
      <c r="J567">
        <v>0</v>
      </c>
      <c r="K567">
        <v>0</v>
      </c>
    </row>
    <row r="568" spans="1:11" x14ac:dyDescent="0.25">
      <c r="A568">
        <v>3848</v>
      </c>
      <c r="B568" t="s">
        <v>1647</v>
      </c>
      <c r="C568" t="s">
        <v>301</v>
      </c>
      <c r="D568" t="s">
        <v>7400</v>
      </c>
      <c r="E568" t="s">
        <v>2033</v>
      </c>
      <c r="F568" t="s">
        <v>2032</v>
      </c>
      <c r="G568" t="s">
        <v>7404</v>
      </c>
      <c r="H568">
        <v>7</v>
      </c>
      <c r="I568" t="s">
        <v>1652</v>
      </c>
      <c r="J568">
        <v>0</v>
      </c>
      <c r="K568">
        <v>0</v>
      </c>
    </row>
    <row r="569" spans="1:11" x14ac:dyDescent="0.25">
      <c r="A569">
        <v>3848</v>
      </c>
      <c r="B569" t="s">
        <v>1647</v>
      </c>
      <c r="C569" t="s">
        <v>301</v>
      </c>
      <c r="D569" t="s">
        <v>7400</v>
      </c>
      <c r="G569" t="s">
        <v>5932</v>
      </c>
      <c r="H569">
        <v>8</v>
      </c>
      <c r="I569" t="s">
        <v>1652</v>
      </c>
      <c r="J569">
        <v>0</v>
      </c>
      <c r="K569">
        <v>0</v>
      </c>
    </row>
    <row r="570" spans="1:11" x14ac:dyDescent="0.25">
      <c r="A570">
        <v>3848</v>
      </c>
      <c r="B570" t="s">
        <v>1647</v>
      </c>
      <c r="C570" t="s">
        <v>301</v>
      </c>
      <c r="D570" t="s">
        <v>7400</v>
      </c>
      <c r="E570" t="s">
        <v>2544</v>
      </c>
      <c r="F570" t="s">
        <v>2545</v>
      </c>
      <c r="G570" t="s">
        <v>7386</v>
      </c>
      <c r="H570">
        <v>8</v>
      </c>
      <c r="I570" t="s">
        <v>1652</v>
      </c>
      <c r="J570">
        <v>0</v>
      </c>
      <c r="K570">
        <v>0</v>
      </c>
    </row>
    <row r="571" spans="1:11" x14ac:dyDescent="0.25">
      <c r="A571">
        <v>3848</v>
      </c>
      <c r="B571" t="s">
        <v>1647</v>
      </c>
      <c r="C571" t="s">
        <v>301</v>
      </c>
      <c r="D571" t="s">
        <v>7400</v>
      </c>
      <c r="G571" t="s">
        <v>2229</v>
      </c>
      <c r="H571">
        <v>14</v>
      </c>
      <c r="I571" t="s">
        <v>1652</v>
      </c>
      <c r="J571">
        <v>0</v>
      </c>
      <c r="K571">
        <v>0</v>
      </c>
    </row>
    <row r="572" spans="1:11" x14ac:dyDescent="0.25">
      <c r="A572">
        <v>3848</v>
      </c>
      <c r="B572" t="s">
        <v>1647</v>
      </c>
      <c r="C572" t="s">
        <v>301</v>
      </c>
      <c r="D572" t="s">
        <v>7400</v>
      </c>
      <c r="E572" t="s">
        <v>4760</v>
      </c>
      <c r="F572" t="s">
        <v>4761</v>
      </c>
      <c r="G572" s="201">
        <v>510000000</v>
      </c>
      <c r="H572">
        <v>27</v>
      </c>
      <c r="I572" t="s">
        <v>1652</v>
      </c>
      <c r="J572">
        <v>0</v>
      </c>
      <c r="K572">
        <v>0</v>
      </c>
    </row>
    <row r="573" spans="1:11" x14ac:dyDescent="0.25">
      <c r="A573">
        <v>3848</v>
      </c>
      <c r="B573" t="s">
        <v>1647</v>
      </c>
      <c r="C573" t="s">
        <v>301</v>
      </c>
      <c r="D573" t="s">
        <v>7400</v>
      </c>
      <c r="E573" t="s">
        <v>4762</v>
      </c>
      <c r="F573" t="s">
        <v>4763</v>
      </c>
      <c r="G573" t="s">
        <v>7639</v>
      </c>
      <c r="H573">
        <v>8</v>
      </c>
      <c r="I573" t="s">
        <v>1652</v>
      </c>
      <c r="J573">
        <v>0</v>
      </c>
      <c r="K573">
        <v>0</v>
      </c>
    </row>
    <row r="574" spans="1:11" x14ac:dyDescent="0.25">
      <c r="A574">
        <v>3848</v>
      </c>
      <c r="B574" t="s">
        <v>1647</v>
      </c>
      <c r="C574" t="s">
        <v>301</v>
      </c>
      <c r="D574" t="s">
        <v>7400</v>
      </c>
      <c r="G574" t="s">
        <v>4764</v>
      </c>
      <c r="H574">
        <v>3</v>
      </c>
      <c r="I574" t="s">
        <v>1652</v>
      </c>
      <c r="J574">
        <v>0</v>
      </c>
      <c r="K574">
        <v>0</v>
      </c>
    </row>
    <row r="575" spans="1:11" x14ac:dyDescent="0.25">
      <c r="A575">
        <v>3848</v>
      </c>
      <c r="B575" t="s">
        <v>1647</v>
      </c>
      <c r="C575" t="s">
        <v>301</v>
      </c>
      <c r="D575" t="s">
        <v>7400</v>
      </c>
      <c r="E575" t="s">
        <v>3215</v>
      </c>
      <c r="F575" t="s">
        <v>3216</v>
      </c>
      <c r="G575" t="s">
        <v>6722</v>
      </c>
      <c r="H575">
        <v>58</v>
      </c>
      <c r="I575" t="s">
        <v>1652</v>
      </c>
      <c r="J575">
        <v>0</v>
      </c>
      <c r="K575">
        <v>0</v>
      </c>
    </row>
    <row r="576" spans="1:11" x14ac:dyDescent="0.25">
      <c r="A576">
        <v>3848</v>
      </c>
      <c r="B576" t="s">
        <v>1647</v>
      </c>
      <c r="C576" t="s">
        <v>301</v>
      </c>
      <c r="D576" t="s">
        <v>7400</v>
      </c>
      <c r="G576" t="s">
        <v>5922</v>
      </c>
      <c r="H576">
        <v>8</v>
      </c>
      <c r="I576" t="s">
        <v>1652</v>
      </c>
      <c r="J576">
        <v>0</v>
      </c>
      <c r="K576">
        <v>0</v>
      </c>
    </row>
    <row r="577" spans="1:11" x14ac:dyDescent="0.25">
      <c r="A577">
        <v>3848</v>
      </c>
      <c r="B577" t="s">
        <v>1647</v>
      </c>
      <c r="C577" t="s">
        <v>301</v>
      </c>
      <c r="D577" t="s">
        <v>7400</v>
      </c>
      <c r="E577" t="s">
        <v>3218</v>
      </c>
      <c r="F577" t="s">
        <v>1945</v>
      </c>
      <c r="G577" t="s">
        <v>3205</v>
      </c>
      <c r="H577">
        <v>16</v>
      </c>
      <c r="I577" t="s">
        <v>1652</v>
      </c>
      <c r="J577">
        <v>0</v>
      </c>
      <c r="K577">
        <v>0</v>
      </c>
    </row>
    <row r="578" spans="1:11" x14ac:dyDescent="0.25">
      <c r="A578">
        <v>3848</v>
      </c>
      <c r="B578" t="s">
        <v>1647</v>
      </c>
      <c r="C578" t="s">
        <v>301</v>
      </c>
      <c r="D578" t="s">
        <v>7400</v>
      </c>
      <c r="G578" t="s">
        <v>6194</v>
      </c>
      <c r="H578">
        <v>10</v>
      </c>
      <c r="I578" t="s">
        <v>1652</v>
      </c>
      <c r="J578">
        <v>0</v>
      </c>
      <c r="K578">
        <v>0</v>
      </c>
    </row>
    <row r="579" spans="1:11" x14ac:dyDescent="0.25">
      <c r="A579">
        <v>3848</v>
      </c>
      <c r="B579" t="s">
        <v>1647</v>
      </c>
      <c r="C579" t="s">
        <v>301</v>
      </c>
      <c r="D579" t="s">
        <v>7400</v>
      </c>
      <c r="E579" t="s">
        <v>3219</v>
      </c>
      <c r="F579" t="s">
        <v>1660</v>
      </c>
      <c r="G579" t="s">
        <v>3220</v>
      </c>
      <c r="H579">
        <v>22</v>
      </c>
      <c r="I579" t="s">
        <v>1652</v>
      </c>
      <c r="J579">
        <v>0</v>
      </c>
      <c r="K579">
        <v>0</v>
      </c>
    </row>
    <row r="580" spans="1:11" x14ac:dyDescent="0.25">
      <c r="A580">
        <v>3848</v>
      </c>
      <c r="B580" t="s">
        <v>1647</v>
      </c>
      <c r="C580" t="s">
        <v>301</v>
      </c>
      <c r="D580" t="s">
        <v>7400</v>
      </c>
      <c r="G580" t="s">
        <v>4765</v>
      </c>
      <c r="H580">
        <v>47</v>
      </c>
      <c r="I580" t="s">
        <v>1652</v>
      </c>
      <c r="J580">
        <v>0</v>
      </c>
      <c r="K580">
        <v>0</v>
      </c>
    </row>
    <row r="581" spans="1:11" x14ac:dyDescent="0.25">
      <c r="A581">
        <v>3848</v>
      </c>
      <c r="B581" t="s">
        <v>1647</v>
      </c>
      <c r="C581" t="s">
        <v>301</v>
      </c>
      <c r="D581" t="s">
        <v>7400</v>
      </c>
      <c r="E581" t="s">
        <v>4766</v>
      </c>
      <c r="F581" t="s">
        <v>4767</v>
      </c>
      <c r="G581" t="s">
        <v>6631</v>
      </c>
      <c r="H581">
        <v>39</v>
      </c>
      <c r="I581" t="s">
        <v>1652</v>
      </c>
      <c r="J581">
        <v>0</v>
      </c>
      <c r="K581">
        <v>0</v>
      </c>
    </row>
    <row r="582" spans="1:11" x14ac:dyDescent="0.25">
      <c r="A582">
        <v>3848</v>
      </c>
      <c r="B582" t="s">
        <v>1647</v>
      </c>
      <c r="C582" t="s">
        <v>301</v>
      </c>
      <c r="D582" t="s">
        <v>7400</v>
      </c>
      <c r="G582" t="s">
        <v>4768</v>
      </c>
      <c r="H582">
        <v>65</v>
      </c>
      <c r="I582" t="s">
        <v>1652</v>
      </c>
      <c r="J582">
        <v>0</v>
      </c>
      <c r="K582">
        <v>0</v>
      </c>
    </row>
    <row r="583" spans="1:11" x14ac:dyDescent="0.25">
      <c r="A583">
        <v>3848</v>
      </c>
      <c r="B583" t="s">
        <v>1647</v>
      </c>
      <c r="C583" t="s">
        <v>301</v>
      </c>
      <c r="D583" t="s">
        <v>7400</v>
      </c>
      <c r="E583" t="s">
        <v>3221</v>
      </c>
      <c r="F583" t="s">
        <v>1679</v>
      </c>
      <c r="G583" t="s">
        <v>6417</v>
      </c>
      <c r="H583">
        <v>198</v>
      </c>
      <c r="I583" t="s">
        <v>1652</v>
      </c>
      <c r="J583">
        <v>0</v>
      </c>
      <c r="K583">
        <v>0</v>
      </c>
    </row>
    <row r="584" spans="1:11" x14ac:dyDescent="0.25">
      <c r="A584">
        <v>3848</v>
      </c>
      <c r="B584" t="s">
        <v>1647</v>
      </c>
      <c r="C584" t="s">
        <v>301</v>
      </c>
      <c r="D584" t="s">
        <v>7400</v>
      </c>
      <c r="G584" t="s">
        <v>4769</v>
      </c>
      <c r="H584">
        <v>46</v>
      </c>
      <c r="I584" t="s">
        <v>1652</v>
      </c>
      <c r="J584">
        <v>0</v>
      </c>
      <c r="K584">
        <v>0</v>
      </c>
    </row>
    <row r="585" spans="1:11" x14ac:dyDescent="0.25">
      <c r="A585">
        <v>3848</v>
      </c>
      <c r="B585" t="s">
        <v>1647</v>
      </c>
      <c r="C585" t="s">
        <v>301</v>
      </c>
      <c r="D585" t="s">
        <v>7400</v>
      </c>
      <c r="E585" t="s">
        <v>2031</v>
      </c>
      <c r="F585" t="s">
        <v>2006</v>
      </c>
      <c r="G585" t="s">
        <v>7506</v>
      </c>
      <c r="H585">
        <v>32</v>
      </c>
      <c r="I585" t="s">
        <v>1652</v>
      </c>
      <c r="J585">
        <v>0</v>
      </c>
      <c r="K585">
        <v>0</v>
      </c>
    </row>
    <row r="586" spans="1:11" x14ac:dyDescent="0.25">
      <c r="A586">
        <v>3848</v>
      </c>
      <c r="B586" t="s">
        <v>1647</v>
      </c>
      <c r="C586" t="s">
        <v>301</v>
      </c>
      <c r="D586" t="s">
        <v>7400</v>
      </c>
      <c r="G586" t="s">
        <v>2184</v>
      </c>
      <c r="H586">
        <v>35</v>
      </c>
      <c r="I586" t="s">
        <v>1652</v>
      </c>
      <c r="J586">
        <v>0</v>
      </c>
      <c r="K586">
        <v>0</v>
      </c>
    </row>
    <row r="587" spans="1:11" x14ac:dyDescent="0.25">
      <c r="A587">
        <v>3848</v>
      </c>
      <c r="B587" t="s">
        <v>1647</v>
      </c>
      <c r="C587" t="s">
        <v>301</v>
      </c>
      <c r="D587" t="s">
        <v>7400</v>
      </c>
      <c r="E587" t="s">
        <v>5933</v>
      </c>
      <c r="F587" t="s">
        <v>1669</v>
      </c>
      <c r="G587" t="s">
        <v>6957</v>
      </c>
      <c r="H587">
        <v>5</v>
      </c>
      <c r="I587" t="s">
        <v>1652</v>
      </c>
      <c r="J587">
        <v>0</v>
      </c>
      <c r="K587">
        <v>0</v>
      </c>
    </row>
    <row r="588" spans="1:11" x14ac:dyDescent="0.25">
      <c r="A588">
        <v>3848</v>
      </c>
      <c r="B588" t="s">
        <v>1647</v>
      </c>
      <c r="C588" t="s">
        <v>301</v>
      </c>
      <c r="D588" t="s">
        <v>7400</v>
      </c>
      <c r="G588" t="s">
        <v>2176</v>
      </c>
      <c r="H588">
        <v>11</v>
      </c>
      <c r="I588" t="s">
        <v>1652</v>
      </c>
      <c r="J588">
        <v>0</v>
      </c>
      <c r="K588">
        <v>0</v>
      </c>
    </row>
    <row r="589" spans="1:11" x14ac:dyDescent="0.25">
      <c r="A589">
        <v>3848</v>
      </c>
      <c r="B589" t="s">
        <v>1647</v>
      </c>
      <c r="C589" t="s">
        <v>301</v>
      </c>
      <c r="D589" t="s">
        <v>7400</v>
      </c>
      <c r="E589" t="s">
        <v>3222</v>
      </c>
      <c r="F589" t="s">
        <v>3223</v>
      </c>
      <c r="G589" t="s">
        <v>6785</v>
      </c>
      <c r="H589">
        <v>16</v>
      </c>
      <c r="I589" t="s">
        <v>1652</v>
      </c>
      <c r="J589">
        <v>0</v>
      </c>
      <c r="K589">
        <v>0</v>
      </c>
    </row>
    <row r="590" spans="1:11" x14ac:dyDescent="0.25">
      <c r="A590">
        <v>3848</v>
      </c>
      <c r="B590" t="s">
        <v>1647</v>
      </c>
      <c r="C590" t="s">
        <v>301</v>
      </c>
      <c r="D590" t="s">
        <v>7400</v>
      </c>
      <c r="G590" t="s">
        <v>2185</v>
      </c>
      <c r="H590">
        <v>3</v>
      </c>
      <c r="I590" t="s">
        <v>1652</v>
      </c>
      <c r="J590">
        <v>0</v>
      </c>
      <c r="K590">
        <v>0</v>
      </c>
    </row>
    <row r="591" spans="1:11" x14ac:dyDescent="0.25">
      <c r="A591">
        <v>3848</v>
      </c>
      <c r="B591" t="s">
        <v>1647</v>
      </c>
      <c r="C591" t="s">
        <v>301</v>
      </c>
      <c r="D591" t="s">
        <v>7400</v>
      </c>
      <c r="E591" t="s">
        <v>3224</v>
      </c>
      <c r="F591" t="s">
        <v>3225</v>
      </c>
      <c r="G591" t="s">
        <v>9667</v>
      </c>
      <c r="H591">
        <v>12</v>
      </c>
      <c r="I591" t="s">
        <v>1652</v>
      </c>
      <c r="J591">
        <v>0</v>
      </c>
      <c r="K591">
        <v>0</v>
      </c>
    </row>
    <row r="592" spans="1:11" x14ac:dyDescent="0.25">
      <c r="A592">
        <v>3848</v>
      </c>
      <c r="B592" t="s">
        <v>1647</v>
      </c>
      <c r="C592" t="s">
        <v>301</v>
      </c>
      <c r="D592" t="s">
        <v>7400</v>
      </c>
      <c r="G592" t="s">
        <v>8579</v>
      </c>
      <c r="H592">
        <v>4</v>
      </c>
      <c r="I592" t="s">
        <v>1652</v>
      </c>
      <c r="J592">
        <v>0</v>
      </c>
      <c r="K592">
        <v>0</v>
      </c>
    </row>
    <row r="593" spans="1:11" x14ac:dyDescent="0.25">
      <c r="A593">
        <v>3848</v>
      </c>
      <c r="B593" t="s">
        <v>1647</v>
      </c>
      <c r="C593" t="s">
        <v>301</v>
      </c>
      <c r="D593" t="s">
        <v>7400</v>
      </c>
      <c r="E593" t="s">
        <v>8735</v>
      </c>
      <c r="F593" t="s">
        <v>8736</v>
      </c>
      <c r="G593" t="s">
        <v>8262</v>
      </c>
      <c r="H593">
        <v>63</v>
      </c>
      <c r="I593" t="s">
        <v>1652</v>
      </c>
      <c r="J593">
        <v>0</v>
      </c>
      <c r="K593">
        <v>0</v>
      </c>
    </row>
    <row r="594" spans="1:11" x14ac:dyDescent="0.25">
      <c r="A594">
        <v>3848</v>
      </c>
      <c r="B594" t="s">
        <v>1647</v>
      </c>
      <c r="C594" t="s">
        <v>301</v>
      </c>
      <c r="D594" t="s">
        <v>7400</v>
      </c>
      <c r="G594" t="s">
        <v>5926</v>
      </c>
      <c r="H594">
        <v>25</v>
      </c>
      <c r="I594" t="s">
        <v>1652</v>
      </c>
      <c r="J594">
        <v>0</v>
      </c>
      <c r="K594">
        <v>0</v>
      </c>
    </row>
    <row r="595" spans="1:11" x14ac:dyDescent="0.25">
      <c r="A595">
        <v>3848</v>
      </c>
      <c r="B595" t="s">
        <v>1647</v>
      </c>
      <c r="C595" t="s">
        <v>301</v>
      </c>
      <c r="D595" t="s">
        <v>7400</v>
      </c>
      <c r="E595" t="s">
        <v>2030</v>
      </c>
      <c r="F595" t="s">
        <v>1655</v>
      </c>
      <c r="G595" t="s">
        <v>6169</v>
      </c>
      <c r="H595">
        <v>130</v>
      </c>
      <c r="I595" t="s">
        <v>1652</v>
      </c>
      <c r="J595">
        <v>0</v>
      </c>
      <c r="K595">
        <v>0</v>
      </c>
    </row>
    <row r="596" spans="1:11" x14ac:dyDescent="0.25">
      <c r="A596">
        <v>3848</v>
      </c>
      <c r="B596" t="s">
        <v>1647</v>
      </c>
      <c r="C596" t="s">
        <v>301</v>
      </c>
      <c r="D596" t="s">
        <v>7400</v>
      </c>
      <c r="G596" t="s">
        <v>7878</v>
      </c>
      <c r="H596">
        <v>36</v>
      </c>
      <c r="I596" t="s">
        <v>1652</v>
      </c>
      <c r="J596">
        <v>0</v>
      </c>
      <c r="K596">
        <v>0</v>
      </c>
    </row>
    <row r="597" spans="1:11" x14ac:dyDescent="0.25">
      <c r="A597">
        <v>3848</v>
      </c>
      <c r="B597" t="s">
        <v>1647</v>
      </c>
      <c r="C597" t="s">
        <v>301</v>
      </c>
      <c r="D597" t="s">
        <v>7400</v>
      </c>
      <c r="E597" t="s">
        <v>9165</v>
      </c>
      <c r="F597" t="s">
        <v>9166</v>
      </c>
      <c r="G597" t="s">
        <v>3227</v>
      </c>
      <c r="H597">
        <v>35</v>
      </c>
      <c r="I597" t="s">
        <v>1652</v>
      </c>
      <c r="J597">
        <v>0</v>
      </c>
      <c r="K597">
        <v>0</v>
      </c>
    </row>
    <row r="598" spans="1:11" x14ac:dyDescent="0.25">
      <c r="A598">
        <v>3848</v>
      </c>
      <c r="B598" t="s">
        <v>1647</v>
      </c>
      <c r="C598" t="s">
        <v>301</v>
      </c>
      <c r="D598" t="s">
        <v>7400</v>
      </c>
      <c r="G598" t="s">
        <v>7468</v>
      </c>
      <c r="H598">
        <v>3</v>
      </c>
      <c r="I598" t="s">
        <v>1652</v>
      </c>
      <c r="J598">
        <v>0</v>
      </c>
      <c r="K598">
        <v>0</v>
      </c>
    </row>
    <row r="599" spans="1:11" x14ac:dyDescent="0.25">
      <c r="A599">
        <v>3848</v>
      </c>
      <c r="B599" t="s">
        <v>1647</v>
      </c>
      <c r="C599" t="s">
        <v>301</v>
      </c>
      <c r="D599" t="s">
        <v>7400</v>
      </c>
      <c r="E599" t="s">
        <v>8737</v>
      </c>
      <c r="F599" t="s">
        <v>8738</v>
      </c>
      <c r="G599" t="s">
        <v>3227</v>
      </c>
      <c r="H599">
        <v>22</v>
      </c>
      <c r="I599" t="s">
        <v>1652</v>
      </c>
      <c r="J599">
        <v>0</v>
      </c>
      <c r="K599">
        <v>0</v>
      </c>
    </row>
    <row r="600" spans="1:11" x14ac:dyDescent="0.25">
      <c r="A600">
        <v>3848</v>
      </c>
      <c r="B600" t="s">
        <v>1647</v>
      </c>
      <c r="C600" t="s">
        <v>301</v>
      </c>
      <c r="D600" t="s">
        <v>7400</v>
      </c>
      <c r="G600" t="s">
        <v>7468</v>
      </c>
      <c r="H600">
        <v>27</v>
      </c>
      <c r="I600" t="s">
        <v>1652</v>
      </c>
      <c r="J600">
        <v>0</v>
      </c>
      <c r="K600">
        <v>0</v>
      </c>
    </row>
    <row r="601" spans="1:11" x14ac:dyDescent="0.25">
      <c r="A601">
        <v>3848</v>
      </c>
      <c r="B601" t="s">
        <v>1647</v>
      </c>
      <c r="C601" t="s">
        <v>301</v>
      </c>
      <c r="D601" t="s">
        <v>7400</v>
      </c>
      <c r="E601" t="s">
        <v>4770</v>
      </c>
      <c r="F601" t="s">
        <v>4771</v>
      </c>
      <c r="G601" t="s">
        <v>6776</v>
      </c>
      <c r="H601">
        <v>19</v>
      </c>
      <c r="I601" t="s">
        <v>1652</v>
      </c>
      <c r="J601">
        <v>0</v>
      </c>
      <c r="K601">
        <v>0</v>
      </c>
    </row>
    <row r="602" spans="1:11" x14ac:dyDescent="0.25">
      <c r="A602">
        <v>3848</v>
      </c>
      <c r="B602" t="s">
        <v>1647</v>
      </c>
      <c r="C602" t="s">
        <v>301</v>
      </c>
      <c r="D602" t="s">
        <v>7400</v>
      </c>
      <c r="G602" t="s">
        <v>4772</v>
      </c>
      <c r="H602">
        <v>33</v>
      </c>
      <c r="I602" t="s">
        <v>1652</v>
      </c>
      <c r="J602">
        <v>0</v>
      </c>
      <c r="K602">
        <v>0</v>
      </c>
    </row>
    <row r="603" spans="1:11" x14ac:dyDescent="0.25">
      <c r="A603">
        <v>3848</v>
      </c>
      <c r="B603" t="s">
        <v>1647</v>
      </c>
      <c r="C603" t="s">
        <v>301</v>
      </c>
      <c r="D603" t="s">
        <v>7400</v>
      </c>
      <c r="E603" t="s">
        <v>4773</v>
      </c>
      <c r="F603" t="s">
        <v>4774</v>
      </c>
      <c r="G603" t="s">
        <v>6883</v>
      </c>
      <c r="H603">
        <v>125</v>
      </c>
      <c r="I603" t="s">
        <v>1652</v>
      </c>
      <c r="J603">
        <v>0</v>
      </c>
      <c r="K603">
        <v>0</v>
      </c>
    </row>
    <row r="604" spans="1:11" x14ac:dyDescent="0.25">
      <c r="A604">
        <v>3848</v>
      </c>
      <c r="B604" t="s">
        <v>1647</v>
      </c>
      <c r="C604" t="s">
        <v>301</v>
      </c>
      <c r="D604" t="s">
        <v>7400</v>
      </c>
      <c r="G604" t="s">
        <v>4297</v>
      </c>
      <c r="H604">
        <v>48</v>
      </c>
      <c r="I604" t="s">
        <v>1652</v>
      </c>
      <c r="J604">
        <v>0</v>
      </c>
      <c r="K604">
        <v>0</v>
      </c>
    </row>
    <row r="605" spans="1:11" x14ac:dyDescent="0.25">
      <c r="A605">
        <v>3848</v>
      </c>
      <c r="B605" t="s">
        <v>1647</v>
      </c>
      <c r="C605" t="s">
        <v>301</v>
      </c>
      <c r="D605" t="s">
        <v>7400</v>
      </c>
      <c r="E605" t="s">
        <v>6884</v>
      </c>
      <c r="F605" t="s">
        <v>2028</v>
      </c>
      <c r="G605" t="s">
        <v>6881</v>
      </c>
      <c r="H605">
        <v>8</v>
      </c>
      <c r="I605" t="s">
        <v>1652</v>
      </c>
      <c r="J605">
        <v>0</v>
      </c>
      <c r="K605">
        <v>0</v>
      </c>
    </row>
    <row r="606" spans="1:11" x14ac:dyDescent="0.25">
      <c r="A606">
        <v>3848</v>
      </c>
      <c r="B606" t="s">
        <v>1647</v>
      </c>
      <c r="C606" t="s">
        <v>301</v>
      </c>
      <c r="D606" t="s">
        <v>7400</v>
      </c>
      <c r="G606" t="s">
        <v>7023</v>
      </c>
      <c r="H606">
        <v>3</v>
      </c>
      <c r="I606" t="s">
        <v>1652</v>
      </c>
      <c r="J606">
        <v>0</v>
      </c>
      <c r="K606">
        <v>0</v>
      </c>
    </row>
    <row r="607" spans="1:11" x14ac:dyDescent="0.25">
      <c r="A607">
        <v>3848</v>
      </c>
      <c r="B607" t="s">
        <v>1647</v>
      </c>
      <c r="C607" t="s">
        <v>301</v>
      </c>
      <c r="D607" t="s">
        <v>7400</v>
      </c>
      <c r="E607" t="s">
        <v>2029</v>
      </c>
      <c r="F607" t="s">
        <v>2028</v>
      </c>
      <c r="G607" t="s">
        <v>6791</v>
      </c>
      <c r="H607">
        <v>4</v>
      </c>
      <c r="I607" t="s">
        <v>1652</v>
      </c>
      <c r="J607">
        <v>0</v>
      </c>
      <c r="K607">
        <v>0</v>
      </c>
    </row>
    <row r="608" spans="1:11" x14ac:dyDescent="0.25">
      <c r="A608">
        <v>3848</v>
      </c>
      <c r="B608" t="s">
        <v>1647</v>
      </c>
      <c r="C608" t="s">
        <v>301</v>
      </c>
      <c r="D608" t="s">
        <v>7400</v>
      </c>
      <c r="G608" t="s">
        <v>2181</v>
      </c>
      <c r="H608">
        <v>4</v>
      </c>
      <c r="I608" t="s">
        <v>1652</v>
      </c>
      <c r="J608">
        <v>0</v>
      </c>
      <c r="K608">
        <v>0</v>
      </c>
    </row>
    <row r="609" spans="1:11" x14ac:dyDescent="0.25">
      <c r="A609">
        <v>3848</v>
      </c>
      <c r="B609" t="s">
        <v>1647</v>
      </c>
      <c r="C609" t="s">
        <v>301</v>
      </c>
      <c r="D609" t="s">
        <v>7400</v>
      </c>
      <c r="E609" t="s">
        <v>2027</v>
      </c>
      <c r="F609" t="s">
        <v>1672</v>
      </c>
      <c r="G609" t="s">
        <v>3226</v>
      </c>
      <c r="H609">
        <v>50</v>
      </c>
      <c r="I609" t="s">
        <v>1652</v>
      </c>
      <c r="J609">
        <v>0</v>
      </c>
      <c r="K609">
        <v>0</v>
      </c>
    </row>
    <row r="610" spans="1:11" x14ac:dyDescent="0.25">
      <c r="A610">
        <v>3848</v>
      </c>
      <c r="B610" t="s">
        <v>1647</v>
      </c>
      <c r="C610" t="s">
        <v>301</v>
      </c>
      <c r="D610" t="s">
        <v>7400</v>
      </c>
      <c r="G610" t="s">
        <v>4467</v>
      </c>
      <c r="H610">
        <v>93</v>
      </c>
      <c r="I610" t="s">
        <v>1652</v>
      </c>
      <c r="J610">
        <v>0</v>
      </c>
      <c r="K610">
        <v>0</v>
      </c>
    </row>
    <row r="611" spans="1:11" x14ac:dyDescent="0.25">
      <c r="A611">
        <v>3848</v>
      </c>
      <c r="B611" t="s">
        <v>1647</v>
      </c>
      <c r="C611" t="s">
        <v>301</v>
      </c>
      <c r="D611" t="s">
        <v>7400</v>
      </c>
      <c r="E611" t="s">
        <v>3228</v>
      </c>
      <c r="F611" t="s">
        <v>3229</v>
      </c>
      <c r="G611" t="s">
        <v>3214</v>
      </c>
      <c r="H611">
        <v>30</v>
      </c>
      <c r="I611" t="s">
        <v>1652</v>
      </c>
      <c r="J611">
        <v>0</v>
      </c>
      <c r="K611">
        <v>0</v>
      </c>
    </row>
    <row r="612" spans="1:11" x14ac:dyDescent="0.25">
      <c r="A612">
        <v>3848</v>
      </c>
      <c r="B612" t="s">
        <v>1647</v>
      </c>
      <c r="C612" t="s">
        <v>301</v>
      </c>
      <c r="D612" t="s">
        <v>7400</v>
      </c>
      <c r="G612" t="s">
        <v>2229</v>
      </c>
      <c r="H612">
        <v>4</v>
      </c>
      <c r="I612" t="s">
        <v>1652</v>
      </c>
      <c r="J612">
        <v>0</v>
      </c>
      <c r="K612">
        <v>0</v>
      </c>
    </row>
    <row r="613" spans="1:11" x14ac:dyDescent="0.25">
      <c r="A613">
        <v>3848</v>
      </c>
      <c r="B613" t="s">
        <v>1647</v>
      </c>
      <c r="C613" t="s">
        <v>301</v>
      </c>
      <c r="D613" t="s">
        <v>7400</v>
      </c>
      <c r="E613" t="s">
        <v>2502</v>
      </c>
      <c r="F613" t="s">
        <v>1681</v>
      </c>
      <c r="G613" t="s">
        <v>3214</v>
      </c>
      <c r="H613">
        <v>16</v>
      </c>
      <c r="I613" t="s">
        <v>1652</v>
      </c>
      <c r="J613">
        <v>0</v>
      </c>
      <c r="K613">
        <v>0</v>
      </c>
    </row>
    <row r="614" spans="1:11" x14ac:dyDescent="0.25">
      <c r="A614">
        <v>3848</v>
      </c>
      <c r="B614" t="s">
        <v>1647</v>
      </c>
      <c r="C614" t="s">
        <v>301</v>
      </c>
      <c r="D614" t="s">
        <v>7400</v>
      </c>
      <c r="G614" t="s">
        <v>2229</v>
      </c>
      <c r="H614">
        <v>28</v>
      </c>
      <c r="I614" t="s">
        <v>1652</v>
      </c>
      <c r="J614">
        <v>0</v>
      </c>
      <c r="K614">
        <v>0</v>
      </c>
    </row>
    <row r="615" spans="1:11" x14ac:dyDescent="0.25">
      <c r="A615">
        <v>3848</v>
      </c>
      <c r="B615" t="s">
        <v>1647</v>
      </c>
      <c r="C615" t="s">
        <v>301</v>
      </c>
      <c r="D615" t="s">
        <v>7400</v>
      </c>
      <c r="E615" t="s">
        <v>2026</v>
      </c>
      <c r="F615" t="s">
        <v>1655</v>
      </c>
      <c r="G615" t="s">
        <v>3214</v>
      </c>
      <c r="H615">
        <v>96</v>
      </c>
      <c r="I615" t="s">
        <v>1652</v>
      </c>
      <c r="J615">
        <v>0</v>
      </c>
      <c r="K615">
        <v>0</v>
      </c>
    </row>
    <row r="616" spans="1:11" x14ac:dyDescent="0.25">
      <c r="A616">
        <v>3848</v>
      </c>
      <c r="B616" t="s">
        <v>1647</v>
      </c>
      <c r="C616" t="s">
        <v>301</v>
      </c>
      <c r="D616" t="s">
        <v>7400</v>
      </c>
      <c r="G616" t="s">
        <v>2229</v>
      </c>
      <c r="H616">
        <v>162</v>
      </c>
      <c r="I616" t="s">
        <v>1652</v>
      </c>
      <c r="J616">
        <v>0</v>
      </c>
      <c r="K616">
        <v>0</v>
      </c>
    </row>
    <row r="617" spans="1:11" x14ac:dyDescent="0.25">
      <c r="A617">
        <v>3848</v>
      </c>
      <c r="B617" t="s">
        <v>1647</v>
      </c>
      <c r="C617" t="s">
        <v>301</v>
      </c>
      <c r="D617" t="s">
        <v>7400</v>
      </c>
      <c r="E617" t="s">
        <v>8264</v>
      </c>
      <c r="F617" t="s">
        <v>8265</v>
      </c>
      <c r="G617" t="s">
        <v>6781</v>
      </c>
      <c r="H617">
        <v>1</v>
      </c>
      <c r="I617" t="s">
        <v>1652</v>
      </c>
      <c r="J617">
        <v>0</v>
      </c>
      <c r="K617">
        <v>0</v>
      </c>
    </row>
    <row r="618" spans="1:11" x14ac:dyDescent="0.25">
      <c r="A618">
        <v>3848</v>
      </c>
      <c r="B618" t="s">
        <v>1647</v>
      </c>
      <c r="C618" t="s">
        <v>301</v>
      </c>
      <c r="D618" t="s">
        <v>7400</v>
      </c>
      <c r="G618" t="s">
        <v>4297</v>
      </c>
      <c r="H618">
        <v>11</v>
      </c>
      <c r="I618" t="s">
        <v>1652</v>
      </c>
      <c r="J618">
        <v>0</v>
      </c>
      <c r="K618">
        <v>0</v>
      </c>
    </row>
    <row r="619" spans="1:11" x14ac:dyDescent="0.25">
      <c r="A619">
        <v>3848</v>
      </c>
      <c r="B619" t="s">
        <v>1647</v>
      </c>
      <c r="C619" t="s">
        <v>301</v>
      </c>
      <c r="D619" t="s">
        <v>7400</v>
      </c>
      <c r="E619" t="s">
        <v>9167</v>
      </c>
      <c r="F619" t="s">
        <v>9168</v>
      </c>
      <c r="G619" t="s">
        <v>6629</v>
      </c>
      <c r="H619">
        <v>30</v>
      </c>
      <c r="I619" t="s">
        <v>1652</v>
      </c>
      <c r="J619">
        <v>0</v>
      </c>
      <c r="K619">
        <v>0</v>
      </c>
    </row>
    <row r="620" spans="1:11" x14ac:dyDescent="0.25">
      <c r="A620">
        <v>3848</v>
      </c>
      <c r="B620" t="s">
        <v>1647</v>
      </c>
      <c r="C620" t="s">
        <v>301</v>
      </c>
      <c r="D620" t="s">
        <v>7400</v>
      </c>
      <c r="G620" t="s">
        <v>9169</v>
      </c>
      <c r="H620">
        <v>36</v>
      </c>
      <c r="I620" t="s">
        <v>1652</v>
      </c>
      <c r="J620">
        <v>0</v>
      </c>
      <c r="K620">
        <v>0</v>
      </c>
    </row>
    <row r="621" spans="1:11" x14ac:dyDescent="0.25">
      <c r="A621">
        <v>3848</v>
      </c>
      <c r="B621" t="s">
        <v>1647</v>
      </c>
      <c r="C621" t="s">
        <v>301</v>
      </c>
      <c r="D621" t="s">
        <v>7400</v>
      </c>
      <c r="E621" t="s">
        <v>4298</v>
      </c>
      <c r="F621" t="s">
        <v>2025</v>
      </c>
      <c r="G621" t="s">
        <v>7385</v>
      </c>
      <c r="H621">
        <v>2</v>
      </c>
      <c r="I621" t="s">
        <v>1652</v>
      </c>
      <c r="J621">
        <v>0</v>
      </c>
      <c r="K621">
        <v>0</v>
      </c>
    </row>
    <row r="622" spans="1:11" x14ac:dyDescent="0.25">
      <c r="A622">
        <v>3848</v>
      </c>
      <c r="B622" t="s">
        <v>1647</v>
      </c>
      <c r="C622" t="s">
        <v>301</v>
      </c>
      <c r="D622" t="s">
        <v>7400</v>
      </c>
      <c r="G622" t="s">
        <v>4775</v>
      </c>
      <c r="H622">
        <v>2</v>
      </c>
      <c r="I622" t="s">
        <v>1652</v>
      </c>
      <c r="J622">
        <v>0</v>
      </c>
      <c r="K622">
        <v>0</v>
      </c>
    </row>
    <row r="623" spans="1:11" x14ac:dyDescent="0.25">
      <c r="A623">
        <v>3848</v>
      </c>
      <c r="B623" t="s">
        <v>1647</v>
      </c>
      <c r="C623" t="s">
        <v>301</v>
      </c>
      <c r="D623" t="s">
        <v>7400</v>
      </c>
      <c r="E623" t="s">
        <v>3230</v>
      </c>
      <c r="F623" t="s">
        <v>3231</v>
      </c>
      <c r="G623" t="s">
        <v>7385</v>
      </c>
      <c r="H623">
        <v>4</v>
      </c>
      <c r="I623" t="s">
        <v>1652</v>
      </c>
      <c r="J623">
        <v>0</v>
      </c>
      <c r="K623">
        <v>0</v>
      </c>
    </row>
    <row r="624" spans="1:11" x14ac:dyDescent="0.25">
      <c r="A624">
        <v>3848</v>
      </c>
      <c r="B624" t="s">
        <v>1647</v>
      </c>
      <c r="C624" t="s">
        <v>301</v>
      </c>
      <c r="D624" t="s">
        <v>7400</v>
      </c>
      <c r="G624" t="s">
        <v>4776</v>
      </c>
      <c r="H624">
        <v>12</v>
      </c>
      <c r="I624" t="s">
        <v>1652</v>
      </c>
      <c r="J624">
        <v>0</v>
      </c>
      <c r="K624">
        <v>0</v>
      </c>
    </row>
    <row r="625" spans="1:11" x14ac:dyDescent="0.25">
      <c r="A625">
        <v>3848</v>
      </c>
      <c r="B625" t="s">
        <v>1647</v>
      </c>
      <c r="C625" t="s">
        <v>301</v>
      </c>
      <c r="D625" t="s">
        <v>7400</v>
      </c>
      <c r="E625" t="s">
        <v>10736</v>
      </c>
      <c r="F625" t="s">
        <v>10737</v>
      </c>
      <c r="G625" t="s">
        <v>7385</v>
      </c>
      <c r="H625">
        <v>2</v>
      </c>
      <c r="I625" t="s">
        <v>1652</v>
      </c>
      <c r="J625">
        <v>0</v>
      </c>
      <c r="K625">
        <v>0</v>
      </c>
    </row>
    <row r="626" spans="1:11" x14ac:dyDescent="0.25">
      <c r="A626">
        <v>3848</v>
      </c>
      <c r="B626" t="s">
        <v>1647</v>
      </c>
      <c r="C626" t="s">
        <v>301</v>
      </c>
      <c r="D626" t="s">
        <v>7400</v>
      </c>
      <c r="G626" t="s">
        <v>9260</v>
      </c>
      <c r="H626">
        <v>4</v>
      </c>
      <c r="I626" t="s">
        <v>1652</v>
      </c>
      <c r="J626">
        <v>0</v>
      </c>
      <c r="K626">
        <v>0</v>
      </c>
    </row>
    <row r="627" spans="1:11" x14ac:dyDescent="0.25">
      <c r="A627">
        <v>3848</v>
      </c>
      <c r="B627" t="s">
        <v>1647</v>
      </c>
      <c r="C627" t="s">
        <v>301</v>
      </c>
      <c r="D627" t="s">
        <v>7400</v>
      </c>
      <c r="E627" t="s">
        <v>4777</v>
      </c>
      <c r="F627" t="s">
        <v>4778</v>
      </c>
      <c r="G627" t="s">
        <v>7385</v>
      </c>
      <c r="H627">
        <v>13</v>
      </c>
      <c r="I627" t="s">
        <v>1652</v>
      </c>
      <c r="J627">
        <v>0</v>
      </c>
      <c r="K627">
        <v>0</v>
      </c>
    </row>
    <row r="628" spans="1:11" x14ac:dyDescent="0.25">
      <c r="A628">
        <v>3848</v>
      </c>
      <c r="B628" t="s">
        <v>1647</v>
      </c>
      <c r="C628" t="s">
        <v>301</v>
      </c>
      <c r="D628" t="s">
        <v>7400</v>
      </c>
      <c r="G628" t="s">
        <v>6168</v>
      </c>
      <c r="H628">
        <v>5</v>
      </c>
      <c r="I628" t="s">
        <v>1652</v>
      </c>
      <c r="J628">
        <v>0</v>
      </c>
      <c r="K628">
        <v>0</v>
      </c>
    </row>
    <row r="629" spans="1:11" x14ac:dyDescent="0.25">
      <c r="A629">
        <v>3848</v>
      </c>
      <c r="B629" t="s">
        <v>1647</v>
      </c>
      <c r="C629" t="s">
        <v>301</v>
      </c>
      <c r="D629" t="s">
        <v>7400</v>
      </c>
      <c r="E629" t="s">
        <v>10738</v>
      </c>
      <c r="F629" t="s">
        <v>1678</v>
      </c>
      <c r="G629" t="s">
        <v>3505</v>
      </c>
      <c r="H629">
        <v>1</v>
      </c>
      <c r="I629" t="s">
        <v>1652</v>
      </c>
      <c r="J629">
        <v>0</v>
      </c>
      <c r="K629">
        <v>0</v>
      </c>
    </row>
    <row r="630" spans="1:11" x14ac:dyDescent="0.25">
      <c r="A630">
        <v>3848</v>
      </c>
      <c r="B630" t="s">
        <v>1647</v>
      </c>
      <c r="C630" t="s">
        <v>301</v>
      </c>
      <c r="D630" t="s">
        <v>7400</v>
      </c>
      <c r="G630" t="s">
        <v>10739</v>
      </c>
      <c r="H630">
        <v>1</v>
      </c>
      <c r="I630" t="s">
        <v>1652</v>
      </c>
      <c r="J630">
        <v>0</v>
      </c>
      <c r="K630">
        <v>0</v>
      </c>
    </row>
    <row r="631" spans="1:11" x14ac:dyDescent="0.25">
      <c r="A631">
        <v>3848</v>
      </c>
      <c r="B631" t="s">
        <v>1647</v>
      </c>
      <c r="C631" t="s">
        <v>301</v>
      </c>
      <c r="D631" t="s">
        <v>7400</v>
      </c>
      <c r="E631" t="s">
        <v>4779</v>
      </c>
      <c r="F631" t="s">
        <v>4780</v>
      </c>
      <c r="G631" t="s">
        <v>4425</v>
      </c>
      <c r="H631">
        <v>10</v>
      </c>
      <c r="I631" t="s">
        <v>1652</v>
      </c>
      <c r="J631">
        <v>0</v>
      </c>
      <c r="K631">
        <v>0</v>
      </c>
    </row>
    <row r="632" spans="1:11" x14ac:dyDescent="0.25">
      <c r="A632">
        <v>3848</v>
      </c>
      <c r="B632" t="s">
        <v>1647</v>
      </c>
      <c r="C632" t="s">
        <v>301</v>
      </c>
      <c r="D632" t="s">
        <v>7400</v>
      </c>
      <c r="G632" t="s">
        <v>4781</v>
      </c>
      <c r="H632">
        <v>13</v>
      </c>
      <c r="I632" t="s">
        <v>1652</v>
      </c>
      <c r="J632">
        <v>0</v>
      </c>
      <c r="K632">
        <v>0</v>
      </c>
    </row>
    <row r="633" spans="1:11" x14ac:dyDescent="0.25">
      <c r="A633">
        <v>3848</v>
      </c>
      <c r="B633" t="s">
        <v>1647</v>
      </c>
      <c r="C633" t="s">
        <v>301</v>
      </c>
      <c r="D633" t="s">
        <v>7400</v>
      </c>
      <c r="E633" t="s">
        <v>3000</v>
      </c>
      <c r="F633" t="s">
        <v>3001</v>
      </c>
      <c r="G633" t="s">
        <v>6958</v>
      </c>
      <c r="H633">
        <v>85</v>
      </c>
      <c r="I633" t="s">
        <v>1652</v>
      </c>
      <c r="J633">
        <v>0</v>
      </c>
      <c r="K633">
        <v>0</v>
      </c>
    </row>
    <row r="634" spans="1:11" x14ac:dyDescent="0.25">
      <c r="A634">
        <v>3848</v>
      </c>
      <c r="B634" t="s">
        <v>1647</v>
      </c>
      <c r="C634" t="s">
        <v>301</v>
      </c>
      <c r="D634" t="s">
        <v>7400</v>
      </c>
      <c r="G634" t="s">
        <v>4782</v>
      </c>
      <c r="H634">
        <v>23</v>
      </c>
      <c r="I634" t="s">
        <v>1652</v>
      </c>
      <c r="J634">
        <v>0</v>
      </c>
      <c r="K634">
        <v>0</v>
      </c>
    </row>
    <row r="635" spans="1:11" x14ac:dyDescent="0.25">
      <c r="A635">
        <v>3848</v>
      </c>
      <c r="B635" t="s">
        <v>1647</v>
      </c>
      <c r="C635" t="s">
        <v>301</v>
      </c>
      <c r="D635" t="s">
        <v>7400</v>
      </c>
      <c r="E635" t="s">
        <v>2362</v>
      </c>
      <c r="F635" t="s">
        <v>2025</v>
      </c>
      <c r="G635" t="s">
        <v>7385</v>
      </c>
      <c r="H635">
        <v>143</v>
      </c>
      <c r="I635" t="s">
        <v>1652</v>
      </c>
      <c r="J635">
        <v>0</v>
      </c>
      <c r="K635">
        <v>0</v>
      </c>
    </row>
    <row r="636" spans="1:11" x14ac:dyDescent="0.25">
      <c r="A636">
        <v>3848</v>
      </c>
      <c r="B636" t="s">
        <v>1647</v>
      </c>
      <c r="C636" t="s">
        <v>301</v>
      </c>
      <c r="D636" t="s">
        <v>7400</v>
      </c>
      <c r="G636" t="s">
        <v>4670</v>
      </c>
      <c r="H636">
        <v>109</v>
      </c>
      <c r="I636" t="s">
        <v>1652</v>
      </c>
      <c r="J636">
        <v>0</v>
      </c>
      <c r="K636">
        <v>0</v>
      </c>
    </row>
    <row r="637" spans="1:11" x14ac:dyDescent="0.25">
      <c r="A637">
        <v>3848</v>
      </c>
      <c r="B637" t="s">
        <v>1647</v>
      </c>
      <c r="C637" t="s">
        <v>301</v>
      </c>
      <c r="D637" t="s">
        <v>7400</v>
      </c>
      <c r="E637" t="s">
        <v>3232</v>
      </c>
      <c r="F637" t="s">
        <v>1667</v>
      </c>
      <c r="G637" t="s">
        <v>3233</v>
      </c>
      <c r="H637">
        <v>1</v>
      </c>
      <c r="I637" t="s">
        <v>1652</v>
      </c>
      <c r="J637">
        <v>0</v>
      </c>
      <c r="K637">
        <v>0</v>
      </c>
    </row>
    <row r="638" spans="1:11" x14ac:dyDescent="0.25">
      <c r="A638">
        <v>3848</v>
      </c>
      <c r="B638" t="s">
        <v>1647</v>
      </c>
      <c r="C638" t="s">
        <v>301</v>
      </c>
      <c r="D638" t="s">
        <v>7400</v>
      </c>
      <c r="G638" t="s">
        <v>4783</v>
      </c>
      <c r="H638">
        <v>63</v>
      </c>
      <c r="I638" t="s">
        <v>1652</v>
      </c>
      <c r="J638">
        <v>0</v>
      </c>
      <c r="K638">
        <v>0</v>
      </c>
    </row>
    <row r="639" spans="1:11" x14ac:dyDescent="0.25">
      <c r="A639">
        <v>3848</v>
      </c>
      <c r="B639" t="s">
        <v>1647</v>
      </c>
      <c r="C639" t="s">
        <v>301</v>
      </c>
      <c r="D639" t="s">
        <v>7400</v>
      </c>
      <c r="E639" t="s">
        <v>3002</v>
      </c>
      <c r="F639" t="s">
        <v>3003</v>
      </c>
      <c r="G639" t="s">
        <v>10328</v>
      </c>
      <c r="H639">
        <v>3</v>
      </c>
      <c r="I639" t="s">
        <v>1652</v>
      </c>
      <c r="J639">
        <v>0</v>
      </c>
      <c r="K639">
        <v>0</v>
      </c>
    </row>
    <row r="640" spans="1:11" x14ac:dyDescent="0.25">
      <c r="A640">
        <v>3848</v>
      </c>
      <c r="B640" t="s">
        <v>1647</v>
      </c>
      <c r="C640" t="s">
        <v>301</v>
      </c>
      <c r="D640" t="s">
        <v>7400</v>
      </c>
      <c r="G640" t="s">
        <v>4297</v>
      </c>
      <c r="H640">
        <v>51</v>
      </c>
      <c r="I640" t="s">
        <v>1652</v>
      </c>
      <c r="J640">
        <v>0</v>
      </c>
      <c r="K640">
        <v>0</v>
      </c>
    </row>
    <row r="641" spans="1:11" x14ac:dyDescent="0.25">
      <c r="A641">
        <v>3848</v>
      </c>
      <c r="B641" t="s">
        <v>1647</v>
      </c>
      <c r="C641" t="s">
        <v>301</v>
      </c>
      <c r="D641" t="s">
        <v>7400</v>
      </c>
      <c r="E641" t="s">
        <v>3234</v>
      </c>
      <c r="F641" t="s">
        <v>3235</v>
      </c>
      <c r="G641" t="s">
        <v>7385</v>
      </c>
      <c r="H641">
        <v>226</v>
      </c>
      <c r="I641" t="s">
        <v>1652</v>
      </c>
      <c r="J641">
        <v>0</v>
      </c>
      <c r="K641">
        <v>0</v>
      </c>
    </row>
    <row r="642" spans="1:11" x14ac:dyDescent="0.25">
      <c r="A642">
        <v>3848</v>
      </c>
      <c r="B642" t="s">
        <v>1647</v>
      </c>
      <c r="C642" t="s">
        <v>301</v>
      </c>
      <c r="D642" t="s">
        <v>7400</v>
      </c>
      <c r="G642" t="s">
        <v>7699</v>
      </c>
      <c r="H642">
        <v>75</v>
      </c>
      <c r="I642" t="s">
        <v>1652</v>
      </c>
      <c r="J642">
        <v>0</v>
      </c>
      <c r="K642">
        <v>0</v>
      </c>
    </row>
    <row r="643" spans="1:11" x14ac:dyDescent="0.25">
      <c r="A643">
        <v>3848</v>
      </c>
      <c r="B643" t="s">
        <v>1647</v>
      </c>
      <c r="C643" t="s">
        <v>301</v>
      </c>
      <c r="D643" t="s">
        <v>7400</v>
      </c>
      <c r="E643" t="s">
        <v>3236</v>
      </c>
      <c r="F643" t="s">
        <v>1665</v>
      </c>
      <c r="G643" t="s">
        <v>6776</v>
      </c>
      <c r="H643">
        <v>147</v>
      </c>
      <c r="I643" t="s">
        <v>1652</v>
      </c>
      <c r="J643">
        <v>0</v>
      </c>
      <c r="K643">
        <v>0</v>
      </c>
    </row>
    <row r="644" spans="1:11" x14ac:dyDescent="0.25">
      <c r="A644">
        <v>3848</v>
      </c>
      <c r="B644" t="s">
        <v>1647</v>
      </c>
      <c r="C644" t="s">
        <v>301</v>
      </c>
      <c r="D644" t="s">
        <v>7400</v>
      </c>
      <c r="G644" t="s">
        <v>6170</v>
      </c>
      <c r="H644">
        <v>313</v>
      </c>
      <c r="I644" t="s">
        <v>1652</v>
      </c>
      <c r="J644">
        <v>0</v>
      </c>
      <c r="K644">
        <v>0</v>
      </c>
    </row>
    <row r="645" spans="1:11" x14ac:dyDescent="0.25">
      <c r="A645">
        <v>3848</v>
      </c>
      <c r="B645" t="s">
        <v>1647</v>
      </c>
      <c r="C645" t="s">
        <v>301</v>
      </c>
      <c r="D645" t="s">
        <v>7400</v>
      </c>
      <c r="E645" t="s">
        <v>7507</v>
      </c>
      <c r="F645" t="s">
        <v>7508</v>
      </c>
      <c r="G645" t="s">
        <v>10155</v>
      </c>
      <c r="H645">
        <v>18</v>
      </c>
      <c r="I645" t="s">
        <v>1652</v>
      </c>
      <c r="J645">
        <v>0</v>
      </c>
      <c r="K645">
        <v>0</v>
      </c>
    </row>
    <row r="646" spans="1:11" x14ac:dyDescent="0.25">
      <c r="A646">
        <v>3848</v>
      </c>
      <c r="B646" t="s">
        <v>1647</v>
      </c>
      <c r="C646" t="s">
        <v>301</v>
      </c>
      <c r="D646" t="s">
        <v>7400</v>
      </c>
      <c r="G646" t="s">
        <v>5927</v>
      </c>
      <c r="H646">
        <v>52</v>
      </c>
      <c r="I646" t="s">
        <v>1652</v>
      </c>
      <c r="J646">
        <v>0</v>
      </c>
      <c r="K646">
        <v>0</v>
      </c>
    </row>
    <row r="647" spans="1:11" x14ac:dyDescent="0.25">
      <c r="A647">
        <v>3848</v>
      </c>
      <c r="B647" t="s">
        <v>1647</v>
      </c>
      <c r="C647" t="s">
        <v>301</v>
      </c>
      <c r="D647" t="s">
        <v>7400</v>
      </c>
      <c r="E647" t="s">
        <v>8266</v>
      </c>
      <c r="F647" t="s">
        <v>1691</v>
      </c>
      <c r="G647" t="s">
        <v>3238</v>
      </c>
      <c r="H647">
        <v>2</v>
      </c>
      <c r="I647" t="s">
        <v>1652</v>
      </c>
      <c r="J647">
        <v>0</v>
      </c>
      <c r="K647">
        <v>0</v>
      </c>
    </row>
    <row r="648" spans="1:11" x14ac:dyDescent="0.25">
      <c r="A648">
        <v>3848</v>
      </c>
      <c r="B648" t="s">
        <v>1647</v>
      </c>
      <c r="C648" t="s">
        <v>301</v>
      </c>
      <c r="D648" t="s">
        <v>7400</v>
      </c>
      <c r="E648" t="s">
        <v>3004</v>
      </c>
      <c r="F648" t="s">
        <v>1678</v>
      </c>
      <c r="G648" t="s">
        <v>10329</v>
      </c>
      <c r="H648">
        <v>10</v>
      </c>
      <c r="I648" t="s">
        <v>1652</v>
      </c>
      <c r="J648">
        <v>0</v>
      </c>
      <c r="K648">
        <v>0</v>
      </c>
    </row>
    <row r="649" spans="1:11" x14ac:dyDescent="0.25">
      <c r="A649">
        <v>3848</v>
      </c>
      <c r="B649" t="s">
        <v>1647</v>
      </c>
      <c r="C649" t="s">
        <v>301</v>
      </c>
      <c r="D649" t="s">
        <v>7400</v>
      </c>
      <c r="G649" t="s">
        <v>2200</v>
      </c>
      <c r="H649">
        <v>29</v>
      </c>
      <c r="I649" t="s">
        <v>1652</v>
      </c>
      <c r="J649">
        <v>0</v>
      </c>
      <c r="K649">
        <v>0</v>
      </c>
    </row>
    <row r="650" spans="1:11" x14ac:dyDescent="0.25">
      <c r="A650">
        <v>3848</v>
      </c>
      <c r="B650" t="s">
        <v>1647</v>
      </c>
      <c r="C650" t="s">
        <v>301</v>
      </c>
      <c r="D650" t="s">
        <v>7400</v>
      </c>
      <c r="E650" t="s">
        <v>3239</v>
      </c>
      <c r="F650" t="s">
        <v>1665</v>
      </c>
      <c r="G650" t="s">
        <v>10145</v>
      </c>
      <c r="H650">
        <v>36</v>
      </c>
      <c r="I650" t="s">
        <v>1652</v>
      </c>
      <c r="J650">
        <v>0</v>
      </c>
      <c r="K650">
        <v>0</v>
      </c>
    </row>
    <row r="651" spans="1:11" x14ac:dyDescent="0.25">
      <c r="A651">
        <v>3848</v>
      </c>
      <c r="B651" t="s">
        <v>1647</v>
      </c>
      <c r="C651" t="s">
        <v>301</v>
      </c>
      <c r="D651" t="s">
        <v>7400</v>
      </c>
      <c r="G651" t="s">
        <v>4299</v>
      </c>
      <c r="H651">
        <v>227</v>
      </c>
      <c r="I651" t="s">
        <v>1652</v>
      </c>
      <c r="J651">
        <v>0</v>
      </c>
      <c r="K651">
        <v>0</v>
      </c>
    </row>
    <row r="652" spans="1:11" x14ac:dyDescent="0.25">
      <c r="A652">
        <v>3848</v>
      </c>
      <c r="B652" t="s">
        <v>1647</v>
      </c>
      <c r="C652" t="s">
        <v>301</v>
      </c>
      <c r="D652" t="s">
        <v>7400</v>
      </c>
      <c r="E652" t="s">
        <v>3240</v>
      </c>
      <c r="F652" t="s">
        <v>1665</v>
      </c>
      <c r="G652" t="s">
        <v>3241</v>
      </c>
      <c r="H652">
        <v>8</v>
      </c>
      <c r="I652" t="s">
        <v>1652</v>
      </c>
      <c r="J652">
        <v>0</v>
      </c>
      <c r="K652">
        <v>0</v>
      </c>
    </row>
    <row r="653" spans="1:11" x14ac:dyDescent="0.25">
      <c r="A653">
        <v>3848</v>
      </c>
      <c r="B653" t="s">
        <v>1647</v>
      </c>
      <c r="C653" t="s">
        <v>301</v>
      </c>
      <c r="D653" t="s">
        <v>7400</v>
      </c>
      <c r="G653" t="s">
        <v>4468</v>
      </c>
      <c r="H653">
        <v>25</v>
      </c>
      <c r="I653" t="s">
        <v>1652</v>
      </c>
      <c r="J653">
        <v>0</v>
      </c>
      <c r="K653">
        <v>0</v>
      </c>
    </row>
    <row r="654" spans="1:11" x14ac:dyDescent="0.25">
      <c r="A654">
        <v>3848</v>
      </c>
      <c r="B654" t="s">
        <v>1647</v>
      </c>
      <c r="C654" t="s">
        <v>301</v>
      </c>
      <c r="D654" t="s">
        <v>7400</v>
      </c>
      <c r="E654" t="s">
        <v>3242</v>
      </c>
      <c r="F654" t="s">
        <v>1665</v>
      </c>
      <c r="G654" t="s">
        <v>3243</v>
      </c>
      <c r="H654">
        <v>56</v>
      </c>
      <c r="I654" t="s">
        <v>1652</v>
      </c>
      <c r="J654">
        <v>0</v>
      </c>
      <c r="K654">
        <v>0</v>
      </c>
    </row>
    <row r="655" spans="1:11" x14ac:dyDescent="0.25">
      <c r="A655">
        <v>3848</v>
      </c>
      <c r="B655" t="s">
        <v>1647</v>
      </c>
      <c r="C655" t="s">
        <v>301</v>
      </c>
      <c r="D655" t="s">
        <v>7400</v>
      </c>
      <c r="G655" t="s">
        <v>6171</v>
      </c>
      <c r="H655">
        <v>34</v>
      </c>
      <c r="I655" t="s">
        <v>1652</v>
      </c>
      <c r="J655">
        <v>0</v>
      </c>
      <c r="K655">
        <v>0</v>
      </c>
    </row>
    <row r="656" spans="1:11" x14ac:dyDescent="0.25">
      <c r="A656">
        <v>3848</v>
      </c>
      <c r="B656" t="s">
        <v>1647</v>
      </c>
      <c r="C656" t="s">
        <v>301</v>
      </c>
      <c r="D656" t="s">
        <v>7400</v>
      </c>
      <c r="E656" t="s">
        <v>3244</v>
      </c>
      <c r="F656" t="s">
        <v>1691</v>
      </c>
      <c r="G656" t="s">
        <v>10145</v>
      </c>
      <c r="H656">
        <v>136</v>
      </c>
      <c r="I656" t="s">
        <v>1652</v>
      </c>
      <c r="J656">
        <v>0</v>
      </c>
      <c r="K656">
        <v>0</v>
      </c>
    </row>
    <row r="657" spans="1:11" x14ac:dyDescent="0.25">
      <c r="A657">
        <v>3848</v>
      </c>
      <c r="B657" t="s">
        <v>1647</v>
      </c>
      <c r="C657" t="s">
        <v>301</v>
      </c>
      <c r="D657" t="s">
        <v>7400</v>
      </c>
      <c r="G657" t="s">
        <v>4784</v>
      </c>
      <c r="H657">
        <v>83</v>
      </c>
      <c r="I657" t="s">
        <v>1652</v>
      </c>
      <c r="J657">
        <v>0</v>
      </c>
      <c r="K657">
        <v>0</v>
      </c>
    </row>
    <row r="658" spans="1:11" x14ac:dyDescent="0.25">
      <c r="A658">
        <v>3848</v>
      </c>
      <c r="B658" t="s">
        <v>1647</v>
      </c>
      <c r="C658" t="s">
        <v>301</v>
      </c>
      <c r="D658" t="s">
        <v>7400</v>
      </c>
      <c r="E658" t="s">
        <v>7281</v>
      </c>
      <c r="F658" t="s">
        <v>1954</v>
      </c>
      <c r="G658" t="s">
        <v>6781</v>
      </c>
      <c r="H658">
        <v>11</v>
      </c>
      <c r="I658" t="s">
        <v>1652</v>
      </c>
      <c r="J658">
        <v>0</v>
      </c>
      <c r="K658">
        <v>0</v>
      </c>
    </row>
    <row r="659" spans="1:11" x14ac:dyDescent="0.25">
      <c r="A659">
        <v>3848</v>
      </c>
      <c r="B659" t="s">
        <v>1647</v>
      </c>
      <c r="C659" t="s">
        <v>301</v>
      </c>
      <c r="D659" t="s">
        <v>7400</v>
      </c>
      <c r="G659" t="s">
        <v>5926</v>
      </c>
      <c r="H659">
        <v>2</v>
      </c>
      <c r="I659" t="s">
        <v>1652</v>
      </c>
      <c r="J659">
        <v>0</v>
      </c>
      <c r="K659">
        <v>0</v>
      </c>
    </row>
    <row r="660" spans="1:11" x14ac:dyDescent="0.25">
      <c r="A660">
        <v>3848</v>
      </c>
      <c r="B660" t="s">
        <v>1647</v>
      </c>
      <c r="C660" t="s">
        <v>301</v>
      </c>
      <c r="D660" t="s">
        <v>7400</v>
      </c>
      <c r="E660" t="s">
        <v>3247</v>
      </c>
      <c r="F660" t="s">
        <v>3248</v>
      </c>
      <c r="G660" t="s">
        <v>10328</v>
      </c>
      <c r="H660">
        <v>6</v>
      </c>
      <c r="I660" t="s">
        <v>1652</v>
      </c>
      <c r="J660">
        <v>0</v>
      </c>
      <c r="K660">
        <v>0</v>
      </c>
    </row>
    <row r="661" spans="1:11" x14ac:dyDescent="0.25">
      <c r="A661">
        <v>3848</v>
      </c>
      <c r="B661" t="s">
        <v>1647</v>
      </c>
      <c r="C661" t="s">
        <v>301</v>
      </c>
      <c r="D661" t="s">
        <v>7400</v>
      </c>
      <c r="G661" t="s">
        <v>10330</v>
      </c>
      <c r="H661">
        <v>6</v>
      </c>
      <c r="I661" t="s">
        <v>1652</v>
      </c>
      <c r="J661">
        <v>0</v>
      </c>
      <c r="K661">
        <v>0</v>
      </c>
    </row>
    <row r="662" spans="1:11" x14ac:dyDescent="0.25">
      <c r="A662">
        <v>3848</v>
      </c>
      <c r="B662" t="s">
        <v>1647</v>
      </c>
      <c r="C662" t="s">
        <v>301</v>
      </c>
      <c r="D662" t="s">
        <v>7400</v>
      </c>
      <c r="E662" t="s">
        <v>3249</v>
      </c>
      <c r="F662" t="s">
        <v>3250</v>
      </c>
      <c r="G662" t="s">
        <v>3251</v>
      </c>
      <c r="H662">
        <v>2</v>
      </c>
      <c r="I662" t="s">
        <v>1652</v>
      </c>
      <c r="J662">
        <v>0</v>
      </c>
      <c r="K662">
        <v>0</v>
      </c>
    </row>
    <row r="663" spans="1:11" x14ac:dyDescent="0.25">
      <c r="A663">
        <v>3848</v>
      </c>
      <c r="B663" t="s">
        <v>1647</v>
      </c>
      <c r="C663" t="s">
        <v>301</v>
      </c>
      <c r="D663" t="s">
        <v>7400</v>
      </c>
      <c r="G663" t="s">
        <v>4469</v>
      </c>
      <c r="H663">
        <v>2</v>
      </c>
      <c r="I663" t="s">
        <v>1652</v>
      </c>
      <c r="J663">
        <v>0</v>
      </c>
      <c r="K663">
        <v>0</v>
      </c>
    </row>
    <row r="664" spans="1:11" x14ac:dyDescent="0.25">
      <c r="A664">
        <v>3848</v>
      </c>
      <c r="B664" t="s">
        <v>1647</v>
      </c>
      <c r="C664" t="s">
        <v>301</v>
      </c>
      <c r="D664" t="s">
        <v>7400</v>
      </c>
      <c r="E664" t="s">
        <v>4785</v>
      </c>
      <c r="F664" t="s">
        <v>1674</v>
      </c>
      <c r="G664" t="s">
        <v>6957</v>
      </c>
      <c r="H664">
        <v>26</v>
      </c>
      <c r="I664" t="s">
        <v>1652</v>
      </c>
      <c r="J664">
        <v>0</v>
      </c>
      <c r="K664">
        <v>0</v>
      </c>
    </row>
    <row r="665" spans="1:11" x14ac:dyDescent="0.25">
      <c r="A665">
        <v>3848</v>
      </c>
      <c r="B665" t="s">
        <v>1647</v>
      </c>
      <c r="C665" t="s">
        <v>301</v>
      </c>
      <c r="D665" t="s">
        <v>7400</v>
      </c>
      <c r="G665" t="s">
        <v>4786</v>
      </c>
      <c r="H665">
        <v>28</v>
      </c>
      <c r="I665" t="s">
        <v>1652</v>
      </c>
      <c r="J665">
        <v>0</v>
      </c>
      <c r="K665">
        <v>0</v>
      </c>
    </row>
    <row r="666" spans="1:11" x14ac:dyDescent="0.25">
      <c r="A666">
        <v>3848</v>
      </c>
      <c r="B666" t="s">
        <v>1647</v>
      </c>
      <c r="C666" t="s">
        <v>301</v>
      </c>
      <c r="D666" t="s">
        <v>7400</v>
      </c>
      <c r="E666" t="s">
        <v>5934</v>
      </c>
      <c r="F666" t="s">
        <v>5935</v>
      </c>
      <c r="G666" t="s">
        <v>3246</v>
      </c>
      <c r="H666">
        <v>9</v>
      </c>
      <c r="I666" t="s">
        <v>1652</v>
      </c>
      <c r="J666">
        <v>0</v>
      </c>
      <c r="K666">
        <v>0</v>
      </c>
    </row>
    <row r="667" spans="1:11" x14ac:dyDescent="0.25">
      <c r="A667">
        <v>3848</v>
      </c>
      <c r="B667" t="s">
        <v>1647</v>
      </c>
      <c r="C667" t="s">
        <v>301</v>
      </c>
      <c r="D667" t="s">
        <v>7400</v>
      </c>
      <c r="G667" t="s">
        <v>2186</v>
      </c>
      <c r="H667">
        <v>1</v>
      </c>
      <c r="I667" t="s">
        <v>1652</v>
      </c>
      <c r="J667">
        <v>0</v>
      </c>
      <c r="K667">
        <v>0</v>
      </c>
    </row>
    <row r="668" spans="1:11" x14ac:dyDescent="0.25">
      <c r="A668">
        <v>3848</v>
      </c>
      <c r="B668" t="s">
        <v>1647</v>
      </c>
      <c r="C668" t="s">
        <v>301</v>
      </c>
      <c r="D668" t="s">
        <v>7400</v>
      </c>
      <c r="E668" t="s">
        <v>3252</v>
      </c>
      <c r="F668" t="s">
        <v>3253</v>
      </c>
      <c r="G668" t="s">
        <v>6957</v>
      </c>
      <c r="H668">
        <v>2</v>
      </c>
      <c r="I668" t="s">
        <v>1652</v>
      </c>
      <c r="J668">
        <v>0</v>
      </c>
      <c r="K668">
        <v>0</v>
      </c>
    </row>
    <row r="669" spans="1:11" x14ac:dyDescent="0.25">
      <c r="A669">
        <v>3848</v>
      </c>
      <c r="B669" t="s">
        <v>1647</v>
      </c>
      <c r="C669" t="s">
        <v>301</v>
      </c>
      <c r="D669" t="s">
        <v>7400</v>
      </c>
      <c r="G669" t="s">
        <v>2206</v>
      </c>
      <c r="H669">
        <v>14</v>
      </c>
      <c r="I669" t="s">
        <v>1652</v>
      </c>
      <c r="J669">
        <v>0</v>
      </c>
      <c r="K669">
        <v>0</v>
      </c>
    </row>
    <row r="670" spans="1:11" x14ac:dyDescent="0.25">
      <c r="A670">
        <v>3848</v>
      </c>
      <c r="B670" t="s">
        <v>1647</v>
      </c>
      <c r="C670" t="s">
        <v>301</v>
      </c>
      <c r="D670" t="s">
        <v>7400</v>
      </c>
      <c r="E670" t="s">
        <v>2523</v>
      </c>
      <c r="F670" t="s">
        <v>2524</v>
      </c>
      <c r="G670" t="s">
        <v>6713</v>
      </c>
      <c r="H670">
        <v>2</v>
      </c>
      <c r="I670" t="s">
        <v>1652</v>
      </c>
      <c r="J670">
        <v>0</v>
      </c>
      <c r="K670">
        <v>0</v>
      </c>
    </row>
    <row r="671" spans="1:11" x14ac:dyDescent="0.25">
      <c r="A671">
        <v>3848</v>
      </c>
      <c r="B671" t="s">
        <v>1647</v>
      </c>
      <c r="C671" t="s">
        <v>301</v>
      </c>
      <c r="D671" t="s">
        <v>7400</v>
      </c>
      <c r="G671" t="s">
        <v>5922</v>
      </c>
      <c r="H671">
        <v>3</v>
      </c>
      <c r="I671" t="s">
        <v>1652</v>
      </c>
      <c r="J671">
        <v>0</v>
      </c>
      <c r="K671">
        <v>0</v>
      </c>
    </row>
    <row r="672" spans="1:11" x14ac:dyDescent="0.25">
      <c r="A672">
        <v>3848</v>
      </c>
      <c r="B672" t="s">
        <v>1647</v>
      </c>
      <c r="C672" t="s">
        <v>301</v>
      </c>
      <c r="D672" t="s">
        <v>7400</v>
      </c>
      <c r="E672" t="s">
        <v>2972</v>
      </c>
      <c r="F672" t="s">
        <v>2973</v>
      </c>
      <c r="G672" t="s">
        <v>6627</v>
      </c>
      <c r="H672">
        <v>9</v>
      </c>
      <c r="I672" t="s">
        <v>1652</v>
      </c>
      <c r="J672">
        <v>0</v>
      </c>
      <c r="K672">
        <v>0</v>
      </c>
    </row>
    <row r="673" spans="1:11" x14ac:dyDescent="0.25">
      <c r="A673">
        <v>3848</v>
      </c>
      <c r="B673" t="s">
        <v>1647</v>
      </c>
      <c r="C673" t="s">
        <v>301</v>
      </c>
      <c r="D673" t="s">
        <v>7400</v>
      </c>
      <c r="G673" t="s">
        <v>2974</v>
      </c>
      <c r="H673">
        <v>16</v>
      </c>
      <c r="I673" t="s">
        <v>1652</v>
      </c>
      <c r="J673">
        <v>0</v>
      </c>
      <c r="K673">
        <v>0</v>
      </c>
    </row>
    <row r="674" spans="1:11" x14ac:dyDescent="0.25">
      <c r="A674">
        <v>3848</v>
      </c>
      <c r="B674" t="s">
        <v>1647</v>
      </c>
      <c r="C674" t="s">
        <v>301</v>
      </c>
      <c r="D674" t="s">
        <v>7400</v>
      </c>
      <c r="E674" t="s">
        <v>3005</v>
      </c>
      <c r="F674" t="s">
        <v>3006</v>
      </c>
      <c r="G674" t="s">
        <v>6716</v>
      </c>
      <c r="H674">
        <v>36</v>
      </c>
      <c r="I674" t="s">
        <v>1652</v>
      </c>
      <c r="J674">
        <v>0</v>
      </c>
      <c r="K674">
        <v>0</v>
      </c>
    </row>
    <row r="675" spans="1:11" x14ac:dyDescent="0.25">
      <c r="A675">
        <v>3848</v>
      </c>
      <c r="B675" t="s">
        <v>1647</v>
      </c>
      <c r="C675" t="s">
        <v>301</v>
      </c>
      <c r="D675" t="s">
        <v>7400</v>
      </c>
      <c r="G675" t="s">
        <v>5925</v>
      </c>
      <c r="H675">
        <v>9</v>
      </c>
      <c r="I675" t="s">
        <v>1652</v>
      </c>
      <c r="J675">
        <v>0</v>
      </c>
      <c r="K675">
        <v>0</v>
      </c>
    </row>
    <row r="676" spans="1:11" x14ac:dyDescent="0.25">
      <c r="A676">
        <v>3848</v>
      </c>
      <c r="B676" t="s">
        <v>1647</v>
      </c>
      <c r="C676" t="s">
        <v>301</v>
      </c>
      <c r="D676" t="s">
        <v>7400</v>
      </c>
      <c r="E676" t="s">
        <v>6172</v>
      </c>
      <c r="F676" t="s">
        <v>6173</v>
      </c>
      <c r="G676" t="s">
        <v>6716</v>
      </c>
      <c r="H676">
        <v>36</v>
      </c>
      <c r="I676" t="s">
        <v>1652</v>
      </c>
      <c r="J676">
        <v>0</v>
      </c>
      <c r="K676">
        <v>0</v>
      </c>
    </row>
    <row r="677" spans="1:11" x14ac:dyDescent="0.25">
      <c r="A677">
        <v>3848</v>
      </c>
      <c r="B677" t="s">
        <v>1647</v>
      </c>
      <c r="C677" t="s">
        <v>301</v>
      </c>
      <c r="D677" t="s">
        <v>7400</v>
      </c>
      <c r="G677" t="s">
        <v>5925</v>
      </c>
      <c r="H677">
        <v>9</v>
      </c>
      <c r="I677" t="s">
        <v>1652</v>
      </c>
      <c r="J677">
        <v>0</v>
      </c>
      <c r="K677">
        <v>0</v>
      </c>
    </row>
    <row r="678" spans="1:11" x14ac:dyDescent="0.25">
      <c r="A678">
        <v>3848</v>
      </c>
      <c r="B678" t="s">
        <v>1647</v>
      </c>
      <c r="C678" t="s">
        <v>301</v>
      </c>
      <c r="D678" t="s">
        <v>7400</v>
      </c>
      <c r="E678" t="s">
        <v>3255</v>
      </c>
      <c r="F678" t="s">
        <v>1655</v>
      </c>
      <c r="G678" t="s">
        <v>3087</v>
      </c>
      <c r="H678">
        <v>59</v>
      </c>
      <c r="I678" t="s">
        <v>1652</v>
      </c>
      <c r="J678">
        <v>0</v>
      </c>
      <c r="K678">
        <v>0</v>
      </c>
    </row>
    <row r="679" spans="1:11" x14ac:dyDescent="0.25">
      <c r="A679">
        <v>3848</v>
      </c>
      <c r="B679" t="s">
        <v>1647</v>
      </c>
      <c r="C679" t="s">
        <v>301</v>
      </c>
      <c r="D679" t="s">
        <v>7400</v>
      </c>
      <c r="G679" t="s">
        <v>6174</v>
      </c>
      <c r="H679">
        <v>83</v>
      </c>
      <c r="I679" t="s">
        <v>1652</v>
      </c>
      <c r="J679">
        <v>0</v>
      </c>
      <c r="K679">
        <v>0</v>
      </c>
    </row>
    <row r="680" spans="1:11" x14ac:dyDescent="0.25">
      <c r="A680">
        <v>3848</v>
      </c>
      <c r="B680" t="s">
        <v>1647</v>
      </c>
      <c r="C680" t="s">
        <v>301</v>
      </c>
      <c r="D680" t="s">
        <v>7400</v>
      </c>
      <c r="E680" t="s">
        <v>3256</v>
      </c>
      <c r="F680" t="s">
        <v>3257</v>
      </c>
      <c r="G680" t="s">
        <v>9170</v>
      </c>
      <c r="H680">
        <v>2</v>
      </c>
      <c r="I680" t="s">
        <v>1652</v>
      </c>
      <c r="J680">
        <v>0</v>
      </c>
      <c r="K680">
        <v>0</v>
      </c>
    </row>
    <row r="681" spans="1:11" x14ac:dyDescent="0.25">
      <c r="A681">
        <v>3848</v>
      </c>
      <c r="B681" t="s">
        <v>1647</v>
      </c>
      <c r="C681" t="s">
        <v>301</v>
      </c>
      <c r="D681" t="s">
        <v>7400</v>
      </c>
      <c r="G681" t="s">
        <v>4787</v>
      </c>
      <c r="H681">
        <v>65</v>
      </c>
      <c r="I681" t="s">
        <v>1652</v>
      </c>
      <c r="J681">
        <v>0</v>
      </c>
      <c r="K681">
        <v>0</v>
      </c>
    </row>
    <row r="682" spans="1:11" x14ac:dyDescent="0.25">
      <c r="A682">
        <v>3848</v>
      </c>
      <c r="B682" t="s">
        <v>1647</v>
      </c>
      <c r="C682" t="s">
        <v>301</v>
      </c>
      <c r="D682" t="s">
        <v>7400</v>
      </c>
      <c r="E682" t="s">
        <v>2421</v>
      </c>
      <c r="F682" t="s">
        <v>2422</v>
      </c>
      <c r="G682" t="s">
        <v>8580</v>
      </c>
      <c r="H682">
        <v>13</v>
      </c>
      <c r="I682" t="s">
        <v>1652</v>
      </c>
      <c r="J682">
        <v>0</v>
      </c>
      <c r="K682">
        <v>0</v>
      </c>
    </row>
    <row r="683" spans="1:11" x14ac:dyDescent="0.25">
      <c r="A683">
        <v>3848</v>
      </c>
      <c r="B683" t="s">
        <v>1647</v>
      </c>
      <c r="C683" t="s">
        <v>301</v>
      </c>
      <c r="D683" t="s">
        <v>7400</v>
      </c>
      <c r="G683" t="s">
        <v>9261</v>
      </c>
      <c r="H683">
        <v>19</v>
      </c>
      <c r="I683" t="s">
        <v>1652</v>
      </c>
      <c r="J683">
        <v>0</v>
      </c>
      <c r="K683">
        <v>0</v>
      </c>
    </row>
    <row r="684" spans="1:11" x14ac:dyDescent="0.25">
      <c r="A684">
        <v>3848</v>
      </c>
      <c r="B684" t="s">
        <v>1647</v>
      </c>
      <c r="C684" t="s">
        <v>301</v>
      </c>
      <c r="D684" t="s">
        <v>7400</v>
      </c>
      <c r="E684" t="s">
        <v>3258</v>
      </c>
      <c r="F684" t="s">
        <v>3259</v>
      </c>
      <c r="G684" t="s">
        <v>6722</v>
      </c>
      <c r="H684">
        <v>8</v>
      </c>
      <c r="I684" t="s">
        <v>1652</v>
      </c>
      <c r="J684">
        <v>0</v>
      </c>
      <c r="K684">
        <v>0</v>
      </c>
    </row>
    <row r="685" spans="1:11" x14ac:dyDescent="0.25">
      <c r="A685">
        <v>3848</v>
      </c>
      <c r="B685" t="s">
        <v>1647</v>
      </c>
      <c r="C685" t="s">
        <v>301</v>
      </c>
      <c r="D685" t="s">
        <v>7400</v>
      </c>
      <c r="G685" t="s">
        <v>2255</v>
      </c>
      <c r="H685">
        <v>4</v>
      </c>
      <c r="I685" t="s">
        <v>1652</v>
      </c>
      <c r="J685">
        <v>0</v>
      </c>
      <c r="K685">
        <v>0</v>
      </c>
    </row>
    <row r="686" spans="1:11" x14ac:dyDescent="0.25">
      <c r="A686">
        <v>3848</v>
      </c>
      <c r="B686" t="s">
        <v>1647</v>
      </c>
      <c r="C686" t="s">
        <v>301</v>
      </c>
      <c r="D686" t="s">
        <v>7400</v>
      </c>
      <c r="E686" t="s">
        <v>3260</v>
      </c>
      <c r="F686" t="s">
        <v>1674</v>
      </c>
      <c r="G686" t="s">
        <v>6622</v>
      </c>
      <c r="H686">
        <v>10</v>
      </c>
      <c r="I686" t="s">
        <v>1652</v>
      </c>
      <c r="J686">
        <v>0</v>
      </c>
      <c r="K686">
        <v>0</v>
      </c>
    </row>
    <row r="687" spans="1:11" x14ac:dyDescent="0.25">
      <c r="A687">
        <v>3848</v>
      </c>
      <c r="B687" t="s">
        <v>1647</v>
      </c>
      <c r="C687" t="s">
        <v>301</v>
      </c>
      <c r="D687" t="s">
        <v>7400</v>
      </c>
      <c r="G687" t="s">
        <v>6717</v>
      </c>
      <c r="H687">
        <v>44</v>
      </c>
      <c r="I687" t="s">
        <v>1652</v>
      </c>
      <c r="J687">
        <v>0</v>
      </c>
      <c r="K687">
        <v>0</v>
      </c>
    </row>
    <row r="688" spans="1:11" x14ac:dyDescent="0.25">
      <c r="A688">
        <v>3848</v>
      </c>
      <c r="B688" t="s">
        <v>1647</v>
      </c>
      <c r="C688" t="s">
        <v>301</v>
      </c>
      <c r="D688" t="s">
        <v>7400</v>
      </c>
      <c r="E688" t="s">
        <v>3261</v>
      </c>
      <c r="F688" t="s">
        <v>3262</v>
      </c>
      <c r="G688" t="s">
        <v>10331</v>
      </c>
      <c r="H688">
        <v>19</v>
      </c>
      <c r="I688" t="s">
        <v>1652</v>
      </c>
      <c r="J688">
        <v>0</v>
      </c>
      <c r="K688">
        <v>0</v>
      </c>
    </row>
    <row r="689" spans="1:11" x14ac:dyDescent="0.25">
      <c r="A689">
        <v>3848</v>
      </c>
      <c r="B689" t="s">
        <v>1647</v>
      </c>
      <c r="C689" t="s">
        <v>301</v>
      </c>
      <c r="D689" t="s">
        <v>7400</v>
      </c>
      <c r="G689" t="s">
        <v>4470</v>
      </c>
      <c r="H689">
        <v>2</v>
      </c>
      <c r="I689" t="s">
        <v>1652</v>
      </c>
      <c r="J689">
        <v>0</v>
      </c>
      <c r="K689">
        <v>0</v>
      </c>
    </row>
    <row r="690" spans="1:11" x14ac:dyDescent="0.25">
      <c r="A690">
        <v>3848</v>
      </c>
      <c r="B690" t="s">
        <v>1647</v>
      </c>
      <c r="C690" t="s">
        <v>301</v>
      </c>
      <c r="D690" t="s">
        <v>7400</v>
      </c>
      <c r="E690" t="s">
        <v>2024</v>
      </c>
      <c r="F690" t="s">
        <v>1655</v>
      </c>
      <c r="G690" t="s">
        <v>6628</v>
      </c>
      <c r="H690">
        <v>12</v>
      </c>
      <c r="I690" t="s">
        <v>1652</v>
      </c>
      <c r="J690">
        <v>0</v>
      </c>
      <c r="K690">
        <v>0</v>
      </c>
    </row>
    <row r="691" spans="1:11" x14ac:dyDescent="0.25">
      <c r="A691">
        <v>3848</v>
      </c>
      <c r="B691" t="s">
        <v>1647</v>
      </c>
      <c r="C691" t="s">
        <v>301</v>
      </c>
      <c r="D691" t="s">
        <v>7400</v>
      </c>
      <c r="G691" t="s">
        <v>2187</v>
      </c>
      <c r="H691">
        <v>11</v>
      </c>
      <c r="I691" t="s">
        <v>1652</v>
      </c>
      <c r="J691">
        <v>0</v>
      </c>
      <c r="K691">
        <v>0</v>
      </c>
    </row>
    <row r="692" spans="1:11" x14ac:dyDescent="0.25">
      <c r="A692">
        <v>3848</v>
      </c>
      <c r="B692" t="s">
        <v>1647</v>
      </c>
      <c r="C692" t="s">
        <v>301</v>
      </c>
      <c r="D692" t="s">
        <v>7400</v>
      </c>
      <c r="E692" t="s">
        <v>7509</v>
      </c>
      <c r="F692" t="s">
        <v>7510</v>
      </c>
      <c r="G692" t="s">
        <v>6716</v>
      </c>
      <c r="H692">
        <v>7</v>
      </c>
      <c r="I692" t="s">
        <v>1652</v>
      </c>
      <c r="J692">
        <v>0</v>
      </c>
      <c r="K692">
        <v>0</v>
      </c>
    </row>
    <row r="693" spans="1:11" x14ac:dyDescent="0.25">
      <c r="A693">
        <v>3848</v>
      </c>
      <c r="B693" t="s">
        <v>1647</v>
      </c>
      <c r="C693" t="s">
        <v>301</v>
      </c>
      <c r="D693" t="s">
        <v>7400</v>
      </c>
      <c r="G693" t="s">
        <v>5927</v>
      </c>
      <c r="H693">
        <v>10</v>
      </c>
      <c r="I693" t="s">
        <v>1652</v>
      </c>
      <c r="J693">
        <v>0</v>
      </c>
      <c r="K693">
        <v>0</v>
      </c>
    </row>
    <row r="694" spans="1:11" x14ac:dyDescent="0.25">
      <c r="A694">
        <v>3848</v>
      </c>
      <c r="B694" t="s">
        <v>1647</v>
      </c>
      <c r="C694" t="s">
        <v>301</v>
      </c>
      <c r="D694" t="s">
        <v>7400</v>
      </c>
      <c r="E694" t="s">
        <v>8918</v>
      </c>
      <c r="F694" t="s">
        <v>7701</v>
      </c>
      <c r="G694" t="s">
        <v>6716</v>
      </c>
      <c r="H694">
        <v>4</v>
      </c>
      <c r="I694" t="s">
        <v>1652</v>
      </c>
      <c r="J694">
        <v>0</v>
      </c>
      <c r="K694">
        <v>0</v>
      </c>
    </row>
    <row r="695" spans="1:11" x14ac:dyDescent="0.25">
      <c r="A695">
        <v>3848</v>
      </c>
      <c r="B695" t="s">
        <v>1647</v>
      </c>
      <c r="C695" t="s">
        <v>301</v>
      </c>
      <c r="D695" t="s">
        <v>7400</v>
      </c>
      <c r="G695" t="s">
        <v>5927</v>
      </c>
      <c r="H695">
        <v>7</v>
      </c>
      <c r="I695" t="s">
        <v>1652</v>
      </c>
      <c r="J695">
        <v>0</v>
      </c>
      <c r="K695">
        <v>0</v>
      </c>
    </row>
    <row r="696" spans="1:11" x14ac:dyDescent="0.25">
      <c r="A696">
        <v>3848</v>
      </c>
      <c r="B696" t="s">
        <v>1647</v>
      </c>
      <c r="C696" t="s">
        <v>301</v>
      </c>
      <c r="D696" t="s">
        <v>7400</v>
      </c>
      <c r="E696" t="s">
        <v>3265</v>
      </c>
      <c r="F696" t="s">
        <v>5866</v>
      </c>
      <c r="G696" t="s">
        <v>10332</v>
      </c>
      <c r="H696">
        <v>101</v>
      </c>
      <c r="I696" t="s">
        <v>1652</v>
      </c>
      <c r="J696">
        <v>0</v>
      </c>
      <c r="K696">
        <v>0</v>
      </c>
    </row>
    <row r="697" spans="1:11" x14ac:dyDescent="0.25">
      <c r="A697">
        <v>3848</v>
      </c>
      <c r="B697" t="s">
        <v>1647</v>
      </c>
      <c r="C697" t="s">
        <v>301</v>
      </c>
      <c r="D697" t="s">
        <v>7400</v>
      </c>
      <c r="G697" t="s">
        <v>7200</v>
      </c>
      <c r="H697">
        <v>10</v>
      </c>
      <c r="I697" t="s">
        <v>1652</v>
      </c>
      <c r="J697">
        <v>0</v>
      </c>
      <c r="K697">
        <v>0</v>
      </c>
    </row>
    <row r="698" spans="1:11" x14ac:dyDescent="0.25">
      <c r="A698">
        <v>3848</v>
      </c>
      <c r="B698" t="s">
        <v>1647</v>
      </c>
      <c r="C698" t="s">
        <v>301</v>
      </c>
      <c r="D698" t="s">
        <v>7400</v>
      </c>
      <c r="E698" t="s">
        <v>7700</v>
      </c>
      <c r="F698" t="s">
        <v>7701</v>
      </c>
      <c r="G698" t="s">
        <v>6716</v>
      </c>
      <c r="H698">
        <v>20</v>
      </c>
      <c r="I698" t="s">
        <v>1652</v>
      </c>
      <c r="J698">
        <v>0</v>
      </c>
      <c r="K698">
        <v>0</v>
      </c>
    </row>
    <row r="699" spans="1:11" x14ac:dyDescent="0.25">
      <c r="A699">
        <v>3848</v>
      </c>
      <c r="B699" t="s">
        <v>1647</v>
      </c>
      <c r="C699" t="s">
        <v>301</v>
      </c>
      <c r="D699" t="s">
        <v>7400</v>
      </c>
      <c r="G699" t="s">
        <v>5927</v>
      </c>
      <c r="H699">
        <v>29</v>
      </c>
      <c r="I699" t="s">
        <v>1652</v>
      </c>
      <c r="J699">
        <v>0</v>
      </c>
      <c r="K699">
        <v>0</v>
      </c>
    </row>
    <row r="700" spans="1:11" x14ac:dyDescent="0.25">
      <c r="A700">
        <v>3848</v>
      </c>
      <c r="B700" t="s">
        <v>1647</v>
      </c>
      <c r="C700" t="s">
        <v>301</v>
      </c>
      <c r="D700" t="s">
        <v>7400</v>
      </c>
      <c r="E700" t="s">
        <v>3266</v>
      </c>
      <c r="F700" t="s">
        <v>3267</v>
      </c>
      <c r="G700" t="s">
        <v>6634</v>
      </c>
      <c r="H700">
        <v>1</v>
      </c>
      <c r="I700" t="s">
        <v>1652</v>
      </c>
      <c r="J700">
        <v>0</v>
      </c>
      <c r="K700">
        <v>0</v>
      </c>
    </row>
    <row r="701" spans="1:11" x14ac:dyDescent="0.25">
      <c r="A701">
        <v>3848</v>
      </c>
      <c r="B701" t="s">
        <v>1647</v>
      </c>
      <c r="C701" t="s">
        <v>301</v>
      </c>
      <c r="D701" t="s">
        <v>7400</v>
      </c>
      <c r="G701" t="s">
        <v>2414</v>
      </c>
      <c r="H701">
        <v>10</v>
      </c>
      <c r="I701" t="s">
        <v>1652</v>
      </c>
      <c r="J701">
        <v>0</v>
      </c>
      <c r="K701">
        <v>0</v>
      </c>
    </row>
    <row r="702" spans="1:11" x14ac:dyDescent="0.25">
      <c r="A702">
        <v>3848</v>
      </c>
      <c r="B702" t="s">
        <v>1647</v>
      </c>
      <c r="C702" t="s">
        <v>301</v>
      </c>
      <c r="D702" t="s">
        <v>7400</v>
      </c>
      <c r="E702" t="s">
        <v>4788</v>
      </c>
      <c r="F702" t="s">
        <v>4789</v>
      </c>
      <c r="G702" t="s">
        <v>6635</v>
      </c>
      <c r="H702">
        <v>29</v>
      </c>
      <c r="I702" t="s">
        <v>1652</v>
      </c>
      <c r="J702">
        <v>0</v>
      </c>
      <c r="K702">
        <v>0</v>
      </c>
    </row>
    <row r="703" spans="1:11" x14ac:dyDescent="0.25">
      <c r="A703">
        <v>3848</v>
      </c>
      <c r="B703" t="s">
        <v>1647</v>
      </c>
      <c r="C703" t="s">
        <v>301</v>
      </c>
      <c r="D703" t="s">
        <v>7400</v>
      </c>
      <c r="G703" t="s">
        <v>4790</v>
      </c>
      <c r="H703">
        <v>34</v>
      </c>
      <c r="I703" t="s">
        <v>1652</v>
      </c>
      <c r="J703">
        <v>0</v>
      </c>
      <c r="K703">
        <v>0</v>
      </c>
    </row>
    <row r="704" spans="1:11" x14ac:dyDescent="0.25">
      <c r="A704">
        <v>3848</v>
      </c>
      <c r="B704" t="s">
        <v>1647</v>
      </c>
      <c r="C704" t="s">
        <v>301</v>
      </c>
      <c r="D704" t="s">
        <v>7400</v>
      </c>
      <c r="E704" t="s">
        <v>3268</v>
      </c>
      <c r="F704" t="s">
        <v>1674</v>
      </c>
      <c r="G704" t="s">
        <v>10333</v>
      </c>
      <c r="H704">
        <v>23</v>
      </c>
      <c r="I704" t="s">
        <v>1652</v>
      </c>
      <c r="J704">
        <v>0</v>
      </c>
      <c r="K704">
        <v>0</v>
      </c>
    </row>
    <row r="705" spans="1:11" x14ac:dyDescent="0.25">
      <c r="A705">
        <v>3848</v>
      </c>
      <c r="B705" t="s">
        <v>1647</v>
      </c>
      <c r="C705" t="s">
        <v>301</v>
      </c>
      <c r="D705" t="s">
        <v>7400</v>
      </c>
      <c r="G705" t="s">
        <v>4791</v>
      </c>
      <c r="H705">
        <v>38</v>
      </c>
      <c r="I705" t="s">
        <v>1652</v>
      </c>
      <c r="J705">
        <v>0</v>
      </c>
      <c r="K705">
        <v>0</v>
      </c>
    </row>
    <row r="706" spans="1:11" x14ac:dyDescent="0.25">
      <c r="A706">
        <v>3848</v>
      </c>
      <c r="B706" t="s">
        <v>1647</v>
      </c>
      <c r="C706" t="s">
        <v>301</v>
      </c>
      <c r="D706" t="s">
        <v>7400</v>
      </c>
      <c r="E706" t="s">
        <v>4792</v>
      </c>
      <c r="F706" t="s">
        <v>3231</v>
      </c>
      <c r="G706" t="s">
        <v>10328</v>
      </c>
      <c r="H706">
        <v>7</v>
      </c>
      <c r="I706" t="s">
        <v>1652</v>
      </c>
      <c r="J706">
        <v>0</v>
      </c>
      <c r="K706">
        <v>0</v>
      </c>
    </row>
    <row r="707" spans="1:11" x14ac:dyDescent="0.25">
      <c r="A707">
        <v>3848</v>
      </c>
      <c r="B707" t="s">
        <v>1647</v>
      </c>
      <c r="C707" t="s">
        <v>301</v>
      </c>
      <c r="D707" t="s">
        <v>7400</v>
      </c>
      <c r="G707" t="s">
        <v>4306</v>
      </c>
      <c r="H707">
        <v>4</v>
      </c>
      <c r="I707" t="s">
        <v>1652</v>
      </c>
      <c r="J707">
        <v>0</v>
      </c>
      <c r="K707">
        <v>0</v>
      </c>
    </row>
    <row r="708" spans="1:11" x14ac:dyDescent="0.25">
      <c r="A708">
        <v>3848</v>
      </c>
      <c r="B708" t="s">
        <v>1647</v>
      </c>
      <c r="C708" t="s">
        <v>301</v>
      </c>
      <c r="D708" t="s">
        <v>7400</v>
      </c>
      <c r="E708" t="s">
        <v>2503</v>
      </c>
      <c r="F708" t="s">
        <v>1655</v>
      </c>
      <c r="G708" t="s">
        <v>3270</v>
      </c>
      <c r="H708">
        <v>75</v>
      </c>
      <c r="I708" t="s">
        <v>1652</v>
      </c>
      <c r="J708">
        <v>0</v>
      </c>
      <c r="K708">
        <v>0</v>
      </c>
    </row>
    <row r="709" spans="1:11" x14ac:dyDescent="0.25">
      <c r="A709">
        <v>3848</v>
      </c>
      <c r="B709" t="s">
        <v>1647</v>
      </c>
      <c r="C709" t="s">
        <v>301</v>
      </c>
      <c r="D709" t="s">
        <v>7400</v>
      </c>
      <c r="G709" t="s">
        <v>4301</v>
      </c>
      <c r="H709">
        <v>231</v>
      </c>
      <c r="I709" t="s">
        <v>1652</v>
      </c>
      <c r="J709">
        <v>0</v>
      </c>
      <c r="K709">
        <v>0</v>
      </c>
    </row>
    <row r="710" spans="1:11" x14ac:dyDescent="0.25">
      <c r="A710">
        <v>3848</v>
      </c>
      <c r="B710" t="s">
        <v>1647</v>
      </c>
      <c r="C710" t="s">
        <v>301</v>
      </c>
      <c r="D710" t="s">
        <v>7400</v>
      </c>
      <c r="E710" t="s">
        <v>3271</v>
      </c>
      <c r="F710" t="s">
        <v>1679</v>
      </c>
      <c r="G710" t="s">
        <v>3254</v>
      </c>
      <c r="H710">
        <v>10</v>
      </c>
      <c r="I710" t="s">
        <v>1652</v>
      </c>
      <c r="J710">
        <v>0</v>
      </c>
      <c r="K710">
        <v>0</v>
      </c>
    </row>
    <row r="711" spans="1:11" x14ac:dyDescent="0.25">
      <c r="A711">
        <v>3848</v>
      </c>
      <c r="B711" t="s">
        <v>1647</v>
      </c>
      <c r="C711" t="s">
        <v>301</v>
      </c>
      <c r="D711" t="s">
        <v>7400</v>
      </c>
      <c r="G711" t="s">
        <v>5936</v>
      </c>
      <c r="H711">
        <v>11</v>
      </c>
      <c r="I711" t="s">
        <v>1652</v>
      </c>
      <c r="J711">
        <v>0</v>
      </c>
      <c r="K711">
        <v>0</v>
      </c>
    </row>
    <row r="712" spans="1:11" x14ac:dyDescent="0.25">
      <c r="A712">
        <v>3848</v>
      </c>
      <c r="B712" t="s">
        <v>1647</v>
      </c>
      <c r="C712" t="s">
        <v>301</v>
      </c>
      <c r="D712" t="s">
        <v>7400</v>
      </c>
      <c r="E712" t="s">
        <v>2423</v>
      </c>
      <c r="F712" t="s">
        <v>1787</v>
      </c>
      <c r="G712" t="s">
        <v>3272</v>
      </c>
      <c r="H712">
        <v>40</v>
      </c>
      <c r="I712" t="s">
        <v>1652</v>
      </c>
      <c r="J712">
        <v>0</v>
      </c>
      <c r="K712">
        <v>0</v>
      </c>
    </row>
    <row r="713" spans="1:11" x14ac:dyDescent="0.25">
      <c r="A713">
        <v>3848</v>
      </c>
      <c r="B713" t="s">
        <v>1647</v>
      </c>
      <c r="C713" t="s">
        <v>301</v>
      </c>
      <c r="D713" t="s">
        <v>7400</v>
      </c>
      <c r="G713" t="s">
        <v>4302</v>
      </c>
      <c r="H713">
        <v>62</v>
      </c>
      <c r="I713" t="s">
        <v>1652</v>
      </c>
      <c r="J713">
        <v>0</v>
      </c>
      <c r="K713">
        <v>0</v>
      </c>
    </row>
    <row r="714" spans="1:11" x14ac:dyDescent="0.25">
      <c r="A714">
        <v>3848</v>
      </c>
      <c r="B714" t="s">
        <v>1647</v>
      </c>
      <c r="C714" t="s">
        <v>301</v>
      </c>
      <c r="D714" t="s">
        <v>7400</v>
      </c>
      <c r="E714" t="s">
        <v>3273</v>
      </c>
      <c r="F714" t="s">
        <v>3274</v>
      </c>
      <c r="G714" t="s">
        <v>7024</v>
      </c>
      <c r="H714">
        <v>2</v>
      </c>
      <c r="I714" t="s">
        <v>1652</v>
      </c>
      <c r="J714">
        <v>0</v>
      </c>
      <c r="K714">
        <v>0</v>
      </c>
    </row>
    <row r="715" spans="1:11" x14ac:dyDescent="0.25">
      <c r="A715">
        <v>3848</v>
      </c>
      <c r="B715" t="s">
        <v>1647</v>
      </c>
      <c r="C715" t="s">
        <v>301</v>
      </c>
      <c r="D715" t="s">
        <v>7400</v>
      </c>
      <c r="G715" t="s">
        <v>6885</v>
      </c>
      <c r="H715">
        <v>3</v>
      </c>
      <c r="I715" t="s">
        <v>1652</v>
      </c>
      <c r="J715">
        <v>0</v>
      </c>
      <c r="K715">
        <v>0</v>
      </c>
    </row>
    <row r="716" spans="1:11" x14ac:dyDescent="0.25">
      <c r="A716">
        <v>3848</v>
      </c>
      <c r="B716" t="s">
        <v>1647</v>
      </c>
      <c r="C716" t="s">
        <v>301</v>
      </c>
      <c r="D716" t="s">
        <v>7400</v>
      </c>
      <c r="E716" t="s">
        <v>3275</v>
      </c>
      <c r="F716" t="s">
        <v>3276</v>
      </c>
      <c r="G716" t="s">
        <v>10334</v>
      </c>
      <c r="H716">
        <v>4</v>
      </c>
      <c r="I716" t="s">
        <v>1652</v>
      </c>
      <c r="J716">
        <v>0</v>
      </c>
      <c r="K716">
        <v>0</v>
      </c>
    </row>
    <row r="717" spans="1:11" x14ac:dyDescent="0.25">
      <c r="A717">
        <v>3848</v>
      </c>
      <c r="B717" t="s">
        <v>1647</v>
      </c>
      <c r="C717" t="s">
        <v>301</v>
      </c>
      <c r="D717" t="s">
        <v>7400</v>
      </c>
      <c r="G717" t="s">
        <v>6175</v>
      </c>
      <c r="H717">
        <v>33</v>
      </c>
      <c r="I717" t="s">
        <v>1652</v>
      </c>
      <c r="J717">
        <v>0</v>
      </c>
      <c r="K717">
        <v>0</v>
      </c>
    </row>
    <row r="718" spans="1:11" x14ac:dyDescent="0.25">
      <c r="A718">
        <v>3848</v>
      </c>
      <c r="B718" t="s">
        <v>1647</v>
      </c>
      <c r="C718" t="s">
        <v>301</v>
      </c>
      <c r="D718" t="s">
        <v>7400</v>
      </c>
      <c r="E718" t="s">
        <v>3007</v>
      </c>
      <c r="F718" t="s">
        <v>3008</v>
      </c>
      <c r="G718" t="s">
        <v>6416</v>
      </c>
      <c r="H718">
        <v>44</v>
      </c>
      <c r="I718" t="s">
        <v>1652</v>
      </c>
      <c r="J718">
        <v>0</v>
      </c>
      <c r="K718">
        <v>0</v>
      </c>
    </row>
    <row r="719" spans="1:11" x14ac:dyDescent="0.25">
      <c r="A719">
        <v>3848</v>
      </c>
      <c r="B719" t="s">
        <v>1647</v>
      </c>
      <c r="C719" t="s">
        <v>301</v>
      </c>
      <c r="D719" t="s">
        <v>7400</v>
      </c>
      <c r="G719" t="s">
        <v>3009</v>
      </c>
      <c r="H719">
        <v>61</v>
      </c>
      <c r="I719" t="s">
        <v>1652</v>
      </c>
      <c r="J719">
        <v>0</v>
      </c>
      <c r="K719">
        <v>0</v>
      </c>
    </row>
    <row r="720" spans="1:11" x14ac:dyDescent="0.25">
      <c r="A720">
        <v>3848</v>
      </c>
      <c r="B720" t="s">
        <v>1647</v>
      </c>
      <c r="C720" t="s">
        <v>301</v>
      </c>
      <c r="D720" t="s">
        <v>7400</v>
      </c>
      <c r="E720" t="s">
        <v>4793</v>
      </c>
      <c r="F720" t="s">
        <v>4794</v>
      </c>
      <c r="G720" t="s">
        <v>7024</v>
      </c>
      <c r="H720">
        <v>12</v>
      </c>
      <c r="I720" t="s">
        <v>1652</v>
      </c>
      <c r="J720">
        <v>0</v>
      </c>
      <c r="K720">
        <v>0</v>
      </c>
    </row>
    <row r="721" spans="1:11" x14ac:dyDescent="0.25">
      <c r="A721">
        <v>3848</v>
      </c>
      <c r="B721" t="s">
        <v>1647</v>
      </c>
      <c r="C721" t="s">
        <v>301</v>
      </c>
      <c r="D721" t="s">
        <v>7400</v>
      </c>
      <c r="G721" t="s">
        <v>4795</v>
      </c>
      <c r="H721">
        <v>50</v>
      </c>
      <c r="I721" t="s">
        <v>1652</v>
      </c>
      <c r="J721">
        <v>0</v>
      </c>
      <c r="K721">
        <v>0</v>
      </c>
    </row>
    <row r="722" spans="1:11" x14ac:dyDescent="0.25">
      <c r="A722">
        <v>3848</v>
      </c>
      <c r="B722" t="s">
        <v>1647</v>
      </c>
      <c r="C722" t="s">
        <v>301</v>
      </c>
      <c r="D722" t="s">
        <v>7400</v>
      </c>
      <c r="E722" t="s">
        <v>3010</v>
      </c>
      <c r="F722" t="s">
        <v>3011</v>
      </c>
      <c r="G722" t="s">
        <v>6718</v>
      </c>
      <c r="H722">
        <v>8</v>
      </c>
      <c r="I722" t="s">
        <v>1652</v>
      </c>
      <c r="J722">
        <v>0</v>
      </c>
      <c r="K722">
        <v>0</v>
      </c>
    </row>
    <row r="723" spans="1:11" x14ac:dyDescent="0.25">
      <c r="A723">
        <v>3848</v>
      </c>
      <c r="B723" t="s">
        <v>1647</v>
      </c>
      <c r="C723" t="s">
        <v>301</v>
      </c>
      <c r="D723" t="s">
        <v>7400</v>
      </c>
      <c r="G723" t="s">
        <v>4303</v>
      </c>
      <c r="H723">
        <v>20</v>
      </c>
      <c r="I723" t="s">
        <v>1652</v>
      </c>
      <c r="J723">
        <v>0</v>
      </c>
      <c r="K723">
        <v>0</v>
      </c>
    </row>
    <row r="724" spans="1:11" x14ac:dyDescent="0.25">
      <c r="A724">
        <v>3848</v>
      </c>
      <c r="B724" t="s">
        <v>1647</v>
      </c>
      <c r="C724" t="s">
        <v>301</v>
      </c>
      <c r="D724" t="s">
        <v>7400</v>
      </c>
      <c r="E724" t="s">
        <v>3277</v>
      </c>
      <c r="F724" t="s">
        <v>1691</v>
      </c>
      <c r="G724" t="s">
        <v>3278</v>
      </c>
      <c r="H724">
        <v>38</v>
      </c>
      <c r="I724" t="s">
        <v>1652</v>
      </c>
      <c r="J724">
        <v>0</v>
      </c>
      <c r="K724">
        <v>0</v>
      </c>
    </row>
    <row r="725" spans="1:11" x14ac:dyDescent="0.25">
      <c r="A725">
        <v>3848</v>
      </c>
      <c r="B725" t="s">
        <v>1647</v>
      </c>
      <c r="C725" t="s">
        <v>301</v>
      </c>
      <c r="D725" t="s">
        <v>7400</v>
      </c>
      <c r="G725" t="s">
        <v>4796</v>
      </c>
      <c r="H725">
        <v>74</v>
      </c>
      <c r="I725" t="s">
        <v>1652</v>
      </c>
      <c r="J725">
        <v>0</v>
      </c>
      <c r="K725">
        <v>0</v>
      </c>
    </row>
    <row r="726" spans="1:11" x14ac:dyDescent="0.25">
      <c r="A726">
        <v>3848</v>
      </c>
      <c r="B726" t="s">
        <v>1647</v>
      </c>
      <c r="C726" t="s">
        <v>301</v>
      </c>
      <c r="D726" t="s">
        <v>7400</v>
      </c>
      <c r="E726" t="s">
        <v>2023</v>
      </c>
      <c r="F726" t="s">
        <v>2022</v>
      </c>
      <c r="G726" t="s">
        <v>10740</v>
      </c>
      <c r="H726">
        <v>8</v>
      </c>
      <c r="I726" t="s">
        <v>1652</v>
      </c>
      <c r="J726">
        <v>0</v>
      </c>
      <c r="K726">
        <v>0</v>
      </c>
    </row>
    <row r="727" spans="1:11" x14ac:dyDescent="0.25">
      <c r="A727">
        <v>3848</v>
      </c>
      <c r="B727" t="s">
        <v>1647</v>
      </c>
      <c r="C727" t="s">
        <v>301</v>
      </c>
      <c r="D727" t="s">
        <v>7400</v>
      </c>
      <c r="G727" t="s">
        <v>2189</v>
      </c>
      <c r="H727">
        <v>10</v>
      </c>
      <c r="I727" t="s">
        <v>1652</v>
      </c>
      <c r="J727">
        <v>0</v>
      </c>
      <c r="K727">
        <v>0</v>
      </c>
    </row>
    <row r="728" spans="1:11" x14ac:dyDescent="0.25">
      <c r="A728">
        <v>3848</v>
      </c>
      <c r="B728" t="s">
        <v>1647</v>
      </c>
      <c r="C728" t="s">
        <v>301</v>
      </c>
      <c r="D728" t="s">
        <v>7400</v>
      </c>
      <c r="E728" t="s">
        <v>4797</v>
      </c>
      <c r="F728" t="s">
        <v>1674</v>
      </c>
      <c r="G728" t="s">
        <v>10332</v>
      </c>
      <c r="H728">
        <v>14</v>
      </c>
      <c r="I728" t="s">
        <v>1652</v>
      </c>
      <c r="J728">
        <v>0</v>
      </c>
      <c r="K728">
        <v>0</v>
      </c>
    </row>
    <row r="729" spans="1:11" x14ac:dyDescent="0.25">
      <c r="A729">
        <v>3848</v>
      </c>
      <c r="B729" t="s">
        <v>1647</v>
      </c>
      <c r="C729" t="s">
        <v>301</v>
      </c>
      <c r="D729" t="s">
        <v>7400</v>
      </c>
      <c r="G729" t="s">
        <v>4798</v>
      </c>
      <c r="H729">
        <v>20</v>
      </c>
      <c r="I729" t="s">
        <v>1652</v>
      </c>
      <c r="J729">
        <v>0</v>
      </c>
      <c r="K729">
        <v>0</v>
      </c>
    </row>
    <row r="730" spans="1:11" x14ac:dyDescent="0.25">
      <c r="A730">
        <v>3848</v>
      </c>
      <c r="B730" t="s">
        <v>1647</v>
      </c>
      <c r="C730" t="s">
        <v>301</v>
      </c>
      <c r="D730" t="s">
        <v>7400</v>
      </c>
      <c r="E730" t="s">
        <v>9171</v>
      </c>
      <c r="F730" t="s">
        <v>9172</v>
      </c>
      <c r="G730" t="s">
        <v>8262</v>
      </c>
      <c r="H730">
        <v>1</v>
      </c>
      <c r="I730" t="s">
        <v>1652</v>
      </c>
      <c r="J730">
        <v>0</v>
      </c>
      <c r="K730">
        <v>0</v>
      </c>
    </row>
    <row r="731" spans="1:11" x14ac:dyDescent="0.25">
      <c r="A731">
        <v>3848</v>
      </c>
      <c r="B731" t="s">
        <v>1647</v>
      </c>
      <c r="C731" t="s">
        <v>301</v>
      </c>
      <c r="D731" t="s">
        <v>7400</v>
      </c>
      <c r="G731" t="s">
        <v>10741</v>
      </c>
      <c r="H731">
        <v>1</v>
      </c>
      <c r="I731" t="s">
        <v>1652</v>
      </c>
      <c r="J731">
        <v>0</v>
      </c>
      <c r="K731">
        <v>0</v>
      </c>
    </row>
    <row r="732" spans="1:11" x14ac:dyDescent="0.25">
      <c r="A732">
        <v>3848</v>
      </c>
      <c r="B732" t="s">
        <v>1647</v>
      </c>
      <c r="C732" t="s">
        <v>301</v>
      </c>
      <c r="D732" t="s">
        <v>7400</v>
      </c>
      <c r="E732" t="s">
        <v>3012</v>
      </c>
      <c r="F732" t="s">
        <v>3011</v>
      </c>
      <c r="G732" t="s">
        <v>6718</v>
      </c>
      <c r="H732">
        <v>18</v>
      </c>
      <c r="I732" t="s">
        <v>1652</v>
      </c>
      <c r="J732">
        <v>0</v>
      </c>
      <c r="K732">
        <v>0</v>
      </c>
    </row>
    <row r="733" spans="1:11" x14ac:dyDescent="0.25">
      <c r="A733">
        <v>3848</v>
      </c>
      <c r="B733" t="s">
        <v>1647</v>
      </c>
      <c r="C733" t="s">
        <v>301</v>
      </c>
      <c r="D733" t="s">
        <v>7400</v>
      </c>
      <c r="G733" t="s">
        <v>5925</v>
      </c>
      <c r="H733">
        <v>8</v>
      </c>
      <c r="I733" t="s">
        <v>1652</v>
      </c>
      <c r="J733">
        <v>0</v>
      </c>
      <c r="K733">
        <v>0</v>
      </c>
    </row>
    <row r="734" spans="1:11" x14ac:dyDescent="0.25">
      <c r="A734">
        <v>3848</v>
      </c>
      <c r="B734" t="s">
        <v>1647</v>
      </c>
      <c r="C734" t="s">
        <v>301</v>
      </c>
      <c r="D734" t="s">
        <v>7400</v>
      </c>
      <c r="E734" t="s">
        <v>3013</v>
      </c>
      <c r="F734" t="s">
        <v>1773</v>
      </c>
      <c r="G734" t="s">
        <v>6722</v>
      </c>
      <c r="H734">
        <v>131</v>
      </c>
      <c r="I734" t="s">
        <v>1652</v>
      </c>
      <c r="J734">
        <v>0</v>
      </c>
      <c r="K734">
        <v>0</v>
      </c>
    </row>
    <row r="735" spans="1:11" x14ac:dyDescent="0.25">
      <c r="A735">
        <v>3848</v>
      </c>
      <c r="B735" t="s">
        <v>1647</v>
      </c>
      <c r="C735" t="s">
        <v>301</v>
      </c>
      <c r="D735" t="s">
        <v>7400</v>
      </c>
      <c r="G735" t="s">
        <v>2186</v>
      </c>
      <c r="H735">
        <v>78</v>
      </c>
      <c r="I735" t="s">
        <v>1652</v>
      </c>
      <c r="J735">
        <v>0</v>
      </c>
      <c r="K735">
        <v>0</v>
      </c>
    </row>
    <row r="736" spans="1:11" x14ac:dyDescent="0.25">
      <c r="A736">
        <v>3848</v>
      </c>
      <c r="B736" t="s">
        <v>1647</v>
      </c>
      <c r="C736" t="s">
        <v>301</v>
      </c>
      <c r="D736" t="s">
        <v>7400</v>
      </c>
      <c r="E736" t="s">
        <v>2021</v>
      </c>
      <c r="F736" t="s">
        <v>1679</v>
      </c>
      <c r="G736" t="s">
        <v>6417</v>
      </c>
      <c r="H736">
        <v>38</v>
      </c>
      <c r="I736" t="s">
        <v>1652</v>
      </c>
      <c r="J736">
        <v>0</v>
      </c>
      <c r="K736">
        <v>0</v>
      </c>
    </row>
    <row r="737" spans="1:11" x14ac:dyDescent="0.25">
      <c r="A737">
        <v>3848</v>
      </c>
      <c r="B737" t="s">
        <v>1647</v>
      </c>
      <c r="C737" t="s">
        <v>301</v>
      </c>
      <c r="D737" t="s">
        <v>7400</v>
      </c>
      <c r="G737" t="s">
        <v>4498</v>
      </c>
      <c r="H737">
        <v>27</v>
      </c>
      <c r="I737" t="s">
        <v>1652</v>
      </c>
      <c r="J737">
        <v>0</v>
      </c>
      <c r="K737">
        <v>0</v>
      </c>
    </row>
    <row r="738" spans="1:11" x14ac:dyDescent="0.25">
      <c r="A738">
        <v>3848</v>
      </c>
      <c r="B738" t="s">
        <v>1647</v>
      </c>
      <c r="C738" t="s">
        <v>301</v>
      </c>
      <c r="D738" t="s">
        <v>7400</v>
      </c>
      <c r="E738" t="s">
        <v>3279</v>
      </c>
      <c r="F738" t="s">
        <v>1665</v>
      </c>
      <c r="G738" t="s">
        <v>3237</v>
      </c>
      <c r="H738">
        <v>74</v>
      </c>
      <c r="I738" t="s">
        <v>1652</v>
      </c>
      <c r="J738">
        <v>0</v>
      </c>
      <c r="K738">
        <v>0</v>
      </c>
    </row>
    <row r="739" spans="1:11" x14ac:dyDescent="0.25">
      <c r="A739">
        <v>3848</v>
      </c>
      <c r="B739" t="s">
        <v>1647</v>
      </c>
      <c r="C739" t="s">
        <v>301</v>
      </c>
      <c r="D739" t="s">
        <v>7400</v>
      </c>
      <c r="G739" t="s">
        <v>4304</v>
      </c>
      <c r="H739">
        <v>56</v>
      </c>
      <c r="I739" t="s">
        <v>1652</v>
      </c>
      <c r="J739">
        <v>0</v>
      </c>
      <c r="K739">
        <v>0</v>
      </c>
    </row>
    <row r="740" spans="1:11" x14ac:dyDescent="0.25">
      <c r="A740">
        <v>3848</v>
      </c>
      <c r="B740" t="s">
        <v>1647</v>
      </c>
      <c r="C740" t="s">
        <v>301</v>
      </c>
      <c r="D740" t="s">
        <v>7400</v>
      </c>
      <c r="E740" t="s">
        <v>2546</v>
      </c>
      <c r="F740" t="s">
        <v>2547</v>
      </c>
      <c r="G740" t="s">
        <v>6420</v>
      </c>
      <c r="H740">
        <v>7</v>
      </c>
      <c r="I740" t="s">
        <v>1652</v>
      </c>
      <c r="J740">
        <v>0</v>
      </c>
      <c r="K740">
        <v>0</v>
      </c>
    </row>
    <row r="741" spans="1:11" x14ac:dyDescent="0.25">
      <c r="A741">
        <v>3848</v>
      </c>
      <c r="B741" t="s">
        <v>1647</v>
      </c>
      <c r="C741" t="s">
        <v>301</v>
      </c>
      <c r="D741" t="s">
        <v>7400</v>
      </c>
      <c r="G741" t="s">
        <v>6720</v>
      </c>
      <c r="H741">
        <v>5</v>
      </c>
      <c r="I741" t="s">
        <v>1652</v>
      </c>
      <c r="J741">
        <v>0</v>
      </c>
      <c r="K741">
        <v>0</v>
      </c>
    </row>
    <row r="742" spans="1:11" x14ac:dyDescent="0.25">
      <c r="A742">
        <v>3848</v>
      </c>
      <c r="B742" t="s">
        <v>1647</v>
      </c>
      <c r="C742" t="s">
        <v>301</v>
      </c>
      <c r="D742" t="s">
        <v>7400</v>
      </c>
      <c r="E742" t="s">
        <v>3281</v>
      </c>
      <c r="F742" t="s">
        <v>3282</v>
      </c>
      <c r="G742" t="s">
        <v>6420</v>
      </c>
      <c r="H742">
        <v>2</v>
      </c>
      <c r="I742" t="s">
        <v>1652</v>
      </c>
      <c r="J742">
        <v>0</v>
      </c>
      <c r="K742">
        <v>0</v>
      </c>
    </row>
    <row r="743" spans="1:11" x14ac:dyDescent="0.25">
      <c r="A743">
        <v>3848</v>
      </c>
      <c r="B743" t="s">
        <v>1647</v>
      </c>
      <c r="C743" t="s">
        <v>301</v>
      </c>
      <c r="D743" t="s">
        <v>7400</v>
      </c>
      <c r="G743" t="s">
        <v>4799</v>
      </c>
      <c r="H743">
        <v>3</v>
      </c>
      <c r="I743" t="s">
        <v>1652</v>
      </c>
      <c r="J743">
        <v>0</v>
      </c>
      <c r="K743">
        <v>0</v>
      </c>
    </row>
    <row r="744" spans="1:11" x14ac:dyDescent="0.25">
      <c r="A744">
        <v>3848</v>
      </c>
      <c r="B744" t="s">
        <v>1647</v>
      </c>
      <c r="C744" t="s">
        <v>301</v>
      </c>
      <c r="D744" t="s">
        <v>7400</v>
      </c>
      <c r="E744" t="s">
        <v>10742</v>
      </c>
      <c r="F744" t="s">
        <v>10743</v>
      </c>
      <c r="G744" t="s">
        <v>6420</v>
      </c>
      <c r="H744">
        <v>5</v>
      </c>
      <c r="I744" t="s">
        <v>1652</v>
      </c>
      <c r="J744">
        <v>0</v>
      </c>
      <c r="K744">
        <v>0</v>
      </c>
    </row>
    <row r="745" spans="1:11" x14ac:dyDescent="0.25">
      <c r="A745">
        <v>3848</v>
      </c>
      <c r="B745" t="s">
        <v>1647</v>
      </c>
      <c r="C745" t="s">
        <v>301</v>
      </c>
      <c r="D745" t="s">
        <v>7400</v>
      </c>
      <c r="G745" t="s">
        <v>10744</v>
      </c>
      <c r="H745">
        <v>5</v>
      </c>
      <c r="I745" t="s">
        <v>1652</v>
      </c>
      <c r="J745">
        <v>0</v>
      </c>
      <c r="K745">
        <v>0</v>
      </c>
    </row>
    <row r="746" spans="1:11" x14ac:dyDescent="0.25">
      <c r="A746">
        <v>3848</v>
      </c>
      <c r="B746" t="s">
        <v>1647</v>
      </c>
      <c r="C746" t="s">
        <v>301</v>
      </c>
      <c r="D746" t="s">
        <v>7400</v>
      </c>
      <c r="E746" t="s">
        <v>7702</v>
      </c>
      <c r="F746" t="s">
        <v>1788</v>
      </c>
      <c r="G746" t="s">
        <v>3283</v>
      </c>
      <c r="H746">
        <v>1</v>
      </c>
      <c r="I746" t="s">
        <v>1652</v>
      </c>
      <c r="J746">
        <v>0</v>
      </c>
      <c r="K746">
        <v>0</v>
      </c>
    </row>
    <row r="747" spans="1:11" x14ac:dyDescent="0.25">
      <c r="A747">
        <v>3848</v>
      </c>
      <c r="B747" t="s">
        <v>1647</v>
      </c>
      <c r="C747" t="s">
        <v>301</v>
      </c>
      <c r="D747" t="s">
        <v>7400</v>
      </c>
      <c r="G747" t="s">
        <v>9668</v>
      </c>
      <c r="H747">
        <v>5</v>
      </c>
      <c r="I747" t="s">
        <v>1652</v>
      </c>
      <c r="J747">
        <v>0</v>
      </c>
      <c r="K747">
        <v>0</v>
      </c>
    </row>
    <row r="748" spans="1:11" x14ac:dyDescent="0.25">
      <c r="A748">
        <v>3848</v>
      </c>
      <c r="B748" t="s">
        <v>1647</v>
      </c>
      <c r="C748" t="s">
        <v>301</v>
      </c>
      <c r="D748" t="s">
        <v>7400</v>
      </c>
      <c r="E748" t="s">
        <v>3284</v>
      </c>
      <c r="F748" t="s">
        <v>1670</v>
      </c>
      <c r="G748" t="s">
        <v>6714</v>
      </c>
      <c r="H748">
        <v>44</v>
      </c>
      <c r="I748" t="s">
        <v>1652</v>
      </c>
      <c r="J748">
        <v>0</v>
      </c>
      <c r="K748">
        <v>0</v>
      </c>
    </row>
    <row r="749" spans="1:11" x14ac:dyDescent="0.25">
      <c r="A749">
        <v>3848</v>
      </c>
      <c r="B749" t="s">
        <v>1647</v>
      </c>
      <c r="C749" t="s">
        <v>301</v>
      </c>
      <c r="D749" t="s">
        <v>7400</v>
      </c>
      <c r="G749" t="s">
        <v>4800</v>
      </c>
      <c r="H749">
        <v>11</v>
      </c>
      <c r="I749" t="s">
        <v>1652</v>
      </c>
      <c r="J749">
        <v>0</v>
      </c>
      <c r="K749">
        <v>0</v>
      </c>
    </row>
    <row r="750" spans="1:11" x14ac:dyDescent="0.25">
      <c r="A750">
        <v>3848</v>
      </c>
      <c r="B750" t="s">
        <v>1647</v>
      </c>
      <c r="C750" t="s">
        <v>301</v>
      </c>
      <c r="D750" t="s">
        <v>7400</v>
      </c>
      <c r="E750" t="s">
        <v>2504</v>
      </c>
      <c r="F750" t="s">
        <v>2004</v>
      </c>
      <c r="G750" t="s">
        <v>6716</v>
      </c>
      <c r="H750">
        <v>3</v>
      </c>
      <c r="I750" t="s">
        <v>1652</v>
      </c>
      <c r="J750">
        <v>0</v>
      </c>
      <c r="K750">
        <v>0</v>
      </c>
    </row>
    <row r="751" spans="1:11" x14ac:dyDescent="0.25">
      <c r="A751">
        <v>3848</v>
      </c>
      <c r="B751" t="s">
        <v>1647</v>
      </c>
      <c r="C751" t="s">
        <v>301</v>
      </c>
      <c r="D751" t="s">
        <v>7400</v>
      </c>
      <c r="G751" t="s">
        <v>4471</v>
      </c>
      <c r="H751">
        <v>6</v>
      </c>
      <c r="I751" t="s">
        <v>1652</v>
      </c>
      <c r="J751">
        <v>0</v>
      </c>
      <c r="K751">
        <v>0</v>
      </c>
    </row>
    <row r="752" spans="1:11" x14ac:dyDescent="0.25">
      <c r="A752">
        <v>3848</v>
      </c>
      <c r="B752" t="s">
        <v>1647</v>
      </c>
      <c r="C752" t="s">
        <v>301</v>
      </c>
      <c r="D752" t="s">
        <v>7400</v>
      </c>
      <c r="E752" t="s">
        <v>2020</v>
      </c>
      <c r="F752" t="s">
        <v>2005</v>
      </c>
      <c r="G752" t="s">
        <v>9669</v>
      </c>
      <c r="H752">
        <v>21</v>
      </c>
      <c r="I752" t="s">
        <v>1652</v>
      </c>
      <c r="J752">
        <v>0</v>
      </c>
      <c r="K752">
        <v>0</v>
      </c>
    </row>
    <row r="753" spans="1:11" x14ac:dyDescent="0.25">
      <c r="A753">
        <v>3848</v>
      </c>
      <c r="B753" t="s">
        <v>1647</v>
      </c>
      <c r="C753" t="s">
        <v>301</v>
      </c>
      <c r="D753" t="s">
        <v>7400</v>
      </c>
      <c r="G753" t="s">
        <v>2190</v>
      </c>
      <c r="H753">
        <v>16</v>
      </c>
      <c r="I753" t="s">
        <v>1652</v>
      </c>
      <c r="J753">
        <v>0</v>
      </c>
      <c r="K753">
        <v>0</v>
      </c>
    </row>
    <row r="754" spans="1:11" x14ac:dyDescent="0.25">
      <c r="A754">
        <v>3848</v>
      </c>
      <c r="B754" t="s">
        <v>1647</v>
      </c>
      <c r="C754" t="s">
        <v>301</v>
      </c>
      <c r="D754" t="s">
        <v>7400</v>
      </c>
      <c r="E754" t="s">
        <v>4472</v>
      </c>
      <c r="F754" t="s">
        <v>4473</v>
      </c>
      <c r="G754" t="s">
        <v>9542</v>
      </c>
      <c r="H754">
        <v>7</v>
      </c>
      <c r="I754" t="s">
        <v>1652</v>
      </c>
      <c r="J754">
        <v>0</v>
      </c>
      <c r="K754">
        <v>0</v>
      </c>
    </row>
    <row r="755" spans="1:11" x14ac:dyDescent="0.25">
      <c r="A755">
        <v>3848</v>
      </c>
      <c r="B755" t="s">
        <v>1647</v>
      </c>
      <c r="C755" t="s">
        <v>301</v>
      </c>
      <c r="D755" t="s">
        <v>7400</v>
      </c>
      <c r="G755" t="s">
        <v>6176</v>
      </c>
      <c r="H755">
        <v>9</v>
      </c>
      <c r="I755" t="s">
        <v>1652</v>
      </c>
      <c r="J755">
        <v>0</v>
      </c>
      <c r="K755">
        <v>0</v>
      </c>
    </row>
    <row r="756" spans="1:11" x14ac:dyDescent="0.25">
      <c r="A756">
        <v>3848</v>
      </c>
      <c r="B756" t="s">
        <v>1647</v>
      </c>
      <c r="C756" t="s">
        <v>301</v>
      </c>
      <c r="D756" t="s">
        <v>7400</v>
      </c>
      <c r="E756" t="s">
        <v>8919</v>
      </c>
      <c r="F756" t="s">
        <v>7511</v>
      </c>
      <c r="G756" t="s">
        <v>6722</v>
      </c>
      <c r="H756">
        <v>1</v>
      </c>
      <c r="I756" t="s">
        <v>1652</v>
      </c>
      <c r="J756">
        <v>0</v>
      </c>
      <c r="K756">
        <v>0</v>
      </c>
    </row>
    <row r="757" spans="1:11" x14ac:dyDescent="0.25">
      <c r="A757">
        <v>3848</v>
      </c>
      <c r="B757" t="s">
        <v>1647</v>
      </c>
      <c r="C757" t="s">
        <v>301</v>
      </c>
      <c r="D757" t="s">
        <v>7400</v>
      </c>
      <c r="G757" t="s">
        <v>2186</v>
      </c>
      <c r="H757">
        <v>20</v>
      </c>
      <c r="I757" t="s">
        <v>1652</v>
      </c>
      <c r="J757">
        <v>0</v>
      </c>
      <c r="K757">
        <v>0</v>
      </c>
    </row>
    <row r="758" spans="1:11" x14ac:dyDescent="0.25">
      <c r="A758">
        <v>3848</v>
      </c>
      <c r="B758" t="s">
        <v>1647</v>
      </c>
      <c r="C758" t="s">
        <v>301</v>
      </c>
      <c r="D758" t="s">
        <v>7400</v>
      </c>
      <c r="E758" t="s">
        <v>3285</v>
      </c>
      <c r="F758" t="s">
        <v>3286</v>
      </c>
      <c r="G758" t="s">
        <v>6128</v>
      </c>
      <c r="H758">
        <v>2</v>
      </c>
      <c r="I758" t="s">
        <v>1652</v>
      </c>
      <c r="J758">
        <v>0</v>
      </c>
      <c r="K758">
        <v>0</v>
      </c>
    </row>
    <row r="759" spans="1:11" x14ac:dyDescent="0.25">
      <c r="A759">
        <v>3848</v>
      </c>
      <c r="B759" t="s">
        <v>1647</v>
      </c>
      <c r="C759" t="s">
        <v>301</v>
      </c>
      <c r="D759" t="s">
        <v>7400</v>
      </c>
      <c r="G759" t="s">
        <v>4801</v>
      </c>
      <c r="H759">
        <v>7</v>
      </c>
      <c r="I759" t="s">
        <v>1652</v>
      </c>
      <c r="J759">
        <v>0</v>
      </c>
      <c r="K759">
        <v>0</v>
      </c>
    </row>
    <row r="760" spans="1:11" x14ac:dyDescent="0.25">
      <c r="A760">
        <v>3848</v>
      </c>
      <c r="B760" t="s">
        <v>1647</v>
      </c>
      <c r="C760" t="s">
        <v>301</v>
      </c>
      <c r="D760" t="s">
        <v>7400</v>
      </c>
      <c r="E760" t="s">
        <v>9670</v>
      </c>
      <c r="F760" t="s">
        <v>9671</v>
      </c>
      <c r="G760" t="s">
        <v>3287</v>
      </c>
      <c r="H760">
        <v>24</v>
      </c>
      <c r="I760" t="s">
        <v>1652</v>
      </c>
      <c r="J760">
        <v>0</v>
      </c>
      <c r="K760">
        <v>0</v>
      </c>
    </row>
    <row r="761" spans="1:11" x14ac:dyDescent="0.25">
      <c r="A761">
        <v>3848</v>
      </c>
      <c r="B761" t="s">
        <v>1647</v>
      </c>
      <c r="C761" t="s">
        <v>301</v>
      </c>
      <c r="D761" t="s">
        <v>7400</v>
      </c>
      <c r="G761" t="s">
        <v>9672</v>
      </c>
      <c r="H761">
        <v>31</v>
      </c>
      <c r="I761" t="s">
        <v>1652</v>
      </c>
      <c r="J761">
        <v>0</v>
      </c>
      <c r="K761">
        <v>0</v>
      </c>
    </row>
    <row r="762" spans="1:11" x14ac:dyDescent="0.25">
      <c r="A762">
        <v>3848</v>
      </c>
      <c r="B762" t="s">
        <v>1647</v>
      </c>
      <c r="C762" t="s">
        <v>301</v>
      </c>
      <c r="D762" t="s">
        <v>7400</v>
      </c>
      <c r="E762" t="s">
        <v>6418</v>
      </c>
      <c r="F762" t="s">
        <v>1790</v>
      </c>
      <c r="G762" t="s">
        <v>6719</v>
      </c>
      <c r="H762">
        <v>15</v>
      </c>
      <c r="I762" t="s">
        <v>1652</v>
      </c>
      <c r="J762">
        <v>0</v>
      </c>
      <c r="K762">
        <v>0</v>
      </c>
    </row>
    <row r="763" spans="1:11" x14ac:dyDescent="0.25">
      <c r="A763">
        <v>3848</v>
      </c>
      <c r="B763" t="s">
        <v>1647</v>
      </c>
      <c r="C763" t="s">
        <v>301</v>
      </c>
      <c r="D763" t="s">
        <v>7400</v>
      </c>
      <c r="E763" t="s">
        <v>2019</v>
      </c>
      <c r="F763" t="s">
        <v>7401</v>
      </c>
      <c r="G763" t="s">
        <v>7636</v>
      </c>
      <c r="H763">
        <v>11</v>
      </c>
      <c r="I763" t="s">
        <v>1652</v>
      </c>
      <c r="J763">
        <v>0</v>
      </c>
      <c r="K763">
        <v>0</v>
      </c>
    </row>
    <row r="764" spans="1:11" x14ac:dyDescent="0.25">
      <c r="A764">
        <v>3848</v>
      </c>
      <c r="B764" t="s">
        <v>1647</v>
      </c>
      <c r="C764" t="s">
        <v>301</v>
      </c>
      <c r="D764" t="s">
        <v>7400</v>
      </c>
      <c r="G764" t="s">
        <v>7214</v>
      </c>
      <c r="H764">
        <v>5</v>
      </c>
      <c r="I764" t="s">
        <v>1652</v>
      </c>
      <c r="J764">
        <v>0</v>
      </c>
      <c r="K764">
        <v>0</v>
      </c>
    </row>
    <row r="765" spans="1:11" x14ac:dyDescent="0.25">
      <c r="A765">
        <v>3848</v>
      </c>
      <c r="B765" t="s">
        <v>1647</v>
      </c>
      <c r="C765" t="s">
        <v>301</v>
      </c>
      <c r="D765" t="s">
        <v>7400</v>
      </c>
      <c r="E765" t="s">
        <v>2491</v>
      </c>
      <c r="F765" t="s">
        <v>3289</v>
      </c>
      <c r="G765" t="s">
        <v>6419</v>
      </c>
      <c r="H765">
        <v>1</v>
      </c>
      <c r="I765" t="s">
        <v>1652</v>
      </c>
      <c r="J765">
        <v>0</v>
      </c>
      <c r="K765">
        <v>0</v>
      </c>
    </row>
    <row r="766" spans="1:11" x14ac:dyDescent="0.25">
      <c r="A766">
        <v>3848</v>
      </c>
      <c r="B766" t="s">
        <v>1647</v>
      </c>
      <c r="C766" t="s">
        <v>301</v>
      </c>
      <c r="D766" t="s">
        <v>7400</v>
      </c>
      <c r="G766" t="s">
        <v>6655</v>
      </c>
      <c r="H766">
        <v>5</v>
      </c>
      <c r="I766" t="s">
        <v>1652</v>
      </c>
      <c r="J766">
        <v>0</v>
      </c>
      <c r="K766">
        <v>0</v>
      </c>
    </row>
    <row r="767" spans="1:11" x14ac:dyDescent="0.25">
      <c r="A767">
        <v>3848</v>
      </c>
      <c r="B767" t="s">
        <v>1647</v>
      </c>
      <c r="C767" t="s">
        <v>301</v>
      </c>
      <c r="D767" t="s">
        <v>7400</v>
      </c>
      <c r="E767" t="s">
        <v>3288</v>
      </c>
      <c r="F767" t="s">
        <v>3289</v>
      </c>
      <c r="G767" t="s">
        <v>6419</v>
      </c>
      <c r="H767">
        <v>2</v>
      </c>
      <c r="I767" t="s">
        <v>1652</v>
      </c>
      <c r="J767">
        <v>0</v>
      </c>
      <c r="K767">
        <v>0</v>
      </c>
    </row>
    <row r="768" spans="1:11" x14ac:dyDescent="0.25">
      <c r="A768">
        <v>3848</v>
      </c>
      <c r="B768" t="s">
        <v>1647</v>
      </c>
      <c r="C768" t="s">
        <v>301</v>
      </c>
      <c r="D768" t="s">
        <v>7400</v>
      </c>
      <c r="G768" t="s">
        <v>4305</v>
      </c>
      <c r="H768">
        <v>3</v>
      </c>
      <c r="I768" t="s">
        <v>1652</v>
      </c>
      <c r="J768">
        <v>0</v>
      </c>
      <c r="K768">
        <v>0</v>
      </c>
    </row>
    <row r="769" spans="1:11" x14ac:dyDescent="0.25">
      <c r="A769">
        <v>3848</v>
      </c>
      <c r="B769" t="s">
        <v>1647</v>
      </c>
      <c r="C769" t="s">
        <v>301</v>
      </c>
      <c r="D769" t="s">
        <v>7400</v>
      </c>
      <c r="E769" t="s">
        <v>3290</v>
      </c>
      <c r="F769" t="s">
        <v>3291</v>
      </c>
      <c r="G769" t="s">
        <v>3292</v>
      </c>
      <c r="H769">
        <v>19</v>
      </c>
      <c r="I769" t="s">
        <v>1652</v>
      </c>
      <c r="J769">
        <v>0</v>
      </c>
      <c r="K769">
        <v>0</v>
      </c>
    </row>
    <row r="770" spans="1:11" x14ac:dyDescent="0.25">
      <c r="A770">
        <v>3848</v>
      </c>
      <c r="B770" t="s">
        <v>1647</v>
      </c>
      <c r="C770" t="s">
        <v>301</v>
      </c>
      <c r="D770" t="s">
        <v>7400</v>
      </c>
      <c r="G770" t="s">
        <v>4802</v>
      </c>
      <c r="H770">
        <v>36</v>
      </c>
      <c r="I770" t="s">
        <v>1652</v>
      </c>
      <c r="J770">
        <v>0</v>
      </c>
      <c r="K770">
        <v>0</v>
      </c>
    </row>
    <row r="771" spans="1:11" x14ac:dyDescent="0.25">
      <c r="A771">
        <v>3848</v>
      </c>
      <c r="B771" t="s">
        <v>1647</v>
      </c>
      <c r="C771" t="s">
        <v>301</v>
      </c>
      <c r="D771" t="s">
        <v>7400</v>
      </c>
      <c r="E771" t="s">
        <v>3293</v>
      </c>
      <c r="F771" t="s">
        <v>3294</v>
      </c>
      <c r="G771" t="s">
        <v>3295</v>
      </c>
      <c r="H771">
        <v>13</v>
      </c>
      <c r="I771" t="s">
        <v>1652</v>
      </c>
      <c r="J771">
        <v>0</v>
      </c>
      <c r="K771">
        <v>0</v>
      </c>
    </row>
    <row r="772" spans="1:11" x14ac:dyDescent="0.25">
      <c r="A772">
        <v>3848</v>
      </c>
      <c r="B772" t="s">
        <v>1647</v>
      </c>
      <c r="C772" t="s">
        <v>301</v>
      </c>
      <c r="D772" t="s">
        <v>7400</v>
      </c>
      <c r="G772" t="s">
        <v>4803</v>
      </c>
      <c r="H772">
        <v>14</v>
      </c>
      <c r="I772" t="s">
        <v>1652</v>
      </c>
      <c r="J772">
        <v>0</v>
      </c>
      <c r="K772">
        <v>0</v>
      </c>
    </row>
    <row r="773" spans="1:11" x14ac:dyDescent="0.25">
      <c r="A773">
        <v>3848</v>
      </c>
      <c r="B773" t="s">
        <v>1647</v>
      </c>
      <c r="C773" t="s">
        <v>301</v>
      </c>
      <c r="D773" t="s">
        <v>7400</v>
      </c>
      <c r="E773" t="s">
        <v>3296</v>
      </c>
      <c r="F773" t="s">
        <v>3297</v>
      </c>
      <c r="G773" t="s">
        <v>3298</v>
      </c>
      <c r="H773">
        <v>123</v>
      </c>
      <c r="I773" t="s">
        <v>1652</v>
      </c>
      <c r="J773">
        <v>0</v>
      </c>
      <c r="K773">
        <v>0</v>
      </c>
    </row>
    <row r="774" spans="1:11" x14ac:dyDescent="0.25">
      <c r="A774">
        <v>3848</v>
      </c>
      <c r="B774" t="s">
        <v>1647</v>
      </c>
      <c r="C774" t="s">
        <v>301</v>
      </c>
      <c r="D774" t="s">
        <v>7400</v>
      </c>
      <c r="G774" t="s">
        <v>5922</v>
      </c>
      <c r="H774">
        <v>201</v>
      </c>
      <c r="I774" t="s">
        <v>1652</v>
      </c>
      <c r="J774">
        <v>0</v>
      </c>
      <c r="K774">
        <v>0</v>
      </c>
    </row>
    <row r="775" spans="1:11" x14ac:dyDescent="0.25">
      <c r="A775">
        <v>3848</v>
      </c>
      <c r="B775" t="s">
        <v>1647</v>
      </c>
      <c r="C775" t="s">
        <v>301</v>
      </c>
      <c r="D775" t="s">
        <v>7400</v>
      </c>
      <c r="E775" t="s">
        <v>6177</v>
      </c>
      <c r="F775" t="s">
        <v>6178</v>
      </c>
      <c r="G775" t="s">
        <v>10328</v>
      </c>
      <c r="H775">
        <v>17</v>
      </c>
      <c r="I775" t="s">
        <v>1652</v>
      </c>
      <c r="J775">
        <v>0</v>
      </c>
      <c r="K775">
        <v>0</v>
      </c>
    </row>
    <row r="776" spans="1:11" x14ac:dyDescent="0.25">
      <c r="A776">
        <v>3848</v>
      </c>
      <c r="B776" t="s">
        <v>1647</v>
      </c>
      <c r="C776" t="s">
        <v>301</v>
      </c>
      <c r="D776" t="s">
        <v>7400</v>
      </c>
      <c r="G776" t="s">
        <v>2309</v>
      </c>
      <c r="H776">
        <v>11</v>
      </c>
      <c r="I776" t="s">
        <v>1652</v>
      </c>
      <c r="J776">
        <v>0</v>
      </c>
      <c r="K776">
        <v>0</v>
      </c>
    </row>
    <row r="777" spans="1:11" x14ac:dyDescent="0.25">
      <c r="A777">
        <v>3848</v>
      </c>
      <c r="B777" t="s">
        <v>1647</v>
      </c>
      <c r="C777" t="s">
        <v>301</v>
      </c>
      <c r="D777" t="s">
        <v>7400</v>
      </c>
      <c r="E777" t="s">
        <v>3299</v>
      </c>
      <c r="F777" t="s">
        <v>3300</v>
      </c>
      <c r="G777" t="s">
        <v>6797</v>
      </c>
      <c r="H777">
        <v>35</v>
      </c>
      <c r="I777" t="s">
        <v>1652</v>
      </c>
      <c r="J777">
        <v>0</v>
      </c>
      <c r="K777">
        <v>0</v>
      </c>
    </row>
    <row r="778" spans="1:11" x14ac:dyDescent="0.25">
      <c r="A778">
        <v>3848</v>
      </c>
      <c r="B778" t="s">
        <v>1647</v>
      </c>
      <c r="C778" t="s">
        <v>301</v>
      </c>
      <c r="D778" t="s">
        <v>7400</v>
      </c>
      <c r="G778" t="s">
        <v>5937</v>
      </c>
      <c r="H778">
        <v>17</v>
      </c>
      <c r="I778" t="s">
        <v>1652</v>
      </c>
      <c r="J778">
        <v>0</v>
      </c>
      <c r="K778">
        <v>0</v>
      </c>
    </row>
    <row r="779" spans="1:11" x14ac:dyDescent="0.25">
      <c r="A779">
        <v>3848</v>
      </c>
      <c r="B779" t="s">
        <v>1647</v>
      </c>
      <c r="C779" t="s">
        <v>301</v>
      </c>
      <c r="D779" t="s">
        <v>7400</v>
      </c>
      <c r="E779" t="s">
        <v>3302</v>
      </c>
      <c r="F779" t="s">
        <v>3303</v>
      </c>
      <c r="G779" t="s">
        <v>6714</v>
      </c>
      <c r="H779">
        <v>34</v>
      </c>
      <c r="I779" t="s">
        <v>1652</v>
      </c>
      <c r="J779">
        <v>0</v>
      </c>
      <c r="K779">
        <v>0</v>
      </c>
    </row>
    <row r="780" spans="1:11" x14ac:dyDescent="0.25">
      <c r="A780">
        <v>3848</v>
      </c>
      <c r="B780" t="s">
        <v>1647</v>
      </c>
      <c r="C780" t="s">
        <v>301</v>
      </c>
      <c r="D780" t="s">
        <v>7400</v>
      </c>
      <c r="G780" t="s">
        <v>6720</v>
      </c>
      <c r="H780">
        <v>18</v>
      </c>
      <c r="I780" t="s">
        <v>1652</v>
      </c>
      <c r="J780">
        <v>0</v>
      </c>
      <c r="K780">
        <v>0</v>
      </c>
    </row>
    <row r="781" spans="1:11" x14ac:dyDescent="0.25">
      <c r="A781">
        <v>3848</v>
      </c>
      <c r="B781" t="s">
        <v>1647</v>
      </c>
      <c r="C781" t="s">
        <v>301</v>
      </c>
      <c r="D781" t="s">
        <v>7400</v>
      </c>
      <c r="E781" t="s">
        <v>3305</v>
      </c>
      <c r="F781" t="s">
        <v>3306</v>
      </c>
      <c r="G781" t="s">
        <v>10335</v>
      </c>
      <c r="H781">
        <v>17</v>
      </c>
      <c r="I781" t="s">
        <v>1652</v>
      </c>
      <c r="J781">
        <v>0</v>
      </c>
      <c r="K781">
        <v>0</v>
      </c>
    </row>
    <row r="782" spans="1:11" x14ac:dyDescent="0.25">
      <c r="A782">
        <v>3848</v>
      </c>
      <c r="B782" t="s">
        <v>1647</v>
      </c>
      <c r="C782" t="s">
        <v>301</v>
      </c>
      <c r="D782" t="s">
        <v>7400</v>
      </c>
      <c r="G782" t="s">
        <v>2414</v>
      </c>
      <c r="H782">
        <v>25</v>
      </c>
      <c r="I782" t="s">
        <v>1652</v>
      </c>
      <c r="J782">
        <v>0</v>
      </c>
      <c r="K782">
        <v>0</v>
      </c>
    </row>
    <row r="783" spans="1:11" x14ac:dyDescent="0.25">
      <c r="A783">
        <v>3848</v>
      </c>
      <c r="B783" t="s">
        <v>1647</v>
      </c>
      <c r="C783" t="s">
        <v>301</v>
      </c>
      <c r="D783" t="s">
        <v>7400</v>
      </c>
      <c r="E783" t="s">
        <v>2191</v>
      </c>
      <c r="F783" t="s">
        <v>2192</v>
      </c>
      <c r="G783" t="s">
        <v>3307</v>
      </c>
      <c r="H783">
        <v>18</v>
      </c>
      <c r="I783" t="s">
        <v>1652</v>
      </c>
      <c r="J783">
        <v>0</v>
      </c>
      <c r="K783">
        <v>0</v>
      </c>
    </row>
    <row r="784" spans="1:11" x14ac:dyDescent="0.25">
      <c r="A784">
        <v>3848</v>
      </c>
      <c r="B784" t="s">
        <v>1647</v>
      </c>
      <c r="C784" t="s">
        <v>301</v>
      </c>
      <c r="D784" t="s">
        <v>7400</v>
      </c>
      <c r="G784" t="s">
        <v>6179</v>
      </c>
      <c r="H784">
        <v>31</v>
      </c>
      <c r="I784" t="s">
        <v>1652</v>
      </c>
      <c r="J784">
        <v>0</v>
      </c>
      <c r="K784">
        <v>0</v>
      </c>
    </row>
    <row r="785" spans="1:11" x14ac:dyDescent="0.25">
      <c r="A785">
        <v>3848</v>
      </c>
      <c r="B785" t="s">
        <v>1647</v>
      </c>
      <c r="C785" t="s">
        <v>301</v>
      </c>
      <c r="D785" t="s">
        <v>7400</v>
      </c>
      <c r="E785" t="s">
        <v>3308</v>
      </c>
      <c r="F785" t="s">
        <v>2009</v>
      </c>
      <c r="G785" t="s">
        <v>6722</v>
      </c>
      <c r="H785">
        <v>5</v>
      </c>
      <c r="I785" t="s">
        <v>1652</v>
      </c>
      <c r="J785">
        <v>0</v>
      </c>
      <c r="K785">
        <v>0</v>
      </c>
    </row>
    <row r="786" spans="1:11" x14ac:dyDescent="0.25">
      <c r="A786">
        <v>3848</v>
      </c>
      <c r="B786" t="s">
        <v>1647</v>
      </c>
      <c r="C786" t="s">
        <v>301</v>
      </c>
      <c r="D786" t="s">
        <v>7400</v>
      </c>
      <c r="G786" t="s">
        <v>5926</v>
      </c>
      <c r="H786">
        <v>5</v>
      </c>
      <c r="I786" t="s">
        <v>1652</v>
      </c>
      <c r="J786">
        <v>0</v>
      </c>
      <c r="K786">
        <v>0</v>
      </c>
    </row>
    <row r="787" spans="1:11" x14ac:dyDescent="0.25">
      <c r="A787">
        <v>3848</v>
      </c>
      <c r="B787" t="s">
        <v>1647</v>
      </c>
      <c r="C787" t="s">
        <v>301</v>
      </c>
      <c r="D787" t="s">
        <v>7400</v>
      </c>
      <c r="E787" t="s">
        <v>4804</v>
      </c>
      <c r="F787" t="s">
        <v>4805</v>
      </c>
      <c r="G787" t="s">
        <v>6630</v>
      </c>
      <c r="H787">
        <v>7</v>
      </c>
      <c r="I787" t="s">
        <v>1652</v>
      </c>
      <c r="J787">
        <v>0</v>
      </c>
      <c r="K787">
        <v>0</v>
      </c>
    </row>
    <row r="788" spans="1:11" x14ac:dyDescent="0.25">
      <c r="A788">
        <v>3848</v>
      </c>
      <c r="B788" t="s">
        <v>1647</v>
      </c>
      <c r="C788" t="s">
        <v>301</v>
      </c>
      <c r="D788" t="s">
        <v>7400</v>
      </c>
      <c r="G788" t="s">
        <v>4806</v>
      </c>
      <c r="H788">
        <v>8</v>
      </c>
      <c r="I788" t="s">
        <v>1652</v>
      </c>
      <c r="J788">
        <v>0</v>
      </c>
      <c r="K788">
        <v>0</v>
      </c>
    </row>
    <row r="789" spans="1:11" x14ac:dyDescent="0.25">
      <c r="A789">
        <v>3848</v>
      </c>
      <c r="B789" t="s">
        <v>1647</v>
      </c>
      <c r="C789" t="s">
        <v>301</v>
      </c>
      <c r="D789" t="s">
        <v>7400</v>
      </c>
      <c r="E789" t="s">
        <v>10536</v>
      </c>
      <c r="F789" t="s">
        <v>2018</v>
      </c>
      <c r="G789" t="s">
        <v>2181</v>
      </c>
      <c r="H789">
        <v>1</v>
      </c>
      <c r="I789" t="s">
        <v>1652</v>
      </c>
      <c r="J789">
        <v>0</v>
      </c>
      <c r="K789">
        <v>0</v>
      </c>
    </row>
    <row r="790" spans="1:11" x14ac:dyDescent="0.25">
      <c r="A790">
        <v>3848</v>
      </c>
      <c r="B790" t="s">
        <v>1647</v>
      </c>
      <c r="C790" t="s">
        <v>301</v>
      </c>
      <c r="D790" t="s">
        <v>7400</v>
      </c>
      <c r="E790" t="s">
        <v>3309</v>
      </c>
      <c r="F790" t="s">
        <v>2018</v>
      </c>
      <c r="G790" t="s">
        <v>3310</v>
      </c>
      <c r="H790">
        <v>8</v>
      </c>
      <c r="I790" t="s">
        <v>1652</v>
      </c>
      <c r="J790">
        <v>0</v>
      </c>
      <c r="K790">
        <v>0</v>
      </c>
    </row>
    <row r="791" spans="1:11" x14ac:dyDescent="0.25">
      <c r="A791">
        <v>3848</v>
      </c>
      <c r="B791" t="s">
        <v>1647</v>
      </c>
      <c r="C791" t="s">
        <v>301</v>
      </c>
      <c r="D791" t="s">
        <v>7400</v>
      </c>
      <c r="G791" t="s">
        <v>4807</v>
      </c>
      <c r="H791">
        <v>51</v>
      </c>
      <c r="I791" t="s">
        <v>1652</v>
      </c>
      <c r="J791">
        <v>0</v>
      </c>
      <c r="K791">
        <v>0</v>
      </c>
    </row>
    <row r="792" spans="1:11" x14ac:dyDescent="0.25">
      <c r="A792">
        <v>3848</v>
      </c>
      <c r="B792" t="s">
        <v>1647</v>
      </c>
      <c r="C792" t="s">
        <v>301</v>
      </c>
      <c r="D792" t="s">
        <v>7400</v>
      </c>
      <c r="E792" t="s">
        <v>2017</v>
      </c>
      <c r="F792" t="s">
        <v>2016</v>
      </c>
      <c r="G792" t="s">
        <v>6444</v>
      </c>
      <c r="H792">
        <v>8</v>
      </c>
      <c r="I792" t="s">
        <v>1652</v>
      </c>
      <c r="J792">
        <v>0</v>
      </c>
      <c r="K792">
        <v>0</v>
      </c>
    </row>
    <row r="793" spans="1:11" x14ac:dyDescent="0.25">
      <c r="A793">
        <v>3848</v>
      </c>
      <c r="B793" t="s">
        <v>1647</v>
      </c>
      <c r="C793" t="s">
        <v>301</v>
      </c>
      <c r="D793" t="s">
        <v>7400</v>
      </c>
      <c r="G793" t="s">
        <v>6657</v>
      </c>
      <c r="H793">
        <v>67</v>
      </c>
      <c r="I793" t="s">
        <v>1652</v>
      </c>
      <c r="J793">
        <v>0</v>
      </c>
      <c r="K793">
        <v>0</v>
      </c>
    </row>
    <row r="794" spans="1:11" x14ac:dyDescent="0.25">
      <c r="A794">
        <v>3848</v>
      </c>
      <c r="B794" t="s">
        <v>1647</v>
      </c>
      <c r="C794" t="s">
        <v>301</v>
      </c>
      <c r="D794" t="s">
        <v>7400</v>
      </c>
      <c r="E794" t="s">
        <v>2015</v>
      </c>
      <c r="F794" t="s">
        <v>2014</v>
      </c>
      <c r="G794" t="s">
        <v>3298</v>
      </c>
      <c r="H794">
        <v>16</v>
      </c>
      <c r="I794" t="s">
        <v>1652</v>
      </c>
      <c r="J794">
        <v>0</v>
      </c>
      <c r="K794">
        <v>0</v>
      </c>
    </row>
    <row r="795" spans="1:11" x14ac:dyDescent="0.25">
      <c r="A795">
        <v>3848</v>
      </c>
      <c r="B795" t="s">
        <v>1647</v>
      </c>
      <c r="C795" t="s">
        <v>301</v>
      </c>
      <c r="D795" t="s">
        <v>7400</v>
      </c>
      <c r="G795" t="s">
        <v>2193</v>
      </c>
      <c r="H795">
        <v>20</v>
      </c>
      <c r="I795" t="s">
        <v>1652</v>
      </c>
      <c r="J795">
        <v>0</v>
      </c>
      <c r="K795">
        <v>0</v>
      </c>
    </row>
    <row r="796" spans="1:11" x14ac:dyDescent="0.25">
      <c r="A796">
        <v>3848</v>
      </c>
      <c r="B796" t="s">
        <v>1647</v>
      </c>
      <c r="C796" t="s">
        <v>301</v>
      </c>
      <c r="D796" t="s">
        <v>7400</v>
      </c>
      <c r="E796" t="s">
        <v>2013</v>
      </c>
      <c r="F796" t="s">
        <v>2012</v>
      </c>
      <c r="G796" t="s">
        <v>6631</v>
      </c>
      <c r="H796">
        <v>22</v>
      </c>
      <c r="I796" t="s">
        <v>1652</v>
      </c>
      <c r="J796">
        <v>0</v>
      </c>
      <c r="K796">
        <v>0</v>
      </c>
    </row>
    <row r="797" spans="1:11" x14ac:dyDescent="0.25">
      <c r="A797">
        <v>3848</v>
      </c>
      <c r="B797" t="s">
        <v>1647</v>
      </c>
      <c r="C797" t="s">
        <v>301</v>
      </c>
      <c r="D797" t="s">
        <v>7400</v>
      </c>
      <c r="G797" t="s">
        <v>2194</v>
      </c>
      <c r="H797">
        <v>29</v>
      </c>
      <c r="I797" t="s">
        <v>1652</v>
      </c>
      <c r="J797">
        <v>0</v>
      </c>
      <c r="K797">
        <v>0</v>
      </c>
    </row>
    <row r="798" spans="1:11" x14ac:dyDescent="0.25">
      <c r="A798">
        <v>3848</v>
      </c>
      <c r="B798" t="s">
        <v>1647</v>
      </c>
      <c r="C798" t="s">
        <v>301</v>
      </c>
      <c r="D798" t="s">
        <v>7400</v>
      </c>
      <c r="E798" t="s">
        <v>2011</v>
      </c>
      <c r="F798" t="s">
        <v>2009</v>
      </c>
      <c r="G798" t="s">
        <v>10328</v>
      </c>
      <c r="H798">
        <v>25</v>
      </c>
      <c r="I798" t="s">
        <v>1652</v>
      </c>
      <c r="J798">
        <v>0</v>
      </c>
      <c r="K798">
        <v>0</v>
      </c>
    </row>
    <row r="799" spans="1:11" x14ac:dyDescent="0.25">
      <c r="A799">
        <v>3848</v>
      </c>
      <c r="B799" t="s">
        <v>1647</v>
      </c>
      <c r="C799" t="s">
        <v>301</v>
      </c>
      <c r="D799" t="s">
        <v>7400</v>
      </c>
      <c r="G799" t="s">
        <v>4808</v>
      </c>
      <c r="H799">
        <v>17</v>
      </c>
      <c r="I799" t="s">
        <v>1652</v>
      </c>
      <c r="J799">
        <v>0</v>
      </c>
      <c r="K799">
        <v>0</v>
      </c>
    </row>
    <row r="800" spans="1:11" x14ac:dyDescent="0.25">
      <c r="A800">
        <v>3848</v>
      </c>
      <c r="B800" t="s">
        <v>1647</v>
      </c>
      <c r="C800" t="s">
        <v>301</v>
      </c>
      <c r="D800" t="s">
        <v>7400</v>
      </c>
      <c r="E800" t="s">
        <v>2010</v>
      </c>
      <c r="F800" t="s">
        <v>2009</v>
      </c>
      <c r="G800" t="s">
        <v>3208</v>
      </c>
      <c r="H800">
        <v>1</v>
      </c>
      <c r="I800" t="s">
        <v>1652</v>
      </c>
      <c r="J800">
        <v>0</v>
      </c>
      <c r="K800">
        <v>0</v>
      </c>
    </row>
    <row r="801" spans="1:11" x14ac:dyDescent="0.25">
      <c r="A801">
        <v>3848</v>
      </c>
      <c r="B801" t="s">
        <v>1647</v>
      </c>
      <c r="C801" t="s">
        <v>301</v>
      </c>
      <c r="D801" t="s">
        <v>7400</v>
      </c>
      <c r="G801" t="s">
        <v>2195</v>
      </c>
      <c r="H801">
        <v>18</v>
      </c>
      <c r="I801" t="s">
        <v>1652</v>
      </c>
      <c r="J801">
        <v>0</v>
      </c>
      <c r="K801">
        <v>0</v>
      </c>
    </row>
    <row r="802" spans="1:11" x14ac:dyDescent="0.25">
      <c r="A802">
        <v>3848</v>
      </c>
      <c r="B802" t="s">
        <v>1647</v>
      </c>
      <c r="C802" t="s">
        <v>301</v>
      </c>
      <c r="D802" t="s">
        <v>7400</v>
      </c>
      <c r="E802" t="s">
        <v>6886</v>
      </c>
      <c r="F802" t="s">
        <v>1666</v>
      </c>
      <c r="G802" t="s">
        <v>6881</v>
      </c>
      <c r="H802">
        <v>7</v>
      </c>
      <c r="I802" t="s">
        <v>1652</v>
      </c>
      <c r="J802">
        <v>0</v>
      </c>
      <c r="K802">
        <v>0</v>
      </c>
    </row>
    <row r="803" spans="1:11" x14ac:dyDescent="0.25">
      <c r="A803">
        <v>3848</v>
      </c>
      <c r="B803" t="s">
        <v>1647</v>
      </c>
      <c r="C803" t="s">
        <v>301</v>
      </c>
      <c r="D803" t="s">
        <v>7400</v>
      </c>
      <c r="G803" t="s">
        <v>7152</v>
      </c>
      <c r="H803">
        <v>10</v>
      </c>
      <c r="I803" t="s">
        <v>1652</v>
      </c>
      <c r="J803">
        <v>0</v>
      </c>
      <c r="K803">
        <v>0</v>
      </c>
    </row>
    <row r="804" spans="1:11" x14ac:dyDescent="0.25">
      <c r="A804">
        <v>3848</v>
      </c>
      <c r="B804" t="s">
        <v>1647</v>
      </c>
      <c r="C804" t="s">
        <v>301</v>
      </c>
      <c r="D804" t="s">
        <v>7400</v>
      </c>
      <c r="E804" t="s">
        <v>8267</v>
      </c>
      <c r="F804" t="s">
        <v>3311</v>
      </c>
      <c r="G804" t="s">
        <v>6725</v>
      </c>
      <c r="H804">
        <v>9</v>
      </c>
      <c r="I804" t="s">
        <v>1652</v>
      </c>
      <c r="J804">
        <v>0</v>
      </c>
      <c r="K804">
        <v>0</v>
      </c>
    </row>
    <row r="805" spans="1:11" x14ac:dyDescent="0.25">
      <c r="A805">
        <v>3848</v>
      </c>
      <c r="B805" t="s">
        <v>1647</v>
      </c>
      <c r="C805" t="s">
        <v>301</v>
      </c>
      <c r="D805" t="s">
        <v>7400</v>
      </c>
      <c r="G805" t="s">
        <v>7787</v>
      </c>
      <c r="H805">
        <v>2</v>
      </c>
      <c r="I805" t="s">
        <v>1652</v>
      </c>
      <c r="J805">
        <v>0</v>
      </c>
      <c r="K805">
        <v>0</v>
      </c>
    </row>
    <row r="806" spans="1:11" x14ac:dyDescent="0.25">
      <c r="A806">
        <v>3848</v>
      </c>
      <c r="B806" t="s">
        <v>1647</v>
      </c>
      <c r="C806" t="s">
        <v>301</v>
      </c>
      <c r="D806" t="s">
        <v>7400</v>
      </c>
      <c r="E806" t="s">
        <v>3312</v>
      </c>
      <c r="F806" t="s">
        <v>3313</v>
      </c>
      <c r="G806" t="s">
        <v>6725</v>
      </c>
      <c r="H806">
        <v>5</v>
      </c>
      <c r="I806" t="s">
        <v>1652</v>
      </c>
      <c r="J806">
        <v>0</v>
      </c>
      <c r="K806">
        <v>0</v>
      </c>
    </row>
    <row r="807" spans="1:11" x14ac:dyDescent="0.25">
      <c r="A807">
        <v>3848</v>
      </c>
      <c r="B807" t="s">
        <v>1647</v>
      </c>
      <c r="C807" t="s">
        <v>301</v>
      </c>
      <c r="D807" t="s">
        <v>7400</v>
      </c>
      <c r="G807" t="s">
        <v>7787</v>
      </c>
      <c r="H807">
        <v>2</v>
      </c>
      <c r="I807" t="s">
        <v>1652</v>
      </c>
      <c r="J807">
        <v>0</v>
      </c>
      <c r="K807">
        <v>0</v>
      </c>
    </row>
    <row r="808" spans="1:11" x14ac:dyDescent="0.25">
      <c r="A808">
        <v>3848</v>
      </c>
      <c r="B808" t="s">
        <v>1647</v>
      </c>
      <c r="C808" t="s">
        <v>301</v>
      </c>
      <c r="D808" t="s">
        <v>7400</v>
      </c>
      <c r="E808" t="s">
        <v>3314</v>
      </c>
      <c r="F808" t="s">
        <v>3315</v>
      </c>
      <c r="G808" t="s">
        <v>6629</v>
      </c>
      <c r="H808">
        <v>6</v>
      </c>
      <c r="I808" t="s">
        <v>1652</v>
      </c>
      <c r="J808">
        <v>0</v>
      </c>
      <c r="K808">
        <v>0</v>
      </c>
    </row>
    <row r="809" spans="1:11" x14ac:dyDescent="0.25">
      <c r="A809">
        <v>3848</v>
      </c>
      <c r="B809" t="s">
        <v>1647</v>
      </c>
      <c r="C809" t="s">
        <v>301</v>
      </c>
      <c r="D809" t="s">
        <v>7400</v>
      </c>
      <c r="E809" t="s">
        <v>2008</v>
      </c>
      <c r="F809" t="s">
        <v>2007</v>
      </c>
      <c r="G809" t="s">
        <v>6714</v>
      </c>
      <c r="H809">
        <v>14</v>
      </c>
      <c r="I809" t="s">
        <v>1652</v>
      </c>
      <c r="J809">
        <v>0</v>
      </c>
      <c r="K809">
        <v>0</v>
      </c>
    </row>
    <row r="810" spans="1:11" x14ac:dyDescent="0.25">
      <c r="A810">
        <v>3848</v>
      </c>
      <c r="B810" t="s">
        <v>1647</v>
      </c>
      <c r="C810" t="s">
        <v>301</v>
      </c>
      <c r="D810" t="s">
        <v>7400</v>
      </c>
      <c r="G810" t="s">
        <v>7512</v>
      </c>
      <c r="H810">
        <v>17</v>
      </c>
      <c r="I810" t="s">
        <v>1652</v>
      </c>
      <c r="J810">
        <v>0</v>
      </c>
      <c r="K810">
        <v>0</v>
      </c>
    </row>
    <row r="811" spans="1:11" x14ac:dyDescent="0.25">
      <c r="A811">
        <v>3848</v>
      </c>
      <c r="B811" t="s">
        <v>1647</v>
      </c>
      <c r="C811" t="s">
        <v>301</v>
      </c>
      <c r="D811" t="s">
        <v>7400</v>
      </c>
      <c r="E811" t="s">
        <v>4809</v>
      </c>
      <c r="F811" t="s">
        <v>4810</v>
      </c>
      <c r="G811" t="s">
        <v>2414</v>
      </c>
      <c r="H811">
        <v>4</v>
      </c>
      <c r="I811" t="s">
        <v>1652</v>
      </c>
      <c r="J811">
        <v>0</v>
      </c>
      <c r="K811">
        <v>0</v>
      </c>
    </row>
    <row r="812" spans="1:11" x14ac:dyDescent="0.25">
      <c r="A812">
        <v>3848</v>
      </c>
      <c r="B812" t="s">
        <v>1647</v>
      </c>
      <c r="C812" t="s">
        <v>301</v>
      </c>
      <c r="D812" t="s">
        <v>7400</v>
      </c>
      <c r="E812" t="s">
        <v>7879</v>
      </c>
      <c r="F812" t="s">
        <v>4811</v>
      </c>
      <c r="G812" t="s">
        <v>7880</v>
      </c>
      <c r="H812">
        <v>20</v>
      </c>
      <c r="I812" t="s">
        <v>1652</v>
      </c>
      <c r="J812">
        <v>0</v>
      </c>
      <c r="K812">
        <v>0</v>
      </c>
    </row>
    <row r="813" spans="1:11" x14ac:dyDescent="0.25">
      <c r="A813">
        <v>3848</v>
      </c>
      <c r="B813" t="s">
        <v>1647</v>
      </c>
      <c r="C813" t="s">
        <v>301</v>
      </c>
      <c r="D813" t="s">
        <v>7400</v>
      </c>
      <c r="E813" t="s">
        <v>4307</v>
      </c>
      <c r="F813" t="s">
        <v>1655</v>
      </c>
      <c r="G813" t="s">
        <v>3237</v>
      </c>
      <c r="H813">
        <v>29</v>
      </c>
      <c r="I813" t="s">
        <v>1652</v>
      </c>
      <c r="J813">
        <v>0</v>
      </c>
      <c r="K813">
        <v>0</v>
      </c>
    </row>
    <row r="814" spans="1:11" x14ac:dyDescent="0.25">
      <c r="A814">
        <v>3848</v>
      </c>
      <c r="B814" t="s">
        <v>1647</v>
      </c>
      <c r="C814" t="s">
        <v>301</v>
      </c>
      <c r="D814" t="s">
        <v>7400</v>
      </c>
      <c r="G814" t="s">
        <v>4474</v>
      </c>
      <c r="H814">
        <v>72</v>
      </c>
      <c r="I814" t="s">
        <v>1652</v>
      </c>
      <c r="J814">
        <v>0</v>
      </c>
      <c r="K814">
        <v>0</v>
      </c>
    </row>
    <row r="815" spans="1:11" x14ac:dyDescent="0.25">
      <c r="A815">
        <v>3848</v>
      </c>
      <c r="B815" t="s">
        <v>1647</v>
      </c>
      <c r="C815" t="s">
        <v>301</v>
      </c>
      <c r="D815" t="s">
        <v>7400</v>
      </c>
      <c r="E815" t="s">
        <v>4812</v>
      </c>
      <c r="F815" t="s">
        <v>4734</v>
      </c>
      <c r="G815" t="s">
        <v>6420</v>
      </c>
      <c r="H815">
        <v>4</v>
      </c>
      <c r="I815" t="s">
        <v>1652</v>
      </c>
      <c r="J815">
        <v>0</v>
      </c>
      <c r="K815">
        <v>0</v>
      </c>
    </row>
    <row r="816" spans="1:11" x14ac:dyDescent="0.25">
      <c r="A816">
        <v>3848</v>
      </c>
      <c r="B816" t="s">
        <v>1647</v>
      </c>
      <c r="C816" t="s">
        <v>301</v>
      </c>
      <c r="D816" t="s">
        <v>7400</v>
      </c>
      <c r="G816" t="s">
        <v>7025</v>
      </c>
      <c r="H816">
        <v>8</v>
      </c>
      <c r="I816" t="s">
        <v>1652</v>
      </c>
      <c r="J816">
        <v>0</v>
      </c>
      <c r="K816">
        <v>0</v>
      </c>
    </row>
    <row r="817" spans="1:11" x14ac:dyDescent="0.25">
      <c r="A817">
        <v>3848</v>
      </c>
      <c r="B817" t="s">
        <v>1647</v>
      </c>
      <c r="C817" t="s">
        <v>301</v>
      </c>
      <c r="D817" t="s">
        <v>7400</v>
      </c>
      <c r="E817" t="s">
        <v>3317</v>
      </c>
      <c r="F817" t="s">
        <v>3318</v>
      </c>
      <c r="G817" t="s">
        <v>4419</v>
      </c>
      <c r="H817">
        <v>4</v>
      </c>
      <c r="I817" t="s">
        <v>1652</v>
      </c>
      <c r="J817">
        <v>0</v>
      </c>
      <c r="K817">
        <v>0</v>
      </c>
    </row>
    <row r="818" spans="1:11" x14ac:dyDescent="0.25">
      <c r="A818">
        <v>3848</v>
      </c>
      <c r="B818" t="s">
        <v>1647</v>
      </c>
      <c r="C818" t="s">
        <v>301</v>
      </c>
      <c r="D818" t="s">
        <v>7400</v>
      </c>
      <c r="E818" t="s">
        <v>3319</v>
      </c>
      <c r="F818" t="s">
        <v>3320</v>
      </c>
      <c r="G818" t="s">
        <v>6629</v>
      </c>
      <c r="H818">
        <v>8</v>
      </c>
      <c r="I818" t="s">
        <v>1652</v>
      </c>
      <c r="J818">
        <v>0</v>
      </c>
      <c r="K818">
        <v>0</v>
      </c>
    </row>
    <row r="819" spans="1:11" x14ac:dyDescent="0.25">
      <c r="A819">
        <v>3848</v>
      </c>
      <c r="B819" t="s">
        <v>1647</v>
      </c>
      <c r="C819" t="s">
        <v>301</v>
      </c>
      <c r="D819" t="s">
        <v>7400</v>
      </c>
      <c r="G819" t="s">
        <v>4420</v>
      </c>
      <c r="H819">
        <v>44</v>
      </c>
      <c r="I819" t="s">
        <v>1652</v>
      </c>
      <c r="J819">
        <v>0</v>
      </c>
      <c r="K819">
        <v>0</v>
      </c>
    </row>
    <row r="820" spans="1:11" x14ac:dyDescent="0.25">
      <c r="A820">
        <v>3848</v>
      </c>
      <c r="B820" t="s">
        <v>1647</v>
      </c>
      <c r="C820" t="s">
        <v>301</v>
      </c>
      <c r="D820" t="s">
        <v>7400</v>
      </c>
      <c r="E820" t="s">
        <v>3014</v>
      </c>
      <c r="F820" t="s">
        <v>3015</v>
      </c>
      <c r="G820" t="s">
        <v>7386</v>
      </c>
      <c r="H820">
        <v>54</v>
      </c>
      <c r="I820" t="s">
        <v>1652</v>
      </c>
      <c r="J820">
        <v>0</v>
      </c>
      <c r="K820">
        <v>0</v>
      </c>
    </row>
    <row r="821" spans="1:11" x14ac:dyDescent="0.25">
      <c r="A821">
        <v>3848</v>
      </c>
      <c r="B821" t="s">
        <v>1647</v>
      </c>
      <c r="C821" t="s">
        <v>301</v>
      </c>
      <c r="D821" t="s">
        <v>7400</v>
      </c>
      <c r="G821" t="s">
        <v>4321</v>
      </c>
      <c r="H821">
        <v>60</v>
      </c>
      <c r="I821" t="s">
        <v>1652</v>
      </c>
      <c r="J821">
        <v>0</v>
      </c>
      <c r="K821">
        <v>0</v>
      </c>
    </row>
    <row r="822" spans="1:11" x14ac:dyDescent="0.25">
      <c r="A822">
        <v>3848</v>
      </c>
      <c r="B822" t="s">
        <v>1647</v>
      </c>
      <c r="C822" t="s">
        <v>301</v>
      </c>
      <c r="D822" t="s">
        <v>7400</v>
      </c>
      <c r="E822" t="s">
        <v>3321</v>
      </c>
      <c r="F822" t="s">
        <v>3322</v>
      </c>
      <c r="G822" t="s">
        <v>7703</v>
      </c>
      <c r="H822">
        <v>1</v>
      </c>
      <c r="I822" t="s">
        <v>1652</v>
      </c>
      <c r="J822">
        <v>0</v>
      </c>
      <c r="K822">
        <v>0</v>
      </c>
    </row>
    <row r="823" spans="1:11" x14ac:dyDescent="0.25">
      <c r="A823">
        <v>3848</v>
      </c>
      <c r="B823" t="s">
        <v>1647</v>
      </c>
      <c r="C823" t="s">
        <v>301</v>
      </c>
      <c r="D823" t="s">
        <v>7400</v>
      </c>
      <c r="G823" t="s">
        <v>4421</v>
      </c>
      <c r="H823">
        <v>9</v>
      </c>
      <c r="I823" t="s">
        <v>1652</v>
      </c>
      <c r="J823">
        <v>0</v>
      </c>
      <c r="K823">
        <v>0</v>
      </c>
    </row>
    <row r="824" spans="1:11" x14ac:dyDescent="0.25">
      <c r="A824">
        <v>3848</v>
      </c>
      <c r="B824" t="s">
        <v>1647</v>
      </c>
      <c r="C824" t="s">
        <v>301</v>
      </c>
      <c r="D824" t="s">
        <v>7400</v>
      </c>
      <c r="E824" t="s">
        <v>7704</v>
      </c>
      <c r="F824" t="s">
        <v>7705</v>
      </c>
      <c r="G824" t="s">
        <v>7703</v>
      </c>
      <c r="H824">
        <v>2</v>
      </c>
      <c r="I824" t="s">
        <v>1652</v>
      </c>
      <c r="J824">
        <v>0</v>
      </c>
      <c r="K824">
        <v>0</v>
      </c>
    </row>
    <row r="825" spans="1:11" x14ac:dyDescent="0.25">
      <c r="A825">
        <v>3848</v>
      </c>
      <c r="B825" t="s">
        <v>1647</v>
      </c>
      <c r="C825" t="s">
        <v>301</v>
      </c>
      <c r="D825" t="s">
        <v>7400</v>
      </c>
      <c r="G825" t="s">
        <v>4421</v>
      </c>
      <c r="H825">
        <v>15</v>
      </c>
      <c r="I825" t="s">
        <v>1652</v>
      </c>
      <c r="J825">
        <v>0</v>
      </c>
      <c r="K825">
        <v>0</v>
      </c>
    </row>
    <row r="826" spans="1:11" x14ac:dyDescent="0.25">
      <c r="A826">
        <v>3848</v>
      </c>
      <c r="B826" t="s">
        <v>1647</v>
      </c>
      <c r="C826" t="s">
        <v>301</v>
      </c>
      <c r="D826" t="s">
        <v>7400</v>
      </c>
      <c r="E826" t="s">
        <v>4813</v>
      </c>
      <c r="F826" t="s">
        <v>4814</v>
      </c>
      <c r="G826" t="s">
        <v>6882</v>
      </c>
      <c r="H826">
        <v>7</v>
      </c>
      <c r="I826" t="s">
        <v>1652</v>
      </c>
      <c r="J826">
        <v>0</v>
      </c>
      <c r="K826">
        <v>0</v>
      </c>
    </row>
    <row r="827" spans="1:11" x14ac:dyDescent="0.25">
      <c r="A827">
        <v>3848</v>
      </c>
      <c r="B827" t="s">
        <v>1647</v>
      </c>
      <c r="C827" t="s">
        <v>301</v>
      </c>
      <c r="D827" t="s">
        <v>7400</v>
      </c>
      <c r="G827" t="s">
        <v>2255</v>
      </c>
      <c r="H827">
        <v>8</v>
      </c>
      <c r="I827" t="s">
        <v>1652</v>
      </c>
      <c r="J827">
        <v>0</v>
      </c>
      <c r="K827">
        <v>0</v>
      </c>
    </row>
    <row r="828" spans="1:11" x14ac:dyDescent="0.25">
      <c r="A828">
        <v>3848</v>
      </c>
      <c r="B828" t="s">
        <v>1647</v>
      </c>
      <c r="C828" t="s">
        <v>301</v>
      </c>
      <c r="D828" t="s">
        <v>7400</v>
      </c>
      <c r="E828" t="s">
        <v>4815</v>
      </c>
      <c r="F828" t="s">
        <v>4816</v>
      </c>
      <c r="G828" t="s">
        <v>6628</v>
      </c>
      <c r="H828">
        <v>30</v>
      </c>
      <c r="I828" t="s">
        <v>1652</v>
      </c>
      <c r="J828">
        <v>0</v>
      </c>
      <c r="K828">
        <v>0</v>
      </c>
    </row>
    <row r="829" spans="1:11" x14ac:dyDescent="0.25">
      <c r="A829">
        <v>3848</v>
      </c>
      <c r="B829" t="s">
        <v>1647</v>
      </c>
      <c r="C829" t="s">
        <v>301</v>
      </c>
      <c r="D829" t="s">
        <v>7400</v>
      </c>
      <c r="G829" t="s">
        <v>4817</v>
      </c>
      <c r="H829">
        <v>29</v>
      </c>
      <c r="I829" t="s">
        <v>1652</v>
      </c>
      <c r="J829">
        <v>0</v>
      </c>
      <c r="K829">
        <v>0</v>
      </c>
    </row>
    <row r="830" spans="1:11" x14ac:dyDescent="0.25">
      <c r="A830">
        <v>3848</v>
      </c>
      <c r="B830" t="s">
        <v>1647</v>
      </c>
      <c r="C830" t="s">
        <v>301</v>
      </c>
      <c r="D830" t="s">
        <v>7400</v>
      </c>
      <c r="E830" t="s">
        <v>3323</v>
      </c>
      <c r="F830" t="s">
        <v>1655</v>
      </c>
      <c r="G830" t="s">
        <v>3307</v>
      </c>
      <c r="H830">
        <v>22</v>
      </c>
      <c r="I830" t="s">
        <v>1652</v>
      </c>
      <c r="J830">
        <v>0</v>
      </c>
      <c r="K830">
        <v>0</v>
      </c>
    </row>
    <row r="831" spans="1:11" x14ac:dyDescent="0.25">
      <c r="A831">
        <v>3848</v>
      </c>
      <c r="B831" t="s">
        <v>1647</v>
      </c>
      <c r="C831" t="s">
        <v>301</v>
      </c>
      <c r="D831" t="s">
        <v>7400</v>
      </c>
      <c r="G831" t="s">
        <v>4308</v>
      </c>
      <c r="H831">
        <v>58</v>
      </c>
      <c r="I831" t="s">
        <v>1652</v>
      </c>
      <c r="J831">
        <v>0</v>
      </c>
      <c r="K831">
        <v>0</v>
      </c>
    </row>
    <row r="832" spans="1:11" x14ac:dyDescent="0.25">
      <c r="A832">
        <v>3848</v>
      </c>
      <c r="B832" t="s">
        <v>1647</v>
      </c>
      <c r="C832" t="s">
        <v>301</v>
      </c>
      <c r="D832" t="s">
        <v>7400</v>
      </c>
      <c r="E832" t="s">
        <v>4818</v>
      </c>
      <c r="F832" t="s">
        <v>4819</v>
      </c>
      <c r="G832" t="s">
        <v>6633</v>
      </c>
      <c r="H832">
        <v>10</v>
      </c>
      <c r="I832" t="s">
        <v>1652</v>
      </c>
      <c r="J832">
        <v>0</v>
      </c>
      <c r="K832">
        <v>0</v>
      </c>
    </row>
    <row r="833" spans="1:11" x14ac:dyDescent="0.25">
      <c r="A833">
        <v>3848</v>
      </c>
      <c r="B833" t="s">
        <v>1647</v>
      </c>
      <c r="C833" t="s">
        <v>301</v>
      </c>
      <c r="D833" t="s">
        <v>7400</v>
      </c>
      <c r="G833" t="s">
        <v>4820</v>
      </c>
      <c r="H833">
        <v>42</v>
      </c>
      <c r="I833" t="s">
        <v>1652</v>
      </c>
      <c r="J833">
        <v>0</v>
      </c>
      <c r="K833">
        <v>0</v>
      </c>
    </row>
    <row r="834" spans="1:11" x14ac:dyDescent="0.25">
      <c r="A834">
        <v>3848</v>
      </c>
      <c r="B834" t="s">
        <v>1647</v>
      </c>
      <c r="C834" t="s">
        <v>301</v>
      </c>
      <c r="D834" t="s">
        <v>7400</v>
      </c>
      <c r="E834" t="s">
        <v>6180</v>
      </c>
      <c r="F834" t="s">
        <v>2006</v>
      </c>
      <c r="G834" t="s">
        <v>6181</v>
      </c>
      <c r="H834">
        <v>21</v>
      </c>
      <c r="I834" t="s">
        <v>1652</v>
      </c>
      <c r="J834">
        <v>0</v>
      </c>
      <c r="K834">
        <v>0</v>
      </c>
    </row>
    <row r="835" spans="1:11" x14ac:dyDescent="0.25">
      <c r="A835">
        <v>3848</v>
      </c>
      <c r="B835" t="s">
        <v>1647</v>
      </c>
      <c r="C835" t="s">
        <v>301</v>
      </c>
      <c r="D835" t="s">
        <v>7400</v>
      </c>
      <c r="E835" t="s">
        <v>4821</v>
      </c>
      <c r="F835" t="s">
        <v>4822</v>
      </c>
      <c r="G835" t="s">
        <v>6629</v>
      </c>
      <c r="H835">
        <v>18</v>
      </c>
      <c r="I835" t="s">
        <v>1652</v>
      </c>
      <c r="J835">
        <v>0</v>
      </c>
      <c r="K835">
        <v>0</v>
      </c>
    </row>
    <row r="836" spans="1:11" x14ac:dyDescent="0.25">
      <c r="A836">
        <v>3848</v>
      </c>
      <c r="B836" t="s">
        <v>1647</v>
      </c>
      <c r="C836" t="s">
        <v>301</v>
      </c>
      <c r="D836" t="s">
        <v>7400</v>
      </c>
      <c r="G836" t="s">
        <v>4823</v>
      </c>
      <c r="H836">
        <v>39</v>
      </c>
      <c r="I836" t="s">
        <v>1652</v>
      </c>
      <c r="J836">
        <v>0</v>
      </c>
      <c r="K836">
        <v>0</v>
      </c>
    </row>
    <row r="837" spans="1:11" x14ac:dyDescent="0.25">
      <c r="A837">
        <v>3848</v>
      </c>
      <c r="B837" t="s">
        <v>1647</v>
      </c>
      <c r="C837" t="s">
        <v>301</v>
      </c>
      <c r="D837" t="s">
        <v>7400</v>
      </c>
      <c r="E837" t="s">
        <v>4309</v>
      </c>
      <c r="F837" t="s">
        <v>1655</v>
      </c>
      <c r="G837" t="s">
        <v>10146</v>
      </c>
      <c r="H837">
        <v>68</v>
      </c>
      <c r="I837" t="s">
        <v>1652</v>
      </c>
      <c r="J837">
        <v>0</v>
      </c>
      <c r="K837">
        <v>0</v>
      </c>
    </row>
    <row r="838" spans="1:11" x14ac:dyDescent="0.25">
      <c r="A838">
        <v>3848</v>
      </c>
      <c r="B838" t="s">
        <v>1647</v>
      </c>
      <c r="C838" t="s">
        <v>301</v>
      </c>
      <c r="D838" t="s">
        <v>7400</v>
      </c>
      <c r="G838" t="s">
        <v>5938</v>
      </c>
      <c r="H838">
        <v>49</v>
      </c>
      <c r="I838" t="s">
        <v>1652</v>
      </c>
      <c r="J838">
        <v>0</v>
      </c>
      <c r="K838">
        <v>0</v>
      </c>
    </row>
    <row r="839" spans="1:11" x14ac:dyDescent="0.25">
      <c r="A839">
        <v>3848</v>
      </c>
      <c r="B839" t="s">
        <v>1647</v>
      </c>
      <c r="C839" t="s">
        <v>301</v>
      </c>
      <c r="D839" t="s">
        <v>7400</v>
      </c>
      <c r="E839" t="s">
        <v>4824</v>
      </c>
      <c r="F839" t="s">
        <v>4811</v>
      </c>
      <c r="G839" t="s">
        <v>6631</v>
      </c>
      <c r="H839">
        <v>22</v>
      </c>
      <c r="I839" t="s">
        <v>1652</v>
      </c>
      <c r="J839">
        <v>0</v>
      </c>
      <c r="K839">
        <v>0</v>
      </c>
    </row>
    <row r="840" spans="1:11" x14ac:dyDescent="0.25">
      <c r="A840">
        <v>3848</v>
      </c>
      <c r="B840" t="s">
        <v>1647</v>
      </c>
      <c r="C840" t="s">
        <v>301</v>
      </c>
      <c r="D840" t="s">
        <v>7400</v>
      </c>
      <c r="G840" t="s">
        <v>4825</v>
      </c>
      <c r="H840">
        <v>24</v>
      </c>
      <c r="I840" t="s">
        <v>1652</v>
      </c>
      <c r="J840">
        <v>0</v>
      </c>
      <c r="K840">
        <v>0</v>
      </c>
    </row>
    <row r="841" spans="1:11" x14ac:dyDescent="0.25">
      <c r="A841">
        <v>3848</v>
      </c>
      <c r="B841" t="s">
        <v>1647</v>
      </c>
      <c r="C841" t="s">
        <v>301</v>
      </c>
      <c r="D841" t="s">
        <v>7400</v>
      </c>
      <c r="E841" t="s">
        <v>3324</v>
      </c>
      <c r="F841" t="s">
        <v>1655</v>
      </c>
      <c r="G841" t="s">
        <v>6631</v>
      </c>
      <c r="H841">
        <v>39</v>
      </c>
      <c r="I841" t="s">
        <v>1652</v>
      </c>
      <c r="J841">
        <v>0</v>
      </c>
      <c r="K841">
        <v>0</v>
      </c>
    </row>
    <row r="842" spans="1:11" x14ac:dyDescent="0.25">
      <c r="A842">
        <v>3848</v>
      </c>
      <c r="B842" t="s">
        <v>1647</v>
      </c>
      <c r="C842" t="s">
        <v>301</v>
      </c>
      <c r="D842" t="s">
        <v>7400</v>
      </c>
      <c r="G842" t="s">
        <v>4310</v>
      </c>
      <c r="H842">
        <v>46</v>
      </c>
      <c r="I842" t="s">
        <v>1652</v>
      </c>
      <c r="J842">
        <v>0</v>
      </c>
      <c r="K842">
        <v>0</v>
      </c>
    </row>
    <row r="843" spans="1:11" x14ac:dyDescent="0.25">
      <c r="A843">
        <v>3848</v>
      </c>
      <c r="B843" t="s">
        <v>1647</v>
      </c>
      <c r="C843" t="s">
        <v>301</v>
      </c>
      <c r="D843" t="s">
        <v>7400</v>
      </c>
      <c r="E843" t="s">
        <v>4826</v>
      </c>
      <c r="F843" t="s">
        <v>1655</v>
      </c>
      <c r="G843" t="s">
        <v>4827</v>
      </c>
      <c r="H843">
        <v>72</v>
      </c>
      <c r="I843" t="s">
        <v>1652</v>
      </c>
      <c r="J843">
        <v>0</v>
      </c>
      <c r="K843">
        <v>0</v>
      </c>
    </row>
    <row r="844" spans="1:11" x14ac:dyDescent="0.25">
      <c r="A844">
        <v>3848</v>
      </c>
      <c r="B844" t="s">
        <v>1647</v>
      </c>
      <c r="C844" t="s">
        <v>301</v>
      </c>
      <c r="D844" t="s">
        <v>7400</v>
      </c>
      <c r="E844" t="s">
        <v>4828</v>
      </c>
      <c r="F844" t="s">
        <v>4829</v>
      </c>
      <c r="G844" t="s">
        <v>6627</v>
      </c>
      <c r="H844">
        <v>37</v>
      </c>
      <c r="I844" t="s">
        <v>1652</v>
      </c>
      <c r="J844">
        <v>0</v>
      </c>
      <c r="K844">
        <v>0</v>
      </c>
    </row>
    <row r="845" spans="1:11" x14ac:dyDescent="0.25">
      <c r="A845">
        <v>3848</v>
      </c>
      <c r="B845" t="s">
        <v>1647</v>
      </c>
      <c r="C845" t="s">
        <v>301</v>
      </c>
      <c r="D845" t="s">
        <v>7400</v>
      </c>
      <c r="G845" t="s">
        <v>4830</v>
      </c>
      <c r="H845">
        <v>61</v>
      </c>
      <c r="I845" t="s">
        <v>1652</v>
      </c>
      <c r="J845">
        <v>0</v>
      </c>
      <c r="K845">
        <v>0</v>
      </c>
    </row>
    <row r="846" spans="1:11" x14ac:dyDescent="0.25">
      <c r="A846">
        <v>3848</v>
      </c>
      <c r="B846" t="s">
        <v>1647</v>
      </c>
      <c r="C846" t="s">
        <v>301</v>
      </c>
      <c r="D846" t="s">
        <v>7400</v>
      </c>
      <c r="E846" t="s">
        <v>3325</v>
      </c>
      <c r="F846" t="s">
        <v>3326</v>
      </c>
      <c r="G846" t="s">
        <v>7153</v>
      </c>
      <c r="H846">
        <v>7</v>
      </c>
      <c r="I846" t="s">
        <v>1652</v>
      </c>
      <c r="J846">
        <v>0</v>
      </c>
      <c r="K846">
        <v>0</v>
      </c>
    </row>
    <row r="847" spans="1:11" x14ac:dyDescent="0.25">
      <c r="A847">
        <v>3848</v>
      </c>
      <c r="B847" t="s">
        <v>1647</v>
      </c>
      <c r="C847" t="s">
        <v>301</v>
      </c>
      <c r="D847" t="s">
        <v>7400</v>
      </c>
      <c r="E847" t="s">
        <v>4831</v>
      </c>
      <c r="F847" t="s">
        <v>4832</v>
      </c>
      <c r="G847" t="s">
        <v>10328</v>
      </c>
      <c r="H847">
        <v>16</v>
      </c>
      <c r="I847" t="s">
        <v>1652</v>
      </c>
      <c r="J847">
        <v>0</v>
      </c>
      <c r="K847">
        <v>0</v>
      </c>
    </row>
    <row r="848" spans="1:11" x14ac:dyDescent="0.25">
      <c r="A848">
        <v>3848</v>
      </c>
      <c r="B848" t="s">
        <v>1647</v>
      </c>
      <c r="C848" t="s">
        <v>301</v>
      </c>
      <c r="D848" t="s">
        <v>7400</v>
      </c>
      <c r="G848" t="s">
        <v>4833</v>
      </c>
      <c r="H848">
        <v>18</v>
      </c>
      <c r="I848" t="s">
        <v>1652</v>
      </c>
      <c r="J848">
        <v>0</v>
      </c>
      <c r="K848">
        <v>0</v>
      </c>
    </row>
    <row r="849" spans="1:11" x14ac:dyDescent="0.25">
      <c r="A849">
        <v>3848</v>
      </c>
      <c r="B849" t="s">
        <v>1647</v>
      </c>
      <c r="C849" t="s">
        <v>301</v>
      </c>
      <c r="D849" t="s">
        <v>7400</v>
      </c>
      <c r="E849" t="s">
        <v>4422</v>
      </c>
      <c r="F849" t="s">
        <v>2005</v>
      </c>
      <c r="G849" t="s">
        <v>6627</v>
      </c>
      <c r="H849">
        <v>15</v>
      </c>
      <c r="I849" t="s">
        <v>1652</v>
      </c>
      <c r="J849">
        <v>0</v>
      </c>
      <c r="K849">
        <v>0</v>
      </c>
    </row>
    <row r="850" spans="1:11" x14ac:dyDescent="0.25">
      <c r="A850">
        <v>3848</v>
      </c>
      <c r="B850" t="s">
        <v>1647</v>
      </c>
      <c r="C850" t="s">
        <v>301</v>
      </c>
      <c r="D850" t="s">
        <v>7400</v>
      </c>
      <c r="G850" t="s">
        <v>4423</v>
      </c>
      <c r="H850">
        <v>33</v>
      </c>
      <c r="I850" t="s">
        <v>1652</v>
      </c>
      <c r="J850">
        <v>0</v>
      </c>
      <c r="K850">
        <v>0</v>
      </c>
    </row>
    <row r="851" spans="1:11" x14ac:dyDescent="0.25">
      <c r="A851">
        <v>3848</v>
      </c>
      <c r="B851" t="s">
        <v>1647</v>
      </c>
      <c r="C851" t="s">
        <v>301</v>
      </c>
      <c r="D851" t="s">
        <v>7400</v>
      </c>
      <c r="E851" t="s">
        <v>3327</v>
      </c>
      <c r="F851" t="s">
        <v>2004</v>
      </c>
      <c r="G851" t="s">
        <v>6716</v>
      </c>
      <c r="H851">
        <v>25</v>
      </c>
      <c r="I851" t="s">
        <v>1652</v>
      </c>
      <c r="J851">
        <v>0</v>
      </c>
      <c r="K851">
        <v>0</v>
      </c>
    </row>
    <row r="852" spans="1:11" x14ac:dyDescent="0.25">
      <c r="A852">
        <v>3848</v>
      </c>
      <c r="B852" t="s">
        <v>1647</v>
      </c>
      <c r="C852" t="s">
        <v>301</v>
      </c>
      <c r="D852" t="s">
        <v>7400</v>
      </c>
      <c r="G852" t="s">
        <v>2186</v>
      </c>
      <c r="H852">
        <v>17</v>
      </c>
      <c r="I852" t="s">
        <v>1652</v>
      </c>
      <c r="J852">
        <v>0</v>
      </c>
      <c r="K852">
        <v>0</v>
      </c>
    </row>
    <row r="853" spans="1:11" x14ac:dyDescent="0.25">
      <c r="A853">
        <v>3848</v>
      </c>
      <c r="B853" t="s">
        <v>1647</v>
      </c>
      <c r="C853" t="s">
        <v>301</v>
      </c>
      <c r="D853" t="s">
        <v>7400</v>
      </c>
      <c r="E853" t="s">
        <v>3328</v>
      </c>
      <c r="F853" t="s">
        <v>3329</v>
      </c>
      <c r="G853" t="s">
        <v>4834</v>
      </c>
      <c r="H853">
        <v>1</v>
      </c>
      <c r="I853" t="s">
        <v>1652</v>
      </c>
      <c r="J853">
        <v>0</v>
      </c>
      <c r="K853">
        <v>0</v>
      </c>
    </row>
    <row r="854" spans="1:11" x14ac:dyDescent="0.25">
      <c r="A854">
        <v>3848</v>
      </c>
      <c r="B854" t="s">
        <v>1647</v>
      </c>
      <c r="C854" t="s">
        <v>301</v>
      </c>
      <c r="D854" t="s">
        <v>7400</v>
      </c>
      <c r="G854" t="s">
        <v>2186</v>
      </c>
      <c r="H854">
        <v>13</v>
      </c>
      <c r="I854" t="s">
        <v>1652</v>
      </c>
      <c r="J854">
        <v>0</v>
      </c>
      <c r="K854">
        <v>0</v>
      </c>
    </row>
    <row r="855" spans="1:11" x14ac:dyDescent="0.25">
      <c r="A855">
        <v>3848</v>
      </c>
      <c r="B855" t="s">
        <v>1647</v>
      </c>
      <c r="C855" t="s">
        <v>301</v>
      </c>
      <c r="D855" t="s">
        <v>7400</v>
      </c>
      <c r="E855" t="s">
        <v>7513</v>
      </c>
      <c r="F855" t="s">
        <v>3329</v>
      </c>
      <c r="G855" t="s">
        <v>7520</v>
      </c>
      <c r="H855">
        <v>2</v>
      </c>
      <c r="I855" t="s">
        <v>1652</v>
      </c>
      <c r="J855">
        <v>0</v>
      </c>
      <c r="K855">
        <v>0</v>
      </c>
    </row>
    <row r="856" spans="1:11" x14ac:dyDescent="0.25">
      <c r="A856">
        <v>3848</v>
      </c>
      <c r="B856" t="s">
        <v>1647</v>
      </c>
      <c r="C856" t="s">
        <v>301</v>
      </c>
      <c r="D856" t="s">
        <v>7400</v>
      </c>
      <c r="G856" t="s">
        <v>4421</v>
      </c>
      <c r="H856">
        <v>2</v>
      </c>
      <c r="I856" t="s">
        <v>1652</v>
      </c>
      <c r="J856">
        <v>0</v>
      </c>
      <c r="K856">
        <v>0</v>
      </c>
    </row>
    <row r="857" spans="1:11" x14ac:dyDescent="0.25">
      <c r="A857">
        <v>3848</v>
      </c>
      <c r="B857" t="s">
        <v>1647</v>
      </c>
      <c r="C857" t="s">
        <v>301</v>
      </c>
      <c r="D857" t="s">
        <v>7400</v>
      </c>
      <c r="E857" t="s">
        <v>3330</v>
      </c>
      <c r="F857" t="s">
        <v>3331</v>
      </c>
      <c r="G857" t="s">
        <v>3332</v>
      </c>
      <c r="H857">
        <v>11</v>
      </c>
      <c r="I857" t="s">
        <v>1652</v>
      </c>
      <c r="J857">
        <v>0</v>
      </c>
      <c r="K857">
        <v>0</v>
      </c>
    </row>
    <row r="858" spans="1:11" x14ac:dyDescent="0.25">
      <c r="A858">
        <v>3848</v>
      </c>
      <c r="B858" t="s">
        <v>1647</v>
      </c>
      <c r="C858" t="s">
        <v>301</v>
      </c>
      <c r="D858" t="s">
        <v>7400</v>
      </c>
      <c r="G858" t="s">
        <v>6421</v>
      </c>
      <c r="H858">
        <v>6</v>
      </c>
      <c r="I858" t="s">
        <v>1652</v>
      </c>
      <c r="J858">
        <v>0</v>
      </c>
      <c r="K858">
        <v>0</v>
      </c>
    </row>
    <row r="859" spans="1:11" x14ac:dyDescent="0.25">
      <c r="A859">
        <v>3848</v>
      </c>
      <c r="B859" t="s">
        <v>1647</v>
      </c>
      <c r="C859" t="s">
        <v>301</v>
      </c>
      <c r="D859" t="s">
        <v>7400</v>
      </c>
      <c r="E859" t="s">
        <v>3333</v>
      </c>
      <c r="F859" t="s">
        <v>1679</v>
      </c>
      <c r="G859" t="s">
        <v>3334</v>
      </c>
      <c r="H859">
        <v>24</v>
      </c>
      <c r="I859" t="s">
        <v>1652</v>
      </c>
      <c r="J859">
        <v>0</v>
      </c>
      <c r="K859">
        <v>0</v>
      </c>
    </row>
    <row r="860" spans="1:11" x14ac:dyDescent="0.25">
      <c r="A860">
        <v>3848</v>
      </c>
      <c r="B860" t="s">
        <v>1647</v>
      </c>
      <c r="C860" t="s">
        <v>301</v>
      </c>
      <c r="D860" t="s">
        <v>7400</v>
      </c>
      <c r="G860" t="s">
        <v>4424</v>
      </c>
      <c r="H860">
        <v>60</v>
      </c>
      <c r="I860" t="s">
        <v>1652</v>
      </c>
      <c r="J860">
        <v>0</v>
      </c>
      <c r="K860">
        <v>0</v>
      </c>
    </row>
    <row r="861" spans="1:11" x14ac:dyDescent="0.25">
      <c r="A861">
        <v>3848</v>
      </c>
      <c r="B861" t="s">
        <v>1647</v>
      </c>
      <c r="C861" t="s">
        <v>301</v>
      </c>
      <c r="D861" t="s">
        <v>7400</v>
      </c>
      <c r="E861" t="s">
        <v>4835</v>
      </c>
      <c r="F861" t="s">
        <v>4836</v>
      </c>
      <c r="G861" t="s">
        <v>10332</v>
      </c>
      <c r="H861">
        <v>55</v>
      </c>
      <c r="I861" t="s">
        <v>1652</v>
      </c>
      <c r="J861">
        <v>0</v>
      </c>
      <c r="K861">
        <v>0</v>
      </c>
    </row>
    <row r="862" spans="1:11" x14ac:dyDescent="0.25">
      <c r="A862">
        <v>3848</v>
      </c>
      <c r="B862" t="s">
        <v>1647</v>
      </c>
      <c r="C862" t="s">
        <v>301</v>
      </c>
      <c r="D862" t="s">
        <v>7400</v>
      </c>
      <c r="G862" t="s">
        <v>4837</v>
      </c>
      <c r="H862">
        <v>86</v>
      </c>
      <c r="I862" t="s">
        <v>1652</v>
      </c>
      <c r="J862">
        <v>0</v>
      </c>
      <c r="K862">
        <v>0</v>
      </c>
    </row>
    <row r="863" spans="1:11" x14ac:dyDescent="0.25">
      <c r="A863">
        <v>3848</v>
      </c>
      <c r="B863" t="s">
        <v>1647</v>
      </c>
      <c r="C863" t="s">
        <v>301</v>
      </c>
      <c r="D863" t="s">
        <v>7400</v>
      </c>
      <c r="E863" t="s">
        <v>7415</v>
      </c>
      <c r="F863" t="s">
        <v>1655</v>
      </c>
      <c r="G863" t="s">
        <v>6060</v>
      </c>
      <c r="H863">
        <v>7</v>
      </c>
      <c r="I863" t="s">
        <v>1652</v>
      </c>
      <c r="J863">
        <v>0</v>
      </c>
      <c r="K863">
        <v>0</v>
      </c>
    </row>
    <row r="864" spans="1:11" x14ac:dyDescent="0.25">
      <c r="A864">
        <v>3848</v>
      </c>
      <c r="B864" t="s">
        <v>1647</v>
      </c>
      <c r="C864" t="s">
        <v>301</v>
      </c>
      <c r="D864" t="s">
        <v>7400</v>
      </c>
      <c r="E864" t="s">
        <v>8739</v>
      </c>
      <c r="F864" t="s">
        <v>8740</v>
      </c>
      <c r="G864" t="s">
        <v>7722</v>
      </c>
      <c r="H864">
        <v>31</v>
      </c>
      <c r="I864" t="s">
        <v>1652</v>
      </c>
      <c r="J864">
        <v>0</v>
      </c>
      <c r="K864">
        <v>0</v>
      </c>
    </row>
    <row r="865" spans="1:11" x14ac:dyDescent="0.25">
      <c r="A865">
        <v>3848</v>
      </c>
      <c r="B865" t="s">
        <v>1647</v>
      </c>
      <c r="C865" t="s">
        <v>301</v>
      </c>
      <c r="D865" t="s">
        <v>7400</v>
      </c>
      <c r="G865" t="s">
        <v>2196</v>
      </c>
      <c r="H865">
        <v>60</v>
      </c>
      <c r="I865" t="s">
        <v>1652</v>
      </c>
      <c r="J865">
        <v>0</v>
      </c>
      <c r="K865">
        <v>0</v>
      </c>
    </row>
    <row r="866" spans="1:11" x14ac:dyDescent="0.25">
      <c r="A866">
        <v>3848</v>
      </c>
      <c r="B866" t="s">
        <v>1647</v>
      </c>
      <c r="C866" t="s">
        <v>301</v>
      </c>
      <c r="D866" t="s">
        <v>7400</v>
      </c>
      <c r="E866" t="s">
        <v>5939</v>
      </c>
      <c r="F866" t="s">
        <v>5940</v>
      </c>
      <c r="G866" t="s">
        <v>4289</v>
      </c>
      <c r="H866">
        <v>3</v>
      </c>
      <c r="I866" t="s">
        <v>1652</v>
      </c>
      <c r="J866">
        <v>0</v>
      </c>
      <c r="K866">
        <v>0</v>
      </c>
    </row>
    <row r="867" spans="1:11" x14ac:dyDescent="0.25">
      <c r="A867">
        <v>3848</v>
      </c>
      <c r="B867" t="s">
        <v>1647</v>
      </c>
      <c r="C867" t="s">
        <v>301</v>
      </c>
      <c r="D867" t="s">
        <v>7400</v>
      </c>
      <c r="E867" t="s">
        <v>3016</v>
      </c>
      <c r="F867" t="s">
        <v>3017</v>
      </c>
      <c r="G867" t="s">
        <v>10147</v>
      </c>
      <c r="H867">
        <v>11</v>
      </c>
      <c r="I867" t="s">
        <v>1652</v>
      </c>
      <c r="J867">
        <v>0</v>
      </c>
      <c r="K867">
        <v>0</v>
      </c>
    </row>
    <row r="868" spans="1:11" x14ac:dyDescent="0.25">
      <c r="A868">
        <v>3848</v>
      </c>
      <c r="B868" t="s">
        <v>1647</v>
      </c>
      <c r="C868" t="s">
        <v>301</v>
      </c>
      <c r="D868" t="s">
        <v>7400</v>
      </c>
      <c r="E868" t="s">
        <v>3335</v>
      </c>
      <c r="F868" t="s">
        <v>3336</v>
      </c>
      <c r="G868" t="s">
        <v>9899</v>
      </c>
      <c r="H868">
        <v>10</v>
      </c>
      <c r="I868" t="s">
        <v>1652</v>
      </c>
      <c r="J868">
        <v>0</v>
      </c>
      <c r="K868">
        <v>0</v>
      </c>
    </row>
    <row r="869" spans="1:11" x14ac:dyDescent="0.25">
      <c r="A869">
        <v>3848</v>
      </c>
      <c r="B869" t="s">
        <v>1647</v>
      </c>
      <c r="C869" t="s">
        <v>301</v>
      </c>
      <c r="D869" t="s">
        <v>7400</v>
      </c>
      <c r="E869" t="s">
        <v>7514</v>
      </c>
      <c r="F869" t="s">
        <v>7515</v>
      </c>
      <c r="G869" t="s">
        <v>3283</v>
      </c>
      <c r="H869">
        <v>2</v>
      </c>
      <c r="I869" t="s">
        <v>1652</v>
      </c>
      <c r="J869">
        <v>0</v>
      </c>
      <c r="K869">
        <v>0</v>
      </c>
    </row>
    <row r="870" spans="1:11" x14ac:dyDescent="0.25">
      <c r="A870">
        <v>3848</v>
      </c>
      <c r="B870" t="s">
        <v>1647</v>
      </c>
      <c r="C870" t="s">
        <v>301</v>
      </c>
      <c r="D870" t="s">
        <v>7400</v>
      </c>
      <c r="G870" t="s">
        <v>4838</v>
      </c>
      <c r="H870">
        <v>16</v>
      </c>
      <c r="I870" t="s">
        <v>1652</v>
      </c>
      <c r="J870">
        <v>0</v>
      </c>
      <c r="K870">
        <v>0</v>
      </c>
    </row>
    <row r="871" spans="1:11" x14ac:dyDescent="0.25">
      <c r="A871">
        <v>3848</v>
      </c>
      <c r="B871" t="s">
        <v>1647</v>
      </c>
      <c r="C871" t="s">
        <v>301</v>
      </c>
      <c r="D871" t="s">
        <v>7400</v>
      </c>
      <c r="E871" t="s">
        <v>7516</v>
      </c>
      <c r="F871" t="s">
        <v>7517</v>
      </c>
      <c r="G871" t="s">
        <v>8920</v>
      </c>
      <c r="H871">
        <v>9</v>
      </c>
      <c r="I871" t="s">
        <v>1652</v>
      </c>
      <c r="J871">
        <v>0</v>
      </c>
      <c r="K871">
        <v>0</v>
      </c>
    </row>
    <row r="872" spans="1:11" x14ac:dyDescent="0.25">
      <c r="A872">
        <v>3848</v>
      </c>
      <c r="B872" t="s">
        <v>1647</v>
      </c>
      <c r="C872" t="s">
        <v>301</v>
      </c>
      <c r="D872" t="s">
        <v>7400</v>
      </c>
      <c r="G872" t="s">
        <v>9673</v>
      </c>
      <c r="H872">
        <v>11</v>
      </c>
      <c r="I872" t="s">
        <v>1652</v>
      </c>
      <c r="J872">
        <v>0</v>
      </c>
      <c r="K872">
        <v>0</v>
      </c>
    </row>
    <row r="873" spans="1:11" x14ac:dyDescent="0.25">
      <c r="A873">
        <v>3848</v>
      </c>
      <c r="B873" t="s">
        <v>1647</v>
      </c>
      <c r="C873" t="s">
        <v>301</v>
      </c>
      <c r="D873" t="s">
        <v>7400</v>
      </c>
      <c r="E873" t="s">
        <v>7518</v>
      </c>
      <c r="F873" t="s">
        <v>1681</v>
      </c>
      <c r="G873" t="s">
        <v>10336</v>
      </c>
      <c r="H873">
        <v>12</v>
      </c>
      <c r="I873" t="s">
        <v>1652</v>
      </c>
      <c r="J873">
        <v>0</v>
      </c>
      <c r="K873">
        <v>0</v>
      </c>
    </row>
    <row r="874" spans="1:11" x14ac:dyDescent="0.25">
      <c r="A874">
        <v>3848</v>
      </c>
      <c r="B874" t="s">
        <v>1647</v>
      </c>
      <c r="C874" t="s">
        <v>301</v>
      </c>
      <c r="D874" t="s">
        <v>7400</v>
      </c>
      <c r="G874" t="s">
        <v>7519</v>
      </c>
      <c r="H874">
        <v>20</v>
      </c>
      <c r="I874" t="s">
        <v>1652</v>
      </c>
      <c r="J874">
        <v>0</v>
      </c>
      <c r="K874">
        <v>0</v>
      </c>
    </row>
    <row r="875" spans="1:11" x14ac:dyDescent="0.25">
      <c r="A875">
        <v>3848</v>
      </c>
      <c r="B875" t="s">
        <v>1647</v>
      </c>
      <c r="C875" t="s">
        <v>301</v>
      </c>
      <c r="D875" t="s">
        <v>7400</v>
      </c>
      <c r="E875" t="s">
        <v>4839</v>
      </c>
      <c r="F875" t="s">
        <v>4840</v>
      </c>
      <c r="G875" t="s">
        <v>6628</v>
      </c>
      <c r="H875">
        <v>18</v>
      </c>
      <c r="I875" t="s">
        <v>1652</v>
      </c>
      <c r="J875">
        <v>0</v>
      </c>
      <c r="K875">
        <v>0</v>
      </c>
    </row>
    <row r="876" spans="1:11" x14ac:dyDescent="0.25">
      <c r="A876">
        <v>3848</v>
      </c>
      <c r="B876" t="s">
        <v>1647</v>
      </c>
      <c r="C876" t="s">
        <v>301</v>
      </c>
      <c r="D876" t="s">
        <v>7400</v>
      </c>
      <c r="E876" t="s">
        <v>2197</v>
      </c>
      <c r="F876" t="s">
        <v>2198</v>
      </c>
      <c r="G876" t="s">
        <v>3104</v>
      </c>
      <c r="H876">
        <v>1</v>
      </c>
      <c r="I876" t="s">
        <v>1652</v>
      </c>
      <c r="J876">
        <v>0</v>
      </c>
      <c r="K876">
        <v>0</v>
      </c>
    </row>
    <row r="877" spans="1:11" x14ac:dyDescent="0.25">
      <c r="A877">
        <v>3848</v>
      </c>
      <c r="B877" t="s">
        <v>1647</v>
      </c>
      <c r="C877" t="s">
        <v>301</v>
      </c>
      <c r="D877" t="s">
        <v>7400</v>
      </c>
      <c r="E877" t="s">
        <v>3339</v>
      </c>
      <c r="F877" t="s">
        <v>3340</v>
      </c>
      <c r="G877" t="s">
        <v>7520</v>
      </c>
      <c r="H877">
        <v>12</v>
      </c>
      <c r="I877" t="s">
        <v>1652</v>
      </c>
      <c r="J877">
        <v>0</v>
      </c>
      <c r="K877">
        <v>0</v>
      </c>
    </row>
    <row r="878" spans="1:11" x14ac:dyDescent="0.25">
      <c r="A878">
        <v>3848</v>
      </c>
      <c r="B878" t="s">
        <v>1647</v>
      </c>
      <c r="C878" t="s">
        <v>301</v>
      </c>
      <c r="D878" t="s">
        <v>7400</v>
      </c>
      <c r="G878" t="s">
        <v>6721</v>
      </c>
      <c r="H878">
        <v>48</v>
      </c>
      <c r="I878" t="s">
        <v>1652</v>
      </c>
      <c r="J878">
        <v>0</v>
      </c>
      <c r="K878">
        <v>0</v>
      </c>
    </row>
    <row r="879" spans="1:11" x14ac:dyDescent="0.25">
      <c r="A879">
        <v>3848</v>
      </c>
      <c r="B879" t="s">
        <v>1647</v>
      </c>
      <c r="C879" t="s">
        <v>301</v>
      </c>
      <c r="D879" t="s">
        <v>7400</v>
      </c>
      <c r="E879" t="s">
        <v>2975</v>
      </c>
      <c r="F879" t="s">
        <v>2976</v>
      </c>
      <c r="G879" t="s">
        <v>4425</v>
      </c>
      <c r="H879">
        <v>3</v>
      </c>
      <c r="I879" t="s">
        <v>1652</v>
      </c>
      <c r="J879">
        <v>0</v>
      </c>
      <c r="K879">
        <v>0</v>
      </c>
    </row>
    <row r="880" spans="1:11" x14ac:dyDescent="0.25">
      <c r="A880">
        <v>3848</v>
      </c>
      <c r="B880" t="s">
        <v>1647</v>
      </c>
      <c r="C880" t="s">
        <v>301</v>
      </c>
      <c r="D880" t="s">
        <v>7400</v>
      </c>
      <c r="G880" t="s">
        <v>8923</v>
      </c>
      <c r="H880">
        <v>1</v>
      </c>
      <c r="I880" t="s">
        <v>1652</v>
      </c>
      <c r="J880">
        <v>0</v>
      </c>
      <c r="K880">
        <v>0</v>
      </c>
    </row>
    <row r="881" spans="1:11" x14ac:dyDescent="0.25">
      <c r="A881">
        <v>3848</v>
      </c>
      <c r="B881" t="s">
        <v>1647</v>
      </c>
      <c r="C881" t="s">
        <v>301</v>
      </c>
      <c r="D881" t="s">
        <v>7400</v>
      </c>
      <c r="E881" t="s">
        <v>8921</v>
      </c>
      <c r="F881" t="s">
        <v>8922</v>
      </c>
      <c r="G881" t="s">
        <v>4425</v>
      </c>
      <c r="H881">
        <v>5</v>
      </c>
      <c r="I881" t="s">
        <v>1652</v>
      </c>
      <c r="J881">
        <v>0</v>
      </c>
      <c r="K881">
        <v>0</v>
      </c>
    </row>
    <row r="882" spans="1:11" x14ac:dyDescent="0.25">
      <c r="A882">
        <v>3848</v>
      </c>
      <c r="B882" t="s">
        <v>1647</v>
      </c>
      <c r="C882" t="s">
        <v>301</v>
      </c>
      <c r="D882" t="s">
        <v>7400</v>
      </c>
      <c r="G882" t="s">
        <v>8923</v>
      </c>
      <c r="H882">
        <v>10</v>
      </c>
      <c r="I882" t="s">
        <v>1652</v>
      </c>
      <c r="J882">
        <v>0</v>
      </c>
      <c r="K882">
        <v>0</v>
      </c>
    </row>
    <row r="883" spans="1:11" x14ac:dyDescent="0.25">
      <c r="A883">
        <v>3848</v>
      </c>
      <c r="B883" t="s">
        <v>1647</v>
      </c>
      <c r="C883" t="s">
        <v>301</v>
      </c>
      <c r="D883" t="s">
        <v>7400</v>
      </c>
      <c r="E883" t="s">
        <v>2003</v>
      </c>
      <c r="F883" t="s">
        <v>1678</v>
      </c>
      <c r="G883" t="s">
        <v>3341</v>
      </c>
      <c r="H883">
        <v>5</v>
      </c>
      <c r="I883" t="s">
        <v>1652</v>
      </c>
      <c r="J883">
        <v>0</v>
      </c>
      <c r="K883">
        <v>0</v>
      </c>
    </row>
    <row r="884" spans="1:11" x14ac:dyDescent="0.25">
      <c r="A884">
        <v>3848</v>
      </c>
      <c r="B884" t="s">
        <v>1647</v>
      </c>
      <c r="C884" t="s">
        <v>301</v>
      </c>
      <c r="D884" t="s">
        <v>7400</v>
      </c>
      <c r="E884" t="s">
        <v>3342</v>
      </c>
      <c r="F884" t="s">
        <v>3343</v>
      </c>
      <c r="G884" t="s">
        <v>6632</v>
      </c>
      <c r="H884">
        <v>7</v>
      </c>
      <c r="I884" t="s">
        <v>1652</v>
      </c>
      <c r="J884">
        <v>0</v>
      </c>
      <c r="K884">
        <v>0</v>
      </c>
    </row>
    <row r="885" spans="1:11" x14ac:dyDescent="0.25">
      <c r="A885">
        <v>3848</v>
      </c>
      <c r="B885" t="s">
        <v>1647</v>
      </c>
      <c r="C885" t="s">
        <v>301</v>
      </c>
      <c r="D885" t="s">
        <v>7400</v>
      </c>
      <c r="G885" t="s">
        <v>4475</v>
      </c>
      <c r="H885">
        <v>12</v>
      </c>
      <c r="I885" t="s">
        <v>1652</v>
      </c>
      <c r="J885">
        <v>0</v>
      </c>
      <c r="K885">
        <v>0</v>
      </c>
    </row>
    <row r="886" spans="1:11" x14ac:dyDescent="0.25">
      <c r="A886">
        <v>3848</v>
      </c>
      <c r="B886" t="s">
        <v>1647</v>
      </c>
      <c r="C886" t="s">
        <v>301</v>
      </c>
      <c r="D886" t="s">
        <v>7400</v>
      </c>
      <c r="E886" t="s">
        <v>10337</v>
      </c>
      <c r="F886" t="s">
        <v>10338</v>
      </c>
      <c r="G886" t="s">
        <v>10339</v>
      </c>
      <c r="H886">
        <v>5</v>
      </c>
      <c r="I886" t="s">
        <v>1652</v>
      </c>
      <c r="J886">
        <v>0</v>
      </c>
      <c r="K886">
        <v>0</v>
      </c>
    </row>
    <row r="887" spans="1:11" x14ac:dyDescent="0.25">
      <c r="A887">
        <v>3848</v>
      </c>
      <c r="B887" t="s">
        <v>1647</v>
      </c>
      <c r="C887" t="s">
        <v>301</v>
      </c>
      <c r="D887" t="s">
        <v>7400</v>
      </c>
      <c r="E887" t="s">
        <v>3344</v>
      </c>
      <c r="F887" t="s">
        <v>3018</v>
      </c>
      <c r="G887" t="s">
        <v>10340</v>
      </c>
      <c r="H887">
        <v>10</v>
      </c>
      <c r="I887" t="s">
        <v>1652</v>
      </c>
      <c r="J887">
        <v>0</v>
      </c>
      <c r="K887">
        <v>0</v>
      </c>
    </row>
    <row r="888" spans="1:11" x14ac:dyDescent="0.25">
      <c r="A888">
        <v>3848</v>
      </c>
      <c r="B888" t="s">
        <v>1647</v>
      </c>
      <c r="C888" t="s">
        <v>301</v>
      </c>
      <c r="D888" t="s">
        <v>7400</v>
      </c>
      <c r="E888" t="s">
        <v>10745</v>
      </c>
      <c r="F888" t="s">
        <v>3018</v>
      </c>
      <c r="G888" t="s">
        <v>7591</v>
      </c>
      <c r="H888">
        <v>4</v>
      </c>
      <c r="I888" t="s">
        <v>1652</v>
      </c>
      <c r="J888">
        <v>0</v>
      </c>
      <c r="K888">
        <v>0</v>
      </c>
    </row>
    <row r="889" spans="1:11" x14ac:dyDescent="0.25">
      <c r="A889">
        <v>3848</v>
      </c>
      <c r="B889" t="s">
        <v>1647</v>
      </c>
      <c r="C889" t="s">
        <v>301</v>
      </c>
      <c r="D889" t="s">
        <v>7400</v>
      </c>
      <c r="E889" t="s">
        <v>3346</v>
      </c>
      <c r="F889" t="s">
        <v>3347</v>
      </c>
      <c r="G889" t="s">
        <v>3348</v>
      </c>
      <c r="H889">
        <v>6</v>
      </c>
      <c r="I889" t="s">
        <v>1652</v>
      </c>
      <c r="J889">
        <v>0</v>
      </c>
      <c r="K889">
        <v>0</v>
      </c>
    </row>
    <row r="890" spans="1:11" x14ac:dyDescent="0.25">
      <c r="A890">
        <v>3848</v>
      </c>
      <c r="B890" t="s">
        <v>1647</v>
      </c>
      <c r="C890" t="s">
        <v>301</v>
      </c>
      <c r="D890" t="s">
        <v>7400</v>
      </c>
      <c r="G890" t="s">
        <v>6182</v>
      </c>
      <c r="H890">
        <v>9</v>
      </c>
      <c r="I890" t="s">
        <v>1652</v>
      </c>
      <c r="J890">
        <v>0</v>
      </c>
      <c r="K890">
        <v>0</v>
      </c>
    </row>
    <row r="891" spans="1:11" x14ac:dyDescent="0.25">
      <c r="A891">
        <v>3848</v>
      </c>
      <c r="B891" t="s">
        <v>1647</v>
      </c>
      <c r="C891" t="s">
        <v>301</v>
      </c>
      <c r="D891" t="s">
        <v>7400</v>
      </c>
      <c r="E891" t="s">
        <v>4841</v>
      </c>
      <c r="F891" t="s">
        <v>4842</v>
      </c>
      <c r="G891" t="s">
        <v>6634</v>
      </c>
      <c r="H891">
        <v>19</v>
      </c>
      <c r="I891" t="s">
        <v>1652</v>
      </c>
      <c r="J891">
        <v>0</v>
      </c>
      <c r="K891">
        <v>0</v>
      </c>
    </row>
    <row r="892" spans="1:11" x14ac:dyDescent="0.25">
      <c r="A892">
        <v>3848</v>
      </c>
      <c r="B892" t="s">
        <v>1647</v>
      </c>
      <c r="C892" t="s">
        <v>301</v>
      </c>
      <c r="D892" t="s">
        <v>7400</v>
      </c>
      <c r="G892" t="s">
        <v>4843</v>
      </c>
      <c r="H892">
        <v>23</v>
      </c>
      <c r="I892" t="s">
        <v>1652</v>
      </c>
      <c r="J892">
        <v>0</v>
      </c>
      <c r="K892">
        <v>0</v>
      </c>
    </row>
    <row r="893" spans="1:11" x14ac:dyDescent="0.25">
      <c r="A893">
        <v>3848</v>
      </c>
      <c r="B893" t="s">
        <v>1647</v>
      </c>
      <c r="C893" t="s">
        <v>301</v>
      </c>
      <c r="D893" t="s">
        <v>7400</v>
      </c>
      <c r="E893" t="s">
        <v>4844</v>
      </c>
      <c r="F893" t="s">
        <v>4845</v>
      </c>
      <c r="G893" t="s">
        <v>2199</v>
      </c>
      <c r="H893">
        <v>54</v>
      </c>
      <c r="I893" t="s">
        <v>1652</v>
      </c>
      <c r="J893">
        <v>0</v>
      </c>
      <c r="K893">
        <v>0</v>
      </c>
    </row>
    <row r="894" spans="1:11" x14ac:dyDescent="0.25">
      <c r="A894">
        <v>3848</v>
      </c>
      <c r="B894" t="s">
        <v>1647</v>
      </c>
      <c r="C894" t="s">
        <v>301</v>
      </c>
      <c r="D894" t="s">
        <v>7400</v>
      </c>
      <c r="E894" t="s">
        <v>4846</v>
      </c>
      <c r="F894" t="s">
        <v>4847</v>
      </c>
      <c r="G894" t="s">
        <v>4848</v>
      </c>
      <c r="H894">
        <v>8</v>
      </c>
      <c r="I894" t="s">
        <v>1652</v>
      </c>
      <c r="J894">
        <v>0</v>
      </c>
      <c r="K894">
        <v>0</v>
      </c>
    </row>
    <row r="895" spans="1:11" x14ac:dyDescent="0.25">
      <c r="A895">
        <v>3848</v>
      </c>
      <c r="B895" t="s">
        <v>1647</v>
      </c>
      <c r="C895" t="s">
        <v>301</v>
      </c>
      <c r="D895" t="s">
        <v>7400</v>
      </c>
      <c r="E895" t="s">
        <v>2977</v>
      </c>
      <c r="F895" t="s">
        <v>2978</v>
      </c>
      <c r="G895" t="s">
        <v>6416</v>
      </c>
      <c r="H895">
        <v>10</v>
      </c>
      <c r="I895" t="s">
        <v>1652</v>
      </c>
      <c r="J895">
        <v>0</v>
      </c>
      <c r="K895">
        <v>0</v>
      </c>
    </row>
    <row r="896" spans="1:11" x14ac:dyDescent="0.25">
      <c r="A896">
        <v>3848</v>
      </c>
      <c r="B896" t="s">
        <v>1647</v>
      </c>
      <c r="C896" t="s">
        <v>301</v>
      </c>
      <c r="D896" t="s">
        <v>7400</v>
      </c>
      <c r="G896" t="s">
        <v>6183</v>
      </c>
      <c r="H896">
        <v>11</v>
      </c>
      <c r="I896" t="s">
        <v>1652</v>
      </c>
      <c r="J896">
        <v>0</v>
      </c>
      <c r="K896">
        <v>0</v>
      </c>
    </row>
    <row r="897" spans="1:11" x14ac:dyDescent="0.25">
      <c r="A897">
        <v>3848</v>
      </c>
      <c r="B897" t="s">
        <v>1647</v>
      </c>
      <c r="C897" t="s">
        <v>301</v>
      </c>
      <c r="D897" t="s">
        <v>7400</v>
      </c>
      <c r="E897" t="s">
        <v>3349</v>
      </c>
      <c r="F897" t="s">
        <v>3350</v>
      </c>
      <c r="G897" t="s">
        <v>6722</v>
      </c>
      <c r="H897">
        <v>2</v>
      </c>
      <c r="I897" t="s">
        <v>1652</v>
      </c>
      <c r="J897">
        <v>0</v>
      </c>
      <c r="K897">
        <v>0</v>
      </c>
    </row>
    <row r="898" spans="1:11" x14ac:dyDescent="0.25">
      <c r="A898">
        <v>3848</v>
      </c>
      <c r="B898" t="s">
        <v>1647</v>
      </c>
      <c r="C898" t="s">
        <v>301</v>
      </c>
      <c r="D898" t="s">
        <v>7400</v>
      </c>
      <c r="G898" t="s">
        <v>2221</v>
      </c>
      <c r="H898">
        <v>2</v>
      </c>
      <c r="I898" t="s">
        <v>1652</v>
      </c>
      <c r="J898">
        <v>0</v>
      </c>
      <c r="K898">
        <v>0</v>
      </c>
    </row>
    <row r="899" spans="1:11" x14ac:dyDescent="0.25">
      <c r="A899">
        <v>3848</v>
      </c>
      <c r="B899" t="s">
        <v>1647</v>
      </c>
      <c r="C899" t="s">
        <v>301</v>
      </c>
      <c r="D899" t="s">
        <v>7400</v>
      </c>
      <c r="E899" t="s">
        <v>3351</v>
      </c>
      <c r="F899" t="s">
        <v>3352</v>
      </c>
      <c r="G899" t="s">
        <v>10341</v>
      </c>
      <c r="H899">
        <v>22</v>
      </c>
      <c r="I899" t="s">
        <v>1652</v>
      </c>
      <c r="J899">
        <v>0</v>
      </c>
      <c r="K899">
        <v>0</v>
      </c>
    </row>
    <row r="900" spans="1:11" x14ac:dyDescent="0.25">
      <c r="A900">
        <v>3848</v>
      </c>
      <c r="B900" t="s">
        <v>1647</v>
      </c>
      <c r="C900" t="s">
        <v>301</v>
      </c>
      <c r="D900" t="s">
        <v>7400</v>
      </c>
      <c r="G900" t="s">
        <v>4849</v>
      </c>
      <c r="H900">
        <v>15</v>
      </c>
      <c r="I900" t="s">
        <v>1652</v>
      </c>
      <c r="J900">
        <v>0</v>
      </c>
      <c r="K900">
        <v>0</v>
      </c>
    </row>
    <row r="901" spans="1:11" x14ac:dyDescent="0.25">
      <c r="A901">
        <v>3848</v>
      </c>
      <c r="B901" t="s">
        <v>1647</v>
      </c>
      <c r="C901" t="s">
        <v>301</v>
      </c>
      <c r="D901" t="s">
        <v>7400</v>
      </c>
      <c r="E901" t="s">
        <v>3354</v>
      </c>
      <c r="F901" t="s">
        <v>3355</v>
      </c>
      <c r="G901" t="s">
        <v>3356</v>
      </c>
      <c r="H901">
        <v>19</v>
      </c>
      <c r="I901" t="s">
        <v>1652</v>
      </c>
      <c r="J901">
        <v>0</v>
      </c>
      <c r="K901">
        <v>0</v>
      </c>
    </row>
    <row r="902" spans="1:11" x14ac:dyDescent="0.25">
      <c r="A902">
        <v>3848</v>
      </c>
      <c r="B902" t="s">
        <v>1647</v>
      </c>
      <c r="C902" t="s">
        <v>301</v>
      </c>
      <c r="D902" t="s">
        <v>7400</v>
      </c>
      <c r="G902" t="s">
        <v>4476</v>
      </c>
      <c r="H902">
        <v>31</v>
      </c>
      <c r="I902" t="s">
        <v>1652</v>
      </c>
      <c r="J902">
        <v>0</v>
      </c>
      <c r="K902">
        <v>0</v>
      </c>
    </row>
    <row r="903" spans="1:11" x14ac:dyDescent="0.25">
      <c r="A903">
        <v>3848</v>
      </c>
      <c r="B903" t="s">
        <v>1647</v>
      </c>
      <c r="C903" t="s">
        <v>301</v>
      </c>
      <c r="D903" t="s">
        <v>7400</v>
      </c>
      <c r="E903" t="s">
        <v>4850</v>
      </c>
      <c r="F903" t="s">
        <v>4851</v>
      </c>
      <c r="G903" t="s">
        <v>6634</v>
      </c>
      <c r="H903">
        <v>6</v>
      </c>
      <c r="I903" t="s">
        <v>1652</v>
      </c>
      <c r="J903">
        <v>0</v>
      </c>
      <c r="K903">
        <v>0</v>
      </c>
    </row>
    <row r="904" spans="1:11" x14ac:dyDescent="0.25">
      <c r="A904">
        <v>3848</v>
      </c>
      <c r="B904" t="s">
        <v>1647</v>
      </c>
      <c r="C904" t="s">
        <v>301</v>
      </c>
      <c r="D904" t="s">
        <v>7400</v>
      </c>
      <c r="G904" t="s">
        <v>4852</v>
      </c>
      <c r="H904">
        <v>29</v>
      </c>
      <c r="I904" t="s">
        <v>1652</v>
      </c>
      <c r="J904">
        <v>0</v>
      </c>
      <c r="K904">
        <v>0</v>
      </c>
    </row>
    <row r="905" spans="1:11" x14ac:dyDescent="0.25">
      <c r="A905">
        <v>3848</v>
      </c>
      <c r="B905" t="s">
        <v>1647</v>
      </c>
      <c r="C905" t="s">
        <v>301</v>
      </c>
      <c r="D905" t="s">
        <v>7400</v>
      </c>
      <c r="E905" t="s">
        <v>8741</v>
      </c>
      <c r="F905" t="s">
        <v>1679</v>
      </c>
      <c r="G905" t="s">
        <v>8742</v>
      </c>
      <c r="H905">
        <v>1</v>
      </c>
      <c r="I905" t="s">
        <v>1652</v>
      </c>
      <c r="J905">
        <v>0</v>
      </c>
      <c r="K905">
        <v>0</v>
      </c>
    </row>
    <row r="906" spans="1:11" x14ac:dyDescent="0.25">
      <c r="A906">
        <v>3848</v>
      </c>
      <c r="B906" t="s">
        <v>1647</v>
      </c>
      <c r="C906" t="s">
        <v>301</v>
      </c>
      <c r="D906" t="s">
        <v>7400</v>
      </c>
      <c r="E906" t="s">
        <v>2548</v>
      </c>
      <c r="F906" t="s">
        <v>2002</v>
      </c>
      <c r="G906" t="s">
        <v>6783</v>
      </c>
      <c r="H906">
        <v>3</v>
      </c>
      <c r="I906" t="s">
        <v>1652</v>
      </c>
      <c r="J906">
        <v>0</v>
      </c>
      <c r="K906">
        <v>0</v>
      </c>
    </row>
    <row r="907" spans="1:11" x14ac:dyDescent="0.25">
      <c r="A907">
        <v>3848</v>
      </c>
      <c r="B907" t="s">
        <v>1647</v>
      </c>
      <c r="C907" t="s">
        <v>301</v>
      </c>
      <c r="D907" t="s">
        <v>7400</v>
      </c>
      <c r="G907" t="s">
        <v>5926</v>
      </c>
      <c r="H907">
        <v>8</v>
      </c>
      <c r="I907" t="s">
        <v>1652</v>
      </c>
      <c r="J907">
        <v>0</v>
      </c>
      <c r="K907">
        <v>0</v>
      </c>
    </row>
    <row r="908" spans="1:11" x14ac:dyDescent="0.25">
      <c r="A908">
        <v>3848</v>
      </c>
      <c r="B908" t="s">
        <v>1647</v>
      </c>
      <c r="C908" t="s">
        <v>301</v>
      </c>
      <c r="D908" t="s">
        <v>7400</v>
      </c>
      <c r="E908" t="s">
        <v>3357</v>
      </c>
      <c r="F908" t="s">
        <v>3358</v>
      </c>
      <c r="G908" t="s">
        <v>7706</v>
      </c>
      <c r="H908">
        <v>55</v>
      </c>
      <c r="I908" t="s">
        <v>1652</v>
      </c>
      <c r="J908">
        <v>0</v>
      </c>
      <c r="K908">
        <v>0</v>
      </c>
    </row>
    <row r="909" spans="1:11" x14ac:dyDescent="0.25">
      <c r="A909">
        <v>3848</v>
      </c>
      <c r="B909" t="s">
        <v>1647</v>
      </c>
      <c r="C909" t="s">
        <v>301</v>
      </c>
      <c r="D909" t="s">
        <v>7400</v>
      </c>
      <c r="G909" t="s">
        <v>4433</v>
      </c>
      <c r="H909">
        <v>6</v>
      </c>
      <c r="I909" t="s">
        <v>1652</v>
      </c>
      <c r="J909">
        <v>0</v>
      </c>
      <c r="K909">
        <v>0</v>
      </c>
    </row>
    <row r="910" spans="1:11" x14ac:dyDescent="0.25">
      <c r="A910">
        <v>3848</v>
      </c>
      <c r="B910" t="s">
        <v>1647</v>
      </c>
      <c r="C910" t="s">
        <v>301</v>
      </c>
      <c r="D910" t="s">
        <v>7400</v>
      </c>
      <c r="E910" t="s">
        <v>3359</v>
      </c>
      <c r="F910" t="s">
        <v>3360</v>
      </c>
      <c r="G910" t="s">
        <v>10156</v>
      </c>
      <c r="H910">
        <v>4</v>
      </c>
      <c r="I910" t="s">
        <v>1652</v>
      </c>
      <c r="J910">
        <v>0</v>
      </c>
      <c r="K910">
        <v>0</v>
      </c>
    </row>
    <row r="911" spans="1:11" x14ac:dyDescent="0.25">
      <c r="A911">
        <v>3848</v>
      </c>
      <c r="B911" t="s">
        <v>1647</v>
      </c>
      <c r="C911" t="s">
        <v>301</v>
      </c>
      <c r="D911" t="s">
        <v>7400</v>
      </c>
      <c r="G911" t="s">
        <v>5941</v>
      </c>
      <c r="H911">
        <v>2</v>
      </c>
      <c r="I911" t="s">
        <v>1652</v>
      </c>
      <c r="J911">
        <v>0</v>
      </c>
      <c r="K911">
        <v>0</v>
      </c>
    </row>
    <row r="912" spans="1:11" x14ac:dyDescent="0.25">
      <c r="A912">
        <v>3848</v>
      </c>
      <c r="B912" t="s">
        <v>1647</v>
      </c>
      <c r="C912" t="s">
        <v>301</v>
      </c>
      <c r="D912" t="s">
        <v>7400</v>
      </c>
      <c r="E912" t="s">
        <v>2525</v>
      </c>
      <c r="F912" t="s">
        <v>2002</v>
      </c>
      <c r="G912" t="s">
        <v>7637</v>
      </c>
      <c r="H912">
        <v>11</v>
      </c>
      <c r="I912" t="s">
        <v>1652</v>
      </c>
      <c r="J912">
        <v>0</v>
      </c>
      <c r="K912">
        <v>0</v>
      </c>
    </row>
    <row r="913" spans="1:11" x14ac:dyDescent="0.25">
      <c r="A913">
        <v>3848</v>
      </c>
      <c r="B913" t="s">
        <v>1647</v>
      </c>
      <c r="C913" t="s">
        <v>301</v>
      </c>
      <c r="D913" t="s">
        <v>7400</v>
      </c>
      <c r="G913" t="s">
        <v>2188</v>
      </c>
      <c r="H913">
        <v>7</v>
      </c>
      <c r="I913" t="s">
        <v>1652</v>
      </c>
      <c r="J913">
        <v>0</v>
      </c>
      <c r="K913">
        <v>0</v>
      </c>
    </row>
    <row r="914" spans="1:11" x14ac:dyDescent="0.25">
      <c r="A914">
        <v>3848</v>
      </c>
      <c r="B914" t="s">
        <v>1647</v>
      </c>
      <c r="C914" t="s">
        <v>301</v>
      </c>
      <c r="D914" t="s">
        <v>7400</v>
      </c>
      <c r="E914" t="s">
        <v>3361</v>
      </c>
      <c r="F914" t="s">
        <v>3360</v>
      </c>
      <c r="G914" t="s">
        <v>2206</v>
      </c>
      <c r="H914">
        <v>7</v>
      </c>
      <c r="I914" t="s">
        <v>1652</v>
      </c>
      <c r="J914">
        <v>0</v>
      </c>
      <c r="K914">
        <v>0</v>
      </c>
    </row>
    <row r="915" spans="1:11" x14ac:dyDescent="0.25">
      <c r="A915">
        <v>3848</v>
      </c>
      <c r="B915" t="s">
        <v>1647</v>
      </c>
      <c r="C915" t="s">
        <v>301</v>
      </c>
      <c r="D915" t="s">
        <v>7400</v>
      </c>
      <c r="E915" t="s">
        <v>3362</v>
      </c>
      <c r="F915" t="s">
        <v>3363</v>
      </c>
      <c r="G915" t="s">
        <v>6776</v>
      </c>
      <c r="H915">
        <v>52</v>
      </c>
      <c r="I915" t="s">
        <v>1652</v>
      </c>
      <c r="J915">
        <v>0</v>
      </c>
      <c r="K915">
        <v>0</v>
      </c>
    </row>
    <row r="916" spans="1:11" x14ac:dyDescent="0.25">
      <c r="A916">
        <v>3848</v>
      </c>
      <c r="B916" t="s">
        <v>1647</v>
      </c>
      <c r="C916" t="s">
        <v>301</v>
      </c>
      <c r="D916" t="s">
        <v>7400</v>
      </c>
      <c r="G916" t="s">
        <v>2200</v>
      </c>
      <c r="H916">
        <v>53</v>
      </c>
      <c r="I916" t="s">
        <v>1652</v>
      </c>
      <c r="J916">
        <v>0</v>
      </c>
      <c r="K916">
        <v>0</v>
      </c>
    </row>
    <row r="917" spans="1:11" x14ac:dyDescent="0.25">
      <c r="A917">
        <v>3848</v>
      </c>
      <c r="B917" t="s">
        <v>1647</v>
      </c>
      <c r="C917" t="s">
        <v>301</v>
      </c>
      <c r="D917" t="s">
        <v>7400</v>
      </c>
      <c r="E917" t="s">
        <v>3364</v>
      </c>
      <c r="F917" t="s">
        <v>3365</v>
      </c>
      <c r="G917" t="s">
        <v>7638</v>
      </c>
      <c r="H917">
        <v>28</v>
      </c>
      <c r="I917" t="s">
        <v>1652</v>
      </c>
      <c r="J917">
        <v>0</v>
      </c>
      <c r="K917">
        <v>0</v>
      </c>
    </row>
    <row r="918" spans="1:11" x14ac:dyDescent="0.25">
      <c r="A918">
        <v>3848</v>
      </c>
      <c r="B918" t="s">
        <v>1647</v>
      </c>
      <c r="C918" t="s">
        <v>301</v>
      </c>
      <c r="D918" t="s">
        <v>7400</v>
      </c>
      <c r="G918" t="s">
        <v>2162</v>
      </c>
      <c r="H918">
        <v>83</v>
      </c>
      <c r="I918" t="s">
        <v>1652</v>
      </c>
      <c r="J918">
        <v>0</v>
      </c>
      <c r="K918">
        <v>0</v>
      </c>
    </row>
    <row r="919" spans="1:11" x14ac:dyDescent="0.25">
      <c r="A919">
        <v>3848</v>
      </c>
      <c r="B919" t="s">
        <v>1647</v>
      </c>
      <c r="C919" t="s">
        <v>301</v>
      </c>
      <c r="D919" t="s">
        <v>7400</v>
      </c>
      <c r="E919" t="s">
        <v>3366</v>
      </c>
      <c r="F919" t="s">
        <v>3367</v>
      </c>
      <c r="G919" t="s">
        <v>6722</v>
      </c>
      <c r="H919">
        <v>135</v>
      </c>
      <c r="I919" t="s">
        <v>1652</v>
      </c>
      <c r="J919">
        <v>0</v>
      </c>
      <c r="K919">
        <v>0</v>
      </c>
    </row>
    <row r="920" spans="1:11" x14ac:dyDescent="0.25">
      <c r="A920">
        <v>3848</v>
      </c>
      <c r="B920" t="s">
        <v>1647</v>
      </c>
      <c r="C920" t="s">
        <v>301</v>
      </c>
      <c r="D920" t="s">
        <v>7400</v>
      </c>
      <c r="G920" t="s">
        <v>2178</v>
      </c>
      <c r="H920">
        <v>132</v>
      </c>
      <c r="I920" t="s">
        <v>1652</v>
      </c>
      <c r="J920">
        <v>0</v>
      </c>
      <c r="K920">
        <v>0</v>
      </c>
    </row>
    <row r="921" spans="1:11" x14ac:dyDescent="0.25">
      <c r="A921">
        <v>3848</v>
      </c>
      <c r="B921" t="s">
        <v>1647</v>
      </c>
      <c r="C921" t="s">
        <v>301</v>
      </c>
      <c r="D921" t="s">
        <v>7400</v>
      </c>
      <c r="E921" t="s">
        <v>3368</v>
      </c>
      <c r="F921" t="s">
        <v>3369</v>
      </c>
      <c r="G921" t="s">
        <v>6718</v>
      </c>
      <c r="H921">
        <v>123</v>
      </c>
      <c r="I921" t="s">
        <v>1652</v>
      </c>
      <c r="J921">
        <v>0</v>
      </c>
      <c r="K921">
        <v>0</v>
      </c>
    </row>
    <row r="922" spans="1:11" x14ac:dyDescent="0.25">
      <c r="A922">
        <v>3848</v>
      </c>
      <c r="B922" t="s">
        <v>1647</v>
      </c>
      <c r="C922" t="s">
        <v>301</v>
      </c>
      <c r="D922" t="s">
        <v>7400</v>
      </c>
      <c r="G922" t="s">
        <v>7026</v>
      </c>
      <c r="H922">
        <v>83</v>
      </c>
      <c r="I922" t="s">
        <v>1652</v>
      </c>
      <c r="J922">
        <v>0</v>
      </c>
      <c r="K922">
        <v>0</v>
      </c>
    </row>
    <row r="923" spans="1:11" x14ac:dyDescent="0.25">
      <c r="A923">
        <v>3848</v>
      </c>
      <c r="B923" t="s">
        <v>1647</v>
      </c>
      <c r="C923" t="s">
        <v>301</v>
      </c>
      <c r="D923" t="s">
        <v>7400</v>
      </c>
      <c r="E923" t="s">
        <v>10746</v>
      </c>
      <c r="F923" t="s">
        <v>10747</v>
      </c>
      <c r="G923" t="s">
        <v>6718</v>
      </c>
      <c r="H923">
        <v>8</v>
      </c>
      <c r="I923" t="s">
        <v>1652</v>
      </c>
      <c r="J923">
        <v>0</v>
      </c>
      <c r="K923">
        <v>0</v>
      </c>
    </row>
    <row r="924" spans="1:11" x14ac:dyDescent="0.25">
      <c r="A924">
        <v>3848</v>
      </c>
      <c r="B924" t="s">
        <v>1647</v>
      </c>
      <c r="C924" t="s">
        <v>301</v>
      </c>
      <c r="D924" t="s">
        <v>7400</v>
      </c>
      <c r="G924" t="s">
        <v>10748</v>
      </c>
      <c r="H924">
        <v>11</v>
      </c>
      <c r="I924" t="s">
        <v>1652</v>
      </c>
      <c r="J924">
        <v>0</v>
      </c>
      <c r="K924">
        <v>0</v>
      </c>
    </row>
    <row r="925" spans="1:11" x14ac:dyDescent="0.25">
      <c r="A925">
        <v>3848</v>
      </c>
      <c r="B925" t="s">
        <v>1647</v>
      </c>
      <c r="C925" t="s">
        <v>301</v>
      </c>
      <c r="D925" t="s">
        <v>7400</v>
      </c>
      <c r="E925" t="s">
        <v>3370</v>
      </c>
      <c r="F925" t="s">
        <v>3371</v>
      </c>
      <c r="G925" t="s">
        <v>6718</v>
      </c>
      <c r="H925">
        <v>22</v>
      </c>
      <c r="I925" t="s">
        <v>1652</v>
      </c>
      <c r="J925">
        <v>0</v>
      </c>
      <c r="K925">
        <v>0</v>
      </c>
    </row>
    <row r="926" spans="1:11" x14ac:dyDescent="0.25">
      <c r="A926">
        <v>3848</v>
      </c>
      <c r="B926" t="s">
        <v>1647</v>
      </c>
      <c r="C926" t="s">
        <v>301</v>
      </c>
      <c r="D926" t="s">
        <v>7400</v>
      </c>
      <c r="G926" t="s">
        <v>4477</v>
      </c>
      <c r="H926">
        <v>4</v>
      </c>
      <c r="I926" t="s">
        <v>1652</v>
      </c>
      <c r="J926">
        <v>0</v>
      </c>
      <c r="K926">
        <v>0</v>
      </c>
    </row>
    <row r="927" spans="1:11" x14ac:dyDescent="0.25">
      <c r="A927">
        <v>3848</v>
      </c>
      <c r="B927" t="s">
        <v>1647</v>
      </c>
      <c r="C927" t="s">
        <v>301</v>
      </c>
      <c r="D927" t="s">
        <v>7400</v>
      </c>
      <c r="E927" t="s">
        <v>4853</v>
      </c>
      <c r="F927" t="s">
        <v>4854</v>
      </c>
      <c r="G927" t="s">
        <v>6776</v>
      </c>
      <c r="H927">
        <v>14</v>
      </c>
      <c r="I927" t="s">
        <v>1652</v>
      </c>
      <c r="J927">
        <v>0</v>
      </c>
      <c r="K927">
        <v>0</v>
      </c>
    </row>
    <row r="928" spans="1:11" x14ac:dyDescent="0.25">
      <c r="A928">
        <v>3848</v>
      </c>
      <c r="B928" t="s">
        <v>1647</v>
      </c>
      <c r="C928" t="s">
        <v>301</v>
      </c>
      <c r="D928" t="s">
        <v>7400</v>
      </c>
      <c r="G928" t="s">
        <v>2182</v>
      </c>
      <c r="H928">
        <v>36</v>
      </c>
      <c r="I928" t="s">
        <v>1652</v>
      </c>
      <c r="J928">
        <v>0</v>
      </c>
      <c r="K928">
        <v>0</v>
      </c>
    </row>
    <row r="929" spans="1:11" x14ac:dyDescent="0.25">
      <c r="A929">
        <v>3848</v>
      </c>
      <c r="B929" t="s">
        <v>1647</v>
      </c>
      <c r="C929" t="s">
        <v>301</v>
      </c>
      <c r="D929" t="s">
        <v>7400</v>
      </c>
      <c r="E929" t="s">
        <v>3372</v>
      </c>
      <c r="F929" t="s">
        <v>1679</v>
      </c>
      <c r="G929" t="s">
        <v>6417</v>
      </c>
      <c r="H929">
        <v>2</v>
      </c>
      <c r="I929" t="s">
        <v>1652</v>
      </c>
      <c r="J929">
        <v>0</v>
      </c>
      <c r="K929">
        <v>0</v>
      </c>
    </row>
    <row r="930" spans="1:11" x14ac:dyDescent="0.25">
      <c r="A930">
        <v>3848</v>
      </c>
      <c r="B930" t="s">
        <v>1647</v>
      </c>
      <c r="C930" t="s">
        <v>301</v>
      </c>
      <c r="D930" t="s">
        <v>7400</v>
      </c>
      <c r="E930" t="s">
        <v>3373</v>
      </c>
      <c r="F930" t="s">
        <v>1655</v>
      </c>
      <c r="G930" t="s">
        <v>3075</v>
      </c>
      <c r="H930">
        <v>25</v>
      </c>
      <c r="I930" t="s">
        <v>1652</v>
      </c>
      <c r="J930">
        <v>0</v>
      </c>
      <c r="K930">
        <v>0</v>
      </c>
    </row>
    <row r="931" spans="1:11" x14ac:dyDescent="0.25">
      <c r="A931">
        <v>3848</v>
      </c>
      <c r="B931" t="s">
        <v>1647</v>
      </c>
      <c r="C931" t="s">
        <v>301</v>
      </c>
      <c r="D931" t="s">
        <v>7400</v>
      </c>
      <c r="G931" t="s">
        <v>4426</v>
      </c>
      <c r="H931">
        <v>51</v>
      </c>
      <c r="I931" t="s">
        <v>1652</v>
      </c>
      <c r="J931">
        <v>0</v>
      </c>
      <c r="K931">
        <v>0</v>
      </c>
    </row>
    <row r="932" spans="1:11" x14ac:dyDescent="0.25">
      <c r="A932">
        <v>3848</v>
      </c>
      <c r="B932" t="s">
        <v>1647</v>
      </c>
      <c r="C932" t="s">
        <v>301</v>
      </c>
      <c r="D932" t="s">
        <v>7400</v>
      </c>
      <c r="E932" t="s">
        <v>4855</v>
      </c>
      <c r="F932" t="s">
        <v>1685</v>
      </c>
      <c r="G932" t="s">
        <v>4856</v>
      </c>
      <c r="H932">
        <v>15</v>
      </c>
      <c r="I932" t="s">
        <v>1652</v>
      </c>
      <c r="J932">
        <v>0</v>
      </c>
      <c r="K932">
        <v>0</v>
      </c>
    </row>
    <row r="933" spans="1:11" x14ac:dyDescent="0.25">
      <c r="A933">
        <v>3848</v>
      </c>
      <c r="B933" t="s">
        <v>1647</v>
      </c>
      <c r="C933" t="s">
        <v>301</v>
      </c>
      <c r="D933" t="s">
        <v>7400</v>
      </c>
      <c r="E933" t="s">
        <v>3374</v>
      </c>
      <c r="F933" t="s">
        <v>3375</v>
      </c>
      <c r="G933" t="s">
        <v>7772</v>
      </c>
      <c r="H933">
        <v>7</v>
      </c>
      <c r="I933" t="s">
        <v>1652</v>
      </c>
      <c r="J933">
        <v>0</v>
      </c>
      <c r="K933">
        <v>0</v>
      </c>
    </row>
    <row r="934" spans="1:11" x14ac:dyDescent="0.25">
      <c r="A934">
        <v>3848</v>
      </c>
      <c r="B934" t="s">
        <v>1647</v>
      </c>
      <c r="C934" t="s">
        <v>301</v>
      </c>
      <c r="D934" t="s">
        <v>7400</v>
      </c>
      <c r="G934" t="s">
        <v>4857</v>
      </c>
      <c r="H934">
        <v>4</v>
      </c>
      <c r="I934" t="s">
        <v>1652</v>
      </c>
      <c r="J934">
        <v>0</v>
      </c>
      <c r="K934">
        <v>0</v>
      </c>
    </row>
    <row r="935" spans="1:11" x14ac:dyDescent="0.25">
      <c r="A935">
        <v>3848</v>
      </c>
      <c r="B935" t="s">
        <v>1647</v>
      </c>
      <c r="C935" t="s">
        <v>301</v>
      </c>
      <c r="D935" t="s">
        <v>7400</v>
      </c>
      <c r="E935" t="s">
        <v>4858</v>
      </c>
      <c r="F935" t="s">
        <v>1968</v>
      </c>
      <c r="G935" t="s">
        <v>3345</v>
      </c>
      <c r="H935">
        <v>13</v>
      </c>
      <c r="I935" t="s">
        <v>1652</v>
      </c>
      <c r="J935">
        <v>0</v>
      </c>
      <c r="K935">
        <v>0</v>
      </c>
    </row>
    <row r="936" spans="1:11" x14ac:dyDescent="0.25">
      <c r="A936">
        <v>3848</v>
      </c>
      <c r="B936" t="s">
        <v>1647</v>
      </c>
      <c r="C936" t="s">
        <v>301</v>
      </c>
      <c r="D936" t="s">
        <v>7400</v>
      </c>
      <c r="G936" t="s">
        <v>6184</v>
      </c>
      <c r="H936">
        <v>10</v>
      </c>
      <c r="I936" t="s">
        <v>1652</v>
      </c>
      <c r="J936">
        <v>0</v>
      </c>
      <c r="K936">
        <v>0</v>
      </c>
    </row>
    <row r="937" spans="1:11" x14ac:dyDescent="0.25">
      <c r="A937">
        <v>3848</v>
      </c>
      <c r="B937" t="s">
        <v>1647</v>
      </c>
      <c r="C937" t="s">
        <v>301</v>
      </c>
      <c r="D937" t="s">
        <v>7400</v>
      </c>
      <c r="E937" t="s">
        <v>3376</v>
      </c>
      <c r="F937" t="s">
        <v>3377</v>
      </c>
      <c r="G937" t="s">
        <v>9900</v>
      </c>
      <c r="H937">
        <v>2</v>
      </c>
      <c r="I937" t="s">
        <v>1652</v>
      </c>
      <c r="J937">
        <v>0</v>
      </c>
      <c r="K937">
        <v>0</v>
      </c>
    </row>
    <row r="938" spans="1:11" x14ac:dyDescent="0.25">
      <c r="A938">
        <v>3848</v>
      </c>
      <c r="B938" t="s">
        <v>1647</v>
      </c>
      <c r="C938" t="s">
        <v>301</v>
      </c>
      <c r="D938" t="s">
        <v>7400</v>
      </c>
      <c r="G938" t="s">
        <v>2201</v>
      </c>
      <c r="H938">
        <v>3</v>
      </c>
      <c r="I938" t="s">
        <v>1652</v>
      </c>
      <c r="J938">
        <v>0</v>
      </c>
      <c r="K938">
        <v>0</v>
      </c>
    </row>
    <row r="939" spans="1:11" x14ac:dyDescent="0.25">
      <c r="A939">
        <v>3848</v>
      </c>
      <c r="B939" t="s">
        <v>1647</v>
      </c>
      <c r="C939" t="s">
        <v>301</v>
      </c>
      <c r="D939" t="s">
        <v>7400</v>
      </c>
      <c r="E939" t="s">
        <v>4859</v>
      </c>
      <c r="F939" t="s">
        <v>1679</v>
      </c>
      <c r="G939" t="s">
        <v>4860</v>
      </c>
      <c r="H939">
        <v>21</v>
      </c>
      <c r="I939" t="s">
        <v>1652</v>
      </c>
      <c r="J939">
        <v>0</v>
      </c>
      <c r="K939">
        <v>0</v>
      </c>
    </row>
    <row r="940" spans="1:11" x14ac:dyDescent="0.25">
      <c r="A940">
        <v>3848</v>
      </c>
      <c r="B940" t="s">
        <v>1647</v>
      </c>
      <c r="C940" t="s">
        <v>301</v>
      </c>
      <c r="D940" t="s">
        <v>7400</v>
      </c>
      <c r="E940" t="s">
        <v>3378</v>
      </c>
      <c r="F940" t="s">
        <v>1672</v>
      </c>
      <c r="G940" t="s">
        <v>3213</v>
      </c>
      <c r="H940">
        <v>40</v>
      </c>
      <c r="I940" t="s">
        <v>1652</v>
      </c>
      <c r="J940">
        <v>0</v>
      </c>
      <c r="K940">
        <v>0</v>
      </c>
    </row>
    <row r="941" spans="1:11" x14ac:dyDescent="0.25">
      <c r="A941">
        <v>3848</v>
      </c>
      <c r="B941" t="s">
        <v>1647</v>
      </c>
      <c r="C941" t="s">
        <v>301</v>
      </c>
      <c r="D941" t="s">
        <v>7400</v>
      </c>
      <c r="G941" t="s">
        <v>4861</v>
      </c>
      <c r="H941">
        <v>14</v>
      </c>
      <c r="I941" t="s">
        <v>1652</v>
      </c>
      <c r="J941">
        <v>0</v>
      </c>
      <c r="K941">
        <v>0</v>
      </c>
    </row>
    <row r="942" spans="1:11" x14ac:dyDescent="0.25">
      <c r="A942">
        <v>3848</v>
      </c>
      <c r="B942" t="s">
        <v>1647</v>
      </c>
      <c r="C942" t="s">
        <v>301</v>
      </c>
      <c r="D942" t="s">
        <v>7400</v>
      </c>
      <c r="E942" t="s">
        <v>4556</v>
      </c>
      <c r="F942" t="s">
        <v>1694</v>
      </c>
      <c r="G942" t="s">
        <v>6883</v>
      </c>
      <c r="H942">
        <v>6</v>
      </c>
      <c r="I942" t="s">
        <v>1652</v>
      </c>
      <c r="J942">
        <v>0</v>
      </c>
      <c r="K942">
        <v>0</v>
      </c>
    </row>
    <row r="943" spans="1:11" x14ac:dyDescent="0.25">
      <c r="A943">
        <v>3848</v>
      </c>
      <c r="B943" t="s">
        <v>1647</v>
      </c>
      <c r="C943" t="s">
        <v>301</v>
      </c>
      <c r="D943" t="s">
        <v>7400</v>
      </c>
      <c r="G943" t="s">
        <v>4862</v>
      </c>
      <c r="H943">
        <v>8</v>
      </c>
      <c r="I943" t="s">
        <v>1652</v>
      </c>
      <c r="J943">
        <v>0</v>
      </c>
      <c r="K943">
        <v>0</v>
      </c>
    </row>
    <row r="944" spans="1:11" x14ac:dyDescent="0.25">
      <c r="A944">
        <v>3848</v>
      </c>
      <c r="B944" t="s">
        <v>1647</v>
      </c>
      <c r="C944" t="s">
        <v>301</v>
      </c>
      <c r="D944" t="s">
        <v>7400</v>
      </c>
      <c r="E944" t="s">
        <v>8743</v>
      </c>
      <c r="F944" t="s">
        <v>3380</v>
      </c>
      <c r="G944" t="s">
        <v>8277</v>
      </c>
      <c r="H944">
        <v>3</v>
      </c>
      <c r="I944" t="s">
        <v>1652</v>
      </c>
      <c r="J944">
        <v>0</v>
      </c>
      <c r="K944">
        <v>0</v>
      </c>
    </row>
    <row r="945" spans="1:11" x14ac:dyDescent="0.25">
      <c r="A945">
        <v>3848</v>
      </c>
      <c r="B945" t="s">
        <v>1647</v>
      </c>
      <c r="C945" t="s">
        <v>301</v>
      </c>
      <c r="D945" t="s">
        <v>7400</v>
      </c>
      <c r="G945" t="s">
        <v>8744</v>
      </c>
      <c r="H945">
        <v>5</v>
      </c>
      <c r="I945" t="s">
        <v>1652</v>
      </c>
      <c r="J945">
        <v>0</v>
      </c>
      <c r="K945">
        <v>0</v>
      </c>
    </row>
    <row r="946" spans="1:11" x14ac:dyDescent="0.25">
      <c r="A946">
        <v>3848</v>
      </c>
      <c r="B946" t="s">
        <v>1647</v>
      </c>
      <c r="C946" t="s">
        <v>301</v>
      </c>
      <c r="D946" t="s">
        <v>7400</v>
      </c>
      <c r="E946" t="s">
        <v>4863</v>
      </c>
      <c r="F946" t="s">
        <v>1678</v>
      </c>
      <c r="G946" t="s">
        <v>6636</v>
      </c>
      <c r="H946">
        <v>4</v>
      </c>
      <c r="I946" t="s">
        <v>1652</v>
      </c>
      <c r="J946">
        <v>0</v>
      </c>
      <c r="K946">
        <v>0</v>
      </c>
    </row>
    <row r="947" spans="1:11" x14ac:dyDescent="0.25">
      <c r="A947">
        <v>3848</v>
      </c>
      <c r="B947" t="s">
        <v>1647</v>
      </c>
      <c r="C947" t="s">
        <v>301</v>
      </c>
      <c r="D947" t="s">
        <v>7400</v>
      </c>
      <c r="G947" t="s">
        <v>7881</v>
      </c>
      <c r="H947">
        <v>5</v>
      </c>
      <c r="I947" t="s">
        <v>1652</v>
      </c>
      <c r="J947">
        <v>0</v>
      </c>
      <c r="K947">
        <v>0</v>
      </c>
    </row>
    <row r="948" spans="1:11" x14ac:dyDescent="0.25">
      <c r="A948">
        <v>3848</v>
      </c>
      <c r="B948" t="s">
        <v>1647</v>
      </c>
      <c r="C948" t="s">
        <v>301</v>
      </c>
      <c r="D948" t="s">
        <v>7400</v>
      </c>
      <c r="E948" t="s">
        <v>7201</v>
      </c>
      <c r="F948" t="s">
        <v>1657</v>
      </c>
      <c r="G948" t="s">
        <v>8751</v>
      </c>
      <c r="H948">
        <v>17</v>
      </c>
      <c r="I948" t="s">
        <v>1652</v>
      </c>
      <c r="J948">
        <v>0</v>
      </c>
      <c r="K948">
        <v>0</v>
      </c>
    </row>
    <row r="949" spans="1:11" x14ac:dyDescent="0.25">
      <c r="A949">
        <v>3848</v>
      </c>
      <c r="B949" t="s">
        <v>1647</v>
      </c>
      <c r="C949" t="s">
        <v>301</v>
      </c>
      <c r="D949" t="s">
        <v>7400</v>
      </c>
      <c r="G949" t="s">
        <v>8924</v>
      </c>
      <c r="H949">
        <v>9</v>
      </c>
      <c r="I949" t="s">
        <v>1652</v>
      </c>
      <c r="J949">
        <v>0</v>
      </c>
      <c r="K949">
        <v>0</v>
      </c>
    </row>
    <row r="950" spans="1:11" x14ac:dyDescent="0.25">
      <c r="A950">
        <v>3848</v>
      </c>
      <c r="B950" t="s">
        <v>1647</v>
      </c>
      <c r="C950" t="s">
        <v>301</v>
      </c>
      <c r="D950" t="s">
        <v>7400</v>
      </c>
      <c r="E950" t="s">
        <v>4864</v>
      </c>
      <c r="F950" t="s">
        <v>4865</v>
      </c>
      <c r="G950" t="s">
        <v>3731</v>
      </c>
      <c r="H950">
        <v>3</v>
      </c>
      <c r="I950" t="s">
        <v>1652</v>
      </c>
      <c r="J950">
        <v>0</v>
      </c>
      <c r="K950">
        <v>0</v>
      </c>
    </row>
    <row r="951" spans="1:11" x14ac:dyDescent="0.25">
      <c r="A951">
        <v>3848</v>
      </c>
      <c r="B951" t="s">
        <v>1647</v>
      </c>
      <c r="C951" t="s">
        <v>301</v>
      </c>
      <c r="D951" t="s">
        <v>7400</v>
      </c>
      <c r="G951" t="s">
        <v>4866</v>
      </c>
      <c r="H951">
        <v>5</v>
      </c>
      <c r="I951" t="s">
        <v>1652</v>
      </c>
      <c r="J951">
        <v>0</v>
      </c>
      <c r="K951">
        <v>0</v>
      </c>
    </row>
    <row r="952" spans="1:11" x14ac:dyDescent="0.25">
      <c r="A952">
        <v>3848</v>
      </c>
      <c r="B952" t="s">
        <v>1647</v>
      </c>
      <c r="C952" t="s">
        <v>301</v>
      </c>
      <c r="D952" t="s">
        <v>7400</v>
      </c>
      <c r="E952" t="s">
        <v>8745</v>
      </c>
      <c r="F952" t="s">
        <v>3382</v>
      </c>
      <c r="G952" t="s">
        <v>8751</v>
      </c>
      <c r="H952">
        <v>38</v>
      </c>
      <c r="I952" t="s">
        <v>1652</v>
      </c>
      <c r="J952">
        <v>0</v>
      </c>
      <c r="K952">
        <v>0</v>
      </c>
    </row>
    <row r="953" spans="1:11" x14ac:dyDescent="0.25">
      <c r="A953">
        <v>3848</v>
      </c>
      <c r="B953" t="s">
        <v>1647</v>
      </c>
      <c r="C953" t="s">
        <v>301</v>
      </c>
      <c r="D953" t="s">
        <v>7400</v>
      </c>
      <c r="G953" t="s">
        <v>4970</v>
      </c>
      <c r="H953">
        <v>80</v>
      </c>
      <c r="I953" t="s">
        <v>1652</v>
      </c>
      <c r="J953">
        <v>0</v>
      </c>
      <c r="K953">
        <v>0</v>
      </c>
    </row>
    <row r="954" spans="1:11" x14ac:dyDescent="0.25">
      <c r="A954">
        <v>3848</v>
      </c>
      <c r="B954" t="s">
        <v>1647</v>
      </c>
      <c r="C954" t="s">
        <v>301</v>
      </c>
      <c r="D954" t="s">
        <v>7400</v>
      </c>
      <c r="E954" t="s">
        <v>10749</v>
      </c>
      <c r="F954" t="s">
        <v>3383</v>
      </c>
      <c r="G954" t="s">
        <v>10151</v>
      </c>
      <c r="H954">
        <v>10</v>
      </c>
      <c r="I954" t="s">
        <v>1652</v>
      </c>
      <c r="J954">
        <v>0</v>
      </c>
      <c r="K954">
        <v>0</v>
      </c>
    </row>
    <row r="955" spans="1:11" x14ac:dyDescent="0.25">
      <c r="A955">
        <v>3848</v>
      </c>
      <c r="B955" t="s">
        <v>1647</v>
      </c>
      <c r="C955" t="s">
        <v>301</v>
      </c>
      <c r="D955" t="s">
        <v>7400</v>
      </c>
      <c r="E955" t="s">
        <v>4557</v>
      </c>
      <c r="F955" t="s">
        <v>4558</v>
      </c>
      <c r="G955" t="s">
        <v>7414</v>
      </c>
      <c r="H955">
        <v>30</v>
      </c>
      <c r="I955" t="s">
        <v>1652</v>
      </c>
      <c r="J955">
        <v>0</v>
      </c>
      <c r="K955">
        <v>0</v>
      </c>
    </row>
    <row r="956" spans="1:11" x14ac:dyDescent="0.25">
      <c r="A956">
        <v>3848</v>
      </c>
      <c r="B956" t="s">
        <v>1647</v>
      </c>
      <c r="C956" t="s">
        <v>301</v>
      </c>
      <c r="D956" t="s">
        <v>7400</v>
      </c>
      <c r="G956" t="s">
        <v>4867</v>
      </c>
      <c r="H956">
        <v>35</v>
      </c>
      <c r="I956" t="s">
        <v>1652</v>
      </c>
      <c r="J956">
        <v>0</v>
      </c>
      <c r="K956">
        <v>0</v>
      </c>
    </row>
    <row r="957" spans="1:11" x14ac:dyDescent="0.25">
      <c r="A957">
        <v>3848</v>
      </c>
      <c r="B957" t="s">
        <v>1647</v>
      </c>
      <c r="C957" t="s">
        <v>301</v>
      </c>
      <c r="D957" t="s">
        <v>7400</v>
      </c>
      <c r="E957" t="s">
        <v>6422</v>
      </c>
      <c r="F957" t="s">
        <v>1679</v>
      </c>
      <c r="G957" t="s">
        <v>3110</v>
      </c>
      <c r="H957">
        <v>4</v>
      </c>
      <c r="I957" t="s">
        <v>1652</v>
      </c>
      <c r="J957">
        <v>0</v>
      </c>
      <c r="K957">
        <v>0</v>
      </c>
    </row>
    <row r="958" spans="1:11" x14ac:dyDescent="0.25">
      <c r="A958">
        <v>3848</v>
      </c>
      <c r="B958" t="s">
        <v>1647</v>
      </c>
      <c r="C958" t="s">
        <v>301</v>
      </c>
      <c r="D958" t="s">
        <v>7400</v>
      </c>
      <c r="G958" t="s">
        <v>4868</v>
      </c>
      <c r="H958">
        <v>12</v>
      </c>
      <c r="I958" t="s">
        <v>1652</v>
      </c>
      <c r="J958">
        <v>0</v>
      </c>
      <c r="K958">
        <v>0</v>
      </c>
    </row>
    <row r="959" spans="1:11" x14ac:dyDescent="0.25">
      <c r="A959">
        <v>3848</v>
      </c>
      <c r="B959" t="s">
        <v>1647</v>
      </c>
      <c r="C959" t="s">
        <v>301</v>
      </c>
      <c r="D959" t="s">
        <v>7400</v>
      </c>
      <c r="E959" t="s">
        <v>2001</v>
      </c>
      <c r="F959" t="s">
        <v>1685</v>
      </c>
      <c r="G959" t="s">
        <v>8269</v>
      </c>
      <c r="H959">
        <v>15</v>
      </c>
      <c r="I959" t="s">
        <v>1652</v>
      </c>
      <c r="J959">
        <v>0</v>
      </c>
      <c r="K959">
        <v>0</v>
      </c>
    </row>
    <row r="960" spans="1:11" x14ac:dyDescent="0.25">
      <c r="A960">
        <v>3848</v>
      </c>
      <c r="B960" t="s">
        <v>1647</v>
      </c>
      <c r="C960" t="s">
        <v>301</v>
      </c>
      <c r="D960" t="s">
        <v>7400</v>
      </c>
      <c r="G960" t="s">
        <v>2202</v>
      </c>
      <c r="H960">
        <v>24</v>
      </c>
      <c r="I960" t="s">
        <v>1652</v>
      </c>
      <c r="J960">
        <v>0</v>
      </c>
      <c r="K960">
        <v>0</v>
      </c>
    </row>
    <row r="961" spans="1:11" x14ac:dyDescent="0.25">
      <c r="A961">
        <v>3848</v>
      </c>
      <c r="B961" t="s">
        <v>1647</v>
      </c>
      <c r="C961" t="s">
        <v>301</v>
      </c>
      <c r="D961" t="s">
        <v>7400</v>
      </c>
      <c r="E961" t="s">
        <v>4869</v>
      </c>
      <c r="F961" t="s">
        <v>4870</v>
      </c>
      <c r="G961" t="s">
        <v>2203</v>
      </c>
      <c r="H961">
        <v>6</v>
      </c>
      <c r="I961" t="s">
        <v>1652</v>
      </c>
      <c r="J961">
        <v>0</v>
      </c>
      <c r="K961">
        <v>0</v>
      </c>
    </row>
    <row r="962" spans="1:11" x14ac:dyDescent="0.25">
      <c r="A962">
        <v>3848</v>
      </c>
      <c r="B962" t="s">
        <v>1647</v>
      </c>
      <c r="C962" t="s">
        <v>301</v>
      </c>
      <c r="D962" t="s">
        <v>7400</v>
      </c>
      <c r="E962" t="s">
        <v>7202</v>
      </c>
      <c r="F962" t="s">
        <v>1948</v>
      </c>
      <c r="G962" t="s">
        <v>3384</v>
      </c>
      <c r="H962">
        <v>15</v>
      </c>
      <c r="I962" t="s">
        <v>1652</v>
      </c>
      <c r="J962">
        <v>0</v>
      </c>
      <c r="K962">
        <v>0</v>
      </c>
    </row>
    <row r="963" spans="1:11" x14ac:dyDescent="0.25">
      <c r="A963">
        <v>3848</v>
      </c>
      <c r="B963" t="s">
        <v>1647</v>
      </c>
      <c r="C963" t="s">
        <v>301</v>
      </c>
      <c r="D963" t="s">
        <v>7400</v>
      </c>
      <c r="G963" t="s">
        <v>7167</v>
      </c>
      <c r="H963">
        <v>2</v>
      </c>
      <c r="I963" t="s">
        <v>1652</v>
      </c>
      <c r="J963">
        <v>0</v>
      </c>
      <c r="K963">
        <v>0</v>
      </c>
    </row>
    <row r="964" spans="1:11" x14ac:dyDescent="0.25">
      <c r="A964">
        <v>3848</v>
      </c>
      <c r="B964" t="s">
        <v>1647</v>
      </c>
      <c r="C964" t="s">
        <v>301</v>
      </c>
      <c r="D964" t="s">
        <v>7400</v>
      </c>
      <c r="E964" t="s">
        <v>3385</v>
      </c>
      <c r="F964" t="s">
        <v>1657</v>
      </c>
      <c r="G964" t="s">
        <v>4871</v>
      </c>
      <c r="H964">
        <v>30</v>
      </c>
      <c r="I964" t="s">
        <v>1652</v>
      </c>
      <c r="J964">
        <v>0</v>
      </c>
      <c r="K964">
        <v>0</v>
      </c>
    </row>
    <row r="965" spans="1:11" x14ac:dyDescent="0.25">
      <c r="A965">
        <v>3848</v>
      </c>
      <c r="B965" t="s">
        <v>1647</v>
      </c>
      <c r="C965" t="s">
        <v>301</v>
      </c>
      <c r="D965" t="s">
        <v>7400</v>
      </c>
      <c r="G965" t="s">
        <v>7521</v>
      </c>
      <c r="H965">
        <v>2</v>
      </c>
      <c r="I965" t="s">
        <v>1652</v>
      </c>
      <c r="J965">
        <v>0</v>
      </c>
      <c r="K965">
        <v>0</v>
      </c>
    </row>
    <row r="966" spans="1:11" x14ac:dyDescent="0.25">
      <c r="A966">
        <v>3848</v>
      </c>
      <c r="B966" t="s">
        <v>1647</v>
      </c>
      <c r="C966" t="s">
        <v>301</v>
      </c>
      <c r="D966" t="s">
        <v>7400</v>
      </c>
      <c r="E966" t="s">
        <v>3386</v>
      </c>
      <c r="F966" t="s">
        <v>1667</v>
      </c>
      <c r="G966" t="s">
        <v>3590</v>
      </c>
      <c r="H966">
        <v>11</v>
      </c>
      <c r="I966" t="s">
        <v>1652</v>
      </c>
      <c r="J966">
        <v>0</v>
      </c>
      <c r="K966">
        <v>0</v>
      </c>
    </row>
    <row r="967" spans="1:11" x14ac:dyDescent="0.25">
      <c r="A967">
        <v>3848</v>
      </c>
      <c r="B967" t="s">
        <v>1647</v>
      </c>
      <c r="C967" t="s">
        <v>301</v>
      </c>
      <c r="D967" t="s">
        <v>7400</v>
      </c>
      <c r="G967" t="s">
        <v>5942</v>
      </c>
      <c r="H967">
        <v>36</v>
      </c>
      <c r="I967" t="s">
        <v>1652</v>
      </c>
      <c r="J967">
        <v>0</v>
      </c>
      <c r="K967">
        <v>0</v>
      </c>
    </row>
    <row r="968" spans="1:11" x14ac:dyDescent="0.25">
      <c r="A968">
        <v>3848</v>
      </c>
      <c r="B968" t="s">
        <v>1647</v>
      </c>
      <c r="C968" t="s">
        <v>301</v>
      </c>
      <c r="D968" t="s">
        <v>7400</v>
      </c>
      <c r="E968" t="s">
        <v>2000</v>
      </c>
      <c r="F968" t="s">
        <v>1685</v>
      </c>
      <c r="G968" t="s">
        <v>3104</v>
      </c>
      <c r="H968">
        <v>5</v>
      </c>
      <c r="I968" t="s">
        <v>1652</v>
      </c>
      <c r="J968">
        <v>0</v>
      </c>
      <c r="K968">
        <v>0</v>
      </c>
    </row>
    <row r="969" spans="1:11" x14ac:dyDescent="0.25">
      <c r="A969">
        <v>3848</v>
      </c>
      <c r="B969" t="s">
        <v>1647</v>
      </c>
      <c r="C969" t="s">
        <v>301</v>
      </c>
      <c r="D969" t="s">
        <v>7400</v>
      </c>
      <c r="G969" t="s">
        <v>2162</v>
      </c>
      <c r="H969">
        <v>4</v>
      </c>
      <c r="I969" t="s">
        <v>1652</v>
      </c>
      <c r="J969">
        <v>0</v>
      </c>
      <c r="K969">
        <v>0</v>
      </c>
    </row>
    <row r="970" spans="1:11" x14ac:dyDescent="0.25">
      <c r="A970">
        <v>3848</v>
      </c>
      <c r="B970" t="s">
        <v>1647</v>
      </c>
      <c r="C970" t="s">
        <v>301</v>
      </c>
      <c r="D970" t="s">
        <v>7400</v>
      </c>
      <c r="E970" t="s">
        <v>7707</v>
      </c>
      <c r="F970" t="s">
        <v>1886</v>
      </c>
      <c r="G970" t="s">
        <v>7680</v>
      </c>
      <c r="H970">
        <v>2</v>
      </c>
      <c r="I970" t="s">
        <v>1652</v>
      </c>
      <c r="J970">
        <v>0</v>
      </c>
      <c r="K970">
        <v>0</v>
      </c>
    </row>
    <row r="971" spans="1:11" x14ac:dyDescent="0.25">
      <c r="A971">
        <v>3848</v>
      </c>
      <c r="B971" t="s">
        <v>1647</v>
      </c>
      <c r="C971" t="s">
        <v>301</v>
      </c>
      <c r="D971" t="s">
        <v>7400</v>
      </c>
      <c r="E971" t="s">
        <v>5943</v>
      </c>
      <c r="F971" t="s">
        <v>1990</v>
      </c>
      <c r="G971" t="s">
        <v>9676</v>
      </c>
      <c r="H971">
        <v>13</v>
      </c>
      <c r="I971" t="s">
        <v>1652</v>
      </c>
      <c r="J971">
        <v>0</v>
      </c>
      <c r="K971">
        <v>0</v>
      </c>
    </row>
    <row r="972" spans="1:11" x14ac:dyDescent="0.25">
      <c r="A972">
        <v>3848</v>
      </c>
      <c r="B972" t="s">
        <v>1647</v>
      </c>
      <c r="C972" t="s">
        <v>301</v>
      </c>
      <c r="D972" t="s">
        <v>7400</v>
      </c>
      <c r="G972" t="s">
        <v>5944</v>
      </c>
      <c r="H972">
        <v>12</v>
      </c>
      <c r="I972" t="s">
        <v>1652</v>
      </c>
      <c r="J972">
        <v>0</v>
      </c>
      <c r="K972">
        <v>0</v>
      </c>
    </row>
    <row r="973" spans="1:11" x14ac:dyDescent="0.25">
      <c r="A973">
        <v>3848</v>
      </c>
      <c r="B973" t="s">
        <v>1647</v>
      </c>
      <c r="C973" t="s">
        <v>301</v>
      </c>
      <c r="D973" t="s">
        <v>7400</v>
      </c>
      <c r="E973" t="s">
        <v>3387</v>
      </c>
      <c r="F973" t="s">
        <v>1685</v>
      </c>
      <c r="G973" t="s">
        <v>6785</v>
      </c>
      <c r="H973">
        <v>5</v>
      </c>
      <c r="I973" t="s">
        <v>1652</v>
      </c>
      <c r="J973">
        <v>0</v>
      </c>
      <c r="K973">
        <v>0</v>
      </c>
    </row>
    <row r="974" spans="1:11" x14ac:dyDescent="0.25">
      <c r="A974">
        <v>3848</v>
      </c>
      <c r="B974" t="s">
        <v>1647</v>
      </c>
      <c r="C974" t="s">
        <v>301</v>
      </c>
      <c r="D974" t="s">
        <v>7400</v>
      </c>
      <c r="G974" t="s">
        <v>5945</v>
      </c>
      <c r="H974">
        <v>17</v>
      </c>
      <c r="I974" t="s">
        <v>1652</v>
      </c>
      <c r="J974">
        <v>0</v>
      </c>
      <c r="K974">
        <v>0</v>
      </c>
    </row>
    <row r="975" spans="1:11" x14ac:dyDescent="0.25">
      <c r="A975">
        <v>3848</v>
      </c>
      <c r="B975" t="s">
        <v>1647</v>
      </c>
      <c r="C975" t="s">
        <v>301</v>
      </c>
      <c r="D975" t="s">
        <v>7400</v>
      </c>
      <c r="E975" t="s">
        <v>4872</v>
      </c>
      <c r="F975" t="s">
        <v>3388</v>
      </c>
      <c r="G975" t="s">
        <v>6723</v>
      </c>
      <c r="H975">
        <v>30</v>
      </c>
      <c r="I975" t="s">
        <v>1652</v>
      </c>
      <c r="J975">
        <v>0</v>
      </c>
      <c r="K975">
        <v>0</v>
      </c>
    </row>
    <row r="976" spans="1:11" x14ac:dyDescent="0.25">
      <c r="A976">
        <v>3848</v>
      </c>
      <c r="B976" t="s">
        <v>1647</v>
      </c>
      <c r="C976" t="s">
        <v>301</v>
      </c>
      <c r="D976" t="s">
        <v>7400</v>
      </c>
      <c r="G976" t="s">
        <v>2204</v>
      </c>
      <c r="H976">
        <v>1</v>
      </c>
      <c r="I976" t="s">
        <v>1652</v>
      </c>
      <c r="J976">
        <v>0</v>
      </c>
      <c r="K976">
        <v>0</v>
      </c>
    </row>
    <row r="977" spans="1:11" x14ac:dyDescent="0.25">
      <c r="A977">
        <v>3848</v>
      </c>
      <c r="B977" t="s">
        <v>1647</v>
      </c>
      <c r="C977" t="s">
        <v>301</v>
      </c>
      <c r="D977" t="s">
        <v>7400</v>
      </c>
      <c r="E977" t="s">
        <v>4873</v>
      </c>
      <c r="F977" t="s">
        <v>4874</v>
      </c>
      <c r="G977" t="s">
        <v>4875</v>
      </c>
      <c r="H977">
        <v>30</v>
      </c>
      <c r="I977" t="s">
        <v>1652</v>
      </c>
      <c r="J977">
        <v>0</v>
      </c>
      <c r="K977">
        <v>0</v>
      </c>
    </row>
    <row r="978" spans="1:11" x14ac:dyDescent="0.25">
      <c r="A978">
        <v>3848</v>
      </c>
      <c r="B978" t="s">
        <v>1647</v>
      </c>
      <c r="C978" t="s">
        <v>301</v>
      </c>
      <c r="D978" t="s">
        <v>7400</v>
      </c>
      <c r="E978" t="s">
        <v>1999</v>
      </c>
      <c r="F978" t="s">
        <v>1998</v>
      </c>
      <c r="G978" t="s">
        <v>6628</v>
      </c>
      <c r="H978">
        <v>16</v>
      </c>
      <c r="I978" t="s">
        <v>1652</v>
      </c>
      <c r="J978">
        <v>0</v>
      </c>
      <c r="K978">
        <v>0</v>
      </c>
    </row>
    <row r="979" spans="1:11" x14ac:dyDescent="0.25">
      <c r="A979">
        <v>3848</v>
      </c>
      <c r="B979" t="s">
        <v>1647</v>
      </c>
      <c r="C979" t="s">
        <v>301</v>
      </c>
      <c r="D979" t="s">
        <v>7400</v>
      </c>
      <c r="G979" t="s">
        <v>2205</v>
      </c>
      <c r="H979">
        <v>43</v>
      </c>
      <c r="I979" t="s">
        <v>1652</v>
      </c>
      <c r="J979">
        <v>0</v>
      </c>
      <c r="K979">
        <v>0</v>
      </c>
    </row>
    <row r="980" spans="1:11" x14ac:dyDescent="0.25">
      <c r="A980">
        <v>3848</v>
      </c>
      <c r="B980" t="s">
        <v>1647</v>
      </c>
      <c r="C980" t="s">
        <v>301</v>
      </c>
      <c r="D980" t="s">
        <v>7400</v>
      </c>
      <c r="E980" t="s">
        <v>3389</v>
      </c>
      <c r="F980" t="s">
        <v>3390</v>
      </c>
      <c r="G980" t="s">
        <v>6959</v>
      </c>
      <c r="H980">
        <v>9</v>
      </c>
      <c r="I980" t="s">
        <v>1652</v>
      </c>
      <c r="J980">
        <v>0</v>
      </c>
      <c r="K980">
        <v>0</v>
      </c>
    </row>
    <row r="981" spans="1:11" x14ac:dyDescent="0.25">
      <c r="A981">
        <v>3848</v>
      </c>
      <c r="B981" t="s">
        <v>1647</v>
      </c>
      <c r="C981" t="s">
        <v>301</v>
      </c>
      <c r="D981" t="s">
        <v>7400</v>
      </c>
      <c r="G981" t="s">
        <v>4306</v>
      </c>
      <c r="H981">
        <v>1</v>
      </c>
      <c r="I981" t="s">
        <v>1652</v>
      </c>
      <c r="J981">
        <v>0</v>
      </c>
      <c r="K981">
        <v>0</v>
      </c>
    </row>
    <row r="982" spans="1:11" x14ac:dyDescent="0.25">
      <c r="A982">
        <v>3848</v>
      </c>
      <c r="B982" t="s">
        <v>1647</v>
      </c>
      <c r="C982" t="s">
        <v>301</v>
      </c>
      <c r="D982" t="s">
        <v>7400</v>
      </c>
      <c r="E982" t="s">
        <v>1997</v>
      </c>
      <c r="F982" t="s">
        <v>1886</v>
      </c>
      <c r="G982" t="s">
        <v>3094</v>
      </c>
      <c r="H982">
        <v>14</v>
      </c>
      <c r="I982" t="s">
        <v>1652</v>
      </c>
      <c r="J982">
        <v>0</v>
      </c>
      <c r="K982">
        <v>0</v>
      </c>
    </row>
    <row r="983" spans="1:11" x14ac:dyDescent="0.25">
      <c r="A983">
        <v>3848</v>
      </c>
      <c r="B983" t="s">
        <v>1647</v>
      </c>
      <c r="C983" t="s">
        <v>301</v>
      </c>
      <c r="D983" t="s">
        <v>7400</v>
      </c>
      <c r="G983" t="s">
        <v>4432</v>
      </c>
      <c r="H983">
        <v>4</v>
      </c>
      <c r="I983" t="s">
        <v>1652</v>
      </c>
      <c r="J983">
        <v>0</v>
      </c>
      <c r="K983">
        <v>0</v>
      </c>
    </row>
    <row r="984" spans="1:11" x14ac:dyDescent="0.25">
      <c r="A984">
        <v>3848</v>
      </c>
      <c r="B984" t="s">
        <v>1647</v>
      </c>
      <c r="C984" t="s">
        <v>301</v>
      </c>
      <c r="D984" t="s">
        <v>7400</v>
      </c>
      <c r="E984" t="s">
        <v>3391</v>
      </c>
      <c r="F984" t="s">
        <v>1655</v>
      </c>
      <c r="G984" t="s">
        <v>3392</v>
      </c>
      <c r="H984">
        <v>13</v>
      </c>
      <c r="I984" t="s">
        <v>1652</v>
      </c>
      <c r="J984">
        <v>0</v>
      </c>
      <c r="K984">
        <v>0</v>
      </c>
    </row>
    <row r="985" spans="1:11" x14ac:dyDescent="0.25">
      <c r="A985">
        <v>3848</v>
      </c>
      <c r="B985" t="s">
        <v>1647</v>
      </c>
      <c r="C985" t="s">
        <v>301</v>
      </c>
      <c r="D985" t="s">
        <v>7400</v>
      </c>
      <c r="G985" t="s">
        <v>4311</v>
      </c>
      <c r="H985">
        <v>27</v>
      </c>
      <c r="I985" t="s">
        <v>1652</v>
      </c>
      <c r="J985">
        <v>0</v>
      </c>
      <c r="K985">
        <v>0</v>
      </c>
    </row>
    <row r="986" spans="1:11" x14ac:dyDescent="0.25">
      <c r="A986">
        <v>3848</v>
      </c>
      <c r="B986" t="s">
        <v>1647</v>
      </c>
      <c r="C986" t="s">
        <v>301</v>
      </c>
      <c r="D986" t="s">
        <v>7400</v>
      </c>
      <c r="E986" t="s">
        <v>7708</v>
      </c>
      <c r="F986" t="s">
        <v>1772</v>
      </c>
      <c r="G986" t="s">
        <v>6709</v>
      </c>
      <c r="H986">
        <v>12</v>
      </c>
      <c r="I986" t="s">
        <v>1652</v>
      </c>
      <c r="J986">
        <v>0</v>
      </c>
      <c r="K986">
        <v>0</v>
      </c>
    </row>
    <row r="987" spans="1:11" x14ac:dyDescent="0.25">
      <c r="A987">
        <v>3848</v>
      </c>
      <c r="B987" t="s">
        <v>1647</v>
      </c>
      <c r="C987" t="s">
        <v>301</v>
      </c>
      <c r="D987" t="s">
        <v>7400</v>
      </c>
      <c r="E987" t="s">
        <v>6259</v>
      </c>
      <c r="F987" t="s">
        <v>6260</v>
      </c>
      <c r="G987" t="s">
        <v>3104</v>
      </c>
      <c r="H987">
        <v>1</v>
      </c>
      <c r="I987" t="s">
        <v>1652</v>
      </c>
      <c r="J987">
        <v>0</v>
      </c>
      <c r="K987">
        <v>0</v>
      </c>
    </row>
    <row r="988" spans="1:11" x14ac:dyDescent="0.25">
      <c r="A988">
        <v>3848</v>
      </c>
      <c r="B988" t="s">
        <v>1647</v>
      </c>
      <c r="C988" t="s">
        <v>301</v>
      </c>
      <c r="D988" t="s">
        <v>7400</v>
      </c>
      <c r="G988" t="s">
        <v>4418</v>
      </c>
      <c r="H988">
        <v>5</v>
      </c>
      <c r="I988" t="s">
        <v>1652</v>
      </c>
      <c r="J988">
        <v>0</v>
      </c>
      <c r="K988">
        <v>0</v>
      </c>
    </row>
    <row r="989" spans="1:11" x14ac:dyDescent="0.25">
      <c r="A989">
        <v>3848</v>
      </c>
      <c r="B989" t="s">
        <v>1647</v>
      </c>
      <c r="C989" t="s">
        <v>301</v>
      </c>
      <c r="D989" t="s">
        <v>7400</v>
      </c>
      <c r="E989" t="s">
        <v>3393</v>
      </c>
      <c r="F989" t="s">
        <v>1665</v>
      </c>
      <c r="G989" t="s">
        <v>7522</v>
      </c>
      <c r="H989">
        <v>3</v>
      </c>
      <c r="I989" t="s">
        <v>1652</v>
      </c>
      <c r="J989">
        <v>0</v>
      </c>
      <c r="K989">
        <v>0</v>
      </c>
    </row>
    <row r="990" spans="1:11" x14ac:dyDescent="0.25">
      <c r="A990">
        <v>3848</v>
      </c>
      <c r="B990" t="s">
        <v>1647</v>
      </c>
      <c r="C990" t="s">
        <v>301</v>
      </c>
      <c r="D990" t="s">
        <v>7400</v>
      </c>
      <c r="G990" t="s">
        <v>7709</v>
      </c>
      <c r="H990">
        <v>3</v>
      </c>
      <c r="I990" t="s">
        <v>1652</v>
      </c>
      <c r="J990">
        <v>0</v>
      </c>
      <c r="K990">
        <v>0</v>
      </c>
    </row>
    <row r="991" spans="1:11" x14ac:dyDescent="0.25">
      <c r="A991">
        <v>3848</v>
      </c>
      <c r="B991" t="s">
        <v>1647</v>
      </c>
      <c r="C991" t="s">
        <v>301</v>
      </c>
      <c r="D991" t="s">
        <v>7400</v>
      </c>
      <c r="E991" t="s">
        <v>4877</v>
      </c>
      <c r="F991" t="s">
        <v>1685</v>
      </c>
      <c r="G991" t="s">
        <v>3698</v>
      </c>
      <c r="H991">
        <v>18</v>
      </c>
      <c r="I991" t="s">
        <v>1652</v>
      </c>
      <c r="J991">
        <v>0</v>
      </c>
      <c r="K991">
        <v>0</v>
      </c>
    </row>
    <row r="992" spans="1:11" x14ac:dyDescent="0.25">
      <c r="A992">
        <v>3848</v>
      </c>
      <c r="B992" t="s">
        <v>1647</v>
      </c>
      <c r="C992" t="s">
        <v>301</v>
      </c>
      <c r="D992" t="s">
        <v>7400</v>
      </c>
      <c r="G992" t="s">
        <v>4878</v>
      </c>
      <c r="H992">
        <v>27</v>
      </c>
      <c r="I992" t="s">
        <v>1652</v>
      </c>
      <c r="J992">
        <v>0</v>
      </c>
      <c r="K992">
        <v>0</v>
      </c>
    </row>
    <row r="993" spans="1:11" x14ac:dyDescent="0.25">
      <c r="A993">
        <v>3848</v>
      </c>
      <c r="B993" t="s">
        <v>1647</v>
      </c>
      <c r="C993" t="s">
        <v>301</v>
      </c>
      <c r="D993" t="s">
        <v>7400</v>
      </c>
      <c r="E993" t="s">
        <v>3394</v>
      </c>
      <c r="F993" t="s">
        <v>1685</v>
      </c>
      <c r="G993" t="s">
        <v>6776</v>
      </c>
      <c r="H993">
        <v>25</v>
      </c>
      <c r="I993" t="s">
        <v>1652</v>
      </c>
      <c r="J993">
        <v>0</v>
      </c>
      <c r="K993">
        <v>0</v>
      </c>
    </row>
    <row r="994" spans="1:11" x14ac:dyDescent="0.25">
      <c r="A994">
        <v>3848</v>
      </c>
      <c r="B994" t="s">
        <v>1647</v>
      </c>
      <c r="C994" t="s">
        <v>301</v>
      </c>
      <c r="D994" t="s">
        <v>7400</v>
      </c>
      <c r="G994" t="s">
        <v>5968</v>
      </c>
      <c r="H994">
        <v>3</v>
      </c>
      <c r="I994" t="s">
        <v>1652</v>
      </c>
      <c r="J994">
        <v>0</v>
      </c>
      <c r="K994">
        <v>0</v>
      </c>
    </row>
    <row r="995" spans="1:11" x14ac:dyDescent="0.25">
      <c r="A995">
        <v>3848</v>
      </c>
      <c r="B995" t="s">
        <v>1647</v>
      </c>
      <c r="C995" t="s">
        <v>301</v>
      </c>
      <c r="D995" t="s">
        <v>7400</v>
      </c>
      <c r="E995" t="s">
        <v>6129</v>
      </c>
      <c r="F995" t="s">
        <v>1678</v>
      </c>
      <c r="G995" t="s">
        <v>7385</v>
      </c>
      <c r="H995">
        <v>2</v>
      </c>
      <c r="I995" t="s">
        <v>1652</v>
      </c>
      <c r="J995">
        <v>0</v>
      </c>
      <c r="K995">
        <v>0</v>
      </c>
    </row>
    <row r="996" spans="1:11" x14ac:dyDescent="0.25">
      <c r="A996">
        <v>3848</v>
      </c>
      <c r="B996" t="s">
        <v>1647</v>
      </c>
      <c r="C996" t="s">
        <v>301</v>
      </c>
      <c r="D996" t="s">
        <v>7400</v>
      </c>
      <c r="G996" t="s">
        <v>4418</v>
      </c>
      <c r="H996">
        <v>11</v>
      </c>
      <c r="I996" t="s">
        <v>1652</v>
      </c>
      <c r="J996">
        <v>0</v>
      </c>
      <c r="K996">
        <v>0</v>
      </c>
    </row>
    <row r="997" spans="1:11" x14ac:dyDescent="0.25">
      <c r="A997">
        <v>3848</v>
      </c>
      <c r="B997" t="s">
        <v>1647</v>
      </c>
      <c r="C997" t="s">
        <v>301</v>
      </c>
      <c r="D997" t="s">
        <v>7400</v>
      </c>
      <c r="E997" t="s">
        <v>9262</v>
      </c>
      <c r="F997" t="s">
        <v>1954</v>
      </c>
      <c r="G997" t="s">
        <v>6959</v>
      </c>
      <c r="H997">
        <v>2</v>
      </c>
      <c r="I997" t="s">
        <v>1652</v>
      </c>
      <c r="J997">
        <v>0</v>
      </c>
      <c r="K997">
        <v>0</v>
      </c>
    </row>
    <row r="998" spans="1:11" x14ac:dyDescent="0.25">
      <c r="A998">
        <v>3848</v>
      </c>
      <c r="B998" t="s">
        <v>1647</v>
      </c>
      <c r="C998" t="s">
        <v>301</v>
      </c>
      <c r="D998" t="s">
        <v>7400</v>
      </c>
      <c r="G998" t="s">
        <v>9184</v>
      </c>
      <c r="H998">
        <v>2</v>
      </c>
      <c r="I998" t="s">
        <v>1652</v>
      </c>
      <c r="J998">
        <v>0</v>
      </c>
      <c r="K998">
        <v>0</v>
      </c>
    </row>
    <row r="999" spans="1:11" x14ac:dyDescent="0.25">
      <c r="A999">
        <v>3848</v>
      </c>
      <c r="B999" t="s">
        <v>1647</v>
      </c>
      <c r="C999" t="s">
        <v>301</v>
      </c>
      <c r="D999" t="s">
        <v>7400</v>
      </c>
      <c r="E999" t="s">
        <v>7416</v>
      </c>
      <c r="F999" t="s">
        <v>7417</v>
      </c>
      <c r="G999" t="s">
        <v>3105</v>
      </c>
      <c r="H999">
        <v>8</v>
      </c>
      <c r="I999" t="s">
        <v>1652</v>
      </c>
      <c r="J999">
        <v>0</v>
      </c>
      <c r="K999">
        <v>0</v>
      </c>
    </row>
    <row r="1000" spans="1:11" x14ac:dyDescent="0.25">
      <c r="A1000">
        <v>3848</v>
      </c>
      <c r="B1000" t="s">
        <v>1647</v>
      </c>
      <c r="C1000" t="s">
        <v>301</v>
      </c>
      <c r="D1000" t="s">
        <v>7400</v>
      </c>
      <c r="G1000" t="s">
        <v>4478</v>
      </c>
      <c r="H1000">
        <v>3</v>
      </c>
      <c r="I1000" t="s">
        <v>1652</v>
      </c>
      <c r="J1000">
        <v>0</v>
      </c>
      <c r="K1000">
        <v>0</v>
      </c>
    </row>
    <row r="1001" spans="1:11" x14ac:dyDescent="0.25">
      <c r="A1001">
        <v>3848</v>
      </c>
      <c r="B1001" t="s">
        <v>1647</v>
      </c>
      <c r="C1001" t="s">
        <v>301</v>
      </c>
      <c r="D1001" t="s">
        <v>7400</v>
      </c>
      <c r="E1001" t="s">
        <v>3395</v>
      </c>
      <c r="F1001" t="s">
        <v>3396</v>
      </c>
      <c r="G1001" t="s">
        <v>3088</v>
      </c>
      <c r="H1001">
        <v>9</v>
      </c>
      <c r="I1001" t="s">
        <v>1652</v>
      </c>
      <c r="J1001">
        <v>0</v>
      </c>
      <c r="K1001">
        <v>0</v>
      </c>
    </row>
    <row r="1002" spans="1:11" x14ac:dyDescent="0.25">
      <c r="A1002">
        <v>3848</v>
      </c>
      <c r="B1002" t="s">
        <v>1647</v>
      </c>
      <c r="C1002" t="s">
        <v>301</v>
      </c>
      <c r="D1002" t="s">
        <v>7400</v>
      </c>
      <c r="G1002" t="s">
        <v>4342</v>
      </c>
      <c r="H1002">
        <v>14</v>
      </c>
      <c r="I1002" t="s">
        <v>1652</v>
      </c>
      <c r="J1002">
        <v>0</v>
      </c>
      <c r="K1002">
        <v>0</v>
      </c>
    </row>
    <row r="1003" spans="1:11" x14ac:dyDescent="0.25">
      <c r="A1003">
        <v>3848</v>
      </c>
      <c r="B1003" t="s">
        <v>1647</v>
      </c>
      <c r="C1003" t="s">
        <v>301</v>
      </c>
      <c r="D1003" t="s">
        <v>7400</v>
      </c>
      <c r="E1003" t="s">
        <v>4879</v>
      </c>
      <c r="F1003" t="s">
        <v>4880</v>
      </c>
      <c r="G1003" t="s">
        <v>2207</v>
      </c>
      <c r="H1003">
        <v>5</v>
      </c>
      <c r="I1003" t="s">
        <v>1652</v>
      </c>
      <c r="J1003">
        <v>0</v>
      </c>
      <c r="K1003">
        <v>0</v>
      </c>
    </row>
    <row r="1004" spans="1:11" x14ac:dyDescent="0.25">
      <c r="A1004">
        <v>3848</v>
      </c>
      <c r="B1004" t="s">
        <v>1647</v>
      </c>
      <c r="C1004" t="s">
        <v>301</v>
      </c>
      <c r="D1004" t="s">
        <v>7400</v>
      </c>
      <c r="E1004" t="s">
        <v>5946</v>
      </c>
      <c r="F1004" t="s">
        <v>3643</v>
      </c>
      <c r="G1004" t="s">
        <v>5947</v>
      </c>
      <c r="H1004">
        <v>3</v>
      </c>
      <c r="I1004" t="s">
        <v>1652</v>
      </c>
      <c r="J1004">
        <v>0</v>
      </c>
      <c r="K1004">
        <v>0</v>
      </c>
    </row>
    <row r="1005" spans="1:11" x14ac:dyDescent="0.25">
      <c r="A1005">
        <v>3848</v>
      </c>
      <c r="B1005" t="s">
        <v>1647</v>
      </c>
      <c r="C1005" t="s">
        <v>301</v>
      </c>
      <c r="D1005" t="s">
        <v>7400</v>
      </c>
      <c r="E1005" t="s">
        <v>6261</v>
      </c>
      <c r="F1005" t="s">
        <v>1988</v>
      </c>
      <c r="G1005" t="s">
        <v>6784</v>
      </c>
      <c r="H1005">
        <v>4</v>
      </c>
      <c r="I1005" t="s">
        <v>1652</v>
      </c>
      <c r="J1005">
        <v>0</v>
      </c>
      <c r="K1005">
        <v>0</v>
      </c>
    </row>
    <row r="1006" spans="1:11" x14ac:dyDescent="0.25">
      <c r="A1006">
        <v>3848</v>
      </c>
      <c r="B1006" t="s">
        <v>1647</v>
      </c>
      <c r="C1006" t="s">
        <v>301</v>
      </c>
      <c r="D1006" t="s">
        <v>7400</v>
      </c>
      <c r="G1006" t="s">
        <v>2173</v>
      </c>
      <c r="H1006">
        <v>10</v>
      </c>
      <c r="I1006" t="s">
        <v>1652</v>
      </c>
      <c r="J1006">
        <v>0</v>
      </c>
      <c r="K1006">
        <v>0</v>
      </c>
    </row>
    <row r="1007" spans="1:11" x14ac:dyDescent="0.25">
      <c r="A1007">
        <v>3848</v>
      </c>
      <c r="B1007" t="s">
        <v>1647</v>
      </c>
      <c r="C1007" t="s">
        <v>301</v>
      </c>
      <c r="D1007" t="s">
        <v>7400</v>
      </c>
      <c r="E1007" t="s">
        <v>3398</v>
      </c>
      <c r="F1007" t="s">
        <v>1826</v>
      </c>
      <c r="G1007" t="s">
        <v>10148</v>
      </c>
      <c r="H1007">
        <v>24</v>
      </c>
      <c r="I1007" t="s">
        <v>1652</v>
      </c>
      <c r="J1007">
        <v>0</v>
      </c>
      <c r="K1007">
        <v>0</v>
      </c>
    </row>
    <row r="1008" spans="1:11" x14ac:dyDescent="0.25">
      <c r="A1008">
        <v>3848</v>
      </c>
      <c r="B1008" t="s">
        <v>1647</v>
      </c>
      <c r="C1008" t="s">
        <v>301</v>
      </c>
      <c r="D1008" t="s">
        <v>7400</v>
      </c>
      <c r="G1008" t="s">
        <v>4616</v>
      </c>
      <c r="H1008">
        <v>50</v>
      </c>
      <c r="I1008" t="s">
        <v>1652</v>
      </c>
      <c r="J1008">
        <v>0</v>
      </c>
      <c r="K1008">
        <v>0</v>
      </c>
    </row>
    <row r="1009" spans="1:11" x14ac:dyDescent="0.25">
      <c r="A1009">
        <v>3848</v>
      </c>
      <c r="B1009" t="s">
        <v>1647</v>
      </c>
      <c r="C1009" t="s">
        <v>301</v>
      </c>
      <c r="D1009" t="s">
        <v>7400</v>
      </c>
      <c r="E1009" t="s">
        <v>4881</v>
      </c>
      <c r="F1009" t="s">
        <v>4314</v>
      </c>
      <c r="G1009" t="s">
        <v>10554</v>
      </c>
      <c r="H1009">
        <v>1</v>
      </c>
      <c r="I1009" t="s">
        <v>1652</v>
      </c>
      <c r="J1009">
        <v>0</v>
      </c>
      <c r="K1009">
        <v>0</v>
      </c>
    </row>
    <row r="1010" spans="1:11" x14ac:dyDescent="0.25">
      <c r="A1010">
        <v>3848</v>
      </c>
      <c r="B1010" t="s">
        <v>1647</v>
      </c>
      <c r="C1010" t="s">
        <v>301</v>
      </c>
      <c r="D1010" t="s">
        <v>7400</v>
      </c>
      <c r="G1010" t="s">
        <v>4315</v>
      </c>
      <c r="H1010">
        <v>2</v>
      </c>
      <c r="I1010" t="s">
        <v>1652</v>
      </c>
      <c r="J1010">
        <v>0</v>
      </c>
      <c r="K1010">
        <v>0</v>
      </c>
    </row>
    <row r="1011" spans="1:11" x14ac:dyDescent="0.25">
      <c r="A1011">
        <v>3848</v>
      </c>
      <c r="B1011" t="s">
        <v>1647</v>
      </c>
      <c r="C1011" t="s">
        <v>301</v>
      </c>
      <c r="D1011" t="s">
        <v>7400</v>
      </c>
      <c r="E1011" t="s">
        <v>7027</v>
      </c>
      <c r="F1011" t="s">
        <v>1925</v>
      </c>
      <c r="G1011" t="s">
        <v>6788</v>
      </c>
      <c r="H1011">
        <v>3</v>
      </c>
      <c r="I1011" t="s">
        <v>1652</v>
      </c>
      <c r="J1011">
        <v>0</v>
      </c>
      <c r="K1011">
        <v>0</v>
      </c>
    </row>
    <row r="1012" spans="1:11" x14ac:dyDescent="0.25">
      <c r="A1012">
        <v>3848</v>
      </c>
      <c r="B1012" t="s">
        <v>1647</v>
      </c>
      <c r="C1012" t="s">
        <v>301</v>
      </c>
      <c r="D1012" t="s">
        <v>7400</v>
      </c>
      <c r="E1012" t="s">
        <v>3399</v>
      </c>
      <c r="F1012" t="s">
        <v>1700</v>
      </c>
      <c r="G1012" t="s">
        <v>8747</v>
      </c>
      <c r="H1012">
        <v>5</v>
      </c>
      <c r="I1012" t="s">
        <v>1652</v>
      </c>
      <c r="J1012">
        <v>0</v>
      </c>
      <c r="K1012">
        <v>0</v>
      </c>
    </row>
    <row r="1013" spans="1:11" x14ac:dyDescent="0.25">
      <c r="A1013">
        <v>3848</v>
      </c>
      <c r="B1013" t="s">
        <v>1647</v>
      </c>
      <c r="C1013" t="s">
        <v>301</v>
      </c>
      <c r="D1013" t="s">
        <v>7400</v>
      </c>
      <c r="G1013" t="s">
        <v>4340</v>
      </c>
      <c r="H1013">
        <v>5</v>
      </c>
      <c r="I1013" t="s">
        <v>1652</v>
      </c>
      <c r="J1013">
        <v>0</v>
      </c>
      <c r="K1013">
        <v>0</v>
      </c>
    </row>
    <row r="1014" spans="1:11" x14ac:dyDescent="0.25">
      <c r="A1014">
        <v>3848</v>
      </c>
      <c r="B1014" t="s">
        <v>1647</v>
      </c>
      <c r="C1014" t="s">
        <v>301</v>
      </c>
      <c r="D1014" t="s">
        <v>7400</v>
      </c>
      <c r="E1014" t="s">
        <v>4559</v>
      </c>
      <c r="F1014" t="s">
        <v>4560</v>
      </c>
      <c r="G1014" t="s">
        <v>6525</v>
      </c>
      <c r="H1014">
        <v>52</v>
      </c>
      <c r="I1014" t="s">
        <v>1652</v>
      </c>
      <c r="J1014">
        <v>0</v>
      </c>
      <c r="K1014">
        <v>0</v>
      </c>
    </row>
    <row r="1015" spans="1:11" x14ac:dyDescent="0.25">
      <c r="A1015">
        <v>3848</v>
      </c>
      <c r="B1015" t="s">
        <v>1647</v>
      </c>
      <c r="C1015" t="s">
        <v>301</v>
      </c>
      <c r="D1015" t="s">
        <v>7400</v>
      </c>
      <c r="G1015" t="s">
        <v>4297</v>
      </c>
      <c r="H1015">
        <v>20</v>
      </c>
      <c r="I1015" t="s">
        <v>1652</v>
      </c>
      <c r="J1015">
        <v>0</v>
      </c>
      <c r="K1015">
        <v>0</v>
      </c>
    </row>
    <row r="1016" spans="1:11" x14ac:dyDescent="0.25">
      <c r="A1016">
        <v>3848</v>
      </c>
      <c r="B1016" t="s">
        <v>1647</v>
      </c>
      <c r="C1016" t="s">
        <v>301</v>
      </c>
      <c r="D1016" t="s">
        <v>7400</v>
      </c>
      <c r="E1016" t="s">
        <v>4882</v>
      </c>
      <c r="F1016" t="s">
        <v>1700</v>
      </c>
      <c r="G1016" t="s">
        <v>8747</v>
      </c>
      <c r="H1016">
        <v>1</v>
      </c>
      <c r="I1016" t="s">
        <v>1652</v>
      </c>
      <c r="J1016">
        <v>0</v>
      </c>
      <c r="K1016">
        <v>0</v>
      </c>
    </row>
    <row r="1017" spans="1:11" x14ac:dyDescent="0.25">
      <c r="A1017">
        <v>3848</v>
      </c>
      <c r="B1017" t="s">
        <v>1647</v>
      </c>
      <c r="C1017" t="s">
        <v>301</v>
      </c>
      <c r="D1017" t="s">
        <v>7400</v>
      </c>
      <c r="G1017" t="s">
        <v>4883</v>
      </c>
      <c r="H1017">
        <v>1</v>
      </c>
      <c r="I1017" t="s">
        <v>1652</v>
      </c>
      <c r="J1017">
        <v>0</v>
      </c>
      <c r="K1017">
        <v>0</v>
      </c>
    </row>
    <row r="1018" spans="1:11" x14ac:dyDescent="0.25">
      <c r="A1018">
        <v>3848</v>
      </c>
      <c r="B1018" t="s">
        <v>1647</v>
      </c>
      <c r="C1018" t="s">
        <v>301</v>
      </c>
      <c r="D1018" t="s">
        <v>7400</v>
      </c>
      <c r="E1018" t="s">
        <v>3400</v>
      </c>
      <c r="F1018" t="s">
        <v>3401</v>
      </c>
      <c r="G1018" t="s">
        <v>3402</v>
      </c>
      <c r="H1018">
        <v>5</v>
      </c>
      <c r="I1018" t="s">
        <v>1652</v>
      </c>
      <c r="J1018">
        <v>0</v>
      </c>
      <c r="K1018">
        <v>0</v>
      </c>
    </row>
    <row r="1019" spans="1:11" x14ac:dyDescent="0.25">
      <c r="A1019">
        <v>3848</v>
      </c>
      <c r="B1019" t="s">
        <v>1647</v>
      </c>
      <c r="C1019" t="s">
        <v>301</v>
      </c>
      <c r="D1019" t="s">
        <v>7400</v>
      </c>
      <c r="G1019" t="s">
        <v>4254</v>
      </c>
      <c r="H1019">
        <v>10</v>
      </c>
      <c r="I1019" t="s">
        <v>1652</v>
      </c>
      <c r="J1019">
        <v>0</v>
      </c>
      <c r="K1019">
        <v>0</v>
      </c>
    </row>
    <row r="1020" spans="1:11" x14ac:dyDescent="0.25">
      <c r="A1020">
        <v>3848</v>
      </c>
      <c r="B1020" t="s">
        <v>1647</v>
      </c>
      <c r="C1020" t="s">
        <v>301</v>
      </c>
      <c r="D1020" t="s">
        <v>7400</v>
      </c>
      <c r="E1020" t="s">
        <v>1996</v>
      </c>
      <c r="F1020" t="s">
        <v>1657</v>
      </c>
      <c r="G1020" t="s">
        <v>3079</v>
      </c>
      <c r="H1020">
        <v>6</v>
      </c>
      <c r="I1020" t="s">
        <v>1652</v>
      </c>
      <c r="J1020">
        <v>0</v>
      </c>
      <c r="K1020">
        <v>0</v>
      </c>
    </row>
    <row r="1021" spans="1:11" x14ac:dyDescent="0.25">
      <c r="A1021">
        <v>3848</v>
      </c>
      <c r="B1021" t="s">
        <v>1647</v>
      </c>
      <c r="C1021" t="s">
        <v>301</v>
      </c>
      <c r="D1021" t="s">
        <v>7400</v>
      </c>
      <c r="G1021" t="s">
        <v>2209</v>
      </c>
      <c r="H1021">
        <v>7</v>
      </c>
      <c r="I1021" t="s">
        <v>1652</v>
      </c>
      <c r="J1021">
        <v>0</v>
      </c>
      <c r="K1021">
        <v>0</v>
      </c>
    </row>
    <row r="1022" spans="1:11" x14ac:dyDescent="0.25">
      <c r="A1022">
        <v>3848</v>
      </c>
      <c r="B1022" t="s">
        <v>1647</v>
      </c>
      <c r="C1022" t="s">
        <v>301</v>
      </c>
      <c r="D1022" t="s">
        <v>7400</v>
      </c>
      <c r="E1022" t="s">
        <v>6638</v>
      </c>
      <c r="F1022" t="s">
        <v>1694</v>
      </c>
      <c r="G1022" t="s">
        <v>3726</v>
      </c>
      <c r="H1022">
        <v>7</v>
      </c>
      <c r="I1022" t="s">
        <v>1652</v>
      </c>
      <c r="J1022">
        <v>0</v>
      </c>
      <c r="K1022">
        <v>0</v>
      </c>
    </row>
    <row r="1023" spans="1:11" x14ac:dyDescent="0.25">
      <c r="A1023">
        <v>3848</v>
      </c>
      <c r="B1023" t="s">
        <v>1647</v>
      </c>
      <c r="C1023" t="s">
        <v>301</v>
      </c>
      <c r="D1023" t="s">
        <v>7400</v>
      </c>
      <c r="G1023" t="s">
        <v>7203</v>
      </c>
      <c r="H1023">
        <v>5</v>
      </c>
      <c r="I1023" t="s">
        <v>1652</v>
      </c>
      <c r="J1023">
        <v>0</v>
      </c>
      <c r="K1023">
        <v>0</v>
      </c>
    </row>
    <row r="1024" spans="1:11" x14ac:dyDescent="0.25">
      <c r="A1024">
        <v>3848</v>
      </c>
      <c r="B1024" t="s">
        <v>1647</v>
      </c>
      <c r="C1024" t="s">
        <v>301</v>
      </c>
      <c r="D1024" t="s">
        <v>7400</v>
      </c>
      <c r="E1024" t="s">
        <v>10750</v>
      </c>
      <c r="F1024" t="s">
        <v>10751</v>
      </c>
      <c r="G1024" t="s">
        <v>3104</v>
      </c>
      <c r="H1024">
        <v>2</v>
      </c>
      <c r="I1024" t="s">
        <v>1652</v>
      </c>
      <c r="J1024">
        <v>0</v>
      </c>
      <c r="K1024">
        <v>0</v>
      </c>
    </row>
    <row r="1025" spans="1:11" x14ac:dyDescent="0.25">
      <c r="A1025">
        <v>3848</v>
      </c>
      <c r="B1025" t="s">
        <v>1647</v>
      </c>
      <c r="C1025" t="s">
        <v>301</v>
      </c>
      <c r="D1025" t="s">
        <v>7400</v>
      </c>
      <c r="G1025" t="s">
        <v>2204</v>
      </c>
      <c r="H1025">
        <v>3</v>
      </c>
      <c r="I1025" t="s">
        <v>1652</v>
      </c>
      <c r="J1025">
        <v>0</v>
      </c>
      <c r="K1025">
        <v>0</v>
      </c>
    </row>
    <row r="1026" spans="1:11" x14ac:dyDescent="0.25">
      <c r="A1026">
        <v>3848</v>
      </c>
      <c r="B1026" t="s">
        <v>1647</v>
      </c>
      <c r="C1026" t="s">
        <v>301</v>
      </c>
      <c r="D1026" t="s">
        <v>7400</v>
      </c>
      <c r="E1026" t="s">
        <v>4884</v>
      </c>
      <c r="F1026" t="s">
        <v>1776</v>
      </c>
      <c r="G1026" t="s">
        <v>4885</v>
      </c>
      <c r="H1026">
        <v>4</v>
      </c>
      <c r="I1026" t="s">
        <v>1652</v>
      </c>
      <c r="J1026">
        <v>0</v>
      </c>
      <c r="K1026">
        <v>0</v>
      </c>
    </row>
    <row r="1027" spans="1:11" x14ac:dyDescent="0.25">
      <c r="A1027">
        <v>3848</v>
      </c>
      <c r="B1027" t="s">
        <v>1647</v>
      </c>
      <c r="C1027" t="s">
        <v>301</v>
      </c>
      <c r="D1027" t="s">
        <v>7400</v>
      </c>
      <c r="E1027" t="s">
        <v>3403</v>
      </c>
      <c r="F1027" t="s">
        <v>1782</v>
      </c>
      <c r="G1027" t="s">
        <v>4914</v>
      </c>
      <c r="H1027">
        <v>8</v>
      </c>
      <c r="I1027" t="s">
        <v>1652</v>
      </c>
      <c r="J1027">
        <v>0</v>
      </c>
      <c r="K1027">
        <v>0</v>
      </c>
    </row>
    <row r="1028" spans="1:11" x14ac:dyDescent="0.25">
      <c r="A1028">
        <v>3848</v>
      </c>
      <c r="B1028" t="s">
        <v>1647</v>
      </c>
      <c r="C1028" t="s">
        <v>301</v>
      </c>
      <c r="D1028" t="s">
        <v>7400</v>
      </c>
      <c r="E1028" t="s">
        <v>7710</v>
      </c>
      <c r="F1028" t="s">
        <v>1660</v>
      </c>
      <c r="G1028" t="s">
        <v>3295</v>
      </c>
      <c r="H1028">
        <v>17</v>
      </c>
      <c r="I1028" t="s">
        <v>1652</v>
      </c>
      <c r="J1028">
        <v>0</v>
      </c>
      <c r="K1028">
        <v>0</v>
      </c>
    </row>
    <row r="1029" spans="1:11" x14ac:dyDescent="0.25">
      <c r="A1029">
        <v>3848</v>
      </c>
      <c r="B1029" t="s">
        <v>1647</v>
      </c>
      <c r="C1029" t="s">
        <v>301</v>
      </c>
      <c r="D1029" t="s">
        <v>7400</v>
      </c>
      <c r="G1029" t="s">
        <v>7711</v>
      </c>
      <c r="H1029">
        <v>34</v>
      </c>
      <c r="I1029" t="s">
        <v>1652</v>
      </c>
      <c r="J1029">
        <v>0</v>
      </c>
      <c r="K1029">
        <v>0</v>
      </c>
    </row>
    <row r="1030" spans="1:11" x14ac:dyDescent="0.25">
      <c r="A1030">
        <v>3848</v>
      </c>
      <c r="B1030" t="s">
        <v>1647</v>
      </c>
      <c r="C1030" t="s">
        <v>301</v>
      </c>
      <c r="D1030" t="s">
        <v>7400</v>
      </c>
      <c r="E1030" t="s">
        <v>3404</v>
      </c>
      <c r="F1030" t="s">
        <v>1666</v>
      </c>
      <c r="G1030" t="s">
        <v>3104</v>
      </c>
      <c r="H1030">
        <v>3</v>
      </c>
      <c r="I1030" t="s">
        <v>1652</v>
      </c>
      <c r="J1030">
        <v>0</v>
      </c>
      <c r="K1030">
        <v>0</v>
      </c>
    </row>
    <row r="1031" spans="1:11" x14ac:dyDescent="0.25">
      <c r="A1031">
        <v>3848</v>
      </c>
      <c r="B1031" t="s">
        <v>1647</v>
      </c>
      <c r="C1031" t="s">
        <v>301</v>
      </c>
      <c r="D1031" t="s">
        <v>7400</v>
      </c>
      <c r="G1031" t="s">
        <v>7712</v>
      </c>
      <c r="H1031">
        <v>10</v>
      </c>
      <c r="I1031" t="s">
        <v>1652</v>
      </c>
      <c r="J1031">
        <v>0</v>
      </c>
      <c r="K1031">
        <v>0</v>
      </c>
    </row>
    <row r="1032" spans="1:11" x14ac:dyDescent="0.25">
      <c r="A1032">
        <v>3848</v>
      </c>
      <c r="B1032" t="s">
        <v>1647</v>
      </c>
      <c r="C1032" t="s">
        <v>301</v>
      </c>
      <c r="D1032" t="s">
        <v>7400</v>
      </c>
      <c r="E1032" t="s">
        <v>3405</v>
      </c>
      <c r="F1032" t="s">
        <v>1672</v>
      </c>
      <c r="G1032" t="s">
        <v>8501</v>
      </c>
      <c r="H1032">
        <v>1</v>
      </c>
      <c r="I1032" t="s">
        <v>1652</v>
      </c>
      <c r="J1032">
        <v>0</v>
      </c>
      <c r="K1032">
        <v>0</v>
      </c>
    </row>
    <row r="1033" spans="1:11" x14ac:dyDescent="0.25">
      <c r="A1033">
        <v>3848</v>
      </c>
      <c r="B1033" t="s">
        <v>1647</v>
      </c>
      <c r="C1033" t="s">
        <v>301</v>
      </c>
      <c r="D1033" t="s">
        <v>7400</v>
      </c>
      <c r="G1033" t="s">
        <v>4886</v>
      </c>
      <c r="H1033">
        <v>5</v>
      </c>
      <c r="I1033" t="s">
        <v>1652</v>
      </c>
      <c r="J1033">
        <v>0</v>
      </c>
      <c r="K1033">
        <v>0</v>
      </c>
    </row>
    <row r="1034" spans="1:11" x14ac:dyDescent="0.25">
      <c r="A1034">
        <v>3848</v>
      </c>
      <c r="B1034" t="s">
        <v>1647</v>
      </c>
      <c r="C1034" t="s">
        <v>301</v>
      </c>
      <c r="D1034" t="s">
        <v>7400</v>
      </c>
      <c r="E1034" t="s">
        <v>1995</v>
      </c>
      <c r="F1034" t="s">
        <v>1994</v>
      </c>
      <c r="G1034" t="s">
        <v>3334</v>
      </c>
      <c r="H1034">
        <v>2</v>
      </c>
      <c r="I1034" t="s">
        <v>1652</v>
      </c>
      <c r="J1034">
        <v>0</v>
      </c>
      <c r="K1034">
        <v>0</v>
      </c>
    </row>
    <row r="1035" spans="1:11" x14ac:dyDescent="0.25">
      <c r="A1035">
        <v>3848</v>
      </c>
      <c r="B1035" t="s">
        <v>1647</v>
      </c>
      <c r="C1035" t="s">
        <v>301</v>
      </c>
      <c r="D1035" t="s">
        <v>7400</v>
      </c>
      <c r="G1035" t="s">
        <v>5180</v>
      </c>
      <c r="H1035">
        <v>1</v>
      </c>
      <c r="I1035" t="s">
        <v>1652</v>
      </c>
      <c r="J1035">
        <v>0</v>
      </c>
      <c r="K1035">
        <v>0</v>
      </c>
    </row>
    <row r="1036" spans="1:11" x14ac:dyDescent="0.25">
      <c r="A1036">
        <v>3848</v>
      </c>
      <c r="B1036" t="s">
        <v>1647</v>
      </c>
      <c r="C1036" t="s">
        <v>301</v>
      </c>
      <c r="D1036" t="s">
        <v>7400</v>
      </c>
      <c r="E1036" t="s">
        <v>4887</v>
      </c>
      <c r="F1036" t="s">
        <v>3383</v>
      </c>
      <c r="G1036" t="s">
        <v>4888</v>
      </c>
      <c r="H1036">
        <v>3</v>
      </c>
      <c r="I1036" t="s">
        <v>1652</v>
      </c>
      <c r="J1036">
        <v>0</v>
      </c>
      <c r="K1036">
        <v>0</v>
      </c>
    </row>
    <row r="1037" spans="1:11" x14ac:dyDescent="0.25">
      <c r="A1037">
        <v>3848</v>
      </c>
      <c r="B1037" t="s">
        <v>1647</v>
      </c>
      <c r="C1037" t="s">
        <v>301</v>
      </c>
      <c r="D1037" t="s">
        <v>7400</v>
      </c>
      <c r="E1037" t="s">
        <v>3406</v>
      </c>
      <c r="F1037" t="s">
        <v>1972</v>
      </c>
      <c r="G1037" t="s">
        <v>3104</v>
      </c>
      <c r="H1037">
        <v>9</v>
      </c>
      <c r="I1037" t="s">
        <v>1652</v>
      </c>
      <c r="J1037">
        <v>0</v>
      </c>
      <c r="K1037">
        <v>0</v>
      </c>
    </row>
    <row r="1038" spans="1:11" x14ac:dyDescent="0.25">
      <c r="A1038">
        <v>3848</v>
      </c>
      <c r="B1038" t="s">
        <v>1647</v>
      </c>
      <c r="C1038" t="s">
        <v>301</v>
      </c>
      <c r="D1038" t="s">
        <v>7400</v>
      </c>
      <c r="G1038" t="s">
        <v>2206</v>
      </c>
      <c r="H1038">
        <v>3</v>
      </c>
      <c r="I1038" t="s">
        <v>1652</v>
      </c>
      <c r="J1038">
        <v>0</v>
      </c>
      <c r="K1038">
        <v>0</v>
      </c>
    </row>
    <row r="1039" spans="1:11" x14ac:dyDescent="0.25">
      <c r="A1039">
        <v>3848</v>
      </c>
      <c r="B1039" t="s">
        <v>1647</v>
      </c>
      <c r="C1039" t="s">
        <v>301</v>
      </c>
      <c r="D1039" t="s">
        <v>7400</v>
      </c>
      <c r="E1039" t="s">
        <v>10752</v>
      </c>
      <c r="F1039" t="s">
        <v>1672</v>
      </c>
      <c r="G1039" t="s">
        <v>3059</v>
      </c>
      <c r="H1039">
        <v>9</v>
      </c>
      <c r="I1039" t="s">
        <v>1652</v>
      </c>
      <c r="J1039">
        <v>0</v>
      </c>
      <c r="K1039">
        <v>0</v>
      </c>
    </row>
    <row r="1040" spans="1:11" x14ac:dyDescent="0.25">
      <c r="A1040">
        <v>3848</v>
      </c>
      <c r="B1040" t="s">
        <v>1647</v>
      </c>
      <c r="C1040" t="s">
        <v>301</v>
      </c>
      <c r="D1040" t="s">
        <v>7400</v>
      </c>
      <c r="E1040" t="s">
        <v>1993</v>
      </c>
      <c r="F1040" t="s">
        <v>1672</v>
      </c>
      <c r="G1040" t="s">
        <v>3407</v>
      </c>
      <c r="H1040">
        <v>6</v>
      </c>
      <c r="I1040" t="s">
        <v>1652</v>
      </c>
      <c r="J1040">
        <v>0</v>
      </c>
      <c r="K1040">
        <v>0</v>
      </c>
    </row>
    <row r="1041" spans="1:11" x14ac:dyDescent="0.25">
      <c r="A1041">
        <v>3848</v>
      </c>
      <c r="B1041" t="s">
        <v>1647</v>
      </c>
      <c r="C1041" t="s">
        <v>301</v>
      </c>
      <c r="D1041" t="s">
        <v>7400</v>
      </c>
      <c r="G1041" t="s">
        <v>6185</v>
      </c>
      <c r="H1041">
        <v>13</v>
      </c>
      <c r="I1041" t="s">
        <v>1652</v>
      </c>
      <c r="J1041">
        <v>0</v>
      </c>
      <c r="K1041">
        <v>0</v>
      </c>
    </row>
    <row r="1042" spans="1:11" x14ac:dyDescent="0.25">
      <c r="A1042">
        <v>3848</v>
      </c>
      <c r="B1042" t="s">
        <v>1647</v>
      </c>
      <c r="C1042" t="s">
        <v>301</v>
      </c>
      <c r="D1042" t="s">
        <v>7400</v>
      </c>
      <c r="E1042" t="s">
        <v>4889</v>
      </c>
      <c r="F1042" t="s">
        <v>1674</v>
      </c>
      <c r="G1042" t="s">
        <v>2210</v>
      </c>
      <c r="H1042">
        <v>7</v>
      </c>
      <c r="I1042" t="s">
        <v>1652</v>
      </c>
      <c r="J1042">
        <v>0</v>
      </c>
      <c r="K1042">
        <v>0</v>
      </c>
    </row>
    <row r="1043" spans="1:11" x14ac:dyDescent="0.25">
      <c r="A1043">
        <v>3848</v>
      </c>
      <c r="B1043" t="s">
        <v>1647</v>
      </c>
      <c r="C1043" t="s">
        <v>301</v>
      </c>
      <c r="D1043" t="s">
        <v>7400</v>
      </c>
      <c r="E1043" t="s">
        <v>3409</v>
      </c>
      <c r="F1043" t="s">
        <v>1667</v>
      </c>
      <c r="G1043" t="s">
        <v>3497</v>
      </c>
      <c r="H1043">
        <v>29</v>
      </c>
      <c r="I1043" t="s">
        <v>1652</v>
      </c>
      <c r="J1043">
        <v>0</v>
      </c>
      <c r="K1043">
        <v>0</v>
      </c>
    </row>
    <row r="1044" spans="1:11" x14ac:dyDescent="0.25">
      <c r="A1044">
        <v>3848</v>
      </c>
      <c r="B1044" t="s">
        <v>1647</v>
      </c>
      <c r="C1044" t="s">
        <v>301</v>
      </c>
      <c r="D1044" t="s">
        <v>7400</v>
      </c>
      <c r="G1044" t="s">
        <v>5948</v>
      </c>
      <c r="H1044">
        <v>47</v>
      </c>
      <c r="I1044" t="s">
        <v>1652</v>
      </c>
      <c r="J1044">
        <v>0</v>
      </c>
      <c r="K1044">
        <v>0</v>
      </c>
    </row>
    <row r="1045" spans="1:11" x14ac:dyDescent="0.25">
      <c r="A1045">
        <v>3848</v>
      </c>
      <c r="B1045" t="s">
        <v>1647</v>
      </c>
      <c r="C1045" t="s">
        <v>301</v>
      </c>
      <c r="D1045" t="s">
        <v>7400</v>
      </c>
      <c r="E1045" t="s">
        <v>3410</v>
      </c>
      <c r="F1045" t="s">
        <v>1694</v>
      </c>
      <c r="G1045" t="s">
        <v>10332</v>
      </c>
      <c r="H1045">
        <v>14</v>
      </c>
      <c r="I1045" t="s">
        <v>1652</v>
      </c>
      <c r="J1045">
        <v>0</v>
      </c>
      <c r="K1045">
        <v>0</v>
      </c>
    </row>
    <row r="1046" spans="1:11" x14ac:dyDescent="0.25">
      <c r="A1046">
        <v>3848</v>
      </c>
      <c r="B1046" t="s">
        <v>1647</v>
      </c>
      <c r="C1046" t="s">
        <v>301</v>
      </c>
      <c r="D1046" t="s">
        <v>7400</v>
      </c>
      <c r="G1046" t="s">
        <v>4351</v>
      </c>
      <c r="H1046">
        <v>10</v>
      </c>
      <c r="I1046" t="s">
        <v>1652</v>
      </c>
      <c r="J1046">
        <v>0</v>
      </c>
      <c r="K1046">
        <v>0</v>
      </c>
    </row>
    <row r="1047" spans="1:11" x14ac:dyDescent="0.25">
      <c r="A1047">
        <v>3848</v>
      </c>
      <c r="B1047" t="s">
        <v>1647</v>
      </c>
      <c r="C1047" t="s">
        <v>301</v>
      </c>
      <c r="D1047" t="s">
        <v>7400</v>
      </c>
      <c r="E1047" t="s">
        <v>4890</v>
      </c>
      <c r="F1047" t="s">
        <v>4891</v>
      </c>
      <c r="G1047" t="s">
        <v>9901</v>
      </c>
      <c r="H1047">
        <v>32</v>
      </c>
      <c r="I1047" t="s">
        <v>1652</v>
      </c>
      <c r="J1047">
        <v>0</v>
      </c>
      <c r="K1047">
        <v>0</v>
      </c>
    </row>
    <row r="1048" spans="1:11" x14ac:dyDescent="0.25">
      <c r="A1048">
        <v>3848</v>
      </c>
      <c r="B1048" t="s">
        <v>1647</v>
      </c>
      <c r="C1048" t="s">
        <v>301</v>
      </c>
      <c r="D1048" t="s">
        <v>7400</v>
      </c>
      <c r="G1048" t="s">
        <v>2183</v>
      </c>
      <c r="H1048">
        <v>60</v>
      </c>
      <c r="I1048" t="s">
        <v>1652</v>
      </c>
      <c r="J1048">
        <v>0</v>
      </c>
      <c r="K1048">
        <v>0</v>
      </c>
    </row>
    <row r="1049" spans="1:11" x14ac:dyDescent="0.25">
      <c r="A1049">
        <v>3848</v>
      </c>
      <c r="B1049" t="s">
        <v>1647</v>
      </c>
      <c r="C1049" t="s">
        <v>301</v>
      </c>
      <c r="D1049" t="s">
        <v>7400</v>
      </c>
      <c r="E1049" t="s">
        <v>3411</v>
      </c>
      <c r="F1049" t="s">
        <v>3304</v>
      </c>
      <c r="G1049" t="s">
        <v>3061</v>
      </c>
      <c r="H1049">
        <v>7</v>
      </c>
      <c r="I1049" t="s">
        <v>1652</v>
      </c>
      <c r="J1049">
        <v>0</v>
      </c>
      <c r="K1049">
        <v>0</v>
      </c>
    </row>
    <row r="1050" spans="1:11" x14ac:dyDescent="0.25">
      <c r="A1050">
        <v>3848</v>
      </c>
      <c r="B1050" t="s">
        <v>1647</v>
      </c>
      <c r="C1050" t="s">
        <v>301</v>
      </c>
      <c r="D1050" t="s">
        <v>7400</v>
      </c>
      <c r="G1050" t="s">
        <v>2270</v>
      </c>
      <c r="H1050">
        <v>23</v>
      </c>
      <c r="I1050" t="s">
        <v>1652</v>
      </c>
      <c r="J1050">
        <v>0</v>
      </c>
      <c r="K1050">
        <v>0</v>
      </c>
    </row>
    <row r="1051" spans="1:11" x14ac:dyDescent="0.25">
      <c r="A1051">
        <v>3848</v>
      </c>
      <c r="B1051" t="s">
        <v>1647</v>
      </c>
      <c r="C1051" t="s">
        <v>301</v>
      </c>
      <c r="D1051" t="s">
        <v>7400</v>
      </c>
      <c r="E1051" t="s">
        <v>3412</v>
      </c>
      <c r="F1051" t="s">
        <v>1666</v>
      </c>
      <c r="G1051" t="s">
        <v>3078</v>
      </c>
      <c r="H1051">
        <v>12</v>
      </c>
      <c r="I1051" t="s">
        <v>1652</v>
      </c>
      <c r="J1051">
        <v>0</v>
      </c>
      <c r="K1051">
        <v>0</v>
      </c>
    </row>
    <row r="1052" spans="1:11" x14ac:dyDescent="0.25">
      <c r="A1052">
        <v>3848</v>
      </c>
      <c r="B1052" t="s">
        <v>1647</v>
      </c>
      <c r="C1052" t="s">
        <v>301</v>
      </c>
      <c r="D1052" t="s">
        <v>7400</v>
      </c>
      <c r="G1052" t="s">
        <v>4892</v>
      </c>
      <c r="H1052">
        <v>11</v>
      </c>
      <c r="I1052" t="s">
        <v>1652</v>
      </c>
      <c r="J1052">
        <v>0</v>
      </c>
      <c r="K1052">
        <v>0</v>
      </c>
    </row>
    <row r="1053" spans="1:11" x14ac:dyDescent="0.25">
      <c r="A1053">
        <v>3848</v>
      </c>
      <c r="B1053" t="s">
        <v>1647</v>
      </c>
      <c r="C1053" t="s">
        <v>301</v>
      </c>
      <c r="D1053" t="s">
        <v>7400</v>
      </c>
      <c r="E1053" t="s">
        <v>3413</v>
      </c>
      <c r="F1053" t="s">
        <v>1657</v>
      </c>
      <c r="G1053" t="s">
        <v>3078</v>
      </c>
      <c r="H1053">
        <v>1</v>
      </c>
      <c r="I1053" t="s">
        <v>1652</v>
      </c>
      <c r="J1053">
        <v>0</v>
      </c>
      <c r="K1053">
        <v>0</v>
      </c>
    </row>
    <row r="1054" spans="1:11" x14ac:dyDescent="0.25">
      <c r="A1054">
        <v>3848</v>
      </c>
      <c r="B1054" t="s">
        <v>1647</v>
      </c>
      <c r="C1054" t="s">
        <v>301</v>
      </c>
      <c r="D1054" t="s">
        <v>7400</v>
      </c>
      <c r="E1054" t="s">
        <v>5949</v>
      </c>
      <c r="F1054" t="s">
        <v>1674</v>
      </c>
      <c r="G1054" t="s">
        <v>3475</v>
      </c>
      <c r="H1054">
        <v>5</v>
      </c>
      <c r="I1054" t="s">
        <v>1652</v>
      </c>
      <c r="J1054">
        <v>0</v>
      </c>
      <c r="K1054">
        <v>0</v>
      </c>
    </row>
    <row r="1055" spans="1:11" x14ac:dyDescent="0.25">
      <c r="A1055">
        <v>3848</v>
      </c>
      <c r="B1055" t="s">
        <v>1647</v>
      </c>
      <c r="C1055" t="s">
        <v>301</v>
      </c>
      <c r="D1055" t="s">
        <v>7400</v>
      </c>
      <c r="G1055" t="s">
        <v>5950</v>
      </c>
      <c r="H1055">
        <v>12</v>
      </c>
      <c r="I1055" t="s">
        <v>1652</v>
      </c>
      <c r="J1055">
        <v>0</v>
      </c>
      <c r="K1055">
        <v>0</v>
      </c>
    </row>
    <row r="1056" spans="1:11" x14ac:dyDescent="0.25">
      <c r="A1056">
        <v>3848</v>
      </c>
      <c r="B1056" t="s">
        <v>1647</v>
      </c>
      <c r="C1056" t="s">
        <v>301</v>
      </c>
      <c r="D1056" t="s">
        <v>7400</v>
      </c>
      <c r="E1056" t="s">
        <v>8270</v>
      </c>
      <c r="F1056" t="s">
        <v>1657</v>
      </c>
      <c r="G1056" t="s">
        <v>8271</v>
      </c>
      <c r="H1056">
        <v>7</v>
      </c>
      <c r="I1056" t="s">
        <v>1652</v>
      </c>
      <c r="J1056">
        <v>0</v>
      </c>
      <c r="K1056">
        <v>0</v>
      </c>
    </row>
    <row r="1057" spans="1:11" x14ac:dyDescent="0.25">
      <c r="A1057">
        <v>3848</v>
      </c>
      <c r="B1057" t="s">
        <v>1647</v>
      </c>
      <c r="C1057" t="s">
        <v>301</v>
      </c>
      <c r="D1057" t="s">
        <v>7400</v>
      </c>
      <c r="E1057" t="s">
        <v>3414</v>
      </c>
      <c r="F1057" t="s">
        <v>1694</v>
      </c>
      <c r="G1057" t="s">
        <v>4893</v>
      </c>
      <c r="H1057">
        <v>66</v>
      </c>
      <c r="I1057" t="s">
        <v>1652</v>
      </c>
      <c r="J1057">
        <v>0</v>
      </c>
      <c r="K1057">
        <v>0</v>
      </c>
    </row>
    <row r="1058" spans="1:11" x14ac:dyDescent="0.25">
      <c r="A1058">
        <v>3848</v>
      </c>
      <c r="B1058" t="s">
        <v>1647</v>
      </c>
      <c r="C1058" t="s">
        <v>301</v>
      </c>
      <c r="D1058" t="s">
        <v>7400</v>
      </c>
      <c r="E1058" t="s">
        <v>3415</v>
      </c>
      <c r="F1058" t="s">
        <v>1701</v>
      </c>
      <c r="G1058" t="s">
        <v>3416</v>
      </c>
      <c r="H1058">
        <v>8</v>
      </c>
      <c r="I1058" t="s">
        <v>1652</v>
      </c>
      <c r="J1058">
        <v>0</v>
      </c>
      <c r="K1058">
        <v>0</v>
      </c>
    </row>
    <row r="1059" spans="1:11" x14ac:dyDescent="0.25">
      <c r="A1059">
        <v>3848</v>
      </c>
      <c r="B1059" t="s">
        <v>1647</v>
      </c>
      <c r="C1059" t="s">
        <v>301</v>
      </c>
      <c r="D1059" t="s">
        <v>7400</v>
      </c>
      <c r="G1059" t="s">
        <v>6186</v>
      </c>
      <c r="H1059">
        <v>16</v>
      </c>
      <c r="I1059" t="s">
        <v>1652</v>
      </c>
      <c r="J1059">
        <v>0</v>
      </c>
      <c r="K1059">
        <v>0</v>
      </c>
    </row>
    <row r="1060" spans="1:11" x14ac:dyDescent="0.25">
      <c r="A1060">
        <v>3848</v>
      </c>
      <c r="B1060" t="s">
        <v>1647</v>
      </c>
      <c r="C1060" t="s">
        <v>301</v>
      </c>
      <c r="D1060" t="s">
        <v>7400</v>
      </c>
      <c r="E1060" t="s">
        <v>4894</v>
      </c>
      <c r="F1060" t="s">
        <v>4895</v>
      </c>
      <c r="G1060" t="s">
        <v>3104</v>
      </c>
      <c r="H1060">
        <v>3</v>
      </c>
      <c r="I1060" t="s">
        <v>1652</v>
      </c>
      <c r="J1060">
        <v>0</v>
      </c>
      <c r="K1060">
        <v>0</v>
      </c>
    </row>
    <row r="1061" spans="1:11" x14ac:dyDescent="0.25">
      <c r="A1061">
        <v>3848</v>
      </c>
      <c r="B1061" t="s">
        <v>1647</v>
      </c>
      <c r="C1061" t="s">
        <v>301</v>
      </c>
      <c r="D1061" t="s">
        <v>7400</v>
      </c>
      <c r="G1061" t="s">
        <v>4896</v>
      </c>
      <c r="H1061">
        <v>5</v>
      </c>
      <c r="I1061" t="s">
        <v>1652</v>
      </c>
      <c r="J1061">
        <v>0</v>
      </c>
      <c r="K1061">
        <v>0</v>
      </c>
    </row>
    <row r="1062" spans="1:11" x14ac:dyDescent="0.25">
      <c r="A1062">
        <v>3848</v>
      </c>
      <c r="B1062" t="s">
        <v>1647</v>
      </c>
      <c r="C1062" t="s">
        <v>301</v>
      </c>
      <c r="D1062" t="s">
        <v>7400</v>
      </c>
      <c r="E1062" t="s">
        <v>4897</v>
      </c>
      <c r="F1062" t="s">
        <v>1701</v>
      </c>
      <c r="G1062" t="s">
        <v>3104</v>
      </c>
      <c r="H1062">
        <v>2</v>
      </c>
      <c r="I1062" t="s">
        <v>1652</v>
      </c>
      <c r="J1062">
        <v>0</v>
      </c>
      <c r="K1062">
        <v>0</v>
      </c>
    </row>
    <row r="1063" spans="1:11" x14ac:dyDescent="0.25">
      <c r="A1063">
        <v>3848</v>
      </c>
      <c r="B1063" t="s">
        <v>1647</v>
      </c>
      <c r="C1063" t="s">
        <v>301</v>
      </c>
      <c r="D1063" t="s">
        <v>7400</v>
      </c>
      <c r="G1063" t="s">
        <v>4898</v>
      </c>
      <c r="H1063">
        <v>7</v>
      </c>
      <c r="I1063" t="s">
        <v>1652</v>
      </c>
      <c r="J1063">
        <v>0</v>
      </c>
      <c r="K1063">
        <v>0</v>
      </c>
    </row>
    <row r="1064" spans="1:11" x14ac:dyDescent="0.25">
      <c r="A1064">
        <v>3848</v>
      </c>
      <c r="B1064" t="s">
        <v>1647</v>
      </c>
      <c r="C1064" t="s">
        <v>301</v>
      </c>
      <c r="D1064" t="s">
        <v>7400</v>
      </c>
      <c r="E1064" t="s">
        <v>3417</v>
      </c>
      <c r="F1064" t="s">
        <v>1701</v>
      </c>
      <c r="G1064" t="s">
        <v>3418</v>
      </c>
      <c r="H1064">
        <v>1</v>
      </c>
      <c r="I1064" t="s">
        <v>1652</v>
      </c>
      <c r="J1064">
        <v>0</v>
      </c>
      <c r="K1064">
        <v>0</v>
      </c>
    </row>
    <row r="1065" spans="1:11" x14ac:dyDescent="0.25">
      <c r="A1065">
        <v>3848</v>
      </c>
      <c r="B1065" t="s">
        <v>1647</v>
      </c>
      <c r="C1065" t="s">
        <v>301</v>
      </c>
      <c r="D1065" t="s">
        <v>7400</v>
      </c>
      <c r="G1065" t="s">
        <v>4899</v>
      </c>
      <c r="H1065">
        <v>9</v>
      </c>
      <c r="I1065" t="s">
        <v>1652</v>
      </c>
      <c r="J1065">
        <v>0</v>
      </c>
      <c r="K1065">
        <v>0</v>
      </c>
    </row>
    <row r="1066" spans="1:11" x14ac:dyDescent="0.25">
      <c r="A1066">
        <v>3848</v>
      </c>
      <c r="B1066" t="s">
        <v>1647</v>
      </c>
      <c r="C1066" t="s">
        <v>301</v>
      </c>
      <c r="D1066" t="s">
        <v>7400</v>
      </c>
      <c r="E1066" t="s">
        <v>4900</v>
      </c>
      <c r="F1066" t="s">
        <v>1701</v>
      </c>
      <c r="G1066" t="s">
        <v>10537</v>
      </c>
      <c r="H1066">
        <v>2</v>
      </c>
      <c r="I1066" t="s">
        <v>1652</v>
      </c>
      <c r="J1066">
        <v>0</v>
      </c>
      <c r="K1066">
        <v>0</v>
      </c>
    </row>
    <row r="1067" spans="1:11" x14ac:dyDescent="0.25">
      <c r="A1067">
        <v>3848</v>
      </c>
      <c r="B1067" t="s">
        <v>1647</v>
      </c>
      <c r="C1067" t="s">
        <v>301</v>
      </c>
      <c r="D1067" t="s">
        <v>7400</v>
      </c>
      <c r="G1067" t="s">
        <v>2211</v>
      </c>
      <c r="H1067">
        <v>4</v>
      </c>
      <c r="I1067" t="s">
        <v>1652</v>
      </c>
      <c r="J1067">
        <v>0</v>
      </c>
      <c r="K1067">
        <v>0</v>
      </c>
    </row>
    <row r="1068" spans="1:11" x14ac:dyDescent="0.25">
      <c r="A1068">
        <v>3848</v>
      </c>
      <c r="B1068" t="s">
        <v>1647</v>
      </c>
      <c r="C1068" t="s">
        <v>301</v>
      </c>
      <c r="D1068" t="s">
        <v>7400</v>
      </c>
      <c r="E1068" t="s">
        <v>6187</v>
      </c>
      <c r="F1068" t="s">
        <v>1660</v>
      </c>
      <c r="G1068" t="s">
        <v>6639</v>
      </c>
      <c r="H1068">
        <v>6</v>
      </c>
      <c r="I1068" t="s">
        <v>1652</v>
      </c>
      <c r="J1068">
        <v>0</v>
      </c>
      <c r="K1068">
        <v>0</v>
      </c>
    </row>
    <row r="1069" spans="1:11" x14ac:dyDescent="0.25">
      <c r="A1069">
        <v>3848</v>
      </c>
      <c r="B1069" t="s">
        <v>1647</v>
      </c>
      <c r="C1069" t="s">
        <v>301</v>
      </c>
      <c r="D1069" t="s">
        <v>7400</v>
      </c>
      <c r="G1069" t="s">
        <v>4866</v>
      </c>
      <c r="H1069">
        <v>9</v>
      </c>
      <c r="I1069" t="s">
        <v>1652</v>
      </c>
      <c r="J1069">
        <v>0</v>
      </c>
      <c r="K1069">
        <v>0</v>
      </c>
    </row>
    <row r="1070" spans="1:11" x14ac:dyDescent="0.25">
      <c r="A1070">
        <v>3848</v>
      </c>
      <c r="B1070" t="s">
        <v>1647</v>
      </c>
      <c r="C1070" t="s">
        <v>301</v>
      </c>
      <c r="D1070" t="s">
        <v>7400</v>
      </c>
      <c r="E1070" t="s">
        <v>8834</v>
      </c>
      <c r="F1070" t="s">
        <v>8835</v>
      </c>
      <c r="G1070" t="s">
        <v>3101</v>
      </c>
      <c r="H1070">
        <v>4</v>
      </c>
      <c r="I1070" t="s">
        <v>1652</v>
      </c>
      <c r="J1070">
        <v>0</v>
      </c>
      <c r="K1070">
        <v>0</v>
      </c>
    </row>
    <row r="1071" spans="1:11" x14ac:dyDescent="0.25">
      <c r="A1071">
        <v>3848</v>
      </c>
      <c r="B1071" t="s">
        <v>1647</v>
      </c>
      <c r="C1071" t="s">
        <v>301</v>
      </c>
      <c r="D1071" t="s">
        <v>7400</v>
      </c>
      <c r="E1071" t="s">
        <v>2343</v>
      </c>
      <c r="F1071" t="s">
        <v>1701</v>
      </c>
      <c r="G1071" t="s">
        <v>10753</v>
      </c>
      <c r="H1071">
        <v>2</v>
      </c>
      <c r="I1071" t="s">
        <v>1652</v>
      </c>
      <c r="J1071">
        <v>0</v>
      </c>
      <c r="K1071">
        <v>0</v>
      </c>
    </row>
    <row r="1072" spans="1:11" x14ac:dyDescent="0.25">
      <c r="A1072">
        <v>3848</v>
      </c>
      <c r="B1072" t="s">
        <v>1647</v>
      </c>
      <c r="C1072" t="s">
        <v>301</v>
      </c>
      <c r="D1072" t="s">
        <v>7400</v>
      </c>
      <c r="G1072" t="s">
        <v>4902</v>
      </c>
      <c r="H1072">
        <v>4</v>
      </c>
      <c r="I1072" t="s">
        <v>1652</v>
      </c>
      <c r="J1072">
        <v>0</v>
      </c>
      <c r="K1072">
        <v>0</v>
      </c>
    </row>
    <row r="1073" spans="1:11" x14ac:dyDescent="0.25">
      <c r="A1073">
        <v>3848</v>
      </c>
      <c r="B1073" t="s">
        <v>1647</v>
      </c>
      <c r="C1073" t="s">
        <v>301</v>
      </c>
      <c r="D1073" t="s">
        <v>7400</v>
      </c>
      <c r="E1073" t="s">
        <v>4904</v>
      </c>
      <c r="F1073" t="s">
        <v>1701</v>
      </c>
      <c r="G1073" t="s">
        <v>3059</v>
      </c>
      <c r="H1073">
        <v>28</v>
      </c>
      <c r="I1073" t="s">
        <v>1652</v>
      </c>
      <c r="J1073">
        <v>0</v>
      </c>
      <c r="K1073">
        <v>0</v>
      </c>
    </row>
    <row r="1074" spans="1:11" x14ac:dyDescent="0.25">
      <c r="A1074">
        <v>3848</v>
      </c>
      <c r="B1074" t="s">
        <v>1647</v>
      </c>
      <c r="C1074" t="s">
        <v>301</v>
      </c>
      <c r="D1074" t="s">
        <v>7400</v>
      </c>
      <c r="G1074" t="s">
        <v>4905</v>
      </c>
      <c r="H1074">
        <v>61</v>
      </c>
      <c r="I1074" t="s">
        <v>1652</v>
      </c>
      <c r="J1074">
        <v>0</v>
      </c>
      <c r="K1074">
        <v>0</v>
      </c>
    </row>
    <row r="1075" spans="1:11" x14ac:dyDescent="0.25">
      <c r="A1075">
        <v>3848</v>
      </c>
      <c r="B1075" t="s">
        <v>1647</v>
      </c>
      <c r="C1075" t="s">
        <v>301</v>
      </c>
      <c r="D1075" t="s">
        <v>7400</v>
      </c>
      <c r="E1075" t="s">
        <v>7523</v>
      </c>
      <c r="F1075" t="s">
        <v>7524</v>
      </c>
      <c r="G1075" t="s">
        <v>3419</v>
      </c>
      <c r="H1075">
        <v>1</v>
      </c>
      <c r="I1075" t="s">
        <v>1652</v>
      </c>
      <c r="J1075">
        <v>0</v>
      </c>
      <c r="K1075">
        <v>0</v>
      </c>
    </row>
    <row r="1076" spans="1:11" x14ac:dyDescent="0.25">
      <c r="A1076">
        <v>3848</v>
      </c>
      <c r="B1076" t="s">
        <v>1647</v>
      </c>
      <c r="C1076" t="s">
        <v>301</v>
      </c>
      <c r="D1076" t="s">
        <v>7400</v>
      </c>
      <c r="G1076" t="s">
        <v>4876</v>
      </c>
      <c r="H1076">
        <v>4</v>
      </c>
      <c r="I1076" t="s">
        <v>1652</v>
      </c>
      <c r="J1076">
        <v>0</v>
      </c>
      <c r="K1076">
        <v>0</v>
      </c>
    </row>
    <row r="1077" spans="1:11" x14ac:dyDescent="0.25">
      <c r="A1077">
        <v>3848</v>
      </c>
      <c r="B1077" t="s">
        <v>1647</v>
      </c>
      <c r="C1077" t="s">
        <v>301</v>
      </c>
      <c r="D1077" t="s">
        <v>7400</v>
      </c>
      <c r="E1077" t="s">
        <v>4906</v>
      </c>
      <c r="F1077" t="s">
        <v>4901</v>
      </c>
      <c r="G1077" t="s">
        <v>4907</v>
      </c>
      <c r="H1077">
        <v>4</v>
      </c>
      <c r="I1077" t="s">
        <v>1652</v>
      </c>
      <c r="J1077">
        <v>0</v>
      </c>
      <c r="K1077">
        <v>0</v>
      </c>
    </row>
    <row r="1078" spans="1:11" x14ac:dyDescent="0.25">
      <c r="A1078">
        <v>3848</v>
      </c>
      <c r="B1078" t="s">
        <v>1647</v>
      </c>
      <c r="C1078" t="s">
        <v>301</v>
      </c>
      <c r="D1078" t="s">
        <v>7400</v>
      </c>
      <c r="E1078" t="s">
        <v>6262</v>
      </c>
      <c r="F1078" t="s">
        <v>3086</v>
      </c>
      <c r="G1078" t="s">
        <v>3087</v>
      </c>
      <c r="H1078">
        <v>10</v>
      </c>
      <c r="I1078" t="s">
        <v>1652</v>
      </c>
      <c r="J1078">
        <v>0</v>
      </c>
      <c r="K1078">
        <v>0</v>
      </c>
    </row>
    <row r="1079" spans="1:11" x14ac:dyDescent="0.25">
      <c r="A1079">
        <v>3848</v>
      </c>
      <c r="B1079" t="s">
        <v>1647</v>
      </c>
      <c r="C1079" t="s">
        <v>301</v>
      </c>
      <c r="D1079" t="s">
        <v>7400</v>
      </c>
      <c r="G1079" t="s">
        <v>4319</v>
      </c>
      <c r="H1079">
        <v>8</v>
      </c>
      <c r="I1079" t="s">
        <v>1652</v>
      </c>
      <c r="J1079">
        <v>0</v>
      </c>
      <c r="K1079">
        <v>0</v>
      </c>
    </row>
    <row r="1080" spans="1:11" x14ac:dyDescent="0.25">
      <c r="A1080">
        <v>3848</v>
      </c>
      <c r="B1080" t="s">
        <v>1647</v>
      </c>
      <c r="C1080" t="s">
        <v>301</v>
      </c>
      <c r="D1080" t="s">
        <v>7400</v>
      </c>
      <c r="E1080" t="s">
        <v>9173</v>
      </c>
      <c r="F1080" t="s">
        <v>1701</v>
      </c>
      <c r="G1080" t="s">
        <v>9174</v>
      </c>
      <c r="H1080">
        <v>10</v>
      </c>
      <c r="I1080" t="s">
        <v>1652</v>
      </c>
      <c r="J1080">
        <v>0</v>
      </c>
      <c r="K1080">
        <v>0</v>
      </c>
    </row>
    <row r="1081" spans="1:11" x14ac:dyDescent="0.25">
      <c r="A1081">
        <v>3848</v>
      </c>
      <c r="B1081" t="s">
        <v>1647</v>
      </c>
      <c r="C1081" t="s">
        <v>301</v>
      </c>
      <c r="D1081" t="s">
        <v>7400</v>
      </c>
      <c r="E1081" t="s">
        <v>4908</v>
      </c>
      <c r="F1081" t="s">
        <v>1672</v>
      </c>
      <c r="G1081" t="s">
        <v>4909</v>
      </c>
      <c r="H1081">
        <v>8</v>
      </c>
      <c r="I1081" t="s">
        <v>1652</v>
      </c>
      <c r="J1081">
        <v>0</v>
      </c>
      <c r="K1081">
        <v>0</v>
      </c>
    </row>
    <row r="1082" spans="1:11" x14ac:dyDescent="0.25">
      <c r="A1082">
        <v>3848</v>
      </c>
      <c r="B1082" t="s">
        <v>1647</v>
      </c>
      <c r="C1082" t="s">
        <v>301</v>
      </c>
      <c r="D1082" t="s">
        <v>7400</v>
      </c>
      <c r="E1082" t="s">
        <v>4312</v>
      </c>
      <c r="F1082" t="s">
        <v>1886</v>
      </c>
      <c r="G1082" t="s">
        <v>3078</v>
      </c>
      <c r="H1082">
        <v>1</v>
      </c>
      <c r="I1082" t="s">
        <v>1652</v>
      </c>
      <c r="J1082">
        <v>0</v>
      </c>
      <c r="K1082">
        <v>0</v>
      </c>
    </row>
    <row r="1083" spans="1:11" x14ac:dyDescent="0.25">
      <c r="A1083">
        <v>3848</v>
      </c>
      <c r="B1083" t="s">
        <v>1647</v>
      </c>
      <c r="C1083" t="s">
        <v>301</v>
      </c>
      <c r="D1083" t="s">
        <v>7400</v>
      </c>
      <c r="G1083" t="s">
        <v>4427</v>
      </c>
      <c r="H1083">
        <v>17</v>
      </c>
      <c r="I1083" t="s">
        <v>1652</v>
      </c>
      <c r="J1083">
        <v>0</v>
      </c>
      <c r="K1083">
        <v>0</v>
      </c>
    </row>
    <row r="1084" spans="1:11" x14ac:dyDescent="0.25">
      <c r="A1084">
        <v>3848</v>
      </c>
      <c r="B1084" t="s">
        <v>1647</v>
      </c>
      <c r="C1084" t="s">
        <v>301</v>
      </c>
      <c r="D1084" t="s">
        <v>7400</v>
      </c>
      <c r="E1084" t="s">
        <v>4910</v>
      </c>
      <c r="F1084" t="s">
        <v>1669</v>
      </c>
      <c r="G1084" t="s">
        <v>4356</v>
      </c>
      <c r="H1084">
        <v>12</v>
      </c>
      <c r="I1084" t="s">
        <v>1652</v>
      </c>
      <c r="J1084">
        <v>0</v>
      </c>
      <c r="K1084">
        <v>0</v>
      </c>
    </row>
    <row r="1085" spans="1:11" x14ac:dyDescent="0.25">
      <c r="A1085">
        <v>3848</v>
      </c>
      <c r="B1085" t="s">
        <v>1647</v>
      </c>
      <c r="C1085" t="s">
        <v>301</v>
      </c>
      <c r="D1085" t="s">
        <v>7400</v>
      </c>
      <c r="E1085" t="s">
        <v>4313</v>
      </c>
      <c r="F1085" t="s">
        <v>4314</v>
      </c>
      <c r="G1085" t="s">
        <v>3104</v>
      </c>
      <c r="H1085">
        <v>13</v>
      </c>
      <c r="I1085" t="s">
        <v>1652</v>
      </c>
      <c r="J1085">
        <v>0</v>
      </c>
      <c r="K1085">
        <v>0</v>
      </c>
    </row>
    <row r="1086" spans="1:11" x14ac:dyDescent="0.25">
      <c r="A1086">
        <v>3848</v>
      </c>
      <c r="B1086" t="s">
        <v>1647</v>
      </c>
      <c r="C1086" t="s">
        <v>301</v>
      </c>
      <c r="D1086" t="s">
        <v>7400</v>
      </c>
      <c r="G1086" t="s">
        <v>4315</v>
      </c>
      <c r="H1086">
        <v>2</v>
      </c>
      <c r="I1086" t="s">
        <v>1652</v>
      </c>
      <c r="J1086">
        <v>0</v>
      </c>
      <c r="K1086">
        <v>0</v>
      </c>
    </row>
    <row r="1087" spans="1:11" x14ac:dyDescent="0.25">
      <c r="A1087">
        <v>3848</v>
      </c>
      <c r="B1087" t="s">
        <v>1647</v>
      </c>
      <c r="C1087" t="s">
        <v>301</v>
      </c>
      <c r="D1087" t="s">
        <v>7400</v>
      </c>
      <c r="E1087" t="s">
        <v>6189</v>
      </c>
      <c r="F1087" t="s">
        <v>1925</v>
      </c>
      <c r="G1087" t="s">
        <v>6782</v>
      </c>
      <c r="H1087">
        <v>4</v>
      </c>
      <c r="I1087" t="s">
        <v>1652</v>
      </c>
      <c r="J1087">
        <v>0</v>
      </c>
      <c r="K1087">
        <v>0</v>
      </c>
    </row>
    <row r="1088" spans="1:11" x14ac:dyDescent="0.25">
      <c r="A1088">
        <v>3848</v>
      </c>
      <c r="B1088" t="s">
        <v>1647</v>
      </c>
      <c r="C1088" t="s">
        <v>301</v>
      </c>
      <c r="D1088" t="s">
        <v>7400</v>
      </c>
      <c r="G1088" t="s">
        <v>4356</v>
      </c>
      <c r="H1088">
        <v>8</v>
      </c>
      <c r="I1088" t="s">
        <v>1652</v>
      </c>
      <c r="J1088">
        <v>0</v>
      </c>
      <c r="K1088">
        <v>0</v>
      </c>
    </row>
    <row r="1089" spans="1:11" x14ac:dyDescent="0.25">
      <c r="A1089">
        <v>3848</v>
      </c>
      <c r="B1089" t="s">
        <v>1647</v>
      </c>
      <c r="C1089" t="s">
        <v>301</v>
      </c>
      <c r="D1089" t="s">
        <v>7400</v>
      </c>
      <c r="E1089" t="s">
        <v>10754</v>
      </c>
      <c r="F1089" t="s">
        <v>1700</v>
      </c>
      <c r="G1089" t="s">
        <v>3718</v>
      </c>
      <c r="H1089">
        <v>6</v>
      </c>
      <c r="I1089" t="s">
        <v>1652</v>
      </c>
      <c r="J1089">
        <v>0</v>
      </c>
      <c r="K1089">
        <v>0</v>
      </c>
    </row>
    <row r="1090" spans="1:11" x14ac:dyDescent="0.25">
      <c r="A1090">
        <v>3848</v>
      </c>
      <c r="B1090" t="s">
        <v>1647</v>
      </c>
      <c r="C1090" t="s">
        <v>301</v>
      </c>
      <c r="D1090" t="s">
        <v>7400</v>
      </c>
      <c r="E1090" t="s">
        <v>6263</v>
      </c>
      <c r="F1090" t="s">
        <v>1657</v>
      </c>
      <c r="G1090" t="s">
        <v>4898</v>
      </c>
      <c r="H1090">
        <v>4</v>
      </c>
      <c r="I1090" t="s">
        <v>1652</v>
      </c>
      <c r="J1090">
        <v>0</v>
      </c>
      <c r="K1090">
        <v>0</v>
      </c>
    </row>
    <row r="1091" spans="1:11" x14ac:dyDescent="0.25">
      <c r="A1091">
        <v>3848</v>
      </c>
      <c r="B1091" t="s">
        <v>1647</v>
      </c>
      <c r="C1091" t="s">
        <v>301</v>
      </c>
      <c r="D1091" t="s">
        <v>7400</v>
      </c>
      <c r="E1091" t="s">
        <v>6423</v>
      </c>
      <c r="F1091" t="s">
        <v>6424</v>
      </c>
      <c r="G1091" t="s">
        <v>6958</v>
      </c>
      <c r="H1091">
        <v>18</v>
      </c>
      <c r="I1091" t="s">
        <v>1652</v>
      </c>
      <c r="J1091">
        <v>0</v>
      </c>
      <c r="K1091">
        <v>0</v>
      </c>
    </row>
    <row r="1092" spans="1:11" x14ac:dyDescent="0.25">
      <c r="A1092">
        <v>3848</v>
      </c>
      <c r="B1092" t="s">
        <v>1647</v>
      </c>
      <c r="C1092" t="s">
        <v>301</v>
      </c>
      <c r="D1092" t="s">
        <v>7400</v>
      </c>
      <c r="G1092" t="s">
        <v>2206</v>
      </c>
      <c r="H1092">
        <v>11</v>
      </c>
      <c r="I1092" t="s">
        <v>1652</v>
      </c>
      <c r="J1092">
        <v>0</v>
      </c>
      <c r="K1092">
        <v>0</v>
      </c>
    </row>
    <row r="1093" spans="1:11" x14ac:dyDescent="0.25">
      <c r="A1093">
        <v>3848</v>
      </c>
      <c r="B1093" t="s">
        <v>1647</v>
      </c>
      <c r="C1093" t="s">
        <v>301</v>
      </c>
      <c r="D1093" t="s">
        <v>7400</v>
      </c>
      <c r="E1093" t="s">
        <v>3420</v>
      </c>
      <c r="F1093" t="s">
        <v>1700</v>
      </c>
      <c r="G1093" t="s">
        <v>10156</v>
      </c>
      <c r="H1093">
        <v>4</v>
      </c>
      <c r="I1093" t="s">
        <v>1652</v>
      </c>
      <c r="J1093">
        <v>0</v>
      </c>
      <c r="K1093">
        <v>0</v>
      </c>
    </row>
    <row r="1094" spans="1:11" x14ac:dyDescent="0.25">
      <c r="A1094">
        <v>3848</v>
      </c>
      <c r="B1094" t="s">
        <v>1647</v>
      </c>
      <c r="C1094" t="s">
        <v>301</v>
      </c>
      <c r="D1094" t="s">
        <v>7400</v>
      </c>
      <c r="G1094" t="s">
        <v>7028</v>
      </c>
      <c r="H1094">
        <v>4</v>
      </c>
      <c r="I1094" t="s">
        <v>1652</v>
      </c>
      <c r="J1094">
        <v>0</v>
      </c>
      <c r="K1094">
        <v>0</v>
      </c>
    </row>
    <row r="1095" spans="1:11" x14ac:dyDescent="0.25">
      <c r="A1095">
        <v>3848</v>
      </c>
      <c r="B1095" t="s">
        <v>1647</v>
      </c>
      <c r="C1095" t="s">
        <v>301</v>
      </c>
      <c r="D1095" t="s">
        <v>7400</v>
      </c>
      <c r="E1095" t="s">
        <v>4911</v>
      </c>
      <c r="F1095" t="s">
        <v>3401</v>
      </c>
      <c r="G1095" t="s">
        <v>7679</v>
      </c>
      <c r="H1095">
        <v>1</v>
      </c>
      <c r="I1095" t="s">
        <v>1652</v>
      </c>
      <c r="J1095">
        <v>0</v>
      </c>
      <c r="K1095">
        <v>0</v>
      </c>
    </row>
    <row r="1096" spans="1:11" x14ac:dyDescent="0.25">
      <c r="A1096">
        <v>3848</v>
      </c>
      <c r="B1096" t="s">
        <v>1647</v>
      </c>
      <c r="C1096" t="s">
        <v>301</v>
      </c>
      <c r="D1096" t="s">
        <v>7400</v>
      </c>
      <c r="E1096" t="s">
        <v>4912</v>
      </c>
      <c r="F1096" t="s">
        <v>1657</v>
      </c>
      <c r="G1096" t="s">
        <v>3698</v>
      </c>
      <c r="H1096">
        <v>14</v>
      </c>
      <c r="I1096" t="s">
        <v>1652</v>
      </c>
      <c r="J1096">
        <v>0</v>
      </c>
      <c r="K1096">
        <v>0</v>
      </c>
    </row>
    <row r="1097" spans="1:11" x14ac:dyDescent="0.25">
      <c r="A1097">
        <v>3848</v>
      </c>
      <c r="B1097" t="s">
        <v>1647</v>
      </c>
      <c r="C1097" t="s">
        <v>301</v>
      </c>
      <c r="D1097" t="s">
        <v>7400</v>
      </c>
      <c r="G1097" t="s">
        <v>4913</v>
      </c>
      <c r="H1097">
        <v>3</v>
      </c>
      <c r="I1097" t="s">
        <v>1652</v>
      </c>
      <c r="J1097">
        <v>0</v>
      </c>
      <c r="K1097">
        <v>0</v>
      </c>
    </row>
    <row r="1098" spans="1:11" x14ac:dyDescent="0.25">
      <c r="A1098">
        <v>3848</v>
      </c>
      <c r="B1098" t="s">
        <v>1647</v>
      </c>
      <c r="C1098" t="s">
        <v>301</v>
      </c>
      <c r="D1098" t="s">
        <v>7400</v>
      </c>
      <c r="E1098" t="s">
        <v>9264</v>
      </c>
      <c r="F1098" t="s">
        <v>1782</v>
      </c>
      <c r="G1098" t="s">
        <v>3104</v>
      </c>
      <c r="H1098">
        <v>1</v>
      </c>
      <c r="I1098" t="s">
        <v>1652</v>
      </c>
      <c r="J1098">
        <v>0</v>
      </c>
      <c r="K1098">
        <v>0</v>
      </c>
    </row>
    <row r="1099" spans="1:11" x14ac:dyDescent="0.25">
      <c r="A1099">
        <v>3848</v>
      </c>
      <c r="B1099" t="s">
        <v>1647</v>
      </c>
      <c r="C1099" t="s">
        <v>301</v>
      </c>
      <c r="D1099" t="s">
        <v>7400</v>
      </c>
      <c r="G1099" t="s">
        <v>4914</v>
      </c>
      <c r="H1099">
        <v>8</v>
      </c>
      <c r="I1099" t="s">
        <v>1652</v>
      </c>
      <c r="J1099">
        <v>0</v>
      </c>
      <c r="K1099">
        <v>0</v>
      </c>
    </row>
    <row r="1100" spans="1:11" x14ac:dyDescent="0.25">
      <c r="A1100">
        <v>3848</v>
      </c>
      <c r="B1100" t="s">
        <v>1647</v>
      </c>
      <c r="C1100" t="s">
        <v>301</v>
      </c>
      <c r="D1100" t="s">
        <v>7400</v>
      </c>
      <c r="E1100" t="s">
        <v>3421</v>
      </c>
      <c r="F1100" t="s">
        <v>3422</v>
      </c>
      <c r="G1100" t="s">
        <v>3090</v>
      </c>
      <c r="H1100">
        <v>2</v>
      </c>
      <c r="I1100" t="s">
        <v>1652</v>
      </c>
      <c r="J1100">
        <v>0</v>
      </c>
      <c r="K1100">
        <v>0</v>
      </c>
    </row>
    <row r="1101" spans="1:11" x14ac:dyDescent="0.25">
      <c r="A1101">
        <v>3848</v>
      </c>
      <c r="B1101" t="s">
        <v>1647</v>
      </c>
      <c r="C1101" t="s">
        <v>301</v>
      </c>
      <c r="D1101" t="s">
        <v>7400</v>
      </c>
      <c r="G1101" t="s">
        <v>4915</v>
      </c>
      <c r="H1101">
        <v>15</v>
      </c>
      <c r="I1101" t="s">
        <v>1652</v>
      </c>
      <c r="J1101">
        <v>0</v>
      </c>
      <c r="K1101">
        <v>0</v>
      </c>
    </row>
    <row r="1102" spans="1:11" x14ac:dyDescent="0.25">
      <c r="A1102">
        <v>3848</v>
      </c>
      <c r="B1102" t="s">
        <v>1647</v>
      </c>
      <c r="C1102" t="s">
        <v>301</v>
      </c>
      <c r="D1102" t="s">
        <v>7400</v>
      </c>
      <c r="E1102" t="s">
        <v>3423</v>
      </c>
      <c r="F1102" t="s">
        <v>1992</v>
      </c>
      <c r="G1102" t="s">
        <v>3718</v>
      </c>
      <c r="H1102">
        <v>1</v>
      </c>
      <c r="I1102" t="s">
        <v>1652</v>
      </c>
      <c r="J1102">
        <v>0</v>
      </c>
      <c r="K1102">
        <v>0</v>
      </c>
    </row>
    <row r="1103" spans="1:11" x14ac:dyDescent="0.25">
      <c r="A1103">
        <v>3848</v>
      </c>
      <c r="B1103" t="s">
        <v>1647</v>
      </c>
      <c r="C1103" t="s">
        <v>301</v>
      </c>
      <c r="D1103" t="s">
        <v>7400</v>
      </c>
      <c r="G1103" t="s">
        <v>4916</v>
      </c>
      <c r="H1103">
        <v>2</v>
      </c>
      <c r="I1103" t="s">
        <v>1652</v>
      </c>
      <c r="J1103">
        <v>0</v>
      </c>
      <c r="K1103">
        <v>0</v>
      </c>
    </row>
    <row r="1104" spans="1:11" x14ac:dyDescent="0.25">
      <c r="A1104">
        <v>3848</v>
      </c>
      <c r="B1104" t="s">
        <v>1647</v>
      </c>
      <c r="C1104" t="s">
        <v>301</v>
      </c>
      <c r="D1104" t="s">
        <v>7400</v>
      </c>
      <c r="E1104" t="s">
        <v>4917</v>
      </c>
      <c r="F1104" t="s">
        <v>1670</v>
      </c>
      <c r="G1104" t="s">
        <v>6781</v>
      </c>
      <c r="H1104">
        <v>1</v>
      </c>
      <c r="I1104" t="s">
        <v>1652</v>
      </c>
      <c r="J1104">
        <v>0</v>
      </c>
      <c r="K1104">
        <v>0</v>
      </c>
    </row>
    <row r="1105" spans="1:11" x14ac:dyDescent="0.25">
      <c r="A1105">
        <v>3848</v>
      </c>
      <c r="B1105" t="s">
        <v>1647</v>
      </c>
      <c r="C1105" t="s">
        <v>301</v>
      </c>
      <c r="D1105" t="s">
        <v>7400</v>
      </c>
      <c r="G1105" t="s">
        <v>4253</v>
      </c>
      <c r="H1105">
        <v>1</v>
      </c>
      <c r="I1105" t="s">
        <v>1652</v>
      </c>
      <c r="J1105">
        <v>0</v>
      </c>
      <c r="K1105">
        <v>0</v>
      </c>
    </row>
    <row r="1106" spans="1:11" x14ac:dyDescent="0.25">
      <c r="A1106">
        <v>3848</v>
      </c>
      <c r="B1106" t="s">
        <v>1647</v>
      </c>
      <c r="C1106" t="s">
        <v>301</v>
      </c>
      <c r="D1106" t="s">
        <v>7400</v>
      </c>
      <c r="E1106" t="s">
        <v>1991</v>
      </c>
      <c r="F1106" t="s">
        <v>1657</v>
      </c>
      <c r="G1106" t="s">
        <v>6630</v>
      </c>
      <c r="H1106">
        <v>2</v>
      </c>
      <c r="I1106" t="s">
        <v>1652</v>
      </c>
      <c r="J1106">
        <v>0</v>
      </c>
      <c r="K1106">
        <v>0</v>
      </c>
    </row>
    <row r="1107" spans="1:11" x14ac:dyDescent="0.25">
      <c r="A1107">
        <v>3848</v>
      </c>
      <c r="B1107" t="s">
        <v>1647</v>
      </c>
      <c r="C1107" t="s">
        <v>301</v>
      </c>
      <c r="D1107" t="s">
        <v>7400</v>
      </c>
      <c r="G1107" t="s">
        <v>5572</v>
      </c>
      <c r="H1107">
        <v>7</v>
      </c>
      <c r="I1107" t="s">
        <v>1652</v>
      </c>
      <c r="J1107">
        <v>0</v>
      </c>
      <c r="K1107">
        <v>0</v>
      </c>
    </row>
    <row r="1108" spans="1:11" x14ac:dyDescent="0.25">
      <c r="A1108">
        <v>3848</v>
      </c>
      <c r="B1108" t="s">
        <v>1647</v>
      </c>
      <c r="C1108" t="s">
        <v>301</v>
      </c>
      <c r="D1108" t="s">
        <v>7400</v>
      </c>
      <c r="E1108" t="s">
        <v>9175</v>
      </c>
      <c r="F1108" t="s">
        <v>1789</v>
      </c>
      <c r="G1108" t="s">
        <v>3332</v>
      </c>
      <c r="H1108">
        <v>5</v>
      </c>
      <c r="I1108" t="s">
        <v>1652</v>
      </c>
      <c r="J1108">
        <v>0</v>
      </c>
      <c r="K1108">
        <v>0</v>
      </c>
    </row>
    <row r="1109" spans="1:11" x14ac:dyDescent="0.25">
      <c r="A1109">
        <v>3848</v>
      </c>
      <c r="B1109" t="s">
        <v>1647</v>
      </c>
      <c r="C1109" t="s">
        <v>301</v>
      </c>
      <c r="D1109" t="s">
        <v>7400</v>
      </c>
      <c r="E1109" t="s">
        <v>9091</v>
      </c>
      <c r="F1109" t="s">
        <v>1673</v>
      </c>
      <c r="G1109" t="s">
        <v>7078</v>
      </c>
      <c r="H1109">
        <v>81</v>
      </c>
      <c r="I1109" t="s">
        <v>1652</v>
      </c>
      <c r="J1109">
        <v>0</v>
      </c>
      <c r="K1109">
        <v>0</v>
      </c>
    </row>
    <row r="1110" spans="1:11" x14ac:dyDescent="0.25">
      <c r="A1110">
        <v>3848</v>
      </c>
      <c r="B1110" t="s">
        <v>1647</v>
      </c>
      <c r="C1110" t="s">
        <v>301</v>
      </c>
      <c r="D1110" t="s">
        <v>7400</v>
      </c>
      <c r="E1110" t="s">
        <v>8272</v>
      </c>
      <c r="F1110" t="s">
        <v>1990</v>
      </c>
      <c r="G1110" t="s">
        <v>8273</v>
      </c>
      <c r="H1110">
        <v>3</v>
      </c>
      <c r="I1110" t="s">
        <v>1652</v>
      </c>
      <c r="J1110">
        <v>0</v>
      </c>
      <c r="K1110">
        <v>0</v>
      </c>
    </row>
    <row r="1111" spans="1:11" x14ac:dyDescent="0.25">
      <c r="A1111">
        <v>3848</v>
      </c>
      <c r="B1111" t="s">
        <v>1647</v>
      </c>
      <c r="C1111" t="s">
        <v>301</v>
      </c>
      <c r="D1111" t="s">
        <v>7400</v>
      </c>
      <c r="G1111" t="s">
        <v>2212</v>
      </c>
      <c r="H1111">
        <v>41</v>
      </c>
      <c r="I1111" t="s">
        <v>1652</v>
      </c>
      <c r="J1111">
        <v>0</v>
      </c>
      <c r="K1111">
        <v>0</v>
      </c>
    </row>
    <row r="1112" spans="1:11" x14ac:dyDescent="0.25">
      <c r="A1112">
        <v>3848</v>
      </c>
      <c r="B1112" t="s">
        <v>1647</v>
      </c>
      <c r="C1112" t="s">
        <v>301</v>
      </c>
      <c r="D1112" t="s">
        <v>7400</v>
      </c>
      <c r="E1112" t="s">
        <v>8748</v>
      </c>
      <c r="F1112" t="s">
        <v>1673</v>
      </c>
      <c r="G1112" t="s">
        <v>3425</v>
      </c>
      <c r="H1112">
        <v>6</v>
      </c>
      <c r="I1112" t="s">
        <v>1652</v>
      </c>
      <c r="J1112">
        <v>0</v>
      </c>
      <c r="K1112">
        <v>0</v>
      </c>
    </row>
    <row r="1113" spans="1:11" x14ac:dyDescent="0.25">
      <c r="A1113">
        <v>3848</v>
      </c>
      <c r="B1113" t="s">
        <v>1647</v>
      </c>
      <c r="C1113" t="s">
        <v>301</v>
      </c>
      <c r="D1113" t="s">
        <v>7400</v>
      </c>
      <c r="G1113" t="s">
        <v>10538</v>
      </c>
      <c r="H1113">
        <v>2</v>
      </c>
      <c r="I1113" t="s">
        <v>1652</v>
      </c>
      <c r="J1113">
        <v>0</v>
      </c>
      <c r="K1113">
        <v>0</v>
      </c>
    </row>
    <row r="1114" spans="1:11" x14ac:dyDescent="0.25">
      <c r="A1114">
        <v>3848</v>
      </c>
      <c r="B1114" t="s">
        <v>1647</v>
      </c>
      <c r="C1114" t="s">
        <v>301</v>
      </c>
      <c r="D1114" t="s">
        <v>7400</v>
      </c>
      <c r="E1114" t="s">
        <v>2505</v>
      </c>
      <c r="F1114" t="s">
        <v>1669</v>
      </c>
      <c r="G1114" t="s">
        <v>3094</v>
      </c>
      <c r="H1114">
        <v>5</v>
      </c>
      <c r="I1114" t="s">
        <v>1652</v>
      </c>
      <c r="J1114">
        <v>0</v>
      </c>
      <c r="K1114">
        <v>0</v>
      </c>
    </row>
    <row r="1115" spans="1:11" x14ac:dyDescent="0.25">
      <c r="A1115">
        <v>3848</v>
      </c>
      <c r="B1115" t="s">
        <v>1647</v>
      </c>
      <c r="C1115" t="s">
        <v>301</v>
      </c>
      <c r="D1115" t="s">
        <v>7400</v>
      </c>
      <c r="G1115" t="s">
        <v>4919</v>
      </c>
      <c r="H1115">
        <v>1</v>
      </c>
      <c r="I1115" t="s">
        <v>1652</v>
      </c>
      <c r="J1115">
        <v>0</v>
      </c>
      <c r="K1115">
        <v>0</v>
      </c>
    </row>
    <row r="1116" spans="1:11" x14ac:dyDescent="0.25">
      <c r="A1116">
        <v>3848</v>
      </c>
      <c r="B1116" t="s">
        <v>1647</v>
      </c>
      <c r="C1116" t="s">
        <v>301</v>
      </c>
      <c r="D1116" t="s">
        <v>7400</v>
      </c>
      <c r="E1116" t="s">
        <v>7525</v>
      </c>
      <c r="F1116" t="s">
        <v>7526</v>
      </c>
      <c r="G1116" t="s">
        <v>7527</v>
      </c>
      <c r="H1116">
        <v>4</v>
      </c>
      <c r="I1116" t="s">
        <v>1652</v>
      </c>
      <c r="J1116">
        <v>0</v>
      </c>
      <c r="K1116">
        <v>0</v>
      </c>
    </row>
    <row r="1117" spans="1:11" x14ac:dyDescent="0.25">
      <c r="A1117">
        <v>3848</v>
      </c>
      <c r="B1117" t="s">
        <v>1647</v>
      </c>
      <c r="C1117" t="s">
        <v>301</v>
      </c>
      <c r="D1117" t="s">
        <v>7400</v>
      </c>
      <c r="E1117" t="s">
        <v>3426</v>
      </c>
      <c r="F1117" t="s">
        <v>3427</v>
      </c>
      <c r="G1117" t="s">
        <v>3164</v>
      </c>
      <c r="H1117">
        <v>3</v>
      </c>
      <c r="I1117" t="s">
        <v>1652</v>
      </c>
      <c r="J1117">
        <v>0</v>
      </c>
      <c r="K1117">
        <v>0</v>
      </c>
    </row>
    <row r="1118" spans="1:11" x14ac:dyDescent="0.25">
      <c r="A1118">
        <v>3848</v>
      </c>
      <c r="B1118" t="s">
        <v>1647</v>
      </c>
      <c r="C1118" t="s">
        <v>301</v>
      </c>
      <c r="D1118" t="s">
        <v>7400</v>
      </c>
      <c r="G1118" t="s">
        <v>2177</v>
      </c>
      <c r="H1118">
        <v>4</v>
      </c>
      <c r="I1118" t="s">
        <v>1652</v>
      </c>
      <c r="J1118">
        <v>0</v>
      </c>
      <c r="K1118">
        <v>0</v>
      </c>
    </row>
    <row r="1119" spans="1:11" x14ac:dyDescent="0.25">
      <c r="A1119">
        <v>3848</v>
      </c>
      <c r="B1119" t="s">
        <v>1647</v>
      </c>
      <c r="C1119" t="s">
        <v>301</v>
      </c>
      <c r="D1119" t="s">
        <v>7400</v>
      </c>
      <c r="E1119" t="s">
        <v>2526</v>
      </c>
      <c r="F1119" t="s">
        <v>2527</v>
      </c>
      <c r="G1119" t="s">
        <v>3104</v>
      </c>
      <c r="H1119">
        <v>2</v>
      </c>
      <c r="I1119" t="s">
        <v>1652</v>
      </c>
      <c r="J1119">
        <v>0</v>
      </c>
      <c r="K1119">
        <v>0</v>
      </c>
    </row>
    <row r="1120" spans="1:11" x14ac:dyDescent="0.25">
      <c r="A1120">
        <v>3848</v>
      </c>
      <c r="B1120" t="s">
        <v>1647</v>
      </c>
      <c r="C1120" t="s">
        <v>301</v>
      </c>
      <c r="D1120" t="s">
        <v>7400</v>
      </c>
      <c r="G1120" t="s">
        <v>2206</v>
      </c>
      <c r="H1120">
        <v>4</v>
      </c>
      <c r="I1120" t="s">
        <v>1652</v>
      </c>
      <c r="J1120">
        <v>0</v>
      </c>
      <c r="K1120">
        <v>0</v>
      </c>
    </row>
    <row r="1121" spans="1:11" x14ac:dyDescent="0.25">
      <c r="A1121">
        <v>3848</v>
      </c>
      <c r="B1121" t="s">
        <v>1647</v>
      </c>
      <c r="C1121" t="s">
        <v>301</v>
      </c>
      <c r="D1121" t="s">
        <v>7400</v>
      </c>
      <c r="E1121" t="s">
        <v>3428</v>
      </c>
      <c r="F1121" t="s">
        <v>1769</v>
      </c>
      <c r="G1121" t="s">
        <v>4920</v>
      </c>
      <c r="H1121">
        <v>3</v>
      </c>
      <c r="I1121" t="s">
        <v>1652</v>
      </c>
      <c r="J1121">
        <v>0</v>
      </c>
      <c r="K1121">
        <v>0</v>
      </c>
    </row>
    <row r="1122" spans="1:11" x14ac:dyDescent="0.25">
      <c r="A1122">
        <v>3848</v>
      </c>
      <c r="B1122" t="s">
        <v>1647</v>
      </c>
      <c r="C1122" t="s">
        <v>301</v>
      </c>
      <c r="D1122" t="s">
        <v>7400</v>
      </c>
      <c r="E1122" t="s">
        <v>4921</v>
      </c>
      <c r="F1122" t="s">
        <v>4922</v>
      </c>
      <c r="G1122" t="s">
        <v>3295</v>
      </c>
      <c r="H1122">
        <v>7</v>
      </c>
      <c r="I1122" t="s">
        <v>1652</v>
      </c>
      <c r="J1122">
        <v>0</v>
      </c>
      <c r="K1122">
        <v>0</v>
      </c>
    </row>
    <row r="1123" spans="1:11" x14ac:dyDescent="0.25">
      <c r="A1123">
        <v>3848</v>
      </c>
      <c r="B1123" t="s">
        <v>1647</v>
      </c>
      <c r="C1123" t="s">
        <v>301</v>
      </c>
      <c r="D1123" t="s">
        <v>7400</v>
      </c>
      <c r="G1123" t="s">
        <v>4418</v>
      </c>
      <c r="H1123">
        <v>4</v>
      </c>
      <c r="I1123" t="s">
        <v>1652</v>
      </c>
      <c r="J1123">
        <v>0</v>
      </c>
      <c r="K1123">
        <v>0</v>
      </c>
    </row>
    <row r="1124" spans="1:11" x14ac:dyDescent="0.25">
      <c r="A1124">
        <v>3848</v>
      </c>
      <c r="B1124" t="s">
        <v>1647</v>
      </c>
      <c r="C1124" t="s">
        <v>301</v>
      </c>
      <c r="D1124" t="s">
        <v>7400</v>
      </c>
      <c r="E1124" t="s">
        <v>3429</v>
      </c>
      <c r="F1124" t="s">
        <v>1989</v>
      </c>
      <c r="G1124" t="s">
        <v>3430</v>
      </c>
      <c r="H1124">
        <v>2</v>
      </c>
      <c r="I1124" t="s">
        <v>1652</v>
      </c>
      <c r="J1124">
        <v>0</v>
      </c>
      <c r="K1124">
        <v>0</v>
      </c>
    </row>
    <row r="1125" spans="1:11" x14ac:dyDescent="0.25">
      <c r="A1125">
        <v>3848</v>
      </c>
      <c r="B1125" t="s">
        <v>1647</v>
      </c>
      <c r="C1125" t="s">
        <v>301</v>
      </c>
      <c r="D1125" t="s">
        <v>7400</v>
      </c>
      <c r="G1125" t="s">
        <v>4924</v>
      </c>
      <c r="H1125">
        <v>24</v>
      </c>
      <c r="I1125" t="s">
        <v>1652</v>
      </c>
      <c r="J1125">
        <v>0</v>
      </c>
      <c r="K1125">
        <v>0</v>
      </c>
    </row>
    <row r="1126" spans="1:11" x14ac:dyDescent="0.25">
      <c r="A1126">
        <v>3848</v>
      </c>
      <c r="B1126" t="s">
        <v>1647</v>
      </c>
      <c r="C1126" t="s">
        <v>301</v>
      </c>
      <c r="D1126" t="s">
        <v>7400</v>
      </c>
      <c r="E1126" t="s">
        <v>3431</v>
      </c>
      <c r="F1126" t="s">
        <v>1672</v>
      </c>
      <c r="G1126" t="s">
        <v>2213</v>
      </c>
      <c r="H1126">
        <v>14</v>
      </c>
      <c r="I1126" t="s">
        <v>1652</v>
      </c>
      <c r="J1126">
        <v>0</v>
      </c>
      <c r="K1126">
        <v>0</v>
      </c>
    </row>
    <row r="1127" spans="1:11" x14ac:dyDescent="0.25">
      <c r="A1127">
        <v>3848</v>
      </c>
      <c r="B1127" t="s">
        <v>1647</v>
      </c>
      <c r="C1127" t="s">
        <v>301</v>
      </c>
      <c r="D1127" t="s">
        <v>7400</v>
      </c>
      <c r="E1127" t="s">
        <v>3432</v>
      </c>
      <c r="F1127" t="s">
        <v>1679</v>
      </c>
      <c r="G1127" t="s">
        <v>3433</v>
      </c>
      <c r="H1127">
        <v>3</v>
      </c>
      <c r="I1127" t="s">
        <v>1652</v>
      </c>
      <c r="J1127">
        <v>0</v>
      </c>
      <c r="K1127">
        <v>0</v>
      </c>
    </row>
    <row r="1128" spans="1:11" x14ac:dyDescent="0.25">
      <c r="A1128">
        <v>3848</v>
      </c>
      <c r="B1128" t="s">
        <v>1647</v>
      </c>
      <c r="C1128" t="s">
        <v>301</v>
      </c>
      <c r="D1128" t="s">
        <v>7400</v>
      </c>
      <c r="E1128" t="s">
        <v>10755</v>
      </c>
      <c r="F1128" t="s">
        <v>1673</v>
      </c>
      <c r="G1128" t="s">
        <v>3104</v>
      </c>
      <c r="H1128">
        <v>3</v>
      </c>
      <c r="I1128" t="s">
        <v>1652</v>
      </c>
      <c r="J1128">
        <v>0</v>
      </c>
      <c r="K1128">
        <v>0</v>
      </c>
    </row>
    <row r="1129" spans="1:11" x14ac:dyDescent="0.25">
      <c r="A1129">
        <v>3848</v>
      </c>
      <c r="B1129" t="s">
        <v>1647</v>
      </c>
      <c r="C1129" t="s">
        <v>301</v>
      </c>
      <c r="D1129" t="s">
        <v>7400</v>
      </c>
      <c r="G1129" t="s">
        <v>10756</v>
      </c>
      <c r="H1129">
        <v>8</v>
      </c>
      <c r="I1129" t="s">
        <v>1652</v>
      </c>
      <c r="J1129">
        <v>0</v>
      </c>
      <c r="K1129">
        <v>0</v>
      </c>
    </row>
    <row r="1130" spans="1:11" x14ac:dyDescent="0.25">
      <c r="A1130">
        <v>3848</v>
      </c>
      <c r="B1130" t="s">
        <v>1647</v>
      </c>
      <c r="C1130" t="s">
        <v>301</v>
      </c>
      <c r="D1130" t="s">
        <v>7400</v>
      </c>
      <c r="E1130" t="s">
        <v>6190</v>
      </c>
      <c r="F1130" t="s">
        <v>3427</v>
      </c>
      <c r="G1130" t="s">
        <v>4356</v>
      </c>
      <c r="H1130">
        <v>4</v>
      </c>
      <c r="I1130" t="s">
        <v>1652</v>
      </c>
      <c r="J1130">
        <v>0</v>
      </c>
      <c r="K1130">
        <v>0</v>
      </c>
    </row>
    <row r="1131" spans="1:11" x14ac:dyDescent="0.25">
      <c r="A1131">
        <v>3848</v>
      </c>
      <c r="B1131" t="s">
        <v>1647</v>
      </c>
      <c r="C1131" t="s">
        <v>301</v>
      </c>
      <c r="D1131" t="s">
        <v>7400</v>
      </c>
      <c r="E1131" t="s">
        <v>3434</v>
      </c>
      <c r="F1131" t="s">
        <v>1674</v>
      </c>
      <c r="G1131" t="s">
        <v>5951</v>
      </c>
      <c r="H1131">
        <v>5</v>
      </c>
      <c r="I1131" t="s">
        <v>1652</v>
      </c>
      <c r="J1131">
        <v>0</v>
      </c>
      <c r="K1131">
        <v>0</v>
      </c>
    </row>
    <row r="1132" spans="1:11" x14ac:dyDescent="0.25">
      <c r="A1132">
        <v>3848</v>
      </c>
      <c r="B1132" t="s">
        <v>1647</v>
      </c>
      <c r="C1132" t="s">
        <v>301</v>
      </c>
      <c r="D1132" t="s">
        <v>7400</v>
      </c>
      <c r="E1132" t="s">
        <v>6264</v>
      </c>
      <c r="F1132" t="s">
        <v>1989</v>
      </c>
      <c r="G1132" t="s">
        <v>4300</v>
      </c>
      <c r="H1132">
        <v>44</v>
      </c>
      <c r="I1132" t="s">
        <v>1652</v>
      </c>
      <c r="J1132">
        <v>0</v>
      </c>
      <c r="K1132">
        <v>0</v>
      </c>
    </row>
    <row r="1133" spans="1:11" x14ac:dyDescent="0.25">
      <c r="A1133">
        <v>3848</v>
      </c>
      <c r="B1133" t="s">
        <v>1647</v>
      </c>
      <c r="C1133" t="s">
        <v>301</v>
      </c>
      <c r="D1133" t="s">
        <v>7400</v>
      </c>
      <c r="E1133" t="s">
        <v>3435</v>
      </c>
      <c r="F1133" t="s">
        <v>3313</v>
      </c>
      <c r="G1133" t="s">
        <v>3136</v>
      </c>
      <c r="H1133">
        <v>18</v>
      </c>
      <c r="I1133" t="s">
        <v>1652</v>
      </c>
      <c r="J1133">
        <v>0</v>
      </c>
      <c r="K1133">
        <v>0</v>
      </c>
    </row>
    <row r="1134" spans="1:11" x14ac:dyDescent="0.25">
      <c r="A1134">
        <v>3848</v>
      </c>
      <c r="B1134" t="s">
        <v>1647</v>
      </c>
      <c r="C1134" t="s">
        <v>301</v>
      </c>
      <c r="D1134" t="s">
        <v>7400</v>
      </c>
      <c r="G1134" t="s">
        <v>7200</v>
      </c>
      <c r="H1134">
        <v>6</v>
      </c>
      <c r="I1134" t="s">
        <v>1652</v>
      </c>
      <c r="J1134">
        <v>0</v>
      </c>
      <c r="K1134">
        <v>0</v>
      </c>
    </row>
    <row r="1135" spans="1:11" x14ac:dyDescent="0.25">
      <c r="A1135">
        <v>3848</v>
      </c>
      <c r="B1135" t="s">
        <v>1647</v>
      </c>
      <c r="C1135" t="s">
        <v>301</v>
      </c>
      <c r="D1135" t="s">
        <v>7400</v>
      </c>
      <c r="E1135" t="s">
        <v>4926</v>
      </c>
      <c r="F1135" t="s">
        <v>1885</v>
      </c>
      <c r="G1135" t="s">
        <v>5952</v>
      </c>
      <c r="H1135">
        <v>62</v>
      </c>
      <c r="I1135" t="s">
        <v>1652</v>
      </c>
      <c r="J1135">
        <v>0</v>
      </c>
      <c r="K1135">
        <v>0</v>
      </c>
    </row>
    <row r="1136" spans="1:11" x14ac:dyDescent="0.25">
      <c r="A1136">
        <v>3848</v>
      </c>
      <c r="B1136" t="s">
        <v>1647</v>
      </c>
      <c r="C1136" t="s">
        <v>301</v>
      </c>
      <c r="D1136" t="s">
        <v>7400</v>
      </c>
      <c r="E1136" t="s">
        <v>3436</v>
      </c>
      <c r="F1136" t="s">
        <v>1678</v>
      </c>
      <c r="G1136" t="s">
        <v>3437</v>
      </c>
      <c r="H1136">
        <v>3</v>
      </c>
      <c r="I1136" t="s">
        <v>1652</v>
      </c>
      <c r="J1136">
        <v>0</v>
      </c>
      <c r="K1136">
        <v>0</v>
      </c>
    </row>
    <row r="1137" spans="1:11" x14ac:dyDescent="0.25">
      <c r="A1137">
        <v>3848</v>
      </c>
      <c r="B1137" t="s">
        <v>1647</v>
      </c>
      <c r="C1137" t="s">
        <v>301</v>
      </c>
      <c r="D1137" t="s">
        <v>7400</v>
      </c>
      <c r="E1137" t="s">
        <v>3438</v>
      </c>
      <c r="F1137" t="s">
        <v>1679</v>
      </c>
      <c r="G1137" t="s">
        <v>3101</v>
      </c>
      <c r="H1137">
        <v>10</v>
      </c>
      <c r="I1137" t="s">
        <v>1652</v>
      </c>
      <c r="J1137">
        <v>0</v>
      </c>
      <c r="K1137">
        <v>0</v>
      </c>
    </row>
    <row r="1138" spans="1:11" x14ac:dyDescent="0.25">
      <c r="A1138">
        <v>3848</v>
      </c>
      <c r="B1138" t="s">
        <v>1647</v>
      </c>
      <c r="C1138" t="s">
        <v>301</v>
      </c>
      <c r="D1138" t="s">
        <v>7400</v>
      </c>
      <c r="E1138" t="s">
        <v>7713</v>
      </c>
      <c r="F1138" t="s">
        <v>1989</v>
      </c>
      <c r="G1138" t="s">
        <v>6783</v>
      </c>
      <c r="H1138">
        <v>1</v>
      </c>
      <c r="I1138" t="s">
        <v>1652</v>
      </c>
      <c r="J1138">
        <v>0</v>
      </c>
      <c r="K1138">
        <v>0</v>
      </c>
    </row>
    <row r="1139" spans="1:11" x14ac:dyDescent="0.25">
      <c r="A1139">
        <v>3848</v>
      </c>
      <c r="B1139" t="s">
        <v>1647</v>
      </c>
      <c r="C1139" t="s">
        <v>301</v>
      </c>
      <c r="D1139" t="s">
        <v>7400</v>
      </c>
      <c r="G1139" t="s">
        <v>4429</v>
      </c>
      <c r="H1139">
        <v>5</v>
      </c>
      <c r="I1139" t="s">
        <v>1652</v>
      </c>
      <c r="J1139">
        <v>0</v>
      </c>
      <c r="K1139">
        <v>0</v>
      </c>
    </row>
    <row r="1140" spans="1:11" x14ac:dyDescent="0.25">
      <c r="A1140">
        <v>3848</v>
      </c>
      <c r="B1140" t="s">
        <v>1647</v>
      </c>
      <c r="C1140" t="s">
        <v>301</v>
      </c>
      <c r="D1140" t="s">
        <v>7400</v>
      </c>
      <c r="E1140" t="s">
        <v>8274</v>
      </c>
      <c r="F1140" t="s">
        <v>1666</v>
      </c>
      <c r="G1140" t="s">
        <v>6635</v>
      </c>
      <c r="H1140">
        <v>1</v>
      </c>
      <c r="I1140" t="s">
        <v>1652</v>
      </c>
      <c r="J1140">
        <v>0</v>
      </c>
      <c r="K1140">
        <v>0</v>
      </c>
    </row>
    <row r="1141" spans="1:11" x14ac:dyDescent="0.25">
      <c r="A1141">
        <v>3848</v>
      </c>
      <c r="B1141" t="s">
        <v>1647</v>
      </c>
      <c r="C1141" t="s">
        <v>301</v>
      </c>
      <c r="D1141" t="s">
        <v>7400</v>
      </c>
      <c r="G1141" t="s">
        <v>7803</v>
      </c>
      <c r="H1141">
        <v>3</v>
      </c>
      <c r="I1141" t="s">
        <v>1652</v>
      </c>
      <c r="J1141">
        <v>0</v>
      </c>
      <c r="K1141">
        <v>0</v>
      </c>
    </row>
    <row r="1142" spans="1:11" x14ac:dyDescent="0.25">
      <c r="A1142">
        <v>3848</v>
      </c>
      <c r="B1142" t="s">
        <v>1647</v>
      </c>
      <c r="C1142" t="s">
        <v>301</v>
      </c>
      <c r="D1142" t="s">
        <v>7400</v>
      </c>
      <c r="E1142" t="s">
        <v>4927</v>
      </c>
      <c r="F1142" t="s">
        <v>1885</v>
      </c>
      <c r="G1142" t="s">
        <v>6783</v>
      </c>
      <c r="H1142">
        <v>29</v>
      </c>
      <c r="I1142" t="s">
        <v>1652</v>
      </c>
      <c r="J1142">
        <v>0</v>
      </c>
      <c r="K1142">
        <v>0</v>
      </c>
    </row>
    <row r="1143" spans="1:11" x14ac:dyDescent="0.25">
      <c r="A1143">
        <v>3848</v>
      </c>
      <c r="B1143" t="s">
        <v>1647</v>
      </c>
      <c r="C1143" t="s">
        <v>301</v>
      </c>
      <c r="D1143" t="s">
        <v>7400</v>
      </c>
      <c r="G1143" t="s">
        <v>4928</v>
      </c>
      <c r="H1143">
        <v>2</v>
      </c>
      <c r="I1143" t="s">
        <v>1652</v>
      </c>
      <c r="J1143">
        <v>0</v>
      </c>
      <c r="K1143">
        <v>0</v>
      </c>
    </row>
    <row r="1144" spans="1:11" x14ac:dyDescent="0.25">
      <c r="A1144">
        <v>3848</v>
      </c>
      <c r="B1144" t="s">
        <v>1647</v>
      </c>
      <c r="C1144" t="s">
        <v>301</v>
      </c>
      <c r="D1144" t="s">
        <v>7400</v>
      </c>
      <c r="E1144" t="s">
        <v>3439</v>
      </c>
      <c r="F1144" t="s">
        <v>3440</v>
      </c>
      <c r="G1144" t="s">
        <v>4316</v>
      </c>
      <c r="H1144">
        <v>22</v>
      </c>
      <c r="I1144" t="s">
        <v>1652</v>
      </c>
      <c r="J1144">
        <v>0</v>
      </c>
      <c r="K1144">
        <v>0</v>
      </c>
    </row>
    <row r="1145" spans="1:11" x14ac:dyDescent="0.25">
      <c r="A1145">
        <v>3848</v>
      </c>
      <c r="B1145" t="s">
        <v>1647</v>
      </c>
      <c r="C1145" t="s">
        <v>301</v>
      </c>
      <c r="D1145" t="s">
        <v>7400</v>
      </c>
      <c r="E1145" t="s">
        <v>3441</v>
      </c>
      <c r="F1145" t="s">
        <v>1679</v>
      </c>
      <c r="G1145" t="s">
        <v>3433</v>
      </c>
      <c r="H1145">
        <v>3</v>
      </c>
      <c r="I1145" t="s">
        <v>1652</v>
      </c>
      <c r="J1145">
        <v>0</v>
      </c>
      <c r="K1145">
        <v>0</v>
      </c>
    </row>
    <row r="1146" spans="1:11" x14ac:dyDescent="0.25">
      <c r="A1146">
        <v>3848</v>
      </c>
      <c r="B1146" t="s">
        <v>1647</v>
      </c>
      <c r="C1146" t="s">
        <v>301</v>
      </c>
      <c r="D1146" t="s">
        <v>7400</v>
      </c>
      <c r="G1146" t="s">
        <v>4428</v>
      </c>
      <c r="H1146">
        <v>3</v>
      </c>
      <c r="I1146" t="s">
        <v>1652</v>
      </c>
      <c r="J1146">
        <v>0</v>
      </c>
      <c r="K1146">
        <v>0</v>
      </c>
    </row>
    <row r="1147" spans="1:11" x14ac:dyDescent="0.25">
      <c r="A1147">
        <v>3848</v>
      </c>
      <c r="B1147" t="s">
        <v>1647</v>
      </c>
      <c r="C1147" t="s">
        <v>301</v>
      </c>
      <c r="D1147" t="s">
        <v>7400</v>
      </c>
      <c r="E1147" t="s">
        <v>3442</v>
      </c>
      <c r="F1147" t="s">
        <v>1701</v>
      </c>
      <c r="G1147" t="s">
        <v>3443</v>
      </c>
      <c r="H1147">
        <v>1</v>
      </c>
      <c r="I1147" t="s">
        <v>1652</v>
      </c>
      <c r="J1147">
        <v>0</v>
      </c>
      <c r="K1147">
        <v>0</v>
      </c>
    </row>
    <row r="1148" spans="1:11" x14ac:dyDescent="0.25">
      <c r="A1148">
        <v>3848</v>
      </c>
      <c r="B1148" t="s">
        <v>1647</v>
      </c>
      <c r="C1148" t="s">
        <v>301</v>
      </c>
      <c r="D1148" t="s">
        <v>7400</v>
      </c>
      <c r="G1148" t="s">
        <v>5572</v>
      </c>
      <c r="H1148">
        <v>6</v>
      </c>
      <c r="I1148" t="s">
        <v>1652</v>
      </c>
      <c r="J1148">
        <v>0</v>
      </c>
      <c r="K1148">
        <v>0</v>
      </c>
    </row>
    <row r="1149" spans="1:11" x14ac:dyDescent="0.25">
      <c r="A1149">
        <v>3848</v>
      </c>
      <c r="B1149" t="s">
        <v>1647</v>
      </c>
      <c r="C1149" t="s">
        <v>301</v>
      </c>
      <c r="D1149" t="s">
        <v>7400</v>
      </c>
      <c r="E1149" t="s">
        <v>3444</v>
      </c>
      <c r="F1149" t="s">
        <v>1701</v>
      </c>
      <c r="G1149" t="s">
        <v>3136</v>
      </c>
      <c r="H1149">
        <v>3</v>
      </c>
      <c r="I1149" t="s">
        <v>1652</v>
      </c>
      <c r="J1149">
        <v>0</v>
      </c>
      <c r="K1149">
        <v>0</v>
      </c>
    </row>
    <row r="1150" spans="1:11" x14ac:dyDescent="0.25">
      <c r="A1150">
        <v>3848</v>
      </c>
      <c r="B1150" t="s">
        <v>1647</v>
      </c>
      <c r="C1150" t="s">
        <v>301</v>
      </c>
      <c r="D1150" t="s">
        <v>7400</v>
      </c>
      <c r="G1150" t="s">
        <v>2214</v>
      </c>
      <c r="H1150">
        <v>10</v>
      </c>
      <c r="I1150" t="s">
        <v>1652</v>
      </c>
      <c r="J1150">
        <v>0</v>
      </c>
      <c r="K1150">
        <v>0</v>
      </c>
    </row>
    <row r="1151" spans="1:11" x14ac:dyDescent="0.25">
      <c r="A1151">
        <v>3848</v>
      </c>
      <c r="B1151" t="s">
        <v>1647</v>
      </c>
      <c r="C1151" t="s">
        <v>301</v>
      </c>
      <c r="D1151" t="s">
        <v>7400</v>
      </c>
      <c r="E1151" t="s">
        <v>3445</v>
      </c>
      <c r="F1151" t="s">
        <v>1701</v>
      </c>
      <c r="G1151" t="s">
        <v>3740</v>
      </c>
      <c r="H1151">
        <v>13</v>
      </c>
      <c r="I1151" t="s">
        <v>1652</v>
      </c>
      <c r="J1151">
        <v>0</v>
      </c>
      <c r="K1151">
        <v>0</v>
      </c>
    </row>
    <row r="1152" spans="1:11" x14ac:dyDescent="0.25">
      <c r="A1152">
        <v>3848</v>
      </c>
      <c r="B1152" t="s">
        <v>1647</v>
      </c>
      <c r="C1152" t="s">
        <v>301</v>
      </c>
      <c r="D1152" t="s">
        <v>7400</v>
      </c>
      <c r="G1152" t="s">
        <v>4340</v>
      </c>
      <c r="H1152">
        <v>7</v>
      </c>
      <c r="I1152" t="s">
        <v>1652</v>
      </c>
      <c r="J1152">
        <v>0</v>
      </c>
      <c r="K1152">
        <v>0</v>
      </c>
    </row>
    <row r="1153" spans="1:11" x14ac:dyDescent="0.25">
      <c r="A1153">
        <v>3848</v>
      </c>
      <c r="B1153" t="s">
        <v>1647</v>
      </c>
      <c r="C1153" t="s">
        <v>301</v>
      </c>
      <c r="D1153" t="s">
        <v>7400</v>
      </c>
      <c r="E1153" t="s">
        <v>3447</v>
      </c>
      <c r="F1153" t="s">
        <v>3448</v>
      </c>
      <c r="G1153" t="s">
        <v>3334</v>
      </c>
      <c r="H1153">
        <v>3</v>
      </c>
      <c r="I1153" t="s">
        <v>1652</v>
      </c>
      <c r="J1153">
        <v>0</v>
      </c>
      <c r="K1153">
        <v>0</v>
      </c>
    </row>
    <row r="1154" spans="1:11" x14ac:dyDescent="0.25">
      <c r="A1154">
        <v>3848</v>
      </c>
      <c r="B1154" t="s">
        <v>1647</v>
      </c>
      <c r="C1154" t="s">
        <v>301</v>
      </c>
      <c r="D1154" t="s">
        <v>7400</v>
      </c>
      <c r="G1154" t="s">
        <v>4356</v>
      </c>
      <c r="H1154">
        <v>5</v>
      </c>
      <c r="I1154" t="s">
        <v>1652</v>
      </c>
      <c r="J1154">
        <v>0</v>
      </c>
      <c r="K1154">
        <v>0</v>
      </c>
    </row>
    <row r="1155" spans="1:11" x14ac:dyDescent="0.25">
      <c r="A1155">
        <v>3848</v>
      </c>
      <c r="B1155" t="s">
        <v>1647</v>
      </c>
      <c r="C1155" t="s">
        <v>301</v>
      </c>
      <c r="D1155" t="s">
        <v>7400</v>
      </c>
      <c r="E1155" t="s">
        <v>3449</v>
      </c>
      <c r="F1155" t="s">
        <v>1667</v>
      </c>
      <c r="G1155" t="s">
        <v>7154</v>
      </c>
      <c r="H1155">
        <v>88</v>
      </c>
      <c r="I1155" t="s">
        <v>1652</v>
      </c>
      <c r="J1155">
        <v>0</v>
      </c>
      <c r="K1155">
        <v>0</v>
      </c>
    </row>
    <row r="1156" spans="1:11" x14ac:dyDescent="0.25">
      <c r="A1156">
        <v>3848</v>
      </c>
      <c r="B1156" t="s">
        <v>1647</v>
      </c>
      <c r="C1156" t="s">
        <v>301</v>
      </c>
      <c r="D1156" t="s">
        <v>7400</v>
      </c>
      <c r="G1156" t="s">
        <v>2162</v>
      </c>
      <c r="H1156">
        <v>14</v>
      </c>
      <c r="I1156" t="s">
        <v>1652</v>
      </c>
      <c r="J1156">
        <v>0</v>
      </c>
      <c r="K1156">
        <v>0</v>
      </c>
    </row>
    <row r="1157" spans="1:11" x14ac:dyDescent="0.25">
      <c r="A1157">
        <v>3848</v>
      </c>
      <c r="B1157" t="s">
        <v>1647</v>
      </c>
      <c r="C1157" t="s">
        <v>301</v>
      </c>
      <c r="D1157" t="s">
        <v>7400</v>
      </c>
      <c r="E1157" t="s">
        <v>5953</v>
      </c>
      <c r="F1157" t="s">
        <v>1655</v>
      </c>
      <c r="G1157" t="s">
        <v>5954</v>
      </c>
      <c r="H1157">
        <v>21</v>
      </c>
      <c r="I1157" t="s">
        <v>1652</v>
      </c>
      <c r="J1157">
        <v>0</v>
      </c>
      <c r="K1157">
        <v>0</v>
      </c>
    </row>
    <row r="1158" spans="1:11" x14ac:dyDescent="0.25">
      <c r="A1158">
        <v>3848</v>
      </c>
      <c r="B1158" t="s">
        <v>1647</v>
      </c>
      <c r="C1158" t="s">
        <v>301</v>
      </c>
      <c r="D1158" t="s">
        <v>7400</v>
      </c>
      <c r="E1158" t="s">
        <v>9674</v>
      </c>
      <c r="F1158" t="s">
        <v>5050</v>
      </c>
      <c r="G1158" t="s">
        <v>10332</v>
      </c>
      <c r="H1158">
        <v>5</v>
      </c>
      <c r="I1158" t="s">
        <v>1652</v>
      </c>
      <c r="J1158">
        <v>0</v>
      </c>
      <c r="K1158">
        <v>0</v>
      </c>
    </row>
    <row r="1159" spans="1:11" x14ac:dyDescent="0.25">
      <c r="A1159">
        <v>3848</v>
      </c>
      <c r="B1159" t="s">
        <v>1647</v>
      </c>
      <c r="C1159" t="s">
        <v>301</v>
      </c>
      <c r="D1159" t="s">
        <v>7400</v>
      </c>
      <c r="G1159" t="s">
        <v>4435</v>
      </c>
      <c r="H1159">
        <v>5</v>
      </c>
      <c r="I1159" t="s">
        <v>1652</v>
      </c>
      <c r="J1159">
        <v>0</v>
      </c>
      <c r="K1159">
        <v>0</v>
      </c>
    </row>
    <row r="1160" spans="1:11" x14ac:dyDescent="0.25">
      <c r="A1160">
        <v>3848</v>
      </c>
      <c r="B1160" t="s">
        <v>1647</v>
      </c>
      <c r="C1160" t="s">
        <v>301</v>
      </c>
      <c r="D1160" t="s">
        <v>7400</v>
      </c>
      <c r="E1160" t="s">
        <v>3450</v>
      </c>
      <c r="F1160" t="s">
        <v>1988</v>
      </c>
      <c r="G1160" t="s">
        <v>6784</v>
      </c>
      <c r="H1160">
        <v>5</v>
      </c>
      <c r="I1160" t="s">
        <v>1652</v>
      </c>
      <c r="J1160">
        <v>0</v>
      </c>
      <c r="K1160">
        <v>0</v>
      </c>
    </row>
    <row r="1161" spans="1:11" x14ac:dyDescent="0.25">
      <c r="A1161">
        <v>3848</v>
      </c>
      <c r="B1161" t="s">
        <v>1647</v>
      </c>
      <c r="C1161" t="s">
        <v>301</v>
      </c>
      <c r="D1161" t="s">
        <v>7400</v>
      </c>
      <c r="G1161" t="s">
        <v>5925</v>
      </c>
      <c r="H1161">
        <v>1</v>
      </c>
      <c r="I1161" t="s">
        <v>1652</v>
      </c>
      <c r="J1161">
        <v>0</v>
      </c>
      <c r="K1161">
        <v>0</v>
      </c>
    </row>
    <row r="1162" spans="1:11" x14ac:dyDescent="0.25">
      <c r="A1162">
        <v>3848</v>
      </c>
      <c r="B1162" t="s">
        <v>1647</v>
      </c>
      <c r="C1162" t="s">
        <v>301</v>
      </c>
      <c r="D1162" t="s">
        <v>7400</v>
      </c>
      <c r="E1162" t="s">
        <v>3451</v>
      </c>
      <c r="F1162" t="s">
        <v>1667</v>
      </c>
      <c r="G1162" t="s">
        <v>3136</v>
      </c>
      <c r="H1162">
        <v>100</v>
      </c>
      <c r="I1162" t="s">
        <v>1652</v>
      </c>
      <c r="J1162">
        <v>0</v>
      </c>
      <c r="K1162">
        <v>0</v>
      </c>
    </row>
    <row r="1163" spans="1:11" x14ac:dyDescent="0.25">
      <c r="A1163">
        <v>3848</v>
      </c>
      <c r="B1163" t="s">
        <v>1647</v>
      </c>
      <c r="C1163" t="s">
        <v>301</v>
      </c>
      <c r="D1163" t="s">
        <v>7400</v>
      </c>
      <c r="G1163" t="s">
        <v>8749</v>
      </c>
      <c r="H1163">
        <v>87</v>
      </c>
      <c r="I1163" t="s">
        <v>1652</v>
      </c>
      <c r="J1163">
        <v>0</v>
      </c>
      <c r="K1163">
        <v>0</v>
      </c>
    </row>
    <row r="1164" spans="1:11" x14ac:dyDescent="0.25">
      <c r="A1164">
        <v>3848</v>
      </c>
      <c r="B1164" t="s">
        <v>1647</v>
      </c>
      <c r="C1164" t="s">
        <v>301</v>
      </c>
      <c r="D1164" t="s">
        <v>7400</v>
      </c>
      <c r="E1164" t="s">
        <v>3452</v>
      </c>
      <c r="F1164" t="s">
        <v>3453</v>
      </c>
      <c r="G1164" t="s">
        <v>6640</v>
      </c>
      <c r="H1164">
        <v>3</v>
      </c>
      <c r="I1164" t="s">
        <v>1652</v>
      </c>
      <c r="J1164">
        <v>0</v>
      </c>
      <c r="K1164">
        <v>0</v>
      </c>
    </row>
    <row r="1165" spans="1:11" x14ac:dyDescent="0.25">
      <c r="A1165">
        <v>3848</v>
      </c>
      <c r="B1165" t="s">
        <v>1647</v>
      </c>
      <c r="C1165" t="s">
        <v>301</v>
      </c>
      <c r="D1165" t="s">
        <v>7400</v>
      </c>
      <c r="G1165" t="s">
        <v>4480</v>
      </c>
      <c r="H1165">
        <v>37</v>
      </c>
      <c r="I1165" t="s">
        <v>1652</v>
      </c>
      <c r="J1165">
        <v>0</v>
      </c>
      <c r="K1165">
        <v>0</v>
      </c>
    </row>
    <row r="1166" spans="1:11" x14ac:dyDescent="0.25">
      <c r="A1166">
        <v>3848</v>
      </c>
      <c r="B1166" t="s">
        <v>1647</v>
      </c>
      <c r="C1166" t="s">
        <v>301</v>
      </c>
      <c r="D1166" t="s">
        <v>7400</v>
      </c>
      <c r="E1166" t="s">
        <v>7714</v>
      </c>
      <c r="F1166" t="s">
        <v>1667</v>
      </c>
      <c r="G1166" t="s">
        <v>7688</v>
      </c>
      <c r="H1166">
        <v>13</v>
      </c>
      <c r="I1166" t="s">
        <v>1652</v>
      </c>
      <c r="J1166">
        <v>0</v>
      </c>
      <c r="K1166">
        <v>0</v>
      </c>
    </row>
    <row r="1167" spans="1:11" x14ac:dyDescent="0.25">
      <c r="A1167">
        <v>3848</v>
      </c>
      <c r="B1167" t="s">
        <v>1647</v>
      </c>
      <c r="C1167" t="s">
        <v>301</v>
      </c>
      <c r="D1167" t="s">
        <v>7400</v>
      </c>
      <c r="G1167" t="s">
        <v>2215</v>
      </c>
      <c r="H1167">
        <v>228</v>
      </c>
      <c r="I1167" t="s">
        <v>1652</v>
      </c>
      <c r="J1167">
        <v>0</v>
      </c>
      <c r="K1167">
        <v>0</v>
      </c>
    </row>
    <row r="1168" spans="1:11" x14ac:dyDescent="0.25">
      <c r="A1168">
        <v>3848</v>
      </c>
      <c r="B1168" t="s">
        <v>1647</v>
      </c>
      <c r="C1168" t="s">
        <v>301</v>
      </c>
      <c r="D1168" t="s">
        <v>7400</v>
      </c>
      <c r="E1168" t="s">
        <v>9092</v>
      </c>
      <c r="F1168" t="s">
        <v>1948</v>
      </c>
      <c r="G1168" t="s">
        <v>10757</v>
      </c>
      <c r="H1168">
        <v>13</v>
      </c>
      <c r="I1168" t="s">
        <v>1652</v>
      </c>
      <c r="J1168">
        <v>0</v>
      </c>
      <c r="K1168">
        <v>0</v>
      </c>
    </row>
    <row r="1169" spans="1:11" x14ac:dyDescent="0.25">
      <c r="A1169">
        <v>3848</v>
      </c>
      <c r="B1169" t="s">
        <v>1647</v>
      </c>
      <c r="C1169" t="s">
        <v>301</v>
      </c>
      <c r="D1169" t="s">
        <v>7400</v>
      </c>
      <c r="G1169" t="s">
        <v>6641</v>
      </c>
      <c r="H1169">
        <v>15</v>
      </c>
      <c r="I1169" t="s">
        <v>1652</v>
      </c>
      <c r="J1169">
        <v>0</v>
      </c>
      <c r="K1169">
        <v>0</v>
      </c>
    </row>
    <row r="1170" spans="1:11" x14ac:dyDescent="0.25">
      <c r="A1170">
        <v>3848</v>
      </c>
      <c r="B1170" t="s">
        <v>1647</v>
      </c>
      <c r="C1170" t="s">
        <v>301</v>
      </c>
      <c r="D1170" t="s">
        <v>7400</v>
      </c>
      <c r="E1170" t="s">
        <v>8275</v>
      </c>
      <c r="F1170" t="s">
        <v>1986</v>
      </c>
      <c r="G1170" t="s">
        <v>3455</v>
      </c>
      <c r="H1170">
        <v>30</v>
      </c>
      <c r="I1170" t="s">
        <v>1652</v>
      </c>
      <c r="J1170">
        <v>0</v>
      </c>
      <c r="K1170">
        <v>0</v>
      </c>
    </row>
    <row r="1171" spans="1:11" x14ac:dyDescent="0.25">
      <c r="A1171">
        <v>3848</v>
      </c>
      <c r="B1171" t="s">
        <v>1647</v>
      </c>
      <c r="C1171" t="s">
        <v>301</v>
      </c>
      <c r="D1171" t="s">
        <v>7400</v>
      </c>
      <c r="G1171" t="s">
        <v>10758</v>
      </c>
      <c r="H1171">
        <v>2</v>
      </c>
      <c r="I1171" t="s">
        <v>1652</v>
      </c>
      <c r="J1171">
        <v>0</v>
      </c>
      <c r="K1171">
        <v>0</v>
      </c>
    </row>
    <row r="1172" spans="1:11" x14ac:dyDescent="0.25">
      <c r="A1172">
        <v>3848</v>
      </c>
      <c r="B1172" t="s">
        <v>1647</v>
      </c>
      <c r="C1172" t="s">
        <v>301</v>
      </c>
      <c r="D1172" t="s">
        <v>7400</v>
      </c>
      <c r="E1172" t="s">
        <v>3456</v>
      </c>
      <c r="F1172" t="s">
        <v>1667</v>
      </c>
      <c r="G1172" t="s">
        <v>6713</v>
      </c>
      <c r="H1172">
        <v>137</v>
      </c>
      <c r="I1172" t="s">
        <v>1652</v>
      </c>
      <c r="J1172">
        <v>0</v>
      </c>
      <c r="K1172">
        <v>0</v>
      </c>
    </row>
    <row r="1173" spans="1:11" x14ac:dyDescent="0.25">
      <c r="A1173">
        <v>3848</v>
      </c>
      <c r="B1173" t="s">
        <v>1647</v>
      </c>
      <c r="C1173" t="s">
        <v>301</v>
      </c>
      <c r="D1173" t="s">
        <v>7400</v>
      </c>
      <c r="G1173" t="s">
        <v>4330</v>
      </c>
      <c r="H1173">
        <v>133</v>
      </c>
      <c r="I1173" t="s">
        <v>1652</v>
      </c>
      <c r="J1173">
        <v>0</v>
      </c>
      <c r="K1173">
        <v>0</v>
      </c>
    </row>
    <row r="1174" spans="1:11" x14ac:dyDescent="0.25">
      <c r="A1174">
        <v>3848</v>
      </c>
      <c r="B1174" t="s">
        <v>1647</v>
      </c>
      <c r="C1174" t="s">
        <v>301</v>
      </c>
      <c r="D1174" t="s">
        <v>7400</v>
      </c>
      <c r="E1174" t="s">
        <v>4930</v>
      </c>
      <c r="F1174" t="s">
        <v>3636</v>
      </c>
      <c r="G1174" t="s">
        <v>3542</v>
      </c>
      <c r="H1174">
        <v>4</v>
      </c>
      <c r="I1174" t="s">
        <v>1652</v>
      </c>
      <c r="J1174">
        <v>0</v>
      </c>
      <c r="K1174">
        <v>0</v>
      </c>
    </row>
    <row r="1175" spans="1:11" x14ac:dyDescent="0.25">
      <c r="A1175">
        <v>3848</v>
      </c>
      <c r="B1175" t="s">
        <v>1647</v>
      </c>
      <c r="C1175" t="s">
        <v>301</v>
      </c>
      <c r="D1175" t="s">
        <v>7400</v>
      </c>
      <c r="G1175" t="s">
        <v>4931</v>
      </c>
      <c r="H1175">
        <v>6</v>
      </c>
      <c r="I1175" t="s">
        <v>1652</v>
      </c>
      <c r="J1175">
        <v>0</v>
      </c>
      <c r="K1175">
        <v>0</v>
      </c>
    </row>
    <row r="1176" spans="1:11" x14ac:dyDescent="0.25">
      <c r="A1176">
        <v>3848</v>
      </c>
      <c r="B1176" t="s">
        <v>1647</v>
      </c>
      <c r="C1176" t="s">
        <v>301</v>
      </c>
      <c r="D1176" t="s">
        <v>7400</v>
      </c>
      <c r="E1176" t="s">
        <v>6425</v>
      </c>
      <c r="F1176" t="s">
        <v>1685</v>
      </c>
      <c r="G1176" t="s">
        <v>3345</v>
      </c>
      <c r="H1176">
        <v>4</v>
      </c>
      <c r="I1176" t="s">
        <v>1652</v>
      </c>
      <c r="J1176">
        <v>0</v>
      </c>
      <c r="K1176">
        <v>0</v>
      </c>
    </row>
    <row r="1177" spans="1:11" x14ac:dyDescent="0.25">
      <c r="A1177">
        <v>3848</v>
      </c>
      <c r="B1177" t="s">
        <v>1647</v>
      </c>
      <c r="C1177" t="s">
        <v>301</v>
      </c>
      <c r="D1177" t="s">
        <v>7400</v>
      </c>
      <c r="G1177" t="s">
        <v>4932</v>
      </c>
      <c r="H1177">
        <v>7</v>
      </c>
      <c r="I1177" t="s">
        <v>1652</v>
      </c>
      <c r="J1177">
        <v>0</v>
      </c>
      <c r="K1177">
        <v>0</v>
      </c>
    </row>
    <row r="1178" spans="1:11" x14ac:dyDescent="0.25">
      <c r="A1178">
        <v>3848</v>
      </c>
      <c r="B1178" t="s">
        <v>1647</v>
      </c>
      <c r="C1178" t="s">
        <v>301</v>
      </c>
      <c r="D1178" t="s">
        <v>7400</v>
      </c>
      <c r="E1178" t="s">
        <v>8276</v>
      </c>
      <c r="F1178" t="s">
        <v>1667</v>
      </c>
      <c r="G1178" t="s">
        <v>10145</v>
      </c>
      <c r="H1178">
        <v>28</v>
      </c>
      <c r="I1178" t="s">
        <v>1652</v>
      </c>
      <c r="J1178">
        <v>0</v>
      </c>
      <c r="K1178">
        <v>0</v>
      </c>
    </row>
    <row r="1179" spans="1:11" x14ac:dyDescent="0.25">
      <c r="A1179">
        <v>3848</v>
      </c>
      <c r="B1179" t="s">
        <v>1647</v>
      </c>
      <c r="C1179" t="s">
        <v>301</v>
      </c>
      <c r="D1179" t="s">
        <v>7400</v>
      </c>
      <c r="G1179" t="s">
        <v>2216</v>
      </c>
      <c r="H1179">
        <v>47</v>
      </c>
      <c r="I1179" t="s">
        <v>1652</v>
      </c>
      <c r="J1179">
        <v>0</v>
      </c>
      <c r="K1179">
        <v>0</v>
      </c>
    </row>
    <row r="1180" spans="1:11" x14ac:dyDescent="0.25">
      <c r="A1180">
        <v>3848</v>
      </c>
      <c r="B1180" t="s">
        <v>1647</v>
      </c>
      <c r="C1180" t="s">
        <v>301</v>
      </c>
      <c r="D1180" t="s">
        <v>7400</v>
      </c>
      <c r="E1180" t="s">
        <v>10759</v>
      </c>
      <c r="F1180" t="s">
        <v>1657</v>
      </c>
      <c r="G1180" t="s">
        <v>10760</v>
      </c>
      <c r="H1180">
        <v>10</v>
      </c>
      <c r="I1180" t="s">
        <v>1652</v>
      </c>
      <c r="J1180">
        <v>0</v>
      </c>
      <c r="K1180">
        <v>0</v>
      </c>
    </row>
    <row r="1181" spans="1:11" x14ac:dyDescent="0.25">
      <c r="A1181">
        <v>3848</v>
      </c>
      <c r="B1181" t="s">
        <v>1647</v>
      </c>
      <c r="C1181" t="s">
        <v>301</v>
      </c>
      <c r="D1181" t="s">
        <v>7400</v>
      </c>
      <c r="E1181" t="s">
        <v>10761</v>
      </c>
      <c r="F1181" t="s">
        <v>3646</v>
      </c>
      <c r="G1181" t="s">
        <v>6889</v>
      </c>
      <c r="H1181">
        <v>11</v>
      </c>
      <c r="I1181" t="s">
        <v>1652</v>
      </c>
      <c r="J1181">
        <v>0</v>
      </c>
      <c r="K1181">
        <v>0</v>
      </c>
    </row>
    <row r="1182" spans="1:11" x14ac:dyDescent="0.25">
      <c r="A1182">
        <v>3848</v>
      </c>
      <c r="B1182" t="s">
        <v>1647</v>
      </c>
      <c r="C1182" t="s">
        <v>301</v>
      </c>
      <c r="D1182" t="s">
        <v>7400</v>
      </c>
      <c r="E1182" t="s">
        <v>1987</v>
      </c>
      <c r="F1182" t="s">
        <v>1986</v>
      </c>
      <c r="G1182" t="s">
        <v>10539</v>
      </c>
      <c r="H1182">
        <v>8</v>
      </c>
      <c r="I1182" t="s">
        <v>1652</v>
      </c>
      <c r="J1182">
        <v>0</v>
      </c>
      <c r="K1182">
        <v>0</v>
      </c>
    </row>
    <row r="1183" spans="1:11" x14ac:dyDescent="0.25">
      <c r="A1183">
        <v>3848</v>
      </c>
      <c r="B1183" t="s">
        <v>1647</v>
      </c>
      <c r="C1183" t="s">
        <v>301</v>
      </c>
      <c r="D1183" t="s">
        <v>7400</v>
      </c>
      <c r="G1183" t="s">
        <v>9541</v>
      </c>
      <c r="H1183">
        <v>13</v>
      </c>
      <c r="I1183" t="s">
        <v>1652</v>
      </c>
      <c r="J1183">
        <v>0</v>
      </c>
      <c r="K1183">
        <v>0</v>
      </c>
    </row>
    <row r="1184" spans="1:11" x14ac:dyDescent="0.25">
      <c r="A1184">
        <v>3848</v>
      </c>
      <c r="B1184" t="s">
        <v>1647</v>
      </c>
      <c r="C1184" t="s">
        <v>301</v>
      </c>
      <c r="D1184" t="s">
        <v>7400</v>
      </c>
      <c r="E1184" t="s">
        <v>7387</v>
      </c>
      <c r="F1184" t="s">
        <v>1685</v>
      </c>
      <c r="G1184" t="s">
        <v>10145</v>
      </c>
      <c r="H1184">
        <v>139</v>
      </c>
      <c r="I1184" t="s">
        <v>1652</v>
      </c>
      <c r="J1184">
        <v>0</v>
      </c>
      <c r="K1184">
        <v>0</v>
      </c>
    </row>
    <row r="1185" spans="1:11" x14ac:dyDescent="0.25">
      <c r="A1185">
        <v>3848</v>
      </c>
      <c r="B1185" t="s">
        <v>1647</v>
      </c>
      <c r="C1185" t="s">
        <v>301</v>
      </c>
      <c r="D1185" t="s">
        <v>7400</v>
      </c>
      <c r="G1185" t="s">
        <v>9675</v>
      </c>
      <c r="H1185">
        <v>864</v>
      </c>
      <c r="I1185" t="s">
        <v>1652</v>
      </c>
      <c r="J1185">
        <v>0</v>
      </c>
      <c r="K1185">
        <v>0</v>
      </c>
    </row>
    <row r="1186" spans="1:11" x14ac:dyDescent="0.25">
      <c r="A1186">
        <v>3848</v>
      </c>
      <c r="B1186" t="s">
        <v>1647</v>
      </c>
      <c r="C1186" t="s">
        <v>301</v>
      </c>
      <c r="D1186" t="s">
        <v>7400</v>
      </c>
      <c r="E1186" t="s">
        <v>3459</v>
      </c>
      <c r="F1186" t="s">
        <v>1685</v>
      </c>
      <c r="G1186" t="s">
        <v>3460</v>
      </c>
      <c r="H1186">
        <v>17</v>
      </c>
      <c r="I1186" t="s">
        <v>1652</v>
      </c>
      <c r="J1186">
        <v>0</v>
      </c>
      <c r="K1186">
        <v>0</v>
      </c>
    </row>
    <row r="1187" spans="1:11" x14ac:dyDescent="0.25">
      <c r="A1187">
        <v>3848</v>
      </c>
      <c r="B1187" t="s">
        <v>1647</v>
      </c>
      <c r="C1187" t="s">
        <v>301</v>
      </c>
      <c r="D1187" t="s">
        <v>7400</v>
      </c>
      <c r="G1187" t="s">
        <v>6191</v>
      </c>
      <c r="H1187">
        <v>6</v>
      </c>
      <c r="I1187" t="s">
        <v>1652</v>
      </c>
      <c r="J1187">
        <v>0</v>
      </c>
      <c r="K1187">
        <v>0</v>
      </c>
    </row>
    <row r="1188" spans="1:11" x14ac:dyDescent="0.25">
      <c r="A1188">
        <v>3848</v>
      </c>
      <c r="B1188" t="s">
        <v>1647</v>
      </c>
      <c r="C1188" t="s">
        <v>301</v>
      </c>
      <c r="D1188" t="s">
        <v>7400</v>
      </c>
      <c r="E1188" t="s">
        <v>4934</v>
      </c>
      <c r="F1188" t="s">
        <v>3600</v>
      </c>
      <c r="G1188" t="s">
        <v>4935</v>
      </c>
      <c r="H1188">
        <v>61</v>
      </c>
      <c r="I1188" t="s">
        <v>1652</v>
      </c>
      <c r="J1188">
        <v>0</v>
      </c>
      <c r="K1188">
        <v>0</v>
      </c>
    </row>
    <row r="1189" spans="1:11" x14ac:dyDescent="0.25">
      <c r="A1189">
        <v>3848</v>
      </c>
      <c r="B1189" t="s">
        <v>1647</v>
      </c>
      <c r="C1189" t="s">
        <v>301</v>
      </c>
      <c r="D1189" t="s">
        <v>7400</v>
      </c>
      <c r="E1189" t="s">
        <v>8750</v>
      </c>
      <c r="F1189" t="s">
        <v>1678</v>
      </c>
      <c r="G1189" t="s">
        <v>8751</v>
      </c>
      <c r="H1189">
        <v>9</v>
      </c>
      <c r="I1189" t="s">
        <v>1652</v>
      </c>
      <c r="J1189">
        <v>0</v>
      </c>
      <c r="K1189">
        <v>0</v>
      </c>
    </row>
    <row r="1190" spans="1:11" x14ac:dyDescent="0.25">
      <c r="A1190">
        <v>3848</v>
      </c>
      <c r="B1190" t="s">
        <v>1647</v>
      </c>
      <c r="C1190" t="s">
        <v>301</v>
      </c>
      <c r="D1190" t="s">
        <v>7400</v>
      </c>
      <c r="G1190" t="s">
        <v>8836</v>
      </c>
      <c r="H1190">
        <v>27</v>
      </c>
      <c r="I1190" t="s">
        <v>1652</v>
      </c>
      <c r="J1190">
        <v>0</v>
      </c>
      <c r="K1190">
        <v>0</v>
      </c>
    </row>
    <row r="1191" spans="1:11" x14ac:dyDescent="0.25">
      <c r="A1191">
        <v>3848</v>
      </c>
      <c r="B1191" t="s">
        <v>1647</v>
      </c>
      <c r="C1191" t="s">
        <v>301</v>
      </c>
      <c r="D1191" t="s">
        <v>7400</v>
      </c>
      <c r="E1191" t="s">
        <v>3462</v>
      </c>
      <c r="F1191" t="s">
        <v>3463</v>
      </c>
      <c r="G1191" t="s">
        <v>8277</v>
      </c>
      <c r="H1191">
        <v>31</v>
      </c>
      <c r="I1191" t="s">
        <v>1652</v>
      </c>
      <c r="J1191">
        <v>0</v>
      </c>
      <c r="K1191">
        <v>0</v>
      </c>
    </row>
    <row r="1192" spans="1:11" x14ac:dyDescent="0.25">
      <c r="A1192">
        <v>3848</v>
      </c>
      <c r="B1192" t="s">
        <v>1647</v>
      </c>
      <c r="C1192" t="s">
        <v>301</v>
      </c>
      <c r="D1192" t="s">
        <v>7400</v>
      </c>
      <c r="G1192" t="s">
        <v>6662</v>
      </c>
      <c r="H1192">
        <v>46</v>
      </c>
      <c r="I1192" t="s">
        <v>1652</v>
      </c>
      <c r="J1192">
        <v>0</v>
      </c>
      <c r="K1192">
        <v>0</v>
      </c>
    </row>
    <row r="1193" spans="1:11" x14ac:dyDescent="0.25">
      <c r="A1193">
        <v>3848</v>
      </c>
      <c r="B1193" t="s">
        <v>1647</v>
      </c>
      <c r="C1193" t="s">
        <v>301</v>
      </c>
      <c r="D1193" t="s">
        <v>7400</v>
      </c>
      <c r="E1193" t="s">
        <v>4936</v>
      </c>
      <c r="F1193" t="s">
        <v>1701</v>
      </c>
      <c r="G1193" t="s">
        <v>3457</v>
      </c>
      <c r="H1193">
        <v>7</v>
      </c>
      <c r="I1193" t="s">
        <v>1652</v>
      </c>
      <c r="J1193">
        <v>0</v>
      </c>
      <c r="K1193">
        <v>0</v>
      </c>
    </row>
    <row r="1194" spans="1:11" x14ac:dyDescent="0.25">
      <c r="A1194">
        <v>3848</v>
      </c>
      <c r="B1194" t="s">
        <v>1647</v>
      </c>
      <c r="C1194" t="s">
        <v>301</v>
      </c>
      <c r="D1194" t="s">
        <v>7400</v>
      </c>
      <c r="G1194" t="s">
        <v>4937</v>
      </c>
      <c r="H1194">
        <v>6</v>
      </c>
      <c r="I1194" t="s">
        <v>1652</v>
      </c>
      <c r="J1194">
        <v>0</v>
      </c>
      <c r="K1194">
        <v>0</v>
      </c>
    </row>
    <row r="1195" spans="1:11" x14ac:dyDescent="0.25">
      <c r="A1195">
        <v>3848</v>
      </c>
      <c r="B1195" t="s">
        <v>1647</v>
      </c>
      <c r="C1195" t="s">
        <v>301</v>
      </c>
      <c r="D1195" t="s">
        <v>7400</v>
      </c>
      <c r="E1195" t="s">
        <v>3465</v>
      </c>
      <c r="F1195" t="s">
        <v>3466</v>
      </c>
      <c r="G1195" t="s">
        <v>10149</v>
      </c>
      <c r="H1195">
        <v>22</v>
      </c>
      <c r="I1195" t="s">
        <v>1652</v>
      </c>
      <c r="J1195">
        <v>0</v>
      </c>
      <c r="K1195">
        <v>0</v>
      </c>
    </row>
    <row r="1196" spans="1:11" x14ac:dyDescent="0.25">
      <c r="A1196">
        <v>3848</v>
      </c>
      <c r="B1196" t="s">
        <v>1647</v>
      </c>
      <c r="C1196" t="s">
        <v>301</v>
      </c>
      <c r="D1196" t="s">
        <v>7400</v>
      </c>
      <c r="G1196" t="s">
        <v>4497</v>
      </c>
      <c r="H1196">
        <v>13</v>
      </c>
      <c r="I1196" t="s">
        <v>1652</v>
      </c>
      <c r="J1196">
        <v>0</v>
      </c>
      <c r="K1196">
        <v>0</v>
      </c>
    </row>
    <row r="1197" spans="1:11" x14ac:dyDescent="0.25">
      <c r="A1197">
        <v>3848</v>
      </c>
      <c r="B1197" t="s">
        <v>1647</v>
      </c>
      <c r="C1197" t="s">
        <v>301</v>
      </c>
      <c r="D1197" t="s">
        <v>7400</v>
      </c>
      <c r="E1197" t="s">
        <v>4938</v>
      </c>
      <c r="F1197" t="s">
        <v>4939</v>
      </c>
      <c r="G1197" t="s">
        <v>9542</v>
      </c>
      <c r="H1197">
        <v>4</v>
      </c>
      <c r="I1197" t="s">
        <v>1652</v>
      </c>
      <c r="J1197">
        <v>0</v>
      </c>
      <c r="K1197">
        <v>0</v>
      </c>
    </row>
    <row r="1198" spans="1:11" x14ac:dyDescent="0.25">
      <c r="A1198">
        <v>3848</v>
      </c>
      <c r="B1198" t="s">
        <v>1647</v>
      </c>
      <c r="C1198" t="s">
        <v>301</v>
      </c>
      <c r="D1198" t="s">
        <v>7400</v>
      </c>
      <c r="G1198" t="s">
        <v>5926</v>
      </c>
      <c r="H1198">
        <v>5</v>
      </c>
      <c r="I1198" t="s">
        <v>1652</v>
      </c>
      <c r="J1198">
        <v>0</v>
      </c>
      <c r="K1198">
        <v>0</v>
      </c>
    </row>
    <row r="1199" spans="1:11" x14ac:dyDescent="0.25">
      <c r="A1199">
        <v>3848</v>
      </c>
      <c r="B1199" t="s">
        <v>1647</v>
      </c>
      <c r="C1199" t="s">
        <v>301</v>
      </c>
      <c r="D1199" t="s">
        <v>7400</v>
      </c>
      <c r="E1199" t="s">
        <v>4941</v>
      </c>
      <c r="F1199" t="s">
        <v>4942</v>
      </c>
      <c r="G1199" t="s">
        <v>8318</v>
      </c>
      <c r="H1199">
        <v>90</v>
      </c>
      <c r="I1199" t="s">
        <v>1652</v>
      </c>
      <c r="J1199">
        <v>0</v>
      </c>
      <c r="K1199">
        <v>0</v>
      </c>
    </row>
    <row r="1200" spans="1:11" x14ac:dyDescent="0.25">
      <c r="A1200">
        <v>3848</v>
      </c>
      <c r="B1200" t="s">
        <v>1647</v>
      </c>
      <c r="C1200" t="s">
        <v>301</v>
      </c>
      <c r="D1200" t="s">
        <v>7400</v>
      </c>
      <c r="G1200" t="s">
        <v>4943</v>
      </c>
      <c r="H1200">
        <v>155</v>
      </c>
      <c r="I1200" t="s">
        <v>1652</v>
      </c>
      <c r="J1200">
        <v>0</v>
      </c>
      <c r="K1200">
        <v>0</v>
      </c>
    </row>
    <row r="1201" spans="1:11" x14ac:dyDescent="0.25">
      <c r="A1201">
        <v>3848</v>
      </c>
      <c r="B1201" t="s">
        <v>1647</v>
      </c>
      <c r="C1201" t="s">
        <v>301</v>
      </c>
      <c r="D1201" t="s">
        <v>7400</v>
      </c>
      <c r="E1201" t="s">
        <v>9093</v>
      </c>
      <c r="F1201" t="s">
        <v>3383</v>
      </c>
      <c r="G1201" t="s">
        <v>9094</v>
      </c>
      <c r="H1201">
        <v>6</v>
      </c>
      <c r="I1201" t="s">
        <v>1652</v>
      </c>
      <c r="J1201">
        <v>0</v>
      </c>
      <c r="K1201">
        <v>0</v>
      </c>
    </row>
    <row r="1202" spans="1:11" x14ac:dyDescent="0.25">
      <c r="A1202">
        <v>3848</v>
      </c>
      <c r="B1202" t="s">
        <v>1647</v>
      </c>
      <c r="C1202" t="s">
        <v>301</v>
      </c>
      <c r="D1202" t="s">
        <v>7400</v>
      </c>
      <c r="E1202" t="s">
        <v>3467</v>
      </c>
      <c r="F1202" t="s">
        <v>1701</v>
      </c>
      <c r="G1202" t="s">
        <v>8292</v>
      </c>
      <c r="H1202">
        <v>51</v>
      </c>
      <c r="I1202" t="s">
        <v>1652</v>
      </c>
      <c r="J1202">
        <v>0</v>
      </c>
      <c r="K1202">
        <v>0</v>
      </c>
    </row>
    <row r="1203" spans="1:11" x14ac:dyDescent="0.25">
      <c r="A1203">
        <v>3848</v>
      </c>
      <c r="B1203" t="s">
        <v>1647</v>
      </c>
      <c r="C1203" t="s">
        <v>301</v>
      </c>
      <c r="D1203" t="s">
        <v>7400</v>
      </c>
      <c r="G1203" t="s">
        <v>2212</v>
      </c>
      <c r="H1203">
        <v>20</v>
      </c>
      <c r="I1203" t="s">
        <v>1652</v>
      </c>
      <c r="J1203">
        <v>0</v>
      </c>
      <c r="K1203">
        <v>0</v>
      </c>
    </row>
    <row r="1204" spans="1:11" x14ac:dyDescent="0.25">
      <c r="A1204">
        <v>3848</v>
      </c>
      <c r="B1204" t="s">
        <v>1647</v>
      </c>
      <c r="C1204" t="s">
        <v>301</v>
      </c>
      <c r="D1204" t="s">
        <v>7400</v>
      </c>
      <c r="E1204" t="s">
        <v>8278</v>
      </c>
      <c r="F1204" t="s">
        <v>8279</v>
      </c>
      <c r="G1204" t="s">
        <v>8292</v>
      </c>
      <c r="H1204">
        <v>79</v>
      </c>
      <c r="I1204" t="s">
        <v>1652</v>
      </c>
      <c r="J1204">
        <v>0</v>
      </c>
      <c r="K1204">
        <v>0</v>
      </c>
    </row>
    <row r="1205" spans="1:11" x14ac:dyDescent="0.25">
      <c r="A1205">
        <v>3848</v>
      </c>
      <c r="B1205" t="s">
        <v>1647</v>
      </c>
      <c r="C1205" t="s">
        <v>301</v>
      </c>
      <c r="D1205" t="s">
        <v>7400</v>
      </c>
      <c r="G1205" t="s">
        <v>2212</v>
      </c>
      <c r="H1205">
        <v>26</v>
      </c>
      <c r="I1205" t="s">
        <v>1652</v>
      </c>
      <c r="J1205">
        <v>0</v>
      </c>
      <c r="K1205">
        <v>0</v>
      </c>
    </row>
    <row r="1206" spans="1:11" x14ac:dyDescent="0.25">
      <c r="A1206">
        <v>3848</v>
      </c>
      <c r="B1206" t="s">
        <v>1647</v>
      </c>
      <c r="C1206" t="s">
        <v>301</v>
      </c>
      <c r="D1206" t="s">
        <v>7400</v>
      </c>
      <c r="E1206" t="s">
        <v>3469</v>
      </c>
      <c r="F1206" t="s">
        <v>3382</v>
      </c>
      <c r="G1206" t="s">
        <v>8637</v>
      </c>
      <c r="H1206">
        <v>2</v>
      </c>
      <c r="I1206" t="s">
        <v>1652</v>
      </c>
      <c r="J1206">
        <v>0</v>
      </c>
      <c r="K1206">
        <v>0</v>
      </c>
    </row>
    <row r="1207" spans="1:11" x14ac:dyDescent="0.25">
      <c r="A1207">
        <v>3848</v>
      </c>
      <c r="B1207" t="s">
        <v>1647</v>
      </c>
      <c r="C1207" t="s">
        <v>301</v>
      </c>
      <c r="D1207" t="s">
        <v>7400</v>
      </c>
      <c r="G1207" t="s">
        <v>9095</v>
      </c>
      <c r="H1207">
        <v>2</v>
      </c>
      <c r="I1207" t="s">
        <v>1652</v>
      </c>
      <c r="J1207">
        <v>0</v>
      </c>
      <c r="K1207">
        <v>0</v>
      </c>
    </row>
    <row r="1208" spans="1:11" x14ac:dyDescent="0.25">
      <c r="A1208">
        <v>3848</v>
      </c>
      <c r="B1208" t="s">
        <v>1647</v>
      </c>
      <c r="C1208" t="s">
        <v>301</v>
      </c>
      <c r="D1208" t="s">
        <v>7400</v>
      </c>
      <c r="E1208" t="s">
        <v>3470</v>
      </c>
      <c r="F1208" t="s">
        <v>1657</v>
      </c>
      <c r="G1208" t="s">
        <v>8637</v>
      </c>
      <c r="H1208">
        <v>7</v>
      </c>
      <c r="I1208" t="s">
        <v>1652</v>
      </c>
      <c r="J1208">
        <v>0</v>
      </c>
      <c r="K1208">
        <v>0</v>
      </c>
    </row>
    <row r="1209" spans="1:11" x14ac:dyDescent="0.25">
      <c r="A1209">
        <v>3848</v>
      </c>
      <c r="B1209" t="s">
        <v>1647</v>
      </c>
      <c r="C1209" t="s">
        <v>301</v>
      </c>
      <c r="D1209" t="s">
        <v>7400</v>
      </c>
      <c r="G1209" t="s">
        <v>9096</v>
      </c>
      <c r="H1209">
        <v>9</v>
      </c>
      <c r="I1209" t="s">
        <v>1652</v>
      </c>
      <c r="J1209">
        <v>0</v>
      </c>
      <c r="K1209">
        <v>0</v>
      </c>
    </row>
    <row r="1210" spans="1:11" x14ac:dyDescent="0.25">
      <c r="A1210">
        <v>3848</v>
      </c>
      <c r="B1210" t="s">
        <v>1647</v>
      </c>
      <c r="C1210" t="s">
        <v>301</v>
      </c>
      <c r="D1210" t="s">
        <v>7400</v>
      </c>
      <c r="E1210" t="s">
        <v>7716</v>
      </c>
      <c r="F1210" t="s">
        <v>1681</v>
      </c>
      <c r="G1210" t="s">
        <v>3133</v>
      </c>
      <c r="H1210">
        <v>1</v>
      </c>
      <c r="I1210" t="s">
        <v>1652</v>
      </c>
      <c r="J1210">
        <v>0</v>
      </c>
      <c r="K1210">
        <v>0</v>
      </c>
    </row>
    <row r="1211" spans="1:11" x14ac:dyDescent="0.25">
      <c r="A1211">
        <v>3848</v>
      </c>
      <c r="B1211" t="s">
        <v>1647</v>
      </c>
      <c r="C1211" t="s">
        <v>301</v>
      </c>
      <c r="D1211" t="s">
        <v>7400</v>
      </c>
      <c r="G1211" t="s">
        <v>4932</v>
      </c>
      <c r="H1211">
        <v>2</v>
      </c>
      <c r="I1211" t="s">
        <v>1652</v>
      </c>
      <c r="J1211">
        <v>0</v>
      </c>
      <c r="K1211">
        <v>0</v>
      </c>
    </row>
    <row r="1212" spans="1:11" x14ac:dyDescent="0.25">
      <c r="A1212">
        <v>3848</v>
      </c>
      <c r="B1212" t="s">
        <v>1647</v>
      </c>
      <c r="C1212" t="s">
        <v>301</v>
      </c>
      <c r="D1212" t="s">
        <v>7400</v>
      </c>
      <c r="E1212" t="s">
        <v>7717</v>
      </c>
      <c r="F1212" t="s">
        <v>1678</v>
      </c>
      <c r="G1212" t="s">
        <v>6399</v>
      </c>
      <c r="H1212">
        <v>27</v>
      </c>
      <c r="I1212" t="s">
        <v>1652</v>
      </c>
      <c r="J1212">
        <v>0</v>
      </c>
      <c r="K1212">
        <v>0</v>
      </c>
    </row>
    <row r="1213" spans="1:11" x14ac:dyDescent="0.25">
      <c r="A1213">
        <v>3848</v>
      </c>
      <c r="B1213" t="s">
        <v>1647</v>
      </c>
      <c r="C1213" t="s">
        <v>301</v>
      </c>
      <c r="D1213" t="s">
        <v>7400</v>
      </c>
      <c r="G1213" t="s">
        <v>2255</v>
      </c>
      <c r="H1213">
        <v>105</v>
      </c>
      <c r="I1213" t="s">
        <v>1652</v>
      </c>
      <c r="J1213">
        <v>0</v>
      </c>
      <c r="K1213">
        <v>0</v>
      </c>
    </row>
    <row r="1214" spans="1:11" x14ac:dyDescent="0.25">
      <c r="A1214">
        <v>3848</v>
      </c>
      <c r="B1214" t="s">
        <v>1647</v>
      </c>
      <c r="C1214" t="s">
        <v>301</v>
      </c>
      <c r="D1214" t="s">
        <v>7400</v>
      </c>
      <c r="E1214" t="s">
        <v>4944</v>
      </c>
      <c r="F1214" t="s">
        <v>1678</v>
      </c>
      <c r="G1214" t="s">
        <v>6787</v>
      </c>
      <c r="H1214">
        <v>74</v>
      </c>
      <c r="I1214" t="s">
        <v>1652</v>
      </c>
      <c r="J1214">
        <v>0</v>
      </c>
      <c r="K1214">
        <v>0</v>
      </c>
    </row>
    <row r="1215" spans="1:11" x14ac:dyDescent="0.25">
      <c r="A1215">
        <v>3848</v>
      </c>
      <c r="B1215" t="s">
        <v>1647</v>
      </c>
      <c r="C1215" t="s">
        <v>301</v>
      </c>
      <c r="D1215" t="s">
        <v>7400</v>
      </c>
      <c r="G1215" t="s">
        <v>4945</v>
      </c>
      <c r="H1215">
        <v>7</v>
      </c>
      <c r="I1215" t="s">
        <v>1652</v>
      </c>
      <c r="J1215">
        <v>0</v>
      </c>
      <c r="K1215">
        <v>0</v>
      </c>
    </row>
    <row r="1216" spans="1:11" x14ac:dyDescent="0.25">
      <c r="A1216">
        <v>3848</v>
      </c>
      <c r="B1216" t="s">
        <v>1647</v>
      </c>
      <c r="C1216" t="s">
        <v>301</v>
      </c>
      <c r="D1216" t="s">
        <v>7400</v>
      </c>
      <c r="E1216" t="s">
        <v>3472</v>
      </c>
      <c r="F1216" t="s">
        <v>1665</v>
      </c>
      <c r="G1216" t="s">
        <v>6785</v>
      </c>
      <c r="H1216">
        <v>357</v>
      </c>
      <c r="I1216" t="s">
        <v>1652</v>
      </c>
      <c r="J1216">
        <v>0</v>
      </c>
      <c r="K1216">
        <v>0</v>
      </c>
    </row>
    <row r="1217" spans="1:11" x14ac:dyDescent="0.25">
      <c r="A1217">
        <v>3848</v>
      </c>
      <c r="B1217" t="s">
        <v>1647</v>
      </c>
      <c r="C1217" t="s">
        <v>301</v>
      </c>
      <c r="D1217" t="s">
        <v>7400</v>
      </c>
      <c r="G1217" t="s">
        <v>5922</v>
      </c>
      <c r="H1217">
        <v>45</v>
      </c>
      <c r="I1217" t="s">
        <v>1652</v>
      </c>
      <c r="J1217">
        <v>0</v>
      </c>
      <c r="K1217">
        <v>0</v>
      </c>
    </row>
    <row r="1218" spans="1:11" x14ac:dyDescent="0.25">
      <c r="A1218">
        <v>3848</v>
      </c>
      <c r="B1218" t="s">
        <v>1647</v>
      </c>
      <c r="C1218" t="s">
        <v>301</v>
      </c>
      <c r="D1218" t="s">
        <v>7400</v>
      </c>
      <c r="E1218" t="s">
        <v>3473</v>
      </c>
      <c r="F1218" t="s">
        <v>1665</v>
      </c>
      <c r="G1218" t="s">
        <v>6716</v>
      </c>
      <c r="H1218">
        <v>184</v>
      </c>
      <c r="I1218" t="s">
        <v>1652</v>
      </c>
      <c r="J1218">
        <v>0</v>
      </c>
      <c r="K1218">
        <v>0</v>
      </c>
    </row>
    <row r="1219" spans="1:11" x14ac:dyDescent="0.25">
      <c r="A1219">
        <v>3848</v>
      </c>
      <c r="B1219" t="s">
        <v>1647</v>
      </c>
      <c r="C1219" t="s">
        <v>301</v>
      </c>
      <c r="D1219" t="s">
        <v>7400</v>
      </c>
      <c r="G1219" t="s">
        <v>5922</v>
      </c>
      <c r="H1219">
        <v>31</v>
      </c>
      <c r="I1219" t="s">
        <v>1652</v>
      </c>
      <c r="J1219">
        <v>0</v>
      </c>
      <c r="K1219">
        <v>0</v>
      </c>
    </row>
    <row r="1220" spans="1:11" x14ac:dyDescent="0.25">
      <c r="A1220">
        <v>3848</v>
      </c>
      <c r="B1220" t="s">
        <v>1647</v>
      </c>
      <c r="C1220" t="s">
        <v>301</v>
      </c>
      <c r="D1220" t="s">
        <v>7400</v>
      </c>
      <c r="E1220" t="s">
        <v>6426</v>
      </c>
      <c r="F1220" t="s">
        <v>1678</v>
      </c>
      <c r="G1220" t="s">
        <v>7385</v>
      </c>
      <c r="H1220">
        <v>24</v>
      </c>
      <c r="I1220" t="s">
        <v>1652</v>
      </c>
      <c r="J1220">
        <v>0</v>
      </c>
      <c r="K1220">
        <v>0</v>
      </c>
    </row>
    <row r="1221" spans="1:11" x14ac:dyDescent="0.25">
      <c r="A1221">
        <v>3848</v>
      </c>
      <c r="B1221" t="s">
        <v>1647</v>
      </c>
      <c r="C1221" t="s">
        <v>301</v>
      </c>
      <c r="D1221" t="s">
        <v>7400</v>
      </c>
      <c r="G1221" t="s">
        <v>6427</v>
      </c>
      <c r="H1221">
        <v>7</v>
      </c>
      <c r="I1221" t="s">
        <v>1652</v>
      </c>
      <c r="J1221">
        <v>0</v>
      </c>
      <c r="K1221">
        <v>0</v>
      </c>
    </row>
    <row r="1222" spans="1:11" x14ac:dyDescent="0.25">
      <c r="A1222">
        <v>3848</v>
      </c>
      <c r="B1222" t="s">
        <v>1647</v>
      </c>
      <c r="C1222" t="s">
        <v>301</v>
      </c>
      <c r="D1222" t="s">
        <v>7400</v>
      </c>
      <c r="E1222" t="s">
        <v>4946</v>
      </c>
      <c r="F1222" t="s">
        <v>1678</v>
      </c>
      <c r="G1222" t="s">
        <v>10149</v>
      </c>
      <c r="H1222">
        <v>8</v>
      </c>
      <c r="I1222" t="s">
        <v>1652</v>
      </c>
      <c r="J1222">
        <v>0</v>
      </c>
      <c r="K1222">
        <v>0</v>
      </c>
    </row>
    <row r="1223" spans="1:11" x14ac:dyDescent="0.25">
      <c r="A1223">
        <v>3848</v>
      </c>
      <c r="B1223" t="s">
        <v>1647</v>
      </c>
      <c r="C1223" t="s">
        <v>301</v>
      </c>
      <c r="D1223" t="s">
        <v>7400</v>
      </c>
      <c r="G1223" t="s">
        <v>4947</v>
      </c>
      <c r="H1223">
        <v>6</v>
      </c>
      <c r="I1223" t="s">
        <v>1652</v>
      </c>
      <c r="J1223">
        <v>0</v>
      </c>
      <c r="K1223">
        <v>0</v>
      </c>
    </row>
    <row r="1224" spans="1:11" x14ac:dyDescent="0.25">
      <c r="A1224">
        <v>3848</v>
      </c>
      <c r="B1224" t="s">
        <v>1647</v>
      </c>
      <c r="C1224" t="s">
        <v>301</v>
      </c>
      <c r="D1224" t="s">
        <v>7400</v>
      </c>
      <c r="E1224" t="s">
        <v>7718</v>
      </c>
      <c r="F1224" t="s">
        <v>1678</v>
      </c>
      <c r="G1224" t="s">
        <v>6716</v>
      </c>
      <c r="H1224">
        <v>3</v>
      </c>
      <c r="I1224" t="s">
        <v>1652</v>
      </c>
      <c r="J1224">
        <v>0</v>
      </c>
      <c r="K1224">
        <v>0</v>
      </c>
    </row>
    <row r="1225" spans="1:11" x14ac:dyDescent="0.25">
      <c r="A1225">
        <v>3848</v>
      </c>
      <c r="B1225" t="s">
        <v>1647</v>
      </c>
      <c r="C1225" t="s">
        <v>301</v>
      </c>
      <c r="D1225" t="s">
        <v>7400</v>
      </c>
      <c r="G1225" t="s">
        <v>7719</v>
      </c>
      <c r="H1225">
        <v>5</v>
      </c>
      <c r="I1225" t="s">
        <v>1652</v>
      </c>
      <c r="J1225">
        <v>0</v>
      </c>
      <c r="K1225">
        <v>0</v>
      </c>
    </row>
    <row r="1226" spans="1:11" x14ac:dyDescent="0.25">
      <c r="A1226">
        <v>3848</v>
      </c>
      <c r="B1226" t="s">
        <v>1647</v>
      </c>
      <c r="C1226" t="s">
        <v>301</v>
      </c>
      <c r="D1226" t="s">
        <v>7400</v>
      </c>
      <c r="E1226" t="s">
        <v>10342</v>
      </c>
      <c r="F1226" t="s">
        <v>1678</v>
      </c>
      <c r="G1226" t="s">
        <v>7719</v>
      </c>
      <c r="H1226">
        <v>3</v>
      </c>
      <c r="I1226" t="s">
        <v>1652</v>
      </c>
      <c r="J1226">
        <v>0</v>
      </c>
      <c r="K1226">
        <v>0</v>
      </c>
    </row>
    <row r="1227" spans="1:11" x14ac:dyDescent="0.25">
      <c r="A1227">
        <v>3848</v>
      </c>
      <c r="B1227" t="s">
        <v>1647</v>
      </c>
      <c r="C1227" t="s">
        <v>301</v>
      </c>
      <c r="D1227" t="s">
        <v>7400</v>
      </c>
      <c r="E1227" t="s">
        <v>7418</v>
      </c>
      <c r="F1227" t="s">
        <v>1678</v>
      </c>
      <c r="G1227" t="s">
        <v>6716</v>
      </c>
      <c r="H1227">
        <v>9</v>
      </c>
      <c r="I1227" t="s">
        <v>1652</v>
      </c>
      <c r="J1227">
        <v>0</v>
      </c>
      <c r="K1227">
        <v>0</v>
      </c>
    </row>
    <row r="1228" spans="1:11" x14ac:dyDescent="0.25">
      <c r="A1228">
        <v>3848</v>
      </c>
      <c r="B1228" t="s">
        <v>1647</v>
      </c>
      <c r="C1228" t="s">
        <v>301</v>
      </c>
      <c r="D1228" t="s">
        <v>7400</v>
      </c>
      <c r="E1228" t="s">
        <v>4948</v>
      </c>
      <c r="F1228" t="s">
        <v>1678</v>
      </c>
      <c r="G1228" t="s">
        <v>7385</v>
      </c>
      <c r="H1228">
        <v>2</v>
      </c>
      <c r="I1228" t="s">
        <v>1652</v>
      </c>
      <c r="J1228">
        <v>0</v>
      </c>
      <c r="K1228">
        <v>0</v>
      </c>
    </row>
    <row r="1229" spans="1:11" x14ac:dyDescent="0.25">
      <c r="A1229">
        <v>3848</v>
      </c>
      <c r="B1229" t="s">
        <v>1647</v>
      </c>
      <c r="C1229" t="s">
        <v>301</v>
      </c>
      <c r="D1229" t="s">
        <v>7400</v>
      </c>
      <c r="G1229" t="s">
        <v>10762</v>
      </c>
      <c r="H1229">
        <v>1</v>
      </c>
      <c r="I1229" t="s">
        <v>1652</v>
      </c>
      <c r="J1229">
        <v>0</v>
      </c>
      <c r="K1229">
        <v>0</v>
      </c>
    </row>
    <row r="1230" spans="1:11" x14ac:dyDescent="0.25">
      <c r="A1230">
        <v>3848</v>
      </c>
      <c r="B1230" t="s">
        <v>1647</v>
      </c>
      <c r="C1230" t="s">
        <v>301</v>
      </c>
      <c r="D1230" t="s">
        <v>7400</v>
      </c>
      <c r="E1230" t="s">
        <v>2492</v>
      </c>
      <c r="F1230" t="s">
        <v>1678</v>
      </c>
      <c r="G1230" t="s">
        <v>3475</v>
      </c>
      <c r="H1230">
        <v>10</v>
      </c>
      <c r="I1230" t="s">
        <v>1652</v>
      </c>
      <c r="J1230">
        <v>0</v>
      </c>
      <c r="K1230">
        <v>0</v>
      </c>
    </row>
    <row r="1231" spans="1:11" x14ac:dyDescent="0.25">
      <c r="A1231">
        <v>3848</v>
      </c>
      <c r="B1231" t="s">
        <v>1647</v>
      </c>
      <c r="C1231" t="s">
        <v>301</v>
      </c>
      <c r="D1231" t="s">
        <v>7400</v>
      </c>
      <c r="G1231" t="s">
        <v>6192</v>
      </c>
      <c r="H1231">
        <v>8</v>
      </c>
      <c r="I1231" t="s">
        <v>1652</v>
      </c>
      <c r="J1231">
        <v>0</v>
      </c>
      <c r="K1231">
        <v>0</v>
      </c>
    </row>
    <row r="1232" spans="1:11" x14ac:dyDescent="0.25">
      <c r="A1232">
        <v>3848</v>
      </c>
      <c r="B1232" t="s">
        <v>1647</v>
      </c>
      <c r="C1232" t="s">
        <v>301</v>
      </c>
      <c r="D1232" t="s">
        <v>7400</v>
      </c>
      <c r="E1232" t="s">
        <v>1985</v>
      </c>
      <c r="F1232" t="s">
        <v>1678</v>
      </c>
      <c r="G1232" t="s">
        <v>2218</v>
      </c>
      <c r="H1232">
        <v>7</v>
      </c>
      <c r="I1232" t="s">
        <v>1652</v>
      </c>
      <c r="J1232">
        <v>0</v>
      </c>
      <c r="K1232">
        <v>0</v>
      </c>
    </row>
    <row r="1233" spans="1:11" x14ac:dyDescent="0.25">
      <c r="A1233">
        <v>3848</v>
      </c>
      <c r="B1233" t="s">
        <v>1647</v>
      </c>
      <c r="C1233" t="s">
        <v>301</v>
      </c>
      <c r="D1233" t="s">
        <v>7400</v>
      </c>
      <c r="E1233" t="s">
        <v>10763</v>
      </c>
      <c r="F1233" t="s">
        <v>1678</v>
      </c>
      <c r="G1233" t="s">
        <v>6716</v>
      </c>
      <c r="H1233">
        <v>6</v>
      </c>
      <c r="I1233" t="s">
        <v>1652</v>
      </c>
      <c r="J1233">
        <v>0</v>
      </c>
      <c r="K1233">
        <v>0</v>
      </c>
    </row>
    <row r="1234" spans="1:11" x14ac:dyDescent="0.25">
      <c r="A1234">
        <v>3848</v>
      </c>
      <c r="B1234" t="s">
        <v>1647</v>
      </c>
      <c r="C1234" t="s">
        <v>301</v>
      </c>
      <c r="D1234" t="s">
        <v>7400</v>
      </c>
      <c r="G1234" t="s">
        <v>10764</v>
      </c>
      <c r="H1234">
        <v>6</v>
      </c>
      <c r="I1234" t="s">
        <v>1652</v>
      </c>
      <c r="J1234">
        <v>0</v>
      </c>
      <c r="K1234">
        <v>0</v>
      </c>
    </row>
    <row r="1235" spans="1:11" x14ac:dyDescent="0.25">
      <c r="A1235">
        <v>3848</v>
      </c>
      <c r="B1235" t="s">
        <v>1647</v>
      </c>
      <c r="C1235" t="s">
        <v>301</v>
      </c>
      <c r="D1235" t="s">
        <v>7400</v>
      </c>
      <c r="E1235" t="s">
        <v>3476</v>
      </c>
      <c r="F1235" t="s">
        <v>1678</v>
      </c>
      <c r="G1235" t="s">
        <v>6716</v>
      </c>
      <c r="H1235">
        <v>7</v>
      </c>
      <c r="I1235" t="s">
        <v>1652</v>
      </c>
      <c r="J1235">
        <v>0</v>
      </c>
      <c r="K1235">
        <v>0</v>
      </c>
    </row>
    <row r="1236" spans="1:11" x14ac:dyDescent="0.25">
      <c r="A1236">
        <v>3848</v>
      </c>
      <c r="B1236" t="s">
        <v>1647</v>
      </c>
      <c r="C1236" t="s">
        <v>301</v>
      </c>
      <c r="D1236" t="s">
        <v>7400</v>
      </c>
      <c r="G1236" t="s">
        <v>4949</v>
      </c>
      <c r="H1236">
        <v>16</v>
      </c>
      <c r="I1236" t="s">
        <v>1652</v>
      </c>
      <c r="J1236">
        <v>0</v>
      </c>
      <c r="K1236">
        <v>0</v>
      </c>
    </row>
    <row r="1237" spans="1:11" x14ac:dyDescent="0.25">
      <c r="A1237">
        <v>3848</v>
      </c>
      <c r="B1237" t="s">
        <v>1647</v>
      </c>
      <c r="C1237" t="s">
        <v>301</v>
      </c>
      <c r="D1237" t="s">
        <v>7400</v>
      </c>
      <c r="E1237" t="s">
        <v>2506</v>
      </c>
      <c r="F1237" t="s">
        <v>1916</v>
      </c>
      <c r="G1237" t="s">
        <v>6734</v>
      </c>
      <c r="H1237">
        <v>15</v>
      </c>
      <c r="I1237" t="s">
        <v>1652</v>
      </c>
      <c r="J1237">
        <v>0</v>
      </c>
      <c r="K1237">
        <v>0</v>
      </c>
    </row>
    <row r="1238" spans="1:11" x14ac:dyDescent="0.25">
      <c r="A1238">
        <v>3848</v>
      </c>
      <c r="B1238" t="s">
        <v>1647</v>
      </c>
      <c r="C1238" t="s">
        <v>301</v>
      </c>
      <c r="D1238" t="s">
        <v>7400</v>
      </c>
      <c r="G1238" t="s">
        <v>5925</v>
      </c>
      <c r="H1238">
        <v>6</v>
      </c>
      <c r="I1238" t="s">
        <v>1652</v>
      </c>
      <c r="J1238">
        <v>0</v>
      </c>
      <c r="K1238">
        <v>0</v>
      </c>
    </row>
    <row r="1239" spans="1:11" x14ac:dyDescent="0.25">
      <c r="A1239">
        <v>3848</v>
      </c>
      <c r="B1239" t="s">
        <v>1647</v>
      </c>
      <c r="C1239" t="s">
        <v>301</v>
      </c>
      <c r="D1239" t="s">
        <v>7400</v>
      </c>
      <c r="E1239" t="s">
        <v>3477</v>
      </c>
      <c r="F1239" t="s">
        <v>3478</v>
      </c>
      <c r="G1239" t="s">
        <v>10149</v>
      </c>
      <c r="H1239">
        <v>4</v>
      </c>
      <c r="I1239" t="s">
        <v>1652</v>
      </c>
      <c r="J1239">
        <v>0</v>
      </c>
      <c r="K1239">
        <v>0</v>
      </c>
    </row>
    <row r="1240" spans="1:11" x14ac:dyDescent="0.25">
      <c r="A1240">
        <v>3848</v>
      </c>
      <c r="B1240" t="s">
        <v>1647</v>
      </c>
      <c r="C1240" t="s">
        <v>301</v>
      </c>
      <c r="D1240" t="s">
        <v>7400</v>
      </c>
      <c r="G1240" t="s">
        <v>4950</v>
      </c>
      <c r="H1240">
        <v>4</v>
      </c>
      <c r="I1240" t="s">
        <v>1652</v>
      </c>
      <c r="J1240">
        <v>0</v>
      </c>
      <c r="K1240">
        <v>0</v>
      </c>
    </row>
    <row r="1241" spans="1:11" x14ac:dyDescent="0.25">
      <c r="A1241">
        <v>3848</v>
      </c>
      <c r="B1241" t="s">
        <v>1647</v>
      </c>
      <c r="C1241" t="s">
        <v>301</v>
      </c>
      <c r="D1241" t="s">
        <v>7400</v>
      </c>
      <c r="E1241" t="s">
        <v>4951</v>
      </c>
      <c r="F1241" t="s">
        <v>3643</v>
      </c>
      <c r="G1241" t="s">
        <v>10328</v>
      </c>
      <c r="H1241">
        <v>13</v>
      </c>
      <c r="I1241" t="s">
        <v>1652</v>
      </c>
      <c r="J1241">
        <v>0</v>
      </c>
      <c r="K1241">
        <v>0</v>
      </c>
    </row>
    <row r="1242" spans="1:11" x14ac:dyDescent="0.25">
      <c r="A1242">
        <v>3848</v>
      </c>
      <c r="B1242" t="s">
        <v>1647</v>
      </c>
      <c r="C1242" t="s">
        <v>301</v>
      </c>
      <c r="D1242" t="s">
        <v>7400</v>
      </c>
      <c r="G1242" t="s">
        <v>2220</v>
      </c>
      <c r="H1242">
        <v>6</v>
      </c>
      <c r="I1242" t="s">
        <v>1652</v>
      </c>
      <c r="J1242">
        <v>0</v>
      </c>
      <c r="K1242">
        <v>0</v>
      </c>
    </row>
    <row r="1243" spans="1:11" x14ac:dyDescent="0.25">
      <c r="A1243">
        <v>3848</v>
      </c>
      <c r="B1243" t="s">
        <v>1647</v>
      </c>
      <c r="C1243" t="s">
        <v>301</v>
      </c>
      <c r="D1243" t="s">
        <v>7400</v>
      </c>
      <c r="E1243" t="s">
        <v>3479</v>
      </c>
      <c r="F1243" t="s">
        <v>1954</v>
      </c>
      <c r="G1243" t="s">
        <v>3246</v>
      </c>
      <c r="H1243">
        <v>7</v>
      </c>
      <c r="I1243" t="s">
        <v>1652</v>
      </c>
      <c r="J1243">
        <v>0</v>
      </c>
      <c r="K1243">
        <v>0</v>
      </c>
    </row>
    <row r="1244" spans="1:11" x14ac:dyDescent="0.25">
      <c r="A1244">
        <v>3848</v>
      </c>
      <c r="B1244" t="s">
        <v>1647</v>
      </c>
      <c r="C1244" t="s">
        <v>301</v>
      </c>
      <c r="D1244" t="s">
        <v>7400</v>
      </c>
      <c r="G1244" t="s">
        <v>7029</v>
      </c>
      <c r="H1244">
        <v>1</v>
      </c>
      <c r="I1244" t="s">
        <v>1652</v>
      </c>
      <c r="J1244">
        <v>0</v>
      </c>
      <c r="K1244">
        <v>0</v>
      </c>
    </row>
    <row r="1245" spans="1:11" x14ac:dyDescent="0.25">
      <c r="A1245">
        <v>3848</v>
      </c>
      <c r="B1245" t="s">
        <v>1647</v>
      </c>
      <c r="C1245" t="s">
        <v>301</v>
      </c>
      <c r="D1245" t="s">
        <v>7400</v>
      </c>
      <c r="E1245" t="s">
        <v>3480</v>
      </c>
      <c r="F1245" t="s">
        <v>1685</v>
      </c>
      <c r="G1245" t="s">
        <v>3481</v>
      </c>
      <c r="H1245">
        <v>12</v>
      </c>
      <c r="I1245" t="s">
        <v>1652</v>
      </c>
      <c r="J1245">
        <v>0</v>
      </c>
      <c r="K1245">
        <v>0</v>
      </c>
    </row>
    <row r="1246" spans="1:11" x14ac:dyDescent="0.25">
      <c r="A1246">
        <v>3848</v>
      </c>
      <c r="B1246" t="s">
        <v>1647</v>
      </c>
      <c r="C1246" t="s">
        <v>301</v>
      </c>
      <c r="D1246" t="s">
        <v>7400</v>
      </c>
      <c r="G1246" t="s">
        <v>6510</v>
      </c>
      <c r="H1246">
        <v>37</v>
      </c>
      <c r="I1246" t="s">
        <v>1652</v>
      </c>
      <c r="J1246">
        <v>0</v>
      </c>
      <c r="K1246">
        <v>0</v>
      </c>
    </row>
    <row r="1247" spans="1:11" x14ac:dyDescent="0.25">
      <c r="A1247">
        <v>3848</v>
      </c>
      <c r="B1247" t="s">
        <v>1647</v>
      </c>
      <c r="C1247" t="s">
        <v>301</v>
      </c>
      <c r="D1247" t="s">
        <v>7400</v>
      </c>
      <c r="E1247" t="s">
        <v>7155</v>
      </c>
      <c r="F1247" t="s">
        <v>1673</v>
      </c>
      <c r="G1247" t="s">
        <v>6734</v>
      </c>
      <c r="H1247">
        <v>11</v>
      </c>
      <c r="I1247" t="s">
        <v>1652</v>
      </c>
      <c r="J1247">
        <v>0</v>
      </c>
      <c r="K1247">
        <v>0</v>
      </c>
    </row>
    <row r="1248" spans="1:11" x14ac:dyDescent="0.25">
      <c r="A1248">
        <v>3848</v>
      </c>
      <c r="B1248" t="s">
        <v>1647</v>
      </c>
      <c r="C1248" t="s">
        <v>301</v>
      </c>
      <c r="D1248" t="s">
        <v>7400</v>
      </c>
      <c r="G1248" t="s">
        <v>4429</v>
      </c>
      <c r="H1248">
        <v>18</v>
      </c>
      <c r="I1248" t="s">
        <v>1652</v>
      </c>
      <c r="J1248">
        <v>0</v>
      </c>
      <c r="K1248">
        <v>0</v>
      </c>
    </row>
    <row r="1249" spans="1:11" x14ac:dyDescent="0.25">
      <c r="A1249">
        <v>3848</v>
      </c>
      <c r="B1249" t="s">
        <v>1647</v>
      </c>
      <c r="C1249" t="s">
        <v>301</v>
      </c>
      <c r="D1249" t="s">
        <v>7400</v>
      </c>
      <c r="E1249" t="s">
        <v>3482</v>
      </c>
      <c r="F1249" t="s">
        <v>3483</v>
      </c>
      <c r="G1249" t="s">
        <v>3433</v>
      </c>
      <c r="H1249">
        <v>12</v>
      </c>
      <c r="I1249" t="s">
        <v>1652</v>
      </c>
      <c r="J1249">
        <v>0</v>
      </c>
      <c r="K1249">
        <v>0</v>
      </c>
    </row>
    <row r="1250" spans="1:11" x14ac:dyDescent="0.25">
      <c r="A1250">
        <v>3848</v>
      </c>
      <c r="B1250" t="s">
        <v>1647</v>
      </c>
      <c r="C1250" t="s">
        <v>301</v>
      </c>
      <c r="D1250" t="s">
        <v>7400</v>
      </c>
      <c r="G1250" t="s">
        <v>4481</v>
      </c>
      <c r="H1250">
        <v>27</v>
      </c>
      <c r="I1250" t="s">
        <v>1652</v>
      </c>
      <c r="J1250">
        <v>0</v>
      </c>
      <c r="K1250">
        <v>0</v>
      </c>
    </row>
    <row r="1251" spans="1:11" x14ac:dyDescent="0.25">
      <c r="A1251">
        <v>3848</v>
      </c>
      <c r="B1251" t="s">
        <v>1647</v>
      </c>
      <c r="C1251" t="s">
        <v>301</v>
      </c>
      <c r="D1251" t="s">
        <v>7400</v>
      </c>
      <c r="E1251" t="s">
        <v>3019</v>
      </c>
      <c r="F1251" t="s">
        <v>1685</v>
      </c>
      <c r="G1251" t="s">
        <v>3481</v>
      </c>
      <c r="H1251">
        <v>37</v>
      </c>
      <c r="I1251" t="s">
        <v>1652</v>
      </c>
      <c r="J1251">
        <v>0</v>
      </c>
      <c r="K1251">
        <v>0</v>
      </c>
    </row>
    <row r="1252" spans="1:11" x14ac:dyDescent="0.25">
      <c r="A1252">
        <v>3848</v>
      </c>
      <c r="B1252" t="s">
        <v>1647</v>
      </c>
      <c r="C1252" t="s">
        <v>301</v>
      </c>
      <c r="D1252" t="s">
        <v>7400</v>
      </c>
      <c r="G1252" t="s">
        <v>6510</v>
      </c>
      <c r="H1252">
        <v>13</v>
      </c>
      <c r="I1252" t="s">
        <v>1652</v>
      </c>
      <c r="J1252">
        <v>0</v>
      </c>
      <c r="K1252">
        <v>0</v>
      </c>
    </row>
    <row r="1253" spans="1:11" x14ac:dyDescent="0.25">
      <c r="A1253">
        <v>3848</v>
      </c>
      <c r="B1253" t="s">
        <v>1647</v>
      </c>
      <c r="C1253" t="s">
        <v>301</v>
      </c>
      <c r="D1253" t="s">
        <v>7400</v>
      </c>
      <c r="E1253" t="s">
        <v>2979</v>
      </c>
      <c r="F1253" t="s">
        <v>1785</v>
      </c>
      <c r="G1253" t="s">
        <v>3484</v>
      </c>
      <c r="H1253">
        <v>3</v>
      </c>
      <c r="I1253" t="s">
        <v>1652</v>
      </c>
      <c r="J1253">
        <v>0</v>
      </c>
      <c r="K1253">
        <v>0</v>
      </c>
    </row>
    <row r="1254" spans="1:11" x14ac:dyDescent="0.25">
      <c r="A1254">
        <v>3848</v>
      </c>
      <c r="B1254" t="s">
        <v>1647</v>
      </c>
      <c r="C1254" t="s">
        <v>301</v>
      </c>
      <c r="D1254" t="s">
        <v>7400</v>
      </c>
      <c r="G1254" t="s">
        <v>2160</v>
      </c>
      <c r="H1254">
        <v>10</v>
      </c>
      <c r="I1254" t="s">
        <v>1652</v>
      </c>
      <c r="J1254">
        <v>0</v>
      </c>
      <c r="K1254">
        <v>0</v>
      </c>
    </row>
    <row r="1255" spans="1:11" x14ac:dyDescent="0.25">
      <c r="A1255">
        <v>3848</v>
      </c>
      <c r="B1255" t="s">
        <v>1647</v>
      </c>
      <c r="C1255" t="s">
        <v>301</v>
      </c>
      <c r="D1255" t="s">
        <v>7400</v>
      </c>
      <c r="E1255" t="s">
        <v>3485</v>
      </c>
      <c r="F1255" t="s">
        <v>1916</v>
      </c>
      <c r="G1255" t="s">
        <v>6784</v>
      </c>
      <c r="H1255">
        <v>12</v>
      </c>
      <c r="I1255" t="s">
        <v>1652</v>
      </c>
      <c r="J1255">
        <v>0</v>
      </c>
      <c r="K1255">
        <v>0</v>
      </c>
    </row>
    <row r="1256" spans="1:11" x14ac:dyDescent="0.25">
      <c r="A1256">
        <v>3848</v>
      </c>
      <c r="B1256" t="s">
        <v>1647</v>
      </c>
      <c r="C1256" t="s">
        <v>301</v>
      </c>
      <c r="D1256" t="s">
        <v>7400</v>
      </c>
      <c r="G1256" t="s">
        <v>4952</v>
      </c>
      <c r="H1256">
        <v>12</v>
      </c>
      <c r="I1256" t="s">
        <v>1652</v>
      </c>
      <c r="J1256">
        <v>0</v>
      </c>
      <c r="K1256">
        <v>0</v>
      </c>
    </row>
    <row r="1257" spans="1:11" x14ac:dyDescent="0.25">
      <c r="A1257">
        <v>3848</v>
      </c>
      <c r="B1257" t="s">
        <v>1647</v>
      </c>
      <c r="C1257" t="s">
        <v>301</v>
      </c>
      <c r="D1257" t="s">
        <v>7400</v>
      </c>
      <c r="E1257" t="s">
        <v>4953</v>
      </c>
      <c r="F1257" t="s">
        <v>1673</v>
      </c>
      <c r="G1257" t="s">
        <v>3457</v>
      </c>
      <c r="H1257">
        <v>10</v>
      </c>
      <c r="I1257" t="s">
        <v>1652</v>
      </c>
      <c r="J1257">
        <v>0</v>
      </c>
      <c r="K1257">
        <v>0</v>
      </c>
    </row>
    <row r="1258" spans="1:11" x14ac:dyDescent="0.25">
      <c r="A1258">
        <v>3848</v>
      </c>
      <c r="B1258" t="s">
        <v>1647</v>
      </c>
      <c r="C1258" t="s">
        <v>301</v>
      </c>
      <c r="D1258" t="s">
        <v>7400</v>
      </c>
      <c r="G1258" t="s">
        <v>6199</v>
      </c>
      <c r="H1258">
        <v>21</v>
      </c>
      <c r="I1258" t="s">
        <v>1652</v>
      </c>
      <c r="J1258">
        <v>0</v>
      </c>
      <c r="K1258">
        <v>0</v>
      </c>
    </row>
    <row r="1259" spans="1:11" x14ac:dyDescent="0.25">
      <c r="A1259">
        <v>3848</v>
      </c>
      <c r="B1259" t="s">
        <v>1647</v>
      </c>
      <c r="C1259" t="s">
        <v>301</v>
      </c>
      <c r="D1259" t="s">
        <v>7400</v>
      </c>
      <c r="E1259" t="s">
        <v>2507</v>
      </c>
      <c r="F1259" t="s">
        <v>1981</v>
      </c>
      <c r="G1259" t="s">
        <v>7388</v>
      </c>
      <c r="H1259">
        <v>2</v>
      </c>
      <c r="I1259" t="s">
        <v>1652</v>
      </c>
      <c r="J1259">
        <v>0</v>
      </c>
      <c r="K1259">
        <v>0</v>
      </c>
    </row>
    <row r="1260" spans="1:11" x14ac:dyDescent="0.25">
      <c r="A1260">
        <v>3848</v>
      </c>
      <c r="B1260" t="s">
        <v>1647</v>
      </c>
      <c r="C1260" t="s">
        <v>301</v>
      </c>
      <c r="D1260" t="s">
        <v>7400</v>
      </c>
      <c r="G1260" t="s">
        <v>8752</v>
      </c>
      <c r="H1260">
        <v>1</v>
      </c>
      <c r="I1260" t="s">
        <v>1652</v>
      </c>
      <c r="J1260">
        <v>0</v>
      </c>
      <c r="K1260">
        <v>0</v>
      </c>
    </row>
    <row r="1261" spans="1:11" x14ac:dyDescent="0.25">
      <c r="A1261">
        <v>3848</v>
      </c>
      <c r="B1261" t="s">
        <v>1647</v>
      </c>
      <c r="C1261" t="s">
        <v>301</v>
      </c>
      <c r="D1261" t="s">
        <v>7400</v>
      </c>
      <c r="E1261" t="s">
        <v>1984</v>
      </c>
      <c r="F1261" t="s">
        <v>1983</v>
      </c>
      <c r="G1261" t="s">
        <v>7640</v>
      </c>
      <c r="H1261">
        <v>8</v>
      </c>
      <c r="I1261" t="s">
        <v>1652</v>
      </c>
      <c r="J1261">
        <v>0</v>
      </c>
      <c r="K1261">
        <v>0</v>
      </c>
    </row>
    <row r="1262" spans="1:11" x14ac:dyDescent="0.25">
      <c r="A1262">
        <v>3848</v>
      </c>
      <c r="B1262" t="s">
        <v>1647</v>
      </c>
      <c r="C1262" t="s">
        <v>301</v>
      </c>
      <c r="D1262" t="s">
        <v>7400</v>
      </c>
      <c r="G1262" t="s">
        <v>2223</v>
      </c>
      <c r="H1262">
        <v>10</v>
      </c>
      <c r="I1262" t="s">
        <v>1652</v>
      </c>
      <c r="J1262">
        <v>0</v>
      </c>
      <c r="K1262">
        <v>0</v>
      </c>
    </row>
    <row r="1263" spans="1:11" x14ac:dyDescent="0.25">
      <c r="A1263">
        <v>3848</v>
      </c>
      <c r="B1263" t="s">
        <v>1647</v>
      </c>
      <c r="C1263" t="s">
        <v>301</v>
      </c>
      <c r="D1263" t="s">
        <v>7400</v>
      </c>
      <c r="E1263" t="s">
        <v>8925</v>
      </c>
      <c r="F1263" t="s">
        <v>1679</v>
      </c>
      <c r="G1263" t="s">
        <v>8926</v>
      </c>
      <c r="H1263">
        <v>2</v>
      </c>
      <c r="I1263" t="s">
        <v>1652</v>
      </c>
      <c r="J1263">
        <v>0</v>
      </c>
      <c r="K1263">
        <v>0</v>
      </c>
    </row>
    <row r="1264" spans="1:11" x14ac:dyDescent="0.25">
      <c r="A1264">
        <v>3848</v>
      </c>
      <c r="B1264" t="s">
        <v>1647</v>
      </c>
      <c r="C1264" t="s">
        <v>301</v>
      </c>
      <c r="D1264" t="s">
        <v>7400</v>
      </c>
      <c r="E1264" t="s">
        <v>3487</v>
      </c>
      <c r="F1264" t="s">
        <v>1776</v>
      </c>
      <c r="G1264" t="s">
        <v>8280</v>
      </c>
      <c r="H1264">
        <v>3</v>
      </c>
      <c r="I1264" t="s">
        <v>1652</v>
      </c>
      <c r="J1264">
        <v>0</v>
      </c>
      <c r="K1264">
        <v>0</v>
      </c>
    </row>
    <row r="1265" spans="1:11" x14ac:dyDescent="0.25">
      <c r="A1265">
        <v>3848</v>
      </c>
      <c r="B1265" t="s">
        <v>1647</v>
      </c>
      <c r="C1265" t="s">
        <v>301</v>
      </c>
      <c r="D1265" t="s">
        <v>7400</v>
      </c>
      <c r="G1265" t="s">
        <v>4491</v>
      </c>
      <c r="H1265">
        <v>6</v>
      </c>
      <c r="I1265" t="s">
        <v>1652</v>
      </c>
      <c r="J1265">
        <v>0</v>
      </c>
      <c r="K1265">
        <v>0</v>
      </c>
    </row>
    <row r="1266" spans="1:11" x14ac:dyDescent="0.25">
      <c r="A1266">
        <v>3848</v>
      </c>
      <c r="B1266" t="s">
        <v>1647</v>
      </c>
      <c r="C1266" t="s">
        <v>301</v>
      </c>
      <c r="D1266" t="s">
        <v>7400</v>
      </c>
      <c r="E1266" t="s">
        <v>7720</v>
      </c>
      <c r="F1266" t="s">
        <v>1673</v>
      </c>
      <c r="G1266" t="s">
        <v>6733</v>
      </c>
      <c r="H1266">
        <v>5</v>
      </c>
      <c r="I1266" t="s">
        <v>1652</v>
      </c>
      <c r="J1266">
        <v>0</v>
      </c>
      <c r="K1266">
        <v>0</v>
      </c>
    </row>
    <row r="1267" spans="1:11" x14ac:dyDescent="0.25">
      <c r="A1267">
        <v>3848</v>
      </c>
      <c r="B1267" t="s">
        <v>1647</v>
      </c>
      <c r="C1267" t="s">
        <v>301</v>
      </c>
      <c r="D1267" t="s">
        <v>7400</v>
      </c>
      <c r="G1267" t="s">
        <v>2224</v>
      </c>
      <c r="H1267">
        <v>14</v>
      </c>
      <c r="I1267" t="s">
        <v>1652</v>
      </c>
      <c r="J1267">
        <v>0</v>
      </c>
      <c r="K1267">
        <v>0</v>
      </c>
    </row>
    <row r="1268" spans="1:11" x14ac:dyDescent="0.25">
      <c r="A1268">
        <v>3848</v>
      </c>
      <c r="B1268" t="s">
        <v>1647</v>
      </c>
      <c r="C1268" t="s">
        <v>301</v>
      </c>
      <c r="D1268" t="s">
        <v>7400</v>
      </c>
      <c r="E1268" t="s">
        <v>3488</v>
      </c>
      <c r="F1268" t="s">
        <v>1670</v>
      </c>
      <c r="G1268" t="s">
        <v>3457</v>
      </c>
      <c r="H1268">
        <v>10</v>
      </c>
      <c r="I1268" t="s">
        <v>1652</v>
      </c>
      <c r="J1268">
        <v>0</v>
      </c>
      <c r="K1268">
        <v>0</v>
      </c>
    </row>
    <row r="1269" spans="1:11" x14ac:dyDescent="0.25">
      <c r="A1269">
        <v>3848</v>
      </c>
      <c r="B1269" t="s">
        <v>1647</v>
      </c>
      <c r="C1269" t="s">
        <v>301</v>
      </c>
      <c r="D1269" t="s">
        <v>7400</v>
      </c>
      <c r="G1269" t="s">
        <v>4482</v>
      </c>
      <c r="H1269">
        <v>20</v>
      </c>
      <c r="I1269" t="s">
        <v>1652</v>
      </c>
      <c r="J1269">
        <v>0</v>
      </c>
      <c r="K1269">
        <v>0</v>
      </c>
    </row>
    <row r="1270" spans="1:11" x14ac:dyDescent="0.25">
      <c r="A1270">
        <v>3848</v>
      </c>
      <c r="B1270" t="s">
        <v>1647</v>
      </c>
      <c r="C1270" t="s">
        <v>301</v>
      </c>
      <c r="D1270" t="s">
        <v>7400</v>
      </c>
      <c r="E1270" t="s">
        <v>8837</v>
      </c>
      <c r="F1270" t="s">
        <v>3086</v>
      </c>
      <c r="G1270" t="s">
        <v>3103</v>
      </c>
      <c r="H1270">
        <v>9</v>
      </c>
      <c r="I1270" t="s">
        <v>1652</v>
      </c>
      <c r="J1270">
        <v>0</v>
      </c>
      <c r="K1270">
        <v>0</v>
      </c>
    </row>
    <row r="1271" spans="1:11" x14ac:dyDescent="0.25">
      <c r="A1271">
        <v>3848</v>
      </c>
      <c r="B1271" t="s">
        <v>1647</v>
      </c>
      <c r="C1271" t="s">
        <v>301</v>
      </c>
      <c r="D1271" t="s">
        <v>7400</v>
      </c>
      <c r="E1271" t="s">
        <v>6643</v>
      </c>
      <c r="F1271" t="s">
        <v>1773</v>
      </c>
      <c r="G1271" t="s">
        <v>4494</v>
      </c>
      <c r="H1271">
        <v>127</v>
      </c>
      <c r="I1271" t="s">
        <v>1652</v>
      </c>
      <c r="J1271">
        <v>0</v>
      </c>
      <c r="K1271">
        <v>0</v>
      </c>
    </row>
    <row r="1272" spans="1:11" x14ac:dyDescent="0.25">
      <c r="A1272">
        <v>3848</v>
      </c>
      <c r="B1272" t="s">
        <v>1647</v>
      </c>
      <c r="C1272" t="s">
        <v>301</v>
      </c>
      <c r="D1272" t="s">
        <v>7400</v>
      </c>
      <c r="G1272" t="s">
        <v>2237</v>
      </c>
      <c r="H1272">
        <v>146</v>
      </c>
      <c r="I1272" t="s">
        <v>1652</v>
      </c>
      <c r="J1272">
        <v>0</v>
      </c>
      <c r="K1272">
        <v>0</v>
      </c>
    </row>
    <row r="1273" spans="1:11" x14ac:dyDescent="0.25">
      <c r="A1273">
        <v>3848</v>
      </c>
      <c r="B1273" t="s">
        <v>1647</v>
      </c>
      <c r="C1273" t="s">
        <v>301</v>
      </c>
      <c r="D1273" t="s">
        <v>7400</v>
      </c>
      <c r="E1273" t="s">
        <v>4317</v>
      </c>
      <c r="F1273" t="s">
        <v>1701</v>
      </c>
      <c r="G1273" t="s">
        <v>10765</v>
      </c>
      <c r="H1273">
        <v>50</v>
      </c>
      <c r="I1273" t="s">
        <v>1652</v>
      </c>
      <c r="J1273">
        <v>0</v>
      </c>
      <c r="K1273">
        <v>0</v>
      </c>
    </row>
    <row r="1274" spans="1:11" x14ac:dyDescent="0.25">
      <c r="A1274">
        <v>3848</v>
      </c>
      <c r="B1274" t="s">
        <v>1647</v>
      </c>
      <c r="C1274" t="s">
        <v>301</v>
      </c>
      <c r="D1274" t="s">
        <v>7400</v>
      </c>
      <c r="G1274" t="s">
        <v>2225</v>
      </c>
      <c r="H1274">
        <v>6</v>
      </c>
      <c r="I1274" t="s">
        <v>1652</v>
      </c>
      <c r="J1274">
        <v>0</v>
      </c>
      <c r="K1274">
        <v>0</v>
      </c>
    </row>
    <row r="1275" spans="1:11" x14ac:dyDescent="0.25">
      <c r="A1275">
        <v>3848</v>
      </c>
      <c r="B1275" t="s">
        <v>1647</v>
      </c>
      <c r="C1275" t="s">
        <v>301</v>
      </c>
      <c r="D1275" t="s">
        <v>7400</v>
      </c>
      <c r="E1275" t="s">
        <v>4954</v>
      </c>
      <c r="F1275" t="s">
        <v>1679</v>
      </c>
      <c r="G1275" t="s">
        <v>3307</v>
      </c>
      <c r="H1275">
        <v>36</v>
      </c>
      <c r="I1275" t="s">
        <v>1652</v>
      </c>
      <c r="J1275">
        <v>0</v>
      </c>
      <c r="K1275">
        <v>0</v>
      </c>
    </row>
    <row r="1276" spans="1:11" x14ac:dyDescent="0.25">
      <c r="A1276">
        <v>3848</v>
      </c>
      <c r="B1276" t="s">
        <v>1647</v>
      </c>
      <c r="C1276" t="s">
        <v>301</v>
      </c>
      <c r="D1276" t="s">
        <v>7400</v>
      </c>
      <c r="G1276" t="s">
        <v>4955</v>
      </c>
      <c r="H1276">
        <v>60</v>
      </c>
      <c r="I1276" t="s">
        <v>1652</v>
      </c>
      <c r="J1276">
        <v>0</v>
      </c>
      <c r="K1276">
        <v>0</v>
      </c>
    </row>
    <row r="1277" spans="1:11" x14ac:dyDescent="0.25">
      <c r="A1277">
        <v>3848</v>
      </c>
      <c r="B1277" t="s">
        <v>1647</v>
      </c>
      <c r="C1277" t="s">
        <v>301</v>
      </c>
      <c r="D1277" t="s">
        <v>7400</v>
      </c>
      <c r="E1277" t="s">
        <v>10150</v>
      </c>
      <c r="F1277" t="s">
        <v>1701</v>
      </c>
      <c r="G1277" t="s">
        <v>10343</v>
      </c>
      <c r="H1277">
        <v>20</v>
      </c>
      <c r="I1277" t="s">
        <v>1652</v>
      </c>
      <c r="J1277">
        <v>0</v>
      </c>
      <c r="K1277">
        <v>0</v>
      </c>
    </row>
    <row r="1278" spans="1:11" x14ac:dyDescent="0.25">
      <c r="A1278">
        <v>3848</v>
      </c>
      <c r="B1278" t="s">
        <v>1647</v>
      </c>
      <c r="C1278" t="s">
        <v>301</v>
      </c>
      <c r="D1278" t="s">
        <v>7400</v>
      </c>
      <c r="G1278" t="s">
        <v>10344</v>
      </c>
      <c r="H1278">
        <v>2</v>
      </c>
      <c r="I1278" t="s">
        <v>1652</v>
      </c>
      <c r="J1278">
        <v>0</v>
      </c>
      <c r="K1278">
        <v>0</v>
      </c>
    </row>
    <row r="1279" spans="1:11" x14ac:dyDescent="0.25">
      <c r="A1279">
        <v>3848</v>
      </c>
      <c r="B1279" t="s">
        <v>1647</v>
      </c>
      <c r="C1279" t="s">
        <v>301</v>
      </c>
      <c r="D1279" t="s">
        <v>7400</v>
      </c>
      <c r="E1279" t="s">
        <v>3489</v>
      </c>
      <c r="F1279" t="s">
        <v>1679</v>
      </c>
      <c r="G1279" t="s">
        <v>3490</v>
      </c>
      <c r="H1279">
        <v>8</v>
      </c>
      <c r="I1279" t="s">
        <v>1652</v>
      </c>
      <c r="J1279">
        <v>0</v>
      </c>
      <c r="K1279">
        <v>0</v>
      </c>
    </row>
    <row r="1280" spans="1:11" x14ac:dyDescent="0.25">
      <c r="A1280">
        <v>3848</v>
      </c>
      <c r="B1280" t="s">
        <v>1647</v>
      </c>
      <c r="C1280" t="s">
        <v>301</v>
      </c>
      <c r="D1280" t="s">
        <v>7400</v>
      </c>
      <c r="G1280" t="s">
        <v>2226</v>
      </c>
      <c r="H1280">
        <v>5</v>
      </c>
      <c r="I1280" t="s">
        <v>1652</v>
      </c>
      <c r="J1280">
        <v>0</v>
      </c>
      <c r="K1280">
        <v>0</v>
      </c>
    </row>
    <row r="1281" spans="1:11" x14ac:dyDescent="0.25">
      <c r="A1281">
        <v>3848</v>
      </c>
      <c r="B1281" t="s">
        <v>1647</v>
      </c>
      <c r="C1281" t="s">
        <v>301</v>
      </c>
      <c r="D1281" t="s">
        <v>7400</v>
      </c>
      <c r="E1281" t="s">
        <v>7156</v>
      </c>
      <c r="F1281" t="s">
        <v>1792</v>
      </c>
      <c r="G1281" t="s">
        <v>7180</v>
      </c>
      <c r="H1281">
        <v>6</v>
      </c>
      <c r="I1281" t="s">
        <v>1652</v>
      </c>
      <c r="J1281">
        <v>0</v>
      </c>
      <c r="K1281">
        <v>0</v>
      </c>
    </row>
    <row r="1282" spans="1:11" x14ac:dyDescent="0.25">
      <c r="A1282">
        <v>3848</v>
      </c>
      <c r="B1282" t="s">
        <v>1647</v>
      </c>
      <c r="C1282" t="s">
        <v>301</v>
      </c>
      <c r="D1282" t="s">
        <v>7400</v>
      </c>
      <c r="G1282" t="s">
        <v>2227</v>
      </c>
      <c r="H1282">
        <v>30</v>
      </c>
      <c r="I1282" t="s">
        <v>1652</v>
      </c>
      <c r="J1282">
        <v>0</v>
      </c>
      <c r="K1282">
        <v>0</v>
      </c>
    </row>
    <row r="1283" spans="1:11" x14ac:dyDescent="0.25">
      <c r="A1283">
        <v>3848</v>
      </c>
      <c r="B1283" t="s">
        <v>1647</v>
      </c>
      <c r="C1283" t="s">
        <v>301</v>
      </c>
      <c r="D1283" t="s">
        <v>7400</v>
      </c>
      <c r="E1283" t="s">
        <v>7204</v>
      </c>
      <c r="F1283" t="s">
        <v>1657</v>
      </c>
      <c r="G1283" t="s">
        <v>6789</v>
      </c>
      <c r="H1283">
        <v>10</v>
      </c>
      <c r="I1283" t="s">
        <v>1652</v>
      </c>
      <c r="J1283">
        <v>0</v>
      </c>
      <c r="K1283">
        <v>0</v>
      </c>
    </row>
    <row r="1284" spans="1:11" x14ac:dyDescent="0.25">
      <c r="A1284">
        <v>3848</v>
      </c>
      <c r="B1284" t="s">
        <v>1647</v>
      </c>
      <c r="C1284" t="s">
        <v>301</v>
      </c>
      <c r="D1284" t="s">
        <v>7400</v>
      </c>
      <c r="G1284" t="s">
        <v>7205</v>
      </c>
      <c r="H1284">
        <v>4</v>
      </c>
      <c r="I1284" t="s">
        <v>1652</v>
      </c>
      <c r="J1284">
        <v>0</v>
      </c>
      <c r="K1284">
        <v>0</v>
      </c>
    </row>
    <row r="1285" spans="1:11" x14ac:dyDescent="0.25">
      <c r="A1285">
        <v>3848</v>
      </c>
      <c r="B1285" t="s">
        <v>1647</v>
      </c>
      <c r="C1285" t="s">
        <v>301</v>
      </c>
      <c r="D1285" t="s">
        <v>7400</v>
      </c>
      <c r="E1285" t="s">
        <v>4561</v>
      </c>
      <c r="F1285" t="s">
        <v>4562</v>
      </c>
      <c r="G1285" t="s">
        <v>4956</v>
      </c>
      <c r="H1285">
        <v>5</v>
      </c>
      <c r="I1285" t="s">
        <v>1652</v>
      </c>
      <c r="J1285">
        <v>0</v>
      </c>
      <c r="K1285">
        <v>0</v>
      </c>
    </row>
    <row r="1286" spans="1:11" x14ac:dyDescent="0.25">
      <c r="A1286">
        <v>3848</v>
      </c>
      <c r="B1286" t="s">
        <v>1647</v>
      </c>
      <c r="C1286" t="s">
        <v>301</v>
      </c>
      <c r="D1286" t="s">
        <v>7400</v>
      </c>
      <c r="E1286" t="s">
        <v>3491</v>
      </c>
      <c r="F1286" t="s">
        <v>1657</v>
      </c>
      <c r="G1286" t="s">
        <v>6778</v>
      </c>
      <c r="H1286">
        <v>8</v>
      </c>
      <c r="I1286" t="s">
        <v>1652</v>
      </c>
      <c r="J1286">
        <v>0</v>
      </c>
      <c r="K1286">
        <v>0</v>
      </c>
    </row>
    <row r="1287" spans="1:11" x14ac:dyDescent="0.25">
      <c r="A1287">
        <v>3848</v>
      </c>
      <c r="B1287" t="s">
        <v>1647</v>
      </c>
      <c r="C1287" t="s">
        <v>301</v>
      </c>
      <c r="D1287" t="s">
        <v>7400</v>
      </c>
      <c r="G1287" t="s">
        <v>7721</v>
      </c>
      <c r="H1287">
        <v>6</v>
      </c>
      <c r="I1287" t="s">
        <v>1652</v>
      </c>
      <c r="J1287">
        <v>0</v>
      </c>
      <c r="K1287">
        <v>0</v>
      </c>
    </row>
    <row r="1288" spans="1:11" x14ac:dyDescent="0.25">
      <c r="A1288">
        <v>3848</v>
      </c>
      <c r="B1288" t="s">
        <v>1647</v>
      </c>
      <c r="C1288" t="s">
        <v>301</v>
      </c>
      <c r="D1288" t="s">
        <v>7400</v>
      </c>
      <c r="E1288" t="s">
        <v>1982</v>
      </c>
      <c r="F1288" t="s">
        <v>1657</v>
      </c>
      <c r="G1288" t="s">
        <v>3492</v>
      </c>
      <c r="H1288">
        <v>5</v>
      </c>
      <c r="I1288" t="s">
        <v>1652</v>
      </c>
      <c r="J1288">
        <v>0</v>
      </c>
      <c r="K1288">
        <v>0</v>
      </c>
    </row>
    <row r="1289" spans="1:11" x14ac:dyDescent="0.25">
      <c r="A1289">
        <v>3848</v>
      </c>
      <c r="B1289" t="s">
        <v>1647</v>
      </c>
      <c r="C1289" t="s">
        <v>301</v>
      </c>
      <c r="D1289" t="s">
        <v>7400</v>
      </c>
      <c r="G1289" t="s">
        <v>2228</v>
      </c>
      <c r="H1289">
        <v>10</v>
      </c>
      <c r="I1289" t="s">
        <v>1652</v>
      </c>
      <c r="J1289">
        <v>0</v>
      </c>
      <c r="K1289">
        <v>0</v>
      </c>
    </row>
    <row r="1290" spans="1:11" x14ac:dyDescent="0.25">
      <c r="A1290">
        <v>3848</v>
      </c>
      <c r="B1290" t="s">
        <v>1647</v>
      </c>
      <c r="C1290" t="s">
        <v>301</v>
      </c>
      <c r="D1290" t="s">
        <v>7400</v>
      </c>
      <c r="E1290" t="s">
        <v>3493</v>
      </c>
      <c r="F1290" t="s">
        <v>1885</v>
      </c>
      <c r="G1290" t="s">
        <v>7722</v>
      </c>
      <c r="H1290">
        <v>7</v>
      </c>
      <c r="I1290" t="s">
        <v>1652</v>
      </c>
      <c r="J1290">
        <v>0</v>
      </c>
      <c r="K1290">
        <v>0</v>
      </c>
    </row>
    <row r="1291" spans="1:11" x14ac:dyDescent="0.25">
      <c r="A1291">
        <v>3848</v>
      </c>
      <c r="B1291" t="s">
        <v>1647</v>
      </c>
      <c r="C1291" t="s">
        <v>301</v>
      </c>
      <c r="D1291" t="s">
        <v>7400</v>
      </c>
      <c r="G1291" t="s">
        <v>4250</v>
      </c>
      <c r="H1291">
        <v>7</v>
      </c>
      <c r="I1291" t="s">
        <v>1652</v>
      </c>
      <c r="J1291">
        <v>0</v>
      </c>
      <c r="K1291">
        <v>0</v>
      </c>
    </row>
    <row r="1292" spans="1:11" x14ac:dyDescent="0.25">
      <c r="A1292">
        <v>3848</v>
      </c>
      <c r="B1292" t="s">
        <v>1647</v>
      </c>
      <c r="C1292" t="s">
        <v>301</v>
      </c>
      <c r="D1292" t="s">
        <v>7400</v>
      </c>
      <c r="E1292" t="s">
        <v>6193</v>
      </c>
      <c r="F1292" t="s">
        <v>3574</v>
      </c>
      <c r="G1292" t="s">
        <v>3906</v>
      </c>
      <c r="H1292">
        <v>3</v>
      </c>
      <c r="I1292" t="s">
        <v>1652</v>
      </c>
      <c r="J1292">
        <v>0</v>
      </c>
      <c r="K1292">
        <v>0</v>
      </c>
    </row>
    <row r="1293" spans="1:11" x14ac:dyDescent="0.25">
      <c r="A1293">
        <v>3848</v>
      </c>
      <c r="B1293" t="s">
        <v>1647</v>
      </c>
      <c r="C1293" t="s">
        <v>301</v>
      </c>
      <c r="D1293" t="s">
        <v>7400</v>
      </c>
      <c r="G1293" t="s">
        <v>5771</v>
      </c>
      <c r="H1293">
        <v>5</v>
      </c>
      <c r="I1293" t="s">
        <v>1652</v>
      </c>
      <c r="J1293">
        <v>0</v>
      </c>
      <c r="K1293">
        <v>0</v>
      </c>
    </row>
    <row r="1294" spans="1:11" x14ac:dyDescent="0.25">
      <c r="A1294">
        <v>3848</v>
      </c>
      <c r="B1294" t="s">
        <v>1647</v>
      </c>
      <c r="C1294" t="s">
        <v>301</v>
      </c>
      <c r="D1294" t="s">
        <v>7400</v>
      </c>
      <c r="E1294" t="s">
        <v>3494</v>
      </c>
      <c r="F1294" t="s">
        <v>1885</v>
      </c>
      <c r="G1294" t="s">
        <v>9546</v>
      </c>
      <c r="H1294">
        <v>2</v>
      </c>
      <c r="I1294" t="s">
        <v>1652</v>
      </c>
      <c r="J1294">
        <v>0</v>
      </c>
      <c r="K1294">
        <v>0</v>
      </c>
    </row>
    <row r="1295" spans="1:11" x14ac:dyDescent="0.25">
      <c r="A1295">
        <v>3848</v>
      </c>
      <c r="B1295" t="s">
        <v>1647</v>
      </c>
      <c r="C1295" t="s">
        <v>301</v>
      </c>
      <c r="D1295" t="s">
        <v>7400</v>
      </c>
      <c r="G1295" t="s">
        <v>4957</v>
      </c>
      <c r="H1295">
        <v>4</v>
      </c>
      <c r="I1295" t="s">
        <v>1652</v>
      </c>
      <c r="J1295">
        <v>0</v>
      </c>
      <c r="K1295">
        <v>0</v>
      </c>
    </row>
    <row r="1296" spans="1:11" x14ac:dyDescent="0.25">
      <c r="A1296">
        <v>3848</v>
      </c>
      <c r="B1296" t="s">
        <v>1647</v>
      </c>
      <c r="C1296" t="s">
        <v>301</v>
      </c>
      <c r="D1296" t="s">
        <v>7400</v>
      </c>
      <c r="E1296" t="s">
        <v>2980</v>
      </c>
      <c r="F1296" t="s">
        <v>1695</v>
      </c>
      <c r="G1296" t="s">
        <v>10332</v>
      </c>
      <c r="H1296">
        <v>2</v>
      </c>
      <c r="I1296" t="s">
        <v>1652</v>
      </c>
      <c r="J1296">
        <v>0</v>
      </c>
      <c r="K1296">
        <v>0</v>
      </c>
    </row>
    <row r="1297" spans="1:11" x14ac:dyDescent="0.25">
      <c r="A1297">
        <v>3848</v>
      </c>
      <c r="B1297" t="s">
        <v>1647</v>
      </c>
      <c r="C1297" t="s">
        <v>301</v>
      </c>
      <c r="D1297" t="s">
        <v>7400</v>
      </c>
      <c r="G1297" t="s">
        <v>2229</v>
      </c>
      <c r="H1297">
        <v>2</v>
      </c>
      <c r="I1297" t="s">
        <v>1652</v>
      </c>
      <c r="J1297">
        <v>0</v>
      </c>
      <c r="K1297">
        <v>0</v>
      </c>
    </row>
    <row r="1298" spans="1:11" x14ac:dyDescent="0.25">
      <c r="A1298">
        <v>3848</v>
      </c>
      <c r="B1298" t="s">
        <v>1647</v>
      </c>
      <c r="C1298" t="s">
        <v>301</v>
      </c>
      <c r="D1298" t="s">
        <v>7400</v>
      </c>
      <c r="E1298" t="s">
        <v>3495</v>
      </c>
      <c r="F1298" t="s">
        <v>1947</v>
      </c>
      <c r="G1298" t="s">
        <v>3496</v>
      </c>
      <c r="H1298">
        <v>1</v>
      </c>
      <c r="I1298" t="s">
        <v>1652</v>
      </c>
      <c r="J1298">
        <v>0</v>
      </c>
      <c r="K1298">
        <v>0</v>
      </c>
    </row>
    <row r="1299" spans="1:11" x14ac:dyDescent="0.25">
      <c r="A1299">
        <v>3848</v>
      </c>
      <c r="B1299" t="s">
        <v>1647</v>
      </c>
      <c r="C1299" t="s">
        <v>301</v>
      </c>
      <c r="D1299" t="s">
        <v>7400</v>
      </c>
      <c r="G1299" t="s">
        <v>4959</v>
      </c>
      <c r="H1299">
        <v>5</v>
      </c>
      <c r="I1299" t="s">
        <v>1652</v>
      </c>
      <c r="J1299">
        <v>0</v>
      </c>
      <c r="K1299">
        <v>0</v>
      </c>
    </row>
    <row r="1300" spans="1:11" x14ac:dyDescent="0.25">
      <c r="A1300">
        <v>3848</v>
      </c>
      <c r="B1300" t="s">
        <v>1647</v>
      </c>
      <c r="C1300" t="s">
        <v>301</v>
      </c>
      <c r="D1300" t="s">
        <v>7400</v>
      </c>
      <c r="E1300" t="s">
        <v>10345</v>
      </c>
      <c r="F1300" t="s">
        <v>1679</v>
      </c>
      <c r="G1300" t="s">
        <v>6778</v>
      </c>
      <c r="H1300">
        <v>38</v>
      </c>
      <c r="I1300" t="s">
        <v>1652</v>
      </c>
      <c r="J1300">
        <v>0</v>
      </c>
      <c r="K1300">
        <v>0</v>
      </c>
    </row>
    <row r="1301" spans="1:11" x14ac:dyDescent="0.25">
      <c r="A1301">
        <v>3848</v>
      </c>
      <c r="B1301" t="s">
        <v>1647</v>
      </c>
      <c r="C1301" t="s">
        <v>301</v>
      </c>
      <c r="D1301" t="s">
        <v>7400</v>
      </c>
      <c r="G1301" t="s">
        <v>10346</v>
      </c>
      <c r="H1301">
        <v>13</v>
      </c>
      <c r="I1301" t="s">
        <v>1652</v>
      </c>
      <c r="J1301">
        <v>0</v>
      </c>
      <c r="K1301">
        <v>0</v>
      </c>
    </row>
    <row r="1302" spans="1:11" x14ac:dyDescent="0.25">
      <c r="A1302">
        <v>3848</v>
      </c>
      <c r="B1302" t="s">
        <v>1647</v>
      </c>
      <c r="C1302" t="s">
        <v>301</v>
      </c>
      <c r="D1302" t="s">
        <v>7400</v>
      </c>
      <c r="E1302" t="s">
        <v>10766</v>
      </c>
      <c r="F1302" t="s">
        <v>10767</v>
      </c>
      <c r="G1302" t="s">
        <v>10153</v>
      </c>
      <c r="H1302">
        <v>15</v>
      </c>
      <c r="I1302" t="s">
        <v>1652</v>
      </c>
      <c r="J1302">
        <v>0</v>
      </c>
      <c r="K1302">
        <v>0</v>
      </c>
    </row>
    <row r="1303" spans="1:11" x14ac:dyDescent="0.25">
      <c r="A1303">
        <v>3848</v>
      </c>
      <c r="B1303" t="s">
        <v>1647</v>
      </c>
      <c r="C1303" t="s">
        <v>301</v>
      </c>
      <c r="D1303" t="s">
        <v>7400</v>
      </c>
      <c r="E1303" t="s">
        <v>10768</v>
      </c>
      <c r="F1303" t="s">
        <v>1679</v>
      </c>
      <c r="G1303" t="s">
        <v>3497</v>
      </c>
      <c r="H1303">
        <v>5</v>
      </c>
      <c r="I1303" t="s">
        <v>1652</v>
      </c>
      <c r="J1303">
        <v>0</v>
      </c>
      <c r="K1303">
        <v>0</v>
      </c>
    </row>
    <row r="1304" spans="1:11" x14ac:dyDescent="0.25">
      <c r="A1304">
        <v>3848</v>
      </c>
      <c r="B1304" t="s">
        <v>1647</v>
      </c>
      <c r="C1304" t="s">
        <v>301</v>
      </c>
      <c r="D1304" t="s">
        <v>7400</v>
      </c>
      <c r="G1304" t="s">
        <v>10769</v>
      </c>
      <c r="H1304">
        <v>10</v>
      </c>
      <c r="I1304" t="s">
        <v>1652</v>
      </c>
      <c r="J1304">
        <v>0</v>
      </c>
      <c r="K1304">
        <v>0</v>
      </c>
    </row>
    <row r="1305" spans="1:11" x14ac:dyDescent="0.25">
      <c r="A1305">
        <v>3848</v>
      </c>
      <c r="B1305" t="s">
        <v>1647</v>
      </c>
      <c r="C1305" t="s">
        <v>301</v>
      </c>
      <c r="D1305" t="s">
        <v>7400</v>
      </c>
      <c r="E1305" t="s">
        <v>3498</v>
      </c>
      <c r="F1305" t="s">
        <v>1701</v>
      </c>
      <c r="G1305" t="s">
        <v>8751</v>
      </c>
      <c r="H1305">
        <v>2</v>
      </c>
      <c r="I1305" t="s">
        <v>1652</v>
      </c>
      <c r="J1305">
        <v>0</v>
      </c>
      <c r="K1305">
        <v>0</v>
      </c>
    </row>
    <row r="1306" spans="1:11" x14ac:dyDescent="0.25">
      <c r="A1306">
        <v>3848</v>
      </c>
      <c r="B1306" t="s">
        <v>1647</v>
      </c>
      <c r="C1306" t="s">
        <v>301</v>
      </c>
      <c r="D1306" t="s">
        <v>7400</v>
      </c>
      <c r="G1306" t="s">
        <v>4318</v>
      </c>
      <c r="H1306">
        <v>1</v>
      </c>
      <c r="I1306" t="s">
        <v>1652</v>
      </c>
      <c r="J1306">
        <v>0</v>
      </c>
      <c r="K1306">
        <v>0</v>
      </c>
    </row>
    <row r="1307" spans="1:11" x14ac:dyDescent="0.25">
      <c r="A1307">
        <v>3848</v>
      </c>
      <c r="B1307" t="s">
        <v>1647</v>
      </c>
      <c r="C1307" t="s">
        <v>301</v>
      </c>
      <c r="D1307" t="s">
        <v>7400</v>
      </c>
      <c r="E1307" t="s">
        <v>7431</v>
      </c>
      <c r="F1307" t="s">
        <v>1792</v>
      </c>
      <c r="G1307" t="s">
        <v>7568</v>
      </c>
      <c r="H1307">
        <v>2</v>
      </c>
      <c r="I1307" t="s">
        <v>1652</v>
      </c>
      <c r="J1307">
        <v>0</v>
      </c>
      <c r="K1307">
        <v>0</v>
      </c>
    </row>
    <row r="1308" spans="1:11" x14ac:dyDescent="0.25">
      <c r="A1308">
        <v>3848</v>
      </c>
      <c r="B1308" t="s">
        <v>1647</v>
      </c>
      <c r="C1308" t="s">
        <v>301</v>
      </c>
      <c r="D1308" t="s">
        <v>7400</v>
      </c>
      <c r="G1308" t="s">
        <v>7432</v>
      </c>
      <c r="H1308">
        <v>40</v>
      </c>
      <c r="I1308" t="s">
        <v>1652</v>
      </c>
      <c r="J1308">
        <v>0</v>
      </c>
      <c r="K1308">
        <v>0</v>
      </c>
    </row>
    <row r="1309" spans="1:11" x14ac:dyDescent="0.25">
      <c r="A1309">
        <v>3848</v>
      </c>
      <c r="B1309" t="s">
        <v>1647</v>
      </c>
      <c r="C1309" t="s">
        <v>301</v>
      </c>
      <c r="D1309" t="s">
        <v>7400</v>
      </c>
      <c r="E1309" t="s">
        <v>3499</v>
      </c>
      <c r="F1309" t="s">
        <v>1958</v>
      </c>
      <c r="G1309" t="s">
        <v>3338</v>
      </c>
      <c r="H1309">
        <v>8</v>
      </c>
      <c r="I1309" t="s">
        <v>1652</v>
      </c>
      <c r="J1309">
        <v>0</v>
      </c>
      <c r="K1309">
        <v>0</v>
      </c>
    </row>
    <row r="1310" spans="1:11" x14ac:dyDescent="0.25">
      <c r="A1310">
        <v>3848</v>
      </c>
      <c r="B1310" t="s">
        <v>1647</v>
      </c>
      <c r="C1310" t="s">
        <v>301</v>
      </c>
      <c r="D1310" t="s">
        <v>7400</v>
      </c>
      <c r="G1310" t="s">
        <v>4960</v>
      </c>
      <c r="H1310">
        <v>44</v>
      </c>
      <c r="I1310" t="s">
        <v>1652</v>
      </c>
      <c r="J1310">
        <v>0</v>
      </c>
      <c r="K1310">
        <v>0</v>
      </c>
    </row>
    <row r="1311" spans="1:11" x14ac:dyDescent="0.25">
      <c r="A1311">
        <v>3848</v>
      </c>
      <c r="B1311" t="s">
        <v>1647</v>
      </c>
      <c r="C1311" t="s">
        <v>301</v>
      </c>
      <c r="D1311" t="s">
        <v>7400</v>
      </c>
      <c r="E1311" t="s">
        <v>4961</v>
      </c>
      <c r="F1311" t="s">
        <v>1679</v>
      </c>
      <c r="G1311" t="s">
        <v>7419</v>
      </c>
      <c r="H1311">
        <v>4</v>
      </c>
      <c r="I1311" t="s">
        <v>1652</v>
      </c>
      <c r="J1311">
        <v>0</v>
      </c>
      <c r="K1311">
        <v>0</v>
      </c>
    </row>
    <row r="1312" spans="1:11" x14ac:dyDescent="0.25">
      <c r="A1312">
        <v>3848</v>
      </c>
      <c r="B1312" t="s">
        <v>1647</v>
      </c>
      <c r="C1312" t="s">
        <v>301</v>
      </c>
      <c r="D1312" t="s">
        <v>7400</v>
      </c>
      <c r="E1312" t="s">
        <v>3500</v>
      </c>
      <c r="F1312" t="s">
        <v>3501</v>
      </c>
      <c r="G1312" t="s">
        <v>3502</v>
      </c>
      <c r="H1312">
        <v>6</v>
      </c>
      <c r="I1312" t="s">
        <v>1652</v>
      </c>
      <c r="J1312">
        <v>0</v>
      </c>
      <c r="K1312">
        <v>0</v>
      </c>
    </row>
    <row r="1313" spans="1:11" x14ac:dyDescent="0.25">
      <c r="A1313">
        <v>3848</v>
      </c>
      <c r="B1313" t="s">
        <v>1647</v>
      </c>
      <c r="C1313" t="s">
        <v>301</v>
      </c>
      <c r="D1313" t="s">
        <v>7400</v>
      </c>
      <c r="G1313" t="s">
        <v>4484</v>
      </c>
      <c r="H1313">
        <v>39</v>
      </c>
      <c r="I1313" t="s">
        <v>1652</v>
      </c>
      <c r="J1313">
        <v>0</v>
      </c>
      <c r="K1313">
        <v>0</v>
      </c>
    </row>
    <row r="1314" spans="1:11" x14ac:dyDescent="0.25">
      <c r="A1314">
        <v>3848</v>
      </c>
      <c r="B1314" t="s">
        <v>1647</v>
      </c>
      <c r="C1314" t="s">
        <v>301</v>
      </c>
      <c r="D1314" t="s">
        <v>7400</v>
      </c>
      <c r="E1314" t="s">
        <v>3503</v>
      </c>
      <c r="F1314" t="s">
        <v>3504</v>
      </c>
      <c r="G1314" t="s">
        <v>3505</v>
      </c>
      <c r="H1314">
        <v>18</v>
      </c>
      <c r="I1314" t="s">
        <v>1652</v>
      </c>
      <c r="J1314">
        <v>0</v>
      </c>
      <c r="K1314">
        <v>0</v>
      </c>
    </row>
    <row r="1315" spans="1:11" x14ac:dyDescent="0.25">
      <c r="A1315">
        <v>3848</v>
      </c>
      <c r="B1315" t="s">
        <v>1647</v>
      </c>
      <c r="C1315" t="s">
        <v>301</v>
      </c>
      <c r="D1315" t="s">
        <v>7400</v>
      </c>
      <c r="G1315" t="s">
        <v>4251</v>
      </c>
      <c r="H1315">
        <v>29</v>
      </c>
      <c r="I1315" t="s">
        <v>1652</v>
      </c>
      <c r="J1315">
        <v>0</v>
      </c>
      <c r="K1315">
        <v>0</v>
      </c>
    </row>
    <row r="1316" spans="1:11" x14ac:dyDescent="0.25">
      <c r="A1316">
        <v>3848</v>
      </c>
      <c r="B1316" t="s">
        <v>1647</v>
      </c>
      <c r="C1316" t="s">
        <v>301</v>
      </c>
      <c r="D1316" t="s">
        <v>7400</v>
      </c>
      <c r="E1316" t="s">
        <v>3506</v>
      </c>
      <c r="F1316" t="s">
        <v>1685</v>
      </c>
      <c r="G1316" t="s">
        <v>3507</v>
      </c>
      <c r="H1316">
        <v>7</v>
      </c>
      <c r="I1316" t="s">
        <v>1652</v>
      </c>
      <c r="J1316">
        <v>0</v>
      </c>
      <c r="K1316">
        <v>0</v>
      </c>
    </row>
    <row r="1317" spans="1:11" x14ac:dyDescent="0.25">
      <c r="A1317">
        <v>3848</v>
      </c>
      <c r="B1317" t="s">
        <v>1647</v>
      </c>
      <c r="C1317" t="s">
        <v>301</v>
      </c>
      <c r="D1317" t="s">
        <v>7400</v>
      </c>
      <c r="G1317" t="s">
        <v>4970</v>
      </c>
      <c r="H1317">
        <v>8</v>
      </c>
      <c r="I1317" t="s">
        <v>1652</v>
      </c>
      <c r="J1317">
        <v>0</v>
      </c>
      <c r="K1317">
        <v>0</v>
      </c>
    </row>
    <row r="1318" spans="1:11" x14ac:dyDescent="0.25">
      <c r="A1318">
        <v>3848</v>
      </c>
      <c r="B1318" t="s">
        <v>1647</v>
      </c>
      <c r="C1318" t="s">
        <v>301</v>
      </c>
      <c r="D1318" t="s">
        <v>7400</v>
      </c>
      <c r="E1318" t="s">
        <v>2549</v>
      </c>
      <c r="F1318" t="s">
        <v>1663</v>
      </c>
      <c r="G1318" t="s">
        <v>3103</v>
      </c>
      <c r="H1318">
        <v>23</v>
      </c>
      <c r="I1318" t="s">
        <v>1652</v>
      </c>
      <c r="J1318">
        <v>0</v>
      </c>
      <c r="K1318">
        <v>0</v>
      </c>
    </row>
    <row r="1319" spans="1:11" x14ac:dyDescent="0.25">
      <c r="A1319">
        <v>3848</v>
      </c>
      <c r="B1319" t="s">
        <v>1647</v>
      </c>
      <c r="C1319" t="s">
        <v>301</v>
      </c>
      <c r="D1319" t="s">
        <v>7400</v>
      </c>
      <c r="G1319" t="s">
        <v>5925</v>
      </c>
      <c r="H1319">
        <v>5</v>
      </c>
      <c r="I1319" t="s">
        <v>1652</v>
      </c>
      <c r="J1319">
        <v>0</v>
      </c>
      <c r="K1319">
        <v>0</v>
      </c>
    </row>
    <row r="1320" spans="1:11" x14ac:dyDescent="0.25">
      <c r="A1320">
        <v>3848</v>
      </c>
      <c r="B1320" t="s">
        <v>1647</v>
      </c>
      <c r="C1320" t="s">
        <v>301</v>
      </c>
      <c r="D1320" t="s">
        <v>7400</v>
      </c>
      <c r="E1320" t="s">
        <v>4962</v>
      </c>
      <c r="F1320" t="s">
        <v>4963</v>
      </c>
      <c r="G1320" t="s">
        <v>3590</v>
      </c>
      <c r="H1320">
        <v>7</v>
      </c>
      <c r="I1320" t="s">
        <v>1652</v>
      </c>
      <c r="J1320">
        <v>0</v>
      </c>
      <c r="K1320">
        <v>0</v>
      </c>
    </row>
    <row r="1321" spans="1:11" x14ac:dyDescent="0.25">
      <c r="A1321">
        <v>3848</v>
      </c>
      <c r="B1321" t="s">
        <v>1647</v>
      </c>
      <c r="C1321" t="s">
        <v>301</v>
      </c>
      <c r="D1321" t="s">
        <v>7400</v>
      </c>
      <c r="G1321" t="s">
        <v>4964</v>
      </c>
      <c r="H1321">
        <v>5</v>
      </c>
      <c r="I1321" t="s">
        <v>1652</v>
      </c>
      <c r="J1321">
        <v>0</v>
      </c>
      <c r="K1321">
        <v>0</v>
      </c>
    </row>
    <row r="1322" spans="1:11" x14ac:dyDescent="0.25">
      <c r="A1322">
        <v>3848</v>
      </c>
      <c r="B1322" t="s">
        <v>1647</v>
      </c>
      <c r="C1322" t="s">
        <v>301</v>
      </c>
      <c r="D1322" t="s">
        <v>7400</v>
      </c>
      <c r="E1322" t="s">
        <v>10770</v>
      </c>
      <c r="F1322" t="s">
        <v>1981</v>
      </c>
      <c r="G1322" t="s">
        <v>3508</v>
      </c>
      <c r="H1322">
        <v>5</v>
      </c>
      <c r="I1322" t="s">
        <v>1652</v>
      </c>
      <c r="J1322">
        <v>0</v>
      </c>
      <c r="K1322">
        <v>0</v>
      </c>
    </row>
    <row r="1323" spans="1:11" x14ac:dyDescent="0.25">
      <c r="A1323">
        <v>3848</v>
      </c>
      <c r="B1323" t="s">
        <v>1647</v>
      </c>
      <c r="C1323" t="s">
        <v>301</v>
      </c>
      <c r="D1323" t="s">
        <v>7400</v>
      </c>
      <c r="E1323" t="s">
        <v>7723</v>
      </c>
      <c r="F1323" t="s">
        <v>2508</v>
      </c>
      <c r="G1323" t="s">
        <v>7640</v>
      </c>
      <c r="H1323">
        <v>28</v>
      </c>
      <c r="I1323" t="s">
        <v>1652</v>
      </c>
      <c r="J1323">
        <v>0</v>
      </c>
      <c r="K1323">
        <v>0</v>
      </c>
    </row>
    <row r="1324" spans="1:11" x14ac:dyDescent="0.25">
      <c r="A1324">
        <v>3848</v>
      </c>
      <c r="B1324" t="s">
        <v>1647</v>
      </c>
      <c r="C1324" t="s">
        <v>301</v>
      </c>
      <c r="D1324" t="s">
        <v>7400</v>
      </c>
      <c r="G1324" t="s">
        <v>5624</v>
      </c>
      <c r="H1324">
        <v>4</v>
      </c>
      <c r="I1324" t="s">
        <v>1652</v>
      </c>
      <c r="J1324">
        <v>0</v>
      </c>
      <c r="K1324">
        <v>0</v>
      </c>
    </row>
    <row r="1325" spans="1:11" x14ac:dyDescent="0.25">
      <c r="A1325">
        <v>3848</v>
      </c>
      <c r="B1325" t="s">
        <v>1647</v>
      </c>
      <c r="C1325" t="s">
        <v>301</v>
      </c>
      <c r="D1325" t="s">
        <v>7400</v>
      </c>
      <c r="E1325" t="s">
        <v>1980</v>
      </c>
      <c r="F1325" t="s">
        <v>1979</v>
      </c>
      <c r="G1325" t="s">
        <v>7389</v>
      </c>
      <c r="H1325">
        <v>7</v>
      </c>
      <c r="I1325" t="s">
        <v>1652</v>
      </c>
      <c r="J1325">
        <v>0</v>
      </c>
      <c r="K1325">
        <v>0</v>
      </c>
    </row>
    <row r="1326" spans="1:11" x14ac:dyDescent="0.25">
      <c r="A1326">
        <v>3848</v>
      </c>
      <c r="B1326" t="s">
        <v>1647</v>
      </c>
      <c r="C1326" t="s">
        <v>301</v>
      </c>
      <c r="D1326" t="s">
        <v>7400</v>
      </c>
      <c r="G1326" t="s">
        <v>2201</v>
      </c>
      <c r="H1326">
        <v>45</v>
      </c>
      <c r="I1326" t="s">
        <v>1652</v>
      </c>
      <c r="J1326">
        <v>0</v>
      </c>
      <c r="K1326">
        <v>0</v>
      </c>
    </row>
    <row r="1327" spans="1:11" x14ac:dyDescent="0.25">
      <c r="A1327">
        <v>3848</v>
      </c>
      <c r="B1327" t="s">
        <v>1647</v>
      </c>
      <c r="C1327" t="s">
        <v>301</v>
      </c>
      <c r="D1327" t="s">
        <v>7400</v>
      </c>
      <c r="E1327" t="s">
        <v>6429</v>
      </c>
      <c r="F1327" t="s">
        <v>1673</v>
      </c>
      <c r="G1327" t="s">
        <v>6791</v>
      </c>
      <c r="H1327">
        <v>4</v>
      </c>
      <c r="I1327" t="s">
        <v>1652</v>
      </c>
      <c r="J1327">
        <v>0</v>
      </c>
      <c r="K1327">
        <v>0</v>
      </c>
    </row>
    <row r="1328" spans="1:11" x14ac:dyDescent="0.25">
      <c r="A1328">
        <v>3848</v>
      </c>
      <c r="B1328" t="s">
        <v>1647</v>
      </c>
      <c r="C1328" t="s">
        <v>301</v>
      </c>
      <c r="D1328" t="s">
        <v>7400</v>
      </c>
      <c r="G1328" t="s">
        <v>2231</v>
      </c>
      <c r="H1328">
        <v>4</v>
      </c>
      <c r="I1328" t="s">
        <v>1652</v>
      </c>
      <c r="J1328">
        <v>0</v>
      </c>
      <c r="K1328">
        <v>0</v>
      </c>
    </row>
    <row r="1329" spans="1:11" x14ac:dyDescent="0.25">
      <c r="A1329">
        <v>3848</v>
      </c>
      <c r="B1329" t="s">
        <v>1647</v>
      </c>
      <c r="C1329" t="s">
        <v>301</v>
      </c>
      <c r="D1329" t="s">
        <v>7400</v>
      </c>
      <c r="E1329" t="s">
        <v>4965</v>
      </c>
      <c r="F1329" t="s">
        <v>1666</v>
      </c>
      <c r="G1329" t="s">
        <v>8281</v>
      </c>
      <c r="H1329">
        <v>4</v>
      </c>
      <c r="I1329" t="s">
        <v>1652</v>
      </c>
      <c r="J1329">
        <v>0</v>
      </c>
      <c r="K1329">
        <v>0</v>
      </c>
    </row>
    <row r="1330" spans="1:11" x14ac:dyDescent="0.25">
      <c r="A1330">
        <v>3848</v>
      </c>
      <c r="B1330" t="s">
        <v>1647</v>
      </c>
      <c r="C1330" t="s">
        <v>301</v>
      </c>
      <c r="D1330" t="s">
        <v>7400</v>
      </c>
      <c r="G1330" t="s">
        <v>4289</v>
      </c>
      <c r="H1330">
        <v>5</v>
      </c>
      <c r="I1330" t="s">
        <v>1652</v>
      </c>
      <c r="J1330">
        <v>0</v>
      </c>
      <c r="K1330">
        <v>0</v>
      </c>
    </row>
    <row r="1331" spans="1:11" x14ac:dyDescent="0.25">
      <c r="A1331">
        <v>3848</v>
      </c>
      <c r="B1331" t="s">
        <v>1647</v>
      </c>
      <c r="C1331" t="s">
        <v>301</v>
      </c>
      <c r="D1331" t="s">
        <v>7400</v>
      </c>
      <c r="E1331" t="s">
        <v>4966</v>
      </c>
      <c r="F1331" t="s">
        <v>1947</v>
      </c>
      <c r="G1331" t="s">
        <v>10151</v>
      </c>
      <c r="H1331">
        <v>4</v>
      </c>
      <c r="I1331" t="s">
        <v>1652</v>
      </c>
      <c r="J1331">
        <v>0</v>
      </c>
      <c r="K1331">
        <v>0</v>
      </c>
    </row>
    <row r="1332" spans="1:11" x14ac:dyDescent="0.25">
      <c r="A1332">
        <v>3848</v>
      </c>
      <c r="B1332" t="s">
        <v>1647</v>
      </c>
      <c r="C1332" t="s">
        <v>301</v>
      </c>
      <c r="D1332" t="s">
        <v>7400</v>
      </c>
      <c r="G1332" t="s">
        <v>4967</v>
      </c>
      <c r="H1332">
        <v>6</v>
      </c>
      <c r="I1332" t="s">
        <v>1652</v>
      </c>
      <c r="J1332">
        <v>0</v>
      </c>
      <c r="K1332">
        <v>0</v>
      </c>
    </row>
    <row r="1333" spans="1:11" x14ac:dyDescent="0.25">
      <c r="A1333">
        <v>3848</v>
      </c>
      <c r="B1333" t="s">
        <v>1647</v>
      </c>
      <c r="C1333" t="s">
        <v>301</v>
      </c>
      <c r="D1333" t="s">
        <v>7400</v>
      </c>
      <c r="E1333" t="s">
        <v>4968</v>
      </c>
      <c r="F1333" t="s">
        <v>1699</v>
      </c>
      <c r="G1333" t="s">
        <v>6881</v>
      </c>
      <c r="H1333">
        <v>9</v>
      </c>
      <c r="I1333" t="s">
        <v>1652</v>
      </c>
      <c r="J1333">
        <v>0</v>
      </c>
      <c r="K1333">
        <v>0</v>
      </c>
    </row>
    <row r="1334" spans="1:11" x14ac:dyDescent="0.25">
      <c r="A1334">
        <v>3848</v>
      </c>
      <c r="B1334" t="s">
        <v>1647</v>
      </c>
      <c r="C1334" t="s">
        <v>301</v>
      </c>
      <c r="D1334" t="s">
        <v>7400</v>
      </c>
      <c r="G1334" t="s">
        <v>7206</v>
      </c>
      <c r="H1334">
        <v>5</v>
      </c>
      <c r="I1334" t="s">
        <v>1652</v>
      </c>
      <c r="J1334">
        <v>0</v>
      </c>
      <c r="K1334">
        <v>0</v>
      </c>
    </row>
    <row r="1335" spans="1:11" x14ac:dyDescent="0.25">
      <c r="A1335">
        <v>3848</v>
      </c>
      <c r="B1335" t="s">
        <v>1647</v>
      </c>
      <c r="C1335" t="s">
        <v>301</v>
      </c>
      <c r="D1335" t="s">
        <v>7400</v>
      </c>
      <c r="E1335" t="s">
        <v>4969</v>
      </c>
      <c r="F1335" t="s">
        <v>1700</v>
      </c>
      <c r="G1335" t="s">
        <v>5974</v>
      </c>
      <c r="H1335">
        <v>7</v>
      </c>
      <c r="I1335" t="s">
        <v>1652</v>
      </c>
      <c r="J1335">
        <v>0</v>
      </c>
      <c r="K1335">
        <v>0</v>
      </c>
    </row>
    <row r="1336" spans="1:11" x14ac:dyDescent="0.25">
      <c r="A1336">
        <v>3848</v>
      </c>
      <c r="B1336" t="s">
        <v>1647</v>
      </c>
      <c r="C1336" t="s">
        <v>301</v>
      </c>
      <c r="D1336" t="s">
        <v>7400</v>
      </c>
      <c r="E1336" t="s">
        <v>7528</v>
      </c>
      <c r="F1336" t="s">
        <v>7529</v>
      </c>
      <c r="G1336" t="s">
        <v>10152</v>
      </c>
      <c r="H1336">
        <v>123</v>
      </c>
      <c r="I1336" t="s">
        <v>1652</v>
      </c>
      <c r="J1336">
        <v>0</v>
      </c>
      <c r="K1336">
        <v>0</v>
      </c>
    </row>
    <row r="1337" spans="1:11" x14ac:dyDescent="0.25">
      <c r="A1337">
        <v>3848</v>
      </c>
      <c r="B1337" t="s">
        <v>1647</v>
      </c>
      <c r="C1337" t="s">
        <v>301</v>
      </c>
      <c r="D1337" t="s">
        <v>7400</v>
      </c>
      <c r="G1337" t="s">
        <v>4481</v>
      </c>
      <c r="H1337">
        <v>100</v>
      </c>
      <c r="I1337" t="s">
        <v>1652</v>
      </c>
      <c r="J1337">
        <v>0</v>
      </c>
      <c r="K1337">
        <v>0</v>
      </c>
    </row>
    <row r="1338" spans="1:11" x14ac:dyDescent="0.25">
      <c r="A1338">
        <v>3848</v>
      </c>
      <c r="B1338" t="s">
        <v>1647</v>
      </c>
      <c r="C1338" t="s">
        <v>301</v>
      </c>
      <c r="D1338" t="s">
        <v>7400</v>
      </c>
      <c r="E1338" t="s">
        <v>4563</v>
      </c>
      <c r="F1338" t="s">
        <v>3509</v>
      </c>
      <c r="G1338" t="s">
        <v>8502</v>
      </c>
      <c r="H1338">
        <v>51</v>
      </c>
      <c r="I1338" t="s">
        <v>1652</v>
      </c>
      <c r="J1338">
        <v>0</v>
      </c>
      <c r="K1338">
        <v>0</v>
      </c>
    </row>
    <row r="1339" spans="1:11" x14ac:dyDescent="0.25">
      <c r="A1339">
        <v>3848</v>
      </c>
      <c r="B1339" t="s">
        <v>1647</v>
      </c>
      <c r="C1339" t="s">
        <v>301</v>
      </c>
      <c r="D1339" t="s">
        <v>7400</v>
      </c>
      <c r="G1339" t="s">
        <v>4971</v>
      </c>
      <c r="H1339">
        <v>13</v>
      </c>
      <c r="I1339" t="s">
        <v>1652</v>
      </c>
      <c r="J1339">
        <v>0</v>
      </c>
      <c r="K1339">
        <v>0</v>
      </c>
    </row>
    <row r="1340" spans="1:11" x14ac:dyDescent="0.25">
      <c r="A1340">
        <v>3848</v>
      </c>
      <c r="B1340" t="s">
        <v>1647</v>
      </c>
      <c r="C1340" t="s">
        <v>301</v>
      </c>
      <c r="D1340" t="s">
        <v>7400</v>
      </c>
      <c r="E1340" t="s">
        <v>7530</v>
      </c>
      <c r="F1340" t="s">
        <v>1776</v>
      </c>
      <c r="G1340" t="s">
        <v>7218</v>
      </c>
      <c r="H1340">
        <v>9</v>
      </c>
      <c r="I1340" t="s">
        <v>1652</v>
      </c>
      <c r="J1340">
        <v>0</v>
      </c>
      <c r="K1340">
        <v>0</v>
      </c>
    </row>
    <row r="1341" spans="1:11" x14ac:dyDescent="0.25">
      <c r="A1341">
        <v>3848</v>
      </c>
      <c r="B1341" t="s">
        <v>1647</v>
      </c>
      <c r="C1341" t="s">
        <v>301</v>
      </c>
      <c r="D1341" t="s">
        <v>7400</v>
      </c>
      <c r="G1341" t="s">
        <v>8753</v>
      </c>
      <c r="H1341">
        <v>18</v>
      </c>
      <c r="I1341" t="s">
        <v>1652</v>
      </c>
      <c r="J1341">
        <v>0</v>
      </c>
      <c r="K1341">
        <v>0</v>
      </c>
    </row>
    <row r="1342" spans="1:11" x14ac:dyDescent="0.25">
      <c r="A1342">
        <v>3848</v>
      </c>
      <c r="B1342" t="s">
        <v>1647</v>
      </c>
      <c r="C1342" t="s">
        <v>301</v>
      </c>
      <c r="D1342" t="s">
        <v>7400</v>
      </c>
      <c r="E1342" t="s">
        <v>2363</v>
      </c>
      <c r="F1342" t="s">
        <v>1664</v>
      </c>
      <c r="G1342" t="s">
        <v>6964</v>
      </c>
      <c r="H1342">
        <v>9</v>
      </c>
      <c r="I1342" t="s">
        <v>1652</v>
      </c>
      <c r="J1342">
        <v>0</v>
      </c>
      <c r="K1342">
        <v>0</v>
      </c>
    </row>
    <row r="1343" spans="1:11" x14ac:dyDescent="0.25">
      <c r="A1343">
        <v>3848</v>
      </c>
      <c r="B1343" t="s">
        <v>1647</v>
      </c>
      <c r="C1343" t="s">
        <v>301</v>
      </c>
      <c r="D1343" t="s">
        <v>7400</v>
      </c>
      <c r="G1343" t="s">
        <v>4485</v>
      </c>
      <c r="H1343">
        <v>3</v>
      </c>
      <c r="I1343" t="s">
        <v>1652</v>
      </c>
      <c r="J1343">
        <v>0</v>
      </c>
      <c r="K1343">
        <v>0</v>
      </c>
    </row>
    <row r="1344" spans="1:11" x14ac:dyDescent="0.25">
      <c r="A1344">
        <v>3848</v>
      </c>
      <c r="B1344" t="s">
        <v>1647</v>
      </c>
      <c r="C1344" t="s">
        <v>301</v>
      </c>
      <c r="D1344" t="s">
        <v>7400</v>
      </c>
      <c r="E1344" t="s">
        <v>7531</v>
      </c>
      <c r="F1344" t="s">
        <v>1681</v>
      </c>
      <c r="G1344" t="s">
        <v>10153</v>
      </c>
      <c r="H1344">
        <v>117</v>
      </c>
      <c r="I1344" t="s">
        <v>1652</v>
      </c>
      <c r="J1344">
        <v>0</v>
      </c>
      <c r="K1344">
        <v>0</v>
      </c>
    </row>
    <row r="1345" spans="1:11" x14ac:dyDescent="0.25">
      <c r="A1345">
        <v>3848</v>
      </c>
      <c r="B1345" t="s">
        <v>1647</v>
      </c>
      <c r="C1345" t="s">
        <v>301</v>
      </c>
      <c r="D1345" t="s">
        <v>7400</v>
      </c>
      <c r="G1345" t="s">
        <v>5926</v>
      </c>
      <c r="H1345">
        <v>100</v>
      </c>
      <c r="I1345" t="s">
        <v>1652</v>
      </c>
      <c r="J1345">
        <v>0</v>
      </c>
      <c r="K1345">
        <v>0</v>
      </c>
    </row>
    <row r="1346" spans="1:11" x14ac:dyDescent="0.25">
      <c r="A1346">
        <v>3848</v>
      </c>
      <c r="B1346" t="s">
        <v>1647</v>
      </c>
      <c r="C1346" t="s">
        <v>301</v>
      </c>
      <c r="D1346" t="s">
        <v>7400</v>
      </c>
      <c r="E1346" t="s">
        <v>10771</v>
      </c>
      <c r="F1346" t="s">
        <v>10772</v>
      </c>
      <c r="G1346" t="s">
        <v>6722</v>
      </c>
      <c r="H1346">
        <v>2</v>
      </c>
      <c r="I1346" t="s">
        <v>1652</v>
      </c>
      <c r="J1346">
        <v>0</v>
      </c>
      <c r="K1346">
        <v>0</v>
      </c>
    </row>
    <row r="1347" spans="1:11" x14ac:dyDescent="0.25">
      <c r="A1347">
        <v>3848</v>
      </c>
      <c r="B1347" t="s">
        <v>1647</v>
      </c>
      <c r="C1347" t="s">
        <v>301</v>
      </c>
      <c r="D1347" t="s">
        <v>7400</v>
      </c>
      <c r="G1347" t="s">
        <v>10773</v>
      </c>
      <c r="H1347">
        <v>2</v>
      </c>
      <c r="I1347" t="s">
        <v>1652</v>
      </c>
      <c r="J1347">
        <v>0</v>
      </c>
      <c r="K1347">
        <v>0</v>
      </c>
    </row>
    <row r="1348" spans="1:11" x14ac:dyDescent="0.25">
      <c r="A1348">
        <v>3848</v>
      </c>
      <c r="B1348" t="s">
        <v>1647</v>
      </c>
      <c r="C1348" t="s">
        <v>301</v>
      </c>
      <c r="D1348" t="s">
        <v>7400</v>
      </c>
      <c r="E1348" t="s">
        <v>6430</v>
      </c>
      <c r="F1348" t="s">
        <v>1666</v>
      </c>
      <c r="G1348" t="s">
        <v>10331</v>
      </c>
      <c r="H1348">
        <v>44</v>
      </c>
      <c r="I1348" t="s">
        <v>1652</v>
      </c>
      <c r="J1348">
        <v>0</v>
      </c>
      <c r="K1348">
        <v>0</v>
      </c>
    </row>
    <row r="1349" spans="1:11" x14ac:dyDescent="0.25">
      <c r="A1349">
        <v>3848</v>
      </c>
      <c r="B1349" t="s">
        <v>1647</v>
      </c>
      <c r="C1349" t="s">
        <v>301</v>
      </c>
      <c r="D1349" t="s">
        <v>7400</v>
      </c>
      <c r="G1349" t="s">
        <v>7255</v>
      </c>
      <c r="H1349">
        <v>5</v>
      </c>
      <c r="I1349" t="s">
        <v>1652</v>
      </c>
      <c r="J1349">
        <v>0</v>
      </c>
      <c r="K1349">
        <v>0</v>
      </c>
    </row>
    <row r="1350" spans="1:11" x14ac:dyDescent="0.25">
      <c r="A1350">
        <v>3848</v>
      </c>
      <c r="B1350" t="s">
        <v>1647</v>
      </c>
      <c r="C1350" t="s">
        <v>301</v>
      </c>
      <c r="D1350" t="s">
        <v>7400</v>
      </c>
      <c r="E1350" t="s">
        <v>4564</v>
      </c>
      <c r="F1350" t="s">
        <v>3510</v>
      </c>
      <c r="G1350" t="s">
        <v>6789</v>
      </c>
      <c r="H1350">
        <v>3</v>
      </c>
      <c r="I1350" t="s">
        <v>1652</v>
      </c>
      <c r="J1350">
        <v>0</v>
      </c>
      <c r="K1350">
        <v>0</v>
      </c>
    </row>
    <row r="1351" spans="1:11" x14ac:dyDescent="0.25">
      <c r="A1351">
        <v>3848</v>
      </c>
      <c r="B1351" t="s">
        <v>1647</v>
      </c>
      <c r="C1351" t="s">
        <v>301</v>
      </c>
      <c r="D1351" t="s">
        <v>7400</v>
      </c>
      <c r="G1351" t="s">
        <v>2230</v>
      </c>
      <c r="H1351">
        <v>7</v>
      </c>
      <c r="I1351" t="s">
        <v>1652</v>
      </c>
      <c r="J1351">
        <v>0</v>
      </c>
      <c r="K1351">
        <v>0</v>
      </c>
    </row>
    <row r="1352" spans="1:11" x14ac:dyDescent="0.25">
      <c r="A1352">
        <v>3848</v>
      </c>
      <c r="B1352" t="s">
        <v>1647</v>
      </c>
      <c r="C1352" t="s">
        <v>301</v>
      </c>
      <c r="D1352" t="s">
        <v>7400</v>
      </c>
      <c r="E1352" t="s">
        <v>7532</v>
      </c>
      <c r="F1352" t="s">
        <v>1666</v>
      </c>
      <c r="G1352" t="s">
        <v>10774</v>
      </c>
      <c r="H1352">
        <v>3</v>
      </c>
      <c r="I1352" t="s">
        <v>1652</v>
      </c>
      <c r="J1352">
        <v>0</v>
      </c>
      <c r="K1352">
        <v>0</v>
      </c>
    </row>
    <row r="1353" spans="1:11" x14ac:dyDescent="0.25">
      <c r="A1353">
        <v>3848</v>
      </c>
      <c r="B1353" t="s">
        <v>1647</v>
      </c>
      <c r="C1353" t="s">
        <v>301</v>
      </c>
      <c r="D1353" t="s">
        <v>7400</v>
      </c>
      <c r="G1353" t="s">
        <v>7724</v>
      </c>
      <c r="H1353">
        <v>5</v>
      </c>
      <c r="I1353" t="s">
        <v>1652</v>
      </c>
      <c r="J1353">
        <v>0</v>
      </c>
      <c r="K1353">
        <v>0</v>
      </c>
    </row>
    <row r="1354" spans="1:11" x14ac:dyDescent="0.25">
      <c r="A1354">
        <v>3848</v>
      </c>
      <c r="B1354" t="s">
        <v>1647</v>
      </c>
      <c r="C1354" t="s">
        <v>301</v>
      </c>
      <c r="D1354" t="s">
        <v>7400</v>
      </c>
      <c r="E1354" t="s">
        <v>3511</v>
      </c>
      <c r="F1354" t="s">
        <v>3512</v>
      </c>
      <c r="G1354" t="s">
        <v>6786</v>
      </c>
      <c r="H1354">
        <v>11</v>
      </c>
      <c r="I1354" t="s">
        <v>1652</v>
      </c>
      <c r="J1354">
        <v>0</v>
      </c>
      <c r="K1354">
        <v>0</v>
      </c>
    </row>
    <row r="1355" spans="1:11" x14ac:dyDescent="0.25">
      <c r="A1355">
        <v>3848</v>
      </c>
      <c r="B1355" t="s">
        <v>1647</v>
      </c>
      <c r="C1355" t="s">
        <v>301</v>
      </c>
      <c r="D1355" t="s">
        <v>7400</v>
      </c>
      <c r="G1355" t="s">
        <v>4486</v>
      </c>
      <c r="H1355">
        <v>41</v>
      </c>
      <c r="I1355" t="s">
        <v>1652</v>
      </c>
      <c r="J1355">
        <v>0</v>
      </c>
      <c r="K1355">
        <v>0</v>
      </c>
    </row>
    <row r="1356" spans="1:11" x14ac:dyDescent="0.25">
      <c r="A1356">
        <v>3848</v>
      </c>
      <c r="B1356" t="s">
        <v>1647</v>
      </c>
      <c r="C1356" t="s">
        <v>301</v>
      </c>
      <c r="D1356" t="s">
        <v>7400</v>
      </c>
      <c r="E1356" t="s">
        <v>9265</v>
      </c>
      <c r="F1356" t="s">
        <v>9266</v>
      </c>
      <c r="G1356" t="s">
        <v>3513</v>
      </c>
      <c r="H1356">
        <v>5</v>
      </c>
      <c r="I1356" t="s">
        <v>1652</v>
      </c>
      <c r="J1356">
        <v>0</v>
      </c>
      <c r="K1356">
        <v>0</v>
      </c>
    </row>
    <row r="1357" spans="1:11" x14ac:dyDescent="0.25">
      <c r="A1357">
        <v>3848</v>
      </c>
      <c r="B1357" t="s">
        <v>1647</v>
      </c>
      <c r="C1357" t="s">
        <v>301</v>
      </c>
      <c r="D1357" t="s">
        <v>7400</v>
      </c>
      <c r="E1357" t="s">
        <v>2550</v>
      </c>
      <c r="F1357" t="s">
        <v>1928</v>
      </c>
      <c r="G1357" t="s">
        <v>6786</v>
      </c>
      <c r="H1357">
        <v>12</v>
      </c>
      <c r="I1357" t="s">
        <v>1652</v>
      </c>
      <c r="J1357">
        <v>0</v>
      </c>
      <c r="K1357">
        <v>0</v>
      </c>
    </row>
    <row r="1358" spans="1:11" x14ac:dyDescent="0.25">
      <c r="A1358">
        <v>3848</v>
      </c>
      <c r="B1358" t="s">
        <v>1647</v>
      </c>
      <c r="C1358" t="s">
        <v>301</v>
      </c>
      <c r="D1358" t="s">
        <v>7400</v>
      </c>
      <c r="G1358" t="s">
        <v>4319</v>
      </c>
      <c r="H1358">
        <v>11</v>
      </c>
      <c r="I1358" t="s">
        <v>1652</v>
      </c>
      <c r="J1358">
        <v>0</v>
      </c>
      <c r="K1358">
        <v>0</v>
      </c>
    </row>
    <row r="1359" spans="1:11" x14ac:dyDescent="0.25">
      <c r="A1359">
        <v>3848</v>
      </c>
      <c r="B1359" t="s">
        <v>1647</v>
      </c>
      <c r="C1359" t="s">
        <v>301</v>
      </c>
      <c r="D1359" t="s">
        <v>7400</v>
      </c>
      <c r="E1359" t="s">
        <v>2551</v>
      </c>
      <c r="F1359" t="s">
        <v>2552</v>
      </c>
      <c r="G1359" t="s">
        <v>10347</v>
      </c>
      <c r="H1359">
        <v>57</v>
      </c>
      <c r="I1359" t="s">
        <v>1652</v>
      </c>
      <c r="J1359">
        <v>0</v>
      </c>
      <c r="K1359">
        <v>0</v>
      </c>
    </row>
    <row r="1360" spans="1:11" x14ac:dyDescent="0.25">
      <c r="A1360">
        <v>3848</v>
      </c>
      <c r="B1360" t="s">
        <v>1647</v>
      </c>
      <c r="C1360" t="s">
        <v>301</v>
      </c>
      <c r="D1360" t="s">
        <v>7400</v>
      </c>
      <c r="G1360" t="s">
        <v>4320</v>
      </c>
      <c r="H1360">
        <v>60</v>
      </c>
      <c r="I1360" t="s">
        <v>1652</v>
      </c>
      <c r="J1360">
        <v>0</v>
      </c>
      <c r="K1360">
        <v>0</v>
      </c>
    </row>
    <row r="1361" spans="1:11" x14ac:dyDescent="0.25">
      <c r="A1361">
        <v>3848</v>
      </c>
      <c r="B1361" t="s">
        <v>1647</v>
      </c>
      <c r="C1361" t="s">
        <v>301</v>
      </c>
      <c r="D1361" t="s">
        <v>7400</v>
      </c>
      <c r="E1361" t="s">
        <v>2389</v>
      </c>
      <c r="F1361" t="s">
        <v>2390</v>
      </c>
      <c r="G1361" t="s">
        <v>6786</v>
      </c>
      <c r="H1361">
        <v>95</v>
      </c>
      <c r="I1361" t="s">
        <v>1652</v>
      </c>
      <c r="J1361">
        <v>0</v>
      </c>
      <c r="K1361">
        <v>0</v>
      </c>
    </row>
    <row r="1362" spans="1:11" x14ac:dyDescent="0.25">
      <c r="A1362">
        <v>3848</v>
      </c>
      <c r="B1362" t="s">
        <v>1647</v>
      </c>
      <c r="C1362" t="s">
        <v>301</v>
      </c>
      <c r="D1362" t="s">
        <v>7400</v>
      </c>
      <c r="G1362" t="s">
        <v>5922</v>
      </c>
      <c r="H1362">
        <v>47</v>
      </c>
      <c r="I1362" t="s">
        <v>1652</v>
      </c>
      <c r="J1362">
        <v>0</v>
      </c>
      <c r="K1362">
        <v>0</v>
      </c>
    </row>
    <row r="1363" spans="1:11" x14ac:dyDescent="0.25">
      <c r="A1363">
        <v>3848</v>
      </c>
      <c r="B1363" t="s">
        <v>1647</v>
      </c>
      <c r="C1363" t="s">
        <v>301</v>
      </c>
      <c r="D1363" t="s">
        <v>7400</v>
      </c>
      <c r="E1363" t="s">
        <v>1978</v>
      </c>
      <c r="F1363" t="s">
        <v>1885</v>
      </c>
      <c r="G1363" t="s">
        <v>6786</v>
      </c>
      <c r="H1363">
        <v>23</v>
      </c>
      <c r="I1363" t="s">
        <v>1652</v>
      </c>
      <c r="J1363">
        <v>0</v>
      </c>
      <c r="K1363">
        <v>0</v>
      </c>
    </row>
    <row r="1364" spans="1:11" x14ac:dyDescent="0.25">
      <c r="A1364">
        <v>3848</v>
      </c>
      <c r="B1364" t="s">
        <v>1647</v>
      </c>
      <c r="C1364" t="s">
        <v>301</v>
      </c>
      <c r="D1364" t="s">
        <v>7400</v>
      </c>
      <c r="G1364" t="s">
        <v>2269</v>
      </c>
      <c r="H1364">
        <v>9</v>
      </c>
      <c r="I1364" t="s">
        <v>1652</v>
      </c>
      <c r="J1364">
        <v>0</v>
      </c>
      <c r="K1364">
        <v>0</v>
      </c>
    </row>
    <row r="1365" spans="1:11" x14ac:dyDescent="0.25">
      <c r="A1365">
        <v>3848</v>
      </c>
      <c r="B1365" t="s">
        <v>1647</v>
      </c>
      <c r="C1365" t="s">
        <v>301</v>
      </c>
      <c r="D1365" t="s">
        <v>7400</v>
      </c>
      <c r="E1365" t="s">
        <v>1977</v>
      </c>
      <c r="F1365" t="s">
        <v>1672</v>
      </c>
      <c r="G1365" t="s">
        <v>3516</v>
      </c>
      <c r="H1365">
        <v>5</v>
      </c>
      <c r="I1365" t="s">
        <v>1652</v>
      </c>
      <c r="J1365">
        <v>0</v>
      </c>
      <c r="K1365">
        <v>0</v>
      </c>
    </row>
    <row r="1366" spans="1:11" x14ac:dyDescent="0.25">
      <c r="A1366">
        <v>3848</v>
      </c>
      <c r="B1366" t="s">
        <v>1647</v>
      </c>
      <c r="C1366" t="s">
        <v>301</v>
      </c>
      <c r="D1366" t="s">
        <v>7400</v>
      </c>
      <c r="G1366" t="s">
        <v>2232</v>
      </c>
      <c r="H1366">
        <v>6</v>
      </c>
      <c r="I1366" t="s">
        <v>1652</v>
      </c>
      <c r="J1366">
        <v>0</v>
      </c>
      <c r="K1366">
        <v>0</v>
      </c>
    </row>
    <row r="1367" spans="1:11" x14ac:dyDescent="0.25">
      <c r="A1367">
        <v>3848</v>
      </c>
      <c r="B1367" t="s">
        <v>1647</v>
      </c>
      <c r="C1367" t="s">
        <v>301</v>
      </c>
      <c r="D1367" t="s">
        <v>7400</v>
      </c>
      <c r="E1367" t="s">
        <v>1976</v>
      </c>
      <c r="F1367" t="s">
        <v>1769</v>
      </c>
      <c r="G1367" t="s">
        <v>6293</v>
      </c>
      <c r="H1367">
        <v>2</v>
      </c>
      <c r="I1367" t="s">
        <v>1652</v>
      </c>
      <c r="J1367">
        <v>0</v>
      </c>
      <c r="K1367">
        <v>0</v>
      </c>
    </row>
    <row r="1368" spans="1:11" x14ac:dyDescent="0.25">
      <c r="A1368">
        <v>3848</v>
      </c>
      <c r="B1368" t="s">
        <v>1647</v>
      </c>
      <c r="C1368" t="s">
        <v>301</v>
      </c>
      <c r="D1368" t="s">
        <v>7400</v>
      </c>
      <c r="G1368" t="s">
        <v>2233</v>
      </c>
      <c r="H1368">
        <v>3</v>
      </c>
      <c r="I1368" t="s">
        <v>1652</v>
      </c>
      <c r="J1368">
        <v>0</v>
      </c>
      <c r="K1368">
        <v>0</v>
      </c>
    </row>
    <row r="1369" spans="1:11" x14ac:dyDescent="0.25">
      <c r="A1369">
        <v>3848</v>
      </c>
      <c r="B1369" t="s">
        <v>1647</v>
      </c>
      <c r="C1369" t="s">
        <v>301</v>
      </c>
      <c r="D1369" t="s">
        <v>7400</v>
      </c>
      <c r="E1369" t="s">
        <v>3517</v>
      </c>
      <c r="F1369" t="s">
        <v>1792</v>
      </c>
      <c r="G1369" t="s">
        <v>6786</v>
      </c>
      <c r="H1369">
        <v>13</v>
      </c>
      <c r="I1369" t="s">
        <v>1652</v>
      </c>
      <c r="J1369">
        <v>0</v>
      </c>
      <c r="K1369">
        <v>0</v>
      </c>
    </row>
    <row r="1370" spans="1:11" x14ac:dyDescent="0.25">
      <c r="A1370">
        <v>3848</v>
      </c>
      <c r="B1370" t="s">
        <v>1647</v>
      </c>
      <c r="C1370" t="s">
        <v>301</v>
      </c>
      <c r="D1370" t="s">
        <v>7400</v>
      </c>
      <c r="G1370" t="s">
        <v>2264</v>
      </c>
      <c r="H1370">
        <v>16</v>
      </c>
      <c r="I1370" t="s">
        <v>1652</v>
      </c>
      <c r="J1370">
        <v>0</v>
      </c>
      <c r="K1370">
        <v>0</v>
      </c>
    </row>
    <row r="1371" spans="1:11" x14ac:dyDescent="0.25">
      <c r="A1371">
        <v>3848</v>
      </c>
      <c r="B1371" t="s">
        <v>1647</v>
      </c>
      <c r="C1371" t="s">
        <v>301</v>
      </c>
      <c r="D1371" t="s">
        <v>7400</v>
      </c>
      <c r="E1371" t="s">
        <v>7533</v>
      </c>
      <c r="F1371" t="s">
        <v>1964</v>
      </c>
      <c r="G1371" t="s">
        <v>8330</v>
      </c>
      <c r="H1371">
        <v>6</v>
      </c>
      <c r="I1371" t="s">
        <v>1652</v>
      </c>
      <c r="J1371">
        <v>0</v>
      </c>
      <c r="K1371">
        <v>0</v>
      </c>
    </row>
    <row r="1372" spans="1:11" x14ac:dyDescent="0.25">
      <c r="A1372">
        <v>3848</v>
      </c>
      <c r="B1372" t="s">
        <v>1647</v>
      </c>
      <c r="C1372" t="s">
        <v>301</v>
      </c>
      <c r="D1372" t="s">
        <v>7400</v>
      </c>
      <c r="G1372" t="s">
        <v>7534</v>
      </c>
      <c r="H1372">
        <v>5</v>
      </c>
      <c r="I1372" t="s">
        <v>1652</v>
      </c>
      <c r="J1372">
        <v>0</v>
      </c>
      <c r="K1372">
        <v>0</v>
      </c>
    </row>
    <row r="1373" spans="1:11" x14ac:dyDescent="0.25">
      <c r="A1373">
        <v>3848</v>
      </c>
      <c r="B1373" t="s">
        <v>1647</v>
      </c>
      <c r="C1373" t="s">
        <v>301</v>
      </c>
      <c r="D1373" t="s">
        <v>7400</v>
      </c>
      <c r="E1373" t="s">
        <v>7535</v>
      </c>
      <c r="F1373" t="s">
        <v>1964</v>
      </c>
      <c r="G1373" t="s">
        <v>8330</v>
      </c>
      <c r="H1373">
        <v>5</v>
      </c>
      <c r="I1373" t="s">
        <v>1652</v>
      </c>
      <c r="J1373">
        <v>0</v>
      </c>
      <c r="K1373">
        <v>0</v>
      </c>
    </row>
    <row r="1374" spans="1:11" x14ac:dyDescent="0.25">
      <c r="A1374">
        <v>3848</v>
      </c>
      <c r="B1374" t="s">
        <v>1647</v>
      </c>
      <c r="C1374" t="s">
        <v>301</v>
      </c>
      <c r="D1374" t="s">
        <v>7400</v>
      </c>
      <c r="G1374" t="s">
        <v>7534</v>
      </c>
      <c r="H1374">
        <v>5</v>
      </c>
      <c r="I1374" t="s">
        <v>1652</v>
      </c>
      <c r="J1374">
        <v>0</v>
      </c>
      <c r="K1374">
        <v>0</v>
      </c>
    </row>
    <row r="1375" spans="1:11" x14ac:dyDescent="0.25">
      <c r="A1375">
        <v>3848</v>
      </c>
      <c r="B1375" t="s">
        <v>1647</v>
      </c>
      <c r="C1375" t="s">
        <v>301</v>
      </c>
      <c r="D1375" t="s">
        <v>7400</v>
      </c>
      <c r="E1375" t="s">
        <v>8581</v>
      </c>
      <c r="F1375" t="s">
        <v>8582</v>
      </c>
      <c r="G1375" t="s">
        <v>3518</v>
      </c>
      <c r="H1375">
        <v>3</v>
      </c>
      <c r="I1375" t="s">
        <v>1652</v>
      </c>
      <c r="J1375">
        <v>0</v>
      </c>
      <c r="K1375">
        <v>0</v>
      </c>
    </row>
    <row r="1376" spans="1:11" x14ac:dyDescent="0.25">
      <c r="A1376">
        <v>3848</v>
      </c>
      <c r="B1376" t="s">
        <v>1647</v>
      </c>
      <c r="C1376" t="s">
        <v>301</v>
      </c>
      <c r="D1376" t="s">
        <v>7400</v>
      </c>
      <c r="G1376" t="s">
        <v>2226</v>
      </c>
      <c r="H1376">
        <v>4</v>
      </c>
      <c r="I1376" t="s">
        <v>1652</v>
      </c>
      <c r="J1376">
        <v>0</v>
      </c>
      <c r="K1376">
        <v>0</v>
      </c>
    </row>
    <row r="1377" spans="1:11" x14ac:dyDescent="0.25">
      <c r="A1377">
        <v>3848</v>
      </c>
      <c r="B1377" t="s">
        <v>1647</v>
      </c>
      <c r="C1377" t="s">
        <v>301</v>
      </c>
      <c r="D1377" t="s">
        <v>7400</v>
      </c>
      <c r="E1377" t="s">
        <v>8583</v>
      </c>
      <c r="F1377" t="s">
        <v>1792</v>
      </c>
      <c r="G1377" t="s">
        <v>3642</v>
      </c>
      <c r="H1377">
        <v>12</v>
      </c>
      <c r="I1377" t="s">
        <v>1652</v>
      </c>
      <c r="J1377">
        <v>0</v>
      </c>
      <c r="K1377">
        <v>0</v>
      </c>
    </row>
    <row r="1378" spans="1:11" x14ac:dyDescent="0.25">
      <c r="A1378">
        <v>3848</v>
      </c>
      <c r="B1378" t="s">
        <v>1647</v>
      </c>
      <c r="C1378" t="s">
        <v>301</v>
      </c>
      <c r="D1378" t="s">
        <v>7400</v>
      </c>
      <c r="G1378" t="s">
        <v>8584</v>
      </c>
      <c r="H1378">
        <v>7</v>
      </c>
      <c r="I1378" t="s">
        <v>1652</v>
      </c>
      <c r="J1378">
        <v>0</v>
      </c>
      <c r="K1378">
        <v>0</v>
      </c>
    </row>
    <row r="1379" spans="1:11" x14ac:dyDescent="0.25">
      <c r="A1379">
        <v>3848</v>
      </c>
      <c r="B1379" t="s">
        <v>1647</v>
      </c>
      <c r="C1379" t="s">
        <v>301</v>
      </c>
      <c r="D1379" t="s">
        <v>7400</v>
      </c>
      <c r="E1379" t="s">
        <v>3519</v>
      </c>
      <c r="F1379" t="s">
        <v>3520</v>
      </c>
      <c r="G1379" t="s">
        <v>3475</v>
      </c>
      <c r="H1379">
        <v>1</v>
      </c>
      <c r="I1379" t="s">
        <v>1652</v>
      </c>
      <c r="J1379">
        <v>0</v>
      </c>
      <c r="K1379">
        <v>0</v>
      </c>
    </row>
    <row r="1380" spans="1:11" x14ac:dyDescent="0.25">
      <c r="A1380">
        <v>3848</v>
      </c>
      <c r="B1380" t="s">
        <v>1647</v>
      </c>
      <c r="C1380" t="s">
        <v>301</v>
      </c>
      <c r="D1380" t="s">
        <v>7400</v>
      </c>
      <c r="E1380" t="s">
        <v>10775</v>
      </c>
      <c r="F1380" t="s">
        <v>1885</v>
      </c>
      <c r="G1380" t="s">
        <v>3507</v>
      </c>
      <c r="H1380">
        <v>6</v>
      </c>
      <c r="I1380" t="s">
        <v>1652</v>
      </c>
      <c r="J1380">
        <v>0</v>
      </c>
      <c r="K1380">
        <v>0</v>
      </c>
    </row>
    <row r="1381" spans="1:11" x14ac:dyDescent="0.25">
      <c r="A1381">
        <v>3848</v>
      </c>
      <c r="B1381" t="s">
        <v>1647</v>
      </c>
      <c r="C1381" t="s">
        <v>301</v>
      </c>
      <c r="D1381" t="s">
        <v>7400</v>
      </c>
      <c r="E1381" t="s">
        <v>10776</v>
      </c>
      <c r="F1381" t="s">
        <v>1672</v>
      </c>
      <c r="G1381" t="s">
        <v>2234</v>
      </c>
      <c r="H1381">
        <v>10</v>
      </c>
      <c r="I1381" t="s">
        <v>1652</v>
      </c>
      <c r="J1381">
        <v>0</v>
      </c>
      <c r="K1381">
        <v>0</v>
      </c>
    </row>
    <row r="1382" spans="1:11" x14ac:dyDescent="0.25">
      <c r="A1382">
        <v>3848</v>
      </c>
      <c r="B1382" t="s">
        <v>1647</v>
      </c>
      <c r="C1382" t="s">
        <v>301</v>
      </c>
      <c r="D1382" t="s">
        <v>7400</v>
      </c>
      <c r="E1382" t="s">
        <v>4565</v>
      </c>
      <c r="F1382" t="s">
        <v>1672</v>
      </c>
      <c r="G1382" t="s">
        <v>6431</v>
      </c>
      <c r="H1382">
        <v>18</v>
      </c>
      <c r="I1382" t="s">
        <v>1652</v>
      </c>
      <c r="J1382">
        <v>0</v>
      </c>
      <c r="K1382">
        <v>0</v>
      </c>
    </row>
    <row r="1383" spans="1:11" x14ac:dyDescent="0.25">
      <c r="A1383">
        <v>3848</v>
      </c>
      <c r="B1383" t="s">
        <v>1647</v>
      </c>
      <c r="C1383" t="s">
        <v>301</v>
      </c>
      <c r="D1383" t="s">
        <v>7400</v>
      </c>
      <c r="G1383" t="s">
        <v>4973</v>
      </c>
      <c r="H1383">
        <v>10</v>
      </c>
      <c r="I1383" t="s">
        <v>1652</v>
      </c>
      <c r="J1383">
        <v>0</v>
      </c>
      <c r="K1383">
        <v>0</v>
      </c>
    </row>
    <row r="1384" spans="1:11" x14ac:dyDescent="0.25">
      <c r="A1384">
        <v>3848</v>
      </c>
      <c r="B1384" t="s">
        <v>1647</v>
      </c>
      <c r="C1384" t="s">
        <v>301</v>
      </c>
      <c r="D1384" t="s">
        <v>7400</v>
      </c>
      <c r="E1384" t="s">
        <v>4974</v>
      </c>
      <c r="F1384" t="s">
        <v>1685</v>
      </c>
      <c r="G1384" t="s">
        <v>3481</v>
      </c>
      <c r="H1384">
        <v>82</v>
      </c>
      <c r="I1384" t="s">
        <v>1652</v>
      </c>
      <c r="J1384">
        <v>0</v>
      </c>
      <c r="K1384">
        <v>0</v>
      </c>
    </row>
    <row r="1385" spans="1:11" x14ac:dyDescent="0.25">
      <c r="A1385">
        <v>3848</v>
      </c>
      <c r="B1385" t="s">
        <v>1647</v>
      </c>
      <c r="C1385" t="s">
        <v>301</v>
      </c>
      <c r="D1385" t="s">
        <v>7400</v>
      </c>
      <c r="G1385" t="s">
        <v>4975</v>
      </c>
      <c r="H1385">
        <v>39</v>
      </c>
      <c r="I1385" t="s">
        <v>1652</v>
      </c>
      <c r="J1385">
        <v>0</v>
      </c>
      <c r="K1385">
        <v>0</v>
      </c>
    </row>
    <row r="1386" spans="1:11" x14ac:dyDescent="0.25">
      <c r="A1386">
        <v>3848</v>
      </c>
      <c r="B1386" t="s">
        <v>1647</v>
      </c>
      <c r="C1386" t="s">
        <v>301</v>
      </c>
      <c r="D1386" t="s">
        <v>7400</v>
      </c>
      <c r="E1386" t="s">
        <v>3521</v>
      </c>
      <c r="F1386" t="s">
        <v>1673</v>
      </c>
      <c r="G1386" t="s">
        <v>2175</v>
      </c>
      <c r="H1386">
        <v>7</v>
      </c>
      <c r="I1386" t="s">
        <v>1652</v>
      </c>
      <c r="J1386">
        <v>0</v>
      </c>
      <c r="K1386">
        <v>0</v>
      </c>
    </row>
    <row r="1387" spans="1:11" x14ac:dyDescent="0.25">
      <c r="A1387">
        <v>3848</v>
      </c>
      <c r="B1387" t="s">
        <v>1647</v>
      </c>
      <c r="C1387" t="s">
        <v>301</v>
      </c>
      <c r="D1387" t="s">
        <v>7400</v>
      </c>
      <c r="E1387" t="s">
        <v>10348</v>
      </c>
      <c r="F1387" t="s">
        <v>1792</v>
      </c>
      <c r="G1387" t="s">
        <v>10349</v>
      </c>
      <c r="H1387">
        <v>8</v>
      </c>
      <c r="I1387" t="s">
        <v>1652</v>
      </c>
      <c r="J1387">
        <v>0</v>
      </c>
      <c r="K1387">
        <v>0</v>
      </c>
    </row>
    <row r="1388" spans="1:11" x14ac:dyDescent="0.25">
      <c r="A1388">
        <v>3848</v>
      </c>
      <c r="B1388" t="s">
        <v>1647</v>
      </c>
      <c r="C1388" t="s">
        <v>301</v>
      </c>
      <c r="D1388" t="s">
        <v>7400</v>
      </c>
      <c r="G1388" t="s">
        <v>10350</v>
      </c>
      <c r="H1388">
        <v>19</v>
      </c>
      <c r="I1388" t="s">
        <v>1652</v>
      </c>
      <c r="J1388">
        <v>0</v>
      </c>
      <c r="K1388">
        <v>0</v>
      </c>
    </row>
    <row r="1389" spans="1:11" x14ac:dyDescent="0.25">
      <c r="A1389">
        <v>3848</v>
      </c>
      <c r="B1389" t="s">
        <v>1647</v>
      </c>
      <c r="C1389" t="s">
        <v>301</v>
      </c>
      <c r="D1389" t="s">
        <v>7400</v>
      </c>
      <c r="E1389" t="s">
        <v>3522</v>
      </c>
      <c r="F1389" t="s">
        <v>1954</v>
      </c>
      <c r="G1389" t="s">
        <v>10149</v>
      </c>
      <c r="H1389">
        <v>4</v>
      </c>
      <c r="I1389" t="s">
        <v>1652</v>
      </c>
      <c r="J1389">
        <v>0</v>
      </c>
      <c r="K1389">
        <v>0</v>
      </c>
    </row>
    <row r="1390" spans="1:11" x14ac:dyDescent="0.25">
      <c r="A1390">
        <v>3848</v>
      </c>
      <c r="B1390" t="s">
        <v>1647</v>
      </c>
      <c r="C1390" t="s">
        <v>301</v>
      </c>
      <c r="D1390" t="s">
        <v>7400</v>
      </c>
      <c r="G1390" t="s">
        <v>4321</v>
      </c>
      <c r="H1390">
        <v>4</v>
      </c>
      <c r="I1390" t="s">
        <v>1652</v>
      </c>
      <c r="J1390">
        <v>0</v>
      </c>
      <c r="K1390">
        <v>0</v>
      </c>
    </row>
    <row r="1391" spans="1:11" x14ac:dyDescent="0.25">
      <c r="A1391">
        <v>3848</v>
      </c>
      <c r="B1391" t="s">
        <v>1647</v>
      </c>
      <c r="C1391" t="s">
        <v>301</v>
      </c>
      <c r="D1391" t="s">
        <v>7400</v>
      </c>
      <c r="E1391" t="s">
        <v>4976</v>
      </c>
      <c r="F1391" t="s">
        <v>1674</v>
      </c>
      <c r="G1391" t="s">
        <v>6791</v>
      </c>
      <c r="H1391">
        <v>8</v>
      </c>
      <c r="I1391" t="s">
        <v>1652</v>
      </c>
      <c r="J1391">
        <v>0</v>
      </c>
      <c r="K1391">
        <v>0</v>
      </c>
    </row>
    <row r="1392" spans="1:11" x14ac:dyDescent="0.25">
      <c r="A1392">
        <v>3848</v>
      </c>
      <c r="B1392" t="s">
        <v>1647</v>
      </c>
      <c r="C1392" t="s">
        <v>301</v>
      </c>
      <c r="D1392" t="s">
        <v>7400</v>
      </c>
      <c r="E1392" t="s">
        <v>8282</v>
      </c>
      <c r="F1392" t="s">
        <v>1786</v>
      </c>
      <c r="G1392" t="s">
        <v>7638</v>
      </c>
      <c r="H1392">
        <v>8</v>
      </c>
      <c r="I1392" t="s">
        <v>1652</v>
      </c>
      <c r="J1392">
        <v>0</v>
      </c>
      <c r="K1392">
        <v>0</v>
      </c>
    </row>
    <row r="1393" spans="1:11" x14ac:dyDescent="0.25">
      <c r="A1393">
        <v>3848</v>
      </c>
      <c r="B1393" t="s">
        <v>1647</v>
      </c>
      <c r="C1393" t="s">
        <v>301</v>
      </c>
      <c r="D1393" t="s">
        <v>7400</v>
      </c>
      <c r="G1393" t="s">
        <v>2165</v>
      </c>
      <c r="H1393">
        <v>18</v>
      </c>
      <c r="I1393" t="s">
        <v>1652</v>
      </c>
      <c r="J1393">
        <v>0</v>
      </c>
      <c r="K1393">
        <v>0</v>
      </c>
    </row>
    <row r="1394" spans="1:11" x14ac:dyDescent="0.25">
      <c r="A1394">
        <v>3848</v>
      </c>
      <c r="B1394" t="s">
        <v>1647</v>
      </c>
      <c r="C1394" t="s">
        <v>301</v>
      </c>
      <c r="D1394" t="s">
        <v>7400</v>
      </c>
      <c r="E1394" t="s">
        <v>1975</v>
      </c>
      <c r="F1394" t="s">
        <v>1826</v>
      </c>
      <c r="G1394" t="s">
        <v>7638</v>
      </c>
      <c r="H1394">
        <v>121</v>
      </c>
      <c r="I1394" t="s">
        <v>1652</v>
      </c>
      <c r="J1394">
        <v>0</v>
      </c>
      <c r="K1394">
        <v>0</v>
      </c>
    </row>
    <row r="1395" spans="1:11" x14ac:dyDescent="0.25">
      <c r="A1395">
        <v>3848</v>
      </c>
      <c r="B1395" t="s">
        <v>1647</v>
      </c>
      <c r="C1395" t="s">
        <v>301</v>
      </c>
      <c r="D1395" t="s">
        <v>7400</v>
      </c>
      <c r="G1395" t="s">
        <v>5922</v>
      </c>
      <c r="H1395">
        <v>194</v>
      </c>
      <c r="I1395" t="s">
        <v>1652</v>
      </c>
      <c r="J1395">
        <v>0</v>
      </c>
      <c r="K1395">
        <v>0</v>
      </c>
    </row>
    <row r="1396" spans="1:11" x14ac:dyDescent="0.25">
      <c r="A1396">
        <v>3848</v>
      </c>
      <c r="B1396" t="s">
        <v>1647</v>
      </c>
      <c r="C1396" t="s">
        <v>301</v>
      </c>
      <c r="D1396" t="s">
        <v>7400</v>
      </c>
      <c r="E1396" t="s">
        <v>3523</v>
      </c>
      <c r="F1396" t="s">
        <v>3524</v>
      </c>
      <c r="G1396" t="s">
        <v>3486</v>
      </c>
      <c r="H1396">
        <v>3</v>
      </c>
      <c r="I1396" t="s">
        <v>1652</v>
      </c>
      <c r="J1396">
        <v>0</v>
      </c>
      <c r="K1396">
        <v>0</v>
      </c>
    </row>
    <row r="1397" spans="1:11" x14ac:dyDescent="0.25">
      <c r="A1397">
        <v>3848</v>
      </c>
      <c r="B1397" t="s">
        <v>1647</v>
      </c>
      <c r="C1397" t="s">
        <v>301</v>
      </c>
      <c r="D1397" t="s">
        <v>7400</v>
      </c>
      <c r="G1397" t="s">
        <v>10777</v>
      </c>
      <c r="H1397">
        <v>5</v>
      </c>
      <c r="I1397" t="s">
        <v>1652</v>
      </c>
      <c r="J1397">
        <v>0</v>
      </c>
      <c r="K1397">
        <v>0</v>
      </c>
    </row>
    <row r="1398" spans="1:11" x14ac:dyDescent="0.25">
      <c r="A1398">
        <v>3848</v>
      </c>
      <c r="B1398" t="s">
        <v>1647</v>
      </c>
      <c r="C1398" t="s">
        <v>301</v>
      </c>
      <c r="D1398" t="s">
        <v>7400</v>
      </c>
      <c r="E1398" t="s">
        <v>3525</v>
      </c>
      <c r="F1398" t="s">
        <v>3526</v>
      </c>
      <c r="G1398" t="s">
        <v>4977</v>
      </c>
      <c r="H1398">
        <v>20</v>
      </c>
      <c r="I1398" t="s">
        <v>1652</v>
      </c>
      <c r="J1398">
        <v>0</v>
      </c>
      <c r="K1398">
        <v>0</v>
      </c>
    </row>
    <row r="1399" spans="1:11" x14ac:dyDescent="0.25">
      <c r="A1399">
        <v>3848</v>
      </c>
      <c r="B1399" t="s">
        <v>1647</v>
      </c>
      <c r="C1399" t="s">
        <v>301</v>
      </c>
      <c r="D1399" t="s">
        <v>7400</v>
      </c>
      <c r="E1399" t="s">
        <v>3527</v>
      </c>
      <c r="F1399" t="s">
        <v>3528</v>
      </c>
      <c r="G1399" t="s">
        <v>3104</v>
      </c>
      <c r="H1399">
        <v>2</v>
      </c>
      <c r="I1399" t="s">
        <v>1652</v>
      </c>
      <c r="J1399">
        <v>0</v>
      </c>
      <c r="K1399">
        <v>0</v>
      </c>
    </row>
    <row r="1400" spans="1:11" x14ac:dyDescent="0.25">
      <c r="A1400">
        <v>3848</v>
      </c>
      <c r="B1400" t="s">
        <v>1647</v>
      </c>
      <c r="C1400" t="s">
        <v>301</v>
      </c>
      <c r="D1400" t="s">
        <v>7400</v>
      </c>
      <c r="E1400" t="s">
        <v>2981</v>
      </c>
      <c r="F1400" t="s">
        <v>2982</v>
      </c>
      <c r="G1400" t="s">
        <v>2235</v>
      </c>
      <c r="H1400">
        <v>8</v>
      </c>
      <c r="I1400" t="s">
        <v>1652</v>
      </c>
      <c r="J1400">
        <v>0</v>
      </c>
      <c r="K1400">
        <v>0</v>
      </c>
    </row>
    <row r="1401" spans="1:11" x14ac:dyDescent="0.25">
      <c r="A1401">
        <v>3848</v>
      </c>
      <c r="B1401" t="s">
        <v>1647</v>
      </c>
      <c r="C1401" t="s">
        <v>301</v>
      </c>
      <c r="D1401" t="s">
        <v>7400</v>
      </c>
      <c r="E1401" t="s">
        <v>3529</v>
      </c>
      <c r="F1401" t="s">
        <v>1957</v>
      </c>
      <c r="G1401" t="s">
        <v>6778</v>
      </c>
      <c r="H1401">
        <v>4</v>
      </c>
      <c r="I1401" t="s">
        <v>1652</v>
      </c>
      <c r="J1401">
        <v>0</v>
      </c>
      <c r="K1401">
        <v>0</v>
      </c>
    </row>
    <row r="1402" spans="1:11" x14ac:dyDescent="0.25">
      <c r="A1402">
        <v>3848</v>
      </c>
      <c r="B1402" t="s">
        <v>1647</v>
      </c>
      <c r="C1402" t="s">
        <v>301</v>
      </c>
      <c r="D1402" t="s">
        <v>7400</v>
      </c>
      <c r="G1402" t="s">
        <v>4978</v>
      </c>
      <c r="H1402">
        <v>4</v>
      </c>
      <c r="I1402" t="s">
        <v>1652</v>
      </c>
      <c r="J1402">
        <v>0</v>
      </c>
      <c r="K1402">
        <v>0</v>
      </c>
    </row>
    <row r="1403" spans="1:11" x14ac:dyDescent="0.25">
      <c r="A1403">
        <v>3848</v>
      </c>
      <c r="B1403" t="s">
        <v>1647</v>
      </c>
      <c r="C1403" t="s">
        <v>301</v>
      </c>
      <c r="D1403" t="s">
        <v>7400</v>
      </c>
      <c r="E1403" t="s">
        <v>3530</v>
      </c>
      <c r="F1403" t="s">
        <v>3531</v>
      </c>
      <c r="G1403" t="s">
        <v>4979</v>
      </c>
      <c r="H1403">
        <v>7</v>
      </c>
      <c r="I1403" t="s">
        <v>1652</v>
      </c>
      <c r="J1403">
        <v>0</v>
      </c>
      <c r="K1403">
        <v>0</v>
      </c>
    </row>
    <row r="1404" spans="1:11" x14ac:dyDescent="0.25">
      <c r="A1404">
        <v>3848</v>
      </c>
      <c r="B1404" t="s">
        <v>1647</v>
      </c>
      <c r="C1404" t="s">
        <v>301</v>
      </c>
      <c r="D1404" t="s">
        <v>7400</v>
      </c>
      <c r="E1404" t="s">
        <v>9902</v>
      </c>
      <c r="F1404" t="s">
        <v>1673</v>
      </c>
      <c r="G1404" t="s">
        <v>9903</v>
      </c>
      <c r="H1404">
        <v>15</v>
      </c>
      <c r="I1404" t="s">
        <v>1652</v>
      </c>
      <c r="J1404">
        <v>0</v>
      </c>
      <c r="K1404">
        <v>0</v>
      </c>
    </row>
    <row r="1405" spans="1:11" x14ac:dyDescent="0.25">
      <c r="A1405">
        <v>3848</v>
      </c>
      <c r="B1405" t="s">
        <v>1647</v>
      </c>
      <c r="C1405" t="s">
        <v>301</v>
      </c>
      <c r="D1405" t="s">
        <v>7400</v>
      </c>
      <c r="E1405" t="s">
        <v>10778</v>
      </c>
      <c r="F1405" t="s">
        <v>1669</v>
      </c>
      <c r="G1405" t="s">
        <v>10779</v>
      </c>
      <c r="H1405">
        <v>6</v>
      </c>
      <c r="I1405" t="s">
        <v>1652</v>
      </c>
      <c r="J1405">
        <v>0</v>
      </c>
      <c r="K1405">
        <v>0</v>
      </c>
    </row>
    <row r="1406" spans="1:11" x14ac:dyDescent="0.25">
      <c r="A1406">
        <v>3848</v>
      </c>
      <c r="B1406" t="s">
        <v>1647</v>
      </c>
      <c r="C1406" t="s">
        <v>301</v>
      </c>
      <c r="D1406" t="s">
        <v>7400</v>
      </c>
      <c r="E1406" t="s">
        <v>6432</v>
      </c>
      <c r="F1406" t="s">
        <v>1679</v>
      </c>
      <c r="G1406" t="s">
        <v>6968</v>
      </c>
      <c r="H1406">
        <v>16</v>
      </c>
      <c r="I1406" t="s">
        <v>1652</v>
      </c>
      <c r="J1406">
        <v>0</v>
      </c>
      <c r="K1406">
        <v>0</v>
      </c>
    </row>
    <row r="1407" spans="1:11" x14ac:dyDescent="0.25">
      <c r="A1407">
        <v>3848</v>
      </c>
      <c r="B1407" t="s">
        <v>1647</v>
      </c>
      <c r="C1407" t="s">
        <v>301</v>
      </c>
      <c r="D1407" t="s">
        <v>7400</v>
      </c>
      <c r="E1407" t="s">
        <v>7536</v>
      </c>
      <c r="F1407" t="s">
        <v>1678</v>
      </c>
      <c r="G1407" t="s">
        <v>3532</v>
      </c>
      <c r="H1407">
        <v>3</v>
      </c>
      <c r="I1407" t="s">
        <v>1652</v>
      </c>
      <c r="J1407">
        <v>0</v>
      </c>
      <c r="K1407">
        <v>0</v>
      </c>
    </row>
    <row r="1408" spans="1:11" x14ac:dyDescent="0.25">
      <c r="A1408">
        <v>3848</v>
      </c>
      <c r="B1408" t="s">
        <v>1647</v>
      </c>
      <c r="C1408" t="s">
        <v>301</v>
      </c>
      <c r="D1408" t="s">
        <v>7400</v>
      </c>
      <c r="G1408" t="s">
        <v>6192</v>
      </c>
      <c r="H1408">
        <v>14</v>
      </c>
      <c r="I1408" t="s">
        <v>1652</v>
      </c>
      <c r="J1408">
        <v>0</v>
      </c>
      <c r="K1408">
        <v>0</v>
      </c>
    </row>
    <row r="1409" spans="1:11" x14ac:dyDescent="0.25">
      <c r="A1409">
        <v>3848</v>
      </c>
      <c r="B1409" t="s">
        <v>1647</v>
      </c>
      <c r="C1409" t="s">
        <v>301</v>
      </c>
      <c r="D1409" t="s">
        <v>7400</v>
      </c>
      <c r="E1409" t="s">
        <v>8927</v>
      </c>
      <c r="F1409" t="s">
        <v>1678</v>
      </c>
      <c r="G1409" t="s">
        <v>4418</v>
      </c>
      <c r="H1409">
        <v>2</v>
      </c>
      <c r="I1409" t="s">
        <v>1652</v>
      </c>
      <c r="J1409">
        <v>0</v>
      </c>
      <c r="K1409">
        <v>0</v>
      </c>
    </row>
    <row r="1410" spans="1:11" x14ac:dyDescent="0.25">
      <c r="A1410">
        <v>3848</v>
      </c>
      <c r="B1410" t="s">
        <v>1647</v>
      </c>
      <c r="C1410" t="s">
        <v>301</v>
      </c>
      <c r="D1410" t="s">
        <v>7400</v>
      </c>
      <c r="E1410" t="s">
        <v>7157</v>
      </c>
      <c r="F1410" t="s">
        <v>1789</v>
      </c>
      <c r="G1410" t="s">
        <v>4418</v>
      </c>
      <c r="H1410">
        <v>22</v>
      </c>
      <c r="I1410" t="s">
        <v>1652</v>
      </c>
      <c r="J1410">
        <v>0</v>
      </c>
      <c r="K1410">
        <v>0</v>
      </c>
    </row>
    <row r="1411" spans="1:11" x14ac:dyDescent="0.25">
      <c r="A1411">
        <v>3848</v>
      </c>
      <c r="B1411" t="s">
        <v>1647</v>
      </c>
      <c r="C1411" t="s">
        <v>301</v>
      </c>
      <c r="D1411" t="s">
        <v>7400</v>
      </c>
      <c r="E1411" t="s">
        <v>3533</v>
      </c>
      <c r="F1411" t="s">
        <v>1769</v>
      </c>
      <c r="G1411" t="s">
        <v>3534</v>
      </c>
      <c r="H1411">
        <v>10</v>
      </c>
      <c r="I1411" t="s">
        <v>1652</v>
      </c>
      <c r="J1411">
        <v>0</v>
      </c>
      <c r="K1411">
        <v>0</v>
      </c>
    </row>
    <row r="1412" spans="1:11" x14ac:dyDescent="0.25">
      <c r="A1412">
        <v>3848</v>
      </c>
      <c r="B1412" t="s">
        <v>1647</v>
      </c>
      <c r="C1412" t="s">
        <v>301</v>
      </c>
      <c r="D1412" t="s">
        <v>7400</v>
      </c>
      <c r="G1412" t="s">
        <v>5955</v>
      </c>
      <c r="H1412">
        <v>15</v>
      </c>
      <c r="I1412" t="s">
        <v>1652</v>
      </c>
      <c r="J1412">
        <v>0</v>
      </c>
      <c r="K1412">
        <v>0</v>
      </c>
    </row>
    <row r="1413" spans="1:11" x14ac:dyDescent="0.25">
      <c r="A1413">
        <v>3848</v>
      </c>
      <c r="B1413" t="s">
        <v>1647</v>
      </c>
      <c r="C1413" t="s">
        <v>301</v>
      </c>
      <c r="D1413" t="s">
        <v>7400</v>
      </c>
      <c r="E1413" t="s">
        <v>8838</v>
      </c>
      <c r="F1413" t="s">
        <v>1974</v>
      </c>
      <c r="G1413" t="s">
        <v>7633</v>
      </c>
      <c r="H1413">
        <v>16</v>
      </c>
      <c r="I1413" t="s">
        <v>1652</v>
      </c>
      <c r="J1413">
        <v>0</v>
      </c>
      <c r="K1413">
        <v>0</v>
      </c>
    </row>
    <row r="1414" spans="1:11" x14ac:dyDescent="0.25">
      <c r="A1414">
        <v>3848</v>
      </c>
      <c r="B1414" t="s">
        <v>1647</v>
      </c>
      <c r="C1414" t="s">
        <v>301</v>
      </c>
      <c r="D1414" t="s">
        <v>7400</v>
      </c>
      <c r="G1414" t="s">
        <v>2236</v>
      </c>
      <c r="H1414">
        <v>16</v>
      </c>
      <c r="I1414" t="s">
        <v>1652</v>
      </c>
      <c r="J1414">
        <v>0</v>
      </c>
      <c r="K1414">
        <v>0</v>
      </c>
    </row>
    <row r="1415" spans="1:11" x14ac:dyDescent="0.25">
      <c r="A1415">
        <v>3848</v>
      </c>
      <c r="B1415" t="s">
        <v>1647</v>
      </c>
      <c r="C1415" t="s">
        <v>301</v>
      </c>
      <c r="D1415" t="s">
        <v>7400</v>
      </c>
      <c r="E1415" t="s">
        <v>3535</v>
      </c>
      <c r="F1415" t="s">
        <v>1672</v>
      </c>
      <c r="G1415" t="s">
        <v>3536</v>
      </c>
      <c r="H1415">
        <v>1</v>
      </c>
      <c r="I1415" t="s">
        <v>1652</v>
      </c>
      <c r="J1415">
        <v>0</v>
      </c>
      <c r="K1415">
        <v>0</v>
      </c>
    </row>
    <row r="1416" spans="1:11" x14ac:dyDescent="0.25">
      <c r="A1416">
        <v>3848</v>
      </c>
      <c r="B1416" t="s">
        <v>1647</v>
      </c>
      <c r="C1416" t="s">
        <v>301</v>
      </c>
      <c r="D1416" t="s">
        <v>7400</v>
      </c>
      <c r="G1416" t="s">
        <v>4431</v>
      </c>
      <c r="H1416">
        <v>24</v>
      </c>
      <c r="I1416" t="s">
        <v>1652</v>
      </c>
      <c r="J1416">
        <v>0</v>
      </c>
      <c r="K1416">
        <v>0</v>
      </c>
    </row>
    <row r="1417" spans="1:11" x14ac:dyDescent="0.25">
      <c r="A1417">
        <v>3848</v>
      </c>
      <c r="B1417" t="s">
        <v>1647</v>
      </c>
      <c r="C1417" t="s">
        <v>301</v>
      </c>
      <c r="D1417" t="s">
        <v>7400</v>
      </c>
      <c r="E1417" t="s">
        <v>10780</v>
      </c>
      <c r="F1417" t="s">
        <v>1666</v>
      </c>
      <c r="G1417" t="s">
        <v>10781</v>
      </c>
      <c r="H1417">
        <v>8</v>
      </c>
      <c r="I1417" t="s">
        <v>1652</v>
      </c>
      <c r="J1417">
        <v>0</v>
      </c>
      <c r="K1417">
        <v>0</v>
      </c>
    </row>
    <row r="1418" spans="1:11" x14ac:dyDescent="0.25">
      <c r="A1418">
        <v>3848</v>
      </c>
      <c r="B1418" t="s">
        <v>1647</v>
      </c>
      <c r="C1418" t="s">
        <v>301</v>
      </c>
      <c r="D1418" t="s">
        <v>7400</v>
      </c>
      <c r="E1418" t="s">
        <v>8928</v>
      </c>
      <c r="F1418" t="s">
        <v>1666</v>
      </c>
      <c r="G1418" t="s">
        <v>3207</v>
      </c>
      <c r="H1418">
        <v>30</v>
      </c>
      <c r="I1418" t="s">
        <v>1652</v>
      </c>
      <c r="J1418">
        <v>0</v>
      </c>
      <c r="K1418">
        <v>0</v>
      </c>
    </row>
    <row r="1419" spans="1:11" x14ac:dyDescent="0.25">
      <c r="A1419">
        <v>3848</v>
      </c>
      <c r="B1419" t="s">
        <v>1647</v>
      </c>
      <c r="C1419" t="s">
        <v>301</v>
      </c>
      <c r="D1419" t="s">
        <v>7400</v>
      </c>
      <c r="G1419" t="s">
        <v>8930</v>
      </c>
      <c r="H1419">
        <v>30</v>
      </c>
      <c r="I1419" t="s">
        <v>1652</v>
      </c>
      <c r="J1419">
        <v>0</v>
      </c>
      <c r="K1419">
        <v>0</v>
      </c>
    </row>
    <row r="1420" spans="1:11" x14ac:dyDescent="0.25">
      <c r="A1420">
        <v>3848</v>
      </c>
      <c r="B1420" t="s">
        <v>1647</v>
      </c>
      <c r="C1420" t="s">
        <v>301</v>
      </c>
      <c r="D1420" t="s">
        <v>7400</v>
      </c>
      <c r="E1420" t="s">
        <v>1973</v>
      </c>
      <c r="F1420" t="s">
        <v>1972</v>
      </c>
      <c r="G1420" t="s">
        <v>2238</v>
      </c>
      <c r="H1420">
        <v>10</v>
      </c>
      <c r="I1420" t="s">
        <v>1652</v>
      </c>
      <c r="J1420">
        <v>0</v>
      </c>
      <c r="K1420">
        <v>0</v>
      </c>
    </row>
    <row r="1421" spans="1:11" x14ac:dyDescent="0.25">
      <c r="A1421">
        <v>3848</v>
      </c>
      <c r="B1421" t="s">
        <v>1647</v>
      </c>
      <c r="C1421" t="s">
        <v>301</v>
      </c>
      <c r="D1421" t="s">
        <v>7400</v>
      </c>
      <c r="E1421" t="s">
        <v>8931</v>
      </c>
      <c r="F1421" t="s">
        <v>8932</v>
      </c>
      <c r="G1421" t="s">
        <v>3538</v>
      </c>
      <c r="H1421">
        <v>8</v>
      </c>
      <c r="I1421" t="s">
        <v>1652</v>
      </c>
      <c r="J1421">
        <v>0</v>
      </c>
      <c r="K1421">
        <v>0</v>
      </c>
    </row>
    <row r="1422" spans="1:11" x14ac:dyDescent="0.25">
      <c r="A1422">
        <v>3848</v>
      </c>
      <c r="B1422" t="s">
        <v>1647</v>
      </c>
      <c r="C1422" t="s">
        <v>301</v>
      </c>
      <c r="D1422" t="s">
        <v>7400</v>
      </c>
      <c r="G1422" t="s">
        <v>2309</v>
      </c>
      <c r="H1422">
        <v>35</v>
      </c>
      <c r="I1422" t="s">
        <v>1652</v>
      </c>
      <c r="J1422">
        <v>0</v>
      </c>
      <c r="K1422">
        <v>0</v>
      </c>
    </row>
    <row r="1423" spans="1:11" x14ac:dyDescent="0.25">
      <c r="A1423">
        <v>3848</v>
      </c>
      <c r="B1423" t="s">
        <v>1647</v>
      </c>
      <c r="C1423" t="s">
        <v>301</v>
      </c>
      <c r="D1423" t="s">
        <v>7400</v>
      </c>
      <c r="E1423" t="s">
        <v>1971</v>
      </c>
      <c r="F1423" t="s">
        <v>2424</v>
      </c>
      <c r="G1423" t="s">
        <v>3538</v>
      </c>
      <c r="H1423">
        <v>11</v>
      </c>
      <c r="I1423" t="s">
        <v>1652</v>
      </c>
      <c r="J1423">
        <v>0</v>
      </c>
      <c r="K1423">
        <v>0</v>
      </c>
    </row>
    <row r="1424" spans="1:11" x14ac:dyDescent="0.25">
      <c r="A1424">
        <v>3848</v>
      </c>
      <c r="B1424" t="s">
        <v>1647</v>
      </c>
      <c r="C1424" t="s">
        <v>301</v>
      </c>
      <c r="D1424" t="s">
        <v>7400</v>
      </c>
      <c r="G1424" t="s">
        <v>8933</v>
      </c>
      <c r="H1424">
        <v>33</v>
      </c>
      <c r="I1424" t="s">
        <v>1652</v>
      </c>
      <c r="J1424">
        <v>0</v>
      </c>
      <c r="K1424">
        <v>0</v>
      </c>
    </row>
    <row r="1425" spans="1:11" x14ac:dyDescent="0.25">
      <c r="A1425">
        <v>3848</v>
      </c>
      <c r="B1425" t="s">
        <v>1647</v>
      </c>
      <c r="C1425" t="s">
        <v>301</v>
      </c>
      <c r="D1425" t="s">
        <v>7400</v>
      </c>
      <c r="E1425" t="s">
        <v>8934</v>
      </c>
      <c r="F1425" t="s">
        <v>1674</v>
      </c>
      <c r="G1425" t="s">
        <v>10154</v>
      </c>
      <c r="H1425">
        <v>12</v>
      </c>
      <c r="I1425" t="s">
        <v>1652</v>
      </c>
      <c r="J1425">
        <v>0</v>
      </c>
      <c r="K1425">
        <v>0</v>
      </c>
    </row>
    <row r="1426" spans="1:11" x14ac:dyDescent="0.25">
      <c r="A1426">
        <v>3848</v>
      </c>
      <c r="B1426" t="s">
        <v>1647</v>
      </c>
      <c r="C1426" t="s">
        <v>301</v>
      </c>
      <c r="D1426" t="s">
        <v>7400</v>
      </c>
      <c r="G1426" t="s">
        <v>5793</v>
      </c>
      <c r="H1426">
        <v>20</v>
      </c>
      <c r="I1426" t="s">
        <v>1652</v>
      </c>
      <c r="J1426">
        <v>0</v>
      </c>
      <c r="K1426">
        <v>0</v>
      </c>
    </row>
    <row r="1427" spans="1:11" x14ac:dyDescent="0.25">
      <c r="A1427">
        <v>3848</v>
      </c>
      <c r="B1427" t="s">
        <v>1647</v>
      </c>
      <c r="C1427" t="s">
        <v>301</v>
      </c>
      <c r="D1427" t="s">
        <v>7400</v>
      </c>
      <c r="E1427" t="s">
        <v>3539</v>
      </c>
      <c r="F1427" t="s">
        <v>1657</v>
      </c>
      <c r="G1427" t="s">
        <v>10154</v>
      </c>
      <c r="H1427">
        <v>2</v>
      </c>
      <c r="I1427" t="s">
        <v>1652</v>
      </c>
      <c r="J1427">
        <v>0</v>
      </c>
      <c r="K1427">
        <v>0</v>
      </c>
    </row>
    <row r="1428" spans="1:11" x14ac:dyDescent="0.25">
      <c r="A1428">
        <v>3848</v>
      </c>
      <c r="B1428" t="s">
        <v>1647</v>
      </c>
      <c r="C1428" t="s">
        <v>301</v>
      </c>
      <c r="D1428" t="s">
        <v>7400</v>
      </c>
      <c r="G1428" t="s">
        <v>3036</v>
      </c>
      <c r="H1428">
        <v>30</v>
      </c>
      <c r="I1428" t="s">
        <v>1652</v>
      </c>
      <c r="J1428">
        <v>0</v>
      </c>
      <c r="K1428">
        <v>0</v>
      </c>
    </row>
    <row r="1429" spans="1:11" x14ac:dyDescent="0.25">
      <c r="A1429">
        <v>3848</v>
      </c>
      <c r="B1429" t="s">
        <v>1647</v>
      </c>
      <c r="C1429" t="s">
        <v>301</v>
      </c>
      <c r="D1429" t="s">
        <v>7400</v>
      </c>
      <c r="E1429" t="s">
        <v>3540</v>
      </c>
      <c r="F1429" t="s">
        <v>1673</v>
      </c>
      <c r="G1429" t="s">
        <v>8935</v>
      </c>
      <c r="H1429">
        <v>7</v>
      </c>
      <c r="I1429" t="s">
        <v>1652</v>
      </c>
      <c r="J1429">
        <v>0</v>
      </c>
      <c r="K1429">
        <v>0</v>
      </c>
    </row>
    <row r="1430" spans="1:11" x14ac:dyDescent="0.25">
      <c r="A1430">
        <v>3848</v>
      </c>
      <c r="B1430" t="s">
        <v>1647</v>
      </c>
      <c r="C1430" t="s">
        <v>301</v>
      </c>
      <c r="D1430" t="s">
        <v>7400</v>
      </c>
      <c r="G1430" t="s">
        <v>4982</v>
      </c>
      <c r="H1430">
        <v>27</v>
      </c>
      <c r="I1430" t="s">
        <v>1652</v>
      </c>
      <c r="J1430">
        <v>0</v>
      </c>
      <c r="K1430">
        <v>0</v>
      </c>
    </row>
    <row r="1431" spans="1:11" x14ac:dyDescent="0.25">
      <c r="A1431">
        <v>3848</v>
      </c>
      <c r="B1431" t="s">
        <v>1647</v>
      </c>
      <c r="C1431" t="s">
        <v>301</v>
      </c>
      <c r="D1431" t="s">
        <v>7400</v>
      </c>
      <c r="E1431" t="s">
        <v>10782</v>
      </c>
      <c r="F1431" t="s">
        <v>1657</v>
      </c>
      <c r="G1431" t="s">
        <v>10783</v>
      </c>
      <c r="H1431">
        <v>20</v>
      </c>
      <c r="I1431" t="s">
        <v>1652</v>
      </c>
      <c r="J1431">
        <v>0</v>
      </c>
      <c r="K1431">
        <v>0</v>
      </c>
    </row>
    <row r="1432" spans="1:11" x14ac:dyDescent="0.25">
      <c r="A1432">
        <v>3848</v>
      </c>
      <c r="B1432" t="s">
        <v>1647</v>
      </c>
      <c r="C1432" t="s">
        <v>301</v>
      </c>
      <c r="D1432" t="s">
        <v>7400</v>
      </c>
      <c r="E1432" t="s">
        <v>1970</v>
      </c>
      <c r="F1432" t="s">
        <v>1679</v>
      </c>
      <c r="G1432" t="s">
        <v>3897</v>
      </c>
      <c r="H1432">
        <v>2</v>
      </c>
      <c r="I1432" t="s">
        <v>1652</v>
      </c>
      <c r="J1432">
        <v>0</v>
      </c>
      <c r="K1432">
        <v>0</v>
      </c>
    </row>
    <row r="1433" spans="1:11" x14ac:dyDescent="0.25">
      <c r="A1433">
        <v>3848</v>
      </c>
      <c r="B1433" t="s">
        <v>1647</v>
      </c>
      <c r="C1433" t="s">
        <v>301</v>
      </c>
      <c r="D1433" t="s">
        <v>7400</v>
      </c>
      <c r="G1433" t="s">
        <v>2239</v>
      </c>
      <c r="H1433">
        <v>91</v>
      </c>
      <c r="I1433" t="s">
        <v>1652</v>
      </c>
      <c r="J1433">
        <v>0</v>
      </c>
      <c r="K1433">
        <v>0</v>
      </c>
    </row>
    <row r="1434" spans="1:11" x14ac:dyDescent="0.25">
      <c r="A1434">
        <v>3848</v>
      </c>
      <c r="B1434" t="s">
        <v>1647</v>
      </c>
      <c r="C1434" t="s">
        <v>301</v>
      </c>
      <c r="D1434" t="s">
        <v>7400</v>
      </c>
      <c r="E1434" t="s">
        <v>1969</v>
      </c>
      <c r="F1434" t="s">
        <v>1667</v>
      </c>
      <c r="G1434" t="s">
        <v>7154</v>
      </c>
      <c r="H1434">
        <v>4</v>
      </c>
      <c r="I1434" t="s">
        <v>1652</v>
      </c>
      <c r="J1434">
        <v>0</v>
      </c>
      <c r="K1434">
        <v>0</v>
      </c>
    </row>
    <row r="1435" spans="1:11" x14ac:dyDescent="0.25">
      <c r="A1435">
        <v>3848</v>
      </c>
      <c r="B1435" t="s">
        <v>1647</v>
      </c>
      <c r="C1435" t="s">
        <v>301</v>
      </c>
      <c r="D1435" t="s">
        <v>7400</v>
      </c>
      <c r="G1435" t="s">
        <v>5956</v>
      </c>
      <c r="H1435">
        <v>33</v>
      </c>
      <c r="I1435" t="s">
        <v>1652</v>
      </c>
      <c r="J1435">
        <v>0</v>
      </c>
      <c r="K1435">
        <v>0</v>
      </c>
    </row>
    <row r="1436" spans="1:11" x14ac:dyDescent="0.25">
      <c r="A1436">
        <v>3848</v>
      </c>
      <c r="B1436" t="s">
        <v>1647</v>
      </c>
      <c r="C1436" t="s">
        <v>301</v>
      </c>
      <c r="D1436" t="s">
        <v>7400</v>
      </c>
      <c r="E1436" t="s">
        <v>3541</v>
      </c>
      <c r="F1436" t="s">
        <v>1786</v>
      </c>
      <c r="G1436" t="s">
        <v>6887</v>
      </c>
      <c r="H1436">
        <v>2</v>
      </c>
      <c r="I1436" t="s">
        <v>1652</v>
      </c>
      <c r="J1436">
        <v>0</v>
      </c>
      <c r="K1436">
        <v>0</v>
      </c>
    </row>
    <row r="1437" spans="1:11" x14ac:dyDescent="0.25">
      <c r="A1437">
        <v>3848</v>
      </c>
      <c r="B1437" t="s">
        <v>1647</v>
      </c>
      <c r="C1437" t="s">
        <v>301</v>
      </c>
      <c r="D1437" t="s">
        <v>7400</v>
      </c>
      <c r="G1437" t="s">
        <v>10784</v>
      </c>
      <c r="H1437">
        <v>3</v>
      </c>
      <c r="I1437" t="s">
        <v>1652</v>
      </c>
      <c r="J1437">
        <v>0</v>
      </c>
      <c r="K1437">
        <v>0</v>
      </c>
    </row>
    <row r="1438" spans="1:11" x14ac:dyDescent="0.25">
      <c r="A1438">
        <v>3848</v>
      </c>
      <c r="B1438" t="s">
        <v>1647</v>
      </c>
      <c r="C1438" t="s">
        <v>301</v>
      </c>
      <c r="D1438" t="s">
        <v>7400</v>
      </c>
      <c r="E1438" t="s">
        <v>8585</v>
      </c>
      <c r="F1438" t="s">
        <v>1667</v>
      </c>
      <c r="G1438" t="s">
        <v>3496</v>
      </c>
      <c r="H1438">
        <v>2</v>
      </c>
      <c r="I1438" t="s">
        <v>1652</v>
      </c>
      <c r="J1438">
        <v>0</v>
      </c>
      <c r="K1438">
        <v>0</v>
      </c>
    </row>
    <row r="1439" spans="1:11" x14ac:dyDescent="0.25">
      <c r="A1439">
        <v>3848</v>
      </c>
      <c r="B1439" t="s">
        <v>1647</v>
      </c>
      <c r="C1439" t="s">
        <v>301</v>
      </c>
      <c r="D1439" t="s">
        <v>7400</v>
      </c>
      <c r="G1439" t="s">
        <v>8839</v>
      </c>
      <c r="H1439">
        <v>8</v>
      </c>
      <c r="I1439" t="s">
        <v>1652</v>
      </c>
      <c r="J1439">
        <v>0</v>
      </c>
      <c r="K1439">
        <v>0</v>
      </c>
    </row>
    <row r="1440" spans="1:11" x14ac:dyDescent="0.25">
      <c r="A1440">
        <v>3848</v>
      </c>
      <c r="B1440" t="s">
        <v>1647</v>
      </c>
      <c r="C1440" t="s">
        <v>301</v>
      </c>
      <c r="D1440" t="s">
        <v>7400</v>
      </c>
      <c r="E1440" t="s">
        <v>8586</v>
      </c>
      <c r="F1440" t="s">
        <v>1823</v>
      </c>
      <c r="G1440" t="s">
        <v>7608</v>
      </c>
      <c r="H1440">
        <v>4</v>
      </c>
      <c r="I1440" t="s">
        <v>1652</v>
      </c>
      <c r="J1440">
        <v>0</v>
      </c>
      <c r="K1440">
        <v>0</v>
      </c>
    </row>
    <row r="1441" spans="1:11" x14ac:dyDescent="0.25">
      <c r="A1441">
        <v>3848</v>
      </c>
      <c r="B1441" t="s">
        <v>1647</v>
      </c>
      <c r="C1441" t="s">
        <v>301</v>
      </c>
      <c r="D1441" t="s">
        <v>7400</v>
      </c>
      <c r="E1441" t="s">
        <v>3543</v>
      </c>
      <c r="F1441" t="s">
        <v>1657</v>
      </c>
      <c r="G1441" t="s">
        <v>6778</v>
      </c>
      <c r="H1441">
        <v>8</v>
      </c>
      <c r="I1441" t="s">
        <v>1652</v>
      </c>
      <c r="J1441">
        <v>0</v>
      </c>
      <c r="K1441">
        <v>0</v>
      </c>
    </row>
    <row r="1442" spans="1:11" x14ac:dyDescent="0.25">
      <c r="A1442">
        <v>3848</v>
      </c>
      <c r="B1442" t="s">
        <v>1647</v>
      </c>
      <c r="C1442" t="s">
        <v>301</v>
      </c>
      <c r="D1442" t="s">
        <v>7400</v>
      </c>
      <c r="G1442" t="s">
        <v>4983</v>
      </c>
      <c r="H1442">
        <v>15</v>
      </c>
      <c r="I1442" t="s">
        <v>1652</v>
      </c>
      <c r="J1442">
        <v>0</v>
      </c>
      <c r="K1442">
        <v>0</v>
      </c>
    </row>
    <row r="1443" spans="1:11" x14ac:dyDescent="0.25">
      <c r="A1443">
        <v>3848</v>
      </c>
      <c r="B1443" t="s">
        <v>1647</v>
      </c>
      <c r="C1443" t="s">
        <v>301</v>
      </c>
      <c r="D1443" t="s">
        <v>7400</v>
      </c>
      <c r="E1443" t="s">
        <v>3544</v>
      </c>
      <c r="F1443" t="s">
        <v>1968</v>
      </c>
      <c r="G1443" t="s">
        <v>10145</v>
      </c>
      <c r="H1443">
        <v>4</v>
      </c>
      <c r="I1443" t="s">
        <v>1652</v>
      </c>
      <c r="J1443">
        <v>0</v>
      </c>
      <c r="K1443">
        <v>0</v>
      </c>
    </row>
    <row r="1444" spans="1:11" x14ac:dyDescent="0.25">
      <c r="A1444">
        <v>3848</v>
      </c>
      <c r="B1444" t="s">
        <v>1647</v>
      </c>
      <c r="C1444" t="s">
        <v>301</v>
      </c>
      <c r="D1444" t="s">
        <v>7400</v>
      </c>
      <c r="G1444" t="s">
        <v>10785</v>
      </c>
      <c r="H1444">
        <v>35</v>
      </c>
      <c r="I1444" t="s">
        <v>1652</v>
      </c>
      <c r="J1444">
        <v>0</v>
      </c>
      <c r="K1444">
        <v>0</v>
      </c>
    </row>
    <row r="1445" spans="1:11" x14ac:dyDescent="0.25">
      <c r="A1445">
        <v>3848</v>
      </c>
      <c r="B1445" t="s">
        <v>1647</v>
      </c>
      <c r="C1445" t="s">
        <v>301</v>
      </c>
      <c r="D1445" t="s">
        <v>7400</v>
      </c>
      <c r="E1445" t="s">
        <v>3546</v>
      </c>
      <c r="F1445" t="s">
        <v>1667</v>
      </c>
      <c r="G1445" t="s">
        <v>6782</v>
      </c>
      <c r="H1445">
        <v>2</v>
      </c>
      <c r="I1445" t="s">
        <v>1652</v>
      </c>
      <c r="J1445">
        <v>0</v>
      </c>
      <c r="K1445">
        <v>0</v>
      </c>
    </row>
    <row r="1446" spans="1:11" x14ac:dyDescent="0.25">
      <c r="A1446">
        <v>3848</v>
      </c>
      <c r="B1446" t="s">
        <v>1647</v>
      </c>
      <c r="C1446" t="s">
        <v>301</v>
      </c>
      <c r="D1446" t="s">
        <v>7400</v>
      </c>
      <c r="G1446" t="s">
        <v>4984</v>
      </c>
      <c r="H1446">
        <v>5</v>
      </c>
      <c r="I1446" t="s">
        <v>1652</v>
      </c>
      <c r="J1446">
        <v>0</v>
      </c>
      <c r="K1446">
        <v>0</v>
      </c>
    </row>
    <row r="1447" spans="1:11" x14ac:dyDescent="0.25">
      <c r="A1447">
        <v>3848</v>
      </c>
      <c r="B1447" t="s">
        <v>1647</v>
      </c>
      <c r="C1447" t="s">
        <v>301</v>
      </c>
      <c r="D1447" t="s">
        <v>7400</v>
      </c>
      <c r="E1447" t="s">
        <v>7725</v>
      </c>
      <c r="F1447" t="s">
        <v>1667</v>
      </c>
      <c r="G1447" t="s">
        <v>7726</v>
      </c>
      <c r="H1447">
        <v>4</v>
      </c>
      <c r="I1447" t="s">
        <v>1652</v>
      </c>
      <c r="J1447">
        <v>0</v>
      </c>
      <c r="K1447">
        <v>0</v>
      </c>
    </row>
    <row r="1448" spans="1:11" x14ac:dyDescent="0.25">
      <c r="A1448">
        <v>3848</v>
      </c>
      <c r="B1448" t="s">
        <v>1647</v>
      </c>
      <c r="C1448" t="s">
        <v>301</v>
      </c>
      <c r="D1448" t="s">
        <v>7400</v>
      </c>
      <c r="E1448" t="s">
        <v>10786</v>
      </c>
      <c r="F1448" t="s">
        <v>1948</v>
      </c>
      <c r="G1448" t="s">
        <v>10787</v>
      </c>
      <c r="H1448">
        <v>9</v>
      </c>
      <c r="I1448" t="s">
        <v>1652</v>
      </c>
      <c r="J1448">
        <v>0</v>
      </c>
      <c r="K1448">
        <v>0</v>
      </c>
    </row>
    <row r="1449" spans="1:11" x14ac:dyDescent="0.25">
      <c r="A1449">
        <v>3848</v>
      </c>
      <c r="B1449" t="s">
        <v>1647</v>
      </c>
      <c r="C1449" t="s">
        <v>301</v>
      </c>
      <c r="D1449" t="s">
        <v>7400</v>
      </c>
      <c r="E1449" t="s">
        <v>4985</v>
      </c>
      <c r="F1449" t="s">
        <v>1701</v>
      </c>
      <c r="G1449" t="s">
        <v>4862</v>
      </c>
      <c r="H1449">
        <v>5</v>
      </c>
      <c r="I1449" t="s">
        <v>1652</v>
      </c>
      <c r="J1449">
        <v>0</v>
      </c>
      <c r="K1449">
        <v>0</v>
      </c>
    </row>
    <row r="1450" spans="1:11" x14ac:dyDescent="0.25">
      <c r="A1450">
        <v>3848</v>
      </c>
      <c r="B1450" t="s">
        <v>1647</v>
      </c>
      <c r="C1450" t="s">
        <v>301</v>
      </c>
      <c r="D1450" t="s">
        <v>7400</v>
      </c>
      <c r="E1450" t="s">
        <v>3548</v>
      </c>
      <c r="F1450" t="s">
        <v>1701</v>
      </c>
      <c r="G1450" t="s">
        <v>3461</v>
      </c>
      <c r="H1450">
        <v>2</v>
      </c>
      <c r="I1450" t="s">
        <v>1652</v>
      </c>
      <c r="J1450">
        <v>0</v>
      </c>
      <c r="K1450">
        <v>0</v>
      </c>
    </row>
    <row r="1451" spans="1:11" x14ac:dyDescent="0.25">
      <c r="A1451">
        <v>3848</v>
      </c>
      <c r="B1451" t="s">
        <v>1647</v>
      </c>
      <c r="C1451" t="s">
        <v>301</v>
      </c>
      <c r="D1451" t="s">
        <v>7400</v>
      </c>
      <c r="G1451" t="s">
        <v>10788</v>
      </c>
      <c r="H1451">
        <v>15</v>
      </c>
      <c r="I1451" t="s">
        <v>1652</v>
      </c>
      <c r="J1451">
        <v>0</v>
      </c>
      <c r="K1451">
        <v>0</v>
      </c>
    </row>
    <row r="1452" spans="1:11" x14ac:dyDescent="0.25">
      <c r="A1452">
        <v>3848</v>
      </c>
      <c r="B1452" t="s">
        <v>1647</v>
      </c>
      <c r="C1452" t="s">
        <v>301</v>
      </c>
      <c r="D1452" t="s">
        <v>7400</v>
      </c>
      <c r="E1452" t="s">
        <v>4986</v>
      </c>
      <c r="F1452" t="s">
        <v>1701</v>
      </c>
      <c r="G1452" t="s">
        <v>6722</v>
      </c>
      <c r="H1452">
        <v>13</v>
      </c>
      <c r="I1452" t="s">
        <v>1652</v>
      </c>
      <c r="J1452">
        <v>0</v>
      </c>
      <c r="K1452">
        <v>0</v>
      </c>
    </row>
    <row r="1453" spans="1:11" x14ac:dyDescent="0.25">
      <c r="A1453">
        <v>3848</v>
      </c>
      <c r="B1453" t="s">
        <v>1647</v>
      </c>
      <c r="C1453" t="s">
        <v>301</v>
      </c>
      <c r="D1453" t="s">
        <v>7400</v>
      </c>
      <c r="G1453" t="s">
        <v>2233</v>
      </c>
      <c r="H1453">
        <v>9</v>
      </c>
      <c r="I1453" t="s">
        <v>1652</v>
      </c>
      <c r="J1453">
        <v>0</v>
      </c>
      <c r="K1453">
        <v>0</v>
      </c>
    </row>
    <row r="1454" spans="1:11" x14ac:dyDescent="0.25">
      <c r="A1454">
        <v>3848</v>
      </c>
      <c r="B1454" t="s">
        <v>1647</v>
      </c>
      <c r="C1454" t="s">
        <v>301</v>
      </c>
      <c r="D1454" t="s">
        <v>7400</v>
      </c>
      <c r="E1454" t="s">
        <v>6433</v>
      </c>
      <c r="F1454" t="s">
        <v>1678</v>
      </c>
      <c r="G1454" t="s">
        <v>10155</v>
      </c>
      <c r="H1454">
        <v>19</v>
      </c>
      <c r="I1454" t="s">
        <v>1652</v>
      </c>
      <c r="J1454">
        <v>0</v>
      </c>
      <c r="K1454">
        <v>0</v>
      </c>
    </row>
    <row r="1455" spans="1:11" x14ac:dyDescent="0.25">
      <c r="A1455">
        <v>3848</v>
      </c>
      <c r="B1455" t="s">
        <v>1647</v>
      </c>
      <c r="C1455" t="s">
        <v>301</v>
      </c>
      <c r="D1455" t="s">
        <v>7400</v>
      </c>
      <c r="G1455" t="s">
        <v>6434</v>
      </c>
      <c r="H1455">
        <v>10</v>
      </c>
      <c r="I1455" t="s">
        <v>1652</v>
      </c>
      <c r="J1455">
        <v>0</v>
      </c>
      <c r="K1455">
        <v>0</v>
      </c>
    </row>
    <row r="1456" spans="1:11" x14ac:dyDescent="0.25">
      <c r="A1456">
        <v>3848</v>
      </c>
      <c r="B1456" t="s">
        <v>1647</v>
      </c>
      <c r="C1456" t="s">
        <v>301</v>
      </c>
      <c r="D1456" t="s">
        <v>7400</v>
      </c>
      <c r="E1456" t="s">
        <v>3549</v>
      </c>
      <c r="F1456" t="s">
        <v>1678</v>
      </c>
      <c r="G1456" t="s">
        <v>10155</v>
      </c>
      <c r="H1456">
        <v>119</v>
      </c>
      <c r="I1456" t="s">
        <v>1652</v>
      </c>
      <c r="J1456">
        <v>0</v>
      </c>
      <c r="K1456">
        <v>0</v>
      </c>
    </row>
    <row r="1457" spans="1:11" x14ac:dyDescent="0.25">
      <c r="A1457">
        <v>3848</v>
      </c>
      <c r="B1457" t="s">
        <v>1647</v>
      </c>
      <c r="C1457" t="s">
        <v>301</v>
      </c>
      <c r="D1457" t="s">
        <v>7400</v>
      </c>
      <c r="G1457" t="s">
        <v>4987</v>
      </c>
      <c r="H1457">
        <v>13</v>
      </c>
      <c r="I1457" t="s">
        <v>1652</v>
      </c>
      <c r="J1457">
        <v>0</v>
      </c>
      <c r="K1457">
        <v>0</v>
      </c>
    </row>
    <row r="1458" spans="1:11" x14ac:dyDescent="0.25">
      <c r="A1458">
        <v>3848</v>
      </c>
      <c r="B1458" t="s">
        <v>1647</v>
      </c>
      <c r="C1458" t="s">
        <v>301</v>
      </c>
      <c r="D1458" t="s">
        <v>7400</v>
      </c>
      <c r="E1458" t="s">
        <v>3550</v>
      </c>
      <c r="F1458" t="s">
        <v>1678</v>
      </c>
      <c r="G1458" t="s">
        <v>6958</v>
      </c>
      <c r="H1458">
        <v>45</v>
      </c>
      <c r="I1458" t="s">
        <v>1652</v>
      </c>
      <c r="J1458">
        <v>0</v>
      </c>
      <c r="K1458">
        <v>0</v>
      </c>
    </row>
    <row r="1459" spans="1:11" x14ac:dyDescent="0.25">
      <c r="A1459">
        <v>3848</v>
      </c>
      <c r="B1459" t="s">
        <v>1647</v>
      </c>
      <c r="C1459" t="s">
        <v>301</v>
      </c>
      <c r="D1459" t="s">
        <v>7400</v>
      </c>
      <c r="G1459" t="s">
        <v>4670</v>
      </c>
      <c r="H1459">
        <v>9</v>
      </c>
      <c r="I1459" t="s">
        <v>1652</v>
      </c>
      <c r="J1459">
        <v>0</v>
      </c>
      <c r="K1459">
        <v>0</v>
      </c>
    </row>
    <row r="1460" spans="1:11" x14ac:dyDescent="0.25">
      <c r="A1460">
        <v>3848</v>
      </c>
      <c r="B1460" t="s">
        <v>1647</v>
      </c>
      <c r="C1460" t="s">
        <v>301</v>
      </c>
      <c r="D1460" t="s">
        <v>7400</v>
      </c>
      <c r="E1460" t="s">
        <v>5957</v>
      </c>
      <c r="F1460" t="s">
        <v>1678</v>
      </c>
      <c r="G1460" t="s">
        <v>5926</v>
      </c>
      <c r="H1460">
        <v>42</v>
      </c>
      <c r="I1460" t="s">
        <v>1652</v>
      </c>
      <c r="J1460">
        <v>0</v>
      </c>
      <c r="K1460">
        <v>0</v>
      </c>
    </row>
    <row r="1461" spans="1:11" x14ac:dyDescent="0.25">
      <c r="A1461">
        <v>3848</v>
      </c>
      <c r="B1461" t="s">
        <v>1647</v>
      </c>
      <c r="C1461" t="s">
        <v>301</v>
      </c>
      <c r="D1461" t="s">
        <v>7400</v>
      </c>
      <c r="E1461" t="s">
        <v>3551</v>
      </c>
      <c r="F1461" t="s">
        <v>1678</v>
      </c>
      <c r="G1461" t="s">
        <v>6778</v>
      </c>
      <c r="H1461">
        <v>1</v>
      </c>
      <c r="I1461" t="s">
        <v>1652</v>
      </c>
      <c r="J1461">
        <v>0</v>
      </c>
      <c r="K1461">
        <v>0</v>
      </c>
    </row>
    <row r="1462" spans="1:11" x14ac:dyDescent="0.25">
      <c r="A1462">
        <v>3848</v>
      </c>
      <c r="B1462" t="s">
        <v>1647</v>
      </c>
      <c r="C1462" t="s">
        <v>301</v>
      </c>
      <c r="D1462" t="s">
        <v>7400</v>
      </c>
      <c r="G1462" t="s">
        <v>4988</v>
      </c>
      <c r="H1462">
        <v>6</v>
      </c>
      <c r="I1462" t="s">
        <v>1652</v>
      </c>
      <c r="J1462">
        <v>0</v>
      </c>
      <c r="K1462">
        <v>0</v>
      </c>
    </row>
    <row r="1463" spans="1:11" x14ac:dyDescent="0.25">
      <c r="A1463">
        <v>3848</v>
      </c>
      <c r="B1463" t="s">
        <v>1647</v>
      </c>
      <c r="C1463" t="s">
        <v>301</v>
      </c>
      <c r="D1463" t="s">
        <v>7400</v>
      </c>
      <c r="E1463" t="s">
        <v>3552</v>
      </c>
      <c r="F1463" t="s">
        <v>1678</v>
      </c>
      <c r="G1463" t="s">
        <v>4989</v>
      </c>
      <c r="H1463">
        <v>4</v>
      </c>
      <c r="I1463" t="s">
        <v>1652</v>
      </c>
      <c r="J1463">
        <v>0</v>
      </c>
      <c r="K1463">
        <v>0</v>
      </c>
    </row>
    <row r="1464" spans="1:11" x14ac:dyDescent="0.25">
      <c r="A1464">
        <v>3848</v>
      </c>
      <c r="B1464" t="s">
        <v>1647</v>
      </c>
      <c r="C1464" t="s">
        <v>301</v>
      </c>
      <c r="D1464" t="s">
        <v>7400</v>
      </c>
      <c r="E1464" t="s">
        <v>4990</v>
      </c>
      <c r="F1464" t="s">
        <v>1678</v>
      </c>
      <c r="G1464" t="s">
        <v>6716</v>
      </c>
      <c r="H1464">
        <v>2</v>
      </c>
      <c r="I1464" t="s">
        <v>1652</v>
      </c>
      <c r="J1464">
        <v>0</v>
      </c>
      <c r="K1464">
        <v>0</v>
      </c>
    </row>
    <row r="1465" spans="1:11" x14ac:dyDescent="0.25">
      <c r="A1465">
        <v>3848</v>
      </c>
      <c r="B1465" t="s">
        <v>1647</v>
      </c>
      <c r="C1465" t="s">
        <v>301</v>
      </c>
      <c r="D1465" t="s">
        <v>7400</v>
      </c>
      <c r="G1465" t="s">
        <v>4991</v>
      </c>
      <c r="H1465">
        <v>3</v>
      </c>
      <c r="I1465" t="s">
        <v>1652</v>
      </c>
      <c r="J1465">
        <v>0</v>
      </c>
      <c r="K1465">
        <v>0</v>
      </c>
    </row>
    <row r="1466" spans="1:11" x14ac:dyDescent="0.25">
      <c r="A1466">
        <v>3848</v>
      </c>
      <c r="B1466" t="s">
        <v>1647</v>
      </c>
      <c r="C1466" t="s">
        <v>301</v>
      </c>
      <c r="D1466" t="s">
        <v>7400</v>
      </c>
      <c r="E1466" t="s">
        <v>3553</v>
      </c>
      <c r="F1466" t="s">
        <v>1665</v>
      </c>
      <c r="G1466" t="s">
        <v>6778</v>
      </c>
      <c r="H1466">
        <v>53</v>
      </c>
      <c r="I1466" t="s">
        <v>1652</v>
      </c>
      <c r="J1466">
        <v>0</v>
      </c>
      <c r="K1466">
        <v>0</v>
      </c>
    </row>
    <row r="1467" spans="1:11" x14ac:dyDescent="0.25">
      <c r="A1467">
        <v>3848</v>
      </c>
      <c r="B1467" t="s">
        <v>1647</v>
      </c>
      <c r="C1467" t="s">
        <v>301</v>
      </c>
      <c r="D1467" t="s">
        <v>7400</v>
      </c>
      <c r="G1467" t="s">
        <v>4992</v>
      </c>
      <c r="H1467">
        <v>47</v>
      </c>
      <c r="I1467" t="s">
        <v>1652</v>
      </c>
      <c r="J1467">
        <v>0</v>
      </c>
      <c r="K1467">
        <v>0</v>
      </c>
    </row>
    <row r="1468" spans="1:11" x14ac:dyDescent="0.25">
      <c r="A1468">
        <v>3848</v>
      </c>
      <c r="B1468" t="s">
        <v>1647</v>
      </c>
      <c r="C1468" t="s">
        <v>301</v>
      </c>
      <c r="D1468" t="s">
        <v>7400</v>
      </c>
      <c r="E1468" t="s">
        <v>7727</v>
      </c>
      <c r="F1468" t="s">
        <v>1678</v>
      </c>
      <c r="G1468" t="s">
        <v>6778</v>
      </c>
      <c r="H1468">
        <v>3</v>
      </c>
      <c r="I1468" t="s">
        <v>1652</v>
      </c>
      <c r="J1468">
        <v>0</v>
      </c>
      <c r="K1468">
        <v>0</v>
      </c>
    </row>
    <row r="1469" spans="1:11" x14ac:dyDescent="0.25">
      <c r="A1469">
        <v>3848</v>
      </c>
      <c r="B1469" t="s">
        <v>1647</v>
      </c>
      <c r="C1469" t="s">
        <v>301</v>
      </c>
      <c r="D1469" t="s">
        <v>7400</v>
      </c>
      <c r="G1469" t="s">
        <v>7728</v>
      </c>
      <c r="H1469">
        <v>7</v>
      </c>
      <c r="I1469" t="s">
        <v>1652</v>
      </c>
      <c r="J1469">
        <v>0</v>
      </c>
      <c r="K1469">
        <v>0</v>
      </c>
    </row>
    <row r="1470" spans="1:11" x14ac:dyDescent="0.25">
      <c r="A1470">
        <v>3848</v>
      </c>
      <c r="B1470" t="s">
        <v>1647</v>
      </c>
      <c r="C1470" t="s">
        <v>301</v>
      </c>
      <c r="D1470" t="s">
        <v>7400</v>
      </c>
      <c r="E1470" t="s">
        <v>3554</v>
      </c>
      <c r="F1470" t="s">
        <v>1685</v>
      </c>
      <c r="G1470" t="s">
        <v>10145</v>
      </c>
      <c r="H1470">
        <v>49</v>
      </c>
      <c r="I1470" t="s">
        <v>1652</v>
      </c>
      <c r="J1470">
        <v>0</v>
      </c>
      <c r="K1470">
        <v>0</v>
      </c>
    </row>
    <row r="1471" spans="1:11" x14ac:dyDescent="0.25">
      <c r="A1471">
        <v>3848</v>
      </c>
      <c r="B1471" t="s">
        <v>1647</v>
      </c>
      <c r="C1471" t="s">
        <v>301</v>
      </c>
      <c r="D1471" t="s">
        <v>7400</v>
      </c>
      <c r="G1471" t="s">
        <v>7881</v>
      </c>
      <c r="H1471">
        <v>15</v>
      </c>
      <c r="I1471" t="s">
        <v>1652</v>
      </c>
      <c r="J1471">
        <v>0</v>
      </c>
      <c r="K1471">
        <v>0</v>
      </c>
    </row>
    <row r="1472" spans="1:11" x14ac:dyDescent="0.25">
      <c r="A1472">
        <v>3848</v>
      </c>
      <c r="B1472" t="s">
        <v>1647</v>
      </c>
      <c r="C1472" t="s">
        <v>301</v>
      </c>
      <c r="D1472" t="s">
        <v>7400</v>
      </c>
      <c r="E1472" t="s">
        <v>4993</v>
      </c>
      <c r="F1472" t="s">
        <v>4994</v>
      </c>
      <c r="G1472" t="s">
        <v>6791</v>
      </c>
      <c r="H1472">
        <v>4</v>
      </c>
      <c r="I1472" t="s">
        <v>1652</v>
      </c>
      <c r="J1472">
        <v>0</v>
      </c>
      <c r="K1472">
        <v>0</v>
      </c>
    </row>
    <row r="1473" spans="1:11" x14ac:dyDescent="0.25">
      <c r="A1473">
        <v>3848</v>
      </c>
      <c r="B1473" t="s">
        <v>1647</v>
      </c>
      <c r="C1473" t="s">
        <v>301</v>
      </c>
      <c r="D1473" t="s">
        <v>7400</v>
      </c>
      <c r="G1473" t="s">
        <v>2216</v>
      </c>
      <c r="H1473">
        <v>4</v>
      </c>
      <c r="I1473" t="s">
        <v>1652</v>
      </c>
      <c r="J1473">
        <v>0</v>
      </c>
      <c r="K1473">
        <v>0</v>
      </c>
    </row>
    <row r="1474" spans="1:11" x14ac:dyDescent="0.25">
      <c r="A1474">
        <v>3848</v>
      </c>
      <c r="B1474" t="s">
        <v>1647</v>
      </c>
      <c r="C1474" t="s">
        <v>301</v>
      </c>
      <c r="D1474" t="s">
        <v>7400</v>
      </c>
      <c r="E1474" t="s">
        <v>7729</v>
      </c>
      <c r="F1474" t="s">
        <v>1673</v>
      </c>
      <c r="G1474" t="s">
        <v>7693</v>
      </c>
      <c r="H1474">
        <v>7</v>
      </c>
      <c r="I1474" t="s">
        <v>1652</v>
      </c>
      <c r="J1474">
        <v>0</v>
      </c>
      <c r="K1474">
        <v>0</v>
      </c>
    </row>
    <row r="1475" spans="1:11" x14ac:dyDescent="0.25">
      <c r="A1475">
        <v>3848</v>
      </c>
      <c r="B1475" t="s">
        <v>1647</v>
      </c>
      <c r="C1475" t="s">
        <v>301</v>
      </c>
      <c r="D1475" t="s">
        <v>7400</v>
      </c>
      <c r="G1475" t="s">
        <v>2221</v>
      </c>
      <c r="H1475">
        <v>2</v>
      </c>
      <c r="I1475" t="s">
        <v>1652</v>
      </c>
      <c r="J1475">
        <v>0</v>
      </c>
      <c r="K1475">
        <v>0</v>
      </c>
    </row>
    <row r="1476" spans="1:11" x14ac:dyDescent="0.25">
      <c r="A1476">
        <v>3848</v>
      </c>
      <c r="B1476" t="s">
        <v>1647</v>
      </c>
      <c r="C1476" t="s">
        <v>301</v>
      </c>
      <c r="D1476" t="s">
        <v>7400</v>
      </c>
      <c r="E1476" t="s">
        <v>3555</v>
      </c>
      <c r="F1476" t="s">
        <v>3556</v>
      </c>
      <c r="G1476" t="s">
        <v>6778</v>
      </c>
      <c r="H1476">
        <v>1</v>
      </c>
      <c r="I1476" t="s">
        <v>1652</v>
      </c>
      <c r="J1476">
        <v>0</v>
      </c>
      <c r="K1476">
        <v>0</v>
      </c>
    </row>
    <row r="1477" spans="1:11" x14ac:dyDescent="0.25">
      <c r="A1477">
        <v>3848</v>
      </c>
      <c r="B1477" t="s">
        <v>1647</v>
      </c>
      <c r="C1477" t="s">
        <v>301</v>
      </c>
      <c r="D1477" t="s">
        <v>7400</v>
      </c>
      <c r="G1477" t="s">
        <v>4995</v>
      </c>
      <c r="H1477">
        <v>2</v>
      </c>
      <c r="I1477" t="s">
        <v>1652</v>
      </c>
      <c r="J1477">
        <v>0</v>
      </c>
      <c r="K1477">
        <v>0</v>
      </c>
    </row>
    <row r="1478" spans="1:11" x14ac:dyDescent="0.25">
      <c r="A1478">
        <v>3848</v>
      </c>
      <c r="B1478" t="s">
        <v>1647</v>
      </c>
      <c r="C1478" t="s">
        <v>301</v>
      </c>
      <c r="D1478" t="s">
        <v>7400</v>
      </c>
      <c r="E1478" t="s">
        <v>3557</v>
      </c>
      <c r="F1478" t="s">
        <v>1931</v>
      </c>
      <c r="G1478" t="s">
        <v>3558</v>
      </c>
      <c r="H1478">
        <v>1</v>
      </c>
      <c r="I1478" t="s">
        <v>1652</v>
      </c>
      <c r="J1478">
        <v>0</v>
      </c>
      <c r="K1478">
        <v>0</v>
      </c>
    </row>
    <row r="1479" spans="1:11" x14ac:dyDescent="0.25">
      <c r="A1479">
        <v>3848</v>
      </c>
      <c r="B1479" t="s">
        <v>1647</v>
      </c>
      <c r="C1479" t="s">
        <v>301</v>
      </c>
      <c r="D1479" t="s">
        <v>7400</v>
      </c>
      <c r="G1479" t="s">
        <v>4996</v>
      </c>
      <c r="H1479">
        <v>3</v>
      </c>
      <c r="I1479" t="s">
        <v>1652</v>
      </c>
      <c r="J1479">
        <v>0</v>
      </c>
      <c r="K1479">
        <v>0</v>
      </c>
    </row>
    <row r="1480" spans="1:11" x14ac:dyDescent="0.25">
      <c r="A1480">
        <v>3848</v>
      </c>
      <c r="B1480" t="s">
        <v>1647</v>
      </c>
      <c r="C1480" t="s">
        <v>301</v>
      </c>
      <c r="D1480" t="s">
        <v>7400</v>
      </c>
      <c r="E1480" t="s">
        <v>4997</v>
      </c>
      <c r="F1480" t="s">
        <v>1663</v>
      </c>
      <c r="G1480" t="s">
        <v>3640</v>
      </c>
      <c r="H1480">
        <v>1</v>
      </c>
      <c r="I1480" t="s">
        <v>1652</v>
      </c>
      <c r="J1480">
        <v>0</v>
      </c>
      <c r="K1480">
        <v>0</v>
      </c>
    </row>
    <row r="1481" spans="1:11" x14ac:dyDescent="0.25">
      <c r="A1481">
        <v>3848</v>
      </c>
      <c r="B1481" t="s">
        <v>1647</v>
      </c>
      <c r="C1481" t="s">
        <v>301</v>
      </c>
      <c r="D1481" t="s">
        <v>7400</v>
      </c>
      <c r="G1481" t="s">
        <v>2216</v>
      </c>
      <c r="H1481">
        <v>2</v>
      </c>
      <c r="I1481" t="s">
        <v>1652</v>
      </c>
      <c r="J1481">
        <v>0</v>
      </c>
      <c r="K1481">
        <v>0</v>
      </c>
    </row>
    <row r="1482" spans="1:11" x14ac:dyDescent="0.25">
      <c r="A1482">
        <v>3848</v>
      </c>
      <c r="B1482" t="s">
        <v>1647</v>
      </c>
      <c r="C1482" t="s">
        <v>301</v>
      </c>
      <c r="D1482" t="s">
        <v>7400</v>
      </c>
      <c r="E1482" t="s">
        <v>3559</v>
      </c>
      <c r="F1482" t="s">
        <v>3560</v>
      </c>
      <c r="G1482" t="s">
        <v>3381</v>
      </c>
      <c r="H1482">
        <v>5</v>
      </c>
      <c r="I1482" t="s">
        <v>1652</v>
      </c>
      <c r="J1482">
        <v>0</v>
      </c>
      <c r="K1482">
        <v>0</v>
      </c>
    </row>
    <row r="1483" spans="1:11" x14ac:dyDescent="0.25">
      <c r="A1483">
        <v>3848</v>
      </c>
      <c r="B1483" t="s">
        <v>1647</v>
      </c>
      <c r="C1483" t="s">
        <v>301</v>
      </c>
      <c r="D1483" t="s">
        <v>7400</v>
      </c>
      <c r="G1483" t="s">
        <v>4998</v>
      </c>
      <c r="H1483">
        <v>7</v>
      </c>
      <c r="I1483" t="s">
        <v>1652</v>
      </c>
      <c r="J1483">
        <v>0</v>
      </c>
      <c r="K1483">
        <v>0</v>
      </c>
    </row>
    <row r="1484" spans="1:11" x14ac:dyDescent="0.25">
      <c r="A1484">
        <v>3848</v>
      </c>
      <c r="B1484" t="s">
        <v>1647</v>
      </c>
      <c r="C1484" t="s">
        <v>301</v>
      </c>
      <c r="D1484" t="s">
        <v>7400</v>
      </c>
      <c r="E1484" t="s">
        <v>10789</v>
      </c>
      <c r="F1484" t="s">
        <v>1954</v>
      </c>
      <c r="G1484" t="s">
        <v>2215</v>
      </c>
      <c r="H1484">
        <v>6</v>
      </c>
      <c r="I1484" t="s">
        <v>1652</v>
      </c>
      <c r="J1484">
        <v>0</v>
      </c>
      <c r="K1484">
        <v>0</v>
      </c>
    </row>
    <row r="1485" spans="1:11" x14ac:dyDescent="0.25">
      <c r="A1485">
        <v>3848</v>
      </c>
      <c r="B1485" t="s">
        <v>1647</v>
      </c>
      <c r="C1485" t="s">
        <v>301</v>
      </c>
      <c r="D1485" t="s">
        <v>7400</v>
      </c>
      <c r="E1485" t="s">
        <v>8936</v>
      </c>
      <c r="F1485" t="s">
        <v>1674</v>
      </c>
      <c r="G1485" t="s">
        <v>3561</v>
      </c>
      <c r="H1485">
        <v>2</v>
      </c>
      <c r="I1485" t="s">
        <v>1652</v>
      </c>
      <c r="J1485">
        <v>0</v>
      </c>
      <c r="K1485">
        <v>0</v>
      </c>
    </row>
    <row r="1486" spans="1:11" x14ac:dyDescent="0.25">
      <c r="A1486">
        <v>3848</v>
      </c>
      <c r="B1486" t="s">
        <v>1647</v>
      </c>
      <c r="C1486" t="s">
        <v>301</v>
      </c>
      <c r="D1486" t="s">
        <v>7400</v>
      </c>
      <c r="G1486" t="s">
        <v>2241</v>
      </c>
      <c r="H1486">
        <v>1</v>
      </c>
      <c r="I1486" t="s">
        <v>1652</v>
      </c>
      <c r="J1486">
        <v>0</v>
      </c>
      <c r="K1486">
        <v>0</v>
      </c>
    </row>
    <row r="1487" spans="1:11" x14ac:dyDescent="0.25">
      <c r="A1487">
        <v>3848</v>
      </c>
      <c r="B1487" t="s">
        <v>1647</v>
      </c>
      <c r="C1487" t="s">
        <v>301</v>
      </c>
      <c r="D1487" t="s">
        <v>7400</v>
      </c>
      <c r="E1487" t="s">
        <v>3562</v>
      </c>
      <c r="F1487" t="s">
        <v>3563</v>
      </c>
      <c r="G1487" t="s">
        <v>10156</v>
      </c>
      <c r="H1487">
        <v>13</v>
      </c>
      <c r="I1487" t="s">
        <v>1652</v>
      </c>
      <c r="J1487">
        <v>0</v>
      </c>
      <c r="K1487">
        <v>0</v>
      </c>
    </row>
    <row r="1488" spans="1:11" x14ac:dyDescent="0.25">
      <c r="A1488">
        <v>3848</v>
      </c>
      <c r="B1488" t="s">
        <v>1647</v>
      </c>
      <c r="C1488" t="s">
        <v>301</v>
      </c>
      <c r="D1488" t="s">
        <v>7400</v>
      </c>
      <c r="G1488" t="s">
        <v>6195</v>
      </c>
      <c r="H1488">
        <v>7</v>
      </c>
      <c r="I1488" t="s">
        <v>1652</v>
      </c>
      <c r="J1488">
        <v>0</v>
      </c>
      <c r="K1488">
        <v>0</v>
      </c>
    </row>
    <row r="1489" spans="1:11" x14ac:dyDescent="0.25">
      <c r="A1489">
        <v>3848</v>
      </c>
      <c r="B1489" t="s">
        <v>1647</v>
      </c>
      <c r="C1489" t="s">
        <v>301</v>
      </c>
      <c r="D1489" t="s">
        <v>7400</v>
      </c>
      <c r="E1489" t="s">
        <v>10351</v>
      </c>
      <c r="F1489" t="s">
        <v>1966</v>
      </c>
      <c r="G1489" t="s">
        <v>10352</v>
      </c>
      <c r="H1489">
        <v>3</v>
      </c>
      <c r="I1489" t="s">
        <v>1652</v>
      </c>
      <c r="J1489">
        <v>0</v>
      </c>
      <c r="K1489">
        <v>0</v>
      </c>
    </row>
    <row r="1490" spans="1:11" x14ac:dyDescent="0.25">
      <c r="A1490">
        <v>3848</v>
      </c>
      <c r="B1490" t="s">
        <v>1647</v>
      </c>
      <c r="C1490" t="s">
        <v>301</v>
      </c>
      <c r="D1490" t="s">
        <v>7400</v>
      </c>
      <c r="E1490" t="s">
        <v>1967</v>
      </c>
      <c r="F1490" t="s">
        <v>1937</v>
      </c>
      <c r="G1490" t="s">
        <v>3103</v>
      </c>
      <c r="H1490">
        <v>6</v>
      </c>
      <c r="I1490" t="s">
        <v>1652</v>
      </c>
      <c r="J1490">
        <v>0</v>
      </c>
      <c r="K1490">
        <v>0</v>
      </c>
    </row>
    <row r="1491" spans="1:11" x14ac:dyDescent="0.25">
      <c r="A1491">
        <v>3848</v>
      </c>
      <c r="B1491" t="s">
        <v>1647</v>
      </c>
      <c r="C1491" t="s">
        <v>301</v>
      </c>
      <c r="D1491" t="s">
        <v>7400</v>
      </c>
      <c r="G1491" t="s">
        <v>2242</v>
      </c>
      <c r="H1491">
        <v>7</v>
      </c>
      <c r="I1491" t="s">
        <v>1652</v>
      </c>
      <c r="J1491">
        <v>0</v>
      </c>
      <c r="K1491">
        <v>0</v>
      </c>
    </row>
    <row r="1492" spans="1:11" x14ac:dyDescent="0.25">
      <c r="A1492">
        <v>3848</v>
      </c>
      <c r="B1492" t="s">
        <v>1647</v>
      </c>
      <c r="C1492" t="s">
        <v>301</v>
      </c>
      <c r="D1492" t="s">
        <v>7400</v>
      </c>
      <c r="E1492" t="s">
        <v>4999</v>
      </c>
      <c r="F1492" t="s">
        <v>1701</v>
      </c>
      <c r="G1492" t="s">
        <v>7049</v>
      </c>
      <c r="H1492">
        <v>6</v>
      </c>
      <c r="I1492" t="s">
        <v>1652</v>
      </c>
      <c r="J1492">
        <v>0</v>
      </c>
      <c r="K1492">
        <v>0</v>
      </c>
    </row>
    <row r="1493" spans="1:11" x14ac:dyDescent="0.25">
      <c r="A1493">
        <v>3848</v>
      </c>
      <c r="B1493" t="s">
        <v>1647</v>
      </c>
      <c r="C1493" t="s">
        <v>301</v>
      </c>
      <c r="D1493" t="s">
        <v>7400</v>
      </c>
      <c r="G1493" t="s">
        <v>2219</v>
      </c>
      <c r="H1493">
        <v>23</v>
      </c>
      <c r="I1493" t="s">
        <v>1652</v>
      </c>
      <c r="J1493">
        <v>0</v>
      </c>
      <c r="K1493">
        <v>0</v>
      </c>
    </row>
    <row r="1494" spans="1:11" x14ac:dyDescent="0.25">
      <c r="A1494">
        <v>3848</v>
      </c>
      <c r="B1494" t="s">
        <v>1647</v>
      </c>
      <c r="C1494" t="s">
        <v>301</v>
      </c>
      <c r="D1494" t="s">
        <v>7400</v>
      </c>
      <c r="E1494" t="s">
        <v>3564</v>
      </c>
      <c r="F1494" t="s">
        <v>1679</v>
      </c>
      <c r="G1494" t="s">
        <v>8760</v>
      </c>
      <c r="H1494">
        <v>1</v>
      </c>
      <c r="I1494" t="s">
        <v>1652</v>
      </c>
      <c r="J1494">
        <v>0</v>
      </c>
      <c r="K1494">
        <v>0</v>
      </c>
    </row>
    <row r="1495" spans="1:11" x14ac:dyDescent="0.25">
      <c r="A1495">
        <v>3848</v>
      </c>
      <c r="B1495" t="s">
        <v>1647</v>
      </c>
      <c r="C1495" t="s">
        <v>301</v>
      </c>
      <c r="D1495" t="s">
        <v>7400</v>
      </c>
      <c r="G1495" t="s">
        <v>10790</v>
      </c>
      <c r="H1495">
        <v>20</v>
      </c>
      <c r="I1495" t="s">
        <v>1652</v>
      </c>
      <c r="J1495">
        <v>0</v>
      </c>
      <c r="K1495">
        <v>0</v>
      </c>
    </row>
    <row r="1496" spans="1:11" x14ac:dyDescent="0.25">
      <c r="A1496">
        <v>3848</v>
      </c>
      <c r="B1496" t="s">
        <v>1647</v>
      </c>
      <c r="C1496" t="s">
        <v>301</v>
      </c>
      <c r="D1496" t="s">
        <v>7400</v>
      </c>
      <c r="E1496" t="s">
        <v>8587</v>
      </c>
      <c r="F1496" t="s">
        <v>1966</v>
      </c>
      <c r="G1496" t="s">
        <v>3565</v>
      </c>
      <c r="H1496">
        <v>4</v>
      </c>
      <c r="I1496" t="s">
        <v>1652</v>
      </c>
      <c r="J1496">
        <v>0</v>
      </c>
      <c r="K1496">
        <v>0</v>
      </c>
    </row>
    <row r="1497" spans="1:11" x14ac:dyDescent="0.25">
      <c r="A1497">
        <v>3848</v>
      </c>
      <c r="B1497" t="s">
        <v>1647</v>
      </c>
      <c r="C1497" t="s">
        <v>301</v>
      </c>
      <c r="D1497" t="s">
        <v>7400</v>
      </c>
      <c r="G1497" t="s">
        <v>8588</v>
      </c>
      <c r="H1497">
        <v>3</v>
      </c>
      <c r="I1497" t="s">
        <v>1652</v>
      </c>
      <c r="J1497">
        <v>0</v>
      </c>
      <c r="K1497">
        <v>0</v>
      </c>
    </row>
    <row r="1498" spans="1:11" x14ac:dyDescent="0.25">
      <c r="A1498">
        <v>3848</v>
      </c>
      <c r="B1498" t="s">
        <v>1647</v>
      </c>
      <c r="C1498" t="s">
        <v>301</v>
      </c>
      <c r="D1498" t="s">
        <v>7400</v>
      </c>
      <c r="E1498" t="s">
        <v>10353</v>
      </c>
      <c r="F1498" t="s">
        <v>1701</v>
      </c>
      <c r="G1498" t="s">
        <v>3136</v>
      </c>
      <c r="H1498">
        <v>2</v>
      </c>
      <c r="I1498" t="s">
        <v>1652</v>
      </c>
      <c r="J1498">
        <v>0</v>
      </c>
      <c r="K1498">
        <v>0</v>
      </c>
    </row>
    <row r="1499" spans="1:11" x14ac:dyDescent="0.25">
      <c r="A1499">
        <v>3848</v>
      </c>
      <c r="B1499" t="s">
        <v>1647</v>
      </c>
      <c r="C1499" t="s">
        <v>301</v>
      </c>
      <c r="D1499" t="s">
        <v>7400</v>
      </c>
      <c r="G1499" t="s">
        <v>10354</v>
      </c>
      <c r="H1499">
        <v>27</v>
      </c>
      <c r="I1499" t="s">
        <v>1652</v>
      </c>
      <c r="J1499">
        <v>0</v>
      </c>
      <c r="K1499">
        <v>0</v>
      </c>
    </row>
    <row r="1500" spans="1:11" x14ac:dyDescent="0.25">
      <c r="A1500">
        <v>3848</v>
      </c>
      <c r="B1500" t="s">
        <v>1647</v>
      </c>
      <c r="C1500" t="s">
        <v>301</v>
      </c>
      <c r="D1500" t="s">
        <v>7400</v>
      </c>
      <c r="E1500" t="s">
        <v>10791</v>
      </c>
      <c r="F1500" t="s">
        <v>1954</v>
      </c>
      <c r="G1500" t="s">
        <v>2161</v>
      </c>
      <c r="H1500">
        <v>17</v>
      </c>
      <c r="I1500" t="s">
        <v>1652</v>
      </c>
      <c r="J1500">
        <v>0</v>
      </c>
      <c r="K1500">
        <v>0</v>
      </c>
    </row>
    <row r="1501" spans="1:11" x14ac:dyDescent="0.25">
      <c r="A1501">
        <v>3848</v>
      </c>
      <c r="B1501" t="s">
        <v>1647</v>
      </c>
      <c r="C1501" t="s">
        <v>301</v>
      </c>
      <c r="D1501" t="s">
        <v>7400</v>
      </c>
      <c r="E1501" t="s">
        <v>10355</v>
      </c>
      <c r="F1501" t="s">
        <v>3086</v>
      </c>
      <c r="G1501" t="s">
        <v>10356</v>
      </c>
      <c r="H1501">
        <v>3</v>
      </c>
      <c r="I1501" t="s">
        <v>1652</v>
      </c>
      <c r="J1501">
        <v>0</v>
      </c>
      <c r="K1501">
        <v>0</v>
      </c>
    </row>
    <row r="1502" spans="1:11" x14ac:dyDescent="0.25">
      <c r="A1502">
        <v>3848</v>
      </c>
      <c r="B1502" t="s">
        <v>1647</v>
      </c>
      <c r="C1502" t="s">
        <v>301</v>
      </c>
      <c r="D1502" t="s">
        <v>7400</v>
      </c>
      <c r="E1502" t="s">
        <v>3566</v>
      </c>
      <c r="F1502" t="s">
        <v>1701</v>
      </c>
      <c r="G1502" t="s">
        <v>7635</v>
      </c>
      <c r="H1502">
        <v>480</v>
      </c>
      <c r="I1502" t="s">
        <v>1652</v>
      </c>
      <c r="J1502">
        <v>0</v>
      </c>
      <c r="K1502">
        <v>0</v>
      </c>
    </row>
    <row r="1503" spans="1:11" x14ac:dyDescent="0.25">
      <c r="A1503">
        <v>3848</v>
      </c>
      <c r="B1503" t="s">
        <v>1647</v>
      </c>
      <c r="C1503" t="s">
        <v>301</v>
      </c>
      <c r="D1503" t="s">
        <v>7400</v>
      </c>
      <c r="G1503" t="s">
        <v>7158</v>
      </c>
      <c r="H1503">
        <v>172</v>
      </c>
      <c r="I1503" t="s">
        <v>1652</v>
      </c>
      <c r="J1503">
        <v>0</v>
      </c>
      <c r="K1503">
        <v>0</v>
      </c>
    </row>
    <row r="1504" spans="1:11" x14ac:dyDescent="0.25">
      <c r="A1504">
        <v>3848</v>
      </c>
      <c r="B1504" t="s">
        <v>1647</v>
      </c>
      <c r="C1504" t="s">
        <v>301</v>
      </c>
      <c r="D1504" t="s">
        <v>7400</v>
      </c>
      <c r="E1504" t="s">
        <v>2471</v>
      </c>
      <c r="F1504" t="s">
        <v>1965</v>
      </c>
      <c r="G1504" t="s">
        <v>6389</v>
      </c>
      <c r="H1504">
        <v>28</v>
      </c>
      <c r="I1504" t="s">
        <v>1652</v>
      </c>
      <c r="J1504">
        <v>0</v>
      </c>
      <c r="K1504">
        <v>0</v>
      </c>
    </row>
    <row r="1505" spans="1:11" x14ac:dyDescent="0.25">
      <c r="A1505">
        <v>3848</v>
      </c>
      <c r="B1505" t="s">
        <v>1647</v>
      </c>
      <c r="C1505" t="s">
        <v>301</v>
      </c>
      <c r="D1505" t="s">
        <v>7400</v>
      </c>
      <c r="G1505" t="s">
        <v>2244</v>
      </c>
      <c r="H1505">
        <v>42</v>
      </c>
      <c r="I1505" t="s">
        <v>1652</v>
      </c>
      <c r="J1505">
        <v>0</v>
      </c>
      <c r="K1505">
        <v>0</v>
      </c>
    </row>
    <row r="1506" spans="1:11" x14ac:dyDescent="0.25">
      <c r="A1506">
        <v>3848</v>
      </c>
      <c r="B1506" t="s">
        <v>1647</v>
      </c>
      <c r="C1506" t="s">
        <v>301</v>
      </c>
      <c r="D1506" t="s">
        <v>7400</v>
      </c>
      <c r="E1506" t="s">
        <v>2344</v>
      </c>
      <c r="F1506" t="s">
        <v>1663</v>
      </c>
      <c r="G1506" t="s">
        <v>8268</v>
      </c>
      <c r="H1506">
        <v>27</v>
      </c>
      <c r="I1506" t="s">
        <v>1652</v>
      </c>
      <c r="J1506">
        <v>0</v>
      </c>
      <c r="K1506">
        <v>0</v>
      </c>
    </row>
    <row r="1507" spans="1:11" x14ac:dyDescent="0.25">
      <c r="A1507">
        <v>3848</v>
      </c>
      <c r="B1507" t="s">
        <v>1647</v>
      </c>
      <c r="C1507" t="s">
        <v>301</v>
      </c>
      <c r="D1507" t="s">
        <v>7400</v>
      </c>
      <c r="G1507" t="s">
        <v>4322</v>
      </c>
      <c r="H1507">
        <v>33</v>
      </c>
      <c r="I1507" t="s">
        <v>1652</v>
      </c>
      <c r="J1507">
        <v>0</v>
      </c>
      <c r="K1507">
        <v>0</v>
      </c>
    </row>
    <row r="1508" spans="1:11" x14ac:dyDescent="0.25">
      <c r="A1508">
        <v>3848</v>
      </c>
      <c r="B1508" t="s">
        <v>1647</v>
      </c>
      <c r="C1508" t="s">
        <v>301</v>
      </c>
      <c r="D1508" t="s">
        <v>7400</v>
      </c>
      <c r="E1508" t="s">
        <v>7730</v>
      </c>
      <c r="F1508" t="s">
        <v>3520</v>
      </c>
      <c r="G1508" t="s">
        <v>7180</v>
      </c>
      <c r="H1508">
        <v>2</v>
      </c>
      <c r="I1508" t="s">
        <v>1652</v>
      </c>
      <c r="J1508">
        <v>0</v>
      </c>
      <c r="K1508">
        <v>0</v>
      </c>
    </row>
    <row r="1509" spans="1:11" x14ac:dyDescent="0.25">
      <c r="A1509">
        <v>3848</v>
      </c>
      <c r="B1509" t="s">
        <v>1647</v>
      </c>
      <c r="C1509" t="s">
        <v>301</v>
      </c>
      <c r="D1509" t="s">
        <v>7400</v>
      </c>
      <c r="G1509" t="s">
        <v>8749</v>
      </c>
      <c r="H1509">
        <v>20</v>
      </c>
      <c r="I1509" t="s">
        <v>1652</v>
      </c>
      <c r="J1509">
        <v>0</v>
      </c>
      <c r="K1509">
        <v>0</v>
      </c>
    </row>
    <row r="1510" spans="1:11" x14ac:dyDescent="0.25">
      <c r="A1510">
        <v>3848</v>
      </c>
      <c r="B1510" t="s">
        <v>1647</v>
      </c>
      <c r="C1510" t="s">
        <v>301</v>
      </c>
      <c r="D1510" t="s">
        <v>7400</v>
      </c>
      <c r="E1510" t="s">
        <v>3567</v>
      </c>
      <c r="F1510" t="s">
        <v>1657</v>
      </c>
      <c r="G1510" t="s">
        <v>6789</v>
      </c>
      <c r="H1510">
        <v>4</v>
      </c>
      <c r="I1510" t="s">
        <v>1652</v>
      </c>
      <c r="J1510">
        <v>0</v>
      </c>
      <c r="K1510">
        <v>0</v>
      </c>
    </row>
    <row r="1511" spans="1:11" x14ac:dyDescent="0.25">
      <c r="A1511">
        <v>3848</v>
      </c>
      <c r="B1511" t="s">
        <v>1647</v>
      </c>
      <c r="C1511" t="s">
        <v>301</v>
      </c>
      <c r="D1511" t="s">
        <v>7400</v>
      </c>
      <c r="G1511" t="s">
        <v>5000</v>
      </c>
      <c r="H1511">
        <v>6</v>
      </c>
      <c r="I1511" t="s">
        <v>1652</v>
      </c>
      <c r="J1511">
        <v>0</v>
      </c>
      <c r="K1511">
        <v>0</v>
      </c>
    </row>
    <row r="1512" spans="1:11" x14ac:dyDescent="0.25">
      <c r="A1512">
        <v>3848</v>
      </c>
      <c r="B1512" t="s">
        <v>1647</v>
      </c>
      <c r="C1512" t="s">
        <v>301</v>
      </c>
      <c r="D1512" t="s">
        <v>7400</v>
      </c>
      <c r="E1512" t="s">
        <v>7030</v>
      </c>
      <c r="F1512" t="s">
        <v>1657</v>
      </c>
      <c r="G1512" t="s">
        <v>6789</v>
      </c>
      <c r="H1512">
        <v>4</v>
      </c>
      <c r="I1512" t="s">
        <v>1652</v>
      </c>
      <c r="J1512">
        <v>0</v>
      </c>
      <c r="K1512">
        <v>0</v>
      </c>
    </row>
    <row r="1513" spans="1:11" x14ac:dyDescent="0.25">
      <c r="A1513">
        <v>3848</v>
      </c>
      <c r="B1513" t="s">
        <v>1647</v>
      </c>
      <c r="C1513" t="s">
        <v>301</v>
      </c>
      <c r="D1513" t="s">
        <v>7400</v>
      </c>
      <c r="G1513" t="s">
        <v>7031</v>
      </c>
      <c r="H1513">
        <v>7</v>
      </c>
      <c r="I1513" t="s">
        <v>1652</v>
      </c>
      <c r="J1513">
        <v>0</v>
      </c>
      <c r="K1513">
        <v>0</v>
      </c>
    </row>
    <row r="1514" spans="1:11" x14ac:dyDescent="0.25">
      <c r="A1514">
        <v>3848</v>
      </c>
      <c r="B1514" t="s">
        <v>1647</v>
      </c>
      <c r="C1514" t="s">
        <v>301</v>
      </c>
      <c r="D1514" t="s">
        <v>7400</v>
      </c>
      <c r="E1514" t="s">
        <v>10792</v>
      </c>
      <c r="F1514" t="s">
        <v>1663</v>
      </c>
      <c r="G1514" t="s">
        <v>6716</v>
      </c>
      <c r="H1514">
        <v>4</v>
      </c>
      <c r="I1514" t="s">
        <v>1652</v>
      </c>
      <c r="J1514">
        <v>0</v>
      </c>
      <c r="K1514">
        <v>0</v>
      </c>
    </row>
    <row r="1515" spans="1:11" x14ac:dyDescent="0.25">
      <c r="A1515">
        <v>3848</v>
      </c>
      <c r="B1515" t="s">
        <v>1647</v>
      </c>
      <c r="C1515" t="s">
        <v>301</v>
      </c>
      <c r="D1515" t="s">
        <v>7400</v>
      </c>
      <c r="G1515" t="s">
        <v>10793</v>
      </c>
      <c r="H1515">
        <v>9</v>
      </c>
      <c r="I1515" t="s">
        <v>1652</v>
      </c>
      <c r="J1515">
        <v>0</v>
      </c>
      <c r="K1515">
        <v>0</v>
      </c>
    </row>
    <row r="1516" spans="1:11" x14ac:dyDescent="0.25">
      <c r="A1516">
        <v>3848</v>
      </c>
      <c r="B1516" t="s">
        <v>1647</v>
      </c>
      <c r="C1516" t="s">
        <v>301</v>
      </c>
      <c r="D1516" t="s">
        <v>7400</v>
      </c>
      <c r="E1516" t="s">
        <v>3568</v>
      </c>
      <c r="F1516" t="s">
        <v>3569</v>
      </c>
      <c r="G1516" t="s">
        <v>3269</v>
      </c>
      <c r="H1516">
        <v>30</v>
      </c>
      <c r="I1516" t="s">
        <v>1652</v>
      </c>
      <c r="J1516">
        <v>0</v>
      </c>
      <c r="K1516">
        <v>0</v>
      </c>
    </row>
    <row r="1517" spans="1:11" x14ac:dyDescent="0.25">
      <c r="A1517">
        <v>3848</v>
      </c>
      <c r="B1517" t="s">
        <v>1647</v>
      </c>
      <c r="C1517" t="s">
        <v>301</v>
      </c>
      <c r="D1517" t="s">
        <v>7400</v>
      </c>
      <c r="G1517" t="s">
        <v>5002</v>
      </c>
      <c r="H1517">
        <v>5</v>
      </c>
      <c r="I1517" t="s">
        <v>1652</v>
      </c>
      <c r="J1517">
        <v>0</v>
      </c>
      <c r="K1517">
        <v>0</v>
      </c>
    </row>
    <row r="1518" spans="1:11" x14ac:dyDescent="0.25">
      <c r="A1518">
        <v>3848</v>
      </c>
      <c r="B1518" t="s">
        <v>1647</v>
      </c>
      <c r="C1518" t="s">
        <v>301</v>
      </c>
      <c r="D1518" t="s">
        <v>7400</v>
      </c>
      <c r="E1518" t="s">
        <v>3570</v>
      </c>
      <c r="F1518" t="s">
        <v>3571</v>
      </c>
      <c r="G1518" t="s">
        <v>5003</v>
      </c>
      <c r="H1518">
        <v>23</v>
      </c>
      <c r="I1518" t="s">
        <v>1652</v>
      </c>
      <c r="J1518">
        <v>0</v>
      </c>
      <c r="K1518">
        <v>0</v>
      </c>
    </row>
    <row r="1519" spans="1:11" x14ac:dyDescent="0.25">
      <c r="A1519">
        <v>3848</v>
      </c>
      <c r="B1519" t="s">
        <v>1647</v>
      </c>
      <c r="C1519" t="s">
        <v>301</v>
      </c>
      <c r="D1519" t="s">
        <v>7400</v>
      </c>
      <c r="E1519" t="s">
        <v>5004</v>
      </c>
      <c r="F1519" t="s">
        <v>6888</v>
      </c>
      <c r="G1519" t="s">
        <v>3658</v>
      </c>
      <c r="H1519">
        <v>8</v>
      </c>
      <c r="I1519" t="s">
        <v>1652</v>
      </c>
      <c r="J1519">
        <v>0</v>
      </c>
      <c r="K1519">
        <v>0</v>
      </c>
    </row>
    <row r="1520" spans="1:11" x14ac:dyDescent="0.25">
      <c r="A1520">
        <v>3848</v>
      </c>
      <c r="B1520" t="s">
        <v>1647</v>
      </c>
      <c r="C1520" t="s">
        <v>301</v>
      </c>
      <c r="D1520" t="s">
        <v>7400</v>
      </c>
      <c r="G1520" t="s">
        <v>7207</v>
      </c>
      <c r="H1520">
        <v>1</v>
      </c>
      <c r="I1520" t="s">
        <v>1652</v>
      </c>
      <c r="J1520">
        <v>0</v>
      </c>
      <c r="K1520">
        <v>0</v>
      </c>
    </row>
    <row r="1521" spans="1:11" x14ac:dyDescent="0.25">
      <c r="A1521">
        <v>3848</v>
      </c>
      <c r="B1521" t="s">
        <v>1647</v>
      </c>
      <c r="C1521" t="s">
        <v>301</v>
      </c>
      <c r="D1521" t="s">
        <v>7400</v>
      </c>
      <c r="E1521" t="s">
        <v>3572</v>
      </c>
      <c r="F1521" t="s">
        <v>1673</v>
      </c>
      <c r="G1521" t="s">
        <v>6700</v>
      </c>
      <c r="H1521">
        <v>2</v>
      </c>
      <c r="I1521" t="s">
        <v>1652</v>
      </c>
      <c r="J1521">
        <v>0</v>
      </c>
      <c r="K1521">
        <v>0</v>
      </c>
    </row>
    <row r="1522" spans="1:11" x14ac:dyDescent="0.25">
      <c r="A1522">
        <v>3848</v>
      </c>
      <c r="B1522" t="s">
        <v>1647</v>
      </c>
      <c r="C1522" t="s">
        <v>301</v>
      </c>
      <c r="D1522" t="s">
        <v>7400</v>
      </c>
      <c r="G1522" t="s">
        <v>4980</v>
      </c>
      <c r="H1522">
        <v>3</v>
      </c>
      <c r="I1522" t="s">
        <v>1652</v>
      </c>
      <c r="J1522">
        <v>0</v>
      </c>
      <c r="K1522">
        <v>0</v>
      </c>
    </row>
    <row r="1523" spans="1:11" x14ac:dyDescent="0.25">
      <c r="A1523">
        <v>3848</v>
      </c>
      <c r="B1523" t="s">
        <v>1647</v>
      </c>
      <c r="C1523" t="s">
        <v>301</v>
      </c>
      <c r="D1523" t="s">
        <v>7400</v>
      </c>
      <c r="E1523" t="s">
        <v>6644</v>
      </c>
      <c r="F1523" t="s">
        <v>1699</v>
      </c>
      <c r="G1523" t="s">
        <v>6716</v>
      </c>
      <c r="H1523">
        <v>10</v>
      </c>
      <c r="I1523" t="s">
        <v>1652</v>
      </c>
      <c r="J1523">
        <v>0</v>
      </c>
      <c r="K1523">
        <v>0</v>
      </c>
    </row>
    <row r="1524" spans="1:11" x14ac:dyDescent="0.25">
      <c r="A1524">
        <v>3848</v>
      </c>
      <c r="B1524" t="s">
        <v>1647</v>
      </c>
      <c r="C1524" t="s">
        <v>301</v>
      </c>
      <c r="D1524" t="s">
        <v>7400</v>
      </c>
      <c r="G1524" t="s">
        <v>2245</v>
      </c>
      <c r="H1524">
        <v>13</v>
      </c>
      <c r="I1524" t="s">
        <v>1652</v>
      </c>
      <c r="J1524">
        <v>0</v>
      </c>
      <c r="K1524">
        <v>0</v>
      </c>
    </row>
    <row r="1525" spans="1:11" x14ac:dyDescent="0.25">
      <c r="A1525">
        <v>3848</v>
      </c>
      <c r="B1525" t="s">
        <v>1647</v>
      </c>
      <c r="C1525" t="s">
        <v>301</v>
      </c>
      <c r="D1525" t="s">
        <v>7400</v>
      </c>
      <c r="E1525" t="s">
        <v>3573</v>
      </c>
      <c r="F1525" t="s">
        <v>3574</v>
      </c>
      <c r="G1525" t="s">
        <v>6783</v>
      </c>
      <c r="H1525">
        <v>39</v>
      </c>
      <c r="I1525" t="s">
        <v>1652</v>
      </c>
      <c r="J1525">
        <v>0</v>
      </c>
      <c r="K1525">
        <v>0</v>
      </c>
    </row>
    <row r="1526" spans="1:11" x14ac:dyDescent="0.25">
      <c r="A1526">
        <v>3848</v>
      </c>
      <c r="B1526" t="s">
        <v>1647</v>
      </c>
      <c r="C1526" t="s">
        <v>301</v>
      </c>
      <c r="D1526" t="s">
        <v>7400</v>
      </c>
      <c r="G1526" t="s">
        <v>6196</v>
      </c>
      <c r="H1526">
        <v>47</v>
      </c>
      <c r="I1526" t="s">
        <v>1652</v>
      </c>
      <c r="J1526">
        <v>0</v>
      </c>
      <c r="K1526">
        <v>0</v>
      </c>
    </row>
    <row r="1527" spans="1:11" x14ac:dyDescent="0.25">
      <c r="A1527">
        <v>3848</v>
      </c>
      <c r="B1527" t="s">
        <v>1647</v>
      </c>
      <c r="C1527" t="s">
        <v>301</v>
      </c>
      <c r="D1527" t="s">
        <v>7400</v>
      </c>
      <c r="E1527" t="s">
        <v>5006</v>
      </c>
      <c r="F1527" t="s">
        <v>5007</v>
      </c>
      <c r="G1527" t="s">
        <v>6791</v>
      </c>
      <c r="H1527">
        <v>4</v>
      </c>
      <c r="I1527" t="s">
        <v>1652</v>
      </c>
      <c r="J1527">
        <v>0</v>
      </c>
      <c r="K1527">
        <v>0</v>
      </c>
    </row>
    <row r="1528" spans="1:11" x14ac:dyDescent="0.25">
      <c r="A1528">
        <v>3848</v>
      </c>
      <c r="B1528" t="s">
        <v>1647</v>
      </c>
      <c r="C1528" t="s">
        <v>301</v>
      </c>
      <c r="D1528" t="s">
        <v>7400</v>
      </c>
      <c r="G1528" t="s">
        <v>5008</v>
      </c>
      <c r="H1528">
        <v>3</v>
      </c>
      <c r="I1528" t="s">
        <v>1652</v>
      </c>
      <c r="J1528">
        <v>0</v>
      </c>
      <c r="K1528">
        <v>0</v>
      </c>
    </row>
    <row r="1529" spans="1:11" x14ac:dyDescent="0.25">
      <c r="A1529">
        <v>3848</v>
      </c>
      <c r="B1529" t="s">
        <v>1647</v>
      </c>
      <c r="C1529" t="s">
        <v>301</v>
      </c>
      <c r="D1529" t="s">
        <v>7400</v>
      </c>
      <c r="E1529" t="s">
        <v>3575</v>
      </c>
      <c r="F1529" t="s">
        <v>3574</v>
      </c>
      <c r="G1529" t="s">
        <v>3458</v>
      </c>
      <c r="H1529">
        <v>8</v>
      </c>
      <c r="I1529" t="s">
        <v>1652</v>
      </c>
      <c r="J1529">
        <v>0</v>
      </c>
      <c r="K1529">
        <v>0</v>
      </c>
    </row>
    <row r="1530" spans="1:11" x14ac:dyDescent="0.25">
      <c r="A1530">
        <v>3848</v>
      </c>
      <c r="B1530" t="s">
        <v>1647</v>
      </c>
      <c r="C1530" t="s">
        <v>301</v>
      </c>
      <c r="D1530" t="s">
        <v>7400</v>
      </c>
      <c r="G1530" t="s">
        <v>5009</v>
      </c>
      <c r="H1530">
        <v>9</v>
      </c>
      <c r="I1530" t="s">
        <v>1652</v>
      </c>
      <c r="J1530">
        <v>0</v>
      </c>
      <c r="K1530">
        <v>0</v>
      </c>
    </row>
    <row r="1531" spans="1:11" x14ac:dyDescent="0.25">
      <c r="A1531">
        <v>3848</v>
      </c>
      <c r="B1531" t="s">
        <v>1647</v>
      </c>
      <c r="C1531" t="s">
        <v>301</v>
      </c>
      <c r="D1531" t="s">
        <v>7400</v>
      </c>
      <c r="E1531" t="s">
        <v>7731</v>
      </c>
      <c r="F1531" t="s">
        <v>1666</v>
      </c>
      <c r="G1531" t="s">
        <v>3458</v>
      </c>
      <c r="H1531">
        <v>1</v>
      </c>
      <c r="I1531" t="s">
        <v>1652</v>
      </c>
      <c r="J1531">
        <v>0</v>
      </c>
      <c r="K1531">
        <v>0</v>
      </c>
    </row>
    <row r="1532" spans="1:11" x14ac:dyDescent="0.25">
      <c r="A1532">
        <v>3848</v>
      </c>
      <c r="B1532" t="s">
        <v>1647</v>
      </c>
      <c r="C1532" t="s">
        <v>301</v>
      </c>
      <c r="D1532" t="s">
        <v>7400</v>
      </c>
      <c r="G1532" t="s">
        <v>7732</v>
      </c>
      <c r="H1532">
        <v>2</v>
      </c>
      <c r="I1532" t="s">
        <v>1652</v>
      </c>
      <c r="J1532">
        <v>0</v>
      </c>
      <c r="K1532">
        <v>0</v>
      </c>
    </row>
    <row r="1533" spans="1:11" x14ac:dyDescent="0.25">
      <c r="A1533">
        <v>3848</v>
      </c>
      <c r="B1533" t="s">
        <v>1647</v>
      </c>
      <c r="C1533" t="s">
        <v>301</v>
      </c>
      <c r="D1533" t="s">
        <v>7400</v>
      </c>
      <c r="E1533" t="s">
        <v>9267</v>
      </c>
      <c r="F1533" t="s">
        <v>2508</v>
      </c>
      <c r="G1533" t="s">
        <v>10157</v>
      </c>
      <c r="H1533">
        <v>44</v>
      </c>
      <c r="I1533" t="s">
        <v>1652</v>
      </c>
      <c r="J1533">
        <v>0</v>
      </c>
      <c r="K1533">
        <v>0</v>
      </c>
    </row>
    <row r="1534" spans="1:11" x14ac:dyDescent="0.25">
      <c r="A1534">
        <v>3848</v>
      </c>
      <c r="B1534" t="s">
        <v>1647</v>
      </c>
      <c r="C1534" t="s">
        <v>301</v>
      </c>
      <c r="D1534" t="s">
        <v>7400</v>
      </c>
      <c r="G1534" t="s">
        <v>9904</v>
      </c>
      <c r="H1534">
        <v>16</v>
      </c>
      <c r="I1534" t="s">
        <v>1652</v>
      </c>
      <c r="J1534">
        <v>0</v>
      </c>
      <c r="K1534">
        <v>0</v>
      </c>
    </row>
    <row r="1535" spans="1:11" x14ac:dyDescent="0.25">
      <c r="A1535">
        <v>3848</v>
      </c>
      <c r="B1535" t="s">
        <v>1647</v>
      </c>
      <c r="C1535" t="s">
        <v>301</v>
      </c>
      <c r="D1535" t="s">
        <v>7400</v>
      </c>
      <c r="E1535" t="s">
        <v>9097</v>
      </c>
      <c r="F1535" t="s">
        <v>1679</v>
      </c>
      <c r="G1535" t="s">
        <v>10540</v>
      </c>
      <c r="H1535">
        <v>15</v>
      </c>
      <c r="I1535" t="s">
        <v>1652</v>
      </c>
      <c r="J1535">
        <v>0</v>
      </c>
      <c r="K1535">
        <v>0</v>
      </c>
    </row>
    <row r="1536" spans="1:11" x14ac:dyDescent="0.25">
      <c r="A1536">
        <v>3848</v>
      </c>
      <c r="B1536" t="s">
        <v>1647</v>
      </c>
      <c r="C1536" t="s">
        <v>301</v>
      </c>
      <c r="D1536" t="s">
        <v>7400</v>
      </c>
      <c r="G1536" t="s">
        <v>3042</v>
      </c>
      <c r="H1536">
        <v>21</v>
      </c>
      <c r="I1536" t="s">
        <v>1652</v>
      </c>
      <c r="J1536">
        <v>0</v>
      </c>
      <c r="K1536">
        <v>0</v>
      </c>
    </row>
    <row r="1537" spans="1:11" x14ac:dyDescent="0.25">
      <c r="A1537">
        <v>3848</v>
      </c>
      <c r="B1537" t="s">
        <v>1647</v>
      </c>
      <c r="C1537" t="s">
        <v>301</v>
      </c>
      <c r="D1537" t="s">
        <v>7400</v>
      </c>
      <c r="E1537" t="s">
        <v>7733</v>
      </c>
      <c r="F1537" t="s">
        <v>7734</v>
      </c>
      <c r="G1537" t="s">
        <v>7640</v>
      </c>
      <c r="H1537">
        <v>21</v>
      </c>
      <c r="I1537" t="s">
        <v>1652</v>
      </c>
      <c r="J1537">
        <v>0</v>
      </c>
      <c r="K1537">
        <v>0</v>
      </c>
    </row>
    <row r="1538" spans="1:11" x14ac:dyDescent="0.25">
      <c r="A1538">
        <v>3848</v>
      </c>
      <c r="B1538" t="s">
        <v>1647</v>
      </c>
      <c r="C1538" t="s">
        <v>301</v>
      </c>
      <c r="D1538" t="s">
        <v>7400</v>
      </c>
      <c r="G1538" t="s">
        <v>5624</v>
      </c>
      <c r="H1538">
        <v>29</v>
      </c>
      <c r="I1538" t="s">
        <v>1652</v>
      </c>
      <c r="J1538">
        <v>0</v>
      </c>
      <c r="K1538">
        <v>0</v>
      </c>
    </row>
    <row r="1539" spans="1:11" x14ac:dyDescent="0.25">
      <c r="A1539">
        <v>3848</v>
      </c>
      <c r="B1539" t="s">
        <v>1647</v>
      </c>
      <c r="C1539" t="s">
        <v>301</v>
      </c>
      <c r="D1539" t="s">
        <v>7400</v>
      </c>
      <c r="E1539" t="s">
        <v>3576</v>
      </c>
      <c r="F1539" t="s">
        <v>1885</v>
      </c>
      <c r="G1539" t="s">
        <v>5010</v>
      </c>
      <c r="H1539">
        <v>34</v>
      </c>
      <c r="I1539" t="s">
        <v>1652</v>
      </c>
      <c r="J1539">
        <v>0</v>
      </c>
      <c r="K1539">
        <v>0</v>
      </c>
    </row>
    <row r="1540" spans="1:11" x14ac:dyDescent="0.25">
      <c r="A1540">
        <v>3848</v>
      </c>
      <c r="B1540" t="s">
        <v>1647</v>
      </c>
      <c r="C1540" t="s">
        <v>301</v>
      </c>
      <c r="D1540" t="s">
        <v>7400</v>
      </c>
      <c r="E1540" t="s">
        <v>2528</v>
      </c>
      <c r="F1540" t="s">
        <v>1964</v>
      </c>
      <c r="G1540" t="s">
        <v>6791</v>
      </c>
      <c r="H1540">
        <v>7</v>
      </c>
      <c r="I1540" t="s">
        <v>1652</v>
      </c>
      <c r="J1540">
        <v>0</v>
      </c>
      <c r="K1540">
        <v>0</v>
      </c>
    </row>
    <row r="1541" spans="1:11" x14ac:dyDescent="0.25">
      <c r="A1541">
        <v>3848</v>
      </c>
      <c r="B1541" t="s">
        <v>1647</v>
      </c>
      <c r="C1541" t="s">
        <v>301</v>
      </c>
      <c r="D1541" t="s">
        <v>7400</v>
      </c>
      <c r="G1541" t="s">
        <v>2216</v>
      </c>
      <c r="H1541">
        <v>26</v>
      </c>
      <c r="I1541" t="s">
        <v>1652</v>
      </c>
      <c r="J1541">
        <v>0</v>
      </c>
      <c r="K1541">
        <v>0</v>
      </c>
    </row>
    <row r="1542" spans="1:11" x14ac:dyDescent="0.25">
      <c r="A1542">
        <v>3848</v>
      </c>
      <c r="B1542" t="s">
        <v>1647</v>
      </c>
      <c r="C1542" t="s">
        <v>301</v>
      </c>
      <c r="D1542" t="s">
        <v>7400</v>
      </c>
      <c r="E1542" t="s">
        <v>3577</v>
      </c>
      <c r="F1542" t="s">
        <v>1964</v>
      </c>
      <c r="G1542" t="s">
        <v>6791</v>
      </c>
      <c r="H1542">
        <v>11</v>
      </c>
      <c r="I1542" t="s">
        <v>1652</v>
      </c>
      <c r="J1542">
        <v>0</v>
      </c>
      <c r="K1542">
        <v>0</v>
      </c>
    </row>
    <row r="1543" spans="1:11" x14ac:dyDescent="0.25">
      <c r="A1543">
        <v>3848</v>
      </c>
      <c r="B1543" t="s">
        <v>1647</v>
      </c>
      <c r="C1543" t="s">
        <v>301</v>
      </c>
      <c r="D1543" t="s">
        <v>7400</v>
      </c>
      <c r="G1543" t="s">
        <v>2216</v>
      </c>
      <c r="H1543">
        <v>26</v>
      </c>
      <c r="I1543" t="s">
        <v>1652</v>
      </c>
      <c r="J1543">
        <v>0</v>
      </c>
      <c r="K1543">
        <v>0</v>
      </c>
    </row>
    <row r="1544" spans="1:11" x14ac:dyDescent="0.25">
      <c r="A1544">
        <v>3848</v>
      </c>
      <c r="B1544" t="s">
        <v>1647</v>
      </c>
      <c r="C1544" t="s">
        <v>301</v>
      </c>
      <c r="D1544" t="s">
        <v>7400</v>
      </c>
      <c r="E1544" t="s">
        <v>5011</v>
      </c>
      <c r="F1544" t="s">
        <v>1678</v>
      </c>
      <c r="G1544" t="s">
        <v>3078</v>
      </c>
      <c r="H1544">
        <v>10</v>
      </c>
      <c r="I1544" t="s">
        <v>1652</v>
      </c>
      <c r="J1544">
        <v>0</v>
      </c>
      <c r="K1544">
        <v>0</v>
      </c>
    </row>
    <row r="1545" spans="1:11" x14ac:dyDescent="0.25">
      <c r="A1545">
        <v>3848</v>
      </c>
      <c r="B1545" t="s">
        <v>1647</v>
      </c>
      <c r="C1545" t="s">
        <v>301</v>
      </c>
      <c r="D1545" t="s">
        <v>7400</v>
      </c>
      <c r="G1545" t="s">
        <v>5756</v>
      </c>
      <c r="H1545">
        <v>10</v>
      </c>
      <c r="I1545" t="s">
        <v>1652</v>
      </c>
      <c r="J1545">
        <v>0</v>
      </c>
      <c r="K1545">
        <v>0</v>
      </c>
    </row>
    <row r="1546" spans="1:11" x14ac:dyDescent="0.25">
      <c r="A1546">
        <v>3848</v>
      </c>
      <c r="B1546" t="s">
        <v>1647</v>
      </c>
      <c r="C1546" t="s">
        <v>301</v>
      </c>
      <c r="D1546" t="s">
        <v>7400</v>
      </c>
      <c r="E1546" t="s">
        <v>2509</v>
      </c>
      <c r="F1546" t="s">
        <v>1699</v>
      </c>
      <c r="G1546" t="s">
        <v>3104</v>
      </c>
      <c r="H1546">
        <v>10</v>
      </c>
      <c r="I1546" t="s">
        <v>1652</v>
      </c>
      <c r="J1546">
        <v>0</v>
      </c>
      <c r="K1546">
        <v>0</v>
      </c>
    </row>
    <row r="1547" spans="1:11" x14ac:dyDescent="0.25">
      <c r="A1547">
        <v>3848</v>
      </c>
      <c r="B1547" t="s">
        <v>1647</v>
      </c>
      <c r="C1547" t="s">
        <v>301</v>
      </c>
      <c r="D1547" t="s">
        <v>7400</v>
      </c>
      <c r="G1547" t="s">
        <v>5120</v>
      </c>
      <c r="H1547">
        <v>12</v>
      </c>
      <c r="I1547" t="s">
        <v>1652</v>
      </c>
      <c r="J1547">
        <v>0</v>
      </c>
      <c r="K1547">
        <v>0</v>
      </c>
    </row>
    <row r="1548" spans="1:11" x14ac:dyDescent="0.25">
      <c r="A1548">
        <v>3848</v>
      </c>
      <c r="B1548" t="s">
        <v>1647</v>
      </c>
      <c r="C1548" t="s">
        <v>301</v>
      </c>
      <c r="D1548" t="s">
        <v>7400</v>
      </c>
      <c r="E1548" t="s">
        <v>3578</v>
      </c>
      <c r="F1548" t="s">
        <v>1699</v>
      </c>
      <c r="G1548" t="s">
        <v>10158</v>
      </c>
      <c r="H1548">
        <v>7</v>
      </c>
      <c r="I1548" t="s">
        <v>1652</v>
      </c>
      <c r="J1548">
        <v>0</v>
      </c>
      <c r="K1548">
        <v>0</v>
      </c>
    </row>
    <row r="1549" spans="1:11" x14ac:dyDescent="0.25">
      <c r="A1549">
        <v>3848</v>
      </c>
      <c r="B1549" t="s">
        <v>1647</v>
      </c>
      <c r="C1549" t="s">
        <v>301</v>
      </c>
      <c r="D1549" t="s">
        <v>7400</v>
      </c>
      <c r="G1549" t="s">
        <v>5012</v>
      </c>
      <c r="H1549">
        <v>17</v>
      </c>
      <c r="I1549" t="s">
        <v>1652</v>
      </c>
      <c r="J1549">
        <v>0</v>
      </c>
      <c r="K1549">
        <v>0</v>
      </c>
    </row>
    <row r="1550" spans="1:11" x14ac:dyDescent="0.25">
      <c r="A1550">
        <v>3848</v>
      </c>
      <c r="B1550" t="s">
        <v>1647</v>
      </c>
      <c r="C1550" t="s">
        <v>301</v>
      </c>
      <c r="D1550" t="s">
        <v>7400</v>
      </c>
      <c r="E1550" t="s">
        <v>3579</v>
      </c>
      <c r="F1550" t="s">
        <v>1678</v>
      </c>
      <c r="G1550" t="s">
        <v>3133</v>
      </c>
      <c r="H1550">
        <v>4</v>
      </c>
      <c r="I1550" t="s">
        <v>1652</v>
      </c>
      <c r="J1550">
        <v>0</v>
      </c>
      <c r="K1550">
        <v>0</v>
      </c>
    </row>
    <row r="1551" spans="1:11" x14ac:dyDescent="0.25">
      <c r="A1551">
        <v>3848</v>
      </c>
      <c r="B1551" t="s">
        <v>1647</v>
      </c>
      <c r="C1551" t="s">
        <v>301</v>
      </c>
      <c r="D1551" t="s">
        <v>7400</v>
      </c>
      <c r="G1551" t="s">
        <v>5013</v>
      </c>
      <c r="H1551">
        <v>27</v>
      </c>
      <c r="I1551" t="s">
        <v>1652</v>
      </c>
      <c r="J1551">
        <v>0</v>
      </c>
      <c r="K1551">
        <v>0</v>
      </c>
    </row>
    <row r="1552" spans="1:11" x14ac:dyDescent="0.25">
      <c r="A1552">
        <v>3848</v>
      </c>
      <c r="B1552" t="s">
        <v>1647</v>
      </c>
      <c r="C1552" t="s">
        <v>301</v>
      </c>
      <c r="D1552" t="s">
        <v>7400</v>
      </c>
      <c r="E1552" t="s">
        <v>10357</v>
      </c>
      <c r="F1552" t="s">
        <v>10358</v>
      </c>
      <c r="G1552" t="s">
        <v>2315</v>
      </c>
      <c r="H1552">
        <v>10</v>
      </c>
      <c r="I1552" t="s">
        <v>1652</v>
      </c>
      <c r="J1552">
        <v>0</v>
      </c>
      <c r="K1552">
        <v>0</v>
      </c>
    </row>
    <row r="1553" spans="1:11" x14ac:dyDescent="0.25">
      <c r="A1553">
        <v>3848</v>
      </c>
      <c r="B1553" t="s">
        <v>1647</v>
      </c>
      <c r="C1553" t="s">
        <v>301</v>
      </c>
      <c r="D1553" t="s">
        <v>7400</v>
      </c>
      <c r="E1553" t="s">
        <v>2983</v>
      </c>
      <c r="F1553" t="s">
        <v>1917</v>
      </c>
      <c r="G1553" t="s">
        <v>5014</v>
      </c>
      <c r="H1553">
        <v>20</v>
      </c>
      <c r="I1553" t="s">
        <v>1652</v>
      </c>
      <c r="J1553">
        <v>0</v>
      </c>
      <c r="K1553">
        <v>0</v>
      </c>
    </row>
    <row r="1554" spans="1:11" x14ac:dyDescent="0.25">
      <c r="A1554">
        <v>3848</v>
      </c>
      <c r="B1554" t="s">
        <v>1647</v>
      </c>
      <c r="C1554" t="s">
        <v>301</v>
      </c>
      <c r="D1554" t="s">
        <v>7400</v>
      </c>
      <c r="E1554" t="s">
        <v>5016</v>
      </c>
      <c r="F1554" t="s">
        <v>1673</v>
      </c>
      <c r="G1554" t="s">
        <v>2216</v>
      </c>
      <c r="H1554">
        <v>22</v>
      </c>
      <c r="I1554" t="s">
        <v>1652</v>
      </c>
      <c r="J1554">
        <v>0</v>
      </c>
      <c r="K1554">
        <v>0</v>
      </c>
    </row>
    <row r="1555" spans="1:11" x14ac:dyDescent="0.25">
      <c r="A1555">
        <v>3848</v>
      </c>
      <c r="B1555" t="s">
        <v>1647</v>
      </c>
      <c r="C1555" t="s">
        <v>301</v>
      </c>
      <c r="D1555" t="s">
        <v>7400</v>
      </c>
      <c r="E1555" t="s">
        <v>7736</v>
      </c>
      <c r="F1555" t="s">
        <v>7737</v>
      </c>
      <c r="G1555" t="s">
        <v>7738</v>
      </c>
      <c r="H1555">
        <v>5</v>
      </c>
      <c r="I1555" t="s">
        <v>1652</v>
      </c>
      <c r="J1555">
        <v>0</v>
      </c>
      <c r="K1555">
        <v>0</v>
      </c>
    </row>
    <row r="1556" spans="1:11" x14ac:dyDescent="0.25">
      <c r="A1556">
        <v>3848</v>
      </c>
      <c r="B1556" t="s">
        <v>1647</v>
      </c>
      <c r="C1556" t="s">
        <v>301</v>
      </c>
      <c r="D1556" t="s">
        <v>7400</v>
      </c>
      <c r="E1556" t="s">
        <v>7739</v>
      </c>
      <c r="F1556" t="s">
        <v>1792</v>
      </c>
      <c r="G1556" t="s">
        <v>5017</v>
      </c>
      <c r="H1556">
        <v>2</v>
      </c>
      <c r="I1556" t="s">
        <v>1652</v>
      </c>
      <c r="J1556">
        <v>0</v>
      </c>
      <c r="K1556">
        <v>0</v>
      </c>
    </row>
    <row r="1557" spans="1:11" x14ac:dyDescent="0.25">
      <c r="A1557">
        <v>3848</v>
      </c>
      <c r="B1557" t="s">
        <v>1647</v>
      </c>
      <c r="C1557" t="s">
        <v>301</v>
      </c>
      <c r="D1557" t="s">
        <v>7400</v>
      </c>
      <c r="E1557" t="s">
        <v>7537</v>
      </c>
      <c r="F1557" t="s">
        <v>1700</v>
      </c>
      <c r="G1557" t="s">
        <v>3580</v>
      </c>
      <c r="H1557">
        <v>5</v>
      </c>
      <c r="I1557" t="s">
        <v>1652</v>
      </c>
      <c r="J1557">
        <v>0</v>
      </c>
      <c r="K1557">
        <v>0</v>
      </c>
    </row>
    <row r="1558" spans="1:11" x14ac:dyDescent="0.25">
      <c r="A1558">
        <v>3848</v>
      </c>
      <c r="B1558" t="s">
        <v>1647</v>
      </c>
      <c r="C1558" t="s">
        <v>301</v>
      </c>
      <c r="D1558" t="s">
        <v>7400</v>
      </c>
      <c r="G1558" t="s">
        <v>5620</v>
      </c>
      <c r="H1558">
        <v>13</v>
      </c>
      <c r="I1558" t="s">
        <v>1652</v>
      </c>
      <c r="J1558">
        <v>0</v>
      </c>
      <c r="K1558">
        <v>0</v>
      </c>
    </row>
    <row r="1559" spans="1:11" x14ac:dyDescent="0.25">
      <c r="A1559">
        <v>3848</v>
      </c>
      <c r="B1559" t="s">
        <v>1647</v>
      </c>
      <c r="C1559" t="s">
        <v>301</v>
      </c>
      <c r="D1559" t="s">
        <v>7400</v>
      </c>
      <c r="E1559" t="s">
        <v>6646</v>
      </c>
      <c r="F1559" t="s">
        <v>6647</v>
      </c>
      <c r="G1559" t="s">
        <v>6889</v>
      </c>
      <c r="H1559">
        <v>1</v>
      </c>
      <c r="I1559" t="s">
        <v>1652</v>
      </c>
      <c r="J1559">
        <v>0</v>
      </c>
      <c r="K1559">
        <v>0</v>
      </c>
    </row>
    <row r="1560" spans="1:11" x14ac:dyDescent="0.25">
      <c r="A1560">
        <v>3848</v>
      </c>
      <c r="B1560" t="s">
        <v>1647</v>
      </c>
      <c r="C1560" t="s">
        <v>301</v>
      </c>
      <c r="D1560" t="s">
        <v>7400</v>
      </c>
      <c r="G1560" t="s">
        <v>5620</v>
      </c>
      <c r="H1560">
        <v>23</v>
      </c>
      <c r="I1560" t="s">
        <v>1652</v>
      </c>
      <c r="J1560">
        <v>0</v>
      </c>
      <c r="K1560">
        <v>0</v>
      </c>
    </row>
    <row r="1561" spans="1:11" x14ac:dyDescent="0.25">
      <c r="A1561">
        <v>3848</v>
      </c>
      <c r="B1561" t="s">
        <v>1647</v>
      </c>
      <c r="C1561" t="s">
        <v>301</v>
      </c>
      <c r="D1561" t="s">
        <v>7400</v>
      </c>
      <c r="E1561" t="s">
        <v>2510</v>
      </c>
      <c r="F1561" t="s">
        <v>1700</v>
      </c>
      <c r="G1561" t="s">
        <v>2247</v>
      </c>
      <c r="H1561">
        <v>7</v>
      </c>
      <c r="I1561" t="s">
        <v>1652</v>
      </c>
      <c r="J1561">
        <v>0</v>
      </c>
      <c r="K1561">
        <v>0</v>
      </c>
    </row>
    <row r="1562" spans="1:11" x14ac:dyDescent="0.25">
      <c r="A1562">
        <v>3848</v>
      </c>
      <c r="B1562" t="s">
        <v>1647</v>
      </c>
      <c r="C1562" t="s">
        <v>301</v>
      </c>
      <c r="D1562" t="s">
        <v>7400</v>
      </c>
      <c r="E1562" t="s">
        <v>3581</v>
      </c>
      <c r="F1562" t="s">
        <v>1657</v>
      </c>
      <c r="G1562" t="s">
        <v>3565</v>
      </c>
      <c r="H1562">
        <v>2</v>
      </c>
      <c r="I1562" t="s">
        <v>1652</v>
      </c>
      <c r="J1562">
        <v>0</v>
      </c>
      <c r="K1562">
        <v>0</v>
      </c>
    </row>
    <row r="1563" spans="1:11" x14ac:dyDescent="0.25">
      <c r="A1563">
        <v>3848</v>
      </c>
      <c r="B1563" t="s">
        <v>1647</v>
      </c>
      <c r="C1563" t="s">
        <v>301</v>
      </c>
      <c r="D1563" t="s">
        <v>7400</v>
      </c>
      <c r="G1563" t="s">
        <v>8589</v>
      </c>
      <c r="H1563">
        <v>9</v>
      </c>
      <c r="I1563" t="s">
        <v>1652</v>
      </c>
      <c r="J1563">
        <v>0</v>
      </c>
      <c r="K1563">
        <v>0</v>
      </c>
    </row>
    <row r="1564" spans="1:11" x14ac:dyDescent="0.25">
      <c r="A1564">
        <v>3848</v>
      </c>
      <c r="B1564" t="s">
        <v>1647</v>
      </c>
      <c r="C1564" t="s">
        <v>301</v>
      </c>
      <c r="D1564" t="s">
        <v>7400</v>
      </c>
      <c r="E1564" t="s">
        <v>7740</v>
      </c>
      <c r="F1564" t="s">
        <v>7741</v>
      </c>
      <c r="G1564" t="s">
        <v>3381</v>
      </c>
      <c r="H1564">
        <v>6</v>
      </c>
      <c r="I1564" t="s">
        <v>1652</v>
      </c>
      <c r="J1564">
        <v>0</v>
      </c>
      <c r="K1564">
        <v>0</v>
      </c>
    </row>
    <row r="1565" spans="1:11" x14ac:dyDescent="0.25">
      <c r="A1565">
        <v>3848</v>
      </c>
      <c r="B1565" t="s">
        <v>1647</v>
      </c>
      <c r="C1565" t="s">
        <v>301</v>
      </c>
      <c r="D1565" t="s">
        <v>7400</v>
      </c>
      <c r="G1565" t="s">
        <v>7742</v>
      </c>
      <c r="H1565">
        <v>12</v>
      </c>
      <c r="I1565" t="s">
        <v>1652</v>
      </c>
      <c r="J1565">
        <v>0</v>
      </c>
      <c r="K1565">
        <v>0</v>
      </c>
    </row>
    <row r="1566" spans="1:11" x14ac:dyDescent="0.25">
      <c r="A1566">
        <v>3848</v>
      </c>
      <c r="B1566" t="s">
        <v>1647</v>
      </c>
      <c r="C1566" t="s">
        <v>301</v>
      </c>
      <c r="D1566" t="s">
        <v>7400</v>
      </c>
      <c r="E1566" t="s">
        <v>7743</v>
      </c>
      <c r="F1566" t="s">
        <v>7744</v>
      </c>
      <c r="G1566" t="s">
        <v>3484</v>
      </c>
      <c r="H1566">
        <v>2</v>
      </c>
      <c r="I1566" t="s">
        <v>1652</v>
      </c>
      <c r="J1566">
        <v>0</v>
      </c>
      <c r="K1566">
        <v>0</v>
      </c>
    </row>
    <row r="1567" spans="1:11" x14ac:dyDescent="0.25">
      <c r="A1567">
        <v>3848</v>
      </c>
      <c r="B1567" t="s">
        <v>1647</v>
      </c>
      <c r="C1567" t="s">
        <v>301</v>
      </c>
      <c r="D1567" t="s">
        <v>7400</v>
      </c>
      <c r="G1567" t="s">
        <v>7745</v>
      </c>
      <c r="H1567">
        <v>12</v>
      </c>
      <c r="I1567" t="s">
        <v>1652</v>
      </c>
      <c r="J1567">
        <v>0</v>
      </c>
      <c r="K1567">
        <v>0</v>
      </c>
    </row>
    <row r="1568" spans="1:11" x14ac:dyDescent="0.25">
      <c r="A1568">
        <v>3848</v>
      </c>
      <c r="B1568" t="s">
        <v>1647</v>
      </c>
      <c r="C1568" t="s">
        <v>301</v>
      </c>
      <c r="D1568" t="s">
        <v>7400</v>
      </c>
      <c r="E1568" t="s">
        <v>7746</v>
      </c>
      <c r="F1568" t="s">
        <v>7747</v>
      </c>
      <c r="G1568" t="s">
        <v>6882</v>
      </c>
      <c r="H1568">
        <v>13</v>
      </c>
      <c r="I1568" t="s">
        <v>1652</v>
      </c>
      <c r="J1568">
        <v>0</v>
      </c>
      <c r="K1568">
        <v>0</v>
      </c>
    </row>
    <row r="1569" spans="1:11" x14ac:dyDescent="0.25">
      <c r="A1569">
        <v>3848</v>
      </c>
      <c r="B1569" t="s">
        <v>1647</v>
      </c>
      <c r="C1569" t="s">
        <v>301</v>
      </c>
      <c r="D1569" t="s">
        <v>7400</v>
      </c>
      <c r="G1569" t="s">
        <v>7748</v>
      </c>
      <c r="H1569">
        <v>3</v>
      </c>
      <c r="I1569" t="s">
        <v>1652</v>
      </c>
      <c r="J1569">
        <v>0</v>
      </c>
      <c r="K1569">
        <v>0</v>
      </c>
    </row>
    <row r="1570" spans="1:11" x14ac:dyDescent="0.25">
      <c r="A1570">
        <v>3848</v>
      </c>
      <c r="B1570" t="s">
        <v>1647</v>
      </c>
      <c r="C1570" t="s">
        <v>301</v>
      </c>
      <c r="D1570" t="s">
        <v>7400</v>
      </c>
      <c r="E1570" t="s">
        <v>3582</v>
      </c>
      <c r="F1570" t="s">
        <v>3526</v>
      </c>
      <c r="G1570" t="s">
        <v>5019</v>
      </c>
      <c r="H1570">
        <v>3</v>
      </c>
      <c r="I1570" t="s">
        <v>1652</v>
      </c>
      <c r="J1570">
        <v>0</v>
      </c>
      <c r="K1570">
        <v>0</v>
      </c>
    </row>
    <row r="1571" spans="1:11" x14ac:dyDescent="0.25">
      <c r="A1571">
        <v>3848</v>
      </c>
      <c r="B1571" t="s">
        <v>1647</v>
      </c>
      <c r="C1571" t="s">
        <v>301</v>
      </c>
      <c r="D1571" t="s">
        <v>7400</v>
      </c>
      <c r="E1571" t="s">
        <v>3583</v>
      </c>
      <c r="F1571" t="s">
        <v>3584</v>
      </c>
      <c r="G1571" t="s">
        <v>3056</v>
      </c>
      <c r="H1571">
        <v>11</v>
      </c>
      <c r="I1571" t="s">
        <v>1652</v>
      </c>
      <c r="J1571">
        <v>0</v>
      </c>
      <c r="K1571">
        <v>0</v>
      </c>
    </row>
    <row r="1572" spans="1:11" x14ac:dyDescent="0.25">
      <c r="A1572">
        <v>3848</v>
      </c>
      <c r="B1572" t="s">
        <v>1647</v>
      </c>
      <c r="C1572" t="s">
        <v>301</v>
      </c>
      <c r="D1572" t="s">
        <v>7400</v>
      </c>
      <c r="G1572" t="s">
        <v>6435</v>
      </c>
      <c r="H1572">
        <v>6</v>
      </c>
      <c r="I1572" t="s">
        <v>1652</v>
      </c>
      <c r="J1572">
        <v>0</v>
      </c>
      <c r="K1572">
        <v>0</v>
      </c>
    </row>
    <row r="1573" spans="1:11" x14ac:dyDescent="0.25">
      <c r="A1573">
        <v>3848</v>
      </c>
      <c r="B1573" t="s">
        <v>1647</v>
      </c>
      <c r="C1573" t="s">
        <v>301</v>
      </c>
      <c r="D1573" t="s">
        <v>7400</v>
      </c>
      <c r="E1573" t="s">
        <v>7749</v>
      </c>
      <c r="F1573" t="s">
        <v>1681</v>
      </c>
      <c r="G1573" t="s">
        <v>5020</v>
      </c>
      <c r="H1573">
        <v>3</v>
      </c>
      <c r="I1573" t="s">
        <v>1652</v>
      </c>
      <c r="J1573">
        <v>0</v>
      </c>
      <c r="K1573">
        <v>0</v>
      </c>
    </row>
    <row r="1574" spans="1:11" x14ac:dyDescent="0.25">
      <c r="A1574">
        <v>3848</v>
      </c>
      <c r="B1574" t="s">
        <v>1647</v>
      </c>
      <c r="C1574" t="s">
        <v>301</v>
      </c>
      <c r="D1574" t="s">
        <v>7400</v>
      </c>
      <c r="E1574" t="s">
        <v>10794</v>
      </c>
      <c r="F1574" t="s">
        <v>10795</v>
      </c>
      <c r="G1574" t="s">
        <v>2240</v>
      </c>
      <c r="H1574">
        <v>30</v>
      </c>
      <c r="I1574" t="s">
        <v>1652</v>
      </c>
      <c r="J1574">
        <v>0</v>
      </c>
      <c r="K1574">
        <v>0</v>
      </c>
    </row>
    <row r="1575" spans="1:11" x14ac:dyDescent="0.25">
      <c r="A1575">
        <v>3848</v>
      </c>
      <c r="B1575" t="s">
        <v>1647</v>
      </c>
      <c r="C1575" t="s">
        <v>301</v>
      </c>
      <c r="D1575" t="s">
        <v>7400</v>
      </c>
      <c r="E1575" t="s">
        <v>3585</v>
      </c>
      <c r="F1575" t="s">
        <v>3526</v>
      </c>
      <c r="G1575" t="s">
        <v>3813</v>
      </c>
      <c r="H1575">
        <v>2</v>
      </c>
      <c r="I1575" t="s">
        <v>1652</v>
      </c>
      <c r="J1575">
        <v>0</v>
      </c>
      <c r="K1575">
        <v>0</v>
      </c>
    </row>
    <row r="1576" spans="1:11" x14ac:dyDescent="0.25">
      <c r="A1576">
        <v>3848</v>
      </c>
      <c r="B1576" t="s">
        <v>1647</v>
      </c>
      <c r="C1576" t="s">
        <v>301</v>
      </c>
      <c r="D1576" t="s">
        <v>7400</v>
      </c>
      <c r="G1576" t="s">
        <v>4500</v>
      </c>
      <c r="H1576">
        <v>5</v>
      </c>
      <c r="I1576" t="s">
        <v>1652</v>
      </c>
      <c r="J1576">
        <v>0</v>
      </c>
      <c r="K1576">
        <v>0</v>
      </c>
    </row>
    <row r="1577" spans="1:11" x14ac:dyDescent="0.25">
      <c r="A1577">
        <v>3848</v>
      </c>
      <c r="B1577" t="s">
        <v>1647</v>
      </c>
      <c r="C1577" t="s">
        <v>301</v>
      </c>
      <c r="D1577" t="s">
        <v>7400</v>
      </c>
      <c r="E1577" t="s">
        <v>3586</v>
      </c>
      <c r="F1577" t="s">
        <v>1691</v>
      </c>
      <c r="G1577" t="s">
        <v>3269</v>
      </c>
      <c r="H1577">
        <v>19</v>
      </c>
      <c r="I1577" t="s">
        <v>1652</v>
      </c>
      <c r="J1577">
        <v>0</v>
      </c>
      <c r="K1577">
        <v>0</v>
      </c>
    </row>
    <row r="1578" spans="1:11" x14ac:dyDescent="0.25">
      <c r="A1578">
        <v>3848</v>
      </c>
      <c r="B1578" t="s">
        <v>1647</v>
      </c>
      <c r="C1578" t="s">
        <v>301</v>
      </c>
      <c r="D1578" t="s">
        <v>7400</v>
      </c>
      <c r="G1578" t="s">
        <v>8937</v>
      </c>
      <c r="H1578">
        <v>7</v>
      </c>
      <c r="I1578" t="s">
        <v>1652</v>
      </c>
      <c r="J1578">
        <v>0</v>
      </c>
      <c r="K1578">
        <v>0</v>
      </c>
    </row>
    <row r="1579" spans="1:11" x14ac:dyDescent="0.25">
      <c r="A1579">
        <v>3848</v>
      </c>
      <c r="B1579" t="s">
        <v>1647</v>
      </c>
      <c r="C1579" t="s">
        <v>301</v>
      </c>
      <c r="D1579" t="s">
        <v>7400</v>
      </c>
      <c r="E1579" t="s">
        <v>5021</v>
      </c>
      <c r="F1579" t="s">
        <v>1673</v>
      </c>
      <c r="G1579" t="s">
        <v>8283</v>
      </c>
      <c r="H1579">
        <v>7</v>
      </c>
      <c r="I1579" t="s">
        <v>1652</v>
      </c>
      <c r="J1579">
        <v>0</v>
      </c>
      <c r="K1579">
        <v>0</v>
      </c>
    </row>
    <row r="1580" spans="1:11" x14ac:dyDescent="0.25">
      <c r="A1580">
        <v>3848</v>
      </c>
      <c r="B1580" t="s">
        <v>1647</v>
      </c>
      <c r="C1580" t="s">
        <v>301</v>
      </c>
      <c r="D1580" t="s">
        <v>7400</v>
      </c>
      <c r="E1580" t="s">
        <v>3587</v>
      </c>
      <c r="F1580" t="s">
        <v>1669</v>
      </c>
      <c r="G1580" t="s">
        <v>3653</v>
      </c>
      <c r="H1580">
        <v>1</v>
      </c>
      <c r="I1580" t="s">
        <v>1652</v>
      </c>
      <c r="J1580">
        <v>0</v>
      </c>
      <c r="K1580">
        <v>0</v>
      </c>
    </row>
    <row r="1581" spans="1:11" x14ac:dyDescent="0.25">
      <c r="A1581">
        <v>3848</v>
      </c>
      <c r="B1581" t="s">
        <v>1647</v>
      </c>
      <c r="C1581" t="s">
        <v>301</v>
      </c>
      <c r="D1581" t="s">
        <v>7400</v>
      </c>
      <c r="G1581" t="s">
        <v>5020</v>
      </c>
      <c r="H1581">
        <v>2</v>
      </c>
      <c r="I1581" t="s">
        <v>1652</v>
      </c>
      <c r="J1581">
        <v>0</v>
      </c>
      <c r="K1581">
        <v>0</v>
      </c>
    </row>
    <row r="1582" spans="1:11" x14ac:dyDescent="0.25">
      <c r="A1582">
        <v>3848</v>
      </c>
      <c r="B1582" t="s">
        <v>1647</v>
      </c>
      <c r="C1582" t="s">
        <v>301</v>
      </c>
      <c r="D1582" t="s">
        <v>7400</v>
      </c>
      <c r="E1582" t="s">
        <v>3588</v>
      </c>
      <c r="F1582" t="s">
        <v>1655</v>
      </c>
      <c r="G1582" t="s">
        <v>3590</v>
      </c>
      <c r="H1582">
        <v>21</v>
      </c>
      <c r="I1582" t="s">
        <v>1652</v>
      </c>
      <c r="J1582">
        <v>0</v>
      </c>
      <c r="K1582">
        <v>0</v>
      </c>
    </row>
    <row r="1583" spans="1:11" x14ac:dyDescent="0.25">
      <c r="A1583">
        <v>3848</v>
      </c>
      <c r="B1583" t="s">
        <v>1647</v>
      </c>
      <c r="C1583" t="s">
        <v>301</v>
      </c>
      <c r="D1583" t="s">
        <v>7400</v>
      </c>
      <c r="G1583" t="s">
        <v>4430</v>
      </c>
      <c r="H1583">
        <v>33</v>
      </c>
      <c r="I1583" t="s">
        <v>1652</v>
      </c>
      <c r="J1583">
        <v>0</v>
      </c>
      <c r="K1583">
        <v>0</v>
      </c>
    </row>
    <row r="1584" spans="1:11" x14ac:dyDescent="0.25">
      <c r="A1584">
        <v>3848</v>
      </c>
      <c r="B1584" t="s">
        <v>1647</v>
      </c>
      <c r="C1584" t="s">
        <v>301</v>
      </c>
      <c r="D1584" t="s">
        <v>7400</v>
      </c>
      <c r="E1584" t="s">
        <v>5022</v>
      </c>
      <c r="F1584" t="s">
        <v>5023</v>
      </c>
      <c r="G1584" t="s">
        <v>6883</v>
      </c>
      <c r="H1584">
        <v>1</v>
      </c>
      <c r="I1584" t="s">
        <v>1652</v>
      </c>
      <c r="J1584">
        <v>0</v>
      </c>
      <c r="K1584">
        <v>0</v>
      </c>
    </row>
    <row r="1585" spans="1:11" x14ac:dyDescent="0.25">
      <c r="A1585">
        <v>3848</v>
      </c>
      <c r="B1585" t="s">
        <v>1647</v>
      </c>
      <c r="C1585" t="s">
        <v>301</v>
      </c>
      <c r="D1585" t="s">
        <v>7400</v>
      </c>
      <c r="G1585" t="s">
        <v>5024</v>
      </c>
      <c r="H1585">
        <v>6</v>
      </c>
      <c r="I1585" t="s">
        <v>1652</v>
      </c>
      <c r="J1585">
        <v>0</v>
      </c>
      <c r="K1585">
        <v>0</v>
      </c>
    </row>
    <row r="1586" spans="1:11" x14ac:dyDescent="0.25">
      <c r="A1586">
        <v>3848</v>
      </c>
      <c r="B1586" t="s">
        <v>1647</v>
      </c>
      <c r="C1586" t="s">
        <v>301</v>
      </c>
      <c r="D1586" t="s">
        <v>7400</v>
      </c>
      <c r="E1586" t="s">
        <v>3589</v>
      </c>
      <c r="F1586" t="s">
        <v>1667</v>
      </c>
      <c r="G1586" t="s">
        <v>3590</v>
      </c>
      <c r="H1586">
        <v>39</v>
      </c>
      <c r="I1586" t="s">
        <v>1652</v>
      </c>
      <c r="J1586">
        <v>0</v>
      </c>
      <c r="K1586">
        <v>0</v>
      </c>
    </row>
    <row r="1587" spans="1:11" x14ac:dyDescent="0.25">
      <c r="A1587">
        <v>3848</v>
      </c>
      <c r="B1587" t="s">
        <v>1647</v>
      </c>
      <c r="C1587" t="s">
        <v>301</v>
      </c>
      <c r="D1587" t="s">
        <v>7400</v>
      </c>
      <c r="G1587" t="s">
        <v>5922</v>
      </c>
      <c r="H1587">
        <v>56</v>
      </c>
      <c r="I1587" t="s">
        <v>1652</v>
      </c>
      <c r="J1587">
        <v>0</v>
      </c>
      <c r="K1587">
        <v>0</v>
      </c>
    </row>
    <row r="1588" spans="1:11" x14ac:dyDescent="0.25">
      <c r="A1588">
        <v>3848</v>
      </c>
      <c r="B1588" t="s">
        <v>1647</v>
      </c>
      <c r="C1588" t="s">
        <v>301</v>
      </c>
      <c r="D1588" t="s">
        <v>7400</v>
      </c>
      <c r="E1588" t="s">
        <v>3591</v>
      </c>
      <c r="F1588" t="s">
        <v>3592</v>
      </c>
      <c r="G1588" t="s">
        <v>3590</v>
      </c>
      <c r="H1588">
        <v>5</v>
      </c>
      <c r="I1588" t="s">
        <v>1652</v>
      </c>
      <c r="J1588">
        <v>0</v>
      </c>
      <c r="K1588">
        <v>0</v>
      </c>
    </row>
    <row r="1589" spans="1:11" x14ac:dyDescent="0.25">
      <c r="A1589">
        <v>3848</v>
      </c>
      <c r="B1589" t="s">
        <v>1647</v>
      </c>
      <c r="C1589" t="s">
        <v>301</v>
      </c>
      <c r="D1589" t="s">
        <v>7400</v>
      </c>
      <c r="G1589" t="s">
        <v>4487</v>
      </c>
      <c r="H1589">
        <v>5</v>
      </c>
      <c r="I1589" t="s">
        <v>1652</v>
      </c>
      <c r="J1589">
        <v>0</v>
      </c>
      <c r="K1589">
        <v>0</v>
      </c>
    </row>
    <row r="1590" spans="1:11" x14ac:dyDescent="0.25">
      <c r="A1590">
        <v>3848</v>
      </c>
      <c r="B1590" t="s">
        <v>1647</v>
      </c>
      <c r="C1590" t="s">
        <v>301</v>
      </c>
      <c r="D1590" t="s">
        <v>7400</v>
      </c>
      <c r="E1590" t="s">
        <v>5025</v>
      </c>
      <c r="F1590" t="s">
        <v>1657</v>
      </c>
      <c r="G1590" t="s">
        <v>10159</v>
      </c>
      <c r="H1590">
        <v>9</v>
      </c>
      <c r="I1590" t="s">
        <v>1652</v>
      </c>
      <c r="J1590">
        <v>0</v>
      </c>
      <c r="K1590">
        <v>0</v>
      </c>
    </row>
    <row r="1591" spans="1:11" x14ac:dyDescent="0.25">
      <c r="A1591">
        <v>3848</v>
      </c>
      <c r="B1591" t="s">
        <v>1647</v>
      </c>
      <c r="C1591" t="s">
        <v>301</v>
      </c>
      <c r="D1591" t="s">
        <v>7400</v>
      </c>
      <c r="G1591" t="s">
        <v>4973</v>
      </c>
      <c r="H1591">
        <v>16</v>
      </c>
      <c r="I1591" t="s">
        <v>1652</v>
      </c>
      <c r="J1591">
        <v>0</v>
      </c>
      <c r="K1591">
        <v>0</v>
      </c>
    </row>
    <row r="1592" spans="1:11" x14ac:dyDescent="0.25">
      <c r="A1592">
        <v>3848</v>
      </c>
      <c r="B1592" t="s">
        <v>1647</v>
      </c>
      <c r="C1592" t="s">
        <v>301</v>
      </c>
      <c r="D1592" t="s">
        <v>7400</v>
      </c>
      <c r="E1592" t="s">
        <v>10796</v>
      </c>
      <c r="F1592" t="s">
        <v>3593</v>
      </c>
      <c r="G1592" t="s">
        <v>10797</v>
      </c>
      <c r="H1592">
        <v>5</v>
      </c>
      <c r="I1592" t="s">
        <v>1652</v>
      </c>
      <c r="J1592">
        <v>0</v>
      </c>
      <c r="K1592">
        <v>0</v>
      </c>
    </row>
    <row r="1593" spans="1:11" x14ac:dyDescent="0.25">
      <c r="A1593">
        <v>3848</v>
      </c>
      <c r="B1593" t="s">
        <v>1647</v>
      </c>
      <c r="C1593" t="s">
        <v>301</v>
      </c>
      <c r="D1593" t="s">
        <v>7400</v>
      </c>
      <c r="E1593" t="s">
        <v>8938</v>
      </c>
      <c r="F1593" t="s">
        <v>1948</v>
      </c>
      <c r="G1593" t="s">
        <v>4431</v>
      </c>
      <c r="H1593">
        <v>14</v>
      </c>
      <c r="I1593" t="s">
        <v>1652</v>
      </c>
      <c r="J1593">
        <v>0</v>
      </c>
      <c r="K1593">
        <v>0</v>
      </c>
    </row>
    <row r="1594" spans="1:11" x14ac:dyDescent="0.25">
      <c r="A1594">
        <v>3848</v>
      </c>
      <c r="B1594" t="s">
        <v>1647</v>
      </c>
      <c r="C1594" t="s">
        <v>301</v>
      </c>
      <c r="D1594" t="s">
        <v>7400</v>
      </c>
      <c r="E1594" t="s">
        <v>10798</v>
      </c>
      <c r="F1594" t="s">
        <v>3600</v>
      </c>
      <c r="G1594" t="s">
        <v>5026</v>
      </c>
      <c r="H1594">
        <v>3</v>
      </c>
      <c r="I1594" t="s">
        <v>1652</v>
      </c>
      <c r="J1594">
        <v>0</v>
      </c>
      <c r="K1594">
        <v>0</v>
      </c>
    </row>
    <row r="1595" spans="1:11" x14ac:dyDescent="0.25">
      <c r="A1595">
        <v>3848</v>
      </c>
      <c r="B1595" t="s">
        <v>1647</v>
      </c>
      <c r="C1595" t="s">
        <v>301</v>
      </c>
      <c r="D1595" t="s">
        <v>7400</v>
      </c>
      <c r="E1595" t="s">
        <v>3594</v>
      </c>
      <c r="F1595" t="s">
        <v>3593</v>
      </c>
      <c r="G1595" t="s">
        <v>2237</v>
      </c>
      <c r="H1595">
        <v>8</v>
      </c>
      <c r="I1595" t="s">
        <v>1652</v>
      </c>
      <c r="J1595">
        <v>0</v>
      </c>
      <c r="K1595">
        <v>0</v>
      </c>
    </row>
    <row r="1596" spans="1:11" x14ac:dyDescent="0.25">
      <c r="A1596">
        <v>3848</v>
      </c>
      <c r="B1596" t="s">
        <v>1647</v>
      </c>
      <c r="C1596" t="s">
        <v>301</v>
      </c>
      <c r="D1596" t="s">
        <v>7400</v>
      </c>
      <c r="E1596" t="s">
        <v>3595</v>
      </c>
      <c r="F1596" t="s">
        <v>1667</v>
      </c>
      <c r="G1596" t="s">
        <v>3457</v>
      </c>
      <c r="H1596">
        <v>9</v>
      </c>
      <c r="I1596" t="s">
        <v>1652</v>
      </c>
      <c r="J1596">
        <v>0</v>
      </c>
      <c r="K1596">
        <v>0</v>
      </c>
    </row>
    <row r="1597" spans="1:11" x14ac:dyDescent="0.25">
      <c r="A1597">
        <v>3848</v>
      </c>
      <c r="B1597" t="s">
        <v>1647</v>
      </c>
      <c r="C1597" t="s">
        <v>301</v>
      </c>
      <c r="D1597" t="s">
        <v>7400</v>
      </c>
      <c r="G1597" t="s">
        <v>2243</v>
      </c>
      <c r="H1597">
        <v>28</v>
      </c>
      <c r="I1597" t="s">
        <v>1652</v>
      </c>
      <c r="J1597">
        <v>0</v>
      </c>
      <c r="K1597">
        <v>0</v>
      </c>
    </row>
    <row r="1598" spans="1:11" x14ac:dyDescent="0.25">
      <c r="A1598">
        <v>3848</v>
      </c>
      <c r="B1598" t="s">
        <v>1647</v>
      </c>
      <c r="C1598" t="s">
        <v>301</v>
      </c>
      <c r="D1598" t="s">
        <v>7400</v>
      </c>
      <c r="E1598" t="s">
        <v>1963</v>
      </c>
      <c r="F1598" t="s">
        <v>1962</v>
      </c>
      <c r="G1598" t="s">
        <v>6795</v>
      </c>
      <c r="H1598">
        <v>5</v>
      </c>
      <c r="I1598" t="s">
        <v>1652</v>
      </c>
      <c r="J1598">
        <v>0</v>
      </c>
      <c r="K1598">
        <v>0</v>
      </c>
    </row>
    <row r="1599" spans="1:11" x14ac:dyDescent="0.25">
      <c r="A1599">
        <v>3848</v>
      </c>
      <c r="B1599" t="s">
        <v>1647</v>
      </c>
      <c r="C1599" t="s">
        <v>301</v>
      </c>
      <c r="D1599" t="s">
        <v>7400</v>
      </c>
      <c r="G1599" t="s">
        <v>4252</v>
      </c>
      <c r="H1599">
        <v>5</v>
      </c>
      <c r="I1599" t="s">
        <v>1652</v>
      </c>
      <c r="J1599">
        <v>0</v>
      </c>
      <c r="K1599">
        <v>0</v>
      </c>
    </row>
    <row r="1600" spans="1:11" x14ac:dyDescent="0.25">
      <c r="A1600">
        <v>3848</v>
      </c>
      <c r="B1600" t="s">
        <v>1647</v>
      </c>
      <c r="C1600" t="s">
        <v>301</v>
      </c>
      <c r="D1600" t="s">
        <v>7400</v>
      </c>
      <c r="E1600" t="s">
        <v>1961</v>
      </c>
      <c r="F1600" t="s">
        <v>1960</v>
      </c>
      <c r="G1600" t="s">
        <v>3596</v>
      </c>
      <c r="H1600">
        <v>5</v>
      </c>
      <c r="I1600" t="s">
        <v>1652</v>
      </c>
      <c r="J1600">
        <v>0</v>
      </c>
      <c r="K1600">
        <v>0</v>
      </c>
    </row>
    <row r="1601" spans="1:11" x14ac:dyDescent="0.25">
      <c r="A1601">
        <v>3848</v>
      </c>
      <c r="B1601" t="s">
        <v>1647</v>
      </c>
      <c r="C1601" t="s">
        <v>301</v>
      </c>
      <c r="D1601" t="s">
        <v>7400</v>
      </c>
      <c r="G1601" t="s">
        <v>2248</v>
      </c>
      <c r="H1601">
        <v>4</v>
      </c>
      <c r="I1601" t="s">
        <v>1652</v>
      </c>
      <c r="J1601">
        <v>0</v>
      </c>
      <c r="K1601">
        <v>0</v>
      </c>
    </row>
    <row r="1602" spans="1:11" x14ac:dyDescent="0.25">
      <c r="A1602">
        <v>3848</v>
      </c>
      <c r="B1602" t="s">
        <v>1647</v>
      </c>
      <c r="C1602" t="s">
        <v>301</v>
      </c>
      <c r="D1602" t="s">
        <v>7400</v>
      </c>
      <c r="E1602" t="s">
        <v>3597</v>
      </c>
      <c r="F1602" t="s">
        <v>3598</v>
      </c>
      <c r="G1602" t="s">
        <v>3726</v>
      </c>
      <c r="H1602">
        <v>1</v>
      </c>
      <c r="I1602" t="s">
        <v>1652</v>
      </c>
      <c r="J1602">
        <v>0</v>
      </c>
      <c r="K1602">
        <v>0</v>
      </c>
    </row>
    <row r="1603" spans="1:11" x14ac:dyDescent="0.25">
      <c r="A1603">
        <v>3848</v>
      </c>
      <c r="B1603" t="s">
        <v>1647</v>
      </c>
      <c r="C1603" t="s">
        <v>301</v>
      </c>
      <c r="D1603" t="s">
        <v>7400</v>
      </c>
      <c r="G1603" t="s">
        <v>5027</v>
      </c>
      <c r="H1603">
        <v>5</v>
      </c>
      <c r="I1603" t="s">
        <v>1652</v>
      </c>
      <c r="J1603">
        <v>0</v>
      </c>
      <c r="K1603">
        <v>0</v>
      </c>
    </row>
    <row r="1604" spans="1:11" x14ac:dyDescent="0.25">
      <c r="A1604">
        <v>3848</v>
      </c>
      <c r="B1604" t="s">
        <v>1647</v>
      </c>
      <c r="C1604" t="s">
        <v>301</v>
      </c>
      <c r="D1604" t="s">
        <v>7400</v>
      </c>
      <c r="E1604" t="s">
        <v>3599</v>
      </c>
      <c r="F1604" t="s">
        <v>3600</v>
      </c>
      <c r="G1604" t="s">
        <v>3601</v>
      </c>
      <c r="H1604">
        <v>2</v>
      </c>
      <c r="I1604" t="s">
        <v>1652</v>
      </c>
      <c r="J1604">
        <v>0</v>
      </c>
      <c r="K1604">
        <v>0</v>
      </c>
    </row>
    <row r="1605" spans="1:11" x14ac:dyDescent="0.25">
      <c r="A1605">
        <v>3848</v>
      </c>
      <c r="B1605" t="s">
        <v>1647</v>
      </c>
      <c r="C1605" t="s">
        <v>301</v>
      </c>
      <c r="D1605" t="s">
        <v>7400</v>
      </c>
      <c r="G1605" t="s">
        <v>5028</v>
      </c>
      <c r="H1605">
        <v>2</v>
      </c>
      <c r="I1605" t="s">
        <v>1652</v>
      </c>
      <c r="J1605">
        <v>0</v>
      </c>
      <c r="K1605">
        <v>0</v>
      </c>
    </row>
    <row r="1606" spans="1:11" x14ac:dyDescent="0.25">
      <c r="A1606">
        <v>3848</v>
      </c>
      <c r="B1606" t="s">
        <v>1647</v>
      </c>
      <c r="C1606" t="s">
        <v>301</v>
      </c>
      <c r="D1606" t="s">
        <v>7400</v>
      </c>
      <c r="E1606" t="s">
        <v>3602</v>
      </c>
      <c r="F1606" t="s">
        <v>1701</v>
      </c>
      <c r="G1606" t="s">
        <v>6795</v>
      </c>
      <c r="H1606">
        <v>4</v>
      </c>
      <c r="I1606" t="s">
        <v>1652</v>
      </c>
      <c r="J1606">
        <v>0</v>
      </c>
      <c r="K1606">
        <v>0</v>
      </c>
    </row>
    <row r="1607" spans="1:11" x14ac:dyDescent="0.25">
      <c r="A1607">
        <v>3848</v>
      </c>
      <c r="B1607" t="s">
        <v>1647</v>
      </c>
      <c r="C1607" t="s">
        <v>301</v>
      </c>
      <c r="D1607" t="s">
        <v>7400</v>
      </c>
      <c r="G1607" t="s">
        <v>2243</v>
      </c>
      <c r="H1607">
        <v>2</v>
      </c>
      <c r="I1607" t="s">
        <v>1652</v>
      </c>
      <c r="J1607">
        <v>0</v>
      </c>
      <c r="K1607">
        <v>0</v>
      </c>
    </row>
    <row r="1608" spans="1:11" x14ac:dyDescent="0.25">
      <c r="A1608">
        <v>3848</v>
      </c>
      <c r="B1608" t="s">
        <v>1647</v>
      </c>
      <c r="C1608" t="s">
        <v>301</v>
      </c>
      <c r="D1608" t="s">
        <v>7400</v>
      </c>
      <c r="E1608" t="s">
        <v>3603</v>
      </c>
      <c r="F1608" t="s">
        <v>1701</v>
      </c>
      <c r="G1608" t="s">
        <v>3604</v>
      </c>
      <c r="H1608">
        <v>72</v>
      </c>
      <c r="I1608" t="s">
        <v>1652</v>
      </c>
      <c r="J1608">
        <v>0</v>
      </c>
      <c r="K1608">
        <v>0</v>
      </c>
    </row>
    <row r="1609" spans="1:11" x14ac:dyDescent="0.25">
      <c r="A1609">
        <v>3848</v>
      </c>
      <c r="B1609" t="s">
        <v>1647</v>
      </c>
      <c r="C1609" t="s">
        <v>301</v>
      </c>
      <c r="D1609" t="s">
        <v>7400</v>
      </c>
      <c r="G1609" t="s">
        <v>5029</v>
      </c>
      <c r="H1609">
        <v>74</v>
      </c>
      <c r="I1609" t="s">
        <v>1652</v>
      </c>
      <c r="J1609">
        <v>0</v>
      </c>
      <c r="K1609">
        <v>0</v>
      </c>
    </row>
    <row r="1610" spans="1:11" x14ac:dyDescent="0.25">
      <c r="A1610">
        <v>3848</v>
      </c>
      <c r="B1610" t="s">
        <v>1647</v>
      </c>
      <c r="C1610" t="s">
        <v>301</v>
      </c>
      <c r="D1610" t="s">
        <v>7400</v>
      </c>
      <c r="E1610" t="s">
        <v>6436</v>
      </c>
      <c r="F1610" t="s">
        <v>1678</v>
      </c>
      <c r="G1610" t="s">
        <v>6716</v>
      </c>
      <c r="H1610">
        <v>85</v>
      </c>
      <c r="I1610" t="s">
        <v>1652</v>
      </c>
      <c r="J1610">
        <v>0</v>
      </c>
      <c r="K1610">
        <v>0</v>
      </c>
    </row>
    <row r="1611" spans="1:11" x14ac:dyDescent="0.25">
      <c r="A1611">
        <v>3848</v>
      </c>
      <c r="B1611" t="s">
        <v>1647</v>
      </c>
      <c r="C1611" t="s">
        <v>301</v>
      </c>
      <c r="D1611" t="s">
        <v>7400</v>
      </c>
      <c r="G1611" t="s">
        <v>4670</v>
      </c>
      <c r="H1611">
        <v>31</v>
      </c>
      <c r="I1611" t="s">
        <v>1652</v>
      </c>
      <c r="J1611">
        <v>0</v>
      </c>
      <c r="K1611">
        <v>0</v>
      </c>
    </row>
    <row r="1612" spans="1:11" x14ac:dyDescent="0.25">
      <c r="A1612">
        <v>3848</v>
      </c>
      <c r="B1612" t="s">
        <v>1647</v>
      </c>
      <c r="C1612" t="s">
        <v>301</v>
      </c>
      <c r="D1612" t="s">
        <v>7400</v>
      </c>
      <c r="E1612" t="s">
        <v>7750</v>
      </c>
      <c r="F1612" t="s">
        <v>1916</v>
      </c>
      <c r="G1612" s="201">
        <v>510000000</v>
      </c>
      <c r="H1612">
        <v>1</v>
      </c>
      <c r="I1612" t="s">
        <v>1652</v>
      </c>
      <c r="J1612">
        <v>0</v>
      </c>
      <c r="K1612">
        <v>0</v>
      </c>
    </row>
    <row r="1613" spans="1:11" x14ac:dyDescent="0.25">
      <c r="A1613">
        <v>3848</v>
      </c>
      <c r="B1613" t="s">
        <v>1647</v>
      </c>
      <c r="C1613" t="s">
        <v>301</v>
      </c>
      <c r="D1613" t="s">
        <v>7400</v>
      </c>
      <c r="G1613" t="s">
        <v>7875</v>
      </c>
      <c r="H1613">
        <v>2</v>
      </c>
      <c r="I1613" t="s">
        <v>1652</v>
      </c>
      <c r="J1613">
        <v>0</v>
      </c>
      <c r="K1613">
        <v>0</v>
      </c>
    </row>
    <row r="1614" spans="1:11" x14ac:dyDescent="0.25">
      <c r="A1614">
        <v>3848</v>
      </c>
      <c r="B1614" t="s">
        <v>1647</v>
      </c>
      <c r="C1614" t="s">
        <v>301</v>
      </c>
      <c r="D1614" t="s">
        <v>7400</v>
      </c>
      <c r="E1614" t="s">
        <v>3605</v>
      </c>
      <c r="F1614" t="s">
        <v>1785</v>
      </c>
      <c r="G1614" t="s">
        <v>6791</v>
      </c>
      <c r="H1614">
        <v>5</v>
      </c>
      <c r="I1614" t="s">
        <v>1652</v>
      </c>
      <c r="J1614">
        <v>0</v>
      </c>
      <c r="K1614">
        <v>0</v>
      </c>
    </row>
    <row r="1615" spans="1:11" x14ac:dyDescent="0.25">
      <c r="A1615">
        <v>3848</v>
      </c>
      <c r="B1615" t="s">
        <v>1647</v>
      </c>
      <c r="C1615" t="s">
        <v>301</v>
      </c>
      <c r="D1615" t="s">
        <v>7400</v>
      </c>
      <c r="E1615" t="s">
        <v>5030</v>
      </c>
      <c r="F1615" t="s">
        <v>1916</v>
      </c>
      <c r="G1615" t="s">
        <v>10149</v>
      </c>
      <c r="H1615">
        <v>6</v>
      </c>
      <c r="I1615" t="s">
        <v>1652</v>
      </c>
      <c r="J1615">
        <v>0</v>
      </c>
      <c r="K1615">
        <v>0</v>
      </c>
    </row>
    <row r="1616" spans="1:11" x14ac:dyDescent="0.25">
      <c r="A1616">
        <v>3848</v>
      </c>
      <c r="B1616" t="s">
        <v>1647</v>
      </c>
      <c r="C1616" t="s">
        <v>301</v>
      </c>
      <c r="D1616" t="s">
        <v>7400</v>
      </c>
      <c r="G1616" t="s">
        <v>5031</v>
      </c>
      <c r="H1616">
        <v>22</v>
      </c>
      <c r="I1616" t="s">
        <v>1652</v>
      </c>
      <c r="J1616">
        <v>0</v>
      </c>
      <c r="K1616">
        <v>0</v>
      </c>
    </row>
    <row r="1617" spans="1:11" x14ac:dyDescent="0.25">
      <c r="A1617">
        <v>3848</v>
      </c>
      <c r="B1617" t="s">
        <v>1647</v>
      </c>
      <c r="C1617" t="s">
        <v>301</v>
      </c>
      <c r="D1617" t="s">
        <v>7400</v>
      </c>
      <c r="E1617" t="s">
        <v>3020</v>
      </c>
      <c r="F1617" t="s">
        <v>1701</v>
      </c>
      <c r="G1617" t="s">
        <v>3607</v>
      </c>
      <c r="H1617">
        <v>2</v>
      </c>
      <c r="I1617" t="s">
        <v>1652</v>
      </c>
      <c r="J1617">
        <v>0</v>
      </c>
      <c r="K1617">
        <v>0</v>
      </c>
    </row>
    <row r="1618" spans="1:11" x14ac:dyDescent="0.25">
      <c r="A1618">
        <v>3848</v>
      </c>
      <c r="B1618" t="s">
        <v>1647</v>
      </c>
      <c r="C1618" t="s">
        <v>301</v>
      </c>
      <c r="D1618" t="s">
        <v>7400</v>
      </c>
      <c r="G1618" t="s">
        <v>4323</v>
      </c>
      <c r="H1618">
        <v>23</v>
      </c>
      <c r="I1618" t="s">
        <v>1652</v>
      </c>
      <c r="J1618">
        <v>0</v>
      </c>
      <c r="K1618">
        <v>0</v>
      </c>
    </row>
    <row r="1619" spans="1:11" x14ac:dyDescent="0.25">
      <c r="A1619">
        <v>3848</v>
      </c>
      <c r="B1619" t="s">
        <v>1647</v>
      </c>
      <c r="C1619" t="s">
        <v>301</v>
      </c>
      <c r="D1619" t="s">
        <v>7400</v>
      </c>
      <c r="E1619" t="s">
        <v>3606</v>
      </c>
      <c r="F1619" t="s">
        <v>1701</v>
      </c>
      <c r="G1619" t="s">
        <v>9098</v>
      </c>
      <c r="H1619">
        <v>67</v>
      </c>
      <c r="I1619" t="s">
        <v>1652</v>
      </c>
      <c r="J1619">
        <v>0</v>
      </c>
      <c r="K1619">
        <v>0</v>
      </c>
    </row>
    <row r="1620" spans="1:11" x14ac:dyDescent="0.25">
      <c r="A1620">
        <v>3848</v>
      </c>
      <c r="B1620" t="s">
        <v>1647</v>
      </c>
      <c r="C1620" t="s">
        <v>301</v>
      </c>
      <c r="D1620" t="s">
        <v>7400</v>
      </c>
      <c r="G1620" t="s">
        <v>4323</v>
      </c>
      <c r="H1620">
        <v>10</v>
      </c>
      <c r="I1620" t="s">
        <v>1652</v>
      </c>
      <c r="J1620">
        <v>0</v>
      </c>
      <c r="K1620">
        <v>0</v>
      </c>
    </row>
    <row r="1621" spans="1:11" x14ac:dyDescent="0.25">
      <c r="A1621">
        <v>3848</v>
      </c>
      <c r="B1621" t="s">
        <v>1647</v>
      </c>
      <c r="C1621" t="s">
        <v>301</v>
      </c>
      <c r="D1621" t="s">
        <v>7400</v>
      </c>
      <c r="E1621" t="s">
        <v>3608</v>
      </c>
      <c r="F1621" t="s">
        <v>1948</v>
      </c>
      <c r="G1621" t="s">
        <v>3609</v>
      </c>
      <c r="H1621">
        <v>7</v>
      </c>
      <c r="I1621" t="s">
        <v>1652</v>
      </c>
      <c r="J1621">
        <v>0</v>
      </c>
      <c r="K1621">
        <v>0</v>
      </c>
    </row>
    <row r="1622" spans="1:11" x14ac:dyDescent="0.25">
      <c r="A1622">
        <v>3848</v>
      </c>
      <c r="B1622" t="s">
        <v>1647</v>
      </c>
      <c r="C1622" t="s">
        <v>301</v>
      </c>
      <c r="D1622" t="s">
        <v>7400</v>
      </c>
      <c r="G1622" t="s">
        <v>9543</v>
      </c>
      <c r="H1622">
        <v>5</v>
      </c>
      <c r="I1622" t="s">
        <v>1652</v>
      </c>
      <c r="J1622">
        <v>0</v>
      </c>
      <c r="K1622">
        <v>0</v>
      </c>
    </row>
    <row r="1623" spans="1:11" x14ac:dyDescent="0.25">
      <c r="A1623">
        <v>3848</v>
      </c>
      <c r="B1623" t="s">
        <v>1647</v>
      </c>
      <c r="C1623" t="s">
        <v>301</v>
      </c>
      <c r="D1623" t="s">
        <v>7400</v>
      </c>
      <c r="E1623" t="s">
        <v>5032</v>
      </c>
      <c r="F1623" t="s">
        <v>1669</v>
      </c>
      <c r="G1623" t="s">
        <v>4958</v>
      </c>
      <c r="H1623">
        <v>3</v>
      </c>
      <c r="I1623" t="s">
        <v>1652</v>
      </c>
      <c r="J1623">
        <v>0</v>
      </c>
      <c r="K1623">
        <v>0</v>
      </c>
    </row>
    <row r="1624" spans="1:11" x14ac:dyDescent="0.25">
      <c r="A1624">
        <v>3848</v>
      </c>
      <c r="B1624" t="s">
        <v>1647</v>
      </c>
      <c r="C1624" t="s">
        <v>301</v>
      </c>
      <c r="D1624" t="s">
        <v>7400</v>
      </c>
      <c r="E1624" t="s">
        <v>3610</v>
      </c>
      <c r="F1624" t="s">
        <v>3199</v>
      </c>
      <c r="G1624" t="s">
        <v>3433</v>
      </c>
      <c r="H1624">
        <v>1</v>
      </c>
      <c r="I1624" t="s">
        <v>1652</v>
      </c>
      <c r="J1624">
        <v>0</v>
      </c>
      <c r="K1624">
        <v>0</v>
      </c>
    </row>
    <row r="1625" spans="1:11" x14ac:dyDescent="0.25">
      <c r="A1625">
        <v>3848</v>
      </c>
      <c r="B1625" t="s">
        <v>1647</v>
      </c>
      <c r="C1625" t="s">
        <v>301</v>
      </c>
      <c r="D1625" t="s">
        <v>7400</v>
      </c>
      <c r="G1625" t="s">
        <v>5033</v>
      </c>
      <c r="H1625">
        <v>17</v>
      </c>
      <c r="I1625" t="s">
        <v>1652</v>
      </c>
      <c r="J1625">
        <v>0</v>
      </c>
      <c r="K1625">
        <v>0</v>
      </c>
    </row>
    <row r="1626" spans="1:11" x14ac:dyDescent="0.25">
      <c r="A1626">
        <v>3848</v>
      </c>
      <c r="B1626" t="s">
        <v>1647</v>
      </c>
      <c r="C1626" t="s">
        <v>301</v>
      </c>
      <c r="D1626" t="s">
        <v>7400</v>
      </c>
      <c r="E1626" t="s">
        <v>5034</v>
      </c>
      <c r="F1626" t="s">
        <v>1681</v>
      </c>
      <c r="G1626" t="s">
        <v>8262</v>
      </c>
      <c r="H1626">
        <v>18</v>
      </c>
      <c r="I1626" t="s">
        <v>1652</v>
      </c>
      <c r="J1626">
        <v>0</v>
      </c>
      <c r="K1626">
        <v>0</v>
      </c>
    </row>
    <row r="1627" spans="1:11" x14ac:dyDescent="0.25">
      <c r="A1627">
        <v>3848</v>
      </c>
      <c r="B1627" t="s">
        <v>1647</v>
      </c>
      <c r="C1627" t="s">
        <v>301</v>
      </c>
      <c r="D1627" t="s">
        <v>7400</v>
      </c>
      <c r="G1627" t="s">
        <v>5035</v>
      </c>
      <c r="H1627">
        <v>31</v>
      </c>
      <c r="I1627" t="s">
        <v>1652</v>
      </c>
      <c r="J1627">
        <v>0</v>
      </c>
      <c r="K1627">
        <v>0</v>
      </c>
    </row>
    <row r="1628" spans="1:11" x14ac:dyDescent="0.25">
      <c r="A1628">
        <v>3848</v>
      </c>
      <c r="B1628" t="s">
        <v>1647</v>
      </c>
      <c r="C1628" t="s">
        <v>301</v>
      </c>
      <c r="D1628" t="s">
        <v>7400</v>
      </c>
      <c r="E1628" t="s">
        <v>2511</v>
      </c>
      <c r="F1628" t="s">
        <v>1788</v>
      </c>
      <c r="G1628" t="s">
        <v>3611</v>
      </c>
      <c r="H1628">
        <v>46</v>
      </c>
      <c r="I1628" t="s">
        <v>1652</v>
      </c>
      <c r="J1628">
        <v>0</v>
      </c>
      <c r="K1628">
        <v>0</v>
      </c>
    </row>
    <row r="1629" spans="1:11" x14ac:dyDescent="0.25">
      <c r="A1629">
        <v>3848</v>
      </c>
      <c r="B1629" t="s">
        <v>1647</v>
      </c>
      <c r="C1629" t="s">
        <v>301</v>
      </c>
      <c r="D1629" t="s">
        <v>7400</v>
      </c>
      <c r="G1629" t="s">
        <v>4302</v>
      </c>
      <c r="H1629">
        <v>35</v>
      </c>
      <c r="I1629" t="s">
        <v>1652</v>
      </c>
      <c r="J1629">
        <v>0</v>
      </c>
      <c r="K1629">
        <v>0</v>
      </c>
    </row>
    <row r="1630" spans="1:11" x14ac:dyDescent="0.25">
      <c r="A1630">
        <v>3848</v>
      </c>
      <c r="B1630" t="s">
        <v>1647</v>
      </c>
      <c r="C1630" t="s">
        <v>301</v>
      </c>
      <c r="D1630" t="s">
        <v>7400</v>
      </c>
      <c r="E1630" t="s">
        <v>3612</v>
      </c>
      <c r="F1630" t="s">
        <v>1678</v>
      </c>
      <c r="G1630" t="s">
        <v>8840</v>
      </c>
      <c r="H1630">
        <v>9</v>
      </c>
      <c r="I1630" t="s">
        <v>1652</v>
      </c>
      <c r="J1630">
        <v>0</v>
      </c>
      <c r="K1630">
        <v>0</v>
      </c>
    </row>
    <row r="1631" spans="1:11" x14ac:dyDescent="0.25">
      <c r="A1631">
        <v>3848</v>
      </c>
      <c r="B1631" t="s">
        <v>1647</v>
      </c>
      <c r="C1631" t="s">
        <v>301</v>
      </c>
      <c r="D1631" t="s">
        <v>7400</v>
      </c>
      <c r="E1631" t="s">
        <v>1959</v>
      </c>
      <c r="F1631" t="s">
        <v>1958</v>
      </c>
      <c r="G1631" t="s">
        <v>3484</v>
      </c>
      <c r="H1631">
        <v>1</v>
      </c>
      <c r="I1631" t="s">
        <v>1652</v>
      </c>
      <c r="J1631">
        <v>0</v>
      </c>
      <c r="K1631">
        <v>0</v>
      </c>
    </row>
    <row r="1632" spans="1:11" x14ac:dyDescent="0.25">
      <c r="A1632">
        <v>3848</v>
      </c>
      <c r="B1632" t="s">
        <v>1647</v>
      </c>
      <c r="C1632" t="s">
        <v>301</v>
      </c>
      <c r="D1632" t="s">
        <v>7400</v>
      </c>
      <c r="G1632" t="s">
        <v>2249</v>
      </c>
      <c r="H1632">
        <v>1</v>
      </c>
      <c r="I1632" t="s">
        <v>1652</v>
      </c>
      <c r="J1632">
        <v>0</v>
      </c>
      <c r="K1632">
        <v>0</v>
      </c>
    </row>
    <row r="1633" spans="1:11" x14ac:dyDescent="0.25">
      <c r="A1633">
        <v>3848</v>
      </c>
      <c r="B1633" t="s">
        <v>1647</v>
      </c>
      <c r="C1633" t="s">
        <v>301</v>
      </c>
      <c r="D1633" t="s">
        <v>7400</v>
      </c>
      <c r="E1633" t="s">
        <v>7751</v>
      </c>
      <c r="F1633" t="s">
        <v>3520</v>
      </c>
      <c r="G1633" t="s">
        <v>7752</v>
      </c>
      <c r="H1633">
        <v>4</v>
      </c>
      <c r="I1633" t="s">
        <v>1652</v>
      </c>
      <c r="J1633">
        <v>0</v>
      </c>
      <c r="K1633">
        <v>0</v>
      </c>
    </row>
    <row r="1634" spans="1:11" x14ac:dyDescent="0.25">
      <c r="A1634">
        <v>3848</v>
      </c>
      <c r="B1634" t="s">
        <v>1647</v>
      </c>
      <c r="C1634" t="s">
        <v>301</v>
      </c>
      <c r="D1634" t="s">
        <v>7400</v>
      </c>
      <c r="E1634" t="s">
        <v>10799</v>
      </c>
      <c r="F1634" t="s">
        <v>10800</v>
      </c>
      <c r="G1634" t="s">
        <v>2161</v>
      </c>
      <c r="H1634">
        <v>5</v>
      </c>
      <c r="I1634" t="s">
        <v>1652</v>
      </c>
      <c r="J1634">
        <v>0</v>
      </c>
      <c r="K1634">
        <v>0</v>
      </c>
    </row>
    <row r="1635" spans="1:11" x14ac:dyDescent="0.25">
      <c r="A1635">
        <v>3848</v>
      </c>
      <c r="B1635" t="s">
        <v>1647</v>
      </c>
      <c r="C1635" t="s">
        <v>301</v>
      </c>
      <c r="D1635" t="s">
        <v>7400</v>
      </c>
      <c r="E1635" t="s">
        <v>5036</v>
      </c>
      <c r="F1635" t="s">
        <v>1666</v>
      </c>
      <c r="G1635" t="s">
        <v>3542</v>
      </c>
      <c r="H1635">
        <v>5</v>
      </c>
      <c r="I1635" t="s">
        <v>1652</v>
      </c>
      <c r="J1635">
        <v>0</v>
      </c>
      <c r="K1635">
        <v>0</v>
      </c>
    </row>
    <row r="1636" spans="1:11" x14ac:dyDescent="0.25">
      <c r="A1636">
        <v>3848</v>
      </c>
      <c r="B1636" t="s">
        <v>1647</v>
      </c>
      <c r="C1636" t="s">
        <v>301</v>
      </c>
      <c r="D1636" t="s">
        <v>7400</v>
      </c>
      <c r="E1636" t="s">
        <v>3613</v>
      </c>
      <c r="F1636" t="s">
        <v>1774</v>
      </c>
      <c r="G1636" t="s">
        <v>6525</v>
      </c>
      <c r="H1636">
        <v>35</v>
      </c>
      <c r="I1636" t="s">
        <v>1652</v>
      </c>
      <c r="J1636">
        <v>0</v>
      </c>
      <c r="K1636">
        <v>0</v>
      </c>
    </row>
    <row r="1637" spans="1:11" x14ac:dyDescent="0.25">
      <c r="A1637">
        <v>3848</v>
      </c>
      <c r="B1637" t="s">
        <v>1647</v>
      </c>
      <c r="C1637" t="s">
        <v>301</v>
      </c>
      <c r="D1637" t="s">
        <v>7400</v>
      </c>
      <c r="E1637" t="s">
        <v>2364</v>
      </c>
      <c r="F1637" t="s">
        <v>2365</v>
      </c>
      <c r="G1637" t="s">
        <v>5038</v>
      </c>
      <c r="H1637">
        <v>10</v>
      </c>
      <c r="I1637" t="s">
        <v>1652</v>
      </c>
      <c r="J1637">
        <v>0</v>
      </c>
      <c r="K1637">
        <v>0</v>
      </c>
    </row>
    <row r="1638" spans="1:11" x14ac:dyDescent="0.25">
      <c r="A1638">
        <v>3848</v>
      </c>
      <c r="B1638" t="s">
        <v>1647</v>
      </c>
      <c r="C1638" t="s">
        <v>301</v>
      </c>
      <c r="D1638" t="s">
        <v>7400</v>
      </c>
      <c r="G1638" t="s">
        <v>2251</v>
      </c>
      <c r="H1638">
        <v>13</v>
      </c>
      <c r="I1638" t="s">
        <v>1652</v>
      </c>
      <c r="J1638">
        <v>0</v>
      </c>
      <c r="K1638">
        <v>0</v>
      </c>
    </row>
    <row r="1639" spans="1:11" x14ac:dyDescent="0.25">
      <c r="A1639">
        <v>3848</v>
      </c>
      <c r="B1639" t="s">
        <v>1647</v>
      </c>
      <c r="C1639" t="s">
        <v>301</v>
      </c>
      <c r="D1639" t="s">
        <v>7400</v>
      </c>
      <c r="E1639" t="s">
        <v>3614</v>
      </c>
      <c r="F1639" t="s">
        <v>1657</v>
      </c>
      <c r="G1639" t="s">
        <v>2250</v>
      </c>
      <c r="H1639">
        <v>10</v>
      </c>
      <c r="I1639" t="s">
        <v>1652</v>
      </c>
      <c r="J1639">
        <v>0</v>
      </c>
      <c r="K1639">
        <v>0</v>
      </c>
    </row>
    <row r="1640" spans="1:11" x14ac:dyDescent="0.25">
      <c r="A1640">
        <v>3848</v>
      </c>
      <c r="B1640" t="s">
        <v>1647</v>
      </c>
      <c r="C1640" t="s">
        <v>301</v>
      </c>
      <c r="D1640" t="s">
        <v>7400</v>
      </c>
      <c r="E1640" t="s">
        <v>3615</v>
      </c>
      <c r="F1640" t="s">
        <v>1679</v>
      </c>
      <c r="G1640" t="s">
        <v>8920</v>
      </c>
      <c r="H1640">
        <v>18</v>
      </c>
      <c r="I1640" t="s">
        <v>1652</v>
      </c>
      <c r="J1640">
        <v>0</v>
      </c>
      <c r="K1640">
        <v>0</v>
      </c>
    </row>
    <row r="1641" spans="1:11" x14ac:dyDescent="0.25">
      <c r="A1641">
        <v>3848</v>
      </c>
      <c r="B1641" t="s">
        <v>1647</v>
      </c>
      <c r="C1641" t="s">
        <v>301</v>
      </c>
      <c r="D1641" t="s">
        <v>7400</v>
      </c>
      <c r="G1641" t="s">
        <v>5039</v>
      </c>
      <c r="H1641">
        <v>23</v>
      </c>
      <c r="I1641" t="s">
        <v>1652</v>
      </c>
      <c r="J1641">
        <v>0</v>
      </c>
      <c r="K1641">
        <v>0</v>
      </c>
    </row>
    <row r="1642" spans="1:11" x14ac:dyDescent="0.25">
      <c r="A1642">
        <v>3848</v>
      </c>
      <c r="B1642" t="s">
        <v>1647</v>
      </c>
      <c r="C1642" t="s">
        <v>301</v>
      </c>
      <c r="D1642" t="s">
        <v>7400</v>
      </c>
      <c r="E1642" t="s">
        <v>3616</v>
      </c>
      <c r="F1642" t="s">
        <v>1666</v>
      </c>
      <c r="G1642" t="s">
        <v>7635</v>
      </c>
      <c r="H1642">
        <v>14</v>
      </c>
      <c r="I1642" t="s">
        <v>1652</v>
      </c>
      <c r="J1642">
        <v>0</v>
      </c>
      <c r="K1642">
        <v>0</v>
      </c>
    </row>
    <row r="1643" spans="1:11" x14ac:dyDescent="0.25">
      <c r="A1643">
        <v>3848</v>
      </c>
      <c r="B1643" t="s">
        <v>1647</v>
      </c>
      <c r="C1643" t="s">
        <v>301</v>
      </c>
      <c r="D1643" t="s">
        <v>7400</v>
      </c>
      <c r="G1643" t="s">
        <v>5037</v>
      </c>
      <c r="H1643">
        <v>2</v>
      </c>
      <c r="I1643" t="s">
        <v>1652</v>
      </c>
      <c r="J1643">
        <v>0</v>
      </c>
      <c r="K1643">
        <v>0</v>
      </c>
    </row>
    <row r="1644" spans="1:11" x14ac:dyDescent="0.25">
      <c r="A1644">
        <v>3848</v>
      </c>
      <c r="B1644" t="s">
        <v>1647</v>
      </c>
      <c r="C1644" t="s">
        <v>301</v>
      </c>
      <c r="D1644" t="s">
        <v>7400</v>
      </c>
      <c r="E1644" t="s">
        <v>7753</v>
      </c>
      <c r="F1644" t="s">
        <v>3509</v>
      </c>
      <c r="G1644" t="s">
        <v>2243</v>
      </c>
      <c r="H1644">
        <v>4</v>
      </c>
      <c r="I1644" t="s">
        <v>1652</v>
      </c>
      <c r="J1644">
        <v>0</v>
      </c>
      <c r="K1644">
        <v>0</v>
      </c>
    </row>
    <row r="1645" spans="1:11" x14ac:dyDescent="0.25">
      <c r="A1645">
        <v>3848</v>
      </c>
      <c r="B1645" t="s">
        <v>1647</v>
      </c>
      <c r="C1645" t="s">
        <v>301</v>
      </c>
      <c r="D1645" t="s">
        <v>7400</v>
      </c>
      <c r="E1645" t="s">
        <v>7538</v>
      </c>
      <c r="F1645" t="s">
        <v>1776</v>
      </c>
      <c r="G1645" t="s">
        <v>10153</v>
      </c>
      <c r="H1645">
        <v>292</v>
      </c>
      <c r="I1645" t="s">
        <v>1652</v>
      </c>
      <c r="J1645">
        <v>0</v>
      </c>
      <c r="K1645">
        <v>0</v>
      </c>
    </row>
    <row r="1646" spans="1:11" x14ac:dyDescent="0.25">
      <c r="A1646">
        <v>3848</v>
      </c>
      <c r="B1646" t="s">
        <v>1647</v>
      </c>
      <c r="C1646" t="s">
        <v>301</v>
      </c>
      <c r="D1646" t="s">
        <v>7400</v>
      </c>
      <c r="G1646" t="s">
        <v>5926</v>
      </c>
      <c r="H1646">
        <v>195</v>
      </c>
      <c r="I1646" t="s">
        <v>1652</v>
      </c>
      <c r="J1646">
        <v>0</v>
      </c>
      <c r="K1646">
        <v>0</v>
      </c>
    </row>
    <row r="1647" spans="1:11" x14ac:dyDescent="0.25">
      <c r="A1647">
        <v>3848</v>
      </c>
      <c r="B1647" t="s">
        <v>1647</v>
      </c>
      <c r="C1647" t="s">
        <v>301</v>
      </c>
      <c r="D1647" t="s">
        <v>7400</v>
      </c>
      <c r="E1647" t="s">
        <v>6197</v>
      </c>
      <c r="F1647" t="s">
        <v>1957</v>
      </c>
      <c r="G1647" t="s">
        <v>3345</v>
      </c>
      <c r="H1647">
        <v>6</v>
      </c>
      <c r="I1647" t="s">
        <v>1652</v>
      </c>
      <c r="J1647">
        <v>0</v>
      </c>
      <c r="K1647">
        <v>0</v>
      </c>
    </row>
    <row r="1648" spans="1:11" x14ac:dyDescent="0.25">
      <c r="A1648">
        <v>3848</v>
      </c>
      <c r="B1648" t="s">
        <v>1647</v>
      </c>
      <c r="C1648" t="s">
        <v>301</v>
      </c>
      <c r="D1648" t="s">
        <v>7400</v>
      </c>
      <c r="G1648" t="s">
        <v>6198</v>
      </c>
      <c r="H1648">
        <v>4</v>
      </c>
      <c r="I1648" t="s">
        <v>1652</v>
      </c>
      <c r="J1648">
        <v>0</v>
      </c>
      <c r="K1648">
        <v>0</v>
      </c>
    </row>
    <row r="1649" spans="1:11" x14ac:dyDescent="0.25">
      <c r="A1649">
        <v>3848</v>
      </c>
      <c r="B1649" t="s">
        <v>1647</v>
      </c>
      <c r="C1649" t="s">
        <v>301</v>
      </c>
      <c r="D1649" t="s">
        <v>7400</v>
      </c>
      <c r="E1649" t="s">
        <v>1956</v>
      </c>
      <c r="F1649" t="s">
        <v>1955</v>
      </c>
      <c r="G1649" t="s">
        <v>2231</v>
      </c>
      <c r="H1649">
        <v>5</v>
      </c>
      <c r="I1649" t="s">
        <v>1652</v>
      </c>
      <c r="J1649">
        <v>0</v>
      </c>
      <c r="K1649">
        <v>0</v>
      </c>
    </row>
    <row r="1650" spans="1:11" x14ac:dyDescent="0.25">
      <c r="A1650">
        <v>3848</v>
      </c>
      <c r="B1650" t="s">
        <v>1647</v>
      </c>
      <c r="C1650" t="s">
        <v>301</v>
      </c>
      <c r="D1650" t="s">
        <v>7400</v>
      </c>
      <c r="E1650" t="s">
        <v>7539</v>
      </c>
      <c r="F1650" t="s">
        <v>7540</v>
      </c>
      <c r="G1650" t="s">
        <v>6889</v>
      </c>
      <c r="H1650">
        <v>1</v>
      </c>
      <c r="I1650" t="s">
        <v>1652</v>
      </c>
      <c r="J1650">
        <v>0</v>
      </c>
      <c r="K1650">
        <v>0</v>
      </c>
    </row>
    <row r="1651" spans="1:11" x14ac:dyDescent="0.25">
      <c r="A1651">
        <v>3848</v>
      </c>
      <c r="B1651" t="s">
        <v>1647</v>
      </c>
      <c r="C1651" t="s">
        <v>301</v>
      </c>
      <c r="D1651" t="s">
        <v>7400</v>
      </c>
      <c r="G1651" t="s">
        <v>6199</v>
      </c>
      <c r="H1651">
        <v>16</v>
      </c>
      <c r="I1651" t="s">
        <v>1652</v>
      </c>
      <c r="J1651">
        <v>0</v>
      </c>
      <c r="K1651">
        <v>0</v>
      </c>
    </row>
    <row r="1652" spans="1:11" x14ac:dyDescent="0.25">
      <c r="A1652">
        <v>3848</v>
      </c>
      <c r="B1652" t="s">
        <v>1647</v>
      </c>
      <c r="C1652" t="s">
        <v>301</v>
      </c>
      <c r="D1652" t="s">
        <v>7400</v>
      </c>
      <c r="E1652" t="s">
        <v>8939</v>
      </c>
      <c r="F1652" t="s">
        <v>1769</v>
      </c>
      <c r="G1652" t="s">
        <v>3457</v>
      </c>
      <c r="H1652">
        <v>8</v>
      </c>
      <c r="I1652" t="s">
        <v>1652</v>
      </c>
      <c r="J1652">
        <v>0</v>
      </c>
      <c r="K1652">
        <v>0</v>
      </c>
    </row>
    <row r="1653" spans="1:11" x14ac:dyDescent="0.25">
      <c r="A1653">
        <v>3848</v>
      </c>
      <c r="B1653" t="s">
        <v>1647</v>
      </c>
      <c r="C1653" t="s">
        <v>301</v>
      </c>
      <c r="D1653" t="s">
        <v>7400</v>
      </c>
      <c r="G1653" t="s">
        <v>9544</v>
      </c>
      <c r="H1653">
        <v>28</v>
      </c>
      <c r="I1653" t="s">
        <v>1652</v>
      </c>
      <c r="J1653">
        <v>0</v>
      </c>
      <c r="K1653">
        <v>0</v>
      </c>
    </row>
    <row r="1654" spans="1:11" x14ac:dyDescent="0.25">
      <c r="A1654">
        <v>3848</v>
      </c>
      <c r="B1654" t="s">
        <v>1647</v>
      </c>
      <c r="C1654" t="s">
        <v>301</v>
      </c>
      <c r="D1654" t="s">
        <v>7400</v>
      </c>
      <c r="E1654" t="s">
        <v>2391</v>
      </c>
      <c r="F1654" t="s">
        <v>2392</v>
      </c>
      <c r="G1654" t="s">
        <v>6437</v>
      </c>
      <c r="H1654">
        <v>2</v>
      </c>
      <c r="I1654" t="s">
        <v>1652</v>
      </c>
      <c r="J1654">
        <v>0</v>
      </c>
      <c r="K1654">
        <v>0</v>
      </c>
    </row>
    <row r="1655" spans="1:11" x14ac:dyDescent="0.25">
      <c r="A1655">
        <v>3848</v>
      </c>
      <c r="B1655" t="s">
        <v>1647</v>
      </c>
      <c r="C1655" t="s">
        <v>301</v>
      </c>
      <c r="D1655" t="s">
        <v>7400</v>
      </c>
      <c r="G1655" t="s">
        <v>4325</v>
      </c>
      <c r="H1655">
        <v>19</v>
      </c>
      <c r="I1655" t="s">
        <v>1652</v>
      </c>
      <c r="J1655">
        <v>0</v>
      </c>
      <c r="K1655">
        <v>0</v>
      </c>
    </row>
    <row r="1656" spans="1:11" x14ac:dyDescent="0.25">
      <c r="A1656">
        <v>3848</v>
      </c>
      <c r="B1656" t="s">
        <v>1647</v>
      </c>
      <c r="C1656" t="s">
        <v>301</v>
      </c>
      <c r="D1656" t="s">
        <v>7400</v>
      </c>
      <c r="E1656" t="s">
        <v>10801</v>
      </c>
      <c r="F1656" t="s">
        <v>1917</v>
      </c>
      <c r="G1656" t="s">
        <v>10802</v>
      </c>
      <c r="H1656">
        <v>6</v>
      </c>
      <c r="I1656" t="s">
        <v>1652</v>
      </c>
      <c r="J1656">
        <v>0</v>
      </c>
      <c r="K1656">
        <v>0</v>
      </c>
    </row>
    <row r="1657" spans="1:11" x14ac:dyDescent="0.25">
      <c r="A1657">
        <v>3848</v>
      </c>
      <c r="B1657" t="s">
        <v>1647</v>
      </c>
      <c r="C1657" t="s">
        <v>301</v>
      </c>
      <c r="D1657" t="s">
        <v>7400</v>
      </c>
      <c r="E1657" t="s">
        <v>8940</v>
      </c>
      <c r="F1657" t="s">
        <v>8941</v>
      </c>
      <c r="G1657" t="s">
        <v>3457</v>
      </c>
      <c r="H1657">
        <v>31</v>
      </c>
      <c r="I1657" t="s">
        <v>1652</v>
      </c>
      <c r="J1657">
        <v>0</v>
      </c>
      <c r="K1657">
        <v>0</v>
      </c>
    </row>
    <row r="1658" spans="1:11" x14ac:dyDescent="0.25">
      <c r="A1658">
        <v>3848</v>
      </c>
      <c r="B1658" t="s">
        <v>1647</v>
      </c>
      <c r="C1658" t="s">
        <v>301</v>
      </c>
      <c r="D1658" t="s">
        <v>7400</v>
      </c>
      <c r="G1658" t="s">
        <v>2309</v>
      </c>
      <c r="H1658">
        <v>23</v>
      </c>
      <c r="I1658" t="s">
        <v>1652</v>
      </c>
      <c r="J1658">
        <v>0</v>
      </c>
      <c r="K1658">
        <v>0</v>
      </c>
    </row>
    <row r="1659" spans="1:11" x14ac:dyDescent="0.25">
      <c r="A1659">
        <v>3848</v>
      </c>
      <c r="B1659" t="s">
        <v>1647</v>
      </c>
      <c r="C1659" t="s">
        <v>301</v>
      </c>
      <c r="D1659" t="s">
        <v>7400</v>
      </c>
      <c r="E1659" t="s">
        <v>10803</v>
      </c>
      <c r="F1659" t="s">
        <v>3618</v>
      </c>
      <c r="G1659" t="s">
        <v>10804</v>
      </c>
      <c r="H1659">
        <v>20</v>
      </c>
      <c r="I1659" t="s">
        <v>1652</v>
      </c>
      <c r="J1659">
        <v>0</v>
      </c>
      <c r="K1659">
        <v>0</v>
      </c>
    </row>
    <row r="1660" spans="1:11" x14ac:dyDescent="0.25">
      <c r="A1660">
        <v>3848</v>
      </c>
      <c r="B1660" t="s">
        <v>1647</v>
      </c>
      <c r="C1660" t="s">
        <v>301</v>
      </c>
      <c r="D1660" t="s">
        <v>7400</v>
      </c>
      <c r="E1660" t="s">
        <v>3619</v>
      </c>
      <c r="F1660" t="s">
        <v>3620</v>
      </c>
      <c r="G1660" t="s">
        <v>3538</v>
      </c>
      <c r="H1660">
        <v>2</v>
      </c>
      <c r="I1660" t="s">
        <v>1652</v>
      </c>
      <c r="J1660">
        <v>0</v>
      </c>
      <c r="K1660">
        <v>0</v>
      </c>
    </row>
    <row r="1661" spans="1:11" x14ac:dyDescent="0.25">
      <c r="A1661">
        <v>3848</v>
      </c>
      <c r="B1661" t="s">
        <v>1647</v>
      </c>
      <c r="C1661" t="s">
        <v>301</v>
      </c>
      <c r="D1661" t="s">
        <v>7400</v>
      </c>
      <c r="G1661" t="s">
        <v>2215</v>
      </c>
      <c r="H1661">
        <v>7</v>
      </c>
      <c r="I1661" t="s">
        <v>1652</v>
      </c>
      <c r="J1661">
        <v>0</v>
      </c>
      <c r="K1661">
        <v>0</v>
      </c>
    </row>
    <row r="1662" spans="1:11" x14ac:dyDescent="0.25">
      <c r="A1662">
        <v>3848</v>
      </c>
      <c r="B1662" t="s">
        <v>1647</v>
      </c>
      <c r="C1662" t="s">
        <v>301</v>
      </c>
      <c r="D1662" t="s">
        <v>7400</v>
      </c>
      <c r="E1662" t="s">
        <v>2084</v>
      </c>
      <c r="F1662" t="s">
        <v>1910</v>
      </c>
      <c r="G1662" t="s">
        <v>10331</v>
      </c>
      <c r="H1662">
        <v>13</v>
      </c>
      <c r="I1662" t="s">
        <v>1652</v>
      </c>
      <c r="J1662">
        <v>0</v>
      </c>
      <c r="K1662">
        <v>0</v>
      </c>
    </row>
    <row r="1663" spans="1:11" x14ac:dyDescent="0.25">
      <c r="A1663">
        <v>3848</v>
      </c>
      <c r="B1663" t="s">
        <v>1647</v>
      </c>
      <c r="C1663" t="s">
        <v>301</v>
      </c>
      <c r="D1663" t="s">
        <v>7400</v>
      </c>
      <c r="G1663" t="s">
        <v>4488</v>
      </c>
      <c r="H1663">
        <v>14</v>
      </c>
      <c r="I1663" t="s">
        <v>1652</v>
      </c>
      <c r="J1663">
        <v>0</v>
      </c>
      <c r="K1663">
        <v>0</v>
      </c>
    </row>
    <row r="1664" spans="1:11" x14ac:dyDescent="0.25">
      <c r="A1664">
        <v>3848</v>
      </c>
      <c r="B1664" t="s">
        <v>1647</v>
      </c>
      <c r="C1664" t="s">
        <v>301</v>
      </c>
      <c r="D1664" t="s">
        <v>7400</v>
      </c>
      <c r="E1664" t="s">
        <v>10359</v>
      </c>
      <c r="F1664" t="s">
        <v>1678</v>
      </c>
      <c r="G1664" t="s">
        <v>10360</v>
      </c>
      <c r="H1664">
        <v>7</v>
      </c>
      <c r="I1664" t="s">
        <v>1652</v>
      </c>
      <c r="J1664">
        <v>0</v>
      </c>
      <c r="K1664">
        <v>0</v>
      </c>
    </row>
    <row r="1665" spans="1:11" x14ac:dyDescent="0.25">
      <c r="A1665">
        <v>3848</v>
      </c>
      <c r="B1665" t="s">
        <v>1647</v>
      </c>
      <c r="C1665" t="s">
        <v>301</v>
      </c>
      <c r="D1665" t="s">
        <v>7400</v>
      </c>
      <c r="E1665" t="s">
        <v>3622</v>
      </c>
      <c r="F1665" t="s">
        <v>1673</v>
      </c>
      <c r="G1665" t="s">
        <v>4494</v>
      </c>
      <c r="H1665">
        <v>3</v>
      </c>
      <c r="I1665" t="s">
        <v>1652</v>
      </c>
      <c r="J1665">
        <v>0</v>
      </c>
      <c r="K1665">
        <v>0</v>
      </c>
    </row>
    <row r="1666" spans="1:11" x14ac:dyDescent="0.25">
      <c r="A1666">
        <v>3848</v>
      </c>
      <c r="B1666" t="s">
        <v>1647</v>
      </c>
      <c r="C1666" t="s">
        <v>301</v>
      </c>
      <c r="D1666" t="s">
        <v>7400</v>
      </c>
      <c r="E1666" t="s">
        <v>3623</v>
      </c>
      <c r="F1666" t="s">
        <v>1916</v>
      </c>
      <c r="G1666" t="s">
        <v>4418</v>
      </c>
      <c r="H1666">
        <v>4</v>
      </c>
      <c r="I1666" t="s">
        <v>1652</v>
      </c>
      <c r="J1666">
        <v>0</v>
      </c>
      <c r="K1666">
        <v>0</v>
      </c>
    </row>
    <row r="1667" spans="1:11" x14ac:dyDescent="0.25">
      <c r="A1667">
        <v>3848</v>
      </c>
      <c r="B1667" t="s">
        <v>1647</v>
      </c>
      <c r="C1667" t="s">
        <v>301</v>
      </c>
      <c r="D1667" t="s">
        <v>7400</v>
      </c>
      <c r="E1667" t="s">
        <v>7541</v>
      </c>
      <c r="F1667" t="s">
        <v>7542</v>
      </c>
      <c r="G1667" t="s">
        <v>6793</v>
      </c>
      <c r="H1667">
        <v>10</v>
      </c>
      <c r="I1667" t="s">
        <v>1652</v>
      </c>
      <c r="J1667">
        <v>0</v>
      </c>
      <c r="K1667">
        <v>0</v>
      </c>
    </row>
    <row r="1668" spans="1:11" x14ac:dyDescent="0.25">
      <c r="A1668">
        <v>3848</v>
      </c>
      <c r="B1668" t="s">
        <v>1647</v>
      </c>
      <c r="C1668" t="s">
        <v>301</v>
      </c>
      <c r="D1668" t="s">
        <v>7400</v>
      </c>
      <c r="G1668" t="s">
        <v>5926</v>
      </c>
      <c r="H1668">
        <v>9</v>
      </c>
      <c r="I1668" t="s">
        <v>1652</v>
      </c>
      <c r="J1668">
        <v>0</v>
      </c>
      <c r="K1668">
        <v>0</v>
      </c>
    </row>
    <row r="1669" spans="1:11" x14ac:dyDescent="0.25">
      <c r="A1669">
        <v>3848</v>
      </c>
      <c r="B1669" t="s">
        <v>1647</v>
      </c>
      <c r="C1669" t="s">
        <v>301</v>
      </c>
      <c r="D1669" t="s">
        <v>7400</v>
      </c>
      <c r="E1669" t="s">
        <v>3624</v>
      </c>
      <c r="F1669" t="s">
        <v>3193</v>
      </c>
      <c r="G1669" t="s">
        <v>6739</v>
      </c>
      <c r="H1669">
        <v>9</v>
      </c>
      <c r="I1669" t="s">
        <v>1652</v>
      </c>
      <c r="J1669">
        <v>0</v>
      </c>
      <c r="K1669">
        <v>0</v>
      </c>
    </row>
    <row r="1670" spans="1:11" x14ac:dyDescent="0.25">
      <c r="A1670">
        <v>3848</v>
      </c>
      <c r="B1670" t="s">
        <v>1647</v>
      </c>
      <c r="C1670" t="s">
        <v>301</v>
      </c>
      <c r="D1670" t="s">
        <v>7400</v>
      </c>
      <c r="G1670" t="s">
        <v>4401</v>
      </c>
      <c r="H1670">
        <v>11</v>
      </c>
      <c r="I1670" t="s">
        <v>1652</v>
      </c>
      <c r="J1670">
        <v>0</v>
      </c>
      <c r="K1670">
        <v>0</v>
      </c>
    </row>
    <row r="1671" spans="1:11" x14ac:dyDescent="0.25">
      <c r="A1671">
        <v>3848</v>
      </c>
      <c r="B1671" t="s">
        <v>1647</v>
      </c>
      <c r="C1671" t="s">
        <v>301</v>
      </c>
      <c r="D1671" t="s">
        <v>7400</v>
      </c>
      <c r="E1671" t="s">
        <v>7754</v>
      </c>
      <c r="F1671" t="s">
        <v>3526</v>
      </c>
      <c r="G1671" t="s">
        <v>4052</v>
      </c>
      <c r="H1671">
        <v>5</v>
      </c>
      <c r="I1671" t="s">
        <v>1652</v>
      </c>
      <c r="J1671">
        <v>0</v>
      </c>
      <c r="K1671">
        <v>0</v>
      </c>
    </row>
    <row r="1672" spans="1:11" x14ac:dyDescent="0.25">
      <c r="A1672">
        <v>3848</v>
      </c>
      <c r="B1672" t="s">
        <v>1647</v>
      </c>
      <c r="C1672" t="s">
        <v>301</v>
      </c>
      <c r="D1672" t="s">
        <v>7400</v>
      </c>
      <c r="G1672" t="s">
        <v>7755</v>
      </c>
      <c r="H1672">
        <v>6</v>
      </c>
      <c r="I1672" t="s">
        <v>1652</v>
      </c>
      <c r="J1672">
        <v>0</v>
      </c>
      <c r="K1672">
        <v>0</v>
      </c>
    </row>
    <row r="1673" spans="1:11" x14ac:dyDescent="0.25">
      <c r="A1673">
        <v>3848</v>
      </c>
      <c r="B1673" t="s">
        <v>1647</v>
      </c>
      <c r="C1673" t="s">
        <v>301</v>
      </c>
      <c r="D1673" t="s">
        <v>7400</v>
      </c>
      <c r="E1673" t="s">
        <v>5040</v>
      </c>
      <c r="F1673" t="s">
        <v>1696</v>
      </c>
      <c r="G1673" t="s">
        <v>7208</v>
      </c>
      <c r="H1673">
        <v>1</v>
      </c>
      <c r="I1673" t="s">
        <v>1652</v>
      </c>
      <c r="J1673">
        <v>0</v>
      </c>
      <c r="K1673">
        <v>0</v>
      </c>
    </row>
    <row r="1674" spans="1:11" x14ac:dyDescent="0.25">
      <c r="A1674">
        <v>3848</v>
      </c>
      <c r="B1674" t="s">
        <v>1647</v>
      </c>
      <c r="C1674" t="s">
        <v>301</v>
      </c>
      <c r="D1674" t="s">
        <v>7400</v>
      </c>
      <c r="G1674" t="s">
        <v>5041</v>
      </c>
      <c r="H1674">
        <v>21</v>
      </c>
      <c r="I1674" t="s">
        <v>1652</v>
      </c>
      <c r="J1674">
        <v>0</v>
      </c>
      <c r="K1674">
        <v>0</v>
      </c>
    </row>
    <row r="1675" spans="1:11" x14ac:dyDescent="0.25">
      <c r="A1675">
        <v>3848</v>
      </c>
      <c r="B1675" t="s">
        <v>1647</v>
      </c>
      <c r="C1675" t="s">
        <v>301</v>
      </c>
      <c r="D1675" t="s">
        <v>7400</v>
      </c>
      <c r="E1675" t="s">
        <v>5043</v>
      </c>
      <c r="F1675" t="s">
        <v>1667</v>
      </c>
      <c r="G1675" t="s">
        <v>5044</v>
      </c>
      <c r="H1675">
        <v>8</v>
      </c>
      <c r="I1675" t="s">
        <v>1652</v>
      </c>
      <c r="J1675">
        <v>0</v>
      </c>
      <c r="K1675">
        <v>0</v>
      </c>
    </row>
    <row r="1676" spans="1:11" x14ac:dyDescent="0.25">
      <c r="A1676">
        <v>3848</v>
      </c>
      <c r="B1676" t="s">
        <v>1647</v>
      </c>
      <c r="C1676" t="s">
        <v>301</v>
      </c>
      <c r="D1676" t="s">
        <v>7400</v>
      </c>
      <c r="E1676" t="s">
        <v>10805</v>
      </c>
      <c r="F1676" t="s">
        <v>1938</v>
      </c>
      <c r="G1676" t="s">
        <v>2175</v>
      </c>
      <c r="H1676">
        <v>2</v>
      </c>
      <c r="I1676" t="s">
        <v>1652</v>
      </c>
      <c r="J1676">
        <v>0</v>
      </c>
      <c r="K1676">
        <v>0</v>
      </c>
    </row>
    <row r="1677" spans="1:11" x14ac:dyDescent="0.25">
      <c r="A1677">
        <v>3848</v>
      </c>
      <c r="B1677" t="s">
        <v>1647</v>
      </c>
      <c r="C1677" t="s">
        <v>301</v>
      </c>
      <c r="D1677" t="s">
        <v>7400</v>
      </c>
      <c r="E1677" t="s">
        <v>8754</v>
      </c>
      <c r="F1677" t="s">
        <v>1776</v>
      </c>
      <c r="G1677" t="s">
        <v>3027</v>
      </c>
      <c r="H1677">
        <v>10</v>
      </c>
      <c r="I1677" t="s">
        <v>1652</v>
      </c>
      <c r="J1677">
        <v>0</v>
      </c>
      <c r="K1677">
        <v>0</v>
      </c>
    </row>
    <row r="1678" spans="1:11" x14ac:dyDescent="0.25">
      <c r="A1678">
        <v>3848</v>
      </c>
      <c r="B1678" t="s">
        <v>1647</v>
      </c>
      <c r="C1678" t="s">
        <v>301</v>
      </c>
      <c r="D1678" t="s">
        <v>7400</v>
      </c>
      <c r="E1678" t="s">
        <v>4326</v>
      </c>
      <c r="F1678" t="s">
        <v>1913</v>
      </c>
      <c r="G1678" t="s">
        <v>3111</v>
      </c>
      <c r="H1678">
        <v>9</v>
      </c>
      <c r="I1678" t="s">
        <v>1652</v>
      </c>
      <c r="J1678">
        <v>0</v>
      </c>
      <c r="K1678">
        <v>0</v>
      </c>
    </row>
    <row r="1679" spans="1:11" x14ac:dyDescent="0.25">
      <c r="A1679">
        <v>3848</v>
      </c>
      <c r="B1679" t="s">
        <v>1647</v>
      </c>
      <c r="C1679" t="s">
        <v>301</v>
      </c>
      <c r="D1679" t="s">
        <v>7400</v>
      </c>
      <c r="G1679" t="s">
        <v>5045</v>
      </c>
      <c r="H1679">
        <v>16</v>
      </c>
      <c r="I1679" t="s">
        <v>1652</v>
      </c>
      <c r="J1679">
        <v>0</v>
      </c>
      <c r="K1679">
        <v>0</v>
      </c>
    </row>
    <row r="1680" spans="1:11" x14ac:dyDescent="0.25">
      <c r="A1680">
        <v>3848</v>
      </c>
      <c r="B1680" t="s">
        <v>1647</v>
      </c>
      <c r="C1680" t="s">
        <v>301</v>
      </c>
      <c r="D1680" t="s">
        <v>7400</v>
      </c>
      <c r="E1680" t="s">
        <v>8942</v>
      </c>
      <c r="F1680" t="s">
        <v>1667</v>
      </c>
      <c r="G1680" t="s">
        <v>10145</v>
      </c>
      <c r="H1680">
        <v>21</v>
      </c>
      <c r="I1680" t="s">
        <v>1652</v>
      </c>
      <c r="J1680">
        <v>0</v>
      </c>
      <c r="K1680">
        <v>0</v>
      </c>
    </row>
    <row r="1681" spans="1:11" x14ac:dyDescent="0.25">
      <c r="A1681">
        <v>3848</v>
      </c>
      <c r="B1681" t="s">
        <v>1647</v>
      </c>
      <c r="C1681" t="s">
        <v>301</v>
      </c>
      <c r="D1681" t="s">
        <v>7400</v>
      </c>
      <c r="G1681" t="s">
        <v>2243</v>
      </c>
      <c r="H1681">
        <v>20</v>
      </c>
      <c r="I1681" t="s">
        <v>1652</v>
      </c>
      <c r="J1681">
        <v>0</v>
      </c>
      <c r="K1681">
        <v>0</v>
      </c>
    </row>
    <row r="1682" spans="1:11" x14ac:dyDescent="0.25">
      <c r="A1682">
        <v>3848</v>
      </c>
      <c r="B1682" t="s">
        <v>1647</v>
      </c>
      <c r="C1682" t="s">
        <v>301</v>
      </c>
      <c r="D1682" t="s">
        <v>7400</v>
      </c>
      <c r="E1682" t="s">
        <v>4489</v>
      </c>
      <c r="F1682" t="s">
        <v>1667</v>
      </c>
      <c r="G1682" t="s">
        <v>3457</v>
      </c>
      <c r="H1682">
        <v>14</v>
      </c>
      <c r="I1682" t="s">
        <v>1652</v>
      </c>
      <c r="J1682">
        <v>0</v>
      </c>
      <c r="K1682">
        <v>0</v>
      </c>
    </row>
    <row r="1683" spans="1:11" x14ac:dyDescent="0.25">
      <c r="A1683">
        <v>3848</v>
      </c>
      <c r="B1683" t="s">
        <v>1647</v>
      </c>
      <c r="C1683" t="s">
        <v>301</v>
      </c>
      <c r="D1683" t="s">
        <v>7400</v>
      </c>
      <c r="G1683" t="s">
        <v>2222</v>
      </c>
      <c r="H1683">
        <v>15</v>
      </c>
      <c r="I1683" t="s">
        <v>1652</v>
      </c>
      <c r="J1683">
        <v>0</v>
      </c>
      <c r="K1683">
        <v>0</v>
      </c>
    </row>
    <row r="1684" spans="1:11" x14ac:dyDescent="0.25">
      <c r="A1684">
        <v>3848</v>
      </c>
      <c r="B1684" t="s">
        <v>1647</v>
      </c>
      <c r="C1684" t="s">
        <v>301</v>
      </c>
      <c r="D1684" t="s">
        <v>7400</v>
      </c>
      <c r="E1684" t="s">
        <v>8755</v>
      </c>
      <c r="F1684" t="s">
        <v>1962</v>
      </c>
      <c r="G1684" t="s">
        <v>8756</v>
      </c>
      <c r="H1684">
        <v>8</v>
      </c>
      <c r="I1684" t="s">
        <v>1652</v>
      </c>
      <c r="J1684">
        <v>0</v>
      </c>
      <c r="K1684">
        <v>0</v>
      </c>
    </row>
    <row r="1685" spans="1:11" x14ac:dyDescent="0.25">
      <c r="A1685">
        <v>3848</v>
      </c>
      <c r="B1685" t="s">
        <v>1647</v>
      </c>
      <c r="C1685" t="s">
        <v>301</v>
      </c>
      <c r="D1685" t="s">
        <v>7400</v>
      </c>
      <c r="E1685" t="s">
        <v>5046</v>
      </c>
      <c r="F1685" t="s">
        <v>1655</v>
      </c>
      <c r="G1685" t="s">
        <v>4052</v>
      </c>
      <c r="H1685">
        <v>7</v>
      </c>
      <c r="I1685" t="s">
        <v>1652</v>
      </c>
      <c r="J1685">
        <v>0</v>
      </c>
      <c r="K1685">
        <v>0</v>
      </c>
    </row>
    <row r="1686" spans="1:11" x14ac:dyDescent="0.25">
      <c r="A1686">
        <v>3848</v>
      </c>
      <c r="B1686" t="s">
        <v>1647</v>
      </c>
      <c r="C1686" t="s">
        <v>301</v>
      </c>
      <c r="D1686" t="s">
        <v>7400</v>
      </c>
      <c r="G1686" t="s">
        <v>5047</v>
      </c>
      <c r="H1686">
        <v>16</v>
      </c>
      <c r="I1686" t="s">
        <v>1652</v>
      </c>
      <c r="J1686">
        <v>0</v>
      </c>
      <c r="K1686">
        <v>0</v>
      </c>
    </row>
    <row r="1687" spans="1:11" x14ac:dyDescent="0.25">
      <c r="A1687">
        <v>3848</v>
      </c>
      <c r="B1687" t="s">
        <v>1647</v>
      </c>
      <c r="C1687" t="s">
        <v>301</v>
      </c>
      <c r="D1687" t="s">
        <v>7400</v>
      </c>
      <c r="E1687" t="s">
        <v>5048</v>
      </c>
      <c r="F1687" t="s">
        <v>5049</v>
      </c>
      <c r="G1687" t="s">
        <v>10361</v>
      </c>
      <c r="H1687">
        <v>23</v>
      </c>
      <c r="I1687" t="s">
        <v>1652</v>
      </c>
      <c r="J1687">
        <v>0</v>
      </c>
      <c r="K1687">
        <v>0</v>
      </c>
    </row>
    <row r="1688" spans="1:11" x14ac:dyDescent="0.25">
      <c r="A1688">
        <v>3848</v>
      </c>
      <c r="B1688" t="s">
        <v>1647</v>
      </c>
      <c r="C1688" t="s">
        <v>301</v>
      </c>
      <c r="D1688" t="s">
        <v>7400</v>
      </c>
      <c r="G1688" t="s">
        <v>4972</v>
      </c>
      <c r="H1688">
        <v>17</v>
      </c>
      <c r="I1688" t="s">
        <v>1652</v>
      </c>
      <c r="J1688">
        <v>0</v>
      </c>
      <c r="K1688">
        <v>0</v>
      </c>
    </row>
    <row r="1689" spans="1:11" x14ac:dyDescent="0.25">
      <c r="A1689">
        <v>3848</v>
      </c>
      <c r="B1689" t="s">
        <v>1647</v>
      </c>
      <c r="C1689" t="s">
        <v>301</v>
      </c>
      <c r="D1689" t="s">
        <v>7400</v>
      </c>
      <c r="E1689" t="s">
        <v>6961</v>
      </c>
      <c r="F1689" t="s">
        <v>5050</v>
      </c>
      <c r="G1689" t="s">
        <v>6795</v>
      </c>
      <c r="H1689">
        <v>3</v>
      </c>
      <c r="I1689" t="s">
        <v>1652</v>
      </c>
      <c r="J1689">
        <v>0</v>
      </c>
      <c r="K1689">
        <v>0</v>
      </c>
    </row>
    <row r="1690" spans="1:11" x14ac:dyDescent="0.25">
      <c r="A1690">
        <v>3848</v>
      </c>
      <c r="B1690" t="s">
        <v>1647</v>
      </c>
      <c r="C1690" t="s">
        <v>301</v>
      </c>
      <c r="D1690" t="s">
        <v>7400</v>
      </c>
      <c r="G1690" t="s">
        <v>2229</v>
      </c>
      <c r="H1690">
        <v>4</v>
      </c>
      <c r="I1690" t="s">
        <v>1652</v>
      </c>
      <c r="J1690">
        <v>0</v>
      </c>
      <c r="K1690">
        <v>0</v>
      </c>
    </row>
    <row r="1691" spans="1:11" x14ac:dyDescent="0.25">
      <c r="A1691">
        <v>3848</v>
      </c>
      <c r="B1691" t="s">
        <v>1647</v>
      </c>
      <c r="C1691" t="s">
        <v>301</v>
      </c>
      <c r="D1691" t="s">
        <v>7400</v>
      </c>
      <c r="E1691" t="s">
        <v>4327</v>
      </c>
      <c r="F1691" t="s">
        <v>1701</v>
      </c>
      <c r="G1691" t="s">
        <v>3625</v>
      </c>
      <c r="H1691">
        <v>2</v>
      </c>
      <c r="I1691" t="s">
        <v>1652</v>
      </c>
      <c r="J1691">
        <v>0</v>
      </c>
      <c r="K1691">
        <v>0</v>
      </c>
    </row>
    <row r="1692" spans="1:11" x14ac:dyDescent="0.25">
      <c r="A1692">
        <v>3848</v>
      </c>
      <c r="B1692" t="s">
        <v>1647</v>
      </c>
      <c r="C1692" t="s">
        <v>301</v>
      </c>
      <c r="D1692" t="s">
        <v>7400</v>
      </c>
      <c r="G1692" t="s">
        <v>2253</v>
      </c>
      <c r="H1692">
        <v>13</v>
      </c>
      <c r="I1692" t="s">
        <v>1652</v>
      </c>
      <c r="J1692">
        <v>0</v>
      </c>
      <c r="K1692">
        <v>0</v>
      </c>
    </row>
    <row r="1693" spans="1:11" x14ac:dyDescent="0.25">
      <c r="A1693">
        <v>3848</v>
      </c>
      <c r="B1693" t="s">
        <v>1647</v>
      </c>
      <c r="C1693" t="s">
        <v>301</v>
      </c>
      <c r="D1693" t="s">
        <v>7400</v>
      </c>
      <c r="E1693" t="s">
        <v>6648</v>
      </c>
      <c r="F1693" t="s">
        <v>1701</v>
      </c>
      <c r="G1693" t="s">
        <v>3625</v>
      </c>
      <c r="H1693">
        <v>31</v>
      </c>
      <c r="I1693" t="s">
        <v>1652</v>
      </c>
      <c r="J1693">
        <v>0</v>
      </c>
      <c r="K1693">
        <v>0</v>
      </c>
    </row>
    <row r="1694" spans="1:11" x14ac:dyDescent="0.25">
      <c r="A1694">
        <v>3848</v>
      </c>
      <c r="B1694" t="s">
        <v>1647</v>
      </c>
      <c r="C1694" t="s">
        <v>301</v>
      </c>
      <c r="D1694" t="s">
        <v>7400</v>
      </c>
      <c r="G1694" t="s">
        <v>5859</v>
      </c>
      <c r="H1694">
        <v>23</v>
      </c>
      <c r="I1694" t="s">
        <v>1652</v>
      </c>
      <c r="J1694">
        <v>0</v>
      </c>
      <c r="K1694">
        <v>0</v>
      </c>
    </row>
    <row r="1695" spans="1:11" x14ac:dyDescent="0.25">
      <c r="A1695">
        <v>3848</v>
      </c>
      <c r="B1695" t="s">
        <v>1647</v>
      </c>
      <c r="C1695" t="s">
        <v>301</v>
      </c>
      <c r="D1695" t="s">
        <v>7400</v>
      </c>
      <c r="E1695" t="s">
        <v>7756</v>
      </c>
      <c r="F1695" t="s">
        <v>1678</v>
      </c>
      <c r="G1695" t="s">
        <v>7385</v>
      </c>
      <c r="H1695">
        <v>5</v>
      </c>
      <c r="I1695" t="s">
        <v>1652</v>
      </c>
      <c r="J1695">
        <v>0</v>
      </c>
      <c r="K1695">
        <v>0</v>
      </c>
    </row>
    <row r="1696" spans="1:11" x14ac:dyDescent="0.25">
      <c r="A1696">
        <v>3848</v>
      </c>
      <c r="B1696" t="s">
        <v>1647</v>
      </c>
      <c r="C1696" t="s">
        <v>301</v>
      </c>
      <c r="D1696" t="s">
        <v>7400</v>
      </c>
      <c r="G1696" t="s">
        <v>7757</v>
      </c>
      <c r="H1696">
        <v>13</v>
      </c>
      <c r="I1696" t="s">
        <v>1652</v>
      </c>
      <c r="J1696">
        <v>0</v>
      </c>
      <c r="K1696">
        <v>0</v>
      </c>
    </row>
    <row r="1697" spans="1:11" x14ac:dyDescent="0.25">
      <c r="A1697">
        <v>3848</v>
      </c>
      <c r="B1697" t="s">
        <v>1647</v>
      </c>
      <c r="C1697" t="s">
        <v>301</v>
      </c>
      <c r="D1697" t="s">
        <v>7400</v>
      </c>
      <c r="E1697" t="s">
        <v>5051</v>
      </c>
      <c r="F1697" t="s">
        <v>1678</v>
      </c>
      <c r="G1697" t="s">
        <v>5052</v>
      </c>
      <c r="H1697">
        <v>13</v>
      </c>
      <c r="I1697" t="s">
        <v>1652</v>
      </c>
      <c r="J1697">
        <v>0</v>
      </c>
      <c r="K1697">
        <v>0</v>
      </c>
    </row>
    <row r="1698" spans="1:11" x14ac:dyDescent="0.25">
      <c r="A1698">
        <v>3848</v>
      </c>
      <c r="B1698" t="s">
        <v>1647</v>
      </c>
      <c r="C1698" t="s">
        <v>301</v>
      </c>
      <c r="D1698" t="s">
        <v>7400</v>
      </c>
      <c r="E1698" t="s">
        <v>8841</v>
      </c>
      <c r="F1698" t="s">
        <v>8842</v>
      </c>
      <c r="G1698" t="s">
        <v>8843</v>
      </c>
      <c r="H1698">
        <v>3</v>
      </c>
      <c r="I1698" t="s">
        <v>1652</v>
      </c>
      <c r="J1698">
        <v>0</v>
      </c>
      <c r="K1698">
        <v>0</v>
      </c>
    </row>
    <row r="1699" spans="1:11" x14ac:dyDescent="0.25">
      <c r="A1699">
        <v>3848</v>
      </c>
      <c r="B1699" t="s">
        <v>1647</v>
      </c>
      <c r="C1699" t="s">
        <v>301</v>
      </c>
      <c r="D1699" t="s">
        <v>7400</v>
      </c>
      <c r="E1699" t="s">
        <v>6200</v>
      </c>
      <c r="F1699" t="s">
        <v>1669</v>
      </c>
      <c r="G1699" t="s">
        <v>6634</v>
      </c>
      <c r="H1699">
        <v>1</v>
      </c>
      <c r="I1699" t="s">
        <v>1652</v>
      </c>
      <c r="J1699">
        <v>0</v>
      </c>
      <c r="K1699">
        <v>0</v>
      </c>
    </row>
    <row r="1700" spans="1:11" x14ac:dyDescent="0.25">
      <c r="A1700">
        <v>3848</v>
      </c>
      <c r="B1700" t="s">
        <v>1647</v>
      </c>
      <c r="C1700" t="s">
        <v>301</v>
      </c>
      <c r="D1700" t="s">
        <v>7400</v>
      </c>
      <c r="G1700" t="s">
        <v>5974</v>
      </c>
      <c r="H1700">
        <v>7</v>
      </c>
      <c r="I1700" t="s">
        <v>1652</v>
      </c>
      <c r="J1700">
        <v>0</v>
      </c>
      <c r="K1700">
        <v>0</v>
      </c>
    </row>
    <row r="1701" spans="1:11" x14ac:dyDescent="0.25">
      <c r="A1701">
        <v>3848</v>
      </c>
      <c r="B1701" t="s">
        <v>1647</v>
      </c>
      <c r="C1701" t="s">
        <v>301</v>
      </c>
      <c r="D1701" t="s">
        <v>7400</v>
      </c>
      <c r="E1701" t="s">
        <v>3626</v>
      </c>
      <c r="F1701" t="s">
        <v>1701</v>
      </c>
      <c r="G1701" t="s">
        <v>3590</v>
      </c>
      <c r="H1701">
        <v>2</v>
      </c>
      <c r="I1701" t="s">
        <v>1652</v>
      </c>
      <c r="J1701">
        <v>0</v>
      </c>
      <c r="K1701">
        <v>0</v>
      </c>
    </row>
    <row r="1702" spans="1:11" x14ac:dyDescent="0.25">
      <c r="A1702">
        <v>3848</v>
      </c>
      <c r="B1702" t="s">
        <v>1647</v>
      </c>
      <c r="C1702" t="s">
        <v>301</v>
      </c>
      <c r="D1702" t="s">
        <v>7400</v>
      </c>
      <c r="G1702" t="s">
        <v>2232</v>
      </c>
      <c r="H1702">
        <v>14</v>
      </c>
      <c r="I1702" t="s">
        <v>1652</v>
      </c>
      <c r="J1702">
        <v>0</v>
      </c>
      <c r="K1702">
        <v>0</v>
      </c>
    </row>
    <row r="1703" spans="1:11" x14ac:dyDescent="0.25">
      <c r="A1703">
        <v>3848</v>
      </c>
      <c r="B1703" t="s">
        <v>1647</v>
      </c>
      <c r="C1703" t="s">
        <v>301</v>
      </c>
      <c r="D1703" t="s">
        <v>7400</v>
      </c>
      <c r="E1703" t="s">
        <v>3021</v>
      </c>
      <c r="F1703" t="s">
        <v>1954</v>
      </c>
      <c r="G1703" t="s">
        <v>6727</v>
      </c>
      <c r="H1703">
        <v>6</v>
      </c>
      <c r="I1703" t="s">
        <v>1652</v>
      </c>
      <c r="J1703">
        <v>0</v>
      </c>
      <c r="K1703">
        <v>0</v>
      </c>
    </row>
    <row r="1704" spans="1:11" x14ac:dyDescent="0.25">
      <c r="A1704">
        <v>3848</v>
      </c>
      <c r="B1704" t="s">
        <v>1647</v>
      </c>
      <c r="C1704" t="s">
        <v>301</v>
      </c>
      <c r="D1704" t="s">
        <v>7400</v>
      </c>
      <c r="G1704" t="s">
        <v>2222</v>
      </c>
      <c r="H1704">
        <v>7</v>
      </c>
      <c r="I1704" t="s">
        <v>1652</v>
      </c>
      <c r="J1704">
        <v>0</v>
      </c>
      <c r="K1704">
        <v>0</v>
      </c>
    </row>
    <row r="1705" spans="1:11" x14ac:dyDescent="0.25">
      <c r="A1705">
        <v>3848</v>
      </c>
      <c r="B1705" t="s">
        <v>1647</v>
      </c>
      <c r="C1705" t="s">
        <v>301</v>
      </c>
      <c r="D1705" t="s">
        <v>7400</v>
      </c>
      <c r="E1705" t="s">
        <v>1953</v>
      </c>
      <c r="F1705" t="s">
        <v>1701</v>
      </c>
      <c r="G1705" t="s">
        <v>3665</v>
      </c>
      <c r="H1705">
        <v>4</v>
      </c>
      <c r="I1705" t="s">
        <v>1652</v>
      </c>
      <c r="J1705">
        <v>0</v>
      </c>
      <c r="K1705">
        <v>0</v>
      </c>
    </row>
    <row r="1706" spans="1:11" x14ac:dyDescent="0.25">
      <c r="A1706">
        <v>3848</v>
      </c>
      <c r="B1706" t="s">
        <v>1647</v>
      </c>
      <c r="C1706" t="s">
        <v>301</v>
      </c>
      <c r="D1706" t="s">
        <v>7400</v>
      </c>
      <c r="G1706" t="s">
        <v>5100</v>
      </c>
      <c r="H1706">
        <v>9</v>
      </c>
      <c r="I1706" t="s">
        <v>1652</v>
      </c>
      <c r="J1706">
        <v>0</v>
      </c>
      <c r="K1706">
        <v>0</v>
      </c>
    </row>
    <row r="1707" spans="1:11" x14ac:dyDescent="0.25">
      <c r="A1707">
        <v>3848</v>
      </c>
      <c r="B1707" t="s">
        <v>1647</v>
      </c>
      <c r="C1707" t="s">
        <v>301</v>
      </c>
      <c r="D1707" t="s">
        <v>7400</v>
      </c>
      <c r="E1707" t="s">
        <v>9545</v>
      </c>
      <c r="F1707" t="s">
        <v>1793</v>
      </c>
      <c r="G1707" t="s">
        <v>8929</v>
      </c>
      <c r="H1707">
        <v>18</v>
      </c>
      <c r="I1707" t="s">
        <v>1652</v>
      </c>
      <c r="J1707">
        <v>0</v>
      </c>
      <c r="K1707">
        <v>0</v>
      </c>
    </row>
    <row r="1708" spans="1:11" x14ac:dyDescent="0.25">
      <c r="A1708">
        <v>3848</v>
      </c>
      <c r="B1708" t="s">
        <v>1647</v>
      </c>
      <c r="C1708" t="s">
        <v>301</v>
      </c>
      <c r="D1708" t="s">
        <v>7400</v>
      </c>
      <c r="G1708" t="s">
        <v>9547</v>
      </c>
      <c r="H1708">
        <v>40</v>
      </c>
      <c r="I1708" t="s">
        <v>1652</v>
      </c>
      <c r="J1708">
        <v>0</v>
      </c>
      <c r="K1708">
        <v>0</v>
      </c>
    </row>
    <row r="1709" spans="1:11" x14ac:dyDescent="0.25">
      <c r="A1709">
        <v>3848</v>
      </c>
      <c r="B1709" t="s">
        <v>1647</v>
      </c>
      <c r="C1709" t="s">
        <v>301</v>
      </c>
      <c r="D1709" t="s">
        <v>7400</v>
      </c>
      <c r="E1709" t="s">
        <v>3627</v>
      </c>
      <c r="F1709" t="s">
        <v>1678</v>
      </c>
      <c r="G1709" t="s">
        <v>3073</v>
      </c>
      <c r="H1709">
        <v>1</v>
      </c>
      <c r="I1709" t="s">
        <v>1652</v>
      </c>
      <c r="J1709">
        <v>0</v>
      </c>
      <c r="K1709">
        <v>0</v>
      </c>
    </row>
    <row r="1710" spans="1:11" x14ac:dyDescent="0.25">
      <c r="A1710">
        <v>3848</v>
      </c>
      <c r="B1710" t="s">
        <v>1647</v>
      </c>
      <c r="C1710" t="s">
        <v>301</v>
      </c>
      <c r="D1710" t="s">
        <v>7400</v>
      </c>
      <c r="G1710" t="s">
        <v>10806</v>
      </c>
      <c r="H1710">
        <v>1</v>
      </c>
      <c r="I1710" t="s">
        <v>1652</v>
      </c>
      <c r="J1710">
        <v>0</v>
      </c>
      <c r="K1710">
        <v>0</v>
      </c>
    </row>
    <row r="1711" spans="1:11" x14ac:dyDescent="0.25">
      <c r="A1711">
        <v>3848</v>
      </c>
      <c r="B1711" t="s">
        <v>1647</v>
      </c>
      <c r="C1711" t="s">
        <v>301</v>
      </c>
      <c r="D1711" t="s">
        <v>7400</v>
      </c>
      <c r="E1711" t="s">
        <v>3628</v>
      </c>
      <c r="F1711" t="s">
        <v>1699</v>
      </c>
      <c r="G1711" t="s">
        <v>6722</v>
      </c>
      <c r="H1711">
        <v>3</v>
      </c>
      <c r="I1711" t="s">
        <v>1652</v>
      </c>
      <c r="J1711">
        <v>0</v>
      </c>
      <c r="K1711">
        <v>0</v>
      </c>
    </row>
    <row r="1712" spans="1:11" x14ac:dyDescent="0.25">
      <c r="A1712">
        <v>3848</v>
      </c>
      <c r="B1712" t="s">
        <v>1647</v>
      </c>
      <c r="C1712" t="s">
        <v>301</v>
      </c>
      <c r="D1712" t="s">
        <v>7400</v>
      </c>
      <c r="G1712" t="s">
        <v>5053</v>
      </c>
      <c r="H1712">
        <v>12</v>
      </c>
      <c r="I1712" t="s">
        <v>1652</v>
      </c>
      <c r="J1712">
        <v>0</v>
      </c>
      <c r="K1712">
        <v>0</v>
      </c>
    </row>
    <row r="1713" spans="1:11" x14ac:dyDescent="0.25">
      <c r="A1713">
        <v>3848</v>
      </c>
      <c r="B1713" t="s">
        <v>1647</v>
      </c>
      <c r="C1713" t="s">
        <v>301</v>
      </c>
      <c r="D1713" t="s">
        <v>7400</v>
      </c>
      <c r="E1713" t="s">
        <v>3630</v>
      </c>
      <c r="F1713" t="s">
        <v>1885</v>
      </c>
      <c r="G1713" t="s">
        <v>3136</v>
      </c>
      <c r="H1713">
        <v>5</v>
      </c>
      <c r="I1713" t="s">
        <v>1652</v>
      </c>
      <c r="J1713">
        <v>0</v>
      </c>
      <c r="K1713">
        <v>0</v>
      </c>
    </row>
    <row r="1714" spans="1:11" x14ac:dyDescent="0.25">
      <c r="A1714">
        <v>3848</v>
      </c>
      <c r="B1714" t="s">
        <v>1647</v>
      </c>
      <c r="C1714" t="s">
        <v>301</v>
      </c>
      <c r="D1714" t="s">
        <v>7400</v>
      </c>
      <c r="G1714" t="s">
        <v>5047</v>
      </c>
      <c r="H1714">
        <v>6</v>
      </c>
      <c r="I1714" t="s">
        <v>1652</v>
      </c>
      <c r="J1714">
        <v>0</v>
      </c>
      <c r="K1714">
        <v>0</v>
      </c>
    </row>
    <row r="1715" spans="1:11" x14ac:dyDescent="0.25">
      <c r="A1715">
        <v>3848</v>
      </c>
      <c r="B1715" t="s">
        <v>1647</v>
      </c>
      <c r="C1715" t="s">
        <v>301</v>
      </c>
      <c r="D1715" t="s">
        <v>7400</v>
      </c>
      <c r="E1715" t="s">
        <v>6438</v>
      </c>
      <c r="F1715" t="s">
        <v>6439</v>
      </c>
      <c r="G1715" t="s">
        <v>7389</v>
      </c>
      <c r="H1715">
        <v>3</v>
      </c>
      <c r="I1715" t="s">
        <v>1652</v>
      </c>
      <c r="J1715">
        <v>0</v>
      </c>
      <c r="K1715">
        <v>0</v>
      </c>
    </row>
    <row r="1716" spans="1:11" x14ac:dyDescent="0.25">
      <c r="A1716">
        <v>3848</v>
      </c>
      <c r="B1716" t="s">
        <v>1647</v>
      </c>
      <c r="C1716" t="s">
        <v>301</v>
      </c>
      <c r="D1716" t="s">
        <v>7400</v>
      </c>
      <c r="G1716" t="s">
        <v>6440</v>
      </c>
      <c r="H1716">
        <v>24</v>
      </c>
      <c r="I1716" t="s">
        <v>1652</v>
      </c>
      <c r="J1716">
        <v>0</v>
      </c>
      <c r="K1716">
        <v>0</v>
      </c>
    </row>
    <row r="1717" spans="1:11" x14ac:dyDescent="0.25">
      <c r="A1717">
        <v>3848</v>
      </c>
      <c r="B1717" t="s">
        <v>1647</v>
      </c>
      <c r="C1717" t="s">
        <v>301</v>
      </c>
      <c r="D1717" t="s">
        <v>7400</v>
      </c>
      <c r="E1717" t="s">
        <v>10362</v>
      </c>
      <c r="F1717" t="s">
        <v>1673</v>
      </c>
      <c r="G1717" t="s">
        <v>10363</v>
      </c>
      <c r="H1717">
        <v>3</v>
      </c>
      <c r="I1717" t="s">
        <v>1652</v>
      </c>
      <c r="J1717">
        <v>0</v>
      </c>
      <c r="K1717">
        <v>0</v>
      </c>
    </row>
    <row r="1718" spans="1:11" x14ac:dyDescent="0.25">
      <c r="A1718">
        <v>3848</v>
      </c>
      <c r="B1718" t="s">
        <v>1647</v>
      </c>
      <c r="C1718" t="s">
        <v>301</v>
      </c>
      <c r="D1718" t="s">
        <v>7400</v>
      </c>
      <c r="E1718" t="s">
        <v>1952</v>
      </c>
      <c r="F1718" t="s">
        <v>1666</v>
      </c>
      <c r="G1718" t="s">
        <v>3692</v>
      </c>
      <c r="H1718">
        <v>2</v>
      </c>
      <c r="I1718" t="s">
        <v>1652</v>
      </c>
      <c r="J1718">
        <v>0</v>
      </c>
      <c r="K1718">
        <v>0</v>
      </c>
    </row>
    <row r="1719" spans="1:11" x14ac:dyDescent="0.25">
      <c r="A1719">
        <v>3848</v>
      </c>
      <c r="B1719" t="s">
        <v>1647</v>
      </c>
      <c r="C1719" t="s">
        <v>301</v>
      </c>
      <c r="D1719" t="s">
        <v>7400</v>
      </c>
      <c r="G1719" t="s">
        <v>2220</v>
      </c>
      <c r="H1719">
        <v>4</v>
      </c>
      <c r="I1719" t="s">
        <v>1652</v>
      </c>
      <c r="J1719">
        <v>0</v>
      </c>
      <c r="K1719">
        <v>0</v>
      </c>
    </row>
    <row r="1720" spans="1:11" x14ac:dyDescent="0.25">
      <c r="A1720">
        <v>3848</v>
      </c>
      <c r="B1720" t="s">
        <v>1647</v>
      </c>
      <c r="C1720" t="s">
        <v>301</v>
      </c>
      <c r="D1720" t="s">
        <v>7400</v>
      </c>
      <c r="E1720" t="s">
        <v>8590</v>
      </c>
      <c r="F1720" t="s">
        <v>1792</v>
      </c>
      <c r="G1720" t="s">
        <v>2234</v>
      </c>
      <c r="H1720">
        <v>11</v>
      </c>
      <c r="I1720" t="s">
        <v>1652</v>
      </c>
      <c r="J1720">
        <v>0</v>
      </c>
      <c r="K1720">
        <v>0</v>
      </c>
    </row>
    <row r="1721" spans="1:11" x14ac:dyDescent="0.25">
      <c r="A1721">
        <v>3848</v>
      </c>
      <c r="B1721" t="s">
        <v>1647</v>
      </c>
      <c r="C1721" t="s">
        <v>301</v>
      </c>
      <c r="D1721" t="s">
        <v>7400</v>
      </c>
      <c r="E1721" t="s">
        <v>8591</v>
      </c>
      <c r="F1721" t="s">
        <v>3510</v>
      </c>
      <c r="G1721" t="s">
        <v>10151</v>
      </c>
      <c r="H1721">
        <v>8</v>
      </c>
      <c r="I1721" t="s">
        <v>1652</v>
      </c>
      <c r="J1721">
        <v>0</v>
      </c>
      <c r="K1721">
        <v>0</v>
      </c>
    </row>
    <row r="1722" spans="1:11" x14ac:dyDescent="0.25">
      <c r="A1722">
        <v>3848</v>
      </c>
      <c r="B1722" t="s">
        <v>1647</v>
      </c>
      <c r="C1722" t="s">
        <v>301</v>
      </c>
      <c r="D1722" t="s">
        <v>7400</v>
      </c>
      <c r="E1722" t="s">
        <v>1951</v>
      </c>
      <c r="F1722" t="s">
        <v>1964</v>
      </c>
      <c r="G1722" t="s">
        <v>9176</v>
      </c>
      <c r="H1722">
        <v>8</v>
      </c>
      <c r="I1722" t="s">
        <v>1652</v>
      </c>
      <c r="J1722">
        <v>0</v>
      </c>
      <c r="K1722">
        <v>0</v>
      </c>
    </row>
    <row r="1723" spans="1:11" x14ac:dyDescent="0.25">
      <c r="A1723">
        <v>3848</v>
      </c>
      <c r="B1723" t="s">
        <v>1647</v>
      </c>
      <c r="C1723" t="s">
        <v>301</v>
      </c>
      <c r="D1723" t="s">
        <v>7400</v>
      </c>
      <c r="E1723" t="s">
        <v>1950</v>
      </c>
      <c r="F1723" t="s">
        <v>1949</v>
      </c>
      <c r="G1723" t="s">
        <v>3515</v>
      </c>
      <c r="H1723">
        <v>8</v>
      </c>
      <c r="I1723" t="s">
        <v>1652</v>
      </c>
      <c r="J1723">
        <v>0</v>
      </c>
      <c r="K1723">
        <v>0</v>
      </c>
    </row>
    <row r="1724" spans="1:11" x14ac:dyDescent="0.25">
      <c r="A1724">
        <v>3848</v>
      </c>
      <c r="B1724" t="s">
        <v>1647</v>
      </c>
      <c r="C1724" t="s">
        <v>301</v>
      </c>
      <c r="D1724" t="s">
        <v>7400</v>
      </c>
      <c r="G1724" t="s">
        <v>9176</v>
      </c>
      <c r="H1724">
        <v>8</v>
      </c>
      <c r="I1724" t="s">
        <v>1652</v>
      </c>
      <c r="J1724">
        <v>0</v>
      </c>
      <c r="K1724">
        <v>0</v>
      </c>
    </row>
    <row r="1725" spans="1:11" x14ac:dyDescent="0.25">
      <c r="A1725">
        <v>3848</v>
      </c>
      <c r="B1725" t="s">
        <v>1647</v>
      </c>
      <c r="C1725" t="s">
        <v>301</v>
      </c>
      <c r="D1725" t="s">
        <v>7400</v>
      </c>
      <c r="E1725" t="s">
        <v>3631</v>
      </c>
      <c r="F1725" t="s">
        <v>1885</v>
      </c>
      <c r="G1725" t="s">
        <v>5958</v>
      </c>
      <c r="H1725">
        <v>5</v>
      </c>
      <c r="I1725" t="s">
        <v>1652</v>
      </c>
      <c r="J1725">
        <v>0</v>
      </c>
      <c r="K1725">
        <v>0</v>
      </c>
    </row>
    <row r="1726" spans="1:11" x14ac:dyDescent="0.25">
      <c r="A1726">
        <v>3848</v>
      </c>
      <c r="B1726" t="s">
        <v>1647</v>
      </c>
      <c r="C1726" t="s">
        <v>301</v>
      </c>
      <c r="D1726" t="s">
        <v>7400</v>
      </c>
      <c r="E1726" t="s">
        <v>5054</v>
      </c>
      <c r="F1726" t="s">
        <v>1885</v>
      </c>
      <c r="G1726" t="s">
        <v>6788</v>
      </c>
      <c r="H1726">
        <v>1</v>
      </c>
      <c r="I1726" t="s">
        <v>1652</v>
      </c>
      <c r="J1726">
        <v>0</v>
      </c>
      <c r="K1726">
        <v>0</v>
      </c>
    </row>
    <row r="1727" spans="1:11" x14ac:dyDescent="0.25">
      <c r="A1727">
        <v>3848</v>
      </c>
      <c r="B1727" t="s">
        <v>1647</v>
      </c>
      <c r="C1727" t="s">
        <v>301</v>
      </c>
      <c r="D1727" t="s">
        <v>7400</v>
      </c>
      <c r="G1727" t="s">
        <v>5055</v>
      </c>
      <c r="H1727">
        <v>3</v>
      </c>
      <c r="I1727" t="s">
        <v>1652</v>
      </c>
      <c r="J1727">
        <v>0</v>
      </c>
      <c r="K1727">
        <v>0</v>
      </c>
    </row>
    <row r="1728" spans="1:11" x14ac:dyDescent="0.25">
      <c r="A1728">
        <v>3848</v>
      </c>
      <c r="B1728" t="s">
        <v>1647</v>
      </c>
      <c r="C1728" t="s">
        <v>301</v>
      </c>
      <c r="D1728" t="s">
        <v>7400</v>
      </c>
      <c r="E1728" t="s">
        <v>6441</v>
      </c>
      <c r="F1728" t="s">
        <v>1672</v>
      </c>
      <c r="G1728" t="s">
        <v>3658</v>
      </c>
      <c r="H1728">
        <v>2</v>
      </c>
      <c r="I1728" t="s">
        <v>1652</v>
      </c>
      <c r="J1728">
        <v>0</v>
      </c>
      <c r="K1728">
        <v>0</v>
      </c>
    </row>
    <row r="1729" spans="1:11" x14ac:dyDescent="0.25">
      <c r="A1729">
        <v>3848</v>
      </c>
      <c r="B1729" t="s">
        <v>1647</v>
      </c>
      <c r="C1729" t="s">
        <v>301</v>
      </c>
      <c r="D1729" t="s">
        <v>7400</v>
      </c>
      <c r="G1729" t="s">
        <v>6442</v>
      </c>
      <c r="H1729">
        <v>5</v>
      </c>
      <c r="I1729" t="s">
        <v>1652</v>
      </c>
      <c r="J1729">
        <v>0</v>
      </c>
      <c r="K1729">
        <v>0</v>
      </c>
    </row>
    <row r="1730" spans="1:11" x14ac:dyDescent="0.25">
      <c r="A1730">
        <v>3848</v>
      </c>
      <c r="B1730" t="s">
        <v>1647</v>
      </c>
      <c r="C1730" t="s">
        <v>301</v>
      </c>
      <c r="D1730" t="s">
        <v>7400</v>
      </c>
      <c r="E1730" t="s">
        <v>6443</v>
      </c>
      <c r="F1730" t="s">
        <v>1666</v>
      </c>
      <c r="G1730" t="s">
        <v>2195</v>
      </c>
      <c r="H1730">
        <v>15</v>
      </c>
      <c r="I1730" t="s">
        <v>1652</v>
      </c>
      <c r="J1730">
        <v>0</v>
      </c>
      <c r="K1730">
        <v>0</v>
      </c>
    </row>
    <row r="1731" spans="1:11" x14ac:dyDescent="0.25">
      <c r="A1731">
        <v>3848</v>
      </c>
      <c r="B1731" t="s">
        <v>1647</v>
      </c>
      <c r="C1731" t="s">
        <v>301</v>
      </c>
      <c r="D1731" t="s">
        <v>7400</v>
      </c>
      <c r="E1731" t="s">
        <v>8757</v>
      </c>
      <c r="F1731" t="s">
        <v>1885</v>
      </c>
      <c r="G1731" t="s">
        <v>7766</v>
      </c>
      <c r="H1731">
        <v>3</v>
      </c>
      <c r="I1731" t="s">
        <v>1652</v>
      </c>
      <c r="J1731">
        <v>0</v>
      </c>
      <c r="K1731">
        <v>0</v>
      </c>
    </row>
    <row r="1732" spans="1:11" x14ac:dyDescent="0.25">
      <c r="A1732">
        <v>3848</v>
      </c>
      <c r="B1732" t="s">
        <v>1647</v>
      </c>
      <c r="C1732" t="s">
        <v>301</v>
      </c>
      <c r="D1732" t="s">
        <v>7400</v>
      </c>
      <c r="E1732" t="s">
        <v>3632</v>
      </c>
      <c r="F1732" t="s">
        <v>1672</v>
      </c>
      <c r="G1732" t="s">
        <v>5056</v>
      </c>
      <c r="H1732">
        <v>15</v>
      </c>
      <c r="I1732" t="s">
        <v>1652</v>
      </c>
      <c r="J1732">
        <v>0</v>
      </c>
      <c r="K1732">
        <v>0</v>
      </c>
    </row>
    <row r="1733" spans="1:11" x14ac:dyDescent="0.25">
      <c r="A1733">
        <v>3848</v>
      </c>
      <c r="B1733" t="s">
        <v>1647</v>
      </c>
      <c r="C1733" t="s">
        <v>301</v>
      </c>
      <c r="D1733" t="s">
        <v>7400</v>
      </c>
      <c r="E1733" t="s">
        <v>3633</v>
      </c>
      <c r="F1733" t="s">
        <v>1666</v>
      </c>
      <c r="G1733" t="s">
        <v>3545</v>
      </c>
      <c r="H1733">
        <v>3</v>
      </c>
      <c r="I1733" t="s">
        <v>1652</v>
      </c>
      <c r="J1733">
        <v>0</v>
      </c>
      <c r="K1733">
        <v>0</v>
      </c>
    </row>
    <row r="1734" spans="1:11" x14ac:dyDescent="0.25">
      <c r="A1734">
        <v>3848</v>
      </c>
      <c r="B1734" t="s">
        <v>1647</v>
      </c>
      <c r="C1734" t="s">
        <v>301</v>
      </c>
      <c r="D1734" t="s">
        <v>7400</v>
      </c>
      <c r="G1734" t="s">
        <v>6201</v>
      </c>
      <c r="H1734">
        <v>4</v>
      </c>
      <c r="I1734" t="s">
        <v>1652</v>
      </c>
      <c r="J1734">
        <v>0</v>
      </c>
      <c r="K1734">
        <v>0</v>
      </c>
    </row>
    <row r="1735" spans="1:11" x14ac:dyDescent="0.25">
      <c r="A1735">
        <v>3848</v>
      </c>
      <c r="B1735" t="s">
        <v>1647</v>
      </c>
      <c r="C1735" t="s">
        <v>301</v>
      </c>
      <c r="D1735" t="s">
        <v>7400</v>
      </c>
      <c r="E1735" t="s">
        <v>8758</v>
      </c>
      <c r="F1735" t="s">
        <v>1672</v>
      </c>
      <c r="G1735" t="s">
        <v>8759</v>
      </c>
      <c r="H1735">
        <v>3</v>
      </c>
      <c r="I1735" t="s">
        <v>1652</v>
      </c>
      <c r="J1735">
        <v>0</v>
      </c>
      <c r="K1735">
        <v>0</v>
      </c>
    </row>
    <row r="1736" spans="1:11" x14ac:dyDescent="0.25">
      <c r="A1736">
        <v>3848</v>
      </c>
      <c r="B1736" t="s">
        <v>1647</v>
      </c>
      <c r="C1736" t="s">
        <v>301</v>
      </c>
      <c r="D1736" t="s">
        <v>7400</v>
      </c>
      <c r="E1736" t="s">
        <v>5057</v>
      </c>
      <c r="F1736" t="s">
        <v>1666</v>
      </c>
      <c r="G1736" t="s">
        <v>5058</v>
      </c>
      <c r="H1736">
        <v>2</v>
      </c>
      <c r="I1736" t="s">
        <v>1652</v>
      </c>
      <c r="J1736">
        <v>0</v>
      </c>
      <c r="K1736">
        <v>0</v>
      </c>
    </row>
    <row r="1737" spans="1:11" x14ac:dyDescent="0.25">
      <c r="A1737">
        <v>3848</v>
      </c>
      <c r="B1737" t="s">
        <v>1647</v>
      </c>
      <c r="C1737" t="s">
        <v>301</v>
      </c>
      <c r="D1737" t="s">
        <v>7400</v>
      </c>
      <c r="E1737" t="s">
        <v>5059</v>
      </c>
      <c r="F1737" t="s">
        <v>3510</v>
      </c>
      <c r="G1737" t="s">
        <v>8596</v>
      </c>
      <c r="H1737">
        <v>9</v>
      </c>
      <c r="I1737" t="s">
        <v>1652</v>
      </c>
      <c r="J1737">
        <v>0</v>
      </c>
      <c r="K1737">
        <v>0</v>
      </c>
    </row>
    <row r="1738" spans="1:11" x14ac:dyDescent="0.25">
      <c r="A1738">
        <v>3848</v>
      </c>
      <c r="B1738" t="s">
        <v>1647</v>
      </c>
      <c r="C1738" t="s">
        <v>301</v>
      </c>
      <c r="D1738" t="s">
        <v>7400</v>
      </c>
      <c r="G1738" t="s">
        <v>5060</v>
      </c>
      <c r="H1738">
        <v>9</v>
      </c>
      <c r="I1738" t="s">
        <v>1652</v>
      </c>
      <c r="J1738">
        <v>0</v>
      </c>
      <c r="K1738">
        <v>0</v>
      </c>
    </row>
    <row r="1739" spans="1:11" x14ac:dyDescent="0.25">
      <c r="A1739">
        <v>3848</v>
      </c>
      <c r="B1739" t="s">
        <v>1647</v>
      </c>
      <c r="C1739" t="s">
        <v>301</v>
      </c>
      <c r="D1739" t="s">
        <v>7400</v>
      </c>
      <c r="E1739" t="s">
        <v>8593</v>
      </c>
      <c r="F1739" t="s">
        <v>10541</v>
      </c>
      <c r="G1739" t="s">
        <v>3590</v>
      </c>
      <c r="H1739">
        <v>10</v>
      </c>
      <c r="I1739" t="s">
        <v>1652</v>
      </c>
      <c r="J1739">
        <v>0</v>
      </c>
      <c r="K1739">
        <v>0</v>
      </c>
    </row>
    <row r="1740" spans="1:11" x14ac:dyDescent="0.25">
      <c r="A1740">
        <v>3848</v>
      </c>
      <c r="B1740" t="s">
        <v>1647</v>
      </c>
      <c r="C1740" t="s">
        <v>301</v>
      </c>
      <c r="D1740" t="s">
        <v>7400</v>
      </c>
      <c r="G1740" t="s">
        <v>2312</v>
      </c>
      <c r="H1740">
        <v>12</v>
      </c>
      <c r="I1740" t="s">
        <v>1652</v>
      </c>
      <c r="J1740">
        <v>0</v>
      </c>
      <c r="K1740">
        <v>0</v>
      </c>
    </row>
    <row r="1741" spans="1:11" x14ac:dyDescent="0.25">
      <c r="A1741">
        <v>3848</v>
      </c>
      <c r="B1741" t="s">
        <v>1647</v>
      </c>
      <c r="C1741" t="s">
        <v>301</v>
      </c>
      <c r="D1741" t="s">
        <v>7400</v>
      </c>
      <c r="E1741" t="s">
        <v>8594</v>
      </c>
      <c r="F1741" t="s">
        <v>8595</v>
      </c>
      <c r="G1741" t="s">
        <v>7643</v>
      </c>
      <c r="H1741">
        <v>30</v>
      </c>
      <c r="I1741" t="s">
        <v>1652</v>
      </c>
      <c r="J1741">
        <v>0</v>
      </c>
      <c r="K1741">
        <v>0</v>
      </c>
    </row>
    <row r="1742" spans="1:11" x14ac:dyDescent="0.25">
      <c r="A1742">
        <v>3848</v>
      </c>
      <c r="B1742" t="s">
        <v>1647</v>
      </c>
      <c r="C1742" t="s">
        <v>301</v>
      </c>
      <c r="D1742" t="s">
        <v>7400</v>
      </c>
      <c r="G1742" t="s">
        <v>2312</v>
      </c>
      <c r="H1742">
        <v>44</v>
      </c>
      <c r="I1742" t="s">
        <v>1652</v>
      </c>
      <c r="J1742">
        <v>0</v>
      </c>
      <c r="K1742">
        <v>0</v>
      </c>
    </row>
    <row r="1743" spans="1:11" x14ac:dyDescent="0.25">
      <c r="A1743">
        <v>3848</v>
      </c>
      <c r="B1743" t="s">
        <v>1647</v>
      </c>
      <c r="C1743" t="s">
        <v>301</v>
      </c>
      <c r="D1743" t="s">
        <v>7400</v>
      </c>
      <c r="E1743" t="s">
        <v>6890</v>
      </c>
      <c r="F1743" t="s">
        <v>6891</v>
      </c>
      <c r="G1743" t="s">
        <v>6881</v>
      </c>
      <c r="H1743">
        <v>9</v>
      </c>
      <c r="I1743" t="s">
        <v>1652</v>
      </c>
      <c r="J1743">
        <v>0</v>
      </c>
      <c r="K1743">
        <v>0</v>
      </c>
    </row>
    <row r="1744" spans="1:11" x14ac:dyDescent="0.25">
      <c r="A1744">
        <v>3848</v>
      </c>
      <c r="B1744" t="s">
        <v>1647</v>
      </c>
      <c r="C1744" t="s">
        <v>301</v>
      </c>
      <c r="D1744" t="s">
        <v>7400</v>
      </c>
      <c r="G1744" t="s">
        <v>4335</v>
      </c>
      <c r="H1744">
        <v>9</v>
      </c>
      <c r="I1744" t="s">
        <v>1652</v>
      </c>
      <c r="J1744">
        <v>0</v>
      </c>
      <c r="K1744">
        <v>0</v>
      </c>
    </row>
    <row r="1745" spans="1:11" x14ac:dyDescent="0.25">
      <c r="A1745">
        <v>3848</v>
      </c>
      <c r="B1745" t="s">
        <v>1647</v>
      </c>
      <c r="C1745" t="s">
        <v>301</v>
      </c>
      <c r="D1745" t="s">
        <v>7400</v>
      </c>
      <c r="E1745" t="s">
        <v>6202</v>
      </c>
      <c r="F1745" t="s">
        <v>6203</v>
      </c>
      <c r="G1745" t="s">
        <v>6204</v>
      </c>
      <c r="H1745">
        <v>6</v>
      </c>
      <c r="I1745" t="s">
        <v>1652</v>
      </c>
      <c r="J1745">
        <v>0</v>
      </c>
      <c r="K1745">
        <v>0</v>
      </c>
    </row>
    <row r="1746" spans="1:11" x14ac:dyDescent="0.25">
      <c r="A1746">
        <v>3848</v>
      </c>
      <c r="B1746" t="s">
        <v>1647</v>
      </c>
      <c r="C1746" t="s">
        <v>301</v>
      </c>
      <c r="D1746" t="s">
        <v>7400</v>
      </c>
      <c r="E1746" t="s">
        <v>3635</v>
      </c>
      <c r="F1746" t="s">
        <v>3636</v>
      </c>
      <c r="G1746" t="s">
        <v>3637</v>
      </c>
      <c r="H1746">
        <v>11</v>
      </c>
      <c r="I1746" t="s">
        <v>1652</v>
      </c>
      <c r="J1746">
        <v>0</v>
      </c>
      <c r="K1746">
        <v>0</v>
      </c>
    </row>
    <row r="1747" spans="1:11" x14ac:dyDescent="0.25">
      <c r="A1747">
        <v>3848</v>
      </c>
      <c r="B1747" t="s">
        <v>1647</v>
      </c>
      <c r="C1747" t="s">
        <v>301</v>
      </c>
      <c r="D1747" t="s">
        <v>7400</v>
      </c>
      <c r="G1747" t="s">
        <v>4490</v>
      </c>
      <c r="H1747">
        <v>8</v>
      </c>
      <c r="I1747" t="s">
        <v>1652</v>
      </c>
      <c r="J1747">
        <v>0</v>
      </c>
      <c r="K1747">
        <v>0</v>
      </c>
    </row>
    <row r="1748" spans="1:11" x14ac:dyDescent="0.25">
      <c r="A1748">
        <v>3848</v>
      </c>
      <c r="B1748" t="s">
        <v>1647</v>
      </c>
      <c r="C1748" t="s">
        <v>301</v>
      </c>
      <c r="D1748" t="s">
        <v>7400</v>
      </c>
      <c r="E1748" t="s">
        <v>7758</v>
      </c>
      <c r="F1748" t="s">
        <v>7759</v>
      </c>
      <c r="G1748" t="s">
        <v>6729</v>
      </c>
      <c r="H1748">
        <v>51</v>
      </c>
      <c r="I1748" t="s">
        <v>1652</v>
      </c>
      <c r="J1748">
        <v>0</v>
      </c>
      <c r="K1748">
        <v>0</v>
      </c>
    </row>
    <row r="1749" spans="1:11" x14ac:dyDescent="0.25">
      <c r="A1749">
        <v>3848</v>
      </c>
      <c r="B1749" t="s">
        <v>1647</v>
      </c>
      <c r="C1749" t="s">
        <v>301</v>
      </c>
      <c r="D1749" t="s">
        <v>7400</v>
      </c>
      <c r="G1749" t="s">
        <v>5926</v>
      </c>
      <c r="H1749">
        <v>20</v>
      </c>
      <c r="I1749" t="s">
        <v>1652</v>
      </c>
      <c r="J1749">
        <v>0</v>
      </c>
      <c r="K1749">
        <v>0</v>
      </c>
    </row>
    <row r="1750" spans="1:11" x14ac:dyDescent="0.25">
      <c r="A1750">
        <v>3848</v>
      </c>
      <c r="B1750" t="s">
        <v>1647</v>
      </c>
      <c r="C1750" t="s">
        <v>301</v>
      </c>
      <c r="D1750" t="s">
        <v>7400</v>
      </c>
      <c r="E1750" t="s">
        <v>3638</v>
      </c>
      <c r="F1750" t="s">
        <v>3639</v>
      </c>
      <c r="G1750" t="s">
        <v>7693</v>
      </c>
      <c r="H1750">
        <v>3</v>
      </c>
      <c r="I1750" t="s">
        <v>1652</v>
      </c>
      <c r="J1750">
        <v>0</v>
      </c>
      <c r="K1750">
        <v>0</v>
      </c>
    </row>
    <row r="1751" spans="1:11" x14ac:dyDescent="0.25">
      <c r="A1751">
        <v>3848</v>
      </c>
      <c r="B1751" t="s">
        <v>1647</v>
      </c>
      <c r="C1751" t="s">
        <v>301</v>
      </c>
      <c r="D1751" t="s">
        <v>7400</v>
      </c>
      <c r="E1751" t="s">
        <v>7760</v>
      </c>
      <c r="F1751" t="s">
        <v>7761</v>
      </c>
      <c r="G1751" t="s">
        <v>4981</v>
      </c>
      <c r="H1751">
        <v>5</v>
      </c>
      <c r="I1751" t="s">
        <v>1652</v>
      </c>
      <c r="J1751">
        <v>0</v>
      </c>
      <c r="K1751">
        <v>0</v>
      </c>
    </row>
    <row r="1752" spans="1:11" x14ac:dyDescent="0.25">
      <c r="A1752">
        <v>3848</v>
      </c>
      <c r="B1752" t="s">
        <v>1647</v>
      </c>
      <c r="C1752" t="s">
        <v>301</v>
      </c>
      <c r="D1752" t="s">
        <v>7400</v>
      </c>
      <c r="E1752" t="s">
        <v>10807</v>
      </c>
      <c r="F1752" t="s">
        <v>7759</v>
      </c>
      <c r="G1752" t="s">
        <v>5232</v>
      </c>
      <c r="H1752">
        <v>17</v>
      </c>
      <c r="I1752" t="s">
        <v>1652</v>
      </c>
      <c r="J1752">
        <v>0</v>
      </c>
      <c r="K1752">
        <v>0</v>
      </c>
    </row>
    <row r="1753" spans="1:11" x14ac:dyDescent="0.25">
      <c r="A1753">
        <v>3848</v>
      </c>
      <c r="B1753" t="s">
        <v>1647</v>
      </c>
      <c r="C1753" t="s">
        <v>301</v>
      </c>
      <c r="D1753" t="s">
        <v>7400</v>
      </c>
      <c r="E1753" t="s">
        <v>6650</v>
      </c>
      <c r="F1753" t="s">
        <v>1701</v>
      </c>
      <c r="G1753" t="s">
        <v>6293</v>
      </c>
      <c r="H1753">
        <v>3</v>
      </c>
      <c r="I1753" t="s">
        <v>1652</v>
      </c>
      <c r="J1753">
        <v>0</v>
      </c>
      <c r="K1753">
        <v>0</v>
      </c>
    </row>
    <row r="1754" spans="1:11" x14ac:dyDescent="0.25">
      <c r="A1754">
        <v>3848</v>
      </c>
      <c r="B1754" t="s">
        <v>1647</v>
      </c>
      <c r="C1754" t="s">
        <v>301</v>
      </c>
      <c r="D1754" t="s">
        <v>7400</v>
      </c>
      <c r="G1754" t="s">
        <v>5982</v>
      </c>
      <c r="H1754">
        <v>3</v>
      </c>
      <c r="I1754" t="s">
        <v>1652</v>
      </c>
      <c r="J1754">
        <v>0</v>
      </c>
      <c r="K1754">
        <v>0</v>
      </c>
    </row>
    <row r="1755" spans="1:11" x14ac:dyDescent="0.25">
      <c r="A1755">
        <v>3848</v>
      </c>
      <c r="B1755" t="s">
        <v>1647</v>
      </c>
      <c r="C1755" t="s">
        <v>301</v>
      </c>
      <c r="D1755" t="s">
        <v>7400</v>
      </c>
      <c r="E1755" t="s">
        <v>7543</v>
      </c>
      <c r="F1755" t="s">
        <v>1701</v>
      </c>
      <c r="G1755" t="s">
        <v>3068</v>
      </c>
      <c r="H1755">
        <v>7</v>
      </c>
      <c r="I1755" t="s">
        <v>1652</v>
      </c>
      <c r="J1755">
        <v>0</v>
      </c>
      <c r="K1755">
        <v>0</v>
      </c>
    </row>
    <row r="1756" spans="1:11" x14ac:dyDescent="0.25">
      <c r="A1756">
        <v>3848</v>
      </c>
      <c r="B1756" t="s">
        <v>1647</v>
      </c>
      <c r="C1756" t="s">
        <v>301</v>
      </c>
      <c r="D1756" t="s">
        <v>7400</v>
      </c>
      <c r="G1756" t="s">
        <v>7762</v>
      </c>
      <c r="H1756">
        <v>3</v>
      </c>
      <c r="I1756" t="s">
        <v>1652</v>
      </c>
      <c r="J1756">
        <v>0</v>
      </c>
      <c r="K1756">
        <v>0</v>
      </c>
    </row>
    <row r="1757" spans="1:11" x14ac:dyDescent="0.25">
      <c r="A1757">
        <v>3848</v>
      </c>
      <c r="B1757" t="s">
        <v>1647</v>
      </c>
      <c r="C1757" t="s">
        <v>301</v>
      </c>
      <c r="D1757" t="s">
        <v>7400</v>
      </c>
      <c r="E1757" t="s">
        <v>6651</v>
      </c>
      <c r="F1757" t="s">
        <v>1931</v>
      </c>
      <c r="G1757" t="s">
        <v>6887</v>
      </c>
      <c r="H1757">
        <v>5</v>
      </c>
      <c r="I1757" t="s">
        <v>1652</v>
      </c>
      <c r="J1757">
        <v>0</v>
      </c>
      <c r="K1757">
        <v>0</v>
      </c>
    </row>
    <row r="1758" spans="1:11" x14ac:dyDescent="0.25">
      <c r="A1758">
        <v>3848</v>
      </c>
      <c r="B1758" t="s">
        <v>1647</v>
      </c>
      <c r="C1758" t="s">
        <v>301</v>
      </c>
      <c r="D1758" t="s">
        <v>7400</v>
      </c>
      <c r="G1758" t="s">
        <v>4491</v>
      </c>
      <c r="H1758">
        <v>14</v>
      </c>
      <c r="I1758" t="s">
        <v>1652</v>
      </c>
      <c r="J1758">
        <v>0</v>
      </c>
      <c r="K1758">
        <v>0</v>
      </c>
    </row>
    <row r="1759" spans="1:11" x14ac:dyDescent="0.25">
      <c r="A1759">
        <v>3848</v>
      </c>
      <c r="B1759" t="s">
        <v>1647</v>
      </c>
      <c r="C1759" t="s">
        <v>301</v>
      </c>
      <c r="D1759" t="s">
        <v>7400</v>
      </c>
      <c r="E1759" t="s">
        <v>3641</v>
      </c>
      <c r="F1759" t="s">
        <v>1937</v>
      </c>
      <c r="G1759" t="s">
        <v>3642</v>
      </c>
      <c r="H1759">
        <v>3</v>
      </c>
      <c r="I1759" t="s">
        <v>1652</v>
      </c>
      <c r="J1759">
        <v>0</v>
      </c>
      <c r="K1759">
        <v>0</v>
      </c>
    </row>
    <row r="1760" spans="1:11" x14ac:dyDescent="0.25">
      <c r="A1760">
        <v>3848</v>
      </c>
      <c r="B1760" t="s">
        <v>1647</v>
      </c>
      <c r="C1760" t="s">
        <v>301</v>
      </c>
      <c r="D1760" t="s">
        <v>7400</v>
      </c>
      <c r="G1760" t="s">
        <v>4335</v>
      </c>
      <c r="H1760">
        <v>28</v>
      </c>
      <c r="I1760" t="s">
        <v>1652</v>
      </c>
      <c r="J1760">
        <v>0</v>
      </c>
      <c r="K1760">
        <v>0</v>
      </c>
    </row>
    <row r="1761" spans="1:11" x14ac:dyDescent="0.25">
      <c r="A1761">
        <v>3848</v>
      </c>
      <c r="B1761" t="s">
        <v>1647</v>
      </c>
      <c r="C1761" t="s">
        <v>301</v>
      </c>
      <c r="D1761" t="s">
        <v>7400</v>
      </c>
      <c r="E1761" t="s">
        <v>7763</v>
      </c>
      <c r="F1761" t="s">
        <v>1670</v>
      </c>
      <c r="G1761" t="s">
        <v>7764</v>
      </c>
      <c r="H1761">
        <v>2</v>
      </c>
      <c r="I1761" t="s">
        <v>1652</v>
      </c>
      <c r="J1761">
        <v>0</v>
      </c>
      <c r="K1761">
        <v>0</v>
      </c>
    </row>
    <row r="1762" spans="1:11" x14ac:dyDescent="0.25">
      <c r="A1762">
        <v>3848</v>
      </c>
      <c r="B1762" t="s">
        <v>1647</v>
      </c>
      <c r="C1762" t="s">
        <v>301</v>
      </c>
      <c r="D1762" t="s">
        <v>7400</v>
      </c>
      <c r="E1762" t="s">
        <v>7765</v>
      </c>
      <c r="F1762" t="s">
        <v>1673</v>
      </c>
      <c r="G1762" t="s">
        <v>2243</v>
      </c>
      <c r="H1762">
        <v>8</v>
      </c>
      <c r="I1762" t="s">
        <v>1652</v>
      </c>
      <c r="J1762">
        <v>0</v>
      </c>
      <c r="K1762">
        <v>0</v>
      </c>
    </row>
    <row r="1763" spans="1:11" x14ac:dyDescent="0.25">
      <c r="A1763">
        <v>3848</v>
      </c>
      <c r="B1763" t="s">
        <v>1647</v>
      </c>
      <c r="C1763" t="s">
        <v>301</v>
      </c>
      <c r="D1763" t="s">
        <v>7400</v>
      </c>
      <c r="E1763" t="s">
        <v>6652</v>
      </c>
      <c r="F1763" t="s">
        <v>1701</v>
      </c>
      <c r="G1763" t="s">
        <v>10160</v>
      </c>
      <c r="H1763">
        <v>1</v>
      </c>
      <c r="I1763" t="s">
        <v>1652</v>
      </c>
      <c r="J1763">
        <v>0</v>
      </c>
      <c r="K1763">
        <v>0</v>
      </c>
    </row>
    <row r="1764" spans="1:11" x14ac:dyDescent="0.25">
      <c r="A1764">
        <v>3848</v>
      </c>
      <c r="B1764" t="s">
        <v>1647</v>
      </c>
      <c r="C1764" t="s">
        <v>301</v>
      </c>
      <c r="D1764" t="s">
        <v>7400</v>
      </c>
      <c r="G1764" t="s">
        <v>6641</v>
      </c>
      <c r="H1764">
        <v>21</v>
      </c>
      <c r="I1764" t="s">
        <v>1652</v>
      </c>
      <c r="J1764">
        <v>0</v>
      </c>
      <c r="K1764">
        <v>0</v>
      </c>
    </row>
    <row r="1765" spans="1:11" x14ac:dyDescent="0.25">
      <c r="A1765">
        <v>3848</v>
      </c>
      <c r="B1765" t="s">
        <v>1647</v>
      </c>
      <c r="C1765" t="s">
        <v>301</v>
      </c>
      <c r="D1765" t="s">
        <v>7400</v>
      </c>
      <c r="E1765" t="s">
        <v>2254</v>
      </c>
      <c r="F1765" t="s">
        <v>10542</v>
      </c>
      <c r="G1765" t="s">
        <v>6892</v>
      </c>
      <c r="H1765">
        <v>4</v>
      </c>
      <c r="I1765" t="s">
        <v>1652</v>
      </c>
      <c r="J1765">
        <v>0</v>
      </c>
      <c r="K1765">
        <v>0</v>
      </c>
    </row>
    <row r="1766" spans="1:11" x14ac:dyDescent="0.25">
      <c r="A1766">
        <v>3848</v>
      </c>
      <c r="B1766" t="s">
        <v>1647</v>
      </c>
      <c r="C1766" t="s">
        <v>301</v>
      </c>
      <c r="D1766" t="s">
        <v>7400</v>
      </c>
      <c r="G1766" t="s">
        <v>2165</v>
      </c>
      <c r="H1766">
        <v>22</v>
      </c>
      <c r="I1766" t="s">
        <v>1652</v>
      </c>
      <c r="J1766">
        <v>0</v>
      </c>
      <c r="K1766">
        <v>0</v>
      </c>
    </row>
    <row r="1767" spans="1:11" x14ac:dyDescent="0.25">
      <c r="A1767">
        <v>3848</v>
      </c>
      <c r="B1767" t="s">
        <v>1647</v>
      </c>
      <c r="C1767" t="s">
        <v>301</v>
      </c>
      <c r="D1767" t="s">
        <v>7400</v>
      </c>
      <c r="E1767" t="s">
        <v>5062</v>
      </c>
      <c r="F1767" t="s">
        <v>1785</v>
      </c>
      <c r="G1767" t="s">
        <v>3460</v>
      </c>
      <c r="H1767">
        <v>4</v>
      </c>
      <c r="I1767" t="s">
        <v>1652</v>
      </c>
      <c r="J1767">
        <v>0</v>
      </c>
      <c r="K1767">
        <v>0</v>
      </c>
    </row>
    <row r="1768" spans="1:11" x14ac:dyDescent="0.25">
      <c r="A1768">
        <v>3848</v>
      </c>
      <c r="B1768" t="s">
        <v>1647</v>
      </c>
      <c r="C1768" t="s">
        <v>301</v>
      </c>
      <c r="D1768" t="s">
        <v>7400</v>
      </c>
      <c r="G1768" t="s">
        <v>5063</v>
      </c>
      <c r="H1768">
        <v>7</v>
      </c>
      <c r="I1768" t="s">
        <v>1652</v>
      </c>
      <c r="J1768">
        <v>0</v>
      </c>
      <c r="K1768">
        <v>0</v>
      </c>
    </row>
    <row r="1769" spans="1:11" x14ac:dyDescent="0.25">
      <c r="A1769">
        <v>3848</v>
      </c>
      <c r="B1769" t="s">
        <v>1647</v>
      </c>
      <c r="C1769" t="s">
        <v>301</v>
      </c>
      <c r="D1769" t="s">
        <v>7400</v>
      </c>
      <c r="E1769" t="s">
        <v>10808</v>
      </c>
      <c r="F1769" t="s">
        <v>3643</v>
      </c>
      <c r="G1769" t="s">
        <v>7875</v>
      </c>
      <c r="H1769">
        <v>14</v>
      </c>
      <c r="I1769" t="s">
        <v>1652</v>
      </c>
      <c r="J1769">
        <v>0</v>
      </c>
      <c r="K1769">
        <v>0</v>
      </c>
    </row>
    <row r="1770" spans="1:11" x14ac:dyDescent="0.25">
      <c r="A1770">
        <v>3848</v>
      </c>
      <c r="B1770" t="s">
        <v>1647</v>
      </c>
      <c r="C1770" t="s">
        <v>301</v>
      </c>
      <c r="D1770" t="s">
        <v>7400</v>
      </c>
      <c r="E1770" t="s">
        <v>10809</v>
      </c>
      <c r="F1770" t="s">
        <v>1679</v>
      </c>
      <c r="G1770" t="s">
        <v>4328</v>
      </c>
      <c r="H1770">
        <v>15</v>
      </c>
      <c r="I1770" t="s">
        <v>1652</v>
      </c>
      <c r="J1770">
        <v>0</v>
      </c>
      <c r="K1770">
        <v>0</v>
      </c>
    </row>
    <row r="1771" spans="1:11" x14ac:dyDescent="0.25">
      <c r="A1771">
        <v>3848</v>
      </c>
      <c r="B1771" t="s">
        <v>1647</v>
      </c>
      <c r="C1771" t="s">
        <v>301</v>
      </c>
      <c r="D1771" t="s">
        <v>7400</v>
      </c>
      <c r="E1771" t="s">
        <v>8503</v>
      </c>
      <c r="F1771" t="s">
        <v>1947</v>
      </c>
      <c r="G1771" t="s">
        <v>8746</v>
      </c>
      <c r="H1771">
        <v>42</v>
      </c>
      <c r="I1771" t="s">
        <v>1652</v>
      </c>
      <c r="J1771">
        <v>0</v>
      </c>
      <c r="K1771">
        <v>0</v>
      </c>
    </row>
    <row r="1772" spans="1:11" x14ac:dyDescent="0.25">
      <c r="A1772">
        <v>3848</v>
      </c>
      <c r="B1772" t="s">
        <v>1647</v>
      </c>
      <c r="C1772" t="s">
        <v>301</v>
      </c>
      <c r="D1772" t="s">
        <v>7400</v>
      </c>
      <c r="G1772" t="s">
        <v>4328</v>
      </c>
      <c r="H1772">
        <v>27</v>
      </c>
      <c r="I1772" t="s">
        <v>1652</v>
      </c>
      <c r="J1772">
        <v>0</v>
      </c>
      <c r="K1772">
        <v>0</v>
      </c>
    </row>
    <row r="1773" spans="1:11" x14ac:dyDescent="0.25">
      <c r="A1773">
        <v>3848</v>
      </c>
      <c r="B1773" t="s">
        <v>1647</v>
      </c>
      <c r="C1773" t="s">
        <v>301</v>
      </c>
      <c r="D1773" t="s">
        <v>7400</v>
      </c>
      <c r="E1773" t="s">
        <v>9268</v>
      </c>
      <c r="F1773" t="s">
        <v>1670</v>
      </c>
      <c r="G1773" t="s">
        <v>8760</v>
      </c>
      <c r="H1773">
        <v>22</v>
      </c>
      <c r="I1773" t="s">
        <v>1652</v>
      </c>
      <c r="J1773">
        <v>0</v>
      </c>
      <c r="K1773">
        <v>0</v>
      </c>
    </row>
    <row r="1774" spans="1:11" x14ac:dyDescent="0.25">
      <c r="A1774">
        <v>3848</v>
      </c>
      <c r="B1774" t="s">
        <v>1647</v>
      </c>
      <c r="C1774" t="s">
        <v>301</v>
      </c>
      <c r="D1774" t="s">
        <v>7400</v>
      </c>
      <c r="G1774" t="s">
        <v>9269</v>
      </c>
      <c r="H1774">
        <v>18</v>
      </c>
      <c r="I1774" t="s">
        <v>1652</v>
      </c>
      <c r="J1774">
        <v>0</v>
      </c>
      <c r="K1774">
        <v>0</v>
      </c>
    </row>
    <row r="1775" spans="1:11" x14ac:dyDescent="0.25">
      <c r="A1775">
        <v>3848</v>
      </c>
      <c r="B1775" t="s">
        <v>1647</v>
      </c>
      <c r="C1775" t="s">
        <v>301</v>
      </c>
      <c r="D1775" t="s">
        <v>7400</v>
      </c>
      <c r="E1775" t="s">
        <v>10810</v>
      </c>
      <c r="F1775" t="s">
        <v>1669</v>
      </c>
      <c r="G1775" t="s">
        <v>7766</v>
      </c>
      <c r="H1775">
        <v>10</v>
      </c>
      <c r="I1775" t="s">
        <v>1652</v>
      </c>
      <c r="J1775">
        <v>0</v>
      </c>
      <c r="K1775">
        <v>0</v>
      </c>
    </row>
    <row r="1776" spans="1:11" x14ac:dyDescent="0.25">
      <c r="A1776">
        <v>3848</v>
      </c>
      <c r="B1776" t="s">
        <v>1647</v>
      </c>
      <c r="C1776" t="s">
        <v>301</v>
      </c>
      <c r="D1776" t="s">
        <v>7400</v>
      </c>
      <c r="E1776" t="s">
        <v>9270</v>
      </c>
      <c r="F1776" t="s">
        <v>1769</v>
      </c>
      <c r="G1776" t="s">
        <v>6790</v>
      </c>
      <c r="H1776">
        <v>33</v>
      </c>
      <c r="I1776" t="s">
        <v>1652</v>
      </c>
      <c r="J1776">
        <v>0</v>
      </c>
      <c r="K1776">
        <v>0</v>
      </c>
    </row>
    <row r="1777" spans="1:11" x14ac:dyDescent="0.25">
      <c r="A1777">
        <v>3848</v>
      </c>
      <c r="B1777" t="s">
        <v>1647</v>
      </c>
      <c r="C1777" t="s">
        <v>301</v>
      </c>
      <c r="D1777" t="s">
        <v>7400</v>
      </c>
      <c r="G1777" t="s">
        <v>9905</v>
      </c>
      <c r="H1777">
        <v>5</v>
      </c>
      <c r="I1777" t="s">
        <v>1652</v>
      </c>
      <c r="J1777">
        <v>0</v>
      </c>
      <c r="K1777">
        <v>0</v>
      </c>
    </row>
    <row r="1778" spans="1:11" x14ac:dyDescent="0.25">
      <c r="A1778">
        <v>3848</v>
      </c>
      <c r="B1778" t="s">
        <v>1647</v>
      </c>
      <c r="C1778" t="s">
        <v>301</v>
      </c>
      <c r="D1778" t="s">
        <v>7400</v>
      </c>
      <c r="E1778" t="s">
        <v>2256</v>
      </c>
      <c r="F1778" t="s">
        <v>1679</v>
      </c>
      <c r="G1778" t="s">
        <v>3492</v>
      </c>
      <c r="H1778">
        <v>33</v>
      </c>
      <c r="I1778" t="s">
        <v>1652</v>
      </c>
      <c r="J1778">
        <v>0</v>
      </c>
      <c r="K1778">
        <v>0</v>
      </c>
    </row>
    <row r="1779" spans="1:11" x14ac:dyDescent="0.25">
      <c r="A1779">
        <v>3848</v>
      </c>
      <c r="B1779" t="s">
        <v>1647</v>
      </c>
      <c r="C1779" t="s">
        <v>301</v>
      </c>
      <c r="D1779" t="s">
        <v>7400</v>
      </c>
      <c r="G1779" t="s">
        <v>5064</v>
      </c>
      <c r="H1779">
        <v>26</v>
      </c>
      <c r="I1779" t="s">
        <v>1652</v>
      </c>
      <c r="J1779">
        <v>0</v>
      </c>
      <c r="K1779">
        <v>0</v>
      </c>
    </row>
    <row r="1780" spans="1:11" x14ac:dyDescent="0.25">
      <c r="A1780">
        <v>3848</v>
      </c>
      <c r="B1780" t="s">
        <v>1647</v>
      </c>
      <c r="C1780" t="s">
        <v>301</v>
      </c>
      <c r="D1780" t="s">
        <v>7400</v>
      </c>
      <c r="E1780" t="s">
        <v>3644</v>
      </c>
      <c r="F1780" t="s">
        <v>1796</v>
      </c>
      <c r="G1780" t="s">
        <v>3538</v>
      </c>
      <c r="H1780">
        <v>13</v>
      </c>
      <c r="I1780" t="s">
        <v>1652</v>
      </c>
      <c r="J1780">
        <v>0</v>
      </c>
      <c r="K1780">
        <v>0</v>
      </c>
    </row>
    <row r="1781" spans="1:11" x14ac:dyDescent="0.25">
      <c r="A1781">
        <v>3848</v>
      </c>
      <c r="B1781" t="s">
        <v>1647</v>
      </c>
      <c r="C1781" t="s">
        <v>301</v>
      </c>
      <c r="D1781" t="s">
        <v>7400</v>
      </c>
      <c r="G1781" t="s">
        <v>5065</v>
      </c>
      <c r="H1781">
        <v>13</v>
      </c>
      <c r="I1781" t="s">
        <v>1652</v>
      </c>
      <c r="J1781">
        <v>0</v>
      </c>
      <c r="K1781">
        <v>0</v>
      </c>
    </row>
    <row r="1782" spans="1:11" x14ac:dyDescent="0.25">
      <c r="A1782">
        <v>3848</v>
      </c>
      <c r="B1782" t="s">
        <v>1647</v>
      </c>
      <c r="C1782" t="s">
        <v>301</v>
      </c>
      <c r="D1782" t="s">
        <v>7400</v>
      </c>
      <c r="E1782" t="s">
        <v>8597</v>
      </c>
      <c r="F1782" t="s">
        <v>8598</v>
      </c>
      <c r="G1782" t="s">
        <v>8760</v>
      </c>
      <c r="H1782">
        <v>5</v>
      </c>
      <c r="I1782" t="s">
        <v>1652</v>
      </c>
      <c r="J1782">
        <v>0</v>
      </c>
      <c r="K1782">
        <v>0</v>
      </c>
    </row>
    <row r="1783" spans="1:11" x14ac:dyDescent="0.25">
      <c r="A1783">
        <v>3848</v>
      </c>
      <c r="B1783" t="s">
        <v>1647</v>
      </c>
      <c r="C1783" t="s">
        <v>301</v>
      </c>
      <c r="D1783" t="s">
        <v>7400</v>
      </c>
      <c r="G1783" t="s">
        <v>8599</v>
      </c>
      <c r="H1783">
        <v>10</v>
      </c>
      <c r="I1783" t="s">
        <v>1652</v>
      </c>
      <c r="J1783">
        <v>0</v>
      </c>
      <c r="K1783">
        <v>0</v>
      </c>
    </row>
    <row r="1784" spans="1:11" x14ac:dyDescent="0.25">
      <c r="A1784">
        <v>3848</v>
      </c>
      <c r="B1784" t="s">
        <v>1647</v>
      </c>
      <c r="C1784" t="s">
        <v>301</v>
      </c>
      <c r="D1784" t="s">
        <v>7400</v>
      </c>
      <c r="E1784" t="s">
        <v>9271</v>
      </c>
      <c r="F1784" t="s">
        <v>9272</v>
      </c>
      <c r="G1784" t="s">
        <v>6531</v>
      </c>
      <c r="H1784">
        <v>22</v>
      </c>
      <c r="I1784" t="s">
        <v>1652</v>
      </c>
      <c r="J1784">
        <v>0</v>
      </c>
      <c r="K1784">
        <v>0</v>
      </c>
    </row>
    <row r="1785" spans="1:11" x14ac:dyDescent="0.25">
      <c r="A1785">
        <v>3848</v>
      </c>
      <c r="B1785" t="s">
        <v>1647</v>
      </c>
      <c r="C1785" t="s">
        <v>301</v>
      </c>
      <c r="D1785" t="s">
        <v>7400</v>
      </c>
      <c r="G1785" t="s">
        <v>5066</v>
      </c>
      <c r="H1785">
        <v>13</v>
      </c>
      <c r="I1785" t="s">
        <v>1652</v>
      </c>
      <c r="J1785">
        <v>0</v>
      </c>
      <c r="K1785">
        <v>0</v>
      </c>
    </row>
    <row r="1786" spans="1:11" x14ac:dyDescent="0.25">
      <c r="A1786">
        <v>3848</v>
      </c>
      <c r="B1786" t="s">
        <v>1647</v>
      </c>
      <c r="C1786" t="s">
        <v>301</v>
      </c>
      <c r="D1786" t="s">
        <v>7400</v>
      </c>
      <c r="E1786" t="s">
        <v>3645</v>
      </c>
      <c r="F1786" t="s">
        <v>3646</v>
      </c>
      <c r="G1786" t="s">
        <v>6640</v>
      </c>
      <c r="H1786">
        <v>1</v>
      </c>
      <c r="I1786" t="s">
        <v>1652</v>
      </c>
      <c r="J1786">
        <v>0</v>
      </c>
      <c r="K1786">
        <v>0</v>
      </c>
    </row>
    <row r="1787" spans="1:11" x14ac:dyDescent="0.25">
      <c r="A1787">
        <v>3848</v>
      </c>
      <c r="B1787" t="s">
        <v>1647</v>
      </c>
      <c r="C1787" t="s">
        <v>301</v>
      </c>
      <c r="D1787" t="s">
        <v>7400</v>
      </c>
      <c r="G1787" t="s">
        <v>5067</v>
      </c>
      <c r="H1787">
        <v>4</v>
      </c>
      <c r="I1787" t="s">
        <v>1652</v>
      </c>
      <c r="J1787">
        <v>0</v>
      </c>
      <c r="K1787">
        <v>0</v>
      </c>
    </row>
    <row r="1788" spans="1:11" x14ac:dyDescent="0.25">
      <c r="A1788">
        <v>3848</v>
      </c>
      <c r="B1788" t="s">
        <v>1647</v>
      </c>
      <c r="C1788" t="s">
        <v>301</v>
      </c>
      <c r="D1788" t="s">
        <v>7400</v>
      </c>
      <c r="E1788" t="s">
        <v>7767</v>
      </c>
      <c r="F1788" t="s">
        <v>1671</v>
      </c>
      <c r="G1788" t="s">
        <v>8600</v>
      </c>
      <c r="H1788">
        <v>22</v>
      </c>
      <c r="I1788" t="s">
        <v>1652</v>
      </c>
      <c r="J1788">
        <v>0</v>
      </c>
      <c r="K1788">
        <v>0</v>
      </c>
    </row>
    <row r="1789" spans="1:11" x14ac:dyDescent="0.25">
      <c r="A1789">
        <v>3848</v>
      </c>
      <c r="B1789" t="s">
        <v>1647</v>
      </c>
      <c r="C1789" t="s">
        <v>301</v>
      </c>
      <c r="D1789" t="s">
        <v>7400</v>
      </c>
      <c r="G1789" t="s">
        <v>5068</v>
      </c>
      <c r="H1789">
        <v>2</v>
      </c>
      <c r="I1789" t="s">
        <v>1652</v>
      </c>
      <c r="J1789">
        <v>0</v>
      </c>
      <c r="K1789">
        <v>0</v>
      </c>
    </row>
    <row r="1790" spans="1:11" x14ac:dyDescent="0.25">
      <c r="A1790">
        <v>3848</v>
      </c>
      <c r="B1790" t="s">
        <v>1647</v>
      </c>
      <c r="C1790" t="s">
        <v>301</v>
      </c>
      <c r="D1790" t="s">
        <v>7400</v>
      </c>
      <c r="E1790" t="s">
        <v>7882</v>
      </c>
      <c r="F1790" t="s">
        <v>1885</v>
      </c>
      <c r="G1790" t="s">
        <v>9676</v>
      </c>
      <c r="H1790">
        <v>33</v>
      </c>
      <c r="I1790" t="s">
        <v>1652</v>
      </c>
      <c r="J1790">
        <v>0</v>
      </c>
      <c r="K1790">
        <v>0</v>
      </c>
    </row>
    <row r="1791" spans="1:11" x14ac:dyDescent="0.25">
      <c r="A1791">
        <v>3848</v>
      </c>
      <c r="B1791" t="s">
        <v>1647</v>
      </c>
      <c r="C1791" t="s">
        <v>301</v>
      </c>
      <c r="D1791" t="s">
        <v>7400</v>
      </c>
      <c r="G1791" t="s">
        <v>2309</v>
      </c>
      <c r="H1791">
        <v>8</v>
      </c>
      <c r="I1791" t="s">
        <v>1652</v>
      </c>
      <c r="J1791">
        <v>0</v>
      </c>
      <c r="K1791">
        <v>0</v>
      </c>
    </row>
    <row r="1792" spans="1:11" x14ac:dyDescent="0.25">
      <c r="A1792">
        <v>3848</v>
      </c>
      <c r="B1792" t="s">
        <v>1647</v>
      </c>
      <c r="C1792" t="s">
        <v>301</v>
      </c>
      <c r="D1792" t="s">
        <v>7400</v>
      </c>
      <c r="E1792" t="s">
        <v>3647</v>
      </c>
      <c r="F1792" t="s">
        <v>1694</v>
      </c>
      <c r="G1792" t="s">
        <v>6700</v>
      </c>
      <c r="H1792">
        <v>6</v>
      </c>
      <c r="I1792" t="s">
        <v>1652</v>
      </c>
      <c r="J1792">
        <v>0</v>
      </c>
      <c r="K1792">
        <v>0</v>
      </c>
    </row>
    <row r="1793" spans="1:11" x14ac:dyDescent="0.25">
      <c r="A1793">
        <v>3848</v>
      </c>
      <c r="B1793" t="s">
        <v>1647</v>
      </c>
      <c r="C1793" t="s">
        <v>301</v>
      </c>
      <c r="D1793" t="s">
        <v>7400</v>
      </c>
      <c r="G1793" t="s">
        <v>5069</v>
      </c>
      <c r="H1793">
        <v>7</v>
      </c>
      <c r="I1793" t="s">
        <v>1652</v>
      </c>
      <c r="J1793">
        <v>0</v>
      </c>
      <c r="K1793">
        <v>0</v>
      </c>
    </row>
    <row r="1794" spans="1:11" x14ac:dyDescent="0.25">
      <c r="A1794">
        <v>3848</v>
      </c>
      <c r="B1794" t="s">
        <v>1647</v>
      </c>
      <c r="C1794" t="s">
        <v>301</v>
      </c>
      <c r="D1794" t="s">
        <v>7400</v>
      </c>
      <c r="E1794" t="s">
        <v>5070</v>
      </c>
      <c r="F1794" t="s">
        <v>3724</v>
      </c>
      <c r="G1794" t="s">
        <v>6791</v>
      </c>
      <c r="H1794">
        <v>4</v>
      </c>
      <c r="I1794" t="s">
        <v>1652</v>
      </c>
      <c r="J1794">
        <v>0</v>
      </c>
      <c r="K1794">
        <v>0</v>
      </c>
    </row>
    <row r="1795" spans="1:11" x14ac:dyDescent="0.25">
      <c r="A1795">
        <v>3848</v>
      </c>
      <c r="B1795" t="s">
        <v>1647</v>
      </c>
      <c r="C1795" t="s">
        <v>301</v>
      </c>
      <c r="D1795" t="s">
        <v>7400</v>
      </c>
      <c r="G1795" t="s">
        <v>5071</v>
      </c>
      <c r="H1795">
        <v>6</v>
      </c>
      <c r="I1795" t="s">
        <v>1652</v>
      </c>
      <c r="J1795">
        <v>0</v>
      </c>
      <c r="K1795">
        <v>0</v>
      </c>
    </row>
    <row r="1796" spans="1:11" x14ac:dyDescent="0.25">
      <c r="A1796">
        <v>3848</v>
      </c>
      <c r="B1796" t="s">
        <v>1647</v>
      </c>
      <c r="C1796" t="s">
        <v>301</v>
      </c>
      <c r="D1796" t="s">
        <v>7400</v>
      </c>
      <c r="E1796" t="s">
        <v>1946</v>
      </c>
      <c r="F1796" t="s">
        <v>1945</v>
      </c>
      <c r="G1796" t="s">
        <v>3237</v>
      </c>
      <c r="H1796">
        <v>35</v>
      </c>
      <c r="I1796" t="s">
        <v>1652</v>
      </c>
      <c r="J1796">
        <v>0</v>
      </c>
      <c r="K1796">
        <v>0</v>
      </c>
    </row>
    <row r="1797" spans="1:11" x14ac:dyDescent="0.25">
      <c r="A1797">
        <v>3848</v>
      </c>
      <c r="B1797" t="s">
        <v>1647</v>
      </c>
      <c r="C1797" t="s">
        <v>301</v>
      </c>
      <c r="D1797" t="s">
        <v>7400</v>
      </c>
      <c r="G1797" t="s">
        <v>2257</v>
      </c>
      <c r="H1797">
        <v>21</v>
      </c>
      <c r="I1797" t="s">
        <v>1652</v>
      </c>
      <c r="J1797">
        <v>0</v>
      </c>
      <c r="K1797">
        <v>0</v>
      </c>
    </row>
    <row r="1798" spans="1:11" x14ac:dyDescent="0.25">
      <c r="A1798">
        <v>3848</v>
      </c>
      <c r="B1798" t="s">
        <v>1647</v>
      </c>
      <c r="C1798" t="s">
        <v>301</v>
      </c>
      <c r="D1798" t="s">
        <v>7400</v>
      </c>
      <c r="E1798" t="s">
        <v>3649</v>
      </c>
      <c r="F1798" t="s">
        <v>1655</v>
      </c>
      <c r="G1798" t="s">
        <v>3650</v>
      </c>
      <c r="H1798">
        <v>109</v>
      </c>
      <c r="I1798" t="s">
        <v>1652</v>
      </c>
      <c r="J1798">
        <v>0</v>
      </c>
      <c r="K1798">
        <v>0</v>
      </c>
    </row>
    <row r="1799" spans="1:11" x14ac:dyDescent="0.25">
      <c r="A1799">
        <v>3848</v>
      </c>
      <c r="B1799" t="s">
        <v>1647</v>
      </c>
      <c r="C1799" t="s">
        <v>301</v>
      </c>
      <c r="D1799" t="s">
        <v>7400</v>
      </c>
      <c r="G1799" t="s">
        <v>4287</v>
      </c>
      <c r="H1799">
        <v>12</v>
      </c>
      <c r="I1799" t="s">
        <v>1652</v>
      </c>
      <c r="J1799">
        <v>0</v>
      </c>
      <c r="K1799">
        <v>0</v>
      </c>
    </row>
    <row r="1800" spans="1:11" x14ac:dyDescent="0.25">
      <c r="A1800">
        <v>3848</v>
      </c>
      <c r="B1800" t="s">
        <v>1647</v>
      </c>
      <c r="C1800" t="s">
        <v>301</v>
      </c>
      <c r="D1800" t="s">
        <v>7400</v>
      </c>
      <c r="E1800" t="s">
        <v>8285</v>
      </c>
      <c r="F1800" t="s">
        <v>1924</v>
      </c>
      <c r="G1800" t="s">
        <v>3246</v>
      </c>
      <c r="H1800">
        <v>4</v>
      </c>
      <c r="I1800" t="s">
        <v>1652</v>
      </c>
      <c r="J1800">
        <v>0</v>
      </c>
      <c r="K1800">
        <v>0</v>
      </c>
    </row>
    <row r="1801" spans="1:11" x14ac:dyDescent="0.25">
      <c r="A1801">
        <v>3848</v>
      </c>
      <c r="B1801" t="s">
        <v>1647</v>
      </c>
      <c r="C1801" t="s">
        <v>301</v>
      </c>
      <c r="D1801" t="s">
        <v>7400</v>
      </c>
      <c r="G1801" t="s">
        <v>4666</v>
      </c>
      <c r="H1801">
        <v>6</v>
      </c>
      <c r="I1801" t="s">
        <v>1652</v>
      </c>
      <c r="J1801">
        <v>0</v>
      </c>
      <c r="K1801">
        <v>0</v>
      </c>
    </row>
    <row r="1802" spans="1:11" x14ac:dyDescent="0.25">
      <c r="A1802">
        <v>3848</v>
      </c>
      <c r="B1802" t="s">
        <v>1647</v>
      </c>
      <c r="C1802" t="s">
        <v>301</v>
      </c>
      <c r="D1802" t="s">
        <v>7400</v>
      </c>
      <c r="E1802" t="s">
        <v>5959</v>
      </c>
      <c r="F1802" t="s">
        <v>5960</v>
      </c>
      <c r="G1802" t="s">
        <v>6785</v>
      </c>
      <c r="H1802">
        <v>292</v>
      </c>
      <c r="I1802" t="s">
        <v>1652</v>
      </c>
      <c r="J1802">
        <v>0</v>
      </c>
      <c r="K1802">
        <v>0</v>
      </c>
    </row>
    <row r="1803" spans="1:11" x14ac:dyDescent="0.25">
      <c r="A1803">
        <v>3848</v>
      </c>
      <c r="B1803" t="s">
        <v>1647</v>
      </c>
      <c r="C1803" t="s">
        <v>301</v>
      </c>
      <c r="D1803" t="s">
        <v>7400</v>
      </c>
      <c r="G1803" t="s">
        <v>5961</v>
      </c>
      <c r="H1803">
        <v>30</v>
      </c>
      <c r="I1803" t="s">
        <v>1652</v>
      </c>
      <c r="J1803">
        <v>0</v>
      </c>
      <c r="K1803">
        <v>0</v>
      </c>
    </row>
    <row r="1804" spans="1:11" x14ac:dyDescent="0.25">
      <c r="A1804">
        <v>3848</v>
      </c>
      <c r="B1804" t="s">
        <v>1647</v>
      </c>
      <c r="C1804" t="s">
        <v>301</v>
      </c>
      <c r="D1804" t="s">
        <v>7400</v>
      </c>
      <c r="E1804" t="s">
        <v>3651</v>
      </c>
      <c r="F1804" t="s">
        <v>3652</v>
      </c>
      <c r="G1804" t="s">
        <v>3245</v>
      </c>
      <c r="H1804">
        <v>111</v>
      </c>
      <c r="I1804" t="s">
        <v>1652</v>
      </c>
      <c r="J1804">
        <v>0</v>
      </c>
      <c r="K1804">
        <v>0</v>
      </c>
    </row>
    <row r="1805" spans="1:11" x14ac:dyDescent="0.25">
      <c r="A1805">
        <v>3848</v>
      </c>
      <c r="B1805" t="s">
        <v>1647</v>
      </c>
      <c r="C1805" t="s">
        <v>301</v>
      </c>
      <c r="D1805" t="s">
        <v>7400</v>
      </c>
      <c r="G1805" t="s">
        <v>4998</v>
      </c>
      <c r="H1805">
        <v>108</v>
      </c>
      <c r="I1805" t="s">
        <v>1652</v>
      </c>
      <c r="J1805">
        <v>0</v>
      </c>
      <c r="K1805">
        <v>0</v>
      </c>
    </row>
    <row r="1806" spans="1:11" x14ac:dyDescent="0.25">
      <c r="A1806">
        <v>3848</v>
      </c>
      <c r="B1806" t="s">
        <v>1647</v>
      </c>
      <c r="C1806" t="s">
        <v>301</v>
      </c>
      <c r="D1806" t="s">
        <v>7400</v>
      </c>
      <c r="E1806" t="s">
        <v>7282</v>
      </c>
      <c r="F1806" t="s">
        <v>7283</v>
      </c>
      <c r="G1806" t="s">
        <v>7640</v>
      </c>
      <c r="H1806">
        <v>7</v>
      </c>
      <c r="I1806" t="s">
        <v>1652</v>
      </c>
      <c r="J1806">
        <v>0</v>
      </c>
      <c r="K1806">
        <v>0</v>
      </c>
    </row>
    <row r="1807" spans="1:11" x14ac:dyDescent="0.25">
      <c r="A1807">
        <v>3848</v>
      </c>
      <c r="B1807" t="s">
        <v>1647</v>
      </c>
      <c r="C1807" t="s">
        <v>301</v>
      </c>
      <c r="D1807" t="s">
        <v>7400</v>
      </c>
      <c r="G1807" t="s">
        <v>2309</v>
      </c>
      <c r="H1807">
        <v>66</v>
      </c>
      <c r="I1807" t="s">
        <v>1652</v>
      </c>
      <c r="J1807">
        <v>0</v>
      </c>
      <c r="K1807">
        <v>0</v>
      </c>
    </row>
    <row r="1808" spans="1:11" x14ac:dyDescent="0.25">
      <c r="A1808">
        <v>3848</v>
      </c>
      <c r="B1808" t="s">
        <v>1647</v>
      </c>
      <c r="C1808" t="s">
        <v>301</v>
      </c>
      <c r="D1808" t="s">
        <v>7400</v>
      </c>
      <c r="E1808" t="s">
        <v>5962</v>
      </c>
      <c r="F1808" t="s">
        <v>1678</v>
      </c>
      <c r="G1808" t="s">
        <v>3270</v>
      </c>
      <c r="H1808">
        <v>25</v>
      </c>
      <c r="I1808" t="s">
        <v>1652</v>
      </c>
      <c r="J1808">
        <v>0</v>
      </c>
      <c r="K1808">
        <v>0</v>
      </c>
    </row>
    <row r="1809" spans="1:11" x14ac:dyDescent="0.25">
      <c r="A1809">
        <v>3848</v>
      </c>
      <c r="B1809" t="s">
        <v>1647</v>
      </c>
      <c r="C1809" t="s">
        <v>301</v>
      </c>
      <c r="D1809" t="s">
        <v>7400</v>
      </c>
      <c r="E1809" t="s">
        <v>5963</v>
      </c>
      <c r="F1809" t="s">
        <v>5964</v>
      </c>
      <c r="G1809" t="s">
        <v>6632</v>
      </c>
      <c r="H1809">
        <v>22</v>
      </c>
      <c r="I1809" t="s">
        <v>1652</v>
      </c>
      <c r="J1809">
        <v>0</v>
      </c>
      <c r="K1809">
        <v>0</v>
      </c>
    </row>
    <row r="1810" spans="1:11" x14ac:dyDescent="0.25">
      <c r="A1810">
        <v>3848</v>
      </c>
      <c r="B1810" t="s">
        <v>1647</v>
      </c>
      <c r="C1810" t="s">
        <v>301</v>
      </c>
      <c r="D1810" t="s">
        <v>7400</v>
      </c>
      <c r="G1810" t="s">
        <v>10811</v>
      </c>
      <c r="H1810">
        <v>5</v>
      </c>
      <c r="I1810" t="s">
        <v>1652</v>
      </c>
      <c r="J1810">
        <v>0</v>
      </c>
      <c r="K1810">
        <v>0</v>
      </c>
    </row>
    <row r="1811" spans="1:11" x14ac:dyDescent="0.25">
      <c r="A1811">
        <v>3848</v>
      </c>
      <c r="B1811" t="s">
        <v>1647</v>
      </c>
      <c r="C1811" t="s">
        <v>301</v>
      </c>
      <c r="D1811" t="s">
        <v>7400</v>
      </c>
      <c r="E1811" t="s">
        <v>4492</v>
      </c>
      <c r="F1811" t="s">
        <v>1681</v>
      </c>
      <c r="G1811" t="s">
        <v>3270</v>
      </c>
      <c r="H1811">
        <v>3</v>
      </c>
      <c r="I1811" t="s">
        <v>1652</v>
      </c>
      <c r="J1811">
        <v>0</v>
      </c>
      <c r="K1811">
        <v>0</v>
      </c>
    </row>
    <row r="1812" spans="1:11" x14ac:dyDescent="0.25">
      <c r="A1812">
        <v>3848</v>
      </c>
      <c r="B1812" t="s">
        <v>1647</v>
      </c>
      <c r="C1812" t="s">
        <v>301</v>
      </c>
      <c r="D1812" t="s">
        <v>7400</v>
      </c>
      <c r="G1812" t="s">
        <v>4493</v>
      </c>
      <c r="H1812">
        <v>59</v>
      </c>
      <c r="I1812" t="s">
        <v>1652</v>
      </c>
      <c r="J1812">
        <v>0</v>
      </c>
      <c r="K1812">
        <v>0</v>
      </c>
    </row>
    <row r="1813" spans="1:11" x14ac:dyDescent="0.25">
      <c r="A1813">
        <v>3848</v>
      </c>
      <c r="B1813" t="s">
        <v>1647</v>
      </c>
      <c r="C1813" t="s">
        <v>301</v>
      </c>
      <c r="D1813" t="s">
        <v>7400</v>
      </c>
      <c r="E1813" t="s">
        <v>1944</v>
      </c>
      <c r="F1813" t="s">
        <v>1793</v>
      </c>
      <c r="G1813" t="s">
        <v>10157</v>
      </c>
      <c r="H1813">
        <v>7</v>
      </c>
      <c r="I1813" t="s">
        <v>1652</v>
      </c>
      <c r="J1813">
        <v>0</v>
      </c>
      <c r="K1813">
        <v>0</v>
      </c>
    </row>
    <row r="1814" spans="1:11" x14ac:dyDescent="0.25">
      <c r="A1814">
        <v>3848</v>
      </c>
      <c r="B1814" t="s">
        <v>1647</v>
      </c>
      <c r="C1814" t="s">
        <v>301</v>
      </c>
      <c r="D1814" t="s">
        <v>7400</v>
      </c>
      <c r="G1814" t="s">
        <v>5927</v>
      </c>
      <c r="H1814">
        <v>3</v>
      </c>
      <c r="I1814" t="s">
        <v>1652</v>
      </c>
      <c r="J1814">
        <v>0</v>
      </c>
      <c r="K1814">
        <v>0</v>
      </c>
    </row>
    <row r="1815" spans="1:11" x14ac:dyDescent="0.25">
      <c r="A1815">
        <v>3848</v>
      </c>
      <c r="B1815" t="s">
        <v>1647</v>
      </c>
      <c r="C1815" t="s">
        <v>301</v>
      </c>
      <c r="D1815" t="s">
        <v>7400</v>
      </c>
      <c r="E1815" t="s">
        <v>8761</v>
      </c>
      <c r="F1815" t="s">
        <v>8762</v>
      </c>
      <c r="G1815" t="s">
        <v>10329</v>
      </c>
      <c r="H1815">
        <v>22</v>
      </c>
      <c r="I1815" t="s">
        <v>1652</v>
      </c>
      <c r="J1815">
        <v>0</v>
      </c>
      <c r="K1815">
        <v>0</v>
      </c>
    </row>
    <row r="1816" spans="1:11" x14ac:dyDescent="0.25">
      <c r="A1816">
        <v>3848</v>
      </c>
      <c r="B1816" t="s">
        <v>1647</v>
      </c>
      <c r="C1816" t="s">
        <v>301</v>
      </c>
      <c r="D1816" t="s">
        <v>7400</v>
      </c>
      <c r="G1816" t="s">
        <v>2200</v>
      </c>
      <c r="H1816">
        <v>17</v>
      </c>
      <c r="I1816" t="s">
        <v>1652</v>
      </c>
      <c r="J1816">
        <v>0</v>
      </c>
      <c r="K1816">
        <v>0</v>
      </c>
    </row>
    <row r="1817" spans="1:11" x14ac:dyDescent="0.25">
      <c r="A1817">
        <v>3848</v>
      </c>
      <c r="B1817" t="s">
        <v>1647</v>
      </c>
      <c r="C1817" t="s">
        <v>301</v>
      </c>
      <c r="D1817" t="s">
        <v>7400</v>
      </c>
      <c r="E1817" t="s">
        <v>8504</v>
      </c>
      <c r="F1817" t="s">
        <v>8505</v>
      </c>
      <c r="G1817" t="s">
        <v>6718</v>
      </c>
      <c r="H1817">
        <v>12</v>
      </c>
      <c r="I1817" t="s">
        <v>1652</v>
      </c>
      <c r="J1817">
        <v>0</v>
      </c>
      <c r="K1817">
        <v>0</v>
      </c>
    </row>
    <row r="1818" spans="1:11" x14ac:dyDescent="0.25">
      <c r="A1818">
        <v>3848</v>
      </c>
      <c r="B1818" t="s">
        <v>1647</v>
      </c>
      <c r="C1818" t="s">
        <v>301</v>
      </c>
      <c r="D1818" t="s">
        <v>7400</v>
      </c>
      <c r="G1818" t="s">
        <v>5927</v>
      </c>
      <c r="H1818">
        <v>99</v>
      </c>
      <c r="I1818" t="s">
        <v>1652</v>
      </c>
      <c r="J1818">
        <v>0</v>
      </c>
      <c r="K1818">
        <v>0</v>
      </c>
    </row>
    <row r="1819" spans="1:11" x14ac:dyDescent="0.25">
      <c r="A1819">
        <v>3848</v>
      </c>
      <c r="B1819" t="s">
        <v>1647</v>
      </c>
      <c r="C1819" t="s">
        <v>301</v>
      </c>
      <c r="D1819" t="s">
        <v>7400</v>
      </c>
      <c r="E1819" t="s">
        <v>7544</v>
      </c>
      <c r="F1819" t="s">
        <v>7545</v>
      </c>
      <c r="G1819" t="s">
        <v>6722</v>
      </c>
      <c r="H1819">
        <v>4</v>
      </c>
      <c r="I1819" t="s">
        <v>1652</v>
      </c>
      <c r="J1819">
        <v>0</v>
      </c>
      <c r="K1819">
        <v>0</v>
      </c>
    </row>
    <row r="1820" spans="1:11" x14ac:dyDescent="0.25">
      <c r="A1820">
        <v>3848</v>
      </c>
      <c r="B1820" t="s">
        <v>1647</v>
      </c>
      <c r="C1820" t="s">
        <v>301</v>
      </c>
      <c r="D1820" t="s">
        <v>7400</v>
      </c>
      <c r="G1820" t="s">
        <v>2186</v>
      </c>
      <c r="H1820">
        <v>7</v>
      </c>
      <c r="I1820" t="s">
        <v>1652</v>
      </c>
      <c r="J1820">
        <v>0</v>
      </c>
      <c r="K1820">
        <v>0</v>
      </c>
    </row>
    <row r="1821" spans="1:11" x14ac:dyDescent="0.25">
      <c r="A1821">
        <v>3848</v>
      </c>
      <c r="B1821" t="s">
        <v>1647</v>
      </c>
      <c r="C1821" t="s">
        <v>301</v>
      </c>
      <c r="D1821" t="s">
        <v>7400</v>
      </c>
      <c r="E1821" t="s">
        <v>3654</v>
      </c>
      <c r="F1821" t="s">
        <v>3655</v>
      </c>
      <c r="G1821" t="s">
        <v>3656</v>
      </c>
      <c r="H1821">
        <v>28</v>
      </c>
      <c r="I1821" t="s">
        <v>1652</v>
      </c>
      <c r="J1821">
        <v>0</v>
      </c>
      <c r="K1821">
        <v>0</v>
      </c>
    </row>
    <row r="1822" spans="1:11" x14ac:dyDescent="0.25">
      <c r="A1822">
        <v>3848</v>
      </c>
      <c r="B1822" t="s">
        <v>1647</v>
      </c>
      <c r="C1822" t="s">
        <v>301</v>
      </c>
      <c r="D1822" t="s">
        <v>7400</v>
      </c>
      <c r="E1822" t="s">
        <v>5072</v>
      </c>
      <c r="F1822" t="s">
        <v>5073</v>
      </c>
      <c r="G1822" t="s">
        <v>6417</v>
      </c>
      <c r="H1822">
        <v>3</v>
      </c>
      <c r="I1822" t="s">
        <v>1652</v>
      </c>
      <c r="J1822">
        <v>0</v>
      </c>
      <c r="K1822">
        <v>0</v>
      </c>
    </row>
    <row r="1823" spans="1:11" x14ac:dyDescent="0.25">
      <c r="A1823">
        <v>3848</v>
      </c>
      <c r="B1823" t="s">
        <v>1647</v>
      </c>
      <c r="C1823" t="s">
        <v>301</v>
      </c>
      <c r="D1823" t="s">
        <v>7400</v>
      </c>
      <c r="G1823" t="s">
        <v>5074</v>
      </c>
      <c r="H1823">
        <v>17</v>
      </c>
      <c r="I1823" t="s">
        <v>1652</v>
      </c>
      <c r="J1823">
        <v>0</v>
      </c>
      <c r="K1823">
        <v>0</v>
      </c>
    </row>
    <row r="1824" spans="1:11" x14ac:dyDescent="0.25">
      <c r="A1824">
        <v>3848</v>
      </c>
      <c r="B1824" t="s">
        <v>1647</v>
      </c>
      <c r="C1824" t="s">
        <v>301</v>
      </c>
      <c r="D1824" t="s">
        <v>7400</v>
      </c>
      <c r="E1824" t="s">
        <v>5075</v>
      </c>
      <c r="F1824" t="s">
        <v>5076</v>
      </c>
      <c r="G1824" t="s">
        <v>6525</v>
      </c>
      <c r="H1824">
        <v>21</v>
      </c>
      <c r="I1824" t="s">
        <v>1652</v>
      </c>
      <c r="J1824">
        <v>0</v>
      </c>
      <c r="K1824">
        <v>0</v>
      </c>
    </row>
    <row r="1825" spans="1:11" x14ac:dyDescent="0.25">
      <c r="A1825">
        <v>3848</v>
      </c>
      <c r="B1825" t="s">
        <v>1647</v>
      </c>
      <c r="C1825" t="s">
        <v>301</v>
      </c>
      <c r="D1825" t="s">
        <v>7400</v>
      </c>
      <c r="G1825" t="s">
        <v>5077</v>
      </c>
      <c r="H1825">
        <v>24</v>
      </c>
      <c r="I1825" t="s">
        <v>1652</v>
      </c>
      <c r="J1825">
        <v>0</v>
      </c>
      <c r="K1825">
        <v>0</v>
      </c>
    </row>
    <row r="1826" spans="1:11" x14ac:dyDescent="0.25">
      <c r="A1826">
        <v>3848</v>
      </c>
      <c r="B1826" t="s">
        <v>1647</v>
      </c>
      <c r="C1826" t="s">
        <v>301</v>
      </c>
      <c r="D1826" t="s">
        <v>7400</v>
      </c>
      <c r="E1826" t="s">
        <v>6205</v>
      </c>
      <c r="F1826" t="s">
        <v>1666</v>
      </c>
      <c r="G1826" t="s">
        <v>3073</v>
      </c>
      <c r="H1826">
        <v>3</v>
      </c>
      <c r="I1826" t="s">
        <v>1652</v>
      </c>
      <c r="J1826">
        <v>0</v>
      </c>
      <c r="K1826">
        <v>0</v>
      </c>
    </row>
    <row r="1827" spans="1:11" x14ac:dyDescent="0.25">
      <c r="A1827">
        <v>3848</v>
      </c>
      <c r="B1827" t="s">
        <v>1647</v>
      </c>
      <c r="C1827" t="s">
        <v>301</v>
      </c>
      <c r="D1827" t="s">
        <v>7400</v>
      </c>
      <c r="G1827" t="s">
        <v>4356</v>
      </c>
      <c r="H1827">
        <v>17</v>
      </c>
      <c r="I1827" t="s">
        <v>1652</v>
      </c>
      <c r="J1827">
        <v>0</v>
      </c>
      <c r="K1827">
        <v>0</v>
      </c>
    </row>
    <row r="1828" spans="1:11" x14ac:dyDescent="0.25">
      <c r="A1828">
        <v>3848</v>
      </c>
      <c r="B1828" t="s">
        <v>1647</v>
      </c>
      <c r="C1828" t="s">
        <v>301</v>
      </c>
      <c r="D1828" t="s">
        <v>7400</v>
      </c>
      <c r="E1828" t="s">
        <v>3657</v>
      </c>
      <c r="F1828" t="s">
        <v>1685</v>
      </c>
      <c r="G1828" t="s">
        <v>6785</v>
      </c>
      <c r="H1828">
        <v>95</v>
      </c>
      <c r="I1828" t="s">
        <v>1652</v>
      </c>
      <c r="J1828">
        <v>0</v>
      </c>
      <c r="K1828">
        <v>0</v>
      </c>
    </row>
    <row r="1829" spans="1:11" x14ac:dyDescent="0.25">
      <c r="A1829">
        <v>3848</v>
      </c>
      <c r="B1829" t="s">
        <v>1647</v>
      </c>
      <c r="C1829" t="s">
        <v>301</v>
      </c>
      <c r="D1829" t="s">
        <v>7400</v>
      </c>
      <c r="G1829" t="s">
        <v>2243</v>
      </c>
      <c r="H1829">
        <v>76</v>
      </c>
      <c r="I1829" t="s">
        <v>1652</v>
      </c>
      <c r="J1829">
        <v>0</v>
      </c>
      <c r="K1829">
        <v>0</v>
      </c>
    </row>
    <row r="1830" spans="1:11" x14ac:dyDescent="0.25">
      <c r="A1830">
        <v>3848</v>
      </c>
      <c r="B1830" t="s">
        <v>1647</v>
      </c>
      <c r="C1830" t="s">
        <v>301</v>
      </c>
      <c r="D1830" t="s">
        <v>7400</v>
      </c>
      <c r="E1830" t="s">
        <v>10812</v>
      </c>
      <c r="F1830" t="s">
        <v>1685</v>
      </c>
      <c r="G1830" t="s">
        <v>4257</v>
      </c>
      <c r="H1830">
        <v>204</v>
      </c>
      <c r="I1830" t="s">
        <v>1652</v>
      </c>
      <c r="J1830">
        <v>0</v>
      </c>
      <c r="K1830">
        <v>0</v>
      </c>
    </row>
    <row r="1831" spans="1:11" x14ac:dyDescent="0.25">
      <c r="A1831">
        <v>3848</v>
      </c>
      <c r="B1831" t="s">
        <v>1647</v>
      </c>
      <c r="C1831" t="s">
        <v>301</v>
      </c>
      <c r="D1831" t="s">
        <v>7400</v>
      </c>
      <c r="E1831" t="s">
        <v>7768</v>
      </c>
      <c r="F1831" t="s">
        <v>1685</v>
      </c>
      <c r="G1831" t="s">
        <v>10145</v>
      </c>
      <c r="H1831">
        <v>18</v>
      </c>
      <c r="I1831" t="s">
        <v>1652</v>
      </c>
      <c r="J1831">
        <v>0</v>
      </c>
      <c r="K1831">
        <v>0</v>
      </c>
    </row>
    <row r="1832" spans="1:11" x14ac:dyDescent="0.25">
      <c r="A1832">
        <v>3848</v>
      </c>
      <c r="B1832" t="s">
        <v>1647</v>
      </c>
      <c r="C1832" t="s">
        <v>301</v>
      </c>
      <c r="D1832" t="s">
        <v>7400</v>
      </c>
      <c r="G1832" t="s">
        <v>8286</v>
      </c>
      <c r="H1832">
        <v>11</v>
      </c>
      <c r="I1832" t="s">
        <v>1652</v>
      </c>
      <c r="J1832">
        <v>0</v>
      </c>
      <c r="K1832">
        <v>0</v>
      </c>
    </row>
    <row r="1833" spans="1:11" x14ac:dyDescent="0.25">
      <c r="A1833">
        <v>3848</v>
      </c>
      <c r="B1833" t="s">
        <v>1647</v>
      </c>
      <c r="C1833" t="s">
        <v>301</v>
      </c>
      <c r="D1833" t="s">
        <v>7400</v>
      </c>
      <c r="E1833" t="s">
        <v>3659</v>
      </c>
      <c r="F1833" t="s">
        <v>3660</v>
      </c>
      <c r="G1833" t="s">
        <v>3580</v>
      </c>
      <c r="H1833">
        <v>27</v>
      </c>
      <c r="I1833" t="s">
        <v>1652</v>
      </c>
      <c r="J1833">
        <v>0</v>
      </c>
      <c r="K1833">
        <v>0</v>
      </c>
    </row>
    <row r="1834" spans="1:11" x14ac:dyDescent="0.25">
      <c r="A1834">
        <v>3848</v>
      </c>
      <c r="B1834" t="s">
        <v>1647</v>
      </c>
      <c r="C1834" t="s">
        <v>301</v>
      </c>
      <c r="D1834" t="s">
        <v>7400</v>
      </c>
      <c r="G1834" t="s">
        <v>4329</v>
      </c>
      <c r="H1834">
        <v>11</v>
      </c>
      <c r="I1834" t="s">
        <v>1652</v>
      </c>
      <c r="J1834">
        <v>0</v>
      </c>
      <c r="K1834">
        <v>0</v>
      </c>
    </row>
    <row r="1835" spans="1:11" x14ac:dyDescent="0.25">
      <c r="A1835">
        <v>3848</v>
      </c>
      <c r="B1835" t="s">
        <v>1647</v>
      </c>
      <c r="C1835" t="s">
        <v>301</v>
      </c>
      <c r="D1835" t="s">
        <v>7400</v>
      </c>
      <c r="E1835" t="s">
        <v>8287</v>
      </c>
      <c r="F1835" t="s">
        <v>1657</v>
      </c>
      <c r="G1835" t="s">
        <v>8292</v>
      </c>
      <c r="H1835">
        <v>91</v>
      </c>
      <c r="I1835" t="s">
        <v>1652</v>
      </c>
      <c r="J1835">
        <v>0</v>
      </c>
      <c r="K1835">
        <v>0</v>
      </c>
    </row>
    <row r="1836" spans="1:11" x14ac:dyDescent="0.25">
      <c r="A1836">
        <v>3848</v>
      </c>
      <c r="B1836" t="s">
        <v>1647</v>
      </c>
      <c r="C1836" t="s">
        <v>301</v>
      </c>
      <c r="D1836" t="s">
        <v>7400</v>
      </c>
      <c r="G1836" t="s">
        <v>2212</v>
      </c>
      <c r="H1836">
        <v>33</v>
      </c>
      <c r="I1836" t="s">
        <v>1652</v>
      </c>
      <c r="J1836">
        <v>0</v>
      </c>
      <c r="K1836">
        <v>0</v>
      </c>
    </row>
    <row r="1837" spans="1:11" x14ac:dyDescent="0.25">
      <c r="A1837">
        <v>3848</v>
      </c>
      <c r="B1837" t="s">
        <v>1647</v>
      </c>
      <c r="C1837" t="s">
        <v>301</v>
      </c>
      <c r="D1837" t="s">
        <v>7400</v>
      </c>
      <c r="E1837" t="s">
        <v>5078</v>
      </c>
      <c r="F1837" t="s">
        <v>5079</v>
      </c>
      <c r="G1837" t="s">
        <v>3542</v>
      </c>
      <c r="H1837">
        <v>5</v>
      </c>
      <c r="I1837" t="s">
        <v>1652</v>
      </c>
      <c r="J1837">
        <v>0</v>
      </c>
      <c r="K1837">
        <v>0</v>
      </c>
    </row>
    <row r="1838" spans="1:11" x14ac:dyDescent="0.25">
      <c r="A1838">
        <v>3848</v>
      </c>
      <c r="B1838" t="s">
        <v>1647</v>
      </c>
      <c r="C1838" t="s">
        <v>301</v>
      </c>
      <c r="D1838" t="s">
        <v>7400</v>
      </c>
      <c r="G1838" t="s">
        <v>5080</v>
      </c>
      <c r="H1838">
        <v>4</v>
      </c>
      <c r="I1838" t="s">
        <v>1652</v>
      </c>
      <c r="J1838">
        <v>0</v>
      </c>
      <c r="K1838">
        <v>0</v>
      </c>
    </row>
    <row r="1839" spans="1:11" x14ac:dyDescent="0.25">
      <c r="A1839">
        <v>3848</v>
      </c>
      <c r="B1839" t="s">
        <v>1647</v>
      </c>
      <c r="C1839" t="s">
        <v>301</v>
      </c>
      <c r="D1839" t="s">
        <v>7400</v>
      </c>
      <c r="E1839" t="s">
        <v>1943</v>
      </c>
      <c r="F1839" t="s">
        <v>1786</v>
      </c>
      <c r="G1839" t="s">
        <v>5925</v>
      </c>
      <c r="H1839">
        <v>15</v>
      </c>
      <c r="I1839" t="s">
        <v>1652</v>
      </c>
      <c r="J1839">
        <v>0</v>
      </c>
      <c r="K1839">
        <v>0</v>
      </c>
    </row>
    <row r="1840" spans="1:11" x14ac:dyDescent="0.25">
      <c r="A1840">
        <v>3848</v>
      </c>
      <c r="B1840" t="s">
        <v>1647</v>
      </c>
      <c r="C1840" t="s">
        <v>301</v>
      </c>
      <c r="D1840" t="s">
        <v>7400</v>
      </c>
      <c r="E1840" t="s">
        <v>3661</v>
      </c>
      <c r="F1840" t="s">
        <v>3193</v>
      </c>
      <c r="G1840" t="s">
        <v>6883</v>
      </c>
      <c r="H1840">
        <v>10</v>
      </c>
      <c r="I1840" t="s">
        <v>1652</v>
      </c>
      <c r="J1840">
        <v>0</v>
      </c>
      <c r="K1840">
        <v>0</v>
      </c>
    </row>
    <row r="1841" spans="1:11" x14ac:dyDescent="0.25">
      <c r="A1841">
        <v>3848</v>
      </c>
      <c r="B1841" t="s">
        <v>1647</v>
      </c>
      <c r="C1841" t="s">
        <v>301</v>
      </c>
      <c r="D1841" t="s">
        <v>7400</v>
      </c>
      <c r="G1841" t="s">
        <v>2161</v>
      </c>
      <c r="H1841">
        <v>16</v>
      </c>
      <c r="I1841" t="s">
        <v>1652</v>
      </c>
      <c r="J1841">
        <v>0</v>
      </c>
      <c r="K1841">
        <v>0</v>
      </c>
    </row>
    <row r="1842" spans="1:11" x14ac:dyDescent="0.25">
      <c r="A1842">
        <v>3848</v>
      </c>
      <c r="B1842" t="s">
        <v>1647</v>
      </c>
      <c r="C1842" t="s">
        <v>301</v>
      </c>
      <c r="D1842" t="s">
        <v>7400</v>
      </c>
      <c r="E1842" t="s">
        <v>7769</v>
      </c>
      <c r="F1842" t="s">
        <v>1913</v>
      </c>
      <c r="G1842" t="s">
        <v>7770</v>
      </c>
      <c r="H1842">
        <v>3</v>
      </c>
      <c r="I1842" t="s">
        <v>1652</v>
      </c>
      <c r="J1842">
        <v>0</v>
      </c>
      <c r="K1842">
        <v>0</v>
      </c>
    </row>
    <row r="1843" spans="1:11" x14ac:dyDescent="0.25">
      <c r="A1843">
        <v>3848</v>
      </c>
      <c r="B1843" t="s">
        <v>1647</v>
      </c>
      <c r="C1843" t="s">
        <v>301</v>
      </c>
      <c r="D1843" t="s">
        <v>7400</v>
      </c>
      <c r="E1843" t="s">
        <v>3662</v>
      </c>
      <c r="F1843" t="s">
        <v>1685</v>
      </c>
      <c r="G1843" t="s">
        <v>3496</v>
      </c>
      <c r="H1843">
        <v>60</v>
      </c>
      <c r="I1843" t="s">
        <v>1652</v>
      </c>
      <c r="J1843">
        <v>0</v>
      </c>
      <c r="K1843">
        <v>0</v>
      </c>
    </row>
    <row r="1844" spans="1:11" x14ac:dyDescent="0.25">
      <c r="A1844">
        <v>3848</v>
      </c>
      <c r="B1844" t="s">
        <v>1647</v>
      </c>
      <c r="C1844" t="s">
        <v>301</v>
      </c>
      <c r="D1844" t="s">
        <v>7400</v>
      </c>
      <c r="G1844" t="s">
        <v>5081</v>
      </c>
      <c r="H1844">
        <v>131</v>
      </c>
      <c r="I1844" t="s">
        <v>1652</v>
      </c>
      <c r="J1844">
        <v>0</v>
      </c>
      <c r="K1844">
        <v>0</v>
      </c>
    </row>
    <row r="1845" spans="1:11" x14ac:dyDescent="0.25">
      <c r="A1845">
        <v>3848</v>
      </c>
      <c r="B1845" t="s">
        <v>1647</v>
      </c>
      <c r="C1845" t="s">
        <v>301</v>
      </c>
      <c r="D1845" t="s">
        <v>7400</v>
      </c>
      <c r="E1845" t="s">
        <v>5082</v>
      </c>
      <c r="F1845" t="s">
        <v>1685</v>
      </c>
      <c r="G1845" t="s">
        <v>3542</v>
      </c>
      <c r="H1845">
        <v>3</v>
      </c>
      <c r="I1845" t="s">
        <v>1652</v>
      </c>
      <c r="J1845">
        <v>0</v>
      </c>
      <c r="K1845">
        <v>0</v>
      </c>
    </row>
    <row r="1846" spans="1:11" x14ac:dyDescent="0.25">
      <c r="A1846">
        <v>3848</v>
      </c>
      <c r="B1846" t="s">
        <v>1647</v>
      </c>
      <c r="C1846" t="s">
        <v>301</v>
      </c>
      <c r="D1846" t="s">
        <v>7400</v>
      </c>
      <c r="G1846" t="s">
        <v>5083</v>
      </c>
      <c r="H1846">
        <v>73</v>
      </c>
      <c r="I1846" t="s">
        <v>1652</v>
      </c>
      <c r="J1846">
        <v>0</v>
      </c>
      <c r="K1846">
        <v>0</v>
      </c>
    </row>
    <row r="1847" spans="1:11" x14ac:dyDescent="0.25">
      <c r="A1847">
        <v>3848</v>
      </c>
      <c r="B1847" t="s">
        <v>1647</v>
      </c>
      <c r="C1847" t="s">
        <v>301</v>
      </c>
      <c r="D1847" t="s">
        <v>7400</v>
      </c>
      <c r="E1847" t="s">
        <v>1942</v>
      </c>
      <c r="F1847" t="s">
        <v>1941</v>
      </c>
      <c r="G1847" t="s">
        <v>10364</v>
      </c>
      <c r="H1847">
        <v>3</v>
      </c>
      <c r="I1847" t="s">
        <v>1652</v>
      </c>
      <c r="J1847">
        <v>0</v>
      </c>
      <c r="K1847">
        <v>0</v>
      </c>
    </row>
    <row r="1848" spans="1:11" x14ac:dyDescent="0.25">
      <c r="A1848">
        <v>3848</v>
      </c>
      <c r="B1848" t="s">
        <v>1647</v>
      </c>
      <c r="C1848" t="s">
        <v>301</v>
      </c>
      <c r="D1848" t="s">
        <v>7400</v>
      </c>
      <c r="G1848" t="s">
        <v>2240</v>
      </c>
      <c r="H1848">
        <v>11</v>
      </c>
      <c r="I1848" t="s">
        <v>1652</v>
      </c>
      <c r="J1848">
        <v>0</v>
      </c>
      <c r="K1848">
        <v>0</v>
      </c>
    </row>
    <row r="1849" spans="1:11" x14ac:dyDescent="0.25">
      <c r="A1849">
        <v>3848</v>
      </c>
      <c r="B1849" t="s">
        <v>1647</v>
      </c>
      <c r="C1849" t="s">
        <v>301</v>
      </c>
      <c r="D1849" t="s">
        <v>7400</v>
      </c>
      <c r="E1849" t="s">
        <v>1940</v>
      </c>
      <c r="F1849" t="s">
        <v>1685</v>
      </c>
      <c r="G1849" t="s">
        <v>6785</v>
      </c>
      <c r="H1849">
        <v>111</v>
      </c>
      <c r="I1849" t="s">
        <v>1652</v>
      </c>
      <c r="J1849">
        <v>0</v>
      </c>
      <c r="K1849">
        <v>0</v>
      </c>
    </row>
    <row r="1850" spans="1:11" x14ac:dyDescent="0.25">
      <c r="A1850">
        <v>3848</v>
      </c>
      <c r="B1850" t="s">
        <v>1647</v>
      </c>
      <c r="C1850" t="s">
        <v>301</v>
      </c>
      <c r="D1850" t="s">
        <v>7400</v>
      </c>
      <c r="G1850" t="s">
        <v>5624</v>
      </c>
      <c r="H1850">
        <v>120</v>
      </c>
      <c r="I1850" t="s">
        <v>1652</v>
      </c>
      <c r="J1850">
        <v>0</v>
      </c>
      <c r="K1850">
        <v>0</v>
      </c>
    </row>
    <row r="1851" spans="1:11" x14ac:dyDescent="0.25">
      <c r="A1851">
        <v>3848</v>
      </c>
      <c r="B1851" t="s">
        <v>1647</v>
      </c>
      <c r="C1851" t="s">
        <v>301</v>
      </c>
      <c r="D1851" t="s">
        <v>7400</v>
      </c>
      <c r="E1851" t="s">
        <v>5084</v>
      </c>
      <c r="F1851" t="s">
        <v>1673</v>
      </c>
      <c r="G1851" t="s">
        <v>3457</v>
      </c>
      <c r="H1851">
        <v>4</v>
      </c>
      <c r="I1851" t="s">
        <v>1652</v>
      </c>
      <c r="J1851">
        <v>0</v>
      </c>
      <c r="K1851">
        <v>0</v>
      </c>
    </row>
    <row r="1852" spans="1:11" x14ac:dyDescent="0.25">
      <c r="A1852">
        <v>3848</v>
      </c>
      <c r="B1852" t="s">
        <v>1647</v>
      </c>
      <c r="C1852" t="s">
        <v>301</v>
      </c>
      <c r="D1852" t="s">
        <v>7400</v>
      </c>
      <c r="G1852" t="s">
        <v>4321</v>
      </c>
      <c r="H1852">
        <v>6</v>
      </c>
      <c r="I1852" t="s">
        <v>1652</v>
      </c>
      <c r="J1852">
        <v>0</v>
      </c>
      <c r="K1852">
        <v>0</v>
      </c>
    </row>
    <row r="1853" spans="1:11" x14ac:dyDescent="0.25">
      <c r="A1853">
        <v>3848</v>
      </c>
      <c r="B1853" t="s">
        <v>1647</v>
      </c>
      <c r="C1853" t="s">
        <v>301</v>
      </c>
      <c r="D1853" t="s">
        <v>7400</v>
      </c>
      <c r="E1853" t="s">
        <v>7546</v>
      </c>
      <c r="F1853" t="s">
        <v>3520</v>
      </c>
      <c r="G1853" s="201">
        <v>510000000</v>
      </c>
      <c r="H1853">
        <v>1</v>
      </c>
      <c r="I1853" t="s">
        <v>1652</v>
      </c>
      <c r="J1853">
        <v>0</v>
      </c>
      <c r="K1853">
        <v>0</v>
      </c>
    </row>
    <row r="1854" spans="1:11" x14ac:dyDescent="0.25">
      <c r="A1854">
        <v>3848</v>
      </c>
      <c r="B1854" t="s">
        <v>1647</v>
      </c>
      <c r="C1854" t="s">
        <v>301</v>
      </c>
      <c r="D1854" t="s">
        <v>7400</v>
      </c>
      <c r="G1854" t="s">
        <v>7875</v>
      </c>
      <c r="H1854">
        <v>1</v>
      </c>
      <c r="I1854" t="s">
        <v>1652</v>
      </c>
      <c r="J1854">
        <v>0</v>
      </c>
      <c r="K1854">
        <v>0</v>
      </c>
    </row>
    <row r="1855" spans="1:11" x14ac:dyDescent="0.25">
      <c r="A1855">
        <v>3848</v>
      </c>
      <c r="B1855" t="s">
        <v>1647</v>
      </c>
      <c r="C1855" t="s">
        <v>301</v>
      </c>
      <c r="D1855" t="s">
        <v>7400</v>
      </c>
      <c r="E1855" t="s">
        <v>1939</v>
      </c>
      <c r="F1855" t="s">
        <v>1678</v>
      </c>
      <c r="G1855" t="s">
        <v>10328</v>
      </c>
      <c r="H1855">
        <v>11</v>
      </c>
      <c r="I1855" t="s">
        <v>1652</v>
      </c>
      <c r="J1855">
        <v>0</v>
      </c>
      <c r="K1855">
        <v>0</v>
      </c>
    </row>
    <row r="1856" spans="1:11" x14ac:dyDescent="0.25">
      <c r="A1856">
        <v>3848</v>
      </c>
      <c r="B1856" t="s">
        <v>1647</v>
      </c>
      <c r="C1856" t="s">
        <v>301</v>
      </c>
      <c r="D1856" t="s">
        <v>7400</v>
      </c>
      <c r="G1856" t="s">
        <v>2259</v>
      </c>
      <c r="H1856">
        <v>11</v>
      </c>
      <c r="I1856" t="s">
        <v>1652</v>
      </c>
      <c r="J1856">
        <v>0</v>
      </c>
      <c r="K1856">
        <v>0</v>
      </c>
    </row>
    <row r="1857" spans="1:11" x14ac:dyDescent="0.25">
      <c r="A1857">
        <v>3848</v>
      </c>
      <c r="B1857" t="s">
        <v>1647</v>
      </c>
      <c r="C1857" t="s">
        <v>301</v>
      </c>
      <c r="D1857" t="s">
        <v>7400</v>
      </c>
      <c r="E1857" t="s">
        <v>7547</v>
      </c>
      <c r="F1857" t="s">
        <v>1667</v>
      </c>
      <c r="G1857" t="s">
        <v>6776</v>
      </c>
      <c r="H1857">
        <v>249</v>
      </c>
      <c r="I1857" t="s">
        <v>1652</v>
      </c>
      <c r="J1857">
        <v>0</v>
      </c>
      <c r="K1857">
        <v>0</v>
      </c>
    </row>
    <row r="1858" spans="1:11" x14ac:dyDescent="0.25">
      <c r="A1858">
        <v>3848</v>
      </c>
      <c r="B1858" t="s">
        <v>1647</v>
      </c>
      <c r="C1858" t="s">
        <v>301</v>
      </c>
      <c r="D1858" t="s">
        <v>7400</v>
      </c>
      <c r="G1858" t="s">
        <v>8844</v>
      </c>
      <c r="H1858">
        <v>365</v>
      </c>
      <c r="I1858" t="s">
        <v>1652</v>
      </c>
      <c r="J1858">
        <v>0</v>
      </c>
      <c r="K1858">
        <v>0</v>
      </c>
    </row>
    <row r="1859" spans="1:11" x14ac:dyDescent="0.25">
      <c r="A1859">
        <v>3848</v>
      </c>
      <c r="B1859" t="s">
        <v>1647</v>
      </c>
      <c r="C1859" t="s">
        <v>301</v>
      </c>
      <c r="D1859" t="s">
        <v>7400</v>
      </c>
      <c r="E1859" t="s">
        <v>10813</v>
      </c>
      <c r="F1859" t="s">
        <v>1916</v>
      </c>
      <c r="G1859" t="s">
        <v>4666</v>
      </c>
      <c r="H1859">
        <v>13</v>
      </c>
      <c r="I1859" t="s">
        <v>1652</v>
      </c>
      <c r="J1859">
        <v>0</v>
      </c>
      <c r="K1859">
        <v>0</v>
      </c>
    </row>
    <row r="1860" spans="1:11" x14ac:dyDescent="0.25">
      <c r="A1860">
        <v>3848</v>
      </c>
      <c r="B1860" t="s">
        <v>1647</v>
      </c>
      <c r="C1860" t="s">
        <v>301</v>
      </c>
      <c r="D1860" t="s">
        <v>7400</v>
      </c>
      <c r="E1860" t="s">
        <v>3663</v>
      </c>
      <c r="F1860" t="s">
        <v>1938</v>
      </c>
      <c r="G1860" t="s">
        <v>6795</v>
      </c>
      <c r="H1860">
        <v>6</v>
      </c>
      <c r="I1860" t="s">
        <v>1652</v>
      </c>
      <c r="J1860">
        <v>0</v>
      </c>
      <c r="K1860">
        <v>0</v>
      </c>
    </row>
    <row r="1861" spans="1:11" x14ac:dyDescent="0.25">
      <c r="A1861">
        <v>3848</v>
      </c>
      <c r="B1861" t="s">
        <v>1647</v>
      </c>
      <c r="C1861" t="s">
        <v>301</v>
      </c>
      <c r="D1861" t="s">
        <v>7400</v>
      </c>
      <c r="G1861" t="s">
        <v>2229</v>
      </c>
      <c r="H1861">
        <v>6</v>
      </c>
      <c r="I1861" t="s">
        <v>1652</v>
      </c>
      <c r="J1861">
        <v>0</v>
      </c>
      <c r="K1861">
        <v>0</v>
      </c>
    </row>
    <row r="1862" spans="1:11" x14ac:dyDescent="0.25">
      <c r="A1862">
        <v>3848</v>
      </c>
      <c r="B1862" t="s">
        <v>1647</v>
      </c>
      <c r="C1862" t="s">
        <v>301</v>
      </c>
      <c r="D1862" t="s">
        <v>7400</v>
      </c>
      <c r="E1862" t="s">
        <v>3664</v>
      </c>
      <c r="F1862" t="s">
        <v>1937</v>
      </c>
      <c r="G1862" t="s">
        <v>6887</v>
      </c>
      <c r="H1862">
        <v>10</v>
      </c>
      <c r="I1862" t="s">
        <v>1652</v>
      </c>
      <c r="J1862">
        <v>0</v>
      </c>
      <c r="K1862">
        <v>0</v>
      </c>
    </row>
    <row r="1863" spans="1:11" x14ac:dyDescent="0.25">
      <c r="A1863">
        <v>3848</v>
      </c>
      <c r="B1863" t="s">
        <v>1647</v>
      </c>
      <c r="C1863" t="s">
        <v>301</v>
      </c>
      <c r="D1863" t="s">
        <v>7400</v>
      </c>
      <c r="G1863" t="s">
        <v>2252</v>
      </c>
      <c r="H1863">
        <v>3</v>
      </c>
      <c r="I1863" t="s">
        <v>1652</v>
      </c>
      <c r="J1863">
        <v>0</v>
      </c>
      <c r="K1863">
        <v>0</v>
      </c>
    </row>
    <row r="1864" spans="1:11" x14ac:dyDescent="0.25">
      <c r="A1864">
        <v>3848</v>
      </c>
      <c r="B1864" t="s">
        <v>1647</v>
      </c>
      <c r="C1864" t="s">
        <v>301</v>
      </c>
      <c r="D1864" t="s">
        <v>7400</v>
      </c>
      <c r="E1864" t="s">
        <v>10814</v>
      </c>
      <c r="F1864" t="s">
        <v>1701</v>
      </c>
      <c r="G1864" t="s">
        <v>10815</v>
      </c>
      <c r="H1864">
        <v>16</v>
      </c>
      <c r="I1864" t="s">
        <v>1652</v>
      </c>
      <c r="J1864">
        <v>0</v>
      </c>
      <c r="K1864">
        <v>0</v>
      </c>
    </row>
    <row r="1865" spans="1:11" x14ac:dyDescent="0.25">
      <c r="A1865">
        <v>3848</v>
      </c>
      <c r="B1865" t="s">
        <v>1647</v>
      </c>
      <c r="C1865" t="s">
        <v>301</v>
      </c>
      <c r="D1865" t="s">
        <v>7400</v>
      </c>
      <c r="E1865" t="s">
        <v>6962</v>
      </c>
      <c r="F1865" t="s">
        <v>1673</v>
      </c>
      <c r="G1865" t="s">
        <v>3246</v>
      </c>
      <c r="H1865">
        <v>1</v>
      </c>
      <c r="I1865" t="s">
        <v>1652</v>
      </c>
      <c r="J1865">
        <v>0</v>
      </c>
      <c r="K1865">
        <v>0</v>
      </c>
    </row>
    <row r="1866" spans="1:11" x14ac:dyDescent="0.25">
      <c r="A1866">
        <v>3848</v>
      </c>
      <c r="B1866" t="s">
        <v>1647</v>
      </c>
      <c r="C1866" t="s">
        <v>301</v>
      </c>
      <c r="D1866" t="s">
        <v>7400</v>
      </c>
      <c r="G1866" t="s">
        <v>6471</v>
      </c>
      <c r="H1866">
        <v>6</v>
      </c>
      <c r="I1866" t="s">
        <v>1652</v>
      </c>
      <c r="J1866">
        <v>0</v>
      </c>
      <c r="K1866">
        <v>0</v>
      </c>
    </row>
    <row r="1867" spans="1:11" x14ac:dyDescent="0.25">
      <c r="A1867">
        <v>3848</v>
      </c>
      <c r="B1867" t="s">
        <v>1647</v>
      </c>
      <c r="C1867" t="s">
        <v>301</v>
      </c>
      <c r="D1867" t="s">
        <v>7400</v>
      </c>
      <c r="E1867" t="s">
        <v>10816</v>
      </c>
      <c r="F1867" t="s">
        <v>1694</v>
      </c>
      <c r="G1867" t="s">
        <v>10817</v>
      </c>
      <c r="H1867">
        <v>3</v>
      </c>
      <c r="I1867" t="s">
        <v>1652</v>
      </c>
      <c r="J1867">
        <v>0</v>
      </c>
      <c r="K1867">
        <v>0</v>
      </c>
    </row>
    <row r="1868" spans="1:11" x14ac:dyDescent="0.25">
      <c r="A1868">
        <v>3848</v>
      </c>
      <c r="B1868" t="s">
        <v>1647</v>
      </c>
      <c r="C1868" t="s">
        <v>301</v>
      </c>
      <c r="D1868" t="s">
        <v>7400</v>
      </c>
      <c r="E1868" t="s">
        <v>10365</v>
      </c>
      <c r="F1868" t="s">
        <v>1796</v>
      </c>
      <c r="G1868" t="s">
        <v>10366</v>
      </c>
      <c r="H1868">
        <v>20</v>
      </c>
      <c r="I1868" t="s">
        <v>1652</v>
      </c>
      <c r="J1868">
        <v>0</v>
      </c>
      <c r="K1868">
        <v>0</v>
      </c>
    </row>
    <row r="1869" spans="1:11" x14ac:dyDescent="0.25">
      <c r="A1869">
        <v>3848</v>
      </c>
      <c r="B1869" t="s">
        <v>1647</v>
      </c>
      <c r="C1869" t="s">
        <v>301</v>
      </c>
      <c r="D1869" t="s">
        <v>7400</v>
      </c>
      <c r="E1869" t="s">
        <v>10818</v>
      </c>
      <c r="F1869" t="s">
        <v>2346</v>
      </c>
      <c r="G1869" t="s">
        <v>7651</v>
      </c>
      <c r="H1869">
        <v>20</v>
      </c>
      <c r="I1869" t="s">
        <v>1652</v>
      </c>
      <c r="J1869">
        <v>0</v>
      </c>
      <c r="K1869">
        <v>0</v>
      </c>
    </row>
    <row r="1870" spans="1:11" x14ac:dyDescent="0.25">
      <c r="A1870">
        <v>3848</v>
      </c>
      <c r="B1870" t="s">
        <v>1647</v>
      </c>
      <c r="C1870" t="s">
        <v>301</v>
      </c>
      <c r="D1870" t="s">
        <v>7400</v>
      </c>
      <c r="E1870" t="s">
        <v>7256</v>
      </c>
      <c r="F1870" t="s">
        <v>3182</v>
      </c>
      <c r="G1870" t="s">
        <v>6402</v>
      </c>
      <c r="H1870">
        <v>2</v>
      </c>
      <c r="I1870" t="s">
        <v>1652</v>
      </c>
      <c r="J1870">
        <v>0</v>
      </c>
      <c r="K1870">
        <v>0</v>
      </c>
    </row>
    <row r="1871" spans="1:11" x14ac:dyDescent="0.25">
      <c r="A1871">
        <v>3848</v>
      </c>
      <c r="B1871" t="s">
        <v>1647</v>
      </c>
      <c r="C1871" t="s">
        <v>301</v>
      </c>
      <c r="D1871" t="s">
        <v>7400</v>
      </c>
      <c r="G1871" t="s">
        <v>4466</v>
      </c>
      <c r="H1871">
        <v>1</v>
      </c>
      <c r="I1871" t="s">
        <v>1652</v>
      </c>
      <c r="J1871">
        <v>0</v>
      </c>
      <c r="K1871">
        <v>0</v>
      </c>
    </row>
    <row r="1872" spans="1:11" x14ac:dyDescent="0.25">
      <c r="A1872">
        <v>3848</v>
      </c>
      <c r="B1872" t="s">
        <v>1647</v>
      </c>
      <c r="C1872" t="s">
        <v>301</v>
      </c>
      <c r="D1872" t="s">
        <v>7400</v>
      </c>
      <c r="E1872" t="s">
        <v>5085</v>
      </c>
      <c r="F1872" t="s">
        <v>3182</v>
      </c>
      <c r="G1872" t="s">
        <v>3185</v>
      </c>
      <c r="H1872">
        <v>39</v>
      </c>
      <c r="I1872" t="s">
        <v>1652</v>
      </c>
      <c r="J1872">
        <v>0</v>
      </c>
      <c r="K1872">
        <v>0</v>
      </c>
    </row>
    <row r="1873" spans="1:11" x14ac:dyDescent="0.25">
      <c r="A1873">
        <v>3848</v>
      </c>
      <c r="B1873" t="s">
        <v>1647</v>
      </c>
      <c r="C1873" t="s">
        <v>301</v>
      </c>
      <c r="D1873" t="s">
        <v>7400</v>
      </c>
      <c r="G1873" t="s">
        <v>4461</v>
      </c>
      <c r="H1873">
        <v>4</v>
      </c>
      <c r="I1873" t="s">
        <v>1652</v>
      </c>
      <c r="J1873">
        <v>0</v>
      </c>
      <c r="K1873">
        <v>0</v>
      </c>
    </row>
    <row r="1874" spans="1:11" x14ac:dyDescent="0.25">
      <c r="A1874">
        <v>3848</v>
      </c>
      <c r="B1874" t="s">
        <v>1647</v>
      </c>
      <c r="C1874" t="s">
        <v>301</v>
      </c>
      <c r="D1874" t="s">
        <v>7400</v>
      </c>
      <c r="E1874" t="s">
        <v>6206</v>
      </c>
      <c r="F1874" t="s">
        <v>1655</v>
      </c>
      <c r="G1874" t="s">
        <v>6963</v>
      </c>
      <c r="H1874">
        <v>8</v>
      </c>
      <c r="I1874" t="s">
        <v>1652</v>
      </c>
      <c r="J1874">
        <v>0</v>
      </c>
      <c r="K1874">
        <v>0</v>
      </c>
    </row>
    <row r="1875" spans="1:11" x14ac:dyDescent="0.25">
      <c r="A1875">
        <v>3848</v>
      </c>
      <c r="B1875" t="s">
        <v>1647</v>
      </c>
      <c r="C1875" t="s">
        <v>301</v>
      </c>
      <c r="D1875" t="s">
        <v>7400</v>
      </c>
      <c r="G1875" t="s">
        <v>6207</v>
      </c>
      <c r="H1875">
        <v>22</v>
      </c>
      <c r="I1875" t="s">
        <v>1652</v>
      </c>
      <c r="J1875">
        <v>0</v>
      </c>
      <c r="K1875">
        <v>0</v>
      </c>
    </row>
    <row r="1876" spans="1:11" x14ac:dyDescent="0.25">
      <c r="A1876">
        <v>3848</v>
      </c>
      <c r="B1876" t="s">
        <v>1647</v>
      </c>
      <c r="C1876" t="s">
        <v>301</v>
      </c>
      <c r="D1876" t="s">
        <v>7400</v>
      </c>
      <c r="E1876" t="s">
        <v>5086</v>
      </c>
      <c r="F1876" t="s">
        <v>5087</v>
      </c>
      <c r="G1876" t="s">
        <v>5088</v>
      </c>
      <c r="H1876">
        <v>3</v>
      </c>
      <c r="I1876" t="s">
        <v>1652</v>
      </c>
      <c r="J1876">
        <v>0</v>
      </c>
      <c r="K1876">
        <v>0</v>
      </c>
    </row>
    <row r="1877" spans="1:11" x14ac:dyDescent="0.25">
      <c r="A1877">
        <v>3848</v>
      </c>
      <c r="B1877" t="s">
        <v>1647</v>
      </c>
      <c r="C1877" t="s">
        <v>301</v>
      </c>
      <c r="D1877" t="s">
        <v>7400</v>
      </c>
      <c r="E1877" t="s">
        <v>5089</v>
      </c>
      <c r="F1877" t="s">
        <v>1828</v>
      </c>
      <c r="G1877" t="s">
        <v>6783</v>
      </c>
      <c r="H1877">
        <v>32</v>
      </c>
      <c r="I1877" t="s">
        <v>1652</v>
      </c>
      <c r="J1877">
        <v>0</v>
      </c>
      <c r="K1877">
        <v>0</v>
      </c>
    </row>
    <row r="1878" spans="1:11" x14ac:dyDescent="0.25">
      <c r="A1878">
        <v>3848</v>
      </c>
      <c r="B1878" t="s">
        <v>1647</v>
      </c>
      <c r="C1878" t="s">
        <v>301</v>
      </c>
      <c r="D1878" t="s">
        <v>7400</v>
      </c>
      <c r="G1878" t="s">
        <v>9177</v>
      </c>
      <c r="H1878">
        <v>19</v>
      </c>
      <c r="I1878" t="s">
        <v>1652</v>
      </c>
      <c r="J1878">
        <v>0</v>
      </c>
      <c r="K1878">
        <v>0</v>
      </c>
    </row>
    <row r="1879" spans="1:11" x14ac:dyDescent="0.25">
      <c r="A1879">
        <v>3848</v>
      </c>
      <c r="B1879" t="s">
        <v>1647</v>
      </c>
      <c r="C1879" t="s">
        <v>301</v>
      </c>
      <c r="D1879" t="s">
        <v>7400</v>
      </c>
      <c r="E1879" t="s">
        <v>5090</v>
      </c>
      <c r="F1879" t="s">
        <v>5091</v>
      </c>
      <c r="G1879" t="s">
        <v>6445</v>
      </c>
      <c r="H1879">
        <v>2</v>
      </c>
      <c r="I1879" t="s">
        <v>1652</v>
      </c>
      <c r="J1879">
        <v>0</v>
      </c>
      <c r="K1879">
        <v>0</v>
      </c>
    </row>
    <row r="1880" spans="1:11" x14ac:dyDescent="0.25">
      <c r="A1880">
        <v>3848</v>
      </c>
      <c r="B1880" t="s">
        <v>1647</v>
      </c>
      <c r="C1880" t="s">
        <v>301</v>
      </c>
      <c r="D1880" t="s">
        <v>7400</v>
      </c>
      <c r="E1880" t="s">
        <v>5092</v>
      </c>
      <c r="F1880" t="s">
        <v>5093</v>
      </c>
      <c r="G1880" t="s">
        <v>6445</v>
      </c>
      <c r="H1880">
        <v>8</v>
      </c>
      <c r="I1880" t="s">
        <v>1652</v>
      </c>
      <c r="J1880">
        <v>0</v>
      </c>
      <c r="K1880">
        <v>0</v>
      </c>
    </row>
    <row r="1881" spans="1:11" x14ac:dyDescent="0.25">
      <c r="A1881">
        <v>3848</v>
      </c>
      <c r="B1881" t="s">
        <v>1647</v>
      </c>
      <c r="C1881" t="s">
        <v>301</v>
      </c>
      <c r="D1881" t="s">
        <v>7400</v>
      </c>
      <c r="G1881" t="s">
        <v>2168</v>
      </c>
      <c r="H1881">
        <v>6</v>
      </c>
      <c r="I1881" t="s">
        <v>1652</v>
      </c>
      <c r="J1881">
        <v>0</v>
      </c>
      <c r="K1881">
        <v>0</v>
      </c>
    </row>
    <row r="1882" spans="1:11" x14ac:dyDescent="0.25">
      <c r="A1882">
        <v>3848</v>
      </c>
      <c r="B1882" t="s">
        <v>1647</v>
      </c>
      <c r="C1882" t="s">
        <v>301</v>
      </c>
      <c r="D1882" t="s">
        <v>7400</v>
      </c>
      <c r="E1882" t="s">
        <v>5094</v>
      </c>
      <c r="F1882" t="s">
        <v>5095</v>
      </c>
      <c r="G1882" t="s">
        <v>3133</v>
      </c>
      <c r="H1882">
        <v>2</v>
      </c>
      <c r="I1882" t="s">
        <v>1652</v>
      </c>
      <c r="J1882">
        <v>0</v>
      </c>
      <c r="K1882">
        <v>0</v>
      </c>
    </row>
    <row r="1883" spans="1:11" x14ac:dyDescent="0.25">
      <c r="A1883">
        <v>3848</v>
      </c>
      <c r="B1883" t="s">
        <v>1647</v>
      </c>
      <c r="C1883" t="s">
        <v>301</v>
      </c>
      <c r="D1883" t="s">
        <v>7400</v>
      </c>
      <c r="G1883" t="s">
        <v>4726</v>
      </c>
      <c r="H1883">
        <v>2</v>
      </c>
      <c r="I1883" t="s">
        <v>1652</v>
      </c>
      <c r="J1883">
        <v>0</v>
      </c>
      <c r="K1883">
        <v>0</v>
      </c>
    </row>
    <row r="1884" spans="1:11" x14ac:dyDescent="0.25">
      <c r="A1884">
        <v>3848</v>
      </c>
      <c r="B1884" t="s">
        <v>1647</v>
      </c>
      <c r="C1884" t="s">
        <v>301</v>
      </c>
      <c r="D1884" t="s">
        <v>7400</v>
      </c>
      <c r="E1884" t="s">
        <v>6208</v>
      </c>
      <c r="F1884" t="s">
        <v>3182</v>
      </c>
      <c r="G1884" t="s">
        <v>6402</v>
      </c>
      <c r="H1884">
        <v>2</v>
      </c>
      <c r="I1884" t="s">
        <v>1652</v>
      </c>
      <c r="J1884">
        <v>0</v>
      </c>
      <c r="K1884">
        <v>0</v>
      </c>
    </row>
    <row r="1885" spans="1:11" x14ac:dyDescent="0.25">
      <c r="A1885">
        <v>3848</v>
      </c>
      <c r="B1885" t="s">
        <v>1647</v>
      </c>
      <c r="C1885" t="s">
        <v>301</v>
      </c>
      <c r="D1885" t="s">
        <v>7400</v>
      </c>
      <c r="G1885" t="s">
        <v>4711</v>
      </c>
      <c r="H1885">
        <v>3</v>
      </c>
      <c r="I1885" t="s">
        <v>1652</v>
      </c>
      <c r="J1885">
        <v>0</v>
      </c>
      <c r="K1885">
        <v>0</v>
      </c>
    </row>
    <row r="1886" spans="1:11" x14ac:dyDescent="0.25">
      <c r="A1886">
        <v>3848</v>
      </c>
      <c r="B1886" t="s">
        <v>1647</v>
      </c>
      <c r="C1886" t="s">
        <v>301</v>
      </c>
      <c r="D1886" t="s">
        <v>7400</v>
      </c>
      <c r="E1886" t="s">
        <v>3666</v>
      </c>
      <c r="F1886" t="s">
        <v>3667</v>
      </c>
      <c r="G1886" t="s">
        <v>2172</v>
      </c>
      <c r="H1886">
        <v>7</v>
      </c>
      <c r="I1886" t="s">
        <v>1652</v>
      </c>
      <c r="J1886">
        <v>0</v>
      </c>
      <c r="K1886">
        <v>0</v>
      </c>
    </row>
    <row r="1887" spans="1:11" x14ac:dyDescent="0.25">
      <c r="A1887">
        <v>3848</v>
      </c>
      <c r="B1887" t="s">
        <v>1647</v>
      </c>
      <c r="C1887" t="s">
        <v>301</v>
      </c>
      <c r="D1887" t="s">
        <v>7400</v>
      </c>
      <c r="E1887" t="s">
        <v>6130</v>
      </c>
      <c r="F1887" t="s">
        <v>6131</v>
      </c>
      <c r="G1887" t="s">
        <v>2322</v>
      </c>
      <c r="H1887">
        <v>2</v>
      </c>
      <c r="I1887" t="s">
        <v>1652</v>
      </c>
      <c r="J1887">
        <v>0</v>
      </c>
      <c r="K1887">
        <v>0</v>
      </c>
    </row>
    <row r="1888" spans="1:11" x14ac:dyDescent="0.25">
      <c r="A1888">
        <v>3848</v>
      </c>
      <c r="B1888" t="s">
        <v>1647</v>
      </c>
      <c r="C1888" t="s">
        <v>301</v>
      </c>
      <c r="D1888" t="s">
        <v>7400</v>
      </c>
      <c r="E1888" t="s">
        <v>3668</v>
      </c>
      <c r="F1888" t="s">
        <v>3669</v>
      </c>
      <c r="G1888" t="s">
        <v>6502</v>
      </c>
      <c r="H1888">
        <v>2</v>
      </c>
      <c r="I1888" t="s">
        <v>1652</v>
      </c>
      <c r="J1888">
        <v>0</v>
      </c>
      <c r="K1888">
        <v>0</v>
      </c>
    </row>
    <row r="1889" spans="1:11" x14ac:dyDescent="0.25">
      <c r="A1889">
        <v>3848</v>
      </c>
      <c r="B1889" t="s">
        <v>1647</v>
      </c>
      <c r="C1889" t="s">
        <v>301</v>
      </c>
      <c r="D1889" t="s">
        <v>7400</v>
      </c>
      <c r="G1889" t="s">
        <v>5927</v>
      </c>
      <c r="H1889">
        <v>4</v>
      </c>
      <c r="I1889" t="s">
        <v>1652</v>
      </c>
      <c r="J1889">
        <v>0</v>
      </c>
      <c r="K1889">
        <v>0</v>
      </c>
    </row>
    <row r="1890" spans="1:11" x14ac:dyDescent="0.25">
      <c r="A1890">
        <v>3848</v>
      </c>
      <c r="B1890" t="s">
        <v>1647</v>
      </c>
      <c r="C1890" t="s">
        <v>301</v>
      </c>
      <c r="D1890" t="s">
        <v>7400</v>
      </c>
      <c r="E1890" t="s">
        <v>3671</v>
      </c>
      <c r="F1890" t="s">
        <v>3672</v>
      </c>
      <c r="G1890" t="s">
        <v>10367</v>
      </c>
      <c r="H1890">
        <v>40</v>
      </c>
      <c r="I1890" t="s">
        <v>1652</v>
      </c>
      <c r="J1890">
        <v>0</v>
      </c>
      <c r="K1890">
        <v>0</v>
      </c>
    </row>
    <row r="1891" spans="1:11" x14ac:dyDescent="0.25">
      <c r="A1891">
        <v>3848</v>
      </c>
      <c r="B1891" t="s">
        <v>1647</v>
      </c>
      <c r="C1891" t="s">
        <v>301</v>
      </c>
      <c r="D1891" t="s">
        <v>7400</v>
      </c>
      <c r="G1891" t="s">
        <v>2262</v>
      </c>
      <c r="H1891">
        <v>43</v>
      </c>
      <c r="I1891" t="s">
        <v>1652</v>
      </c>
      <c r="J1891">
        <v>0</v>
      </c>
      <c r="K1891">
        <v>0</v>
      </c>
    </row>
    <row r="1892" spans="1:11" x14ac:dyDescent="0.25">
      <c r="A1892">
        <v>3848</v>
      </c>
      <c r="B1892" t="s">
        <v>1647</v>
      </c>
      <c r="C1892" t="s">
        <v>301</v>
      </c>
      <c r="D1892" t="s">
        <v>7400</v>
      </c>
      <c r="E1892" t="s">
        <v>8288</v>
      </c>
      <c r="F1892" t="s">
        <v>8289</v>
      </c>
      <c r="G1892" t="s">
        <v>7693</v>
      </c>
      <c r="H1892">
        <v>29</v>
      </c>
      <c r="I1892" t="s">
        <v>1652</v>
      </c>
      <c r="J1892">
        <v>0</v>
      </c>
      <c r="K1892">
        <v>0</v>
      </c>
    </row>
    <row r="1893" spans="1:11" x14ac:dyDescent="0.25">
      <c r="A1893">
        <v>3848</v>
      </c>
      <c r="B1893" t="s">
        <v>1647</v>
      </c>
      <c r="C1893" t="s">
        <v>301</v>
      </c>
      <c r="D1893" t="s">
        <v>7400</v>
      </c>
      <c r="E1893" t="s">
        <v>3673</v>
      </c>
      <c r="F1893" t="s">
        <v>3674</v>
      </c>
      <c r="G1893" t="s">
        <v>10367</v>
      </c>
      <c r="H1893">
        <v>17</v>
      </c>
      <c r="I1893" t="s">
        <v>1652</v>
      </c>
      <c r="J1893">
        <v>0</v>
      </c>
      <c r="K1893">
        <v>0</v>
      </c>
    </row>
    <row r="1894" spans="1:11" x14ac:dyDescent="0.25">
      <c r="A1894">
        <v>3848</v>
      </c>
      <c r="B1894" t="s">
        <v>1647</v>
      </c>
      <c r="C1894" t="s">
        <v>301</v>
      </c>
      <c r="D1894" t="s">
        <v>7400</v>
      </c>
      <c r="G1894" t="s">
        <v>4331</v>
      </c>
      <c r="H1894">
        <v>14</v>
      </c>
      <c r="I1894" t="s">
        <v>1652</v>
      </c>
      <c r="J1894">
        <v>0</v>
      </c>
      <c r="K1894">
        <v>0</v>
      </c>
    </row>
    <row r="1895" spans="1:11" x14ac:dyDescent="0.25">
      <c r="A1895">
        <v>3848</v>
      </c>
      <c r="B1895" t="s">
        <v>1647</v>
      </c>
      <c r="C1895" t="s">
        <v>301</v>
      </c>
      <c r="D1895" t="s">
        <v>7400</v>
      </c>
      <c r="E1895" t="s">
        <v>3676</v>
      </c>
      <c r="F1895" t="s">
        <v>3677</v>
      </c>
      <c r="G1895" t="s">
        <v>2166</v>
      </c>
      <c r="H1895">
        <v>43</v>
      </c>
      <c r="I1895" t="s">
        <v>1646</v>
      </c>
      <c r="J1895">
        <v>0</v>
      </c>
      <c r="K1895">
        <v>0</v>
      </c>
    </row>
    <row r="1896" spans="1:11" x14ac:dyDescent="0.25">
      <c r="A1896">
        <v>3848</v>
      </c>
      <c r="B1896" t="s">
        <v>1647</v>
      </c>
      <c r="C1896" t="s">
        <v>301</v>
      </c>
      <c r="D1896" t="s">
        <v>7400</v>
      </c>
      <c r="E1896" t="s">
        <v>6726</v>
      </c>
      <c r="F1896" t="s">
        <v>1663</v>
      </c>
      <c r="G1896" t="s">
        <v>6959</v>
      </c>
      <c r="H1896">
        <v>20</v>
      </c>
      <c r="I1896" t="s">
        <v>1652</v>
      </c>
      <c r="J1896">
        <v>0</v>
      </c>
      <c r="K1896">
        <v>0</v>
      </c>
    </row>
    <row r="1897" spans="1:11" x14ac:dyDescent="0.25">
      <c r="A1897">
        <v>3848</v>
      </c>
      <c r="B1897" t="s">
        <v>1647</v>
      </c>
      <c r="C1897" t="s">
        <v>301</v>
      </c>
      <c r="D1897" t="s">
        <v>7400</v>
      </c>
      <c r="E1897" t="s">
        <v>9906</v>
      </c>
      <c r="F1897" t="s">
        <v>1657</v>
      </c>
      <c r="G1897" t="s">
        <v>9907</v>
      </c>
      <c r="H1897">
        <v>5</v>
      </c>
      <c r="I1897" t="s">
        <v>1652</v>
      </c>
      <c r="J1897">
        <v>0</v>
      </c>
      <c r="K1897">
        <v>0</v>
      </c>
    </row>
    <row r="1898" spans="1:11" x14ac:dyDescent="0.25">
      <c r="A1898">
        <v>3848</v>
      </c>
      <c r="B1898" t="s">
        <v>1647</v>
      </c>
      <c r="C1898" t="s">
        <v>301</v>
      </c>
      <c r="D1898" t="s">
        <v>7400</v>
      </c>
      <c r="E1898" t="s">
        <v>9908</v>
      </c>
      <c r="F1898" t="s">
        <v>1657</v>
      </c>
      <c r="G1898" t="s">
        <v>9909</v>
      </c>
      <c r="H1898">
        <v>9</v>
      </c>
      <c r="I1898" t="s">
        <v>1652</v>
      </c>
      <c r="J1898">
        <v>0</v>
      </c>
      <c r="K1898">
        <v>0</v>
      </c>
    </row>
    <row r="1899" spans="1:11" x14ac:dyDescent="0.25">
      <c r="A1899">
        <v>3848</v>
      </c>
      <c r="B1899" t="s">
        <v>1647</v>
      </c>
      <c r="C1899" t="s">
        <v>301</v>
      </c>
      <c r="D1899" t="s">
        <v>7400</v>
      </c>
      <c r="E1899" t="s">
        <v>3678</v>
      </c>
      <c r="F1899" t="s">
        <v>1657</v>
      </c>
      <c r="G1899" t="s">
        <v>4332</v>
      </c>
      <c r="H1899">
        <v>134</v>
      </c>
      <c r="I1899" t="s">
        <v>1652</v>
      </c>
      <c r="J1899">
        <v>0</v>
      </c>
      <c r="K1899">
        <v>0</v>
      </c>
    </row>
    <row r="1900" spans="1:11" x14ac:dyDescent="0.25">
      <c r="A1900">
        <v>3848</v>
      </c>
      <c r="B1900" t="s">
        <v>1647</v>
      </c>
      <c r="C1900" t="s">
        <v>301</v>
      </c>
      <c r="D1900" t="s">
        <v>7400</v>
      </c>
      <c r="E1900" t="s">
        <v>3679</v>
      </c>
      <c r="F1900" t="s">
        <v>1655</v>
      </c>
      <c r="G1900" t="s">
        <v>10367</v>
      </c>
      <c r="H1900">
        <v>68</v>
      </c>
      <c r="I1900" t="s">
        <v>1652</v>
      </c>
      <c r="J1900">
        <v>0</v>
      </c>
      <c r="K1900">
        <v>0</v>
      </c>
    </row>
    <row r="1901" spans="1:11" x14ac:dyDescent="0.25">
      <c r="A1901">
        <v>3848</v>
      </c>
      <c r="B1901" t="s">
        <v>1647</v>
      </c>
      <c r="C1901" t="s">
        <v>301</v>
      </c>
      <c r="D1901" t="s">
        <v>7400</v>
      </c>
      <c r="G1901" t="s">
        <v>4333</v>
      </c>
      <c r="H1901">
        <v>254</v>
      </c>
      <c r="I1901" t="s">
        <v>1652</v>
      </c>
      <c r="J1901">
        <v>0</v>
      </c>
      <c r="K1901">
        <v>0</v>
      </c>
    </row>
    <row r="1902" spans="1:11" x14ac:dyDescent="0.25">
      <c r="A1902">
        <v>3848</v>
      </c>
      <c r="B1902" t="s">
        <v>1647</v>
      </c>
      <c r="C1902" t="s">
        <v>301</v>
      </c>
      <c r="D1902" t="s">
        <v>7400</v>
      </c>
      <c r="E1902" t="s">
        <v>1936</v>
      </c>
      <c r="F1902" t="s">
        <v>1655</v>
      </c>
      <c r="G1902" t="s">
        <v>10367</v>
      </c>
      <c r="H1902">
        <v>95</v>
      </c>
      <c r="I1902" t="s">
        <v>1652</v>
      </c>
      <c r="J1902">
        <v>0</v>
      </c>
      <c r="K1902">
        <v>0</v>
      </c>
    </row>
    <row r="1903" spans="1:11" x14ac:dyDescent="0.25">
      <c r="A1903">
        <v>3848</v>
      </c>
      <c r="B1903" t="s">
        <v>1647</v>
      </c>
      <c r="C1903" t="s">
        <v>301</v>
      </c>
      <c r="D1903" t="s">
        <v>7400</v>
      </c>
      <c r="G1903" t="s">
        <v>2260</v>
      </c>
      <c r="H1903">
        <v>197</v>
      </c>
      <c r="I1903" t="s">
        <v>1652</v>
      </c>
      <c r="J1903">
        <v>0</v>
      </c>
      <c r="K1903">
        <v>0</v>
      </c>
    </row>
    <row r="1904" spans="1:11" x14ac:dyDescent="0.25">
      <c r="A1904">
        <v>3848</v>
      </c>
      <c r="B1904" t="s">
        <v>1647</v>
      </c>
      <c r="C1904" t="s">
        <v>301</v>
      </c>
      <c r="D1904" t="s">
        <v>7400</v>
      </c>
      <c r="E1904" t="s">
        <v>2440</v>
      </c>
      <c r="F1904" t="s">
        <v>1655</v>
      </c>
      <c r="G1904" t="s">
        <v>10367</v>
      </c>
      <c r="H1904">
        <v>57</v>
      </c>
      <c r="I1904" t="s">
        <v>1652</v>
      </c>
      <c r="J1904">
        <v>0</v>
      </c>
      <c r="K1904">
        <v>0</v>
      </c>
    </row>
    <row r="1905" spans="1:11" x14ac:dyDescent="0.25">
      <c r="A1905">
        <v>3848</v>
      </c>
      <c r="B1905" t="s">
        <v>1647</v>
      </c>
      <c r="C1905" t="s">
        <v>301</v>
      </c>
      <c r="D1905" t="s">
        <v>7400</v>
      </c>
      <c r="G1905" t="s">
        <v>2360</v>
      </c>
      <c r="H1905">
        <v>400</v>
      </c>
      <c r="I1905" t="s">
        <v>1652</v>
      </c>
      <c r="J1905">
        <v>0</v>
      </c>
      <c r="K1905">
        <v>0</v>
      </c>
    </row>
    <row r="1906" spans="1:11" x14ac:dyDescent="0.25">
      <c r="A1906">
        <v>3848</v>
      </c>
      <c r="B1906" t="s">
        <v>1647</v>
      </c>
      <c r="C1906" t="s">
        <v>301</v>
      </c>
      <c r="D1906" t="s">
        <v>7400</v>
      </c>
      <c r="E1906" t="s">
        <v>3682</v>
      </c>
      <c r="F1906" t="s">
        <v>1655</v>
      </c>
      <c r="G1906" t="s">
        <v>10367</v>
      </c>
      <c r="H1906">
        <v>214</v>
      </c>
      <c r="I1906" t="s">
        <v>1652</v>
      </c>
      <c r="J1906">
        <v>0</v>
      </c>
      <c r="K1906">
        <v>0</v>
      </c>
    </row>
    <row r="1907" spans="1:11" x14ac:dyDescent="0.25">
      <c r="A1907">
        <v>3848</v>
      </c>
      <c r="B1907" t="s">
        <v>1647</v>
      </c>
      <c r="C1907" t="s">
        <v>301</v>
      </c>
      <c r="D1907" t="s">
        <v>7400</v>
      </c>
      <c r="G1907" t="s">
        <v>4334</v>
      </c>
      <c r="H1907">
        <v>355</v>
      </c>
      <c r="I1907" t="s">
        <v>1652</v>
      </c>
      <c r="J1907">
        <v>0</v>
      </c>
      <c r="K1907">
        <v>0</v>
      </c>
    </row>
    <row r="1908" spans="1:11" x14ac:dyDescent="0.25">
      <c r="A1908">
        <v>3848</v>
      </c>
      <c r="B1908" t="s">
        <v>1647</v>
      </c>
      <c r="C1908" t="s">
        <v>301</v>
      </c>
      <c r="D1908" t="s">
        <v>7400</v>
      </c>
      <c r="E1908" t="s">
        <v>8290</v>
      </c>
      <c r="F1908" t="s">
        <v>1935</v>
      </c>
      <c r="G1908" t="s">
        <v>4206</v>
      </c>
      <c r="H1908">
        <v>5</v>
      </c>
      <c r="I1908" t="s">
        <v>1652</v>
      </c>
      <c r="J1908">
        <v>0</v>
      </c>
      <c r="K1908">
        <v>0</v>
      </c>
    </row>
    <row r="1909" spans="1:11" x14ac:dyDescent="0.25">
      <c r="A1909">
        <v>3848</v>
      </c>
      <c r="B1909" t="s">
        <v>1647</v>
      </c>
      <c r="C1909" t="s">
        <v>301</v>
      </c>
      <c r="D1909" t="s">
        <v>7400</v>
      </c>
      <c r="E1909" t="s">
        <v>1934</v>
      </c>
      <c r="F1909" t="s">
        <v>1933</v>
      </c>
      <c r="G1909" t="s">
        <v>10367</v>
      </c>
      <c r="H1909">
        <v>38</v>
      </c>
      <c r="I1909" t="s">
        <v>1652</v>
      </c>
      <c r="J1909">
        <v>0</v>
      </c>
      <c r="K1909">
        <v>0</v>
      </c>
    </row>
    <row r="1910" spans="1:11" x14ac:dyDescent="0.25">
      <c r="A1910">
        <v>3848</v>
      </c>
      <c r="B1910" t="s">
        <v>1647</v>
      </c>
      <c r="C1910" t="s">
        <v>301</v>
      </c>
      <c r="D1910" t="s">
        <v>7400</v>
      </c>
      <c r="G1910" t="s">
        <v>2261</v>
      </c>
      <c r="H1910">
        <v>85</v>
      </c>
      <c r="I1910" t="s">
        <v>1652</v>
      </c>
      <c r="J1910">
        <v>0</v>
      </c>
      <c r="K1910">
        <v>0</v>
      </c>
    </row>
    <row r="1911" spans="1:11" x14ac:dyDescent="0.25">
      <c r="A1911">
        <v>3848</v>
      </c>
      <c r="B1911" t="s">
        <v>1647</v>
      </c>
      <c r="C1911" t="s">
        <v>301</v>
      </c>
      <c r="D1911" t="s">
        <v>7400</v>
      </c>
      <c r="E1911" t="s">
        <v>3683</v>
      </c>
      <c r="F1911" t="s">
        <v>3380</v>
      </c>
      <c r="G1911" t="s">
        <v>3136</v>
      </c>
      <c r="H1911">
        <v>4</v>
      </c>
      <c r="I1911" t="s">
        <v>1652</v>
      </c>
      <c r="J1911">
        <v>0</v>
      </c>
      <c r="K1911">
        <v>0</v>
      </c>
    </row>
    <row r="1912" spans="1:11" x14ac:dyDescent="0.25">
      <c r="A1912">
        <v>3848</v>
      </c>
      <c r="B1912" t="s">
        <v>1647</v>
      </c>
      <c r="C1912" t="s">
        <v>301</v>
      </c>
      <c r="D1912" t="s">
        <v>7400</v>
      </c>
      <c r="G1912" t="s">
        <v>2163</v>
      </c>
      <c r="H1912">
        <v>2</v>
      </c>
      <c r="I1912" t="s">
        <v>1652</v>
      </c>
      <c r="J1912">
        <v>0</v>
      </c>
      <c r="K1912">
        <v>0</v>
      </c>
    </row>
    <row r="1913" spans="1:11" x14ac:dyDescent="0.25">
      <c r="A1913">
        <v>3848</v>
      </c>
      <c r="B1913" t="s">
        <v>1647</v>
      </c>
      <c r="C1913" t="s">
        <v>301</v>
      </c>
      <c r="D1913" t="s">
        <v>7400</v>
      </c>
      <c r="E1913" t="s">
        <v>8763</v>
      </c>
      <c r="F1913" t="s">
        <v>8301</v>
      </c>
      <c r="G1913" t="s">
        <v>2165</v>
      </c>
      <c r="H1913">
        <v>1</v>
      </c>
      <c r="I1913" t="s">
        <v>1652</v>
      </c>
      <c r="J1913">
        <v>0</v>
      </c>
      <c r="K1913">
        <v>0</v>
      </c>
    </row>
    <row r="1914" spans="1:11" x14ac:dyDescent="0.25">
      <c r="A1914">
        <v>3848</v>
      </c>
      <c r="B1914" t="s">
        <v>1647</v>
      </c>
      <c r="C1914" t="s">
        <v>301</v>
      </c>
      <c r="D1914" t="s">
        <v>7400</v>
      </c>
      <c r="E1914" t="s">
        <v>10819</v>
      </c>
      <c r="F1914" t="s">
        <v>8301</v>
      </c>
      <c r="G1914" t="s">
        <v>2165</v>
      </c>
      <c r="H1914">
        <v>2</v>
      </c>
      <c r="I1914" t="s">
        <v>1652</v>
      </c>
      <c r="J1914">
        <v>0</v>
      </c>
      <c r="K1914">
        <v>0</v>
      </c>
    </row>
    <row r="1915" spans="1:11" x14ac:dyDescent="0.25">
      <c r="A1915">
        <v>3848</v>
      </c>
      <c r="B1915" t="s">
        <v>1647</v>
      </c>
      <c r="C1915" t="s">
        <v>301</v>
      </c>
      <c r="D1915" t="s">
        <v>7400</v>
      </c>
      <c r="E1915" t="s">
        <v>8764</v>
      </c>
      <c r="F1915" t="s">
        <v>8765</v>
      </c>
      <c r="G1915" t="s">
        <v>8502</v>
      </c>
      <c r="H1915">
        <v>2</v>
      </c>
      <c r="I1915" t="s">
        <v>1652</v>
      </c>
      <c r="J1915">
        <v>0</v>
      </c>
      <c r="K1915">
        <v>0</v>
      </c>
    </row>
    <row r="1916" spans="1:11" x14ac:dyDescent="0.25">
      <c r="A1916">
        <v>3848</v>
      </c>
      <c r="B1916" t="s">
        <v>1647</v>
      </c>
      <c r="C1916" t="s">
        <v>301</v>
      </c>
      <c r="D1916" t="s">
        <v>7400</v>
      </c>
      <c r="E1916" t="s">
        <v>6446</v>
      </c>
      <c r="F1916" t="s">
        <v>6447</v>
      </c>
      <c r="G1916" t="s">
        <v>7780</v>
      </c>
      <c r="H1916">
        <v>2</v>
      </c>
      <c r="I1916" t="s">
        <v>1652</v>
      </c>
      <c r="J1916">
        <v>0</v>
      </c>
      <c r="K1916">
        <v>0</v>
      </c>
    </row>
    <row r="1917" spans="1:11" x14ac:dyDescent="0.25">
      <c r="A1917">
        <v>3848</v>
      </c>
      <c r="B1917" t="s">
        <v>1647</v>
      </c>
      <c r="C1917" t="s">
        <v>301</v>
      </c>
      <c r="D1917" t="s">
        <v>7400</v>
      </c>
      <c r="G1917" t="s">
        <v>8844</v>
      </c>
      <c r="H1917">
        <v>20</v>
      </c>
      <c r="I1917" t="s">
        <v>1652</v>
      </c>
      <c r="J1917">
        <v>0</v>
      </c>
      <c r="K1917">
        <v>0</v>
      </c>
    </row>
    <row r="1918" spans="1:11" x14ac:dyDescent="0.25">
      <c r="A1918">
        <v>3848</v>
      </c>
      <c r="B1918" t="s">
        <v>1647</v>
      </c>
      <c r="C1918" t="s">
        <v>301</v>
      </c>
      <c r="D1918" t="s">
        <v>7400</v>
      </c>
      <c r="E1918" t="s">
        <v>3684</v>
      </c>
      <c r="F1918" t="s">
        <v>3685</v>
      </c>
      <c r="G1918" t="s">
        <v>7032</v>
      </c>
      <c r="H1918">
        <v>3</v>
      </c>
      <c r="I1918" t="s">
        <v>1652</v>
      </c>
      <c r="J1918">
        <v>0</v>
      </c>
      <c r="K1918">
        <v>0</v>
      </c>
    </row>
    <row r="1919" spans="1:11" x14ac:dyDescent="0.25">
      <c r="A1919">
        <v>3848</v>
      </c>
      <c r="B1919" t="s">
        <v>1647</v>
      </c>
      <c r="C1919" t="s">
        <v>301</v>
      </c>
      <c r="D1919" t="s">
        <v>7400</v>
      </c>
      <c r="G1919" t="s">
        <v>4432</v>
      </c>
      <c r="H1919">
        <v>2</v>
      </c>
      <c r="I1919" t="s">
        <v>1652</v>
      </c>
      <c r="J1919">
        <v>0</v>
      </c>
      <c r="K1919">
        <v>0</v>
      </c>
    </row>
    <row r="1920" spans="1:11" x14ac:dyDescent="0.25">
      <c r="A1920">
        <v>3848</v>
      </c>
      <c r="B1920" t="s">
        <v>1647</v>
      </c>
      <c r="C1920" t="s">
        <v>301</v>
      </c>
      <c r="D1920" t="s">
        <v>7400</v>
      </c>
      <c r="E1920" t="s">
        <v>10820</v>
      </c>
      <c r="F1920" t="s">
        <v>1932</v>
      </c>
      <c r="G1920" t="s">
        <v>2204</v>
      </c>
      <c r="H1920">
        <v>6</v>
      </c>
      <c r="I1920" t="s">
        <v>1652</v>
      </c>
      <c r="J1920">
        <v>0</v>
      </c>
      <c r="K1920">
        <v>0</v>
      </c>
    </row>
    <row r="1921" spans="1:11" x14ac:dyDescent="0.25">
      <c r="A1921">
        <v>3848</v>
      </c>
      <c r="B1921" t="s">
        <v>1647</v>
      </c>
      <c r="C1921" t="s">
        <v>301</v>
      </c>
      <c r="D1921" t="s">
        <v>7400</v>
      </c>
      <c r="E1921" t="s">
        <v>3686</v>
      </c>
      <c r="F1921" t="s">
        <v>3687</v>
      </c>
      <c r="G1921" t="s">
        <v>3101</v>
      </c>
      <c r="H1921">
        <v>2</v>
      </c>
      <c r="I1921" t="s">
        <v>1652</v>
      </c>
      <c r="J1921">
        <v>0</v>
      </c>
      <c r="K1921">
        <v>0</v>
      </c>
    </row>
    <row r="1922" spans="1:11" x14ac:dyDescent="0.25">
      <c r="A1922">
        <v>3848</v>
      </c>
      <c r="B1922" t="s">
        <v>1647</v>
      </c>
      <c r="C1922" t="s">
        <v>301</v>
      </c>
      <c r="D1922" t="s">
        <v>7400</v>
      </c>
      <c r="G1922" t="s">
        <v>5096</v>
      </c>
      <c r="H1922">
        <v>7</v>
      </c>
      <c r="I1922" t="s">
        <v>1652</v>
      </c>
      <c r="J1922">
        <v>0</v>
      </c>
      <c r="K1922">
        <v>0</v>
      </c>
    </row>
    <row r="1923" spans="1:11" x14ac:dyDescent="0.25">
      <c r="A1923">
        <v>3848</v>
      </c>
      <c r="B1923" t="s">
        <v>1647</v>
      </c>
      <c r="C1923" t="s">
        <v>301</v>
      </c>
      <c r="D1923" t="s">
        <v>7400</v>
      </c>
      <c r="E1923" t="s">
        <v>3688</v>
      </c>
      <c r="F1923" t="s">
        <v>3689</v>
      </c>
      <c r="G1923" t="s">
        <v>3103</v>
      </c>
      <c r="H1923">
        <v>1</v>
      </c>
      <c r="I1923" t="s">
        <v>1652</v>
      </c>
      <c r="J1923">
        <v>0</v>
      </c>
      <c r="K1923">
        <v>0</v>
      </c>
    </row>
    <row r="1924" spans="1:11" x14ac:dyDescent="0.25">
      <c r="A1924">
        <v>3848</v>
      </c>
      <c r="B1924" t="s">
        <v>1647</v>
      </c>
      <c r="C1924" t="s">
        <v>301</v>
      </c>
      <c r="D1924" t="s">
        <v>7400</v>
      </c>
      <c r="G1924" t="s">
        <v>5097</v>
      </c>
      <c r="H1924">
        <v>2</v>
      </c>
      <c r="I1924" t="s">
        <v>1652</v>
      </c>
      <c r="J1924">
        <v>0</v>
      </c>
      <c r="K1924">
        <v>0</v>
      </c>
    </row>
    <row r="1925" spans="1:11" x14ac:dyDescent="0.25">
      <c r="A1925">
        <v>3848</v>
      </c>
      <c r="B1925" t="s">
        <v>1647</v>
      </c>
      <c r="C1925" t="s">
        <v>301</v>
      </c>
      <c r="D1925" t="s">
        <v>7400</v>
      </c>
      <c r="E1925" t="s">
        <v>5098</v>
      </c>
      <c r="F1925" t="s">
        <v>3761</v>
      </c>
      <c r="G1925" t="s">
        <v>3658</v>
      </c>
      <c r="H1925">
        <v>4</v>
      </c>
      <c r="I1925" t="s">
        <v>1652</v>
      </c>
      <c r="J1925">
        <v>0</v>
      </c>
      <c r="K1925">
        <v>0</v>
      </c>
    </row>
    <row r="1926" spans="1:11" x14ac:dyDescent="0.25">
      <c r="A1926">
        <v>3848</v>
      </c>
      <c r="B1926" t="s">
        <v>1647</v>
      </c>
      <c r="C1926" t="s">
        <v>301</v>
      </c>
      <c r="D1926" t="s">
        <v>7400</v>
      </c>
      <c r="G1926" t="s">
        <v>5099</v>
      </c>
      <c r="H1926">
        <v>2</v>
      </c>
      <c r="I1926" t="s">
        <v>1652</v>
      </c>
      <c r="J1926">
        <v>0</v>
      </c>
      <c r="K1926">
        <v>0</v>
      </c>
    </row>
    <row r="1927" spans="1:11" x14ac:dyDescent="0.25">
      <c r="A1927">
        <v>3848</v>
      </c>
      <c r="B1927" t="s">
        <v>1647</v>
      </c>
      <c r="C1927" t="s">
        <v>301</v>
      </c>
      <c r="D1927" t="s">
        <v>7400</v>
      </c>
      <c r="E1927" t="s">
        <v>8943</v>
      </c>
      <c r="F1927" t="s">
        <v>8601</v>
      </c>
      <c r="G1927" t="s">
        <v>4432</v>
      </c>
      <c r="H1927">
        <v>20</v>
      </c>
      <c r="I1927" t="s">
        <v>1652</v>
      </c>
      <c r="J1927">
        <v>0</v>
      </c>
      <c r="K1927">
        <v>0</v>
      </c>
    </row>
    <row r="1928" spans="1:11" x14ac:dyDescent="0.25">
      <c r="A1928">
        <v>3848</v>
      </c>
      <c r="B1928" t="s">
        <v>1647</v>
      </c>
      <c r="C1928" t="s">
        <v>301</v>
      </c>
      <c r="D1928" t="s">
        <v>7400</v>
      </c>
      <c r="E1928" t="s">
        <v>6448</v>
      </c>
      <c r="F1928" t="s">
        <v>6449</v>
      </c>
      <c r="G1928" t="s">
        <v>6458</v>
      </c>
      <c r="H1928">
        <v>1</v>
      </c>
      <c r="I1928" t="s">
        <v>1652</v>
      </c>
      <c r="J1928">
        <v>0</v>
      </c>
      <c r="K1928">
        <v>0</v>
      </c>
    </row>
    <row r="1929" spans="1:11" x14ac:dyDescent="0.25">
      <c r="A1929">
        <v>3848</v>
      </c>
      <c r="B1929" t="s">
        <v>1647</v>
      </c>
      <c r="C1929" t="s">
        <v>301</v>
      </c>
      <c r="D1929" t="s">
        <v>7400</v>
      </c>
      <c r="E1929" t="s">
        <v>9677</v>
      </c>
      <c r="F1929" t="s">
        <v>9678</v>
      </c>
      <c r="G1929" t="s">
        <v>7635</v>
      </c>
      <c r="H1929">
        <v>6</v>
      </c>
      <c r="I1929" t="s">
        <v>1652</v>
      </c>
      <c r="J1929">
        <v>0</v>
      </c>
      <c r="K1929">
        <v>0</v>
      </c>
    </row>
    <row r="1930" spans="1:11" x14ac:dyDescent="0.25">
      <c r="A1930">
        <v>3848</v>
      </c>
      <c r="B1930" t="s">
        <v>1647</v>
      </c>
      <c r="C1930" t="s">
        <v>301</v>
      </c>
      <c r="D1930" t="s">
        <v>7400</v>
      </c>
      <c r="G1930" t="s">
        <v>8844</v>
      </c>
      <c r="H1930">
        <v>28</v>
      </c>
      <c r="I1930" t="s">
        <v>1652</v>
      </c>
      <c r="J1930">
        <v>0</v>
      </c>
      <c r="K1930">
        <v>0</v>
      </c>
    </row>
    <row r="1931" spans="1:11" x14ac:dyDescent="0.25">
      <c r="A1931">
        <v>3848</v>
      </c>
      <c r="B1931" t="s">
        <v>1647</v>
      </c>
      <c r="C1931" t="s">
        <v>301</v>
      </c>
      <c r="D1931" t="s">
        <v>7400</v>
      </c>
      <c r="E1931" t="s">
        <v>6450</v>
      </c>
      <c r="F1931" t="s">
        <v>6451</v>
      </c>
      <c r="G1931" t="s">
        <v>2240</v>
      </c>
      <c r="H1931">
        <v>2</v>
      </c>
      <c r="I1931" t="s">
        <v>1652</v>
      </c>
      <c r="J1931">
        <v>0</v>
      </c>
      <c r="K1931">
        <v>0</v>
      </c>
    </row>
    <row r="1932" spans="1:11" x14ac:dyDescent="0.25">
      <c r="A1932">
        <v>3848</v>
      </c>
      <c r="B1932" t="s">
        <v>1647</v>
      </c>
      <c r="C1932" t="s">
        <v>301</v>
      </c>
      <c r="D1932" t="s">
        <v>7400</v>
      </c>
      <c r="E1932" t="s">
        <v>9273</v>
      </c>
      <c r="F1932" t="s">
        <v>9274</v>
      </c>
      <c r="G1932" t="s">
        <v>7641</v>
      </c>
      <c r="H1932">
        <v>7</v>
      </c>
      <c r="I1932" t="s">
        <v>1652</v>
      </c>
      <c r="J1932">
        <v>0</v>
      </c>
      <c r="K1932">
        <v>0</v>
      </c>
    </row>
    <row r="1933" spans="1:11" x14ac:dyDescent="0.25">
      <c r="A1933">
        <v>3848</v>
      </c>
      <c r="B1933" t="s">
        <v>1647</v>
      </c>
      <c r="C1933" t="s">
        <v>301</v>
      </c>
      <c r="D1933" t="s">
        <v>7400</v>
      </c>
      <c r="G1933" t="s">
        <v>2182</v>
      </c>
      <c r="H1933">
        <v>11</v>
      </c>
      <c r="I1933" t="s">
        <v>1652</v>
      </c>
      <c r="J1933">
        <v>0</v>
      </c>
      <c r="K1933">
        <v>0</v>
      </c>
    </row>
    <row r="1934" spans="1:11" x14ac:dyDescent="0.25">
      <c r="A1934">
        <v>3848</v>
      </c>
      <c r="B1934" t="s">
        <v>1647</v>
      </c>
      <c r="C1934" t="s">
        <v>301</v>
      </c>
      <c r="D1934" t="s">
        <v>7400</v>
      </c>
      <c r="E1934" t="s">
        <v>3690</v>
      </c>
      <c r="F1934" t="s">
        <v>3691</v>
      </c>
      <c r="G1934" t="s">
        <v>10368</v>
      </c>
      <c r="H1934">
        <v>6</v>
      </c>
      <c r="I1934" t="s">
        <v>1652</v>
      </c>
      <c r="J1934">
        <v>0</v>
      </c>
      <c r="K1934">
        <v>0</v>
      </c>
    </row>
    <row r="1935" spans="1:11" x14ac:dyDescent="0.25">
      <c r="A1935">
        <v>3848</v>
      </c>
      <c r="B1935" t="s">
        <v>1647</v>
      </c>
      <c r="C1935" t="s">
        <v>301</v>
      </c>
      <c r="D1935" t="s">
        <v>7400</v>
      </c>
      <c r="G1935" t="s">
        <v>2268</v>
      </c>
      <c r="H1935">
        <v>6</v>
      </c>
      <c r="I1935" t="s">
        <v>1652</v>
      </c>
      <c r="J1935">
        <v>0</v>
      </c>
      <c r="K1935">
        <v>0</v>
      </c>
    </row>
    <row r="1936" spans="1:11" x14ac:dyDescent="0.25">
      <c r="A1936">
        <v>3848</v>
      </c>
      <c r="B1936" t="s">
        <v>1647</v>
      </c>
      <c r="C1936" t="s">
        <v>301</v>
      </c>
      <c r="D1936" t="s">
        <v>7400</v>
      </c>
      <c r="E1936" t="s">
        <v>10821</v>
      </c>
      <c r="F1936" t="s">
        <v>3693</v>
      </c>
      <c r="G1936" t="s">
        <v>5100</v>
      </c>
      <c r="H1936">
        <v>14</v>
      </c>
      <c r="I1936" t="s">
        <v>1652</v>
      </c>
      <c r="J1936">
        <v>0</v>
      </c>
      <c r="K1936">
        <v>0</v>
      </c>
    </row>
    <row r="1937" spans="1:11" x14ac:dyDescent="0.25">
      <c r="A1937">
        <v>3848</v>
      </c>
      <c r="B1937" t="s">
        <v>1647</v>
      </c>
      <c r="C1937" t="s">
        <v>301</v>
      </c>
      <c r="D1937" t="s">
        <v>7400</v>
      </c>
      <c r="E1937" t="s">
        <v>8602</v>
      </c>
      <c r="F1937" t="s">
        <v>8603</v>
      </c>
      <c r="G1937" t="s">
        <v>10369</v>
      </c>
      <c r="H1937">
        <v>5</v>
      </c>
      <c r="I1937" t="s">
        <v>1652</v>
      </c>
      <c r="J1937">
        <v>0</v>
      </c>
      <c r="K1937">
        <v>0</v>
      </c>
    </row>
    <row r="1938" spans="1:11" x14ac:dyDescent="0.25">
      <c r="A1938">
        <v>3848</v>
      </c>
      <c r="B1938" t="s">
        <v>1647</v>
      </c>
      <c r="C1938" t="s">
        <v>301</v>
      </c>
      <c r="D1938" t="s">
        <v>7400</v>
      </c>
      <c r="G1938" t="s">
        <v>10822</v>
      </c>
      <c r="H1938">
        <v>5</v>
      </c>
      <c r="I1938" t="s">
        <v>1652</v>
      </c>
      <c r="J1938">
        <v>0</v>
      </c>
      <c r="K1938">
        <v>0</v>
      </c>
    </row>
    <row r="1939" spans="1:11" x14ac:dyDescent="0.25">
      <c r="A1939">
        <v>3848</v>
      </c>
      <c r="B1939" t="s">
        <v>1647</v>
      </c>
      <c r="C1939" t="s">
        <v>301</v>
      </c>
      <c r="D1939" t="s">
        <v>7400</v>
      </c>
      <c r="E1939" t="s">
        <v>10823</v>
      </c>
      <c r="F1939" t="s">
        <v>5101</v>
      </c>
      <c r="G1939" t="s">
        <v>10824</v>
      </c>
      <c r="H1939">
        <v>8</v>
      </c>
      <c r="I1939" t="s">
        <v>1652</v>
      </c>
      <c r="J1939">
        <v>0</v>
      </c>
      <c r="K1939">
        <v>0</v>
      </c>
    </row>
    <row r="1940" spans="1:11" x14ac:dyDescent="0.25">
      <c r="A1940">
        <v>3848</v>
      </c>
      <c r="B1940" t="s">
        <v>1647</v>
      </c>
      <c r="C1940" t="s">
        <v>301</v>
      </c>
      <c r="D1940" t="s">
        <v>7400</v>
      </c>
      <c r="E1940" t="s">
        <v>3695</v>
      </c>
      <c r="F1940" t="s">
        <v>3696</v>
      </c>
      <c r="G1940" t="s">
        <v>10370</v>
      </c>
      <c r="H1940">
        <v>4</v>
      </c>
      <c r="I1940" t="s">
        <v>1652</v>
      </c>
      <c r="J1940">
        <v>0</v>
      </c>
      <c r="K1940">
        <v>0</v>
      </c>
    </row>
    <row r="1941" spans="1:11" x14ac:dyDescent="0.25">
      <c r="A1941">
        <v>3848</v>
      </c>
      <c r="B1941" t="s">
        <v>1647</v>
      </c>
      <c r="C1941" t="s">
        <v>301</v>
      </c>
      <c r="D1941" t="s">
        <v>7400</v>
      </c>
      <c r="G1941" t="s">
        <v>5151</v>
      </c>
      <c r="H1941">
        <v>3</v>
      </c>
      <c r="I1941" t="s">
        <v>1652</v>
      </c>
      <c r="J1941">
        <v>0</v>
      </c>
      <c r="K1941">
        <v>0</v>
      </c>
    </row>
    <row r="1942" spans="1:11" x14ac:dyDescent="0.25">
      <c r="A1942">
        <v>3848</v>
      </c>
      <c r="B1942" t="s">
        <v>1647</v>
      </c>
      <c r="C1942" t="s">
        <v>301</v>
      </c>
      <c r="D1942" t="s">
        <v>7400</v>
      </c>
      <c r="E1942" t="s">
        <v>10825</v>
      </c>
      <c r="F1942" t="s">
        <v>3689</v>
      </c>
      <c r="G1942" t="s">
        <v>10826</v>
      </c>
      <c r="H1942">
        <v>8</v>
      </c>
      <c r="I1942" t="s">
        <v>1652</v>
      </c>
      <c r="J1942">
        <v>0</v>
      </c>
      <c r="K1942">
        <v>0</v>
      </c>
    </row>
    <row r="1943" spans="1:11" x14ac:dyDescent="0.25">
      <c r="A1943">
        <v>3848</v>
      </c>
      <c r="B1943" t="s">
        <v>1647</v>
      </c>
      <c r="C1943" t="s">
        <v>301</v>
      </c>
      <c r="D1943" t="s">
        <v>7400</v>
      </c>
      <c r="E1943" t="s">
        <v>3697</v>
      </c>
      <c r="F1943" t="s">
        <v>1666</v>
      </c>
      <c r="G1943" t="s">
        <v>3073</v>
      </c>
      <c r="H1943">
        <v>2</v>
      </c>
      <c r="I1943" t="s">
        <v>1652</v>
      </c>
      <c r="J1943">
        <v>0</v>
      </c>
      <c r="K1943">
        <v>0</v>
      </c>
    </row>
    <row r="1944" spans="1:11" x14ac:dyDescent="0.25">
      <c r="A1944">
        <v>3848</v>
      </c>
      <c r="B1944" t="s">
        <v>1647</v>
      </c>
      <c r="C1944" t="s">
        <v>301</v>
      </c>
      <c r="D1944" t="s">
        <v>7400</v>
      </c>
      <c r="G1944" t="s">
        <v>4329</v>
      </c>
      <c r="H1944">
        <v>9</v>
      </c>
      <c r="I1944" t="s">
        <v>1652</v>
      </c>
      <c r="J1944">
        <v>0</v>
      </c>
      <c r="K1944">
        <v>0</v>
      </c>
    </row>
    <row r="1945" spans="1:11" x14ac:dyDescent="0.25">
      <c r="A1945">
        <v>3848</v>
      </c>
      <c r="B1945" t="s">
        <v>1647</v>
      </c>
      <c r="C1945" t="s">
        <v>301</v>
      </c>
      <c r="D1945" t="s">
        <v>7400</v>
      </c>
      <c r="E1945" t="s">
        <v>10827</v>
      </c>
      <c r="F1945" t="s">
        <v>10828</v>
      </c>
      <c r="G1945" t="s">
        <v>10829</v>
      </c>
      <c r="H1945">
        <v>6</v>
      </c>
      <c r="I1945" t="s">
        <v>1652</v>
      </c>
      <c r="J1945">
        <v>0</v>
      </c>
      <c r="K1945">
        <v>0</v>
      </c>
    </row>
    <row r="1946" spans="1:11" x14ac:dyDescent="0.25">
      <c r="A1946">
        <v>3848</v>
      </c>
      <c r="B1946" t="s">
        <v>1647</v>
      </c>
      <c r="C1946" t="s">
        <v>301</v>
      </c>
      <c r="D1946" t="s">
        <v>7400</v>
      </c>
      <c r="E1946" t="s">
        <v>3699</v>
      </c>
      <c r="F1946" t="s">
        <v>3023</v>
      </c>
      <c r="G1946" t="s">
        <v>3136</v>
      </c>
      <c r="H1946">
        <v>3</v>
      </c>
      <c r="I1946" t="s">
        <v>1652</v>
      </c>
      <c r="J1946">
        <v>0</v>
      </c>
      <c r="K1946">
        <v>0</v>
      </c>
    </row>
    <row r="1947" spans="1:11" x14ac:dyDescent="0.25">
      <c r="A1947">
        <v>3848</v>
      </c>
      <c r="B1947" t="s">
        <v>1647</v>
      </c>
      <c r="C1947" t="s">
        <v>301</v>
      </c>
      <c r="D1947" t="s">
        <v>7400</v>
      </c>
      <c r="G1947" t="s">
        <v>3024</v>
      </c>
      <c r="H1947">
        <v>11</v>
      </c>
      <c r="I1947" t="s">
        <v>1652</v>
      </c>
      <c r="J1947">
        <v>0</v>
      </c>
      <c r="K1947">
        <v>0</v>
      </c>
    </row>
    <row r="1948" spans="1:11" x14ac:dyDescent="0.25">
      <c r="A1948">
        <v>3848</v>
      </c>
      <c r="B1948" t="s">
        <v>1647</v>
      </c>
      <c r="C1948" t="s">
        <v>301</v>
      </c>
      <c r="D1948" t="s">
        <v>7400</v>
      </c>
      <c r="E1948" t="s">
        <v>3022</v>
      </c>
      <c r="F1948" t="s">
        <v>3023</v>
      </c>
      <c r="G1948" t="s">
        <v>3136</v>
      </c>
      <c r="H1948">
        <v>11</v>
      </c>
      <c r="I1948" t="s">
        <v>1652</v>
      </c>
      <c r="J1948">
        <v>0</v>
      </c>
      <c r="K1948">
        <v>0</v>
      </c>
    </row>
    <row r="1949" spans="1:11" x14ac:dyDescent="0.25">
      <c r="A1949">
        <v>3848</v>
      </c>
      <c r="B1949" t="s">
        <v>1647</v>
      </c>
      <c r="C1949" t="s">
        <v>301</v>
      </c>
      <c r="D1949" t="s">
        <v>7400</v>
      </c>
      <c r="G1949" t="s">
        <v>3024</v>
      </c>
      <c r="H1949">
        <v>6</v>
      </c>
      <c r="I1949" t="s">
        <v>1652</v>
      </c>
      <c r="J1949">
        <v>0</v>
      </c>
      <c r="K1949">
        <v>0</v>
      </c>
    </row>
    <row r="1950" spans="1:11" x14ac:dyDescent="0.25">
      <c r="A1950">
        <v>3848</v>
      </c>
      <c r="B1950" t="s">
        <v>1647</v>
      </c>
      <c r="C1950" t="s">
        <v>301</v>
      </c>
      <c r="D1950" t="s">
        <v>7400</v>
      </c>
      <c r="E1950" t="s">
        <v>10830</v>
      </c>
      <c r="F1950" t="s">
        <v>8601</v>
      </c>
      <c r="G1950" t="s">
        <v>4432</v>
      </c>
      <c r="H1950">
        <v>15</v>
      </c>
      <c r="I1950" t="s">
        <v>1652</v>
      </c>
      <c r="J1950">
        <v>0</v>
      </c>
      <c r="K1950">
        <v>0</v>
      </c>
    </row>
    <row r="1951" spans="1:11" x14ac:dyDescent="0.25">
      <c r="A1951">
        <v>3848</v>
      </c>
      <c r="B1951" t="s">
        <v>1647</v>
      </c>
      <c r="C1951" t="s">
        <v>301</v>
      </c>
      <c r="D1951" t="s">
        <v>7400</v>
      </c>
      <c r="E1951" t="s">
        <v>6452</v>
      </c>
      <c r="F1951" t="s">
        <v>1931</v>
      </c>
      <c r="G1951" t="s">
        <v>3457</v>
      </c>
      <c r="H1951">
        <v>2</v>
      </c>
      <c r="I1951" t="s">
        <v>1652</v>
      </c>
      <c r="J1951">
        <v>0</v>
      </c>
      <c r="K1951">
        <v>0</v>
      </c>
    </row>
    <row r="1952" spans="1:11" x14ac:dyDescent="0.25">
      <c r="A1952">
        <v>3848</v>
      </c>
      <c r="B1952" t="s">
        <v>1647</v>
      </c>
      <c r="C1952" t="s">
        <v>301</v>
      </c>
      <c r="D1952" t="s">
        <v>7400</v>
      </c>
      <c r="G1952" t="s">
        <v>6453</v>
      </c>
      <c r="H1952">
        <v>12</v>
      </c>
      <c r="I1952" t="s">
        <v>1652</v>
      </c>
      <c r="J1952">
        <v>0</v>
      </c>
      <c r="K1952">
        <v>0</v>
      </c>
    </row>
    <row r="1953" spans="1:11" x14ac:dyDescent="0.25">
      <c r="A1953">
        <v>3848</v>
      </c>
      <c r="B1953" t="s">
        <v>1647</v>
      </c>
      <c r="C1953" t="s">
        <v>301</v>
      </c>
      <c r="D1953" t="s">
        <v>7400</v>
      </c>
      <c r="E1953" t="s">
        <v>10831</v>
      </c>
      <c r="F1953" t="s">
        <v>10832</v>
      </c>
      <c r="G1953" t="s">
        <v>10833</v>
      </c>
      <c r="H1953">
        <v>8</v>
      </c>
      <c r="I1953" t="s">
        <v>1652</v>
      </c>
      <c r="J1953">
        <v>0</v>
      </c>
      <c r="K1953">
        <v>0</v>
      </c>
    </row>
    <row r="1954" spans="1:11" x14ac:dyDescent="0.25">
      <c r="A1954">
        <v>3848</v>
      </c>
      <c r="B1954" t="s">
        <v>1647</v>
      </c>
      <c r="C1954" t="s">
        <v>301</v>
      </c>
      <c r="D1954" t="s">
        <v>7400</v>
      </c>
      <c r="E1954" t="s">
        <v>8291</v>
      </c>
      <c r="F1954" t="s">
        <v>5101</v>
      </c>
      <c r="G1954" t="s">
        <v>6437</v>
      </c>
      <c r="H1954">
        <v>20</v>
      </c>
      <c r="I1954" t="s">
        <v>1652</v>
      </c>
      <c r="J1954">
        <v>0</v>
      </c>
      <c r="K1954">
        <v>0</v>
      </c>
    </row>
    <row r="1955" spans="1:11" x14ac:dyDescent="0.25">
      <c r="A1955">
        <v>3848</v>
      </c>
      <c r="B1955" t="s">
        <v>1647</v>
      </c>
      <c r="C1955" t="s">
        <v>301</v>
      </c>
      <c r="D1955" t="s">
        <v>7400</v>
      </c>
      <c r="G1955" t="s">
        <v>8845</v>
      </c>
      <c r="H1955">
        <v>5</v>
      </c>
      <c r="I1955" t="s">
        <v>1652</v>
      </c>
      <c r="J1955">
        <v>0</v>
      </c>
      <c r="K1955">
        <v>0</v>
      </c>
    </row>
    <row r="1956" spans="1:11" x14ac:dyDescent="0.25">
      <c r="A1956">
        <v>3848</v>
      </c>
      <c r="B1956" t="s">
        <v>1647</v>
      </c>
      <c r="C1956" t="s">
        <v>301</v>
      </c>
      <c r="D1956" t="s">
        <v>7400</v>
      </c>
      <c r="E1956" t="s">
        <v>2345</v>
      </c>
      <c r="F1956" t="s">
        <v>1930</v>
      </c>
      <c r="G1956" t="s">
        <v>6787</v>
      </c>
      <c r="H1956">
        <v>5</v>
      </c>
      <c r="I1956" t="s">
        <v>1652</v>
      </c>
      <c r="J1956">
        <v>0</v>
      </c>
      <c r="K1956">
        <v>0</v>
      </c>
    </row>
    <row r="1957" spans="1:11" x14ac:dyDescent="0.25">
      <c r="A1957">
        <v>3848</v>
      </c>
      <c r="B1957" t="s">
        <v>1647</v>
      </c>
      <c r="C1957" t="s">
        <v>301</v>
      </c>
      <c r="D1957" t="s">
        <v>7400</v>
      </c>
      <c r="G1957" t="s">
        <v>2237</v>
      </c>
      <c r="H1957">
        <v>4</v>
      </c>
      <c r="I1957" t="s">
        <v>1652</v>
      </c>
      <c r="J1957">
        <v>0</v>
      </c>
      <c r="K1957">
        <v>0</v>
      </c>
    </row>
    <row r="1958" spans="1:11" x14ac:dyDescent="0.25">
      <c r="A1958">
        <v>3848</v>
      </c>
      <c r="B1958" t="s">
        <v>1647</v>
      </c>
      <c r="C1958" t="s">
        <v>301</v>
      </c>
      <c r="D1958" t="s">
        <v>7400</v>
      </c>
      <c r="E1958" t="s">
        <v>6454</v>
      </c>
      <c r="F1958" t="s">
        <v>6455</v>
      </c>
      <c r="G1958" t="s">
        <v>6783</v>
      </c>
      <c r="H1958">
        <v>4</v>
      </c>
      <c r="I1958" t="s">
        <v>1652</v>
      </c>
      <c r="J1958">
        <v>0</v>
      </c>
      <c r="K1958">
        <v>0</v>
      </c>
    </row>
    <row r="1959" spans="1:11" x14ac:dyDescent="0.25">
      <c r="A1959">
        <v>3848</v>
      </c>
      <c r="B1959" t="s">
        <v>1647</v>
      </c>
      <c r="C1959" t="s">
        <v>301</v>
      </c>
      <c r="D1959" t="s">
        <v>7400</v>
      </c>
      <c r="E1959" t="s">
        <v>2085</v>
      </c>
      <c r="F1959" t="s">
        <v>1966</v>
      </c>
      <c r="G1959" t="s">
        <v>3637</v>
      </c>
      <c r="H1959">
        <v>5</v>
      </c>
      <c r="I1959" t="s">
        <v>1652</v>
      </c>
      <c r="J1959">
        <v>0</v>
      </c>
      <c r="K1959">
        <v>0</v>
      </c>
    </row>
    <row r="1960" spans="1:11" x14ac:dyDescent="0.25">
      <c r="A1960">
        <v>3848</v>
      </c>
      <c r="B1960" t="s">
        <v>1647</v>
      </c>
      <c r="C1960" t="s">
        <v>301</v>
      </c>
      <c r="D1960" t="s">
        <v>7400</v>
      </c>
      <c r="E1960" t="s">
        <v>3700</v>
      </c>
      <c r="F1960" t="s">
        <v>1657</v>
      </c>
      <c r="G1960" t="s">
        <v>3130</v>
      </c>
      <c r="H1960">
        <v>26</v>
      </c>
      <c r="I1960" t="s">
        <v>1652</v>
      </c>
      <c r="J1960">
        <v>0</v>
      </c>
      <c r="K1960">
        <v>0</v>
      </c>
    </row>
    <row r="1961" spans="1:11" x14ac:dyDescent="0.25">
      <c r="A1961">
        <v>3848</v>
      </c>
      <c r="B1961" t="s">
        <v>1647</v>
      </c>
      <c r="C1961" t="s">
        <v>301</v>
      </c>
      <c r="D1961" t="s">
        <v>7400</v>
      </c>
      <c r="G1961" t="s">
        <v>4495</v>
      </c>
      <c r="H1961">
        <v>5</v>
      </c>
      <c r="I1961" t="s">
        <v>1652</v>
      </c>
      <c r="J1961">
        <v>0</v>
      </c>
      <c r="K1961">
        <v>0</v>
      </c>
    </row>
    <row r="1962" spans="1:11" x14ac:dyDescent="0.25">
      <c r="A1962">
        <v>3848</v>
      </c>
      <c r="B1962" t="s">
        <v>1647</v>
      </c>
      <c r="C1962" t="s">
        <v>301</v>
      </c>
      <c r="D1962" t="s">
        <v>7400</v>
      </c>
      <c r="E1962" t="s">
        <v>5102</v>
      </c>
      <c r="F1962" t="s">
        <v>5103</v>
      </c>
      <c r="G1962" t="s">
        <v>3130</v>
      </c>
      <c r="H1962">
        <v>13</v>
      </c>
      <c r="I1962" t="s">
        <v>1652</v>
      </c>
      <c r="J1962">
        <v>0</v>
      </c>
      <c r="K1962">
        <v>0</v>
      </c>
    </row>
    <row r="1963" spans="1:11" x14ac:dyDescent="0.25">
      <c r="A1963">
        <v>3848</v>
      </c>
      <c r="B1963" t="s">
        <v>1647</v>
      </c>
      <c r="C1963" t="s">
        <v>301</v>
      </c>
      <c r="D1963" t="s">
        <v>7400</v>
      </c>
      <c r="G1963" t="s">
        <v>4529</v>
      </c>
      <c r="H1963">
        <v>4</v>
      </c>
      <c r="I1963" t="s">
        <v>1652</v>
      </c>
      <c r="J1963">
        <v>0</v>
      </c>
      <c r="K1963">
        <v>0</v>
      </c>
    </row>
    <row r="1964" spans="1:11" x14ac:dyDescent="0.25">
      <c r="A1964">
        <v>3848</v>
      </c>
      <c r="B1964" t="s">
        <v>1647</v>
      </c>
      <c r="C1964" t="s">
        <v>301</v>
      </c>
      <c r="D1964" t="s">
        <v>7400</v>
      </c>
      <c r="E1964" t="s">
        <v>3701</v>
      </c>
      <c r="F1964" t="s">
        <v>3702</v>
      </c>
      <c r="G1964" t="s">
        <v>10367</v>
      </c>
      <c r="H1964">
        <v>14</v>
      </c>
      <c r="I1964" t="s">
        <v>1652</v>
      </c>
      <c r="J1964">
        <v>0</v>
      </c>
      <c r="K1964">
        <v>0</v>
      </c>
    </row>
    <row r="1965" spans="1:11" x14ac:dyDescent="0.25">
      <c r="A1965">
        <v>3848</v>
      </c>
      <c r="B1965" t="s">
        <v>1647</v>
      </c>
      <c r="C1965" t="s">
        <v>301</v>
      </c>
      <c r="D1965" t="s">
        <v>7400</v>
      </c>
      <c r="G1965" t="s">
        <v>2262</v>
      </c>
      <c r="H1965">
        <v>79</v>
      </c>
      <c r="I1965" t="s">
        <v>1652</v>
      </c>
      <c r="J1965">
        <v>0</v>
      </c>
      <c r="K1965">
        <v>0</v>
      </c>
    </row>
    <row r="1966" spans="1:11" x14ac:dyDescent="0.25">
      <c r="A1966">
        <v>3848</v>
      </c>
      <c r="B1966" t="s">
        <v>1647</v>
      </c>
      <c r="C1966" t="s">
        <v>301</v>
      </c>
      <c r="D1966" t="s">
        <v>7400</v>
      </c>
      <c r="E1966" t="s">
        <v>5104</v>
      </c>
      <c r="F1966" t="s">
        <v>1769</v>
      </c>
      <c r="G1966" t="s">
        <v>6401</v>
      </c>
      <c r="H1966">
        <v>1</v>
      </c>
      <c r="I1966" t="s">
        <v>1652</v>
      </c>
      <c r="J1966">
        <v>0</v>
      </c>
      <c r="K1966">
        <v>0</v>
      </c>
    </row>
    <row r="1967" spans="1:11" x14ac:dyDescent="0.25">
      <c r="A1967">
        <v>3848</v>
      </c>
      <c r="B1967" t="s">
        <v>1647</v>
      </c>
      <c r="C1967" t="s">
        <v>301</v>
      </c>
      <c r="D1967" t="s">
        <v>7400</v>
      </c>
      <c r="E1967" t="s">
        <v>6728</v>
      </c>
      <c r="F1967" t="s">
        <v>1769</v>
      </c>
      <c r="G1967" t="s">
        <v>3130</v>
      </c>
      <c r="H1967">
        <v>5</v>
      </c>
      <c r="I1967" t="s">
        <v>1652</v>
      </c>
      <c r="J1967">
        <v>0</v>
      </c>
      <c r="K1967">
        <v>0</v>
      </c>
    </row>
    <row r="1968" spans="1:11" x14ac:dyDescent="0.25">
      <c r="A1968">
        <v>3848</v>
      </c>
      <c r="B1968" t="s">
        <v>1647</v>
      </c>
      <c r="C1968" t="s">
        <v>301</v>
      </c>
      <c r="D1968" t="s">
        <v>7400</v>
      </c>
      <c r="E1968" t="s">
        <v>5105</v>
      </c>
      <c r="F1968" t="s">
        <v>5106</v>
      </c>
      <c r="G1968" t="s">
        <v>2255</v>
      </c>
      <c r="H1968">
        <v>6</v>
      </c>
      <c r="I1968" t="s">
        <v>1652</v>
      </c>
      <c r="J1968">
        <v>0</v>
      </c>
      <c r="K1968">
        <v>0</v>
      </c>
    </row>
    <row r="1969" spans="1:11" x14ac:dyDescent="0.25">
      <c r="A1969">
        <v>3848</v>
      </c>
      <c r="B1969" t="s">
        <v>1647</v>
      </c>
      <c r="C1969" t="s">
        <v>301</v>
      </c>
      <c r="D1969" t="s">
        <v>7400</v>
      </c>
      <c r="E1969" t="s">
        <v>5107</v>
      </c>
      <c r="F1969" t="s">
        <v>1929</v>
      </c>
      <c r="G1969" t="s">
        <v>6631</v>
      </c>
      <c r="H1969">
        <v>8</v>
      </c>
      <c r="I1969" t="s">
        <v>1652</v>
      </c>
      <c r="J1969">
        <v>0</v>
      </c>
      <c r="K1969">
        <v>0</v>
      </c>
    </row>
    <row r="1970" spans="1:11" x14ac:dyDescent="0.25">
      <c r="A1970">
        <v>3848</v>
      </c>
      <c r="B1970" t="s">
        <v>1647</v>
      </c>
      <c r="C1970" t="s">
        <v>301</v>
      </c>
      <c r="D1970" t="s">
        <v>7400</v>
      </c>
      <c r="E1970" t="s">
        <v>10834</v>
      </c>
      <c r="F1970" t="s">
        <v>1929</v>
      </c>
      <c r="G1970" t="s">
        <v>4417</v>
      </c>
      <c r="H1970">
        <v>4</v>
      </c>
      <c r="I1970" t="s">
        <v>1652</v>
      </c>
      <c r="J1970">
        <v>0</v>
      </c>
      <c r="K1970">
        <v>0</v>
      </c>
    </row>
    <row r="1971" spans="1:11" x14ac:dyDescent="0.25">
      <c r="A1971">
        <v>3848</v>
      </c>
      <c r="B1971" t="s">
        <v>1647</v>
      </c>
      <c r="C1971" t="s">
        <v>301</v>
      </c>
      <c r="D1971" t="s">
        <v>7400</v>
      </c>
      <c r="E1971" t="s">
        <v>3703</v>
      </c>
      <c r="F1971" t="s">
        <v>1670</v>
      </c>
      <c r="G1971" t="s">
        <v>6714</v>
      </c>
      <c r="H1971">
        <v>5</v>
      </c>
      <c r="I1971" t="s">
        <v>1652</v>
      </c>
      <c r="J1971">
        <v>0</v>
      </c>
      <c r="K1971">
        <v>0</v>
      </c>
    </row>
    <row r="1972" spans="1:11" x14ac:dyDescent="0.25">
      <c r="A1972">
        <v>3848</v>
      </c>
      <c r="B1972" t="s">
        <v>1647</v>
      </c>
      <c r="C1972" t="s">
        <v>301</v>
      </c>
      <c r="D1972" t="s">
        <v>7400</v>
      </c>
      <c r="E1972" t="s">
        <v>6132</v>
      </c>
      <c r="F1972" t="s">
        <v>9099</v>
      </c>
      <c r="G1972" t="s">
        <v>7641</v>
      </c>
      <c r="H1972">
        <v>166</v>
      </c>
      <c r="I1972" t="s">
        <v>1652</v>
      </c>
      <c r="J1972">
        <v>0</v>
      </c>
      <c r="K1972">
        <v>0</v>
      </c>
    </row>
    <row r="1973" spans="1:11" x14ac:dyDescent="0.25">
      <c r="A1973">
        <v>3848</v>
      </c>
      <c r="B1973" t="s">
        <v>1647</v>
      </c>
      <c r="C1973" t="s">
        <v>301</v>
      </c>
      <c r="D1973" t="s">
        <v>7400</v>
      </c>
      <c r="G1973" t="s">
        <v>4432</v>
      </c>
      <c r="H1973">
        <v>1110</v>
      </c>
      <c r="I1973" t="s">
        <v>1652</v>
      </c>
      <c r="J1973">
        <v>0</v>
      </c>
      <c r="K1973">
        <v>0</v>
      </c>
    </row>
    <row r="1974" spans="1:11" x14ac:dyDescent="0.25">
      <c r="A1974">
        <v>3848</v>
      </c>
      <c r="B1974" t="s">
        <v>1647</v>
      </c>
      <c r="C1974" t="s">
        <v>301</v>
      </c>
      <c r="D1974" t="s">
        <v>7400</v>
      </c>
      <c r="E1974" t="s">
        <v>7033</v>
      </c>
      <c r="F1974" t="s">
        <v>1929</v>
      </c>
      <c r="G1974" t="s">
        <v>3640</v>
      </c>
      <c r="H1974">
        <v>21</v>
      </c>
      <c r="I1974" t="s">
        <v>1652</v>
      </c>
      <c r="J1974">
        <v>0</v>
      </c>
      <c r="K1974">
        <v>0</v>
      </c>
    </row>
    <row r="1975" spans="1:11" x14ac:dyDescent="0.25">
      <c r="A1975">
        <v>3848</v>
      </c>
      <c r="B1975" t="s">
        <v>1647</v>
      </c>
      <c r="C1975" t="s">
        <v>301</v>
      </c>
      <c r="D1975" t="s">
        <v>7400</v>
      </c>
      <c r="E1975" t="s">
        <v>7209</v>
      </c>
      <c r="F1975" t="s">
        <v>1929</v>
      </c>
      <c r="G1975" t="s">
        <v>10149</v>
      </c>
      <c r="H1975">
        <v>448</v>
      </c>
      <c r="I1975" t="s">
        <v>1652</v>
      </c>
      <c r="J1975">
        <v>0</v>
      </c>
      <c r="K1975">
        <v>0</v>
      </c>
    </row>
    <row r="1976" spans="1:11" x14ac:dyDescent="0.25">
      <c r="A1976">
        <v>3848</v>
      </c>
      <c r="B1976" t="s">
        <v>1647</v>
      </c>
      <c r="C1976" t="s">
        <v>301</v>
      </c>
      <c r="D1976" t="s">
        <v>7400</v>
      </c>
      <c r="G1976" t="s">
        <v>4432</v>
      </c>
      <c r="H1976">
        <v>136</v>
      </c>
      <c r="I1976" t="s">
        <v>1652</v>
      </c>
      <c r="J1976">
        <v>0</v>
      </c>
      <c r="K1976">
        <v>0</v>
      </c>
    </row>
    <row r="1977" spans="1:11" x14ac:dyDescent="0.25">
      <c r="A1977">
        <v>3848</v>
      </c>
      <c r="B1977" t="s">
        <v>1647</v>
      </c>
      <c r="C1977" t="s">
        <v>301</v>
      </c>
      <c r="D1977" t="s">
        <v>7400</v>
      </c>
      <c r="E1977" t="s">
        <v>5108</v>
      </c>
      <c r="F1977" t="s">
        <v>1655</v>
      </c>
      <c r="G1977" t="s">
        <v>6635</v>
      </c>
      <c r="H1977">
        <v>28</v>
      </c>
      <c r="I1977" t="s">
        <v>1652</v>
      </c>
      <c r="J1977">
        <v>0</v>
      </c>
      <c r="K1977">
        <v>0</v>
      </c>
    </row>
    <row r="1978" spans="1:11" x14ac:dyDescent="0.25">
      <c r="A1978">
        <v>3848</v>
      </c>
      <c r="B1978" t="s">
        <v>1647</v>
      </c>
      <c r="C1978" t="s">
        <v>301</v>
      </c>
      <c r="D1978" t="s">
        <v>7400</v>
      </c>
      <c r="E1978" t="s">
        <v>4336</v>
      </c>
      <c r="F1978" t="s">
        <v>1912</v>
      </c>
      <c r="G1978" t="s">
        <v>6729</v>
      </c>
      <c r="H1978">
        <v>20</v>
      </c>
      <c r="I1978" t="s">
        <v>1652</v>
      </c>
      <c r="J1978">
        <v>0</v>
      </c>
      <c r="K1978">
        <v>0</v>
      </c>
    </row>
    <row r="1979" spans="1:11" x14ac:dyDescent="0.25">
      <c r="A1979">
        <v>3848</v>
      </c>
      <c r="B1979" t="s">
        <v>1647</v>
      </c>
      <c r="C1979" t="s">
        <v>301</v>
      </c>
      <c r="D1979" t="s">
        <v>7400</v>
      </c>
      <c r="G1979" t="s">
        <v>4418</v>
      </c>
      <c r="H1979">
        <v>24</v>
      </c>
      <c r="I1979" t="s">
        <v>1652</v>
      </c>
      <c r="J1979">
        <v>0</v>
      </c>
      <c r="K1979">
        <v>0</v>
      </c>
    </row>
    <row r="1980" spans="1:11" x14ac:dyDescent="0.25">
      <c r="A1980">
        <v>3848</v>
      </c>
      <c r="B1980" t="s">
        <v>1647</v>
      </c>
      <c r="C1980" t="s">
        <v>301</v>
      </c>
      <c r="D1980" t="s">
        <v>7400</v>
      </c>
      <c r="E1980" t="s">
        <v>5109</v>
      </c>
      <c r="F1980" t="s">
        <v>1655</v>
      </c>
      <c r="G1980" t="s">
        <v>5110</v>
      </c>
      <c r="H1980">
        <v>11</v>
      </c>
      <c r="I1980" t="s">
        <v>1652</v>
      </c>
      <c r="J1980">
        <v>0</v>
      </c>
      <c r="K1980">
        <v>0</v>
      </c>
    </row>
    <row r="1981" spans="1:11" x14ac:dyDescent="0.25">
      <c r="A1981">
        <v>3848</v>
      </c>
      <c r="B1981" t="s">
        <v>1647</v>
      </c>
      <c r="C1981" t="s">
        <v>301</v>
      </c>
      <c r="D1981" t="s">
        <v>7400</v>
      </c>
      <c r="E1981" t="s">
        <v>7034</v>
      </c>
      <c r="F1981" t="s">
        <v>7035</v>
      </c>
      <c r="G1981" t="s">
        <v>5183</v>
      </c>
      <c r="H1981">
        <v>6</v>
      </c>
      <c r="I1981" t="s">
        <v>1652</v>
      </c>
      <c r="J1981">
        <v>0</v>
      </c>
      <c r="K1981">
        <v>0</v>
      </c>
    </row>
    <row r="1982" spans="1:11" x14ac:dyDescent="0.25">
      <c r="A1982">
        <v>3848</v>
      </c>
      <c r="B1982" t="s">
        <v>1647</v>
      </c>
      <c r="C1982" t="s">
        <v>301</v>
      </c>
      <c r="D1982" t="s">
        <v>7400</v>
      </c>
      <c r="E1982" t="s">
        <v>7036</v>
      </c>
      <c r="F1982" t="s">
        <v>2346</v>
      </c>
      <c r="G1982" t="s">
        <v>5183</v>
      </c>
      <c r="H1982">
        <v>6</v>
      </c>
      <c r="I1982" t="s">
        <v>1652</v>
      </c>
      <c r="J1982">
        <v>0</v>
      </c>
      <c r="K1982">
        <v>0</v>
      </c>
    </row>
    <row r="1983" spans="1:11" x14ac:dyDescent="0.25">
      <c r="A1983">
        <v>3848</v>
      </c>
      <c r="B1983" t="s">
        <v>1647</v>
      </c>
      <c r="C1983" t="s">
        <v>301</v>
      </c>
      <c r="D1983" t="s">
        <v>7400</v>
      </c>
      <c r="E1983" t="s">
        <v>6653</v>
      </c>
      <c r="F1983" t="s">
        <v>1657</v>
      </c>
      <c r="G1983" t="s">
        <v>6964</v>
      </c>
      <c r="H1983">
        <v>18</v>
      </c>
      <c r="I1983" t="s">
        <v>1652</v>
      </c>
      <c r="J1983">
        <v>0</v>
      </c>
      <c r="K1983">
        <v>0</v>
      </c>
    </row>
    <row r="1984" spans="1:11" x14ac:dyDescent="0.25">
      <c r="A1984">
        <v>3848</v>
      </c>
      <c r="B1984" t="s">
        <v>1647</v>
      </c>
      <c r="C1984" t="s">
        <v>301</v>
      </c>
      <c r="D1984" t="s">
        <v>7400</v>
      </c>
      <c r="G1984" t="s">
        <v>9178</v>
      </c>
      <c r="H1984">
        <v>25</v>
      </c>
      <c r="I1984" t="s">
        <v>1652</v>
      </c>
      <c r="J1984">
        <v>0</v>
      </c>
      <c r="K1984">
        <v>0</v>
      </c>
    </row>
    <row r="1985" spans="1:11" x14ac:dyDescent="0.25">
      <c r="A1985">
        <v>3848</v>
      </c>
      <c r="B1985" t="s">
        <v>1647</v>
      </c>
      <c r="C1985" t="s">
        <v>301</v>
      </c>
      <c r="D1985" t="s">
        <v>7400</v>
      </c>
      <c r="E1985" t="s">
        <v>5112</v>
      </c>
      <c r="F1985" t="s">
        <v>1769</v>
      </c>
      <c r="G1985" t="s">
        <v>5113</v>
      </c>
      <c r="H1985">
        <v>4</v>
      </c>
      <c r="I1985" t="s">
        <v>1652</v>
      </c>
      <c r="J1985">
        <v>0</v>
      </c>
      <c r="K1985">
        <v>0</v>
      </c>
    </row>
    <row r="1986" spans="1:11" x14ac:dyDescent="0.25">
      <c r="A1986">
        <v>3848</v>
      </c>
      <c r="B1986" t="s">
        <v>1647</v>
      </c>
      <c r="C1986" t="s">
        <v>301</v>
      </c>
      <c r="D1986" t="s">
        <v>7400</v>
      </c>
      <c r="E1986" t="s">
        <v>5114</v>
      </c>
      <c r="F1986" t="s">
        <v>5115</v>
      </c>
      <c r="G1986" t="s">
        <v>6791</v>
      </c>
      <c r="H1986">
        <v>2</v>
      </c>
      <c r="I1986" t="s">
        <v>1652</v>
      </c>
      <c r="J1986">
        <v>0</v>
      </c>
      <c r="K1986">
        <v>0</v>
      </c>
    </row>
    <row r="1987" spans="1:11" x14ac:dyDescent="0.25">
      <c r="A1987">
        <v>3848</v>
      </c>
      <c r="B1987" t="s">
        <v>1647</v>
      </c>
      <c r="C1987" t="s">
        <v>301</v>
      </c>
      <c r="D1987" t="s">
        <v>7400</v>
      </c>
      <c r="G1987" t="s">
        <v>5116</v>
      </c>
      <c r="H1987">
        <v>7</v>
      </c>
      <c r="I1987" t="s">
        <v>1652</v>
      </c>
      <c r="J1987">
        <v>0</v>
      </c>
      <c r="K1987">
        <v>0</v>
      </c>
    </row>
    <row r="1988" spans="1:11" x14ac:dyDescent="0.25">
      <c r="A1988">
        <v>3848</v>
      </c>
      <c r="B1988" t="s">
        <v>1647</v>
      </c>
      <c r="C1988" t="s">
        <v>301</v>
      </c>
      <c r="D1988" t="s">
        <v>7400</v>
      </c>
      <c r="E1988" t="s">
        <v>7159</v>
      </c>
      <c r="F1988" t="s">
        <v>7160</v>
      </c>
      <c r="G1988" t="s">
        <v>3104</v>
      </c>
      <c r="H1988">
        <v>1</v>
      </c>
      <c r="I1988" t="s">
        <v>1652</v>
      </c>
      <c r="J1988">
        <v>0</v>
      </c>
      <c r="K1988">
        <v>0</v>
      </c>
    </row>
    <row r="1989" spans="1:11" x14ac:dyDescent="0.25">
      <c r="A1989">
        <v>3848</v>
      </c>
      <c r="B1989" t="s">
        <v>1647</v>
      </c>
      <c r="C1989" t="s">
        <v>301</v>
      </c>
      <c r="D1989" t="s">
        <v>7400</v>
      </c>
      <c r="G1989" t="s">
        <v>2263</v>
      </c>
      <c r="H1989">
        <v>5</v>
      </c>
      <c r="I1989" t="s">
        <v>1652</v>
      </c>
      <c r="J1989">
        <v>0</v>
      </c>
      <c r="K1989">
        <v>0</v>
      </c>
    </row>
    <row r="1990" spans="1:11" x14ac:dyDescent="0.25">
      <c r="A1990">
        <v>3848</v>
      </c>
      <c r="B1990" t="s">
        <v>1647</v>
      </c>
      <c r="C1990" t="s">
        <v>301</v>
      </c>
      <c r="D1990" t="s">
        <v>7400</v>
      </c>
      <c r="E1990" t="s">
        <v>2086</v>
      </c>
      <c r="F1990" t="s">
        <v>2087</v>
      </c>
      <c r="G1990" t="s">
        <v>2214</v>
      </c>
      <c r="H1990">
        <v>9</v>
      </c>
      <c r="I1990" t="s">
        <v>1652</v>
      </c>
      <c r="J1990">
        <v>0</v>
      </c>
      <c r="K1990">
        <v>0</v>
      </c>
    </row>
    <row r="1991" spans="1:11" x14ac:dyDescent="0.25">
      <c r="A1991">
        <v>3848</v>
      </c>
      <c r="B1991" t="s">
        <v>1647</v>
      </c>
      <c r="C1991" t="s">
        <v>301</v>
      </c>
      <c r="D1991" t="s">
        <v>7400</v>
      </c>
      <c r="E1991" t="s">
        <v>3705</v>
      </c>
      <c r="F1991" t="s">
        <v>2990</v>
      </c>
      <c r="G1991" t="s">
        <v>3088</v>
      </c>
      <c r="H1991">
        <v>66</v>
      </c>
      <c r="I1991" t="s">
        <v>1652</v>
      </c>
      <c r="J1991">
        <v>0</v>
      </c>
      <c r="K1991">
        <v>0</v>
      </c>
    </row>
    <row r="1992" spans="1:11" x14ac:dyDescent="0.25">
      <c r="A1992">
        <v>3848</v>
      </c>
      <c r="B1992" t="s">
        <v>1647</v>
      </c>
      <c r="C1992" t="s">
        <v>301</v>
      </c>
      <c r="D1992" t="s">
        <v>7400</v>
      </c>
      <c r="G1992" t="s">
        <v>4337</v>
      </c>
      <c r="H1992">
        <v>32</v>
      </c>
      <c r="I1992" t="s">
        <v>1652</v>
      </c>
      <c r="J1992">
        <v>0</v>
      </c>
      <c r="K1992">
        <v>0</v>
      </c>
    </row>
    <row r="1993" spans="1:11" x14ac:dyDescent="0.25">
      <c r="A1993">
        <v>3848</v>
      </c>
      <c r="B1993" t="s">
        <v>1647</v>
      </c>
      <c r="C1993" t="s">
        <v>301</v>
      </c>
      <c r="D1993" t="s">
        <v>7400</v>
      </c>
      <c r="E1993" t="s">
        <v>6210</v>
      </c>
      <c r="F1993" t="s">
        <v>1655</v>
      </c>
      <c r="G1993" t="s">
        <v>6792</v>
      </c>
      <c r="H1993">
        <v>10</v>
      </c>
      <c r="I1993" t="s">
        <v>1652</v>
      </c>
      <c r="J1993">
        <v>0</v>
      </c>
      <c r="K1993">
        <v>0</v>
      </c>
    </row>
    <row r="1994" spans="1:11" x14ac:dyDescent="0.25">
      <c r="A1994">
        <v>3848</v>
      </c>
      <c r="B1994" t="s">
        <v>1647</v>
      </c>
      <c r="C1994" t="s">
        <v>301</v>
      </c>
      <c r="D1994" t="s">
        <v>7400</v>
      </c>
      <c r="G1994" t="s">
        <v>7161</v>
      </c>
      <c r="H1994">
        <v>10</v>
      </c>
      <c r="I1994" t="s">
        <v>1652</v>
      </c>
      <c r="J1994">
        <v>0</v>
      </c>
      <c r="K1994">
        <v>0</v>
      </c>
    </row>
    <row r="1995" spans="1:11" x14ac:dyDescent="0.25">
      <c r="A1995">
        <v>3848</v>
      </c>
      <c r="B1995" t="s">
        <v>1647</v>
      </c>
      <c r="C1995" t="s">
        <v>301</v>
      </c>
      <c r="D1995" t="s">
        <v>7400</v>
      </c>
      <c r="E1995" t="s">
        <v>4338</v>
      </c>
      <c r="F1995" t="s">
        <v>5117</v>
      </c>
      <c r="G1995" t="s">
        <v>3698</v>
      </c>
      <c r="H1995">
        <v>120</v>
      </c>
      <c r="I1995" t="s">
        <v>1652</v>
      </c>
      <c r="J1995">
        <v>0</v>
      </c>
      <c r="K1995">
        <v>0</v>
      </c>
    </row>
    <row r="1996" spans="1:11" x14ac:dyDescent="0.25">
      <c r="A1996">
        <v>3848</v>
      </c>
      <c r="B1996" t="s">
        <v>1647</v>
      </c>
      <c r="C1996" t="s">
        <v>301</v>
      </c>
      <c r="D1996" t="s">
        <v>7400</v>
      </c>
      <c r="G1996" t="s">
        <v>4339</v>
      </c>
      <c r="H1996">
        <v>199</v>
      </c>
      <c r="I1996" t="s">
        <v>1652</v>
      </c>
      <c r="J1996">
        <v>0</v>
      </c>
      <c r="K1996">
        <v>0</v>
      </c>
    </row>
    <row r="1997" spans="1:11" x14ac:dyDescent="0.25">
      <c r="A1997">
        <v>3848</v>
      </c>
      <c r="B1997" t="s">
        <v>1647</v>
      </c>
      <c r="C1997" t="s">
        <v>301</v>
      </c>
      <c r="D1997" t="s">
        <v>7400</v>
      </c>
      <c r="E1997" t="s">
        <v>6265</v>
      </c>
      <c r="F1997" t="s">
        <v>6266</v>
      </c>
      <c r="G1997" t="s">
        <v>3332</v>
      </c>
      <c r="H1997">
        <v>41</v>
      </c>
      <c r="I1997" t="s">
        <v>1652</v>
      </c>
      <c r="J1997">
        <v>0</v>
      </c>
      <c r="K1997">
        <v>0</v>
      </c>
    </row>
    <row r="1998" spans="1:11" x14ac:dyDescent="0.25">
      <c r="A1998">
        <v>3848</v>
      </c>
      <c r="B1998" t="s">
        <v>1647</v>
      </c>
      <c r="C1998" t="s">
        <v>301</v>
      </c>
      <c r="D1998" t="s">
        <v>7400</v>
      </c>
      <c r="G1998" t="s">
        <v>2264</v>
      </c>
      <c r="H1998">
        <v>42</v>
      </c>
      <c r="I1998" t="s">
        <v>1652</v>
      </c>
      <c r="J1998">
        <v>0</v>
      </c>
      <c r="K1998">
        <v>0</v>
      </c>
    </row>
    <row r="1999" spans="1:11" x14ac:dyDescent="0.25">
      <c r="A1999">
        <v>3848</v>
      </c>
      <c r="B1999" t="s">
        <v>1647</v>
      </c>
      <c r="C1999" t="s">
        <v>301</v>
      </c>
      <c r="D1999" t="s">
        <v>7400</v>
      </c>
      <c r="E1999" t="s">
        <v>1927</v>
      </c>
      <c r="F1999" t="s">
        <v>1664</v>
      </c>
      <c r="G1999" t="s">
        <v>3706</v>
      </c>
      <c r="H1999">
        <v>9</v>
      </c>
      <c r="I1999" t="s">
        <v>1652</v>
      </c>
      <c r="J1999">
        <v>0</v>
      </c>
      <c r="K1999">
        <v>0</v>
      </c>
    </row>
    <row r="2000" spans="1:11" x14ac:dyDescent="0.25">
      <c r="A2000">
        <v>3848</v>
      </c>
      <c r="B2000" t="s">
        <v>1647</v>
      </c>
      <c r="C2000" t="s">
        <v>301</v>
      </c>
      <c r="D2000" t="s">
        <v>7400</v>
      </c>
      <c r="G2000" t="s">
        <v>2214</v>
      </c>
      <c r="H2000">
        <v>3</v>
      </c>
      <c r="I2000" t="s">
        <v>1652</v>
      </c>
      <c r="J2000">
        <v>0</v>
      </c>
      <c r="K2000">
        <v>0</v>
      </c>
    </row>
    <row r="2001" spans="1:11" x14ac:dyDescent="0.25">
      <c r="A2001">
        <v>3848</v>
      </c>
      <c r="B2001" t="s">
        <v>1647</v>
      </c>
      <c r="C2001" t="s">
        <v>301</v>
      </c>
      <c r="D2001" t="s">
        <v>7400</v>
      </c>
      <c r="E2001" t="s">
        <v>6654</v>
      </c>
      <c r="F2001" t="s">
        <v>1669</v>
      </c>
      <c r="G2001" t="s">
        <v>3332</v>
      </c>
      <c r="H2001">
        <v>4</v>
      </c>
      <c r="I2001" t="s">
        <v>1652</v>
      </c>
      <c r="J2001">
        <v>0</v>
      </c>
      <c r="K2001">
        <v>0</v>
      </c>
    </row>
    <row r="2002" spans="1:11" x14ac:dyDescent="0.25">
      <c r="A2002">
        <v>3848</v>
      </c>
      <c r="B2002" t="s">
        <v>1647</v>
      </c>
      <c r="C2002" t="s">
        <v>301</v>
      </c>
      <c r="D2002" t="s">
        <v>7400</v>
      </c>
      <c r="G2002" t="s">
        <v>4432</v>
      </c>
      <c r="H2002">
        <v>3</v>
      </c>
      <c r="I2002" t="s">
        <v>1652</v>
      </c>
      <c r="J2002">
        <v>0</v>
      </c>
      <c r="K2002">
        <v>0</v>
      </c>
    </row>
    <row r="2003" spans="1:11" x14ac:dyDescent="0.25">
      <c r="A2003">
        <v>3848</v>
      </c>
      <c r="B2003" t="s">
        <v>1647</v>
      </c>
      <c r="C2003" t="s">
        <v>301</v>
      </c>
      <c r="D2003" t="s">
        <v>7400</v>
      </c>
      <c r="E2003" t="s">
        <v>5118</v>
      </c>
      <c r="F2003" t="s">
        <v>1886</v>
      </c>
      <c r="G2003" t="s">
        <v>6882</v>
      </c>
      <c r="H2003">
        <v>6</v>
      </c>
      <c r="I2003" t="s">
        <v>1652</v>
      </c>
      <c r="J2003">
        <v>0</v>
      </c>
      <c r="K2003">
        <v>0</v>
      </c>
    </row>
    <row r="2004" spans="1:11" x14ac:dyDescent="0.25">
      <c r="A2004">
        <v>3848</v>
      </c>
      <c r="B2004" t="s">
        <v>1647</v>
      </c>
      <c r="C2004" t="s">
        <v>301</v>
      </c>
      <c r="D2004" t="s">
        <v>7400</v>
      </c>
      <c r="G2004" t="s">
        <v>5119</v>
      </c>
      <c r="H2004">
        <v>2</v>
      </c>
      <c r="I2004" t="s">
        <v>1652</v>
      </c>
      <c r="J2004">
        <v>0</v>
      </c>
      <c r="K2004">
        <v>0</v>
      </c>
    </row>
    <row r="2005" spans="1:11" x14ac:dyDescent="0.25">
      <c r="A2005">
        <v>3848</v>
      </c>
      <c r="B2005" t="s">
        <v>1647</v>
      </c>
      <c r="C2005" t="s">
        <v>301</v>
      </c>
      <c r="D2005" t="s">
        <v>7400</v>
      </c>
      <c r="E2005" t="s">
        <v>10835</v>
      </c>
      <c r="F2005" t="s">
        <v>1666</v>
      </c>
      <c r="G2005" t="s">
        <v>9679</v>
      </c>
      <c r="H2005">
        <v>19</v>
      </c>
      <c r="I2005" t="s">
        <v>1652</v>
      </c>
      <c r="J2005">
        <v>0</v>
      </c>
      <c r="K2005">
        <v>0</v>
      </c>
    </row>
    <row r="2006" spans="1:11" x14ac:dyDescent="0.25">
      <c r="A2006">
        <v>3848</v>
      </c>
      <c r="B2006" t="s">
        <v>1647</v>
      </c>
      <c r="C2006" t="s">
        <v>301</v>
      </c>
      <c r="D2006" t="s">
        <v>7400</v>
      </c>
      <c r="E2006" t="s">
        <v>5965</v>
      </c>
      <c r="F2006" t="s">
        <v>3509</v>
      </c>
      <c r="G2006" t="s">
        <v>6782</v>
      </c>
      <c r="H2006">
        <v>5</v>
      </c>
      <c r="I2006" t="s">
        <v>1652</v>
      </c>
      <c r="J2006">
        <v>0</v>
      </c>
      <c r="K2006">
        <v>0</v>
      </c>
    </row>
    <row r="2007" spans="1:11" x14ac:dyDescent="0.25">
      <c r="A2007">
        <v>3848</v>
      </c>
      <c r="B2007" t="s">
        <v>1647</v>
      </c>
      <c r="C2007" t="s">
        <v>301</v>
      </c>
      <c r="D2007" t="s">
        <v>7400</v>
      </c>
      <c r="G2007" t="s">
        <v>5966</v>
      </c>
      <c r="H2007">
        <v>14</v>
      </c>
      <c r="I2007" t="s">
        <v>1652</v>
      </c>
      <c r="J2007">
        <v>0</v>
      </c>
      <c r="K2007">
        <v>0</v>
      </c>
    </row>
    <row r="2008" spans="1:11" x14ac:dyDescent="0.25">
      <c r="A2008">
        <v>3848</v>
      </c>
      <c r="B2008" t="s">
        <v>1647</v>
      </c>
      <c r="C2008" t="s">
        <v>301</v>
      </c>
      <c r="D2008" t="s">
        <v>7400</v>
      </c>
      <c r="E2008" t="s">
        <v>3707</v>
      </c>
      <c r="F2008" t="s">
        <v>1670</v>
      </c>
      <c r="G2008" s="201">
        <v>510000000</v>
      </c>
      <c r="H2008">
        <v>1</v>
      </c>
      <c r="I2008" t="s">
        <v>1652</v>
      </c>
      <c r="J2008">
        <v>0</v>
      </c>
      <c r="K2008">
        <v>0</v>
      </c>
    </row>
    <row r="2009" spans="1:11" x14ac:dyDescent="0.25">
      <c r="A2009">
        <v>3848</v>
      </c>
      <c r="B2009" t="s">
        <v>1647</v>
      </c>
      <c r="C2009" t="s">
        <v>301</v>
      </c>
      <c r="D2009" t="s">
        <v>7400</v>
      </c>
      <c r="G2009" t="s">
        <v>2229</v>
      </c>
      <c r="H2009">
        <v>3</v>
      </c>
      <c r="I2009" t="s">
        <v>1652</v>
      </c>
      <c r="J2009">
        <v>0</v>
      </c>
      <c r="K2009">
        <v>0</v>
      </c>
    </row>
    <row r="2010" spans="1:11" x14ac:dyDescent="0.25">
      <c r="A2010">
        <v>3848</v>
      </c>
      <c r="B2010" t="s">
        <v>1647</v>
      </c>
      <c r="C2010" t="s">
        <v>301</v>
      </c>
      <c r="D2010" t="s">
        <v>7400</v>
      </c>
      <c r="E2010" t="s">
        <v>10836</v>
      </c>
      <c r="F2010" t="s">
        <v>1776</v>
      </c>
      <c r="G2010" t="s">
        <v>5120</v>
      </c>
      <c r="H2010">
        <v>10</v>
      </c>
      <c r="I2010" t="s">
        <v>1652</v>
      </c>
      <c r="J2010">
        <v>0</v>
      </c>
      <c r="K2010">
        <v>0</v>
      </c>
    </row>
    <row r="2011" spans="1:11" x14ac:dyDescent="0.25">
      <c r="A2011">
        <v>3848</v>
      </c>
      <c r="B2011" t="s">
        <v>1647</v>
      </c>
      <c r="C2011" t="s">
        <v>301</v>
      </c>
      <c r="D2011" t="s">
        <v>7400</v>
      </c>
      <c r="E2011" t="s">
        <v>3708</v>
      </c>
      <c r="F2011" t="s">
        <v>1672</v>
      </c>
      <c r="G2011" t="s">
        <v>3601</v>
      </c>
      <c r="H2011">
        <v>19</v>
      </c>
      <c r="I2011" t="s">
        <v>1652</v>
      </c>
      <c r="J2011">
        <v>0</v>
      </c>
      <c r="K2011">
        <v>0</v>
      </c>
    </row>
    <row r="2012" spans="1:11" x14ac:dyDescent="0.25">
      <c r="A2012">
        <v>3848</v>
      </c>
      <c r="B2012" t="s">
        <v>1647</v>
      </c>
      <c r="C2012" t="s">
        <v>301</v>
      </c>
      <c r="D2012" t="s">
        <v>7400</v>
      </c>
      <c r="G2012" t="s">
        <v>10161</v>
      </c>
      <c r="H2012">
        <v>29</v>
      </c>
      <c r="I2012" t="s">
        <v>1652</v>
      </c>
      <c r="J2012">
        <v>0</v>
      </c>
      <c r="K2012">
        <v>0</v>
      </c>
    </row>
    <row r="2013" spans="1:11" x14ac:dyDescent="0.25">
      <c r="A2013">
        <v>3848</v>
      </c>
      <c r="B2013" t="s">
        <v>1647</v>
      </c>
      <c r="C2013" t="s">
        <v>301</v>
      </c>
      <c r="D2013" t="s">
        <v>7400</v>
      </c>
      <c r="E2013" t="s">
        <v>3709</v>
      </c>
      <c r="F2013" t="s">
        <v>1670</v>
      </c>
      <c r="G2013" t="s">
        <v>10162</v>
      </c>
      <c r="H2013">
        <v>3</v>
      </c>
      <c r="I2013" t="s">
        <v>1652</v>
      </c>
      <c r="J2013">
        <v>0</v>
      </c>
      <c r="K2013">
        <v>0</v>
      </c>
    </row>
    <row r="2014" spans="1:11" x14ac:dyDescent="0.25">
      <c r="A2014">
        <v>3848</v>
      </c>
      <c r="B2014" t="s">
        <v>1647</v>
      </c>
      <c r="C2014" t="s">
        <v>301</v>
      </c>
      <c r="D2014" t="s">
        <v>7400</v>
      </c>
      <c r="G2014" t="s">
        <v>5121</v>
      </c>
      <c r="H2014">
        <v>10</v>
      </c>
      <c r="I2014" t="s">
        <v>1652</v>
      </c>
      <c r="J2014">
        <v>0</v>
      </c>
      <c r="K2014">
        <v>0</v>
      </c>
    </row>
    <row r="2015" spans="1:11" x14ac:dyDescent="0.25">
      <c r="A2015">
        <v>3848</v>
      </c>
      <c r="B2015" t="s">
        <v>1647</v>
      </c>
      <c r="C2015" t="s">
        <v>301</v>
      </c>
      <c r="D2015" t="s">
        <v>7400</v>
      </c>
      <c r="E2015" t="s">
        <v>5122</v>
      </c>
      <c r="F2015" t="s">
        <v>1669</v>
      </c>
      <c r="G2015" t="s">
        <v>6957</v>
      </c>
      <c r="H2015">
        <v>13</v>
      </c>
      <c r="I2015" t="s">
        <v>1652</v>
      </c>
      <c r="J2015">
        <v>0</v>
      </c>
      <c r="K2015">
        <v>0</v>
      </c>
    </row>
    <row r="2016" spans="1:11" x14ac:dyDescent="0.25">
      <c r="A2016">
        <v>3848</v>
      </c>
      <c r="B2016" t="s">
        <v>1647</v>
      </c>
      <c r="C2016" t="s">
        <v>301</v>
      </c>
      <c r="D2016" t="s">
        <v>7400</v>
      </c>
      <c r="G2016" t="s">
        <v>2255</v>
      </c>
      <c r="H2016">
        <v>10</v>
      </c>
      <c r="I2016" t="s">
        <v>1652</v>
      </c>
      <c r="J2016">
        <v>0</v>
      </c>
      <c r="K2016">
        <v>0</v>
      </c>
    </row>
    <row r="2017" spans="1:11" x14ac:dyDescent="0.25">
      <c r="A2017">
        <v>3848</v>
      </c>
      <c r="B2017" t="s">
        <v>1647</v>
      </c>
      <c r="C2017" t="s">
        <v>301</v>
      </c>
      <c r="D2017" t="s">
        <v>7400</v>
      </c>
      <c r="E2017" t="s">
        <v>9275</v>
      </c>
      <c r="F2017" t="s">
        <v>1923</v>
      </c>
      <c r="G2017" t="s">
        <v>9179</v>
      </c>
      <c r="H2017">
        <v>2</v>
      </c>
      <c r="I2017" t="s">
        <v>1652</v>
      </c>
      <c r="J2017">
        <v>0</v>
      </c>
      <c r="K2017">
        <v>0</v>
      </c>
    </row>
    <row r="2018" spans="1:11" x14ac:dyDescent="0.25">
      <c r="A2018">
        <v>3848</v>
      </c>
      <c r="B2018" t="s">
        <v>1647</v>
      </c>
      <c r="C2018" t="s">
        <v>301</v>
      </c>
      <c r="D2018" t="s">
        <v>7400</v>
      </c>
      <c r="G2018" t="s">
        <v>4321</v>
      </c>
      <c r="H2018">
        <v>13</v>
      </c>
      <c r="I2018" t="s">
        <v>1652</v>
      </c>
      <c r="J2018">
        <v>0</v>
      </c>
      <c r="K2018">
        <v>0</v>
      </c>
    </row>
    <row r="2019" spans="1:11" x14ac:dyDescent="0.25">
      <c r="A2019">
        <v>3848</v>
      </c>
      <c r="B2019" t="s">
        <v>1647</v>
      </c>
      <c r="C2019" t="s">
        <v>301</v>
      </c>
      <c r="D2019" t="s">
        <v>7400</v>
      </c>
      <c r="E2019" t="s">
        <v>7548</v>
      </c>
      <c r="F2019" t="s">
        <v>1885</v>
      </c>
      <c r="G2019" t="s">
        <v>6134</v>
      </c>
      <c r="H2019">
        <v>1</v>
      </c>
      <c r="I2019" t="s">
        <v>1652</v>
      </c>
      <c r="J2019">
        <v>0</v>
      </c>
      <c r="K2019">
        <v>0</v>
      </c>
    </row>
    <row r="2020" spans="1:11" x14ac:dyDescent="0.25">
      <c r="A2020">
        <v>3848</v>
      </c>
      <c r="B2020" t="s">
        <v>1647</v>
      </c>
      <c r="C2020" t="s">
        <v>301</v>
      </c>
      <c r="D2020" t="s">
        <v>7400</v>
      </c>
      <c r="G2020" t="s">
        <v>9680</v>
      </c>
      <c r="H2020">
        <v>5</v>
      </c>
      <c r="I2020" t="s">
        <v>1652</v>
      </c>
      <c r="J2020">
        <v>0</v>
      </c>
      <c r="K2020">
        <v>0</v>
      </c>
    </row>
    <row r="2021" spans="1:11" x14ac:dyDescent="0.25">
      <c r="A2021">
        <v>3848</v>
      </c>
      <c r="B2021" t="s">
        <v>1647</v>
      </c>
      <c r="C2021" t="s">
        <v>301</v>
      </c>
      <c r="D2021" t="s">
        <v>7400</v>
      </c>
      <c r="E2021" t="s">
        <v>7549</v>
      </c>
      <c r="F2021" t="s">
        <v>1785</v>
      </c>
      <c r="G2021" t="s">
        <v>3773</v>
      </c>
      <c r="H2021">
        <v>1</v>
      </c>
      <c r="I2021" t="s">
        <v>1652</v>
      </c>
      <c r="J2021">
        <v>0</v>
      </c>
      <c r="K2021">
        <v>0</v>
      </c>
    </row>
    <row r="2022" spans="1:11" x14ac:dyDescent="0.25">
      <c r="A2022">
        <v>3848</v>
      </c>
      <c r="B2022" t="s">
        <v>1647</v>
      </c>
      <c r="C2022" t="s">
        <v>301</v>
      </c>
      <c r="D2022" t="s">
        <v>7400</v>
      </c>
      <c r="G2022" t="s">
        <v>9679</v>
      </c>
      <c r="H2022">
        <v>6</v>
      </c>
      <c r="I2022" t="s">
        <v>1652</v>
      </c>
      <c r="J2022">
        <v>0</v>
      </c>
      <c r="K2022">
        <v>0</v>
      </c>
    </row>
    <row r="2023" spans="1:11" x14ac:dyDescent="0.25">
      <c r="A2023">
        <v>3848</v>
      </c>
      <c r="B2023" t="s">
        <v>1647</v>
      </c>
      <c r="C2023" t="s">
        <v>301</v>
      </c>
      <c r="D2023" t="s">
        <v>7400</v>
      </c>
      <c r="E2023" t="s">
        <v>7550</v>
      </c>
      <c r="F2023" t="s">
        <v>1694</v>
      </c>
      <c r="G2023" t="s">
        <v>10149</v>
      </c>
      <c r="H2023">
        <v>6</v>
      </c>
      <c r="I2023" t="s">
        <v>1652</v>
      </c>
      <c r="J2023">
        <v>0</v>
      </c>
      <c r="K2023">
        <v>0</v>
      </c>
    </row>
    <row r="2024" spans="1:11" x14ac:dyDescent="0.25">
      <c r="A2024">
        <v>3848</v>
      </c>
      <c r="B2024" t="s">
        <v>1647</v>
      </c>
      <c r="C2024" t="s">
        <v>301</v>
      </c>
      <c r="D2024" t="s">
        <v>7400</v>
      </c>
      <c r="G2024" t="s">
        <v>10371</v>
      </c>
      <c r="H2024">
        <v>5</v>
      </c>
      <c r="I2024" t="s">
        <v>1652</v>
      </c>
      <c r="J2024">
        <v>0</v>
      </c>
      <c r="K2024">
        <v>0</v>
      </c>
    </row>
    <row r="2025" spans="1:11" x14ac:dyDescent="0.25">
      <c r="A2025">
        <v>3848</v>
      </c>
      <c r="B2025" t="s">
        <v>1647</v>
      </c>
      <c r="C2025" t="s">
        <v>301</v>
      </c>
      <c r="D2025" t="s">
        <v>7400</v>
      </c>
      <c r="E2025" t="s">
        <v>7773</v>
      </c>
      <c r="F2025" t="s">
        <v>1674</v>
      </c>
      <c r="G2025" t="s">
        <v>8293</v>
      </c>
      <c r="H2025">
        <v>14</v>
      </c>
      <c r="I2025" t="s">
        <v>1652</v>
      </c>
      <c r="J2025">
        <v>0</v>
      </c>
      <c r="K2025">
        <v>0</v>
      </c>
    </row>
    <row r="2026" spans="1:11" x14ac:dyDescent="0.25">
      <c r="A2026">
        <v>3848</v>
      </c>
      <c r="B2026" t="s">
        <v>1647</v>
      </c>
      <c r="C2026" t="s">
        <v>301</v>
      </c>
      <c r="D2026" t="s">
        <v>7400</v>
      </c>
      <c r="G2026" t="s">
        <v>6469</v>
      </c>
      <c r="H2026">
        <v>14</v>
      </c>
      <c r="I2026" t="s">
        <v>1652</v>
      </c>
      <c r="J2026">
        <v>0</v>
      </c>
      <c r="K2026">
        <v>0</v>
      </c>
    </row>
    <row r="2027" spans="1:11" x14ac:dyDescent="0.25">
      <c r="A2027">
        <v>3848</v>
      </c>
      <c r="B2027" t="s">
        <v>1647</v>
      </c>
      <c r="C2027" t="s">
        <v>301</v>
      </c>
      <c r="D2027" t="s">
        <v>7400</v>
      </c>
      <c r="E2027" t="s">
        <v>5123</v>
      </c>
      <c r="F2027" t="s">
        <v>1681</v>
      </c>
      <c r="G2027" t="s">
        <v>3457</v>
      </c>
      <c r="H2027">
        <v>28</v>
      </c>
      <c r="I2027" t="s">
        <v>1652</v>
      </c>
      <c r="J2027">
        <v>0</v>
      </c>
      <c r="K2027">
        <v>0</v>
      </c>
    </row>
    <row r="2028" spans="1:11" x14ac:dyDescent="0.25">
      <c r="A2028">
        <v>3848</v>
      </c>
      <c r="B2028" t="s">
        <v>1647</v>
      </c>
      <c r="C2028" t="s">
        <v>301</v>
      </c>
      <c r="D2028" t="s">
        <v>7400</v>
      </c>
      <c r="G2028" t="s">
        <v>7402</v>
      </c>
      <c r="H2028">
        <v>30</v>
      </c>
      <c r="I2028" t="s">
        <v>1652</v>
      </c>
      <c r="J2028">
        <v>0</v>
      </c>
      <c r="K2028">
        <v>0</v>
      </c>
    </row>
    <row r="2029" spans="1:11" x14ac:dyDescent="0.25">
      <c r="A2029">
        <v>3848</v>
      </c>
      <c r="B2029" t="s">
        <v>1647</v>
      </c>
      <c r="C2029" t="s">
        <v>301</v>
      </c>
      <c r="D2029" t="s">
        <v>7400</v>
      </c>
      <c r="E2029" t="s">
        <v>3710</v>
      </c>
      <c r="F2029" t="s">
        <v>3711</v>
      </c>
      <c r="G2029" t="s">
        <v>3246</v>
      </c>
      <c r="H2029">
        <v>5</v>
      </c>
      <c r="I2029" t="s">
        <v>1652</v>
      </c>
      <c r="J2029">
        <v>0</v>
      </c>
      <c r="K2029">
        <v>0</v>
      </c>
    </row>
    <row r="2030" spans="1:11" x14ac:dyDescent="0.25">
      <c r="A2030">
        <v>3848</v>
      </c>
      <c r="B2030" t="s">
        <v>1647</v>
      </c>
      <c r="C2030" t="s">
        <v>301</v>
      </c>
      <c r="D2030" t="s">
        <v>7400</v>
      </c>
      <c r="G2030" t="s">
        <v>4324</v>
      </c>
      <c r="H2030">
        <v>10</v>
      </c>
      <c r="I2030" t="s">
        <v>1652</v>
      </c>
      <c r="J2030">
        <v>0</v>
      </c>
      <c r="K2030">
        <v>0</v>
      </c>
    </row>
    <row r="2031" spans="1:11" x14ac:dyDescent="0.25">
      <c r="A2031">
        <v>3848</v>
      </c>
      <c r="B2031" t="s">
        <v>1647</v>
      </c>
      <c r="C2031" t="s">
        <v>301</v>
      </c>
      <c r="D2031" t="s">
        <v>7400</v>
      </c>
      <c r="E2031" t="s">
        <v>6895</v>
      </c>
      <c r="F2031" t="s">
        <v>1666</v>
      </c>
      <c r="G2031" t="s">
        <v>4296</v>
      </c>
      <c r="H2031">
        <v>1</v>
      </c>
      <c r="I2031" t="s">
        <v>1652</v>
      </c>
      <c r="J2031">
        <v>0</v>
      </c>
      <c r="K2031">
        <v>0</v>
      </c>
    </row>
    <row r="2032" spans="1:11" x14ac:dyDescent="0.25">
      <c r="A2032">
        <v>3848</v>
      </c>
      <c r="B2032" t="s">
        <v>1647</v>
      </c>
      <c r="C2032" t="s">
        <v>301</v>
      </c>
      <c r="D2032" t="s">
        <v>7400</v>
      </c>
      <c r="E2032" t="s">
        <v>1926</v>
      </c>
      <c r="F2032" t="s">
        <v>1670</v>
      </c>
      <c r="G2032" t="s">
        <v>6791</v>
      </c>
      <c r="H2032">
        <v>6</v>
      </c>
      <c r="I2032" t="s">
        <v>1652</v>
      </c>
      <c r="J2032">
        <v>0</v>
      </c>
      <c r="K2032">
        <v>0</v>
      </c>
    </row>
    <row r="2033" spans="1:11" x14ac:dyDescent="0.25">
      <c r="A2033">
        <v>3848</v>
      </c>
      <c r="B2033" t="s">
        <v>1647</v>
      </c>
      <c r="C2033" t="s">
        <v>301</v>
      </c>
      <c r="D2033" t="s">
        <v>7400</v>
      </c>
      <c r="G2033" t="s">
        <v>2265</v>
      </c>
      <c r="H2033">
        <v>5</v>
      </c>
      <c r="I2033" t="s">
        <v>1652</v>
      </c>
      <c r="J2033">
        <v>0</v>
      </c>
      <c r="K2033">
        <v>0</v>
      </c>
    </row>
    <row r="2034" spans="1:11" x14ac:dyDescent="0.25">
      <c r="A2034">
        <v>3848</v>
      </c>
      <c r="B2034" t="s">
        <v>1647</v>
      </c>
      <c r="C2034" t="s">
        <v>301</v>
      </c>
      <c r="D2034" t="s">
        <v>7400</v>
      </c>
      <c r="E2034" t="s">
        <v>7774</v>
      </c>
      <c r="F2034" t="s">
        <v>1679</v>
      </c>
      <c r="G2034" t="s">
        <v>8760</v>
      </c>
      <c r="H2034">
        <v>2</v>
      </c>
      <c r="I2034" t="s">
        <v>1652</v>
      </c>
      <c r="J2034">
        <v>0</v>
      </c>
      <c r="K2034">
        <v>0</v>
      </c>
    </row>
    <row r="2035" spans="1:11" x14ac:dyDescent="0.25">
      <c r="A2035">
        <v>3848</v>
      </c>
      <c r="B2035" t="s">
        <v>1647</v>
      </c>
      <c r="C2035" t="s">
        <v>301</v>
      </c>
      <c r="D2035" t="s">
        <v>7400</v>
      </c>
      <c r="E2035" t="s">
        <v>8766</v>
      </c>
      <c r="F2035" t="s">
        <v>1885</v>
      </c>
      <c r="G2035" t="s">
        <v>8846</v>
      </c>
      <c r="H2035">
        <v>2</v>
      </c>
      <c r="I2035" t="s">
        <v>1652</v>
      </c>
      <c r="J2035">
        <v>0</v>
      </c>
      <c r="K2035">
        <v>0</v>
      </c>
    </row>
    <row r="2036" spans="1:11" x14ac:dyDescent="0.25">
      <c r="A2036">
        <v>3848</v>
      </c>
      <c r="B2036" t="s">
        <v>1647</v>
      </c>
      <c r="C2036" t="s">
        <v>301</v>
      </c>
      <c r="D2036" t="s">
        <v>7400</v>
      </c>
      <c r="E2036" t="s">
        <v>5124</v>
      </c>
      <c r="F2036" t="s">
        <v>5125</v>
      </c>
      <c r="G2036" t="s">
        <v>3748</v>
      </c>
      <c r="H2036">
        <v>12</v>
      </c>
      <c r="I2036" t="s">
        <v>1652</v>
      </c>
      <c r="J2036">
        <v>0</v>
      </c>
      <c r="K2036">
        <v>0</v>
      </c>
    </row>
    <row r="2037" spans="1:11" x14ac:dyDescent="0.25">
      <c r="A2037">
        <v>3848</v>
      </c>
      <c r="B2037" t="s">
        <v>1647</v>
      </c>
      <c r="C2037" t="s">
        <v>301</v>
      </c>
      <c r="D2037" t="s">
        <v>7400</v>
      </c>
      <c r="G2037" t="s">
        <v>5126</v>
      </c>
      <c r="H2037">
        <v>4</v>
      </c>
      <c r="I2037" t="s">
        <v>1652</v>
      </c>
      <c r="J2037">
        <v>0</v>
      </c>
      <c r="K2037">
        <v>0</v>
      </c>
    </row>
    <row r="2038" spans="1:11" x14ac:dyDescent="0.25">
      <c r="A2038">
        <v>3848</v>
      </c>
      <c r="B2038" t="s">
        <v>1647</v>
      </c>
      <c r="C2038" t="s">
        <v>301</v>
      </c>
      <c r="D2038" t="s">
        <v>7400</v>
      </c>
      <c r="E2038" t="s">
        <v>8604</v>
      </c>
      <c r="F2038" t="s">
        <v>1912</v>
      </c>
      <c r="G2038" t="s">
        <v>9179</v>
      </c>
      <c r="H2038">
        <v>37</v>
      </c>
      <c r="I2038" t="s">
        <v>1652</v>
      </c>
      <c r="J2038">
        <v>0</v>
      </c>
      <c r="K2038">
        <v>0</v>
      </c>
    </row>
    <row r="2039" spans="1:11" x14ac:dyDescent="0.25">
      <c r="A2039">
        <v>3848</v>
      </c>
      <c r="B2039" t="s">
        <v>1647</v>
      </c>
      <c r="C2039" t="s">
        <v>301</v>
      </c>
      <c r="D2039" t="s">
        <v>7400</v>
      </c>
      <c r="G2039" t="s">
        <v>5927</v>
      </c>
      <c r="H2039">
        <v>8</v>
      </c>
      <c r="I2039" t="s">
        <v>1652</v>
      </c>
      <c r="J2039">
        <v>0</v>
      </c>
      <c r="K2039">
        <v>0</v>
      </c>
    </row>
    <row r="2040" spans="1:11" x14ac:dyDescent="0.25">
      <c r="A2040">
        <v>3848</v>
      </c>
      <c r="B2040" t="s">
        <v>1647</v>
      </c>
      <c r="C2040" t="s">
        <v>301</v>
      </c>
      <c r="D2040" t="s">
        <v>7400</v>
      </c>
      <c r="E2040" t="s">
        <v>9276</v>
      </c>
      <c r="F2040" t="s">
        <v>1925</v>
      </c>
      <c r="G2040" t="s">
        <v>9277</v>
      </c>
      <c r="H2040">
        <v>10</v>
      </c>
      <c r="I2040" t="s">
        <v>1652</v>
      </c>
      <c r="J2040">
        <v>0</v>
      </c>
      <c r="K2040">
        <v>0</v>
      </c>
    </row>
    <row r="2041" spans="1:11" x14ac:dyDescent="0.25">
      <c r="A2041">
        <v>3848</v>
      </c>
      <c r="B2041" t="s">
        <v>1647</v>
      </c>
      <c r="C2041" t="s">
        <v>301</v>
      </c>
      <c r="D2041" t="s">
        <v>7400</v>
      </c>
      <c r="G2041" t="s">
        <v>5931</v>
      </c>
      <c r="H2041">
        <v>5</v>
      </c>
      <c r="I2041" t="s">
        <v>1652</v>
      </c>
      <c r="J2041">
        <v>0</v>
      </c>
      <c r="K2041">
        <v>0</v>
      </c>
    </row>
    <row r="2042" spans="1:11" x14ac:dyDescent="0.25">
      <c r="A2042">
        <v>3848</v>
      </c>
      <c r="B2042" t="s">
        <v>1647</v>
      </c>
      <c r="C2042" t="s">
        <v>301</v>
      </c>
      <c r="D2042" t="s">
        <v>7400</v>
      </c>
      <c r="E2042" t="s">
        <v>3712</v>
      </c>
      <c r="F2042" t="s">
        <v>1657</v>
      </c>
      <c r="G2042" t="s">
        <v>3713</v>
      </c>
      <c r="H2042">
        <v>3</v>
      </c>
      <c r="I2042" t="s">
        <v>1652</v>
      </c>
      <c r="J2042">
        <v>0</v>
      </c>
      <c r="K2042">
        <v>0</v>
      </c>
    </row>
    <row r="2043" spans="1:11" x14ac:dyDescent="0.25">
      <c r="A2043">
        <v>3848</v>
      </c>
      <c r="B2043" t="s">
        <v>1647</v>
      </c>
      <c r="C2043" t="s">
        <v>301</v>
      </c>
      <c r="D2043" t="s">
        <v>7400</v>
      </c>
      <c r="G2043" t="s">
        <v>6211</v>
      </c>
      <c r="H2043">
        <v>26</v>
      </c>
      <c r="I2043" t="s">
        <v>1652</v>
      </c>
      <c r="J2043">
        <v>0</v>
      </c>
      <c r="K2043">
        <v>0</v>
      </c>
    </row>
    <row r="2044" spans="1:11" x14ac:dyDescent="0.25">
      <c r="A2044">
        <v>3848</v>
      </c>
      <c r="B2044" t="s">
        <v>1647</v>
      </c>
      <c r="C2044" t="s">
        <v>301</v>
      </c>
      <c r="D2044" t="s">
        <v>7400</v>
      </c>
      <c r="E2044" t="s">
        <v>8506</v>
      </c>
      <c r="F2044" t="s">
        <v>5023</v>
      </c>
      <c r="G2044" t="s">
        <v>10163</v>
      </c>
      <c r="H2044">
        <v>1</v>
      </c>
      <c r="I2044" t="s">
        <v>1652</v>
      </c>
      <c r="J2044">
        <v>0</v>
      </c>
      <c r="K2044">
        <v>0</v>
      </c>
    </row>
    <row r="2045" spans="1:11" x14ac:dyDescent="0.25">
      <c r="A2045">
        <v>3848</v>
      </c>
      <c r="B2045" t="s">
        <v>1647</v>
      </c>
      <c r="C2045" t="s">
        <v>301</v>
      </c>
      <c r="D2045" t="s">
        <v>7400</v>
      </c>
      <c r="G2045" t="s">
        <v>2178</v>
      </c>
      <c r="H2045">
        <v>3</v>
      </c>
      <c r="I2045" t="s">
        <v>1652</v>
      </c>
      <c r="J2045">
        <v>0</v>
      </c>
      <c r="K2045">
        <v>0</v>
      </c>
    </row>
    <row r="2046" spans="1:11" x14ac:dyDescent="0.25">
      <c r="A2046">
        <v>3848</v>
      </c>
      <c r="B2046" t="s">
        <v>1647</v>
      </c>
      <c r="C2046" t="s">
        <v>301</v>
      </c>
      <c r="D2046" t="s">
        <v>7400</v>
      </c>
      <c r="E2046" t="s">
        <v>8507</v>
      </c>
      <c r="F2046" t="s">
        <v>5023</v>
      </c>
      <c r="G2046" t="s">
        <v>2178</v>
      </c>
      <c r="H2046">
        <v>3</v>
      </c>
      <c r="I2046" t="s">
        <v>1652</v>
      </c>
      <c r="J2046">
        <v>0</v>
      </c>
      <c r="K2046">
        <v>0</v>
      </c>
    </row>
    <row r="2047" spans="1:11" x14ac:dyDescent="0.25">
      <c r="A2047">
        <v>3848</v>
      </c>
      <c r="B2047" t="s">
        <v>1647</v>
      </c>
      <c r="C2047" t="s">
        <v>301</v>
      </c>
      <c r="D2047" t="s">
        <v>7400</v>
      </c>
      <c r="E2047" t="s">
        <v>10837</v>
      </c>
      <c r="F2047" t="s">
        <v>10838</v>
      </c>
      <c r="G2047" t="s">
        <v>6793</v>
      </c>
      <c r="H2047">
        <v>5</v>
      </c>
      <c r="I2047" t="s">
        <v>1652</v>
      </c>
      <c r="J2047">
        <v>0</v>
      </c>
      <c r="K2047">
        <v>0</v>
      </c>
    </row>
    <row r="2048" spans="1:11" x14ac:dyDescent="0.25">
      <c r="A2048">
        <v>3848</v>
      </c>
      <c r="B2048" t="s">
        <v>1647</v>
      </c>
      <c r="C2048" t="s">
        <v>301</v>
      </c>
      <c r="D2048" t="s">
        <v>7400</v>
      </c>
      <c r="G2048" t="s">
        <v>5926</v>
      </c>
      <c r="H2048">
        <v>5</v>
      </c>
      <c r="I2048" t="s">
        <v>1652</v>
      </c>
      <c r="J2048">
        <v>0</v>
      </c>
      <c r="K2048">
        <v>0</v>
      </c>
    </row>
    <row r="2049" spans="1:11" x14ac:dyDescent="0.25">
      <c r="A2049">
        <v>3848</v>
      </c>
      <c r="B2049" t="s">
        <v>1647</v>
      </c>
      <c r="C2049" t="s">
        <v>301</v>
      </c>
      <c r="D2049" t="s">
        <v>7400</v>
      </c>
      <c r="E2049" t="s">
        <v>8944</v>
      </c>
      <c r="F2049" t="s">
        <v>8945</v>
      </c>
      <c r="G2049" t="s">
        <v>6965</v>
      </c>
      <c r="H2049">
        <v>33</v>
      </c>
      <c r="I2049" t="s">
        <v>1652</v>
      </c>
      <c r="J2049">
        <v>0</v>
      </c>
      <c r="K2049">
        <v>0</v>
      </c>
    </row>
    <row r="2050" spans="1:11" x14ac:dyDescent="0.25">
      <c r="A2050">
        <v>3848</v>
      </c>
      <c r="B2050" t="s">
        <v>1647</v>
      </c>
      <c r="C2050" t="s">
        <v>301</v>
      </c>
      <c r="D2050" t="s">
        <v>7400</v>
      </c>
      <c r="G2050" t="s">
        <v>4418</v>
      </c>
      <c r="H2050">
        <v>4</v>
      </c>
      <c r="I2050" t="s">
        <v>1652</v>
      </c>
      <c r="J2050">
        <v>0</v>
      </c>
      <c r="K2050">
        <v>0</v>
      </c>
    </row>
    <row r="2051" spans="1:11" x14ac:dyDescent="0.25">
      <c r="A2051">
        <v>3848</v>
      </c>
      <c r="B2051" t="s">
        <v>1647</v>
      </c>
      <c r="C2051" t="s">
        <v>301</v>
      </c>
      <c r="D2051" t="s">
        <v>7400</v>
      </c>
      <c r="E2051" t="s">
        <v>2529</v>
      </c>
      <c r="F2051" t="s">
        <v>2088</v>
      </c>
      <c r="G2051" t="s">
        <v>6883</v>
      </c>
      <c r="H2051">
        <v>1</v>
      </c>
      <c r="I2051" t="s">
        <v>1652</v>
      </c>
      <c r="J2051">
        <v>0</v>
      </c>
      <c r="K2051">
        <v>0</v>
      </c>
    </row>
    <row r="2052" spans="1:11" x14ac:dyDescent="0.25">
      <c r="A2052">
        <v>3848</v>
      </c>
      <c r="B2052" t="s">
        <v>1647</v>
      </c>
      <c r="C2052" t="s">
        <v>301</v>
      </c>
      <c r="D2052" t="s">
        <v>7400</v>
      </c>
      <c r="G2052" t="s">
        <v>5974</v>
      </c>
      <c r="H2052">
        <v>3</v>
      </c>
      <c r="I2052" t="s">
        <v>1652</v>
      </c>
      <c r="J2052">
        <v>0</v>
      </c>
      <c r="K2052">
        <v>0</v>
      </c>
    </row>
    <row r="2053" spans="1:11" x14ac:dyDescent="0.25">
      <c r="A2053">
        <v>3848</v>
      </c>
      <c r="B2053" t="s">
        <v>1647</v>
      </c>
      <c r="C2053" t="s">
        <v>301</v>
      </c>
      <c r="D2053" t="s">
        <v>7400</v>
      </c>
      <c r="E2053" t="s">
        <v>6267</v>
      </c>
      <c r="F2053" t="s">
        <v>1670</v>
      </c>
      <c r="G2053" t="s">
        <v>6700</v>
      </c>
      <c r="H2053">
        <v>5</v>
      </c>
      <c r="I2053" t="s">
        <v>1652</v>
      </c>
      <c r="J2053">
        <v>0</v>
      </c>
      <c r="K2053">
        <v>0</v>
      </c>
    </row>
    <row r="2054" spans="1:11" x14ac:dyDescent="0.25">
      <c r="A2054">
        <v>3848</v>
      </c>
      <c r="B2054" t="s">
        <v>1647</v>
      </c>
      <c r="C2054" t="s">
        <v>301</v>
      </c>
      <c r="D2054" t="s">
        <v>7400</v>
      </c>
      <c r="E2054" t="s">
        <v>7551</v>
      </c>
      <c r="F2054" t="s">
        <v>1988</v>
      </c>
      <c r="G2054" t="s">
        <v>6724</v>
      </c>
      <c r="H2054">
        <v>10</v>
      </c>
      <c r="I2054" t="s">
        <v>1652</v>
      </c>
      <c r="J2054">
        <v>0</v>
      </c>
      <c r="K2054">
        <v>0</v>
      </c>
    </row>
    <row r="2055" spans="1:11" x14ac:dyDescent="0.25">
      <c r="A2055">
        <v>3848</v>
      </c>
      <c r="B2055" t="s">
        <v>1647</v>
      </c>
      <c r="C2055" t="s">
        <v>301</v>
      </c>
      <c r="D2055" t="s">
        <v>7400</v>
      </c>
      <c r="G2055" t="s">
        <v>7200</v>
      </c>
      <c r="H2055">
        <v>35</v>
      </c>
      <c r="I2055" t="s">
        <v>1652</v>
      </c>
      <c r="J2055">
        <v>0</v>
      </c>
      <c r="K2055">
        <v>0</v>
      </c>
    </row>
    <row r="2056" spans="1:11" x14ac:dyDescent="0.25">
      <c r="A2056">
        <v>3848</v>
      </c>
      <c r="B2056" t="s">
        <v>1647</v>
      </c>
      <c r="C2056" t="s">
        <v>301</v>
      </c>
      <c r="D2056" t="s">
        <v>7400</v>
      </c>
      <c r="E2056" t="s">
        <v>5128</v>
      </c>
      <c r="F2056" t="s">
        <v>1821</v>
      </c>
      <c r="G2056" t="s">
        <v>10158</v>
      </c>
      <c r="H2056">
        <v>32</v>
      </c>
      <c r="I2056" t="s">
        <v>1652</v>
      </c>
      <c r="J2056">
        <v>0</v>
      </c>
      <c r="K2056">
        <v>0</v>
      </c>
    </row>
    <row r="2057" spans="1:11" x14ac:dyDescent="0.25">
      <c r="A2057">
        <v>3848</v>
      </c>
      <c r="B2057" t="s">
        <v>1647</v>
      </c>
      <c r="C2057" t="s">
        <v>301</v>
      </c>
      <c r="D2057" t="s">
        <v>7400</v>
      </c>
      <c r="G2057" t="s">
        <v>4868</v>
      </c>
      <c r="H2057">
        <v>10</v>
      </c>
      <c r="I2057" t="s">
        <v>1652</v>
      </c>
      <c r="J2057">
        <v>0</v>
      </c>
      <c r="K2057">
        <v>0</v>
      </c>
    </row>
    <row r="2058" spans="1:11" x14ac:dyDescent="0.25">
      <c r="A2058">
        <v>3848</v>
      </c>
      <c r="B2058" t="s">
        <v>1647</v>
      </c>
      <c r="C2058" t="s">
        <v>301</v>
      </c>
      <c r="D2058" t="s">
        <v>7400</v>
      </c>
      <c r="E2058" t="s">
        <v>5130</v>
      </c>
      <c r="F2058" t="s">
        <v>5131</v>
      </c>
      <c r="G2058" t="s">
        <v>6791</v>
      </c>
      <c r="H2058">
        <v>1</v>
      </c>
      <c r="I2058" t="s">
        <v>1652</v>
      </c>
      <c r="J2058">
        <v>0</v>
      </c>
      <c r="K2058">
        <v>0</v>
      </c>
    </row>
    <row r="2059" spans="1:11" x14ac:dyDescent="0.25">
      <c r="A2059">
        <v>3848</v>
      </c>
      <c r="B2059" t="s">
        <v>1647</v>
      </c>
      <c r="C2059" t="s">
        <v>301</v>
      </c>
      <c r="D2059" t="s">
        <v>7400</v>
      </c>
      <c r="G2059" t="s">
        <v>5132</v>
      </c>
      <c r="H2059">
        <v>2</v>
      </c>
      <c r="I2059" t="s">
        <v>1652</v>
      </c>
      <c r="J2059">
        <v>0</v>
      </c>
      <c r="K2059">
        <v>0</v>
      </c>
    </row>
    <row r="2060" spans="1:11" x14ac:dyDescent="0.25">
      <c r="A2060">
        <v>3848</v>
      </c>
      <c r="B2060" t="s">
        <v>1647</v>
      </c>
      <c r="C2060" t="s">
        <v>301</v>
      </c>
      <c r="D2060" t="s">
        <v>7400</v>
      </c>
      <c r="E2060" t="s">
        <v>5133</v>
      </c>
      <c r="F2060" t="s">
        <v>1679</v>
      </c>
      <c r="G2060" t="s">
        <v>5129</v>
      </c>
      <c r="H2060">
        <v>53</v>
      </c>
      <c r="I2060" t="s">
        <v>1652</v>
      </c>
      <c r="J2060">
        <v>0</v>
      </c>
      <c r="K2060">
        <v>0</v>
      </c>
    </row>
    <row r="2061" spans="1:11" x14ac:dyDescent="0.25">
      <c r="A2061">
        <v>3848</v>
      </c>
      <c r="B2061" t="s">
        <v>1647</v>
      </c>
      <c r="C2061" t="s">
        <v>301</v>
      </c>
      <c r="D2061" t="s">
        <v>7400</v>
      </c>
      <c r="E2061" t="s">
        <v>5134</v>
      </c>
      <c r="F2061" t="s">
        <v>5135</v>
      </c>
      <c r="G2061" t="s">
        <v>6791</v>
      </c>
      <c r="H2061">
        <v>1</v>
      </c>
      <c r="I2061" t="s">
        <v>1652</v>
      </c>
      <c r="J2061">
        <v>0</v>
      </c>
      <c r="K2061">
        <v>0</v>
      </c>
    </row>
    <row r="2062" spans="1:11" x14ac:dyDescent="0.25">
      <c r="A2062">
        <v>3848</v>
      </c>
      <c r="B2062" t="s">
        <v>1647</v>
      </c>
      <c r="C2062" t="s">
        <v>301</v>
      </c>
      <c r="D2062" t="s">
        <v>7400</v>
      </c>
      <c r="G2062" t="s">
        <v>5127</v>
      </c>
      <c r="H2062">
        <v>2</v>
      </c>
      <c r="I2062" t="s">
        <v>1652</v>
      </c>
      <c r="J2062">
        <v>0</v>
      </c>
      <c r="K2062">
        <v>0</v>
      </c>
    </row>
    <row r="2063" spans="1:11" x14ac:dyDescent="0.25">
      <c r="A2063">
        <v>3848</v>
      </c>
      <c r="B2063" t="s">
        <v>1647</v>
      </c>
      <c r="C2063" t="s">
        <v>301</v>
      </c>
      <c r="D2063" t="s">
        <v>7400</v>
      </c>
      <c r="E2063" t="s">
        <v>5136</v>
      </c>
      <c r="F2063" t="s">
        <v>5137</v>
      </c>
      <c r="G2063" t="s">
        <v>6788</v>
      </c>
      <c r="H2063">
        <v>1</v>
      </c>
      <c r="I2063" t="s">
        <v>1652</v>
      </c>
      <c r="J2063">
        <v>0</v>
      </c>
      <c r="K2063">
        <v>0</v>
      </c>
    </row>
    <row r="2064" spans="1:11" x14ac:dyDescent="0.25">
      <c r="A2064">
        <v>3848</v>
      </c>
      <c r="B2064" t="s">
        <v>1647</v>
      </c>
      <c r="C2064" t="s">
        <v>301</v>
      </c>
      <c r="D2064" t="s">
        <v>7400</v>
      </c>
      <c r="G2064" t="s">
        <v>4868</v>
      </c>
      <c r="H2064">
        <v>2</v>
      </c>
      <c r="I2064" t="s">
        <v>1652</v>
      </c>
      <c r="J2064">
        <v>0</v>
      </c>
      <c r="K2064">
        <v>0</v>
      </c>
    </row>
    <row r="2065" spans="1:11" x14ac:dyDescent="0.25">
      <c r="A2065">
        <v>3848</v>
      </c>
      <c r="B2065" t="s">
        <v>1647</v>
      </c>
      <c r="C2065" t="s">
        <v>301</v>
      </c>
      <c r="D2065" t="s">
        <v>7400</v>
      </c>
      <c r="E2065" t="s">
        <v>5139</v>
      </c>
      <c r="F2065" t="s">
        <v>5140</v>
      </c>
      <c r="G2065" t="s">
        <v>6791</v>
      </c>
      <c r="H2065">
        <v>1</v>
      </c>
      <c r="I2065" t="s">
        <v>1652</v>
      </c>
      <c r="J2065">
        <v>0</v>
      </c>
      <c r="K2065">
        <v>0</v>
      </c>
    </row>
    <row r="2066" spans="1:11" x14ac:dyDescent="0.25">
      <c r="A2066">
        <v>3848</v>
      </c>
      <c r="B2066" t="s">
        <v>1647</v>
      </c>
      <c r="C2066" t="s">
        <v>301</v>
      </c>
      <c r="D2066" t="s">
        <v>7400</v>
      </c>
      <c r="G2066" t="s">
        <v>5127</v>
      </c>
      <c r="H2066">
        <v>2</v>
      </c>
      <c r="I2066" t="s">
        <v>1652</v>
      </c>
      <c r="J2066">
        <v>0</v>
      </c>
      <c r="K2066">
        <v>0</v>
      </c>
    </row>
    <row r="2067" spans="1:11" x14ac:dyDescent="0.25">
      <c r="A2067">
        <v>3848</v>
      </c>
      <c r="B2067" t="s">
        <v>1647</v>
      </c>
      <c r="C2067" t="s">
        <v>301</v>
      </c>
      <c r="D2067" t="s">
        <v>7400</v>
      </c>
      <c r="E2067" t="s">
        <v>8947</v>
      </c>
      <c r="F2067" t="s">
        <v>8948</v>
      </c>
      <c r="G2067" t="s">
        <v>8894</v>
      </c>
      <c r="H2067">
        <v>70</v>
      </c>
      <c r="I2067" t="s">
        <v>1652</v>
      </c>
      <c r="J2067">
        <v>0</v>
      </c>
      <c r="K2067">
        <v>0</v>
      </c>
    </row>
    <row r="2068" spans="1:11" x14ac:dyDescent="0.25">
      <c r="A2068">
        <v>3848</v>
      </c>
      <c r="B2068" t="s">
        <v>1647</v>
      </c>
      <c r="C2068" t="s">
        <v>301</v>
      </c>
      <c r="D2068" t="s">
        <v>7400</v>
      </c>
      <c r="G2068" t="s">
        <v>9681</v>
      </c>
      <c r="H2068">
        <v>20</v>
      </c>
      <c r="I2068" t="s">
        <v>1652</v>
      </c>
      <c r="J2068">
        <v>0</v>
      </c>
      <c r="K2068">
        <v>0</v>
      </c>
    </row>
    <row r="2069" spans="1:11" x14ac:dyDescent="0.25">
      <c r="A2069">
        <v>3848</v>
      </c>
      <c r="B2069" t="s">
        <v>1647</v>
      </c>
      <c r="C2069" t="s">
        <v>301</v>
      </c>
      <c r="D2069" t="s">
        <v>7400</v>
      </c>
      <c r="E2069" t="s">
        <v>8949</v>
      </c>
      <c r="F2069" t="s">
        <v>8950</v>
      </c>
      <c r="G2069" t="s">
        <v>7640</v>
      </c>
      <c r="H2069">
        <v>4</v>
      </c>
      <c r="I2069" t="s">
        <v>1652</v>
      </c>
      <c r="J2069">
        <v>0</v>
      </c>
      <c r="K2069">
        <v>0</v>
      </c>
    </row>
    <row r="2070" spans="1:11" x14ac:dyDescent="0.25">
      <c r="A2070">
        <v>3848</v>
      </c>
      <c r="B2070" t="s">
        <v>1647</v>
      </c>
      <c r="C2070" t="s">
        <v>301</v>
      </c>
      <c r="D2070" t="s">
        <v>7400</v>
      </c>
      <c r="G2070" t="s">
        <v>8946</v>
      </c>
      <c r="H2070">
        <v>8</v>
      </c>
      <c r="I2070" t="s">
        <v>1652</v>
      </c>
      <c r="J2070">
        <v>0</v>
      </c>
      <c r="K2070">
        <v>0</v>
      </c>
    </row>
    <row r="2071" spans="1:11" x14ac:dyDescent="0.25">
      <c r="A2071">
        <v>3848</v>
      </c>
      <c r="B2071" t="s">
        <v>1647</v>
      </c>
      <c r="C2071" t="s">
        <v>301</v>
      </c>
      <c r="D2071" t="s">
        <v>7400</v>
      </c>
      <c r="E2071" t="s">
        <v>7775</v>
      </c>
      <c r="F2071" t="s">
        <v>1819</v>
      </c>
      <c r="G2071" t="s">
        <v>10158</v>
      </c>
      <c r="H2071">
        <v>47</v>
      </c>
      <c r="I2071" t="s">
        <v>1652</v>
      </c>
      <c r="J2071">
        <v>0</v>
      </c>
      <c r="K2071">
        <v>0</v>
      </c>
    </row>
    <row r="2072" spans="1:11" x14ac:dyDescent="0.25">
      <c r="A2072">
        <v>3848</v>
      </c>
      <c r="B2072" t="s">
        <v>1647</v>
      </c>
      <c r="C2072" t="s">
        <v>301</v>
      </c>
      <c r="D2072" t="s">
        <v>7400</v>
      </c>
      <c r="E2072" t="s">
        <v>5141</v>
      </c>
      <c r="F2072" t="s">
        <v>5142</v>
      </c>
      <c r="G2072" t="s">
        <v>5143</v>
      </c>
      <c r="H2072">
        <v>2</v>
      </c>
      <c r="I2072" t="s">
        <v>1652</v>
      </c>
      <c r="J2072">
        <v>0</v>
      </c>
      <c r="K2072">
        <v>0</v>
      </c>
    </row>
    <row r="2073" spans="1:11" x14ac:dyDescent="0.25">
      <c r="A2073">
        <v>3848</v>
      </c>
      <c r="B2073" t="s">
        <v>1647</v>
      </c>
      <c r="C2073" t="s">
        <v>301</v>
      </c>
      <c r="D2073" t="s">
        <v>7400</v>
      </c>
      <c r="E2073" t="s">
        <v>6456</v>
      </c>
      <c r="F2073" t="s">
        <v>6457</v>
      </c>
      <c r="G2073" t="s">
        <v>2195</v>
      </c>
      <c r="H2073">
        <v>3</v>
      </c>
      <c r="I2073" t="s">
        <v>1652</v>
      </c>
      <c r="J2073">
        <v>0</v>
      </c>
      <c r="K2073">
        <v>0</v>
      </c>
    </row>
    <row r="2074" spans="1:11" x14ac:dyDescent="0.25">
      <c r="A2074">
        <v>3848</v>
      </c>
      <c r="B2074" t="s">
        <v>1647</v>
      </c>
      <c r="C2074" t="s">
        <v>301</v>
      </c>
      <c r="D2074" t="s">
        <v>7400</v>
      </c>
      <c r="E2074" t="s">
        <v>9548</v>
      </c>
      <c r="F2074" t="s">
        <v>9549</v>
      </c>
      <c r="G2074" t="s">
        <v>9550</v>
      </c>
      <c r="H2074">
        <v>3</v>
      </c>
      <c r="I2074" t="s">
        <v>1652</v>
      </c>
      <c r="J2074">
        <v>0</v>
      </c>
      <c r="K2074">
        <v>0</v>
      </c>
    </row>
    <row r="2075" spans="1:11" x14ac:dyDescent="0.25">
      <c r="A2075">
        <v>3848</v>
      </c>
      <c r="B2075" t="s">
        <v>1647</v>
      </c>
      <c r="C2075" t="s">
        <v>301</v>
      </c>
      <c r="D2075" t="s">
        <v>7400</v>
      </c>
      <c r="E2075" t="s">
        <v>7776</v>
      </c>
      <c r="F2075" t="s">
        <v>1776</v>
      </c>
      <c r="G2075" t="s">
        <v>8760</v>
      </c>
      <c r="H2075">
        <v>1</v>
      </c>
      <c r="I2075" t="s">
        <v>1652</v>
      </c>
      <c r="J2075">
        <v>0</v>
      </c>
      <c r="K2075">
        <v>0</v>
      </c>
    </row>
    <row r="2076" spans="1:11" x14ac:dyDescent="0.25">
      <c r="A2076">
        <v>3848</v>
      </c>
      <c r="B2076" t="s">
        <v>1647</v>
      </c>
      <c r="C2076" t="s">
        <v>301</v>
      </c>
      <c r="D2076" t="s">
        <v>7400</v>
      </c>
      <c r="G2076" t="s">
        <v>2266</v>
      </c>
      <c r="H2076">
        <v>5</v>
      </c>
      <c r="I2076" t="s">
        <v>1652</v>
      </c>
      <c r="J2076">
        <v>0</v>
      </c>
      <c r="K2076">
        <v>0</v>
      </c>
    </row>
    <row r="2077" spans="1:11" x14ac:dyDescent="0.25">
      <c r="A2077">
        <v>3848</v>
      </c>
      <c r="B2077" t="s">
        <v>1647</v>
      </c>
      <c r="C2077" t="s">
        <v>301</v>
      </c>
      <c r="D2077" t="s">
        <v>7400</v>
      </c>
      <c r="E2077" t="s">
        <v>8767</v>
      </c>
      <c r="F2077" t="s">
        <v>1912</v>
      </c>
      <c r="G2077" t="s">
        <v>8760</v>
      </c>
      <c r="H2077">
        <v>1</v>
      </c>
      <c r="I2077" t="s">
        <v>1652</v>
      </c>
      <c r="J2077">
        <v>0</v>
      </c>
      <c r="K2077">
        <v>0</v>
      </c>
    </row>
    <row r="2078" spans="1:11" x14ac:dyDescent="0.25">
      <c r="A2078">
        <v>3848</v>
      </c>
      <c r="B2078" t="s">
        <v>1647</v>
      </c>
      <c r="C2078" t="s">
        <v>301</v>
      </c>
      <c r="D2078" t="s">
        <v>7400</v>
      </c>
      <c r="G2078" t="s">
        <v>5127</v>
      </c>
      <c r="H2078">
        <v>3</v>
      </c>
      <c r="I2078" t="s">
        <v>1652</v>
      </c>
      <c r="J2078">
        <v>0</v>
      </c>
      <c r="K2078">
        <v>0</v>
      </c>
    </row>
    <row r="2079" spans="1:11" x14ac:dyDescent="0.25">
      <c r="A2079">
        <v>3848</v>
      </c>
      <c r="B2079" t="s">
        <v>1647</v>
      </c>
      <c r="C2079" t="s">
        <v>301</v>
      </c>
      <c r="D2079" t="s">
        <v>7400</v>
      </c>
      <c r="E2079" t="s">
        <v>5144</v>
      </c>
      <c r="F2079" t="s">
        <v>5145</v>
      </c>
      <c r="G2079" t="s">
        <v>4494</v>
      </c>
      <c r="H2079">
        <v>1</v>
      </c>
      <c r="I2079" t="s">
        <v>1652</v>
      </c>
      <c r="J2079">
        <v>0</v>
      </c>
      <c r="K2079">
        <v>0</v>
      </c>
    </row>
    <row r="2080" spans="1:11" x14ac:dyDescent="0.25">
      <c r="A2080">
        <v>3848</v>
      </c>
      <c r="B2080" t="s">
        <v>1647</v>
      </c>
      <c r="C2080" t="s">
        <v>301</v>
      </c>
      <c r="D2080" t="s">
        <v>7400</v>
      </c>
      <c r="G2080" t="s">
        <v>5127</v>
      </c>
      <c r="H2080">
        <v>6</v>
      </c>
      <c r="I2080" t="s">
        <v>1652</v>
      </c>
      <c r="J2080">
        <v>0</v>
      </c>
      <c r="K2080">
        <v>0</v>
      </c>
    </row>
    <row r="2081" spans="1:11" x14ac:dyDescent="0.25">
      <c r="A2081">
        <v>3848</v>
      </c>
      <c r="B2081" t="s">
        <v>1647</v>
      </c>
      <c r="C2081" t="s">
        <v>301</v>
      </c>
      <c r="D2081" t="s">
        <v>7400</v>
      </c>
      <c r="E2081" t="s">
        <v>5146</v>
      </c>
      <c r="F2081" t="s">
        <v>5147</v>
      </c>
      <c r="G2081" t="s">
        <v>6791</v>
      </c>
      <c r="H2081">
        <v>1</v>
      </c>
      <c r="I2081" t="s">
        <v>1652</v>
      </c>
      <c r="J2081">
        <v>0</v>
      </c>
      <c r="K2081">
        <v>0</v>
      </c>
    </row>
    <row r="2082" spans="1:11" x14ac:dyDescent="0.25">
      <c r="A2082">
        <v>3848</v>
      </c>
      <c r="B2082" t="s">
        <v>1647</v>
      </c>
      <c r="C2082" t="s">
        <v>301</v>
      </c>
      <c r="D2082" t="s">
        <v>7400</v>
      </c>
      <c r="G2082" t="s">
        <v>5127</v>
      </c>
      <c r="H2082">
        <v>2</v>
      </c>
      <c r="I2082" t="s">
        <v>1652</v>
      </c>
      <c r="J2082">
        <v>0</v>
      </c>
      <c r="K2082">
        <v>0</v>
      </c>
    </row>
    <row r="2083" spans="1:11" x14ac:dyDescent="0.25">
      <c r="A2083">
        <v>3848</v>
      </c>
      <c r="B2083" t="s">
        <v>1647</v>
      </c>
      <c r="C2083" t="s">
        <v>301</v>
      </c>
      <c r="D2083" t="s">
        <v>7400</v>
      </c>
      <c r="E2083" t="s">
        <v>6268</v>
      </c>
      <c r="F2083" t="s">
        <v>5142</v>
      </c>
      <c r="G2083" t="s">
        <v>6882</v>
      </c>
      <c r="H2083">
        <v>3</v>
      </c>
      <c r="I2083" t="s">
        <v>1652</v>
      </c>
      <c r="J2083">
        <v>0</v>
      </c>
      <c r="K2083">
        <v>0</v>
      </c>
    </row>
    <row r="2084" spans="1:11" x14ac:dyDescent="0.25">
      <c r="A2084">
        <v>3848</v>
      </c>
      <c r="B2084" t="s">
        <v>1647</v>
      </c>
      <c r="C2084" t="s">
        <v>301</v>
      </c>
      <c r="D2084" t="s">
        <v>7400</v>
      </c>
      <c r="G2084" t="s">
        <v>5869</v>
      </c>
      <c r="H2084">
        <v>8</v>
      </c>
      <c r="I2084" t="s">
        <v>1652</v>
      </c>
      <c r="J2084">
        <v>0</v>
      </c>
      <c r="K2084">
        <v>0</v>
      </c>
    </row>
    <row r="2085" spans="1:11" x14ac:dyDescent="0.25">
      <c r="A2085">
        <v>3848</v>
      </c>
      <c r="B2085" t="s">
        <v>1647</v>
      </c>
      <c r="C2085" t="s">
        <v>301</v>
      </c>
      <c r="D2085" t="s">
        <v>7400</v>
      </c>
      <c r="E2085" t="s">
        <v>6459</v>
      </c>
      <c r="F2085" t="s">
        <v>6460</v>
      </c>
      <c r="G2085" t="s">
        <v>6727</v>
      </c>
      <c r="H2085">
        <v>10</v>
      </c>
      <c r="I2085" t="s">
        <v>1652</v>
      </c>
      <c r="J2085">
        <v>0</v>
      </c>
      <c r="K2085">
        <v>0</v>
      </c>
    </row>
    <row r="2086" spans="1:11" x14ac:dyDescent="0.25">
      <c r="A2086">
        <v>3848</v>
      </c>
      <c r="B2086" t="s">
        <v>1647</v>
      </c>
      <c r="C2086" t="s">
        <v>301</v>
      </c>
      <c r="D2086" t="s">
        <v>7400</v>
      </c>
      <c r="G2086" t="s">
        <v>2162</v>
      </c>
      <c r="H2086">
        <v>6</v>
      </c>
      <c r="I2086" t="s">
        <v>1652</v>
      </c>
      <c r="J2086">
        <v>0</v>
      </c>
      <c r="K2086">
        <v>0</v>
      </c>
    </row>
    <row r="2087" spans="1:11" x14ac:dyDescent="0.25">
      <c r="A2087">
        <v>3848</v>
      </c>
      <c r="B2087" t="s">
        <v>1647</v>
      </c>
      <c r="C2087" t="s">
        <v>301</v>
      </c>
      <c r="D2087" t="s">
        <v>7400</v>
      </c>
      <c r="E2087" t="s">
        <v>6461</v>
      </c>
      <c r="F2087" t="s">
        <v>6462</v>
      </c>
      <c r="G2087" t="s">
        <v>6965</v>
      </c>
      <c r="H2087">
        <v>15</v>
      </c>
      <c r="I2087" t="s">
        <v>1652</v>
      </c>
      <c r="J2087">
        <v>0</v>
      </c>
      <c r="K2087">
        <v>0</v>
      </c>
    </row>
    <row r="2088" spans="1:11" x14ac:dyDescent="0.25">
      <c r="A2088">
        <v>3848</v>
      </c>
      <c r="B2088" t="s">
        <v>1647</v>
      </c>
      <c r="C2088" t="s">
        <v>301</v>
      </c>
      <c r="D2088" t="s">
        <v>7400</v>
      </c>
      <c r="G2088" t="s">
        <v>6885</v>
      </c>
      <c r="H2088">
        <v>2</v>
      </c>
      <c r="I2088" t="s">
        <v>1652</v>
      </c>
      <c r="J2088">
        <v>0</v>
      </c>
      <c r="K2088">
        <v>0</v>
      </c>
    </row>
    <row r="2089" spans="1:11" x14ac:dyDescent="0.25">
      <c r="A2089">
        <v>3848</v>
      </c>
      <c r="B2089" t="s">
        <v>1647</v>
      </c>
      <c r="C2089" t="s">
        <v>301</v>
      </c>
      <c r="D2089" t="s">
        <v>7400</v>
      </c>
      <c r="E2089" t="s">
        <v>7777</v>
      </c>
      <c r="F2089" t="s">
        <v>1672</v>
      </c>
      <c r="G2089" t="s">
        <v>3338</v>
      </c>
      <c r="H2089">
        <v>8</v>
      </c>
      <c r="I2089" t="s">
        <v>1652</v>
      </c>
      <c r="J2089">
        <v>0</v>
      </c>
      <c r="K2089">
        <v>0</v>
      </c>
    </row>
    <row r="2090" spans="1:11" x14ac:dyDescent="0.25">
      <c r="A2090">
        <v>3848</v>
      </c>
      <c r="B2090" t="s">
        <v>1647</v>
      </c>
      <c r="C2090" t="s">
        <v>301</v>
      </c>
      <c r="D2090" t="s">
        <v>7400</v>
      </c>
      <c r="G2090" t="s">
        <v>4340</v>
      </c>
      <c r="H2090">
        <v>5</v>
      </c>
      <c r="I2090" t="s">
        <v>1652</v>
      </c>
      <c r="J2090">
        <v>0</v>
      </c>
      <c r="K2090">
        <v>0</v>
      </c>
    </row>
    <row r="2091" spans="1:11" x14ac:dyDescent="0.25">
      <c r="A2091">
        <v>3848</v>
      </c>
      <c r="B2091" t="s">
        <v>1647</v>
      </c>
      <c r="C2091" t="s">
        <v>301</v>
      </c>
      <c r="D2091" t="s">
        <v>7400</v>
      </c>
      <c r="E2091" t="s">
        <v>6463</v>
      </c>
      <c r="F2091" t="s">
        <v>1670</v>
      </c>
      <c r="G2091" t="s">
        <v>6887</v>
      </c>
      <c r="H2091">
        <v>6</v>
      </c>
      <c r="I2091" t="s">
        <v>1652</v>
      </c>
      <c r="J2091">
        <v>0</v>
      </c>
      <c r="K2091">
        <v>0</v>
      </c>
    </row>
    <row r="2092" spans="1:11" x14ac:dyDescent="0.25">
      <c r="A2092">
        <v>3848</v>
      </c>
      <c r="B2092" t="s">
        <v>1647</v>
      </c>
      <c r="C2092" t="s">
        <v>301</v>
      </c>
      <c r="D2092" t="s">
        <v>7400</v>
      </c>
      <c r="G2092" t="s">
        <v>4306</v>
      </c>
      <c r="H2092">
        <v>5</v>
      </c>
      <c r="I2092" t="s">
        <v>1652</v>
      </c>
      <c r="J2092">
        <v>0</v>
      </c>
      <c r="K2092">
        <v>0</v>
      </c>
    </row>
    <row r="2093" spans="1:11" x14ac:dyDescent="0.25">
      <c r="A2093">
        <v>3848</v>
      </c>
      <c r="B2093" t="s">
        <v>1647</v>
      </c>
      <c r="C2093" t="s">
        <v>301</v>
      </c>
      <c r="D2093" t="s">
        <v>7400</v>
      </c>
      <c r="E2093" t="s">
        <v>3714</v>
      </c>
      <c r="F2093" t="s">
        <v>3715</v>
      </c>
      <c r="G2093" t="s">
        <v>3078</v>
      </c>
      <c r="H2093">
        <v>14</v>
      </c>
      <c r="I2093" t="s">
        <v>1652</v>
      </c>
      <c r="J2093">
        <v>0</v>
      </c>
      <c r="K2093">
        <v>0</v>
      </c>
    </row>
    <row r="2094" spans="1:11" x14ac:dyDescent="0.25">
      <c r="A2094">
        <v>3848</v>
      </c>
      <c r="B2094" t="s">
        <v>1647</v>
      </c>
      <c r="C2094" t="s">
        <v>301</v>
      </c>
      <c r="D2094" t="s">
        <v>7400</v>
      </c>
      <c r="G2094" t="s">
        <v>5967</v>
      </c>
      <c r="H2094">
        <v>4</v>
      </c>
      <c r="I2094" t="s">
        <v>1652</v>
      </c>
      <c r="J2094">
        <v>0</v>
      </c>
      <c r="K2094">
        <v>0</v>
      </c>
    </row>
    <row r="2095" spans="1:11" x14ac:dyDescent="0.25">
      <c r="A2095">
        <v>3848</v>
      </c>
      <c r="B2095" t="s">
        <v>1647</v>
      </c>
      <c r="C2095" t="s">
        <v>301</v>
      </c>
      <c r="D2095" t="s">
        <v>7400</v>
      </c>
      <c r="E2095" t="s">
        <v>7037</v>
      </c>
      <c r="F2095" t="s">
        <v>1657</v>
      </c>
      <c r="G2095" t="s">
        <v>3381</v>
      </c>
      <c r="H2095">
        <v>12</v>
      </c>
      <c r="I2095" t="s">
        <v>1652</v>
      </c>
      <c r="J2095">
        <v>0</v>
      </c>
      <c r="K2095">
        <v>0</v>
      </c>
    </row>
    <row r="2096" spans="1:11" x14ac:dyDescent="0.25">
      <c r="A2096">
        <v>3848</v>
      </c>
      <c r="B2096" t="s">
        <v>1647</v>
      </c>
      <c r="C2096" t="s">
        <v>301</v>
      </c>
      <c r="D2096" t="s">
        <v>7400</v>
      </c>
      <c r="G2096" t="s">
        <v>7038</v>
      </c>
      <c r="H2096">
        <v>10</v>
      </c>
      <c r="I2096" t="s">
        <v>1652</v>
      </c>
      <c r="J2096">
        <v>0</v>
      </c>
      <c r="K2096">
        <v>0</v>
      </c>
    </row>
    <row r="2097" spans="1:11" x14ac:dyDescent="0.25">
      <c r="A2097">
        <v>3848</v>
      </c>
      <c r="B2097" t="s">
        <v>1647</v>
      </c>
      <c r="C2097" t="s">
        <v>301</v>
      </c>
      <c r="D2097" t="s">
        <v>7400</v>
      </c>
      <c r="E2097" t="s">
        <v>3717</v>
      </c>
      <c r="F2097" t="s">
        <v>1655</v>
      </c>
      <c r="G2097" t="s">
        <v>3283</v>
      </c>
      <c r="H2097">
        <v>80</v>
      </c>
      <c r="I2097" t="s">
        <v>1652</v>
      </c>
      <c r="J2097">
        <v>0</v>
      </c>
      <c r="K2097">
        <v>0</v>
      </c>
    </row>
    <row r="2098" spans="1:11" x14ac:dyDescent="0.25">
      <c r="A2098">
        <v>3848</v>
      </c>
      <c r="B2098" t="s">
        <v>1647</v>
      </c>
      <c r="C2098" t="s">
        <v>301</v>
      </c>
      <c r="D2098" t="s">
        <v>7400</v>
      </c>
      <c r="G2098" t="s">
        <v>4254</v>
      </c>
      <c r="H2098">
        <v>5</v>
      </c>
      <c r="I2098" t="s">
        <v>1652</v>
      </c>
      <c r="J2098">
        <v>0</v>
      </c>
      <c r="K2098">
        <v>0</v>
      </c>
    </row>
    <row r="2099" spans="1:11" x14ac:dyDescent="0.25">
      <c r="A2099">
        <v>3848</v>
      </c>
      <c r="B2099" t="s">
        <v>1647</v>
      </c>
      <c r="C2099" t="s">
        <v>301</v>
      </c>
      <c r="D2099" t="s">
        <v>7400</v>
      </c>
      <c r="E2099" t="s">
        <v>4255</v>
      </c>
      <c r="F2099" t="s">
        <v>4256</v>
      </c>
      <c r="G2099" t="s">
        <v>3716</v>
      </c>
      <c r="H2099">
        <v>51</v>
      </c>
      <c r="I2099" t="s">
        <v>1652</v>
      </c>
      <c r="J2099">
        <v>0</v>
      </c>
      <c r="K2099">
        <v>0</v>
      </c>
    </row>
    <row r="2100" spans="1:11" x14ac:dyDescent="0.25">
      <c r="A2100">
        <v>3848</v>
      </c>
      <c r="B2100" t="s">
        <v>1647</v>
      </c>
      <c r="C2100" t="s">
        <v>301</v>
      </c>
      <c r="D2100" t="s">
        <v>7400</v>
      </c>
      <c r="G2100" t="s">
        <v>6966</v>
      </c>
      <c r="H2100">
        <v>27</v>
      </c>
      <c r="I2100" t="s">
        <v>1652</v>
      </c>
      <c r="J2100">
        <v>0</v>
      </c>
      <c r="K2100">
        <v>0</v>
      </c>
    </row>
    <row r="2101" spans="1:11" x14ac:dyDescent="0.25">
      <c r="A2101">
        <v>3848</v>
      </c>
      <c r="B2101" t="s">
        <v>1647</v>
      </c>
      <c r="C2101" t="s">
        <v>301</v>
      </c>
      <c r="D2101" t="s">
        <v>7400</v>
      </c>
      <c r="E2101" t="s">
        <v>10839</v>
      </c>
      <c r="F2101" t="s">
        <v>1792</v>
      </c>
      <c r="G2101" t="s">
        <v>3402</v>
      </c>
      <c r="H2101">
        <v>7</v>
      </c>
      <c r="I2101" t="s">
        <v>1652</v>
      </c>
      <c r="J2101">
        <v>0</v>
      </c>
      <c r="K2101">
        <v>0</v>
      </c>
    </row>
    <row r="2102" spans="1:11" x14ac:dyDescent="0.25">
      <c r="A2102">
        <v>3848</v>
      </c>
      <c r="B2102" t="s">
        <v>1647</v>
      </c>
      <c r="C2102" t="s">
        <v>301</v>
      </c>
      <c r="D2102" t="s">
        <v>7400</v>
      </c>
      <c r="G2102" t="s">
        <v>10840</v>
      </c>
      <c r="H2102">
        <v>8</v>
      </c>
      <c r="I2102" t="s">
        <v>1652</v>
      </c>
      <c r="J2102">
        <v>0</v>
      </c>
      <c r="K2102">
        <v>0</v>
      </c>
    </row>
    <row r="2103" spans="1:11" x14ac:dyDescent="0.25">
      <c r="A2103">
        <v>3848</v>
      </c>
      <c r="B2103" t="s">
        <v>1647</v>
      </c>
      <c r="C2103" t="s">
        <v>301</v>
      </c>
      <c r="D2103" t="s">
        <v>7400</v>
      </c>
      <c r="E2103" t="s">
        <v>6730</v>
      </c>
      <c r="F2103" t="s">
        <v>3388</v>
      </c>
      <c r="G2103" t="s">
        <v>8262</v>
      </c>
      <c r="H2103">
        <v>8</v>
      </c>
      <c r="I2103" t="s">
        <v>1652</v>
      </c>
      <c r="J2103">
        <v>0</v>
      </c>
      <c r="K2103">
        <v>0</v>
      </c>
    </row>
    <row r="2104" spans="1:11" x14ac:dyDescent="0.25">
      <c r="A2104">
        <v>3848</v>
      </c>
      <c r="B2104" t="s">
        <v>1647</v>
      </c>
      <c r="C2104" t="s">
        <v>301</v>
      </c>
      <c r="D2104" t="s">
        <v>7400</v>
      </c>
      <c r="G2104" t="s">
        <v>4342</v>
      </c>
      <c r="H2104">
        <v>12</v>
      </c>
      <c r="I2104" t="s">
        <v>1652</v>
      </c>
      <c r="J2104">
        <v>0</v>
      </c>
      <c r="K2104">
        <v>0</v>
      </c>
    </row>
    <row r="2105" spans="1:11" x14ac:dyDescent="0.25">
      <c r="A2105">
        <v>3848</v>
      </c>
      <c r="B2105" t="s">
        <v>1647</v>
      </c>
      <c r="C2105" t="s">
        <v>301</v>
      </c>
      <c r="D2105" t="s">
        <v>7400</v>
      </c>
      <c r="E2105" t="s">
        <v>9278</v>
      </c>
      <c r="F2105" t="s">
        <v>1669</v>
      </c>
      <c r="G2105" t="s">
        <v>3718</v>
      </c>
      <c r="H2105">
        <v>1</v>
      </c>
      <c r="I2105" t="s">
        <v>1652</v>
      </c>
      <c r="J2105">
        <v>0</v>
      </c>
      <c r="K2105">
        <v>0</v>
      </c>
    </row>
    <row r="2106" spans="1:11" x14ac:dyDescent="0.25">
      <c r="A2106">
        <v>3848</v>
      </c>
      <c r="B2106" t="s">
        <v>1647</v>
      </c>
      <c r="C2106" t="s">
        <v>301</v>
      </c>
      <c r="D2106" t="s">
        <v>7400</v>
      </c>
      <c r="E2106" t="s">
        <v>7284</v>
      </c>
      <c r="F2106" t="s">
        <v>1664</v>
      </c>
      <c r="G2106" t="s">
        <v>3280</v>
      </c>
      <c r="H2106">
        <v>13</v>
      </c>
      <c r="I2106" t="s">
        <v>1652</v>
      </c>
      <c r="J2106">
        <v>0</v>
      </c>
      <c r="K2106">
        <v>0</v>
      </c>
    </row>
    <row r="2107" spans="1:11" x14ac:dyDescent="0.25">
      <c r="A2107">
        <v>3848</v>
      </c>
      <c r="B2107" t="s">
        <v>1647</v>
      </c>
      <c r="C2107" t="s">
        <v>301</v>
      </c>
      <c r="D2107" t="s">
        <v>7400</v>
      </c>
      <c r="G2107" t="s">
        <v>5148</v>
      </c>
      <c r="H2107">
        <v>20</v>
      </c>
      <c r="I2107" t="s">
        <v>1652</v>
      </c>
      <c r="J2107">
        <v>0</v>
      </c>
      <c r="K2107">
        <v>0</v>
      </c>
    </row>
    <row r="2108" spans="1:11" x14ac:dyDescent="0.25">
      <c r="A2108">
        <v>3848</v>
      </c>
      <c r="B2108" t="s">
        <v>1647</v>
      </c>
      <c r="C2108" t="s">
        <v>301</v>
      </c>
      <c r="D2108" t="s">
        <v>7400</v>
      </c>
      <c r="E2108" t="s">
        <v>8768</v>
      </c>
      <c r="F2108" t="s">
        <v>8769</v>
      </c>
      <c r="G2108" t="s">
        <v>3719</v>
      </c>
      <c r="H2108">
        <v>26</v>
      </c>
      <c r="I2108" t="s">
        <v>1652</v>
      </c>
      <c r="J2108">
        <v>0</v>
      </c>
      <c r="K2108">
        <v>0</v>
      </c>
    </row>
    <row r="2109" spans="1:11" x14ac:dyDescent="0.25">
      <c r="A2109">
        <v>3848</v>
      </c>
      <c r="B2109" t="s">
        <v>1647</v>
      </c>
      <c r="C2109" t="s">
        <v>301</v>
      </c>
      <c r="D2109" t="s">
        <v>7400</v>
      </c>
      <c r="G2109" t="s">
        <v>4318</v>
      </c>
      <c r="H2109">
        <v>6</v>
      </c>
      <c r="I2109" t="s">
        <v>1652</v>
      </c>
      <c r="J2109">
        <v>0</v>
      </c>
      <c r="K2109">
        <v>0</v>
      </c>
    </row>
    <row r="2110" spans="1:11" x14ac:dyDescent="0.25">
      <c r="A2110">
        <v>3848</v>
      </c>
      <c r="B2110" t="s">
        <v>1647</v>
      </c>
      <c r="C2110" t="s">
        <v>301</v>
      </c>
      <c r="D2110" t="s">
        <v>7400</v>
      </c>
      <c r="E2110" t="s">
        <v>3720</v>
      </c>
      <c r="F2110" t="s">
        <v>3721</v>
      </c>
      <c r="G2110" t="s">
        <v>3719</v>
      </c>
      <c r="H2110">
        <v>10</v>
      </c>
      <c r="I2110" t="s">
        <v>1652</v>
      </c>
      <c r="J2110">
        <v>0</v>
      </c>
      <c r="K2110">
        <v>0</v>
      </c>
    </row>
    <row r="2111" spans="1:11" x14ac:dyDescent="0.25">
      <c r="A2111">
        <v>3848</v>
      </c>
      <c r="B2111" t="s">
        <v>1647</v>
      </c>
      <c r="C2111" t="s">
        <v>301</v>
      </c>
      <c r="D2111" t="s">
        <v>7400</v>
      </c>
      <c r="G2111" t="s">
        <v>5149</v>
      </c>
      <c r="H2111">
        <v>7</v>
      </c>
      <c r="I2111" t="s">
        <v>1652</v>
      </c>
      <c r="J2111">
        <v>0</v>
      </c>
      <c r="K2111">
        <v>0</v>
      </c>
    </row>
    <row r="2112" spans="1:11" x14ac:dyDescent="0.25">
      <c r="A2112">
        <v>3848</v>
      </c>
      <c r="B2112" t="s">
        <v>1647</v>
      </c>
      <c r="C2112" t="s">
        <v>301</v>
      </c>
      <c r="D2112" t="s">
        <v>7400</v>
      </c>
      <c r="E2112" t="s">
        <v>6464</v>
      </c>
      <c r="F2112" t="s">
        <v>1914</v>
      </c>
      <c r="G2112" t="s">
        <v>3196</v>
      </c>
      <c r="H2112">
        <v>42</v>
      </c>
      <c r="I2112" t="s">
        <v>1652</v>
      </c>
      <c r="J2112">
        <v>0</v>
      </c>
      <c r="K2112">
        <v>0</v>
      </c>
    </row>
    <row r="2113" spans="1:11" x14ac:dyDescent="0.25">
      <c r="A2113">
        <v>3848</v>
      </c>
      <c r="B2113" t="s">
        <v>1647</v>
      </c>
      <c r="C2113" t="s">
        <v>301</v>
      </c>
      <c r="D2113" t="s">
        <v>7400</v>
      </c>
      <c r="G2113" t="s">
        <v>2267</v>
      </c>
      <c r="H2113">
        <v>80</v>
      </c>
      <c r="I2113" t="s">
        <v>1652</v>
      </c>
      <c r="J2113">
        <v>0</v>
      </c>
      <c r="K2113">
        <v>0</v>
      </c>
    </row>
    <row r="2114" spans="1:11" x14ac:dyDescent="0.25">
      <c r="A2114">
        <v>3848</v>
      </c>
      <c r="B2114" t="s">
        <v>1647</v>
      </c>
      <c r="C2114" t="s">
        <v>301</v>
      </c>
      <c r="D2114" t="s">
        <v>7400</v>
      </c>
      <c r="E2114" t="s">
        <v>8294</v>
      </c>
      <c r="F2114" t="s">
        <v>1884</v>
      </c>
      <c r="G2114" t="s">
        <v>3719</v>
      </c>
      <c r="H2114">
        <v>6</v>
      </c>
      <c r="I2114" t="s">
        <v>1652</v>
      </c>
      <c r="J2114">
        <v>0</v>
      </c>
      <c r="K2114">
        <v>0</v>
      </c>
    </row>
    <row r="2115" spans="1:11" x14ac:dyDescent="0.25">
      <c r="A2115">
        <v>3848</v>
      </c>
      <c r="B2115" t="s">
        <v>1647</v>
      </c>
      <c r="C2115" t="s">
        <v>301</v>
      </c>
      <c r="D2115" t="s">
        <v>7400</v>
      </c>
      <c r="G2115" t="s">
        <v>8759</v>
      </c>
      <c r="H2115">
        <v>5</v>
      </c>
      <c r="I2115" t="s">
        <v>1652</v>
      </c>
      <c r="J2115">
        <v>0</v>
      </c>
      <c r="K2115">
        <v>0</v>
      </c>
    </row>
    <row r="2116" spans="1:11" x14ac:dyDescent="0.25">
      <c r="A2116">
        <v>3848</v>
      </c>
      <c r="B2116" t="s">
        <v>1647</v>
      </c>
      <c r="C2116" t="s">
        <v>301</v>
      </c>
      <c r="D2116" t="s">
        <v>7400</v>
      </c>
      <c r="E2116" t="s">
        <v>4343</v>
      </c>
      <c r="F2116" t="s">
        <v>1694</v>
      </c>
      <c r="G2116" t="s">
        <v>3706</v>
      </c>
      <c r="H2116">
        <v>37</v>
      </c>
      <c r="I2116" t="s">
        <v>1652</v>
      </c>
      <c r="J2116">
        <v>0</v>
      </c>
      <c r="K2116">
        <v>0</v>
      </c>
    </row>
    <row r="2117" spans="1:11" x14ac:dyDescent="0.25">
      <c r="A2117">
        <v>3848</v>
      </c>
      <c r="B2117" t="s">
        <v>1647</v>
      </c>
      <c r="C2117" t="s">
        <v>301</v>
      </c>
      <c r="D2117" t="s">
        <v>7400</v>
      </c>
      <c r="G2117" t="s">
        <v>8847</v>
      </c>
      <c r="H2117">
        <v>38</v>
      </c>
      <c r="I2117" t="s">
        <v>1652</v>
      </c>
      <c r="J2117">
        <v>0</v>
      </c>
      <c r="K2117">
        <v>0</v>
      </c>
    </row>
    <row r="2118" spans="1:11" x14ac:dyDescent="0.25">
      <c r="A2118">
        <v>3848</v>
      </c>
      <c r="B2118" t="s">
        <v>1647</v>
      </c>
      <c r="C2118" t="s">
        <v>301</v>
      </c>
      <c r="D2118" t="s">
        <v>7400</v>
      </c>
      <c r="E2118" t="s">
        <v>7552</v>
      </c>
      <c r="F2118" t="s">
        <v>1966</v>
      </c>
      <c r="G2118" t="s">
        <v>2200</v>
      </c>
      <c r="H2118">
        <v>4</v>
      </c>
      <c r="I2118" t="s">
        <v>1652</v>
      </c>
      <c r="J2118">
        <v>0</v>
      </c>
      <c r="K2118">
        <v>0</v>
      </c>
    </row>
    <row r="2119" spans="1:11" x14ac:dyDescent="0.25">
      <c r="A2119">
        <v>3848</v>
      </c>
      <c r="B2119" t="s">
        <v>1647</v>
      </c>
      <c r="C2119" t="s">
        <v>301</v>
      </c>
      <c r="D2119" t="s">
        <v>7400</v>
      </c>
      <c r="E2119" t="s">
        <v>3722</v>
      </c>
      <c r="F2119" t="s">
        <v>1655</v>
      </c>
      <c r="G2119" t="s">
        <v>3723</v>
      </c>
      <c r="H2119">
        <v>11</v>
      </c>
      <c r="I2119" t="s">
        <v>1652</v>
      </c>
      <c r="J2119">
        <v>0</v>
      </c>
      <c r="K2119">
        <v>0</v>
      </c>
    </row>
    <row r="2120" spans="1:11" x14ac:dyDescent="0.25">
      <c r="A2120">
        <v>3848</v>
      </c>
      <c r="B2120" t="s">
        <v>1647</v>
      </c>
      <c r="C2120" t="s">
        <v>301</v>
      </c>
      <c r="D2120" t="s">
        <v>7400</v>
      </c>
      <c r="G2120" t="s">
        <v>5150</v>
      </c>
      <c r="H2120">
        <v>23</v>
      </c>
      <c r="I2120" t="s">
        <v>1652</v>
      </c>
      <c r="J2120">
        <v>0</v>
      </c>
      <c r="K2120">
        <v>0</v>
      </c>
    </row>
    <row r="2121" spans="1:11" x14ac:dyDescent="0.25">
      <c r="A2121">
        <v>3848</v>
      </c>
      <c r="B2121" t="s">
        <v>1647</v>
      </c>
      <c r="C2121" t="s">
        <v>301</v>
      </c>
      <c r="D2121" t="s">
        <v>7400</v>
      </c>
      <c r="E2121" t="s">
        <v>6465</v>
      </c>
      <c r="F2121" t="s">
        <v>6466</v>
      </c>
      <c r="G2121" t="s">
        <v>7022</v>
      </c>
      <c r="H2121">
        <v>12</v>
      </c>
      <c r="I2121" t="s">
        <v>1652</v>
      </c>
      <c r="J2121">
        <v>0</v>
      </c>
      <c r="K2121">
        <v>0</v>
      </c>
    </row>
    <row r="2122" spans="1:11" x14ac:dyDescent="0.25">
      <c r="A2122">
        <v>3848</v>
      </c>
      <c r="B2122" t="s">
        <v>1647</v>
      </c>
      <c r="C2122" t="s">
        <v>301</v>
      </c>
      <c r="D2122" t="s">
        <v>7400</v>
      </c>
      <c r="E2122" t="s">
        <v>3725</v>
      </c>
      <c r="F2122" t="s">
        <v>1655</v>
      </c>
      <c r="G2122" t="s">
        <v>10372</v>
      </c>
      <c r="H2122">
        <v>4</v>
      </c>
      <c r="I2122" t="s">
        <v>1652</v>
      </c>
      <c r="J2122">
        <v>0</v>
      </c>
      <c r="K2122">
        <v>0</v>
      </c>
    </row>
    <row r="2123" spans="1:11" x14ac:dyDescent="0.25">
      <c r="A2123">
        <v>3848</v>
      </c>
      <c r="B2123" t="s">
        <v>1647</v>
      </c>
      <c r="C2123" t="s">
        <v>301</v>
      </c>
      <c r="D2123" t="s">
        <v>7400</v>
      </c>
      <c r="G2123" t="s">
        <v>7608</v>
      </c>
      <c r="H2123">
        <v>9</v>
      </c>
      <c r="I2123" t="s">
        <v>1652</v>
      </c>
      <c r="J2123">
        <v>0</v>
      </c>
      <c r="K2123">
        <v>0</v>
      </c>
    </row>
    <row r="2124" spans="1:11" x14ac:dyDescent="0.25">
      <c r="A2124">
        <v>3848</v>
      </c>
      <c r="B2124" t="s">
        <v>1647</v>
      </c>
      <c r="C2124" t="s">
        <v>301</v>
      </c>
      <c r="D2124" t="s">
        <v>7400</v>
      </c>
      <c r="E2124" t="s">
        <v>7778</v>
      </c>
      <c r="F2124" t="s">
        <v>1657</v>
      </c>
      <c r="G2124" t="s">
        <v>3726</v>
      </c>
      <c r="H2124">
        <v>15</v>
      </c>
      <c r="I2124" t="s">
        <v>1652</v>
      </c>
      <c r="J2124">
        <v>0</v>
      </c>
      <c r="K2124">
        <v>0</v>
      </c>
    </row>
    <row r="2125" spans="1:11" x14ac:dyDescent="0.25">
      <c r="A2125">
        <v>3848</v>
      </c>
      <c r="B2125" t="s">
        <v>1647</v>
      </c>
      <c r="C2125" t="s">
        <v>301</v>
      </c>
      <c r="D2125" t="s">
        <v>7400</v>
      </c>
      <c r="G2125" t="s">
        <v>2268</v>
      </c>
      <c r="H2125">
        <v>21</v>
      </c>
      <c r="I2125" t="s">
        <v>1652</v>
      </c>
      <c r="J2125">
        <v>0</v>
      </c>
      <c r="K2125">
        <v>0</v>
      </c>
    </row>
    <row r="2126" spans="1:11" x14ac:dyDescent="0.25">
      <c r="A2126">
        <v>3848</v>
      </c>
      <c r="B2126" t="s">
        <v>1647</v>
      </c>
      <c r="C2126" t="s">
        <v>301</v>
      </c>
      <c r="D2126" t="s">
        <v>7400</v>
      </c>
      <c r="E2126" t="s">
        <v>7779</v>
      </c>
      <c r="F2126" t="s">
        <v>1655</v>
      </c>
      <c r="G2126" t="s">
        <v>3835</v>
      </c>
      <c r="H2126">
        <v>36</v>
      </c>
      <c r="I2126" t="s">
        <v>1652</v>
      </c>
      <c r="J2126">
        <v>0</v>
      </c>
      <c r="K2126">
        <v>0</v>
      </c>
    </row>
    <row r="2127" spans="1:11" x14ac:dyDescent="0.25">
      <c r="A2127">
        <v>3848</v>
      </c>
      <c r="B2127" t="s">
        <v>1647</v>
      </c>
      <c r="C2127" t="s">
        <v>301</v>
      </c>
      <c r="D2127" t="s">
        <v>7400</v>
      </c>
      <c r="G2127" t="s">
        <v>9910</v>
      </c>
      <c r="H2127">
        <v>11</v>
      </c>
      <c r="I2127" t="s">
        <v>1652</v>
      </c>
      <c r="J2127">
        <v>0</v>
      </c>
      <c r="K2127">
        <v>0</v>
      </c>
    </row>
    <row r="2128" spans="1:11" x14ac:dyDescent="0.25">
      <c r="A2128">
        <v>3848</v>
      </c>
      <c r="B2128" t="s">
        <v>1647</v>
      </c>
      <c r="C2128" t="s">
        <v>301</v>
      </c>
      <c r="D2128" t="s">
        <v>7400</v>
      </c>
      <c r="E2128" t="s">
        <v>8606</v>
      </c>
      <c r="F2128" t="s">
        <v>1790</v>
      </c>
      <c r="G2128" t="s">
        <v>7641</v>
      </c>
      <c r="H2128">
        <v>35</v>
      </c>
      <c r="I2128" t="s">
        <v>1652</v>
      </c>
      <c r="J2128">
        <v>0</v>
      </c>
      <c r="K2128">
        <v>0</v>
      </c>
    </row>
    <row r="2129" spans="1:11" x14ac:dyDescent="0.25">
      <c r="A2129">
        <v>3848</v>
      </c>
      <c r="B2129" t="s">
        <v>1647</v>
      </c>
      <c r="C2129" t="s">
        <v>301</v>
      </c>
      <c r="D2129" t="s">
        <v>7400</v>
      </c>
      <c r="G2129" t="s">
        <v>4302</v>
      </c>
      <c r="H2129">
        <v>57</v>
      </c>
      <c r="I2129" t="s">
        <v>1652</v>
      </c>
      <c r="J2129">
        <v>0</v>
      </c>
      <c r="K2129">
        <v>0</v>
      </c>
    </row>
    <row r="2130" spans="1:11" x14ac:dyDescent="0.25">
      <c r="A2130">
        <v>3848</v>
      </c>
      <c r="B2130" t="s">
        <v>1647</v>
      </c>
      <c r="C2130" t="s">
        <v>301</v>
      </c>
      <c r="D2130" t="s">
        <v>7400</v>
      </c>
      <c r="E2130" t="s">
        <v>3727</v>
      </c>
      <c r="F2130" t="s">
        <v>1663</v>
      </c>
      <c r="G2130" t="s">
        <v>7780</v>
      </c>
      <c r="H2130">
        <v>11</v>
      </c>
      <c r="I2130" t="s">
        <v>1652</v>
      </c>
      <c r="J2130">
        <v>0</v>
      </c>
      <c r="K2130">
        <v>0</v>
      </c>
    </row>
    <row r="2131" spans="1:11" x14ac:dyDescent="0.25">
      <c r="A2131">
        <v>3848</v>
      </c>
      <c r="B2131" t="s">
        <v>1647</v>
      </c>
      <c r="C2131" t="s">
        <v>301</v>
      </c>
      <c r="D2131" t="s">
        <v>7400</v>
      </c>
      <c r="G2131" t="s">
        <v>5151</v>
      </c>
      <c r="H2131">
        <v>1</v>
      </c>
      <c r="I2131" t="s">
        <v>1652</v>
      </c>
      <c r="J2131">
        <v>0</v>
      </c>
      <c r="K2131">
        <v>0</v>
      </c>
    </row>
    <row r="2132" spans="1:11" x14ac:dyDescent="0.25">
      <c r="A2132">
        <v>3848</v>
      </c>
      <c r="B2132" t="s">
        <v>1647</v>
      </c>
      <c r="C2132" t="s">
        <v>301</v>
      </c>
      <c r="D2132" t="s">
        <v>7400</v>
      </c>
      <c r="E2132" t="s">
        <v>3728</v>
      </c>
      <c r="F2132" t="s">
        <v>1663</v>
      </c>
      <c r="G2132" t="s">
        <v>7638</v>
      </c>
      <c r="H2132">
        <v>31</v>
      </c>
      <c r="I2132" t="s">
        <v>1652</v>
      </c>
      <c r="J2132">
        <v>0</v>
      </c>
      <c r="K2132">
        <v>0</v>
      </c>
    </row>
    <row r="2133" spans="1:11" x14ac:dyDescent="0.25">
      <c r="A2133">
        <v>3848</v>
      </c>
      <c r="B2133" t="s">
        <v>1647</v>
      </c>
      <c r="C2133" t="s">
        <v>301</v>
      </c>
      <c r="D2133" t="s">
        <v>7400</v>
      </c>
      <c r="G2133" t="s">
        <v>9682</v>
      </c>
      <c r="H2133">
        <v>6</v>
      </c>
      <c r="I2133" t="s">
        <v>1652</v>
      </c>
      <c r="J2133">
        <v>0</v>
      </c>
      <c r="K2133">
        <v>0</v>
      </c>
    </row>
    <row r="2134" spans="1:11" x14ac:dyDescent="0.25">
      <c r="A2134">
        <v>3848</v>
      </c>
      <c r="B2134" t="s">
        <v>1647</v>
      </c>
      <c r="C2134" t="s">
        <v>301</v>
      </c>
      <c r="D2134" t="s">
        <v>7400</v>
      </c>
      <c r="E2134" t="s">
        <v>7781</v>
      </c>
      <c r="F2134" t="s">
        <v>1673</v>
      </c>
      <c r="G2134" t="s">
        <v>8607</v>
      </c>
      <c r="H2134">
        <v>55</v>
      </c>
      <c r="I2134" t="s">
        <v>1652</v>
      </c>
      <c r="J2134">
        <v>0</v>
      </c>
      <c r="K2134">
        <v>0</v>
      </c>
    </row>
    <row r="2135" spans="1:11" x14ac:dyDescent="0.25">
      <c r="A2135">
        <v>3848</v>
      </c>
      <c r="B2135" t="s">
        <v>1647</v>
      </c>
      <c r="C2135" t="s">
        <v>301</v>
      </c>
      <c r="D2135" t="s">
        <v>7400</v>
      </c>
      <c r="G2135" t="s">
        <v>8770</v>
      </c>
      <c r="H2135">
        <v>16</v>
      </c>
      <c r="I2135" t="s">
        <v>1652</v>
      </c>
      <c r="J2135">
        <v>0</v>
      </c>
      <c r="K2135">
        <v>0</v>
      </c>
    </row>
    <row r="2136" spans="1:11" x14ac:dyDescent="0.25">
      <c r="A2136">
        <v>3848</v>
      </c>
      <c r="B2136" t="s">
        <v>1647</v>
      </c>
      <c r="C2136" t="s">
        <v>301</v>
      </c>
      <c r="D2136" t="s">
        <v>7400</v>
      </c>
      <c r="E2136" t="s">
        <v>3729</v>
      </c>
      <c r="F2136" t="s">
        <v>1718</v>
      </c>
      <c r="G2136" t="s">
        <v>3653</v>
      </c>
      <c r="H2136">
        <v>17</v>
      </c>
      <c r="I2136" t="s">
        <v>1652</v>
      </c>
      <c r="J2136">
        <v>0</v>
      </c>
      <c r="K2136">
        <v>0</v>
      </c>
    </row>
    <row r="2137" spans="1:11" x14ac:dyDescent="0.25">
      <c r="A2137">
        <v>3848</v>
      </c>
      <c r="B2137" t="s">
        <v>1647</v>
      </c>
      <c r="C2137" t="s">
        <v>301</v>
      </c>
      <c r="D2137" t="s">
        <v>7400</v>
      </c>
      <c r="G2137" t="s">
        <v>9683</v>
      </c>
      <c r="H2137">
        <v>6</v>
      </c>
      <c r="I2137" t="s">
        <v>1652</v>
      </c>
      <c r="J2137">
        <v>0</v>
      </c>
      <c r="K2137">
        <v>0</v>
      </c>
    </row>
    <row r="2138" spans="1:11" x14ac:dyDescent="0.25">
      <c r="A2138">
        <v>3848</v>
      </c>
      <c r="B2138" t="s">
        <v>1647</v>
      </c>
      <c r="C2138" t="s">
        <v>301</v>
      </c>
      <c r="D2138" t="s">
        <v>7400</v>
      </c>
      <c r="E2138" t="s">
        <v>2347</v>
      </c>
      <c r="F2138" t="s">
        <v>2348</v>
      </c>
      <c r="G2138" t="s">
        <v>10156</v>
      </c>
      <c r="H2138">
        <v>10</v>
      </c>
      <c r="I2138" t="s">
        <v>1652</v>
      </c>
      <c r="J2138">
        <v>0</v>
      </c>
      <c r="K2138">
        <v>0</v>
      </c>
    </row>
    <row r="2139" spans="1:11" x14ac:dyDescent="0.25">
      <c r="A2139">
        <v>3848</v>
      </c>
      <c r="B2139" t="s">
        <v>1647</v>
      </c>
      <c r="C2139" t="s">
        <v>301</v>
      </c>
      <c r="D2139" t="s">
        <v>7400</v>
      </c>
      <c r="E2139" t="s">
        <v>3730</v>
      </c>
      <c r="F2139" t="s">
        <v>1694</v>
      </c>
      <c r="G2139" t="s">
        <v>7782</v>
      </c>
      <c r="H2139">
        <v>10</v>
      </c>
      <c r="I2139" t="s">
        <v>1652</v>
      </c>
      <c r="J2139">
        <v>0</v>
      </c>
      <c r="K2139">
        <v>0</v>
      </c>
    </row>
    <row r="2140" spans="1:11" x14ac:dyDescent="0.25">
      <c r="A2140">
        <v>3848</v>
      </c>
      <c r="B2140" t="s">
        <v>1647</v>
      </c>
      <c r="C2140" t="s">
        <v>301</v>
      </c>
      <c r="D2140" t="s">
        <v>7400</v>
      </c>
      <c r="G2140" t="s">
        <v>5152</v>
      </c>
      <c r="H2140">
        <v>6</v>
      </c>
      <c r="I2140" t="s">
        <v>1652</v>
      </c>
      <c r="J2140">
        <v>0</v>
      </c>
      <c r="K2140">
        <v>0</v>
      </c>
    </row>
    <row r="2141" spans="1:11" x14ac:dyDescent="0.25">
      <c r="A2141">
        <v>3848</v>
      </c>
      <c r="B2141" t="s">
        <v>1647</v>
      </c>
      <c r="C2141" t="s">
        <v>301</v>
      </c>
      <c r="D2141" t="s">
        <v>7400</v>
      </c>
      <c r="E2141" t="s">
        <v>7783</v>
      </c>
      <c r="F2141" t="s">
        <v>1673</v>
      </c>
      <c r="G2141" t="s">
        <v>3692</v>
      </c>
      <c r="H2141">
        <v>10</v>
      </c>
      <c r="I2141" t="s">
        <v>1652</v>
      </c>
      <c r="J2141">
        <v>0</v>
      </c>
      <c r="K2141">
        <v>0</v>
      </c>
    </row>
    <row r="2142" spans="1:11" x14ac:dyDescent="0.25">
      <c r="A2142">
        <v>3848</v>
      </c>
      <c r="B2142" t="s">
        <v>1647</v>
      </c>
      <c r="C2142" t="s">
        <v>301</v>
      </c>
      <c r="D2142" t="s">
        <v>7400</v>
      </c>
      <c r="G2142" t="s">
        <v>10841</v>
      </c>
      <c r="H2142">
        <v>14</v>
      </c>
      <c r="I2142" t="s">
        <v>1652</v>
      </c>
      <c r="J2142">
        <v>0</v>
      </c>
      <c r="K2142">
        <v>0</v>
      </c>
    </row>
    <row r="2143" spans="1:11" x14ac:dyDescent="0.25">
      <c r="A2143">
        <v>3848</v>
      </c>
      <c r="B2143" t="s">
        <v>1647</v>
      </c>
      <c r="C2143" t="s">
        <v>301</v>
      </c>
      <c r="D2143" t="s">
        <v>7400</v>
      </c>
      <c r="E2143" t="s">
        <v>10842</v>
      </c>
      <c r="F2143" t="s">
        <v>1884</v>
      </c>
      <c r="G2143" t="s">
        <v>10331</v>
      </c>
      <c r="H2143">
        <v>17</v>
      </c>
      <c r="I2143" t="s">
        <v>1652</v>
      </c>
      <c r="J2143">
        <v>0</v>
      </c>
      <c r="K2143">
        <v>0</v>
      </c>
    </row>
    <row r="2144" spans="1:11" x14ac:dyDescent="0.25">
      <c r="A2144">
        <v>3848</v>
      </c>
      <c r="B2144" t="s">
        <v>1647</v>
      </c>
      <c r="C2144" t="s">
        <v>301</v>
      </c>
      <c r="D2144" t="s">
        <v>7400</v>
      </c>
      <c r="G2144" t="s">
        <v>2240</v>
      </c>
      <c r="H2144">
        <v>5</v>
      </c>
      <c r="I2144" t="s">
        <v>1652</v>
      </c>
      <c r="J2144">
        <v>0</v>
      </c>
      <c r="K2144">
        <v>0</v>
      </c>
    </row>
    <row r="2145" spans="1:11" x14ac:dyDescent="0.25">
      <c r="A2145">
        <v>3848</v>
      </c>
      <c r="B2145" t="s">
        <v>1647</v>
      </c>
      <c r="C2145" t="s">
        <v>301</v>
      </c>
      <c r="D2145" t="s">
        <v>7400</v>
      </c>
      <c r="E2145" t="s">
        <v>9684</v>
      </c>
      <c r="F2145" t="s">
        <v>1784</v>
      </c>
      <c r="G2145" t="s">
        <v>9685</v>
      </c>
      <c r="H2145">
        <v>1</v>
      </c>
      <c r="I2145" t="s">
        <v>1652</v>
      </c>
      <c r="J2145">
        <v>0</v>
      </c>
      <c r="K2145">
        <v>0</v>
      </c>
    </row>
    <row r="2146" spans="1:11" x14ac:dyDescent="0.25">
      <c r="A2146">
        <v>3848</v>
      </c>
      <c r="B2146" t="s">
        <v>1647</v>
      </c>
      <c r="C2146" t="s">
        <v>301</v>
      </c>
      <c r="D2146" t="s">
        <v>7400</v>
      </c>
      <c r="E2146" t="s">
        <v>7210</v>
      </c>
      <c r="F2146" t="s">
        <v>1924</v>
      </c>
      <c r="G2146" t="s">
        <v>7012</v>
      </c>
      <c r="H2146">
        <v>2</v>
      </c>
      <c r="I2146" t="s">
        <v>1652</v>
      </c>
      <c r="J2146">
        <v>0</v>
      </c>
      <c r="K2146">
        <v>0</v>
      </c>
    </row>
    <row r="2147" spans="1:11" x14ac:dyDescent="0.25">
      <c r="A2147">
        <v>3848</v>
      </c>
      <c r="B2147" t="s">
        <v>1647</v>
      </c>
      <c r="C2147" t="s">
        <v>301</v>
      </c>
      <c r="D2147" t="s">
        <v>7400</v>
      </c>
      <c r="G2147" t="s">
        <v>2181</v>
      </c>
      <c r="H2147">
        <v>10</v>
      </c>
      <c r="I2147" t="s">
        <v>1652</v>
      </c>
      <c r="J2147">
        <v>0</v>
      </c>
      <c r="K2147">
        <v>0</v>
      </c>
    </row>
    <row r="2148" spans="1:11" x14ac:dyDescent="0.25">
      <c r="A2148">
        <v>3848</v>
      </c>
      <c r="B2148" t="s">
        <v>1647</v>
      </c>
      <c r="C2148" t="s">
        <v>301</v>
      </c>
      <c r="D2148" t="s">
        <v>7400</v>
      </c>
      <c r="E2148" t="s">
        <v>3025</v>
      </c>
      <c r="F2148" t="s">
        <v>1670</v>
      </c>
      <c r="G2148" t="s">
        <v>7012</v>
      </c>
      <c r="H2148">
        <v>14</v>
      </c>
      <c r="I2148" t="s">
        <v>1652</v>
      </c>
      <c r="J2148">
        <v>0</v>
      </c>
      <c r="K2148">
        <v>0</v>
      </c>
    </row>
    <row r="2149" spans="1:11" x14ac:dyDescent="0.25">
      <c r="A2149">
        <v>3848</v>
      </c>
      <c r="B2149" t="s">
        <v>1647</v>
      </c>
      <c r="C2149" t="s">
        <v>301</v>
      </c>
      <c r="D2149" t="s">
        <v>7400</v>
      </c>
      <c r="G2149" t="s">
        <v>2215</v>
      </c>
      <c r="H2149">
        <v>120</v>
      </c>
      <c r="I2149" t="s">
        <v>1652</v>
      </c>
      <c r="J2149">
        <v>0</v>
      </c>
      <c r="K2149">
        <v>0</v>
      </c>
    </row>
    <row r="2150" spans="1:11" x14ac:dyDescent="0.25">
      <c r="A2150">
        <v>3848</v>
      </c>
      <c r="B2150" t="s">
        <v>1647</v>
      </c>
      <c r="C2150" t="s">
        <v>301</v>
      </c>
      <c r="D2150" t="s">
        <v>7400</v>
      </c>
      <c r="E2150" t="s">
        <v>8848</v>
      </c>
      <c r="F2150" t="s">
        <v>5106</v>
      </c>
      <c r="G2150" t="s">
        <v>10149</v>
      </c>
      <c r="H2150">
        <v>86</v>
      </c>
      <c r="I2150" t="s">
        <v>1652</v>
      </c>
      <c r="J2150">
        <v>0</v>
      </c>
      <c r="K2150">
        <v>0</v>
      </c>
    </row>
    <row r="2151" spans="1:11" x14ac:dyDescent="0.25">
      <c r="A2151">
        <v>3848</v>
      </c>
      <c r="B2151" t="s">
        <v>1647</v>
      </c>
      <c r="C2151" t="s">
        <v>301</v>
      </c>
      <c r="D2151" t="s">
        <v>7400</v>
      </c>
      <c r="G2151" t="s">
        <v>8849</v>
      </c>
      <c r="H2151">
        <v>44</v>
      </c>
      <c r="I2151" t="s">
        <v>1652</v>
      </c>
      <c r="J2151">
        <v>0</v>
      </c>
      <c r="K2151">
        <v>0</v>
      </c>
    </row>
    <row r="2152" spans="1:11" x14ac:dyDescent="0.25">
      <c r="A2152">
        <v>3848</v>
      </c>
      <c r="B2152" t="s">
        <v>1647</v>
      </c>
      <c r="C2152" t="s">
        <v>301</v>
      </c>
      <c r="D2152" t="s">
        <v>7400</v>
      </c>
      <c r="E2152" t="s">
        <v>1922</v>
      </c>
      <c r="F2152" t="s">
        <v>1921</v>
      </c>
      <c r="G2152" t="s">
        <v>10149</v>
      </c>
      <c r="H2152">
        <v>1</v>
      </c>
      <c r="I2152" t="s">
        <v>1652</v>
      </c>
      <c r="J2152">
        <v>0</v>
      </c>
      <c r="K2152">
        <v>0</v>
      </c>
    </row>
    <row r="2153" spans="1:11" x14ac:dyDescent="0.25">
      <c r="A2153">
        <v>3848</v>
      </c>
      <c r="B2153" t="s">
        <v>1647</v>
      </c>
      <c r="C2153" t="s">
        <v>301</v>
      </c>
      <c r="D2153" t="s">
        <v>7400</v>
      </c>
      <c r="G2153" t="s">
        <v>5927</v>
      </c>
      <c r="H2153">
        <v>12</v>
      </c>
      <c r="I2153" t="s">
        <v>1652</v>
      </c>
      <c r="J2153">
        <v>0</v>
      </c>
      <c r="K2153">
        <v>0</v>
      </c>
    </row>
    <row r="2154" spans="1:11" x14ac:dyDescent="0.25">
      <c r="A2154">
        <v>3848</v>
      </c>
      <c r="B2154" t="s">
        <v>1647</v>
      </c>
      <c r="C2154" t="s">
        <v>301</v>
      </c>
      <c r="D2154" t="s">
        <v>7400</v>
      </c>
      <c r="E2154" t="s">
        <v>8608</v>
      </c>
      <c r="F2154" t="s">
        <v>1788</v>
      </c>
      <c r="G2154" t="s">
        <v>7641</v>
      </c>
      <c r="H2154">
        <v>24</v>
      </c>
      <c r="I2154" t="s">
        <v>1652</v>
      </c>
      <c r="J2154">
        <v>0</v>
      </c>
      <c r="K2154">
        <v>0</v>
      </c>
    </row>
    <row r="2155" spans="1:11" x14ac:dyDescent="0.25">
      <c r="A2155">
        <v>3848</v>
      </c>
      <c r="B2155" t="s">
        <v>1647</v>
      </c>
      <c r="C2155" t="s">
        <v>301</v>
      </c>
      <c r="D2155" t="s">
        <v>7400</v>
      </c>
      <c r="G2155" t="s">
        <v>4432</v>
      </c>
      <c r="H2155">
        <v>51</v>
      </c>
      <c r="I2155" t="s">
        <v>1652</v>
      </c>
      <c r="J2155">
        <v>0</v>
      </c>
      <c r="K2155">
        <v>0</v>
      </c>
    </row>
    <row r="2156" spans="1:11" x14ac:dyDescent="0.25">
      <c r="A2156">
        <v>3848</v>
      </c>
      <c r="B2156" t="s">
        <v>1647</v>
      </c>
      <c r="C2156" t="s">
        <v>301</v>
      </c>
      <c r="D2156" t="s">
        <v>7400</v>
      </c>
      <c r="E2156" t="s">
        <v>1920</v>
      </c>
      <c r="F2156" t="s">
        <v>1918</v>
      </c>
      <c r="G2156" t="s">
        <v>7012</v>
      </c>
      <c r="H2156">
        <v>88</v>
      </c>
      <c r="I2156" t="s">
        <v>1652</v>
      </c>
      <c r="J2156">
        <v>0</v>
      </c>
      <c r="K2156">
        <v>0</v>
      </c>
    </row>
    <row r="2157" spans="1:11" x14ac:dyDescent="0.25">
      <c r="A2157">
        <v>3848</v>
      </c>
      <c r="B2157" t="s">
        <v>1647</v>
      </c>
      <c r="C2157" t="s">
        <v>301</v>
      </c>
      <c r="D2157" t="s">
        <v>7400</v>
      </c>
      <c r="G2157" t="s">
        <v>5927</v>
      </c>
      <c r="H2157">
        <v>35</v>
      </c>
      <c r="I2157" t="s">
        <v>1652</v>
      </c>
      <c r="J2157">
        <v>0</v>
      </c>
      <c r="K2157">
        <v>0</v>
      </c>
    </row>
    <row r="2158" spans="1:11" x14ac:dyDescent="0.25">
      <c r="A2158">
        <v>3848</v>
      </c>
      <c r="B2158" t="s">
        <v>1647</v>
      </c>
      <c r="C2158" t="s">
        <v>301</v>
      </c>
      <c r="D2158" t="s">
        <v>7400</v>
      </c>
      <c r="E2158" t="s">
        <v>7784</v>
      </c>
      <c r="F2158" t="s">
        <v>1918</v>
      </c>
      <c r="G2158" t="s">
        <v>7012</v>
      </c>
      <c r="H2158">
        <v>24</v>
      </c>
      <c r="I2158" t="s">
        <v>1652</v>
      </c>
      <c r="J2158">
        <v>0</v>
      </c>
      <c r="K2158">
        <v>0</v>
      </c>
    </row>
    <row r="2159" spans="1:11" x14ac:dyDescent="0.25">
      <c r="A2159">
        <v>3848</v>
      </c>
      <c r="B2159" t="s">
        <v>1647</v>
      </c>
      <c r="C2159" t="s">
        <v>301</v>
      </c>
      <c r="D2159" t="s">
        <v>7400</v>
      </c>
      <c r="G2159" t="s">
        <v>2255</v>
      </c>
      <c r="H2159">
        <v>10</v>
      </c>
      <c r="I2159" t="s">
        <v>1652</v>
      </c>
      <c r="J2159">
        <v>0</v>
      </c>
      <c r="K2159">
        <v>0</v>
      </c>
    </row>
    <row r="2160" spans="1:11" x14ac:dyDescent="0.25">
      <c r="A2160">
        <v>3848</v>
      </c>
      <c r="B2160" t="s">
        <v>1647</v>
      </c>
      <c r="C2160" t="s">
        <v>301</v>
      </c>
      <c r="D2160" t="s">
        <v>7400</v>
      </c>
      <c r="E2160" t="s">
        <v>8951</v>
      </c>
      <c r="F2160" t="s">
        <v>1790</v>
      </c>
      <c r="G2160" s="201">
        <v>510</v>
      </c>
      <c r="H2160">
        <v>10</v>
      </c>
      <c r="I2160" t="s">
        <v>1652</v>
      </c>
      <c r="J2160">
        <v>0</v>
      </c>
      <c r="K2160">
        <v>0</v>
      </c>
    </row>
    <row r="2161" spans="1:11" x14ac:dyDescent="0.25">
      <c r="A2161">
        <v>3848</v>
      </c>
      <c r="B2161" t="s">
        <v>1647</v>
      </c>
      <c r="C2161" t="s">
        <v>301</v>
      </c>
      <c r="D2161" t="s">
        <v>7400</v>
      </c>
      <c r="G2161" t="s">
        <v>8952</v>
      </c>
      <c r="H2161">
        <v>9</v>
      </c>
      <c r="I2161" t="s">
        <v>1652</v>
      </c>
      <c r="J2161">
        <v>0</v>
      </c>
      <c r="K2161">
        <v>0</v>
      </c>
    </row>
    <row r="2162" spans="1:11" x14ac:dyDescent="0.25">
      <c r="A2162">
        <v>3848</v>
      </c>
      <c r="B2162" t="s">
        <v>1647</v>
      </c>
      <c r="C2162" t="s">
        <v>301</v>
      </c>
      <c r="D2162" t="s">
        <v>7400</v>
      </c>
      <c r="E2162" t="s">
        <v>8953</v>
      </c>
      <c r="F2162" t="s">
        <v>3106</v>
      </c>
      <c r="G2162" s="201">
        <v>510</v>
      </c>
      <c r="H2162">
        <v>10</v>
      </c>
      <c r="I2162" t="s">
        <v>1652</v>
      </c>
      <c r="J2162">
        <v>0</v>
      </c>
      <c r="K2162">
        <v>0</v>
      </c>
    </row>
    <row r="2163" spans="1:11" x14ac:dyDescent="0.25">
      <c r="A2163">
        <v>3848</v>
      </c>
      <c r="B2163" t="s">
        <v>1647</v>
      </c>
      <c r="C2163" t="s">
        <v>301</v>
      </c>
      <c r="D2163" t="s">
        <v>7400</v>
      </c>
      <c r="G2163" t="s">
        <v>8954</v>
      </c>
      <c r="H2163">
        <v>14</v>
      </c>
      <c r="I2163" t="s">
        <v>1652</v>
      </c>
      <c r="J2163">
        <v>0</v>
      </c>
      <c r="K2163">
        <v>0</v>
      </c>
    </row>
    <row r="2164" spans="1:11" x14ac:dyDescent="0.25">
      <c r="A2164">
        <v>3848</v>
      </c>
      <c r="B2164" t="s">
        <v>1647</v>
      </c>
      <c r="C2164" t="s">
        <v>301</v>
      </c>
      <c r="D2164" t="s">
        <v>7400</v>
      </c>
      <c r="E2164" t="s">
        <v>10843</v>
      </c>
      <c r="F2164" t="s">
        <v>10844</v>
      </c>
      <c r="G2164" t="s">
        <v>6724</v>
      </c>
      <c r="H2164">
        <v>1</v>
      </c>
      <c r="I2164" t="s">
        <v>1652</v>
      </c>
      <c r="J2164">
        <v>0</v>
      </c>
      <c r="K2164">
        <v>0</v>
      </c>
    </row>
    <row r="2165" spans="1:11" x14ac:dyDescent="0.25">
      <c r="A2165">
        <v>3848</v>
      </c>
      <c r="B2165" t="s">
        <v>1647</v>
      </c>
      <c r="C2165" t="s">
        <v>301</v>
      </c>
      <c r="D2165" t="s">
        <v>7400</v>
      </c>
      <c r="G2165" t="s">
        <v>2186</v>
      </c>
      <c r="H2165">
        <v>2</v>
      </c>
      <c r="I2165" t="s">
        <v>1652</v>
      </c>
      <c r="J2165">
        <v>0</v>
      </c>
      <c r="K2165">
        <v>0</v>
      </c>
    </row>
    <row r="2166" spans="1:11" x14ac:dyDescent="0.25">
      <c r="A2166">
        <v>3848</v>
      </c>
      <c r="B2166" t="s">
        <v>1647</v>
      </c>
      <c r="C2166" t="s">
        <v>301</v>
      </c>
      <c r="D2166" t="s">
        <v>7400</v>
      </c>
      <c r="E2166" t="s">
        <v>7039</v>
      </c>
      <c r="F2166" t="s">
        <v>1694</v>
      </c>
      <c r="G2166" t="s">
        <v>6078</v>
      </c>
      <c r="H2166">
        <v>13</v>
      </c>
      <c r="I2166" t="s">
        <v>1652</v>
      </c>
      <c r="J2166">
        <v>0</v>
      </c>
      <c r="K2166">
        <v>0</v>
      </c>
    </row>
    <row r="2167" spans="1:11" x14ac:dyDescent="0.25">
      <c r="A2167">
        <v>3848</v>
      </c>
      <c r="B2167" t="s">
        <v>1647</v>
      </c>
      <c r="C2167" t="s">
        <v>301</v>
      </c>
      <c r="D2167" t="s">
        <v>7400</v>
      </c>
      <c r="E2167" t="s">
        <v>6896</v>
      </c>
      <c r="F2167" t="s">
        <v>1670</v>
      </c>
      <c r="G2167" t="s">
        <v>3334</v>
      </c>
      <c r="H2167">
        <v>12</v>
      </c>
      <c r="I2167" t="s">
        <v>1652</v>
      </c>
      <c r="J2167">
        <v>0</v>
      </c>
      <c r="K2167">
        <v>0</v>
      </c>
    </row>
    <row r="2168" spans="1:11" x14ac:dyDescent="0.25">
      <c r="A2168">
        <v>3848</v>
      </c>
      <c r="B2168" t="s">
        <v>1647</v>
      </c>
      <c r="C2168" t="s">
        <v>301</v>
      </c>
      <c r="D2168" t="s">
        <v>7400</v>
      </c>
      <c r="G2168" t="s">
        <v>2207</v>
      </c>
      <c r="H2168">
        <v>5</v>
      </c>
      <c r="I2168" t="s">
        <v>1652</v>
      </c>
      <c r="J2168">
        <v>0</v>
      </c>
      <c r="K2168">
        <v>0</v>
      </c>
    </row>
    <row r="2169" spans="1:11" x14ac:dyDescent="0.25">
      <c r="A2169">
        <v>3848</v>
      </c>
      <c r="B2169" t="s">
        <v>1647</v>
      </c>
      <c r="C2169" t="s">
        <v>301</v>
      </c>
      <c r="D2169" t="s">
        <v>7400</v>
      </c>
      <c r="E2169" t="s">
        <v>7553</v>
      </c>
      <c r="F2169" t="s">
        <v>7554</v>
      </c>
      <c r="G2169" t="s">
        <v>4929</v>
      </c>
      <c r="H2169">
        <v>67</v>
      </c>
      <c r="I2169" t="s">
        <v>1652</v>
      </c>
      <c r="J2169">
        <v>0</v>
      </c>
      <c r="K2169">
        <v>0</v>
      </c>
    </row>
    <row r="2170" spans="1:11" x14ac:dyDescent="0.25">
      <c r="A2170">
        <v>3848</v>
      </c>
      <c r="B2170" t="s">
        <v>1647</v>
      </c>
      <c r="C2170" t="s">
        <v>301</v>
      </c>
      <c r="D2170" t="s">
        <v>7400</v>
      </c>
      <c r="E2170" t="s">
        <v>7555</v>
      </c>
      <c r="F2170" t="s">
        <v>7556</v>
      </c>
      <c r="G2170" t="s">
        <v>3334</v>
      </c>
      <c r="H2170">
        <v>1</v>
      </c>
      <c r="I2170" t="s">
        <v>1652</v>
      </c>
      <c r="J2170">
        <v>0</v>
      </c>
      <c r="K2170">
        <v>0</v>
      </c>
    </row>
    <row r="2171" spans="1:11" x14ac:dyDescent="0.25">
      <c r="A2171">
        <v>3848</v>
      </c>
      <c r="B2171" t="s">
        <v>1647</v>
      </c>
      <c r="C2171" t="s">
        <v>301</v>
      </c>
      <c r="D2171" t="s">
        <v>7400</v>
      </c>
      <c r="G2171" t="s">
        <v>7785</v>
      </c>
      <c r="H2171">
        <v>32</v>
      </c>
      <c r="I2171" t="s">
        <v>1652</v>
      </c>
      <c r="J2171">
        <v>0</v>
      </c>
      <c r="K2171">
        <v>0</v>
      </c>
    </row>
    <row r="2172" spans="1:11" x14ac:dyDescent="0.25">
      <c r="A2172">
        <v>3848</v>
      </c>
      <c r="B2172" t="s">
        <v>1647</v>
      </c>
      <c r="C2172" t="s">
        <v>301</v>
      </c>
      <c r="D2172" t="s">
        <v>7400</v>
      </c>
      <c r="E2172" t="s">
        <v>8295</v>
      </c>
      <c r="F2172" t="s">
        <v>8296</v>
      </c>
      <c r="G2172" t="s">
        <v>3334</v>
      </c>
      <c r="H2172">
        <v>20</v>
      </c>
      <c r="I2172" t="s">
        <v>1652</v>
      </c>
      <c r="J2172">
        <v>0</v>
      </c>
      <c r="K2172">
        <v>0</v>
      </c>
    </row>
    <row r="2173" spans="1:11" x14ac:dyDescent="0.25">
      <c r="A2173">
        <v>3848</v>
      </c>
      <c r="B2173" t="s">
        <v>1647</v>
      </c>
      <c r="C2173" t="s">
        <v>301</v>
      </c>
      <c r="D2173" t="s">
        <v>7400</v>
      </c>
      <c r="G2173" t="s">
        <v>4929</v>
      </c>
      <c r="H2173">
        <v>11</v>
      </c>
      <c r="I2173" t="s">
        <v>1652</v>
      </c>
      <c r="J2173">
        <v>0</v>
      </c>
      <c r="K2173">
        <v>0</v>
      </c>
    </row>
    <row r="2174" spans="1:11" x14ac:dyDescent="0.25">
      <c r="A2174">
        <v>3848</v>
      </c>
      <c r="B2174" t="s">
        <v>1647</v>
      </c>
      <c r="C2174" t="s">
        <v>301</v>
      </c>
      <c r="D2174" t="s">
        <v>7400</v>
      </c>
      <c r="E2174" t="s">
        <v>5153</v>
      </c>
      <c r="F2174" t="s">
        <v>7211</v>
      </c>
      <c r="G2174" t="s">
        <v>6778</v>
      </c>
      <c r="H2174">
        <v>7</v>
      </c>
      <c r="I2174" t="s">
        <v>1652</v>
      </c>
      <c r="J2174">
        <v>0</v>
      </c>
      <c r="K2174">
        <v>0</v>
      </c>
    </row>
    <row r="2175" spans="1:11" x14ac:dyDescent="0.25">
      <c r="A2175">
        <v>3848</v>
      </c>
      <c r="B2175" t="s">
        <v>1647</v>
      </c>
      <c r="C2175" t="s">
        <v>301</v>
      </c>
      <c r="D2175" t="s">
        <v>7400</v>
      </c>
      <c r="G2175" t="s">
        <v>2215</v>
      </c>
      <c r="H2175">
        <v>1</v>
      </c>
      <c r="I2175" t="s">
        <v>1652</v>
      </c>
      <c r="J2175">
        <v>0</v>
      </c>
      <c r="K2175">
        <v>0</v>
      </c>
    </row>
    <row r="2176" spans="1:11" x14ac:dyDescent="0.25">
      <c r="A2176">
        <v>3848</v>
      </c>
      <c r="B2176" t="s">
        <v>1647</v>
      </c>
      <c r="C2176" t="s">
        <v>301</v>
      </c>
      <c r="D2176" t="s">
        <v>7400</v>
      </c>
      <c r="E2176" t="s">
        <v>3734</v>
      </c>
      <c r="F2176" t="s">
        <v>3735</v>
      </c>
      <c r="G2176" t="s">
        <v>3246</v>
      </c>
      <c r="H2176">
        <v>1</v>
      </c>
      <c r="I2176" t="s">
        <v>1652</v>
      </c>
      <c r="J2176">
        <v>0</v>
      </c>
      <c r="K2176">
        <v>0</v>
      </c>
    </row>
    <row r="2177" spans="1:11" x14ac:dyDescent="0.25">
      <c r="A2177">
        <v>3848</v>
      </c>
      <c r="B2177" t="s">
        <v>1647</v>
      </c>
      <c r="C2177" t="s">
        <v>301</v>
      </c>
      <c r="D2177" t="s">
        <v>7400</v>
      </c>
      <c r="E2177" t="s">
        <v>7786</v>
      </c>
      <c r="F2177" t="s">
        <v>1670</v>
      </c>
      <c r="G2177" t="s">
        <v>10372</v>
      </c>
      <c r="H2177">
        <v>6</v>
      </c>
      <c r="I2177" t="s">
        <v>1652</v>
      </c>
      <c r="J2177">
        <v>0</v>
      </c>
      <c r="K2177">
        <v>0</v>
      </c>
    </row>
    <row r="2178" spans="1:11" x14ac:dyDescent="0.25">
      <c r="A2178">
        <v>3848</v>
      </c>
      <c r="B2178" t="s">
        <v>1647</v>
      </c>
      <c r="C2178" t="s">
        <v>301</v>
      </c>
      <c r="D2178" t="s">
        <v>7400</v>
      </c>
      <c r="G2178" t="s">
        <v>7787</v>
      </c>
      <c r="H2178">
        <v>4</v>
      </c>
      <c r="I2178" t="s">
        <v>1652</v>
      </c>
      <c r="J2178">
        <v>0</v>
      </c>
      <c r="K2178">
        <v>0</v>
      </c>
    </row>
    <row r="2179" spans="1:11" x14ac:dyDescent="0.25">
      <c r="A2179">
        <v>3848</v>
      </c>
      <c r="B2179" t="s">
        <v>1647</v>
      </c>
      <c r="C2179" t="s">
        <v>301</v>
      </c>
      <c r="D2179" t="s">
        <v>7400</v>
      </c>
      <c r="E2179" t="s">
        <v>5154</v>
      </c>
      <c r="F2179" t="s">
        <v>1916</v>
      </c>
      <c r="G2179" t="s">
        <v>8850</v>
      </c>
      <c r="H2179">
        <v>70</v>
      </c>
      <c r="I2179" t="s">
        <v>1652</v>
      </c>
      <c r="J2179">
        <v>0</v>
      </c>
      <c r="K2179">
        <v>0</v>
      </c>
    </row>
    <row r="2180" spans="1:11" x14ac:dyDescent="0.25">
      <c r="A2180">
        <v>3848</v>
      </c>
      <c r="B2180" t="s">
        <v>1647</v>
      </c>
      <c r="C2180" t="s">
        <v>301</v>
      </c>
      <c r="D2180" t="s">
        <v>7400</v>
      </c>
      <c r="G2180" t="s">
        <v>7040</v>
      </c>
      <c r="H2180">
        <v>9</v>
      </c>
      <c r="I2180" t="s">
        <v>1652</v>
      </c>
      <c r="J2180">
        <v>0</v>
      </c>
      <c r="K2180">
        <v>0</v>
      </c>
    </row>
    <row r="2181" spans="1:11" x14ac:dyDescent="0.25">
      <c r="A2181">
        <v>3848</v>
      </c>
      <c r="B2181" t="s">
        <v>1647</v>
      </c>
      <c r="C2181" t="s">
        <v>301</v>
      </c>
      <c r="D2181" t="s">
        <v>7400</v>
      </c>
      <c r="E2181" t="s">
        <v>5155</v>
      </c>
      <c r="F2181" t="s">
        <v>3738</v>
      </c>
      <c r="G2181" t="s">
        <v>6791</v>
      </c>
      <c r="H2181">
        <v>7</v>
      </c>
      <c r="I2181" t="s">
        <v>1652</v>
      </c>
      <c r="J2181">
        <v>0</v>
      </c>
      <c r="K2181">
        <v>0</v>
      </c>
    </row>
    <row r="2182" spans="1:11" x14ac:dyDescent="0.25">
      <c r="A2182">
        <v>3848</v>
      </c>
      <c r="B2182" t="s">
        <v>1647</v>
      </c>
      <c r="C2182" t="s">
        <v>301</v>
      </c>
      <c r="D2182" t="s">
        <v>7400</v>
      </c>
      <c r="G2182" t="s">
        <v>6656</v>
      </c>
      <c r="H2182">
        <v>6</v>
      </c>
      <c r="I2182" t="s">
        <v>1652</v>
      </c>
      <c r="J2182">
        <v>0</v>
      </c>
      <c r="K2182">
        <v>0</v>
      </c>
    </row>
    <row r="2183" spans="1:11" x14ac:dyDescent="0.25">
      <c r="A2183">
        <v>3848</v>
      </c>
      <c r="B2183" t="s">
        <v>1647</v>
      </c>
      <c r="C2183" t="s">
        <v>301</v>
      </c>
      <c r="D2183" t="s">
        <v>7400</v>
      </c>
      <c r="E2183" t="s">
        <v>3736</v>
      </c>
      <c r="F2183" t="s">
        <v>1916</v>
      </c>
      <c r="G2183" t="s">
        <v>4306</v>
      </c>
      <c r="H2183">
        <v>4</v>
      </c>
      <c r="I2183" t="s">
        <v>1652</v>
      </c>
      <c r="J2183">
        <v>0</v>
      </c>
      <c r="K2183">
        <v>0</v>
      </c>
    </row>
    <row r="2184" spans="1:11" x14ac:dyDescent="0.25">
      <c r="A2184">
        <v>3848</v>
      </c>
      <c r="B2184" t="s">
        <v>1647</v>
      </c>
      <c r="C2184" t="s">
        <v>301</v>
      </c>
      <c r="D2184" t="s">
        <v>7400</v>
      </c>
      <c r="E2184" t="s">
        <v>3737</v>
      </c>
      <c r="F2184" t="s">
        <v>3738</v>
      </c>
      <c r="G2184" t="s">
        <v>10328</v>
      </c>
      <c r="H2184">
        <v>20</v>
      </c>
      <c r="I2184" t="s">
        <v>1652</v>
      </c>
      <c r="J2184">
        <v>0</v>
      </c>
      <c r="K2184">
        <v>0</v>
      </c>
    </row>
    <row r="2185" spans="1:11" x14ac:dyDescent="0.25">
      <c r="A2185">
        <v>3848</v>
      </c>
      <c r="B2185" t="s">
        <v>1647</v>
      </c>
      <c r="C2185" t="s">
        <v>301</v>
      </c>
      <c r="D2185" t="s">
        <v>7400</v>
      </c>
      <c r="G2185" t="s">
        <v>5156</v>
      </c>
      <c r="H2185">
        <v>21</v>
      </c>
      <c r="I2185" t="s">
        <v>1652</v>
      </c>
      <c r="J2185">
        <v>0</v>
      </c>
      <c r="K2185">
        <v>0</v>
      </c>
    </row>
    <row r="2186" spans="1:11" x14ac:dyDescent="0.25">
      <c r="A2186">
        <v>3848</v>
      </c>
      <c r="B2186" t="s">
        <v>1647</v>
      </c>
      <c r="C2186" t="s">
        <v>301</v>
      </c>
      <c r="D2186" t="s">
        <v>7400</v>
      </c>
      <c r="E2186" t="s">
        <v>5157</v>
      </c>
      <c r="F2186" t="s">
        <v>1673</v>
      </c>
      <c r="G2186" t="s">
        <v>6957</v>
      </c>
      <c r="H2186">
        <v>15</v>
      </c>
      <c r="I2186" t="s">
        <v>1652</v>
      </c>
      <c r="J2186">
        <v>0</v>
      </c>
      <c r="K2186">
        <v>0</v>
      </c>
    </row>
    <row r="2187" spans="1:11" x14ac:dyDescent="0.25">
      <c r="A2187">
        <v>3848</v>
      </c>
      <c r="B2187" t="s">
        <v>1647</v>
      </c>
      <c r="C2187" t="s">
        <v>301</v>
      </c>
      <c r="D2187" t="s">
        <v>7400</v>
      </c>
      <c r="G2187" t="s">
        <v>4321</v>
      </c>
      <c r="H2187">
        <v>5</v>
      </c>
      <c r="I2187" t="s">
        <v>1652</v>
      </c>
      <c r="J2187">
        <v>0</v>
      </c>
      <c r="K2187">
        <v>0</v>
      </c>
    </row>
    <row r="2188" spans="1:11" x14ac:dyDescent="0.25">
      <c r="A2188">
        <v>3848</v>
      </c>
      <c r="B2188" t="s">
        <v>1647</v>
      </c>
      <c r="C2188" t="s">
        <v>301</v>
      </c>
      <c r="D2188" t="s">
        <v>7400</v>
      </c>
      <c r="E2188" t="s">
        <v>1915</v>
      </c>
      <c r="F2188" t="s">
        <v>1657</v>
      </c>
      <c r="G2188" t="s">
        <v>6882</v>
      </c>
      <c r="H2188">
        <v>54</v>
      </c>
      <c r="I2188" t="s">
        <v>1652</v>
      </c>
      <c r="J2188">
        <v>0</v>
      </c>
      <c r="K2188">
        <v>0</v>
      </c>
    </row>
    <row r="2189" spans="1:11" x14ac:dyDescent="0.25">
      <c r="A2189">
        <v>3848</v>
      </c>
      <c r="B2189" t="s">
        <v>1647</v>
      </c>
      <c r="C2189" t="s">
        <v>301</v>
      </c>
      <c r="D2189" t="s">
        <v>7400</v>
      </c>
      <c r="G2189" t="s">
        <v>2255</v>
      </c>
      <c r="H2189">
        <v>48</v>
      </c>
      <c r="I2189" t="s">
        <v>1652</v>
      </c>
      <c r="J2189">
        <v>0</v>
      </c>
      <c r="K2189">
        <v>0</v>
      </c>
    </row>
    <row r="2190" spans="1:11" x14ac:dyDescent="0.25">
      <c r="A2190">
        <v>3848</v>
      </c>
      <c r="B2190" t="s">
        <v>1647</v>
      </c>
      <c r="C2190" t="s">
        <v>301</v>
      </c>
      <c r="D2190" t="s">
        <v>7400</v>
      </c>
      <c r="E2190" t="s">
        <v>7162</v>
      </c>
      <c r="F2190" t="s">
        <v>7163</v>
      </c>
      <c r="G2190" t="s">
        <v>9912</v>
      </c>
      <c r="H2190">
        <v>31</v>
      </c>
      <c r="I2190" t="s">
        <v>1652</v>
      </c>
      <c r="J2190">
        <v>0</v>
      </c>
      <c r="K2190">
        <v>0</v>
      </c>
    </row>
    <row r="2191" spans="1:11" x14ac:dyDescent="0.25">
      <c r="A2191">
        <v>3848</v>
      </c>
      <c r="B2191" t="s">
        <v>1647</v>
      </c>
      <c r="C2191" t="s">
        <v>301</v>
      </c>
      <c r="D2191" t="s">
        <v>7400</v>
      </c>
      <c r="G2191" t="s">
        <v>2185</v>
      </c>
      <c r="H2191">
        <v>18</v>
      </c>
      <c r="I2191" t="s">
        <v>1652</v>
      </c>
      <c r="J2191">
        <v>0</v>
      </c>
      <c r="K2191">
        <v>0</v>
      </c>
    </row>
    <row r="2192" spans="1:11" x14ac:dyDescent="0.25">
      <c r="A2192">
        <v>3848</v>
      </c>
      <c r="B2192" t="s">
        <v>1647</v>
      </c>
      <c r="C2192" t="s">
        <v>301</v>
      </c>
      <c r="D2192" t="s">
        <v>7400</v>
      </c>
      <c r="E2192" t="s">
        <v>3739</v>
      </c>
      <c r="F2192" t="s">
        <v>1802</v>
      </c>
      <c r="G2192" t="s">
        <v>3740</v>
      </c>
      <c r="H2192">
        <v>8</v>
      </c>
      <c r="I2192" t="s">
        <v>1652</v>
      </c>
      <c r="J2192">
        <v>0</v>
      </c>
      <c r="K2192">
        <v>0</v>
      </c>
    </row>
    <row r="2193" spans="1:11" x14ac:dyDescent="0.25">
      <c r="A2193">
        <v>3848</v>
      </c>
      <c r="B2193" t="s">
        <v>1647</v>
      </c>
      <c r="C2193" t="s">
        <v>301</v>
      </c>
      <c r="D2193" t="s">
        <v>7400</v>
      </c>
      <c r="G2193" t="s">
        <v>6191</v>
      </c>
      <c r="H2193">
        <v>25</v>
      </c>
      <c r="I2193" t="s">
        <v>1652</v>
      </c>
      <c r="J2193">
        <v>0</v>
      </c>
      <c r="K2193">
        <v>0</v>
      </c>
    </row>
    <row r="2194" spans="1:11" x14ac:dyDescent="0.25">
      <c r="A2194">
        <v>3848</v>
      </c>
      <c r="B2194" t="s">
        <v>1647</v>
      </c>
      <c r="C2194" t="s">
        <v>301</v>
      </c>
      <c r="D2194" t="s">
        <v>7400</v>
      </c>
      <c r="E2194" t="s">
        <v>3741</v>
      </c>
      <c r="F2194" t="s">
        <v>3742</v>
      </c>
      <c r="G2194" t="s">
        <v>3356</v>
      </c>
      <c r="H2194">
        <v>2</v>
      </c>
      <c r="I2194" t="s">
        <v>1652</v>
      </c>
      <c r="J2194">
        <v>0</v>
      </c>
      <c r="K2194">
        <v>0</v>
      </c>
    </row>
    <row r="2195" spans="1:11" x14ac:dyDescent="0.25">
      <c r="A2195">
        <v>3848</v>
      </c>
      <c r="B2195" t="s">
        <v>1647</v>
      </c>
      <c r="C2195" t="s">
        <v>301</v>
      </c>
      <c r="D2195" t="s">
        <v>7400</v>
      </c>
      <c r="G2195" t="s">
        <v>2236</v>
      </c>
      <c r="H2195">
        <v>7</v>
      </c>
      <c r="I2195" t="s">
        <v>1652</v>
      </c>
      <c r="J2195">
        <v>0</v>
      </c>
      <c r="K2195">
        <v>0</v>
      </c>
    </row>
    <row r="2196" spans="1:11" x14ac:dyDescent="0.25">
      <c r="A2196">
        <v>3848</v>
      </c>
      <c r="B2196" t="s">
        <v>1647</v>
      </c>
      <c r="C2196" t="s">
        <v>301</v>
      </c>
      <c r="D2196" t="s">
        <v>7400</v>
      </c>
      <c r="E2196" t="s">
        <v>3743</v>
      </c>
      <c r="F2196" t="s">
        <v>3744</v>
      </c>
      <c r="G2196" t="s">
        <v>3516</v>
      </c>
      <c r="H2196">
        <v>52</v>
      </c>
      <c r="I2196" t="s">
        <v>1652</v>
      </c>
      <c r="J2196">
        <v>0</v>
      </c>
      <c r="K2196">
        <v>0</v>
      </c>
    </row>
    <row r="2197" spans="1:11" x14ac:dyDescent="0.25">
      <c r="A2197">
        <v>3848</v>
      </c>
      <c r="B2197" t="s">
        <v>1647</v>
      </c>
      <c r="C2197" t="s">
        <v>301</v>
      </c>
      <c r="D2197" t="s">
        <v>7400</v>
      </c>
      <c r="G2197" t="s">
        <v>2312</v>
      </c>
      <c r="H2197">
        <v>78</v>
      </c>
      <c r="I2197" t="s">
        <v>1652</v>
      </c>
      <c r="J2197">
        <v>0</v>
      </c>
      <c r="K2197">
        <v>0</v>
      </c>
    </row>
    <row r="2198" spans="1:11" x14ac:dyDescent="0.25">
      <c r="A2198">
        <v>3848</v>
      </c>
      <c r="B2198" t="s">
        <v>1647</v>
      </c>
      <c r="C2198" t="s">
        <v>301</v>
      </c>
      <c r="D2198" t="s">
        <v>7400</v>
      </c>
      <c r="E2198" t="s">
        <v>3745</v>
      </c>
      <c r="F2198" t="s">
        <v>3746</v>
      </c>
      <c r="G2198" t="s">
        <v>3516</v>
      </c>
      <c r="H2198">
        <v>3</v>
      </c>
      <c r="I2198" t="s">
        <v>1652</v>
      </c>
      <c r="J2198">
        <v>0</v>
      </c>
      <c r="K2198">
        <v>0</v>
      </c>
    </row>
    <row r="2199" spans="1:11" x14ac:dyDescent="0.25">
      <c r="A2199">
        <v>3848</v>
      </c>
      <c r="B2199" t="s">
        <v>1647</v>
      </c>
      <c r="C2199" t="s">
        <v>301</v>
      </c>
      <c r="D2199" t="s">
        <v>7400</v>
      </c>
      <c r="G2199" t="s">
        <v>8771</v>
      </c>
      <c r="H2199">
        <v>4</v>
      </c>
      <c r="I2199" t="s">
        <v>1652</v>
      </c>
      <c r="J2199">
        <v>0</v>
      </c>
      <c r="K2199">
        <v>0</v>
      </c>
    </row>
    <row r="2200" spans="1:11" x14ac:dyDescent="0.25">
      <c r="A2200">
        <v>3848</v>
      </c>
      <c r="B2200" t="s">
        <v>1647</v>
      </c>
      <c r="C2200" t="s">
        <v>301</v>
      </c>
      <c r="D2200" t="s">
        <v>7400</v>
      </c>
      <c r="E2200" t="s">
        <v>7164</v>
      </c>
      <c r="F2200" t="s">
        <v>1914</v>
      </c>
      <c r="G2200" t="s">
        <v>3747</v>
      </c>
      <c r="H2200">
        <v>5</v>
      </c>
      <c r="I2200" t="s">
        <v>1652</v>
      </c>
      <c r="J2200">
        <v>0</v>
      </c>
      <c r="K2200">
        <v>0</v>
      </c>
    </row>
    <row r="2201" spans="1:11" x14ac:dyDescent="0.25">
      <c r="A2201">
        <v>3848</v>
      </c>
      <c r="B2201" t="s">
        <v>1647</v>
      </c>
      <c r="C2201" t="s">
        <v>301</v>
      </c>
      <c r="D2201" t="s">
        <v>7400</v>
      </c>
      <c r="G2201" t="s">
        <v>2225</v>
      </c>
      <c r="H2201">
        <v>9</v>
      </c>
      <c r="I2201" t="s">
        <v>1652</v>
      </c>
      <c r="J2201">
        <v>0</v>
      </c>
      <c r="K2201">
        <v>0</v>
      </c>
    </row>
    <row r="2202" spans="1:11" x14ac:dyDescent="0.25">
      <c r="A2202">
        <v>3848</v>
      </c>
      <c r="B2202" t="s">
        <v>1647</v>
      </c>
      <c r="C2202" t="s">
        <v>301</v>
      </c>
      <c r="D2202" t="s">
        <v>7400</v>
      </c>
      <c r="E2202" t="s">
        <v>6467</v>
      </c>
      <c r="F2202" t="s">
        <v>6468</v>
      </c>
      <c r="G2202" t="s">
        <v>3505</v>
      </c>
      <c r="H2202">
        <v>23</v>
      </c>
      <c r="I2202" t="s">
        <v>1652</v>
      </c>
      <c r="J2202">
        <v>0</v>
      </c>
      <c r="K2202">
        <v>0</v>
      </c>
    </row>
    <row r="2203" spans="1:11" x14ac:dyDescent="0.25">
      <c r="A2203">
        <v>3848</v>
      </c>
      <c r="B2203" t="s">
        <v>1647</v>
      </c>
      <c r="C2203" t="s">
        <v>301</v>
      </c>
      <c r="D2203" t="s">
        <v>7400</v>
      </c>
      <c r="G2203" t="s">
        <v>6469</v>
      </c>
      <c r="H2203">
        <v>48</v>
      </c>
      <c r="I2203" t="s">
        <v>1652</v>
      </c>
      <c r="J2203">
        <v>0</v>
      </c>
      <c r="K2203">
        <v>0</v>
      </c>
    </row>
    <row r="2204" spans="1:11" x14ac:dyDescent="0.25">
      <c r="A2204">
        <v>3848</v>
      </c>
      <c r="B2204" t="s">
        <v>1647</v>
      </c>
      <c r="C2204" t="s">
        <v>301</v>
      </c>
      <c r="D2204" t="s">
        <v>7400</v>
      </c>
      <c r="E2204" t="s">
        <v>3749</v>
      </c>
      <c r="F2204" t="s">
        <v>1657</v>
      </c>
      <c r="G2204" t="s">
        <v>3537</v>
      </c>
      <c r="H2204">
        <v>15</v>
      </c>
      <c r="I2204" t="s">
        <v>1652</v>
      </c>
      <c r="J2204">
        <v>0</v>
      </c>
      <c r="K2204">
        <v>0</v>
      </c>
    </row>
    <row r="2205" spans="1:11" x14ac:dyDescent="0.25">
      <c r="A2205">
        <v>3848</v>
      </c>
      <c r="B2205" t="s">
        <v>1647</v>
      </c>
      <c r="C2205" t="s">
        <v>301</v>
      </c>
      <c r="D2205" t="s">
        <v>7400</v>
      </c>
      <c r="G2205" t="s">
        <v>4496</v>
      </c>
      <c r="H2205">
        <v>26</v>
      </c>
      <c r="I2205" t="s">
        <v>1652</v>
      </c>
      <c r="J2205">
        <v>0</v>
      </c>
      <c r="K2205">
        <v>0</v>
      </c>
    </row>
    <row r="2206" spans="1:11" x14ac:dyDescent="0.25">
      <c r="A2206">
        <v>3848</v>
      </c>
      <c r="B2206" t="s">
        <v>1647</v>
      </c>
      <c r="C2206" t="s">
        <v>301</v>
      </c>
      <c r="D2206" t="s">
        <v>7400</v>
      </c>
      <c r="E2206" t="s">
        <v>10845</v>
      </c>
      <c r="F2206" t="s">
        <v>3026</v>
      </c>
      <c r="G2206" t="s">
        <v>10846</v>
      </c>
      <c r="H2206">
        <v>3</v>
      </c>
      <c r="I2206" t="s">
        <v>1652</v>
      </c>
      <c r="J2206">
        <v>0</v>
      </c>
      <c r="K2206">
        <v>0</v>
      </c>
    </row>
    <row r="2207" spans="1:11" x14ac:dyDescent="0.25">
      <c r="A2207">
        <v>3848</v>
      </c>
      <c r="B2207" t="s">
        <v>1647</v>
      </c>
      <c r="C2207" t="s">
        <v>301</v>
      </c>
      <c r="D2207" t="s">
        <v>7400</v>
      </c>
      <c r="G2207" t="s">
        <v>2227</v>
      </c>
      <c r="H2207">
        <v>2</v>
      </c>
      <c r="I2207" t="s">
        <v>1652</v>
      </c>
      <c r="J2207">
        <v>0</v>
      </c>
      <c r="K2207">
        <v>0</v>
      </c>
    </row>
    <row r="2208" spans="1:11" x14ac:dyDescent="0.25">
      <c r="A2208">
        <v>3848</v>
      </c>
      <c r="B2208" t="s">
        <v>1647</v>
      </c>
      <c r="C2208" t="s">
        <v>301</v>
      </c>
      <c r="D2208" t="s">
        <v>7400</v>
      </c>
      <c r="E2208" t="s">
        <v>4344</v>
      </c>
      <c r="F2208" t="s">
        <v>1913</v>
      </c>
      <c r="G2208" t="s">
        <v>6881</v>
      </c>
      <c r="H2208">
        <v>30</v>
      </c>
      <c r="I2208" t="s">
        <v>1652</v>
      </c>
      <c r="J2208">
        <v>0</v>
      </c>
      <c r="K2208">
        <v>0</v>
      </c>
    </row>
    <row r="2209" spans="1:11" x14ac:dyDescent="0.25">
      <c r="A2209">
        <v>3848</v>
      </c>
      <c r="B2209" t="s">
        <v>1647</v>
      </c>
      <c r="C2209" t="s">
        <v>301</v>
      </c>
      <c r="D2209" t="s">
        <v>7400</v>
      </c>
      <c r="G2209" t="s">
        <v>7212</v>
      </c>
      <c r="H2209">
        <v>4</v>
      </c>
      <c r="I2209" t="s">
        <v>1652</v>
      </c>
      <c r="J2209">
        <v>0</v>
      </c>
      <c r="K2209">
        <v>0</v>
      </c>
    </row>
    <row r="2210" spans="1:11" x14ac:dyDescent="0.25">
      <c r="A2210">
        <v>3848</v>
      </c>
      <c r="B2210" t="s">
        <v>1647</v>
      </c>
      <c r="C2210" t="s">
        <v>301</v>
      </c>
      <c r="D2210" t="s">
        <v>7400</v>
      </c>
      <c r="E2210" t="s">
        <v>3750</v>
      </c>
      <c r="F2210" t="s">
        <v>3751</v>
      </c>
      <c r="G2210" s="201">
        <v>510000000</v>
      </c>
      <c r="H2210">
        <v>7</v>
      </c>
      <c r="I2210" t="s">
        <v>1652</v>
      </c>
      <c r="J2210">
        <v>0</v>
      </c>
      <c r="K2210">
        <v>0</v>
      </c>
    </row>
    <row r="2211" spans="1:11" x14ac:dyDescent="0.25">
      <c r="A2211">
        <v>3848</v>
      </c>
      <c r="B2211" t="s">
        <v>1647</v>
      </c>
      <c r="C2211" t="s">
        <v>301</v>
      </c>
      <c r="D2211" t="s">
        <v>7400</v>
      </c>
      <c r="G2211" t="s">
        <v>7165</v>
      </c>
      <c r="H2211">
        <v>3</v>
      </c>
      <c r="I2211" t="s">
        <v>1652</v>
      </c>
      <c r="J2211">
        <v>0</v>
      </c>
      <c r="K2211">
        <v>0</v>
      </c>
    </row>
    <row r="2212" spans="1:11" x14ac:dyDescent="0.25">
      <c r="A2212">
        <v>3848</v>
      </c>
      <c r="B2212" t="s">
        <v>1647</v>
      </c>
      <c r="C2212" t="s">
        <v>301</v>
      </c>
      <c r="D2212" t="s">
        <v>7400</v>
      </c>
      <c r="E2212" t="s">
        <v>6470</v>
      </c>
      <c r="F2212" t="s">
        <v>5101</v>
      </c>
      <c r="G2212" t="s">
        <v>3457</v>
      </c>
      <c r="H2212">
        <v>1</v>
      </c>
      <c r="I2212" t="s">
        <v>1652</v>
      </c>
      <c r="J2212">
        <v>0</v>
      </c>
      <c r="K2212">
        <v>0</v>
      </c>
    </row>
    <row r="2213" spans="1:11" x14ac:dyDescent="0.25">
      <c r="A2213">
        <v>3848</v>
      </c>
      <c r="B2213" t="s">
        <v>1647</v>
      </c>
      <c r="C2213" t="s">
        <v>301</v>
      </c>
      <c r="D2213" t="s">
        <v>7400</v>
      </c>
      <c r="G2213" t="s">
        <v>6471</v>
      </c>
      <c r="H2213">
        <v>4</v>
      </c>
      <c r="I2213" t="s">
        <v>1652</v>
      </c>
      <c r="J2213">
        <v>0</v>
      </c>
      <c r="K2213">
        <v>0</v>
      </c>
    </row>
    <row r="2214" spans="1:11" x14ac:dyDescent="0.25">
      <c r="A2214">
        <v>3848</v>
      </c>
      <c r="B2214" t="s">
        <v>1647</v>
      </c>
      <c r="C2214" t="s">
        <v>301</v>
      </c>
      <c r="D2214" t="s">
        <v>7400</v>
      </c>
      <c r="E2214" t="s">
        <v>6796</v>
      </c>
      <c r="F2214" t="s">
        <v>1695</v>
      </c>
      <c r="G2214" t="s">
        <v>3457</v>
      </c>
      <c r="H2214">
        <v>1</v>
      </c>
      <c r="I2214" t="s">
        <v>1652</v>
      </c>
      <c r="J2214">
        <v>0</v>
      </c>
      <c r="K2214">
        <v>0</v>
      </c>
    </row>
    <row r="2215" spans="1:11" x14ac:dyDescent="0.25">
      <c r="A2215">
        <v>3848</v>
      </c>
      <c r="B2215" t="s">
        <v>1647</v>
      </c>
      <c r="C2215" t="s">
        <v>301</v>
      </c>
      <c r="D2215" t="s">
        <v>7400</v>
      </c>
      <c r="G2215" t="s">
        <v>2221</v>
      </c>
      <c r="H2215">
        <v>4</v>
      </c>
      <c r="I2215" t="s">
        <v>1652</v>
      </c>
      <c r="J2215">
        <v>0</v>
      </c>
      <c r="K2215">
        <v>0</v>
      </c>
    </row>
    <row r="2216" spans="1:11" x14ac:dyDescent="0.25">
      <c r="A2216">
        <v>3848</v>
      </c>
      <c r="B2216" t="s">
        <v>1647</v>
      </c>
      <c r="C2216" t="s">
        <v>301</v>
      </c>
      <c r="D2216" t="s">
        <v>7400</v>
      </c>
      <c r="E2216" t="s">
        <v>3752</v>
      </c>
      <c r="F2216" t="s">
        <v>3753</v>
      </c>
      <c r="G2216" t="s">
        <v>3457</v>
      </c>
      <c r="H2216">
        <v>3</v>
      </c>
      <c r="I2216" t="s">
        <v>1652</v>
      </c>
      <c r="J2216">
        <v>0</v>
      </c>
      <c r="K2216">
        <v>0</v>
      </c>
    </row>
    <row r="2217" spans="1:11" x14ac:dyDescent="0.25">
      <c r="A2217">
        <v>3848</v>
      </c>
      <c r="B2217" t="s">
        <v>1647</v>
      </c>
      <c r="C2217" t="s">
        <v>301</v>
      </c>
      <c r="D2217" t="s">
        <v>7400</v>
      </c>
      <c r="G2217" t="s">
        <v>5925</v>
      </c>
      <c r="H2217">
        <v>4</v>
      </c>
      <c r="I2217" t="s">
        <v>1652</v>
      </c>
      <c r="J2217">
        <v>0</v>
      </c>
      <c r="K2217">
        <v>0</v>
      </c>
    </row>
    <row r="2218" spans="1:11" x14ac:dyDescent="0.25">
      <c r="A2218">
        <v>3848</v>
      </c>
      <c r="B2218" t="s">
        <v>1647</v>
      </c>
      <c r="C2218" t="s">
        <v>301</v>
      </c>
      <c r="D2218" t="s">
        <v>7400</v>
      </c>
      <c r="E2218" t="s">
        <v>5158</v>
      </c>
      <c r="F2218" t="s">
        <v>5159</v>
      </c>
      <c r="G2218" t="s">
        <v>3103</v>
      </c>
      <c r="H2218">
        <v>17</v>
      </c>
      <c r="I2218" t="s">
        <v>1652</v>
      </c>
      <c r="J2218">
        <v>0</v>
      </c>
      <c r="K2218">
        <v>0</v>
      </c>
    </row>
    <row r="2219" spans="1:11" x14ac:dyDescent="0.25">
      <c r="A2219">
        <v>3848</v>
      </c>
      <c r="B2219" t="s">
        <v>1647</v>
      </c>
      <c r="C2219" t="s">
        <v>301</v>
      </c>
      <c r="D2219" t="s">
        <v>7400</v>
      </c>
      <c r="G2219" t="s">
        <v>4252</v>
      </c>
      <c r="H2219">
        <v>14</v>
      </c>
      <c r="I2219" t="s">
        <v>1652</v>
      </c>
      <c r="J2219">
        <v>0</v>
      </c>
      <c r="K2219">
        <v>0</v>
      </c>
    </row>
    <row r="2220" spans="1:11" x14ac:dyDescent="0.25">
      <c r="A2220">
        <v>3848</v>
      </c>
      <c r="B2220" t="s">
        <v>1647</v>
      </c>
      <c r="C2220" t="s">
        <v>301</v>
      </c>
      <c r="D2220" t="s">
        <v>7400</v>
      </c>
      <c r="E2220" t="s">
        <v>3754</v>
      </c>
      <c r="F2220" t="s">
        <v>1657</v>
      </c>
      <c r="G2220" t="s">
        <v>3532</v>
      </c>
      <c r="H2220">
        <v>9</v>
      </c>
      <c r="I2220" t="s">
        <v>1652</v>
      </c>
      <c r="J2220">
        <v>0</v>
      </c>
      <c r="K2220">
        <v>0</v>
      </c>
    </row>
    <row r="2221" spans="1:11" x14ac:dyDescent="0.25">
      <c r="A2221">
        <v>3848</v>
      </c>
      <c r="B2221" t="s">
        <v>1647</v>
      </c>
      <c r="C2221" t="s">
        <v>301</v>
      </c>
      <c r="D2221" t="s">
        <v>7400</v>
      </c>
      <c r="G2221" t="s">
        <v>5160</v>
      </c>
      <c r="H2221">
        <v>9</v>
      </c>
      <c r="I2221" t="s">
        <v>1652</v>
      </c>
      <c r="J2221">
        <v>0</v>
      </c>
      <c r="K2221">
        <v>0</v>
      </c>
    </row>
    <row r="2222" spans="1:11" x14ac:dyDescent="0.25">
      <c r="A2222">
        <v>3848</v>
      </c>
      <c r="B2222" t="s">
        <v>1647</v>
      </c>
      <c r="C2222" t="s">
        <v>301</v>
      </c>
      <c r="D2222" t="s">
        <v>7400</v>
      </c>
      <c r="E2222" t="s">
        <v>10847</v>
      </c>
      <c r="F2222" t="s">
        <v>3755</v>
      </c>
      <c r="G2222" t="s">
        <v>3756</v>
      </c>
      <c r="H2222">
        <v>5</v>
      </c>
      <c r="I2222" t="s">
        <v>1652</v>
      </c>
      <c r="J2222">
        <v>0</v>
      </c>
      <c r="K2222">
        <v>0</v>
      </c>
    </row>
    <row r="2223" spans="1:11" x14ac:dyDescent="0.25">
      <c r="A2223">
        <v>3848</v>
      </c>
      <c r="B2223" t="s">
        <v>1647</v>
      </c>
      <c r="C2223" t="s">
        <v>301</v>
      </c>
      <c r="D2223" t="s">
        <v>7400</v>
      </c>
      <c r="G2223" t="s">
        <v>10848</v>
      </c>
      <c r="H2223">
        <v>6</v>
      </c>
      <c r="I2223" t="s">
        <v>1652</v>
      </c>
      <c r="J2223">
        <v>0</v>
      </c>
      <c r="K2223">
        <v>0</v>
      </c>
    </row>
    <row r="2224" spans="1:11" x14ac:dyDescent="0.25">
      <c r="A2224">
        <v>3848</v>
      </c>
      <c r="B2224" t="s">
        <v>1647</v>
      </c>
      <c r="C2224" t="s">
        <v>301</v>
      </c>
      <c r="D2224" t="s">
        <v>7400</v>
      </c>
      <c r="E2224" t="s">
        <v>3757</v>
      </c>
      <c r="F2224" t="s">
        <v>3755</v>
      </c>
      <c r="G2224" t="s">
        <v>3534</v>
      </c>
      <c r="H2224">
        <v>7</v>
      </c>
      <c r="I2224" t="s">
        <v>1652</v>
      </c>
      <c r="J2224">
        <v>0</v>
      </c>
      <c r="K2224">
        <v>0</v>
      </c>
    </row>
    <row r="2225" spans="1:11" x14ac:dyDescent="0.25">
      <c r="A2225">
        <v>3848</v>
      </c>
      <c r="B2225" t="s">
        <v>1647</v>
      </c>
      <c r="C2225" t="s">
        <v>301</v>
      </c>
      <c r="D2225" t="s">
        <v>7400</v>
      </c>
      <c r="G2225" t="s">
        <v>5162</v>
      </c>
      <c r="H2225">
        <v>5</v>
      </c>
      <c r="I2225" t="s">
        <v>1652</v>
      </c>
      <c r="J2225">
        <v>0</v>
      </c>
      <c r="K2225">
        <v>0</v>
      </c>
    </row>
    <row r="2226" spans="1:11" x14ac:dyDescent="0.25">
      <c r="A2226">
        <v>3848</v>
      </c>
      <c r="B2226" t="s">
        <v>1647</v>
      </c>
      <c r="C2226" t="s">
        <v>301</v>
      </c>
      <c r="D2226" t="s">
        <v>7400</v>
      </c>
      <c r="E2226" t="s">
        <v>5163</v>
      </c>
      <c r="F2226" t="s">
        <v>3636</v>
      </c>
      <c r="G2226" t="s">
        <v>6622</v>
      </c>
      <c r="H2226">
        <v>18</v>
      </c>
      <c r="I2226" t="s">
        <v>1652</v>
      </c>
      <c r="J2226">
        <v>0</v>
      </c>
      <c r="K2226">
        <v>0</v>
      </c>
    </row>
    <row r="2227" spans="1:11" x14ac:dyDescent="0.25">
      <c r="A2227">
        <v>3848</v>
      </c>
      <c r="B2227" t="s">
        <v>1647</v>
      </c>
      <c r="C2227" t="s">
        <v>301</v>
      </c>
      <c r="D2227" t="s">
        <v>7400</v>
      </c>
      <c r="E2227" t="s">
        <v>6472</v>
      </c>
      <c r="F2227" t="s">
        <v>1793</v>
      </c>
      <c r="G2227" t="s">
        <v>3474</v>
      </c>
      <c r="H2227">
        <v>3</v>
      </c>
      <c r="I2227" t="s">
        <v>1652</v>
      </c>
      <c r="J2227">
        <v>0</v>
      </c>
      <c r="K2227">
        <v>0</v>
      </c>
    </row>
    <row r="2228" spans="1:11" x14ac:dyDescent="0.25">
      <c r="A2228">
        <v>3848</v>
      </c>
      <c r="B2228" t="s">
        <v>1647</v>
      </c>
      <c r="C2228" t="s">
        <v>301</v>
      </c>
      <c r="D2228" t="s">
        <v>7400</v>
      </c>
      <c r="G2228" t="s">
        <v>10849</v>
      </c>
      <c r="H2228">
        <v>4</v>
      </c>
      <c r="I2228" t="s">
        <v>1652</v>
      </c>
      <c r="J2228">
        <v>0</v>
      </c>
      <c r="K2228">
        <v>0</v>
      </c>
    </row>
    <row r="2229" spans="1:11" x14ac:dyDescent="0.25">
      <c r="A2229">
        <v>3848</v>
      </c>
      <c r="B2229" t="s">
        <v>1647</v>
      </c>
      <c r="C2229" t="s">
        <v>301</v>
      </c>
      <c r="D2229" t="s">
        <v>7400</v>
      </c>
      <c r="E2229" t="s">
        <v>5164</v>
      </c>
      <c r="F2229" t="s">
        <v>1718</v>
      </c>
      <c r="G2229" t="s">
        <v>6795</v>
      </c>
      <c r="H2229">
        <v>4</v>
      </c>
      <c r="I2229" t="s">
        <v>1652</v>
      </c>
      <c r="J2229">
        <v>0</v>
      </c>
      <c r="K2229">
        <v>0</v>
      </c>
    </row>
    <row r="2230" spans="1:11" x14ac:dyDescent="0.25">
      <c r="A2230">
        <v>3848</v>
      </c>
      <c r="B2230" t="s">
        <v>1647</v>
      </c>
      <c r="C2230" t="s">
        <v>301</v>
      </c>
      <c r="D2230" t="s">
        <v>7400</v>
      </c>
      <c r="G2230" t="s">
        <v>5165</v>
      </c>
      <c r="H2230">
        <v>5</v>
      </c>
      <c r="I2230" t="s">
        <v>1652</v>
      </c>
      <c r="J2230">
        <v>0</v>
      </c>
      <c r="K2230">
        <v>0</v>
      </c>
    </row>
    <row r="2231" spans="1:11" x14ac:dyDescent="0.25">
      <c r="A2231">
        <v>3848</v>
      </c>
      <c r="B2231" t="s">
        <v>1647</v>
      </c>
      <c r="C2231" t="s">
        <v>301</v>
      </c>
      <c r="D2231" t="s">
        <v>7400</v>
      </c>
      <c r="E2231" t="s">
        <v>3758</v>
      </c>
      <c r="F2231" t="s">
        <v>1666</v>
      </c>
      <c r="G2231" t="s">
        <v>3471</v>
      </c>
      <c r="H2231">
        <v>3</v>
      </c>
      <c r="I2231" t="s">
        <v>1652</v>
      </c>
      <c r="J2231">
        <v>0</v>
      </c>
      <c r="K2231">
        <v>0</v>
      </c>
    </row>
    <row r="2232" spans="1:11" x14ac:dyDescent="0.25">
      <c r="A2232">
        <v>3848</v>
      </c>
      <c r="B2232" t="s">
        <v>1647</v>
      </c>
      <c r="C2232" t="s">
        <v>301</v>
      </c>
      <c r="D2232" t="s">
        <v>7400</v>
      </c>
      <c r="G2232" t="s">
        <v>5026</v>
      </c>
      <c r="H2232">
        <v>19</v>
      </c>
      <c r="I2232" t="s">
        <v>1652</v>
      </c>
      <c r="J2232">
        <v>0</v>
      </c>
      <c r="K2232">
        <v>0</v>
      </c>
    </row>
    <row r="2233" spans="1:11" x14ac:dyDescent="0.25">
      <c r="A2233">
        <v>3848</v>
      </c>
      <c r="B2233" t="s">
        <v>1647</v>
      </c>
      <c r="C2233" t="s">
        <v>301</v>
      </c>
      <c r="D2233" t="s">
        <v>7400</v>
      </c>
      <c r="E2233" t="s">
        <v>6473</v>
      </c>
      <c r="F2233" t="s">
        <v>6474</v>
      </c>
      <c r="G2233" t="s">
        <v>3103</v>
      </c>
      <c r="H2233">
        <v>10</v>
      </c>
      <c r="I2233" t="s">
        <v>1652</v>
      </c>
      <c r="J2233">
        <v>0</v>
      </c>
      <c r="K2233">
        <v>0</v>
      </c>
    </row>
    <row r="2234" spans="1:11" x14ac:dyDescent="0.25">
      <c r="A2234">
        <v>3848</v>
      </c>
      <c r="B2234" t="s">
        <v>1647</v>
      </c>
      <c r="C2234" t="s">
        <v>301</v>
      </c>
      <c r="D2234" t="s">
        <v>7400</v>
      </c>
      <c r="G2234" t="s">
        <v>2201</v>
      </c>
      <c r="H2234">
        <v>20</v>
      </c>
      <c r="I2234" t="s">
        <v>1652</v>
      </c>
      <c r="J2234">
        <v>0</v>
      </c>
      <c r="K2234">
        <v>0</v>
      </c>
    </row>
    <row r="2235" spans="1:11" x14ac:dyDescent="0.25">
      <c r="A2235">
        <v>3848</v>
      </c>
      <c r="B2235" t="s">
        <v>1647</v>
      </c>
      <c r="C2235" t="s">
        <v>301</v>
      </c>
      <c r="D2235" t="s">
        <v>7400</v>
      </c>
      <c r="E2235" t="s">
        <v>5166</v>
      </c>
      <c r="F2235" t="s">
        <v>5167</v>
      </c>
      <c r="G2235" t="s">
        <v>6795</v>
      </c>
      <c r="H2235">
        <v>4</v>
      </c>
      <c r="I2235" t="s">
        <v>1652</v>
      </c>
      <c r="J2235">
        <v>0</v>
      </c>
      <c r="K2235">
        <v>0</v>
      </c>
    </row>
    <row r="2236" spans="1:11" x14ac:dyDescent="0.25">
      <c r="A2236">
        <v>3848</v>
      </c>
      <c r="B2236" t="s">
        <v>1647</v>
      </c>
      <c r="C2236" t="s">
        <v>301</v>
      </c>
      <c r="D2236" t="s">
        <v>7400</v>
      </c>
      <c r="G2236" t="s">
        <v>5168</v>
      </c>
      <c r="H2236">
        <v>8</v>
      </c>
      <c r="I2236" t="s">
        <v>1652</v>
      </c>
      <c r="J2236">
        <v>0</v>
      </c>
      <c r="K2236">
        <v>0</v>
      </c>
    </row>
    <row r="2237" spans="1:11" x14ac:dyDescent="0.25">
      <c r="A2237">
        <v>3848</v>
      </c>
      <c r="B2237" t="s">
        <v>1647</v>
      </c>
      <c r="C2237" t="s">
        <v>301</v>
      </c>
      <c r="D2237" t="s">
        <v>7400</v>
      </c>
      <c r="E2237" t="s">
        <v>8955</v>
      </c>
      <c r="F2237" t="s">
        <v>8956</v>
      </c>
      <c r="G2237" t="s">
        <v>9686</v>
      </c>
      <c r="H2237">
        <v>6</v>
      </c>
      <c r="I2237" t="s">
        <v>1652</v>
      </c>
      <c r="J2237">
        <v>0</v>
      </c>
      <c r="K2237">
        <v>0</v>
      </c>
    </row>
    <row r="2238" spans="1:11" x14ac:dyDescent="0.25">
      <c r="A2238">
        <v>3848</v>
      </c>
      <c r="B2238" t="s">
        <v>1647</v>
      </c>
      <c r="C2238" t="s">
        <v>301</v>
      </c>
      <c r="D2238" t="s">
        <v>7400</v>
      </c>
      <c r="G2238" t="s">
        <v>4498</v>
      </c>
      <c r="H2238">
        <v>20</v>
      </c>
      <c r="I2238" t="s">
        <v>1652</v>
      </c>
      <c r="J2238">
        <v>0</v>
      </c>
      <c r="K2238">
        <v>0</v>
      </c>
    </row>
    <row r="2239" spans="1:11" x14ac:dyDescent="0.25">
      <c r="A2239">
        <v>3848</v>
      </c>
      <c r="B2239" t="s">
        <v>1647</v>
      </c>
      <c r="C2239" t="s">
        <v>301</v>
      </c>
      <c r="D2239" t="s">
        <v>7400</v>
      </c>
      <c r="E2239" t="s">
        <v>3759</v>
      </c>
      <c r="F2239" t="s">
        <v>10373</v>
      </c>
      <c r="G2239" t="s">
        <v>3505</v>
      </c>
      <c r="H2239">
        <v>26</v>
      </c>
      <c r="I2239" t="s">
        <v>1652</v>
      </c>
      <c r="J2239">
        <v>0</v>
      </c>
      <c r="K2239">
        <v>0</v>
      </c>
    </row>
    <row r="2240" spans="1:11" x14ac:dyDescent="0.25">
      <c r="A2240">
        <v>3848</v>
      </c>
      <c r="B2240" t="s">
        <v>1647</v>
      </c>
      <c r="C2240" t="s">
        <v>301</v>
      </c>
      <c r="D2240" t="s">
        <v>7400</v>
      </c>
      <c r="G2240" t="s">
        <v>4345</v>
      </c>
      <c r="H2240">
        <v>31</v>
      </c>
      <c r="I2240" t="s">
        <v>1652</v>
      </c>
      <c r="J2240">
        <v>0</v>
      </c>
      <c r="K2240">
        <v>0</v>
      </c>
    </row>
    <row r="2241" spans="1:11" x14ac:dyDescent="0.25">
      <c r="A2241">
        <v>3848</v>
      </c>
      <c r="B2241" t="s">
        <v>1647</v>
      </c>
      <c r="C2241" t="s">
        <v>301</v>
      </c>
      <c r="D2241" t="s">
        <v>7400</v>
      </c>
      <c r="E2241" t="s">
        <v>10850</v>
      </c>
      <c r="F2241" t="s">
        <v>10851</v>
      </c>
      <c r="G2241" t="s">
        <v>9179</v>
      </c>
      <c r="H2241">
        <v>6</v>
      </c>
      <c r="I2241" t="s">
        <v>1652</v>
      </c>
      <c r="J2241">
        <v>0</v>
      </c>
      <c r="K2241">
        <v>0</v>
      </c>
    </row>
    <row r="2242" spans="1:11" x14ac:dyDescent="0.25">
      <c r="A2242">
        <v>3848</v>
      </c>
      <c r="B2242" t="s">
        <v>1647</v>
      </c>
      <c r="C2242" t="s">
        <v>301</v>
      </c>
      <c r="D2242" t="s">
        <v>7400</v>
      </c>
      <c r="G2242" t="s">
        <v>4418</v>
      </c>
      <c r="H2242">
        <v>11</v>
      </c>
      <c r="I2242" t="s">
        <v>1652</v>
      </c>
      <c r="J2242">
        <v>0</v>
      </c>
      <c r="K2242">
        <v>0</v>
      </c>
    </row>
    <row r="2243" spans="1:11" x14ac:dyDescent="0.25">
      <c r="A2243">
        <v>3848</v>
      </c>
      <c r="B2243" t="s">
        <v>1647</v>
      </c>
      <c r="C2243" t="s">
        <v>301</v>
      </c>
      <c r="D2243" t="s">
        <v>7400</v>
      </c>
      <c r="E2243" t="s">
        <v>8957</v>
      </c>
      <c r="F2243" t="s">
        <v>8958</v>
      </c>
      <c r="G2243" t="s">
        <v>8959</v>
      </c>
      <c r="H2243">
        <v>3</v>
      </c>
      <c r="I2243" t="s">
        <v>1652</v>
      </c>
      <c r="J2243">
        <v>0</v>
      </c>
      <c r="K2243">
        <v>0</v>
      </c>
    </row>
    <row r="2244" spans="1:11" x14ac:dyDescent="0.25">
      <c r="A2244">
        <v>3848</v>
      </c>
      <c r="B2244" t="s">
        <v>1647</v>
      </c>
      <c r="C2244" t="s">
        <v>301</v>
      </c>
      <c r="D2244" t="s">
        <v>7400</v>
      </c>
      <c r="E2244" t="s">
        <v>3760</v>
      </c>
      <c r="F2244" t="s">
        <v>3761</v>
      </c>
      <c r="G2244" t="s">
        <v>10164</v>
      </c>
      <c r="H2244">
        <v>2</v>
      </c>
      <c r="I2244" t="s">
        <v>1652</v>
      </c>
      <c r="J2244">
        <v>0</v>
      </c>
      <c r="K2244">
        <v>0</v>
      </c>
    </row>
    <row r="2245" spans="1:11" x14ac:dyDescent="0.25">
      <c r="A2245">
        <v>3848</v>
      </c>
      <c r="B2245" t="s">
        <v>1647</v>
      </c>
      <c r="C2245" t="s">
        <v>301</v>
      </c>
      <c r="D2245" t="s">
        <v>7400</v>
      </c>
      <c r="G2245" t="s">
        <v>5152</v>
      </c>
      <c r="H2245">
        <v>6</v>
      </c>
      <c r="I2245" t="s">
        <v>1652</v>
      </c>
      <c r="J2245">
        <v>0</v>
      </c>
      <c r="K2245">
        <v>0</v>
      </c>
    </row>
    <row r="2246" spans="1:11" x14ac:dyDescent="0.25">
      <c r="A2246">
        <v>3848</v>
      </c>
      <c r="B2246" t="s">
        <v>1647</v>
      </c>
      <c r="C2246" t="s">
        <v>301</v>
      </c>
      <c r="D2246" t="s">
        <v>7400</v>
      </c>
      <c r="E2246" t="s">
        <v>10852</v>
      </c>
      <c r="F2246" t="s">
        <v>1912</v>
      </c>
      <c r="G2246" t="s">
        <v>8851</v>
      </c>
      <c r="H2246">
        <v>5</v>
      </c>
      <c r="I2246" t="s">
        <v>1652</v>
      </c>
      <c r="J2246">
        <v>0</v>
      </c>
      <c r="K2246">
        <v>0</v>
      </c>
    </row>
    <row r="2247" spans="1:11" x14ac:dyDescent="0.25">
      <c r="A2247">
        <v>3848</v>
      </c>
      <c r="B2247" t="s">
        <v>1647</v>
      </c>
      <c r="C2247" t="s">
        <v>301</v>
      </c>
      <c r="D2247" t="s">
        <v>7400</v>
      </c>
      <c r="G2247" t="s">
        <v>5927</v>
      </c>
      <c r="H2247">
        <v>5</v>
      </c>
      <c r="I2247" t="s">
        <v>1652</v>
      </c>
      <c r="J2247">
        <v>0</v>
      </c>
      <c r="K2247">
        <v>0</v>
      </c>
    </row>
    <row r="2248" spans="1:11" x14ac:dyDescent="0.25">
      <c r="A2248">
        <v>3848</v>
      </c>
      <c r="B2248" t="s">
        <v>1647</v>
      </c>
      <c r="C2248" t="s">
        <v>301</v>
      </c>
      <c r="D2248" t="s">
        <v>7400</v>
      </c>
      <c r="E2248" t="s">
        <v>2472</v>
      </c>
      <c r="F2248" t="s">
        <v>2473</v>
      </c>
      <c r="G2248" t="s">
        <v>6797</v>
      </c>
      <c r="H2248">
        <v>22</v>
      </c>
      <c r="I2248" t="s">
        <v>1652</v>
      </c>
      <c r="J2248">
        <v>0</v>
      </c>
      <c r="K2248">
        <v>0</v>
      </c>
    </row>
    <row r="2249" spans="1:11" x14ac:dyDescent="0.25">
      <c r="A2249">
        <v>3848</v>
      </c>
      <c r="B2249" t="s">
        <v>1647</v>
      </c>
      <c r="C2249" t="s">
        <v>301</v>
      </c>
      <c r="D2249" t="s">
        <v>7400</v>
      </c>
      <c r="G2249" t="s">
        <v>2221</v>
      </c>
      <c r="H2249">
        <v>19</v>
      </c>
      <c r="I2249" t="s">
        <v>1652</v>
      </c>
      <c r="J2249">
        <v>0</v>
      </c>
      <c r="K2249">
        <v>0</v>
      </c>
    </row>
    <row r="2250" spans="1:11" x14ac:dyDescent="0.25">
      <c r="A2250">
        <v>3848</v>
      </c>
      <c r="B2250" t="s">
        <v>1647</v>
      </c>
      <c r="C2250" t="s">
        <v>301</v>
      </c>
      <c r="D2250" t="s">
        <v>7400</v>
      </c>
      <c r="E2250" t="s">
        <v>1911</v>
      </c>
      <c r="F2250" t="s">
        <v>1796</v>
      </c>
      <c r="G2250" t="s">
        <v>3748</v>
      </c>
      <c r="H2250">
        <v>13</v>
      </c>
      <c r="I2250" t="s">
        <v>1652</v>
      </c>
      <c r="J2250">
        <v>0</v>
      </c>
      <c r="K2250">
        <v>0</v>
      </c>
    </row>
    <row r="2251" spans="1:11" x14ac:dyDescent="0.25">
      <c r="A2251">
        <v>3848</v>
      </c>
      <c r="B2251" t="s">
        <v>1647</v>
      </c>
      <c r="C2251" t="s">
        <v>301</v>
      </c>
      <c r="D2251" t="s">
        <v>7400</v>
      </c>
      <c r="G2251" t="s">
        <v>7041</v>
      </c>
      <c r="H2251">
        <v>10</v>
      </c>
      <c r="I2251" t="s">
        <v>1652</v>
      </c>
      <c r="J2251">
        <v>0</v>
      </c>
      <c r="K2251">
        <v>0</v>
      </c>
    </row>
    <row r="2252" spans="1:11" x14ac:dyDescent="0.25">
      <c r="A2252">
        <v>3848</v>
      </c>
      <c r="B2252" t="s">
        <v>1647</v>
      </c>
      <c r="C2252" t="s">
        <v>301</v>
      </c>
      <c r="D2252" t="s">
        <v>7400</v>
      </c>
      <c r="E2252" t="s">
        <v>3762</v>
      </c>
      <c r="F2252" t="s">
        <v>3715</v>
      </c>
      <c r="G2252" t="s">
        <v>3103</v>
      </c>
      <c r="H2252">
        <v>2</v>
      </c>
      <c r="I2252" t="s">
        <v>1652</v>
      </c>
      <c r="J2252">
        <v>0</v>
      </c>
      <c r="K2252">
        <v>0</v>
      </c>
    </row>
    <row r="2253" spans="1:11" x14ac:dyDescent="0.25">
      <c r="A2253">
        <v>3848</v>
      </c>
      <c r="B2253" t="s">
        <v>1647</v>
      </c>
      <c r="C2253" t="s">
        <v>301</v>
      </c>
      <c r="D2253" t="s">
        <v>7400</v>
      </c>
      <c r="G2253" t="s">
        <v>7557</v>
      </c>
      <c r="H2253">
        <v>1</v>
      </c>
      <c r="I2253" t="s">
        <v>1652</v>
      </c>
      <c r="J2253">
        <v>0</v>
      </c>
      <c r="K2253">
        <v>0</v>
      </c>
    </row>
    <row r="2254" spans="1:11" x14ac:dyDescent="0.25">
      <c r="A2254">
        <v>3848</v>
      </c>
      <c r="B2254" t="s">
        <v>1647</v>
      </c>
      <c r="C2254" t="s">
        <v>301</v>
      </c>
      <c r="D2254" t="s">
        <v>7400</v>
      </c>
      <c r="E2254" t="s">
        <v>3763</v>
      </c>
      <c r="F2254" t="s">
        <v>1789</v>
      </c>
      <c r="G2254" t="s">
        <v>3764</v>
      </c>
      <c r="H2254">
        <v>2</v>
      </c>
      <c r="I2254" t="s">
        <v>1652</v>
      </c>
      <c r="J2254">
        <v>0</v>
      </c>
      <c r="K2254">
        <v>0</v>
      </c>
    </row>
    <row r="2255" spans="1:11" x14ac:dyDescent="0.25">
      <c r="A2255">
        <v>3848</v>
      </c>
      <c r="B2255" t="s">
        <v>1647</v>
      </c>
      <c r="C2255" t="s">
        <v>301</v>
      </c>
      <c r="D2255" t="s">
        <v>7400</v>
      </c>
      <c r="G2255" t="s">
        <v>5061</v>
      </c>
      <c r="H2255">
        <v>14</v>
      </c>
      <c r="I2255" t="s">
        <v>1652</v>
      </c>
      <c r="J2255">
        <v>0</v>
      </c>
      <c r="K2255">
        <v>0</v>
      </c>
    </row>
    <row r="2256" spans="1:11" x14ac:dyDescent="0.25">
      <c r="A2256">
        <v>3848</v>
      </c>
      <c r="B2256" t="s">
        <v>1647</v>
      </c>
      <c r="C2256" t="s">
        <v>301</v>
      </c>
      <c r="D2256" t="s">
        <v>7400</v>
      </c>
      <c r="E2256" t="s">
        <v>6475</v>
      </c>
      <c r="F2256" t="s">
        <v>1776</v>
      </c>
      <c r="G2256" t="s">
        <v>7788</v>
      </c>
      <c r="H2256">
        <v>4</v>
      </c>
      <c r="I2256" t="s">
        <v>1652</v>
      </c>
      <c r="J2256">
        <v>0</v>
      </c>
      <c r="K2256">
        <v>0</v>
      </c>
    </row>
    <row r="2257" spans="1:11" x14ac:dyDescent="0.25">
      <c r="A2257">
        <v>3848</v>
      </c>
      <c r="B2257" t="s">
        <v>1647</v>
      </c>
      <c r="C2257" t="s">
        <v>301</v>
      </c>
      <c r="D2257" t="s">
        <v>7400</v>
      </c>
      <c r="G2257" t="s">
        <v>6471</v>
      </c>
      <c r="H2257">
        <v>5</v>
      </c>
      <c r="I2257" t="s">
        <v>1652</v>
      </c>
      <c r="J2257">
        <v>0</v>
      </c>
      <c r="K2257">
        <v>0</v>
      </c>
    </row>
    <row r="2258" spans="1:11" x14ac:dyDescent="0.25">
      <c r="A2258">
        <v>3848</v>
      </c>
      <c r="B2258" t="s">
        <v>1647</v>
      </c>
      <c r="C2258" t="s">
        <v>301</v>
      </c>
      <c r="D2258" t="s">
        <v>7400</v>
      </c>
      <c r="E2258" t="s">
        <v>3765</v>
      </c>
      <c r="F2258" t="s">
        <v>3766</v>
      </c>
      <c r="G2258" t="s">
        <v>5064</v>
      </c>
      <c r="H2258">
        <v>45</v>
      </c>
      <c r="I2258" t="s">
        <v>1652</v>
      </c>
      <c r="J2258">
        <v>0</v>
      </c>
      <c r="K2258">
        <v>0</v>
      </c>
    </row>
    <row r="2259" spans="1:11" x14ac:dyDescent="0.25">
      <c r="A2259">
        <v>3848</v>
      </c>
      <c r="B2259" t="s">
        <v>1647</v>
      </c>
      <c r="C2259" t="s">
        <v>301</v>
      </c>
      <c r="D2259" t="s">
        <v>7400</v>
      </c>
      <c r="E2259" t="s">
        <v>6476</v>
      </c>
      <c r="F2259" t="s">
        <v>6474</v>
      </c>
      <c r="G2259" t="s">
        <v>3458</v>
      </c>
      <c r="H2259">
        <v>3</v>
      </c>
      <c r="I2259" t="s">
        <v>1652</v>
      </c>
      <c r="J2259">
        <v>0</v>
      </c>
      <c r="K2259">
        <v>0</v>
      </c>
    </row>
    <row r="2260" spans="1:11" x14ac:dyDescent="0.25">
      <c r="A2260">
        <v>3848</v>
      </c>
      <c r="B2260" t="s">
        <v>1647</v>
      </c>
      <c r="C2260" t="s">
        <v>301</v>
      </c>
      <c r="D2260" t="s">
        <v>7400</v>
      </c>
      <c r="G2260" t="s">
        <v>5975</v>
      </c>
      <c r="H2260">
        <v>2</v>
      </c>
      <c r="I2260" t="s">
        <v>1652</v>
      </c>
      <c r="J2260">
        <v>0</v>
      </c>
      <c r="K2260">
        <v>0</v>
      </c>
    </row>
    <row r="2261" spans="1:11" x14ac:dyDescent="0.25">
      <c r="A2261">
        <v>3848</v>
      </c>
      <c r="B2261" t="s">
        <v>1647</v>
      </c>
      <c r="C2261" t="s">
        <v>301</v>
      </c>
      <c r="D2261" t="s">
        <v>7400</v>
      </c>
      <c r="E2261" t="s">
        <v>3767</v>
      </c>
      <c r="F2261" t="s">
        <v>3768</v>
      </c>
      <c r="G2261" t="s">
        <v>2202</v>
      </c>
      <c r="H2261">
        <v>9</v>
      </c>
      <c r="I2261" t="s">
        <v>1652</v>
      </c>
      <c r="J2261">
        <v>0</v>
      </c>
      <c r="K2261">
        <v>0</v>
      </c>
    </row>
    <row r="2262" spans="1:11" x14ac:dyDescent="0.25">
      <c r="A2262">
        <v>3848</v>
      </c>
      <c r="B2262" t="s">
        <v>1647</v>
      </c>
      <c r="C2262" t="s">
        <v>301</v>
      </c>
      <c r="D2262" t="s">
        <v>7400</v>
      </c>
      <c r="E2262" t="s">
        <v>9687</v>
      </c>
      <c r="F2262" t="s">
        <v>1681</v>
      </c>
      <c r="G2262" t="s">
        <v>5038</v>
      </c>
      <c r="H2262">
        <v>10</v>
      </c>
      <c r="I2262" t="s">
        <v>1652</v>
      </c>
      <c r="J2262">
        <v>0</v>
      </c>
      <c r="K2262">
        <v>0</v>
      </c>
    </row>
    <row r="2263" spans="1:11" x14ac:dyDescent="0.25">
      <c r="A2263">
        <v>3848</v>
      </c>
      <c r="B2263" t="s">
        <v>1647</v>
      </c>
      <c r="C2263" t="s">
        <v>301</v>
      </c>
      <c r="D2263" t="s">
        <v>7400</v>
      </c>
      <c r="G2263" t="s">
        <v>9688</v>
      </c>
      <c r="H2263">
        <v>42</v>
      </c>
      <c r="I2263" t="s">
        <v>1652</v>
      </c>
      <c r="J2263">
        <v>0</v>
      </c>
      <c r="K2263">
        <v>0</v>
      </c>
    </row>
    <row r="2264" spans="1:11" x14ac:dyDescent="0.25">
      <c r="A2264">
        <v>3848</v>
      </c>
      <c r="B2264" t="s">
        <v>1647</v>
      </c>
      <c r="C2264" t="s">
        <v>301</v>
      </c>
      <c r="D2264" t="s">
        <v>7400</v>
      </c>
      <c r="E2264" t="s">
        <v>3769</v>
      </c>
      <c r="F2264" t="s">
        <v>1657</v>
      </c>
      <c r="G2264" t="s">
        <v>5170</v>
      </c>
      <c r="H2264">
        <v>1</v>
      </c>
      <c r="I2264" t="s">
        <v>1652</v>
      </c>
      <c r="J2264">
        <v>0</v>
      </c>
      <c r="K2264">
        <v>0</v>
      </c>
    </row>
    <row r="2265" spans="1:11" x14ac:dyDescent="0.25">
      <c r="A2265">
        <v>3848</v>
      </c>
      <c r="B2265" t="s">
        <v>1647</v>
      </c>
      <c r="C2265" t="s">
        <v>301</v>
      </c>
      <c r="D2265" t="s">
        <v>7400</v>
      </c>
      <c r="G2265" t="s">
        <v>4499</v>
      </c>
      <c r="H2265">
        <v>22</v>
      </c>
      <c r="I2265" t="s">
        <v>1652</v>
      </c>
      <c r="J2265">
        <v>0</v>
      </c>
      <c r="K2265">
        <v>0</v>
      </c>
    </row>
    <row r="2266" spans="1:11" x14ac:dyDescent="0.25">
      <c r="A2266">
        <v>3848</v>
      </c>
      <c r="B2266" t="s">
        <v>1647</v>
      </c>
      <c r="C2266" t="s">
        <v>301</v>
      </c>
      <c r="D2266" t="s">
        <v>7400</v>
      </c>
      <c r="E2266" t="s">
        <v>5171</v>
      </c>
      <c r="F2266" t="s">
        <v>1910</v>
      </c>
      <c r="G2266" t="s">
        <v>10328</v>
      </c>
      <c r="H2266">
        <v>14</v>
      </c>
      <c r="I2266" t="s">
        <v>1652</v>
      </c>
      <c r="J2266">
        <v>0</v>
      </c>
      <c r="K2266">
        <v>0</v>
      </c>
    </row>
    <row r="2267" spans="1:11" x14ac:dyDescent="0.25">
      <c r="A2267">
        <v>3848</v>
      </c>
      <c r="B2267" t="s">
        <v>1647</v>
      </c>
      <c r="C2267" t="s">
        <v>301</v>
      </c>
      <c r="D2267" t="s">
        <v>7400</v>
      </c>
      <c r="G2267" t="s">
        <v>2248</v>
      </c>
      <c r="H2267">
        <v>2</v>
      </c>
      <c r="I2267" t="s">
        <v>1652</v>
      </c>
      <c r="J2267">
        <v>0</v>
      </c>
      <c r="K2267">
        <v>0</v>
      </c>
    </row>
    <row r="2268" spans="1:11" x14ac:dyDescent="0.25">
      <c r="A2268">
        <v>3848</v>
      </c>
      <c r="B2268" t="s">
        <v>1647</v>
      </c>
      <c r="C2268" t="s">
        <v>301</v>
      </c>
      <c r="D2268" t="s">
        <v>7400</v>
      </c>
      <c r="E2268" t="s">
        <v>5172</v>
      </c>
      <c r="F2268" t="s">
        <v>5138</v>
      </c>
      <c r="G2268" t="s">
        <v>6791</v>
      </c>
      <c r="H2268">
        <v>2</v>
      </c>
      <c r="I2268" t="s">
        <v>1652</v>
      </c>
      <c r="J2268">
        <v>0</v>
      </c>
      <c r="K2268">
        <v>0</v>
      </c>
    </row>
    <row r="2269" spans="1:11" x14ac:dyDescent="0.25">
      <c r="A2269">
        <v>3848</v>
      </c>
      <c r="B2269" t="s">
        <v>1647</v>
      </c>
      <c r="C2269" t="s">
        <v>301</v>
      </c>
      <c r="D2269" t="s">
        <v>7400</v>
      </c>
      <c r="G2269" t="s">
        <v>5028</v>
      </c>
      <c r="H2269">
        <v>2</v>
      </c>
      <c r="I2269" t="s">
        <v>1652</v>
      </c>
      <c r="J2269">
        <v>0</v>
      </c>
      <c r="K2269">
        <v>0</v>
      </c>
    </row>
    <row r="2270" spans="1:11" x14ac:dyDescent="0.25">
      <c r="A2270">
        <v>3848</v>
      </c>
      <c r="B2270" t="s">
        <v>1647</v>
      </c>
      <c r="C2270" t="s">
        <v>301</v>
      </c>
      <c r="D2270" t="s">
        <v>7400</v>
      </c>
      <c r="E2270" t="s">
        <v>10853</v>
      </c>
      <c r="F2270" t="s">
        <v>1657</v>
      </c>
      <c r="G2270" t="s">
        <v>8293</v>
      </c>
      <c r="H2270">
        <v>3</v>
      </c>
      <c r="I2270" t="s">
        <v>1652</v>
      </c>
      <c r="J2270">
        <v>0</v>
      </c>
      <c r="K2270">
        <v>0</v>
      </c>
    </row>
    <row r="2271" spans="1:11" x14ac:dyDescent="0.25">
      <c r="A2271">
        <v>3848</v>
      </c>
      <c r="B2271" t="s">
        <v>1647</v>
      </c>
      <c r="C2271" t="s">
        <v>301</v>
      </c>
      <c r="D2271" t="s">
        <v>7400</v>
      </c>
      <c r="G2271" t="s">
        <v>10854</v>
      </c>
      <c r="H2271">
        <v>4</v>
      </c>
      <c r="I2271" t="s">
        <v>1652</v>
      </c>
      <c r="J2271">
        <v>0</v>
      </c>
      <c r="K2271">
        <v>0</v>
      </c>
    </row>
    <row r="2272" spans="1:11" x14ac:dyDescent="0.25">
      <c r="A2272">
        <v>3848</v>
      </c>
      <c r="B2272" t="s">
        <v>1647</v>
      </c>
      <c r="C2272" t="s">
        <v>301</v>
      </c>
      <c r="D2272" t="s">
        <v>7400</v>
      </c>
      <c r="E2272" t="s">
        <v>10855</v>
      </c>
      <c r="F2272" t="s">
        <v>1703</v>
      </c>
      <c r="G2272" t="s">
        <v>3538</v>
      </c>
      <c r="H2272">
        <v>2</v>
      </c>
      <c r="I2272" t="s">
        <v>1652</v>
      </c>
      <c r="J2272">
        <v>0</v>
      </c>
      <c r="K2272">
        <v>0</v>
      </c>
    </row>
    <row r="2273" spans="1:11" x14ac:dyDescent="0.25">
      <c r="A2273">
        <v>3848</v>
      </c>
      <c r="B2273" t="s">
        <v>1647</v>
      </c>
      <c r="C2273" t="s">
        <v>301</v>
      </c>
      <c r="D2273" t="s">
        <v>7400</v>
      </c>
      <c r="G2273" t="s">
        <v>2232</v>
      </c>
      <c r="H2273">
        <v>3</v>
      </c>
      <c r="I2273" t="s">
        <v>1652</v>
      </c>
      <c r="J2273">
        <v>0</v>
      </c>
      <c r="K2273">
        <v>0</v>
      </c>
    </row>
    <row r="2274" spans="1:11" x14ac:dyDescent="0.25">
      <c r="A2274">
        <v>3848</v>
      </c>
      <c r="B2274" t="s">
        <v>1647</v>
      </c>
      <c r="C2274" t="s">
        <v>301</v>
      </c>
      <c r="D2274" t="s">
        <v>7400</v>
      </c>
      <c r="E2274" t="s">
        <v>10856</v>
      </c>
      <c r="F2274" t="s">
        <v>10857</v>
      </c>
      <c r="G2274" t="s">
        <v>6797</v>
      </c>
      <c r="H2274">
        <v>2</v>
      </c>
      <c r="I2274" t="s">
        <v>1652</v>
      </c>
      <c r="J2274">
        <v>0</v>
      </c>
      <c r="K2274">
        <v>0</v>
      </c>
    </row>
    <row r="2275" spans="1:11" x14ac:dyDescent="0.25">
      <c r="A2275">
        <v>3848</v>
      </c>
      <c r="B2275" t="s">
        <v>1647</v>
      </c>
      <c r="C2275" t="s">
        <v>301</v>
      </c>
      <c r="D2275" t="s">
        <v>7400</v>
      </c>
      <c r="G2275" t="s">
        <v>4252</v>
      </c>
      <c r="H2275">
        <v>1</v>
      </c>
      <c r="I2275" t="s">
        <v>1652</v>
      </c>
      <c r="J2275">
        <v>0</v>
      </c>
      <c r="K2275">
        <v>0</v>
      </c>
    </row>
    <row r="2276" spans="1:11" x14ac:dyDescent="0.25">
      <c r="A2276">
        <v>3848</v>
      </c>
      <c r="B2276" t="s">
        <v>1647</v>
      </c>
      <c r="C2276" t="s">
        <v>301</v>
      </c>
      <c r="D2276" t="s">
        <v>7400</v>
      </c>
      <c r="E2276" t="s">
        <v>2553</v>
      </c>
      <c r="F2276" t="s">
        <v>2554</v>
      </c>
      <c r="G2276" t="s">
        <v>8851</v>
      </c>
      <c r="H2276">
        <v>7</v>
      </c>
      <c r="I2276" t="s">
        <v>1652</v>
      </c>
      <c r="J2276">
        <v>0</v>
      </c>
      <c r="K2276">
        <v>0</v>
      </c>
    </row>
    <row r="2277" spans="1:11" x14ac:dyDescent="0.25">
      <c r="A2277">
        <v>3848</v>
      </c>
      <c r="B2277" t="s">
        <v>1647</v>
      </c>
      <c r="C2277" t="s">
        <v>301</v>
      </c>
      <c r="D2277" t="s">
        <v>7400</v>
      </c>
      <c r="G2277" t="s">
        <v>5926</v>
      </c>
      <c r="H2277">
        <v>9</v>
      </c>
      <c r="I2277" t="s">
        <v>1652</v>
      </c>
      <c r="J2277">
        <v>0</v>
      </c>
      <c r="K2277">
        <v>0</v>
      </c>
    </row>
    <row r="2278" spans="1:11" x14ac:dyDescent="0.25">
      <c r="A2278">
        <v>3848</v>
      </c>
      <c r="B2278" t="s">
        <v>1647</v>
      </c>
      <c r="C2278" t="s">
        <v>301</v>
      </c>
      <c r="D2278" t="s">
        <v>7400</v>
      </c>
      <c r="E2278" t="s">
        <v>10858</v>
      </c>
      <c r="F2278" t="s">
        <v>7163</v>
      </c>
      <c r="G2278" t="s">
        <v>10859</v>
      </c>
      <c r="H2278">
        <v>10</v>
      </c>
      <c r="I2278" t="s">
        <v>1652</v>
      </c>
      <c r="J2278">
        <v>0</v>
      </c>
      <c r="K2278">
        <v>0</v>
      </c>
    </row>
    <row r="2279" spans="1:11" x14ac:dyDescent="0.25">
      <c r="A2279">
        <v>3848</v>
      </c>
      <c r="B2279" t="s">
        <v>1647</v>
      </c>
      <c r="C2279" t="s">
        <v>301</v>
      </c>
      <c r="D2279" t="s">
        <v>7400</v>
      </c>
      <c r="G2279" t="s">
        <v>2240</v>
      </c>
      <c r="H2279">
        <v>10</v>
      </c>
      <c r="I2279" t="s">
        <v>1652</v>
      </c>
      <c r="J2279">
        <v>0</v>
      </c>
      <c r="K2279">
        <v>0</v>
      </c>
    </row>
    <row r="2280" spans="1:11" x14ac:dyDescent="0.25">
      <c r="A2280">
        <v>3848</v>
      </c>
      <c r="B2280" t="s">
        <v>1647</v>
      </c>
      <c r="C2280" t="s">
        <v>301</v>
      </c>
      <c r="D2280" t="s">
        <v>7400</v>
      </c>
      <c r="E2280" t="s">
        <v>6658</v>
      </c>
      <c r="F2280" t="s">
        <v>1910</v>
      </c>
      <c r="G2280" t="s">
        <v>6881</v>
      </c>
      <c r="H2280">
        <v>10</v>
      </c>
      <c r="I2280" t="s">
        <v>1652</v>
      </c>
      <c r="J2280">
        <v>0</v>
      </c>
      <c r="K2280">
        <v>0</v>
      </c>
    </row>
    <row r="2281" spans="1:11" x14ac:dyDescent="0.25">
      <c r="A2281">
        <v>3848</v>
      </c>
      <c r="B2281" t="s">
        <v>1647</v>
      </c>
      <c r="C2281" t="s">
        <v>301</v>
      </c>
      <c r="D2281" t="s">
        <v>7400</v>
      </c>
      <c r="G2281" t="s">
        <v>6659</v>
      </c>
      <c r="H2281">
        <v>5</v>
      </c>
      <c r="I2281" t="s">
        <v>1652</v>
      </c>
      <c r="J2281">
        <v>0</v>
      </c>
      <c r="K2281">
        <v>0</v>
      </c>
    </row>
    <row r="2282" spans="1:11" x14ac:dyDescent="0.25">
      <c r="A2282">
        <v>3848</v>
      </c>
      <c r="B2282" t="s">
        <v>1647</v>
      </c>
      <c r="C2282" t="s">
        <v>301</v>
      </c>
      <c r="D2282" t="s">
        <v>7400</v>
      </c>
      <c r="E2282" t="s">
        <v>10860</v>
      </c>
      <c r="F2282" t="s">
        <v>1923</v>
      </c>
      <c r="G2282" t="s">
        <v>9179</v>
      </c>
      <c r="H2282">
        <v>8</v>
      </c>
      <c r="I2282" t="s">
        <v>1652</v>
      </c>
      <c r="J2282">
        <v>0</v>
      </c>
      <c r="K2282">
        <v>0</v>
      </c>
    </row>
    <row r="2283" spans="1:11" x14ac:dyDescent="0.25">
      <c r="A2283">
        <v>3848</v>
      </c>
      <c r="B2283" t="s">
        <v>1647</v>
      </c>
      <c r="C2283" t="s">
        <v>301</v>
      </c>
      <c r="D2283" t="s">
        <v>7400</v>
      </c>
      <c r="G2283" t="s">
        <v>5927</v>
      </c>
      <c r="H2283">
        <v>9</v>
      </c>
      <c r="I2283" t="s">
        <v>1652</v>
      </c>
      <c r="J2283">
        <v>0</v>
      </c>
      <c r="K2283">
        <v>0</v>
      </c>
    </row>
    <row r="2284" spans="1:11" x14ac:dyDescent="0.25">
      <c r="A2284">
        <v>3848</v>
      </c>
      <c r="B2284" t="s">
        <v>1647</v>
      </c>
      <c r="C2284" t="s">
        <v>301</v>
      </c>
      <c r="D2284" t="s">
        <v>7400</v>
      </c>
      <c r="E2284" t="s">
        <v>10861</v>
      </c>
      <c r="F2284" t="s">
        <v>10862</v>
      </c>
      <c r="G2284" t="s">
        <v>6894</v>
      </c>
      <c r="H2284">
        <v>3</v>
      </c>
      <c r="I2284" t="s">
        <v>1652</v>
      </c>
      <c r="J2284">
        <v>0</v>
      </c>
      <c r="K2284">
        <v>0</v>
      </c>
    </row>
    <row r="2285" spans="1:11" x14ac:dyDescent="0.25">
      <c r="A2285">
        <v>3848</v>
      </c>
      <c r="B2285" t="s">
        <v>1647</v>
      </c>
      <c r="C2285" t="s">
        <v>301</v>
      </c>
      <c r="D2285" t="s">
        <v>7400</v>
      </c>
      <c r="G2285" t="s">
        <v>2221</v>
      </c>
      <c r="H2285">
        <v>4</v>
      </c>
      <c r="I2285" t="s">
        <v>1652</v>
      </c>
      <c r="J2285">
        <v>0</v>
      </c>
      <c r="K2285">
        <v>0</v>
      </c>
    </row>
    <row r="2286" spans="1:11" x14ac:dyDescent="0.25">
      <c r="A2286">
        <v>3848</v>
      </c>
      <c r="B2286" t="s">
        <v>1647</v>
      </c>
      <c r="C2286" t="s">
        <v>301</v>
      </c>
      <c r="D2286" t="s">
        <v>7400</v>
      </c>
      <c r="E2286" t="s">
        <v>3770</v>
      </c>
      <c r="F2286" t="s">
        <v>3766</v>
      </c>
      <c r="G2286" t="s">
        <v>10162</v>
      </c>
      <c r="H2286">
        <v>7</v>
      </c>
      <c r="I2286" t="s">
        <v>1652</v>
      </c>
      <c r="J2286">
        <v>0</v>
      </c>
      <c r="K2286">
        <v>0</v>
      </c>
    </row>
    <row r="2287" spans="1:11" x14ac:dyDescent="0.25">
      <c r="A2287">
        <v>3848</v>
      </c>
      <c r="B2287" t="s">
        <v>1647</v>
      </c>
      <c r="C2287" t="s">
        <v>301</v>
      </c>
      <c r="D2287" t="s">
        <v>7400</v>
      </c>
      <c r="G2287" t="s">
        <v>2251</v>
      </c>
      <c r="H2287">
        <v>33</v>
      </c>
      <c r="I2287" t="s">
        <v>1652</v>
      </c>
      <c r="J2287">
        <v>0</v>
      </c>
      <c r="K2287">
        <v>0</v>
      </c>
    </row>
    <row r="2288" spans="1:11" x14ac:dyDescent="0.25">
      <c r="A2288">
        <v>3848</v>
      </c>
      <c r="B2288" t="s">
        <v>1647</v>
      </c>
      <c r="C2288" t="s">
        <v>301</v>
      </c>
      <c r="D2288" t="s">
        <v>7400</v>
      </c>
      <c r="E2288" t="s">
        <v>5174</v>
      </c>
      <c r="F2288" t="s">
        <v>5175</v>
      </c>
      <c r="G2288" t="s">
        <v>6795</v>
      </c>
      <c r="H2288">
        <v>5</v>
      </c>
      <c r="I2288" t="s">
        <v>1652</v>
      </c>
      <c r="J2288">
        <v>0</v>
      </c>
      <c r="K2288">
        <v>0</v>
      </c>
    </row>
    <row r="2289" spans="1:11" x14ac:dyDescent="0.25">
      <c r="A2289">
        <v>3848</v>
      </c>
      <c r="B2289" t="s">
        <v>1647</v>
      </c>
      <c r="C2289" t="s">
        <v>301</v>
      </c>
      <c r="D2289" t="s">
        <v>7400</v>
      </c>
      <c r="G2289" t="s">
        <v>2231</v>
      </c>
      <c r="H2289">
        <v>5</v>
      </c>
      <c r="I2289" t="s">
        <v>1652</v>
      </c>
      <c r="J2289">
        <v>0</v>
      </c>
      <c r="K2289">
        <v>0</v>
      </c>
    </row>
    <row r="2290" spans="1:11" x14ac:dyDescent="0.25">
      <c r="A2290">
        <v>3848</v>
      </c>
      <c r="B2290" t="s">
        <v>1647</v>
      </c>
      <c r="C2290" t="s">
        <v>301</v>
      </c>
      <c r="D2290" t="s">
        <v>7400</v>
      </c>
      <c r="E2290" t="s">
        <v>3771</v>
      </c>
      <c r="F2290" t="s">
        <v>1789</v>
      </c>
      <c r="G2290" t="s">
        <v>10149</v>
      </c>
      <c r="H2290">
        <v>3</v>
      </c>
      <c r="I2290" t="s">
        <v>1652</v>
      </c>
      <c r="J2290">
        <v>0</v>
      </c>
      <c r="K2290">
        <v>0</v>
      </c>
    </row>
    <row r="2291" spans="1:11" x14ac:dyDescent="0.25">
      <c r="A2291">
        <v>3848</v>
      </c>
      <c r="B2291" t="s">
        <v>1647</v>
      </c>
      <c r="C2291" t="s">
        <v>301</v>
      </c>
      <c r="D2291" t="s">
        <v>7400</v>
      </c>
      <c r="G2291" t="s">
        <v>4481</v>
      </c>
      <c r="H2291">
        <v>7</v>
      </c>
      <c r="I2291" t="s">
        <v>1652</v>
      </c>
      <c r="J2291">
        <v>0</v>
      </c>
      <c r="K2291">
        <v>0</v>
      </c>
    </row>
    <row r="2292" spans="1:11" x14ac:dyDescent="0.25">
      <c r="A2292">
        <v>3848</v>
      </c>
      <c r="B2292" t="s">
        <v>1647</v>
      </c>
      <c r="C2292" t="s">
        <v>301</v>
      </c>
      <c r="D2292" t="s">
        <v>7400</v>
      </c>
      <c r="E2292" t="s">
        <v>7558</v>
      </c>
      <c r="F2292" t="s">
        <v>3026</v>
      </c>
      <c r="G2292" t="s">
        <v>7559</v>
      </c>
      <c r="H2292">
        <v>4</v>
      </c>
      <c r="I2292" t="s">
        <v>1652</v>
      </c>
      <c r="J2292">
        <v>0</v>
      </c>
      <c r="K2292">
        <v>0</v>
      </c>
    </row>
    <row r="2293" spans="1:11" x14ac:dyDescent="0.25">
      <c r="A2293">
        <v>3848</v>
      </c>
      <c r="B2293" t="s">
        <v>1647</v>
      </c>
      <c r="C2293" t="s">
        <v>301</v>
      </c>
      <c r="D2293" t="s">
        <v>7400</v>
      </c>
      <c r="G2293" t="s">
        <v>3027</v>
      </c>
      <c r="H2293">
        <v>4</v>
      </c>
      <c r="I2293" t="s">
        <v>1652</v>
      </c>
      <c r="J2293">
        <v>0</v>
      </c>
      <c r="K2293">
        <v>0</v>
      </c>
    </row>
    <row r="2294" spans="1:11" x14ac:dyDescent="0.25">
      <c r="A2294">
        <v>3848</v>
      </c>
      <c r="B2294" t="s">
        <v>1647</v>
      </c>
      <c r="C2294" t="s">
        <v>301</v>
      </c>
      <c r="D2294" t="s">
        <v>7400</v>
      </c>
      <c r="E2294" t="s">
        <v>10863</v>
      </c>
      <c r="F2294" t="s">
        <v>10864</v>
      </c>
      <c r="G2294" t="s">
        <v>6894</v>
      </c>
      <c r="H2294">
        <v>5</v>
      </c>
      <c r="I2294" t="s">
        <v>1652</v>
      </c>
      <c r="J2294">
        <v>0</v>
      </c>
      <c r="K2294">
        <v>0</v>
      </c>
    </row>
    <row r="2295" spans="1:11" x14ac:dyDescent="0.25">
      <c r="A2295">
        <v>3848</v>
      </c>
      <c r="B2295" t="s">
        <v>1647</v>
      </c>
      <c r="C2295" t="s">
        <v>301</v>
      </c>
      <c r="D2295" t="s">
        <v>7400</v>
      </c>
      <c r="G2295" t="s">
        <v>2175</v>
      </c>
      <c r="H2295">
        <v>5</v>
      </c>
      <c r="I2295" t="s">
        <v>1652</v>
      </c>
      <c r="J2295">
        <v>0</v>
      </c>
      <c r="K2295">
        <v>0</v>
      </c>
    </row>
    <row r="2296" spans="1:11" x14ac:dyDescent="0.25">
      <c r="A2296">
        <v>3848</v>
      </c>
      <c r="B2296" t="s">
        <v>1647</v>
      </c>
      <c r="C2296" t="s">
        <v>301</v>
      </c>
      <c r="D2296" t="s">
        <v>7400</v>
      </c>
      <c r="E2296" t="s">
        <v>5176</v>
      </c>
      <c r="F2296" t="s">
        <v>5177</v>
      </c>
      <c r="G2296" t="s">
        <v>5178</v>
      </c>
      <c r="H2296">
        <v>7</v>
      </c>
      <c r="I2296" t="s">
        <v>1652</v>
      </c>
      <c r="J2296">
        <v>0</v>
      </c>
      <c r="K2296">
        <v>0</v>
      </c>
    </row>
    <row r="2297" spans="1:11" x14ac:dyDescent="0.25">
      <c r="A2297">
        <v>3848</v>
      </c>
      <c r="B2297" t="s">
        <v>1647</v>
      </c>
      <c r="C2297" t="s">
        <v>301</v>
      </c>
      <c r="D2297" t="s">
        <v>7400</v>
      </c>
      <c r="E2297" t="s">
        <v>7789</v>
      </c>
      <c r="F2297" t="s">
        <v>1657</v>
      </c>
      <c r="G2297" t="s">
        <v>7790</v>
      </c>
      <c r="H2297">
        <v>5</v>
      </c>
      <c r="I2297" t="s">
        <v>1652</v>
      </c>
      <c r="J2297">
        <v>0</v>
      </c>
      <c r="K2297">
        <v>0</v>
      </c>
    </row>
    <row r="2298" spans="1:11" x14ac:dyDescent="0.25">
      <c r="A2298">
        <v>3848</v>
      </c>
      <c r="B2298" t="s">
        <v>1647</v>
      </c>
      <c r="C2298" t="s">
        <v>301</v>
      </c>
      <c r="D2298" t="s">
        <v>7400</v>
      </c>
      <c r="E2298" t="s">
        <v>10865</v>
      </c>
      <c r="F2298" t="s">
        <v>10851</v>
      </c>
      <c r="G2298" t="s">
        <v>6881</v>
      </c>
      <c r="H2298">
        <v>2</v>
      </c>
      <c r="I2298" t="s">
        <v>1652</v>
      </c>
      <c r="J2298">
        <v>0</v>
      </c>
      <c r="K2298">
        <v>0</v>
      </c>
    </row>
    <row r="2299" spans="1:11" x14ac:dyDescent="0.25">
      <c r="A2299">
        <v>3848</v>
      </c>
      <c r="B2299" t="s">
        <v>1647</v>
      </c>
      <c r="C2299" t="s">
        <v>301</v>
      </c>
      <c r="D2299" t="s">
        <v>7400</v>
      </c>
      <c r="G2299" t="s">
        <v>2221</v>
      </c>
      <c r="H2299">
        <v>2</v>
      </c>
      <c r="I2299" t="s">
        <v>1652</v>
      </c>
      <c r="J2299">
        <v>0</v>
      </c>
      <c r="K2299">
        <v>0</v>
      </c>
    </row>
    <row r="2300" spans="1:11" x14ac:dyDescent="0.25">
      <c r="A2300">
        <v>3848</v>
      </c>
      <c r="B2300" t="s">
        <v>1647</v>
      </c>
      <c r="C2300" t="s">
        <v>301</v>
      </c>
      <c r="D2300" t="s">
        <v>7400</v>
      </c>
      <c r="E2300" t="s">
        <v>3772</v>
      </c>
      <c r="F2300" t="s">
        <v>3733</v>
      </c>
      <c r="G2300" t="s">
        <v>3773</v>
      </c>
      <c r="H2300">
        <v>1</v>
      </c>
      <c r="I2300" t="s">
        <v>1652</v>
      </c>
      <c r="J2300">
        <v>0</v>
      </c>
      <c r="K2300">
        <v>0</v>
      </c>
    </row>
    <row r="2301" spans="1:11" x14ac:dyDescent="0.25">
      <c r="A2301">
        <v>3848</v>
      </c>
      <c r="B2301" t="s">
        <v>1647</v>
      </c>
      <c r="C2301" t="s">
        <v>301</v>
      </c>
      <c r="D2301" t="s">
        <v>7400</v>
      </c>
      <c r="G2301" t="s">
        <v>3046</v>
      </c>
      <c r="H2301">
        <v>67</v>
      </c>
      <c r="I2301" t="s">
        <v>1652</v>
      </c>
      <c r="J2301">
        <v>0</v>
      </c>
      <c r="K2301">
        <v>0</v>
      </c>
    </row>
    <row r="2302" spans="1:11" x14ac:dyDescent="0.25">
      <c r="A2302">
        <v>3848</v>
      </c>
      <c r="B2302" t="s">
        <v>1647</v>
      </c>
      <c r="C2302" t="s">
        <v>301</v>
      </c>
      <c r="D2302" t="s">
        <v>7400</v>
      </c>
      <c r="E2302" t="s">
        <v>8960</v>
      </c>
      <c r="F2302" t="s">
        <v>8961</v>
      </c>
      <c r="G2302" t="s">
        <v>3773</v>
      </c>
      <c r="H2302">
        <v>6</v>
      </c>
      <c r="I2302" t="s">
        <v>1652</v>
      </c>
      <c r="J2302">
        <v>0</v>
      </c>
      <c r="K2302">
        <v>0</v>
      </c>
    </row>
    <row r="2303" spans="1:11" x14ac:dyDescent="0.25">
      <c r="A2303">
        <v>3848</v>
      </c>
      <c r="B2303" t="s">
        <v>1647</v>
      </c>
      <c r="C2303" t="s">
        <v>301</v>
      </c>
      <c r="D2303" t="s">
        <v>7400</v>
      </c>
      <c r="G2303" t="s">
        <v>9689</v>
      </c>
      <c r="H2303">
        <v>6</v>
      </c>
      <c r="I2303" t="s">
        <v>1652</v>
      </c>
      <c r="J2303">
        <v>0</v>
      </c>
      <c r="K2303">
        <v>0</v>
      </c>
    </row>
    <row r="2304" spans="1:11" x14ac:dyDescent="0.25">
      <c r="A2304">
        <v>3848</v>
      </c>
      <c r="B2304" t="s">
        <v>1647</v>
      </c>
      <c r="C2304" t="s">
        <v>301</v>
      </c>
      <c r="D2304" t="s">
        <v>7400</v>
      </c>
      <c r="E2304" t="s">
        <v>6731</v>
      </c>
      <c r="F2304" t="s">
        <v>6732</v>
      </c>
      <c r="G2304" t="s">
        <v>4257</v>
      </c>
      <c r="H2304">
        <v>44</v>
      </c>
      <c r="I2304" t="s">
        <v>1652</v>
      </c>
      <c r="J2304">
        <v>0</v>
      </c>
      <c r="K2304">
        <v>0</v>
      </c>
    </row>
    <row r="2305" spans="1:11" x14ac:dyDescent="0.25">
      <c r="A2305">
        <v>3848</v>
      </c>
      <c r="B2305" t="s">
        <v>1647</v>
      </c>
      <c r="C2305" t="s">
        <v>301</v>
      </c>
      <c r="D2305" t="s">
        <v>7400</v>
      </c>
      <c r="E2305" t="s">
        <v>3774</v>
      </c>
      <c r="F2305" t="s">
        <v>3775</v>
      </c>
      <c r="G2305" t="s">
        <v>7213</v>
      </c>
      <c r="H2305">
        <v>20</v>
      </c>
      <c r="I2305" t="s">
        <v>1652</v>
      </c>
      <c r="J2305">
        <v>0</v>
      </c>
      <c r="K2305">
        <v>0</v>
      </c>
    </row>
    <row r="2306" spans="1:11" x14ac:dyDescent="0.25">
      <c r="A2306">
        <v>3848</v>
      </c>
      <c r="B2306" t="s">
        <v>1647</v>
      </c>
      <c r="C2306" t="s">
        <v>301</v>
      </c>
      <c r="D2306" t="s">
        <v>7400</v>
      </c>
      <c r="G2306" t="s">
        <v>5180</v>
      </c>
      <c r="H2306">
        <v>19</v>
      </c>
      <c r="I2306" t="s">
        <v>1652</v>
      </c>
      <c r="J2306">
        <v>0</v>
      </c>
      <c r="K2306">
        <v>0</v>
      </c>
    </row>
    <row r="2307" spans="1:11" x14ac:dyDescent="0.25">
      <c r="A2307">
        <v>3848</v>
      </c>
      <c r="B2307" t="s">
        <v>1647</v>
      </c>
      <c r="C2307" t="s">
        <v>301</v>
      </c>
      <c r="D2307" t="s">
        <v>7400</v>
      </c>
      <c r="E2307" t="s">
        <v>3777</v>
      </c>
      <c r="F2307" t="s">
        <v>3778</v>
      </c>
      <c r="G2307" t="s">
        <v>6628</v>
      </c>
      <c r="H2307">
        <v>12</v>
      </c>
      <c r="I2307" t="s">
        <v>1652</v>
      </c>
      <c r="J2307">
        <v>0</v>
      </c>
      <c r="K2307">
        <v>0</v>
      </c>
    </row>
    <row r="2308" spans="1:11" x14ac:dyDescent="0.25">
      <c r="A2308">
        <v>3848</v>
      </c>
      <c r="B2308" t="s">
        <v>1647</v>
      </c>
      <c r="C2308" t="s">
        <v>301</v>
      </c>
      <c r="D2308" t="s">
        <v>7400</v>
      </c>
      <c r="G2308" t="s">
        <v>6212</v>
      </c>
      <c r="H2308">
        <v>30</v>
      </c>
      <c r="I2308" t="s">
        <v>1652</v>
      </c>
      <c r="J2308">
        <v>0</v>
      </c>
      <c r="K2308">
        <v>0</v>
      </c>
    </row>
    <row r="2309" spans="1:11" x14ac:dyDescent="0.25">
      <c r="A2309">
        <v>3848</v>
      </c>
      <c r="B2309" t="s">
        <v>1647</v>
      </c>
      <c r="C2309" t="s">
        <v>301</v>
      </c>
      <c r="D2309" t="s">
        <v>7400</v>
      </c>
      <c r="E2309" t="s">
        <v>3779</v>
      </c>
      <c r="F2309" t="s">
        <v>1889</v>
      </c>
      <c r="G2309" t="s">
        <v>3698</v>
      </c>
      <c r="H2309">
        <v>8</v>
      </c>
      <c r="I2309" t="s">
        <v>1652</v>
      </c>
      <c r="J2309">
        <v>0</v>
      </c>
      <c r="K2309">
        <v>0</v>
      </c>
    </row>
    <row r="2310" spans="1:11" x14ac:dyDescent="0.25">
      <c r="A2310">
        <v>3848</v>
      </c>
      <c r="B2310" t="s">
        <v>1647</v>
      </c>
      <c r="C2310" t="s">
        <v>301</v>
      </c>
      <c r="D2310" t="s">
        <v>7400</v>
      </c>
      <c r="G2310" t="s">
        <v>6213</v>
      </c>
      <c r="H2310">
        <v>19</v>
      </c>
      <c r="I2310" t="s">
        <v>1652</v>
      </c>
      <c r="J2310">
        <v>0</v>
      </c>
      <c r="K2310">
        <v>0</v>
      </c>
    </row>
    <row r="2311" spans="1:11" x14ac:dyDescent="0.25">
      <c r="A2311">
        <v>3848</v>
      </c>
      <c r="B2311" t="s">
        <v>1647</v>
      </c>
      <c r="C2311" t="s">
        <v>301</v>
      </c>
      <c r="D2311" t="s">
        <v>7400</v>
      </c>
      <c r="E2311" t="s">
        <v>6660</v>
      </c>
      <c r="F2311" t="s">
        <v>1889</v>
      </c>
      <c r="G2311" t="s">
        <v>4346</v>
      </c>
      <c r="H2311">
        <v>3</v>
      </c>
      <c r="I2311" t="s">
        <v>1652</v>
      </c>
      <c r="J2311">
        <v>0</v>
      </c>
      <c r="K2311">
        <v>0</v>
      </c>
    </row>
    <row r="2312" spans="1:11" x14ac:dyDescent="0.25">
      <c r="A2312">
        <v>3848</v>
      </c>
      <c r="B2312" t="s">
        <v>1647</v>
      </c>
      <c r="C2312" t="s">
        <v>301</v>
      </c>
      <c r="D2312" t="s">
        <v>7400</v>
      </c>
      <c r="E2312" t="s">
        <v>10866</v>
      </c>
      <c r="F2312" t="s">
        <v>1890</v>
      </c>
      <c r="G2312" t="s">
        <v>7213</v>
      </c>
      <c r="H2312">
        <v>7</v>
      </c>
      <c r="I2312" t="s">
        <v>1652</v>
      </c>
      <c r="J2312">
        <v>0</v>
      </c>
      <c r="K2312">
        <v>0</v>
      </c>
    </row>
    <row r="2313" spans="1:11" x14ac:dyDescent="0.25">
      <c r="A2313">
        <v>3848</v>
      </c>
      <c r="B2313" t="s">
        <v>1647</v>
      </c>
      <c r="C2313" t="s">
        <v>301</v>
      </c>
      <c r="D2313" t="s">
        <v>7400</v>
      </c>
      <c r="G2313" t="s">
        <v>10867</v>
      </c>
      <c r="H2313">
        <v>8</v>
      </c>
      <c r="I2313" t="s">
        <v>1652</v>
      </c>
      <c r="J2313">
        <v>0</v>
      </c>
      <c r="K2313">
        <v>0</v>
      </c>
    </row>
    <row r="2314" spans="1:11" x14ac:dyDescent="0.25">
      <c r="A2314">
        <v>3848</v>
      </c>
      <c r="B2314" t="s">
        <v>1647</v>
      </c>
      <c r="C2314" t="s">
        <v>301</v>
      </c>
      <c r="D2314" t="s">
        <v>7400</v>
      </c>
      <c r="E2314" t="s">
        <v>7042</v>
      </c>
      <c r="F2314" t="s">
        <v>3780</v>
      </c>
      <c r="G2314" t="s">
        <v>7213</v>
      </c>
      <c r="H2314">
        <v>14</v>
      </c>
      <c r="I2314" t="s">
        <v>1652</v>
      </c>
      <c r="J2314">
        <v>0</v>
      </c>
      <c r="K2314">
        <v>0</v>
      </c>
    </row>
    <row r="2315" spans="1:11" x14ac:dyDescent="0.25">
      <c r="A2315">
        <v>3848</v>
      </c>
      <c r="B2315" t="s">
        <v>1647</v>
      </c>
      <c r="C2315" t="s">
        <v>301</v>
      </c>
      <c r="D2315" t="s">
        <v>7400</v>
      </c>
      <c r="G2315" t="s">
        <v>4346</v>
      </c>
      <c r="H2315">
        <v>24</v>
      </c>
      <c r="I2315" t="s">
        <v>1652</v>
      </c>
      <c r="J2315">
        <v>0</v>
      </c>
      <c r="K2315">
        <v>0</v>
      </c>
    </row>
    <row r="2316" spans="1:11" x14ac:dyDescent="0.25">
      <c r="A2316">
        <v>3848</v>
      </c>
      <c r="B2316" t="s">
        <v>1647</v>
      </c>
      <c r="C2316" t="s">
        <v>301</v>
      </c>
      <c r="D2316" t="s">
        <v>7400</v>
      </c>
      <c r="E2316" t="s">
        <v>3781</v>
      </c>
      <c r="F2316" t="s">
        <v>3780</v>
      </c>
      <c r="G2316" t="s">
        <v>7213</v>
      </c>
      <c r="H2316">
        <v>21</v>
      </c>
      <c r="I2316" t="s">
        <v>1652</v>
      </c>
      <c r="J2316">
        <v>0</v>
      </c>
      <c r="K2316">
        <v>0</v>
      </c>
    </row>
    <row r="2317" spans="1:11" x14ac:dyDescent="0.25">
      <c r="A2317">
        <v>3848</v>
      </c>
      <c r="B2317" t="s">
        <v>1647</v>
      </c>
      <c r="C2317" t="s">
        <v>301</v>
      </c>
      <c r="D2317" t="s">
        <v>7400</v>
      </c>
      <c r="G2317" t="s">
        <v>5411</v>
      </c>
      <c r="H2317">
        <v>5</v>
      </c>
      <c r="I2317" t="s">
        <v>1652</v>
      </c>
      <c r="J2317">
        <v>0</v>
      </c>
      <c r="K2317">
        <v>0</v>
      </c>
    </row>
    <row r="2318" spans="1:11" x14ac:dyDescent="0.25">
      <c r="A2318">
        <v>3848</v>
      </c>
      <c r="B2318" t="s">
        <v>1647</v>
      </c>
      <c r="C2318" t="s">
        <v>301</v>
      </c>
      <c r="D2318" t="s">
        <v>7400</v>
      </c>
      <c r="E2318" t="s">
        <v>10868</v>
      </c>
      <c r="F2318" t="s">
        <v>1779</v>
      </c>
      <c r="G2318" t="s">
        <v>3246</v>
      </c>
      <c r="H2318">
        <v>2</v>
      </c>
      <c r="I2318" t="s">
        <v>1652</v>
      </c>
      <c r="J2318">
        <v>0</v>
      </c>
      <c r="K2318">
        <v>0</v>
      </c>
    </row>
    <row r="2319" spans="1:11" x14ac:dyDescent="0.25">
      <c r="A2319">
        <v>3848</v>
      </c>
      <c r="B2319" t="s">
        <v>1647</v>
      </c>
      <c r="C2319" t="s">
        <v>301</v>
      </c>
      <c r="D2319" t="s">
        <v>7400</v>
      </c>
      <c r="G2319" t="s">
        <v>7572</v>
      </c>
      <c r="H2319">
        <v>1</v>
      </c>
      <c r="I2319" t="s">
        <v>1652</v>
      </c>
      <c r="J2319">
        <v>0</v>
      </c>
      <c r="K2319">
        <v>0</v>
      </c>
    </row>
    <row r="2320" spans="1:11" x14ac:dyDescent="0.25">
      <c r="A2320">
        <v>3848</v>
      </c>
      <c r="B2320" t="s">
        <v>1647</v>
      </c>
      <c r="C2320" t="s">
        <v>301</v>
      </c>
      <c r="D2320" t="s">
        <v>7400</v>
      </c>
      <c r="E2320" t="s">
        <v>5181</v>
      </c>
      <c r="F2320" t="s">
        <v>1897</v>
      </c>
      <c r="G2320" t="s">
        <v>6733</v>
      </c>
      <c r="H2320">
        <v>3</v>
      </c>
      <c r="I2320" t="s">
        <v>1652</v>
      </c>
      <c r="J2320">
        <v>0</v>
      </c>
      <c r="K2320">
        <v>0</v>
      </c>
    </row>
    <row r="2321" spans="1:11" x14ac:dyDescent="0.25">
      <c r="A2321">
        <v>3848</v>
      </c>
      <c r="B2321" t="s">
        <v>1647</v>
      </c>
      <c r="C2321" t="s">
        <v>301</v>
      </c>
      <c r="D2321" t="s">
        <v>7400</v>
      </c>
      <c r="G2321" t="s">
        <v>4883</v>
      </c>
      <c r="H2321">
        <v>6</v>
      </c>
      <c r="I2321" t="s">
        <v>1652</v>
      </c>
      <c r="J2321">
        <v>0</v>
      </c>
      <c r="K2321">
        <v>0</v>
      </c>
    </row>
    <row r="2322" spans="1:11" x14ac:dyDescent="0.25">
      <c r="A2322">
        <v>3848</v>
      </c>
      <c r="B2322" t="s">
        <v>1647</v>
      </c>
      <c r="C2322" t="s">
        <v>301</v>
      </c>
      <c r="D2322" t="s">
        <v>7400</v>
      </c>
      <c r="E2322" t="s">
        <v>6477</v>
      </c>
      <c r="F2322" t="s">
        <v>3782</v>
      </c>
      <c r="G2322" t="s">
        <v>3783</v>
      </c>
      <c r="H2322">
        <v>17</v>
      </c>
      <c r="I2322" t="s">
        <v>1652</v>
      </c>
      <c r="J2322">
        <v>0</v>
      </c>
      <c r="K2322">
        <v>0</v>
      </c>
    </row>
    <row r="2323" spans="1:11" x14ac:dyDescent="0.25">
      <c r="A2323">
        <v>3848</v>
      </c>
      <c r="B2323" t="s">
        <v>1647</v>
      </c>
      <c r="C2323" t="s">
        <v>301</v>
      </c>
      <c r="D2323" t="s">
        <v>7400</v>
      </c>
      <c r="G2323" t="s">
        <v>7043</v>
      </c>
      <c r="H2323">
        <v>6</v>
      </c>
      <c r="I2323" t="s">
        <v>1652</v>
      </c>
      <c r="J2323">
        <v>0</v>
      </c>
      <c r="K2323">
        <v>0</v>
      </c>
    </row>
    <row r="2324" spans="1:11" x14ac:dyDescent="0.25">
      <c r="A2324">
        <v>3848</v>
      </c>
      <c r="B2324" t="s">
        <v>1647</v>
      </c>
      <c r="C2324" t="s">
        <v>301</v>
      </c>
      <c r="D2324" t="s">
        <v>7400</v>
      </c>
      <c r="E2324" t="s">
        <v>5969</v>
      </c>
      <c r="F2324" t="s">
        <v>5512</v>
      </c>
      <c r="G2324" t="s">
        <v>6733</v>
      </c>
      <c r="H2324">
        <v>27</v>
      </c>
      <c r="I2324" t="s">
        <v>1652</v>
      </c>
      <c r="J2324">
        <v>0</v>
      </c>
      <c r="K2324">
        <v>0</v>
      </c>
    </row>
    <row r="2325" spans="1:11" x14ac:dyDescent="0.25">
      <c r="A2325">
        <v>3848</v>
      </c>
      <c r="B2325" t="s">
        <v>1647</v>
      </c>
      <c r="C2325" t="s">
        <v>301</v>
      </c>
      <c r="D2325" t="s">
        <v>7400</v>
      </c>
      <c r="G2325" t="s">
        <v>2493</v>
      </c>
      <c r="H2325">
        <v>44</v>
      </c>
      <c r="I2325" t="s">
        <v>1652</v>
      </c>
      <c r="J2325">
        <v>0</v>
      </c>
      <c r="K2325">
        <v>0</v>
      </c>
    </row>
    <row r="2326" spans="1:11" x14ac:dyDescent="0.25">
      <c r="A2326">
        <v>3848</v>
      </c>
      <c r="B2326" t="s">
        <v>1647</v>
      </c>
      <c r="C2326" t="s">
        <v>301</v>
      </c>
      <c r="D2326" t="s">
        <v>7400</v>
      </c>
      <c r="E2326" t="s">
        <v>3784</v>
      </c>
      <c r="F2326" t="s">
        <v>1703</v>
      </c>
      <c r="G2326" t="s">
        <v>3785</v>
      </c>
      <c r="H2326">
        <v>2</v>
      </c>
      <c r="I2326" t="s">
        <v>1652</v>
      </c>
      <c r="J2326">
        <v>0</v>
      </c>
      <c r="K2326">
        <v>0</v>
      </c>
    </row>
    <row r="2327" spans="1:11" x14ac:dyDescent="0.25">
      <c r="A2327">
        <v>3848</v>
      </c>
      <c r="B2327" t="s">
        <v>1647</v>
      </c>
      <c r="C2327" t="s">
        <v>301</v>
      </c>
      <c r="D2327" t="s">
        <v>7400</v>
      </c>
      <c r="E2327" t="s">
        <v>3786</v>
      </c>
      <c r="F2327" t="s">
        <v>1657</v>
      </c>
      <c r="G2327" t="s">
        <v>3783</v>
      </c>
      <c r="H2327">
        <v>2</v>
      </c>
      <c r="I2327" t="s">
        <v>1652</v>
      </c>
      <c r="J2327">
        <v>0</v>
      </c>
      <c r="K2327">
        <v>0</v>
      </c>
    </row>
    <row r="2328" spans="1:11" x14ac:dyDescent="0.25">
      <c r="A2328">
        <v>3848</v>
      </c>
      <c r="B2328" t="s">
        <v>1647</v>
      </c>
      <c r="C2328" t="s">
        <v>301</v>
      </c>
      <c r="D2328" t="s">
        <v>7400</v>
      </c>
      <c r="G2328" t="s">
        <v>5182</v>
      </c>
      <c r="H2328">
        <v>14</v>
      </c>
      <c r="I2328" t="s">
        <v>1652</v>
      </c>
      <c r="J2328">
        <v>0</v>
      </c>
      <c r="K2328">
        <v>0</v>
      </c>
    </row>
    <row r="2329" spans="1:11" x14ac:dyDescent="0.25">
      <c r="A2329">
        <v>3848</v>
      </c>
      <c r="B2329" t="s">
        <v>1647</v>
      </c>
      <c r="C2329" t="s">
        <v>301</v>
      </c>
      <c r="D2329" t="s">
        <v>7400</v>
      </c>
      <c r="E2329" t="s">
        <v>3787</v>
      </c>
      <c r="F2329" t="s">
        <v>3788</v>
      </c>
      <c r="G2329" t="s">
        <v>7561</v>
      </c>
      <c r="H2329">
        <v>5</v>
      </c>
      <c r="I2329" t="s">
        <v>1652</v>
      </c>
      <c r="J2329">
        <v>0</v>
      </c>
      <c r="K2329">
        <v>0</v>
      </c>
    </row>
    <row r="2330" spans="1:11" x14ac:dyDescent="0.25">
      <c r="A2330">
        <v>3848</v>
      </c>
      <c r="B2330" t="s">
        <v>1647</v>
      </c>
      <c r="C2330" t="s">
        <v>301</v>
      </c>
      <c r="D2330" t="s">
        <v>7400</v>
      </c>
      <c r="G2330" t="s">
        <v>2208</v>
      </c>
      <c r="H2330">
        <v>18</v>
      </c>
      <c r="I2330" t="s">
        <v>1652</v>
      </c>
      <c r="J2330">
        <v>0</v>
      </c>
      <c r="K2330">
        <v>0</v>
      </c>
    </row>
    <row r="2331" spans="1:11" x14ac:dyDescent="0.25">
      <c r="A2331">
        <v>3848</v>
      </c>
      <c r="B2331" t="s">
        <v>1647</v>
      </c>
      <c r="C2331" t="s">
        <v>301</v>
      </c>
      <c r="D2331" t="s">
        <v>7400</v>
      </c>
      <c r="E2331" t="s">
        <v>7560</v>
      </c>
      <c r="F2331" t="s">
        <v>1657</v>
      </c>
      <c r="G2331" t="s">
        <v>7561</v>
      </c>
      <c r="H2331">
        <v>10</v>
      </c>
      <c r="I2331" t="s">
        <v>1652</v>
      </c>
      <c r="J2331">
        <v>0</v>
      </c>
      <c r="K2331">
        <v>0</v>
      </c>
    </row>
    <row r="2332" spans="1:11" x14ac:dyDescent="0.25">
      <c r="A2332">
        <v>3848</v>
      </c>
      <c r="B2332" t="s">
        <v>1647</v>
      </c>
      <c r="C2332" t="s">
        <v>301</v>
      </c>
      <c r="D2332" t="s">
        <v>7400</v>
      </c>
      <c r="G2332" t="s">
        <v>7562</v>
      </c>
      <c r="H2332">
        <v>3</v>
      </c>
      <c r="I2332" t="s">
        <v>1652</v>
      </c>
      <c r="J2332">
        <v>0</v>
      </c>
      <c r="K2332">
        <v>0</v>
      </c>
    </row>
    <row r="2333" spans="1:11" x14ac:dyDescent="0.25">
      <c r="A2333">
        <v>3848</v>
      </c>
      <c r="B2333" t="s">
        <v>1647</v>
      </c>
      <c r="C2333" t="s">
        <v>301</v>
      </c>
      <c r="D2333" t="s">
        <v>7400</v>
      </c>
      <c r="E2333" t="s">
        <v>5970</v>
      </c>
      <c r="F2333" t="s">
        <v>3782</v>
      </c>
      <c r="G2333" t="s">
        <v>7213</v>
      </c>
      <c r="H2333">
        <v>5</v>
      </c>
      <c r="I2333" t="s">
        <v>1652</v>
      </c>
      <c r="J2333">
        <v>0</v>
      </c>
      <c r="K2333">
        <v>0</v>
      </c>
    </row>
    <row r="2334" spans="1:11" x14ac:dyDescent="0.25">
      <c r="A2334">
        <v>3848</v>
      </c>
      <c r="B2334" t="s">
        <v>1647</v>
      </c>
      <c r="C2334" t="s">
        <v>301</v>
      </c>
      <c r="D2334" t="s">
        <v>7400</v>
      </c>
      <c r="G2334" t="s">
        <v>4483</v>
      </c>
      <c r="H2334">
        <v>94</v>
      </c>
      <c r="I2334" t="s">
        <v>1652</v>
      </c>
      <c r="J2334">
        <v>0</v>
      </c>
      <c r="K2334">
        <v>0</v>
      </c>
    </row>
    <row r="2335" spans="1:11" x14ac:dyDescent="0.25">
      <c r="A2335">
        <v>3848</v>
      </c>
      <c r="B2335" t="s">
        <v>1647</v>
      </c>
      <c r="C2335" t="s">
        <v>301</v>
      </c>
      <c r="D2335" t="s">
        <v>7400</v>
      </c>
      <c r="E2335" t="s">
        <v>1909</v>
      </c>
      <c r="F2335" t="s">
        <v>1908</v>
      </c>
      <c r="G2335" t="s">
        <v>6733</v>
      </c>
      <c r="H2335">
        <v>39</v>
      </c>
      <c r="I2335" t="s">
        <v>1652</v>
      </c>
      <c r="J2335">
        <v>0</v>
      </c>
      <c r="K2335">
        <v>0</v>
      </c>
    </row>
    <row r="2336" spans="1:11" x14ac:dyDescent="0.25">
      <c r="A2336">
        <v>3848</v>
      </c>
      <c r="B2336" t="s">
        <v>1647</v>
      </c>
      <c r="C2336" t="s">
        <v>301</v>
      </c>
      <c r="D2336" t="s">
        <v>7400</v>
      </c>
      <c r="G2336" t="s">
        <v>6966</v>
      </c>
      <c r="H2336">
        <v>5</v>
      </c>
      <c r="I2336" t="s">
        <v>1652</v>
      </c>
      <c r="J2336">
        <v>0</v>
      </c>
      <c r="K2336">
        <v>0</v>
      </c>
    </row>
    <row r="2337" spans="1:11" x14ac:dyDescent="0.25">
      <c r="A2337">
        <v>3848</v>
      </c>
      <c r="B2337" t="s">
        <v>1647</v>
      </c>
      <c r="C2337" t="s">
        <v>301</v>
      </c>
      <c r="D2337" t="s">
        <v>7400</v>
      </c>
      <c r="E2337" t="s">
        <v>5971</v>
      </c>
      <c r="F2337" t="s">
        <v>1804</v>
      </c>
      <c r="G2337" t="s">
        <v>3295</v>
      </c>
      <c r="H2337">
        <v>3</v>
      </c>
      <c r="I2337" t="s">
        <v>1652</v>
      </c>
      <c r="J2337">
        <v>0</v>
      </c>
      <c r="K2337">
        <v>0</v>
      </c>
    </row>
    <row r="2338" spans="1:11" x14ac:dyDescent="0.25">
      <c r="A2338">
        <v>3848</v>
      </c>
      <c r="B2338" t="s">
        <v>1647</v>
      </c>
      <c r="C2338" t="s">
        <v>301</v>
      </c>
      <c r="D2338" t="s">
        <v>7400</v>
      </c>
      <c r="G2338" t="s">
        <v>7214</v>
      </c>
      <c r="H2338">
        <v>2</v>
      </c>
      <c r="I2338" t="s">
        <v>1652</v>
      </c>
      <c r="J2338">
        <v>0</v>
      </c>
      <c r="K2338">
        <v>0</v>
      </c>
    </row>
    <row r="2339" spans="1:11" x14ac:dyDescent="0.25">
      <c r="A2339">
        <v>3848</v>
      </c>
      <c r="B2339" t="s">
        <v>1647</v>
      </c>
      <c r="C2339" t="s">
        <v>301</v>
      </c>
      <c r="D2339" t="s">
        <v>7400</v>
      </c>
      <c r="E2339" t="s">
        <v>7791</v>
      </c>
      <c r="F2339" t="s">
        <v>1803</v>
      </c>
      <c r="G2339" t="s">
        <v>7213</v>
      </c>
      <c r="H2339">
        <v>5</v>
      </c>
      <c r="I2339" t="s">
        <v>1652</v>
      </c>
      <c r="J2339">
        <v>0</v>
      </c>
      <c r="K2339">
        <v>0</v>
      </c>
    </row>
    <row r="2340" spans="1:11" x14ac:dyDescent="0.25">
      <c r="A2340">
        <v>3848</v>
      </c>
      <c r="B2340" t="s">
        <v>1647</v>
      </c>
      <c r="C2340" t="s">
        <v>301</v>
      </c>
      <c r="D2340" t="s">
        <v>7400</v>
      </c>
      <c r="G2340" t="s">
        <v>2269</v>
      </c>
      <c r="H2340">
        <v>3</v>
      </c>
      <c r="I2340" t="s">
        <v>1652</v>
      </c>
      <c r="J2340">
        <v>0</v>
      </c>
      <c r="K2340">
        <v>0</v>
      </c>
    </row>
    <row r="2341" spans="1:11" x14ac:dyDescent="0.25">
      <c r="A2341">
        <v>3848</v>
      </c>
      <c r="B2341" t="s">
        <v>1647</v>
      </c>
      <c r="C2341" t="s">
        <v>301</v>
      </c>
      <c r="D2341" t="s">
        <v>7400</v>
      </c>
      <c r="E2341" t="s">
        <v>2512</v>
      </c>
      <c r="F2341" t="s">
        <v>2513</v>
      </c>
      <c r="G2341" t="s">
        <v>6794</v>
      </c>
      <c r="H2341">
        <v>98</v>
      </c>
      <c r="I2341" t="s">
        <v>1652</v>
      </c>
      <c r="J2341">
        <v>0</v>
      </c>
      <c r="K2341">
        <v>0</v>
      </c>
    </row>
    <row r="2342" spans="1:11" x14ac:dyDescent="0.25">
      <c r="A2342">
        <v>3848</v>
      </c>
      <c r="B2342" t="s">
        <v>1647</v>
      </c>
      <c r="C2342" t="s">
        <v>301</v>
      </c>
      <c r="D2342" t="s">
        <v>7400</v>
      </c>
      <c r="G2342" t="s">
        <v>4429</v>
      </c>
      <c r="H2342">
        <v>187</v>
      </c>
      <c r="I2342" t="s">
        <v>1652</v>
      </c>
      <c r="J2342">
        <v>0</v>
      </c>
      <c r="K2342">
        <v>0</v>
      </c>
    </row>
    <row r="2343" spans="1:11" x14ac:dyDescent="0.25">
      <c r="A2343">
        <v>3848</v>
      </c>
      <c r="B2343" t="s">
        <v>1647</v>
      </c>
      <c r="C2343" t="s">
        <v>301</v>
      </c>
      <c r="D2343" t="s">
        <v>7400</v>
      </c>
      <c r="E2343" t="s">
        <v>7792</v>
      </c>
      <c r="F2343" t="s">
        <v>1804</v>
      </c>
      <c r="G2343" t="s">
        <v>7213</v>
      </c>
      <c r="H2343">
        <v>6</v>
      </c>
      <c r="I2343" t="s">
        <v>1652</v>
      </c>
      <c r="J2343">
        <v>0</v>
      </c>
      <c r="K2343">
        <v>0</v>
      </c>
    </row>
    <row r="2344" spans="1:11" x14ac:dyDescent="0.25">
      <c r="A2344">
        <v>3848</v>
      </c>
      <c r="B2344" t="s">
        <v>1647</v>
      </c>
      <c r="C2344" t="s">
        <v>301</v>
      </c>
      <c r="D2344" t="s">
        <v>7400</v>
      </c>
      <c r="G2344" t="s">
        <v>4417</v>
      </c>
      <c r="H2344">
        <v>6</v>
      </c>
      <c r="I2344" t="s">
        <v>1652</v>
      </c>
      <c r="J2344">
        <v>0</v>
      </c>
      <c r="K2344">
        <v>0</v>
      </c>
    </row>
    <row r="2345" spans="1:11" x14ac:dyDescent="0.25">
      <c r="A2345">
        <v>3848</v>
      </c>
      <c r="B2345" t="s">
        <v>1647</v>
      </c>
      <c r="C2345" t="s">
        <v>301</v>
      </c>
      <c r="D2345" t="s">
        <v>7400</v>
      </c>
      <c r="E2345" t="s">
        <v>1907</v>
      </c>
      <c r="F2345" t="s">
        <v>1880</v>
      </c>
      <c r="G2345" t="s">
        <v>3088</v>
      </c>
      <c r="H2345">
        <v>20</v>
      </c>
      <c r="I2345" t="s">
        <v>1652</v>
      </c>
      <c r="J2345">
        <v>0</v>
      </c>
      <c r="K2345">
        <v>0</v>
      </c>
    </row>
    <row r="2346" spans="1:11" x14ac:dyDescent="0.25">
      <c r="A2346">
        <v>3848</v>
      </c>
      <c r="B2346" t="s">
        <v>1647</v>
      </c>
      <c r="C2346" t="s">
        <v>301</v>
      </c>
      <c r="D2346" t="s">
        <v>7400</v>
      </c>
      <c r="G2346" t="s">
        <v>4296</v>
      </c>
      <c r="H2346">
        <v>82</v>
      </c>
      <c r="I2346" t="s">
        <v>1652</v>
      </c>
      <c r="J2346">
        <v>0</v>
      </c>
      <c r="K2346">
        <v>0</v>
      </c>
    </row>
    <row r="2347" spans="1:11" x14ac:dyDescent="0.25">
      <c r="A2347">
        <v>3848</v>
      </c>
      <c r="B2347" t="s">
        <v>1647</v>
      </c>
      <c r="C2347" t="s">
        <v>301</v>
      </c>
      <c r="D2347" t="s">
        <v>7400</v>
      </c>
      <c r="E2347" t="s">
        <v>6661</v>
      </c>
      <c r="F2347" t="s">
        <v>1904</v>
      </c>
      <c r="G2347" t="s">
        <v>6287</v>
      </c>
      <c r="H2347">
        <v>4</v>
      </c>
      <c r="I2347" t="s">
        <v>1652</v>
      </c>
      <c r="J2347">
        <v>0</v>
      </c>
      <c r="K2347">
        <v>0</v>
      </c>
    </row>
    <row r="2348" spans="1:11" x14ac:dyDescent="0.25">
      <c r="A2348">
        <v>3848</v>
      </c>
      <c r="B2348" t="s">
        <v>1647</v>
      </c>
      <c r="C2348" t="s">
        <v>301</v>
      </c>
      <c r="D2348" t="s">
        <v>7400</v>
      </c>
      <c r="G2348" t="s">
        <v>6478</v>
      </c>
      <c r="H2348">
        <v>2</v>
      </c>
      <c r="I2348" t="s">
        <v>1652</v>
      </c>
      <c r="J2348">
        <v>0</v>
      </c>
      <c r="K2348">
        <v>0</v>
      </c>
    </row>
    <row r="2349" spans="1:11" x14ac:dyDescent="0.25">
      <c r="A2349">
        <v>3848</v>
      </c>
      <c r="B2349" t="s">
        <v>1647</v>
      </c>
      <c r="C2349" t="s">
        <v>301</v>
      </c>
      <c r="D2349" t="s">
        <v>7400</v>
      </c>
      <c r="E2349" t="s">
        <v>1906</v>
      </c>
      <c r="F2349" t="s">
        <v>1889</v>
      </c>
      <c r="G2349" t="s">
        <v>7213</v>
      </c>
      <c r="H2349">
        <v>1</v>
      </c>
      <c r="I2349" t="s">
        <v>1652</v>
      </c>
      <c r="J2349">
        <v>0</v>
      </c>
      <c r="K2349">
        <v>0</v>
      </c>
    </row>
    <row r="2350" spans="1:11" x14ac:dyDescent="0.25">
      <c r="A2350">
        <v>3848</v>
      </c>
      <c r="B2350" t="s">
        <v>1647</v>
      </c>
      <c r="C2350" t="s">
        <v>301</v>
      </c>
      <c r="D2350" t="s">
        <v>7400</v>
      </c>
      <c r="G2350" t="s">
        <v>4355</v>
      </c>
      <c r="H2350">
        <v>1</v>
      </c>
      <c r="I2350" t="s">
        <v>1652</v>
      </c>
      <c r="J2350">
        <v>0</v>
      </c>
      <c r="K2350">
        <v>0</v>
      </c>
    </row>
    <row r="2351" spans="1:11" x14ac:dyDescent="0.25">
      <c r="A2351">
        <v>3848</v>
      </c>
      <c r="B2351" t="s">
        <v>1647</v>
      </c>
      <c r="C2351" t="s">
        <v>301</v>
      </c>
      <c r="D2351" t="s">
        <v>7400</v>
      </c>
      <c r="E2351" t="s">
        <v>6269</v>
      </c>
      <c r="F2351" t="s">
        <v>1890</v>
      </c>
      <c r="G2351" t="s">
        <v>7213</v>
      </c>
      <c r="H2351">
        <v>5</v>
      </c>
      <c r="I2351" t="s">
        <v>1652</v>
      </c>
      <c r="J2351">
        <v>0</v>
      </c>
      <c r="K2351">
        <v>0</v>
      </c>
    </row>
    <row r="2352" spans="1:11" x14ac:dyDescent="0.25">
      <c r="A2352">
        <v>3848</v>
      </c>
      <c r="B2352" t="s">
        <v>1647</v>
      </c>
      <c r="C2352" t="s">
        <v>301</v>
      </c>
      <c r="D2352" t="s">
        <v>7400</v>
      </c>
      <c r="G2352" t="s">
        <v>10869</v>
      </c>
      <c r="H2352">
        <v>5</v>
      </c>
      <c r="I2352" t="s">
        <v>1652</v>
      </c>
      <c r="J2352">
        <v>0</v>
      </c>
      <c r="K2352">
        <v>0</v>
      </c>
    </row>
    <row r="2353" spans="1:11" x14ac:dyDescent="0.25">
      <c r="A2353">
        <v>3848</v>
      </c>
      <c r="B2353" t="s">
        <v>1647</v>
      </c>
      <c r="C2353" t="s">
        <v>301</v>
      </c>
      <c r="D2353" t="s">
        <v>7400</v>
      </c>
      <c r="E2353" t="s">
        <v>2397</v>
      </c>
      <c r="F2353" t="s">
        <v>1683</v>
      </c>
      <c r="G2353" t="s">
        <v>7213</v>
      </c>
      <c r="H2353">
        <v>25</v>
      </c>
      <c r="I2353" t="s">
        <v>1652</v>
      </c>
      <c r="J2353">
        <v>0</v>
      </c>
      <c r="K2353">
        <v>0</v>
      </c>
    </row>
    <row r="2354" spans="1:11" x14ac:dyDescent="0.25">
      <c r="A2354">
        <v>3848</v>
      </c>
      <c r="B2354" t="s">
        <v>1647</v>
      </c>
      <c r="C2354" t="s">
        <v>301</v>
      </c>
      <c r="D2354" t="s">
        <v>7400</v>
      </c>
      <c r="G2354" t="s">
        <v>4346</v>
      </c>
      <c r="H2354">
        <v>2</v>
      </c>
      <c r="I2354" t="s">
        <v>1652</v>
      </c>
      <c r="J2354">
        <v>0</v>
      </c>
      <c r="K2354">
        <v>0</v>
      </c>
    </row>
    <row r="2355" spans="1:11" x14ac:dyDescent="0.25">
      <c r="A2355">
        <v>3848</v>
      </c>
      <c r="B2355" t="s">
        <v>1647</v>
      </c>
      <c r="C2355" t="s">
        <v>301</v>
      </c>
      <c r="D2355" t="s">
        <v>7400</v>
      </c>
      <c r="E2355" t="s">
        <v>1905</v>
      </c>
      <c r="F2355" t="s">
        <v>1904</v>
      </c>
      <c r="G2355" t="s">
        <v>7213</v>
      </c>
      <c r="H2355">
        <v>28</v>
      </c>
      <c r="I2355" t="s">
        <v>1652</v>
      </c>
      <c r="J2355">
        <v>0</v>
      </c>
      <c r="K2355">
        <v>0</v>
      </c>
    </row>
    <row r="2356" spans="1:11" x14ac:dyDescent="0.25">
      <c r="A2356">
        <v>3848</v>
      </c>
      <c r="B2356" t="s">
        <v>1647</v>
      </c>
      <c r="C2356" t="s">
        <v>301</v>
      </c>
      <c r="D2356" t="s">
        <v>7400</v>
      </c>
      <c r="G2356" t="s">
        <v>6478</v>
      </c>
      <c r="H2356">
        <v>2</v>
      </c>
      <c r="I2356" t="s">
        <v>1652</v>
      </c>
      <c r="J2356">
        <v>0</v>
      </c>
      <c r="K2356">
        <v>0</v>
      </c>
    </row>
    <row r="2357" spans="1:11" x14ac:dyDescent="0.25">
      <c r="A2357">
        <v>3848</v>
      </c>
      <c r="B2357" t="s">
        <v>1647</v>
      </c>
      <c r="C2357" t="s">
        <v>301</v>
      </c>
      <c r="D2357" t="s">
        <v>7400</v>
      </c>
      <c r="E2357" t="s">
        <v>5184</v>
      </c>
      <c r="F2357" t="s">
        <v>3106</v>
      </c>
      <c r="G2357" t="s">
        <v>5185</v>
      </c>
      <c r="H2357">
        <v>11</v>
      </c>
      <c r="I2357" t="s">
        <v>1652</v>
      </c>
      <c r="J2357">
        <v>0</v>
      </c>
      <c r="K2357">
        <v>0</v>
      </c>
    </row>
    <row r="2358" spans="1:11" x14ac:dyDescent="0.25">
      <c r="A2358">
        <v>3848</v>
      </c>
      <c r="B2358" t="s">
        <v>1647</v>
      </c>
      <c r="C2358" t="s">
        <v>301</v>
      </c>
      <c r="D2358" t="s">
        <v>7400</v>
      </c>
      <c r="E2358" t="s">
        <v>8609</v>
      </c>
      <c r="F2358" t="s">
        <v>1887</v>
      </c>
      <c r="G2358" t="s">
        <v>3095</v>
      </c>
      <c r="H2358">
        <v>37</v>
      </c>
      <c r="I2358" t="s">
        <v>1652</v>
      </c>
      <c r="J2358">
        <v>0</v>
      </c>
      <c r="K2358">
        <v>0</v>
      </c>
    </row>
    <row r="2359" spans="1:11" x14ac:dyDescent="0.25">
      <c r="A2359">
        <v>3848</v>
      </c>
      <c r="B2359" t="s">
        <v>1647</v>
      </c>
      <c r="C2359" t="s">
        <v>301</v>
      </c>
      <c r="D2359" t="s">
        <v>7400</v>
      </c>
      <c r="G2359" t="s">
        <v>2159</v>
      </c>
      <c r="H2359">
        <v>27</v>
      </c>
      <c r="I2359" t="s">
        <v>1652</v>
      </c>
      <c r="J2359">
        <v>0</v>
      </c>
      <c r="K2359">
        <v>0</v>
      </c>
    </row>
    <row r="2360" spans="1:11" x14ac:dyDescent="0.25">
      <c r="A2360">
        <v>3848</v>
      </c>
      <c r="B2360" t="s">
        <v>1647</v>
      </c>
      <c r="C2360" t="s">
        <v>301</v>
      </c>
      <c r="D2360" t="s">
        <v>7400</v>
      </c>
      <c r="E2360" t="s">
        <v>6214</v>
      </c>
      <c r="F2360" t="s">
        <v>6215</v>
      </c>
      <c r="G2360" t="s">
        <v>3083</v>
      </c>
      <c r="H2360">
        <v>12</v>
      </c>
      <c r="I2360" t="s">
        <v>1652</v>
      </c>
      <c r="J2360">
        <v>0</v>
      </c>
      <c r="K2360">
        <v>0</v>
      </c>
    </row>
    <row r="2361" spans="1:11" x14ac:dyDescent="0.25">
      <c r="A2361">
        <v>3848</v>
      </c>
      <c r="B2361" t="s">
        <v>1647</v>
      </c>
      <c r="C2361" t="s">
        <v>301</v>
      </c>
      <c r="D2361" t="s">
        <v>7400</v>
      </c>
      <c r="G2361" t="s">
        <v>4296</v>
      </c>
      <c r="H2361">
        <v>3</v>
      </c>
      <c r="I2361" t="s">
        <v>1652</v>
      </c>
      <c r="J2361">
        <v>0</v>
      </c>
      <c r="K2361">
        <v>0</v>
      </c>
    </row>
    <row r="2362" spans="1:11" x14ac:dyDescent="0.25">
      <c r="A2362">
        <v>3848</v>
      </c>
      <c r="B2362" t="s">
        <v>1647</v>
      </c>
      <c r="C2362" t="s">
        <v>301</v>
      </c>
      <c r="D2362" t="s">
        <v>7400</v>
      </c>
      <c r="E2362" t="s">
        <v>8852</v>
      </c>
      <c r="F2362" t="s">
        <v>3100</v>
      </c>
      <c r="G2362" t="s">
        <v>3083</v>
      </c>
      <c r="H2362">
        <v>19</v>
      </c>
      <c r="I2362" t="s">
        <v>1652</v>
      </c>
      <c r="J2362">
        <v>0</v>
      </c>
      <c r="K2362">
        <v>0</v>
      </c>
    </row>
    <row r="2363" spans="1:11" x14ac:dyDescent="0.25">
      <c r="A2363">
        <v>3848</v>
      </c>
      <c r="B2363" t="s">
        <v>1647</v>
      </c>
      <c r="C2363" t="s">
        <v>301</v>
      </c>
      <c r="D2363" t="s">
        <v>7400</v>
      </c>
      <c r="G2363" t="s">
        <v>4434</v>
      </c>
      <c r="H2363">
        <v>15</v>
      </c>
      <c r="I2363" t="s">
        <v>1652</v>
      </c>
      <c r="J2363">
        <v>0</v>
      </c>
      <c r="K2363">
        <v>0</v>
      </c>
    </row>
    <row r="2364" spans="1:11" x14ac:dyDescent="0.25">
      <c r="A2364">
        <v>3848</v>
      </c>
      <c r="B2364" t="s">
        <v>1647</v>
      </c>
      <c r="C2364" t="s">
        <v>301</v>
      </c>
      <c r="D2364" t="s">
        <v>7400</v>
      </c>
      <c r="E2364" t="s">
        <v>10870</v>
      </c>
      <c r="F2364" t="s">
        <v>1779</v>
      </c>
      <c r="G2364" t="s">
        <v>6733</v>
      </c>
      <c r="H2364">
        <v>10</v>
      </c>
      <c r="I2364" t="s">
        <v>1652</v>
      </c>
      <c r="J2364">
        <v>0</v>
      </c>
      <c r="K2364">
        <v>0</v>
      </c>
    </row>
    <row r="2365" spans="1:11" x14ac:dyDescent="0.25">
      <c r="A2365">
        <v>3848</v>
      </c>
      <c r="B2365" t="s">
        <v>1647</v>
      </c>
      <c r="C2365" t="s">
        <v>301</v>
      </c>
      <c r="D2365" t="s">
        <v>7400</v>
      </c>
      <c r="G2365" t="s">
        <v>4432</v>
      </c>
      <c r="H2365">
        <v>10</v>
      </c>
      <c r="I2365" t="s">
        <v>1652</v>
      </c>
      <c r="J2365">
        <v>0</v>
      </c>
      <c r="K2365">
        <v>0</v>
      </c>
    </row>
    <row r="2366" spans="1:11" x14ac:dyDescent="0.25">
      <c r="A2366">
        <v>3848</v>
      </c>
      <c r="B2366" t="s">
        <v>1647</v>
      </c>
      <c r="C2366" t="s">
        <v>301</v>
      </c>
      <c r="D2366" t="s">
        <v>7400</v>
      </c>
      <c r="E2366" t="s">
        <v>7420</v>
      </c>
      <c r="F2366" t="s">
        <v>1804</v>
      </c>
      <c r="G2366" t="s">
        <v>7213</v>
      </c>
      <c r="H2366">
        <v>102</v>
      </c>
      <c r="I2366" t="s">
        <v>1652</v>
      </c>
      <c r="J2366">
        <v>0</v>
      </c>
      <c r="K2366">
        <v>0</v>
      </c>
    </row>
    <row r="2367" spans="1:11" x14ac:dyDescent="0.25">
      <c r="A2367">
        <v>3848</v>
      </c>
      <c r="B2367" t="s">
        <v>1647</v>
      </c>
      <c r="C2367" t="s">
        <v>301</v>
      </c>
      <c r="D2367" t="s">
        <v>7400</v>
      </c>
      <c r="G2367" t="s">
        <v>2155</v>
      </c>
      <c r="H2367">
        <v>74</v>
      </c>
      <c r="I2367" t="s">
        <v>1652</v>
      </c>
      <c r="J2367">
        <v>0</v>
      </c>
      <c r="K2367">
        <v>0</v>
      </c>
    </row>
    <row r="2368" spans="1:11" x14ac:dyDescent="0.25">
      <c r="A2368">
        <v>3848</v>
      </c>
      <c r="B2368" t="s">
        <v>1647</v>
      </c>
      <c r="C2368" t="s">
        <v>301</v>
      </c>
      <c r="D2368" t="s">
        <v>7400</v>
      </c>
      <c r="E2368" t="s">
        <v>10871</v>
      </c>
      <c r="F2368" t="s">
        <v>1804</v>
      </c>
      <c r="G2368" t="s">
        <v>3706</v>
      </c>
      <c r="H2368">
        <v>3</v>
      </c>
      <c r="I2368" t="s">
        <v>1652</v>
      </c>
      <c r="J2368">
        <v>0</v>
      </c>
      <c r="K2368">
        <v>0</v>
      </c>
    </row>
    <row r="2369" spans="1:11" x14ac:dyDescent="0.25">
      <c r="A2369">
        <v>3848</v>
      </c>
      <c r="B2369" t="s">
        <v>1647</v>
      </c>
      <c r="C2369" t="s">
        <v>301</v>
      </c>
      <c r="D2369" t="s">
        <v>7400</v>
      </c>
      <c r="G2369" t="s">
        <v>4432</v>
      </c>
      <c r="H2369">
        <v>2</v>
      </c>
      <c r="I2369" t="s">
        <v>1652</v>
      </c>
      <c r="J2369">
        <v>0</v>
      </c>
      <c r="K2369">
        <v>0</v>
      </c>
    </row>
    <row r="2370" spans="1:11" x14ac:dyDescent="0.25">
      <c r="A2370">
        <v>3848</v>
      </c>
      <c r="B2370" t="s">
        <v>1647</v>
      </c>
      <c r="C2370" t="s">
        <v>301</v>
      </c>
      <c r="D2370" t="s">
        <v>7400</v>
      </c>
      <c r="E2370" t="s">
        <v>2530</v>
      </c>
      <c r="F2370" t="s">
        <v>1880</v>
      </c>
      <c r="G2370" t="s">
        <v>3791</v>
      </c>
      <c r="H2370">
        <v>81</v>
      </c>
      <c r="I2370" t="s">
        <v>1652</v>
      </c>
      <c r="J2370">
        <v>0</v>
      </c>
      <c r="K2370">
        <v>0</v>
      </c>
    </row>
    <row r="2371" spans="1:11" x14ac:dyDescent="0.25">
      <c r="A2371">
        <v>3848</v>
      </c>
      <c r="B2371" t="s">
        <v>1647</v>
      </c>
      <c r="C2371" t="s">
        <v>301</v>
      </c>
      <c r="D2371" t="s">
        <v>7400</v>
      </c>
      <c r="G2371" t="s">
        <v>2159</v>
      </c>
      <c r="H2371">
        <v>20</v>
      </c>
      <c r="I2371" t="s">
        <v>1652</v>
      </c>
      <c r="J2371">
        <v>0</v>
      </c>
      <c r="K2371">
        <v>0</v>
      </c>
    </row>
    <row r="2372" spans="1:11" x14ac:dyDescent="0.25">
      <c r="A2372">
        <v>3848</v>
      </c>
      <c r="B2372" t="s">
        <v>1647</v>
      </c>
      <c r="C2372" t="s">
        <v>301</v>
      </c>
      <c r="D2372" t="s">
        <v>7400</v>
      </c>
      <c r="E2372" t="s">
        <v>6270</v>
      </c>
      <c r="F2372" t="s">
        <v>3775</v>
      </c>
      <c r="G2372" t="s">
        <v>3136</v>
      </c>
      <c r="H2372">
        <v>7</v>
      </c>
      <c r="I2372" t="s">
        <v>1652</v>
      </c>
      <c r="J2372">
        <v>0</v>
      </c>
      <c r="K2372">
        <v>0</v>
      </c>
    </row>
    <row r="2373" spans="1:11" x14ac:dyDescent="0.25">
      <c r="A2373">
        <v>3848</v>
      </c>
      <c r="B2373" t="s">
        <v>1647</v>
      </c>
      <c r="C2373" t="s">
        <v>301</v>
      </c>
      <c r="D2373" t="s">
        <v>7400</v>
      </c>
      <c r="G2373" t="s">
        <v>5910</v>
      </c>
      <c r="H2373">
        <v>10</v>
      </c>
      <c r="I2373" t="s">
        <v>1652</v>
      </c>
      <c r="J2373">
        <v>0</v>
      </c>
      <c r="K2373">
        <v>0</v>
      </c>
    </row>
    <row r="2374" spans="1:11" x14ac:dyDescent="0.25">
      <c r="A2374">
        <v>3848</v>
      </c>
      <c r="B2374" t="s">
        <v>1647</v>
      </c>
      <c r="C2374" t="s">
        <v>301</v>
      </c>
      <c r="D2374" t="s">
        <v>7400</v>
      </c>
      <c r="E2374" t="s">
        <v>5186</v>
      </c>
      <c r="F2374" t="s">
        <v>5187</v>
      </c>
      <c r="G2374" t="s">
        <v>3658</v>
      </c>
      <c r="H2374">
        <v>3</v>
      </c>
      <c r="I2374" t="s">
        <v>1652</v>
      </c>
      <c r="J2374">
        <v>0</v>
      </c>
      <c r="K2374">
        <v>0</v>
      </c>
    </row>
    <row r="2375" spans="1:11" x14ac:dyDescent="0.25">
      <c r="A2375">
        <v>3848</v>
      </c>
      <c r="B2375" t="s">
        <v>1647</v>
      </c>
      <c r="C2375" t="s">
        <v>301</v>
      </c>
      <c r="D2375" t="s">
        <v>7400</v>
      </c>
      <c r="G2375" t="s">
        <v>2271</v>
      </c>
      <c r="H2375">
        <v>5</v>
      </c>
      <c r="I2375" t="s">
        <v>1652</v>
      </c>
      <c r="J2375">
        <v>0</v>
      </c>
      <c r="K2375">
        <v>0</v>
      </c>
    </row>
    <row r="2376" spans="1:11" x14ac:dyDescent="0.25">
      <c r="A2376">
        <v>3848</v>
      </c>
      <c r="B2376" t="s">
        <v>1647</v>
      </c>
      <c r="C2376" t="s">
        <v>301</v>
      </c>
      <c r="D2376" t="s">
        <v>7400</v>
      </c>
      <c r="E2376" t="s">
        <v>3793</v>
      </c>
      <c r="F2376" t="s">
        <v>3794</v>
      </c>
      <c r="G2376" t="s">
        <v>3508</v>
      </c>
      <c r="H2376">
        <v>4</v>
      </c>
      <c r="I2376" t="s">
        <v>1652</v>
      </c>
      <c r="J2376">
        <v>0</v>
      </c>
      <c r="K2376">
        <v>0</v>
      </c>
    </row>
    <row r="2377" spans="1:11" x14ac:dyDescent="0.25">
      <c r="A2377">
        <v>3848</v>
      </c>
      <c r="B2377" t="s">
        <v>1647</v>
      </c>
      <c r="C2377" t="s">
        <v>301</v>
      </c>
      <c r="D2377" t="s">
        <v>7400</v>
      </c>
      <c r="G2377" t="s">
        <v>5188</v>
      </c>
      <c r="H2377">
        <v>9</v>
      </c>
      <c r="I2377" t="s">
        <v>1652</v>
      </c>
      <c r="J2377">
        <v>0</v>
      </c>
      <c r="K2377">
        <v>0</v>
      </c>
    </row>
    <row r="2378" spans="1:11" x14ac:dyDescent="0.25">
      <c r="A2378">
        <v>3848</v>
      </c>
      <c r="B2378" t="s">
        <v>1647</v>
      </c>
      <c r="C2378" t="s">
        <v>301</v>
      </c>
      <c r="D2378" t="s">
        <v>7400</v>
      </c>
      <c r="E2378" t="s">
        <v>5189</v>
      </c>
      <c r="F2378" t="s">
        <v>3794</v>
      </c>
      <c r="G2378" t="s">
        <v>5190</v>
      </c>
      <c r="H2378">
        <v>9</v>
      </c>
      <c r="I2378" t="s">
        <v>1652</v>
      </c>
      <c r="J2378">
        <v>0</v>
      </c>
      <c r="K2378">
        <v>0</v>
      </c>
    </row>
    <row r="2379" spans="1:11" x14ac:dyDescent="0.25">
      <c r="A2379">
        <v>3848</v>
      </c>
      <c r="B2379" t="s">
        <v>1647</v>
      </c>
      <c r="C2379" t="s">
        <v>301</v>
      </c>
      <c r="D2379" t="s">
        <v>7400</v>
      </c>
      <c r="E2379" t="s">
        <v>6271</v>
      </c>
      <c r="F2379" t="s">
        <v>3780</v>
      </c>
      <c r="G2379" t="s">
        <v>6881</v>
      </c>
      <c r="H2379">
        <v>38</v>
      </c>
      <c r="I2379" t="s">
        <v>1652</v>
      </c>
      <c r="J2379">
        <v>0</v>
      </c>
      <c r="K2379">
        <v>0</v>
      </c>
    </row>
    <row r="2380" spans="1:11" x14ac:dyDescent="0.25">
      <c r="A2380">
        <v>3848</v>
      </c>
      <c r="B2380" t="s">
        <v>1647</v>
      </c>
      <c r="C2380" t="s">
        <v>301</v>
      </c>
      <c r="D2380" t="s">
        <v>7400</v>
      </c>
      <c r="G2380" t="s">
        <v>5926</v>
      </c>
      <c r="H2380">
        <v>33</v>
      </c>
      <c r="I2380" t="s">
        <v>1652</v>
      </c>
      <c r="J2380">
        <v>0</v>
      </c>
      <c r="K2380">
        <v>0</v>
      </c>
    </row>
    <row r="2381" spans="1:11" x14ac:dyDescent="0.25">
      <c r="A2381">
        <v>3848</v>
      </c>
      <c r="B2381" t="s">
        <v>1647</v>
      </c>
      <c r="C2381" t="s">
        <v>301</v>
      </c>
      <c r="D2381" t="s">
        <v>7400</v>
      </c>
      <c r="E2381" t="s">
        <v>5972</v>
      </c>
      <c r="F2381" t="s">
        <v>3780</v>
      </c>
      <c r="G2381" t="s">
        <v>6881</v>
      </c>
      <c r="H2381">
        <v>1</v>
      </c>
      <c r="I2381" t="s">
        <v>1652</v>
      </c>
      <c r="J2381">
        <v>0</v>
      </c>
      <c r="K2381">
        <v>0</v>
      </c>
    </row>
    <row r="2382" spans="1:11" x14ac:dyDescent="0.25">
      <c r="A2382">
        <v>3848</v>
      </c>
      <c r="B2382" t="s">
        <v>1647</v>
      </c>
      <c r="C2382" t="s">
        <v>301</v>
      </c>
      <c r="D2382" t="s">
        <v>7400</v>
      </c>
      <c r="G2382" t="s">
        <v>5973</v>
      </c>
      <c r="H2382">
        <v>2</v>
      </c>
      <c r="I2382" t="s">
        <v>1652</v>
      </c>
      <c r="J2382">
        <v>0</v>
      </c>
      <c r="K2382">
        <v>0</v>
      </c>
    </row>
    <row r="2383" spans="1:11" x14ac:dyDescent="0.25">
      <c r="A2383">
        <v>3848</v>
      </c>
      <c r="B2383" t="s">
        <v>1647</v>
      </c>
      <c r="C2383" t="s">
        <v>301</v>
      </c>
      <c r="D2383" t="s">
        <v>7400</v>
      </c>
      <c r="E2383" t="s">
        <v>5191</v>
      </c>
      <c r="F2383" t="s">
        <v>3780</v>
      </c>
      <c r="G2383" t="s">
        <v>5192</v>
      </c>
      <c r="H2383">
        <v>7</v>
      </c>
      <c r="I2383" t="s">
        <v>1652</v>
      </c>
      <c r="J2383">
        <v>0</v>
      </c>
      <c r="K2383">
        <v>0</v>
      </c>
    </row>
    <row r="2384" spans="1:11" x14ac:dyDescent="0.25">
      <c r="A2384">
        <v>3848</v>
      </c>
      <c r="B2384" t="s">
        <v>1647</v>
      </c>
      <c r="C2384" t="s">
        <v>301</v>
      </c>
      <c r="D2384" t="s">
        <v>7400</v>
      </c>
      <c r="E2384" t="s">
        <v>10872</v>
      </c>
      <c r="F2384" t="s">
        <v>10873</v>
      </c>
      <c r="G2384" t="s">
        <v>6733</v>
      </c>
      <c r="H2384">
        <v>5</v>
      </c>
      <c r="I2384" t="s">
        <v>1652</v>
      </c>
      <c r="J2384">
        <v>0</v>
      </c>
      <c r="K2384">
        <v>0</v>
      </c>
    </row>
    <row r="2385" spans="1:11" x14ac:dyDescent="0.25">
      <c r="A2385">
        <v>3848</v>
      </c>
      <c r="B2385" t="s">
        <v>1647</v>
      </c>
      <c r="C2385" t="s">
        <v>301</v>
      </c>
      <c r="D2385" t="s">
        <v>7400</v>
      </c>
      <c r="G2385" t="s">
        <v>10841</v>
      </c>
      <c r="H2385">
        <v>4</v>
      </c>
      <c r="I2385" t="s">
        <v>1652</v>
      </c>
      <c r="J2385">
        <v>0</v>
      </c>
      <c r="K2385">
        <v>0</v>
      </c>
    </row>
    <row r="2386" spans="1:11" x14ac:dyDescent="0.25">
      <c r="A2386">
        <v>3848</v>
      </c>
      <c r="B2386" t="s">
        <v>1647</v>
      </c>
      <c r="C2386" t="s">
        <v>301</v>
      </c>
      <c r="D2386" t="s">
        <v>7400</v>
      </c>
      <c r="E2386" t="s">
        <v>10874</v>
      </c>
      <c r="F2386" t="s">
        <v>1795</v>
      </c>
      <c r="G2386" t="s">
        <v>3692</v>
      </c>
      <c r="H2386">
        <v>4</v>
      </c>
      <c r="I2386" t="s">
        <v>1652</v>
      </c>
      <c r="J2386">
        <v>0</v>
      </c>
      <c r="K2386">
        <v>0</v>
      </c>
    </row>
    <row r="2387" spans="1:11" x14ac:dyDescent="0.25">
      <c r="A2387">
        <v>3848</v>
      </c>
      <c r="B2387" t="s">
        <v>1647</v>
      </c>
      <c r="C2387" t="s">
        <v>301</v>
      </c>
      <c r="D2387" t="s">
        <v>7400</v>
      </c>
      <c r="G2387" t="s">
        <v>10841</v>
      </c>
      <c r="H2387">
        <v>5</v>
      </c>
      <c r="I2387" t="s">
        <v>1652</v>
      </c>
      <c r="J2387">
        <v>0</v>
      </c>
      <c r="K2387">
        <v>0</v>
      </c>
    </row>
    <row r="2388" spans="1:11" x14ac:dyDescent="0.25">
      <c r="A2388">
        <v>3848</v>
      </c>
      <c r="B2388" t="s">
        <v>1647</v>
      </c>
      <c r="C2388" t="s">
        <v>301</v>
      </c>
      <c r="D2388" t="s">
        <v>7400</v>
      </c>
      <c r="E2388" t="s">
        <v>8772</v>
      </c>
      <c r="F2388" t="s">
        <v>1795</v>
      </c>
      <c r="G2388" t="s">
        <v>3545</v>
      </c>
      <c r="H2388">
        <v>17</v>
      </c>
      <c r="I2388" t="s">
        <v>1652</v>
      </c>
      <c r="J2388">
        <v>0</v>
      </c>
      <c r="K2388">
        <v>0</v>
      </c>
    </row>
    <row r="2389" spans="1:11" x14ac:dyDescent="0.25">
      <c r="A2389">
        <v>3848</v>
      </c>
      <c r="B2389" t="s">
        <v>1647</v>
      </c>
      <c r="C2389" t="s">
        <v>301</v>
      </c>
      <c r="D2389" t="s">
        <v>7400</v>
      </c>
      <c r="G2389" t="s">
        <v>8773</v>
      </c>
      <c r="H2389">
        <v>13</v>
      </c>
      <c r="I2389" t="s">
        <v>1652</v>
      </c>
      <c r="J2389">
        <v>0</v>
      </c>
      <c r="K2389">
        <v>0</v>
      </c>
    </row>
    <row r="2390" spans="1:11" x14ac:dyDescent="0.25">
      <c r="A2390">
        <v>3848</v>
      </c>
      <c r="B2390" t="s">
        <v>1647</v>
      </c>
      <c r="C2390" t="s">
        <v>301</v>
      </c>
      <c r="D2390" t="s">
        <v>7400</v>
      </c>
      <c r="E2390" t="s">
        <v>3795</v>
      </c>
      <c r="F2390" t="s">
        <v>3796</v>
      </c>
      <c r="G2390" t="s">
        <v>8297</v>
      </c>
      <c r="H2390">
        <v>4</v>
      </c>
      <c r="I2390" t="s">
        <v>1652</v>
      </c>
      <c r="J2390">
        <v>0</v>
      </c>
      <c r="K2390">
        <v>0</v>
      </c>
    </row>
    <row r="2391" spans="1:11" x14ac:dyDescent="0.25">
      <c r="A2391">
        <v>3848</v>
      </c>
      <c r="B2391" t="s">
        <v>1647</v>
      </c>
      <c r="C2391" t="s">
        <v>301</v>
      </c>
      <c r="D2391" t="s">
        <v>7400</v>
      </c>
      <c r="G2391" t="s">
        <v>4365</v>
      </c>
      <c r="H2391">
        <v>8</v>
      </c>
      <c r="I2391" t="s">
        <v>1652</v>
      </c>
      <c r="J2391">
        <v>0</v>
      </c>
      <c r="K2391">
        <v>0</v>
      </c>
    </row>
    <row r="2392" spans="1:11" x14ac:dyDescent="0.25">
      <c r="A2392">
        <v>3848</v>
      </c>
      <c r="B2392" t="s">
        <v>1647</v>
      </c>
      <c r="C2392" t="s">
        <v>301</v>
      </c>
      <c r="D2392" t="s">
        <v>7400</v>
      </c>
      <c r="E2392" t="s">
        <v>1903</v>
      </c>
      <c r="F2392" t="s">
        <v>1657</v>
      </c>
      <c r="G2392" t="s">
        <v>6133</v>
      </c>
      <c r="H2392">
        <v>8</v>
      </c>
      <c r="I2392" t="s">
        <v>1652</v>
      </c>
      <c r="J2392">
        <v>0</v>
      </c>
      <c r="K2392">
        <v>0</v>
      </c>
    </row>
    <row r="2393" spans="1:11" x14ac:dyDescent="0.25">
      <c r="A2393">
        <v>3848</v>
      </c>
      <c r="B2393" t="s">
        <v>1647</v>
      </c>
      <c r="C2393" t="s">
        <v>301</v>
      </c>
      <c r="D2393" t="s">
        <v>7400</v>
      </c>
      <c r="G2393" t="s">
        <v>4500</v>
      </c>
      <c r="H2393">
        <v>29</v>
      </c>
      <c r="I2393" t="s">
        <v>1652</v>
      </c>
      <c r="J2393">
        <v>0</v>
      </c>
      <c r="K2393">
        <v>0</v>
      </c>
    </row>
    <row r="2394" spans="1:11" x14ac:dyDescent="0.25">
      <c r="A2394">
        <v>3848</v>
      </c>
      <c r="B2394" t="s">
        <v>1647</v>
      </c>
      <c r="C2394" t="s">
        <v>301</v>
      </c>
      <c r="D2394" t="s">
        <v>7400</v>
      </c>
      <c r="E2394" t="s">
        <v>3797</v>
      </c>
      <c r="F2394" t="s">
        <v>1657</v>
      </c>
      <c r="G2394" t="s">
        <v>3798</v>
      </c>
      <c r="H2394">
        <v>25</v>
      </c>
      <c r="I2394" t="s">
        <v>1652</v>
      </c>
      <c r="J2394">
        <v>0</v>
      </c>
      <c r="K2394">
        <v>0</v>
      </c>
    </row>
    <row r="2395" spans="1:11" x14ac:dyDescent="0.25">
      <c r="A2395">
        <v>3848</v>
      </c>
      <c r="B2395" t="s">
        <v>1647</v>
      </c>
      <c r="C2395" t="s">
        <v>301</v>
      </c>
      <c r="D2395" t="s">
        <v>7400</v>
      </c>
      <c r="G2395" t="s">
        <v>4501</v>
      </c>
      <c r="H2395">
        <v>23</v>
      </c>
      <c r="I2395" t="s">
        <v>1652</v>
      </c>
      <c r="J2395">
        <v>0</v>
      </c>
      <c r="K2395">
        <v>0</v>
      </c>
    </row>
    <row r="2396" spans="1:11" x14ac:dyDescent="0.25">
      <c r="A2396">
        <v>3848</v>
      </c>
      <c r="B2396" t="s">
        <v>1647</v>
      </c>
      <c r="C2396" t="s">
        <v>301</v>
      </c>
      <c r="D2396" t="s">
        <v>7400</v>
      </c>
      <c r="E2396" t="s">
        <v>9690</v>
      </c>
      <c r="F2396" t="s">
        <v>1784</v>
      </c>
      <c r="G2396" t="s">
        <v>3658</v>
      </c>
      <c r="H2396">
        <v>24</v>
      </c>
      <c r="I2396" t="s">
        <v>1652</v>
      </c>
      <c r="J2396">
        <v>0</v>
      </c>
      <c r="K2396">
        <v>0</v>
      </c>
    </row>
    <row r="2397" spans="1:11" x14ac:dyDescent="0.25">
      <c r="A2397">
        <v>3848</v>
      </c>
      <c r="B2397" t="s">
        <v>1647</v>
      </c>
      <c r="C2397" t="s">
        <v>301</v>
      </c>
      <c r="D2397" t="s">
        <v>7400</v>
      </c>
      <c r="G2397" t="s">
        <v>8849</v>
      </c>
      <c r="H2397">
        <v>14</v>
      </c>
      <c r="I2397" t="s">
        <v>1652</v>
      </c>
      <c r="J2397">
        <v>0</v>
      </c>
      <c r="K2397">
        <v>0</v>
      </c>
    </row>
    <row r="2398" spans="1:11" x14ac:dyDescent="0.25">
      <c r="A2398">
        <v>3848</v>
      </c>
      <c r="B2398" t="s">
        <v>1647</v>
      </c>
      <c r="C2398" t="s">
        <v>301</v>
      </c>
      <c r="D2398" t="s">
        <v>7400</v>
      </c>
      <c r="E2398" t="s">
        <v>3799</v>
      </c>
      <c r="F2398" t="s">
        <v>1769</v>
      </c>
      <c r="G2398" t="s">
        <v>3800</v>
      </c>
      <c r="H2398">
        <v>1</v>
      </c>
      <c r="I2398" t="s">
        <v>1652</v>
      </c>
      <c r="J2398">
        <v>0</v>
      </c>
      <c r="K2398">
        <v>0</v>
      </c>
    </row>
    <row r="2399" spans="1:11" x14ac:dyDescent="0.25">
      <c r="A2399">
        <v>3848</v>
      </c>
      <c r="B2399" t="s">
        <v>1647</v>
      </c>
      <c r="C2399" t="s">
        <v>301</v>
      </c>
      <c r="D2399" t="s">
        <v>7400</v>
      </c>
      <c r="G2399" t="s">
        <v>5193</v>
      </c>
      <c r="H2399">
        <v>18</v>
      </c>
      <c r="I2399" t="s">
        <v>1652</v>
      </c>
      <c r="J2399">
        <v>0</v>
      </c>
      <c r="K2399">
        <v>0</v>
      </c>
    </row>
    <row r="2400" spans="1:11" x14ac:dyDescent="0.25">
      <c r="A2400">
        <v>3848</v>
      </c>
      <c r="B2400" t="s">
        <v>1647</v>
      </c>
      <c r="C2400" t="s">
        <v>301</v>
      </c>
      <c r="D2400" t="s">
        <v>7400</v>
      </c>
      <c r="E2400" t="s">
        <v>7166</v>
      </c>
      <c r="F2400" t="s">
        <v>1681</v>
      </c>
      <c r="G2400" t="s">
        <v>3801</v>
      </c>
      <c r="H2400">
        <v>35</v>
      </c>
      <c r="I2400" t="s">
        <v>1652</v>
      </c>
      <c r="J2400">
        <v>0</v>
      </c>
      <c r="K2400">
        <v>0</v>
      </c>
    </row>
    <row r="2401" spans="1:11" x14ac:dyDescent="0.25">
      <c r="A2401">
        <v>3848</v>
      </c>
      <c r="B2401" t="s">
        <v>1647</v>
      </c>
      <c r="C2401" t="s">
        <v>301</v>
      </c>
      <c r="D2401" t="s">
        <v>7400</v>
      </c>
      <c r="G2401" t="s">
        <v>8298</v>
      </c>
      <c r="H2401">
        <v>5</v>
      </c>
      <c r="I2401" t="s">
        <v>1652</v>
      </c>
      <c r="J2401">
        <v>0</v>
      </c>
      <c r="K2401">
        <v>0</v>
      </c>
    </row>
    <row r="2402" spans="1:11" x14ac:dyDescent="0.25">
      <c r="A2402">
        <v>3848</v>
      </c>
      <c r="B2402" t="s">
        <v>1647</v>
      </c>
      <c r="C2402" t="s">
        <v>301</v>
      </c>
      <c r="D2402" t="s">
        <v>7400</v>
      </c>
      <c r="E2402" t="s">
        <v>1902</v>
      </c>
      <c r="F2402" t="s">
        <v>1672</v>
      </c>
      <c r="G2402" t="s">
        <v>2272</v>
      </c>
      <c r="H2402">
        <v>20</v>
      </c>
      <c r="I2402" t="s">
        <v>1652</v>
      </c>
      <c r="J2402">
        <v>0</v>
      </c>
      <c r="K2402">
        <v>0</v>
      </c>
    </row>
    <row r="2403" spans="1:11" x14ac:dyDescent="0.25">
      <c r="A2403">
        <v>3848</v>
      </c>
      <c r="B2403" t="s">
        <v>1647</v>
      </c>
      <c r="C2403" t="s">
        <v>301</v>
      </c>
      <c r="D2403" t="s">
        <v>7400</v>
      </c>
      <c r="E2403" t="s">
        <v>2555</v>
      </c>
      <c r="F2403" t="s">
        <v>1672</v>
      </c>
      <c r="G2403" t="s">
        <v>3803</v>
      </c>
      <c r="H2403">
        <v>140</v>
      </c>
      <c r="I2403" t="s">
        <v>1652</v>
      </c>
      <c r="J2403">
        <v>0</v>
      </c>
      <c r="K2403">
        <v>0</v>
      </c>
    </row>
    <row r="2404" spans="1:11" x14ac:dyDescent="0.25">
      <c r="A2404">
        <v>3848</v>
      </c>
      <c r="B2404" t="s">
        <v>1647</v>
      </c>
      <c r="C2404" t="s">
        <v>301</v>
      </c>
      <c r="D2404" t="s">
        <v>7400</v>
      </c>
      <c r="G2404" t="s">
        <v>4337</v>
      </c>
      <c r="H2404">
        <v>84</v>
      </c>
      <c r="I2404" t="s">
        <v>1652</v>
      </c>
      <c r="J2404">
        <v>0</v>
      </c>
      <c r="K2404">
        <v>0</v>
      </c>
    </row>
    <row r="2405" spans="1:11" x14ac:dyDescent="0.25">
      <c r="A2405">
        <v>3848</v>
      </c>
      <c r="B2405" t="s">
        <v>1647</v>
      </c>
      <c r="C2405" t="s">
        <v>301</v>
      </c>
      <c r="D2405" t="s">
        <v>7400</v>
      </c>
      <c r="E2405" t="s">
        <v>1901</v>
      </c>
      <c r="F2405" t="s">
        <v>1655</v>
      </c>
      <c r="G2405" t="s">
        <v>3801</v>
      </c>
      <c r="H2405">
        <v>90</v>
      </c>
      <c r="I2405" t="s">
        <v>1652</v>
      </c>
      <c r="J2405">
        <v>0</v>
      </c>
      <c r="K2405">
        <v>0</v>
      </c>
    </row>
    <row r="2406" spans="1:11" x14ac:dyDescent="0.25">
      <c r="A2406">
        <v>3848</v>
      </c>
      <c r="B2406" t="s">
        <v>1647</v>
      </c>
      <c r="C2406" t="s">
        <v>301</v>
      </c>
      <c r="D2406" t="s">
        <v>7400</v>
      </c>
      <c r="G2406" t="s">
        <v>8298</v>
      </c>
      <c r="H2406">
        <v>207</v>
      </c>
      <c r="I2406" t="s">
        <v>1652</v>
      </c>
      <c r="J2406">
        <v>0</v>
      </c>
      <c r="K2406">
        <v>0</v>
      </c>
    </row>
    <row r="2407" spans="1:11" x14ac:dyDescent="0.25">
      <c r="A2407">
        <v>3848</v>
      </c>
      <c r="B2407" t="s">
        <v>1647</v>
      </c>
      <c r="C2407" t="s">
        <v>301</v>
      </c>
      <c r="D2407" t="s">
        <v>7400</v>
      </c>
      <c r="E2407" t="s">
        <v>1900</v>
      </c>
      <c r="F2407" t="s">
        <v>1672</v>
      </c>
      <c r="G2407" t="s">
        <v>10160</v>
      </c>
      <c r="H2407">
        <v>5</v>
      </c>
      <c r="I2407" t="s">
        <v>1652</v>
      </c>
      <c r="J2407">
        <v>0</v>
      </c>
      <c r="K2407">
        <v>0</v>
      </c>
    </row>
    <row r="2408" spans="1:11" x14ac:dyDescent="0.25">
      <c r="A2408">
        <v>3848</v>
      </c>
      <c r="B2408" t="s">
        <v>1647</v>
      </c>
      <c r="C2408" t="s">
        <v>301</v>
      </c>
      <c r="D2408" t="s">
        <v>7400</v>
      </c>
      <c r="G2408" t="s">
        <v>2273</v>
      </c>
      <c r="H2408">
        <v>9</v>
      </c>
      <c r="I2408" t="s">
        <v>1652</v>
      </c>
      <c r="J2408">
        <v>0</v>
      </c>
      <c r="K2408">
        <v>0</v>
      </c>
    </row>
    <row r="2409" spans="1:11" x14ac:dyDescent="0.25">
      <c r="A2409">
        <v>3848</v>
      </c>
      <c r="B2409" t="s">
        <v>1647</v>
      </c>
      <c r="C2409" t="s">
        <v>301</v>
      </c>
      <c r="D2409" t="s">
        <v>7400</v>
      </c>
      <c r="E2409" t="s">
        <v>8610</v>
      </c>
      <c r="F2409" t="s">
        <v>1657</v>
      </c>
      <c r="G2409" t="s">
        <v>8962</v>
      </c>
      <c r="H2409">
        <v>116</v>
      </c>
      <c r="I2409" t="s">
        <v>1652</v>
      </c>
      <c r="J2409">
        <v>0</v>
      </c>
      <c r="K2409">
        <v>0</v>
      </c>
    </row>
    <row r="2410" spans="1:11" x14ac:dyDescent="0.25">
      <c r="A2410">
        <v>3848</v>
      </c>
      <c r="B2410" t="s">
        <v>1647</v>
      </c>
      <c r="C2410" t="s">
        <v>301</v>
      </c>
      <c r="D2410" t="s">
        <v>7400</v>
      </c>
      <c r="G2410" t="s">
        <v>4337</v>
      </c>
      <c r="H2410">
        <v>17</v>
      </c>
      <c r="I2410" t="s">
        <v>1652</v>
      </c>
      <c r="J2410">
        <v>0</v>
      </c>
      <c r="K2410">
        <v>0</v>
      </c>
    </row>
    <row r="2411" spans="1:11" x14ac:dyDescent="0.25">
      <c r="A2411">
        <v>3848</v>
      </c>
      <c r="B2411" t="s">
        <v>1647</v>
      </c>
      <c r="C2411" t="s">
        <v>301</v>
      </c>
      <c r="D2411" t="s">
        <v>7400</v>
      </c>
      <c r="E2411" t="s">
        <v>3804</v>
      </c>
      <c r="F2411" t="s">
        <v>1655</v>
      </c>
      <c r="G2411" t="s">
        <v>3803</v>
      </c>
      <c r="H2411">
        <v>93</v>
      </c>
      <c r="I2411" t="s">
        <v>1652</v>
      </c>
      <c r="J2411">
        <v>0</v>
      </c>
      <c r="K2411">
        <v>0</v>
      </c>
    </row>
    <row r="2412" spans="1:11" x14ac:dyDescent="0.25">
      <c r="A2412">
        <v>3848</v>
      </c>
      <c r="B2412" t="s">
        <v>1647</v>
      </c>
      <c r="C2412" t="s">
        <v>301</v>
      </c>
      <c r="D2412" t="s">
        <v>7400</v>
      </c>
      <c r="G2412" t="s">
        <v>4502</v>
      </c>
      <c r="H2412">
        <v>234</v>
      </c>
      <c r="I2412" t="s">
        <v>1652</v>
      </c>
      <c r="J2412">
        <v>0</v>
      </c>
      <c r="K2412">
        <v>0</v>
      </c>
    </row>
    <row r="2413" spans="1:11" x14ac:dyDescent="0.25">
      <c r="A2413">
        <v>3848</v>
      </c>
      <c r="B2413" t="s">
        <v>1647</v>
      </c>
      <c r="C2413" t="s">
        <v>301</v>
      </c>
      <c r="D2413" t="s">
        <v>7400</v>
      </c>
      <c r="E2413" t="s">
        <v>3805</v>
      </c>
      <c r="F2413" t="s">
        <v>1655</v>
      </c>
      <c r="G2413" t="s">
        <v>3802</v>
      </c>
      <c r="H2413">
        <v>99</v>
      </c>
      <c r="I2413" t="s">
        <v>1652</v>
      </c>
      <c r="J2413">
        <v>0</v>
      </c>
      <c r="K2413">
        <v>0</v>
      </c>
    </row>
    <row r="2414" spans="1:11" x14ac:dyDescent="0.25">
      <c r="A2414">
        <v>3848</v>
      </c>
      <c r="B2414" t="s">
        <v>1647</v>
      </c>
      <c r="C2414" t="s">
        <v>301</v>
      </c>
      <c r="D2414" t="s">
        <v>7400</v>
      </c>
      <c r="G2414" t="s">
        <v>4347</v>
      </c>
      <c r="H2414">
        <v>198</v>
      </c>
      <c r="I2414" t="s">
        <v>1652</v>
      </c>
      <c r="J2414">
        <v>0</v>
      </c>
      <c r="K2414">
        <v>0</v>
      </c>
    </row>
    <row r="2415" spans="1:11" x14ac:dyDescent="0.25">
      <c r="A2415">
        <v>3848</v>
      </c>
      <c r="B2415" t="s">
        <v>1647</v>
      </c>
      <c r="C2415" t="s">
        <v>301</v>
      </c>
      <c r="D2415" t="s">
        <v>7400</v>
      </c>
      <c r="E2415" t="s">
        <v>3806</v>
      </c>
      <c r="F2415" t="s">
        <v>1655</v>
      </c>
      <c r="G2415" t="s">
        <v>3807</v>
      </c>
      <c r="H2415">
        <v>198</v>
      </c>
      <c r="I2415" t="s">
        <v>1652</v>
      </c>
      <c r="J2415">
        <v>0</v>
      </c>
      <c r="K2415">
        <v>0</v>
      </c>
    </row>
    <row r="2416" spans="1:11" x14ac:dyDescent="0.25">
      <c r="A2416">
        <v>3848</v>
      </c>
      <c r="B2416" t="s">
        <v>1647</v>
      </c>
      <c r="C2416" t="s">
        <v>301</v>
      </c>
      <c r="D2416" t="s">
        <v>7400</v>
      </c>
      <c r="G2416" t="s">
        <v>4348</v>
      </c>
      <c r="H2416">
        <v>155</v>
      </c>
      <c r="I2416" t="s">
        <v>1652</v>
      </c>
      <c r="J2416">
        <v>0</v>
      </c>
      <c r="K2416">
        <v>0</v>
      </c>
    </row>
    <row r="2417" spans="1:11" x14ac:dyDescent="0.25">
      <c r="A2417">
        <v>3848</v>
      </c>
      <c r="B2417" t="s">
        <v>1647</v>
      </c>
      <c r="C2417" t="s">
        <v>301</v>
      </c>
      <c r="D2417" t="s">
        <v>7400</v>
      </c>
      <c r="E2417" t="s">
        <v>8774</v>
      </c>
      <c r="F2417" t="s">
        <v>1896</v>
      </c>
      <c r="G2417" t="s">
        <v>7279</v>
      </c>
      <c r="H2417">
        <v>8</v>
      </c>
      <c r="I2417" t="s">
        <v>1652</v>
      </c>
      <c r="J2417">
        <v>0</v>
      </c>
      <c r="K2417">
        <v>0</v>
      </c>
    </row>
    <row r="2418" spans="1:11" x14ac:dyDescent="0.25">
      <c r="A2418">
        <v>3848</v>
      </c>
      <c r="B2418" t="s">
        <v>1647</v>
      </c>
      <c r="C2418" t="s">
        <v>301</v>
      </c>
      <c r="D2418" t="s">
        <v>7400</v>
      </c>
      <c r="G2418" t="s">
        <v>10875</v>
      </c>
      <c r="H2418">
        <v>9</v>
      </c>
      <c r="I2418" t="s">
        <v>1652</v>
      </c>
      <c r="J2418">
        <v>0</v>
      </c>
      <c r="K2418">
        <v>0</v>
      </c>
    </row>
    <row r="2419" spans="1:11" x14ac:dyDescent="0.25">
      <c r="A2419">
        <v>3848</v>
      </c>
      <c r="B2419" t="s">
        <v>1647</v>
      </c>
      <c r="C2419" t="s">
        <v>301</v>
      </c>
      <c r="D2419" t="s">
        <v>7400</v>
      </c>
      <c r="E2419" t="s">
        <v>10876</v>
      </c>
      <c r="F2419" t="s">
        <v>1908</v>
      </c>
      <c r="G2419" t="s">
        <v>7279</v>
      </c>
      <c r="H2419">
        <v>9</v>
      </c>
      <c r="I2419" t="s">
        <v>1652</v>
      </c>
      <c r="J2419">
        <v>0</v>
      </c>
      <c r="K2419">
        <v>0</v>
      </c>
    </row>
    <row r="2420" spans="1:11" x14ac:dyDescent="0.25">
      <c r="A2420">
        <v>3848</v>
      </c>
      <c r="B2420" t="s">
        <v>1647</v>
      </c>
      <c r="C2420" t="s">
        <v>301</v>
      </c>
      <c r="D2420" t="s">
        <v>7400</v>
      </c>
      <c r="G2420" t="s">
        <v>5927</v>
      </c>
      <c r="H2420">
        <v>9</v>
      </c>
      <c r="I2420" t="s">
        <v>1652</v>
      </c>
      <c r="J2420">
        <v>0</v>
      </c>
      <c r="K2420">
        <v>0</v>
      </c>
    </row>
    <row r="2421" spans="1:11" x14ac:dyDescent="0.25">
      <c r="A2421">
        <v>3848</v>
      </c>
      <c r="B2421" t="s">
        <v>1647</v>
      </c>
      <c r="C2421" t="s">
        <v>301</v>
      </c>
      <c r="D2421" t="s">
        <v>7400</v>
      </c>
      <c r="E2421" t="s">
        <v>3808</v>
      </c>
      <c r="F2421" t="s">
        <v>1769</v>
      </c>
      <c r="G2421" t="s">
        <v>3640</v>
      </c>
      <c r="H2421">
        <v>7</v>
      </c>
      <c r="I2421" t="s">
        <v>1652</v>
      </c>
      <c r="J2421">
        <v>0</v>
      </c>
      <c r="K2421">
        <v>0</v>
      </c>
    </row>
    <row r="2422" spans="1:11" x14ac:dyDescent="0.25">
      <c r="A2422">
        <v>3848</v>
      </c>
      <c r="B2422" t="s">
        <v>1647</v>
      </c>
      <c r="C2422" t="s">
        <v>301</v>
      </c>
      <c r="D2422" t="s">
        <v>7400</v>
      </c>
      <c r="E2422" t="s">
        <v>1899</v>
      </c>
      <c r="F2422" t="s">
        <v>1897</v>
      </c>
      <c r="G2422" t="s">
        <v>6733</v>
      </c>
      <c r="H2422">
        <v>19</v>
      </c>
      <c r="I2422" t="s">
        <v>1652</v>
      </c>
      <c r="J2422">
        <v>0</v>
      </c>
      <c r="K2422">
        <v>0</v>
      </c>
    </row>
    <row r="2423" spans="1:11" x14ac:dyDescent="0.25">
      <c r="A2423">
        <v>3848</v>
      </c>
      <c r="B2423" t="s">
        <v>1647</v>
      </c>
      <c r="C2423" t="s">
        <v>301</v>
      </c>
      <c r="D2423" t="s">
        <v>7400</v>
      </c>
      <c r="G2423" t="s">
        <v>6479</v>
      </c>
      <c r="H2423">
        <v>18</v>
      </c>
      <c r="I2423" t="s">
        <v>1652</v>
      </c>
      <c r="J2423">
        <v>0</v>
      </c>
      <c r="K2423">
        <v>0</v>
      </c>
    </row>
    <row r="2424" spans="1:11" x14ac:dyDescent="0.25">
      <c r="A2424">
        <v>3848</v>
      </c>
      <c r="B2424" t="s">
        <v>1647</v>
      </c>
      <c r="C2424" t="s">
        <v>301</v>
      </c>
      <c r="D2424" t="s">
        <v>7400</v>
      </c>
      <c r="E2424" t="s">
        <v>3809</v>
      </c>
      <c r="F2424" t="s">
        <v>1672</v>
      </c>
      <c r="G2424" t="s">
        <v>3810</v>
      </c>
      <c r="H2424">
        <v>1</v>
      </c>
      <c r="I2424" t="s">
        <v>1652</v>
      </c>
      <c r="J2424">
        <v>0</v>
      </c>
      <c r="K2424">
        <v>0</v>
      </c>
    </row>
    <row r="2425" spans="1:11" x14ac:dyDescent="0.25">
      <c r="A2425">
        <v>3848</v>
      </c>
      <c r="B2425" t="s">
        <v>1647</v>
      </c>
      <c r="C2425" t="s">
        <v>301</v>
      </c>
      <c r="D2425" t="s">
        <v>7400</v>
      </c>
      <c r="G2425" t="s">
        <v>4503</v>
      </c>
      <c r="H2425">
        <v>37</v>
      </c>
      <c r="I2425" t="s">
        <v>1652</v>
      </c>
      <c r="J2425">
        <v>0</v>
      </c>
      <c r="K2425">
        <v>0</v>
      </c>
    </row>
    <row r="2426" spans="1:11" x14ac:dyDescent="0.25">
      <c r="A2426">
        <v>3848</v>
      </c>
      <c r="B2426" t="s">
        <v>1647</v>
      </c>
      <c r="C2426" t="s">
        <v>301</v>
      </c>
      <c r="D2426" t="s">
        <v>7400</v>
      </c>
      <c r="E2426" t="s">
        <v>8775</v>
      </c>
      <c r="F2426" t="s">
        <v>1657</v>
      </c>
      <c r="G2426" t="s">
        <v>8776</v>
      </c>
      <c r="H2426">
        <v>40</v>
      </c>
      <c r="I2426" t="s">
        <v>1652</v>
      </c>
      <c r="J2426">
        <v>0</v>
      </c>
      <c r="K2426">
        <v>0</v>
      </c>
    </row>
    <row r="2427" spans="1:11" x14ac:dyDescent="0.25">
      <c r="A2427">
        <v>3848</v>
      </c>
      <c r="B2427" t="s">
        <v>1647</v>
      </c>
      <c r="C2427" t="s">
        <v>301</v>
      </c>
      <c r="D2427" t="s">
        <v>7400</v>
      </c>
      <c r="G2427" t="s">
        <v>9279</v>
      </c>
      <c r="H2427">
        <v>12</v>
      </c>
      <c r="I2427" t="s">
        <v>1652</v>
      </c>
      <c r="J2427">
        <v>0</v>
      </c>
      <c r="K2427">
        <v>0</v>
      </c>
    </row>
    <row r="2428" spans="1:11" x14ac:dyDescent="0.25">
      <c r="A2428">
        <v>3848</v>
      </c>
      <c r="B2428" t="s">
        <v>1647</v>
      </c>
      <c r="C2428" t="s">
        <v>301</v>
      </c>
      <c r="D2428" t="s">
        <v>7400</v>
      </c>
      <c r="E2428" t="s">
        <v>3811</v>
      </c>
      <c r="F2428" t="s">
        <v>1655</v>
      </c>
      <c r="G2428" t="s">
        <v>3464</v>
      </c>
      <c r="H2428">
        <v>20</v>
      </c>
      <c r="I2428" t="s">
        <v>1652</v>
      </c>
      <c r="J2428">
        <v>0</v>
      </c>
      <c r="K2428">
        <v>0</v>
      </c>
    </row>
    <row r="2429" spans="1:11" x14ac:dyDescent="0.25">
      <c r="A2429">
        <v>3848</v>
      </c>
      <c r="B2429" t="s">
        <v>1647</v>
      </c>
      <c r="C2429" t="s">
        <v>301</v>
      </c>
      <c r="D2429" t="s">
        <v>7400</v>
      </c>
      <c r="G2429" t="s">
        <v>4349</v>
      </c>
      <c r="H2429">
        <v>251</v>
      </c>
      <c r="I2429" t="s">
        <v>1652</v>
      </c>
      <c r="J2429">
        <v>0</v>
      </c>
      <c r="K2429">
        <v>0</v>
      </c>
    </row>
    <row r="2430" spans="1:11" x14ac:dyDescent="0.25">
      <c r="A2430">
        <v>3848</v>
      </c>
      <c r="B2430" t="s">
        <v>1647</v>
      </c>
      <c r="C2430" t="s">
        <v>301</v>
      </c>
      <c r="D2430" t="s">
        <v>7400</v>
      </c>
      <c r="E2430" t="s">
        <v>8777</v>
      </c>
      <c r="F2430" t="s">
        <v>1898</v>
      </c>
      <c r="G2430" t="s">
        <v>3263</v>
      </c>
      <c r="H2430">
        <v>19</v>
      </c>
      <c r="I2430" t="s">
        <v>1652</v>
      </c>
      <c r="J2430">
        <v>0</v>
      </c>
      <c r="K2430">
        <v>0</v>
      </c>
    </row>
    <row r="2431" spans="1:11" x14ac:dyDescent="0.25">
      <c r="A2431">
        <v>3848</v>
      </c>
      <c r="B2431" t="s">
        <v>1647</v>
      </c>
      <c r="C2431" t="s">
        <v>301</v>
      </c>
      <c r="D2431" t="s">
        <v>7400</v>
      </c>
      <c r="G2431" t="s">
        <v>10374</v>
      </c>
      <c r="H2431">
        <v>4</v>
      </c>
      <c r="I2431" t="s">
        <v>1652</v>
      </c>
      <c r="J2431">
        <v>0</v>
      </c>
      <c r="K2431">
        <v>0</v>
      </c>
    </row>
    <row r="2432" spans="1:11" x14ac:dyDescent="0.25">
      <c r="A2432">
        <v>3848</v>
      </c>
      <c r="B2432" t="s">
        <v>1647</v>
      </c>
      <c r="C2432" t="s">
        <v>301</v>
      </c>
      <c r="D2432" t="s">
        <v>7400</v>
      </c>
      <c r="E2432" t="s">
        <v>8299</v>
      </c>
      <c r="F2432" t="s">
        <v>1804</v>
      </c>
      <c r="G2432" t="s">
        <v>7633</v>
      </c>
      <c r="H2432">
        <v>40</v>
      </c>
      <c r="I2432" t="s">
        <v>1652</v>
      </c>
      <c r="J2432">
        <v>0</v>
      </c>
      <c r="K2432">
        <v>0</v>
      </c>
    </row>
    <row r="2433" spans="1:11" x14ac:dyDescent="0.25">
      <c r="A2433">
        <v>3848</v>
      </c>
      <c r="B2433" t="s">
        <v>1647</v>
      </c>
      <c r="C2433" t="s">
        <v>301</v>
      </c>
      <c r="D2433" t="s">
        <v>7400</v>
      </c>
      <c r="G2433" t="s">
        <v>5927</v>
      </c>
      <c r="H2433">
        <v>32</v>
      </c>
      <c r="I2433" t="s">
        <v>1652</v>
      </c>
      <c r="J2433">
        <v>0</v>
      </c>
      <c r="K2433">
        <v>0</v>
      </c>
    </row>
    <row r="2434" spans="1:11" x14ac:dyDescent="0.25">
      <c r="A2434">
        <v>3848</v>
      </c>
      <c r="B2434" t="s">
        <v>1647</v>
      </c>
      <c r="C2434" t="s">
        <v>301</v>
      </c>
      <c r="D2434" t="s">
        <v>7400</v>
      </c>
      <c r="E2434" t="s">
        <v>8611</v>
      </c>
      <c r="F2434" t="s">
        <v>1887</v>
      </c>
      <c r="G2434" t="s">
        <v>7641</v>
      </c>
      <c r="H2434">
        <v>259</v>
      </c>
      <c r="I2434" t="s">
        <v>1652</v>
      </c>
      <c r="J2434">
        <v>0</v>
      </c>
      <c r="K2434">
        <v>0</v>
      </c>
    </row>
    <row r="2435" spans="1:11" x14ac:dyDescent="0.25">
      <c r="A2435">
        <v>3848</v>
      </c>
      <c r="B2435" t="s">
        <v>1647</v>
      </c>
      <c r="C2435" t="s">
        <v>301</v>
      </c>
      <c r="D2435" t="s">
        <v>7400</v>
      </c>
      <c r="G2435" t="s">
        <v>4435</v>
      </c>
      <c r="H2435">
        <v>81</v>
      </c>
      <c r="I2435" t="s">
        <v>1652</v>
      </c>
      <c r="J2435">
        <v>0</v>
      </c>
      <c r="K2435">
        <v>0</v>
      </c>
    </row>
    <row r="2436" spans="1:11" x14ac:dyDescent="0.25">
      <c r="A2436">
        <v>3848</v>
      </c>
      <c r="B2436" t="s">
        <v>1647</v>
      </c>
      <c r="C2436" t="s">
        <v>301</v>
      </c>
      <c r="D2436" t="s">
        <v>7400</v>
      </c>
      <c r="E2436" t="s">
        <v>9691</v>
      </c>
      <c r="F2436" t="s">
        <v>1888</v>
      </c>
      <c r="G2436" t="s">
        <v>3812</v>
      </c>
      <c r="H2436">
        <v>19</v>
      </c>
      <c r="I2436" t="s">
        <v>1652</v>
      </c>
      <c r="J2436">
        <v>0</v>
      </c>
      <c r="K2436">
        <v>0</v>
      </c>
    </row>
    <row r="2437" spans="1:11" x14ac:dyDescent="0.25">
      <c r="A2437">
        <v>3848</v>
      </c>
      <c r="B2437" t="s">
        <v>1647</v>
      </c>
      <c r="C2437" t="s">
        <v>301</v>
      </c>
      <c r="D2437" t="s">
        <v>7400</v>
      </c>
      <c r="G2437" t="s">
        <v>4350</v>
      </c>
      <c r="H2437">
        <v>3</v>
      </c>
      <c r="I2437" t="s">
        <v>1652</v>
      </c>
      <c r="J2437">
        <v>0</v>
      </c>
      <c r="K2437">
        <v>0</v>
      </c>
    </row>
    <row r="2438" spans="1:11" x14ac:dyDescent="0.25">
      <c r="A2438">
        <v>3848</v>
      </c>
      <c r="B2438" t="s">
        <v>1647</v>
      </c>
      <c r="C2438" t="s">
        <v>301</v>
      </c>
      <c r="D2438" t="s">
        <v>7400</v>
      </c>
      <c r="E2438" t="s">
        <v>2474</v>
      </c>
      <c r="F2438" t="s">
        <v>1888</v>
      </c>
      <c r="G2438" t="s">
        <v>3565</v>
      </c>
      <c r="H2438">
        <v>21</v>
      </c>
      <c r="I2438" t="s">
        <v>1652</v>
      </c>
      <c r="J2438">
        <v>0</v>
      </c>
      <c r="K2438">
        <v>0</v>
      </c>
    </row>
    <row r="2439" spans="1:11" x14ac:dyDescent="0.25">
      <c r="A2439">
        <v>3848</v>
      </c>
      <c r="B2439" t="s">
        <v>1647</v>
      </c>
      <c r="C2439" t="s">
        <v>301</v>
      </c>
      <c r="D2439" t="s">
        <v>7400</v>
      </c>
      <c r="G2439" t="s">
        <v>2274</v>
      </c>
      <c r="H2439">
        <v>10</v>
      </c>
      <c r="I2439" t="s">
        <v>1652</v>
      </c>
      <c r="J2439">
        <v>0</v>
      </c>
      <c r="K2439">
        <v>0</v>
      </c>
    </row>
    <row r="2440" spans="1:11" x14ac:dyDescent="0.25">
      <c r="A2440">
        <v>3848</v>
      </c>
      <c r="B2440" t="s">
        <v>1647</v>
      </c>
      <c r="C2440" t="s">
        <v>301</v>
      </c>
      <c r="D2440" t="s">
        <v>7400</v>
      </c>
      <c r="E2440" t="s">
        <v>10877</v>
      </c>
      <c r="F2440" t="s">
        <v>1898</v>
      </c>
      <c r="G2440" t="s">
        <v>3496</v>
      </c>
      <c r="H2440">
        <v>4</v>
      </c>
      <c r="I2440" t="s">
        <v>1652</v>
      </c>
      <c r="J2440">
        <v>0</v>
      </c>
      <c r="K2440">
        <v>0</v>
      </c>
    </row>
    <row r="2441" spans="1:11" x14ac:dyDescent="0.25">
      <c r="A2441">
        <v>3848</v>
      </c>
      <c r="B2441" t="s">
        <v>1647</v>
      </c>
      <c r="C2441" t="s">
        <v>301</v>
      </c>
      <c r="D2441" t="s">
        <v>7400</v>
      </c>
      <c r="G2441" t="s">
        <v>10878</v>
      </c>
      <c r="H2441">
        <v>6</v>
      </c>
      <c r="I2441" t="s">
        <v>1652</v>
      </c>
      <c r="J2441">
        <v>0</v>
      </c>
      <c r="K2441">
        <v>0</v>
      </c>
    </row>
    <row r="2442" spans="1:11" x14ac:dyDescent="0.25">
      <c r="A2442">
        <v>3848</v>
      </c>
      <c r="B2442" t="s">
        <v>1647</v>
      </c>
      <c r="C2442" t="s">
        <v>301</v>
      </c>
      <c r="D2442" t="s">
        <v>7400</v>
      </c>
      <c r="E2442" t="s">
        <v>10879</v>
      </c>
      <c r="F2442" t="s">
        <v>1803</v>
      </c>
      <c r="G2442" t="s">
        <v>3653</v>
      </c>
      <c r="H2442">
        <v>4</v>
      </c>
      <c r="I2442" t="s">
        <v>1652</v>
      </c>
      <c r="J2442">
        <v>0</v>
      </c>
      <c r="K2442">
        <v>0</v>
      </c>
    </row>
    <row r="2443" spans="1:11" x14ac:dyDescent="0.25">
      <c r="A2443">
        <v>3848</v>
      </c>
      <c r="B2443" t="s">
        <v>1647</v>
      </c>
      <c r="C2443" t="s">
        <v>301</v>
      </c>
      <c r="D2443" t="s">
        <v>7400</v>
      </c>
      <c r="G2443" t="s">
        <v>2163</v>
      </c>
      <c r="H2443">
        <v>6</v>
      </c>
      <c r="I2443" t="s">
        <v>1652</v>
      </c>
      <c r="J2443">
        <v>0</v>
      </c>
      <c r="K2443">
        <v>0</v>
      </c>
    </row>
    <row r="2444" spans="1:11" x14ac:dyDescent="0.25">
      <c r="A2444">
        <v>3848</v>
      </c>
      <c r="B2444" t="s">
        <v>1647</v>
      </c>
      <c r="C2444" t="s">
        <v>301</v>
      </c>
      <c r="D2444" t="s">
        <v>7400</v>
      </c>
      <c r="E2444" t="s">
        <v>10880</v>
      </c>
      <c r="F2444" t="s">
        <v>1779</v>
      </c>
      <c r="G2444" t="s">
        <v>6733</v>
      </c>
      <c r="H2444">
        <v>4</v>
      </c>
      <c r="I2444" t="s">
        <v>1652</v>
      </c>
      <c r="J2444">
        <v>0</v>
      </c>
      <c r="K2444">
        <v>0</v>
      </c>
    </row>
    <row r="2445" spans="1:11" x14ac:dyDescent="0.25">
      <c r="A2445">
        <v>3848</v>
      </c>
      <c r="B2445" t="s">
        <v>1647</v>
      </c>
      <c r="C2445" t="s">
        <v>301</v>
      </c>
      <c r="D2445" t="s">
        <v>7400</v>
      </c>
      <c r="G2445" t="s">
        <v>2163</v>
      </c>
      <c r="H2445">
        <v>8</v>
      </c>
      <c r="I2445" t="s">
        <v>1652</v>
      </c>
      <c r="J2445">
        <v>0</v>
      </c>
      <c r="K2445">
        <v>0</v>
      </c>
    </row>
    <row r="2446" spans="1:11" x14ac:dyDescent="0.25">
      <c r="A2446">
        <v>3848</v>
      </c>
      <c r="B2446" t="s">
        <v>1647</v>
      </c>
      <c r="C2446" t="s">
        <v>301</v>
      </c>
      <c r="D2446" t="s">
        <v>7400</v>
      </c>
      <c r="E2446" t="s">
        <v>3814</v>
      </c>
      <c r="F2446" t="s">
        <v>3815</v>
      </c>
      <c r="G2446" t="s">
        <v>3756</v>
      </c>
      <c r="H2446">
        <v>8</v>
      </c>
      <c r="I2446" t="s">
        <v>1652</v>
      </c>
      <c r="J2446">
        <v>0</v>
      </c>
      <c r="K2446">
        <v>0</v>
      </c>
    </row>
    <row r="2447" spans="1:11" x14ac:dyDescent="0.25">
      <c r="A2447">
        <v>3848</v>
      </c>
      <c r="B2447" t="s">
        <v>1647</v>
      </c>
      <c r="C2447" t="s">
        <v>301</v>
      </c>
      <c r="D2447" t="s">
        <v>7400</v>
      </c>
      <c r="G2447" t="s">
        <v>5194</v>
      </c>
      <c r="H2447">
        <v>13</v>
      </c>
      <c r="I2447" t="s">
        <v>1652</v>
      </c>
      <c r="J2447">
        <v>0</v>
      </c>
      <c r="K2447">
        <v>0</v>
      </c>
    </row>
    <row r="2448" spans="1:11" x14ac:dyDescent="0.25">
      <c r="A2448">
        <v>3848</v>
      </c>
      <c r="B2448" t="s">
        <v>1647</v>
      </c>
      <c r="C2448" t="s">
        <v>301</v>
      </c>
      <c r="D2448" t="s">
        <v>7400</v>
      </c>
      <c r="E2448" t="s">
        <v>3816</v>
      </c>
      <c r="F2448" t="s">
        <v>1657</v>
      </c>
      <c r="G2448" t="s">
        <v>5195</v>
      </c>
      <c r="H2448">
        <v>19</v>
      </c>
      <c r="I2448" t="s">
        <v>1652</v>
      </c>
      <c r="J2448">
        <v>0</v>
      </c>
      <c r="K2448">
        <v>0</v>
      </c>
    </row>
    <row r="2449" spans="1:11" x14ac:dyDescent="0.25">
      <c r="A2449">
        <v>3848</v>
      </c>
      <c r="B2449" t="s">
        <v>1647</v>
      </c>
      <c r="C2449" t="s">
        <v>301</v>
      </c>
      <c r="D2449" t="s">
        <v>7400</v>
      </c>
      <c r="E2449" t="s">
        <v>2393</v>
      </c>
      <c r="F2449" t="s">
        <v>1896</v>
      </c>
      <c r="G2449" t="s">
        <v>3803</v>
      </c>
      <c r="H2449">
        <v>1</v>
      </c>
      <c r="I2449" t="s">
        <v>1652</v>
      </c>
      <c r="J2449">
        <v>0</v>
      </c>
      <c r="K2449">
        <v>0</v>
      </c>
    </row>
    <row r="2450" spans="1:11" x14ac:dyDescent="0.25">
      <c r="A2450">
        <v>3848</v>
      </c>
      <c r="B2450" t="s">
        <v>1647</v>
      </c>
      <c r="C2450" t="s">
        <v>301</v>
      </c>
      <c r="D2450" t="s">
        <v>7400</v>
      </c>
      <c r="G2450" t="s">
        <v>2163</v>
      </c>
      <c r="H2450">
        <v>3</v>
      </c>
      <c r="I2450" t="s">
        <v>1652</v>
      </c>
      <c r="J2450">
        <v>0</v>
      </c>
      <c r="K2450">
        <v>0</v>
      </c>
    </row>
    <row r="2451" spans="1:11" x14ac:dyDescent="0.25">
      <c r="A2451">
        <v>3848</v>
      </c>
      <c r="B2451" t="s">
        <v>1647</v>
      </c>
      <c r="C2451" t="s">
        <v>301</v>
      </c>
      <c r="D2451" t="s">
        <v>7400</v>
      </c>
      <c r="E2451" t="s">
        <v>3817</v>
      </c>
      <c r="F2451" t="s">
        <v>3818</v>
      </c>
      <c r="G2451" t="s">
        <v>3819</v>
      </c>
      <c r="H2451">
        <v>5</v>
      </c>
      <c r="I2451" t="s">
        <v>1652</v>
      </c>
      <c r="J2451">
        <v>0</v>
      </c>
      <c r="K2451">
        <v>0</v>
      </c>
    </row>
    <row r="2452" spans="1:11" x14ac:dyDescent="0.25">
      <c r="A2452">
        <v>3848</v>
      </c>
      <c r="B2452" t="s">
        <v>1647</v>
      </c>
      <c r="C2452" t="s">
        <v>301</v>
      </c>
      <c r="D2452" t="s">
        <v>7400</v>
      </c>
      <c r="G2452" t="s">
        <v>5173</v>
      </c>
      <c r="H2452">
        <v>25</v>
      </c>
      <c r="I2452" t="s">
        <v>1652</v>
      </c>
      <c r="J2452">
        <v>0</v>
      </c>
      <c r="K2452">
        <v>0</v>
      </c>
    </row>
    <row r="2453" spans="1:11" x14ac:dyDescent="0.25">
      <c r="A2453">
        <v>3848</v>
      </c>
      <c r="B2453" t="s">
        <v>1647</v>
      </c>
      <c r="C2453" t="s">
        <v>301</v>
      </c>
      <c r="D2453" t="s">
        <v>7400</v>
      </c>
      <c r="E2453" t="s">
        <v>8778</v>
      </c>
      <c r="F2453" t="s">
        <v>1779</v>
      </c>
      <c r="G2453" t="s">
        <v>6733</v>
      </c>
      <c r="H2453">
        <v>14</v>
      </c>
      <c r="I2453" t="s">
        <v>1652</v>
      </c>
      <c r="J2453">
        <v>0</v>
      </c>
      <c r="K2453">
        <v>0</v>
      </c>
    </row>
    <row r="2454" spans="1:11" x14ac:dyDescent="0.25">
      <c r="A2454">
        <v>3848</v>
      </c>
      <c r="B2454" t="s">
        <v>1647</v>
      </c>
      <c r="C2454" t="s">
        <v>301</v>
      </c>
      <c r="D2454" t="s">
        <v>7400</v>
      </c>
      <c r="G2454" t="s">
        <v>2163</v>
      </c>
      <c r="H2454">
        <v>8</v>
      </c>
      <c r="I2454" t="s">
        <v>1652</v>
      </c>
      <c r="J2454">
        <v>0</v>
      </c>
      <c r="K2454">
        <v>0</v>
      </c>
    </row>
    <row r="2455" spans="1:11" x14ac:dyDescent="0.25">
      <c r="A2455">
        <v>3848</v>
      </c>
      <c r="B2455" t="s">
        <v>1647</v>
      </c>
      <c r="C2455" t="s">
        <v>301</v>
      </c>
      <c r="D2455" t="s">
        <v>7400</v>
      </c>
      <c r="E2455" t="s">
        <v>2366</v>
      </c>
      <c r="F2455" t="s">
        <v>1896</v>
      </c>
      <c r="G2455" t="s">
        <v>7279</v>
      </c>
      <c r="H2455">
        <v>19</v>
      </c>
      <c r="I2455" t="s">
        <v>1652</v>
      </c>
      <c r="J2455">
        <v>0</v>
      </c>
      <c r="K2455">
        <v>0</v>
      </c>
    </row>
    <row r="2456" spans="1:11" x14ac:dyDescent="0.25">
      <c r="A2456">
        <v>3848</v>
      </c>
      <c r="B2456" t="s">
        <v>1647</v>
      </c>
      <c r="C2456" t="s">
        <v>301</v>
      </c>
      <c r="D2456" t="s">
        <v>7400</v>
      </c>
      <c r="G2456" t="s">
        <v>2297</v>
      </c>
      <c r="H2456">
        <v>16</v>
      </c>
      <c r="I2456" t="s">
        <v>1652</v>
      </c>
      <c r="J2456">
        <v>0</v>
      </c>
      <c r="K2456">
        <v>0</v>
      </c>
    </row>
    <row r="2457" spans="1:11" x14ac:dyDescent="0.25">
      <c r="A2457">
        <v>3848</v>
      </c>
      <c r="B2457" t="s">
        <v>1647</v>
      </c>
      <c r="C2457" t="s">
        <v>301</v>
      </c>
      <c r="D2457" t="s">
        <v>7400</v>
      </c>
      <c r="E2457" t="s">
        <v>9551</v>
      </c>
      <c r="F2457" t="s">
        <v>1779</v>
      </c>
      <c r="G2457" t="s">
        <v>7279</v>
      </c>
      <c r="H2457">
        <v>18</v>
      </c>
      <c r="I2457" t="s">
        <v>1652</v>
      </c>
      <c r="J2457">
        <v>0</v>
      </c>
      <c r="K2457">
        <v>0</v>
      </c>
    </row>
    <row r="2458" spans="1:11" x14ac:dyDescent="0.25">
      <c r="A2458">
        <v>3848</v>
      </c>
      <c r="B2458" t="s">
        <v>1647</v>
      </c>
      <c r="C2458" t="s">
        <v>301</v>
      </c>
      <c r="D2458" t="s">
        <v>7400</v>
      </c>
      <c r="G2458" t="s">
        <v>5926</v>
      </c>
      <c r="H2458">
        <v>11</v>
      </c>
      <c r="I2458" t="s">
        <v>1652</v>
      </c>
      <c r="J2458">
        <v>0</v>
      </c>
      <c r="K2458">
        <v>0</v>
      </c>
    </row>
    <row r="2459" spans="1:11" x14ac:dyDescent="0.25">
      <c r="A2459">
        <v>3848</v>
      </c>
      <c r="B2459" t="s">
        <v>1647</v>
      </c>
      <c r="C2459" t="s">
        <v>301</v>
      </c>
      <c r="D2459" t="s">
        <v>7400</v>
      </c>
      <c r="E2459" t="s">
        <v>6480</v>
      </c>
      <c r="F2459" t="s">
        <v>6481</v>
      </c>
      <c r="G2459" t="s">
        <v>6782</v>
      </c>
      <c r="H2459">
        <v>10</v>
      </c>
      <c r="I2459" t="s">
        <v>1652</v>
      </c>
      <c r="J2459">
        <v>0</v>
      </c>
      <c r="K2459">
        <v>0</v>
      </c>
    </row>
    <row r="2460" spans="1:11" x14ac:dyDescent="0.25">
      <c r="A2460">
        <v>3848</v>
      </c>
      <c r="B2460" t="s">
        <v>1647</v>
      </c>
      <c r="C2460" t="s">
        <v>301</v>
      </c>
      <c r="D2460" t="s">
        <v>7400</v>
      </c>
      <c r="G2460" t="s">
        <v>5190</v>
      </c>
      <c r="H2460">
        <v>6</v>
      </c>
      <c r="I2460" t="s">
        <v>1652</v>
      </c>
      <c r="J2460">
        <v>0</v>
      </c>
      <c r="K2460">
        <v>0</v>
      </c>
    </row>
    <row r="2461" spans="1:11" x14ac:dyDescent="0.25">
      <c r="A2461">
        <v>3848</v>
      </c>
      <c r="B2461" t="s">
        <v>1647</v>
      </c>
      <c r="C2461" t="s">
        <v>301</v>
      </c>
      <c r="D2461" t="s">
        <v>7400</v>
      </c>
      <c r="E2461" t="s">
        <v>9692</v>
      </c>
      <c r="F2461" t="s">
        <v>8509</v>
      </c>
      <c r="G2461" t="s">
        <v>3534</v>
      </c>
      <c r="H2461">
        <v>8</v>
      </c>
      <c r="I2461" t="s">
        <v>1652</v>
      </c>
      <c r="J2461">
        <v>0</v>
      </c>
      <c r="K2461">
        <v>0</v>
      </c>
    </row>
    <row r="2462" spans="1:11" x14ac:dyDescent="0.25">
      <c r="A2462">
        <v>3848</v>
      </c>
      <c r="B2462" t="s">
        <v>1647</v>
      </c>
      <c r="C2462" t="s">
        <v>301</v>
      </c>
      <c r="D2462" t="s">
        <v>7400</v>
      </c>
      <c r="G2462" t="s">
        <v>9693</v>
      </c>
      <c r="H2462">
        <v>10</v>
      </c>
      <c r="I2462" t="s">
        <v>1652</v>
      </c>
      <c r="J2462">
        <v>0</v>
      </c>
      <c r="K2462">
        <v>0</v>
      </c>
    </row>
    <row r="2463" spans="1:11" x14ac:dyDescent="0.25">
      <c r="A2463">
        <v>3848</v>
      </c>
      <c r="B2463" t="s">
        <v>1647</v>
      </c>
      <c r="C2463" t="s">
        <v>301</v>
      </c>
      <c r="D2463" t="s">
        <v>7400</v>
      </c>
      <c r="E2463" t="s">
        <v>8508</v>
      </c>
      <c r="F2463" t="s">
        <v>8509</v>
      </c>
      <c r="G2463" t="s">
        <v>3534</v>
      </c>
      <c r="H2463">
        <v>14</v>
      </c>
      <c r="I2463" t="s">
        <v>1652</v>
      </c>
      <c r="J2463">
        <v>0</v>
      </c>
      <c r="K2463">
        <v>0</v>
      </c>
    </row>
    <row r="2464" spans="1:11" x14ac:dyDescent="0.25">
      <c r="A2464">
        <v>3848</v>
      </c>
      <c r="B2464" t="s">
        <v>1647</v>
      </c>
      <c r="C2464" t="s">
        <v>301</v>
      </c>
      <c r="D2464" t="s">
        <v>7400</v>
      </c>
      <c r="G2464" t="s">
        <v>2240</v>
      </c>
      <c r="H2464">
        <v>8</v>
      </c>
      <c r="I2464" t="s">
        <v>1652</v>
      </c>
      <c r="J2464">
        <v>0</v>
      </c>
      <c r="K2464">
        <v>0</v>
      </c>
    </row>
    <row r="2465" spans="1:11" x14ac:dyDescent="0.25">
      <c r="A2465">
        <v>3848</v>
      </c>
      <c r="B2465" t="s">
        <v>1647</v>
      </c>
      <c r="C2465" t="s">
        <v>301</v>
      </c>
      <c r="D2465" t="s">
        <v>7400</v>
      </c>
      <c r="E2465" t="s">
        <v>10881</v>
      </c>
      <c r="F2465" t="s">
        <v>1803</v>
      </c>
      <c r="G2465" t="s">
        <v>3694</v>
      </c>
      <c r="H2465">
        <v>3</v>
      </c>
      <c r="I2465" t="s">
        <v>1652</v>
      </c>
      <c r="J2465">
        <v>0</v>
      </c>
      <c r="K2465">
        <v>0</v>
      </c>
    </row>
    <row r="2466" spans="1:11" x14ac:dyDescent="0.25">
      <c r="A2466">
        <v>3848</v>
      </c>
      <c r="B2466" t="s">
        <v>1647</v>
      </c>
      <c r="C2466" t="s">
        <v>301</v>
      </c>
      <c r="D2466" t="s">
        <v>7400</v>
      </c>
      <c r="G2466" t="s">
        <v>4351</v>
      </c>
      <c r="H2466">
        <v>5</v>
      </c>
      <c r="I2466" t="s">
        <v>1652</v>
      </c>
      <c r="J2466">
        <v>0</v>
      </c>
      <c r="K2466">
        <v>0</v>
      </c>
    </row>
    <row r="2467" spans="1:11" x14ac:dyDescent="0.25">
      <c r="A2467">
        <v>3848</v>
      </c>
      <c r="B2467" t="s">
        <v>1647</v>
      </c>
      <c r="C2467" t="s">
        <v>301</v>
      </c>
      <c r="D2467" t="s">
        <v>7400</v>
      </c>
      <c r="E2467" t="s">
        <v>1895</v>
      </c>
      <c r="F2467" t="s">
        <v>1894</v>
      </c>
      <c r="G2467" t="s">
        <v>3475</v>
      </c>
      <c r="H2467">
        <v>1</v>
      </c>
      <c r="I2467" t="s">
        <v>1652</v>
      </c>
      <c r="J2467">
        <v>0</v>
      </c>
      <c r="K2467">
        <v>0</v>
      </c>
    </row>
    <row r="2468" spans="1:11" x14ac:dyDescent="0.25">
      <c r="A2468">
        <v>3848</v>
      </c>
      <c r="B2468" t="s">
        <v>1647</v>
      </c>
      <c r="C2468" t="s">
        <v>301</v>
      </c>
      <c r="D2468" t="s">
        <v>7400</v>
      </c>
      <c r="G2468" t="s">
        <v>2163</v>
      </c>
      <c r="H2468">
        <v>10</v>
      </c>
      <c r="I2468" t="s">
        <v>1652</v>
      </c>
      <c r="J2468">
        <v>0</v>
      </c>
      <c r="K2468">
        <v>0</v>
      </c>
    </row>
    <row r="2469" spans="1:11" x14ac:dyDescent="0.25">
      <c r="A2469">
        <v>3848</v>
      </c>
      <c r="B2469" t="s">
        <v>1647</v>
      </c>
      <c r="C2469" t="s">
        <v>301</v>
      </c>
      <c r="D2469" t="s">
        <v>7400</v>
      </c>
      <c r="E2469" t="s">
        <v>6897</v>
      </c>
      <c r="F2469" t="s">
        <v>1894</v>
      </c>
      <c r="G2469" t="s">
        <v>7639</v>
      </c>
      <c r="H2469">
        <v>5</v>
      </c>
      <c r="I2469" t="s">
        <v>1652</v>
      </c>
      <c r="J2469">
        <v>0</v>
      </c>
      <c r="K2469">
        <v>0</v>
      </c>
    </row>
    <row r="2470" spans="1:11" x14ac:dyDescent="0.25">
      <c r="A2470">
        <v>3848</v>
      </c>
      <c r="B2470" t="s">
        <v>1647</v>
      </c>
      <c r="C2470" t="s">
        <v>301</v>
      </c>
      <c r="D2470" t="s">
        <v>7400</v>
      </c>
      <c r="E2470" t="s">
        <v>1893</v>
      </c>
      <c r="F2470" t="s">
        <v>1892</v>
      </c>
      <c r="G2470" t="s">
        <v>7780</v>
      </c>
      <c r="H2470">
        <v>2</v>
      </c>
      <c r="I2470" t="s">
        <v>1652</v>
      </c>
      <c r="J2470">
        <v>0</v>
      </c>
      <c r="K2470">
        <v>0</v>
      </c>
    </row>
    <row r="2471" spans="1:11" x14ac:dyDescent="0.25">
      <c r="A2471">
        <v>3848</v>
      </c>
      <c r="B2471" t="s">
        <v>1647</v>
      </c>
      <c r="C2471" t="s">
        <v>301</v>
      </c>
      <c r="D2471" t="s">
        <v>7400</v>
      </c>
      <c r="G2471" t="s">
        <v>2163</v>
      </c>
      <c r="H2471">
        <v>18</v>
      </c>
      <c r="I2471" t="s">
        <v>1652</v>
      </c>
      <c r="J2471">
        <v>0</v>
      </c>
      <c r="K2471">
        <v>0</v>
      </c>
    </row>
    <row r="2472" spans="1:11" x14ac:dyDescent="0.25">
      <c r="A2472">
        <v>3848</v>
      </c>
      <c r="B2472" t="s">
        <v>1647</v>
      </c>
      <c r="C2472" t="s">
        <v>301</v>
      </c>
      <c r="D2472" t="s">
        <v>7400</v>
      </c>
      <c r="E2472" t="s">
        <v>10165</v>
      </c>
      <c r="F2472" t="s">
        <v>1890</v>
      </c>
      <c r="G2472" t="s">
        <v>6881</v>
      </c>
      <c r="H2472">
        <v>22</v>
      </c>
      <c r="I2472" t="s">
        <v>1652</v>
      </c>
      <c r="J2472">
        <v>0</v>
      </c>
      <c r="K2472">
        <v>0</v>
      </c>
    </row>
    <row r="2473" spans="1:11" x14ac:dyDescent="0.25">
      <c r="A2473">
        <v>3848</v>
      </c>
      <c r="B2473" t="s">
        <v>1647</v>
      </c>
      <c r="C2473" t="s">
        <v>301</v>
      </c>
      <c r="D2473" t="s">
        <v>7400</v>
      </c>
      <c r="G2473" t="s">
        <v>2274</v>
      </c>
      <c r="H2473">
        <v>4</v>
      </c>
      <c r="I2473" t="s">
        <v>1652</v>
      </c>
      <c r="J2473">
        <v>0</v>
      </c>
      <c r="K2473">
        <v>0</v>
      </c>
    </row>
    <row r="2474" spans="1:11" x14ac:dyDescent="0.25">
      <c r="A2474">
        <v>3848</v>
      </c>
      <c r="B2474" t="s">
        <v>1647</v>
      </c>
      <c r="C2474" t="s">
        <v>301</v>
      </c>
      <c r="D2474" t="s">
        <v>7400</v>
      </c>
      <c r="E2474" t="s">
        <v>3820</v>
      </c>
      <c r="F2474" t="s">
        <v>3822</v>
      </c>
      <c r="G2474" t="s">
        <v>3103</v>
      </c>
      <c r="H2474">
        <v>72</v>
      </c>
      <c r="I2474" t="s">
        <v>1652</v>
      </c>
      <c r="J2474">
        <v>0</v>
      </c>
      <c r="K2474">
        <v>0</v>
      </c>
    </row>
    <row r="2475" spans="1:11" x14ac:dyDescent="0.25">
      <c r="A2475">
        <v>3848</v>
      </c>
      <c r="B2475" t="s">
        <v>1647</v>
      </c>
      <c r="C2475" t="s">
        <v>301</v>
      </c>
      <c r="D2475" t="s">
        <v>7400</v>
      </c>
      <c r="G2475" t="s">
        <v>5926</v>
      </c>
      <c r="H2475">
        <v>16</v>
      </c>
      <c r="I2475" t="s">
        <v>1652</v>
      </c>
      <c r="J2475">
        <v>0</v>
      </c>
      <c r="K2475">
        <v>0</v>
      </c>
    </row>
    <row r="2476" spans="1:11" x14ac:dyDescent="0.25">
      <c r="A2476">
        <v>3848</v>
      </c>
      <c r="B2476" t="s">
        <v>1647</v>
      </c>
      <c r="C2476" t="s">
        <v>301</v>
      </c>
      <c r="D2476" t="s">
        <v>7400</v>
      </c>
      <c r="E2476" t="s">
        <v>2494</v>
      </c>
      <c r="F2476" t="s">
        <v>1684</v>
      </c>
      <c r="G2476" t="s">
        <v>3103</v>
      </c>
      <c r="H2476">
        <v>20</v>
      </c>
      <c r="I2476" t="s">
        <v>1652</v>
      </c>
      <c r="J2476">
        <v>0</v>
      </c>
      <c r="K2476">
        <v>0</v>
      </c>
    </row>
    <row r="2477" spans="1:11" x14ac:dyDescent="0.25">
      <c r="A2477">
        <v>3848</v>
      </c>
      <c r="B2477" t="s">
        <v>1647</v>
      </c>
      <c r="C2477" t="s">
        <v>301</v>
      </c>
      <c r="D2477" t="s">
        <v>7400</v>
      </c>
      <c r="E2477" t="s">
        <v>2275</v>
      </c>
      <c r="F2477" t="s">
        <v>1890</v>
      </c>
      <c r="G2477" t="s">
        <v>3103</v>
      </c>
      <c r="H2477">
        <v>18</v>
      </c>
      <c r="I2477" t="s">
        <v>1652</v>
      </c>
      <c r="J2477">
        <v>0</v>
      </c>
      <c r="K2477">
        <v>0</v>
      </c>
    </row>
    <row r="2478" spans="1:11" x14ac:dyDescent="0.25">
      <c r="A2478">
        <v>3848</v>
      </c>
      <c r="B2478" t="s">
        <v>1647</v>
      </c>
      <c r="C2478" t="s">
        <v>301</v>
      </c>
      <c r="D2478" t="s">
        <v>7400</v>
      </c>
      <c r="G2478" t="s">
        <v>5926</v>
      </c>
      <c r="H2478">
        <v>20</v>
      </c>
      <c r="I2478" t="s">
        <v>1652</v>
      </c>
      <c r="J2478">
        <v>0</v>
      </c>
      <c r="K2478">
        <v>0</v>
      </c>
    </row>
    <row r="2479" spans="1:11" x14ac:dyDescent="0.25">
      <c r="A2479">
        <v>3848</v>
      </c>
      <c r="B2479" t="s">
        <v>1647</v>
      </c>
      <c r="C2479" t="s">
        <v>301</v>
      </c>
      <c r="D2479" t="s">
        <v>7400</v>
      </c>
      <c r="E2479" t="s">
        <v>3821</v>
      </c>
      <c r="F2479" t="s">
        <v>3822</v>
      </c>
      <c r="G2479" t="s">
        <v>7780</v>
      </c>
      <c r="H2479">
        <v>16</v>
      </c>
      <c r="I2479" t="s">
        <v>1652</v>
      </c>
      <c r="J2479">
        <v>0</v>
      </c>
      <c r="K2479">
        <v>0</v>
      </c>
    </row>
    <row r="2480" spans="1:11" x14ac:dyDescent="0.25">
      <c r="A2480">
        <v>3848</v>
      </c>
      <c r="B2480" t="s">
        <v>1647</v>
      </c>
      <c r="C2480" t="s">
        <v>301</v>
      </c>
      <c r="D2480" t="s">
        <v>7400</v>
      </c>
      <c r="G2480" t="s">
        <v>5975</v>
      </c>
      <c r="H2480">
        <v>23</v>
      </c>
      <c r="I2480" t="s">
        <v>1652</v>
      </c>
      <c r="J2480">
        <v>0</v>
      </c>
      <c r="K2480">
        <v>0</v>
      </c>
    </row>
    <row r="2481" spans="1:11" x14ac:dyDescent="0.25">
      <c r="A2481">
        <v>3848</v>
      </c>
      <c r="B2481" t="s">
        <v>1647</v>
      </c>
      <c r="C2481" t="s">
        <v>301</v>
      </c>
      <c r="D2481" t="s">
        <v>7400</v>
      </c>
      <c r="E2481" t="s">
        <v>1891</v>
      </c>
      <c r="F2481" t="s">
        <v>1890</v>
      </c>
      <c r="G2481" t="s">
        <v>3103</v>
      </c>
      <c r="H2481">
        <v>146</v>
      </c>
      <c r="I2481" t="s">
        <v>1652</v>
      </c>
      <c r="J2481">
        <v>0</v>
      </c>
      <c r="K2481">
        <v>0</v>
      </c>
    </row>
    <row r="2482" spans="1:11" x14ac:dyDescent="0.25">
      <c r="A2482">
        <v>3848</v>
      </c>
      <c r="B2482" t="s">
        <v>1647</v>
      </c>
      <c r="C2482" t="s">
        <v>301</v>
      </c>
      <c r="D2482" t="s">
        <v>7400</v>
      </c>
      <c r="G2482" t="s">
        <v>5926</v>
      </c>
      <c r="H2482">
        <v>134</v>
      </c>
      <c r="I2482" t="s">
        <v>1652</v>
      </c>
      <c r="J2482">
        <v>0</v>
      </c>
      <c r="K2482">
        <v>0</v>
      </c>
    </row>
    <row r="2483" spans="1:11" x14ac:dyDescent="0.25">
      <c r="A2483">
        <v>3848</v>
      </c>
      <c r="B2483" t="s">
        <v>1647</v>
      </c>
      <c r="C2483" t="s">
        <v>301</v>
      </c>
      <c r="D2483" t="s">
        <v>7400</v>
      </c>
      <c r="E2483" t="s">
        <v>5196</v>
      </c>
      <c r="F2483" t="s">
        <v>1888</v>
      </c>
      <c r="G2483" t="s">
        <v>10375</v>
      </c>
      <c r="H2483">
        <v>7</v>
      </c>
      <c r="I2483" t="s">
        <v>1652</v>
      </c>
      <c r="J2483">
        <v>0</v>
      </c>
      <c r="K2483">
        <v>0</v>
      </c>
    </row>
    <row r="2484" spans="1:11" x14ac:dyDescent="0.25">
      <c r="A2484">
        <v>3848</v>
      </c>
      <c r="B2484" t="s">
        <v>1647</v>
      </c>
      <c r="C2484" t="s">
        <v>301</v>
      </c>
      <c r="D2484" t="s">
        <v>7400</v>
      </c>
      <c r="G2484" t="s">
        <v>5100</v>
      </c>
      <c r="H2484">
        <v>9</v>
      </c>
      <c r="I2484" t="s">
        <v>1652</v>
      </c>
      <c r="J2484">
        <v>0</v>
      </c>
      <c r="K2484">
        <v>0</v>
      </c>
    </row>
    <row r="2485" spans="1:11" x14ac:dyDescent="0.25">
      <c r="A2485">
        <v>3848</v>
      </c>
      <c r="B2485" t="s">
        <v>1647</v>
      </c>
      <c r="C2485" t="s">
        <v>301</v>
      </c>
      <c r="D2485" t="s">
        <v>7400</v>
      </c>
      <c r="E2485" t="s">
        <v>3824</v>
      </c>
      <c r="F2485" t="s">
        <v>1888</v>
      </c>
      <c r="G2485" t="s">
        <v>3634</v>
      </c>
      <c r="H2485">
        <v>7</v>
      </c>
      <c r="I2485" t="s">
        <v>1652</v>
      </c>
      <c r="J2485">
        <v>0</v>
      </c>
      <c r="K2485">
        <v>0</v>
      </c>
    </row>
    <row r="2486" spans="1:11" x14ac:dyDescent="0.25">
      <c r="A2486">
        <v>3848</v>
      </c>
      <c r="B2486" t="s">
        <v>1647</v>
      </c>
      <c r="C2486" t="s">
        <v>301</v>
      </c>
      <c r="D2486" t="s">
        <v>7400</v>
      </c>
      <c r="G2486" t="s">
        <v>5197</v>
      </c>
      <c r="H2486">
        <v>5</v>
      </c>
      <c r="I2486" t="s">
        <v>1652</v>
      </c>
      <c r="J2486">
        <v>0</v>
      </c>
      <c r="K2486">
        <v>0</v>
      </c>
    </row>
    <row r="2487" spans="1:11" x14ac:dyDescent="0.25">
      <c r="A2487">
        <v>3848</v>
      </c>
      <c r="B2487" t="s">
        <v>1647</v>
      </c>
      <c r="C2487" t="s">
        <v>301</v>
      </c>
      <c r="D2487" t="s">
        <v>7400</v>
      </c>
      <c r="E2487" t="s">
        <v>3825</v>
      </c>
      <c r="F2487" t="s">
        <v>1803</v>
      </c>
      <c r="G2487" t="s">
        <v>7635</v>
      </c>
      <c r="H2487">
        <v>6</v>
      </c>
      <c r="I2487" t="s">
        <v>1652</v>
      </c>
      <c r="J2487">
        <v>0</v>
      </c>
      <c r="K2487">
        <v>0</v>
      </c>
    </row>
    <row r="2488" spans="1:11" x14ac:dyDescent="0.25">
      <c r="A2488">
        <v>3848</v>
      </c>
      <c r="B2488" t="s">
        <v>1647</v>
      </c>
      <c r="C2488" t="s">
        <v>301</v>
      </c>
      <c r="D2488" t="s">
        <v>7400</v>
      </c>
      <c r="G2488" t="s">
        <v>7167</v>
      </c>
      <c r="H2488">
        <v>28</v>
      </c>
      <c r="I2488" t="s">
        <v>1652</v>
      </c>
      <c r="J2488">
        <v>0</v>
      </c>
      <c r="K2488">
        <v>0</v>
      </c>
    </row>
    <row r="2489" spans="1:11" x14ac:dyDescent="0.25">
      <c r="A2489">
        <v>3848</v>
      </c>
      <c r="B2489" t="s">
        <v>1647</v>
      </c>
      <c r="C2489" t="s">
        <v>301</v>
      </c>
      <c r="D2489" t="s">
        <v>7400</v>
      </c>
      <c r="E2489" t="s">
        <v>7563</v>
      </c>
      <c r="F2489" t="s">
        <v>1803</v>
      </c>
      <c r="G2489" t="s">
        <v>10331</v>
      </c>
      <c r="H2489">
        <v>7</v>
      </c>
      <c r="I2489" t="s">
        <v>1652</v>
      </c>
      <c r="J2489">
        <v>0</v>
      </c>
      <c r="K2489">
        <v>0</v>
      </c>
    </row>
    <row r="2490" spans="1:11" x14ac:dyDescent="0.25">
      <c r="A2490">
        <v>3848</v>
      </c>
      <c r="B2490" t="s">
        <v>1647</v>
      </c>
      <c r="C2490" t="s">
        <v>301</v>
      </c>
      <c r="D2490" t="s">
        <v>7400</v>
      </c>
      <c r="G2490" t="s">
        <v>5926</v>
      </c>
      <c r="H2490">
        <v>6</v>
      </c>
      <c r="I2490" t="s">
        <v>1652</v>
      </c>
      <c r="J2490">
        <v>0</v>
      </c>
      <c r="K2490">
        <v>0</v>
      </c>
    </row>
    <row r="2491" spans="1:11" x14ac:dyDescent="0.25">
      <c r="A2491">
        <v>3848</v>
      </c>
      <c r="B2491" t="s">
        <v>1647</v>
      </c>
      <c r="C2491" t="s">
        <v>301</v>
      </c>
      <c r="D2491" t="s">
        <v>7400</v>
      </c>
      <c r="E2491" t="s">
        <v>6482</v>
      </c>
      <c r="F2491" t="s">
        <v>1803</v>
      </c>
      <c r="G2491" t="s">
        <v>3813</v>
      </c>
      <c r="H2491">
        <v>10</v>
      </c>
      <c r="I2491" t="s">
        <v>1652</v>
      </c>
      <c r="J2491">
        <v>0</v>
      </c>
      <c r="K2491">
        <v>0</v>
      </c>
    </row>
    <row r="2492" spans="1:11" x14ac:dyDescent="0.25">
      <c r="A2492">
        <v>3848</v>
      </c>
      <c r="B2492" t="s">
        <v>1647</v>
      </c>
      <c r="C2492" t="s">
        <v>301</v>
      </c>
      <c r="D2492" t="s">
        <v>7400</v>
      </c>
      <c r="G2492" t="s">
        <v>2163</v>
      </c>
      <c r="H2492">
        <v>23</v>
      </c>
      <c r="I2492" t="s">
        <v>1652</v>
      </c>
      <c r="J2492">
        <v>0</v>
      </c>
      <c r="K2492">
        <v>0</v>
      </c>
    </row>
    <row r="2493" spans="1:11" x14ac:dyDescent="0.25">
      <c r="A2493">
        <v>3848</v>
      </c>
      <c r="B2493" t="s">
        <v>1647</v>
      </c>
      <c r="C2493" t="s">
        <v>301</v>
      </c>
      <c r="D2493" t="s">
        <v>7400</v>
      </c>
      <c r="E2493" t="s">
        <v>3826</v>
      </c>
      <c r="F2493" t="s">
        <v>3827</v>
      </c>
      <c r="G2493" t="s">
        <v>7635</v>
      </c>
      <c r="H2493">
        <v>9</v>
      </c>
      <c r="I2493" t="s">
        <v>1652</v>
      </c>
      <c r="J2493">
        <v>0</v>
      </c>
      <c r="K2493">
        <v>0</v>
      </c>
    </row>
    <row r="2494" spans="1:11" x14ac:dyDescent="0.25">
      <c r="A2494">
        <v>3848</v>
      </c>
      <c r="B2494" t="s">
        <v>1647</v>
      </c>
      <c r="C2494" t="s">
        <v>301</v>
      </c>
      <c r="D2494" t="s">
        <v>7400</v>
      </c>
      <c r="G2494" t="s">
        <v>5926</v>
      </c>
      <c r="H2494">
        <v>13</v>
      </c>
      <c r="I2494" t="s">
        <v>1652</v>
      </c>
      <c r="J2494">
        <v>0</v>
      </c>
      <c r="K2494">
        <v>0</v>
      </c>
    </row>
    <row r="2495" spans="1:11" x14ac:dyDescent="0.25">
      <c r="A2495">
        <v>3848</v>
      </c>
      <c r="B2495" t="s">
        <v>1647</v>
      </c>
      <c r="C2495" t="s">
        <v>301</v>
      </c>
      <c r="D2495" t="s">
        <v>7400</v>
      </c>
      <c r="E2495" t="s">
        <v>2556</v>
      </c>
      <c r="F2495" t="s">
        <v>1889</v>
      </c>
      <c r="G2495" t="s">
        <v>7641</v>
      </c>
      <c r="H2495">
        <v>45</v>
      </c>
      <c r="I2495" t="s">
        <v>1652</v>
      </c>
      <c r="J2495">
        <v>0</v>
      </c>
      <c r="K2495">
        <v>0</v>
      </c>
    </row>
    <row r="2496" spans="1:11" x14ac:dyDescent="0.25">
      <c r="A2496">
        <v>3848</v>
      </c>
      <c r="B2496" t="s">
        <v>1647</v>
      </c>
      <c r="C2496" t="s">
        <v>301</v>
      </c>
      <c r="D2496" t="s">
        <v>7400</v>
      </c>
      <c r="G2496" t="s">
        <v>5922</v>
      </c>
      <c r="H2496">
        <v>44</v>
      </c>
      <c r="I2496" t="s">
        <v>1652</v>
      </c>
      <c r="J2496">
        <v>0</v>
      </c>
      <c r="K2496">
        <v>0</v>
      </c>
    </row>
    <row r="2497" spans="1:11" x14ac:dyDescent="0.25">
      <c r="A2497">
        <v>3848</v>
      </c>
      <c r="B2497" t="s">
        <v>1647</v>
      </c>
      <c r="C2497" t="s">
        <v>301</v>
      </c>
      <c r="D2497" t="s">
        <v>7400</v>
      </c>
      <c r="E2497" t="s">
        <v>2531</v>
      </c>
      <c r="F2497" t="s">
        <v>2532</v>
      </c>
      <c r="G2497" t="s">
        <v>7641</v>
      </c>
      <c r="H2497">
        <v>25</v>
      </c>
      <c r="I2497" t="s">
        <v>1652</v>
      </c>
      <c r="J2497">
        <v>0</v>
      </c>
      <c r="K2497">
        <v>0</v>
      </c>
    </row>
    <row r="2498" spans="1:11" x14ac:dyDescent="0.25">
      <c r="A2498">
        <v>3848</v>
      </c>
      <c r="B2498" t="s">
        <v>1647</v>
      </c>
      <c r="C2498" t="s">
        <v>301</v>
      </c>
      <c r="D2498" t="s">
        <v>7400</v>
      </c>
      <c r="G2498" t="s">
        <v>5922</v>
      </c>
      <c r="H2498">
        <v>23</v>
      </c>
      <c r="I2498" t="s">
        <v>1652</v>
      </c>
      <c r="J2498">
        <v>0</v>
      </c>
      <c r="K2498">
        <v>0</v>
      </c>
    </row>
    <row r="2499" spans="1:11" x14ac:dyDescent="0.25">
      <c r="A2499">
        <v>3848</v>
      </c>
      <c r="B2499" t="s">
        <v>1647</v>
      </c>
      <c r="C2499" t="s">
        <v>301</v>
      </c>
      <c r="D2499" t="s">
        <v>7400</v>
      </c>
      <c r="E2499" t="s">
        <v>3028</v>
      </c>
      <c r="F2499" t="s">
        <v>1683</v>
      </c>
      <c r="G2499" t="s">
        <v>10157</v>
      </c>
      <c r="H2499">
        <v>21</v>
      </c>
      <c r="I2499" t="s">
        <v>1652</v>
      </c>
      <c r="J2499">
        <v>0</v>
      </c>
      <c r="K2499">
        <v>0</v>
      </c>
    </row>
    <row r="2500" spans="1:11" x14ac:dyDescent="0.25">
      <c r="A2500">
        <v>3848</v>
      </c>
      <c r="B2500" t="s">
        <v>1647</v>
      </c>
      <c r="C2500" t="s">
        <v>301</v>
      </c>
      <c r="D2500" t="s">
        <v>7400</v>
      </c>
      <c r="G2500" t="s">
        <v>4417</v>
      </c>
      <c r="H2500">
        <v>42</v>
      </c>
      <c r="I2500" t="s">
        <v>1652</v>
      </c>
      <c r="J2500">
        <v>0</v>
      </c>
      <c r="K2500">
        <v>0</v>
      </c>
    </row>
    <row r="2501" spans="1:11" x14ac:dyDescent="0.25">
      <c r="A2501">
        <v>3848</v>
      </c>
      <c r="B2501" t="s">
        <v>1647</v>
      </c>
      <c r="C2501" t="s">
        <v>301</v>
      </c>
      <c r="D2501" t="s">
        <v>7400</v>
      </c>
      <c r="E2501" t="s">
        <v>2425</v>
      </c>
      <c r="F2501" t="s">
        <v>1683</v>
      </c>
      <c r="G2501" t="s">
        <v>10157</v>
      </c>
      <c r="H2501">
        <v>60</v>
      </c>
      <c r="I2501" t="s">
        <v>1652</v>
      </c>
      <c r="J2501">
        <v>0</v>
      </c>
      <c r="K2501">
        <v>0</v>
      </c>
    </row>
    <row r="2502" spans="1:11" x14ac:dyDescent="0.25">
      <c r="A2502">
        <v>3848</v>
      </c>
      <c r="B2502" t="s">
        <v>1647</v>
      </c>
      <c r="C2502" t="s">
        <v>301</v>
      </c>
      <c r="D2502" t="s">
        <v>7400</v>
      </c>
      <c r="G2502" t="s">
        <v>4417</v>
      </c>
      <c r="H2502">
        <v>81</v>
      </c>
      <c r="I2502" t="s">
        <v>1652</v>
      </c>
      <c r="J2502">
        <v>0</v>
      </c>
      <c r="K2502">
        <v>0</v>
      </c>
    </row>
    <row r="2503" spans="1:11" x14ac:dyDescent="0.25">
      <c r="A2503">
        <v>3848</v>
      </c>
      <c r="B2503" t="s">
        <v>1647</v>
      </c>
      <c r="C2503" t="s">
        <v>301</v>
      </c>
      <c r="D2503" t="s">
        <v>7400</v>
      </c>
      <c r="E2503" t="s">
        <v>3828</v>
      </c>
      <c r="F2503" t="s">
        <v>1683</v>
      </c>
      <c r="G2503" t="s">
        <v>7639</v>
      </c>
      <c r="H2503">
        <v>24</v>
      </c>
      <c r="I2503" t="s">
        <v>1652</v>
      </c>
      <c r="J2503">
        <v>0</v>
      </c>
      <c r="K2503">
        <v>0</v>
      </c>
    </row>
    <row r="2504" spans="1:11" x14ac:dyDescent="0.25">
      <c r="A2504">
        <v>3848</v>
      </c>
      <c r="B2504" t="s">
        <v>1647</v>
      </c>
      <c r="C2504" t="s">
        <v>301</v>
      </c>
      <c r="D2504" t="s">
        <v>7400</v>
      </c>
      <c r="G2504" t="s">
        <v>2414</v>
      </c>
      <c r="H2504">
        <v>117</v>
      </c>
      <c r="I2504" t="s">
        <v>1652</v>
      </c>
      <c r="J2504">
        <v>0</v>
      </c>
      <c r="K2504">
        <v>0</v>
      </c>
    </row>
    <row r="2505" spans="1:11" x14ac:dyDescent="0.25">
      <c r="A2505">
        <v>3848</v>
      </c>
      <c r="B2505" t="s">
        <v>1647</v>
      </c>
      <c r="C2505" t="s">
        <v>301</v>
      </c>
      <c r="D2505" t="s">
        <v>7400</v>
      </c>
      <c r="E2505" t="s">
        <v>9180</v>
      </c>
      <c r="F2505" t="s">
        <v>3830</v>
      </c>
      <c r="G2505" t="s">
        <v>8354</v>
      </c>
      <c r="H2505">
        <v>27</v>
      </c>
      <c r="I2505" t="s">
        <v>1652</v>
      </c>
      <c r="J2505">
        <v>0</v>
      </c>
      <c r="K2505">
        <v>0</v>
      </c>
    </row>
    <row r="2506" spans="1:11" x14ac:dyDescent="0.25">
      <c r="A2506">
        <v>3848</v>
      </c>
      <c r="B2506" t="s">
        <v>1647</v>
      </c>
      <c r="C2506" t="s">
        <v>301</v>
      </c>
      <c r="D2506" t="s">
        <v>7400</v>
      </c>
      <c r="G2506" t="s">
        <v>4352</v>
      </c>
      <c r="H2506">
        <v>12</v>
      </c>
      <c r="I2506" t="s">
        <v>1652</v>
      </c>
      <c r="J2506">
        <v>0</v>
      </c>
      <c r="K2506">
        <v>0</v>
      </c>
    </row>
    <row r="2507" spans="1:11" x14ac:dyDescent="0.25">
      <c r="A2507">
        <v>3848</v>
      </c>
      <c r="B2507" t="s">
        <v>1647</v>
      </c>
      <c r="C2507" t="s">
        <v>301</v>
      </c>
      <c r="D2507" t="s">
        <v>7400</v>
      </c>
      <c r="E2507" t="s">
        <v>3829</v>
      </c>
      <c r="F2507" t="s">
        <v>3830</v>
      </c>
      <c r="G2507" t="s">
        <v>6893</v>
      </c>
      <c r="H2507">
        <v>39</v>
      </c>
      <c r="I2507" t="s">
        <v>1652</v>
      </c>
      <c r="J2507">
        <v>0</v>
      </c>
      <c r="K2507">
        <v>0</v>
      </c>
    </row>
    <row r="2508" spans="1:11" x14ac:dyDescent="0.25">
      <c r="A2508">
        <v>3848</v>
      </c>
      <c r="B2508" t="s">
        <v>1647</v>
      </c>
      <c r="C2508" t="s">
        <v>301</v>
      </c>
      <c r="D2508" t="s">
        <v>7400</v>
      </c>
      <c r="G2508" t="s">
        <v>6414</v>
      </c>
      <c r="H2508">
        <v>112</v>
      </c>
      <c r="I2508" t="s">
        <v>1652</v>
      </c>
      <c r="J2508">
        <v>0</v>
      </c>
      <c r="K2508">
        <v>0</v>
      </c>
    </row>
    <row r="2509" spans="1:11" x14ac:dyDescent="0.25">
      <c r="A2509">
        <v>3848</v>
      </c>
      <c r="B2509" t="s">
        <v>1647</v>
      </c>
      <c r="C2509" t="s">
        <v>301</v>
      </c>
      <c r="D2509" t="s">
        <v>7400</v>
      </c>
      <c r="E2509" t="s">
        <v>8510</v>
      </c>
      <c r="F2509" t="s">
        <v>1795</v>
      </c>
      <c r="G2509" t="s">
        <v>8511</v>
      </c>
      <c r="H2509">
        <v>36</v>
      </c>
      <c r="I2509" t="s">
        <v>1652</v>
      </c>
      <c r="J2509">
        <v>0</v>
      </c>
      <c r="K2509">
        <v>0</v>
      </c>
    </row>
    <row r="2510" spans="1:11" x14ac:dyDescent="0.25">
      <c r="A2510">
        <v>3848</v>
      </c>
      <c r="B2510" t="s">
        <v>1647</v>
      </c>
      <c r="C2510" t="s">
        <v>301</v>
      </c>
      <c r="D2510" t="s">
        <v>7400</v>
      </c>
      <c r="E2510" t="s">
        <v>2557</v>
      </c>
      <c r="F2510" t="s">
        <v>1795</v>
      </c>
      <c r="G2510" t="s">
        <v>3831</v>
      </c>
      <c r="H2510">
        <v>43</v>
      </c>
      <c r="I2510" t="s">
        <v>1652</v>
      </c>
      <c r="J2510">
        <v>0</v>
      </c>
      <c r="K2510">
        <v>0</v>
      </c>
    </row>
    <row r="2511" spans="1:11" x14ac:dyDescent="0.25">
      <c r="A2511">
        <v>3848</v>
      </c>
      <c r="B2511" t="s">
        <v>1647</v>
      </c>
      <c r="C2511" t="s">
        <v>301</v>
      </c>
      <c r="D2511" t="s">
        <v>7400</v>
      </c>
      <c r="G2511" t="s">
        <v>6127</v>
      </c>
      <c r="H2511">
        <v>35</v>
      </c>
      <c r="I2511" t="s">
        <v>1652</v>
      </c>
      <c r="J2511">
        <v>0</v>
      </c>
      <c r="K2511">
        <v>0</v>
      </c>
    </row>
    <row r="2512" spans="1:11" x14ac:dyDescent="0.25">
      <c r="A2512">
        <v>3848</v>
      </c>
      <c r="B2512" t="s">
        <v>1647</v>
      </c>
      <c r="C2512" t="s">
        <v>301</v>
      </c>
      <c r="D2512" t="s">
        <v>7400</v>
      </c>
      <c r="E2512" t="s">
        <v>2475</v>
      </c>
      <c r="F2512" t="s">
        <v>1794</v>
      </c>
      <c r="G2512" t="s">
        <v>4566</v>
      </c>
      <c r="H2512">
        <v>27</v>
      </c>
      <c r="I2512" t="s">
        <v>1652</v>
      </c>
      <c r="J2512">
        <v>0</v>
      </c>
      <c r="K2512">
        <v>0</v>
      </c>
    </row>
    <row r="2513" spans="1:11" x14ac:dyDescent="0.25">
      <c r="A2513">
        <v>3848</v>
      </c>
      <c r="B2513" t="s">
        <v>1647</v>
      </c>
      <c r="C2513" t="s">
        <v>301</v>
      </c>
      <c r="D2513" t="s">
        <v>7400</v>
      </c>
      <c r="G2513" t="s">
        <v>4353</v>
      </c>
      <c r="H2513">
        <v>28</v>
      </c>
      <c r="I2513" t="s">
        <v>1652</v>
      </c>
      <c r="J2513">
        <v>0</v>
      </c>
      <c r="K2513">
        <v>0</v>
      </c>
    </row>
    <row r="2514" spans="1:11" x14ac:dyDescent="0.25">
      <c r="A2514">
        <v>3848</v>
      </c>
      <c r="B2514" t="s">
        <v>1647</v>
      </c>
      <c r="C2514" t="s">
        <v>301</v>
      </c>
      <c r="D2514" t="s">
        <v>7400</v>
      </c>
      <c r="E2514" t="s">
        <v>7793</v>
      </c>
      <c r="F2514" t="s">
        <v>7794</v>
      </c>
      <c r="G2514" t="s">
        <v>4353</v>
      </c>
      <c r="H2514">
        <v>9</v>
      </c>
      <c r="I2514" t="s">
        <v>1652</v>
      </c>
      <c r="J2514">
        <v>0</v>
      </c>
      <c r="K2514">
        <v>0</v>
      </c>
    </row>
    <row r="2515" spans="1:11" x14ac:dyDescent="0.25">
      <c r="A2515">
        <v>3848</v>
      </c>
      <c r="B2515" t="s">
        <v>1647</v>
      </c>
      <c r="C2515" t="s">
        <v>301</v>
      </c>
      <c r="D2515" t="s">
        <v>7400</v>
      </c>
      <c r="E2515" t="s">
        <v>5198</v>
      </c>
      <c r="F2515" t="s">
        <v>1657</v>
      </c>
      <c r="G2515" t="s">
        <v>5199</v>
      </c>
      <c r="H2515">
        <v>38</v>
      </c>
      <c r="I2515" t="s">
        <v>1652</v>
      </c>
      <c r="J2515">
        <v>0</v>
      </c>
      <c r="K2515">
        <v>0</v>
      </c>
    </row>
    <row r="2516" spans="1:11" x14ac:dyDescent="0.25">
      <c r="A2516">
        <v>3848</v>
      </c>
      <c r="B2516" t="s">
        <v>1647</v>
      </c>
      <c r="C2516" t="s">
        <v>301</v>
      </c>
      <c r="D2516" t="s">
        <v>7400</v>
      </c>
      <c r="E2516" t="s">
        <v>7215</v>
      </c>
      <c r="F2516" t="s">
        <v>1657</v>
      </c>
      <c r="G2516" t="s">
        <v>3897</v>
      </c>
      <c r="H2516">
        <v>18</v>
      </c>
      <c r="I2516" t="s">
        <v>1652</v>
      </c>
      <c r="J2516">
        <v>0</v>
      </c>
      <c r="K2516">
        <v>0</v>
      </c>
    </row>
    <row r="2517" spans="1:11" x14ac:dyDescent="0.25">
      <c r="A2517">
        <v>3848</v>
      </c>
      <c r="B2517" t="s">
        <v>1647</v>
      </c>
      <c r="C2517" t="s">
        <v>301</v>
      </c>
      <c r="D2517" t="s">
        <v>7400</v>
      </c>
      <c r="G2517" t="s">
        <v>7216</v>
      </c>
      <c r="H2517">
        <v>40</v>
      </c>
      <c r="I2517" t="s">
        <v>1652</v>
      </c>
      <c r="J2517">
        <v>0</v>
      </c>
      <c r="K2517">
        <v>0</v>
      </c>
    </row>
    <row r="2518" spans="1:11" x14ac:dyDescent="0.25">
      <c r="A2518">
        <v>3848</v>
      </c>
      <c r="B2518" t="s">
        <v>1647</v>
      </c>
      <c r="C2518" t="s">
        <v>301</v>
      </c>
      <c r="D2518" t="s">
        <v>7400</v>
      </c>
      <c r="E2518" t="s">
        <v>6663</v>
      </c>
      <c r="F2518" t="s">
        <v>3832</v>
      </c>
      <c r="G2518" t="s">
        <v>4258</v>
      </c>
      <c r="H2518">
        <v>19</v>
      </c>
      <c r="I2518" t="s">
        <v>1652</v>
      </c>
      <c r="J2518">
        <v>0</v>
      </c>
      <c r="K2518">
        <v>0</v>
      </c>
    </row>
    <row r="2519" spans="1:11" x14ac:dyDescent="0.25">
      <c r="A2519">
        <v>3848</v>
      </c>
      <c r="B2519" t="s">
        <v>1647</v>
      </c>
      <c r="C2519" t="s">
        <v>301</v>
      </c>
      <c r="D2519" t="s">
        <v>7400</v>
      </c>
      <c r="G2519" t="s">
        <v>5690</v>
      </c>
      <c r="H2519">
        <v>13</v>
      </c>
      <c r="I2519" t="s">
        <v>1652</v>
      </c>
      <c r="J2519">
        <v>0</v>
      </c>
      <c r="K2519">
        <v>0</v>
      </c>
    </row>
    <row r="2520" spans="1:11" x14ac:dyDescent="0.25">
      <c r="A2520">
        <v>3848</v>
      </c>
      <c r="B2520" t="s">
        <v>1647</v>
      </c>
      <c r="C2520" t="s">
        <v>301</v>
      </c>
      <c r="D2520" t="s">
        <v>7400</v>
      </c>
      <c r="E2520" t="s">
        <v>2984</v>
      </c>
      <c r="F2520" t="s">
        <v>1659</v>
      </c>
      <c r="G2520" t="s">
        <v>10376</v>
      </c>
      <c r="H2520">
        <v>27</v>
      </c>
      <c r="I2520" t="s">
        <v>1652</v>
      </c>
      <c r="J2520">
        <v>0</v>
      </c>
      <c r="K2520">
        <v>0</v>
      </c>
    </row>
    <row r="2521" spans="1:11" x14ac:dyDescent="0.25">
      <c r="A2521">
        <v>3848</v>
      </c>
      <c r="B2521" t="s">
        <v>1647</v>
      </c>
      <c r="C2521" t="s">
        <v>301</v>
      </c>
      <c r="D2521" t="s">
        <v>7400</v>
      </c>
      <c r="G2521" t="s">
        <v>5690</v>
      </c>
      <c r="H2521">
        <v>32</v>
      </c>
      <c r="I2521" t="s">
        <v>1652</v>
      </c>
      <c r="J2521">
        <v>0</v>
      </c>
      <c r="K2521">
        <v>0</v>
      </c>
    </row>
    <row r="2522" spans="1:11" x14ac:dyDescent="0.25">
      <c r="A2522">
        <v>3848</v>
      </c>
      <c r="B2522" t="s">
        <v>1647</v>
      </c>
      <c r="C2522" t="s">
        <v>301</v>
      </c>
      <c r="D2522" t="s">
        <v>7400</v>
      </c>
      <c r="E2522" t="s">
        <v>7883</v>
      </c>
      <c r="F2522" t="s">
        <v>1657</v>
      </c>
      <c r="G2522" t="s">
        <v>5690</v>
      </c>
      <c r="H2522">
        <v>297</v>
      </c>
      <c r="I2522" t="s">
        <v>1652</v>
      </c>
      <c r="J2522">
        <v>0</v>
      </c>
      <c r="K2522">
        <v>0</v>
      </c>
    </row>
    <row r="2523" spans="1:11" x14ac:dyDescent="0.25">
      <c r="A2523">
        <v>3848</v>
      </c>
      <c r="B2523" t="s">
        <v>1647</v>
      </c>
      <c r="C2523" t="s">
        <v>301</v>
      </c>
      <c r="D2523" t="s">
        <v>7400</v>
      </c>
      <c r="E2523" t="s">
        <v>3834</v>
      </c>
      <c r="F2523" t="s">
        <v>1886</v>
      </c>
      <c r="G2523" t="s">
        <v>3928</v>
      </c>
      <c r="H2523">
        <v>16</v>
      </c>
      <c r="I2523" t="s">
        <v>1652</v>
      </c>
      <c r="J2523">
        <v>0</v>
      </c>
      <c r="K2523">
        <v>0</v>
      </c>
    </row>
    <row r="2524" spans="1:11" x14ac:dyDescent="0.25">
      <c r="A2524">
        <v>3848</v>
      </c>
      <c r="B2524" t="s">
        <v>1647</v>
      </c>
      <c r="C2524" t="s">
        <v>301</v>
      </c>
      <c r="D2524" t="s">
        <v>7400</v>
      </c>
      <c r="G2524" t="s">
        <v>5200</v>
      </c>
      <c r="H2524">
        <v>55</v>
      </c>
      <c r="I2524" t="s">
        <v>1652</v>
      </c>
      <c r="J2524">
        <v>0</v>
      </c>
      <c r="K2524">
        <v>0</v>
      </c>
    </row>
    <row r="2525" spans="1:11" x14ac:dyDescent="0.25">
      <c r="A2525">
        <v>3848</v>
      </c>
      <c r="B2525" t="s">
        <v>1647</v>
      </c>
      <c r="C2525" t="s">
        <v>301</v>
      </c>
      <c r="D2525" t="s">
        <v>7400</v>
      </c>
      <c r="E2525" t="s">
        <v>3029</v>
      </c>
      <c r="F2525" t="s">
        <v>3030</v>
      </c>
      <c r="G2525" t="s">
        <v>10882</v>
      </c>
      <c r="H2525">
        <v>5</v>
      </c>
      <c r="I2525" t="s">
        <v>1652</v>
      </c>
      <c r="J2525">
        <v>0</v>
      </c>
      <c r="K2525">
        <v>0</v>
      </c>
    </row>
    <row r="2526" spans="1:11" x14ac:dyDescent="0.25">
      <c r="A2526">
        <v>3848</v>
      </c>
      <c r="B2526" t="s">
        <v>1647</v>
      </c>
      <c r="C2526" t="s">
        <v>301</v>
      </c>
      <c r="D2526" t="s">
        <v>7400</v>
      </c>
      <c r="G2526" t="s">
        <v>5936</v>
      </c>
      <c r="H2526">
        <v>49</v>
      </c>
      <c r="I2526" t="s">
        <v>1652</v>
      </c>
      <c r="J2526">
        <v>0</v>
      </c>
      <c r="K2526">
        <v>0</v>
      </c>
    </row>
    <row r="2527" spans="1:11" x14ac:dyDescent="0.25">
      <c r="A2527">
        <v>3848</v>
      </c>
      <c r="B2527" t="s">
        <v>1647</v>
      </c>
      <c r="C2527" t="s">
        <v>301</v>
      </c>
      <c r="D2527" t="s">
        <v>7400</v>
      </c>
      <c r="E2527" t="s">
        <v>3031</v>
      </c>
      <c r="F2527" t="s">
        <v>1885</v>
      </c>
      <c r="G2527" t="s">
        <v>7044</v>
      </c>
      <c r="H2527">
        <v>36</v>
      </c>
      <c r="I2527" t="s">
        <v>1652</v>
      </c>
      <c r="J2527">
        <v>0</v>
      </c>
      <c r="K2527">
        <v>0</v>
      </c>
    </row>
    <row r="2528" spans="1:11" x14ac:dyDescent="0.25">
      <c r="A2528">
        <v>3848</v>
      </c>
      <c r="B2528" t="s">
        <v>1647</v>
      </c>
      <c r="C2528" t="s">
        <v>301</v>
      </c>
      <c r="D2528" t="s">
        <v>7400</v>
      </c>
      <c r="G2528" t="s">
        <v>3032</v>
      </c>
      <c r="H2528">
        <v>13</v>
      </c>
      <c r="I2528" t="s">
        <v>1652</v>
      </c>
      <c r="J2528">
        <v>0</v>
      </c>
      <c r="K2528">
        <v>0</v>
      </c>
    </row>
    <row r="2529" spans="1:11" x14ac:dyDescent="0.25">
      <c r="A2529">
        <v>3848</v>
      </c>
      <c r="B2529" t="s">
        <v>1647</v>
      </c>
      <c r="C2529" t="s">
        <v>301</v>
      </c>
      <c r="D2529" t="s">
        <v>7400</v>
      </c>
      <c r="E2529" t="s">
        <v>3836</v>
      </c>
      <c r="F2529" t="s">
        <v>1885</v>
      </c>
      <c r="G2529" t="s">
        <v>3194</v>
      </c>
      <c r="H2529">
        <v>52</v>
      </c>
      <c r="I2529" t="s">
        <v>1652</v>
      </c>
      <c r="J2529">
        <v>0</v>
      </c>
      <c r="K2529">
        <v>0</v>
      </c>
    </row>
    <row r="2530" spans="1:11" x14ac:dyDescent="0.25">
      <c r="A2530">
        <v>3848</v>
      </c>
      <c r="B2530" t="s">
        <v>1647</v>
      </c>
      <c r="C2530" t="s">
        <v>301</v>
      </c>
      <c r="D2530" t="s">
        <v>7400</v>
      </c>
      <c r="G2530" t="s">
        <v>4436</v>
      </c>
      <c r="H2530">
        <v>2</v>
      </c>
      <c r="I2530" t="s">
        <v>1652</v>
      </c>
      <c r="J2530">
        <v>0</v>
      </c>
      <c r="K2530">
        <v>0</v>
      </c>
    </row>
    <row r="2531" spans="1:11" x14ac:dyDescent="0.25">
      <c r="A2531">
        <v>3848</v>
      </c>
      <c r="B2531" t="s">
        <v>1647</v>
      </c>
      <c r="C2531" t="s">
        <v>301</v>
      </c>
      <c r="D2531" t="s">
        <v>7400</v>
      </c>
      <c r="E2531" t="s">
        <v>7564</v>
      </c>
      <c r="F2531" t="s">
        <v>1672</v>
      </c>
      <c r="G2531" t="s">
        <v>3841</v>
      </c>
      <c r="H2531">
        <v>159</v>
      </c>
      <c r="I2531" t="s">
        <v>1652</v>
      </c>
      <c r="J2531">
        <v>0</v>
      </c>
      <c r="K2531">
        <v>0</v>
      </c>
    </row>
    <row r="2532" spans="1:11" x14ac:dyDescent="0.25">
      <c r="A2532">
        <v>3848</v>
      </c>
      <c r="B2532" t="s">
        <v>1647</v>
      </c>
      <c r="C2532" t="s">
        <v>301</v>
      </c>
      <c r="D2532" t="s">
        <v>7400</v>
      </c>
      <c r="G2532" t="s">
        <v>9181</v>
      </c>
      <c r="H2532">
        <v>167</v>
      </c>
      <c r="I2532" t="s">
        <v>1652</v>
      </c>
      <c r="J2532">
        <v>0</v>
      </c>
      <c r="K2532">
        <v>0</v>
      </c>
    </row>
    <row r="2533" spans="1:11" x14ac:dyDescent="0.25">
      <c r="A2533">
        <v>3848</v>
      </c>
      <c r="B2533" t="s">
        <v>1647</v>
      </c>
      <c r="C2533" t="s">
        <v>301</v>
      </c>
      <c r="D2533" t="s">
        <v>7400</v>
      </c>
      <c r="E2533" t="s">
        <v>4354</v>
      </c>
      <c r="F2533" t="s">
        <v>1670</v>
      </c>
      <c r="G2533" t="s">
        <v>3208</v>
      </c>
      <c r="H2533">
        <v>30</v>
      </c>
      <c r="I2533" t="s">
        <v>1652</v>
      </c>
      <c r="J2533">
        <v>0</v>
      </c>
      <c r="K2533">
        <v>0</v>
      </c>
    </row>
    <row r="2534" spans="1:11" x14ac:dyDescent="0.25">
      <c r="A2534">
        <v>3848</v>
      </c>
      <c r="B2534" t="s">
        <v>1647</v>
      </c>
      <c r="C2534" t="s">
        <v>301</v>
      </c>
      <c r="D2534" t="s">
        <v>7400</v>
      </c>
      <c r="G2534" t="s">
        <v>7045</v>
      </c>
      <c r="H2534">
        <v>61</v>
      </c>
      <c r="I2534" t="s">
        <v>1652</v>
      </c>
      <c r="J2534">
        <v>0</v>
      </c>
      <c r="K2534">
        <v>0</v>
      </c>
    </row>
    <row r="2535" spans="1:11" x14ac:dyDescent="0.25">
      <c r="A2535">
        <v>3848</v>
      </c>
      <c r="B2535" t="s">
        <v>1647</v>
      </c>
      <c r="C2535" t="s">
        <v>301</v>
      </c>
      <c r="D2535" t="s">
        <v>7400</v>
      </c>
      <c r="E2535" t="s">
        <v>3837</v>
      </c>
      <c r="F2535" t="s">
        <v>3838</v>
      </c>
      <c r="G2535" t="s">
        <v>3648</v>
      </c>
      <c r="H2535">
        <v>60</v>
      </c>
      <c r="I2535" t="s">
        <v>1652</v>
      </c>
      <c r="J2535">
        <v>0</v>
      </c>
      <c r="K2535">
        <v>0</v>
      </c>
    </row>
    <row r="2536" spans="1:11" x14ac:dyDescent="0.25">
      <c r="A2536">
        <v>3848</v>
      </c>
      <c r="B2536" t="s">
        <v>1647</v>
      </c>
      <c r="C2536" t="s">
        <v>301</v>
      </c>
      <c r="D2536" t="s">
        <v>7400</v>
      </c>
      <c r="G2536" t="s">
        <v>4353</v>
      </c>
      <c r="H2536">
        <v>11</v>
      </c>
      <c r="I2536" t="s">
        <v>1652</v>
      </c>
      <c r="J2536">
        <v>0</v>
      </c>
      <c r="K2536">
        <v>0</v>
      </c>
    </row>
    <row r="2537" spans="1:11" x14ac:dyDescent="0.25">
      <c r="A2537">
        <v>3848</v>
      </c>
      <c r="B2537" t="s">
        <v>1647</v>
      </c>
      <c r="C2537" t="s">
        <v>301</v>
      </c>
      <c r="D2537" t="s">
        <v>7400</v>
      </c>
      <c r="E2537" t="s">
        <v>7168</v>
      </c>
      <c r="F2537" t="s">
        <v>7169</v>
      </c>
      <c r="G2537" t="s">
        <v>7636</v>
      </c>
      <c r="H2537">
        <v>214</v>
      </c>
      <c r="I2537" t="s">
        <v>1652</v>
      </c>
      <c r="J2537">
        <v>0</v>
      </c>
      <c r="K2537">
        <v>0</v>
      </c>
    </row>
    <row r="2538" spans="1:11" x14ac:dyDescent="0.25">
      <c r="A2538">
        <v>3848</v>
      </c>
      <c r="B2538" t="s">
        <v>1647</v>
      </c>
      <c r="C2538" t="s">
        <v>301</v>
      </c>
      <c r="D2538" t="s">
        <v>7400</v>
      </c>
      <c r="G2538" t="s">
        <v>4417</v>
      </c>
      <c r="H2538">
        <v>168</v>
      </c>
      <c r="I2538" t="s">
        <v>1652</v>
      </c>
      <c r="J2538">
        <v>0</v>
      </c>
      <c r="K2538">
        <v>0</v>
      </c>
    </row>
    <row r="2539" spans="1:11" x14ac:dyDescent="0.25">
      <c r="A2539">
        <v>3848</v>
      </c>
      <c r="B2539" t="s">
        <v>1647</v>
      </c>
      <c r="C2539" t="s">
        <v>301</v>
      </c>
      <c r="D2539" t="s">
        <v>7400</v>
      </c>
      <c r="E2539" t="s">
        <v>2276</v>
      </c>
      <c r="F2539" t="s">
        <v>2277</v>
      </c>
      <c r="G2539" t="s">
        <v>7636</v>
      </c>
      <c r="H2539">
        <v>114</v>
      </c>
      <c r="I2539" t="s">
        <v>1652</v>
      </c>
      <c r="J2539">
        <v>0</v>
      </c>
      <c r="K2539">
        <v>0</v>
      </c>
    </row>
    <row r="2540" spans="1:11" x14ac:dyDescent="0.25">
      <c r="A2540">
        <v>3848</v>
      </c>
      <c r="B2540" t="s">
        <v>1647</v>
      </c>
      <c r="C2540" t="s">
        <v>301</v>
      </c>
      <c r="D2540" t="s">
        <v>7400</v>
      </c>
      <c r="G2540" t="s">
        <v>5927</v>
      </c>
      <c r="H2540">
        <v>95</v>
      </c>
      <c r="I2540" t="s">
        <v>1652</v>
      </c>
      <c r="J2540">
        <v>0</v>
      </c>
      <c r="K2540">
        <v>0</v>
      </c>
    </row>
    <row r="2541" spans="1:11" x14ac:dyDescent="0.25">
      <c r="A2541">
        <v>3848</v>
      </c>
      <c r="B2541" t="s">
        <v>1647</v>
      </c>
      <c r="C2541" t="s">
        <v>301</v>
      </c>
      <c r="D2541" t="s">
        <v>7400</v>
      </c>
      <c r="E2541" t="s">
        <v>3839</v>
      </c>
      <c r="F2541" t="s">
        <v>3838</v>
      </c>
      <c r="G2541" t="s">
        <v>5201</v>
      </c>
      <c r="H2541">
        <v>67</v>
      </c>
      <c r="I2541" t="s">
        <v>1652</v>
      </c>
      <c r="J2541">
        <v>0</v>
      </c>
      <c r="K2541">
        <v>0</v>
      </c>
    </row>
    <row r="2542" spans="1:11" x14ac:dyDescent="0.25">
      <c r="A2542">
        <v>3848</v>
      </c>
      <c r="B2542" t="s">
        <v>1647</v>
      </c>
      <c r="C2542" t="s">
        <v>301</v>
      </c>
      <c r="D2542" t="s">
        <v>7400</v>
      </c>
      <c r="G2542" t="s">
        <v>4483</v>
      </c>
      <c r="H2542">
        <v>252</v>
      </c>
      <c r="I2542" t="s">
        <v>1652</v>
      </c>
      <c r="J2542">
        <v>0</v>
      </c>
      <c r="K2542">
        <v>0</v>
      </c>
    </row>
    <row r="2543" spans="1:11" x14ac:dyDescent="0.25">
      <c r="A2543">
        <v>3848</v>
      </c>
      <c r="B2543" t="s">
        <v>1647</v>
      </c>
      <c r="C2543" t="s">
        <v>301</v>
      </c>
      <c r="D2543" t="s">
        <v>7400</v>
      </c>
      <c r="E2543" t="s">
        <v>1883</v>
      </c>
      <c r="F2543" t="s">
        <v>1882</v>
      </c>
      <c r="G2543" t="s">
        <v>7636</v>
      </c>
      <c r="H2543">
        <v>89</v>
      </c>
      <c r="I2543" t="s">
        <v>1652</v>
      </c>
      <c r="J2543">
        <v>0</v>
      </c>
      <c r="K2543">
        <v>0</v>
      </c>
    </row>
    <row r="2544" spans="1:11" x14ac:dyDescent="0.25">
      <c r="A2544">
        <v>3848</v>
      </c>
      <c r="B2544" t="s">
        <v>1647</v>
      </c>
      <c r="C2544" t="s">
        <v>301</v>
      </c>
      <c r="D2544" t="s">
        <v>7400</v>
      </c>
      <c r="G2544" t="s">
        <v>5927</v>
      </c>
      <c r="H2544">
        <v>98</v>
      </c>
      <c r="I2544" t="s">
        <v>1652</v>
      </c>
      <c r="J2544">
        <v>0</v>
      </c>
      <c r="K2544">
        <v>0</v>
      </c>
    </row>
    <row r="2545" spans="1:11" x14ac:dyDescent="0.25">
      <c r="A2545">
        <v>3848</v>
      </c>
      <c r="B2545" t="s">
        <v>1647</v>
      </c>
      <c r="C2545" t="s">
        <v>301</v>
      </c>
      <c r="D2545" t="s">
        <v>7400</v>
      </c>
      <c r="E2545" t="s">
        <v>3840</v>
      </c>
      <c r="F2545" t="s">
        <v>3838</v>
      </c>
      <c r="G2545" t="s">
        <v>3841</v>
      </c>
      <c r="H2545">
        <v>51</v>
      </c>
      <c r="I2545" t="s">
        <v>1652</v>
      </c>
      <c r="J2545">
        <v>0</v>
      </c>
      <c r="K2545">
        <v>0</v>
      </c>
    </row>
    <row r="2546" spans="1:11" x14ac:dyDescent="0.25">
      <c r="A2546">
        <v>3848</v>
      </c>
      <c r="B2546" t="s">
        <v>1647</v>
      </c>
      <c r="C2546" t="s">
        <v>301</v>
      </c>
      <c r="D2546" t="s">
        <v>7400</v>
      </c>
      <c r="G2546" t="s">
        <v>4363</v>
      </c>
      <c r="H2546">
        <v>40</v>
      </c>
      <c r="I2546" t="s">
        <v>1652</v>
      </c>
      <c r="J2546">
        <v>0</v>
      </c>
      <c r="K2546">
        <v>0</v>
      </c>
    </row>
    <row r="2547" spans="1:11" x14ac:dyDescent="0.25">
      <c r="A2547">
        <v>3848</v>
      </c>
      <c r="B2547" t="s">
        <v>1647</v>
      </c>
      <c r="C2547" t="s">
        <v>301</v>
      </c>
      <c r="D2547" t="s">
        <v>7400</v>
      </c>
      <c r="E2547" t="s">
        <v>6216</v>
      </c>
      <c r="F2547" t="s">
        <v>1659</v>
      </c>
      <c r="G2547" t="s">
        <v>6967</v>
      </c>
      <c r="H2547">
        <v>26</v>
      </c>
      <c r="I2547" t="s">
        <v>1652</v>
      </c>
      <c r="J2547">
        <v>0</v>
      </c>
      <c r="K2547">
        <v>0</v>
      </c>
    </row>
    <row r="2548" spans="1:11" x14ac:dyDescent="0.25">
      <c r="A2548">
        <v>3848</v>
      </c>
      <c r="B2548" t="s">
        <v>1647</v>
      </c>
      <c r="C2548" t="s">
        <v>301</v>
      </c>
      <c r="D2548" t="s">
        <v>7400</v>
      </c>
      <c r="G2548" t="s">
        <v>5690</v>
      </c>
      <c r="H2548">
        <v>28</v>
      </c>
      <c r="I2548" t="s">
        <v>1652</v>
      </c>
      <c r="J2548">
        <v>0</v>
      </c>
      <c r="K2548">
        <v>0</v>
      </c>
    </row>
    <row r="2549" spans="1:11" x14ac:dyDescent="0.25">
      <c r="A2549">
        <v>3848</v>
      </c>
      <c r="B2549" t="s">
        <v>1647</v>
      </c>
      <c r="C2549" t="s">
        <v>301</v>
      </c>
      <c r="D2549" t="s">
        <v>7400</v>
      </c>
      <c r="E2549" t="s">
        <v>7170</v>
      </c>
      <c r="F2549" t="s">
        <v>1880</v>
      </c>
      <c r="G2549" t="s">
        <v>7636</v>
      </c>
      <c r="H2549">
        <v>43</v>
      </c>
      <c r="I2549" t="s">
        <v>1652</v>
      </c>
      <c r="J2549">
        <v>0</v>
      </c>
      <c r="K2549">
        <v>0</v>
      </c>
    </row>
    <row r="2550" spans="1:11" x14ac:dyDescent="0.25">
      <c r="A2550">
        <v>3848</v>
      </c>
      <c r="B2550" t="s">
        <v>1647</v>
      </c>
      <c r="C2550" t="s">
        <v>301</v>
      </c>
      <c r="D2550" t="s">
        <v>7400</v>
      </c>
      <c r="G2550" t="s">
        <v>4352</v>
      </c>
      <c r="H2550">
        <v>144</v>
      </c>
      <c r="I2550" t="s">
        <v>1652</v>
      </c>
      <c r="J2550">
        <v>0</v>
      </c>
      <c r="K2550">
        <v>0</v>
      </c>
    </row>
    <row r="2551" spans="1:11" x14ac:dyDescent="0.25">
      <c r="A2551">
        <v>3848</v>
      </c>
      <c r="B2551" t="s">
        <v>1647</v>
      </c>
      <c r="C2551" t="s">
        <v>301</v>
      </c>
      <c r="D2551" t="s">
        <v>7400</v>
      </c>
      <c r="E2551" t="s">
        <v>1881</v>
      </c>
      <c r="F2551" t="s">
        <v>1880</v>
      </c>
      <c r="G2551" t="s">
        <v>7636</v>
      </c>
      <c r="H2551">
        <v>4</v>
      </c>
      <c r="I2551" t="s">
        <v>1652</v>
      </c>
      <c r="J2551">
        <v>0</v>
      </c>
      <c r="K2551">
        <v>0</v>
      </c>
    </row>
    <row r="2552" spans="1:11" x14ac:dyDescent="0.25">
      <c r="A2552">
        <v>3848</v>
      </c>
      <c r="B2552" t="s">
        <v>1647</v>
      </c>
      <c r="C2552" t="s">
        <v>301</v>
      </c>
      <c r="D2552" t="s">
        <v>7400</v>
      </c>
      <c r="G2552" t="s">
        <v>4417</v>
      </c>
      <c r="H2552">
        <v>50</v>
      </c>
      <c r="I2552" t="s">
        <v>1652</v>
      </c>
      <c r="J2552">
        <v>0</v>
      </c>
      <c r="K2552">
        <v>0</v>
      </c>
    </row>
    <row r="2553" spans="1:11" x14ac:dyDescent="0.25">
      <c r="A2553">
        <v>3848</v>
      </c>
      <c r="B2553" t="s">
        <v>1647</v>
      </c>
      <c r="C2553" t="s">
        <v>301</v>
      </c>
      <c r="D2553" t="s">
        <v>7400</v>
      </c>
      <c r="E2553" t="s">
        <v>1878</v>
      </c>
      <c r="F2553" t="s">
        <v>1879</v>
      </c>
      <c r="G2553" t="s">
        <v>2263</v>
      </c>
      <c r="H2553">
        <v>9</v>
      </c>
      <c r="I2553" t="s">
        <v>1652</v>
      </c>
      <c r="J2553">
        <v>0</v>
      </c>
      <c r="K2553">
        <v>0</v>
      </c>
    </row>
    <row r="2554" spans="1:11" x14ac:dyDescent="0.25">
      <c r="A2554">
        <v>3848</v>
      </c>
      <c r="B2554" t="s">
        <v>1647</v>
      </c>
      <c r="C2554" t="s">
        <v>301</v>
      </c>
      <c r="D2554" t="s">
        <v>7400</v>
      </c>
      <c r="E2554" t="s">
        <v>6898</v>
      </c>
      <c r="F2554" t="s">
        <v>6899</v>
      </c>
      <c r="G2554" t="s">
        <v>6881</v>
      </c>
      <c r="H2554">
        <v>6</v>
      </c>
      <c r="I2554" t="s">
        <v>1652</v>
      </c>
      <c r="J2554">
        <v>0</v>
      </c>
      <c r="K2554">
        <v>0</v>
      </c>
    </row>
    <row r="2555" spans="1:11" x14ac:dyDescent="0.25">
      <c r="A2555">
        <v>3848</v>
      </c>
      <c r="B2555" t="s">
        <v>1647</v>
      </c>
      <c r="C2555" t="s">
        <v>301</v>
      </c>
      <c r="D2555" t="s">
        <v>7400</v>
      </c>
      <c r="G2555" t="s">
        <v>7046</v>
      </c>
      <c r="H2555">
        <v>7</v>
      </c>
      <c r="I2555" t="s">
        <v>1652</v>
      </c>
      <c r="J2555">
        <v>0</v>
      </c>
      <c r="K2555">
        <v>0</v>
      </c>
    </row>
    <row r="2556" spans="1:11" x14ac:dyDescent="0.25">
      <c r="A2556">
        <v>3848</v>
      </c>
      <c r="B2556" t="s">
        <v>1647</v>
      </c>
      <c r="C2556" t="s">
        <v>301</v>
      </c>
      <c r="D2556" t="s">
        <v>7400</v>
      </c>
      <c r="E2556" t="s">
        <v>8779</v>
      </c>
      <c r="F2556" t="s">
        <v>8780</v>
      </c>
      <c r="G2556" t="s">
        <v>6729</v>
      </c>
      <c r="H2556">
        <v>1</v>
      </c>
      <c r="I2556" t="s">
        <v>1652</v>
      </c>
      <c r="J2556">
        <v>0</v>
      </c>
      <c r="K2556">
        <v>0</v>
      </c>
    </row>
    <row r="2557" spans="1:11" x14ac:dyDescent="0.25">
      <c r="A2557">
        <v>3848</v>
      </c>
      <c r="B2557" t="s">
        <v>1647</v>
      </c>
      <c r="C2557" t="s">
        <v>301</v>
      </c>
      <c r="D2557" t="s">
        <v>7400</v>
      </c>
      <c r="G2557" t="s">
        <v>5956</v>
      </c>
      <c r="H2557">
        <v>1</v>
      </c>
      <c r="I2557" t="s">
        <v>1652</v>
      </c>
      <c r="J2557">
        <v>0</v>
      </c>
      <c r="K2557">
        <v>0</v>
      </c>
    </row>
    <row r="2558" spans="1:11" x14ac:dyDescent="0.25">
      <c r="A2558">
        <v>3848</v>
      </c>
      <c r="B2558" t="s">
        <v>1647</v>
      </c>
      <c r="C2558" t="s">
        <v>301</v>
      </c>
      <c r="D2558" t="s">
        <v>7400</v>
      </c>
      <c r="E2558" t="s">
        <v>5202</v>
      </c>
      <c r="F2558" t="s">
        <v>5203</v>
      </c>
      <c r="G2558" t="s">
        <v>5204</v>
      </c>
      <c r="H2558">
        <v>14</v>
      </c>
      <c r="I2558" t="s">
        <v>1652</v>
      </c>
      <c r="J2558">
        <v>0</v>
      </c>
      <c r="K2558">
        <v>0</v>
      </c>
    </row>
    <row r="2559" spans="1:11" x14ac:dyDescent="0.25">
      <c r="A2559">
        <v>3848</v>
      </c>
      <c r="B2559" t="s">
        <v>1647</v>
      </c>
      <c r="C2559" t="s">
        <v>301</v>
      </c>
      <c r="D2559" t="s">
        <v>7400</v>
      </c>
      <c r="E2559" t="s">
        <v>8300</v>
      </c>
      <c r="F2559" t="s">
        <v>8301</v>
      </c>
      <c r="G2559" t="s">
        <v>7780</v>
      </c>
      <c r="H2559">
        <v>5</v>
      </c>
      <c r="I2559" t="s">
        <v>1652</v>
      </c>
      <c r="J2559">
        <v>0</v>
      </c>
      <c r="K2559">
        <v>0</v>
      </c>
    </row>
    <row r="2560" spans="1:11" x14ac:dyDescent="0.25">
      <c r="A2560">
        <v>3848</v>
      </c>
      <c r="B2560" t="s">
        <v>1647</v>
      </c>
      <c r="C2560" t="s">
        <v>301</v>
      </c>
      <c r="D2560" t="s">
        <v>7400</v>
      </c>
      <c r="E2560" t="s">
        <v>6483</v>
      </c>
      <c r="F2560" t="s">
        <v>1801</v>
      </c>
      <c r="G2560" t="s">
        <v>8259</v>
      </c>
      <c r="H2560">
        <v>96</v>
      </c>
      <c r="I2560" t="s">
        <v>1652</v>
      </c>
      <c r="J2560">
        <v>0</v>
      </c>
      <c r="K2560">
        <v>0</v>
      </c>
    </row>
    <row r="2561" spans="1:11" x14ac:dyDescent="0.25">
      <c r="A2561">
        <v>3848</v>
      </c>
      <c r="B2561" t="s">
        <v>1647</v>
      </c>
      <c r="C2561" t="s">
        <v>301</v>
      </c>
      <c r="D2561" t="s">
        <v>7400</v>
      </c>
      <c r="E2561" t="s">
        <v>7795</v>
      </c>
      <c r="F2561" t="s">
        <v>1681</v>
      </c>
      <c r="G2561" t="s">
        <v>4368</v>
      </c>
      <c r="H2561">
        <v>29</v>
      </c>
      <c r="I2561" t="s">
        <v>1652</v>
      </c>
      <c r="J2561">
        <v>0</v>
      </c>
      <c r="K2561">
        <v>0</v>
      </c>
    </row>
    <row r="2562" spans="1:11" x14ac:dyDescent="0.25">
      <c r="A2562">
        <v>3848</v>
      </c>
      <c r="B2562" t="s">
        <v>1647</v>
      </c>
      <c r="C2562" t="s">
        <v>301</v>
      </c>
      <c r="D2562" t="s">
        <v>7400</v>
      </c>
      <c r="G2562" t="s">
        <v>7796</v>
      </c>
      <c r="H2562">
        <v>26</v>
      </c>
      <c r="I2562" t="s">
        <v>1652</v>
      </c>
      <c r="J2562">
        <v>0</v>
      </c>
      <c r="K2562">
        <v>0</v>
      </c>
    </row>
    <row r="2563" spans="1:11" x14ac:dyDescent="0.25">
      <c r="A2563">
        <v>3848</v>
      </c>
      <c r="B2563" t="s">
        <v>1647</v>
      </c>
      <c r="C2563" t="s">
        <v>301</v>
      </c>
      <c r="D2563" t="s">
        <v>7400</v>
      </c>
      <c r="E2563" t="s">
        <v>3843</v>
      </c>
      <c r="F2563" t="s">
        <v>1681</v>
      </c>
      <c r="G2563" t="s">
        <v>3097</v>
      </c>
      <c r="H2563">
        <v>18</v>
      </c>
      <c r="I2563" t="s">
        <v>1652</v>
      </c>
      <c r="J2563">
        <v>0</v>
      </c>
      <c r="K2563">
        <v>0</v>
      </c>
    </row>
    <row r="2564" spans="1:11" x14ac:dyDescent="0.25">
      <c r="A2564">
        <v>3848</v>
      </c>
      <c r="B2564" t="s">
        <v>1647</v>
      </c>
      <c r="C2564" t="s">
        <v>301</v>
      </c>
      <c r="D2564" t="s">
        <v>7400</v>
      </c>
      <c r="G2564" t="s">
        <v>5205</v>
      </c>
      <c r="H2564">
        <v>70</v>
      </c>
      <c r="I2564" t="s">
        <v>1652</v>
      </c>
      <c r="J2564">
        <v>0</v>
      </c>
      <c r="K2564">
        <v>0</v>
      </c>
    </row>
    <row r="2565" spans="1:11" x14ac:dyDescent="0.25">
      <c r="A2565">
        <v>3848</v>
      </c>
      <c r="B2565" t="s">
        <v>1647</v>
      </c>
      <c r="C2565" t="s">
        <v>301</v>
      </c>
      <c r="D2565" t="s">
        <v>7400</v>
      </c>
      <c r="E2565" t="s">
        <v>3844</v>
      </c>
      <c r="F2565" t="s">
        <v>1681</v>
      </c>
      <c r="G2565" t="s">
        <v>8760</v>
      </c>
      <c r="H2565">
        <v>23</v>
      </c>
      <c r="I2565" t="s">
        <v>1652</v>
      </c>
      <c r="J2565">
        <v>0</v>
      </c>
      <c r="K2565">
        <v>0</v>
      </c>
    </row>
    <row r="2566" spans="1:11" x14ac:dyDescent="0.25">
      <c r="A2566">
        <v>3848</v>
      </c>
      <c r="B2566" t="s">
        <v>1647</v>
      </c>
      <c r="C2566" t="s">
        <v>301</v>
      </c>
      <c r="D2566" t="s">
        <v>7400</v>
      </c>
      <c r="G2566" t="s">
        <v>4259</v>
      </c>
      <c r="H2566">
        <v>30</v>
      </c>
      <c r="I2566" t="s">
        <v>1652</v>
      </c>
      <c r="J2566">
        <v>0</v>
      </c>
      <c r="K2566">
        <v>0</v>
      </c>
    </row>
    <row r="2567" spans="1:11" x14ac:dyDescent="0.25">
      <c r="A2567">
        <v>3848</v>
      </c>
      <c r="B2567" t="s">
        <v>1647</v>
      </c>
      <c r="C2567" t="s">
        <v>301</v>
      </c>
      <c r="D2567" t="s">
        <v>7400</v>
      </c>
      <c r="E2567" t="s">
        <v>3845</v>
      </c>
      <c r="F2567" t="s">
        <v>1681</v>
      </c>
      <c r="G2567" t="s">
        <v>7047</v>
      </c>
      <c r="H2567">
        <v>32</v>
      </c>
      <c r="I2567" t="s">
        <v>1652</v>
      </c>
      <c r="J2567">
        <v>0</v>
      </c>
      <c r="K2567">
        <v>0</v>
      </c>
    </row>
    <row r="2568" spans="1:11" x14ac:dyDescent="0.25">
      <c r="A2568">
        <v>3848</v>
      </c>
      <c r="B2568" t="s">
        <v>1647</v>
      </c>
      <c r="C2568" t="s">
        <v>301</v>
      </c>
      <c r="D2568" t="s">
        <v>7400</v>
      </c>
      <c r="G2568" t="s">
        <v>9694</v>
      </c>
      <c r="H2568">
        <v>4</v>
      </c>
      <c r="I2568" t="s">
        <v>1652</v>
      </c>
      <c r="J2568">
        <v>0</v>
      </c>
      <c r="K2568">
        <v>0</v>
      </c>
    </row>
    <row r="2569" spans="1:11" x14ac:dyDescent="0.25">
      <c r="A2569">
        <v>3848</v>
      </c>
      <c r="B2569" t="s">
        <v>1647</v>
      </c>
      <c r="C2569" t="s">
        <v>301</v>
      </c>
      <c r="D2569" t="s">
        <v>7400</v>
      </c>
      <c r="E2569" t="s">
        <v>1877</v>
      </c>
      <c r="F2569" t="s">
        <v>1681</v>
      </c>
      <c r="G2569" t="s">
        <v>6630</v>
      </c>
      <c r="H2569">
        <v>52</v>
      </c>
      <c r="I2569" t="s">
        <v>1652</v>
      </c>
      <c r="J2569">
        <v>0</v>
      </c>
      <c r="K2569">
        <v>0</v>
      </c>
    </row>
    <row r="2570" spans="1:11" x14ac:dyDescent="0.25">
      <c r="A2570">
        <v>3848</v>
      </c>
      <c r="B2570" t="s">
        <v>1647</v>
      </c>
      <c r="C2570" t="s">
        <v>301</v>
      </c>
      <c r="D2570" t="s">
        <v>7400</v>
      </c>
      <c r="G2570" t="s">
        <v>5206</v>
      </c>
      <c r="H2570">
        <v>19</v>
      </c>
      <c r="I2570" t="s">
        <v>1652</v>
      </c>
      <c r="J2570">
        <v>0</v>
      </c>
      <c r="K2570">
        <v>0</v>
      </c>
    </row>
    <row r="2571" spans="1:11" x14ac:dyDescent="0.25">
      <c r="A2571">
        <v>3848</v>
      </c>
      <c r="B2571" t="s">
        <v>1647</v>
      </c>
      <c r="C2571" t="s">
        <v>301</v>
      </c>
      <c r="D2571" t="s">
        <v>7400</v>
      </c>
      <c r="E2571" t="s">
        <v>9552</v>
      </c>
      <c r="F2571" t="s">
        <v>1681</v>
      </c>
      <c r="G2571" t="s">
        <v>8550</v>
      </c>
      <c r="H2571">
        <v>30</v>
      </c>
      <c r="I2571" t="s">
        <v>1652</v>
      </c>
      <c r="J2571">
        <v>0</v>
      </c>
      <c r="K2571">
        <v>0</v>
      </c>
    </row>
    <row r="2572" spans="1:11" x14ac:dyDescent="0.25">
      <c r="A2572">
        <v>3848</v>
      </c>
      <c r="B2572" t="s">
        <v>1647</v>
      </c>
      <c r="C2572" t="s">
        <v>301</v>
      </c>
      <c r="D2572" t="s">
        <v>7400</v>
      </c>
      <c r="E2572" t="s">
        <v>3846</v>
      </c>
      <c r="F2572" t="s">
        <v>1681</v>
      </c>
      <c r="G2572" t="s">
        <v>3847</v>
      </c>
      <c r="H2572">
        <v>17</v>
      </c>
      <c r="I2572" t="s">
        <v>1652</v>
      </c>
      <c r="J2572">
        <v>0</v>
      </c>
      <c r="K2572">
        <v>0</v>
      </c>
    </row>
    <row r="2573" spans="1:11" x14ac:dyDescent="0.25">
      <c r="A2573">
        <v>3848</v>
      </c>
      <c r="B2573" t="s">
        <v>1647</v>
      </c>
      <c r="C2573" t="s">
        <v>301</v>
      </c>
      <c r="D2573" t="s">
        <v>7400</v>
      </c>
      <c r="G2573" t="s">
        <v>6217</v>
      </c>
      <c r="H2573">
        <v>9</v>
      </c>
      <c r="I2573" t="s">
        <v>1652</v>
      </c>
      <c r="J2573">
        <v>0</v>
      </c>
      <c r="K2573">
        <v>0</v>
      </c>
    </row>
    <row r="2574" spans="1:11" x14ac:dyDescent="0.25">
      <c r="A2574">
        <v>3848</v>
      </c>
      <c r="B2574" t="s">
        <v>1647</v>
      </c>
      <c r="C2574" t="s">
        <v>301</v>
      </c>
      <c r="D2574" t="s">
        <v>7400</v>
      </c>
      <c r="E2574" t="s">
        <v>5976</v>
      </c>
      <c r="F2574" t="s">
        <v>1681</v>
      </c>
      <c r="G2574" t="s">
        <v>6795</v>
      </c>
      <c r="H2574">
        <v>50</v>
      </c>
      <c r="I2574" t="s">
        <v>1652</v>
      </c>
      <c r="J2574">
        <v>0</v>
      </c>
      <c r="K2574">
        <v>0</v>
      </c>
    </row>
    <row r="2575" spans="1:11" x14ac:dyDescent="0.25">
      <c r="A2575">
        <v>3848</v>
      </c>
      <c r="B2575" t="s">
        <v>1647</v>
      </c>
      <c r="C2575" t="s">
        <v>301</v>
      </c>
      <c r="D2575" t="s">
        <v>7400</v>
      </c>
      <c r="G2575" t="s">
        <v>5977</v>
      </c>
      <c r="H2575">
        <v>4</v>
      </c>
      <c r="I2575" t="s">
        <v>1652</v>
      </c>
      <c r="J2575">
        <v>0</v>
      </c>
      <c r="K2575">
        <v>0</v>
      </c>
    </row>
    <row r="2576" spans="1:11" x14ac:dyDescent="0.25">
      <c r="A2576">
        <v>3848</v>
      </c>
      <c r="B2576" t="s">
        <v>1647</v>
      </c>
      <c r="C2576" t="s">
        <v>301</v>
      </c>
      <c r="D2576" t="s">
        <v>7400</v>
      </c>
      <c r="E2576" t="s">
        <v>3848</v>
      </c>
      <c r="F2576" t="s">
        <v>1681</v>
      </c>
      <c r="G2576" t="s">
        <v>8302</v>
      </c>
      <c r="H2576">
        <v>28</v>
      </c>
      <c r="I2576" t="s">
        <v>1652</v>
      </c>
      <c r="J2576">
        <v>0</v>
      </c>
      <c r="K2576">
        <v>0</v>
      </c>
    </row>
    <row r="2577" spans="1:11" x14ac:dyDescent="0.25">
      <c r="A2577">
        <v>3848</v>
      </c>
      <c r="B2577" t="s">
        <v>1647</v>
      </c>
      <c r="C2577" t="s">
        <v>301</v>
      </c>
      <c r="D2577" t="s">
        <v>7400</v>
      </c>
      <c r="G2577" t="s">
        <v>4504</v>
      </c>
      <c r="H2577">
        <v>13</v>
      </c>
      <c r="I2577" t="s">
        <v>1652</v>
      </c>
      <c r="J2577">
        <v>0</v>
      </c>
      <c r="K2577">
        <v>0</v>
      </c>
    </row>
    <row r="2578" spans="1:11" x14ac:dyDescent="0.25">
      <c r="A2578">
        <v>3848</v>
      </c>
      <c r="B2578" t="s">
        <v>1647</v>
      </c>
      <c r="C2578" t="s">
        <v>301</v>
      </c>
      <c r="D2578" t="s">
        <v>7400</v>
      </c>
      <c r="E2578" t="s">
        <v>3849</v>
      </c>
      <c r="F2578" t="s">
        <v>1681</v>
      </c>
      <c r="G2578" t="s">
        <v>3785</v>
      </c>
      <c r="H2578">
        <v>24</v>
      </c>
      <c r="I2578" t="s">
        <v>1652</v>
      </c>
      <c r="J2578">
        <v>0</v>
      </c>
      <c r="K2578">
        <v>0</v>
      </c>
    </row>
    <row r="2579" spans="1:11" x14ac:dyDescent="0.25">
      <c r="A2579">
        <v>3848</v>
      </c>
      <c r="B2579" t="s">
        <v>1647</v>
      </c>
      <c r="C2579" t="s">
        <v>301</v>
      </c>
      <c r="D2579" t="s">
        <v>7400</v>
      </c>
      <c r="G2579" t="s">
        <v>4260</v>
      </c>
      <c r="H2579">
        <v>23</v>
      </c>
      <c r="I2579" t="s">
        <v>1652</v>
      </c>
      <c r="J2579">
        <v>0</v>
      </c>
      <c r="K2579">
        <v>0</v>
      </c>
    </row>
    <row r="2580" spans="1:11" x14ac:dyDescent="0.25">
      <c r="A2580">
        <v>3848</v>
      </c>
      <c r="B2580" t="s">
        <v>1647</v>
      </c>
      <c r="C2580" t="s">
        <v>301</v>
      </c>
      <c r="D2580" t="s">
        <v>7400</v>
      </c>
      <c r="E2580" t="s">
        <v>3850</v>
      </c>
      <c r="F2580" t="s">
        <v>1655</v>
      </c>
      <c r="G2580" t="s">
        <v>3851</v>
      </c>
      <c r="H2580">
        <v>24</v>
      </c>
      <c r="I2580" t="s">
        <v>1652</v>
      </c>
      <c r="J2580">
        <v>0</v>
      </c>
      <c r="K2580">
        <v>0</v>
      </c>
    </row>
    <row r="2581" spans="1:11" x14ac:dyDescent="0.25">
      <c r="A2581">
        <v>3848</v>
      </c>
      <c r="B2581" t="s">
        <v>1647</v>
      </c>
      <c r="C2581" t="s">
        <v>301</v>
      </c>
      <c r="D2581" t="s">
        <v>7400</v>
      </c>
      <c r="G2581" t="s">
        <v>5207</v>
      </c>
      <c r="H2581">
        <v>307</v>
      </c>
      <c r="I2581" t="s">
        <v>1652</v>
      </c>
      <c r="J2581">
        <v>0</v>
      </c>
      <c r="K2581">
        <v>0</v>
      </c>
    </row>
    <row r="2582" spans="1:11" x14ac:dyDescent="0.25">
      <c r="A2582">
        <v>3848</v>
      </c>
      <c r="B2582" t="s">
        <v>1647</v>
      </c>
      <c r="C2582" t="s">
        <v>301</v>
      </c>
      <c r="D2582" t="s">
        <v>7400</v>
      </c>
      <c r="E2582" t="s">
        <v>1876</v>
      </c>
      <c r="F2582" t="s">
        <v>1655</v>
      </c>
      <c r="G2582" t="s">
        <v>3852</v>
      </c>
      <c r="H2582">
        <v>242</v>
      </c>
      <c r="I2582" t="s">
        <v>1652</v>
      </c>
      <c r="J2582">
        <v>0</v>
      </c>
      <c r="K2582">
        <v>0</v>
      </c>
    </row>
    <row r="2583" spans="1:11" x14ac:dyDescent="0.25">
      <c r="A2583">
        <v>3848</v>
      </c>
      <c r="B2583" t="s">
        <v>1647</v>
      </c>
      <c r="C2583" t="s">
        <v>301</v>
      </c>
      <c r="D2583" t="s">
        <v>7400</v>
      </c>
      <c r="G2583" t="s">
        <v>5060</v>
      </c>
      <c r="H2583">
        <v>165</v>
      </c>
      <c r="I2583" t="s">
        <v>1652</v>
      </c>
      <c r="J2583">
        <v>0</v>
      </c>
      <c r="K2583">
        <v>0</v>
      </c>
    </row>
    <row r="2584" spans="1:11" x14ac:dyDescent="0.25">
      <c r="A2584">
        <v>3848</v>
      </c>
      <c r="B2584" t="s">
        <v>1647</v>
      </c>
      <c r="C2584" t="s">
        <v>301</v>
      </c>
      <c r="D2584" t="s">
        <v>7400</v>
      </c>
      <c r="E2584" t="s">
        <v>1875</v>
      </c>
      <c r="F2584" t="s">
        <v>1655</v>
      </c>
      <c r="G2584" t="s">
        <v>3348</v>
      </c>
      <c r="H2584">
        <v>15</v>
      </c>
      <c r="I2584" t="s">
        <v>1652</v>
      </c>
      <c r="J2584">
        <v>0</v>
      </c>
      <c r="K2584">
        <v>0</v>
      </c>
    </row>
    <row r="2585" spans="1:11" x14ac:dyDescent="0.25">
      <c r="A2585">
        <v>3848</v>
      </c>
      <c r="B2585" t="s">
        <v>1647</v>
      </c>
      <c r="C2585" t="s">
        <v>301</v>
      </c>
      <c r="D2585" t="s">
        <v>7400</v>
      </c>
      <c r="G2585" t="s">
        <v>2278</v>
      </c>
      <c r="H2585">
        <v>173</v>
      </c>
      <c r="I2585" t="s">
        <v>1652</v>
      </c>
      <c r="J2585">
        <v>0</v>
      </c>
      <c r="K2585">
        <v>0</v>
      </c>
    </row>
    <row r="2586" spans="1:11" x14ac:dyDescent="0.25">
      <c r="A2586">
        <v>3848</v>
      </c>
      <c r="B2586" t="s">
        <v>1647</v>
      </c>
      <c r="C2586" t="s">
        <v>301</v>
      </c>
      <c r="D2586" t="s">
        <v>7400</v>
      </c>
      <c r="E2586" t="s">
        <v>1874</v>
      </c>
      <c r="F2586" t="s">
        <v>1655</v>
      </c>
      <c r="G2586" t="s">
        <v>3853</v>
      </c>
      <c r="H2586">
        <v>6</v>
      </c>
      <c r="I2586" t="s">
        <v>1652</v>
      </c>
      <c r="J2586">
        <v>0</v>
      </c>
      <c r="K2586">
        <v>0</v>
      </c>
    </row>
    <row r="2587" spans="1:11" x14ac:dyDescent="0.25">
      <c r="A2587">
        <v>3848</v>
      </c>
      <c r="B2587" t="s">
        <v>1647</v>
      </c>
      <c r="C2587" t="s">
        <v>301</v>
      </c>
      <c r="D2587" t="s">
        <v>7400</v>
      </c>
      <c r="G2587" t="s">
        <v>9695</v>
      </c>
      <c r="H2587">
        <v>156</v>
      </c>
      <c r="I2587" t="s">
        <v>1652</v>
      </c>
      <c r="J2587">
        <v>0</v>
      </c>
      <c r="K2587">
        <v>0</v>
      </c>
    </row>
    <row r="2588" spans="1:11" x14ac:dyDescent="0.25">
      <c r="A2588">
        <v>3848</v>
      </c>
      <c r="B2588" t="s">
        <v>1647</v>
      </c>
      <c r="C2588" t="s">
        <v>301</v>
      </c>
      <c r="D2588" t="s">
        <v>7400</v>
      </c>
      <c r="E2588" t="s">
        <v>3854</v>
      </c>
      <c r="F2588" t="s">
        <v>1655</v>
      </c>
      <c r="G2588" t="s">
        <v>3790</v>
      </c>
      <c r="H2588">
        <v>27</v>
      </c>
      <c r="I2588" t="s">
        <v>1652</v>
      </c>
      <c r="J2588">
        <v>0</v>
      </c>
      <c r="K2588">
        <v>0</v>
      </c>
    </row>
    <row r="2589" spans="1:11" x14ac:dyDescent="0.25">
      <c r="A2589">
        <v>3848</v>
      </c>
      <c r="B2589" t="s">
        <v>1647</v>
      </c>
      <c r="C2589" t="s">
        <v>301</v>
      </c>
      <c r="D2589" t="s">
        <v>7400</v>
      </c>
      <c r="G2589" t="s">
        <v>4261</v>
      </c>
      <c r="H2589">
        <v>126</v>
      </c>
      <c r="I2589" t="s">
        <v>1652</v>
      </c>
      <c r="J2589">
        <v>0</v>
      </c>
      <c r="K2589">
        <v>0</v>
      </c>
    </row>
    <row r="2590" spans="1:11" x14ac:dyDescent="0.25">
      <c r="A2590">
        <v>3848</v>
      </c>
      <c r="B2590" t="s">
        <v>1647</v>
      </c>
      <c r="C2590" t="s">
        <v>301</v>
      </c>
      <c r="D2590" t="s">
        <v>7400</v>
      </c>
      <c r="E2590" t="s">
        <v>3856</v>
      </c>
      <c r="F2590" t="s">
        <v>1655</v>
      </c>
      <c r="G2590" t="s">
        <v>3857</v>
      </c>
      <c r="H2590">
        <v>54</v>
      </c>
      <c r="I2590" t="s">
        <v>1652</v>
      </c>
      <c r="J2590">
        <v>0</v>
      </c>
      <c r="K2590">
        <v>0</v>
      </c>
    </row>
    <row r="2591" spans="1:11" x14ac:dyDescent="0.25">
      <c r="A2591">
        <v>3848</v>
      </c>
      <c r="B2591" t="s">
        <v>1647</v>
      </c>
      <c r="C2591" t="s">
        <v>301</v>
      </c>
      <c r="D2591" t="s">
        <v>7400</v>
      </c>
      <c r="G2591" t="s">
        <v>4357</v>
      </c>
      <c r="H2591">
        <v>480</v>
      </c>
      <c r="I2591" t="s">
        <v>1652</v>
      </c>
      <c r="J2591">
        <v>0</v>
      </c>
      <c r="K2591">
        <v>0</v>
      </c>
    </row>
    <row r="2592" spans="1:11" x14ac:dyDescent="0.25">
      <c r="A2592">
        <v>3848</v>
      </c>
      <c r="B2592" t="s">
        <v>1647</v>
      </c>
      <c r="C2592" t="s">
        <v>301</v>
      </c>
      <c r="D2592" t="s">
        <v>7400</v>
      </c>
      <c r="E2592" t="s">
        <v>3858</v>
      </c>
      <c r="F2592" t="s">
        <v>1655</v>
      </c>
      <c r="G2592" t="s">
        <v>3723</v>
      </c>
      <c r="H2592">
        <v>41</v>
      </c>
      <c r="I2592" t="s">
        <v>1652</v>
      </c>
      <c r="J2592">
        <v>0</v>
      </c>
      <c r="K2592">
        <v>0</v>
      </c>
    </row>
    <row r="2593" spans="1:11" x14ac:dyDescent="0.25">
      <c r="A2593">
        <v>3848</v>
      </c>
      <c r="B2593" t="s">
        <v>1647</v>
      </c>
      <c r="C2593" t="s">
        <v>301</v>
      </c>
      <c r="D2593" t="s">
        <v>7400</v>
      </c>
      <c r="G2593" t="s">
        <v>8612</v>
      </c>
      <c r="H2593">
        <v>12</v>
      </c>
      <c r="I2593" t="s">
        <v>1652</v>
      </c>
      <c r="J2593">
        <v>0</v>
      </c>
      <c r="K2593">
        <v>0</v>
      </c>
    </row>
    <row r="2594" spans="1:11" x14ac:dyDescent="0.25">
      <c r="A2594">
        <v>3848</v>
      </c>
      <c r="B2594" t="s">
        <v>1647</v>
      </c>
      <c r="C2594" t="s">
        <v>301</v>
      </c>
      <c r="D2594" t="s">
        <v>7400</v>
      </c>
      <c r="E2594" t="s">
        <v>1873</v>
      </c>
      <c r="F2594" t="s">
        <v>1655</v>
      </c>
      <c r="G2594" t="s">
        <v>6664</v>
      </c>
      <c r="H2594">
        <v>36</v>
      </c>
      <c r="I2594" t="s">
        <v>1652</v>
      </c>
      <c r="J2594">
        <v>0</v>
      </c>
      <c r="K2594">
        <v>0</v>
      </c>
    </row>
    <row r="2595" spans="1:11" x14ac:dyDescent="0.25">
      <c r="A2595">
        <v>3848</v>
      </c>
      <c r="B2595" t="s">
        <v>1647</v>
      </c>
      <c r="C2595" t="s">
        <v>301</v>
      </c>
      <c r="D2595" t="s">
        <v>7400</v>
      </c>
      <c r="G2595" t="s">
        <v>2279</v>
      </c>
      <c r="H2595">
        <v>93</v>
      </c>
      <c r="I2595" t="s">
        <v>1652</v>
      </c>
      <c r="J2595">
        <v>0</v>
      </c>
      <c r="K2595">
        <v>0</v>
      </c>
    </row>
    <row r="2596" spans="1:11" x14ac:dyDescent="0.25">
      <c r="A2596">
        <v>3848</v>
      </c>
      <c r="B2596" t="s">
        <v>1647</v>
      </c>
      <c r="C2596" t="s">
        <v>301</v>
      </c>
      <c r="D2596" t="s">
        <v>7400</v>
      </c>
      <c r="E2596" t="s">
        <v>1872</v>
      </c>
      <c r="F2596" t="s">
        <v>1655</v>
      </c>
      <c r="G2596" t="s">
        <v>3611</v>
      </c>
      <c r="H2596">
        <v>28</v>
      </c>
      <c r="I2596" t="s">
        <v>1652</v>
      </c>
      <c r="J2596">
        <v>0</v>
      </c>
      <c r="K2596">
        <v>0</v>
      </c>
    </row>
    <row r="2597" spans="1:11" x14ac:dyDescent="0.25">
      <c r="A2597">
        <v>3848</v>
      </c>
      <c r="B2597" t="s">
        <v>1647</v>
      </c>
      <c r="C2597" t="s">
        <v>301</v>
      </c>
      <c r="D2597" t="s">
        <v>7400</v>
      </c>
      <c r="G2597" t="s">
        <v>2280</v>
      </c>
      <c r="H2597">
        <v>70</v>
      </c>
      <c r="I2597" t="s">
        <v>1652</v>
      </c>
      <c r="J2597">
        <v>0</v>
      </c>
      <c r="K2597">
        <v>0</v>
      </c>
    </row>
    <row r="2598" spans="1:11" x14ac:dyDescent="0.25">
      <c r="A2598">
        <v>3848</v>
      </c>
      <c r="B2598" t="s">
        <v>1647</v>
      </c>
      <c r="C2598" t="s">
        <v>301</v>
      </c>
      <c r="D2598" t="s">
        <v>7400</v>
      </c>
      <c r="E2598" t="s">
        <v>3859</v>
      </c>
      <c r="F2598" t="s">
        <v>1655</v>
      </c>
      <c r="G2598" t="s">
        <v>3776</v>
      </c>
      <c r="H2598">
        <v>96</v>
      </c>
      <c r="I2598" t="s">
        <v>1652</v>
      </c>
      <c r="J2598">
        <v>0</v>
      </c>
      <c r="K2598">
        <v>0</v>
      </c>
    </row>
    <row r="2599" spans="1:11" x14ac:dyDescent="0.25">
      <c r="A2599">
        <v>3848</v>
      </c>
      <c r="B2599" t="s">
        <v>1647</v>
      </c>
      <c r="C2599" t="s">
        <v>301</v>
      </c>
      <c r="D2599" t="s">
        <v>7400</v>
      </c>
      <c r="G2599" t="s">
        <v>4262</v>
      </c>
      <c r="H2599">
        <v>104</v>
      </c>
      <c r="I2599" t="s">
        <v>1652</v>
      </c>
      <c r="J2599">
        <v>0</v>
      </c>
      <c r="K2599">
        <v>0</v>
      </c>
    </row>
    <row r="2600" spans="1:11" x14ac:dyDescent="0.25">
      <c r="A2600">
        <v>3848</v>
      </c>
      <c r="B2600" t="s">
        <v>1647</v>
      </c>
      <c r="C2600" t="s">
        <v>301</v>
      </c>
      <c r="D2600" t="s">
        <v>7400</v>
      </c>
      <c r="E2600" t="s">
        <v>3860</v>
      </c>
      <c r="F2600" t="s">
        <v>1655</v>
      </c>
      <c r="G2600" t="s">
        <v>3384</v>
      </c>
      <c r="H2600">
        <v>28</v>
      </c>
      <c r="I2600" t="s">
        <v>1652</v>
      </c>
      <c r="J2600">
        <v>0</v>
      </c>
      <c r="K2600">
        <v>0</v>
      </c>
    </row>
    <row r="2601" spans="1:11" x14ac:dyDescent="0.25">
      <c r="A2601">
        <v>3848</v>
      </c>
      <c r="B2601" t="s">
        <v>1647</v>
      </c>
      <c r="C2601" t="s">
        <v>301</v>
      </c>
      <c r="D2601" t="s">
        <v>7400</v>
      </c>
      <c r="G2601" t="s">
        <v>5272</v>
      </c>
      <c r="H2601">
        <v>20</v>
      </c>
      <c r="I2601" t="s">
        <v>1652</v>
      </c>
      <c r="J2601">
        <v>0</v>
      </c>
      <c r="K2601">
        <v>0</v>
      </c>
    </row>
    <row r="2602" spans="1:11" x14ac:dyDescent="0.25">
      <c r="A2602">
        <v>3848</v>
      </c>
      <c r="B2602" t="s">
        <v>1647</v>
      </c>
      <c r="C2602" t="s">
        <v>301</v>
      </c>
      <c r="D2602" t="s">
        <v>7400</v>
      </c>
      <c r="E2602" t="s">
        <v>3861</v>
      </c>
      <c r="F2602" t="s">
        <v>1694</v>
      </c>
      <c r="G2602" t="s">
        <v>3862</v>
      </c>
      <c r="H2602">
        <v>32</v>
      </c>
      <c r="I2602" t="s">
        <v>1652</v>
      </c>
      <c r="J2602">
        <v>0</v>
      </c>
      <c r="K2602">
        <v>0</v>
      </c>
    </row>
    <row r="2603" spans="1:11" x14ac:dyDescent="0.25">
      <c r="A2603">
        <v>3848</v>
      </c>
      <c r="B2603" t="s">
        <v>1647</v>
      </c>
      <c r="C2603" t="s">
        <v>301</v>
      </c>
      <c r="D2603" t="s">
        <v>7400</v>
      </c>
      <c r="G2603" t="s">
        <v>5208</v>
      </c>
      <c r="H2603">
        <v>21</v>
      </c>
      <c r="I2603" t="s">
        <v>1652</v>
      </c>
      <c r="J2603">
        <v>0</v>
      </c>
      <c r="K2603">
        <v>0</v>
      </c>
    </row>
    <row r="2604" spans="1:11" x14ac:dyDescent="0.25">
      <c r="A2604">
        <v>3848</v>
      </c>
      <c r="B2604" t="s">
        <v>1647</v>
      </c>
      <c r="C2604" t="s">
        <v>301</v>
      </c>
      <c r="D2604" t="s">
        <v>7400</v>
      </c>
      <c r="E2604" t="s">
        <v>3863</v>
      </c>
      <c r="F2604" t="s">
        <v>1655</v>
      </c>
      <c r="G2604" t="s">
        <v>3864</v>
      </c>
      <c r="H2604">
        <v>6</v>
      </c>
      <c r="I2604" t="s">
        <v>1652</v>
      </c>
      <c r="J2604">
        <v>0</v>
      </c>
      <c r="K2604">
        <v>0</v>
      </c>
    </row>
    <row r="2605" spans="1:11" x14ac:dyDescent="0.25">
      <c r="A2605">
        <v>3848</v>
      </c>
      <c r="B2605" t="s">
        <v>1647</v>
      </c>
      <c r="C2605" t="s">
        <v>301</v>
      </c>
      <c r="D2605" t="s">
        <v>7400</v>
      </c>
      <c r="G2605" t="s">
        <v>5209</v>
      </c>
      <c r="H2605">
        <v>116</v>
      </c>
      <c r="I2605" t="s">
        <v>1652</v>
      </c>
      <c r="J2605">
        <v>0</v>
      </c>
      <c r="K2605">
        <v>0</v>
      </c>
    </row>
    <row r="2606" spans="1:11" x14ac:dyDescent="0.25">
      <c r="A2606">
        <v>3848</v>
      </c>
      <c r="B2606" t="s">
        <v>1647</v>
      </c>
      <c r="C2606" t="s">
        <v>301</v>
      </c>
      <c r="D2606" t="s">
        <v>7400</v>
      </c>
      <c r="E2606" t="s">
        <v>8303</v>
      </c>
      <c r="F2606" t="s">
        <v>1655</v>
      </c>
      <c r="G2606" t="s">
        <v>3865</v>
      </c>
      <c r="H2606">
        <v>117</v>
      </c>
      <c r="I2606" t="s">
        <v>1652</v>
      </c>
      <c r="J2606">
        <v>0</v>
      </c>
      <c r="K2606">
        <v>0</v>
      </c>
    </row>
    <row r="2607" spans="1:11" x14ac:dyDescent="0.25">
      <c r="A2607">
        <v>3848</v>
      </c>
      <c r="B2607" t="s">
        <v>1647</v>
      </c>
      <c r="C2607" t="s">
        <v>301</v>
      </c>
      <c r="D2607" t="s">
        <v>7400</v>
      </c>
      <c r="G2607" t="s">
        <v>8304</v>
      </c>
      <c r="H2607">
        <v>9</v>
      </c>
      <c r="I2607" t="s">
        <v>1652</v>
      </c>
      <c r="J2607">
        <v>0</v>
      </c>
      <c r="K2607">
        <v>0</v>
      </c>
    </row>
    <row r="2608" spans="1:11" x14ac:dyDescent="0.25">
      <c r="A2608">
        <v>3848</v>
      </c>
      <c r="B2608" t="s">
        <v>1647</v>
      </c>
      <c r="C2608" t="s">
        <v>301</v>
      </c>
      <c r="D2608" t="s">
        <v>7400</v>
      </c>
      <c r="E2608" t="s">
        <v>1871</v>
      </c>
      <c r="F2608" t="s">
        <v>1655</v>
      </c>
      <c r="G2608" t="s">
        <v>3798</v>
      </c>
      <c r="H2608">
        <v>93</v>
      </c>
      <c r="I2608" t="s">
        <v>1652</v>
      </c>
      <c r="J2608">
        <v>0</v>
      </c>
      <c r="K2608">
        <v>0</v>
      </c>
    </row>
    <row r="2609" spans="1:11" x14ac:dyDescent="0.25">
      <c r="A2609">
        <v>3848</v>
      </c>
      <c r="B2609" t="s">
        <v>1647</v>
      </c>
      <c r="C2609" t="s">
        <v>301</v>
      </c>
      <c r="D2609" t="s">
        <v>7400</v>
      </c>
      <c r="E2609" t="s">
        <v>7797</v>
      </c>
      <c r="F2609" t="s">
        <v>1655</v>
      </c>
      <c r="G2609" t="s">
        <v>3959</v>
      </c>
      <c r="H2609">
        <v>10</v>
      </c>
      <c r="I2609" t="s">
        <v>1652</v>
      </c>
      <c r="J2609">
        <v>0</v>
      </c>
      <c r="K2609">
        <v>0</v>
      </c>
    </row>
    <row r="2610" spans="1:11" x14ac:dyDescent="0.25">
      <c r="A2610">
        <v>3848</v>
      </c>
      <c r="B2610" t="s">
        <v>1647</v>
      </c>
      <c r="C2610" t="s">
        <v>301</v>
      </c>
      <c r="D2610" t="s">
        <v>7400</v>
      </c>
      <c r="G2610" t="s">
        <v>7798</v>
      </c>
      <c r="H2610">
        <v>10</v>
      </c>
      <c r="I2610" t="s">
        <v>1652</v>
      </c>
      <c r="J2610">
        <v>0</v>
      </c>
      <c r="K2610">
        <v>0</v>
      </c>
    </row>
    <row r="2611" spans="1:11" x14ac:dyDescent="0.25">
      <c r="A2611">
        <v>3848</v>
      </c>
      <c r="B2611" t="s">
        <v>1647</v>
      </c>
      <c r="C2611" t="s">
        <v>301</v>
      </c>
      <c r="D2611" t="s">
        <v>7400</v>
      </c>
      <c r="E2611" t="s">
        <v>7565</v>
      </c>
      <c r="F2611" t="s">
        <v>1655</v>
      </c>
      <c r="G2611" t="s">
        <v>3507</v>
      </c>
      <c r="H2611">
        <v>17</v>
      </c>
      <c r="I2611" t="s">
        <v>1652</v>
      </c>
      <c r="J2611">
        <v>0</v>
      </c>
      <c r="K2611">
        <v>0</v>
      </c>
    </row>
    <row r="2612" spans="1:11" x14ac:dyDescent="0.25">
      <c r="A2612">
        <v>3848</v>
      </c>
      <c r="B2612" t="s">
        <v>1647</v>
      </c>
      <c r="C2612" t="s">
        <v>301</v>
      </c>
      <c r="D2612" t="s">
        <v>7400</v>
      </c>
      <c r="G2612" t="s">
        <v>7566</v>
      </c>
      <c r="H2612">
        <v>15</v>
      </c>
      <c r="I2612" t="s">
        <v>1652</v>
      </c>
      <c r="J2612">
        <v>0</v>
      </c>
      <c r="K2612">
        <v>0</v>
      </c>
    </row>
    <row r="2613" spans="1:11" x14ac:dyDescent="0.25">
      <c r="A2613">
        <v>3848</v>
      </c>
      <c r="B2613" t="s">
        <v>1647</v>
      </c>
      <c r="C2613" t="s">
        <v>301</v>
      </c>
      <c r="D2613" t="s">
        <v>7400</v>
      </c>
      <c r="E2613" t="s">
        <v>3866</v>
      </c>
      <c r="F2613" t="s">
        <v>1655</v>
      </c>
      <c r="G2613" t="s">
        <v>6394</v>
      </c>
      <c r="H2613">
        <v>93</v>
      </c>
      <c r="I2613" t="s">
        <v>1652</v>
      </c>
      <c r="J2613">
        <v>0</v>
      </c>
      <c r="K2613">
        <v>0</v>
      </c>
    </row>
    <row r="2614" spans="1:11" x14ac:dyDescent="0.25">
      <c r="A2614">
        <v>3848</v>
      </c>
      <c r="B2614" t="s">
        <v>1647</v>
      </c>
      <c r="C2614" t="s">
        <v>301</v>
      </c>
      <c r="D2614" t="s">
        <v>7400</v>
      </c>
      <c r="G2614" t="s">
        <v>6218</v>
      </c>
      <c r="H2614">
        <v>30</v>
      </c>
      <c r="I2614" t="s">
        <v>1652</v>
      </c>
      <c r="J2614">
        <v>0</v>
      </c>
      <c r="K2614">
        <v>0</v>
      </c>
    </row>
    <row r="2615" spans="1:11" x14ac:dyDescent="0.25">
      <c r="A2615">
        <v>3848</v>
      </c>
      <c r="B2615" t="s">
        <v>1647</v>
      </c>
      <c r="C2615" t="s">
        <v>301</v>
      </c>
      <c r="D2615" t="s">
        <v>7400</v>
      </c>
      <c r="E2615" t="s">
        <v>3867</v>
      </c>
      <c r="F2615" t="s">
        <v>1655</v>
      </c>
      <c r="G2615" t="s">
        <v>3868</v>
      </c>
      <c r="H2615">
        <v>24</v>
      </c>
      <c r="I2615" t="s">
        <v>1652</v>
      </c>
      <c r="J2615">
        <v>0</v>
      </c>
      <c r="K2615">
        <v>0</v>
      </c>
    </row>
    <row r="2616" spans="1:11" x14ac:dyDescent="0.25">
      <c r="A2616">
        <v>3848</v>
      </c>
      <c r="B2616" t="s">
        <v>1647</v>
      </c>
      <c r="C2616" t="s">
        <v>301</v>
      </c>
      <c r="D2616" t="s">
        <v>7400</v>
      </c>
      <c r="G2616" t="s">
        <v>5978</v>
      </c>
      <c r="H2616">
        <v>32</v>
      </c>
      <c r="I2616" t="s">
        <v>1652</v>
      </c>
      <c r="J2616">
        <v>0</v>
      </c>
      <c r="K2616">
        <v>0</v>
      </c>
    </row>
    <row r="2617" spans="1:11" x14ac:dyDescent="0.25">
      <c r="A2617">
        <v>3848</v>
      </c>
      <c r="B2617" t="s">
        <v>1647</v>
      </c>
      <c r="C2617" t="s">
        <v>301</v>
      </c>
      <c r="D2617" t="s">
        <v>7400</v>
      </c>
      <c r="E2617" t="s">
        <v>3869</v>
      </c>
      <c r="F2617" t="s">
        <v>1655</v>
      </c>
      <c r="G2617" t="s">
        <v>3870</v>
      </c>
      <c r="H2617">
        <v>5</v>
      </c>
      <c r="I2617" t="s">
        <v>1652</v>
      </c>
      <c r="J2617">
        <v>0</v>
      </c>
      <c r="K2617">
        <v>0</v>
      </c>
    </row>
    <row r="2618" spans="1:11" x14ac:dyDescent="0.25">
      <c r="A2618">
        <v>3848</v>
      </c>
      <c r="B2618" t="s">
        <v>1647</v>
      </c>
      <c r="C2618" t="s">
        <v>301</v>
      </c>
      <c r="D2618" t="s">
        <v>7400</v>
      </c>
      <c r="G2618" t="s">
        <v>4505</v>
      </c>
      <c r="H2618">
        <v>84</v>
      </c>
      <c r="I2618" t="s">
        <v>1652</v>
      </c>
      <c r="J2618">
        <v>0</v>
      </c>
      <c r="K2618">
        <v>0</v>
      </c>
    </row>
    <row r="2619" spans="1:11" x14ac:dyDescent="0.25">
      <c r="A2619">
        <v>3848</v>
      </c>
      <c r="B2619" t="s">
        <v>1647</v>
      </c>
      <c r="C2619" t="s">
        <v>301</v>
      </c>
      <c r="D2619" t="s">
        <v>7400</v>
      </c>
      <c r="E2619" t="s">
        <v>1870</v>
      </c>
      <c r="F2619" t="s">
        <v>1655</v>
      </c>
      <c r="G2619" t="s">
        <v>7012</v>
      </c>
      <c r="H2619">
        <v>353</v>
      </c>
      <c r="I2619" t="s">
        <v>1652</v>
      </c>
      <c r="J2619">
        <v>0</v>
      </c>
      <c r="K2619">
        <v>0</v>
      </c>
    </row>
    <row r="2620" spans="1:11" x14ac:dyDescent="0.25">
      <c r="A2620">
        <v>3848</v>
      </c>
      <c r="B2620" t="s">
        <v>1647</v>
      </c>
      <c r="C2620" t="s">
        <v>301</v>
      </c>
      <c r="D2620" t="s">
        <v>7400</v>
      </c>
      <c r="G2620" t="s">
        <v>2281</v>
      </c>
      <c r="H2620">
        <v>427</v>
      </c>
      <c r="I2620" t="s">
        <v>1652</v>
      </c>
      <c r="J2620">
        <v>0</v>
      </c>
      <c r="K2620">
        <v>0</v>
      </c>
    </row>
    <row r="2621" spans="1:11" x14ac:dyDescent="0.25">
      <c r="A2621">
        <v>3848</v>
      </c>
      <c r="B2621" t="s">
        <v>1647</v>
      </c>
      <c r="C2621" t="s">
        <v>301</v>
      </c>
      <c r="D2621" t="s">
        <v>7400</v>
      </c>
      <c r="E2621" t="s">
        <v>10883</v>
      </c>
      <c r="F2621" t="s">
        <v>1655</v>
      </c>
      <c r="G2621" t="s">
        <v>10884</v>
      </c>
      <c r="H2621">
        <v>20</v>
      </c>
      <c r="I2621" t="s">
        <v>1652</v>
      </c>
      <c r="J2621">
        <v>0</v>
      </c>
      <c r="K2621">
        <v>0</v>
      </c>
    </row>
    <row r="2622" spans="1:11" x14ac:dyDescent="0.25">
      <c r="A2622">
        <v>3848</v>
      </c>
      <c r="B2622" t="s">
        <v>1647</v>
      </c>
      <c r="C2622" t="s">
        <v>301</v>
      </c>
      <c r="D2622" t="s">
        <v>7400</v>
      </c>
      <c r="G2622" t="s">
        <v>10885</v>
      </c>
      <c r="H2622">
        <v>30</v>
      </c>
      <c r="I2622" t="s">
        <v>1652</v>
      </c>
      <c r="J2622">
        <v>0</v>
      </c>
      <c r="K2622">
        <v>0</v>
      </c>
    </row>
    <row r="2623" spans="1:11" x14ac:dyDescent="0.25">
      <c r="A2623">
        <v>3848</v>
      </c>
      <c r="B2623" t="s">
        <v>1647</v>
      </c>
      <c r="C2623" t="s">
        <v>301</v>
      </c>
      <c r="D2623" t="s">
        <v>7400</v>
      </c>
      <c r="E2623" t="s">
        <v>10886</v>
      </c>
      <c r="F2623" t="s">
        <v>1655</v>
      </c>
      <c r="G2623" t="s">
        <v>5979</v>
      </c>
      <c r="H2623">
        <v>48</v>
      </c>
      <c r="I2623" t="s">
        <v>1652</v>
      </c>
      <c r="J2623">
        <v>0</v>
      </c>
      <c r="K2623">
        <v>0</v>
      </c>
    </row>
    <row r="2624" spans="1:11" x14ac:dyDescent="0.25">
      <c r="A2624">
        <v>3848</v>
      </c>
      <c r="B2624" t="s">
        <v>1647</v>
      </c>
      <c r="C2624" t="s">
        <v>301</v>
      </c>
      <c r="D2624" t="s">
        <v>7400</v>
      </c>
      <c r="G2624" t="s">
        <v>10887</v>
      </c>
      <c r="H2624">
        <v>50</v>
      </c>
      <c r="I2624" t="s">
        <v>1652</v>
      </c>
      <c r="J2624">
        <v>0</v>
      </c>
      <c r="K2624">
        <v>0</v>
      </c>
    </row>
    <row r="2625" spans="1:11" x14ac:dyDescent="0.25">
      <c r="A2625">
        <v>3848</v>
      </c>
      <c r="B2625" t="s">
        <v>1647</v>
      </c>
      <c r="C2625" t="s">
        <v>301</v>
      </c>
      <c r="D2625" t="s">
        <v>7400</v>
      </c>
      <c r="E2625" t="s">
        <v>10888</v>
      </c>
      <c r="F2625" t="s">
        <v>1694</v>
      </c>
      <c r="G2625" t="s">
        <v>3505</v>
      </c>
      <c r="H2625">
        <v>95</v>
      </c>
      <c r="I2625" t="s">
        <v>1652</v>
      </c>
      <c r="J2625">
        <v>0</v>
      </c>
      <c r="K2625">
        <v>0</v>
      </c>
    </row>
    <row r="2626" spans="1:11" x14ac:dyDescent="0.25">
      <c r="A2626">
        <v>3848</v>
      </c>
      <c r="B2626" t="s">
        <v>1647</v>
      </c>
      <c r="C2626" t="s">
        <v>301</v>
      </c>
      <c r="D2626" t="s">
        <v>7400</v>
      </c>
      <c r="G2626" t="s">
        <v>10889</v>
      </c>
      <c r="H2626">
        <v>100</v>
      </c>
      <c r="I2626" t="s">
        <v>1652</v>
      </c>
      <c r="J2626">
        <v>0</v>
      </c>
      <c r="K2626">
        <v>0</v>
      </c>
    </row>
    <row r="2627" spans="1:11" x14ac:dyDescent="0.25">
      <c r="A2627">
        <v>3848</v>
      </c>
      <c r="B2627" t="s">
        <v>1647</v>
      </c>
      <c r="C2627" t="s">
        <v>301</v>
      </c>
      <c r="D2627" t="s">
        <v>7400</v>
      </c>
      <c r="E2627" t="s">
        <v>1869</v>
      </c>
      <c r="F2627" t="s">
        <v>1655</v>
      </c>
      <c r="G2627" t="s">
        <v>3871</v>
      </c>
      <c r="H2627">
        <v>6</v>
      </c>
      <c r="I2627" t="s">
        <v>1652</v>
      </c>
      <c r="J2627">
        <v>0</v>
      </c>
      <c r="K2627">
        <v>0</v>
      </c>
    </row>
    <row r="2628" spans="1:11" x14ac:dyDescent="0.25">
      <c r="A2628">
        <v>3848</v>
      </c>
      <c r="B2628" t="s">
        <v>1647</v>
      </c>
      <c r="C2628" t="s">
        <v>301</v>
      </c>
      <c r="D2628" t="s">
        <v>7400</v>
      </c>
      <c r="G2628" t="s">
        <v>5210</v>
      </c>
      <c r="H2628">
        <v>73</v>
      </c>
      <c r="I2628" t="s">
        <v>1652</v>
      </c>
      <c r="J2628">
        <v>0</v>
      </c>
      <c r="K2628">
        <v>0</v>
      </c>
    </row>
    <row r="2629" spans="1:11" x14ac:dyDescent="0.25">
      <c r="A2629">
        <v>3848</v>
      </c>
      <c r="B2629" t="s">
        <v>1647</v>
      </c>
      <c r="C2629" t="s">
        <v>301</v>
      </c>
      <c r="D2629" t="s">
        <v>7400</v>
      </c>
      <c r="E2629" t="s">
        <v>3872</v>
      </c>
      <c r="F2629" t="s">
        <v>1655</v>
      </c>
      <c r="G2629" t="s">
        <v>3823</v>
      </c>
      <c r="H2629">
        <v>78</v>
      </c>
      <c r="I2629" t="s">
        <v>1652</v>
      </c>
      <c r="J2629">
        <v>0</v>
      </c>
      <c r="K2629">
        <v>0</v>
      </c>
    </row>
    <row r="2630" spans="1:11" x14ac:dyDescent="0.25">
      <c r="A2630">
        <v>3848</v>
      </c>
      <c r="B2630" t="s">
        <v>1647</v>
      </c>
      <c r="C2630" t="s">
        <v>301</v>
      </c>
      <c r="D2630" t="s">
        <v>7400</v>
      </c>
      <c r="G2630" t="s">
        <v>6219</v>
      </c>
      <c r="H2630">
        <v>74</v>
      </c>
      <c r="I2630" t="s">
        <v>1652</v>
      </c>
      <c r="J2630">
        <v>0</v>
      </c>
      <c r="K2630">
        <v>0</v>
      </c>
    </row>
    <row r="2631" spans="1:11" x14ac:dyDescent="0.25">
      <c r="A2631">
        <v>3848</v>
      </c>
      <c r="B2631" t="s">
        <v>1647</v>
      </c>
      <c r="C2631" t="s">
        <v>301</v>
      </c>
      <c r="D2631" t="s">
        <v>7400</v>
      </c>
      <c r="E2631" t="s">
        <v>10166</v>
      </c>
      <c r="F2631" t="s">
        <v>1655</v>
      </c>
      <c r="G2631" t="s">
        <v>10890</v>
      </c>
      <c r="H2631">
        <v>100</v>
      </c>
      <c r="I2631" t="s">
        <v>1652</v>
      </c>
      <c r="J2631">
        <v>0</v>
      </c>
      <c r="K2631">
        <v>0</v>
      </c>
    </row>
    <row r="2632" spans="1:11" x14ac:dyDescent="0.25">
      <c r="A2632">
        <v>3848</v>
      </c>
      <c r="B2632" t="s">
        <v>1647</v>
      </c>
      <c r="C2632" t="s">
        <v>301</v>
      </c>
      <c r="D2632" t="s">
        <v>7400</v>
      </c>
      <c r="G2632" t="s">
        <v>10167</v>
      </c>
      <c r="H2632">
        <v>4</v>
      </c>
      <c r="I2632" t="s">
        <v>1652</v>
      </c>
      <c r="J2632">
        <v>0</v>
      </c>
      <c r="K2632">
        <v>0</v>
      </c>
    </row>
    <row r="2633" spans="1:11" x14ac:dyDescent="0.25">
      <c r="A2633">
        <v>3848</v>
      </c>
      <c r="B2633" t="s">
        <v>1647</v>
      </c>
      <c r="C2633" t="s">
        <v>301</v>
      </c>
      <c r="D2633" t="s">
        <v>7400</v>
      </c>
      <c r="E2633" t="s">
        <v>3873</v>
      </c>
      <c r="F2633" t="s">
        <v>1694</v>
      </c>
      <c r="G2633" t="s">
        <v>3545</v>
      </c>
      <c r="H2633">
        <v>97</v>
      </c>
      <c r="I2633" t="s">
        <v>1652</v>
      </c>
      <c r="J2633">
        <v>0</v>
      </c>
      <c r="K2633">
        <v>0</v>
      </c>
    </row>
    <row r="2634" spans="1:11" x14ac:dyDescent="0.25">
      <c r="A2634">
        <v>3848</v>
      </c>
      <c r="B2634" t="s">
        <v>1647</v>
      </c>
      <c r="C2634" t="s">
        <v>301</v>
      </c>
      <c r="D2634" t="s">
        <v>7400</v>
      </c>
      <c r="G2634" t="s">
        <v>4506</v>
      </c>
      <c r="H2634">
        <v>65</v>
      </c>
      <c r="I2634" t="s">
        <v>1652</v>
      </c>
      <c r="J2634">
        <v>0</v>
      </c>
      <c r="K2634">
        <v>0</v>
      </c>
    </row>
    <row r="2635" spans="1:11" x14ac:dyDescent="0.25">
      <c r="A2635">
        <v>3848</v>
      </c>
      <c r="B2635" t="s">
        <v>1647</v>
      </c>
      <c r="C2635" t="s">
        <v>301</v>
      </c>
      <c r="D2635" t="s">
        <v>7400</v>
      </c>
      <c r="E2635" t="s">
        <v>1868</v>
      </c>
      <c r="F2635" t="s">
        <v>1655</v>
      </c>
      <c r="G2635" t="s">
        <v>3629</v>
      </c>
      <c r="H2635">
        <v>156</v>
      </c>
      <c r="I2635" t="s">
        <v>1652</v>
      </c>
      <c r="J2635">
        <v>0</v>
      </c>
      <c r="K2635">
        <v>0</v>
      </c>
    </row>
    <row r="2636" spans="1:11" x14ac:dyDescent="0.25">
      <c r="A2636">
        <v>3848</v>
      </c>
      <c r="B2636" t="s">
        <v>1647</v>
      </c>
      <c r="C2636" t="s">
        <v>301</v>
      </c>
      <c r="D2636" t="s">
        <v>7400</v>
      </c>
      <c r="G2636" t="s">
        <v>7048</v>
      </c>
      <c r="H2636">
        <v>82</v>
      </c>
      <c r="I2636" t="s">
        <v>1652</v>
      </c>
      <c r="J2636">
        <v>0</v>
      </c>
      <c r="K2636">
        <v>0</v>
      </c>
    </row>
    <row r="2637" spans="1:11" x14ac:dyDescent="0.25">
      <c r="A2637">
        <v>3848</v>
      </c>
      <c r="B2637" t="s">
        <v>1647</v>
      </c>
      <c r="C2637" t="s">
        <v>301</v>
      </c>
      <c r="D2637" t="s">
        <v>7400</v>
      </c>
      <c r="E2637" t="s">
        <v>3874</v>
      </c>
      <c r="F2637" t="s">
        <v>1655</v>
      </c>
      <c r="G2637" t="s">
        <v>3875</v>
      </c>
      <c r="H2637">
        <v>60</v>
      </c>
      <c r="I2637" t="s">
        <v>1652</v>
      </c>
      <c r="J2637">
        <v>0</v>
      </c>
      <c r="K2637">
        <v>0</v>
      </c>
    </row>
    <row r="2638" spans="1:11" x14ac:dyDescent="0.25">
      <c r="A2638">
        <v>3848</v>
      </c>
      <c r="B2638" t="s">
        <v>1647</v>
      </c>
      <c r="C2638" t="s">
        <v>301</v>
      </c>
      <c r="D2638" t="s">
        <v>7400</v>
      </c>
      <c r="G2638" t="s">
        <v>4358</v>
      </c>
      <c r="H2638">
        <v>73</v>
      </c>
      <c r="I2638" t="s">
        <v>1652</v>
      </c>
      <c r="J2638">
        <v>0</v>
      </c>
      <c r="K2638">
        <v>0</v>
      </c>
    </row>
    <row r="2639" spans="1:11" x14ac:dyDescent="0.25">
      <c r="A2639">
        <v>3848</v>
      </c>
      <c r="B2639" t="s">
        <v>1647</v>
      </c>
      <c r="C2639" t="s">
        <v>301</v>
      </c>
      <c r="D2639" t="s">
        <v>7400</v>
      </c>
      <c r="E2639" t="s">
        <v>3876</v>
      </c>
      <c r="F2639" t="s">
        <v>1655</v>
      </c>
      <c r="G2639" t="s">
        <v>3877</v>
      </c>
      <c r="H2639">
        <v>27</v>
      </c>
      <c r="I2639" t="s">
        <v>1652</v>
      </c>
      <c r="J2639">
        <v>0</v>
      </c>
      <c r="K2639">
        <v>0</v>
      </c>
    </row>
    <row r="2640" spans="1:11" x14ac:dyDescent="0.25">
      <c r="A2640">
        <v>3848</v>
      </c>
      <c r="B2640" t="s">
        <v>1647</v>
      </c>
      <c r="C2640" t="s">
        <v>301</v>
      </c>
      <c r="D2640" t="s">
        <v>7400</v>
      </c>
      <c r="G2640" t="s">
        <v>7567</v>
      </c>
      <c r="H2640">
        <v>65</v>
      </c>
      <c r="I2640" t="s">
        <v>1652</v>
      </c>
      <c r="J2640">
        <v>0</v>
      </c>
      <c r="K2640">
        <v>0</v>
      </c>
    </row>
    <row r="2641" spans="1:11" x14ac:dyDescent="0.25">
      <c r="A2641">
        <v>3848</v>
      </c>
      <c r="B2641" t="s">
        <v>1647</v>
      </c>
      <c r="C2641" t="s">
        <v>301</v>
      </c>
      <c r="D2641" t="s">
        <v>7400</v>
      </c>
      <c r="E2641" t="s">
        <v>3878</v>
      </c>
      <c r="F2641" t="s">
        <v>1655</v>
      </c>
      <c r="G2641" t="s">
        <v>3879</v>
      </c>
      <c r="H2641">
        <v>25</v>
      </c>
      <c r="I2641" t="s">
        <v>1652</v>
      </c>
      <c r="J2641">
        <v>0</v>
      </c>
      <c r="K2641">
        <v>0</v>
      </c>
    </row>
    <row r="2642" spans="1:11" x14ac:dyDescent="0.25">
      <c r="A2642">
        <v>3848</v>
      </c>
      <c r="B2642" t="s">
        <v>1647</v>
      </c>
      <c r="C2642" t="s">
        <v>301</v>
      </c>
      <c r="D2642" t="s">
        <v>7400</v>
      </c>
      <c r="G2642" t="s">
        <v>5211</v>
      </c>
      <c r="H2642">
        <v>10</v>
      </c>
      <c r="I2642" t="s">
        <v>1652</v>
      </c>
      <c r="J2642">
        <v>0</v>
      </c>
      <c r="K2642">
        <v>0</v>
      </c>
    </row>
    <row r="2643" spans="1:11" x14ac:dyDescent="0.25">
      <c r="A2643">
        <v>3848</v>
      </c>
      <c r="B2643" t="s">
        <v>1647</v>
      </c>
      <c r="C2643" t="s">
        <v>301</v>
      </c>
      <c r="D2643" t="s">
        <v>7400</v>
      </c>
      <c r="E2643" t="s">
        <v>3880</v>
      </c>
      <c r="F2643" t="s">
        <v>1655</v>
      </c>
      <c r="G2643" t="s">
        <v>3881</v>
      </c>
      <c r="H2643">
        <v>11</v>
      </c>
      <c r="I2643" t="s">
        <v>1652</v>
      </c>
      <c r="J2643">
        <v>0</v>
      </c>
      <c r="K2643">
        <v>0</v>
      </c>
    </row>
    <row r="2644" spans="1:11" x14ac:dyDescent="0.25">
      <c r="A2644">
        <v>3848</v>
      </c>
      <c r="B2644" t="s">
        <v>1647</v>
      </c>
      <c r="C2644" t="s">
        <v>301</v>
      </c>
      <c r="D2644" t="s">
        <v>7400</v>
      </c>
      <c r="G2644" t="s">
        <v>4263</v>
      </c>
      <c r="H2644">
        <v>32</v>
      </c>
      <c r="I2644" t="s">
        <v>1652</v>
      </c>
      <c r="J2644">
        <v>0</v>
      </c>
      <c r="K2644">
        <v>0</v>
      </c>
    </row>
    <row r="2645" spans="1:11" x14ac:dyDescent="0.25">
      <c r="A2645">
        <v>3848</v>
      </c>
      <c r="B2645" t="s">
        <v>1647</v>
      </c>
      <c r="C2645" t="s">
        <v>301</v>
      </c>
      <c r="D2645" t="s">
        <v>7400</v>
      </c>
      <c r="E2645" t="s">
        <v>7799</v>
      </c>
      <c r="F2645" t="s">
        <v>1655</v>
      </c>
      <c r="G2645" t="s">
        <v>6782</v>
      </c>
      <c r="H2645">
        <v>3</v>
      </c>
      <c r="I2645" t="s">
        <v>1652</v>
      </c>
      <c r="J2645">
        <v>0</v>
      </c>
      <c r="K2645">
        <v>0</v>
      </c>
    </row>
    <row r="2646" spans="1:11" x14ac:dyDescent="0.25">
      <c r="A2646">
        <v>3848</v>
      </c>
      <c r="B2646" t="s">
        <v>1647</v>
      </c>
      <c r="C2646" t="s">
        <v>301</v>
      </c>
      <c r="D2646" t="s">
        <v>7400</v>
      </c>
      <c r="G2646" t="s">
        <v>7800</v>
      </c>
      <c r="H2646">
        <v>9</v>
      </c>
      <c r="I2646" t="s">
        <v>1652</v>
      </c>
      <c r="J2646">
        <v>0</v>
      </c>
      <c r="K2646">
        <v>0</v>
      </c>
    </row>
    <row r="2647" spans="1:11" x14ac:dyDescent="0.25">
      <c r="A2647">
        <v>3848</v>
      </c>
      <c r="B2647" t="s">
        <v>1647</v>
      </c>
      <c r="C2647" t="s">
        <v>301</v>
      </c>
      <c r="D2647" t="s">
        <v>7400</v>
      </c>
      <c r="E2647" t="s">
        <v>3882</v>
      </c>
      <c r="F2647" t="s">
        <v>1655</v>
      </c>
      <c r="G2647" t="s">
        <v>3537</v>
      </c>
      <c r="H2647">
        <v>9</v>
      </c>
      <c r="I2647" t="s">
        <v>1652</v>
      </c>
      <c r="J2647">
        <v>0</v>
      </c>
      <c r="K2647">
        <v>0</v>
      </c>
    </row>
    <row r="2648" spans="1:11" x14ac:dyDescent="0.25">
      <c r="A2648">
        <v>3848</v>
      </c>
      <c r="B2648" t="s">
        <v>1647</v>
      </c>
      <c r="C2648" t="s">
        <v>301</v>
      </c>
      <c r="D2648" t="s">
        <v>7400</v>
      </c>
      <c r="G2648" t="s">
        <v>5212</v>
      </c>
      <c r="H2648">
        <v>22</v>
      </c>
      <c r="I2648" t="s">
        <v>1652</v>
      </c>
      <c r="J2648">
        <v>0</v>
      </c>
      <c r="K2648">
        <v>0</v>
      </c>
    </row>
    <row r="2649" spans="1:11" x14ac:dyDescent="0.25">
      <c r="A2649">
        <v>3848</v>
      </c>
      <c r="B2649" t="s">
        <v>1647</v>
      </c>
      <c r="C2649" t="s">
        <v>301</v>
      </c>
      <c r="D2649" t="s">
        <v>7400</v>
      </c>
      <c r="E2649" t="s">
        <v>8781</v>
      </c>
      <c r="F2649" t="s">
        <v>1655</v>
      </c>
      <c r="G2649" t="s">
        <v>3590</v>
      </c>
      <c r="H2649">
        <v>1</v>
      </c>
      <c r="I2649" t="s">
        <v>1652</v>
      </c>
      <c r="J2649">
        <v>0</v>
      </c>
      <c r="K2649">
        <v>0</v>
      </c>
    </row>
    <row r="2650" spans="1:11" x14ac:dyDescent="0.25">
      <c r="A2650">
        <v>3848</v>
      </c>
      <c r="B2650" t="s">
        <v>1647</v>
      </c>
      <c r="C2650" t="s">
        <v>301</v>
      </c>
      <c r="D2650" t="s">
        <v>7400</v>
      </c>
      <c r="G2650" t="s">
        <v>8853</v>
      </c>
      <c r="H2650">
        <v>3</v>
      </c>
      <c r="I2650" t="s">
        <v>1652</v>
      </c>
      <c r="J2650">
        <v>0</v>
      </c>
      <c r="K2650">
        <v>0</v>
      </c>
    </row>
    <row r="2651" spans="1:11" x14ac:dyDescent="0.25">
      <c r="A2651">
        <v>3848</v>
      </c>
      <c r="B2651" t="s">
        <v>1647</v>
      </c>
      <c r="C2651" t="s">
        <v>301</v>
      </c>
      <c r="D2651" t="s">
        <v>7400</v>
      </c>
      <c r="E2651" t="s">
        <v>3883</v>
      </c>
      <c r="F2651" t="s">
        <v>1655</v>
      </c>
      <c r="G2651" t="s">
        <v>3965</v>
      </c>
      <c r="H2651">
        <v>79</v>
      </c>
      <c r="I2651" t="s">
        <v>1652</v>
      </c>
      <c r="J2651">
        <v>0</v>
      </c>
      <c r="K2651">
        <v>0</v>
      </c>
    </row>
    <row r="2652" spans="1:11" x14ac:dyDescent="0.25">
      <c r="A2652">
        <v>3848</v>
      </c>
      <c r="B2652" t="s">
        <v>1647</v>
      </c>
      <c r="C2652" t="s">
        <v>301</v>
      </c>
      <c r="D2652" t="s">
        <v>7400</v>
      </c>
      <c r="G2652" t="s">
        <v>4264</v>
      </c>
      <c r="H2652">
        <v>29</v>
      </c>
      <c r="I2652" t="s">
        <v>1652</v>
      </c>
      <c r="J2652">
        <v>0</v>
      </c>
      <c r="K2652">
        <v>0</v>
      </c>
    </row>
    <row r="2653" spans="1:11" x14ac:dyDescent="0.25">
      <c r="A2653">
        <v>3848</v>
      </c>
      <c r="B2653" t="s">
        <v>1647</v>
      </c>
      <c r="C2653" t="s">
        <v>301</v>
      </c>
      <c r="D2653" t="s">
        <v>7400</v>
      </c>
      <c r="E2653" t="s">
        <v>3884</v>
      </c>
      <c r="F2653" t="s">
        <v>1655</v>
      </c>
      <c r="G2653" t="s">
        <v>3871</v>
      </c>
      <c r="H2653">
        <v>46</v>
      </c>
      <c r="I2653" t="s">
        <v>1652</v>
      </c>
      <c r="J2653">
        <v>0</v>
      </c>
      <c r="K2653">
        <v>0</v>
      </c>
    </row>
    <row r="2654" spans="1:11" x14ac:dyDescent="0.25">
      <c r="A2654">
        <v>3848</v>
      </c>
      <c r="B2654" t="s">
        <v>1647</v>
      </c>
      <c r="C2654" t="s">
        <v>301</v>
      </c>
      <c r="D2654" t="s">
        <v>7400</v>
      </c>
      <c r="G2654" t="s">
        <v>4359</v>
      </c>
      <c r="H2654">
        <v>49</v>
      </c>
      <c r="I2654" t="s">
        <v>1652</v>
      </c>
      <c r="J2654">
        <v>0</v>
      </c>
      <c r="K2654">
        <v>0</v>
      </c>
    </row>
    <row r="2655" spans="1:11" x14ac:dyDescent="0.25">
      <c r="A2655">
        <v>3848</v>
      </c>
      <c r="B2655" t="s">
        <v>1647</v>
      </c>
      <c r="C2655" t="s">
        <v>301</v>
      </c>
      <c r="D2655" t="s">
        <v>7400</v>
      </c>
      <c r="E2655" t="s">
        <v>1867</v>
      </c>
      <c r="F2655" t="s">
        <v>1655</v>
      </c>
      <c r="G2655" t="s">
        <v>2282</v>
      </c>
      <c r="H2655">
        <v>67</v>
      </c>
      <c r="I2655" t="s">
        <v>1652</v>
      </c>
      <c r="J2655">
        <v>0</v>
      </c>
      <c r="K2655">
        <v>0</v>
      </c>
    </row>
    <row r="2656" spans="1:11" x14ac:dyDescent="0.25">
      <c r="A2656">
        <v>3848</v>
      </c>
      <c r="B2656" t="s">
        <v>1647</v>
      </c>
      <c r="C2656" t="s">
        <v>301</v>
      </c>
      <c r="D2656" t="s">
        <v>7400</v>
      </c>
      <c r="E2656" t="s">
        <v>10891</v>
      </c>
      <c r="F2656" t="s">
        <v>1655</v>
      </c>
      <c r="G2656" t="s">
        <v>3217</v>
      </c>
      <c r="H2656">
        <v>50</v>
      </c>
      <c r="I2656" t="s">
        <v>1652</v>
      </c>
      <c r="J2656">
        <v>0</v>
      </c>
      <c r="K2656">
        <v>0</v>
      </c>
    </row>
    <row r="2657" spans="1:11" x14ac:dyDescent="0.25">
      <c r="A2657">
        <v>3848</v>
      </c>
      <c r="B2657" t="s">
        <v>1647</v>
      </c>
      <c r="C2657" t="s">
        <v>301</v>
      </c>
      <c r="D2657" t="s">
        <v>7400</v>
      </c>
      <c r="G2657" t="s">
        <v>7800</v>
      </c>
      <c r="H2657">
        <v>50</v>
      </c>
      <c r="I2657" t="s">
        <v>1652</v>
      </c>
      <c r="J2657">
        <v>0</v>
      </c>
      <c r="K2657">
        <v>0</v>
      </c>
    </row>
    <row r="2658" spans="1:11" x14ac:dyDescent="0.25">
      <c r="A2658">
        <v>3848</v>
      </c>
      <c r="B2658" t="s">
        <v>1647</v>
      </c>
      <c r="C2658" t="s">
        <v>301</v>
      </c>
      <c r="D2658" t="s">
        <v>7400</v>
      </c>
      <c r="E2658" t="s">
        <v>3885</v>
      </c>
      <c r="F2658" t="s">
        <v>1655</v>
      </c>
      <c r="G2658" t="s">
        <v>6220</v>
      </c>
      <c r="H2658">
        <v>10</v>
      </c>
      <c r="I2658" t="s">
        <v>1652</v>
      </c>
      <c r="J2658">
        <v>0</v>
      </c>
      <c r="K2658">
        <v>0</v>
      </c>
    </row>
    <row r="2659" spans="1:11" x14ac:dyDescent="0.25">
      <c r="A2659">
        <v>3848</v>
      </c>
      <c r="B2659" t="s">
        <v>1647</v>
      </c>
      <c r="C2659" t="s">
        <v>301</v>
      </c>
      <c r="D2659" t="s">
        <v>7400</v>
      </c>
      <c r="G2659" t="s">
        <v>5213</v>
      </c>
      <c r="H2659">
        <v>9</v>
      </c>
      <c r="I2659" t="s">
        <v>1652</v>
      </c>
      <c r="J2659">
        <v>0</v>
      </c>
      <c r="K2659">
        <v>0</v>
      </c>
    </row>
    <row r="2660" spans="1:11" x14ac:dyDescent="0.25">
      <c r="A2660">
        <v>3848</v>
      </c>
      <c r="B2660" t="s">
        <v>1647</v>
      </c>
      <c r="C2660" t="s">
        <v>301</v>
      </c>
      <c r="D2660" t="s">
        <v>7400</v>
      </c>
      <c r="E2660" t="s">
        <v>5214</v>
      </c>
      <c r="F2660" t="s">
        <v>1655</v>
      </c>
      <c r="G2660" t="s">
        <v>10377</v>
      </c>
      <c r="H2660">
        <v>5</v>
      </c>
      <c r="I2660" t="s">
        <v>1652</v>
      </c>
      <c r="J2660">
        <v>0</v>
      </c>
      <c r="K2660">
        <v>0</v>
      </c>
    </row>
    <row r="2661" spans="1:11" x14ac:dyDescent="0.25">
      <c r="A2661">
        <v>3848</v>
      </c>
      <c r="B2661" t="s">
        <v>1647</v>
      </c>
      <c r="C2661" t="s">
        <v>301</v>
      </c>
      <c r="D2661" t="s">
        <v>7400</v>
      </c>
      <c r="G2661" t="s">
        <v>5215</v>
      </c>
      <c r="H2661">
        <v>23</v>
      </c>
      <c r="I2661" t="s">
        <v>1652</v>
      </c>
      <c r="J2661">
        <v>0</v>
      </c>
      <c r="K2661">
        <v>0</v>
      </c>
    </row>
    <row r="2662" spans="1:11" x14ac:dyDescent="0.25">
      <c r="A2662">
        <v>3848</v>
      </c>
      <c r="B2662" t="s">
        <v>1647</v>
      </c>
      <c r="C2662" t="s">
        <v>301</v>
      </c>
      <c r="D2662" t="s">
        <v>7400</v>
      </c>
      <c r="E2662" t="s">
        <v>7801</v>
      </c>
      <c r="F2662" t="s">
        <v>1655</v>
      </c>
      <c r="G2662" t="s">
        <v>8613</v>
      </c>
      <c r="H2662">
        <v>15</v>
      </c>
      <c r="I2662" t="s">
        <v>1652</v>
      </c>
      <c r="J2662">
        <v>0</v>
      </c>
      <c r="K2662">
        <v>0</v>
      </c>
    </row>
    <row r="2663" spans="1:11" x14ac:dyDescent="0.25">
      <c r="A2663">
        <v>3848</v>
      </c>
      <c r="B2663" t="s">
        <v>1647</v>
      </c>
      <c r="C2663" t="s">
        <v>301</v>
      </c>
      <c r="D2663" t="s">
        <v>7400</v>
      </c>
      <c r="G2663" t="s">
        <v>7802</v>
      </c>
      <c r="H2663">
        <v>10</v>
      </c>
      <c r="I2663" t="s">
        <v>1652</v>
      </c>
      <c r="J2663">
        <v>0</v>
      </c>
      <c r="K2663">
        <v>0</v>
      </c>
    </row>
    <row r="2664" spans="1:11" x14ac:dyDescent="0.25">
      <c r="A2664">
        <v>3848</v>
      </c>
      <c r="B2664" t="s">
        <v>1647</v>
      </c>
      <c r="C2664" t="s">
        <v>301</v>
      </c>
      <c r="D2664" t="s">
        <v>7400</v>
      </c>
      <c r="E2664" t="s">
        <v>10892</v>
      </c>
      <c r="F2664" t="s">
        <v>10893</v>
      </c>
      <c r="G2664" t="s">
        <v>10894</v>
      </c>
      <c r="H2664">
        <v>25</v>
      </c>
      <c r="I2664" t="s">
        <v>1652</v>
      </c>
      <c r="J2664">
        <v>0</v>
      </c>
      <c r="K2664">
        <v>0</v>
      </c>
    </row>
    <row r="2665" spans="1:11" x14ac:dyDescent="0.25">
      <c r="A2665">
        <v>3848</v>
      </c>
      <c r="B2665" t="s">
        <v>1647</v>
      </c>
      <c r="C2665" t="s">
        <v>301</v>
      </c>
      <c r="D2665" t="s">
        <v>7400</v>
      </c>
      <c r="G2665" t="s">
        <v>7803</v>
      </c>
      <c r="H2665">
        <v>27</v>
      </c>
      <c r="I2665" t="s">
        <v>1652</v>
      </c>
      <c r="J2665">
        <v>0</v>
      </c>
      <c r="K2665">
        <v>0</v>
      </c>
    </row>
    <row r="2666" spans="1:11" x14ac:dyDescent="0.25">
      <c r="A2666">
        <v>3848</v>
      </c>
      <c r="B2666" t="s">
        <v>1647</v>
      </c>
      <c r="C2666" t="s">
        <v>301</v>
      </c>
      <c r="D2666" t="s">
        <v>7400</v>
      </c>
      <c r="E2666" t="s">
        <v>10895</v>
      </c>
      <c r="F2666" t="s">
        <v>1694</v>
      </c>
      <c r="G2666" t="s">
        <v>10896</v>
      </c>
      <c r="H2666">
        <v>23</v>
      </c>
      <c r="I2666" t="s">
        <v>1652</v>
      </c>
      <c r="J2666">
        <v>0</v>
      </c>
      <c r="K2666">
        <v>0</v>
      </c>
    </row>
    <row r="2667" spans="1:11" x14ac:dyDescent="0.25">
      <c r="A2667">
        <v>3848</v>
      </c>
      <c r="B2667" t="s">
        <v>1647</v>
      </c>
      <c r="C2667" t="s">
        <v>301</v>
      </c>
      <c r="D2667" t="s">
        <v>7400</v>
      </c>
      <c r="G2667" t="s">
        <v>10889</v>
      </c>
      <c r="H2667">
        <v>24</v>
      </c>
      <c r="I2667" t="s">
        <v>1652</v>
      </c>
      <c r="J2667">
        <v>0</v>
      </c>
      <c r="K2667">
        <v>0</v>
      </c>
    </row>
    <row r="2668" spans="1:11" x14ac:dyDescent="0.25">
      <c r="A2668">
        <v>3848</v>
      </c>
      <c r="B2668" t="s">
        <v>1647</v>
      </c>
      <c r="C2668" t="s">
        <v>301</v>
      </c>
      <c r="D2668" t="s">
        <v>7400</v>
      </c>
      <c r="E2668" t="s">
        <v>3886</v>
      </c>
      <c r="F2668" t="s">
        <v>1694</v>
      </c>
      <c r="G2668" t="s">
        <v>3887</v>
      </c>
      <c r="H2668">
        <v>16</v>
      </c>
      <c r="I2668" t="s">
        <v>1652</v>
      </c>
      <c r="J2668">
        <v>0</v>
      </c>
      <c r="K2668">
        <v>0</v>
      </c>
    </row>
    <row r="2669" spans="1:11" x14ac:dyDescent="0.25">
      <c r="A2669">
        <v>3848</v>
      </c>
      <c r="B2669" t="s">
        <v>1647</v>
      </c>
      <c r="C2669" t="s">
        <v>301</v>
      </c>
      <c r="D2669" t="s">
        <v>7400</v>
      </c>
      <c r="G2669" t="s">
        <v>4360</v>
      </c>
      <c r="H2669">
        <v>45</v>
      </c>
      <c r="I2669" t="s">
        <v>1652</v>
      </c>
      <c r="J2669">
        <v>0</v>
      </c>
      <c r="K2669">
        <v>0</v>
      </c>
    </row>
    <row r="2670" spans="1:11" x14ac:dyDescent="0.25">
      <c r="A2670">
        <v>3848</v>
      </c>
      <c r="B2670" t="s">
        <v>1647</v>
      </c>
      <c r="C2670" t="s">
        <v>301</v>
      </c>
      <c r="D2670" t="s">
        <v>7400</v>
      </c>
      <c r="E2670" t="s">
        <v>5216</v>
      </c>
      <c r="F2670" t="s">
        <v>1655</v>
      </c>
      <c r="G2670" t="s">
        <v>5129</v>
      </c>
      <c r="H2670">
        <v>29</v>
      </c>
      <c r="I2670" t="s">
        <v>1652</v>
      </c>
      <c r="J2670">
        <v>0</v>
      </c>
      <c r="K2670">
        <v>0</v>
      </c>
    </row>
    <row r="2671" spans="1:11" x14ac:dyDescent="0.25">
      <c r="A2671">
        <v>3848</v>
      </c>
      <c r="B2671" t="s">
        <v>1647</v>
      </c>
      <c r="C2671" t="s">
        <v>301</v>
      </c>
      <c r="D2671" t="s">
        <v>7400</v>
      </c>
      <c r="E2671" t="s">
        <v>3888</v>
      </c>
      <c r="F2671" t="s">
        <v>1655</v>
      </c>
      <c r="G2671" t="s">
        <v>3889</v>
      </c>
      <c r="H2671">
        <v>48</v>
      </c>
      <c r="I2671" t="s">
        <v>1652</v>
      </c>
      <c r="J2671">
        <v>0</v>
      </c>
      <c r="K2671">
        <v>0</v>
      </c>
    </row>
    <row r="2672" spans="1:11" x14ac:dyDescent="0.25">
      <c r="A2672">
        <v>3848</v>
      </c>
      <c r="B2672" t="s">
        <v>1647</v>
      </c>
      <c r="C2672" t="s">
        <v>301</v>
      </c>
      <c r="D2672" t="s">
        <v>7400</v>
      </c>
      <c r="G2672" t="s">
        <v>5217</v>
      </c>
      <c r="H2672">
        <v>36</v>
      </c>
      <c r="I2672" t="s">
        <v>1652</v>
      </c>
      <c r="J2672">
        <v>0</v>
      </c>
      <c r="K2672">
        <v>0</v>
      </c>
    </row>
    <row r="2673" spans="1:11" x14ac:dyDescent="0.25">
      <c r="A2673">
        <v>3848</v>
      </c>
      <c r="B2673" t="s">
        <v>1647</v>
      </c>
      <c r="C2673" t="s">
        <v>301</v>
      </c>
      <c r="D2673" t="s">
        <v>7400</v>
      </c>
      <c r="E2673" t="s">
        <v>3890</v>
      </c>
      <c r="F2673" t="s">
        <v>1655</v>
      </c>
      <c r="G2673" t="s">
        <v>7049</v>
      </c>
      <c r="H2673">
        <v>36</v>
      </c>
      <c r="I2673" t="s">
        <v>1652</v>
      </c>
      <c r="J2673">
        <v>0</v>
      </c>
      <c r="K2673">
        <v>0</v>
      </c>
    </row>
    <row r="2674" spans="1:11" x14ac:dyDescent="0.25">
      <c r="A2674">
        <v>3848</v>
      </c>
      <c r="B2674" t="s">
        <v>1647</v>
      </c>
      <c r="C2674" t="s">
        <v>301</v>
      </c>
      <c r="D2674" t="s">
        <v>7400</v>
      </c>
      <c r="G2674" t="s">
        <v>4265</v>
      </c>
      <c r="H2674">
        <v>18</v>
      </c>
      <c r="I2674" t="s">
        <v>1652</v>
      </c>
      <c r="J2674">
        <v>0</v>
      </c>
      <c r="K2674">
        <v>0</v>
      </c>
    </row>
    <row r="2675" spans="1:11" x14ac:dyDescent="0.25">
      <c r="A2675">
        <v>3848</v>
      </c>
      <c r="B2675" t="s">
        <v>1647</v>
      </c>
      <c r="C2675" t="s">
        <v>301</v>
      </c>
      <c r="D2675" t="s">
        <v>7400</v>
      </c>
      <c r="E2675" t="s">
        <v>1866</v>
      </c>
      <c r="F2675" t="s">
        <v>1655</v>
      </c>
      <c r="G2675" t="s">
        <v>3891</v>
      </c>
      <c r="H2675">
        <v>127</v>
      </c>
      <c r="I2675" t="s">
        <v>1652</v>
      </c>
      <c r="J2675">
        <v>0</v>
      </c>
      <c r="K2675">
        <v>0</v>
      </c>
    </row>
    <row r="2676" spans="1:11" x14ac:dyDescent="0.25">
      <c r="A2676">
        <v>3848</v>
      </c>
      <c r="B2676" t="s">
        <v>1647</v>
      </c>
      <c r="C2676" t="s">
        <v>301</v>
      </c>
      <c r="D2676" t="s">
        <v>7400</v>
      </c>
      <c r="G2676" t="s">
        <v>7317</v>
      </c>
      <c r="H2676">
        <v>157</v>
      </c>
      <c r="I2676" t="s">
        <v>1652</v>
      </c>
      <c r="J2676">
        <v>0</v>
      </c>
      <c r="K2676">
        <v>0</v>
      </c>
    </row>
    <row r="2677" spans="1:11" x14ac:dyDescent="0.25">
      <c r="A2677">
        <v>3848</v>
      </c>
      <c r="B2677" t="s">
        <v>1647</v>
      </c>
      <c r="C2677" t="s">
        <v>301</v>
      </c>
      <c r="D2677" t="s">
        <v>7400</v>
      </c>
      <c r="E2677" t="s">
        <v>1865</v>
      </c>
      <c r="F2677" t="s">
        <v>1655</v>
      </c>
      <c r="G2677" t="s">
        <v>9913</v>
      </c>
      <c r="H2677">
        <v>24</v>
      </c>
      <c r="I2677" t="s">
        <v>1652</v>
      </c>
      <c r="J2677">
        <v>0</v>
      </c>
      <c r="K2677">
        <v>0</v>
      </c>
    </row>
    <row r="2678" spans="1:11" x14ac:dyDescent="0.25">
      <c r="A2678">
        <v>3848</v>
      </c>
      <c r="B2678" t="s">
        <v>1647</v>
      </c>
      <c r="C2678" t="s">
        <v>301</v>
      </c>
      <c r="D2678" t="s">
        <v>7400</v>
      </c>
      <c r="G2678" t="s">
        <v>2283</v>
      </c>
      <c r="H2678">
        <v>30</v>
      </c>
      <c r="I2678" t="s">
        <v>1652</v>
      </c>
      <c r="J2678">
        <v>0</v>
      </c>
      <c r="K2678">
        <v>0</v>
      </c>
    </row>
    <row r="2679" spans="1:11" x14ac:dyDescent="0.25">
      <c r="A2679">
        <v>3848</v>
      </c>
      <c r="B2679" t="s">
        <v>1647</v>
      </c>
      <c r="C2679" t="s">
        <v>301</v>
      </c>
      <c r="D2679" t="s">
        <v>7400</v>
      </c>
      <c r="E2679" t="s">
        <v>2284</v>
      </c>
      <c r="F2679" t="s">
        <v>1655</v>
      </c>
      <c r="G2679" t="s">
        <v>7257</v>
      </c>
      <c r="H2679">
        <v>85</v>
      </c>
      <c r="I2679" t="s">
        <v>1652</v>
      </c>
      <c r="J2679">
        <v>0</v>
      </c>
      <c r="K2679">
        <v>0</v>
      </c>
    </row>
    <row r="2680" spans="1:11" x14ac:dyDescent="0.25">
      <c r="A2680">
        <v>3848</v>
      </c>
      <c r="B2680" t="s">
        <v>1647</v>
      </c>
      <c r="C2680" t="s">
        <v>301</v>
      </c>
      <c r="D2680" t="s">
        <v>7400</v>
      </c>
      <c r="G2680" t="s">
        <v>2285</v>
      </c>
      <c r="H2680">
        <v>32</v>
      </c>
      <c r="I2680" t="s">
        <v>1652</v>
      </c>
      <c r="J2680">
        <v>0</v>
      </c>
      <c r="K2680">
        <v>0</v>
      </c>
    </row>
    <row r="2681" spans="1:11" x14ac:dyDescent="0.25">
      <c r="A2681">
        <v>3848</v>
      </c>
      <c r="B2681" t="s">
        <v>1647</v>
      </c>
      <c r="C2681" t="s">
        <v>301</v>
      </c>
      <c r="D2681" t="s">
        <v>7400</v>
      </c>
      <c r="E2681" t="s">
        <v>1864</v>
      </c>
      <c r="F2681" t="s">
        <v>1655</v>
      </c>
      <c r="G2681" t="s">
        <v>3792</v>
      </c>
      <c r="H2681">
        <v>48</v>
      </c>
      <c r="I2681" t="s">
        <v>1652</v>
      </c>
      <c r="J2681">
        <v>0</v>
      </c>
      <c r="K2681">
        <v>0</v>
      </c>
    </row>
    <row r="2682" spans="1:11" x14ac:dyDescent="0.25">
      <c r="A2682">
        <v>3848</v>
      </c>
      <c r="B2682" t="s">
        <v>1647</v>
      </c>
      <c r="C2682" t="s">
        <v>301</v>
      </c>
      <c r="D2682" t="s">
        <v>7400</v>
      </c>
      <c r="G2682" t="s">
        <v>6645</v>
      </c>
      <c r="H2682">
        <v>85</v>
      </c>
      <c r="I2682" t="s">
        <v>1652</v>
      </c>
      <c r="J2682">
        <v>0</v>
      </c>
      <c r="K2682">
        <v>0</v>
      </c>
    </row>
    <row r="2683" spans="1:11" x14ac:dyDescent="0.25">
      <c r="A2683">
        <v>3848</v>
      </c>
      <c r="B2683" t="s">
        <v>1647</v>
      </c>
      <c r="C2683" t="s">
        <v>301</v>
      </c>
      <c r="D2683" t="s">
        <v>7400</v>
      </c>
      <c r="E2683" t="s">
        <v>3892</v>
      </c>
      <c r="F2683" t="s">
        <v>1655</v>
      </c>
      <c r="G2683" t="s">
        <v>10152</v>
      </c>
      <c r="H2683">
        <v>223</v>
      </c>
      <c r="I2683" t="s">
        <v>1652</v>
      </c>
      <c r="J2683">
        <v>0</v>
      </c>
      <c r="K2683">
        <v>0</v>
      </c>
    </row>
    <row r="2684" spans="1:11" x14ac:dyDescent="0.25">
      <c r="A2684">
        <v>3848</v>
      </c>
      <c r="B2684" t="s">
        <v>1647</v>
      </c>
      <c r="C2684" t="s">
        <v>301</v>
      </c>
      <c r="D2684" t="s">
        <v>7400</v>
      </c>
      <c r="E2684" t="s">
        <v>3893</v>
      </c>
      <c r="F2684" t="s">
        <v>1655</v>
      </c>
      <c r="G2684" t="s">
        <v>6783</v>
      </c>
      <c r="H2684">
        <v>5</v>
      </c>
      <c r="I2684" t="s">
        <v>1652</v>
      </c>
      <c r="J2684">
        <v>0</v>
      </c>
      <c r="K2684">
        <v>0</v>
      </c>
    </row>
    <row r="2685" spans="1:11" x14ac:dyDescent="0.25">
      <c r="A2685">
        <v>3848</v>
      </c>
      <c r="B2685" t="s">
        <v>1647</v>
      </c>
      <c r="C2685" t="s">
        <v>301</v>
      </c>
      <c r="D2685" t="s">
        <v>7400</v>
      </c>
      <c r="G2685" t="s">
        <v>4666</v>
      </c>
      <c r="H2685">
        <v>37</v>
      </c>
      <c r="I2685" t="s">
        <v>1652</v>
      </c>
      <c r="J2685">
        <v>0</v>
      </c>
      <c r="K2685">
        <v>0</v>
      </c>
    </row>
    <row r="2686" spans="1:11" x14ac:dyDescent="0.25">
      <c r="A2686">
        <v>3848</v>
      </c>
      <c r="B2686" t="s">
        <v>1647</v>
      </c>
      <c r="C2686" t="s">
        <v>301</v>
      </c>
      <c r="D2686" t="s">
        <v>7400</v>
      </c>
      <c r="E2686" t="s">
        <v>2286</v>
      </c>
      <c r="F2686" t="s">
        <v>1655</v>
      </c>
      <c r="G2686" t="s">
        <v>3894</v>
      </c>
      <c r="H2686">
        <v>117</v>
      </c>
      <c r="I2686" t="s">
        <v>1652</v>
      </c>
      <c r="J2686">
        <v>0</v>
      </c>
      <c r="K2686">
        <v>0</v>
      </c>
    </row>
    <row r="2687" spans="1:11" x14ac:dyDescent="0.25">
      <c r="A2687">
        <v>3848</v>
      </c>
      <c r="B2687" t="s">
        <v>1647</v>
      </c>
      <c r="C2687" t="s">
        <v>301</v>
      </c>
      <c r="D2687" t="s">
        <v>7400</v>
      </c>
      <c r="G2687" t="s">
        <v>2158</v>
      </c>
      <c r="H2687">
        <v>192</v>
      </c>
      <c r="I2687" t="s">
        <v>1652</v>
      </c>
      <c r="J2687">
        <v>0</v>
      </c>
      <c r="K2687">
        <v>0</v>
      </c>
    </row>
    <row r="2688" spans="1:11" x14ac:dyDescent="0.25">
      <c r="A2688">
        <v>3848</v>
      </c>
      <c r="B2688" t="s">
        <v>1647</v>
      </c>
      <c r="C2688" t="s">
        <v>301</v>
      </c>
      <c r="D2688" t="s">
        <v>7400</v>
      </c>
      <c r="E2688" t="s">
        <v>3895</v>
      </c>
      <c r="F2688" t="s">
        <v>1655</v>
      </c>
      <c r="G2688" t="s">
        <v>3896</v>
      </c>
      <c r="H2688">
        <v>32</v>
      </c>
      <c r="I2688" t="s">
        <v>1652</v>
      </c>
      <c r="J2688">
        <v>0</v>
      </c>
      <c r="K2688">
        <v>0</v>
      </c>
    </row>
    <row r="2689" spans="1:11" x14ac:dyDescent="0.25">
      <c r="A2689">
        <v>3848</v>
      </c>
      <c r="B2689" t="s">
        <v>1647</v>
      </c>
      <c r="C2689" t="s">
        <v>301</v>
      </c>
      <c r="D2689" t="s">
        <v>7400</v>
      </c>
      <c r="G2689" t="s">
        <v>4507</v>
      </c>
      <c r="H2689">
        <v>2</v>
      </c>
      <c r="I2689" t="s">
        <v>1652</v>
      </c>
      <c r="J2689">
        <v>0</v>
      </c>
      <c r="K2689">
        <v>0</v>
      </c>
    </row>
    <row r="2690" spans="1:11" x14ac:dyDescent="0.25">
      <c r="A2690">
        <v>3848</v>
      </c>
      <c r="B2690" t="s">
        <v>1647</v>
      </c>
      <c r="C2690" t="s">
        <v>301</v>
      </c>
      <c r="D2690" t="s">
        <v>7400</v>
      </c>
      <c r="E2690" t="s">
        <v>2089</v>
      </c>
      <c r="F2690" t="s">
        <v>1655</v>
      </c>
      <c r="G2690" t="s">
        <v>3897</v>
      </c>
      <c r="H2690">
        <v>25</v>
      </c>
      <c r="I2690" t="s">
        <v>1652</v>
      </c>
      <c r="J2690">
        <v>0</v>
      </c>
      <c r="K2690">
        <v>0</v>
      </c>
    </row>
    <row r="2691" spans="1:11" x14ac:dyDescent="0.25">
      <c r="A2691">
        <v>3848</v>
      </c>
      <c r="B2691" t="s">
        <v>1647</v>
      </c>
      <c r="C2691" t="s">
        <v>301</v>
      </c>
      <c r="D2691" t="s">
        <v>7400</v>
      </c>
      <c r="G2691" t="s">
        <v>9100</v>
      </c>
      <c r="H2691">
        <v>41</v>
      </c>
      <c r="I2691" t="s">
        <v>1652</v>
      </c>
      <c r="J2691">
        <v>0</v>
      </c>
      <c r="K2691">
        <v>0</v>
      </c>
    </row>
    <row r="2692" spans="1:11" x14ac:dyDescent="0.25">
      <c r="A2692">
        <v>3848</v>
      </c>
      <c r="B2692" t="s">
        <v>1647</v>
      </c>
      <c r="C2692" t="s">
        <v>301</v>
      </c>
      <c r="D2692" t="s">
        <v>7400</v>
      </c>
      <c r="E2692" t="s">
        <v>3898</v>
      </c>
      <c r="F2692" t="s">
        <v>1655</v>
      </c>
      <c r="G2692" t="s">
        <v>3899</v>
      </c>
      <c r="H2692">
        <v>68</v>
      </c>
      <c r="I2692" t="s">
        <v>1652</v>
      </c>
      <c r="J2692">
        <v>0</v>
      </c>
      <c r="K2692">
        <v>0</v>
      </c>
    </row>
    <row r="2693" spans="1:11" x14ac:dyDescent="0.25">
      <c r="A2693">
        <v>3848</v>
      </c>
      <c r="B2693" t="s">
        <v>1647</v>
      </c>
      <c r="C2693" t="s">
        <v>301</v>
      </c>
      <c r="D2693" t="s">
        <v>7400</v>
      </c>
      <c r="G2693" t="s">
        <v>4361</v>
      </c>
      <c r="H2693">
        <v>53</v>
      </c>
      <c r="I2693" t="s">
        <v>1652</v>
      </c>
      <c r="J2693">
        <v>0</v>
      </c>
      <c r="K2693">
        <v>0</v>
      </c>
    </row>
    <row r="2694" spans="1:11" x14ac:dyDescent="0.25">
      <c r="A2694">
        <v>3848</v>
      </c>
      <c r="B2694" t="s">
        <v>1647</v>
      </c>
      <c r="C2694" t="s">
        <v>301</v>
      </c>
      <c r="D2694" t="s">
        <v>7400</v>
      </c>
      <c r="E2694" t="s">
        <v>3900</v>
      </c>
      <c r="F2694" t="s">
        <v>1655</v>
      </c>
      <c r="G2694" t="s">
        <v>3901</v>
      </c>
      <c r="H2694">
        <v>64</v>
      </c>
      <c r="I2694" t="s">
        <v>1652</v>
      </c>
      <c r="J2694">
        <v>0</v>
      </c>
      <c r="K2694">
        <v>0</v>
      </c>
    </row>
    <row r="2695" spans="1:11" x14ac:dyDescent="0.25">
      <c r="A2695">
        <v>3848</v>
      </c>
      <c r="B2695" t="s">
        <v>1647</v>
      </c>
      <c r="C2695" t="s">
        <v>301</v>
      </c>
      <c r="D2695" t="s">
        <v>7400</v>
      </c>
      <c r="G2695" t="s">
        <v>6665</v>
      </c>
      <c r="H2695">
        <v>28</v>
      </c>
      <c r="I2695" t="s">
        <v>1652</v>
      </c>
      <c r="J2695">
        <v>0</v>
      </c>
      <c r="K2695">
        <v>0</v>
      </c>
    </row>
    <row r="2696" spans="1:11" x14ac:dyDescent="0.25">
      <c r="A2696">
        <v>3848</v>
      </c>
      <c r="B2696" t="s">
        <v>1647</v>
      </c>
      <c r="C2696" t="s">
        <v>301</v>
      </c>
      <c r="D2696" t="s">
        <v>7400</v>
      </c>
      <c r="E2696" t="s">
        <v>3902</v>
      </c>
      <c r="F2696" t="s">
        <v>1655</v>
      </c>
      <c r="G2696" t="s">
        <v>3514</v>
      </c>
      <c r="H2696">
        <v>10</v>
      </c>
      <c r="I2696" t="s">
        <v>1652</v>
      </c>
      <c r="J2696">
        <v>0</v>
      </c>
      <c r="K2696">
        <v>0</v>
      </c>
    </row>
    <row r="2697" spans="1:11" x14ac:dyDescent="0.25">
      <c r="A2697">
        <v>3848</v>
      </c>
      <c r="B2697" t="s">
        <v>1647</v>
      </c>
      <c r="C2697" t="s">
        <v>301</v>
      </c>
      <c r="D2697" t="s">
        <v>7400</v>
      </c>
      <c r="G2697" t="s">
        <v>4266</v>
      </c>
      <c r="H2697">
        <v>61</v>
      </c>
      <c r="I2697" t="s">
        <v>1652</v>
      </c>
      <c r="J2697">
        <v>0</v>
      </c>
      <c r="K2697">
        <v>0</v>
      </c>
    </row>
    <row r="2698" spans="1:11" x14ac:dyDescent="0.25">
      <c r="A2698">
        <v>3848</v>
      </c>
      <c r="B2698" t="s">
        <v>1647</v>
      </c>
      <c r="C2698" t="s">
        <v>301</v>
      </c>
      <c r="D2698" t="s">
        <v>7400</v>
      </c>
      <c r="E2698" t="s">
        <v>10378</v>
      </c>
      <c r="F2698" t="s">
        <v>1655</v>
      </c>
      <c r="G2698" t="s">
        <v>7568</v>
      </c>
      <c r="H2698">
        <v>30</v>
      </c>
      <c r="I2698" t="s">
        <v>1652</v>
      </c>
      <c r="J2698">
        <v>0</v>
      </c>
      <c r="K2698">
        <v>0</v>
      </c>
    </row>
    <row r="2699" spans="1:11" x14ac:dyDescent="0.25">
      <c r="A2699">
        <v>3848</v>
      </c>
      <c r="B2699" t="s">
        <v>1647</v>
      </c>
      <c r="C2699" t="s">
        <v>301</v>
      </c>
      <c r="D2699" t="s">
        <v>7400</v>
      </c>
      <c r="G2699" t="s">
        <v>10379</v>
      </c>
      <c r="H2699">
        <v>60</v>
      </c>
      <c r="I2699" t="s">
        <v>1652</v>
      </c>
      <c r="J2699">
        <v>0</v>
      </c>
      <c r="K2699">
        <v>0</v>
      </c>
    </row>
    <row r="2700" spans="1:11" x14ac:dyDescent="0.25">
      <c r="A2700">
        <v>3848</v>
      </c>
      <c r="B2700" t="s">
        <v>1647</v>
      </c>
      <c r="C2700" t="s">
        <v>301</v>
      </c>
      <c r="D2700" t="s">
        <v>7400</v>
      </c>
      <c r="E2700" t="s">
        <v>1863</v>
      </c>
      <c r="F2700" t="s">
        <v>1655</v>
      </c>
      <c r="G2700" t="s">
        <v>3903</v>
      </c>
      <c r="H2700">
        <v>96</v>
      </c>
      <c r="I2700" t="s">
        <v>1652</v>
      </c>
      <c r="J2700">
        <v>0</v>
      </c>
      <c r="K2700">
        <v>0</v>
      </c>
    </row>
    <row r="2701" spans="1:11" x14ac:dyDescent="0.25">
      <c r="A2701">
        <v>3848</v>
      </c>
      <c r="B2701" t="s">
        <v>1647</v>
      </c>
      <c r="C2701" t="s">
        <v>301</v>
      </c>
      <c r="D2701" t="s">
        <v>7400</v>
      </c>
      <c r="G2701" t="s">
        <v>5218</v>
      </c>
      <c r="H2701">
        <v>151</v>
      </c>
      <c r="I2701" t="s">
        <v>1652</v>
      </c>
      <c r="J2701">
        <v>0</v>
      </c>
      <c r="K2701">
        <v>0</v>
      </c>
    </row>
    <row r="2702" spans="1:11" x14ac:dyDescent="0.25">
      <c r="A2702">
        <v>3848</v>
      </c>
      <c r="B2702" t="s">
        <v>1647</v>
      </c>
      <c r="C2702" t="s">
        <v>301</v>
      </c>
      <c r="D2702" t="s">
        <v>7400</v>
      </c>
      <c r="E2702" t="s">
        <v>3904</v>
      </c>
      <c r="F2702" t="s">
        <v>1655</v>
      </c>
      <c r="G2702" t="s">
        <v>3905</v>
      </c>
      <c r="H2702">
        <v>17</v>
      </c>
      <c r="I2702" t="s">
        <v>1652</v>
      </c>
      <c r="J2702">
        <v>0</v>
      </c>
      <c r="K2702">
        <v>0</v>
      </c>
    </row>
    <row r="2703" spans="1:11" x14ac:dyDescent="0.25">
      <c r="A2703">
        <v>3848</v>
      </c>
      <c r="B2703" t="s">
        <v>1647</v>
      </c>
      <c r="C2703" t="s">
        <v>301</v>
      </c>
      <c r="D2703" t="s">
        <v>7400</v>
      </c>
      <c r="G2703" t="s">
        <v>4508</v>
      </c>
      <c r="H2703">
        <v>369</v>
      </c>
      <c r="I2703" t="s">
        <v>1652</v>
      </c>
      <c r="J2703">
        <v>0</v>
      </c>
      <c r="K2703">
        <v>0</v>
      </c>
    </row>
    <row r="2704" spans="1:11" x14ac:dyDescent="0.25">
      <c r="A2704">
        <v>3848</v>
      </c>
      <c r="B2704" t="s">
        <v>1647</v>
      </c>
      <c r="C2704" t="s">
        <v>301</v>
      </c>
      <c r="D2704" t="s">
        <v>7400</v>
      </c>
      <c r="E2704" t="s">
        <v>10380</v>
      </c>
      <c r="F2704" t="s">
        <v>1655</v>
      </c>
      <c r="G2704" t="s">
        <v>10543</v>
      </c>
      <c r="H2704">
        <v>38</v>
      </c>
      <c r="I2704" t="s">
        <v>1652</v>
      </c>
      <c r="J2704">
        <v>0</v>
      </c>
      <c r="K2704">
        <v>0</v>
      </c>
    </row>
    <row r="2705" spans="1:11" x14ac:dyDescent="0.25">
      <c r="A2705">
        <v>3848</v>
      </c>
      <c r="B2705" t="s">
        <v>1647</v>
      </c>
      <c r="C2705" t="s">
        <v>301</v>
      </c>
      <c r="D2705" t="s">
        <v>7400</v>
      </c>
      <c r="G2705" t="s">
        <v>10381</v>
      </c>
      <c r="H2705">
        <v>56</v>
      </c>
      <c r="I2705" t="s">
        <v>1652</v>
      </c>
      <c r="J2705">
        <v>0</v>
      </c>
      <c r="K2705">
        <v>0</v>
      </c>
    </row>
    <row r="2706" spans="1:11" x14ac:dyDescent="0.25">
      <c r="A2706">
        <v>3848</v>
      </c>
      <c r="B2706" t="s">
        <v>1647</v>
      </c>
      <c r="C2706" t="s">
        <v>301</v>
      </c>
      <c r="D2706" t="s">
        <v>7400</v>
      </c>
      <c r="E2706" t="s">
        <v>8512</v>
      </c>
      <c r="F2706" t="s">
        <v>1655</v>
      </c>
      <c r="G2706" t="s">
        <v>9280</v>
      </c>
      <c r="H2706">
        <v>23</v>
      </c>
      <c r="I2706" t="s">
        <v>1652</v>
      </c>
      <c r="J2706">
        <v>0</v>
      </c>
      <c r="K2706">
        <v>0</v>
      </c>
    </row>
    <row r="2707" spans="1:11" x14ac:dyDescent="0.25">
      <c r="A2707">
        <v>3848</v>
      </c>
      <c r="B2707" t="s">
        <v>1647</v>
      </c>
      <c r="C2707" t="s">
        <v>301</v>
      </c>
      <c r="D2707" t="s">
        <v>7400</v>
      </c>
      <c r="G2707" t="s">
        <v>8513</v>
      </c>
      <c r="H2707">
        <v>122</v>
      </c>
      <c r="I2707" t="s">
        <v>1652</v>
      </c>
      <c r="J2707">
        <v>0</v>
      </c>
      <c r="K2707">
        <v>0</v>
      </c>
    </row>
    <row r="2708" spans="1:11" x14ac:dyDescent="0.25">
      <c r="A2708">
        <v>3848</v>
      </c>
      <c r="B2708" t="s">
        <v>1647</v>
      </c>
      <c r="C2708" t="s">
        <v>301</v>
      </c>
      <c r="D2708" t="s">
        <v>7400</v>
      </c>
      <c r="E2708" t="s">
        <v>8614</v>
      </c>
      <c r="F2708" t="s">
        <v>1655</v>
      </c>
      <c r="G2708" t="s">
        <v>7012</v>
      </c>
      <c r="H2708">
        <v>50</v>
      </c>
      <c r="I2708" t="s">
        <v>1652</v>
      </c>
      <c r="J2708">
        <v>0</v>
      </c>
      <c r="K2708">
        <v>0</v>
      </c>
    </row>
    <row r="2709" spans="1:11" x14ac:dyDescent="0.25">
      <c r="A2709">
        <v>3848</v>
      </c>
      <c r="B2709" t="s">
        <v>1647</v>
      </c>
      <c r="C2709" t="s">
        <v>301</v>
      </c>
      <c r="D2709" t="s">
        <v>7400</v>
      </c>
      <c r="G2709" t="s">
        <v>2312</v>
      </c>
      <c r="H2709">
        <v>64</v>
      </c>
      <c r="I2709" t="s">
        <v>1652</v>
      </c>
      <c r="J2709">
        <v>0</v>
      </c>
      <c r="K2709">
        <v>0</v>
      </c>
    </row>
    <row r="2710" spans="1:11" x14ac:dyDescent="0.25">
      <c r="A2710">
        <v>3848</v>
      </c>
      <c r="B2710" t="s">
        <v>1647</v>
      </c>
      <c r="C2710" t="s">
        <v>301</v>
      </c>
      <c r="D2710" t="s">
        <v>7400</v>
      </c>
      <c r="E2710" t="s">
        <v>3907</v>
      </c>
      <c r="F2710" t="s">
        <v>1655</v>
      </c>
      <c r="G2710" t="s">
        <v>3908</v>
      </c>
      <c r="H2710">
        <v>16</v>
      </c>
      <c r="I2710" t="s">
        <v>1652</v>
      </c>
      <c r="J2710">
        <v>0</v>
      </c>
      <c r="K2710">
        <v>0</v>
      </c>
    </row>
    <row r="2711" spans="1:11" x14ac:dyDescent="0.25">
      <c r="A2711">
        <v>3848</v>
      </c>
      <c r="B2711" t="s">
        <v>1647</v>
      </c>
      <c r="C2711" t="s">
        <v>301</v>
      </c>
      <c r="D2711" t="s">
        <v>7400</v>
      </c>
      <c r="G2711" t="s">
        <v>4362</v>
      </c>
      <c r="H2711">
        <v>12</v>
      </c>
      <c r="I2711" t="s">
        <v>1652</v>
      </c>
      <c r="J2711">
        <v>0</v>
      </c>
      <c r="K2711">
        <v>0</v>
      </c>
    </row>
    <row r="2712" spans="1:11" x14ac:dyDescent="0.25">
      <c r="A2712">
        <v>3848</v>
      </c>
      <c r="B2712" t="s">
        <v>1647</v>
      </c>
      <c r="C2712" t="s">
        <v>301</v>
      </c>
      <c r="D2712" t="s">
        <v>7400</v>
      </c>
      <c r="E2712" t="s">
        <v>9696</v>
      </c>
      <c r="F2712" t="s">
        <v>1655</v>
      </c>
      <c r="G2712" t="s">
        <v>10897</v>
      </c>
      <c r="H2712">
        <v>25</v>
      </c>
      <c r="I2712" t="s">
        <v>1652</v>
      </c>
      <c r="J2712">
        <v>0</v>
      </c>
      <c r="K2712">
        <v>0</v>
      </c>
    </row>
    <row r="2713" spans="1:11" x14ac:dyDescent="0.25">
      <c r="A2713">
        <v>3848</v>
      </c>
      <c r="B2713" t="s">
        <v>1647</v>
      </c>
      <c r="C2713" t="s">
        <v>301</v>
      </c>
      <c r="D2713" t="s">
        <v>7400</v>
      </c>
      <c r="G2713" t="s">
        <v>10382</v>
      </c>
      <c r="H2713">
        <v>25</v>
      </c>
      <c r="I2713" t="s">
        <v>1652</v>
      </c>
      <c r="J2713">
        <v>0</v>
      </c>
      <c r="K2713">
        <v>0</v>
      </c>
    </row>
    <row r="2714" spans="1:11" x14ac:dyDescent="0.25">
      <c r="A2714">
        <v>3848</v>
      </c>
      <c r="B2714" t="s">
        <v>1647</v>
      </c>
      <c r="C2714" t="s">
        <v>301</v>
      </c>
      <c r="D2714" t="s">
        <v>7400</v>
      </c>
      <c r="E2714" t="s">
        <v>3909</v>
      </c>
      <c r="F2714" t="s">
        <v>1655</v>
      </c>
      <c r="G2714" t="s">
        <v>8605</v>
      </c>
      <c r="H2714">
        <v>90</v>
      </c>
      <c r="I2714" t="s">
        <v>1652</v>
      </c>
      <c r="J2714">
        <v>0</v>
      </c>
      <c r="K2714">
        <v>0</v>
      </c>
    </row>
    <row r="2715" spans="1:11" x14ac:dyDescent="0.25">
      <c r="A2715">
        <v>3848</v>
      </c>
      <c r="B2715" t="s">
        <v>1647</v>
      </c>
      <c r="C2715" t="s">
        <v>301</v>
      </c>
      <c r="D2715" t="s">
        <v>7400</v>
      </c>
      <c r="G2715" t="s">
        <v>9914</v>
      </c>
      <c r="H2715">
        <v>40</v>
      </c>
      <c r="I2715" t="s">
        <v>1652</v>
      </c>
      <c r="J2715">
        <v>0</v>
      </c>
      <c r="K2715">
        <v>0</v>
      </c>
    </row>
    <row r="2716" spans="1:11" x14ac:dyDescent="0.25">
      <c r="A2716">
        <v>3848</v>
      </c>
      <c r="B2716" t="s">
        <v>1647</v>
      </c>
      <c r="C2716" t="s">
        <v>301</v>
      </c>
      <c r="D2716" t="s">
        <v>7400</v>
      </c>
      <c r="E2716" t="s">
        <v>10898</v>
      </c>
      <c r="F2716" t="s">
        <v>1655</v>
      </c>
      <c r="G2716" t="s">
        <v>10899</v>
      </c>
      <c r="H2716">
        <v>110</v>
      </c>
      <c r="I2716" t="s">
        <v>1652</v>
      </c>
      <c r="J2716">
        <v>0</v>
      </c>
      <c r="K2716">
        <v>0</v>
      </c>
    </row>
    <row r="2717" spans="1:11" x14ac:dyDescent="0.25">
      <c r="A2717">
        <v>3848</v>
      </c>
      <c r="B2717" t="s">
        <v>1647</v>
      </c>
      <c r="C2717" t="s">
        <v>301</v>
      </c>
      <c r="D2717" t="s">
        <v>7400</v>
      </c>
      <c r="G2717" t="s">
        <v>10900</v>
      </c>
      <c r="H2717">
        <v>15</v>
      </c>
      <c r="I2717" t="s">
        <v>1652</v>
      </c>
      <c r="J2717">
        <v>0</v>
      </c>
      <c r="K2717">
        <v>0</v>
      </c>
    </row>
    <row r="2718" spans="1:11" x14ac:dyDescent="0.25">
      <c r="A2718">
        <v>3848</v>
      </c>
      <c r="B2718" t="s">
        <v>1647</v>
      </c>
      <c r="C2718" t="s">
        <v>301</v>
      </c>
      <c r="D2718" t="s">
        <v>7400</v>
      </c>
      <c r="E2718" t="s">
        <v>3910</v>
      </c>
      <c r="F2718" t="s">
        <v>3911</v>
      </c>
      <c r="G2718" t="s">
        <v>6411</v>
      </c>
      <c r="H2718">
        <v>16</v>
      </c>
      <c r="I2718" t="s">
        <v>1652</v>
      </c>
      <c r="J2718">
        <v>0</v>
      </c>
      <c r="K2718">
        <v>0</v>
      </c>
    </row>
    <row r="2719" spans="1:11" x14ac:dyDescent="0.25">
      <c r="A2719">
        <v>3848</v>
      </c>
      <c r="B2719" t="s">
        <v>1647</v>
      </c>
      <c r="C2719" t="s">
        <v>301</v>
      </c>
      <c r="D2719" t="s">
        <v>7400</v>
      </c>
      <c r="G2719" t="s">
        <v>5219</v>
      </c>
      <c r="H2719">
        <v>19</v>
      </c>
      <c r="I2719" t="s">
        <v>1652</v>
      </c>
      <c r="J2719">
        <v>0</v>
      </c>
      <c r="K2719">
        <v>0</v>
      </c>
    </row>
    <row r="2720" spans="1:11" x14ac:dyDescent="0.25">
      <c r="A2720">
        <v>3848</v>
      </c>
      <c r="B2720" t="s">
        <v>1647</v>
      </c>
      <c r="C2720" t="s">
        <v>301</v>
      </c>
      <c r="D2720" t="s">
        <v>7400</v>
      </c>
      <c r="E2720" t="s">
        <v>3912</v>
      </c>
      <c r="F2720" t="s">
        <v>1655</v>
      </c>
      <c r="G2720" t="s">
        <v>10168</v>
      </c>
      <c r="H2720">
        <v>30</v>
      </c>
      <c r="I2720" t="s">
        <v>1652</v>
      </c>
      <c r="J2720">
        <v>0</v>
      </c>
      <c r="K2720">
        <v>0</v>
      </c>
    </row>
    <row r="2721" spans="1:11" x14ac:dyDescent="0.25">
      <c r="A2721">
        <v>3848</v>
      </c>
      <c r="B2721" t="s">
        <v>1647</v>
      </c>
      <c r="C2721" t="s">
        <v>301</v>
      </c>
      <c r="D2721" t="s">
        <v>7400</v>
      </c>
      <c r="G2721" t="s">
        <v>7421</v>
      </c>
      <c r="H2721">
        <v>25</v>
      </c>
      <c r="I2721" t="s">
        <v>1652</v>
      </c>
      <c r="J2721">
        <v>0</v>
      </c>
      <c r="K2721">
        <v>0</v>
      </c>
    </row>
    <row r="2722" spans="1:11" x14ac:dyDescent="0.25">
      <c r="A2722">
        <v>3848</v>
      </c>
      <c r="B2722" t="s">
        <v>1647</v>
      </c>
      <c r="C2722" t="s">
        <v>301</v>
      </c>
      <c r="D2722" t="s">
        <v>7400</v>
      </c>
      <c r="E2722" t="s">
        <v>1862</v>
      </c>
      <c r="F2722" t="s">
        <v>1655</v>
      </c>
      <c r="G2722" t="s">
        <v>4386</v>
      </c>
      <c r="H2722">
        <v>7</v>
      </c>
      <c r="I2722" t="s">
        <v>1652</v>
      </c>
      <c r="J2722">
        <v>0</v>
      </c>
      <c r="K2722">
        <v>0</v>
      </c>
    </row>
    <row r="2723" spans="1:11" x14ac:dyDescent="0.25">
      <c r="A2723">
        <v>3848</v>
      </c>
      <c r="B2723" t="s">
        <v>1647</v>
      </c>
      <c r="C2723" t="s">
        <v>301</v>
      </c>
      <c r="D2723" t="s">
        <v>7400</v>
      </c>
      <c r="G2723" t="s">
        <v>7804</v>
      </c>
      <c r="H2723">
        <v>7</v>
      </c>
      <c r="I2723" t="s">
        <v>1652</v>
      </c>
      <c r="J2723">
        <v>0</v>
      </c>
      <c r="K2723">
        <v>0</v>
      </c>
    </row>
    <row r="2724" spans="1:11" x14ac:dyDescent="0.25">
      <c r="A2724">
        <v>3848</v>
      </c>
      <c r="B2724" t="s">
        <v>1647</v>
      </c>
      <c r="C2724" t="s">
        <v>301</v>
      </c>
      <c r="D2724" t="s">
        <v>7400</v>
      </c>
      <c r="E2724" t="s">
        <v>8305</v>
      </c>
      <c r="F2724" t="s">
        <v>1655</v>
      </c>
      <c r="G2724" t="s">
        <v>5979</v>
      </c>
      <c r="H2724">
        <v>18</v>
      </c>
      <c r="I2724" t="s">
        <v>1652</v>
      </c>
      <c r="J2724">
        <v>0</v>
      </c>
      <c r="K2724">
        <v>0</v>
      </c>
    </row>
    <row r="2725" spans="1:11" x14ac:dyDescent="0.25">
      <c r="A2725">
        <v>3848</v>
      </c>
      <c r="B2725" t="s">
        <v>1647</v>
      </c>
      <c r="C2725" t="s">
        <v>301</v>
      </c>
      <c r="D2725" t="s">
        <v>7400</v>
      </c>
      <c r="E2725" t="s">
        <v>10383</v>
      </c>
      <c r="F2725" t="s">
        <v>1655</v>
      </c>
      <c r="G2725" t="s">
        <v>5220</v>
      </c>
      <c r="H2725">
        <v>62</v>
      </c>
      <c r="I2725" t="s">
        <v>1652</v>
      </c>
      <c r="J2725">
        <v>0</v>
      </c>
      <c r="K2725">
        <v>0</v>
      </c>
    </row>
    <row r="2726" spans="1:11" x14ac:dyDescent="0.25">
      <c r="A2726">
        <v>3848</v>
      </c>
      <c r="B2726" t="s">
        <v>1647</v>
      </c>
      <c r="C2726" t="s">
        <v>301</v>
      </c>
      <c r="D2726" t="s">
        <v>7400</v>
      </c>
      <c r="G2726" t="s">
        <v>10384</v>
      </c>
      <c r="H2726">
        <v>28</v>
      </c>
      <c r="I2726" t="s">
        <v>1652</v>
      </c>
      <c r="J2726">
        <v>0</v>
      </c>
      <c r="K2726">
        <v>0</v>
      </c>
    </row>
    <row r="2727" spans="1:11" x14ac:dyDescent="0.25">
      <c r="A2727">
        <v>3848</v>
      </c>
      <c r="B2727" t="s">
        <v>1647</v>
      </c>
      <c r="C2727" t="s">
        <v>301</v>
      </c>
      <c r="D2727" t="s">
        <v>7400</v>
      </c>
      <c r="E2727" t="s">
        <v>5980</v>
      </c>
      <c r="F2727" t="s">
        <v>1655</v>
      </c>
      <c r="G2727" t="s">
        <v>3536</v>
      </c>
      <c r="H2727">
        <v>30</v>
      </c>
      <c r="I2727" t="s">
        <v>1652</v>
      </c>
      <c r="J2727">
        <v>0</v>
      </c>
      <c r="K2727">
        <v>0</v>
      </c>
    </row>
    <row r="2728" spans="1:11" x14ac:dyDescent="0.25">
      <c r="A2728">
        <v>3848</v>
      </c>
      <c r="B2728" t="s">
        <v>1647</v>
      </c>
      <c r="C2728" t="s">
        <v>301</v>
      </c>
      <c r="D2728" t="s">
        <v>7400</v>
      </c>
      <c r="G2728" t="s">
        <v>5981</v>
      </c>
      <c r="H2728">
        <v>7</v>
      </c>
      <c r="I2728" t="s">
        <v>1652</v>
      </c>
      <c r="J2728">
        <v>0</v>
      </c>
      <c r="K2728">
        <v>0</v>
      </c>
    </row>
    <row r="2729" spans="1:11" x14ac:dyDescent="0.25">
      <c r="A2729">
        <v>3848</v>
      </c>
      <c r="B2729" t="s">
        <v>1647</v>
      </c>
      <c r="C2729" t="s">
        <v>301</v>
      </c>
      <c r="D2729" t="s">
        <v>7400</v>
      </c>
      <c r="E2729" t="s">
        <v>3913</v>
      </c>
      <c r="F2729" t="s">
        <v>1655</v>
      </c>
      <c r="G2729" t="s">
        <v>3831</v>
      </c>
      <c r="H2729">
        <v>4</v>
      </c>
      <c r="I2729" t="s">
        <v>1652</v>
      </c>
      <c r="J2729">
        <v>0</v>
      </c>
      <c r="K2729">
        <v>0</v>
      </c>
    </row>
    <row r="2730" spans="1:11" x14ac:dyDescent="0.25">
      <c r="A2730">
        <v>3848</v>
      </c>
      <c r="B2730" t="s">
        <v>1647</v>
      </c>
      <c r="C2730" t="s">
        <v>301</v>
      </c>
      <c r="D2730" t="s">
        <v>7400</v>
      </c>
      <c r="G2730" t="s">
        <v>7805</v>
      </c>
      <c r="H2730">
        <v>23</v>
      </c>
      <c r="I2730" t="s">
        <v>1652</v>
      </c>
      <c r="J2730">
        <v>0</v>
      </c>
      <c r="K2730">
        <v>0</v>
      </c>
    </row>
    <row r="2731" spans="1:11" x14ac:dyDescent="0.25">
      <c r="A2731">
        <v>3848</v>
      </c>
      <c r="B2731" t="s">
        <v>1647</v>
      </c>
      <c r="C2731" t="s">
        <v>301</v>
      </c>
      <c r="D2731" t="s">
        <v>7400</v>
      </c>
      <c r="E2731" t="s">
        <v>4267</v>
      </c>
      <c r="F2731" t="s">
        <v>1694</v>
      </c>
      <c r="G2731" t="s">
        <v>8292</v>
      </c>
      <c r="H2731">
        <v>95</v>
      </c>
      <c r="I2731" t="s">
        <v>1652</v>
      </c>
      <c r="J2731">
        <v>0</v>
      </c>
      <c r="K2731">
        <v>0</v>
      </c>
    </row>
    <row r="2732" spans="1:11" x14ac:dyDescent="0.25">
      <c r="A2732">
        <v>3848</v>
      </c>
      <c r="B2732" t="s">
        <v>1647</v>
      </c>
      <c r="C2732" t="s">
        <v>301</v>
      </c>
      <c r="D2732" t="s">
        <v>7400</v>
      </c>
      <c r="G2732" t="s">
        <v>2212</v>
      </c>
      <c r="H2732">
        <v>23</v>
      </c>
      <c r="I2732" t="s">
        <v>1652</v>
      </c>
      <c r="J2732">
        <v>0</v>
      </c>
      <c r="K2732">
        <v>0</v>
      </c>
    </row>
    <row r="2733" spans="1:11" x14ac:dyDescent="0.25">
      <c r="A2733">
        <v>3848</v>
      </c>
      <c r="B2733" t="s">
        <v>1647</v>
      </c>
      <c r="C2733" t="s">
        <v>301</v>
      </c>
      <c r="D2733" t="s">
        <v>7400</v>
      </c>
      <c r="E2733" t="s">
        <v>2476</v>
      </c>
      <c r="F2733" t="s">
        <v>1655</v>
      </c>
      <c r="G2733" t="s">
        <v>3914</v>
      </c>
      <c r="H2733">
        <v>191</v>
      </c>
      <c r="I2733" t="s">
        <v>1652</v>
      </c>
      <c r="J2733">
        <v>0</v>
      </c>
      <c r="K2733">
        <v>0</v>
      </c>
    </row>
    <row r="2734" spans="1:11" x14ac:dyDescent="0.25">
      <c r="A2734">
        <v>3848</v>
      </c>
      <c r="B2734" t="s">
        <v>1647</v>
      </c>
      <c r="C2734" t="s">
        <v>301</v>
      </c>
      <c r="D2734" t="s">
        <v>7400</v>
      </c>
      <c r="G2734" t="s">
        <v>5221</v>
      </c>
      <c r="H2734">
        <v>347</v>
      </c>
      <c r="I2734" t="s">
        <v>1652</v>
      </c>
      <c r="J2734">
        <v>0</v>
      </c>
      <c r="K2734">
        <v>0</v>
      </c>
    </row>
    <row r="2735" spans="1:11" x14ac:dyDescent="0.25">
      <c r="A2735">
        <v>3848</v>
      </c>
      <c r="B2735" t="s">
        <v>1647</v>
      </c>
      <c r="C2735" t="s">
        <v>301</v>
      </c>
      <c r="D2735" t="s">
        <v>7400</v>
      </c>
      <c r="E2735" t="s">
        <v>10901</v>
      </c>
      <c r="F2735" t="s">
        <v>1655</v>
      </c>
      <c r="G2735" t="s">
        <v>10902</v>
      </c>
      <c r="H2735">
        <v>50</v>
      </c>
      <c r="I2735" t="s">
        <v>1652</v>
      </c>
      <c r="J2735">
        <v>0</v>
      </c>
      <c r="K2735">
        <v>0</v>
      </c>
    </row>
    <row r="2736" spans="1:11" x14ac:dyDescent="0.25">
      <c r="A2736">
        <v>3848</v>
      </c>
      <c r="B2736" t="s">
        <v>1647</v>
      </c>
      <c r="C2736" t="s">
        <v>301</v>
      </c>
      <c r="D2736" t="s">
        <v>7400</v>
      </c>
      <c r="G2736" t="s">
        <v>10903</v>
      </c>
      <c r="H2736">
        <v>50</v>
      </c>
      <c r="I2736" t="s">
        <v>1652</v>
      </c>
      <c r="J2736">
        <v>0</v>
      </c>
      <c r="K2736">
        <v>0</v>
      </c>
    </row>
    <row r="2737" spans="1:11" x14ac:dyDescent="0.25">
      <c r="A2737">
        <v>3848</v>
      </c>
      <c r="B2737" t="s">
        <v>1647</v>
      </c>
      <c r="C2737" t="s">
        <v>301</v>
      </c>
      <c r="D2737" t="s">
        <v>7400</v>
      </c>
      <c r="E2737" t="s">
        <v>3915</v>
      </c>
      <c r="F2737" t="s">
        <v>1655</v>
      </c>
      <c r="G2737" t="s">
        <v>3916</v>
      </c>
      <c r="H2737">
        <v>28</v>
      </c>
      <c r="I2737" t="s">
        <v>1652</v>
      </c>
      <c r="J2737">
        <v>0</v>
      </c>
      <c r="K2737">
        <v>0</v>
      </c>
    </row>
    <row r="2738" spans="1:11" x14ac:dyDescent="0.25">
      <c r="A2738">
        <v>3848</v>
      </c>
      <c r="B2738" t="s">
        <v>1647</v>
      </c>
      <c r="C2738" t="s">
        <v>301</v>
      </c>
      <c r="D2738" t="s">
        <v>7400</v>
      </c>
      <c r="G2738" t="s">
        <v>9697</v>
      </c>
      <c r="H2738">
        <v>24</v>
      </c>
      <c r="I2738" t="s">
        <v>1652</v>
      </c>
      <c r="J2738">
        <v>0</v>
      </c>
      <c r="K2738">
        <v>0</v>
      </c>
    </row>
    <row r="2739" spans="1:11" x14ac:dyDescent="0.25">
      <c r="A2739">
        <v>3848</v>
      </c>
      <c r="B2739" t="s">
        <v>1647</v>
      </c>
      <c r="C2739" t="s">
        <v>301</v>
      </c>
      <c r="D2739" t="s">
        <v>7400</v>
      </c>
      <c r="E2739" t="s">
        <v>10169</v>
      </c>
      <c r="F2739" t="s">
        <v>1655</v>
      </c>
      <c r="G2739" t="s">
        <v>10170</v>
      </c>
      <c r="H2739">
        <v>50</v>
      </c>
      <c r="I2739" t="s">
        <v>1652</v>
      </c>
      <c r="J2739">
        <v>0</v>
      </c>
      <c r="K2739">
        <v>0</v>
      </c>
    </row>
    <row r="2740" spans="1:11" x14ac:dyDescent="0.25">
      <c r="A2740">
        <v>3848</v>
      </c>
      <c r="B2740" t="s">
        <v>1647</v>
      </c>
      <c r="C2740" t="s">
        <v>301</v>
      </c>
      <c r="D2740" t="s">
        <v>7400</v>
      </c>
      <c r="G2740" t="s">
        <v>2156</v>
      </c>
      <c r="H2740">
        <v>45</v>
      </c>
      <c r="I2740" t="s">
        <v>1652</v>
      </c>
      <c r="J2740">
        <v>0</v>
      </c>
      <c r="K2740">
        <v>0</v>
      </c>
    </row>
    <row r="2741" spans="1:11" x14ac:dyDescent="0.25">
      <c r="A2741">
        <v>3848</v>
      </c>
      <c r="B2741" t="s">
        <v>1647</v>
      </c>
      <c r="C2741" t="s">
        <v>301</v>
      </c>
      <c r="D2741" t="s">
        <v>7400</v>
      </c>
      <c r="E2741" t="s">
        <v>7569</v>
      </c>
      <c r="F2741" t="s">
        <v>1655</v>
      </c>
      <c r="G2741" t="s">
        <v>3918</v>
      </c>
      <c r="H2741">
        <v>6</v>
      </c>
      <c r="I2741" t="s">
        <v>1652</v>
      </c>
      <c r="J2741">
        <v>0</v>
      </c>
      <c r="K2741">
        <v>0</v>
      </c>
    </row>
    <row r="2742" spans="1:11" x14ac:dyDescent="0.25">
      <c r="A2742">
        <v>3848</v>
      </c>
      <c r="B2742" t="s">
        <v>1647</v>
      </c>
      <c r="C2742" t="s">
        <v>301</v>
      </c>
      <c r="D2742" t="s">
        <v>7400</v>
      </c>
      <c r="G2742" t="s">
        <v>8963</v>
      </c>
      <c r="H2742">
        <v>13</v>
      </c>
      <c r="I2742" t="s">
        <v>1652</v>
      </c>
      <c r="J2742">
        <v>0</v>
      </c>
      <c r="K2742">
        <v>0</v>
      </c>
    </row>
    <row r="2743" spans="1:11" x14ac:dyDescent="0.25">
      <c r="A2743">
        <v>3848</v>
      </c>
      <c r="B2743" t="s">
        <v>1647</v>
      </c>
      <c r="C2743" t="s">
        <v>301</v>
      </c>
      <c r="D2743" t="s">
        <v>7400</v>
      </c>
      <c r="E2743" t="s">
        <v>3919</v>
      </c>
      <c r="F2743" t="s">
        <v>1655</v>
      </c>
      <c r="G2743" t="s">
        <v>3057</v>
      </c>
      <c r="H2743">
        <v>20</v>
      </c>
      <c r="I2743" t="s">
        <v>1652</v>
      </c>
      <c r="J2743">
        <v>0</v>
      </c>
      <c r="K2743">
        <v>0</v>
      </c>
    </row>
    <row r="2744" spans="1:11" x14ac:dyDescent="0.25">
      <c r="A2744">
        <v>3848</v>
      </c>
      <c r="B2744" t="s">
        <v>1647</v>
      </c>
      <c r="C2744" t="s">
        <v>301</v>
      </c>
      <c r="D2744" t="s">
        <v>7400</v>
      </c>
      <c r="G2744" t="s">
        <v>4268</v>
      </c>
      <c r="H2744">
        <v>108</v>
      </c>
      <c r="I2744" t="s">
        <v>1652</v>
      </c>
      <c r="J2744">
        <v>0</v>
      </c>
      <c r="K2744">
        <v>0</v>
      </c>
    </row>
    <row r="2745" spans="1:11" x14ac:dyDescent="0.25">
      <c r="A2745">
        <v>3848</v>
      </c>
      <c r="B2745" t="s">
        <v>1647</v>
      </c>
      <c r="C2745" t="s">
        <v>301</v>
      </c>
      <c r="D2745" t="s">
        <v>7400</v>
      </c>
      <c r="E2745" t="s">
        <v>1861</v>
      </c>
      <c r="F2745" t="s">
        <v>1655</v>
      </c>
      <c r="G2745" t="s">
        <v>3502</v>
      </c>
      <c r="H2745">
        <v>15</v>
      </c>
      <c r="I2745" t="s">
        <v>1652</v>
      </c>
      <c r="J2745">
        <v>0</v>
      </c>
      <c r="K2745">
        <v>0</v>
      </c>
    </row>
    <row r="2746" spans="1:11" x14ac:dyDescent="0.25">
      <c r="A2746">
        <v>3848</v>
      </c>
      <c r="B2746" t="s">
        <v>1647</v>
      </c>
      <c r="C2746" t="s">
        <v>301</v>
      </c>
      <c r="D2746" t="s">
        <v>7400</v>
      </c>
      <c r="G2746" t="s">
        <v>4509</v>
      </c>
      <c r="H2746">
        <v>30</v>
      </c>
      <c r="I2746" t="s">
        <v>1652</v>
      </c>
      <c r="J2746">
        <v>0</v>
      </c>
      <c r="K2746">
        <v>0</v>
      </c>
    </row>
    <row r="2747" spans="1:11" x14ac:dyDescent="0.25">
      <c r="A2747">
        <v>3848</v>
      </c>
      <c r="B2747" t="s">
        <v>1647</v>
      </c>
      <c r="C2747" t="s">
        <v>301</v>
      </c>
      <c r="D2747" t="s">
        <v>7400</v>
      </c>
      <c r="E2747" t="s">
        <v>3920</v>
      </c>
      <c r="F2747" t="s">
        <v>1655</v>
      </c>
      <c r="G2747" t="s">
        <v>3287</v>
      </c>
      <c r="H2747">
        <v>13</v>
      </c>
      <c r="I2747" t="s">
        <v>1652</v>
      </c>
      <c r="J2747">
        <v>0</v>
      </c>
      <c r="K2747">
        <v>0</v>
      </c>
    </row>
    <row r="2748" spans="1:11" x14ac:dyDescent="0.25">
      <c r="A2748">
        <v>3848</v>
      </c>
      <c r="B2748" t="s">
        <v>1647</v>
      </c>
      <c r="C2748" t="s">
        <v>301</v>
      </c>
      <c r="D2748" t="s">
        <v>7400</v>
      </c>
      <c r="G2748" t="s">
        <v>5222</v>
      </c>
      <c r="H2748">
        <v>26</v>
      </c>
      <c r="I2748" t="s">
        <v>1652</v>
      </c>
      <c r="J2748">
        <v>0</v>
      </c>
      <c r="K2748">
        <v>0</v>
      </c>
    </row>
    <row r="2749" spans="1:11" x14ac:dyDescent="0.25">
      <c r="A2749">
        <v>3848</v>
      </c>
      <c r="B2749" t="s">
        <v>1647</v>
      </c>
      <c r="C2749" t="s">
        <v>301</v>
      </c>
      <c r="D2749" t="s">
        <v>7400</v>
      </c>
      <c r="E2749" t="s">
        <v>1860</v>
      </c>
      <c r="F2749" t="s">
        <v>1655</v>
      </c>
      <c r="G2749" t="s">
        <v>3921</v>
      </c>
      <c r="H2749">
        <v>4</v>
      </c>
      <c r="I2749" t="s">
        <v>1652</v>
      </c>
      <c r="J2749">
        <v>0</v>
      </c>
      <c r="K2749">
        <v>0</v>
      </c>
    </row>
    <row r="2750" spans="1:11" x14ac:dyDescent="0.25">
      <c r="A2750">
        <v>3848</v>
      </c>
      <c r="B2750" t="s">
        <v>1647</v>
      </c>
      <c r="C2750" t="s">
        <v>301</v>
      </c>
      <c r="D2750" t="s">
        <v>7400</v>
      </c>
      <c r="G2750" t="s">
        <v>6478</v>
      </c>
      <c r="H2750">
        <v>358</v>
      </c>
      <c r="I2750" t="s">
        <v>1652</v>
      </c>
      <c r="J2750">
        <v>0</v>
      </c>
      <c r="K2750">
        <v>0</v>
      </c>
    </row>
    <row r="2751" spans="1:11" x14ac:dyDescent="0.25">
      <c r="A2751">
        <v>3848</v>
      </c>
      <c r="B2751" t="s">
        <v>1647</v>
      </c>
      <c r="C2751" t="s">
        <v>301</v>
      </c>
      <c r="D2751" t="s">
        <v>7400</v>
      </c>
      <c r="E2751" t="s">
        <v>8964</v>
      </c>
      <c r="F2751" t="s">
        <v>1655</v>
      </c>
      <c r="G2751" t="s">
        <v>3238</v>
      </c>
      <c r="H2751">
        <v>50</v>
      </c>
      <c r="I2751" t="s">
        <v>1652</v>
      </c>
      <c r="J2751">
        <v>0</v>
      </c>
      <c r="K2751">
        <v>0</v>
      </c>
    </row>
    <row r="2752" spans="1:11" x14ac:dyDescent="0.25">
      <c r="A2752">
        <v>3848</v>
      </c>
      <c r="B2752" t="s">
        <v>1647</v>
      </c>
      <c r="C2752" t="s">
        <v>301</v>
      </c>
      <c r="D2752" t="s">
        <v>7400</v>
      </c>
      <c r="G2752" t="s">
        <v>7050</v>
      </c>
      <c r="H2752">
        <v>3</v>
      </c>
      <c r="I2752" t="s">
        <v>1652</v>
      </c>
      <c r="J2752">
        <v>0</v>
      </c>
      <c r="K2752">
        <v>0</v>
      </c>
    </row>
    <row r="2753" spans="1:11" x14ac:dyDescent="0.25">
      <c r="A2753">
        <v>3848</v>
      </c>
      <c r="B2753" t="s">
        <v>1647</v>
      </c>
      <c r="C2753" t="s">
        <v>301</v>
      </c>
      <c r="D2753" t="s">
        <v>7400</v>
      </c>
      <c r="E2753" t="s">
        <v>3922</v>
      </c>
      <c r="F2753" t="s">
        <v>1655</v>
      </c>
      <c r="G2753" t="s">
        <v>3609</v>
      </c>
      <c r="H2753">
        <v>29</v>
      </c>
      <c r="I2753" t="s">
        <v>1652</v>
      </c>
      <c r="J2753">
        <v>0</v>
      </c>
      <c r="K2753">
        <v>0</v>
      </c>
    </row>
    <row r="2754" spans="1:11" x14ac:dyDescent="0.25">
      <c r="A2754">
        <v>3848</v>
      </c>
      <c r="B2754" t="s">
        <v>1647</v>
      </c>
      <c r="C2754" t="s">
        <v>301</v>
      </c>
      <c r="D2754" t="s">
        <v>7400</v>
      </c>
      <c r="G2754" t="s">
        <v>4271</v>
      </c>
      <c r="H2754">
        <v>32</v>
      </c>
      <c r="I2754" t="s">
        <v>1652</v>
      </c>
      <c r="J2754">
        <v>0</v>
      </c>
      <c r="K2754">
        <v>0</v>
      </c>
    </row>
    <row r="2755" spans="1:11" x14ac:dyDescent="0.25">
      <c r="A2755">
        <v>3848</v>
      </c>
      <c r="B2755" t="s">
        <v>1647</v>
      </c>
      <c r="C2755" t="s">
        <v>301</v>
      </c>
      <c r="D2755" t="s">
        <v>7400</v>
      </c>
      <c r="E2755" t="s">
        <v>7806</v>
      </c>
      <c r="F2755" t="s">
        <v>1655</v>
      </c>
      <c r="G2755" t="s">
        <v>8306</v>
      </c>
      <c r="H2755">
        <v>32</v>
      </c>
      <c r="I2755" t="s">
        <v>1652</v>
      </c>
      <c r="J2755">
        <v>0</v>
      </c>
      <c r="K2755">
        <v>0</v>
      </c>
    </row>
    <row r="2756" spans="1:11" x14ac:dyDescent="0.25">
      <c r="A2756">
        <v>3848</v>
      </c>
      <c r="B2756" t="s">
        <v>1647</v>
      </c>
      <c r="C2756" t="s">
        <v>301</v>
      </c>
      <c r="D2756" t="s">
        <v>7400</v>
      </c>
      <c r="G2756" t="s">
        <v>7807</v>
      </c>
      <c r="H2756">
        <v>16</v>
      </c>
      <c r="I2756" t="s">
        <v>1652</v>
      </c>
      <c r="J2756">
        <v>0</v>
      </c>
      <c r="K2756">
        <v>0</v>
      </c>
    </row>
    <row r="2757" spans="1:11" x14ac:dyDescent="0.25">
      <c r="A2757">
        <v>3848</v>
      </c>
      <c r="B2757" t="s">
        <v>1647</v>
      </c>
      <c r="C2757" t="s">
        <v>301</v>
      </c>
      <c r="D2757" t="s">
        <v>7400</v>
      </c>
      <c r="E2757" t="s">
        <v>7808</v>
      </c>
      <c r="F2757" t="s">
        <v>1655</v>
      </c>
      <c r="G2757" t="s">
        <v>3301</v>
      </c>
      <c r="H2757">
        <v>26</v>
      </c>
      <c r="I2757" t="s">
        <v>1652</v>
      </c>
      <c r="J2757">
        <v>0</v>
      </c>
      <c r="K2757">
        <v>0</v>
      </c>
    </row>
    <row r="2758" spans="1:11" x14ac:dyDescent="0.25">
      <c r="A2758">
        <v>3848</v>
      </c>
      <c r="B2758" t="s">
        <v>1647</v>
      </c>
      <c r="C2758" t="s">
        <v>301</v>
      </c>
      <c r="D2758" t="s">
        <v>7400</v>
      </c>
      <c r="G2758" t="s">
        <v>10904</v>
      </c>
      <c r="H2758">
        <v>25</v>
      </c>
      <c r="I2758" t="s">
        <v>1652</v>
      </c>
      <c r="J2758">
        <v>0</v>
      </c>
      <c r="K2758">
        <v>0</v>
      </c>
    </row>
    <row r="2759" spans="1:11" x14ac:dyDescent="0.25">
      <c r="A2759">
        <v>3848</v>
      </c>
      <c r="B2759" t="s">
        <v>1647</v>
      </c>
      <c r="C2759" t="s">
        <v>301</v>
      </c>
      <c r="D2759" t="s">
        <v>7400</v>
      </c>
      <c r="E2759" t="s">
        <v>1859</v>
      </c>
      <c r="F2759" t="s">
        <v>1655</v>
      </c>
      <c r="G2759" t="s">
        <v>3924</v>
      </c>
      <c r="H2759">
        <v>30</v>
      </c>
      <c r="I2759" t="s">
        <v>1652</v>
      </c>
      <c r="J2759">
        <v>0</v>
      </c>
      <c r="K2759">
        <v>0</v>
      </c>
    </row>
    <row r="2760" spans="1:11" x14ac:dyDescent="0.25">
      <c r="A2760">
        <v>3848</v>
      </c>
      <c r="B2760" t="s">
        <v>1647</v>
      </c>
      <c r="C2760" t="s">
        <v>301</v>
      </c>
      <c r="D2760" t="s">
        <v>7400</v>
      </c>
      <c r="G2760" t="s">
        <v>5223</v>
      </c>
      <c r="H2760">
        <v>103</v>
      </c>
      <c r="I2760" t="s">
        <v>1652</v>
      </c>
      <c r="J2760">
        <v>0</v>
      </c>
      <c r="K2760">
        <v>0</v>
      </c>
    </row>
    <row r="2761" spans="1:11" x14ac:dyDescent="0.25">
      <c r="A2761">
        <v>3848</v>
      </c>
      <c r="B2761" t="s">
        <v>1647</v>
      </c>
      <c r="C2761" t="s">
        <v>301</v>
      </c>
      <c r="D2761" t="s">
        <v>7400</v>
      </c>
      <c r="E2761" t="s">
        <v>3923</v>
      </c>
      <c r="F2761" t="s">
        <v>1655</v>
      </c>
      <c r="G2761" t="s">
        <v>3865</v>
      </c>
      <c r="H2761">
        <v>49</v>
      </c>
      <c r="I2761" t="s">
        <v>1652</v>
      </c>
      <c r="J2761">
        <v>0</v>
      </c>
      <c r="K2761">
        <v>0</v>
      </c>
    </row>
    <row r="2762" spans="1:11" x14ac:dyDescent="0.25">
      <c r="A2762">
        <v>3848</v>
      </c>
      <c r="B2762" t="s">
        <v>1647</v>
      </c>
      <c r="C2762" t="s">
        <v>301</v>
      </c>
      <c r="D2762" t="s">
        <v>7400</v>
      </c>
      <c r="G2762" t="s">
        <v>4364</v>
      </c>
      <c r="H2762">
        <v>67</v>
      </c>
      <c r="I2762" t="s">
        <v>1652</v>
      </c>
      <c r="J2762">
        <v>0</v>
      </c>
      <c r="K2762">
        <v>0</v>
      </c>
    </row>
    <row r="2763" spans="1:11" x14ac:dyDescent="0.25">
      <c r="A2763">
        <v>3848</v>
      </c>
      <c r="B2763" t="s">
        <v>1647</v>
      </c>
      <c r="C2763" t="s">
        <v>301</v>
      </c>
      <c r="D2763" t="s">
        <v>7400</v>
      </c>
      <c r="E2763" t="s">
        <v>1858</v>
      </c>
      <c r="F2763" t="s">
        <v>1655</v>
      </c>
      <c r="G2763" t="s">
        <v>3924</v>
      </c>
      <c r="H2763">
        <v>58</v>
      </c>
      <c r="I2763" t="s">
        <v>1652</v>
      </c>
      <c r="J2763">
        <v>0</v>
      </c>
      <c r="K2763">
        <v>0</v>
      </c>
    </row>
    <row r="2764" spans="1:11" x14ac:dyDescent="0.25">
      <c r="A2764">
        <v>3848</v>
      </c>
      <c r="B2764" t="s">
        <v>1647</v>
      </c>
      <c r="C2764" t="s">
        <v>301</v>
      </c>
      <c r="D2764" t="s">
        <v>7400</v>
      </c>
      <c r="G2764" t="s">
        <v>5224</v>
      </c>
      <c r="H2764">
        <v>100</v>
      </c>
      <c r="I2764" t="s">
        <v>1652</v>
      </c>
      <c r="J2764">
        <v>0</v>
      </c>
      <c r="K2764">
        <v>0</v>
      </c>
    </row>
    <row r="2765" spans="1:11" x14ac:dyDescent="0.25">
      <c r="A2765">
        <v>3848</v>
      </c>
      <c r="B2765" t="s">
        <v>1647</v>
      </c>
      <c r="C2765" t="s">
        <v>301</v>
      </c>
      <c r="D2765" t="s">
        <v>7400</v>
      </c>
      <c r="E2765" t="s">
        <v>1857</v>
      </c>
      <c r="F2765" t="s">
        <v>1655</v>
      </c>
      <c r="G2765" t="s">
        <v>3454</v>
      </c>
      <c r="H2765">
        <v>76</v>
      </c>
      <c r="I2765" t="s">
        <v>1652</v>
      </c>
      <c r="J2765">
        <v>0</v>
      </c>
      <c r="K2765">
        <v>0</v>
      </c>
    </row>
    <row r="2766" spans="1:11" x14ac:dyDescent="0.25">
      <c r="A2766">
        <v>3848</v>
      </c>
      <c r="B2766" t="s">
        <v>1647</v>
      </c>
      <c r="C2766" t="s">
        <v>301</v>
      </c>
      <c r="D2766" t="s">
        <v>7400</v>
      </c>
      <c r="G2766" t="s">
        <v>2287</v>
      </c>
      <c r="H2766">
        <v>25</v>
      </c>
      <c r="I2766" t="s">
        <v>1652</v>
      </c>
      <c r="J2766">
        <v>0</v>
      </c>
      <c r="K2766">
        <v>0</v>
      </c>
    </row>
    <row r="2767" spans="1:11" x14ac:dyDescent="0.25">
      <c r="A2767">
        <v>3848</v>
      </c>
      <c r="B2767" t="s">
        <v>1647</v>
      </c>
      <c r="C2767" t="s">
        <v>301</v>
      </c>
      <c r="D2767" t="s">
        <v>7400</v>
      </c>
      <c r="E2767" t="s">
        <v>8782</v>
      </c>
      <c r="F2767" t="s">
        <v>1655</v>
      </c>
      <c r="G2767" t="s">
        <v>8760</v>
      </c>
      <c r="H2767">
        <v>65</v>
      </c>
      <c r="I2767" t="s">
        <v>1652</v>
      </c>
      <c r="J2767">
        <v>0</v>
      </c>
      <c r="K2767">
        <v>0</v>
      </c>
    </row>
    <row r="2768" spans="1:11" x14ac:dyDescent="0.25">
      <c r="A2768">
        <v>3848</v>
      </c>
      <c r="B2768" t="s">
        <v>1647</v>
      </c>
      <c r="C2768" t="s">
        <v>301</v>
      </c>
      <c r="D2768" t="s">
        <v>7400</v>
      </c>
      <c r="E2768" t="s">
        <v>1856</v>
      </c>
      <c r="F2768" t="s">
        <v>1655</v>
      </c>
      <c r="G2768" t="s">
        <v>3925</v>
      </c>
      <c r="H2768">
        <v>17</v>
      </c>
      <c r="I2768" t="s">
        <v>1652</v>
      </c>
      <c r="J2768">
        <v>0</v>
      </c>
      <c r="K2768">
        <v>0</v>
      </c>
    </row>
    <row r="2769" spans="1:11" x14ac:dyDescent="0.25">
      <c r="A2769">
        <v>3848</v>
      </c>
      <c r="B2769" t="s">
        <v>1647</v>
      </c>
      <c r="C2769" t="s">
        <v>301</v>
      </c>
      <c r="D2769" t="s">
        <v>7400</v>
      </c>
      <c r="G2769" t="s">
        <v>2288</v>
      </c>
      <c r="H2769">
        <v>107</v>
      </c>
      <c r="I2769" t="s">
        <v>1652</v>
      </c>
      <c r="J2769">
        <v>0</v>
      </c>
      <c r="K2769">
        <v>0</v>
      </c>
    </row>
    <row r="2770" spans="1:11" x14ac:dyDescent="0.25">
      <c r="A2770">
        <v>3848</v>
      </c>
      <c r="B2770" t="s">
        <v>1647</v>
      </c>
      <c r="C2770" t="s">
        <v>301</v>
      </c>
      <c r="D2770" t="s">
        <v>7400</v>
      </c>
      <c r="E2770" t="s">
        <v>7570</v>
      </c>
      <c r="F2770" t="s">
        <v>1655</v>
      </c>
      <c r="G2770" t="s">
        <v>9915</v>
      </c>
      <c r="H2770">
        <v>19</v>
      </c>
      <c r="I2770" t="s">
        <v>1652</v>
      </c>
      <c r="J2770">
        <v>0</v>
      </c>
      <c r="K2770">
        <v>0</v>
      </c>
    </row>
    <row r="2771" spans="1:11" x14ac:dyDescent="0.25">
      <c r="A2771">
        <v>3848</v>
      </c>
      <c r="B2771" t="s">
        <v>1647</v>
      </c>
      <c r="C2771" t="s">
        <v>301</v>
      </c>
      <c r="D2771" t="s">
        <v>7400</v>
      </c>
      <c r="G2771" t="s">
        <v>8965</v>
      </c>
      <c r="H2771">
        <v>8</v>
      </c>
      <c r="I2771" t="s">
        <v>1652</v>
      </c>
      <c r="J2771">
        <v>0</v>
      </c>
      <c r="K2771">
        <v>0</v>
      </c>
    </row>
    <row r="2772" spans="1:11" x14ac:dyDescent="0.25">
      <c r="A2772">
        <v>3848</v>
      </c>
      <c r="B2772" t="s">
        <v>1647</v>
      </c>
      <c r="C2772" t="s">
        <v>301</v>
      </c>
      <c r="D2772" t="s">
        <v>7400</v>
      </c>
      <c r="E2772" t="s">
        <v>9182</v>
      </c>
      <c r="F2772" t="s">
        <v>1655</v>
      </c>
      <c r="G2772" t="s">
        <v>10171</v>
      </c>
      <c r="H2772">
        <v>69</v>
      </c>
      <c r="I2772" t="s">
        <v>1652</v>
      </c>
      <c r="J2772">
        <v>0</v>
      </c>
      <c r="K2772">
        <v>0</v>
      </c>
    </row>
    <row r="2773" spans="1:11" x14ac:dyDescent="0.25">
      <c r="A2773">
        <v>3848</v>
      </c>
      <c r="B2773" t="s">
        <v>1647</v>
      </c>
      <c r="C2773" t="s">
        <v>301</v>
      </c>
      <c r="D2773" t="s">
        <v>7400</v>
      </c>
      <c r="G2773" t="s">
        <v>9698</v>
      </c>
      <c r="H2773">
        <v>7</v>
      </c>
      <c r="I2773" t="s">
        <v>1652</v>
      </c>
      <c r="J2773">
        <v>0</v>
      </c>
      <c r="K2773">
        <v>0</v>
      </c>
    </row>
    <row r="2774" spans="1:11" x14ac:dyDescent="0.25">
      <c r="A2774">
        <v>3848</v>
      </c>
      <c r="B2774" t="s">
        <v>1647</v>
      </c>
      <c r="C2774" t="s">
        <v>301</v>
      </c>
      <c r="D2774" t="s">
        <v>7400</v>
      </c>
      <c r="E2774" t="s">
        <v>10172</v>
      </c>
      <c r="F2774" t="s">
        <v>1655</v>
      </c>
      <c r="G2774" t="s">
        <v>10173</v>
      </c>
      <c r="H2774">
        <v>26</v>
      </c>
      <c r="I2774" t="s">
        <v>1652</v>
      </c>
      <c r="J2774">
        <v>0</v>
      </c>
      <c r="K2774">
        <v>0</v>
      </c>
    </row>
    <row r="2775" spans="1:11" x14ac:dyDescent="0.25">
      <c r="A2775">
        <v>3848</v>
      </c>
      <c r="B2775" t="s">
        <v>1647</v>
      </c>
      <c r="C2775" t="s">
        <v>301</v>
      </c>
      <c r="D2775" t="s">
        <v>7400</v>
      </c>
      <c r="G2775" t="s">
        <v>4365</v>
      </c>
      <c r="H2775">
        <v>60</v>
      </c>
      <c r="I2775" t="s">
        <v>1652</v>
      </c>
      <c r="J2775">
        <v>0</v>
      </c>
      <c r="K2775">
        <v>0</v>
      </c>
    </row>
    <row r="2776" spans="1:11" x14ac:dyDescent="0.25">
      <c r="A2776">
        <v>3848</v>
      </c>
      <c r="B2776" t="s">
        <v>1647</v>
      </c>
      <c r="C2776" t="s">
        <v>301</v>
      </c>
      <c r="D2776" t="s">
        <v>7400</v>
      </c>
      <c r="E2776" t="s">
        <v>3926</v>
      </c>
      <c r="F2776" t="s">
        <v>1655</v>
      </c>
      <c r="G2776" t="s">
        <v>10152</v>
      </c>
      <c r="H2776">
        <v>418</v>
      </c>
      <c r="I2776" t="s">
        <v>1652</v>
      </c>
      <c r="J2776">
        <v>0</v>
      </c>
      <c r="K2776">
        <v>0</v>
      </c>
    </row>
    <row r="2777" spans="1:11" x14ac:dyDescent="0.25">
      <c r="A2777">
        <v>3848</v>
      </c>
      <c r="B2777" t="s">
        <v>1647</v>
      </c>
      <c r="C2777" t="s">
        <v>301</v>
      </c>
      <c r="D2777" t="s">
        <v>7400</v>
      </c>
      <c r="G2777" t="s">
        <v>5926</v>
      </c>
      <c r="H2777">
        <v>85</v>
      </c>
      <c r="I2777" t="s">
        <v>1652</v>
      </c>
      <c r="J2777">
        <v>0</v>
      </c>
      <c r="K2777">
        <v>0</v>
      </c>
    </row>
    <row r="2778" spans="1:11" x14ac:dyDescent="0.25">
      <c r="A2778">
        <v>3848</v>
      </c>
      <c r="B2778" t="s">
        <v>1647</v>
      </c>
      <c r="C2778" t="s">
        <v>301</v>
      </c>
      <c r="D2778" t="s">
        <v>7400</v>
      </c>
      <c r="E2778" t="s">
        <v>3927</v>
      </c>
      <c r="F2778" t="s">
        <v>1655</v>
      </c>
      <c r="G2778" t="s">
        <v>6714</v>
      </c>
      <c r="H2778">
        <v>28</v>
      </c>
      <c r="I2778" t="s">
        <v>1652</v>
      </c>
      <c r="J2778">
        <v>0</v>
      </c>
      <c r="K2778">
        <v>0</v>
      </c>
    </row>
    <row r="2779" spans="1:11" x14ac:dyDescent="0.25">
      <c r="A2779">
        <v>3848</v>
      </c>
      <c r="B2779" t="s">
        <v>1647</v>
      </c>
      <c r="C2779" t="s">
        <v>301</v>
      </c>
      <c r="D2779" t="s">
        <v>7400</v>
      </c>
      <c r="G2779" t="s">
        <v>4918</v>
      </c>
      <c r="H2779">
        <v>74</v>
      </c>
      <c r="I2779" t="s">
        <v>1652</v>
      </c>
      <c r="J2779">
        <v>0</v>
      </c>
      <c r="K2779">
        <v>0</v>
      </c>
    </row>
    <row r="2780" spans="1:11" x14ac:dyDescent="0.25">
      <c r="A2780">
        <v>3848</v>
      </c>
      <c r="B2780" t="s">
        <v>1647</v>
      </c>
      <c r="C2780" t="s">
        <v>301</v>
      </c>
      <c r="D2780" t="s">
        <v>7400</v>
      </c>
      <c r="E2780" t="s">
        <v>10385</v>
      </c>
      <c r="F2780" t="s">
        <v>1655</v>
      </c>
      <c r="G2780" t="s">
        <v>3928</v>
      </c>
      <c r="H2780">
        <v>22</v>
      </c>
      <c r="I2780" t="s">
        <v>1652</v>
      </c>
      <c r="J2780">
        <v>0</v>
      </c>
      <c r="K2780">
        <v>0</v>
      </c>
    </row>
    <row r="2781" spans="1:11" x14ac:dyDescent="0.25">
      <c r="A2781">
        <v>3848</v>
      </c>
      <c r="B2781" t="s">
        <v>1647</v>
      </c>
      <c r="C2781" t="s">
        <v>301</v>
      </c>
      <c r="D2781" t="s">
        <v>7400</v>
      </c>
      <c r="G2781" t="s">
        <v>10386</v>
      </c>
      <c r="H2781">
        <v>43</v>
      </c>
      <c r="I2781" t="s">
        <v>1652</v>
      </c>
      <c r="J2781">
        <v>0</v>
      </c>
      <c r="K2781">
        <v>0</v>
      </c>
    </row>
    <row r="2782" spans="1:11" x14ac:dyDescent="0.25">
      <c r="A2782">
        <v>3848</v>
      </c>
      <c r="B2782" t="s">
        <v>1647</v>
      </c>
      <c r="C2782" t="s">
        <v>301</v>
      </c>
      <c r="D2782" t="s">
        <v>7400</v>
      </c>
      <c r="E2782" t="s">
        <v>3929</v>
      </c>
      <c r="F2782" t="s">
        <v>1655</v>
      </c>
      <c r="G2782" t="s">
        <v>4437</v>
      </c>
      <c r="H2782">
        <v>27</v>
      </c>
      <c r="I2782" t="s">
        <v>1652</v>
      </c>
      <c r="J2782">
        <v>0</v>
      </c>
      <c r="K2782">
        <v>0</v>
      </c>
    </row>
    <row r="2783" spans="1:11" x14ac:dyDescent="0.25">
      <c r="A2783">
        <v>3848</v>
      </c>
      <c r="B2783" t="s">
        <v>1647</v>
      </c>
      <c r="C2783" t="s">
        <v>301</v>
      </c>
      <c r="D2783" t="s">
        <v>7400</v>
      </c>
      <c r="G2783" t="s">
        <v>7051</v>
      </c>
      <c r="H2783">
        <v>308</v>
      </c>
      <c r="I2783" t="s">
        <v>1652</v>
      </c>
      <c r="J2783">
        <v>0</v>
      </c>
      <c r="K2783">
        <v>0</v>
      </c>
    </row>
    <row r="2784" spans="1:11" x14ac:dyDescent="0.25">
      <c r="A2784">
        <v>3848</v>
      </c>
      <c r="B2784" t="s">
        <v>1647</v>
      </c>
      <c r="C2784" t="s">
        <v>301</v>
      </c>
      <c r="D2784" t="s">
        <v>7400</v>
      </c>
      <c r="E2784" t="s">
        <v>3930</v>
      </c>
      <c r="F2784" t="s">
        <v>1655</v>
      </c>
      <c r="G2784" t="s">
        <v>3931</v>
      </c>
      <c r="H2784">
        <v>37</v>
      </c>
      <c r="I2784" t="s">
        <v>1652</v>
      </c>
      <c r="J2784">
        <v>0</v>
      </c>
      <c r="K2784">
        <v>0</v>
      </c>
    </row>
    <row r="2785" spans="1:11" x14ac:dyDescent="0.25">
      <c r="A2785">
        <v>3848</v>
      </c>
      <c r="B2785" t="s">
        <v>1647</v>
      </c>
      <c r="C2785" t="s">
        <v>301</v>
      </c>
      <c r="D2785" t="s">
        <v>7400</v>
      </c>
      <c r="G2785" t="s">
        <v>4269</v>
      </c>
      <c r="H2785">
        <v>20</v>
      </c>
      <c r="I2785" t="s">
        <v>1652</v>
      </c>
      <c r="J2785">
        <v>0</v>
      </c>
      <c r="K2785">
        <v>0</v>
      </c>
    </row>
    <row r="2786" spans="1:11" x14ac:dyDescent="0.25">
      <c r="A2786">
        <v>3848</v>
      </c>
      <c r="B2786" t="s">
        <v>1647</v>
      </c>
      <c r="C2786" t="s">
        <v>301</v>
      </c>
      <c r="D2786" t="s">
        <v>7400</v>
      </c>
      <c r="E2786" t="s">
        <v>3932</v>
      </c>
      <c r="F2786" t="s">
        <v>1655</v>
      </c>
      <c r="G2786" t="s">
        <v>3547</v>
      </c>
      <c r="H2786">
        <v>76</v>
      </c>
      <c r="I2786" t="s">
        <v>1652</v>
      </c>
      <c r="J2786">
        <v>0</v>
      </c>
      <c r="K2786">
        <v>0</v>
      </c>
    </row>
    <row r="2787" spans="1:11" x14ac:dyDescent="0.25">
      <c r="A2787">
        <v>3848</v>
      </c>
      <c r="B2787" t="s">
        <v>1647</v>
      </c>
      <c r="C2787" t="s">
        <v>301</v>
      </c>
      <c r="D2787" t="s">
        <v>7400</v>
      </c>
      <c r="G2787" t="s">
        <v>6695</v>
      </c>
      <c r="H2787">
        <v>21</v>
      </c>
      <c r="I2787" t="s">
        <v>1652</v>
      </c>
      <c r="J2787">
        <v>0</v>
      </c>
      <c r="K2787">
        <v>0</v>
      </c>
    </row>
    <row r="2788" spans="1:11" x14ac:dyDescent="0.25">
      <c r="A2788">
        <v>3848</v>
      </c>
      <c r="B2788" t="s">
        <v>1647</v>
      </c>
      <c r="C2788" t="s">
        <v>301</v>
      </c>
      <c r="D2788" t="s">
        <v>7400</v>
      </c>
      <c r="E2788" t="s">
        <v>2367</v>
      </c>
      <c r="F2788" t="s">
        <v>1655</v>
      </c>
      <c r="G2788" t="s">
        <v>9911</v>
      </c>
      <c r="H2788">
        <v>100</v>
      </c>
      <c r="I2788" t="s">
        <v>1652</v>
      </c>
      <c r="J2788">
        <v>0</v>
      </c>
      <c r="K2788">
        <v>0</v>
      </c>
    </row>
    <row r="2789" spans="1:11" x14ac:dyDescent="0.25">
      <c r="A2789">
        <v>3848</v>
      </c>
      <c r="B2789" t="s">
        <v>1647</v>
      </c>
      <c r="C2789" t="s">
        <v>301</v>
      </c>
      <c r="D2789" t="s">
        <v>7400</v>
      </c>
      <c r="G2789" t="s">
        <v>2368</v>
      </c>
      <c r="H2789">
        <v>138</v>
      </c>
      <c r="I2789" t="s">
        <v>1652</v>
      </c>
      <c r="J2789">
        <v>0</v>
      </c>
      <c r="K2789">
        <v>0</v>
      </c>
    </row>
    <row r="2790" spans="1:11" x14ac:dyDescent="0.25">
      <c r="A2790">
        <v>3848</v>
      </c>
      <c r="B2790" t="s">
        <v>1647</v>
      </c>
      <c r="C2790" t="s">
        <v>301</v>
      </c>
      <c r="D2790" t="s">
        <v>7400</v>
      </c>
      <c r="E2790" t="s">
        <v>3933</v>
      </c>
      <c r="F2790" t="s">
        <v>1655</v>
      </c>
      <c r="G2790" t="s">
        <v>3052</v>
      </c>
      <c r="H2790">
        <v>64</v>
      </c>
      <c r="I2790" t="s">
        <v>1652</v>
      </c>
      <c r="J2790">
        <v>0</v>
      </c>
      <c r="K2790">
        <v>0</v>
      </c>
    </row>
    <row r="2791" spans="1:11" x14ac:dyDescent="0.25">
      <c r="A2791">
        <v>3848</v>
      </c>
      <c r="B2791" t="s">
        <v>1647</v>
      </c>
      <c r="C2791" t="s">
        <v>301</v>
      </c>
      <c r="D2791" t="s">
        <v>7400</v>
      </c>
      <c r="G2791" t="s">
        <v>5225</v>
      </c>
      <c r="H2791">
        <v>109</v>
      </c>
      <c r="I2791" t="s">
        <v>1652</v>
      </c>
      <c r="J2791">
        <v>0</v>
      </c>
      <c r="K2791">
        <v>0</v>
      </c>
    </row>
    <row r="2792" spans="1:11" x14ac:dyDescent="0.25">
      <c r="A2792">
        <v>3848</v>
      </c>
      <c r="B2792" t="s">
        <v>1647</v>
      </c>
      <c r="C2792" t="s">
        <v>301</v>
      </c>
      <c r="D2792" t="s">
        <v>7400</v>
      </c>
      <c r="E2792" t="s">
        <v>3934</v>
      </c>
      <c r="F2792" t="s">
        <v>1655</v>
      </c>
      <c r="G2792" t="s">
        <v>5226</v>
      </c>
      <c r="H2792">
        <v>24</v>
      </c>
      <c r="I2792" t="s">
        <v>1652</v>
      </c>
      <c r="J2792">
        <v>0</v>
      </c>
      <c r="K2792">
        <v>0</v>
      </c>
    </row>
    <row r="2793" spans="1:11" x14ac:dyDescent="0.25">
      <c r="A2793">
        <v>3848</v>
      </c>
      <c r="B2793" t="s">
        <v>1647</v>
      </c>
      <c r="C2793" t="s">
        <v>301</v>
      </c>
      <c r="D2793" t="s">
        <v>7400</v>
      </c>
      <c r="E2793" t="s">
        <v>1855</v>
      </c>
      <c r="F2793" t="s">
        <v>1655</v>
      </c>
      <c r="G2793" t="s">
        <v>3935</v>
      </c>
      <c r="H2793">
        <v>147</v>
      </c>
      <c r="I2793" t="s">
        <v>1652</v>
      </c>
      <c r="J2793">
        <v>0</v>
      </c>
      <c r="K2793">
        <v>0</v>
      </c>
    </row>
    <row r="2794" spans="1:11" x14ac:dyDescent="0.25">
      <c r="A2794">
        <v>3848</v>
      </c>
      <c r="B2794" t="s">
        <v>1647</v>
      </c>
      <c r="C2794" t="s">
        <v>301</v>
      </c>
      <c r="D2794" t="s">
        <v>7400</v>
      </c>
      <c r="G2794" t="s">
        <v>5227</v>
      </c>
      <c r="H2794">
        <v>86</v>
      </c>
      <c r="I2794" t="s">
        <v>1652</v>
      </c>
      <c r="J2794">
        <v>0</v>
      </c>
      <c r="K2794">
        <v>0</v>
      </c>
    </row>
    <row r="2795" spans="1:11" x14ac:dyDescent="0.25">
      <c r="A2795">
        <v>3848</v>
      </c>
      <c r="B2795" t="s">
        <v>1647</v>
      </c>
      <c r="C2795" t="s">
        <v>301</v>
      </c>
      <c r="D2795" t="s">
        <v>7400</v>
      </c>
      <c r="E2795" t="s">
        <v>3936</v>
      </c>
      <c r="F2795" t="s">
        <v>1655</v>
      </c>
      <c r="G2795" t="s">
        <v>6783</v>
      </c>
      <c r="H2795">
        <v>23</v>
      </c>
      <c r="I2795" t="s">
        <v>1652</v>
      </c>
      <c r="J2795">
        <v>0</v>
      </c>
      <c r="K2795">
        <v>0</v>
      </c>
    </row>
    <row r="2796" spans="1:11" x14ac:dyDescent="0.25">
      <c r="A2796">
        <v>3848</v>
      </c>
      <c r="B2796" t="s">
        <v>1647</v>
      </c>
      <c r="C2796" t="s">
        <v>301</v>
      </c>
      <c r="D2796" t="s">
        <v>7400</v>
      </c>
      <c r="G2796" t="s">
        <v>4366</v>
      </c>
      <c r="H2796">
        <v>100</v>
      </c>
      <c r="I2796" t="s">
        <v>1652</v>
      </c>
      <c r="J2796">
        <v>0</v>
      </c>
      <c r="K2796">
        <v>0</v>
      </c>
    </row>
    <row r="2797" spans="1:11" x14ac:dyDescent="0.25">
      <c r="A2797">
        <v>3848</v>
      </c>
      <c r="B2797" t="s">
        <v>1647</v>
      </c>
      <c r="C2797" t="s">
        <v>301</v>
      </c>
      <c r="D2797" t="s">
        <v>7400</v>
      </c>
      <c r="E2797" t="s">
        <v>10387</v>
      </c>
      <c r="F2797" t="s">
        <v>10388</v>
      </c>
      <c r="G2797" t="s">
        <v>10347</v>
      </c>
      <c r="H2797">
        <v>27</v>
      </c>
      <c r="I2797" t="s">
        <v>1652</v>
      </c>
      <c r="J2797">
        <v>0</v>
      </c>
      <c r="K2797">
        <v>0</v>
      </c>
    </row>
    <row r="2798" spans="1:11" x14ac:dyDescent="0.25">
      <c r="A2798">
        <v>3848</v>
      </c>
      <c r="B2798" t="s">
        <v>1647</v>
      </c>
      <c r="C2798" t="s">
        <v>301</v>
      </c>
      <c r="D2798" t="s">
        <v>7400</v>
      </c>
      <c r="G2798" t="s">
        <v>10389</v>
      </c>
      <c r="H2798">
        <v>58</v>
      </c>
      <c r="I2798" t="s">
        <v>1652</v>
      </c>
      <c r="J2798">
        <v>0</v>
      </c>
      <c r="K2798">
        <v>0</v>
      </c>
    </row>
    <row r="2799" spans="1:11" x14ac:dyDescent="0.25">
      <c r="A2799">
        <v>3848</v>
      </c>
      <c r="B2799" t="s">
        <v>1647</v>
      </c>
      <c r="C2799" t="s">
        <v>301</v>
      </c>
      <c r="D2799" t="s">
        <v>7400</v>
      </c>
      <c r="E2799" t="s">
        <v>3937</v>
      </c>
      <c r="F2799" t="s">
        <v>1655</v>
      </c>
      <c r="G2799" t="s">
        <v>3938</v>
      </c>
      <c r="H2799">
        <v>7</v>
      </c>
      <c r="I2799" t="s">
        <v>1652</v>
      </c>
      <c r="J2799">
        <v>0</v>
      </c>
      <c r="K2799">
        <v>0</v>
      </c>
    </row>
    <row r="2800" spans="1:11" x14ac:dyDescent="0.25">
      <c r="A2800">
        <v>3848</v>
      </c>
      <c r="B2800" t="s">
        <v>1647</v>
      </c>
      <c r="C2800" t="s">
        <v>301</v>
      </c>
      <c r="D2800" t="s">
        <v>7400</v>
      </c>
      <c r="G2800" t="s">
        <v>4984</v>
      </c>
      <c r="H2800">
        <v>147</v>
      </c>
      <c r="I2800" t="s">
        <v>1652</v>
      </c>
      <c r="J2800">
        <v>0</v>
      </c>
      <c r="K2800">
        <v>0</v>
      </c>
    </row>
    <row r="2801" spans="1:11" x14ac:dyDescent="0.25">
      <c r="A2801">
        <v>3848</v>
      </c>
      <c r="B2801" t="s">
        <v>1647</v>
      </c>
      <c r="C2801" t="s">
        <v>301</v>
      </c>
      <c r="D2801" t="s">
        <v>7400</v>
      </c>
      <c r="E2801" t="s">
        <v>5228</v>
      </c>
      <c r="F2801" t="s">
        <v>1655</v>
      </c>
      <c r="G2801" t="s">
        <v>7053</v>
      </c>
      <c r="H2801">
        <v>37</v>
      </c>
      <c r="I2801" t="s">
        <v>1652</v>
      </c>
      <c r="J2801">
        <v>0</v>
      </c>
      <c r="K2801">
        <v>0</v>
      </c>
    </row>
    <row r="2802" spans="1:11" x14ac:dyDescent="0.25">
      <c r="A2802">
        <v>3848</v>
      </c>
      <c r="B2802" t="s">
        <v>1647</v>
      </c>
      <c r="C2802" t="s">
        <v>301</v>
      </c>
      <c r="D2802" t="s">
        <v>7400</v>
      </c>
      <c r="G2802" t="s">
        <v>5229</v>
      </c>
      <c r="H2802">
        <v>101</v>
      </c>
      <c r="I2802" t="s">
        <v>1652</v>
      </c>
      <c r="J2802">
        <v>0</v>
      </c>
      <c r="K2802">
        <v>0</v>
      </c>
    </row>
    <row r="2803" spans="1:11" x14ac:dyDescent="0.25">
      <c r="A2803">
        <v>3848</v>
      </c>
      <c r="B2803" t="s">
        <v>1647</v>
      </c>
      <c r="C2803" t="s">
        <v>301</v>
      </c>
      <c r="D2803" t="s">
        <v>7400</v>
      </c>
      <c r="E2803" t="s">
        <v>3939</v>
      </c>
      <c r="F2803" t="s">
        <v>1655</v>
      </c>
      <c r="G2803" t="s">
        <v>3940</v>
      </c>
      <c r="H2803">
        <v>24</v>
      </c>
      <c r="I2803" t="s">
        <v>1652</v>
      </c>
      <c r="J2803">
        <v>0</v>
      </c>
      <c r="K2803">
        <v>0</v>
      </c>
    </row>
    <row r="2804" spans="1:11" x14ac:dyDescent="0.25">
      <c r="A2804">
        <v>3848</v>
      </c>
      <c r="B2804" t="s">
        <v>1647</v>
      </c>
      <c r="C2804" t="s">
        <v>301</v>
      </c>
      <c r="D2804" t="s">
        <v>7400</v>
      </c>
      <c r="G2804" t="s">
        <v>4367</v>
      </c>
      <c r="H2804">
        <v>218</v>
      </c>
      <c r="I2804" t="s">
        <v>1652</v>
      </c>
      <c r="J2804">
        <v>0</v>
      </c>
      <c r="K2804">
        <v>0</v>
      </c>
    </row>
    <row r="2805" spans="1:11" x14ac:dyDescent="0.25">
      <c r="A2805">
        <v>3848</v>
      </c>
      <c r="B2805" t="s">
        <v>1647</v>
      </c>
      <c r="C2805" t="s">
        <v>301</v>
      </c>
      <c r="D2805" t="s">
        <v>7400</v>
      </c>
      <c r="E2805" t="s">
        <v>3941</v>
      </c>
      <c r="F2805" t="s">
        <v>1655</v>
      </c>
      <c r="G2805" t="s">
        <v>3942</v>
      </c>
      <c r="H2805">
        <v>81</v>
      </c>
      <c r="I2805" t="s">
        <v>1652</v>
      </c>
      <c r="J2805">
        <v>0</v>
      </c>
      <c r="K2805">
        <v>0</v>
      </c>
    </row>
    <row r="2806" spans="1:11" x14ac:dyDescent="0.25">
      <c r="A2806">
        <v>3848</v>
      </c>
      <c r="B2806" t="s">
        <v>1647</v>
      </c>
      <c r="C2806" t="s">
        <v>301</v>
      </c>
      <c r="D2806" t="s">
        <v>7400</v>
      </c>
      <c r="G2806" t="s">
        <v>5230</v>
      </c>
      <c r="H2806">
        <v>68</v>
      </c>
      <c r="I2806" t="s">
        <v>1652</v>
      </c>
      <c r="J2806">
        <v>0</v>
      </c>
      <c r="K2806">
        <v>0</v>
      </c>
    </row>
    <row r="2807" spans="1:11" x14ac:dyDescent="0.25">
      <c r="A2807">
        <v>3848</v>
      </c>
      <c r="B2807" t="s">
        <v>1647</v>
      </c>
      <c r="C2807" t="s">
        <v>301</v>
      </c>
      <c r="D2807" t="s">
        <v>7400</v>
      </c>
      <c r="E2807" t="s">
        <v>3943</v>
      </c>
      <c r="F2807" t="s">
        <v>1655</v>
      </c>
      <c r="G2807" t="s">
        <v>3944</v>
      </c>
      <c r="H2807">
        <v>21</v>
      </c>
      <c r="I2807" t="s">
        <v>1652</v>
      </c>
      <c r="J2807">
        <v>0</v>
      </c>
      <c r="K2807">
        <v>0</v>
      </c>
    </row>
    <row r="2808" spans="1:11" x14ac:dyDescent="0.25">
      <c r="A2808">
        <v>3848</v>
      </c>
      <c r="B2808" t="s">
        <v>1647</v>
      </c>
      <c r="C2808" t="s">
        <v>301</v>
      </c>
      <c r="D2808" t="s">
        <v>7400</v>
      </c>
      <c r="G2808" t="s">
        <v>4510</v>
      </c>
      <c r="H2808">
        <v>21</v>
      </c>
      <c r="I2808" t="s">
        <v>1652</v>
      </c>
      <c r="J2808">
        <v>0</v>
      </c>
      <c r="K2808">
        <v>0</v>
      </c>
    </row>
    <row r="2809" spans="1:11" x14ac:dyDescent="0.25">
      <c r="A2809">
        <v>3848</v>
      </c>
      <c r="B2809" t="s">
        <v>1647</v>
      </c>
      <c r="C2809" t="s">
        <v>301</v>
      </c>
      <c r="D2809" t="s">
        <v>7400</v>
      </c>
      <c r="E2809" t="s">
        <v>1854</v>
      </c>
      <c r="F2809" t="s">
        <v>1694</v>
      </c>
      <c r="G2809" t="s">
        <v>3945</v>
      </c>
      <c r="H2809">
        <v>2</v>
      </c>
      <c r="I2809" t="s">
        <v>1652</v>
      </c>
      <c r="J2809">
        <v>0</v>
      </c>
      <c r="K2809">
        <v>0</v>
      </c>
    </row>
    <row r="2810" spans="1:11" x14ac:dyDescent="0.25">
      <c r="A2810">
        <v>3848</v>
      </c>
      <c r="B2810" t="s">
        <v>1647</v>
      </c>
      <c r="C2810" t="s">
        <v>301</v>
      </c>
      <c r="D2810" t="s">
        <v>7400</v>
      </c>
      <c r="G2810" t="s">
        <v>2252</v>
      </c>
      <c r="H2810">
        <v>18</v>
      </c>
      <c r="I2810" t="s">
        <v>1652</v>
      </c>
      <c r="J2810">
        <v>0</v>
      </c>
      <c r="K2810">
        <v>0</v>
      </c>
    </row>
    <row r="2811" spans="1:11" x14ac:dyDescent="0.25">
      <c r="A2811">
        <v>3848</v>
      </c>
      <c r="B2811" t="s">
        <v>1647</v>
      </c>
      <c r="C2811" t="s">
        <v>301</v>
      </c>
      <c r="D2811" t="s">
        <v>7400</v>
      </c>
      <c r="E2811" t="s">
        <v>5231</v>
      </c>
      <c r="F2811" t="s">
        <v>1655</v>
      </c>
      <c r="G2811" t="s">
        <v>6563</v>
      </c>
      <c r="H2811">
        <v>4</v>
      </c>
      <c r="I2811" t="s">
        <v>1652</v>
      </c>
      <c r="J2811">
        <v>0</v>
      </c>
      <c r="K2811">
        <v>0</v>
      </c>
    </row>
    <row r="2812" spans="1:11" x14ac:dyDescent="0.25">
      <c r="A2812">
        <v>3848</v>
      </c>
      <c r="B2812" t="s">
        <v>1647</v>
      </c>
      <c r="C2812" t="s">
        <v>301</v>
      </c>
      <c r="D2812" t="s">
        <v>7400</v>
      </c>
      <c r="G2812" t="s">
        <v>5232</v>
      </c>
      <c r="H2812">
        <v>8</v>
      </c>
      <c r="I2812" t="s">
        <v>1652</v>
      </c>
      <c r="J2812">
        <v>0</v>
      </c>
      <c r="K2812">
        <v>0</v>
      </c>
    </row>
    <row r="2813" spans="1:11" x14ac:dyDescent="0.25">
      <c r="A2813">
        <v>3848</v>
      </c>
      <c r="B2813" t="s">
        <v>1647</v>
      </c>
      <c r="C2813" t="s">
        <v>301</v>
      </c>
      <c r="D2813" t="s">
        <v>7400</v>
      </c>
      <c r="E2813" t="s">
        <v>1853</v>
      </c>
      <c r="F2813" t="s">
        <v>1655</v>
      </c>
      <c r="G2813" t="s">
        <v>2289</v>
      </c>
      <c r="H2813">
        <v>45</v>
      </c>
      <c r="I2813" t="s">
        <v>1652</v>
      </c>
      <c r="J2813">
        <v>0</v>
      </c>
      <c r="K2813">
        <v>0</v>
      </c>
    </row>
    <row r="2814" spans="1:11" x14ac:dyDescent="0.25">
      <c r="A2814">
        <v>3848</v>
      </c>
      <c r="B2814" t="s">
        <v>1647</v>
      </c>
      <c r="C2814" t="s">
        <v>301</v>
      </c>
      <c r="D2814" t="s">
        <v>7400</v>
      </c>
      <c r="E2814" t="s">
        <v>9281</v>
      </c>
      <c r="F2814" t="s">
        <v>1655</v>
      </c>
      <c r="G2814" t="s">
        <v>8637</v>
      </c>
      <c r="H2814">
        <v>138</v>
      </c>
      <c r="I2814" t="s">
        <v>1652</v>
      </c>
      <c r="J2814">
        <v>0</v>
      </c>
      <c r="K2814">
        <v>0</v>
      </c>
    </row>
    <row r="2815" spans="1:11" x14ac:dyDescent="0.25">
      <c r="A2815">
        <v>3848</v>
      </c>
      <c r="B2815" t="s">
        <v>1647</v>
      </c>
      <c r="C2815" t="s">
        <v>301</v>
      </c>
      <c r="D2815" t="s">
        <v>7400</v>
      </c>
      <c r="G2815" t="s">
        <v>7609</v>
      </c>
      <c r="H2815">
        <v>260</v>
      </c>
      <c r="I2815" t="s">
        <v>1652</v>
      </c>
      <c r="J2815">
        <v>0</v>
      </c>
      <c r="K2815">
        <v>0</v>
      </c>
    </row>
    <row r="2816" spans="1:11" x14ac:dyDescent="0.25">
      <c r="A2816">
        <v>3848</v>
      </c>
      <c r="B2816" t="s">
        <v>1647</v>
      </c>
      <c r="C2816" t="s">
        <v>301</v>
      </c>
      <c r="D2816" t="s">
        <v>7400</v>
      </c>
      <c r="E2816" t="s">
        <v>7171</v>
      </c>
      <c r="F2816" t="s">
        <v>1655</v>
      </c>
      <c r="G2816" t="s">
        <v>7644</v>
      </c>
      <c r="H2816">
        <v>76</v>
      </c>
      <c r="I2816" t="s">
        <v>1652</v>
      </c>
      <c r="J2816">
        <v>0</v>
      </c>
      <c r="K2816">
        <v>0</v>
      </c>
    </row>
    <row r="2817" spans="1:11" x14ac:dyDescent="0.25">
      <c r="A2817">
        <v>3848</v>
      </c>
      <c r="B2817" t="s">
        <v>1647</v>
      </c>
      <c r="C2817" t="s">
        <v>301</v>
      </c>
      <c r="D2817" t="s">
        <v>7400</v>
      </c>
      <c r="G2817" t="s">
        <v>7609</v>
      </c>
      <c r="H2817">
        <v>138</v>
      </c>
      <c r="I2817" t="s">
        <v>1652</v>
      </c>
      <c r="J2817">
        <v>0</v>
      </c>
      <c r="K2817">
        <v>0</v>
      </c>
    </row>
    <row r="2818" spans="1:11" x14ac:dyDescent="0.25">
      <c r="A2818">
        <v>3848</v>
      </c>
      <c r="B2818" t="s">
        <v>1647</v>
      </c>
      <c r="C2818" t="s">
        <v>301</v>
      </c>
      <c r="D2818" t="s">
        <v>7400</v>
      </c>
      <c r="E2818" t="s">
        <v>7571</v>
      </c>
      <c r="F2818" t="s">
        <v>1655</v>
      </c>
      <c r="G2818" t="s">
        <v>3946</v>
      </c>
      <c r="H2818">
        <v>37</v>
      </c>
      <c r="I2818" t="s">
        <v>1652</v>
      </c>
      <c r="J2818">
        <v>0</v>
      </c>
      <c r="K2818">
        <v>0</v>
      </c>
    </row>
    <row r="2819" spans="1:11" x14ac:dyDescent="0.25">
      <c r="A2819">
        <v>3848</v>
      </c>
      <c r="B2819" t="s">
        <v>1647</v>
      </c>
      <c r="C2819" t="s">
        <v>301</v>
      </c>
      <c r="D2819" t="s">
        <v>7400</v>
      </c>
      <c r="E2819" t="s">
        <v>8615</v>
      </c>
      <c r="F2819" t="s">
        <v>1655</v>
      </c>
      <c r="G2819" t="s">
        <v>8616</v>
      </c>
      <c r="H2819">
        <v>30</v>
      </c>
      <c r="I2819" t="s">
        <v>1652</v>
      </c>
      <c r="J2819">
        <v>0</v>
      </c>
      <c r="K2819">
        <v>0</v>
      </c>
    </row>
    <row r="2820" spans="1:11" x14ac:dyDescent="0.25">
      <c r="A2820">
        <v>3848</v>
      </c>
      <c r="B2820" t="s">
        <v>1647</v>
      </c>
      <c r="C2820" t="s">
        <v>301</v>
      </c>
      <c r="D2820" t="s">
        <v>7400</v>
      </c>
      <c r="G2820" t="s">
        <v>9553</v>
      </c>
      <c r="H2820">
        <v>36</v>
      </c>
      <c r="I2820" t="s">
        <v>1652</v>
      </c>
      <c r="J2820">
        <v>0</v>
      </c>
      <c r="K2820">
        <v>0</v>
      </c>
    </row>
    <row r="2821" spans="1:11" x14ac:dyDescent="0.25">
      <c r="A2821">
        <v>3848</v>
      </c>
      <c r="B2821" t="s">
        <v>1647</v>
      </c>
      <c r="C2821" t="s">
        <v>301</v>
      </c>
      <c r="D2821" t="s">
        <v>7400</v>
      </c>
      <c r="E2821" t="s">
        <v>1852</v>
      </c>
      <c r="F2821" t="s">
        <v>1655</v>
      </c>
      <c r="G2821" t="s">
        <v>3947</v>
      </c>
      <c r="H2821">
        <v>25</v>
      </c>
      <c r="I2821" t="s">
        <v>1652</v>
      </c>
      <c r="J2821">
        <v>0</v>
      </c>
      <c r="K2821">
        <v>0</v>
      </c>
    </row>
    <row r="2822" spans="1:11" x14ac:dyDescent="0.25">
      <c r="A2822">
        <v>3848</v>
      </c>
      <c r="B2822" t="s">
        <v>1647</v>
      </c>
      <c r="C2822" t="s">
        <v>301</v>
      </c>
      <c r="D2822" t="s">
        <v>7400</v>
      </c>
      <c r="G2822" t="s">
        <v>9699</v>
      </c>
      <c r="H2822">
        <v>25</v>
      </c>
      <c r="I2822" t="s">
        <v>1652</v>
      </c>
      <c r="J2822">
        <v>0</v>
      </c>
      <c r="K2822">
        <v>0</v>
      </c>
    </row>
    <row r="2823" spans="1:11" x14ac:dyDescent="0.25">
      <c r="A2823">
        <v>3848</v>
      </c>
      <c r="B2823" t="s">
        <v>1647</v>
      </c>
      <c r="C2823" t="s">
        <v>301</v>
      </c>
      <c r="D2823" t="s">
        <v>7400</v>
      </c>
      <c r="E2823" t="s">
        <v>10390</v>
      </c>
      <c r="F2823" t="s">
        <v>1655</v>
      </c>
      <c r="G2823" t="s">
        <v>10544</v>
      </c>
      <c r="H2823">
        <v>49</v>
      </c>
      <c r="I2823" t="s">
        <v>1652</v>
      </c>
      <c r="J2823">
        <v>0</v>
      </c>
      <c r="K2823">
        <v>0</v>
      </c>
    </row>
    <row r="2824" spans="1:11" x14ac:dyDescent="0.25">
      <c r="A2824">
        <v>3848</v>
      </c>
      <c r="B2824" t="s">
        <v>1647</v>
      </c>
      <c r="C2824" t="s">
        <v>301</v>
      </c>
      <c r="D2824" t="s">
        <v>7400</v>
      </c>
      <c r="G2824" t="s">
        <v>10391</v>
      </c>
      <c r="H2824">
        <v>44</v>
      </c>
      <c r="I2824" t="s">
        <v>1652</v>
      </c>
      <c r="J2824">
        <v>0</v>
      </c>
      <c r="K2824">
        <v>0</v>
      </c>
    </row>
    <row r="2825" spans="1:11" x14ac:dyDescent="0.25">
      <c r="A2825">
        <v>3848</v>
      </c>
      <c r="B2825" t="s">
        <v>1647</v>
      </c>
      <c r="C2825" t="s">
        <v>301</v>
      </c>
      <c r="D2825" t="s">
        <v>7400</v>
      </c>
      <c r="E2825" t="s">
        <v>5233</v>
      </c>
      <c r="F2825" t="s">
        <v>1655</v>
      </c>
      <c r="G2825" t="s">
        <v>5234</v>
      </c>
      <c r="H2825">
        <v>16</v>
      </c>
      <c r="I2825" t="s">
        <v>1652</v>
      </c>
      <c r="J2825">
        <v>0</v>
      </c>
      <c r="K2825">
        <v>0</v>
      </c>
    </row>
    <row r="2826" spans="1:11" x14ac:dyDescent="0.25">
      <c r="A2826">
        <v>3848</v>
      </c>
      <c r="B2826" t="s">
        <v>1647</v>
      </c>
      <c r="C2826" t="s">
        <v>301</v>
      </c>
      <c r="D2826" t="s">
        <v>7400</v>
      </c>
      <c r="E2826" t="s">
        <v>3948</v>
      </c>
      <c r="F2826" t="s">
        <v>1655</v>
      </c>
      <c r="G2826" t="s">
        <v>3949</v>
      </c>
      <c r="H2826">
        <v>17</v>
      </c>
      <c r="I2826" t="s">
        <v>1652</v>
      </c>
      <c r="J2826">
        <v>0</v>
      </c>
      <c r="K2826">
        <v>0</v>
      </c>
    </row>
    <row r="2827" spans="1:11" x14ac:dyDescent="0.25">
      <c r="A2827">
        <v>3848</v>
      </c>
      <c r="B2827" t="s">
        <v>1647</v>
      </c>
      <c r="C2827" t="s">
        <v>301</v>
      </c>
      <c r="D2827" t="s">
        <v>7400</v>
      </c>
      <c r="G2827" t="s">
        <v>5235</v>
      </c>
      <c r="H2827">
        <v>16</v>
      </c>
      <c r="I2827" t="s">
        <v>1652</v>
      </c>
      <c r="J2827">
        <v>0</v>
      </c>
      <c r="K2827">
        <v>0</v>
      </c>
    </row>
    <row r="2828" spans="1:11" x14ac:dyDescent="0.25">
      <c r="A2828">
        <v>3848</v>
      </c>
      <c r="B2828" t="s">
        <v>1647</v>
      </c>
      <c r="C2828" t="s">
        <v>301</v>
      </c>
      <c r="D2828" t="s">
        <v>7400</v>
      </c>
      <c r="E2828" t="s">
        <v>2090</v>
      </c>
      <c r="F2828" t="s">
        <v>1655</v>
      </c>
      <c r="G2828" t="s">
        <v>3186</v>
      </c>
      <c r="H2828">
        <v>16</v>
      </c>
      <c r="I2828" t="s">
        <v>1652</v>
      </c>
      <c r="J2828">
        <v>0</v>
      </c>
      <c r="K2828">
        <v>0</v>
      </c>
    </row>
    <row r="2829" spans="1:11" x14ac:dyDescent="0.25">
      <c r="A2829">
        <v>3848</v>
      </c>
      <c r="B2829" t="s">
        <v>1647</v>
      </c>
      <c r="C2829" t="s">
        <v>301</v>
      </c>
      <c r="D2829" t="s">
        <v>7400</v>
      </c>
      <c r="G2829" t="s">
        <v>4369</v>
      </c>
      <c r="H2829">
        <v>90</v>
      </c>
      <c r="I2829" t="s">
        <v>1652</v>
      </c>
      <c r="J2829">
        <v>0</v>
      </c>
      <c r="K2829">
        <v>0</v>
      </c>
    </row>
    <row r="2830" spans="1:11" x14ac:dyDescent="0.25">
      <c r="A2830">
        <v>3848</v>
      </c>
      <c r="B2830" t="s">
        <v>1647</v>
      </c>
      <c r="C2830" t="s">
        <v>301</v>
      </c>
      <c r="D2830" t="s">
        <v>7400</v>
      </c>
      <c r="E2830" t="s">
        <v>8966</v>
      </c>
      <c r="F2830" t="s">
        <v>1655</v>
      </c>
      <c r="G2830" t="s">
        <v>8967</v>
      </c>
      <c r="H2830">
        <v>6</v>
      </c>
      <c r="I2830" t="s">
        <v>1652</v>
      </c>
      <c r="J2830">
        <v>0</v>
      </c>
      <c r="K2830">
        <v>0</v>
      </c>
    </row>
    <row r="2831" spans="1:11" x14ac:dyDescent="0.25">
      <c r="A2831">
        <v>3848</v>
      </c>
      <c r="B2831" t="s">
        <v>1647</v>
      </c>
      <c r="C2831" t="s">
        <v>301</v>
      </c>
      <c r="D2831" t="s">
        <v>7400</v>
      </c>
      <c r="G2831" t="s">
        <v>8968</v>
      </c>
      <c r="H2831">
        <v>18</v>
      </c>
      <c r="I2831" t="s">
        <v>1652</v>
      </c>
      <c r="J2831">
        <v>0</v>
      </c>
      <c r="K2831">
        <v>0</v>
      </c>
    </row>
    <row r="2832" spans="1:11" x14ac:dyDescent="0.25">
      <c r="A2832">
        <v>3848</v>
      </c>
      <c r="B2832" t="s">
        <v>1647</v>
      </c>
      <c r="C2832" t="s">
        <v>301</v>
      </c>
      <c r="D2832" t="s">
        <v>7400</v>
      </c>
      <c r="E2832" t="s">
        <v>8617</v>
      </c>
      <c r="F2832" t="s">
        <v>1655</v>
      </c>
      <c r="G2832" t="s">
        <v>3747</v>
      </c>
      <c r="H2832">
        <v>59</v>
      </c>
      <c r="I2832" t="s">
        <v>1652</v>
      </c>
      <c r="J2832">
        <v>0</v>
      </c>
      <c r="K2832">
        <v>0</v>
      </c>
    </row>
    <row r="2833" spans="1:11" x14ac:dyDescent="0.25">
      <c r="A2833">
        <v>3848</v>
      </c>
      <c r="B2833" t="s">
        <v>1647</v>
      </c>
      <c r="C2833" t="s">
        <v>301</v>
      </c>
      <c r="D2833" t="s">
        <v>7400</v>
      </c>
      <c r="G2833" t="s">
        <v>10905</v>
      </c>
      <c r="H2833">
        <v>4</v>
      </c>
      <c r="I2833" t="s">
        <v>1652</v>
      </c>
      <c r="J2833">
        <v>0</v>
      </c>
      <c r="K2833">
        <v>0</v>
      </c>
    </row>
    <row r="2834" spans="1:11" x14ac:dyDescent="0.25">
      <c r="A2834">
        <v>3848</v>
      </c>
      <c r="B2834" t="s">
        <v>1647</v>
      </c>
      <c r="C2834" t="s">
        <v>301</v>
      </c>
      <c r="D2834" t="s">
        <v>7400</v>
      </c>
      <c r="E2834" t="s">
        <v>10906</v>
      </c>
      <c r="F2834" t="s">
        <v>10907</v>
      </c>
      <c r="G2834" t="s">
        <v>10908</v>
      </c>
      <c r="H2834">
        <v>30</v>
      </c>
      <c r="I2834" t="s">
        <v>1652</v>
      </c>
      <c r="J2834">
        <v>0</v>
      </c>
      <c r="K2834">
        <v>0</v>
      </c>
    </row>
    <row r="2835" spans="1:11" x14ac:dyDescent="0.25">
      <c r="A2835">
        <v>3848</v>
      </c>
      <c r="B2835" t="s">
        <v>1647</v>
      </c>
      <c r="C2835" t="s">
        <v>301</v>
      </c>
      <c r="D2835" t="s">
        <v>7400</v>
      </c>
      <c r="G2835" t="s">
        <v>10909</v>
      </c>
      <c r="H2835">
        <v>26</v>
      </c>
      <c r="I2835" t="s">
        <v>1652</v>
      </c>
      <c r="J2835">
        <v>0</v>
      </c>
      <c r="K2835">
        <v>0</v>
      </c>
    </row>
    <row r="2836" spans="1:11" x14ac:dyDescent="0.25">
      <c r="A2836">
        <v>3848</v>
      </c>
      <c r="B2836" t="s">
        <v>1647</v>
      </c>
      <c r="C2836" t="s">
        <v>301</v>
      </c>
      <c r="D2836" t="s">
        <v>7400</v>
      </c>
      <c r="E2836" t="s">
        <v>10910</v>
      </c>
      <c r="F2836" t="s">
        <v>1655</v>
      </c>
      <c r="G2836" t="s">
        <v>3505</v>
      </c>
      <c r="H2836">
        <v>50</v>
      </c>
      <c r="I2836" t="s">
        <v>1652</v>
      </c>
      <c r="J2836">
        <v>0</v>
      </c>
      <c r="K2836">
        <v>0</v>
      </c>
    </row>
    <row r="2837" spans="1:11" x14ac:dyDescent="0.25">
      <c r="A2837">
        <v>3848</v>
      </c>
      <c r="B2837" t="s">
        <v>1647</v>
      </c>
      <c r="C2837" t="s">
        <v>301</v>
      </c>
      <c r="D2837" t="s">
        <v>7400</v>
      </c>
      <c r="G2837" t="s">
        <v>10911</v>
      </c>
      <c r="H2837">
        <v>50</v>
      </c>
      <c r="I2837" t="s">
        <v>1652</v>
      </c>
      <c r="J2837">
        <v>0</v>
      </c>
      <c r="K2837">
        <v>0</v>
      </c>
    </row>
    <row r="2838" spans="1:11" x14ac:dyDescent="0.25">
      <c r="A2838">
        <v>3848</v>
      </c>
      <c r="B2838" t="s">
        <v>1647</v>
      </c>
      <c r="C2838" t="s">
        <v>301</v>
      </c>
      <c r="D2838" t="s">
        <v>7400</v>
      </c>
      <c r="E2838" t="s">
        <v>1851</v>
      </c>
      <c r="F2838" t="s">
        <v>1655</v>
      </c>
      <c r="G2838" t="s">
        <v>3789</v>
      </c>
      <c r="H2838">
        <v>25</v>
      </c>
      <c r="I2838" t="s">
        <v>1652</v>
      </c>
      <c r="J2838">
        <v>0</v>
      </c>
      <c r="K2838">
        <v>0</v>
      </c>
    </row>
    <row r="2839" spans="1:11" x14ac:dyDescent="0.25">
      <c r="A2839">
        <v>3848</v>
      </c>
      <c r="B2839" t="s">
        <v>1647</v>
      </c>
      <c r="C2839" t="s">
        <v>301</v>
      </c>
      <c r="D2839" t="s">
        <v>7400</v>
      </c>
      <c r="G2839" t="s">
        <v>10912</v>
      </c>
      <c r="H2839">
        <v>27</v>
      </c>
      <c r="I2839" t="s">
        <v>1652</v>
      </c>
      <c r="J2839">
        <v>0</v>
      </c>
      <c r="K2839">
        <v>0</v>
      </c>
    </row>
    <row r="2840" spans="1:11" x14ac:dyDescent="0.25">
      <c r="A2840">
        <v>3848</v>
      </c>
      <c r="B2840" t="s">
        <v>1647</v>
      </c>
      <c r="C2840" t="s">
        <v>301</v>
      </c>
      <c r="D2840" t="s">
        <v>7400</v>
      </c>
      <c r="E2840" t="s">
        <v>4438</v>
      </c>
      <c r="F2840" t="s">
        <v>1655</v>
      </c>
      <c r="G2840" t="s">
        <v>3901</v>
      </c>
      <c r="H2840">
        <v>12</v>
      </c>
      <c r="I2840" t="s">
        <v>1652</v>
      </c>
      <c r="J2840">
        <v>0</v>
      </c>
      <c r="K2840">
        <v>0</v>
      </c>
    </row>
    <row r="2841" spans="1:11" x14ac:dyDescent="0.25">
      <c r="A2841">
        <v>3848</v>
      </c>
      <c r="B2841" t="s">
        <v>1647</v>
      </c>
      <c r="C2841" t="s">
        <v>301</v>
      </c>
      <c r="D2841" t="s">
        <v>7400</v>
      </c>
      <c r="G2841" t="s">
        <v>8309</v>
      </c>
      <c r="H2841">
        <v>15</v>
      </c>
      <c r="I2841" t="s">
        <v>1652</v>
      </c>
      <c r="J2841">
        <v>0</v>
      </c>
      <c r="K2841">
        <v>0</v>
      </c>
    </row>
    <row r="2842" spans="1:11" x14ac:dyDescent="0.25">
      <c r="A2842">
        <v>3848</v>
      </c>
      <c r="B2842" t="s">
        <v>1647</v>
      </c>
      <c r="C2842" t="s">
        <v>301</v>
      </c>
      <c r="D2842" t="s">
        <v>7400</v>
      </c>
      <c r="E2842" t="s">
        <v>7217</v>
      </c>
      <c r="F2842" t="s">
        <v>1655</v>
      </c>
      <c r="G2842" t="s">
        <v>3457</v>
      </c>
      <c r="H2842">
        <v>25</v>
      </c>
      <c r="I2842" t="s">
        <v>1652</v>
      </c>
      <c r="J2842">
        <v>0</v>
      </c>
      <c r="K2842">
        <v>0</v>
      </c>
    </row>
    <row r="2843" spans="1:11" x14ac:dyDescent="0.25">
      <c r="A2843">
        <v>3848</v>
      </c>
      <c r="B2843" t="s">
        <v>1647</v>
      </c>
      <c r="C2843" t="s">
        <v>301</v>
      </c>
      <c r="D2843" t="s">
        <v>7400</v>
      </c>
      <c r="G2843" t="s">
        <v>2245</v>
      </c>
      <c r="H2843">
        <v>25</v>
      </c>
      <c r="I2843" t="s">
        <v>1652</v>
      </c>
      <c r="J2843">
        <v>0</v>
      </c>
      <c r="K2843">
        <v>0</v>
      </c>
    </row>
    <row r="2844" spans="1:11" x14ac:dyDescent="0.25">
      <c r="A2844">
        <v>3848</v>
      </c>
      <c r="B2844" t="s">
        <v>1647</v>
      </c>
      <c r="C2844" t="s">
        <v>301</v>
      </c>
      <c r="D2844" t="s">
        <v>7400</v>
      </c>
      <c r="E2844" t="s">
        <v>10913</v>
      </c>
      <c r="F2844" t="s">
        <v>1655</v>
      </c>
      <c r="G2844" t="s">
        <v>3457</v>
      </c>
      <c r="H2844">
        <v>27</v>
      </c>
      <c r="I2844" t="s">
        <v>1652</v>
      </c>
      <c r="J2844">
        <v>0</v>
      </c>
      <c r="K2844">
        <v>0</v>
      </c>
    </row>
    <row r="2845" spans="1:11" x14ac:dyDescent="0.25">
      <c r="A2845">
        <v>3848</v>
      </c>
      <c r="B2845" t="s">
        <v>1647</v>
      </c>
      <c r="C2845" t="s">
        <v>301</v>
      </c>
      <c r="D2845" t="s">
        <v>7400</v>
      </c>
      <c r="G2845" t="s">
        <v>10914</v>
      </c>
      <c r="H2845">
        <v>25</v>
      </c>
      <c r="I2845" t="s">
        <v>1652</v>
      </c>
      <c r="J2845">
        <v>0</v>
      </c>
      <c r="K2845">
        <v>0</v>
      </c>
    </row>
    <row r="2846" spans="1:11" x14ac:dyDescent="0.25">
      <c r="A2846">
        <v>3848</v>
      </c>
      <c r="B2846" t="s">
        <v>1647</v>
      </c>
      <c r="C2846" t="s">
        <v>301</v>
      </c>
      <c r="D2846" t="s">
        <v>7400</v>
      </c>
      <c r="E2846" t="s">
        <v>5236</v>
      </c>
      <c r="F2846" t="s">
        <v>1655</v>
      </c>
      <c r="G2846" t="s">
        <v>7052</v>
      </c>
      <c r="H2846">
        <v>106</v>
      </c>
      <c r="I2846" t="s">
        <v>1652</v>
      </c>
      <c r="J2846">
        <v>0</v>
      </c>
      <c r="K2846">
        <v>0</v>
      </c>
    </row>
    <row r="2847" spans="1:11" x14ac:dyDescent="0.25">
      <c r="A2847">
        <v>3848</v>
      </c>
      <c r="B2847" t="s">
        <v>1647</v>
      </c>
      <c r="C2847" t="s">
        <v>301</v>
      </c>
      <c r="D2847" t="s">
        <v>7400</v>
      </c>
      <c r="E2847" t="s">
        <v>7809</v>
      </c>
      <c r="F2847" t="s">
        <v>1655</v>
      </c>
      <c r="G2847" t="s">
        <v>5982</v>
      </c>
      <c r="H2847">
        <v>40</v>
      </c>
      <c r="I2847" t="s">
        <v>1652</v>
      </c>
      <c r="J2847">
        <v>0</v>
      </c>
      <c r="K2847">
        <v>0</v>
      </c>
    </row>
    <row r="2848" spans="1:11" x14ac:dyDescent="0.25">
      <c r="A2848">
        <v>3848</v>
      </c>
      <c r="B2848" t="s">
        <v>1647</v>
      </c>
      <c r="C2848" t="s">
        <v>301</v>
      </c>
      <c r="D2848" t="s">
        <v>7400</v>
      </c>
      <c r="E2848" t="s">
        <v>5237</v>
      </c>
      <c r="F2848" t="s">
        <v>1655</v>
      </c>
      <c r="G2848" t="s">
        <v>5902</v>
      </c>
      <c r="H2848">
        <v>1</v>
      </c>
      <c r="I2848" t="s">
        <v>1652</v>
      </c>
      <c r="J2848">
        <v>0</v>
      </c>
      <c r="K2848">
        <v>0</v>
      </c>
    </row>
    <row r="2849" spans="1:11" x14ac:dyDescent="0.25">
      <c r="A2849">
        <v>3848</v>
      </c>
      <c r="B2849" t="s">
        <v>1647</v>
      </c>
      <c r="C2849" t="s">
        <v>301</v>
      </c>
      <c r="D2849" t="s">
        <v>7400</v>
      </c>
      <c r="G2849" t="s">
        <v>9700</v>
      </c>
      <c r="H2849">
        <v>39</v>
      </c>
      <c r="I2849" t="s">
        <v>1652</v>
      </c>
      <c r="J2849">
        <v>0</v>
      </c>
      <c r="K2849">
        <v>0</v>
      </c>
    </row>
    <row r="2850" spans="1:11" x14ac:dyDescent="0.25">
      <c r="A2850">
        <v>3848</v>
      </c>
      <c r="B2850" t="s">
        <v>1647</v>
      </c>
      <c r="C2850" t="s">
        <v>301</v>
      </c>
      <c r="D2850" t="s">
        <v>7400</v>
      </c>
      <c r="E2850" t="s">
        <v>6484</v>
      </c>
      <c r="F2850" t="s">
        <v>1655</v>
      </c>
      <c r="G2850" t="s">
        <v>6782</v>
      </c>
      <c r="H2850">
        <v>30</v>
      </c>
      <c r="I2850" t="s">
        <v>1652</v>
      </c>
      <c r="J2850">
        <v>0</v>
      </c>
      <c r="K2850">
        <v>0</v>
      </c>
    </row>
    <row r="2851" spans="1:11" x14ac:dyDescent="0.25">
      <c r="A2851">
        <v>3848</v>
      </c>
      <c r="B2851" t="s">
        <v>1647</v>
      </c>
      <c r="C2851" t="s">
        <v>301</v>
      </c>
      <c r="D2851" t="s">
        <v>7400</v>
      </c>
      <c r="G2851" t="s">
        <v>6485</v>
      </c>
      <c r="H2851">
        <v>6</v>
      </c>
      <c r="I2851" t="s">
        <v>1652</v>
      </c>
      <c r="J2851">
        <v>0</v>
      </c>
      <c r="K2851">
        <v>0</v>
      </c>
    </row>
    <row r="2852" spans="1:11" x14ac:dyDescent="0.25">
      <c r="A2852">
        <v>3848</v>
      </c>
      <c r="B2852" t="s">
        <v>1647</v>
      </c>
      <c r="C2852" t="s">
        <v>301</v>
      </c>
      <c r="D2852" t="s">
        <v>7400</v>
      </c>
      <c r="E2852" t="s">
        <v>4569</v>
      </c>
      <c r="F2852" t="s">
        <v>1655</v>
      </c>
      <c r="G2852" t="s">
        <v>3513</v>
      </c>
      <c r="H2852">
        <v>10</v>
      </c>
      <c r="I2852" t="s">
        <v>1652</v>
      </c>
      <c r="J2852">
        <v>0</v>
      </c>
      <c r="K2852">
        <v>0</v>
      </c>
    </row>
    <row r="2853" spans="1:11" x14ac:dyDescent="0.25">
      <c r="A2853">
        <v>3848</v>
      </c>
      <c r="B2853" t="s">
        <v>1647</v>
      </c>
      <c r="C2853" t="s">
        <v>301</v>
      </c>
      <c r="D2853" t="s">
        <v>7400</v>
      </c>
      <c r="G2853" t="s">
        <v>5238</v>
      </c>
      <c r="H2853">
        <v>26</v>
      </c>
      <c r="I2853" t="s">
        <v>1652</v>
      </c>
      <c r="J2853">
        <v>0</v>
      </c>
      <c r="K2853">
        <v>0</v>
      </c>
    </row>
    <row r="2854" spans="1:11" x14ac:dyDescent="0.25">
      <c r="A2854">
        <v>3848</v>
      </c>
      <c r="B2854" t="s">
        <v>1647</v>
      </c>
      <c r="C2854" t="s">
        <v>301</v>
      </c>
      <c r="D2854" t="s">
        <v>7400</v>
      </c>
      <c r="E2854" t="s">
        <v>3950</v>
      </c>
      <c r="F2854" t="s">
        <v>1655</v>
      </c>
      <c r="G2854" t="s">
        <v>3951</v>
      </c>
      <c r="H2854">
        <v>42</v>
      </c>
      <c r="I2854" t="s">
        <v>1652</v>
      </c>
      <c r="J2854">
        <v>0</v>
      </c>
      <c r="K2854">
        <v>0</v>
      </c>
    </row>
    <row r="2855" spans="1:11" x14ac:dyDescent="0.25">
      <c r="A2855">
        <v>3848</v>
      </c>
      <c r="B2855" t="s">
        <v>1647</v>
      </c>
      <c r="C2855" t="s">
        <v>301</v>
      </c>
      <c r="D2855" t="s">
        <v>7400</v>
      </c>
      <c r="G2855" t="s">
        <v>4370</v>
      </c>
      <c r="H2855">
        <v>21</v>
      </c>
      <c r="I2855" t="s">
        <v>1652</v>
      </c>
      <c r="J2855">
        <v>0</v>
      </c>
      <c r="K2855">
        <v>0</v>
      </c>
    </row>
    <row r="2856" spans="1:11" x14ac:dyDescent="0.25">
      <c r="A2856">
        <v>3848</v>
      </c>
      <c r="B2856" t="s">
        <v>1647</v>
      </c>
      <c r="C2856" t="s">
        <v>301</v>
      </c>
      <c r="D2856" t="s">
        <v>7400</v>
      </c>
      <c r="E2856" t="s">
        <v>3952</v>
      </c>
      <c r="F2856" t="s">
        <v>1655</v>
      </c>
      <c r="G2856" t="s">
        <v>7810</v>
      </c>
      <c r="H2856">
        <v>5</v>
      </c>
      <c r="I2856" t="s">
        <v>1652</v>
      </c>
      <c r="J2856">
        <v>0</v>
      </c>
      <c r="K2856">
        <v>0</v>
      </c>
    </row>
    <row r="2857" spans="1:11" x14ac:dyDescent="0.25">
      <c r="A2857">
        <v>3848</v>
      </c>
      <c r="B2857" t="s">
        <v>1647</v>
      </c>
      <c r="C2857" t="s">
        <v>301</v>
      </c>
      <c r="D2857" t="s">
        <v>7400</v>
      </c>
      <c r="G2857" t="s">
        <v>4270</v>
      </c>
      <c r="H2857">
        <v>101</v>
      </c>
      <c r="I2857" t="s">
        <v>1652</v>
      </c>
      <c r="J2857">
        <v>0</v>
      </c>
      <c r="K2857">
        <v>0</v>
      </c>
    </row>
    <row r="2858" spans="1:11" x14ac:dyDescent="0.25">
      <c r="A2858">
        <v>3848</v>
      </c>
      <c r="B2858" t="s">
        <v>1647</v>
      </c>
      <c r="C2858" t="s">
        <v>301</v>
      </c>
      <c r="D2858" t="s">
        <v>7400</v>
      </c>
      <c r="E2858" t="s">
        <v>3953</v>
      </c>
      <c r="F2858" t="s">
        <v>1655</v>
      </c>
      <c r="G2858" t="s">
        <v>3954</v>
      </c>
      <c r="H2858">
        <v>22</v>
      </c>
      <c r="I2858" t="s">
        <v>1652</v>
      </c>
      <c r="J2858">
        <v>0</v>
      </c>
      <c r="K2858">
        <v>0</v>
      </c>
    </row>
    <row r="2859" spans="1:11" x14ac:dyDescent="0.25">
      <c r="A2859">
        <v>3848</v>
      </c>
      <c r="B2859" t="s">
        <v>1647</v>
      </c>
      <c r="C2859" t="s">
        <v>301</v>
      </c>
      <c r="D2859" t="s">
        <v>7400</v>
      </c>
      <c r="G2859" t="s">
        <v>4371</v>
      </c>
      <c r="H2859">
        <v>76</v>
      </c>
      <c r="I2859" t="s">
        <v>1652</v>
      </c>
      <c r="J2859">
        <v>0</v>
      </c>
      <c r="K2859">
        <v>0</v>
      </c>
    </row>
    <row r="2860" spans="1:11" x14ac:dyDescent="0.25">
      <c r="A2860">
        <v>3848</v>
      </c>
      <c r="B2860" t="s">
        <v>1647</v>
      </c>
      <c r="C2860" t="s">
        <v>301</v>
      </c>
      <c r="D2860" t="s">
        <v>7400</v>
      </c>
      <c r="E2860" t="s">
        <v>2533</v>
      </c>
      <c r="F2860" t="s">
        <v>1655</v>
      </c>
      <c r="G2860" t="s">
        <v>8969</v>
      </c>
      <c r="H2860">
        <v>8</v>
      </c>
      <c r="I2860" t="s">
        <v>1652</v>
      </c>
      <c r="J2860">
        <v>0</v>
      </c>
      <c r="K2860">
        <v>0</v>
      </c>
    </row>
    <row r="2861" spans="1:11" x14ac:dyDescent="0.25">
      <c r="A2861">
        <v>3848</v>
      </c>
      <c r="B2861" t="s">
        <v>1647</v>
      </c>
      <c r="C2861" t="s">
        <v>301</v>
      </c>
      <c r="D2861" t="s">
        <v>7400</v>
      </c>
      <c r="E2861" t="s">
        <v>1850</v>
      </c>
      <c r="F2861" t="s">
        <v>1655</v>
      </c>
      <c r="G2861" t="s">
        <v>3515</v>
      </c>
      <c r="H2861">
        <v>178</v>
      </c>
      <c r="I2861" t="s">
        <v>1652</v>
      </c>
      <c r="J2861">
        <v>0</v>
      </c>
      <c r="K2861">
        <v>0</v>
      </c>
    </row>
    <row r="2862" spans="1:11" x14ac:dyDescent="0.25">
      <c r="A2862">
        <v>3848</v>
      </c>
      <c r="B2862" t="s">
        <v>1647</v>
      </c>
      <c r="C2862" t="s">
        <v>301</v>
      </c>
      <c r="D2862" t="s">
        <v>7400</v>
      </c>
      <c r="G2862" t="s">
        <v>5983</v>
      </c>
      <c r="H2862">
        <v>120</v>
      </c>
      <c r="I2862" t="s">
        <v>1652</v>
      </c>
      <c r="J2862">
        <v>0</v>
      </c>
      <c r="K2862">
        <v>0</v>
      </c>
    </row>
    <row r="2863" spans="1:11" x14ac:dyDescent="0.25">
      <c r="A2863">
        <v>3848</v>
      </c>
      <c r="B2863" t="s">
        <v>1647</v>
      </c>
      <c r="C2863" t="s">
        <v>301</v>
      </c>
      <c r="D2863" t="s">
        <v>7400</v>
      </c>
      <c r="E2863" t="s">
        <v>3955</v>
      </c>
      <c r="F2863" t="s">
        <v>1655</v>
      </c>
      <c r="G2863" t="s">
        <v>3719</v>
      </c>
      <c r="H2863">
        <v>50</v>
      </c>
      <c r="I2863" t="s">
        <v>1652</v>
      </c>
      <c r="J2863">
        <v>0</v>
      </c>
      <c r="K2863">
        <v>0</v>
      </c>
    </row>
    <row r="2864" spans="1:11" x14ac:dyDescent="0.25">
      <c r="A2864">
        <v>3848</v>
      </c>
      <c r="B2864" t="s">
        <v>1647</v>
      </c>
      <c r="C2864" t="s">
        <v>301</v>
      </c>
      <c r="D2864" t="s">
        <v>7400</v>
      </c>
      <c r="G2864" t="s">
        <v>4355</v>
      </c>
      <c r="H2864">
        <v>52</v>
      </c>
      <c r="I2864" t="s">
        <v>1652</v>
      </c>
      <c r="J2864">
        <v>0</v>
      </c>
      <c r="K2864">
        <v>0</v>
      </c>
    </row>
    <row r="2865" spans="1:11" x14ac:dyDescent="0.25">
      <c r="A2865">
        <v>3848</v>
      </c>
      <c r="B2865" t="s">
        <v>1647</v>
      </c>
      <c r="C2865" t="s">
        <v>301</v>
      </c>
      <c r="D2865" t="s">
        <v>7400</v>
      </c>
      <c r="E2865" t="s">
        <v>1849</v>
      </c>
      <c r="F2865" t="s">
        <v>1655</v>
      </c>
      <c r="G2865" t="s">
        <v>3956</v>
      </c>
      <c r="H2865">
        <v>564</v>
      </c>
      <c r="I2865" t="s">
        <v>1652</v>
      </c>
      <c r="J2865">
        <v>0</v>
      </c>
      <c r="K2865">
        <v>0</v>
      </c>
    </row>
    <row r="2866" spans="1:11" x14ac:dyDescent="0.25">
      <c r="A2866">
        <v>3848</v>
      </c>
      <c r="B2866" t="s">
        <v>1647</v>
      </c>
      <c r="C2866" t="s">
        <v>301</v>
      </c>
      <c r="D2866" t="s">
        <v>7400</v>
      </c>
      <c r="G2866" t="s">
        <v>7573</v>
      </c>
      <c r="H2866">
        <v>28</v>
      </c>
      <c r="I2866" t="s">
        <v>1652</v>
      </c>
      <c r="J2866">
        <v>0</v>
      </c>
      <c r="K2866">
        <v>0</v>
      </c>
    </row>
    <row r="2867" spans="1:11" x14ac:dyDescent="0.25">
      <c r="A2867">
        <v>3848</v>
      </c>
      <c r="B2867" t="s">
        <v>1647</v>
      </c>
      <c r="C2867" t="s">
        <v>301</v>
      </c>
      <c r="D2867" t="s">
        <v>7400</v>
      </c>
      <c r="E2867" t="s">
        <v>4439</v>
      </c>
      <c r="F2867" t="s">
        <v>1655</v>
      </c>
      <c r="G2867" t="s">
        <v>3665</v>
      </c>
      <c r="H2867">
        <v>31</v>
      </c>
      <c r="I2867" t="s">
        <v>1652</v>
      </c>
      <c r="J2867">
        <v>0</v>
      </c>
      <c r="K2867">
        <v>0</v>
      </c>
    </row>
    <row r="2868" spans="1:11" x14ac:dyDescent="0.25">
      <c r="A2868">
        <v>3848</v>
      </c>
      <c r="B2868" t="s">
        <v>1647</v>
      </c>
      <c r="C2868" t="s">
        <v>301</v>
      </c>
      <c r="D2868" t="s">
        <v>7400</v>
      </c>
      <c r="G2868" t="s">
        <v>5239</v>
      </c>
      <c r="H2868">
        <v>80</v>
      </c>
      <c r="I2868" t="s">
        <v>1652</v>
      </c>
      <c r="J2868">
        <v>0</v>
      </c>
      <c r="K2868">
        <v>0</v>
      </c>
    </row>
    <row r="2869" spans="1:11" x14ac:dyDescent="0.25">
      <c r="A2869">
        <v>3848</v>
      </c>
      <c r="B2869" t="s">
        <v>1647</v>
      </c>
      <c r="C2869" t="s">
        <v>301</v>
      </c>
      <c r="D2869" t="s">
        <v>7400</v>
      </c>
      <c r="E2869" t="s">
        <v>1848</v>
      </c>
      <c r="F2869" t="s">
        <v>1655</v>
      </c>
      <c r="G2869" t="s">
        <v>4511</v>
      </c>
      <c r="H2869">
        <v>87</v>
      </c>
      <c r="I2869" t="s">
        <v>1652</v>
      </c>
      <c r="J2869">
        <v>0</v>
      </c>
      <c r="K2869">
        <v>0</v>
      </c>
    </row>
    <row r="2870" spans="1:11" x14ac:dyDescent="0.25">
      <c r="A2870">
        <v>3848</v>
      </c>
      <c r="B2870" t="s">
        <v>1647</v>
      </c>
      <c r="C2870" t="s">
        <v>301</v>
      </c>
      <c r="D2870" t="s">
        <v>7400</v>
      </c>
      <c r="G2870" t="s">
        <v>5240</v>
      </c>
      <c r="H2870">
        <v>267</v>
      </c>
      <c r="I2870" t="s">
        <v>1652</v>
      </c>
      <c r="J2870">
        <v>0</v>
      </c>
      <c r="K2870">
        <v>0</v>
      </c>
    </row>
    <row r="2871" spans="1:11" x14ac:dyDescent="0.25">
      <c r="A2871">
        <v>3848</v>
      </c>
      <c r="B2871" t="s">
        <v>1647</v>
      </c>
      <c r="C2871" t="s">
        <v>301</v>
      </c>
      <c r="D2871" t="s">
        <v>7400</v>
      </c>
      <c r="E2871" t="s">
        <v>3957</v>
      </c>
      <c r="F2871" t="s">
        <v>1655</v>
      </c>
      <c r="G2871" t="s">
        <v>3908</v>
      </c>
      <c r="H2871">
        <v>26</v>
      </c>
      <c r="I2871" t="s">
        <v>1652</v>
      </c>
      <c r="J2871">
        <v>0</v>
      </c>
      <c r="K2871">
        <v>0</v>
      </c>
    </row>
    <row r="2872" spans="1:11" x14ac:dyDescent="0.25">
      <c r="A2872">
        <v>3848</v>
      </c>
      <c r="B2872" t="s">
        <v>1647</v>
      </c>
      <c r="C2872" t="s">
        <v>301</v>
      </c>
      <c r="D2872" t="s">
        <v>7400</v>
      </c>
      <c r="E2872" t="s">
        <v>1847</v>
      </c>
      <c r="F2872" t="s">
        <v>1655</v>
      </c>
      <c r="G2872" t="s">
        <v>3071</v>
      </c>
      <c r="H2872">
        <v>45</v>
      </c>
      <c r="I2872" t="s">
        <v>1652</v>
      </c>
      <c r="J2872">
        <v>0</v>
      </c>
      <c r="K2872">
        <v>0</v>
      </c>
    </row>
    <row r="2873" spans="1:11" x14ac:dyDescent="0.25">
      <c r="A2873">
        <v>3848</v>
      </c>
      <c r="B2873" t="s">
        <v>1647</v>
      </c>
      <c r="C2873" t="s">
        <v>301</v>
      </c>
      <c r="D2873" t="s">
        <v>7400</v>
      </c>
      <c r="G2873" t="s">
        <v>2290</v>
      </c>
      <c r="H2873">
        <v>5</v>
      </c>
      <c r="I2873" t="s">
        <v>1652</v>
      </c>
      <c r="J2873">
        <v>0</v>
      </c>
      <c r="K2873">
        <v>0</v>
      </c>
    </row>
    <row r="2874" spans="1:11" x14ac:dyDescent="0.25">
      <c r="A2874">
        <v>3848</v>
      </c>
      <c r="B2874" t="s">
        <v>1647</v>
      </c>
      <c r="C2874" t="s">
        <v>301</v>
      </c>
      <c r="D2874" t="s">
        <v>7400</v>
      </c>
      <c r="E2874" t="s">
        <v>3958</v>
      </c>
      <c r="F2874" t="s">
        <v>1655</v>
      </c>
      <c r="G2874" t="s">
        <v>3959</v>
      </c>
      <c r="H2874">
        <v>5</v>
      </c>
      <c r="I2874" t="s">
        <v>1652</v>
      </c>
      <c r="J2874">
        <v>0</v>
      </c>
      <c r="K2874">
        <v>0</v>
      </c>
    </row>
    <row r="2875" spans="1:11" x14ac:dyDescent="0.25">
      <c r="A2875">
        <v>3848</v>
      </c>
      <c r="B2875" t="s">
        <v>1647</v>
      </c>
      <c r="C2875" t="s">
        <v>301</v>
      </c>
      <c r="D2875" t="s">
        <v>7400</v>
      </c>
      <c r="G2875" t="s">
        <v>7468</v>
      </c>
      <c r="H2875">
        <v>27</v>
      </c>
      <c r="I2875" t="s">
        <v>1652</v>
      </c>
      <c r="J2875">
        <v>0</v>
      </c>
      <c r="K2875">
        <v>0</v>
      </c>
    </row>
    <row r="2876" spans="1:11" x14ac:dyDescent="0.25">
      <c r="A2876">
        <v>3848</v>
      </c>
      <c r="B2876" t="s">
        <v>1647</v>
      </c>
      <c r="C2876" t="s">
        <v>301</v>
      </c>
      <c r="D2876" t="s">
        <v>7400</v>
      </c>
      <c r="E2876" t="s">
        <v>5242</v>
      </c>
      <c r="F2876" t="s">
        <v>1655</v>
      </c>
      <c r="G2876" t="s">
        <v>5243</v>
      </c>
      <c r="H2876">
        <v>82</v>
      </c>
      <c r="I2876" t="s">
        <v>1652</v>
      </c>
      <c r="J2876">
        <v>0</v>
      </c>
      <c r="K2876">
        <v>0</v>
      </c>
    </row>
    <row r="2877" spans="1:11" x14ac:dyDescent="0.25">
      <c r="A2877">
        <v>3848</v>
      </c>
      <c r="B2877" t="s">
        <v>1647</v>
      </c>
      <c r="C2877" t="s">
        <v>301</v>
      </c>
      <c r="D2877" t="s">
        <v>7400</v>
      </c>
      <c r="E2877" t="s">
        <v>3960</v>
      </c>
      <c r="F2877" t="s">
        <v>1655</v>
      </c>
      <c r="G2877" t="s">
        <v>3961</v>
      </c>
      <c r="H2877">
        <v>30</v>
      </c>
      <c r="I2877" t="s">
        <v>1652</v>
      </c>
      <c r="J2877">
        <v>0</v>
      </c>
      <c r="K2877">
        <v>0</v>
      </c>
    </row>
    <row r="2878" spans="1:11" x14ac:dyDescent="0.25">
      <c r="A2878">
        <v>3848</v>
      </c>
      <c r="B2878" t="s">
        <v>1647</v>
      </c>
      <c r="C2878" t="s">
        <v>301</v>
      </c>
      <c r="D2878" t="s">
        <v>7400</v>
      </c>
      <c r="G2878" t="s">
        <v>4512</v>
      </c>
      <c r="H2878">
        <v>52</v>
      </c>
      <c r="I2878" t="s">
        <v>1652</v>
      </c>
      <c r="J2878">
        <v>0</v>
      </c>
      <c r="K2878">
        <v>0</v>
      </c>
    </row>
    <row r="2879" spans="1:11" x14ac:dyDescent="0.25">
      <c r="A2879">
        <v>3848</v>
      </c>
      <c r="B2879" t="s">
        <v>1647</v>
      </c>
      <c r="C2879" t="s">
        <v>301</v>
      </c>
      <c r="D2879" t="s">
        <v>7400</v>
      </c>
      <c r="E2879" t="s">
        <v>3962</v>
      </c>
      <c r="F2879" t="s">
        <v>1655</v>
      </c>
      <c r="G2879" t="s">
        <v>8307</v>
      </c>
      <c r="H2879">
        <v>47</v>
      </c>
      <c r="I2879" t="s">
        <v>1652</v>
      </c>
      <c r="J2879">
        <v>0</v>
      </c>
      <c r="K2879">
        <v>0</v>
      </c>
    </row>
    <row r="2880" spans="1:11" x14ac:dyDescent="0.25">
      <c r="A2880">
        <v>3848</v>
      </c>
      <c r="B2880" t="s">
        <v>1647</v>
      </c>
      <c r="C2880" t="s">
        <v>301</v>
      </c>
      <c r="D2880" t="s">
        <v>7400</v>
      </c>
      <c r="G2880" t="s">
        <v>5244</v>
      </c>
      <c r="H2880">
        <v>47</v>
      </c>
      <c r="I2880" t="s">
        <v>1652</v>
      </c>
      <c r="J2880">
        <v>0</v>
      </c>
      <c r="K2880">
        <v>0</v>
      </c>
    </row>
    <row r="2881" spans="1:11" x14ac:dyDescent="0.25">
      <c r="A2881">
        <v>3848</v>
      </c>
      <c r="B2881" t="s">
        <v>1647</v>
      </c>
      <c r="C2881" t="s">
        <v>301</v>
      </c>
      <c r="D2881" t="s">
        <v>7400</v>
      </c>
      <c r="E2881" t="s">
        <v>3963</v>
      </c>
      <c r="F2881" t="s">
        <v>1655</v>
      </c>
      <c r="G2881" t="s">
        <v>3561</v>
      </c>
      <c r="H2881">
        <v>33</v>
      </c>
      <c r="I2881" t="s">
        <v>1652</v>
      </c>
      <c r="J2881">
        <v>0</v>
      </c>
      <c r="K2881">
        <v>0</v>
      </c>
    </row>
    <row r="2882" spans="1:11" x14ac:dyDescent="0.25">
      <c r="A2882">
        <v>3848</v>
      </c>
      <c r="B2882" t="s">
        <v>1647</v>
      </c>
      <c r="C2882" t="s">
        <v>301</v>
      </c>
      <c r="D2882" t="s">
        <v>7400</v>
      </c>
      <c r="G2882" t="s">
        <v>5984</v>
      </c>
      <c r="H2882">
        <v>46</v>
      </c>
      <c r="I2882" t="s">
        <v>1652</v>
      </c>
      <c r="J2882">
        <v>0</v>
      </c>
      <c r="K2882">
        <v>0</v>
      </c>
    </row>
    <row r="2883" spans="1:11" x14ac:dyDescent="0.25">
      <c r="A2883">
        <v>3848</v>
      </c>
      <c r="B2883" t="s">
        <v>1647</v>
      </c>
      <c r="C2883" t="s">
        <v>301</v>
      </c>
      <c r="D2883" t="s">
        <v>7400</v>
      </c>
      <c r="E2883" t="s">
        <v>1846</v>
      </c>
      <c r="F2883" t="s">
        <v>1655</v>
      </c>
      <c r="G2883" t="s">
        <v>3964</v>
      </c>
      <c r="H2883">
        <v>28</v>
      </c>
      <c r="I2883" t="s">
        <v>1652</v>
      </c>
      <c r="J2883">
        <v>0</v>
      </c>
      <c r="K2883">
        <v>0</v>
      </c>
    </row>
    <row r="2884" spans="1:11" x14ac:dyDescent="0.25">
      <c r="A2884">
        <v>3848</v>
      </c>
      <c r="B2884" t="s">
        <v>1647</v>
      </c>
      <c r="C2884" t="s">
        <v>301</v>
      </c>
      <c r="D2884" t="s">
        <v>7400</v>
      </c>
      <c r="G2884" t="s">
        <v>2163</v>
      </c>
      <c r="H2884">
        <v>50</v>
      </c>
      <c r="I2884" t="s">
        <v>1652</v>
      </c>
      <c r="J2884">
        <v>0</v>
      </c>
      <c r="K2884">
        <v>0</v>
      </c>
    </row>
    <row r="2885" spans="1:11" x14ac:dyDescent="0.25">
      <c r="A2885">
        <v>3848</v>
      </c>
      <c r="B2885" t="s">
        <v>1647</v>
      </c>
      <c r="C2885" t="s">
        <v>301</v>
      </c>
      <c r="D2885" t="s">
        <v>7400</v>
      </c>
      <c r="E2885" t="s">
        <v>4513</v>
      </c>
      <c r="F2885" t="s">
        <v>1655</v>
      </c>
      <c r="G2885" t="s">
        <v>6221</v>
      </c>
      <c r="H2885">
        <v>20</v>
      </c>
      <c r="I2885" t="s">
        <v>1652</v>
      </c>
      <c r="J2885">
        <v>0</v>
      </c>
      <c r="K2885">
        <v>0</v>
      </c>
    </row>
    <row r="2886" spans="1:11" x14ac:dyDescent="0.25">
      <c r="A2886">
        <v>3848</v>
      </c>
      <c r="B2886" t="s">
        <v>1647</v>
      </c>
      <c r="C2886" t="s">
        <v>301</v>
      </c>
      <c r="D2886" t="s">
        <v>7400</v>
      </c>
      <c r="G2886" t="s">
        <v>4514</v>
      </c>
      <c r="H2886">
        <v>30</v>
      </c>
      <c r="I2886" t="s">
        <v>1652</v>
      </c>
      <c r="J2886">
        <v>0</v>
      </c>
      <c r="K2886">
        <v>0</v>
      </c>
    </row>
    <row r="2887" spans="1:11" x14ac:dyDescent="0.25">
      <c r="A2887">
        <v>3848</v>
      </c>
      <c r="B2887" t="s">
        <v>1647</v>
      </c>
      <c r="C2887" t="s">
        <v>301</v>
      </c>
      <c r="D2887" t="s">
        <v>7400</v>
      </c>
      <c r="E2887" t="s">
        <v>8308</v>
      </c>
      <c r="F2887" t="s">
        <v>1655</v>
      </c>
      <c r="G2887" t="s">
        <v>8853</v>
      </c>
      <c r="H2887">
        <v>3</v>
      </c>
      <c r="I2887" t="s">
        <v>1652</v>
      </c>
      <c r="J2887">
        <v>0</v>
      </c>
      <c r="K2887">
        <v>0</v>
      </c>
    </row>
    <row r="2888" spans="1:11" x14ac:dyDescent="0.25">
      <c r="A2888">
        <v>3848</v>
      </c>
      <c r="B2888" t="s">
        <v>1647</v>
      </c>
      <c r="C2888" t="s">
        <v>301</v>
      </c>
      <c r="D2888" t="s">
        <v>7400</v>
      </c>
      <c r="E2888" t="s">
        <v>3966</v>
      </c>
      <c r="F2888" t="s">
        <v>1655</v>
      </c>
      <c r="G2888" t="s">
        <v>3481</v>
      </c>
      <c r="H2888">
        <v>1</v>
      </c>
      <c r="I2888" t="s">
        <v>1652</v>
      </c>
      <c r="J2888">
        <v>0</v>
      </c>
      <c r="K2888">
        <v>0</v>
      </c>
    </row>
    <row r="2889" spans="1:11" x14ac:dyDescent="0.25">
      <c r="A2889">
        <v>3848</v>
      </c>
      <c r="B2889" t="s">
        <v>1647</v>
      </c>
      <c r="C2889" t="s">
        <v>301</v>
      </c>
      <c r="D2889" t="s">
        <v>7400</v>
      </c>
      <c r="G2889" t="s">
        <v>6222</v>
      </c>
      <c r="H2889">
        <v>58</v>
      </c>
      <c r="I2889" t="s">
        <v>1652</v>
      </c>
      <c r="J2889">
        <v>0</v>
      </c>
      <c r="K2889">
        <v>0</v>
      </c>
    </row>
    <row r="2890" spans="1:11" x14ac:dyDescent="0.25">
      <c r="A2890">
        <v>3848</v>
      </c>
      <c r="B2890" t="s">
        <v>1647</v>
      </c>
      <c r="C2890" t="s">
        <v>301</v>
      </c>
      <c r="D2890" t="s">
        <v>7400</v>
      </c>
      <c r="E2890" t="s">
        <v>3967</v>
      </c>
      <c r="F2890" t="s">
        <v>1655</v>
      </c>
      <c r="G2890" t="s">
        <v>3968</v>
      </c>
      <c r="H2890">
        <v>5</v>
      </c>
      <c r="I2890" t="s">
        <v>1652</v>
      </c>
      <c r="J2890">
        <v>0</v>
      </c>
      <c r="K2890">
        <v>0</v>
      </c>
    </row>
    <row r="2891" spans="1:11" x14ac:dyDescent="0.25">
      <c r="A2891">
        <v>3848</v>
      </c>
      <c r="B2891" t="s">
        <v>1647</v>
      </c>
      <c r="C2891" t="s">
        <v>301</v>
      </c>
      <c r="D2891" t="s">
        <v>7400</v>
      </c>
      <c r="G2891" t="s">
        <v>5985</v>
      </c>
      <c r="H2891">
        <v>150</v>
      </c>
      <c r="I2891" t="s">
        <v>1652</v>
      </c>
      <c r="J2891">
        <v>0</v>
      </c>
      <c r="K2891">
        <v>0</v>
      </c>
    </row>
    <row r="2892" spans="1:11" x14ac:dyDescent="0.25">
      <c r="A2892">
        <v>3848</v>
      </c>
      <c r="B2892" t="s">
        <v>1647</v>
      </c>
      <c r="C2892" t="s">
        <v>301</v>
      </c>
      <c r="D2892" t="s">
        <v>7400</v>
      </c>
      <c r="E2892" t="s">
        <v>5245</v>
      </c>
      <c r="F2892" t="s">
        <v>1655</v>
      </c>
      <c r="G2892" t="s">
        <v>3617</v>
      </c>
      <c r="H2892">
        <v>24</v>
      </c>
      <c r="I2892" t="s">
        <v>1652</v>
      </c>
      <c r="J2892">
        <v>0</v>
      </c>
      <c r="K2892">
        <v>0</v>
      </c>
    </row>
    <row r="2893" spans="1:11" x14ac:dyDescent="0.25">
      <c r="A2893">
        <v>3848</v>
      </c>
      <c r="B2893" t="s">
        <v>1647</v>
      </c>
      <c r="C2893" t="s">
        <v>301</v>
      </c>
      <c r="D2893" t="s">
        <v>7400</v>
      </c>
      <c r="G2893" t="s">
        <v>5246</v>
      </c>
      <c r="H2893">
        <v>24</v>
      </c>
      <c r="I2893" t="s">
        <v>1652</v>
      </c>
      <c r="J2893">
        <v>0</v>
      </c>
      <c r="K2893">
        <v>0</v>
      </c>
    </row>
    <row r="2894" spans="1:11" x14ac:dyDescent="0.25">
      <c r="A2894">
        <v>3848</v>
      </c>
      <c r="B2894" t="s">
        <v>1647</v>
      </c>
      <c r="C2894" t="s">
        <v>301</v>
      </c>
      <c r="D2894" t="s">
        <v>7400</v>
      </c>
      <c r="E2894" t="s">
        <v>5247</v>
      </c>
      <c r="F2894" t="s">
        <v>1655</v>
      </c>
      <c r="G2894" t="s">
        <v>6428</v>
      </c>
      <c r="H2894">
        <v>39</v>
      </c>
      <c r="I2894" t="s">
        <v>1652</v>
      </c>
      <c r="J2894">
        <v>0</v>
      </c>
      <c r="K2894">
        <v>0</v>
      </c>
    </row>
    <row r="2895" spans="1:11" x14ac:dyDescent="0.25">
      <c r="A2895">
        <v>3848</v>
      </c>
      <c r="B2895" t="s">
        <v>1647</v>
      </c>
      <c r="C2895" t="s">
        <v>301</v>
      </c>
      <c r="D2895" t="s">
        <v>7400</v>
      </c>
      <c r="G2895" t="s">
        <v>5248</v>
      </c>
      <c r="H2895">
        <v>71</v>
      </c>
      <c r="I2895" t="s">
        <v>1652</v>
      </c>
      <c r="J2895">
        <v>0</v>
      </c>
      <c r="K2895">
        <v>0</v>
      </c>
    </row>
    <row r="2896" spans="1:11" x14ac:dyDescent="0.25">
      <c r="A2896">
        <v>3848</v>
      </c>
      <c r="B2896" t="s">
        <v>1647</v>
      </c>
      <c r="C2896" t="s">
        <v>301</v>
      </c>
      <c r="D2896" t="s">
        <v>7400</v>
      </c>
      <c r="E2896" t="s">
        <v>4440</v>
      </c>
      <c r="F2896" t="s">
        <v>1655</v>
      </c>
      <c r="G2896" t="s">
        <v>3505</v>
      </c>
      <c r="H2896">
        <v>12</v>
      </c>
      <c r="I2896" t="s">
        <v>1652</v>
      </c>
      <c r="J2896">
        <v>0</v>
      </c>
      <c r="K2896">
        <v>0</v>
      </c>
    </row>
    <row r="2897" spans="1:11" x14ac:dyDescent="0.25">
      <c r="A2897">
        <v>3848</v>
      </c>
      <c r="B2897" t="s">
        <v>1647</v>
      </c>
      <c r="C2897" t="s">
        <v>301</v>
      </c>
      <c r="D2897" t="s">
        <v>7400</v>
      </c>
      <c r="G2897" t="s">
        <v>6885</v>
      </c>
      <c r="H2897">
        <v>15</v>
      </c>
      <c r="I2897" t="s">
        <v>1652</v>
      </c>
      <c r="J2897">
        <v>0</v>
      </c>
      <c r="K2897">
        <v>0</v>
      </c>
    </row>
    <row r="2898" spans="1:11" x14ac:dyDescent="0.25">
      <c r="A2898">
        <v>3848</v>
      </c>
      <c r="B2898" t="s">
        <v>1647</v>
      </c>
      <c r="C2898" t="s">
        <v>301</v>
      </c>
      <c r="D2898" t="s">
        <v>7400</v>
      </c>
      <c r="E2898" t="s">
        <v>3969</v>
      </c>
      <c r="F2898" t="s">
        <v>1655</v>
      </c>
      <c r="G2898" t="s">
        <v>9701</v>
      </c>
      <c r="H2898">
        <v>36</v>
      </c>
      <c r="I2898" t="s">
        <v>1652</v>
      </c>
      <c r="J2898">
        <v>0</v>
      </c>
      <c r="K2898">
        <v>0</v>
      </c>
    </row>
    <row r="2899" spans="1:11" x14ac:dyDescent="0.25">
      <c r="A2899">
        <v>3848</v>
      </c>
      <c r="B2899" t="s">
        <v>1647</v>
      </c>
      <c r="C2899" t="s">
        <v>301</v>
      </c>
      <c r="D2899" t="s">
        <v>7400</v>
      </c>
      <c r="G2899" t="s">
        <v>6879</v>
      </c>
      <c r="H2899">
        <v>99</v>
      </c>
      <c r="I2899" t="s">
        <v>1652</v>
      </c>
      <c r="J2899">
        <v>0</v>
      </c>
      <c r="K2899">
        <v>0</v>
      </c>
    </row>
    <row r="2900" spans="1:11" x14ac:dyDescent="0.25">
      <c r="A2900">
        <v>3848</v>
      </c>
      <c r="B2900" t="s">
        <v>1647</v>
      </c>
      <c r="C2900" t="s">
        <v>301</v>
      </c>
      <c r="D2900" t="s">
        <v>7400</v>
      </c>
      <c r="E2900" t="s">
        <v>3970</v>
      </c>
      <c r="F2900" t="s">
        <v>1655</v>
      </c>
      <c r="G2900" t="s">
        <v>3971</v>
      </c>
      <c r="H2900">
        <v>40</v>
      </c>
      <c r="I2900" t="s">
        <v>1652</v>
      </c>
      <c r="J2900">
        <v>0</v>
      </c>
      <c r="K2900">
        <v>0</v>
      </c>
    </row>
    <row r="2901" spans="1:11" x14ac:dyDescent="0.25">
      <c r="A2901">
        <v>3848</v>
      </c>
      <c r="B2901" t="s">
        <v>1647</v>
      </c>
      <c r="C2901" t="s">
        <v>301</v>
      </c>
      <c r="D2901" t="s">
        <v>7400</v>
      </c>
      <c r="G2901" t="s">
        <v>4515</v>
      </c>
      <c r="H2901">
        <v>25</v>
      </c>
      <c r="I2901" t="s">
        <v>1652</v>
      </c>
      <c r="J2901">
        <v>0</v>
      </c>
      <c r="K2901">
        <v>0</v>
      </c>
    </row>
    <row r="2902" spans="1:11" x14ac:dyDescent="0.25">
      <c r="A2902">
        <v>3848</v>
      </c>
      <c r="B2902" t="s">
        <v>1647</v>
      </c>
      <c r="C2902" t="s">
        <v>301</v>
      </c>
      <c r="D2902" t="s">
        <v>7400</v>
      </c>
      <c r="E2902" t="s">
        <v>3972</v>
      </c>
      <c r="F2902" t="s">
        <v>1655</v>
      </c>
      <c r="G2902" t="s">
        <v>10377</v>
      </c>
      <c r="H2902">
        <v>45</v>
      </c>
      <c r="I2902" t="s">
        <v>1652</v>
      </c>
      <c r="J2902">
        <v>0</v>
      </c>
      <c r="K2902">
        <v>0</v>
      </c>
    </row>
    <row r="2903" spans="1:11" x14ac:dyDescent="0.25">
      <c r="A2903">
        <v>3848</v>
      </c>
      <c r="B2903" t="s">
        <v>1647</v>
      </c>
      <c r="C2903" t="s">
        <v>301</v>
      </c>
      <c r="D2903" t="s">
        <v>7400</v>
      </c>
      <c r="G2903" t="s">
        <v>2291</v>
      </c>
      <c r="H2903">
        <v>4</v>
      </c>
      <c r="I2903" t="s">
        <v>1652</v>
      </c>
      <c r="J2903">
        <v>0</v>
      </c>
      <c r="K2903">
        <v>0</v>
      </c>
    </row>
    <row r="2904" spans="1:11" x14ac:dyDescent="0.25">
      <c r="A2904">
        <v>3848</v>
      </c>
      <c r="B2904" t="s">
        <v>1647</v>
      </c>
      <c r="C2904" t="s">
        <v>301</v>
      </c>
      <c r="D2904" t="s">
        <v>7400</v>
      </c>
      <c r="E2904" t="s">
        <v>8783</v>
      </c>
      <c r="F2904" t="s">
        <v>1655</v>
      </c>
      <c r="G2904" t="s">
        <v>6783</v>
      </c>
      <c r="H2904">
        <v>10</v>
      </c>
      <c r="I2904" t="s">
        <v>1652</v>
      </c>
      <c r="J2904">
        <v>0</v>
      </c>
      <c r="K2904">
        <v>0</v>
      </c>
    </row>
    <row r="2905" spans="1:11" x14ac:dyDescent="0.25">
      <c r="A2905">
        <v>3848</v>
      </c>
      <c r="B2905" t="s">
        <v>1647</v>
      </c>
      <c r="C2905" t="s">
        <v>301</v>
      </c>
      <c r="D2905" t="s">
        <v>7400</v>
      </c>
      <c r="G2905" t="s">
        <v>5249</v>
      </c>
      <c r="H2905">
        <v>31</v>
      </c>
      <c r="I2905" t="s">
        <v>1652</v>
      </c>
      <c r="J2905">
        <v>0</v>
      </c>
      <c r="K2905">
        <v>0</v>
      </c>
    </row>
    <row r="2906" spans="1:11" x14ac:dyDescent="0.25">
      <c r="A2906">
        <v>3848</v>
      </c>
      <c r="B2906" t="s">
        <v>1647</v>
      </c>
      <c r="C2906" t="s">
        <v>301</v>
      </c>
      <c r="D2906" t="s">
        <v>7400</v>
      </c>
      <c r="E2906" t="s">
        <v>3973</v>
      </c>
      <c r="F2906" t="s">
        <v>1655</v>
      </c>
      <c r="G2906" t="s">
        <v>8784</v>
      </c>
      <c r="H2906">
        <v>57</v>
      </c>
      <c r="I2906" t="s">
        <v>1652</v>
      </c>
      <c r="J2906">
        <v>0</v>
      </c>
      <c r="K2906">
        <v>0</v>
      </c>
    </row>
    <row r="2907" spans="1:11" x14ac:dyDescent="0.25">
      <c r="A2907">
        <v>3848</v>
      </c>
      <c r="B2907" t="s">
        <v>1647</v>
      </c>
      <c r="C2907" t="s">
        <v>301</v>
      </c>
      <c r="D2907" t="s">
        <v>7400</v>
      </c>
      <c r="G2907" t="s">
        <v>9279</v>
      </c>
      <c r="H2907">
        <v>19</v>
      </c>
      <c r="I2907" t="s">
        <v>1652</v>
      </c>
      <c r="J2907">
        <v>0</v>
      </c>
      <c r="K2907">
        <v>0</v>
      </c>
    </row>
    <row r="2908" spans="1:11" x14ac:dyDescent="0.25">
      <c r="A2908">
        <v>3848</v>
      </c>
      <c r="B2908" t="s">
        <v>1647</v>
      </c>
      <c r="C2908" t="s">
        <v>301</v>
      </c>
      <c r="D2908" t="s">
        <v>7400</v>
      </c>
      <c r="E2908" t="s">
        <v>10915</v>
      </c>
      <c r="F2908" t="s">
        <v>1655</v>
      </c>
      <c r="G2908" t="s">
        <v>3665</v>
      </c>
      <c r="H2908">
        <v>30</v>
      </c>
      <c r="I2908" t="s">
        <v>1652</v>
      </c>
      <c r="J2908">
        <v>0</v>
      </c>
      <c r="K2908">
        <v>0</v>
      </c>
    </row>
    <row r="2909" spans="1:11" x14ac:dyDescent="0.25">
      <c r="A2909">
        <v>3848</v>
      </c>
      <c r="B2909" t="s">
        <v>1647</v>
      </c>
      <c r="C2909" t="s">
        <v>301</v>
      </c>
      <c r="D2909" t="s">
        <v>7400</v>
      </c>
      <c r="E2909" t="s">
        <v>5250</v>
      </c>
      <c r="F2909" t="s">
        <v>1655</v>
      </c>
      <c r="G2909" t="s">
        <v>8310</v>
      </c>
      <c r="H2909">
        <v>32</v>
      </c>
      <c r="I2909" t="s">
        <v>1652</v>
      </c>
      <c r="J2909">
        <v>0</v>
      </c>
      <c r="K2909">
        <v>0</v>
      </c>
    </row>
    <row r="2910" spans="1:11" x14ac:dyDescent="0.25">
      <c r="A2910">
        <v>3848</v>
      </c>
      <c r="B2910" t="s">
        <v>1647</v>
      </c>
      <c r="C2910" t="s">
        <v>301</v>
      </c>
      <c r="D2910" t="s">
        <v>7400</v>
      </c>
      <c r="G2910" t="s">
        <v>5251</v>
      </c>
      <c r="H2910">
        <v>20</v>
      </c>
      <c r="I2910" t="s">
        <v>1652</v>
      </c>
      <c r="J2910">
        <v>0</v>
      </c>
      <c r="K2910">
        <v>0</v>
      </c>
    </row>
    <row r="2911" spans="1:11" x14ac:dyDescent="0.25">
      <c r="A2911">
        <v>3848</v>
      </c>
      <c r="B2911" t="s">
        <v>1647</v>
      </c>
      <c r="C2911" t="s">
        <v>301</v>
      </c>
      <c r="D2911" t="s">
        <v>7400</v>
      </c>
      <c r="E2911" t="s">
        <v>3974</v>
      </c>
      <c r="F2911" t="s">
        <v>1655</v>
      </c>
      <c r="G2911" t="s">
        <v>8760</v>
      </c>
      <c r="H2911">
        <v>50</v>
      </c>
      <c r="I2911" t="s">
        <v>1652</v>
      </c>
      <c r="J2911">
        <v>0</v>
      </c>
      <c r="K2911">
        <v>0</v>
      </c>
    </row>
    <row r="2912" spans="1:11" x14ac:dyDescent="0.25">
      <c r="A2912">
        <v>3848</v>
      </c>
      <c r="B2912" t="s">
        <v>1647</v>
      </c>
      <c r="C2912" t="s">
        <v>301</v>
      </c>
      <c r="D2912" t="s">
        <v>7400</v>
      </c>
      <c r="G2912" t="s">
        <v>4372</v>
      </c>
      <c r="H2912">
        <v>58</v>
      </c>
      <c r="I2912" t="s">
        <v>1652</v>
      </c>
      <c r="J2912">
        <v>0</v>
      </c>
      <c r="K2912">
        <v>0</v>
      </c>
    </row>
    <row r="2913" spans="1:11" x14ac:dyDescent="0.25">
      <c r="A2913">
        <v>3848</v>
      </c>
      <c r="B2913" t="s">
        <v>1647</v>
      </c>
      <c r="C2913" t="s">
        <v>301</v>
      </c>
      <c r="D2913" t="s">
        <v>7400</v>
      </c>
      <c r="E2913" t="s">
        <v>8311</v>
      </c>
      <c r="F2913" t="s">
        <v>1655</v>
      </c>
      <c r="G2913" t="s">
        <v>8312</v>
      </c>
      <c r="H2913">
        <v>32</v>
      </c>
      <c r="I2913" t="s">
        <v>1652</v>
      </c>
      <c r="J2913">
        <v>0</v>
      </c>
      <c r="K2913">
        <v>0</v>
      </c>
    </row>
    <row r="2914" spans="1:11" x14ac:dyDescent="0.25">
      <c r="A2914">
        <v>3848</v>
      </c>
      <c r="B2914" t="s">
        <v>1647</v>
      </c>
      <c r="C2914" t="s">
        <v>301</v>
      </c>
      <c r="D2914" t="s">
        <v>7400</v>
      </c>
      <c r="G2914" t="s">
        <v>2309</v>
      </c>
      <c r="H2914">
        <v>39</v>
      </c>
      <c r="I2914" t="s">
        <v>1652</v>
      </c>
      <c r="J2914">
        <v>0</v>
      </c>
      <c r="K2914">
        <v>0</v>
      </c>
    </row>
    <row r="2915" spans="1:11" x14ac:dyDescent="0.25">
      <c r="A2915">
        <v>3848</v>
      </c>
      <c r="B2915" t="s">
        <v>1647</v>
      </c>
      <c r="C2915" t="s">
        <v>301</v>
      </c>
      <c r="D2915" t="s">
        <v>7400</v>
      </c>
      <c r="E2915" t="s">
        <v>3975</v>
      </c>
      <c r="F2915" t="s">
        <v>1655</v>
      </c>
      <c r="G2915" t="s">
        <v>3091</v>
      </c>
      <c r="H2915">
        <v>6</v>
      </c>
      <c r="I2915" t="s">
        <v>1652</v>
      </c>
      <c r="J2915">
        <v>0</v>
      </c>
      <c r="K2915">
        <v>0</v>
      </c>
    </row>
    <row r="2916" spans="1:11" x14ac:dyDescent="0.25">
      <c r="A2916">
        <v>3848</v>
      </c>
      <c r="B2916" t="s">
        <v>1647</v>
      </c>
      <c r="C2916" t="s">
        <v>301</v>
      </c>
      <c r="D2916" t="s">
        <v>7400</v>
      </c>
      <c r="G2916" t="s">
        <v>8854</v>
      </c>
      <c r="H2916">
        <v>151</v>
      </c>
      <c r="I2916" t="s">
        <v>1652</v>
      </c>
      <c r="J2916">
        <v>0</v>
      </c>
      <c r="K2916">
        <v>0</v>
      </c>
    </row>
    <row r="2917" spans="1:11" x14ac:dyDescent="0.25">
      <c r="A2917">
        <v>3848</v>
      </c>
      <c r="B2917" t="s">
        <v>1647</v>
      </c>
      <c r="C2917" t="s">
        <v>301</v>
      </c>
      <c r="D2917" t="s">
        <v>7400</v>
      </c>
      <c r="E2917" t="s">
        <v>3976</v>
      </c>
      <c r="F2917" t="s">
        <v>1655</v>
      </c>
      <c r="G2917" t="s">
        <v>8313</v>
      </c>
      <c r="H2917">
        <v>14</v>
      </c>
      <c r="I2917" t="s">
        <v>1652</v>
      </c>
      <c r="J2917">
        <v>0</v>
      </c>
      <c r="K2917">
        <v>0</v>
      </c>
    </row>
    <row r="2918" spans="1:11" x14ac:dyDescent="0.25">
      <c r="A2918">
        <v>3848</v>
      </c>
      <c r="B2918" t="s">
        <v>1647</v>
      </c>
      <c r="C2918" t="s">
        <v>301</v>
      </c>
      <c r="D2918" t="s">
        <v>7400</v>
      </c>
      <c r="G2918" t="s">
        <v>8618</v>
      </c>
      <c r="H2918">
        <v>17</v>
      </c>
      <c r="I2918" t="s">
        <v>1652</v>
      </c>
      <c r="J2918">
        <v>0</v>
      </c>
      <c r="K2918">
        <v>0</v>
      </c>
    </row>
    <row r="2919" spans="1:11" x14ac:dyDescent="0.25">
      <c r="A2919">
        <v>3848</v>
      </c>
      <c r="B2919" t="s">
        <v>1647</v>
      </c>
      <c r="C2919" t="s">
        <v>301</v>
      </c>
      <c r="D2919" t="s">
        <v>7400</v>
      </c>
      <c r="E2919" t="s">
        <v>3977</v>
      </c>
      <c r="F2919" t="s">
        <v>1655</v>
      </c>
      <c r="G2919" t="s">
        <v>3425</v>
      </c>
      <c r="H2919">
        <v>30</v>
      </c>
      <c r="I2919" t="s">
        <v>1652</v>
      </c>
      <c r="J2919">
        <v>0</v>
      </c>
      <c r="K2919">
        <v>0</v>
      </c>
    </row>
    <row r="2920" spans="1:11" x14ac:dyDescent="0.25">
      <c r="A2920">
        <v>3848</v>
      </c>
      <c r="B2920" t="s">
        <v>1647</v>
      </c>
      <c r="C2920" t="s">
        <v>301</v>
      </c>
      <c r="D2920" t="s">
        <v>7400</v>
      </c>
      <c r="G2920" t="s">
        <v>9916</v>
      </c>
      <c r="H2920">
        <v>23</v>
      </c>
      <c r="I2920" t="s">
        <v>1652</v>
      </c>
      <c r="J2920">
        <v>0</v>
      </c>
      <c r="K2920">
        <v>0</v>
      </c>
    </row>
    <row r="2921" spans="1:11" x14ac:dyDescent="0.25">
      <c r="A2921">
        <v>3848</v>
      </c>
      <c r="B2921" t="s">
        <v>1647</v>
      </c>
      <c r="C2921" t="s">
        <v>301</v>
      </c>
      <c r="D2921" t="s">
        <v>7400</v>
      </c>
      <c r="E2921" t="s">
        <v>9917</v>
      </c>
      <c r="F2921" t="s">
        <v>1655</v>
      </c>
      <c r="G2921" t="s">
        <v>3607</v>
      </c>
      <c r="H2921">
        <v>14</v>
      </c>
      <c r="I2921" t="s">
        <v>1652</v>
      </c>
      <c r="J2921">
        <v>0</v>
      </c>
      <c r="K2921">
        <v>0</v>
      </c>
    </row>
    <row r="2922" spans="1:11" x14ac:dyDescent="0.25">
      <c r="A2922">
        <v>3848</v>
      </c>
      <c r="B2922" t="s">
        <v>1647</v>
      </c>
      <c r="C2922" t="s">
        <v>301</v>
      </c>
      <c r="D2922" t="s">
        <v>7400</v>
      </c>
      <c r="G2922" t="s">
        <v>10916</v>
      </c>
      <c r="H2922">
        <v>56</v>
      </c>
      <c r="I2922" t="s">
        <v>1652</v>
      </c>
      <c r="J2922">
        <v>0</v>
      </c>
      <c r="K2922">
        <v>0</v>
      </c>
    </row>
    <row r="2923" spans="1:11" x14ac:dyDescent="0.25">
      <c r="A2923">
        <v>3848</v>
      </c>
      <c r="B2923" t="s">
        <v>1647</v>
      </c>
      <c r="C2923" t="s">
        <v>301</v>
      </c>
      <c r="D2923" t="s">
        <v>7400</v>
      </c>
      <c r="E2923" t="s">
        <v>7574</v>
      </c>
      <c r="F2923" t="s">
        <v>1655</v>
      </c>
      <c r="G2923" t="s">
        <v>9098</v>
      </c>
      <c r="H2923">
        <v>25</v>
      </c>
      <c r="I2923" t="s">
        <v>1652</v>
      </c>
      <c r="J2923">
        <v>0</v>
      </c>
      <c r="K2923">
        <v>0</v>
      </c>
    </row>
    <row r="2924" spans="1:11" x14ac:dyDescent="0.25">
      <c r="A2924">
        <v>3848</v>
      </c>
      <c r="B2924" t="s">
        <v>1647</v>
      </c>
      <c r="C2924" t="s">
        <v>301</v>
      </c>
      <c r="D2924" t="s">
        <v>7400</v>
      </c>
      <c r="G2924" t="s">
        <v>7575</v>
      </c>
      <c r="H2924">
        <v>31</v>
      </c>
      <c r="I2924" t="s">
        <v>1652</v>
      </c>
      <c r="J2924">
        <v>0</v>
      </c>
      <c r="K2924">
        <v>0</v>
      </c>
    </row>
    <row r="2925" spans="1:11" x14ac:dyDescent="0.25">
      <c r="A2925">
        <v>3848</v>
      </c>
      <c r="B2925" t="s">
        <v>1647</v>
      </c>
      <c r="C2925" t="s">
        <v>301</v>
      </c>
      <c r="D2925" t="s">
        <v>7400</v>
      </c>
      <c r="E2925" t="s">
        <v>5252</v>
      </c>
      <c r="F2925" t="s">
        <v>1681</v>
      </c>
      <c r="G2925" t="s">
        <v>3455</v>
      </c>
      <c r="H2925">
        <v>35</v>
      </c>
      <c r="I2925" t="s">
        <v>1652</v>
      </c>
      <c r="J2925">
        <v>0</v>
      </c>
      <c r="K2925">
        <v>0</v>
      </c>
    </row>
    <row r="2926" spans="1:11" x14ac:dyDescent="0.25">
      <c r="A2926">
        <v>3848</v>
      </c>
      <c r="B2926" t="s">
        <v>1647</v>
      </c>
      <c r="C2926" t="s">
        <v>301</v>
      </c>
      <c r="D2926" t="s">
        <v>7400</v>
      </c>
      <c r="G2926" t="s">
        <v>5253</v>
      </c>
      <c r="H2926">
        <v>32</v>
      </c>
      <c r="I2926" t="s">
        <v>1652</v>
      </c>
      <c r="J2926">
        <v>0</v>
      </c>
      <c r="K2926">
        <v>0</v>
      </c>
    </row>
    <row r="2927" spans="1:11" x14ac:dyDescent="0.25">
      <c r="A2927">
        <v>3848</v>
      </c>
      <c r="B2927" t="s">
        <v>1647</v>
      </c>
      <c r="C2927" t="s">
        <v>301</v>
      </c>
      <c r="D2927" t="s">
        <v>7400</v>
      </c>
      <c r="E2927" t="s">
        <v>8785</v>
      </c>
      <c r="F2927" t="s">
        <v>1681</v>
      </c>
      <c r="G2927" t="s">
        <v>8760</v>
      </c>
      <c r="H2927">
        <v>5</v>
      </c>
      <c r="I2927" t="s">
        <v>1652</v>
      </c>
      <c r="J2927">
        <v>0</v>
      </c>
      <c r="K2927">
        <v>0</v>
      </c>
    </row>
    <row r="2928" spans="1:11" x14ac:dyDescent="0.25">
      <c r="A2928">
        <v>3848</v>
      </c>
      <c r="B2928" t="s">
        <v>1647</v>
      </c>
      <c r="C2928" t="s">
        <v>301</v>
      </c>
      <c r="D2928" t="s">
        <v>7400</v>
      </c>
      <c r="G2928" t="s">
        <v>2266</v>
      </c>
      <c r="H2928">
        <v>5</v>
      </c>
      <c r="I2928" t="s">
        <v>1652</v>
      </c>
      <c r="J2928">
        <v>0</v>
      </c>
      <c r="K2928">
        <v>0</v>
      </c>
    </row>
    <row r="2929" spans="1:11" x14ac:dyDescent="0.25">
      <c r="A2929">
        <v>3848</v>
      </c>
      <c r="B2929" t="s">
        <v>1647</v>
      </c>
      <c r="C2929" t="s">
        <v>301</v>
      </c>
      <c r="D2929" t="s">
        <v>7400</v>
      </c>
      <c r="E2929" t="s">
        <v>9282</v>
      </c>
      <c r="F2929" t="s">
        <v>1681</v>
      </c>
      <c r="G2929" t="s">
        <v>8592</v>
      </c>
      <c r="H2929">
        <v>359</v>
      </c>
      <c r="I2929" t="s">
        <v>1652</v>
      </c>
      <c r="J2929">
        <v>0</v>
      </c>
      <c r="K2929">
        <v>0</v>
      </c>
    </row>
    <row r="2930" spans="1:11" x14ac:dyDescent="0.25">
      <c r="A2930">
        <v>3848</v>
      </c>
      <c r="B2930" t="s">
        <v>1647</v>
      </c>
      <c r="C2930" t="s">
        <v>301</v>
      </c>
      <c r="D2930" t="s">
        <v>7400</v>
      </c>
      <c r="G2930" t="s">
        <v>6188</v>
      </c>
      <c r="H2930">
        <v>35</v>
      </c>
      <c r="I2930" t="s">
        <v>1652</v>
      </c>
      <c r="J2930">
        <v>0</v>
      </c>
      <c r="K2930">
        <v>0</v>
      </c>
    </row>
    <row r="2931" spans="1:11" x14ac:dyDescent="0.25">
      <c r="A2931">
        <v>3848</v>
      </c>
      <c r="B2931" t="s">
        <v>1647</v>
      </c>
      <c r="C2931" t="s">
        <v>301</v>
      </c>
      <c r="D2931" t="s">
        <v>7400</v>
      </c>
      <c r="E2931" t="s">
        <v>3978</v>
      </c>
      <c r="F2931" t="s">
        <v>1681</v>
      </c>
      <c r="G2931" t="s">
        <v>10392</v>
      </c>
      <c r="H2931">
        <v>13</v>
      </c>
      <c r="I2931" t="s">
        <v>1652</v>
      </c>
      <c r="J2931">
        <v>0</v>
      </c>
      <c r="K2931">
        <v>0</v>
      </c>
    </row>
    <row r="2932" spans="1:11" x14ac:dyDescent="0.25">
      <c r="A2932">
        <v>3848</v>
      </c>
      <c r="B2932" t="s">
        <v>1647</v>
      </c>
      <c r="C2932" t="s">
        <v>301</v>
      </c>
      <c r="D2932" t="s">
        <v>7400</v>
      </c>
      <c r="G2932" t="s">
        <v>4373</v>
      </c>
      <c r="H2932">
        <v>75</v>
      </c>
      <c r="I2932" t="s">
        <v>1652</v>
      </c>
      <c r="J2932">
        <v>0</v>
      </c>
      <c r="K2932">
        <v>0</v>
      </c>
    </row>
    <row r="2933" spans="1:11" x14ac:dyDescent="0.25">
      <c r="A2933">
        <v>3848</v>
      </c>
      <c r="B2933" t="s">
        <v>1647</v>
      </c>
      <c r="C2933" t="s">
        <v>301</v>
      </c>
      <c r="D2933" t="s">
        <v>7400</v>
      </c>
      <c r="E2933" t="s">
        <v>3979</v>
      </c>
      <c r="F2933" t="s">
        <v>1681</v>
      </c>
      <c r="G2933" t="s">
        <v>3918</v>
      </c>
      <c r="H2933">
        <v>25</v>
      </c>
      <c r="I2933" t="s">
        <v>1652</v>
      </c>
      <c r="J2933">
        <v>0</v>
      </c>
      <c r="K2933">
        <v>0</v>
      </c>
    </row>
    <row r="2934" spans="1:11" x14ac:dyDescent="0.25">
      <c r="A2934">
        <v>3848</v>
      </c>
      <c r="B2934" t="s">
        <v>1647</v>
      </c>
      <c r="C2934" t="s">
        <v>301</v>
      </c>
      <c r="D2934" t="s">
        <v>7400</v>
      </c>
      <c r="G2934" t="s">
        <v>5254</v>
      </c>
      <c r="H2934">
        <v>96</v>
      </c>
      <c r="I2934" t="s">
        <v>1652</v>
      </c>
      <c r="J2934">
        <v>0</v>
      </c>
      <c r="K2934">
        <v>0</v>
      </c>
    </row>
    <row r="2935" spans="1:11" x14ac:dyDescent="0.25">
      <c r="A2935">
        <v>3848</v>
      </c>
      <c r="B2935" t="s">
        <v>1647</v>
      </c>
      <c r="C2935" t="s">
        <v>301</v>
      </c>
      <c r="D2935" t="s">
        <v>7400</v>
      </c>
      <c r="E2935" t="s">
        <v>3980</v>
      </c>
      <c r="F2935" t="s">
        <v>1681</v>
      </c>
      <c r="G2935" t="s">
        <v>3981</v>
      </c>
      <c r="H2935">
        <v>3</v>
      </c>
      <c r="I2935" t="s">
        <v>1652</v>
      </c>
      <c r="J2935">
        <v>0</v>
      </c>
      <c r="K2935">
        <v>0</v>
      </c>
    </row>
    <row r="2936" spans="1:11" x14ac:dyDescent="0.25">
      <c r="A2936">
        <v>3848</v>
      </c>
      <c r="B2936" t="s">
        <v>1647</v>
      </c>
      <c r="C2936" t="s">
        <v>301</v>
      </c>
      <c r="D2936" t="s">
        <v>7400</v>
      </c>
      <c r="G2936" t="s">
        <v>4441</v>
      </c>
      <c r="H2936">
        <v>41</v>
      </c>
      <c r="I2936" t="s">
        <v>1652</v>
      </c>
      <c r="J2936">
        <v>0</v>
      </c>
      <c r="K2936">
        <v>0</v>
      </c>
    </row>
    <row r="2937" spans="1:11" x14ac:dyDescent="0.25">
      <c r="A2937">
        <v>3848</v>
      </c>
      <c r="B2937" t="s">
        <v>1647</v>
      </c>
      <c r="C2937" t="s">
        <v>301</v>
      </c>
      <c r="D2937" t="s">
        <v>7400</v>
      </c>
      <c r="E2937" t="s">
        <v>3982</v>
      </c>
      <c r="F2937" t="s">
        <v>1681</v>
      </c>
      <c r="G2937" t="s">
        <v>9554</v>
      </c>
      <c r="H2937">
        <v>19</v>
      </c>
      <c r="I2937" t="s">
        <v>1652</v>
      </c>
      <c r="J2937">
        <v>0</v>
      </c>
      <c r="K2937">
        <v>0</v>
      </c>
    </row>
    <row r="2938" spans="1:11" x14ac:dyDescent="0.25">
      <c r="A2938">
        <v>3848</v>
      </c>
      <c r="B2938" t="s">
        <v>1647</v>
      </c>
      <c r="C2938" t="s">
        <v>301</v>
      </c>
      <c r="D2938" t="s">
        <v>7400</v>
      </c>
      <c r="G2938" t="s">
        <v>4442</v>
      </c>
      <c r="H2938">
        <v>39</v>
      </c>
      <c r="I2938" t="s">
        <v>1652</v>
      </c>
      <c r="J2938">
        <v>0</v>
      </c>
      <c r="K2938">
        <v>0</v>
      </c>
    </row>
    <row r="2939" spans="1:11" x14ac:dyDescent="0.25">
      <c r="A2939">
        <v>3848</v>
      </c>
      <c r="B2939" t="s">
        <v>1647</v>
      </c>
      <c r="C2939" t="s">
        <v>301</v>
      </c>
      <c r="D2939" t="s">
        <v>7400</v>
      </c>
      <c r="E2939" t="s">
        <v>3983</v>
      </c>
      <c r="F2939" t="s">
        <v>1681</v>
      </c>
      <c r="G2939" t="s">
        <v>3194</v>
      </c>
      <c r="H2939">
        <v>79</v>
      </c>
      <c r="I2939" t="s">
        <v>1652</v>
      </c>
      <c r="J2939">
        <v>0</v>
      </c>
      <c r="K2939">
        <v>0</v>
      </c>
    </row>
    <row r="2940" spans="1:11" x14ac:dyDescent="0.25">
      <c r="A2940">
        <v>3848</v>
      </c>
      <c r="B2940" t="s">
        <v>1647</v>
      </c>
      <c r="C2940" t="s">
        <v>301</v>
      </c>
      <c r="D2940" t="s">
        <v>7400</v>
      </c>
      <c r="G2940" t="s">
        <v>5255</v>
      </c>
      <c r="H2940">
        <v>55</v>
      </c>
      <c r="I2940" t="s">
        <v>1652</v>
      </c>
      <c r="J2940">
        <v>0</v>
      </c>
      <c r="K2940">
        <v>0</v>
      </c>
    </row>
    <row r="2941" spans="1:11" x14ac:dyDescent="0.25">
      <c r="A2941">
        <v>3848</v>
      </c>
      <c r="B2941" t="s">
        <v>1647</v>
      </c>
      <c r="C2941" t="s">
        <v>301</v>
      </c>
      <c r="D2941" t="s">
        <v>7400</v>
      </c>
      <c r="E2941" t="s">
        <v>1845</v>
      </c>
      <c r="F2941" t="s">
        <v>1681</v>
      </c>
      <c r="G2941" t="s">
        <v>6968</v>
      </c>
      <c r="H2941">
        <v>39</v>
      </c>
      <c r="I2941" t="s">
        <v>1652</v>
      </c>
      <c r="J2941">
        <v>0</v>
      </c>
      <c r="K2941">
        <v>0</v>
      </c>
    </row>
    <row r="2942" spans="1:11" x14ac:dyDescent="0.25">
      <c r="A2942">
        <v>3848</v>
      </c>
      <c r="B2942" t="s">
        <v>1647</v>
      </c>
      <c r="C2942" t="s">
        <v>301</v>
      </c>
      <c r="D2942" t="s">
        <v>7400</v>
      </c>
      <c r="E2942" t="s">
        <v>3984</v>
      </c>
      <c r="F2942" t="s">
        <v>1681</v>
      </c>
      <c r="G2942" t="s">
        <v>5220</v>
      </c>
      <c r="H2942">
        <v>14</v>
      </c>
      <c r="I2942" t="s">
        <v>1652</v>
      </c>
      <c r="J2942">
        <v>0</v>
      </c>
      <c r="K2942">
        <v>0</v>
      </c>
    </row>
    <row r="2943" spans="1:11" x14ac:dyDescent="0.25">
      <c r="A2943">
        <v>3848</v>
      </c>
      <c r="B2943" t="s">
        <v>1647</v>
      </c>
      <c r="C2943" t="s">
        <v>301</v>
      </c>
      <c r="D2943" t="s">
        <v>7400</v>
      </c>
      <c r="G2943" t="s">
        <v>4516</v>
      </c>
      <c r="H2943">
        <v>70</v>
      </c>
      <c r="I2943" t="s">
        <v>1652</v>
      </c>
      <c r="J2943">
        <v>0</v>
      </c>
      <c r="K2943">
        <v>0</v>
      </c>
    </row>
    <row r="2944" spans="1:11" x14ac:dyDescent="0.25">
      <c r="A2944">
        <v>3848</v>
      </c>
      <c r="B2944" t="s">
        <v>1647</v>
      </c>
      <c r="C2944" t="s">
        <v>301</v>
      </c>
      <c r="D2944" t="s">
        <v>7400</v>
      </c>
      <c r="E2944" t="s">
        <v>7172</v>
      </c>
      <c r="F2944" t="s">
        <v>1655</v>
      </c>
      <c r="G2944" t="s">
        <v>3947</v>
      </c>
      <c r="H2944">
        <v>35</v>
      </c>
      <c r="I2944" t="s">
        <v>1652</v>
      </c>
      <c r="J2944">
        <v>0</v>
      </c>
      <c r="K2944">
        <v>0</v>
      </c>
    </row>
    <row r="2945" spans="1:11" x14ac:dyDescent="0.25">
      <c r="A2945">
        <v>3848</v>
      </c>
      <c r="B2945" t="s">
        <v>1647</v>
      </c>
      <c r="C2945" t="s">
        <v>301</v>
      </c>
      <c r="D2945" t="s">
        <v>7400</v>
      </c>
      <c r="G2945" t="s">
        <v>9101</v>
      </c>
      <c r="H2945">
        <v>110</v>
      </c>
      <c r="I2945" t="s">
        <v>1652</v>
      </c>
      <c r="J2945">
        <v>0</v>
      </c>
      <c r="K2945">
        <v>0</v>
      </c>
    </row>
    <row r="2946" spans="1:11" x14ac:dyDescent="0.25">
      <c r="A2946">
        <v>3848</v>
      </c>
      <c r="B2946" t="s">
        <v>1647</v>
      </c>
      <c r="C2946" t="s">
        <v>301</v>
      </c>
      <c r="D2946" t="s">
        <v>7400</v>
      </c>
      <c r="E2946" t="s">
        <v>3985</v>
      </c>
      <c r="F2946" t="s">
        <v>1655</v>
      </c>
      <c r="G2946" t="s">
        <v>4570</v>
      </c>
      <c r="H2946">
        <v>158</v>
      </c>
      <c r="I2946" t="s">
        <v>1652</v>
      </c>
      <c r="J2946">
        <v>0</v>
      </c>
      <c r="K2946">
        <v>0</v>
      </c>
    </row>
    <row r="2947" spans="1:11" x14ac:dyDescent="0.25">
      <c r="A2947">
        <v>3848</v>
      </c>
      <c r="B2947" t="s">
        <v>1647</v>
      </c>
      <c r="C2947" t="s">
        <v>301</v>
      </c>
      <c r="D2947" t="s">
        <v>7400</v>
      </c>
      <c r="G2947" t="s">
        <v>5256</v>
      </c>
      <c r="H2947">
        <v>240</v>
      </c>
      <c r="I2947" t="s">
        <v>1652</v>
      </c>
      <c r="J2947">
        <v>0</v>
      </c>
      <c r="K2947">
        <v>0</v>
      </c>
    </row>
    <row r="2948" spans="1:11" x14ac:dyDescent="0.25">
      <c r="A2948">
        <v>3848</v>
      </c>
      <c r="B2948" t="s">
        <v>1647</v>
      </c>
      <c r="C2948" t="s">
        <v>301</v>
      </c>
      <c r="D2948" t="s">
        <v>7400</v>
      </c>
      <c r="E2948" t="s">
        <v>3986</v>
      </c>
      <c r="F2948" t="s">
        <v>1655</v>
      </c>
      <c r="G2948" t="s">
        <v>10393</v>
      </c>
      <c r="H2948">
        <v>48</v>
      </c>
      <c r="I2948" t="s">
        <v>1652</v>
      </c>
      <c r="J2948">
        <v>0</v>
      </c>
      <c r="K2948">
        <v>0</v>
      </c>
    </row>
    <row r="2949" spans="1:11" x14ac:dyDescent="0.25">
      <c r="A2949">
        <v>3848</v>
      </c>
      <c r="B2949" t="s">
        <v>1647</v>
      </c>
      <c r="C2949" t="s">
        <v>301</v>
      </c>
      <c r="D2949" t="s">
        <v>7400</v>
      </c>
      <c r="G2949" t="s">
        <v>4272</v>
      </c>
      <c r="H2949">
        <v>146</v>
      </c>
      <c r="I2949" t="s">
        <v>1652</v>
      </c>
      <c r="J2949">
        <v>0</v>
      </c>
      <c r="K2949">
        <v>0</v>
      </c>
    </row>
    <row r="2950" spans="1:11" x14ac:dyDescent="0.25">
      <c r="A2950">
        <v>3848</v>
      </c>
      <c r="B2950" t="s">
        <v>1647</v>
      </c>
      <c r="C2950" t="s">
        <v>301</v>
      </c>
      <c r="D2950" t="s">
        <v>7400</v>
      </c>
      <c r="E2950" t="s">
        <v>3987</v>
      </c>
      <c r="F2950" t="s">
        <v>1655</v>
      </c>
      <c r="G2950" t="s">
        <v>3988</v>
      </c>
      <c r="H2950">
        <v>40</v>
      </c>
      <c r="I2950" t="s">
        <v>1652</v>
      </c>
      <c r="J2950">
        <v>0</v>
      </c>
      <c r="K2950">
        <v>0</v>
      </c>
    </row>
    <row r="2951" spans="1:11" x14ac:dyDescent="0.25">
      <c r="A2951">
        <v>3848</v>
      </c>
      <c r="B2951" t="s">
        <v>1647</v>
      </c>
      <c r="C2951" t="s">
        <v>301</v>
      </c>
      <c r="D2951" t="s">
        <v>7400</v>
      </c>
      <c r="G2951" t="s">
        <v>4517</v>
      </c>
      <c r="H2951">
        <v>153</v>
      </c>
      <c r="I2951" t="s">
        <v>1652</v>
      </c>
      <c r="J2951">
        <v>0</v>
      </c>
      <c r="K2951">
        <v>0</v>
      </c>
    </row>
    <row r="2952" spans="1:11" x14ac:dyDescent="0.25">
      <c r="A2952">
        <v>3848</v>
      </c>
      <c r="B2952" t="s">
        <v>1647</v>
      </c>
      <c r="C2952" t="s">
        <v>301</v>
      </c>
      <c r="D2952" t="s">
        <v>7400</v>
      </c>
      <c r="E2952" t="s">
        <v>3989</v>
      </c>
      <c r="F2952" t="s">
        <v>1655</v>
      </c>
      <c r="G2952" t="s">
        <v>8316</v>
      </c>
      <c r="H2952">
        <v>15</v>
      </c>
      <c r="I2952" t="s">
        <v>1652</v>
      </c>
      <c r="J2952">
        <v>0</v>
      </c>
      <c r="K2952">
        <v>0</v>
      </c>
    </row>
    <row r="2953" spans="1:11" x14ac:dyDescent="0.25">
      <c r="A2953">
        <v>3848</v>
      </c>
      <c r="B2953" t="s">
        <v>1647</v>
      </c>
      <c r="C2953" t="s">
        <v>301</v>
      </c>
      <c r="D2953" t="s">
        <v>7400</v>
      </c>
      <c r="G2953" t="s">
        <v>5257</v>
      </c>
      <c r="H2953">
        <v>42</v>
      </c>
      <c r="I2953" t="s">
        <v>1652</v>
      </c>
      <c r="J2953">
        <v>0</v>
      </c>
      <c r="K2953">
        <v>0</v>
      </c>
    </row>
    <row r="2954" spans="1:11" x14ac:dyDescent="0.25">
      <c r="A2954">
        <v>3848</v>
      </c>
      <c r="B2954" t="s">
        <v>1647</v>
      </c>
      <c r="C2954" t="s">
        <v>301</v>
      </c>
      <c r="D2954" t="s">
        <v>7400</v>
      </c>
      <c r="E2954" t="s">
        <v>2985</v>
      </c>
      <c r="F2954" t="s">
        <v>1655</v>
      </c>
      <c r="G2954" t="s">
        <v>7047</v>
      </c>
      <c r="H2954">
        <v>50</v>
      </c>
      <c r="I2954" t="s">
        <v>1652</v>
      </c>
      <c r="J2954">
        <v>0</v>
      </c>
      <c r="K2954">
        <v>0</v>
      </c>
    </row>
    <row r="2955" spans="1:11" x14ac:dyDescent="0.25">
      <c r="A2955">
        <v>3848</v>
      </c>
      <c r="B2955" t="s">
        <v>1647</v>
      </c>
      <c r="C2955" t="s">
        <v>301</v>
      </c>
      <c r="D2955" t="s">
        <v>7400</v>
      </c>
      <c r="E2955" t="s">
        <v>1844</v>
      </c>
      <c r="F2955" t="s">
        <v>1655</v>
      </c>
      <c r="G2955" t="s">
        <v>3812</v>
      </c>
      <c r="H2955">
        <v>27</v>
      </c>
      <c r="I2955" t="s">
        <v>1652</v>
      </c>
      <c r="J2955">
        <v>0</v>
      </c>
      <c r="K2955">
        <v>0</v>
      </c>
    </row>
    <row r="2956" spans="1:11" x14ac:dyDescent="0.25">
      <c r="A2956">
        <v>3848</v>
      </c>
      <c r="B2956" t="s">
        <v>1647</v>
      </c>
      <c r="C2956" t="s">
        <v>301</v>
      </c>
      <c r="D2956" t="s">
        <v>7400</v>
      </c>
      <c r="G2956" t="s">
        <v>4350</v>
      </c>
      <c r="H2956">
        <v>38</v>
      </c>
      <c r="I2956" t="s">
        <v>1652</v>
      </c>
      <c r="J2956">
        <v>0</v>
      </c>
      <c r="K2956">
        <v>0</v>
      </c>
    </row>
    <row r="2957" spans="1:11" x14ac:dyDescent="0.25">
      <c r="A2957">
        <v>3848</v>
      </c>
      <c r="B2957" t="s">
        <v>1647</v>
      </c>
      <c r="C2957" t="s">
        <v>301</v>
      </c>
      <c r="D2957" t="s">
        <v>7400</v>
      </c>
      <c r="E2957" t="s">
        <v>2558</v>
      </c>
      <c r="F2957" t="s">
        <v>1655</v>
      </c>
      <c r="G2957" t="s">
        <v>4374</v>
      </c>
      <c r="H2957">
        <v>23</v>
      </c>
      <c r="I2957" t="s">
        <v>1652</v>
      </c>
      <c r="J2957">
        <v>0</v>
      </c>
      <c r="K2957">
        <v>0</v>
      </c>
    </row>
    <row r="2958" spans="1:11" x14ac:dyDescent="0.25">
      <c r="A2958">
        <v>3848</v>
      </c>
      <c r="B2958" t="s">
        <v>1647</v>
      </c>
      <c r="C2958" t="s">
        <v>301</v>
      </c>
      <c r="D2958" t="s">
        <v>7400</v>
      </c>
      <c r="G2958" t="s">
        <v>5258</v>
      </c>
      <c r="H2958">
        <v>357</v>
      </c>
      <c r="I2958" t="s">
        <v>1652</v>
      </c>
      <c r="J2958">
        <v>0</v>
      </c>
      <c r="K2958">
        <v>0</v>
      </c>
    </row>
    <row r="2959" spans="1:11" x14ac:dyDescent="0.25">
      <c r="A2959">
        <v>3848</v>
      </c>
      <c r="B2959" t="s">
        <v>1647</v>
      </c>
      <c r="C2959" t="s">
        <v>301</v>
      </c>
      <c r="D2959" t="s">
        <v>7400</v>
      </c>
      <c r="E2959" t="s">
        <v>1843</v>
      </c>
      <c r="F2959" t="s">
        <v>1655</v>
      </c>
      <c r="G2959" t="s">
        <v>3833</v>
      </c>
      <c r="H2959">
        <v>84</v>
      </c>
      <c r="I2959" t="s">
        <v>1652</v>
      </c>
      <c r="J2959">
        <v>0</v>
      </c>
      <c r="K2959">
        <v>0</v>
      </c>
    </row>
    <row r="2960" spans="1:11" x14ac:dyDescent="0.25">
      <c r="A2960">
        <v>3848</v>
      </c>
      <c r="B2960" t="s">
        <v>1647</v>
      </c>
      <c r="C2960" t="s">
        <v>301</v>
      </c>
      <c r="D2960" t="s">
        <v>7400</v>
      </c>
      <c r="G2960" t="s">
        <v>2312</v>
      </c>
      <c r="H2960">
        <v>71</v>
      </c>
      <c r="I2960" t="s">
        <v>1652</v>
      </c>
      <c r="J2960">
        <v>0</v>
      </c>
      <c r="K2960">
        <v>0</v>
      </c>
    </row>
    <row r="2961" spans="1:11" x14ac:dyDescent="0.25">
      <c r="A2961">
        <v>3848</v>
      </c>
      <c r="B2961" t="s">
        <v>1647</v>
      </c>
      <c r="C2961" t="s">
        <v>301</v>
      </c>
      <c r="D2961" t="s">
        <v>7400</v>
      </c>
      <c r="E2961" t="s">
        <v>3990</v>
      </c>
      <c r="F2961" t="s">
        <v>1655</v>
      </c>
      <c r="G2961" t="s">
        <v>4571</v>
      </c>
      <c r="H2961">
        <v>36</v>
      </c>
      <c r="I2961" t="s">
        <v>1652</v>
      </c>
      <c r="J2961">
        <v>0</v>
      </c>
      <c r="K2961">
        <v>0</v>
      </c>
    </row>
    <row r="2962" spans="1:11" x14ac:dyDescent="0.25">
      <c r="A2962">
        <v>3848</v>
      </c>
      <c r="B2962" t="s">
        <v>1647</v>
      </c>
      <c r="C2962" t="s">
        <v>301</v>
      </c>
      <c r="D2962" t="s">
        <v>7400</v>
      </c>
      <c r="G2962" t="s">
        <v>4375</v>
      </c>
      <c r="H2962">
        <v>149</v>
      </c>
      <c r="I2962" t="s">
        <v>1652</v>
      </c>
      <c r="J2962">
        <v>0</v>
      </c>
      <c r="K2962">
        <v>0</v>
      </c>
    </row>
    <row r="2963" spans="1:11" x14ac:dyDescent="0.25">
      <c r="A2963">
        <v>3848</v>
      </c>
      <c r="B2963" t="s">
        <v>1647</v>
      </c>
      <c r="C2963" t="s">
        <v>301</v>
      </c>
      <c r="D2963" t="s">
        <v>7400</v>
      </c>
      <c r="E2963" t="s">
        <v>1842</v>
      </c>
      <c r="F2963" t="s">
        <v>1655</v>
      </c>
      <c r="G2963" t="s">
        <v>10393</v>
      </c>
      <c r="H2963">
        <v>17</v>
      </c>
      <c r="I2963" t="s">
        <v>1652</v>
      </c>
      <c r="J2963">
        <v>0</v>
      </c>
      <c r="K2963">
        <v>0</v>
      </c>
    </row>
    <row r="2964" spans="1:11" x14ac:dyDescent="0.25">
      <c r="A2964">
        <v>3848</v>
      </c>
      <c r="B2964" t="s">
        <v>1647</v>
      </c>
      <c r="C2964" t="s">
        <v>301</v>
      </c>
      <c r="D2964" t="s">
        <v>7400</v>
      </c>
      <c r="G2964" t="s">
        <v>2292</v>
      </c>
      <c r="H2964">
        <v>16</v>
      </c>
      <c r="I2964" t="s">
        <v>1652</v>
      </c>
      <c r="J2964">
        <v>0</v>
      </c>
      <c r="K2964">
        <v>0</v>
      </c>
    </row>
    <row r="2965" spans="1:11" x14ac:dyDescent="0.25">
      <c r="A2965">
        <v>3848</v>
      </c>
      <c r="B2965" t="s">
        <v>1647</v>
      </c>
      <c r="C2965" t="s">
        <v>301</v>
      </c>
      <c r="D2965" t="s">
        <v>7400</v>
      </c>
      <c r="E2965" t="s">
        <v>1841</v>
      </c>
      <c r="F2965" t="s">
        <v>1655</v>
      </c>
      <c r="G2965" t="s">
        <v>3991</v>
      </c>
      <c r="H2965">
        <v>82</v>
      </c>
      <c r="I2965" t="s">
        <v>1652</v>
      </c>
      <c r="J2965">
        <v>0</v>
      </c>
      <c r="K2965">
        <v>0</v>
      </c>
    </row>
    <row r="2966" spans="1:11" x14ac:dyDescent="0.25">
      <c r="A2966">
        <v>3848</v>
      </c>
      <c r="B2966" t="s">
        <v>1647</v>
      </c>
      <c r="C2966" t="s">
        <v>301</v>
      </c>
      <c r="D2966" t="s">
        <v>7400</v>
      </c>
      <c r="G2966" t="s">
        <v>2293</v>
      </c>
      <c r="H2966">
        <v>300</v>
      </c>
      <c r="I2966" t="s">
        <v>1652</v>
      </c>
      <c r="J2966">
        <v>0</v>
      </c>
      <c r="K2966">
        <v>0</v>
      </c>
    </row>
    <row r="2967" spans="1:11" x14ac:dyDescent="0.25">
      <c r="A2967">
        <v>3848</v>
      </c>
      <c r="B2967" t="s">
        <v>1647</v>
      </c>
      <c r="C2967" t="s">
        <v>301</v>
      </c>
      <c r="D2967" t="s">
        <v>7400</v>
      </c>
      <c r="E2967" t="s">
        <v>3992</v>
      </c>
      <c r="F2967" t="s">
        <v>1655</v>
      </c>
      <c r="G2967" t="s">
        <v>7811</v>
      </c>
      <c r="H2967">
        <v>95</v>
      </c>
      <c r="I2967" t="s">
        <v>1652</v>
      </c>
      <c r="J2967">
        <v>0</v>
      </c>
      <c r="K2967">
        <v>0</v>
      </c>
    </row>
    <row r="2968" spans="1:11" x14ac:dyDescent="0.25">
      <c r="A2968">
        <v>3848</v>
      </c>
      <c r="B2968" t="s">
        <v>1647</v>
      </c>
      <c r="C2968" t="s">
        <v>301</v>
      </c>
      <c r="D2968" t="s">
        <v>7400</v>
      </c>
      <c r="G2968" t="s">
        <v>4376</v>
      </c>
      <c r="H2968">
        <v>47</v>
      </c>
      <c r="I2968" t="s">
        <v>1652</v>
      </c>
      <c r="J2968">
        <v>0</v>
      </c>
      <c r="K2968">
        <v>0</v>
      </c>
    </row>
    <row r="2969" spans="1:11" x14ac:dyDescent="0.25">
      <c r="A2969">
        <v>3848</v>
      </c>
      <c r="B2969" t="s">
        <v>1647</v>
      </c>
      <c r="C2969" t="s">
        <v>301</v>
      </c>
      <c r="D2969" t="s">
        <v>7400</v>
      </c>
      <c r="E2969" t="s">
        <v>3993</v>
      </c>
      <c r="F2969" t="s">
        <v>1655</v>
      </c>
      <c r="G2969" t="s">
        <v>4273</v>
      </c>
      <c r="H2969">
        <v>75</v>
      </c>
      <c r="I2969" t="s">
        <v>1652</v>
      </c>
      <c r="J2969">
        <v>0</v>
      </c>
      <c r="K2969">
        <v>0</v>
      </c>
    </row>
    <row r="2970" spans="1:11" x14ac:dyDescent="0.25">
      <c r="A2970">
        <v>3848</v>
      </c>
      <c r="B2970" t="s">
        <v>1647</v>
      </c>
      <c r="C2970" t="s">
        <v>301</v>
      </c>
      <c r="D2970" t="s">
        <v>7400</v>
      </c>
      <c r="E2970" t="s">
        <v>1840</v>
      </c>
      <c r="F2970" t="s">
        <v>1655</v>
      </c>
      <c r="G2970" t="s">
        <v>3316</v>
      </c>
      <c r="H2970">
        <v>19</v>
      </c>
      <c r="I2970" t="s">
        <v>1652</v>
      </c>
      <c r="J2970">
        <v>0</v>
      </c>
      <c r="K2970">
        <v>0</v>
      </c>
    </row>
    <row r="2971" spans="1:11" x14ac:dyDescent="0.25">
      <c r="A2971">
        <v>3848</v>
      </c>
      <c r="B2971" t="s">
        <v>1647</v>
      </c>
      <c r="C2971" t="s">
        <v>301</v>
      </c>
      <c r="D2971" t="s">
        <v>7400</v>
      </c>
      <c r="G2971" t="s">
        <v>7591</v>
      </c>
      <c r="H2971">
        <v>222</v>
      </c>
      <c r="I2971" t="s">
        <v>1652</v>
      </c>
      <c r="J2971">
        <v>0</v>
      </c>
      <c r="K2971">
        <v>0</v>
      </c>
    </row>
    <row r="2972" spans="1:11" x14ac:dyDescent="0.25">
      <c r="A2972">
        <v>3848</v>
      </c>
      <c r="B2972" t="s">
        <v>1647</v>
      </c>
      <c r="C2972" t="s">
        <v>301</v>
      </c>
      <c r="D2972" t="s">
        <v>7400</v>
      </c>
      <c r="E2972" t="s">
        <v>3994</v>
      </c>
      <c r="F2972" t="s">
        <v>1655</v>
      </c>
      <c r="G2972" t="s">
        <v>3353</v>
      </c>
      <c r="H2972">
        <v>36</v>
      </c>
      <c r="I2972" t="s">
        <v>1652</v>
      </c>
      <c r="J2972">
        <v>0</v>
      </c>
      <c r="K2972">
        <v>0</v>
      </c>
    </row>
    <row r="2973" spans="1:11" x14ac:dyDescent="0.25">
      <c r="A2973">
        <v>3848</v>
      </c>
      <c r="B2973" t="s">
        <v>1647</v>
      </c>
      <c r="C2973" t="s">
        <v>301</v>
      </c>
      <c r="D2973" t="s">
        <v>7400</v>
      </c>
      <c r="G2973" t="s">
        <v>4518</v>
      </c>
      <c r="H2973">
        <v>50</v>
      </c>
      <c r="I2973" t="s">
        <v>1652</v>
      </c>
      <c r="J2973">
        <v>0</v>
      </c>
      <c r="K2973">
        <v>0</v>
      </c>
    </row>
    <row r="2974" spans="1:11" x14ac:dyDescent="0.25">
      <c r="A2974">
        <v>3848</v>
      </c>
      <c r="B2974" t="s">
        <v>1647</v>
      </c>
      <c r="C2974" t="s">
        <v>301</v>
      </c>
      <c r="D2974" t="s">
        <v>7400</v>
      </c>
      <c r="E2974" t="s">
        <v>3995</v>
      </c>
      <c r="F2974" t="s">
        <v>1655</v>
      </c>
      <c r="G2974" t="s">
        <v>3097</v>
      </c>
      <c r="H2974">
        <v>7</v>
      </c>
      <c r="I2974" t="s">
        <v>1652</v>
      </c>
      <c r="J2974">
        <v>0</v>
      </c>
      <c r="K2974">
        <v>0</v>
      </c>
    </row>
    <row r="2975" spans="1:11" x14ac:dyDescent="0.25">
      <c r="A2975">
        <v>3848</v>
      </c>
      <c r="B2975" t="s">
        <v>1647</v>
      </c>
      <c r="C2975" t="s">
        <v>301</v>
      </c>
      <c r="D2975" t="s">
        <v>7400</v>
      </c>
      <c r="G2975" t="s">
        <v>4377</v>
      </c>
      <c r="H2975">
        <v>123</v>
      </c>
      <c r="I2975" t="s">
        <v>1652</v>
      </c>
      <c r="J2975">
        <v>0</v>
      </c>
      <c r="K2975">
        <v>0</v>
      </c>
    </row>
    <row r="2976" spans="1:11" x14ac:dyDescent="0.25">
      <c r="A2976">
        <v>3848</v>
      </c>
      <c r="B2976" t="s">
        <v>1647</v>
      </c>
      <c r="C2976" t="s">
        <v>301</v>
      </c>
      <c r="D2976" t="s">
        <v>7400</v>
      </c>
      <c r="E2976" t="s">
        <v>3996</v>
      </c>
      <c r="F2976" t="s">
        <v>1655</v>
      </c>
      <c r="G2976" t="s">
        <v>3961</v>
      </c>
      <c r="H2976">
        <v>14</v>
      </c>
      <c r="I2976" t="s">
        <v>1652</v>
      </c>
      <c r="J2976">
        <v>0</v>
      </c>
      <c r="K2976">
        <v>0</v>
      </c>
    </row>
    <row r="2977" spans="1:11" x14ac:dyDescent="0.25">
      <c r="A2977">
        <v>3848</v>
      </c>
      <c r="B2977" t="s">
        <v>1647</v>
      </c>
      <c r="C2977" t="s">
        <v>301</v>
      </c>
      <c r="D2977" t="s">
        <v>7400</v>
      </c>
      <c r="G2977" t="s">
        <v>4378</v>
      </c>
      <c r="H2977">
        <v>80</v>
      </c>
      <c r="I2977" t="s">
        <v>1652</v>
      </c>
      <c r="J2977">
        <v>0</v>
      </c>
      <c r="K2977">
        <v>0</v>
      </c>
    </row>
    <row r="2978" spans="1:11" x14ac:dyDescent="0.25">
      <c r="A2978">
        <v>3848</v>
      </c>
      <c r="B2978" t="s">
        <v>1647</v>
      </c>
      <c r="C2978" t="s">
        <v>301</v>
      </c>
      <c r="D2978" t="s">
        <v>7400</v>
      </c>
      <c r="E2978" t="s">
        <v>6486</v>
      </c>
      <c r="F2978" t="s">
        <v>1655</v>
      </c>
      <c r="G2978" t="s">
        <v>6969</v>
      </c>
      <c r="H2978">
        <v>20</v>
      </c>
      <c r="I2978" t="s">
        <v>1652</v>
      </c>
      <c r="J2978">
        <v>0</v>
      </c>
      <c r="K2978">
        <v>0</v>
      </c>
    </row>
    <row r="2979" spans="1:11" x14ac:dyDescent="0.25">
      <c r="A2979">
        <v>3848</v>
      </c>
      <c r="B2979" t="s">
        <v>1647</v>
      </c>
      <c r="C2979" t="s">
        <v>301</v>
      </c>
      <c r="D2979" t="s">
        <v>7400</v>
      </c>
      <c r="G2979" t="s">
        <v>5111</v>
      </c>
      <c r="H2979">
        <v>37</v>
      </c>
      <c r="I2979" t="s">
        <v>1652</v>
      </c>
      <c r="J2979">
        <v>0</v>
      </c>
      <c r="K2979">
        <v>0</v>
      </c>
    </row>
    <row r="2980" spans="1:11" x14ac:dyDescent="0.25">
      <c r="A2980">
        <v>3848</v>
      </c>
      <c r="B2980" t="s">
        <v>1647</v>
      </c>
      <c r="C2980" t="s">
        <v>301</v>
      </c>
      <c r="D2980" t="s">
        <v>7400</v>
      </c>
      <c r="E2980" t="s">
        <v>9555</v>
      </c>
      <c r="F2980" t="s">
        <v>1655</v>
      </c>
      <c r="G2980" t="s">
        <v>10394</v>
      </c>
      <c r="H2980">
        <v>17</v>
      </c>
      <c r="I2980" t="s">
        <v>1652</v>
      </c>
      <c r="J2980">
        <v>0</v>
      </c>
      <c r="K2980">
        <v>0</v>
      </c>
    </row>
    <row r="2981" spans="1:11" x14ac:dyDescent="0.25">
      <c r="A2981">
        <v>3848</v>
      </c>
      <c r="B2981" t="s">
        <v>1647</v>
      </c>
      <c r="C2981" t="s">
        <v>301</v>
      </c>
      <c r="D2981" t="s">
        <v>7400</v>
      </c>
      <c r="E2981" t="s">
        <v>3997</v>
      </c>
      <c r="F2981" t="s">
        <v>1655</v>
      </c>
      <c r="G2981" t="s">
        <v>3998</v>
      </c>
      <c r="H2981">
        <v>107</v>
      </c>
      <c r="I2981" t="s">
        <v>1652</v>
      </c>
      <c r="J2981">
        <v>0</v>
      </c>
      <c r="K2981">
        <v>0</v>
      </c>
    </row>
    <row r="2982" spans="1:11" x14ac:dyDescent="0.25">
      <c r="A2982">
        <v>3848</v>
      </c>
      <c r="B2982" t="s">
        <v>1647</v>
      </c>
      <c r="C2982" t="s">
        <v>301</v>
      </c>
      <c r="D2982" t="s">
        <v>7400</v>
      </c>
      <c r="G2982" t="s">
        <v>4379</v>
      </c>
      <c r="H2982">
        <v>340</v>
      </c>
      <c r="I2982" t="s">
        <v>1652</v>
      </c>
      <c r="J2982">
        <v>0</v>
      </c>
      <c r="K2982">
        <v>0</v>
      </c>
    </row>
    <row r="2983" spans="1:11" x14ac:dyDescent="0.25">
      <c r="A2983">
        <v>3848</v>
      </c>
      <c r="B2983" t="s">
        <v>1647</v>
      </c>
      <c r="C2983" t="s">
        <v>301</v>
      </c>
      <c r="D2983" t="s">
        <v>7400</v>
      </c>
      <c r="E2983" t="s">
        <v>1839</v>
      </c>
      <c r="F2983" t="s">
        <v>1655</v>
      </c>
      <c r="G2983" t="s">
        <v>3227</v>
      </c>
      <c r="H2983">
        <v>39</v>
      </c>
      <c r="I2983" t="s">
        <v>1652</v>
      </c>
      <c r="J2983">
        <v>0</v>
      </c>
      <c r="K2983">
        <v>0</v>
      </c>
    </row>
    <row r="2984" spans="1:11" x14ac:dyDescent="0.25">
      <c r="A2984">
        <v>3848</v>
      </c>
      <c r="B2984" t="s">
        <v>1647</v>
      </c>
      <c r="C2984" t="s">
        <v>301</v>
      </c>
      <c r="D2984" t="s">
        <v>7400</v>
      </c>
      <c r="G2984" t="s">
        <v>7468</v>
      </c>
      <c r="H2984">
        <v>43</v>
      </c>
      <c r="I2984" t="s">
        <v>1652</v>
      </c>
      <c r="J2984">
        <v>0</v>
      </c>
      <c r="K2984">
        <v>0</v>
      </c>
    </row>
    <row r="2985" spans="1:11" x14ac:dyDescent="0.25">
      <c r="A2985">
        <v>3848</v>
      </c>
      <c r="B2985" t="s">
        <v>1647</v>
      </c>
      <c r="C2985" t="s">
        <v>301</v>
      </c>
      <c r="D2985" t="s">
        <v>7400</v>
      </c>
      <c r="E2985" t="s">
        <v>3999</v>
      </c>
      <c r="F2985" t="s">
        <v>1655</v>
      </c>
      <c r="G2985" t="s">
        <v>8314</v>
      </c>
      <c r="H2985">
        <v>26</v>
      </c>
      <c r="I2985" t="s">
        <v>1652</v>
      </c>
      <c r="J2985">
        <v>0</v>
      </c>
      <c r="K2985">
        <v>0</v>
      </c>
    </row>
    <row r="2986" spans="1:11" x14ac:dyDescent="0.25">
      <c r="A2986">
        <v>3848</v>
      </c>
      <c r="B2986" t="s">
        <v>1647</v>
      </c>
      <c r="C2986" t="s">
        <v>301</v>
      </c>
      <c r="D2986" t="s">
        <v>7400</v>
      </c>
      <c r="G2986" t="s">
        <v>5259</v>
      </c>
      <c r="H2986">
        <v>34</v>
      </c>
      <c r="I2986" t="s">
        <v>1652</v>
      </c>
      <c r="J2986">
        <v>0</v>
      </c>
      <c r="K2986">
        <v>0</v>
      </c>
    </row>
    <row r="2987" spans="1:11" x14ac:dyDescent="0.25">
      <c r="A2987">
        <v>3848</v>
      </c>
      <c r="B2987" t="s">
        <v>1647</v>
      </c>
      <c r="C2987" t="s">
        <v>301</v>
      </c>
      <c r="D2987" t="s">
        <v>7400</v>
      </c>
      <c r="E2987" t="s">
        <v>4000</v>
      </c>
      <c r="F2987" t="s">
        <v>1655</v>
      </c>
      <c r="G2987" t="s">
        <v>3634</v>
      </c>
      <c r="H2987">
        <v>44</v>
      </c>
      <c r="I2987" t="s">
        <v>1652</v>
      </c>
      <c r="J2987">
        <v>0</v>
      </c>
      <c r="K2987">
        <v>0</v>
      </c>
    </row>
    <row r="2988" spans="1:11" x14ac:dyDescent="0.25">
      <c r="A2988">
        <v>3848</v>
      </c>
      <c r="B2988" t="s">
        <v>1647</v>
      </c>
      <c r="C2988" t="s">
        <v>301</v>
      </c>
      <c r="D2988" t="s">
        <v>7400</v>
      </c>
      <c r="G2988" t="s">
        <v>7403</v>
      </c>
      <c r="H2988">
        <v>80</v>
      </c>
      <c r="I2988" t="s">
        <v>1652</v>
      </c>
      <c r="J2988">
        <v>0</v>
      </c>
      <c r="K2988">
        <v>0</v>
      </c>
    </row>
    <row r="2989" spans="1:11" x14ac:dyDescent="0.25">
      <c r="A2989">
        <v>3848</v>
      </c>
      <c r="B2989" t="s">
        <v>1647</v>
      </c>
      <c r="C2989" t="s">
        <v>301</v>
      </c>
      <c r="D2989" t="s">
        <v>7400</v>
      </c>
      <c r="E2989" t="s">
        <v>4001</v>
      </c>
      <c r="F2989" t="s">
        <v>1655</v>
      </c>
      <c r="G2989" t="s">
        <v>4380</v>
      </c>
      <c r="H2989">
        <v>20</v>
      </c>
      <c r="I2989" t="s">
        <v>1652</v>
      </c>
      <c r="J2989">
        <v>0</v>
      </c>
      <c r="K2989">
        <v>0</v>
      </c>
    </row>
    <row r="2990" spans="1:11" x14ac:dyDescent="0.25">
      <c r="A2990">
        <v>3848</v>
      </c>
      <c r="B2990" t="s">
        <v>1647</v>
      </c>
      <c r="C2990" t="s">
        <v>301</v>
      </c>
      <c r="D2990" t="s">
        <v>7400</v>
      </c>
      <c r="E2990" t="s">
        <v>4002</v>
      </c>
      <c r="F2990" t="s">
        <v>1655</v>
      </c>
      <c r="G2990" t="s">
        <v>4003</v>
      </c>
      <c r="H2990">
        <v>82</v>
      </c>
      <c r="I2990" t="s">
        <v>1652</v>
      </c>
      <c r="J2990">
        <v>0</v>
      </c>
      <c r="K2990">
        <v>0</v>
      </c>
    </row>
    <row r="2991" spans="1:11" x14ac:dyDescent="0.25">
      <c r="A2991">
        <v>3848</v>
      </c>
      <c r="B2991" t="s">
        <v>1647</v>
      </c>
      <c r="C2991" t="s">
        <v>301</v>
      </c>
      <c r="D2991" t="s">
        <v>7400</v>
      </c>
      <c r="G2991" t="s">
        <v>5260</v>
      </c>
      <c r="H2991">
        <v>237</v>
      </c>
      <c r="I2991" t="s">
        <v>1652</v>
      </c>
      <c r="J2991">
        <v>0</v>
      </c>
      <c r="K2991">
        <v>0</v>
      </c>
    </row>
    <row r="2992" spans="1:11" x14ac:dyDescent="0.25">
      <c r="A2992">
        <v>3848</v>
      </c>
      <c r="B2992" t="s">
        <v>1647</v>
      </c>
      <c r="C2992" t="s">
        <v>301</v>
      </c>
      <c r="D2992" t="s">
        <v>7400</v>
      </c>
      <c r="E2992" t="s">
        <v>4004</v>
      </c>
      <c r="F2992" t="s">
        <v>1655</v>
      </c>
      <c r="G2992" t="s">
        <v>3238</v>
      </c>
      <c r="H2992">
        <v>1</v>
      </c>
      <c r="I2992" t="s">
        <v>1652</v>
      </c>
      <c r="J2992">
        <v>0</v>
      </c>
      <c r="K2992">
        <v>0</v>
      </c>
    </row>
    <row r="2993" spans="1:11" x14ac:dyDescent="0.25">
      <c r="A2993">
        <v>3848</v>
      </c>
      <c r="B2993" t="s">
        <v>1647</v>
      </c>
      <c r="C2993" t="s">
        <v>301</v>
      </c>
      <c r="D2993" t="s">
        <v>7400</v>
      </c>
      <c r="G2993" t="s">
        <v>6223</v>
      </c>
      <c r="H2993">
        <v>50</v>
      </c>
      <c r="I2993" t="s">
        <v>1652</v>
      </c>
      <c r="J2993">
        <v>0</v>
      </c>
      <c r="K2993">
        <v>0</v>
      </c>
    </row>
    <row r="2994" spans="1:11" x14ac:dyDescent="0.25">
      <c r="A2994">
        <v>3848</v>
      </c>
      <c r="B2994" t="s">
        <v>1647</v>
      </c>
      <c r="C2994" t="s">
        <v>301</v>
      </c>
      <c r="D2994" t="s">
        <v>7400</v>
      </c>
      <c r="E2994" t="s">
        <v>4005</v>
      </c>
      <c r="F2994" t="s">
        <v>1655</v>
      </c>
      <c r="G2994" t="s">
        <v>3841</v>
      </c>
      <c r="H2994">
        <v>15</v>
      </c>
      <c r="I2994" t="s">
        <v>1652</v>
      </c>
      <c r="J2994">
        <v>0</v>
      </c>
      <c r="K2994">
        <v>0</v>
      </c>
    </row>
    <row r="2995" spans="1:11" x14ac:dyDescent="0.25">
      <c r="A2995">
        <v>3848</v>
      </c>
      <c r="B2995" t="s">
        <v>1647</v>
      </c>
      <c r="C2995" t="s">
        <v>301</v>
      </c>
      <c r="D2995" t="s">
        <v>7400</v>
      </c>
      <c r="G2995" t="s">
        <v>4519</v>
      </c>
      <c r="H2995">
        <v>17</v>
      </c>
      <c r="I2995" t="s">
        <v>1652</v>
      </c>
      <c r="J2995">
        <v>0</v>
      </c>
      <c r="K2995">
        <v>0</v>
      </c>
    </row>
    <row r="2996" spans="1:11" x14ac:dyDescent="0.25">
      <c r="A2996">
        <v>3848</v>
      </c>
      <c r="B2996" t="s">
        <v>1647</v>
      </c>
      <c r="C2996" t="s">
        <v>301</v>
      </c>
      <c r="D2996" t="s">
        <v>7400</v>
      </c>
      <c r="E2996" t="s">
        <v>4006</v>
      </c>
      <c r="F2996" t="s">
        <v>1655</v>
      </c>
      <c r="G2996" t="s">
        <v>4007</v>
      </c>
      <c r="H2996">
        <v>11</v>
      </c>
      <c r="I2996" t="s">
        <v>1652</v>
      </c>
      <c r="J2996">
        <v>0</v>
      </c>
      <c r="K2996">
        <v>0</v>
      </c>
    </row>
    <row r="2997" spans="1:11" x14ac:dyDescent="0.25">
      <c r="A2997">
        <v>3848</v>
      </c>
      <c r="B2997" t="s">
        <v>1647</v>
      </c>
      <c r="C2997" t="s">
        <v>301</v>
      </c>
      <c r="D2997" t="s">
        <v>7400</v>
      </c>
      <c r="G2997" t="s">
        <v>4381</v>
      </c>
      <c r="H2997">
        <v>56</v>
      </c>
      <c r="I2997" t="s">
        <v>1652</v>
      </c>
      <c r="J2997">
        <v>0</v>
      </c>
      <c r="K2997">
        <v>0</v>
      </c>
    </row>
    <row r="2998" spans="1:11" x14ac:dyDescent="0.25">
      <c r="A2998">
        <v>3848</v>
      </c>
      <c r="B2998" t="s">
        <v>1647</v>
      </c>
      <c r="C2998" t="s">
        <v>301</v>
      </c>
      <c r="D2998" t="s">
        <v>7400</v>
      </c>
      <c r="E2998" t="s">
        <v>1838</v>
      </c>
      <c r="F2998" t="s">
        <v>1655</v>
      </c>
      <c r="G2998" t="s">
        <v>3217</v>
      </c>
      <c r="H2998">
        <v>2</v>
      </c>
      <c r="I2998" t="s">
        <v>1652</v>
      </c>
      <c r="J2998">
        <v>0</v>
      </c>
      <c r="K2998">
        <v>0</v>
      </c>
    </row>
    <row r="2999" spans="1:11" x14ac:dyDescent="0.25">
      <c r="A2999">
        <v>3848</v>
      </c>
      <c r="B2999" t="s">
        <v>1647</v>
      </c>
      <c r="C2999" t="s">
        <v>301</v>
      </c>
      <c r="D2999" t="s">
        <v>7400</v>
      </c>
      <c r="G2999" t="s">
        <v>4382</v>
      </c>
      <c r="H2999">
        <v>26</v>
      </c>
      <c r="I2999" t="s">
        <v>1652</v>
      </c>
      <c r="J2999">
        <v>0</v>
      </c>
      <c r="K2999">
        <v>0</v>
      </c>
    </row>
    <row r="3000" spans="1:11" x14ac:dyDescent="0.25">
      <c r="A3000">
        <v>3848</v>
      </c>
      <c r="B3000" t="s">
        <v>1647</v>
      </c>
      <c r="C3000" t="s">
        <v>301</v>
      </c>
      <c r="D3000" t="s">
        <v>7400</v>
      </c>
      <c r="E3000" t="s">
        <v>5261</v>
      </c>
      <c r="F3000" t="s">
        <v>1655</v>
      </c>
      <c r="G3000" t="s">
        <v>5262</v>
      </c>
      <c r="H3000">
        <v>32</v>
      </c>
      <c r="I3000" t="s">
        <v>1652</v>
      </c>
      <c r="J3000">
        <v>0</v>
      </c>
      <c r="K3000">
        <v>0</v>
      </c>
    </row>
    <row r="3001" spans="1:11" x14ac:dyDescent="0.25">
      <c r="A3001">
        <v>3848</v>
      </c>
      <c r="B3001" t="s">
        <v>1647</v>
      </c>
      <c r="C3001" t="s">
        <v>301</v>
      </c>
      <c r="D3001" t="s">
        <v>7400</v>
      </c>
      <c r="E3001" t="s">
        <v>5263</v>
      </c>
      <c r="F3001" t="s">
        <v>1655</v>
      </c>
      <c r="G3001" t="s">
        <v>4052</v>
      </c>
      <c r="H3001">
        <v>34</v>
      </c>
      <c r="I3001" t="s">
        <v>1652</v>
      </c>
      <c r="J3001">
        <v>0</v>
      </c>
      <c r="K3001">
        <v>0</v>
      </c>
    </row>
    <row r="3002" spans="1:11" x14ac:dyDescent="0.25">
      <c r="A3002">
        <v>3848</v>
      </c>
      <c r="B3002" t="s">
        <v>1647</v>
      </c>
      <c r="C3002" t="s">
        <v>301</v>
      </c>
      <c r="D3002" t="s">
        <v>7400</v>
      </c>
      <c r="G3002" t="s">
        <v>5264</v>
      </c>
      <c r="H3002">
        <v>30</v>
      </c>
      <c r="I3002" t="s">
        <v>1652</v>
      </c>
      <c r="J3002">
        <v>0</v>
      </c>
      <c r="K3002">
        <v>0</v>
      </c>
    </row>
    <row r="3003" spans="1:11" x14ac:dyDescent="0.25">
      <c r="A3003">
        <v>3848</v>
      </c>
      <c r="B3003" t="s">
        <v>1647</v>
      </c>
      <c r="C3003" t="s">
        <v>301</v>
      </c>
      <c r="D3003" t="s">
        <v>7400</v>
      </c>
      <c r="E3003" t="s">
        <v>4008</v>
      </c>
      <c r="F3003" t="s">
        <v>1655</v>
      </c>
      <c r="G3003" t="s">
        <v>4009</v>
      </c>
      <c r="H3003">
        <v>31</v>
      </c>
      <c r="I3003" t="s">
        <v>1652</v>
      </c>
      <c r="J3003">
        <v>0</v>
      </c>
      <c r="K3003">
        <v>0</v>
      </c>
    </row>
    <row r="3004" spans="1:11" x14ac:dyDescent="0.25">
      <c r="A3004">
        <v>3848</v>
      </c>
      <c r="B3004" t="s">
        <v>1647</v>
      </c>
      <c r="C3004" t="s">
        <v>301</v>
      </c>
      <c r="D3004" t="s">
        <v>7400</v>
      </c>
      <c r="G3004" t="s">
        <v>5265</v>
      </c>
      <c r="H3004">
        <v>23</v>
      </c>
      <c r="I3004" t="s">
        <v>1652</v>
      </c>
      <c r="J3004">
        <v>0</v>
      </c>
      <c r="K3004">
        <v>0</v>
      </c>
    </row>
    <row r="3005" spans="1:11" x14ac:dyDescent="0.25">
      <c r="A3005">
        <v>3848</v>
      </c>
      <c r="B3005" t="s">
        <v>1647</v>
      </c>
      <c r="C3005" t="s">
        <v>301</v>
      </c>
      <c r="D3005" t="s">
        <v>7400</v>
      </c>
      <c r="E3005" t="s">
        <v>6224</v>
      </c>
      <c r="F3005" t="s">
        <v>1655</v>
      </c>
      <c r="G3005" t="s">
        <v>8315</v>
      </c>
      <c r="H3005">
        <v>42</v>
      </c>
      <c r="I3005" t="s">
        <v>1652</v>
      </c>
      <c r="J3005">
        <v>0</v>
      </c>
      <c r="K3005">
        <v>0</v>
      </c>
    </row>
    <row r="3006" spans="1:11" x14ac:dyDescent="0.25">
      <c r="A3006">
        <v>3848</v>
      </c>
      <c r="B3006" t="s">
        <v>1647</v>
      </c>
      <c r="C3006" t="s">
        <v>301</v>
      </c>
      <c r="D3006" t="s">
        <v>7400</v>
      </c>
      <c r="G3006" t="s">
        <v>6225</v>
      </c>
      <c r="H3006">
        <v>98</v>
      </c>
      <c r="I3006" t="s">
        <v>1652</v>
      </c>
      <c r="J3006">
        <v>0</v>
      </c>
      <c r="K3006">
        <v>0</v>
      </c>
    </row>
    <row r="3007" spans="1:11" x14ac:dyDescent="0.25">
      <c r="A3007">
        <v>3848</v>
      </c>
      <c r="B3007" t="s">
        <v>1647</v>
      </c>
      <c r="C3007" t="s">
        <v>301</v>
      </c>
      <c r="D3007" t="s">
        <v>7400</v>
      </c>
      <c r="E3007" t="s">
        <v>4010</v>
      </c>
      <c r="F3007" t="s">
        <v>1655</v>
      </c>
      <c r="G3007" t="s">
        <v>7208</v>
      </c>
      <c r="H3007">
        <v>49</v>
      </c>
      <c r="I3007" t="s">
        <v>1652</v>
      </c>
      <c r="J3007">
        <v>0</v>
      </c>
      <c r="K3007">
        <v>0</v>
      </c>
    </row>
    <row r="3008" spans="1:11" x14ac:dyDescent="0.25">
      <c r="A3008">
        <v>3848</v>
      </c>
      <c r="B3008" t="s">
        <v>1647</v>
      </c>
      <c r="C3008" t="s">
        <v>301</v>
      </c>
      <c r="D3008" t="s">
        <v>7400</v>
      </c>
      <c r="G3008" t="s">
        <v>4274</v>
      </c>
      <c r="H3008">
        <v>77</v>
      </c>
      <c r="I3008" t="s">
        <v>1652</v>
      </c>
      <c r="J3008">
        <v>0</v>
      </c>
      <c r="K3008">
        <v>0</v>
      </c>
    </row>
    <row r="3009" spans="1:11" x14ac:dyDescent="0.25">
      <c r="A3009">
        <v>3848</v>
      </c>
      <c r="B3009" t="s">
        <v>1647</v>
      </c>
      <c r="C3009" t="s">
        <v>301</v>
      </c>
      <c r="D3009" t="s">
        <v>7400</v>
      </c>
      <c r="E3009" t="s">
        <v>2514</v>
      </c>
      <c r="F3009" t="s">
        <v>1655</v>
      </c>
      <c r="G3009" t="s">
        <v>3254</v>
      </c>
      <c r="H3009">
        <v>159</v>
      </c>
      <c r="I3009" t="s">
        <v>1652</v>
      </c>
      <c r="J3009">
        <v>0</v>
      </c>
      <c r="K3009">
        <v>0</v>
      </c>
    </row>
    <row r="3010" spans="1:11" x14ac:dyDescent="0.25">
      <c r="A3010">
        <v>3848</v>
      </c>
      <c r="B3010" t="s">
        <v>1647</v>
      </c>
      <c r="C3010" t="s">
        <v>301</v>
      </c>
      <c r="D3010" t="s">
        <v>7400</v>
      </c>
      <c r="G3010" t="s">
        <v>5099</v>
      </c>
      <c r="H3010">
        <v>77</v>
      </c>
      <c r="I3010" t="s">
        <v>1652</v>
      </c>
      <c r="J3010">
        <v>0</v>
      </c>
      <c r="K3010">
        <v>0</v>
      </c>
    </row>
    <row r="3011" spans="1:11" x14ac:dyDescent="0.25">
      <c r="A3011">
        <v>3848</v>
      </c>
      <c r="B3011" t="s">
        <v>1647</v>
      </c>
      <c r="C3011" t="s">
        <v>301</v>
      </c>
      <c r="D3011" t="s">
        <v>7400</v>
      </c>
      <c r="E3011" t="s">
        <v>10917</v>
      </c>
      <c r="F3011" t="s">
        <v>1655</v>
      </c>
      <c r="G3011" t="s">
        <v>10918</v>
      </c>
      <c r="H3011">
        <v>85</v>
      </c>
      <c r="I3011" t="s">
        <v>1652</v>
      </c>
      <c r="J3011">
        <v>0</v>
      </c>
      <c r="K3011">
        <v>0</v>
      </c>
    </row>
    <row r="3012" spans="1:11" x14ac:dyDescent="0.25">
      <c r="A3012">
        <v>3848</v>
      </c>
      <c r="B3012" t="s">
        <v>1647</v>
      </c>
      <c r="C3012" t="s">
        <v>301</v>
      </c>
      <c r="D3012" t="s">
        <v>7400</v>
      </c>
      <c r="G3012" t="s">
        <v>10919</v>
      </c>
      <c r="H3012">
        <v>28</v>
      </c>
      <c r="I3012" t="s">
        <v>1652</v>
      </c>
      <c r="J3012">
        <v>0</v>
      </c>
      <c r="K3012">
        <v>0</v>
      </c>
    </row>
    <row r="3013" spans="1:11" x14ac:dyDescent="0.25">
      <c r="A3013">
        <v>3848</v>
      </c>
      <c r="B3013" t="s">
        <v>1647</v>
      </c>
      <c r="C3013" t="s">
        <v>301</v>
      </c>
      <c r="D3013" t="s">
        <v>7400</v>
      </c>
      <c r="E3013" t="s">
        <v>4572</v>
      </c>
      <c r="F3013" t="s">
        <v>1655</v>
      </c>
      <c r="G3013" t="s">
        <v>6487</v>
      </c>
      <c r="H3013">
        <v>212</v>
      </c>
      <c r="I3013" t="s">
        <v>1652</v>
      </c>
      <c r="J3013">
        <v>0</v>
      </c>
      <c r="K3013">
        <v>0</v>
      </c>
    </row>
    <row r="3014" spans="1:11" x14ac:dyDescent="0.25">
      <c r="A3014">
        <v>3848</v>
      </c>
      <c r="B3014" t="s">
        <v>1647</v>
      </c>
      <c r="C3014" t="s">
        <v>301</v>
      </c>
      <c r="D3014" t="s">
        <v>7400</v>
      </c>
      <c r="G3014" t="s">
        <v>3032</v>
      </c>
      <c r="H3014">
        <v>43</v>
      </c>
      <c r="I3014" t="s">
        <v>1652</v>
      </c>
      <c r="J3014">
        <v>0</v>
      </c>
      <c r="K3014">
        <v>0</v>
      </c>
    </row>
    <row r="3015" spans="1:11" x14ac:dyDescent="0.25">
      <c r="A3015">
        <v>3848</v>
      </c>
      <c r="B3015" t="s">
        <v>1647</v>
      </c>
      <c r="C3015" t="s">
        <v>301</v>
      </c>
      <c r="D3015" t="s">
        <v>7400</v>
      </c>
      <c r="E3015" t="s">
        <v>5266</v>
      </c>
      <c r="F3015" t="s">
        <v>1655</v>
      </c>
      <c r="G3015" t="s">
        <v>6133</v>
      </c>
      <c r="H3015">
        <v>58</v>
      </c>
      <c r="I3015" t="s">
        <v>1652</v>
      </c>
      <c r="J3015">
        <v>0</v>
      </c>
      <c r="K3015">
        <v>0</v>
      </c>
    </row>
    <row r="3016" spans="1:11" x14ac:dyDescent="0.25">
      <c r="A3016">
        <v>3848</v>
      </c>
      <c r="B3016" t="s">
        <v>1647</v>
      </c>
      <c r="C3016" t="s">
        <v>301</v>
      </c>
      <c r="D3016" t="s">
        <v>7400</v>
      </c>
      <c r="G3016" t="s">
        <v>5267</v>
      </c>
      <c r="H3016">
        <v>50</v>
      </c>
      <c r="I3016" t="s">
        <v>1652</v>
      </c>
      <c r="J3016">
        <v>0</v>
      </c>
      <c r="K3016">
        <v>0</v>
      </c>
    </row>
    <row r="3017" spans="1:11" x14ac:dyDescent="0.25">
      <c r="A3017">
        <v>3848</v>
      </c>
      <c r="B3017" t="s">
        <v>1647</v>
      </c>
      <c r="C3017" t="s">
        <v>301</v>
      </c>
      <c r="D3017" t="s">
        <v>7400</v>
      </c>
      <c r="E3017" t="s">
        <v>1837</v>
      </c>
      <c r="F3017" t="s">
        <v>1655</v>
      </c>
      <c r="G3017" t="s">
        <v>7404</v>
      </c>
      <c r="H3017">
        <v>44</v>
      </c>
      <c r="I3017" t="s">
        <v>1652</v>
      </c>
      <c r="J3017">
        <v>0</v>
      </c>
      <c r="K3017">
        <v>0</v>
      </c>
    </row>
    <row r="3018" spans="1:11" x14ac:dyDescent="0.25">
      <c r="A3018">
        <v>3848</v>
      </c>
      <c r="B3018" t="s">
        <v>1647</v>
      </c>
      <c r="C3018" t="s">
        <v>301</v>
      </c>
      <c r="D3018" t="s">
        <v>7400</v>
      </c>
      <c r="G3018" t="s">
        <v>2294</v>
      </c>
      <c r="H3018">
        <v>212</v>
      </c>
      <c r="I3018" t="s">
        <v>1652</v>
      </c>
      <c r="J3018">
        <v>0</v>
      </c>
      <c r="K3018">
        <v>0</v>
      </c>
    </row>
    <row r="3019" spans="1:11" x14ac:dyDescent="0.25">
      <c r="A3019">
        <v>3848</v>
      </c>
      <c r="B3019" t="s">
        <v>1647</v>
      </c>
      <c r="C3019" t="s">
        <v>301</v>
      </c>
      <c r="D3019" t="s">
        <v>7400</v>
      </c>
      <c r="E3019" t="s">
        <v>4011</v>
      </c>
      <c r="F3019" t="s">
        <v>1655</v>
      </c>
      <c r="G3019" t="s">
        <v>4258</v>
      </c>
      <c r="H3019">
        <v>5</v>
      </c>
      <c r="I3019" t="s">
        <v>1652</v>
      </c>
      <c r="J3019">
        <v>0</v>
      </c>
      <c r="K3019">
        <v>0</v>
      </c>
    </row>
    <row r="3020" spans="1:11" x14ac:dyDescent="0.25">
      <c r="A3020">
        <v>3848</v>
      </c>
      <c r="B3020" t="s">
        <v>1647</v>
      </c>
      <c r="C3020" t="s">
        <v>301</v>
      </c>
      <c r="D3020" t="s">
        <v>7400</v>
      </c>
      <c r="G3020" t="s">
        <v>4275</v>
      </c>
      <c r="H3020">
        <v>135</v>
      </c>
      <c r="I3020" t="s">
        <v>1652</v>
      </c>
      <c r="J3020">
        <v>0</v>
      </c>
      <c r="K3020">
        <v>0</v>
      </c>
    </row>
    <row r="3021" spans="1:11" x14ac:dyDescent="0.25">
      <c r="A3021">
        <v>3848</v>
      </c>
      <c r="B3021" t="s">
        <v>1647</v>
      </c>
      <c r="C3021" t="s">
        <v>301</v>
      </c>
      <c r="D3021" t="s">
        <v>7400</v>
      </c>
      <c r="E3021" t="s">
        <v>1836</v>
      </c>
      <c r="F3021" t="s">
        <v>1655</v>
      </c>
      <c r="G3021" t="s">
        <v>4012</v>
      </c>
      <c r="H3021">
        <v>151</v>
      </c>
      <c r="I3021" t="s">
        <v>1652</v>
      </c>
      <c r="J3021">
        <v>0</v>
      </c>
      <c r="K3021">
        <v>0</v>
      </c>
    </row>
    <row r="3022" spans="1:11" x14ac:dyDescent="0.25">
      <c r="A3022">
        <v>3848</v>
      </c>
      <c r="B3022" t="s">
        <v>1647</v>
      </c>
      <c r="C3022" t="s">
        <v>301</v>
      </c>
      <c r="D3022" t="s">
        <v>7400</v>
      </c>
      <c r="G3022" t="s">
        <v>4276</v>
      </c>
      <c r="H3022">
        <v>142</v>
      </c>
      <c r="I3022" t="s">
        <v>1652</v>
      </c>
      <c r="J3022">
        <v>0</v>
      </c>
      <c r="K3022">
        <v>0</v>
      </c>
    </row>
    <row r="3023" spans="1:11" x14ac:dyDescent="0.25">
      <c r="A3023">
        <v>3848</v>
      </c>
      <c r="B3023" t="s">
        <v>1647</v>
      </c>
      <c r="C3023" t="s">
        <v>301</v>
      </c>
      <c r="D3023" t="s">
        <v>7400</v>
      </c>
      <c r="E3023" t="s">
        <v>7812</v>
      </c>
      <c r="F3023" t="s">
        <v>1655</v>
      </c>
      <c r="G3023" t="s">
        <v>8316</v>
      </c>
      <c r="H3023">
        <v>47</v>
      </c>
      <c r="I3023" t="s">
        <v>1652</v>
      </c>
      <c r="J3023">
        <v>0</v>
      </c>
      <c r="K3023">
        <v>0</v>
      </c>
    </row>
    <row r="3024" spans="1:11" x14ac:dyDescent="0.25">
      <c r="A3024">
        <v>3848</v>
      </c>
      <c r="B3024" t="s">
        <v>1647</v>
      </c>
      <c r="C3024" t="s">
        <v>301</v>
      </c>
      <c r="D3024" t="s">
        <v>7400</v>
      </c>
      <c r="G3024" t="s">
        <v>7813</v>
      </c>
      <c r="H3024">
        <v>1</v>
      </c>
      <c r="I3024" t="s">
        <v>1652</v>
      </c>
      <c r="J3024">
        <v>0</v>
      </c>
      <c r="K3024">
        <v>0</v>
      </c>
    </row>
    <row r="3025" spans="1:11" x14ac:dyDescent="0.25">
      <c r="A3025">
        <v>3848</v>
      </c>
      <c r="B3025" t="s">
        <v>1647</v>
      </c>
      <c r="C3025" t="s">
        <v>301</v>
      </c>
      <c r="D3025" t="s">
        <v>7400</v>
      </c>
      <c r="E3025" t="s">
        <v>4013</v>
      </c>
      <c r="F3025" t="s">
        <v>1655</v>
      </c>
      <c r="G3025" t="s">
        <v>8317</v>
      </c>
      <c r="H3025">
        <v>14</v>
      </c>
      <c r="I3025" t="s">
        <v>1652</v>
      </c>
      <c r="J3025">
        <v>0</v>
      </c>
      <c r="K3025">
        <v>0</v>
      </c>
    </row>
    <row r="3026" spans="1:11" x14ac:dyDescent="0.25">
      <c r="A3026">
        <v>3848</v>
      </c>
      <c r="B3026" t="s">
        <v>1647</v>
      </c>
      <c r="C3026" t="s">
        <v>301</v>
      </c>
      <c r="D3026" t="s">
        <v>7400</v>
      </c>
      <c r="G3026" t="s">
        <v>4383</v>
      </c>
      <c r="H3026">
        <v>21</v>
      </c>
      <c r="I3026" t="s">
        <v>1652</v>
      </c>
      <c r="J3026">
        <v>0</v>
      </c>
      <c r="K3026">
        <v>0</v>
      </c>
    </row>
    <row r="3027" spans="1:11" x14ac:dyDescent="0.25">
      <c r="A3027">
        <v>3848</v>
      </c>
      <c r="B3027" t="s">
        <v>1647</v>
      </c>
      <c r="C3027" t="s">
        <v>301</v>
      </c>
      <c r="D3027" t="s">
        <v>7400</v>
      </c>
      <c r="E3027" t="s">
        <v>4014</v>
      </c>
      <c r="F3027" t="s">
        <v>1655</v>
      </c>
      <c r="G3027" t="s">
        <v>3334</v>
      </c>
      <c r="H3027">
        <v>3</v>
      </c>
      <c r="I3027" t="s">
        <v>1652</v>
      </c>
      <c r="J3027">
        <v>0</v>
      </c>
      <c r="K3027">
        <v>0</v>
      </c>
    </row>
    <row r="3028" spans="1:11" x14ac:dyDescent="0.25">
      <c r="A3028">
        <v>3848</v>
      </c>
      <c r="B3028" t="s">
        <v>1647</v>
      </c>
      <c r="C3028" t="s">
        <v>301</v>
      </c>
      <c r="D3028" t="s">
        <v>7400</v>
      </c>
      <c r="G3028" t="s">
        <v>5268</v>
      </c>
      <c r="H3028">
        <v>25</v>
      </c>
      <c r="I3028" t="s">
        <v>1652</v>
      </c>
      <c r="J3028">
        <v>0</v>
      </c>
      <c r="K3028">
        <v>0</v>
      </c>
    </row>
    <row r="3029" spans="1:11" x14ac:dyDescent="0.25">
      <c r="A3029">
        <v>3848</v>
      </c>
      <c r="B3029" t="s">
        <v>1647</v>
      </c>
      <c r="C3029" t="s">
        <v>301</v>
      </c>
      <c r="D3029" t="s">
        <v>7400</v>
      </c>
      <c r="E3029" t="s">
        <v>1835</v>
      </c>
      <c r="F3029" t="s">
        <v>1655</v>
      </c>
      <c r="G3029" t="s">
        <v>3819</v>
      </c>
      <c r="H3029">
        <v>13</v>
      </c>
      <c r="I3029" t="s">
        <v>1652</v>
      </c>
      <c r="J3029">
        <v>0</v>
      </c>
      <c r="K3029">
        <v>0</v>
      </c>
    </row>
    <row r="3030" spans="1:11" x14ac:dyDescent="0.25">
      <c r="A3030">
        <v>3848</v>
      </c>
      <c r="B3030" t="s">
        <v>1647</v>
      </c>
      <c r="C3030" t="s">
        <v>301</v>
      </c>
      <c r="D3030" t="s">
        <v>7400</v>
      </c>
      <c r="G3030" t="s">
        <v>5269</v>
      </c>
      <c r="H3030">
        <v>158</v>
      </c>
      <c r="I3030" t="s">
        <v>1652</v>
      </c>
      <c r="J3030">
        <v>0</v>
      </c>
      <c r="K3030">
        <v>0</v>
      </c>
    </row>
    <row r="3031" spans="1:11" x14ac:dyDescent="0.25">
      <c r="A3031">
        <v>3848</v>
      </c>
      <c r="B3031" t="s">
        <v>1647</v>
      </c>
      <c r="C3031" t="s">
        <v>301</v>
      </c>
      <c r="D3031" t="s">
        <v>7400</v>
      </c>
      <c r="E3031" t="s">
        <v>4015</v>
      </c>
      <c r="F3031" t="s">
        <v>1655</v>
      </c>
      <c r="G3031" t="s">
        <v>3418</v>
      </c>
      <c r="H3031">
        <v>105</v>
      </c>
      <c r="I3031" t="s">
        <v>1652</v>
      </c>
      <c r="J3031">
        <v>0</v>
      </c>
      <c r="K3031">
        <v>0</v>
      </c>
    </row>
    <row r="3032" spans="1:11" x14ac:dyDescent="0.25">
      <c r="A3032">
        <v>3848</v>
      </c>
      <c r="B3032" t="s">
        <v>1647</v>
      </c>
      <c r="C3032" t="s">
        <v>301</v>
      </c>
      <c r="D3032" t="s">
        <v>7400</v>
      </c>
      <c r="G3032" t="s">
        <v>4277</v>
      </c>
      <c r="H3032">
        <v>50</v>
      </c>
      <c r="I3032" t="s">
        <v>1652</v>
      </c>
      <c r="J3032">
        <v>0</v>
      </c>
      <c r="K3032">
        <v>0</v>
      </c>
    </row>
    <row r="3033" spans="1:11" x14ac:dyDescent="0.25">
      <c r="A3033">
        <v>3848</v>
      </c>
      <c r="B3033" t="s">
        <v>1647</v>
      </c>
      <c r="C3033" t="s">
        <v>301</v>
      </c>
      <c r="D3033" t="s">
        <v>7400</v>
      </c>
      <c r="E3033" t="s">
        <v>7219</v>
      </c>
      <c r="F3033" t="s">
        <v>1655</v>
      </c>
      <c r="G3033" t="s">
        <v>7220</v>
      </c>
      <c r="H3033">
        <v>300</v>
      </c>
      <c r="I3033" t="s">
        <v>1652</v>
      </c>
      <c r="J3033">
        <v>0</v>
      </c>
      <c r="K3033">
        <v>0</v>
      </c>
    </row>
    <row r="3034" spans="1:11" x14ac:dyDescent="0.25">
      <c r="A3034">
        <v>3848</v>
      </c>
      <c r="B3034" t="s">
        <v>1647</v>
      </c>
      <c r="C3034" t="s">
        <v>301</v>
      </c>
      <c r="D3034" t="s">
        <v>7400</v>
      </c>
      <c r="G3034" t="s">
        <v>7318</v>
      </c>
      <c r="H3034">
        <v>289</v>
      </c>
      <c r="I3034" t="s">
        <v>1652</v>
      </c>
      <c r="J3034">
        <v>0</v>
      </c>
      <c r="K3034">
        <v>0</v>
      </c>
    </row>
    <row r="3035" spans="1:11" x14ac:dyDescent="0.25">
      <c r="A3035">
        <v>3848</v>
      </c>
      <c r="B3035" t="s">
        <v>1647</v>
      </c>
      <c r="C3035" t="s">
        <v>301</v>
      </c>
      <c r="D3035" t="s">
        <v>7400</v>
      </c>
      <c r="E3035" t="s">
        <v>4016</v>
      </c>
      <c r="F3035" t="s">
        <v>1655</v>
      </c>
      <c r="G3035" t="s">
        <v>8269</v>
      </c>
      <c r="H3035">
        <v>43</v>
      </c>
      <c r="I3035" t="s">
        <v>1652</v>
      </c>
      <c r="J3035">
        <v>0</v>
      </c>
      <c r="K3035">
        <v>0</v>
      </c>
    </row>
    <row r="3036" spans="1:11" x14ac:dyDescent="0.25">
      <c r="A3036">
        <v>3848</v>
      </c>
      <c r="B3036" t="s">
        <v>1647</v>
      </c>
      <c r="C3036" t="s">
        <v>301</v>
      </c>
      <c r="D3036" t="s">
        <v>7400</v>
      </c>
      <c r="G3036" t="s">
        <v>4384</v>
      </c>
      <c r="H3036">
        <v>34</v>
      </c>
      <c r="I3036" t="s">
        <v>1652</v>
      </c>
      <c r="J3036">
        <v>0</v>
      </c>
      <c r="K3036">
        <v>0</v>
      </c>
    </row>
    <row r="3037" spans="1:11" x14ac:dyDescent="0.25">
      <c r="A3037">
        <v>3848</v>
      </c>
      <c r="B3037" t="s">
        <v>1647</v>
      </c>
      <c r="C3037" t="s">
        <v>301</v>
      </c>
      <c r="D3037" t="s">
        <v>7400</v>
      </c>
      <c r="E3037" t="s">
        <v>8619</v>
      </c>
      <c r="F3037" t="s">
        <v>1655</v>
      </c>
      <c r="G3037" t="s">
        <v>8620</v>
      </c>
      <c r="H3037">
        <v>41</v>
      </c>
      <c r="I3037" t="s">
        <v>1652</v>
      </c>
      <c r="J3037">
        <v>0</v>
      </c>
      <c r="K3037">
        <v>0</v>
      </c>
    </row>
    <row r="3038" spans="1:11" x14ac:dyDescent="0.25">
      <c r="A3038">
        <v>3848</v>
      </c>
      <c r="B3038" t="s">
        <v>1647</v>
      </c>
      <c r="C3038" t="s">
        <v>301</v>
      </c>
      <c r="D3038" t="s">
        <v>7400</v>
      </c>
      <c r="G3038" t="s">
        <v>9556</v>
      </c>
      <c r="H3038">
        <v>23</v>
      </c>
      <c r="I3038" t="s">
        <v>1652</v>
      </c>
      <c r="J3038">
        <v>0</v>
      </c>
      <c r="K3038">
        <v>0</v>
      </c>
    </row>
    <row r="3039" spans="1:11" x14ac:dyDescent="0.25">
      <c r="A3039">
        <v>3848</v>
      </c>
      <c r="B3039" t="s">
        <v>1647</v>
      </c>
      <c r="C3039" t="s">
        <v>301</v>
      </c>
      <c r="D3039" t="s">
        <v>7400</v>
      </c>
      <c r="E3039" t="s">
        <v>4017</v>
      </c>
      <c r="F3039" t="s">
        <v>1655</v>
      </c>
      <c r="G3039" t="s">
        <v>4018</v>
      </c>
      <c r="H3039">
        <v>7</v>
      </c>
      <c r="I3039" t="s">
        <v>1652</v>
      </c>
      <c r="J3039">
        <v>0</v>
      </c>
      <c r="K3039">
        <v>0</v>
      </c>
    </row>
    <row r="3040" spans="1:11" x14ac:dyDescent="0.25">
      <c r="A3040">
        <v>3848</v>
      </c>
      <c r="B3040" t="s">
        <v>1647</v>
      </c>
      <c r="C3040" t="s">
        <v>301</v>
      </c>
      <c r="D3040" t="s">
        <v>7400</v>
      </c>
      <c r="G3040" t="s">
        <v>5270</v>
      </c>
      <c r="H3040">
        <v>48</v>
      </c>
      <c r="I3040" t="s">
        <v>1652</v>
      </c>
      <c r="J3040">
        <v>0</v>
      </c>
      <c r="K3040">
        <v>0</v>
      </c>
    </row>
    <row r="3041" spans="1:11" x14ac:dyDescent="0.25">
      <c r="A3041">
        <v>3848</v>
      </c>
      <c r="B3041" t="s">
        <v>1647</v>
      </c>
      <c r="C3041" t="s">
        <v>301</v>
      </c>
      <c r="D3041" t="s">
        <v>7400</v>
      </c>
      <c r="E3041" t="s">
        <v>4019</v>
      </c>
      <c r="F3041" t="s">
        <v>1655</v>
      </c>
      <c r="G3041" t="s">
        <v>3334</v>
      </c>
      <c r="H3041">
        <v>7</v>
      </c>
      <c r="I3041" t="s">
        <v>1652</v>
      </c>
      <c r="J3041">
        <v>0</v>
      </c>
      <c r="K3041">
        <v>0</v>
      </c>
    </row>
    <row r="3042" spans="1:11" x14ac:dyDescent="0.25">
      <c r="A3042">
        <v>3848</v>
      </c>
      <c r="B3042" t="s">
        <v>1647</v>
      </c>
      <c r="C3042" t="s">
        <v>301</v>
      </c>
      <c r="D3042" t="s">
        <v>7400</v>
      </c>
      <c r="G3042" t="s">
        <v>2213</v>
      </c>
      <c r="H3042">
        <v>79</v>
      </c>
      <c r="I3042" t="s">
        <v>1652</v>
      </c>
      <c r="J3042">
        <v>0</v>
      </c>
      <c r="K3042">
        <v>0</v>
      </c>
    </row>
    <row r="3043" spans="1:11" x14ac:dyDescent="0.25">
      <c r="A3043">
        <v>3848</v>
      </c>
      <c r="B3043" t="s">
        <v>1647</v>
      </c>
      <c r="C3043" t="s">
        <v>301</v>
      </c>
      <c r="D3043" t="s">
        <v>7400</v>
      </c>
      <c r="E3043" t="s">
        <v>5271</v>
      </c>
      <c r="F3043" t="s">
        <v>1655</v>
      </c>
      <c r="G3043" t="s">
        <v>3345</v>
      </c>
      <c r="H3043">
        <v>40</v>
      </c>
      <c r="I3043" t="s">
        <v>1652</v>
      </c>
      <c r="J3043">
        <v>0</v>
      </c>
      <c r="K3043">
        <v>0</v>
      </c>
    </row>
    <row r="3044" spans="1:11" x14ac:dyDescent="0.25">
      <c r="A3044">
        <v>3848</v>
      </c>
      <c r="B3044" t="s">
        <v>1647</v>
      </c>
      <c r="C3044" t="s">
        <v>301</v>
      </c>
      <c r="D3044" t="s">
        <v>7400</v>
      </c>
      <c r="G3044" t="s">
        <v>5272</v>
      </c>
      <c r="H3044">
        <v>52</v>
      </c>
      <c r="I3044" t="s">
        <v>1652</v>
      </c>
      <c r="J3044">
        <v>0</v>
      </c>
      <c r="K3044">
        <v>0</v>
      </c>
    </row>
    <row r="3045" spans="1:11" x14ac:dyDescent="0.25">
      <c r="A3045">
        <v>3848</v>
      </c>
      <c r="B3045" t="s">
        <v>1647</v>
      </c>
      <c r="C3045" t="s">
        <v>301</v>
      </c>
      <c r="D3045" t="s">
        <v>7400</v>
      </c>
      <c r="E3045" t="s">
        <v>4020</v>
      </c>
      <c r="F3045" t="s">
        <v>1655</v>
      </c>
      <c r="G3045" t="s">
        <v>4021</v>
      </c>
      <c r="H3045">
        <v>258</v>
      </c>
      <c r="I3045" t="s">
        <v>1652</v>
      </c>
      <c r="J3045">
        <v>0</v>
      </c>
      <c r="K3045">
        <v>0</v>
      </c>
    </row>
    <row r="3046" spans="1:11" x14ac:dyDescent="0.25">
      <c r="A3046">
        <v>3848</v>
      </c>
      <c r="B3046" t="s">
        <v>1647</v>
      </c>
      <c r="C3046" t="s">
        <v>301</v>
      </c>
      <c r="D3046" t="s">
        <v>7400</v>
      </c>
      <c r="G3046" t="s">
        <v>6226</v>
      </c>
      <c r="H3046">
        <v>196</v>
      </c>
      <c r="I3046" t="s">
        <v>1652</v>
      </c>
      <c r="J3046">
        <v>0</v>
      </c>
      <c r="K3046">
        <v>0</v>
      </c>
    </row>
    <row r="3047" spans="1:11" x14ac:dyDescent="0.25">
      <c r="A3047">
        <v>3848</v>
      </c>
      <c r="B3047" t="s">
        <v>1647</v>
      </c>
      <c r="C3047" t="s">
        <v>301</v>
      </c>
      <c r="D3047" t="s">
        <v>7400</v>
      </c>
      <c r="E3047" t="s">
        <v>4022</v>
      </c>
      <c r="F3047" t="s">
        <v>1655</v>
      </c>
      <c r="G3047" t="s">
        <v>10174</v>
      </c>
      <c r="H3047">
        <v>145</v>
      </c>
      <c r="I3047" t="s">
        <v>1652</v>
      </c>
      <c r="J3047">
        <v>0</v>
      </c>
      <c r="K3047">
        <v>0</v>
      </c>
    </row>
    <row r="3048" spans="1:11" x14ac:dyDescent="0.25">
      <c r="A3048">
        <v>3848</v>
      </c>
      <c r="B3048" t="s">
        <v>1647</v>
      </c>
      <c r="C3048" t="s">
        <v>301</v>
      </c>
      <c r="D3048" t="s">
        <v>7400</v>
      </c>
      <c r="G3048" t="s">
        <v>4443</v>
      </c>
      <c r="H3048">
        <v>347</v>
      </c>
      <c r="I3048" t="s">
        <v>1652</v>
      </c>
      <c r="J3048">
        <v>0</v>
      </c>
      <c r="K3048">
        <v>0</v>
      </c>
    </row>
    <row r="3049" spans="1:11" x14ac:dyDescent="0.25">
      <c r="A3049">
        <v>3848</v>
      </c>
      <c r="B3049" t="s">
        <v>1647</v>
      </c>
      <c r="C3049" t="s">
        <v>301</v>
      </c>
      <c r="D3049" t="s">
        <v>7400</v>
      </c>
      <c r="E3049" t="s">
        <v>5273</v>
      </c>
      <c r="F3049" t="s">
        <v>1655</v>
      </c>
      <c r="G3049" t="s">
        <v>3537</v>
      </c>
      <c r="H3049">
        <v>64</v>
      </c>
      <c r="I3049" t="s">
        <v>1652</v>
      </c>
      <c r="J3049">
        <v>0</v>
      </c>
      <c r="K3049">
        <v>0</v>
      </c>
    </row>
    <row r="3050" spans="1:11" x14ac:dyDescent="0.25">
      <c r="A3050">
        <v>3848</v>
      </c>
      <c r="B3050" t="s">
        <v>1647</v>
      </c>
      <c r="C3050" t="s">
        <v>301</v>
      </c>
      <c r="D3050" t="s">
        <v>7400</v>
      </c>
      <c r="G3050" t="s">
        <v>5179</v>
      </c>
      <c r="H3050">
        <v>30</v>
      </c>
      <c r="I3050" t="s">
        <v>1652</v>
      </c>
      <c r="J3050">
        <v>0</v>
      </c>
      <c r="K3050">
        <v>0</v>
      </c>
    </row>
    <row r="3051" spans="1:11" x14ac:dyDescent="0.25">
      <c r="A3051">
        <v>3848</v>
      </c>
      <c r="B3051" t="s">
        <v>1647</v>
      </c>
      <c r="C3051" t="s">
        <v>301</v>
      </c>
      <c r="D3051" t="s">
        <v>7400</v>
      </c>
      <c r="E3051" t="s">
        <v>4023</v>
      </c>
      <c r="F3051" t="s">
        <v>1655</v>
      </c>
      <c r="G3051" t="s">
        <v>3596</v>
      </c>
      <c r="H3051">
        <v>20</v>
      </c>
      <c r="I3051" t="s">
        <v>1652</v>
      </c>
      <c r="J3051">
        <v>0</v>
      </c>
      <c r="K3051">
        <v>0</v>
      </c>
    </row>
    <row r="3052" spans="1:11" x14ac:dyDescent="0.25">
      <c r="A3052">
        <v>3848</v>
      </c>
      <c r="B3052" t="s">
        <v>1647</v>
      </c>
      <c r="C3052" t="s">
        <v>301</v>
      </c>
      <c r="D3052" t="s">
        <v>7400</v>
      </c>
      <c r="G3052" t="s">
        <v>4520</v>
      </c>
      <c r="H3052">
        <v>133</v>
      </c>
      <c r="I3052" t="s">
        <v>1652</v>
      </c>
      <c r="J3052">
        <v>0</v>
      </c>
      <c r="K3052">
        <v>0</v>
      </c>
    </row>
    <row r="3053" spans="1:11" x14ac:dyDescent="0.25">
      <c r="A3053">
        <v>3848</v>
      </c>
      <c r="B3053" t="s">
        <v>1647</v>
      </c>
      <c r="C3053" t="s">
        <v>301</v>
      </c>
      <c r="D3053" t="s">
        <v>7400</v>
      </c>
      <c r="E3053" t="s">
        <v>7814</v>
      </c>
      <c r="F3053" t="s">
        <v>1655</v>
      </c>
      <c r="G3053" t="s">
        <v>7815</v>
      </c>
      <c r="H3053">
        <v>32</v>
      </c>
      <c r="I3053" t="s">
        <v>1652</v>
      </c>
      <c r="J3053">
        <v>0</v>
      </c>
      <c r="K3053">
        <v>0</v>
      </c>
    </row>
    <row r="3054" spans="1:11" x14ac:dyDescent="0.25">
      <c r="A3054">
        <v>3848</v>
      </c>
      <c r="B3054" t="s">
        <v>1647</v>
      </c>
      <c r="C3054" t="s">
        <v>301</v>
      </c>
      <c r="D3054" t="s">
        <v>7400</v>
      </c>
      <c r="G3054" t="s">
        <v>7816</v>
      </c>
      <c r="H3054">
        <v>128</v>
      </c>
      <c r="I3054" t="s">
        <v>1652</v>
      </c>
      <c r="J3054">
        <v>0</v>
      </c>
      <c r="K3054">
        <v>0</v>
      </c>
    </row>
    <row r="3055" spans="1:11" x14ac:dyDescent="0.25">
      <c r="A3055">
        <v>3848</v>
      </c>
      <c r="B3055" t="s">
        <v>1647</v>
      </c>
      <c r="C3055" t="s">
        <v>301</v>
      </c>
      <c r="D3055" t="s">
        <v>7400</v>
      </c>
      <c r="E3055" t="s">
        <v>1834</v>
      </c>
      <c r="F3055" t="s">
        <v>1655</v>
      </c>
      <c r="G3055" t="s">
        <v>10393</v>
      </c>
      <c r="H3055">
        <v>68</v>
      </c>
      <c r="I3055" t="s">
        <v>1652</v>
      </c>
      <c r="J3055">
        <v>0</v>
      </c>
      <c r="K3055">
        <v>0</v>
      </c>
    </row>
    <row r="3056" spans="1:11" x14ac:dyDescent="0.25">
      <c r="A3056">
        <v>3848</v>
      </c>
      <c r="B3056" t="s">
        <v>1647</v>
      </c>
      <c r="C3056" t="s">
        <v>301</v>
      </c>
      <c r="D3056" t="s">
        <v>7400</v>
      </c>
      <c r="G3056" t="s">
        <v>5274</v>
      </c>
      <c r="H3056">
        <v>13</v>
      </c>
      <c r="I3056" t="s">
        <v>1652</v>
      </c>
      <c r="J3056">
        <v>0</v>
      </c>
      <c r="K3056">
        <v>0</v>
      </c>
    </row>
    <row r="3057" spans="1:11" x14ac:dyDescent="0.25">
      <c r="A3057">
        <v>3848</v>
      </c>
      <c r="B3057" t="s">
        <v>1647</v>
      </c>
      <c r="C3057" t="s">
        <v>301</v>
      </c>
      <c r="D3057" t="s">
        <v>7400</v>
      </c>
      <c r="E3057" t="s">
        <v>4024</v>
      </c>
      <c r="F3057" t="s">
        <v>1655</v>
      </c>
      <c r="G3057" t="s">
        <v>3356</v>
      </c>
      <c r="H3057">
        <v>49</v>
      </c>
      <c r="I3057" t="s">
        <v>1652</v>
      </c>
      <c r="J3057">
        <v>0</v>
      </c>
      <c r="K3057">
        <v>0</v>
      </c>
    </row>
    <row r="3058" spans="1:11" x14ac:dyDescent="0.25">
      <c r="A3058">
        <v>3848</v>
      </c>
      <c r="B3058" t="s">
        <v>1647</v>
      </c>
      <c r="C3058" t="s">
        <v>301</v>
      </c>
      <c r="D3058" t="s">
        <v>7400</v>
      </c>
      <c r="G3058" t="s">
        <v>9557</v>
      </c>
      <c r="H3058">
        <v>292</v>
      </c>
      <c r="I3058" t="s">
        <v>1652</v>
      </c>
      <c r="J3058">
        <v>0</v>
      </c>
      <c r="K3058">
        <v>0</v>
      </c>
    </row>
    <row r="3059" spans="1:11" x14ac:dyDescent="0.25">
      <c r="A3059">
        <v>3848</v>
      </c>
      <c r="B3059" t="s">
        <v>1647</v>
      </c>
      <c r="C3059" t="s">
        <v>301</v>
      </c>
      <c r="D3059" t="s">
        <v>7400</v>
      </c>
      <c r="E3059" t="s">
        <v>2398</v>
      </c>
      <c r="F3059" t="s">
        <v>1655</v>
      </c>
      <c r="G3059" t="s">
        <v>3111</v>
      </c>
      <c r="H3059">
        <v>54</v>
      </c>
      <c r="I3059" t="s">
        <v>1652</v>
      </c>
      <c r="J3059">
        <v>0</v>
      </c>
      <c r="K3059">
        <v>0</v>
      </c>
    </row>
    <row r="3060" spans="1:11" x14ac:dyDescent="0.25">
      <c r="A3060">
        <v>3848</v>
      </c>
      <c r="B3060" t="s">
        <v>1647</v>
      </c>
      <c r="C3060" t="s">
        <v>301</v>
      </c>
      <c r="D3060" t="s">
        <v>7400</v>
      </c>
      <c r="G3060" t="s">
        <v>7591</v>
      </c>
      <c r="H3060">
        <v>380</v>
      </c>
      <c r="I3060" t="s">
        <v>1652</v>
      </c>
      <c r="J3060">
        <v>0</v>
      </c>
      <c r="K3060">
        <v>0</v>
      </c>
    </row>
    <row r="3061" spans="1:11" x14ac:dyDescent="0.25">
      <c r="A3061">
        <v>3848</v>
      </c>
      <c r="B3061" t="s">
        <v>1647</v>
      </c>
      <c r="C3061" t="s">
        <v>301</v>
      </c>
      <c r="D3061" t="s">
        <v>7400</v>
      </c>
      <c r="E3061" t="s">
        <v>4025</v>
      </c>
      <c r="F3061" t="s">
        <v>1655</v>
      </c>
      <c r="G3061" t="s">
        <v>4026</v>
      </c>
      <c r="H3061">
        <v>14</v>
      </c>
      <c r="I3061" t="s">
        <v>1652</v>
      </c>
      <c r="J3061">
        <v>0</v>
      </c>
      <c r="K3061">
        <v>0</v>
      </c>
    </row>
    <row r="3062" spans="1:11" x14ac:dyDescent="0.25">
      <c r="A3062">
        <v>3848</v>
      </c>
      <c r="B3062" t="s">
        <v>1647</v>
      </c>
      <c r="C3062" t="s">
        <v>301</v>
      </c>
      <c r="D3062" t="s">
        <v>7400</v>
      </c>
      <c r="G3062" t="s">
        <v>4385</v>
      </c>
      <c r="H3062">
        <v>179</v>
      </c>
      <c r="I3062" t="s">
        <v>1652</v>
      </c>
      <c r="J3062">
        <v>0</v>
      </c>
      <c r="K3062">
        <v>0</v>
      </c>
    </row>
    <row r="3063" spans="1:11" x14ac:dyDescent="0.25">
      <c r="A3063">
        <v>3848</v>
      </c>
      <c r="B3063" t="s">
        <v>1647</v>
      </c>
      <c r="C3063" t="s">
        <v>301</v>
      </c>
      <c r="D3063" t="s">
        <v>7400</v>
      </c>
      <c r="E3063" t="s">
        <v>4027</v>
      </c>
      <c r="F3063" t="s">
        <v>1655</v>
      </c>
      <c r="G3063" t="s">
        <v>3518</v>
      </c>
      <c r="H3063">
        <v>20</v>
      </c>
      <c r="I3063" t="s">
        <v>1652</v>
      </c>
      <c r="J3063">
        <v>0</v>
      </c>
      <c r="K3063">
        <v>0</v>
      </c>
    </row>
    <row r="3064" spans="1:11" x14ac:dyDescent="0.25">
      <c r="A3064">
        <v>3848</v>
      </c>
      <c r="B3064" t="s">
        <v>1647</v>
      </c>
      <c r="C3064" t="s">
        <v>301</v>
      </c>
      <c r="D3064" t="s">
        <v>7400</v>
      </c>
      <c r="G3064" t="s">
        <v>5249</v>
      </c>
      <c r="H3064">
        <v>16</v>
      </c>
      <c r="I3064" t="s">
        <v>1652</v>
      </c>
      <c r="J3064">
        <v>0</v>
      </c>
      <c r="K3064">
        <v>0</v>
      </c>
    </row>
    <row r="3065" spans="1:11" x14ac:dyDescent="0.25">
      <c r="A3065">
        <v>3848</v>
      </c>
      <c r="B3065" t="s">
        <v>1647</v>
      </c>
      <c r="C3065" t="s">
        <v>301</v>
      </c>
      <c r="D3065" t="s">
        <v>7400</v>
      </c>
      <c r="E3065" t="s">
        <v>4028</v>
      </c>
      <c r="F3065" t="s">
        <v>1655</v>
      </c>
      <c r="G3065" t="s">
        <v>3842</v>
      </c>
      <c r="H3065">
        <v>11</v>
      </c>
      <c r="I3065" t="s">
        <v>1652</v>
      </c>
      <c r="J3065">
        <v>0</v>
      </c>
      <c r="K3065">
        <v>0</v>
      </c>
    </row>
    <row r="3066" spans="1:11" x14ac:dyDescent="0.25">
      <c r="A3066">
        <v>3848</v>
      </c>
      <c r="B3066" t="s">
        <v>1647</v>
      </c>
      <c r="C3066" t="s">
        <v>301</v>
      </c>
      <c r="D3066" t="s">
        <v>7400</v>
      </c>
      <c r="G3066" t="s">
        <v>5275</v>
      </c>
      <c r="H3066">
        <v>99</v>
      </c>
      <c r="I3066" t="s">
        <v>1652</v>
      </c>
      <c r="J3066">
        <v>0</v>
      </c>
      <c r="K3066">
        <v>0</v>
      </c>
    </row>
    <row r="3067" spans="1:11" x14ac:dyDescent="0.25">
      <c r="A3067">
        <v>3848</v>
      </c>
      <c r="B3067" t="s">
        <v>1647</v>
      </c>
      <c r="C3067" t="s">
        <v>301</v>
      </c>
      <c r="D3067" t="s">
        <v>7400</v>
      </c>
      <c r="E3067" t="s">
        <v>1833</v>
      </c>
      <c r="F3067" t="s">
        <v>1655</v>
      </c>
      <c r="G3067" t="s">
        <v>4566</v>
      </c>
      <c r="H3067">
        <v>19</v>
      </c>
      <c r="I3067" t="s">
        <v>1652</v>
      </c>
      <c r="J3067">
        <v>0</v>
      </c>
      <c r="K3067">
        <v>0</v>
      </c>
    </row>
    <row r="3068" spans="1:11" x14ac:dyDescent="0.25">
      <c r="A3068">
        <v>3848</v>
      </c>
      <c r="B3068" t="s">
        <v>1647</v>
      </c>
      <c r="C3068" t="s">
        <v>301</v>
      </c>
      <c r="D3068" t="s">
        <v>7400</v>
      </c>
      <c r="G3068" t="s">
        <v>4353</v>
      </c>
      <c r="H3068">
        <v>26</v>
      </c>
      <c r="I3068" t="s">
        <v>1652</v>
      </c>
      <c r="J3068">
        <v>0</v>
      </c>
      <c r="K3068">
        <v>0</v>
      </c>
    </row>
    <row r="3069" spans="1:11" x14ac:dyDescent="0.25">
      <c r="A3069">
        <v>3848</v>
      </c>
      <c r="B3069" t="s">
        <v>1647</v>
      </c>
      <c r="C3069" t="s">
        <v>301</v>
      </c>
      <c r="D3069" t="s">
        <v>7400</v>
      </c>
      <c r="E3069" t="s">
        <v>4387</v>
      </c>
      <c r="F3069" t="s">
        <v>1655</v>
      </c>
      <c r="G3069" t="s">
        <v>4388</v>
      </c>
      <c r="H3069">
        <v>136</v>
      </c>
      <c r="I3069" t="s">
        <v>1652</v>
      </c>
      <c r="J3069">
        <v>0</v>
      </c>
      <c r="K3069">
        <v>0</v>
      </c>
    </row>
    <row r="3070" spans="1:11" x14ac:dyDescent="0.25">
      <c r="A3070">
        <v>3848</v>
      </c>
      <c r="B3070" t="s">
        <v>1647</v>
      </c>
      <c r="C3070" t="s">
        <v>301</v>
      </c>
      <c r="D3070" t="s">
        <v>7400</v>
      </c>
      <c r="E3070" t="s">
        <v>4029</v>
      </c>
      <c r="F3070" t="s">
        <v>1655</v>
      </c>
      <c r="G3070" t="s">
        <v>3301</v>
      </c>
      <c r="H3070">
        <v>11</v>
      </c>
      <c r="I3070" t="s">
        <v>1652</v>
      </c>
      <c r="J3070">
        <v>0</v>
      </c>
      <c r="K3070">
        <v>0</v>
      </c>
    </row>
    <row r="3071" spans="1:11" x14ac:dyDescent="0.25">
      <c r="A3071">
        <v>3848</v>
      </c>
      <c r="B3071" t="s">
        <v>1647</v>
      </c>
      <c r="C3071" t="s">
        <v>301</v>
      </c>
      <c r="D3071" t="s">
        <v>7400</v>
      </c>
      <c r="G3071" t="s">
        <v>4389</v>
      </c>
      <c r="H3071">
        <v>95</v>
      </c>
      <c r="I3071" t="s">
        <v>1652</v>
      </c>
      <c r="J3071">
        <v>0</v>
      </c>
      <c r="K3071">
        <v>0</v>
      </c>
    </row>
    <row r="3072" spans="1:11" x14ac:dyDescent="0.25">
      <c r="A3072">
        <v>3848</v>
      </c>
      <c r="B3072" t="s">
        <v>1647</v>
      </c>
      <c r="C3072" t="s">
        <v>301</v>
      </c>
      <c r="D3072" t="s">
        <v>7400</v>
      </c>
      <c r="E3072" t="s">
        <v>4573</v>
      </c>
      <c r="F3072" t="s">
        <v>1655</v>
      </c>
      <c r="G3072" t="s">
        <v>4517</v>
      </c>
      <c r="H3072">
        <v>20</v>
      </c>
      <c r="I3072" t="s">
        <v>1652</v>
      </c>
      <c r="J3072">
        <v>0</v>
      </c>
      <c r="K3072">
        <v>0</v>
      </c>
    </row>
    <row r="3073" spans="1:11" x14ac:dyDescent="0.25">
      <c r="A3073">
        <v>3848</v>
      </c>
      <c r="B3073" t="s">
        <v>1647</v>
      </c>
      <c r="C3073" t="s">
        <v>301</v>
      </c>
      <c r="D3073" t="s">
        <v>7400</v>
      </c>
      <c r="E3073" t="s">
        <v>4030</v>
      </c>
      <c r="F3073" t="s">
        <v>1655</v>
      </c>
      <c r="G3073" t="s">
        <v>3455</v>
      </c>
      <c r="H3073">
        <v>12</v>
      </c>
      <c r="I3073" t="s">
        <v>1652</v>
      </c>
      <c r="J3073">
        <v>0</v>
      </c>
      <c r="K3073">
        <v>0</v>
      </c>
    </row>
    <row r="3074" spans="1:11" x14ac:dyDescent="0.25">
      <c r="A3074">
        <v>3848</v>
      </c>
      <c r="B3074" t="s">
        <v>1647</v>
      </c>
      <c r="C3074" t="s">
        <v>301</v>
      </c>
      <c r="D3074" t="s">
        <v>7400</v>
      </c>
      <c r="G3074" t="s">
        <v>4521</v>
      </c>
      <c r="H3074">
        <v>51</v>
      </c>
      <c r="I3074" t="s">
        <v>1652</v>
      </c>
      <c r="J3074">
        <v>0</v>
      </c>
      <c r="K3074">
        <v>0</v>
      </c>
    </row>
    <row r="3075" spans="1:11" x14ac:dyDescent="0.25">
      <c r="A3075">
        <v>3848</v>
      </c>
      <c r="B3075" t="s">
        <v>1647</v>
      </c>
      <c r="C3075" t="s">
        <v>301</v>
      </c>
      <c r="D3075" t="s">
        <v>7400</v>
      </c>
      <c r="E3075" t="s">
        <v>1832</v>
      </c>
      <c r="F3075" t="s">
        <v>1655</v>
      </c>
      <c r="G3075" t="s">
        <v>3998</v>
      </c>
      <c r="H3075">
        <v>4</v>
      </c>
      <c r="I3075" t="s">
        <v>1652</v>
      </c>
      <c r="J3075">
        <v>0</v>
      </c>
      <c r="K3075">
        <v>0</v>
      </c>
    </row>
    <row r="3076" spans="1:11" x14ac:dyDescent="0.25">
      <c r="A3076">
        <v>3848</v>
      </c>
      <c r="B3076" t="s">
        <v>1647</v>
      </c>
      <c r="C3076" t="s">
        <v>301</v>
      </c>
      <c r="D3076" t="s">
        <v>7400</v>
      </c>
      <c r="G3076" t="s">
        <v>6018</v>
      </c>
      <c r="H3076">
        <v>14</v>
      </c>
      <c r="I3076" t="s">
        <v>1652</v>
      </c>
      <c r="J3076">
        <v>0</v>
      </c>
      <c r="K3076">
        <v>0</v>
      </c>
    </row>
    <row r="3077" spans="1:11" x14ac:dyDescent="0.25">
      <c r="A3077">
        <v>3848</v>
      </c>
      <c r="B3077" t="s">
        <v>1647</v>
      </c>
      <c r="C3077" t="s">
        <v>301</v>
      </c>
      <c r="D3077" t="s">
        <v>7400</v>
      </c>
      <c r="E3077" t="s">
        <v>4031</v>
      </c>
      <c r="F3077" t="s">
        <v>1655</v>
      </c>
      <c r="G3077" t="s">
        <v>5276</v>
      </c>
      <c r="H3077">
        <v>87</v>
      </c>
      <c r="I3077" t="s">
        <v>1652</v>
      </c>
      <c r="J3077">
        <v>0</v>
      </c>
      <c r="K3077">
        <v>0</v>
      </c>
    </row>
    <row r="3078" spans="1:11" x14ac:dyDescent="0.25">
      <c r="A3078">
        <v>3848</v>
      </c>
      <c r="B3078" t="s">
        <v>1647</v>
      </c>
      <c r="C3078" t="s">
        <v>301</v>
      </c>
      <c r="D3078" t="s">
        <v>7400</v>
      </c>
      <c r="E3078" t="s">
        <v>6488</v>
      </c>
      <c r="F3078" t="s">
        <v>1655</v>
      </c>
      <c r="G3078" t="s">
        <v>10332</v>
      </c>
      <c r="H3078">
        <v>34</v>
      </c>
      <c r="I3078" t="s">
        <v>1652</v>
      </c>
      <c r="J3078">
        <v>0</v>
      </c>
      <c r="K3078">
        <v>0</v>
      </c>
    </row>
    <row r="3079" spans="1:11" x14ac:dyDescent="0.25">
      <c r="A3079">
        <v>3848</v>
      </c>
      <c r="B3079" t="s">
        <v>1647</v>
      </c>
      <c r="C3079" t="s">
        <v>301</v>
      </c>
      <c r="D3079" t="s">
        <v>7400</v>
      </c>
      <c r="G3079" t="s">
        <v>7029</v>
      </c>
      <c r="H3079">
        <v>28</v>
      </c>
      <c r="I3079" t="s">
        <v>1652</v>
      </c>
      <c r="J3079">
        <v>0</v>
      </c>
      <c r="K3079">
        <v>0</v>
      </c>
    </row>
    <row r="3080" spans="1:11" x14ac:dyDescent="0.25">
      <c r="A3080">
        <v>3848</v>
      </c>
      <c r="B3080" t="s">
        <v>1647</v>
      </c>
      <c r="C3080" t="s">
        <v>301</v>
      </c>
      <c r="D3080" t="s">
        <v>7400</v>
      </c>
      <c r="E3080" t="s">
        <v>4032</v>
      </c>
      <c r="F3080" t="s">
        <v>1655</v>
      </c>
      <c r="G3080" t="s">
        <v>4033</v>
      </c>
      <c r="H3080">
        <v>27</v>
      </c>
      <c r="I3080" t="s">
        <v>1652</v>
      </c>
      <c r="J3080">
        <v>0</v>
      </c>
      <c r="K3080">
        <v>0</v>
      </c>
    </row>
    <row r="3081" spans="1:11" x14ac:dyDescent="0.25">
      <c r="A3081">
        <v>3848</v>
      </c>
      <c r="B3081" t="s">
        <v>1647</v>
      </c>
      <c r="C3081" t="s">
        <v>301</v>
      </c>
      <c r="D3081" t="s">
        <v>7400</v>
      </c>
      <c r="G3081" t="s">
        <v>6188</v>
      </c>
      <c r="H3081">
        <v>207</v>
      </c>
      <c r="I3081" t="s">
        <v>1652</v>
      </c>
      <c r="J3081">
        <v>0</v>
      </c>
      <c r="K3081">
        <v>0</v>
      </c>
    </row>
    <row r="3082" spans="1:11" x14ac:dyDescent="0.25">
      <c r="A3082">
        <v>3848</v>
      </c>
      <c r="B3082" t="s">
        <v>1647</v>
      </c>
      <c r="C3082" t="s">
        <v>301</v>
      </c>
      <c r="D3082" t="s">
        <v>7400</v>
      </c>
      <c r="E3082" t="s">
        <v>4034</v>
      </c>
      <c r="F3082" t="s">
        <v>1655</v>
      </c>
      <c r="G3082" t="s">
        <v>4033</v>
      </c>
      <c r="H3082">
        <v>11</v>
      </c>
      <c r="I3082" t="s">
        <v>1652</v>
      </c>
      <c r="J3082">
        <v>0</v>
      </c>
      <c r="K3082">
        <v>0</v>
      </c>
    </row>
    <row r="3083" spans="1:11" x14ac:dyDescent="0.25">
      <c r="A3083">
        <v>3848</v>
      </c>
      <c r="B3083" t="s">
        <v>1647</v>
      </c>
      <c r="C3083" t="s">
        <v>301</v>
      </c>
      <c r="D3083" t="s">
        <v>7400</v>
      </c>
      <c r="G3083" t="s">
        <v>4390</v>
      </c>
      <c r="H3083">
        <v>40</v>
      </c>
      <c r="I3083" t="s">
        <v>1652</v>
      </c>
      <c r="J3083">
        <v>0</v>
      </c>
      <c r="K3083">
        <v>0</v>
      </c>
    </row>
    <row r="3084" spans="1:11" x14ac:dyDescent="0.25">
      <c r="A3084">
        <v>3848</v>
      </c>
      <c r="B3084" t="s">
        <v>1647</v>
      </c>
      <c r="C3084" t="s">
        <v>301</v>
      </c>
      <c r="D3084" t="s">
        <v>7400</v>
      </c>
      <c r="E3084" t="s">
        <v>1831</v>
      </c>
      <c r="F3084" t="s">
        <v>1655</v>
      </c>
      <c r="G3084" t="s">
        <v>3864</v>
      </c>
      <c r="H3084">
        <v>23</v>
      </c>
      <c r="I3084" t="s">
        <v>1652</v>
      </c>
      <c r="J3084">
        <v>0</v>
      </c>
      <c r="K3084">
        <v>0</v>
      </c>
    </row>
    <row r="3085" spans="1:11" x14ac:dyDescent="0.25">
      <c r="A3085">
        <v>3848</v>
      </c>
      <c r="B3085" t="s">
        <v>1647</v>
      </c>
      <c r="C3085" t="s">
        <v>301</v>
      </c>
      <c r="D3085" t="s">
        <v>7400</v>
      </c>
      <c r="G3085" t="s">
        <v>2295</v>
      </c>
      <c r="H3085">
        <v>34</v>
      </c>
      <c r="I3085" t="s">
        <v>1652</v>
      </c>
      <c r="J3085">
        <v>0</v>
      </c>
      <c r="K3085">
        <v>0</v>
      </c>
    </row>
    <row r="3086" spans="1:11" x14ac:dyDescent="0.25">
      <c r="A3086">
        <v>3848</v>
      </c>
      <c r="B3086" t="s">
        <v>1647</v>
      </c>
      <c r="C3086" t="s">
        <v>301</v>
      </c>
      <c r="D3086" t="s">
        <v>7400</v>
      </c>
      <c r="E3086" t="s">
        <v>4035</v>
      </c>
      <c r="F3086" t="s">
        <v>1655</v>
      </c>
      <c r="G3086" t="s">
        <v>4036</v>
      </c>
      <c r="H3086">
        <v>24</v>
      </c>
      <c r="I3086" t="s">
        <v>1652</v>
      </c>
      <c r="J3086">
        <v>0</v>
      </c>
      <c r="K3086">
        <v>0</v>
      </c>
    </row>
    <row r="3087" spans="1:11" x14ac:dyDescent="0.25">
      <c r="A3087">
        <v>3848</v>
      </c>
      <c r="B3087" t="s">
        <v>1647</v>
      </c>
      <c r="C3087" t="s">
        <v>301</v>
      </c>
      <c r="D3087" t="s">
        <v>7400</v>
      </c>
      <c r="G3087" t="s">
        <v>5277</v>
      </c>
      <c r="H3087">
        <v>15</v>
      </c>
      <c r="I3087" t="s">
        <v>1652</v>
      </c>
      <c r="J3087">
        <v>0</v>
      </c>
      <c r="K3087">
        <v>0</v>
      </c>
    </row>
    <row r="3088" spans="1:11" x14ac:dyDescent="0.25">
      <c r="A3088">
        <v>3848</v>
      </c>
      <c r="B3088" t="s">
        <v>1647</v>
      </c>
      <c r="C3088" t="s">
        <v>301</v>
      </c>
      <c r="D3088" t="s">
        <v>7400</v>
      </c>
      <c r="E3088" t="s">
        <v>4037</v>
      </c>
      <c r="F3088" t="s">
        <v>1655</v>
      </c>
      <c r="G3088" t="s">
        <v>10393</v>
      </c>
      <c r="H3088">
        <v>5</v>
      </c>
      <c r="I3088" t="s">
        <v>1652</v>
      </c>
      <c r="J3088">
        <v>0</v>
      </c>
      <c r="K3088">
        <v>0</v>
      </c>
    </row>
    <row r="3089" spans="1:11" x14ac:dyDescent="0.25">
      <c r="A3089">
        <v>3848</v>
      </c>
      <c r="B3089" t="s">
        <v>1647</v>
      </c>
      <c r="C3089" t="s">
        <v>301</v>
      </c>
      <c r="D3089" t="s">
        <v>7400</v>
      </c>
      <c r="G3089" t="s">
        <v>7054</v>
      </c>
      <c r="H3089">
        <v>83</v>
      </c>
      <c r="I3089" t="s">
        <v>1652</v>
      </c>
      <c r="J3089">
        <v>0</v>
      </c>
      <c r="K3089">
        <v>0</v>
      </c>
    </row>
    <row r="3090" spans="1:11" x14ac:dyDescent="0.25">
      <c r="A3090">
        <v>3848</v>
      </c>
      <c r="B3090" t="s">
        <v>1647</v>
      </c>
      <c r="C3090" t="s">
        <v>301</v>
      </c>
      <c r="D3090" t="s">
        <v>7400</v>
      </c>
      <c r="E3090" t="s">
        <v>9702</v>
      </c>
      <c r="F3090" t="s">
        <v>1655</v>
      </c>
      <c r="G3090" t="s">
        <v>8760</v>
      </c>
      <c r="H3090">
        <v>40</v>
      </c>
      <c r="I3090" t="s">
        <v>1652</v>
      </c>
      <c r="J3090">
        <v>0</v>
      </c>
      <c r="K3090">
        <v>0</v>
      </c>
    </row>
    <row r="3091" spans="1:11" x14ac:dyDescent="0.25">
      <c r="A3091">
        <v>3848</v>
      </c>
      <c r="B3091" t="s">
        <v>1647</v>
      </c>
      <c r="C3091" t="s">
        <v>301</v>
      </c>
      <c r="D3091" t="s">
        <v>7400</v>
      </c>
      <c r="G3091" t="s">
        <v>9703</v>
      </c>
      <c r="H3091">
        <v>10</v>
      </c>
      <c r="I3091" t="s">
        <v>1652</v>
      </c>
      <c r="J3091">
        <v>0</v>
      </c>
      <c r="K3091">
        <v>0</v>
      </c>
    </row>
    <row r="3092" spans="1:11" x14ac:dyDescent="0.25">
      <c r="A3092">
        <v>3848</v>
      </c>
      <c r="B3092" t="s">
        <v>1647</v>
      </c>
      <c r="C3092" t="s">
        <v>301</v>
      </c>
      <c r="D3092" t="s">
        <v>7400</v>
      </c>
      <c r="E3092" t="s">
        <v>5278</v>
      </c>
      <c r="F3092" t="s">
        <v>3034</v>
      </c>
      <c r="G3092" t="s">
        <v>5279</v>
      </c>
      <c r="H3092">
        <v>13</v>
      </c>
      <c r="I3092" t="s">
        <v>1652</v>
      </c>
      <c r="J3092">
        <v>0</v>
      </c>
      <c r="K3092">
        <v>0</v>
      </c>
    </row>
    <row r="3093" spans="1:11" x14ac:dyDescent="0.25">
      <c r="A3093">
        <v>3848</v>
      </c>
      <c r="B3093" t="s">
        <v>1647</v>
      </c>
      <c r="C3093" t="s">
        <v>301</v>
      </c>
      <c r="D3093" t="s">
        <v>7400</v>
      </c>
      <c r="E3093" t="s">
        <v>10395</v>
      </c>
      <c r="F3093" t="s">
        <v>1689</v>
      </c>
      <c r="G3093" t="s">
        <v>6783</v>
      </c>
      <c r="H3093">
        <v>4</v>
      </c>
      <c r="I3093" t="s">
        <v>1652</v>
      </c>
      <c r="J3093">
        <v>0</v>
      </c>
      <c r="K3093">
        <v>0</v>
      </c>
    </row>
    <row r="3094" spans="1:11" x14ac:dyDescent="0.25">
      <c r="A3094">
        <v>3848</v>
      </c>
      <c r="B3094" t="s">
        <v>1647</v>
      </c>
      <c r="C3094" t="s">
        <v>301</v>
      </c>
      <c r="D3094" t="s">
        <v>7400</v>
      </c>
      <c r="G3094" t="s">
        <v>5195</v>
      </c>
      <c r="H3094">
        <v>5</v>
      </c>
      <c r="I3094" t="s">
        <v>1652</v>
      </c>
      <c r="J3094">
        <v>0</v>
      </c>
      <c r="K3094">
        <v>0</v>
      </c>
    </row>
    <row r="3095" spans="1:11" x14ac:dyDescent="0.25">
      <c r="A3095">
        <v>3848</v>
      </c>
      <c r="B3095" t="s">
        <v>1647</v>
      </c>
      <c r="C3095" t="s">
        <v>301</v>
      </c>
      <c r="D3095" t="s">
        <v>7400</v>
      </c>
      <c r="E3095" t="s">
        <v>4038</v>
      </c>
      <c r="F3095" t="s">
        <v>1689</v>
      </c>
      <c r="G3095" t="s">
        <v>10149</v>
      </c>
      <c r="H3095">
        <v>8</v>
      </c>
      <c r="I3095" t="s">
        <v>1652</v>
      </c>
      <c r="J3095">
        <v>0</v>
      </c>
      <c r="K3095">
        <v>0</v>
      </c>
    </row>
    <row r="3096" spans="1:11" x14ac:dyDescent="0.25">
      <c r="A3096">
        <v>3848</v>
      </c>
      <c r="B3096" t="s">
        <v>1647</v>
      </c>
      <c r="C3096" t="s">
        <v>301</v>
      </c>
      <c r="D3096" t="s">
        <v>7400</v>
      </c>
      <c r="G3096" t="s">
        <v>5280</v>
      </c>
      <c r="H3096">
        <v>12</v>
      </c>
      <c r="I3096" t="s">
        <v>1652</v>
      </c>
      <c r="J3096">
        <v>0</v>
      </c>
      <c r="K3096">
        <v>0</v>
      </c>
    </row>
    <row r="3097" spans="1:11" x14ac:dyDescent="0.25">
      <c r="A3097">
        <v>3848</v>
      </c>
      <c r="B3097" t="s">
        <v>1647</v>
      </c>
      <c r="C3097" t="s">
        <v>301</v>
      </c>
      <c r="D3097" t="s">
        <v>7400</v>
      </c>
      <c r="E3097" t="s">
        <v>2515</v>
      </c>
      <c r="F3097" t="s">
        <v>1689</v>
      </c>
      <c r="G3097" t="s">
        <v>2296</v>
      </c>
      <c r="H3097">
        <v>2</v>
      </c>
      <c r="I3097" t="s">
        <v>1652</v>
      </c>
      <c r="J3097">
        <v>0</v>
      </c>
      <c r="K3097">
        <v>0</v>
      </c>
    </row>
    <row r="3098" spans="1:11" x14ac:dyDescent="0.25">
      <c r="A3098">
        <v>3848</v>
      </c>
      <c r="B3098" t="s">
        <v>1647</v>
      </c>
      <c r="C3098" t="s">
        <v>301</v>
      </c>
      <c r="D3098" t="s">
        <v>7400</v>
      </c>
      <c r="E3098" t="s">
        <v>7576</v>
      </c>
      <c r="F3098" t="s">
        <v>1689</v>
      </c>
      <c r="G3098" t="s">
        <v>6798</v>
      </c>
      <c r="H3098">
        <v>23</v>
      </c>
      <c r="I3098" t="s">
        <v>1652</v>
      </c>
      <c r="J3098">
        <v>0</v>
      </c>
      <c r="K3098">
        <v>0</v>
      </c>
    </row>
    <row r="3099" spans="1:11" x14ac:dyDescent="0.25">
      <c r="A3099">
        <v>3848</v>
      </c>
      <c r="B3099" t="s">
        <v>1647</v>
      </c>
      <c r="C3099" t="s">
        <v>301</v>
      </c>
      <c r="D3099" t="s">
        <v>7400</v>
      </c>
      <c r="G3099" t="s">
        <v>5804</v>
      </c>
      <c r="H3099">
        <v>6</v>
      </c>
      <c r="I3099" t="s">
        <v>1652</v>
      </c>
      <c r="J3099">
        <v>0</v>
      </c>
      <c r="K3099">
        <v>0</v>
      </c>
    </row>
    <row r="3100" spans="1:11" x14ac:dyDescent="0.25">
      <c r="A3100">
        <v>3848</v>
      </c>
      <c r="B3100" t="s">
        <v>1647</v>
      </c>
      <c r="C3100" t="s">
        <v>301</v>
      </c>
      <c r="D3100" t="s">
        <v>7400</v>
      </c>
      <c r="E3100" t="s">
        <v>8621</v>
      </c>
      <c r="F3100" t="s">
        <v>1689</v>
      </c>
      <c r="G3100" t="s">
        <v>6798</v>
      </c>
      <c r="H3100">
        <v>2</v>
      </c>
      <c r="I3100" t="s">
        <v>1652</v>
      </c>
      <c r="J3100">
        <v>0</v>
      </c>
      <c r="K3100">
        <v>0</v>
      </c>
    </row>
    <row r="3101" spans="1:11" x14ac:dyDescent="0.25">
      <c r="A3101">
        <v>3848</v>
      </c>
      <c r="B3101" t="s">
        <v>1647</v>
      </c>
      <c r="C3101" t="s">
        <v>301</v>
      </c>
      <c r="D3101" t="s">
        <v>7400</v>
      </c>
      <c r="G3101" t="s">
        <v>8855</v>
      </c>
      <c r="H3101">
        <v>3</v>
      </c>
      <c r="I3101" t="s">
        <v>1652</v>
      </c>
      <c r="J3101">
        <v>0</v>
      </c>
      <c r="K3101">
        <v>0</v>
      </c>
    </row>
    <row r="3102" spans="1:11" x14ac:dyDescent="0.25">
      <c r="A3102">
        <v>3848</v>
      </c>
      <c r="B3102" t="s">
        <v>1647</v>
      </c>
      <c r="C3102" t="s">
        <v>301</v>
      </c>
      <c r="D3102" t="s">
        <v>7400</v>
      </c>
      <c r="E3102" t="s">
        <v>10920</v>
      </c>
      <c r="F3102" t="s">
        <v>1689</v>
      </c>
      <c r="G3102" t="s">
        <v>3136</v>
      </c>
      <c r="H3102">
        <v>4</v>
      </c>
      <c r="I3102" t="s">
        <v>1652</v>
      </c>
      <c r="J3102">
        <v>0</v>
      </c>
      <c r="K3102">
        <v>0</v>
      </c>
    </row>
    <row r="3103" spans="1:11" x14ac:dyDescent="0.25">
      <c r="A3103">
        <v>3848</v>
      </c>
      <c r="B3103" t="s">
        <v>1647</v>
      </c>
      <c r="C3103" t="s">
        <v>301</v>
      </c>
      <c r="D3103" t="s">
        <v>7400</v>
      </c>
      <c r="E3103" t="s">
        <v>1830</v>
      </c>
      <c r="F3103" t="s">
        <v>1689</v>
      </c>
      <c r="G3103" t="s">
        <v>6798</v>
      </c>
      <c r="H3103">
        <v>6</v>
      </c>
      <c r="I3103" t="s">
        <v>1652</v>
      </c>
      <c r="J3103">
        <v>0</v>
      </c>
      <c r="K3103">
        <v>0</v>
      </c>
    </row>
    <row r="3104" spans="1:11" x14ac:dyDescent="0.25">
      <c r="A3104">
        <v>3848</v>
      </c>
      <c r="B3104" t="s">
        <v>1647</v>
      </c>
      <c r="C3104" t="s">
        <v>301</v>
      </c>
      <c r="D3104" t="s">
        <v>7400</v>
      </c>
      <c r="G3104" t="s">
        <v>5931</v>
      </c>
      <c r="H3104">
        <v>17</v>
      </c>
      <c r="I3104" t="s">
        <v>1652</v>
      </c>
      <c r="J3104">
        <v>0</v>
      </c>
      <c r="K3104">
        <v>0</v>
      </c>
    </row>
    <row r="3105" spans="1:11" x14ac:dyDescent="0.25">
      <c r="A3105">
        <v>3848</v>
      </c>
      <c r="B3105" t="s">
        <v>1647</v>
      </c>
      <c r="C3105" t="s">
        <v>301</v>
      </c>
      <c r="D3105" t="s">
        <v>7400</v>
      </c>
      <c r="E3105" t="s">
        <v>2091</v>
      </c>
      <c r="F3105" t="s">
        <v>1689</v>
      </c>
      <c r="G3105" t="s">
        <v>6798</v>
      </c>
      <c r="H3105">
        <v>12</v>
      </c>
      <c r="I3105" t="s">
        <v>1652</v>
      </c>
      <c r="J3105">
        <v>0</v>
      </c>
      <c r="K3105">
        <v>0</v>
      </c>
    </row>
    <row r="3106" spans="1:11" x14ac:dyDescent="0.25">
      <c r="A3106">
        <v>3848</v>
      </c>
      <c r="B3106" t="s">
        <v>1647</v>
      </c>
      <c r="C3106" t="s">
        <v>301</v>
      </c>
      <c r="D3106" t="s">
        <v>7400</v>
      </c>
      <c r="G3106" t="s">
        <v>5931</v>
      </c>
      <c r="H3106">
        <v>20</v>
      </c>
      <c r="I3106" t="s">
        <v>1652</v>
      </c>
      <c r="J3106">
        <v>0</v>
      </c>
      <c r="K3106">
        <v>0</v>
      </c>
    </row>
    <row r="3107" spans="1:11" x14ac:dyDescent="0.25">
      <c r="A3107">
        <v>3848</v>
      </c>
      <c r="B3107" t="s">
        <v>1647</v>
      </c>
      <c r="C3107" t="s">
        <v>301</v>
      </c>
      <c r="D3107" t="s">
        <v>7400</v>
      </c>
      <c r="E3107" t="s">
        <v>1829</v>
      </c>
      <c r="F3107" t="s">
        <v>1689</v>
      </c>
      <c r="G3107" t="s">
        <v>6798</v>
      </c>
      <c r="H3107">
        <v>5</v>
      </c>
      <c r="I3107" t="s">
        <v>1652</v>
      </c>
      <c r="J3107">
        <v>0</v>
      </c>
      <c r="K3107">
        <v>0</v>
      </c>
    </row>
    <row r="3108" spans="1:11" x14ac:dyDescent="0.25">
      <c r="A3108">
        <v>3848</v>
      </c>
      <c r="B3108" t="s">
        <v>1647</v>
      </c>
      <c r="C3108" t="s">
        <v>301</v>
      </c>
      <c r="D3108" t="s">
        <v>7400</v>
      </c>
      <c r="G3108" t="s">
        <v>5931</v>
      </c>
      <c r="H3108">
        <v>31</v>
      </c>
      <c r="I3108" t="s">
        <v>1652</v>
      </c>
      <c r="J3108">
        <v>0</v>
      </c>
      <c r="K3108">
        <v>0</v>
      </c>
    </row>
    <row r="3109" spans="1:11" x14ac:dyDescent="0.25">
      <c r="A3109">
        <v>3848</v>
      </c>
      <c r="B3109" t="s">
        <v>1647</v>
      </c>
      <c r="C3109" t="s">
        <v>301</v>
      </c>
      <c r="D3109" t="s">
        <v>7400</v>
      </c>
      <c r="E3109" t="s">
        <v>10921</v>
      </c>
      <c r="F3109" t="s">
        <v>1772</v>
      </c>
      <c r="G3109" t="s">
        <v>6788</v>
      </c>
      <c r="H3109">
        <v>15</v>
      </c>
      <c r="I3109" t="s">
        <v>1652</v>
      </c>
      <c r="J3109">
        <v>0</v>
      </c>
      <c r="K3109">
        <v>0</v>
      </c>
    </row>
    <row r="3110" spans="1:11" x14ac:dyDescent="0.25">
      <c r="A3110">
        <v>3848</v>
      </c>
      <c r="B3110" t="s">
        <v>1647</v>
      </c>
      <c r="C3110" t="s">
        <v>301</v>
      </c>
      <c r="D3110" t="s">
        <v>7400</v>
      </c>
      <c r="G3110" t="s">
        <v>10922</v>
      </c>
      <c r="H3110">
        <v>15</v>
      </c>
      <c r="I3110" t="s">
        <v>1652</v>
      </c>
      <c r="J3110">
        <v>0</v>
      </c>
      <c r="K3110">
        <v>0</v>
      </c>
    </row>
    <row r="3111" spans="1:11" x14ac:dyDescent="0.25">
      <c r="A3111">
        <v>3848</v>
      </c>
      <c r="B3111" t="s">
        <v>1647</v>
      </c>
      <c r="C3111" t="s">
        <v>301</v>
      </c>
      <c r="D3111" t="s">
        <v>7400</v>
      </c>
      <c r="E3111" t="s">
        <v>10923</v>
      </c>
      <c r="F3111" t="s">
        <v>1828</v>
      </c>
      <c r="G3111" t="s">
        <v>4039</v>
      </c>
      <c r="H3111">
        <v>14</v>
      </c>
      <c r="I3111" t="s">
        <v>1652</v>
      </c>
      <c r="J3111">
        <v>0</v>
      </c>
      <c r="K3111">
        <v>0</v>
      </c>
    </row>
    <row r="3112" spans="1:11" x14ac:dyDescent="0.25">
      <c r="A3112">
        <v>3848</v>
      </c>
      <c r="B3112" t="s">
        <v>1647</v>
      </c>
      <c r="C3112" t="s">
        <v>301</v>
      </c>
      <c r="D3112" t="s">
        <v>7400</v>
      </c>
      <c r="G3112" t="s">
        <v>10924</v>
      </c>
      <c r="H3112">
        <v>17</v>
      </c>
      <c r="I3112" t="s">
        <v>1652</v>
      </c>
      <c r="J3112">
        <v>0</v>
      </c>
      <c r="K3112">
        <v>0</v>
      </c>
    </row>
    <row r="3113" spans="1:11" x14ac:dyDescent="0.25">
      <c r="A3113">
        <v>3848</v>
      </c>
      <c r="B3113" t="s">
        <v>1647</v>
      </c>
      <c r="C3113" t="s">
        <v>301</v>
      </c>
      <c r="D3113" t="s">
        <v>7400</v>
      </c>
      <c r="E3113" t="s">
        <v>4040</v>
      </c>
      <c r="F3113" t="s">
        <v>1828</v>
      </c>
      <c r="G3113" t="s">
        <v>4039</v>
      </c>
      <c r="H3113">
        <v>10</v>
      </c>
      <c r="I3113" t="s">
        <v>1652</v>
      </c>
      <c r="J3113">
        <v>0</v>
      </c>
      <c r="K3113">
        <v>0</v>
      </c>
    </row>
    <row r="3114" spans="1:11" x14ac:dyDescent="0.25">
      <c r="A3114">
        <v>3848</v>
      </c>
      <c r="B3114" t="s">
        <v>1647</v>
      </c>
      <c r="C3114" t="s">
        <v>301</v>
      </c>
      <c r="D3114" t="s">
        <v>7400</v>
      </c>
      <c r="G3114" t="s">
        <v>9283</v>
      </c>
      <c r="H3114">
        <v>20</v>
      </c>
      <c r="I3114" t="s">
        <v>1652</v>
      </c>
      <c r="J3114">
        <v>0</v>
      </c>
      <c r="K3114">
        <v>0</v>
      </c>
    </row>
    <row r="3115" spans="1:11" x14ac:dyDescent="0.25">
      <c r="A3115">
        <v>3848</v>
      </c>
      <c r="B3115" t="s">
        <v>1647</v>
      </c>
      <c r="C3115" t="s">
        <v>301</v>
      </c>
      <c r="D3115" t="s">
        <v>7400</v>
      </c>
      <c r="E3115" t="s">
        <v>10396</v>
      </c>
      <c r="F3115" t="s">
        <v>10397</v>
      </c>
      <c r="G3115" t="s">
        <v>8306</v>
      </c>
      <c r="H3115">
        <v>13</v>
      </c>
      <c r="I3115" t="s">
        <v>1652</v>
      </c>
      <c r="J3115">
        <v>0</v>
      </c>
      <c r="K3115">
        <v>0</v>
      </c>
    </row>
    <row r="3116" spans="1:11" x14ac:dyDescent="0.25">
      <c r="A3116">
        <v>3848</v>
      </c>
      <c r="B3116" t="s">
        <v>1647</v>
      </c>
      <c r="C3116" t="s">
        <v>301</v>
      </c>
      <c r="D3116" t="s">
        <v>7400</v>
      </c>
      <c r="G3116" t="s">
        <v>10398</v>
      </c>
      <c r="H3116">
        <v>38</v>
      </c>
      <c r="I3116" t="s">
        <v>1652</v>
      </c>
      <c r="J3116">
        <v>0</v>
      </c>
      <c r="K3116">
        <v>0</v>
      </c>
    </row>
    <row r="3117" spans="1:11" x14ac:dyDescent="0.25">
      <c r="A3117">
        <v>3848</v>
      </c>
      <c r="B3117" t="s">
        <v>1647</v>
      </c>
      <c r="C3117" t="s">
        <v>301</v>
      </c>
      <c r="D3117" t="s">
        <v>7400</v>
      </c>
      <c r="E3117" t="s">
        <v>5281</v>
      </c>
      <c r="F3117" t="s">
        <v>1791</v>
      </c>
      <c r="G3117" t="s">
        <v>8596</v>
      </c>
      <c r="H3117">
        <v>14</v>
      </c>
      <c r="I3117" t="s">
        <v>1652</v>
      </c>
      <c r="J3117">
        <v>0</v>
      </c>
      <c r="K3117">
        <v>0</v>
      </c>
    </row>
    <row r="3118" spans="1:11" x14ac:dyDescent="0.25">
      <c r="A3118">
        <v>3848</v>
      </c>
      <c r="B3118" t="s">
        <v>1647</v>
      </c>
      <c r="C3118" t="s">
        <v>301</v>
      </c>
      <c r="D3118" t="s">
        <v>7400</v>
      </c>
      <c r="G3118" t="s">
        <v>5282</v>
      </c>
      <c r="H3118">
        <v>15</v>
      </c>
      <c r="I3118" t="s">
        <v>1652</v>
      </c>
      <c r="J3118">
        <v>0</v>
      </c>
      <c r="K3118">
        <v>0</v>
      </c>
    </row>
    <row r="3119" spans="1:11" x14ac:dyDescent="0.25">
      <c r="A3119">
        <v>3848</v>
      </c>
      <c r="B3119" t="s">
        <v>1647</v>
      </c>
      <c r="C3119" t="s">
        <v>301</v>
      </c>
      <c r="D3119" t="s">
        <v>7400</v>
      </c>
      <c r="E3119" t="s">
        <v>4574</v>
      </c>
      <c r="F3119" t="s">
        <v>1791</v>
      </c>
      <c r="G3119" t="s">
        <v>2266</v>
      </c>
      <c r="H3119">
        <v>30</v>
      </c>
      <c r="I3119" t="s">
        <v>1652</v>
      </c>
      <c r="J3119">
        <v>0</v>
      </c>
      <c r="K3119">
        <v>0</v>
      </c>
    </row>
    <row r="3120" spans="1:11" x14ac:dyDescent="0.25">
      <c r="A3120">
        <v>3848</v>
      </c>
      <c r="B3120" t="s">
        <v>1647</v>
      </c>
      <c r="C3120" t="s">
        <v>301</v>
      </c>
      <c r="D3120" t="s">
        <v>7400</v>
      </c>
      <c r="E3120" t="s">
        <v>4041</v>
      </c>
      <c r="F3120" t="s">
        <v>1791</v>
      </c>
      <c r="G3120" t="s">
        <v>10740</v>
      </c>
      <c r="H3120">
        <v>20</v>
      </c>
      <c r="I3120" t="s">
        <v>1652</v>
      </c>
      <c r="J3120">
        <v>0</v>
      </c>
      <c r="K3120">
        <v>0</v>
      </c>
    </row>
    <row r="3121" spans="1:11" x14ac:dyDescent="0.25">
      <c r="A3121">
        <v>3848</v>
      </c>
      <c r="B3121" t="s">
        <v>1647</v>
      </c>
      <c r="C3121" t="s">
        <v>301</v>
      </c>
      <c r="D3121" t="s">
        <v>7400</v>
      </c>
      <c r="G3121" t="s">
        <v>5283</v>
      </c>
      <c r="H3121">
        <v>30</v>
      </c>
      <c r="I3121" t="s">
        <v>1652</v>
      </c>
      <c r="J3121">
        <v>0</v>
      </c>
      <c r="K3121">
        <v>0</v>
      </c>
    </row>
    <row r="3122" spans="1:11" x14ac:dyDescent="0.25">
      <c r="A3122">
        <v>3848</v>
      </c>
      <c r="B3122" t="s">
        <v>1647</v>
      </c>
      <c r="C3122" t="s">
        <v>301</v>
      </c>
      <c r="D3122" t="s">
        <v>7400</v>
      </c>
      <c r="E3122" t="s">
        <v>5284</v>
      </c>
      <c r="F3122" t="s">
        <v>1828</v>
      </c>
      <c r="G3122" t="s">
        <v>5285</v>
      </c>
      <c r="H3122">
        <v>29</v>
      </c>
      <c r="I3122" t="s">
        <v>1652</v>
      </c>
      <c r="J3122">
        <v>0</v>
      </c>
      <c r="K3122">
        <v>0</v>
      </c>
    </row>
    <row r="3123" spans="1:11" x14ac:dyDescent="0.25">
      <c r="A3123">
        <v>3848</v>
      </c>
      <c r="B3123" t="s">
        <v>1647</v>
      </c>
      <c r="C3123" t="s">
        <v>301</v>
      </c>
      <c r="D3123" t="s">
        <v>7400</v>
      </c>
      <c r="E3123" t="s">
        <v>4042</v>
      </c>
      <c r="F3123" t="s">
        <v>1827</v>
      </c>
      <c r="G3123" t="s">
        <v>3270</v>
      </c>
      <c r="H3123">
        <v>2</v>
      </c>
      <c r="I3123" t="s">
        <v>1652</v>
      </c>
      <c r="J3123">
        <v>0</v>
      </c>
      <c r="K3123">
        <v>0</v>
      </c>
    </row>
    <row r="3124" spans="1:11" x14ac:dyDescent="0.25">
      <c r="A3124">
        <v>3848</v>
      </c>
      <c r="B3124" t="s">
        <v>1647</v>
      </c>
      <c r="C3124" t="s">
        <v>301</v>
      </c>
      <c r="D3124" t="s">
        <v>7400</v>
      </c>
      <c r="G3124" t="s">
        <v>5286</v>
      </c>
      <c r="H3124">
        <v>20</v>
      </c>
      <c r="I3124" t="s">
        <v>1652</v>
      </c>
      <c r="J3124">
        <v>0</v>
      </c>
      <c r="K3124">
        <v>0</v>
      </c>
    </row>
    <row r="3125" spans="1:11" x14ac:dyDescent="0.25">
      <c r="A3125">
        <v>3848</v>
      </c>
      <c r="B3125" t="s">
        <v>1647</v>
      </c>
      <c r="C3125" t="s">
        <v>301</v>
      </c>
      <c r="D3125" t="s">
        <v>7400</v>
      </c>
      <c r="E3125" t="s">
        <v>4043</v>
      </c>
      <c r="F3125" t="s">
        <v>1827</v>
      </c>
      <c r="G3125" t="s">
        <v>6718</v>
      </c>
      <c r="H3125">
        <v>3</v>
      </c>
      <c r="I3125" t="s">
        <v>1652</v>
      </c>
      <c r="J3125">
        <v>0</v>
      </c>
      <c r="K3125">
        <v>0</v>
      </c>
    </row>
    <row r="3126" spans="1:11" x14ac:dyDescent="0.25">
      <c r="A3126">
        <v>3848</v>
      </c>
      <c r="B3126" t="s">
        <v>1647</v>
      </c>
      <c r="C3126" t="s">
        <v>301</v>
      </c>
      <c r="D3126" t="s">
        <v>7400</v>
      </c>
      <c r="G3126" t="s">
        <v>4522</v>
      </c>
      <c r="H3126">
        <v>40</v>
      </c>
      <c r="I3126" t="s">
        <v>1652</v>
      </c>
      <c r="J3126">
        <v>0</v>
      </c>
      <c r="K3126">
        <v>0</v>
      </c>
    </row>
    <row r="3127" spans="1:11" x14ac:dyDescent="0.25">
      <c r="A3127">
        <v>3848</v>
      </c>
      <c r="B3127" t="s">
        <v>1647</v>
      </c>
      <c r="C3127" t="s">
        <v>301</v>
      </c>
      <c r="D3127" t="s">
        <v>7400</v>
      </c>
      <c r="E3127" t="s">
        <v>4044</v>
      </c>
      <c r="F3127" t="s">
        <v>1827</v>
      </c>
      <c r="G3127" t="s">
        <v>6791</v>
      </c>
      <c r="H3127">
        <v>4</v>
      </c>
      <c r="I3127" t="s">
        <v>1652</v>
      </c>
      <c r="J3127">
        <v>0</v>
      </c>
      <c r="K3127">
        <v>0</v>
      </c>
    </row>
    <row r="3128" spans="1:11" x14ac:dyDescent="0.25">
      <c r="A3128">
        <v>3848</v>
      </c>
      <c r="B3128" t="s">
        <v>1647</v>
      </c>
      <c r="C3128" t="s">
        <v>301</v>
      </c>
      <c r="D3128" t="s">
        <v>7400</v>
      </c>
      <c r="G3128" t="s">
        <v>5287</v>
      </c>
      <c r="H3128">
        <v>11</v>
      </c>
      <c r="I3128" t="s">
        <v>1652</v>
      </c>
      <c r="J3128">
        <v>0</v>
      </c>
      <c r="K3128">
        <v>0</v>
      </c>
    </row>
    <row r="3129" spans="1:11" x14ac:dyDescent="0.25">
      <c r="A3129">
        <v>3848</v>
      </c>
      <c r="B3129" t="s">
        <v>1647</v>
      </c>
      <c r="C3129" t="s">
        <v>301</v>
      </c>
      <c r="D3129" t="s">
        <v>7400</v>
      </c>
      <c r="E3129" t="s">
        <v>4045</v>
      </c>
      <c r="F3129" t="s">
        <v>1827</v>
      </c>
      <c r="G3129" t="s">
        <v>7771</v>
      </c>
      <c r="H3129">
        <v>7</v>
      </c>
      <c r="I3129" t="s">
        <v>1652</v>
      </c>
      <c r="J3129">
        <v>0</v>
      </c>
      <c r="K3129">
        <v>0</v>
      </c>
    </row>
    <row r="3130" spans="1:11" x14ac:dyDescent="0.25">
      <c r="A3130">
        <v>3848</v>
      </c>
      <c r="B3130" t="s">
        <v>1647</v>
      </c>
      <c r="C3130" t="s">
        <v>301</v>
      </c>
      <c r="D3130" t="s">
        <v>7400</v>
      </c>
      <c r="G3130" t="s">
        <v>2221</v>
      </c>
      <c r="H3130">
        <v>6</v>
      </c>
      <c r="I3130" t="s">
        <v>1652</v>
      </c>
      <c r="J3130">
        <v>0</v>
      </c>
      <c r="K3130">
        <v>0</v>
      </c>
    </row>
    <row r="3131" spans="1:11" x14ac:dyDescent="0.25">
      <c r="A3131">
        <v>3848</v>
      </c>
      <c r="B3131" t="s">
        <v>1647</v>
      </c>
      <c r="C3131" t="s">
        <v>301</v>
      </c>
      <c r="D3131" t="s">
        <v>7400</v>
      </c>
      <c r="E3131" t="s">
        <v>10399</v>
      </c>
      <c r="F3131" t="s">
        <v>1827</v>
      </c>
      <c r="G3131" t="s">
        <v>8640</v>
      </c>
      <c r="H3131">
        <v>6</v>
      </c>
      <c r="I3131" t="s">
        <v>1652</v>
      </c>
      <c r="J3131">
        <v>0</v>
      </c>
      <c r="K3131">
        <v>0</v>
      </c>
    </row>
    <row r="3132" spans="1:11" x14ac:dyDescent="0.25">
      <c r="A3132">
        <v>3848</v>
      </c>
      <c r="B3132" t="s">
        <v>1647</v>
      </c>
      <c r="C3132" t="s">
        <v>301</v>
      </c>
      <c r="D3132" t="s">
        <v>7400</v>
      </c>
      <c r="E3132" t="s">
        <v>4046</v>
      </c>
      <c r="F3132" t="s">
        <v>4047</v>
      </c>
      <c r="G3132" t="s">
        <v>6227</v>
      </c>
      <c r="H3132">
        <v>4</v>
      </c>
      <c r="I3132" t="s">
        <v>1652</v>
      </c>
      <c r="J3132">
        <v>0</v>
      </c>
      <c r="K3132">
        <v>0</v>
      </c>
    </row>
    <row r="3133" spans="1:11" x14ac:dyDescent="0.25">
      <c r="A3133">
        <v>3848</v>
      </c>
      <c r="B3133" t="s">
        <v>1647</v>
      </c>
      <c r="C3133" t="s">
        <v>301</v>
      </c>
      <c r="D3133" t="s">
        <v>7400</v>
      </c>
      <c r="E3133" t="s">
        <v>7577</v>
      </c>
      <c r="F3133" t="s">
        <v>1827</v>
      </c>
      <c r="G3133" t="s">
        <v>5288</v>
      </c>
      <c r="H3133">
        <v>21</v>
      </c>
      <c r="I3133" t="s">
        <v>1652</v>
      </c>
      <c r="J3133">
        <v>0</v>
      </c>
      <c r="K3133">
        <v>0</v>
      </c>
    </row>
    <row r="3134" spans="1:11" x14ac:dyDescent="0.25">
      <c r="A3134">
        <v>3848</v>
      </c>
      <c r="B3134" t="s">
        <v>1647</v>
      </c>
      <c r="C3134" t="s">
        <v>301</v>
      </c>
      <c r="D3134" t="s">
        <v>7400</v>
      </c>
      <c r="E3134" t="s">
        <v>10925</v>
      </c>
      <c r="F3134" t="s">
        <v>1827</v>
      </c>
      <c r="G3134" t="s">
        <v>10926</v>
      </c>
      <c r="H3134">
        <v>2</v>
      </c>
      <c r="I3134" t="s">
        <v>1652</v>
      </c>
      <c r="J3134">
        <v>0</v>
      </c>
      <c r="K3134">
        <v>0</v>
      </c>
    </row>
    <row r="3135" spans="1:11" x14ac:dyDescent="0.25">
      <c r="A3135">
        <v>3848</v>
      </c>
      <c r="B3135" t="s">
        <v>1647</v>
      </c>
      <c r="C3135" t="s">
        <v>301</v>
      </c>
      <c r="D3135" t="s">
        <v>7400</v>
      </c>
      <c r="E3135" t="s">
        <v>4048</v>
      </c>
      <c r="F3135" t="s">
        <v>1776</v>
      </c>
      <c r="G3135" t="s">
        <v>3287</v>
      </c>
      <c r="H3135">
        <v>17</v>
      </c>
      <c r="I3135" t="s">
        <v>1652</v>
      </c>
      <c r="J3135">
        <v>0</v>
      </c>
      <c r="K3135">
        <v>0</v>
      </c>
    </row>
    <row r="3136" spans="1:11" x14ac:dyDescent="0.25">
      <c r="A3136">
        <v>3848</v>
      </c>
      <c r="B3136" t="s">
        <v>1647</v>
      </c>
      <c r="C3136" t="s">
        <v>301</v>
      </c>
      <c r="D3136" t="s">
        <v>7400</v>
      </c>
      <c r="G3136" t="s">
        <v>5289</v>
      </c>
      <c r="H3136">
        <v>16</v>
      </c>
      <c r="I3136" t="s">
        <v>1652</v>
      </c>
      <c r="J3136">
        <v>0</v>
      </c>
      <c r="K3136">
        <v>0</v>
      </c>
    </row>
    <row r="3137" spans="1:11" x14ac:dyDescent="0.25">
      <c r="A3137">
        <v>3848</v>
      </c>
      <c r="B3137" t="s">
        <v>1647</v>
      </c>
      <c r="C3137" t="s">
        <v>301</v>
      </c>
      <c r="D3137" t="s">
        <v>7400</v>
      </c>
      <c r="E3137" t="s">
        <v>3033</v>
      </c>
      <c r="F3137" t="s">
        <v>3034</v>
      </c>
      <c r="G3137" t="s">
        <v>3461</v>
      </c>
      <c r="H3137">
        <v>9</v>
      </c>
      <c r="I3137" t="s">
        <v>1652</v>
      </c>
      <c r="J3137">
        <v>0</v>
      </c>
      <c r="K3137">
        <v>0</v>
      </c>
    </row>
    <row r="3138" spans="1:11" x14ac:dyDescent="0.25">
      <c r="A3138">
        <v>3848</v>
      </c>
      <c r="B3138" t="s">
        <v>1647</v>
      </c>
      <c r="C3138" t="s">
        <v>301</v>
      </c>
      <c r="D3138" t="s">
        <v>7400</v>
      </c>
      <c r="G3138" t="s">
        <v>3035</v>
      </c>
      <c r="H3138">
        <v>10</v>
      </c>
      <c r="I3138" t="s">
        <v>1652</v>
      </c>
      <c r="J3138">
        <v>0</v>
      </c>
      <c r="K3138">
        <v>0</v>
      </c>
    </row>
    <row r="3139" spans="1:11" x14ac:dyDescent="0.25">
      <c r="A3139">
        <v>3848</v>
      </c>
      <c r="B3139" t="s">
        <v>1647</v>
      </c>
      <c r="C3139" t="s">
        <v>301</v>
      </c>
      <c r="D3139" t="s">
        <v>7400</v>
      </c>
      <c r="E3139" t="s">
        <v>10927</v>
      </c>
      <c r="F3139" t="s">
        <v>1826</v>
      </c>
      <c r="G3139" t="s">
        <v>8345</v>
      </c>
      <c r="H3139">
        <v>2</v>
      </c>
      <c r="I3139" t="s">
        <v>1652</v>
      </c>
      <c r="J3139">
        <v>0</v>
      </c>
      <c r="K3139">
        <v>0</v>
      </c>
    </row>
    <row r="3140" spans="1:11" x14ac:dyDescent="0.25">
      <c r="A3140">
        <v>3848</v>
      </c>
      <c r="B3140" t="s">
        <v>1647</v>
      </c>
      <c r="C3140" t="s">
        <v>301</v>
      </c>
      <c r="D3140" t="s">
        <v>7400</v>
      </c>
      <c r="G3140" t="s">
        <v>3036</v>
      </c>
      <c r="H3140">
        <v>5</v>
      </c>
      <c r="I3140" t="s">
        <v>1652</v>
      </c>
      <c r="J3140">
        <v>0</v>
      </c>
      <c r="K3140">
        <v>0</v>
      </c>
    </row>
    <row r="3141" spans="1:11" x14ac:dyDescent="0.25">
      <c r="A3141">
        <v>3848</v>
      </c>
      <c r="B3141" t="s">
        <v>1647</v>
      </c>
      <c r="C3141" t="s">
        <v>301</v>
      </c>
      <c r="D3141" t="s">
        <v>7400</v>
      </c>
      <c r="E3141" t="s">
        <v>4049</v>
      </c>
      <c r="F3141" t="s">
        <v>1660</v>
      </c>
      <c r="G3141" t="s">
        <v>6979</v>
      </c>
      <c r="H3141">
        <v>27</v>
      </c>
      <c r="I3141" t="s">
        <v>1652</v>
      </c>
      <c r="J3141">
        <v>0</v>
      </c>
      <c r="K3141">
        <v>0</v>
      </c>
    </row>
    <row r="3142" spans="1:11" x14ac:dyDescent="0.25">
      <c r="A3142">
        <v>3848</v>
      </c>
      <c r="B3142" t="s">
        <v>1647</v>
      </c>
      <c r="C3142" t="s">
        <v>301</v>
      </c>
      <c r="D3142" t="s">
        <v>7400</v>
      </c>
      <c r="G3142" t="s">
        <v>10928</v>
      </c>
      <c r="H3142">
        <v>39</v>
      </c>
      <c r="I3142" t="s">
        <v>1652</v>
      </c>
      <c r="J3142">
        <v>0</v>
      </c>
      <c r="K3142">
        <v>0</v>
      </c>
    </row>
    <row r="3143" spans="1:11" x14ac:dyDescent="0.25">
      <c r="A3143">
        <v>3848</v>
      </c>
      <c r="B3143" t="s">
        <v>1647</v>
      </c>
      <c r="C3143" t="s">
        <v>301</v>
      </c>
      <c r="D3143" t="s">
        <v>7400</v>
      </c>
      <c r="E3143" t="s">
        <v>4050</v>
      </c>
      <c r="F3143" t="s">
        <v>1660</v>
      </c>
      <c r="G3143" t="s">
        <v>3337</v>
      </c>
      <c r="H3143">
        <v>65</v>
      </c>
      <c r="I3143" t="s">
        <v>1652</v>
      </c>
      <c r="J3143">
        <v>0</v>
      </c>
      <c r="K3143">
        <v>0</v>
      </c>
    </row>
    <row r="3144" spans="1:11" x14ac:dyDescent="0.25">
      <c r="A3144">
        <v>3848</v>
      </c>
      <c r="B3144" t="s">
        <v>1647</v>
      </c>
      <c r="C3144" t="s">
        <v>301</v>
      </c>
      <c r="D3144" t="s">
        <v>7400</v>
      </c>
      <c r="G3144" t="s">
        <v>4523</v>
      </c>
      <c r="H3144">
        <v>110</v>
      </c>
      <c r="I3144" t="s">
        <v>1652</v>
      </c>
      <c r="J3144">
        <v>0</v>
      </c>
      <c r="K3144">
        <v>0</v>
      </c>
    </row>
    <row r="3145" spans="1:11" x14ac:dyDescent="0.25">
      <c r="A3145">
        <v>3848</v>
      </c>
      <c r="B3145" t="s">
        <v>1647</v>
      </c>
      <c r="C3145" t="s">
        <v>301</v>
      </c>
      <c r="D3145" t="s">
        <v>7400</v>
      </c>
      <c r="E3145" t="s">
        <v>10929</v>
      </c>
      <c r="F3145" t="s">
        <v>1679</v>
      </c>
      <c r="G3145" t="s">
        <v>4039</v>
      </c>
      <c r="H3145">
        <v>10</v>
      </c>
      <c r="I3145" t="s">
        <v>1652</v>
      </c>
      <c r="J3145">
        <v>0</v>
      </c>
      <c r="K3145">
        <v>0</v>
      </c>
    </row>
    <row r="3146" spans="1:11" x14ac:dyDescent="0.25">
      <c r="A3146">
        <v>3848</v>
      </c>
      <c r="B3146" t="s">
        <v>1647</v>
      </c>
      <c r="C3146" t="s">
        <v>301</v>
      </c>
      <c r="D3146" t="s">
        <v>7400</v>
      </c>
      <c r="G3146" t="s">
        <v>4272</v>
      </c>
      <c r="H3146">
        <v>9</v>
      </c>
      <c r="I3146" t="s">
        <v>1652</v>
      </c>
      <c r="J3146">
        <v>0</v>
      </c>
      <c r="K3146">
        <v>0</v>
      </c>
    </row>
    <row r="3147" spans="1:11" x14ac:dyDescent="0.25">
      <c r="A3147">
        <v>3848</v>
      </c>
      <c r="B3147" t="s">
        <v>1647</v>
      </c>
      <c r="C3147" t="s">
        <v>301</v>
      </c>
      <c r="D3147" t="s">
        <v>7400</v>
      </c>
      <c r="E3147" t="s">
        <v>5986</v>
      </c>
      <c r="F3147" t="s">
        <v>1679</v>
      </c>
      <c r="G3147" t="s">
        <v>4039</v>
      </c>
      <c r="H3147">
        <v>44</v>
      </c>
      <c r="I3147" t="s">
        <v>1652</v>
      </c>
      <c r="J3147">
        <v>0</v>
      </c>
      <c r="K3147">
        <v>0</v>
      </c>
    </row>
    <row r="3148" spans="1:11" x14ac:dyDescent="0.25">
      <c r="A3148">
        <v>3848</v>
      </c>
      <c r="B3148" t="s">
        <v>1647</v>
      </c>
      <c r="C3148" t="s">
        <v>301</v>
      </c>
      <c r="D3148" t="s">
        <v>7400</v>
      </c>
      <c r="E3148" t="s">
        <v>4575</v>
      </c>
      <c r="F3148" t="s">
        <v>1679</v>
      </c>
      <c r="G3148" t="s">
        <v>7405</v>
      </c>
      <c r="H3148">
        <v>69</v>
      </c>
      <c r="I3148" t="s">
        <v>1652</v>
      </c>
      <c r="J3148">
        <v>0</v>
      </c>
      <c r="K3148">
        <v>0</v>
      </c>
    </row>
    <row r="3149" spans="1:11" x14ac:dyDescent="0.25">
      <c r="A3149">
        <v>3848</v>
      </c>
      <c r="B3149" t="s">
        <v>1647</v>
      </c>
      <c r="C3149" t="s">
        <v>301</v>
      </c>
      <c r="D3149" t="s">
        <v>7400</v>
      </c>
      <c r="G3149" t="s">
        <v>5290</v>
      </c>
      <c r="H3149">
        <v>61</v>
      </c>
      <c r="I3149" t="s">
        <v>1652</v>
      </c>
      <c r="J3149">
        <v>0</v>
      </c>
      <c r="K3149">
        <v>0</v>
      </c>
    </row>
    <row r="3150" spans="1:11" x14ac:dyDescent="0.25">
      <c r="A3150">
        <v>3848</v>
      </c>
      <c r="B3150" t="s">
        <v>1647</v>
      </c>
      <c r="C3150" t="s">
        <v>301</v>
      </c>
      <c r="D3150" t="s">
        <v>7400</v>
      </c>
      <c r="E3150" t="s">
        <v>5987</v>
      </c>
      <c r="F3150" t="s">
        <v>5988</v>
      </c>
      <c r="G3150" t="s">
        <v>5066</v>
      </c>
      <c r="H3150">
        <v>10</v>
      </c>
      <c r="I3150" t="s">
        <v>1652</v>
      </c>
      <c r="J3150">
        <v>0</v>
      </c>
      <c r="K3150">
        <v>0</v>
      </c>
    </row>
    <row r="3151" spans="1:11" x14ac:dyDescent="0.25">
      <c r="A3151">
        <v>3848</v>
      </c>
      <c r="B3151" t="s">
        <v>1647</v>
      </c>
      <c r="C3151" t="s">
        <v>301</v>
      </c>
      <c r="D3151" t="s">
        <v>7400</v>
      </c>
      <c r="E3151" t="s">
        <v>1825</v>
      </c>
      <c r="F3151" t="s">
        <v>1824</v>
      </c>
      <c r="G3151" t="s">
        <v>3243</v>
      </c>
      <c r="H3151">
        <v>34</v>
      </c>
      <c r="I3151" t="s">
        <v>1652</v>
      </c>
      <c r="J3151">
        <v>0</v>
      </c>
      <c r="K3151">
        <v>0</v>
      </c>
    </row>
    <row r="3152" spans="1:11" x14ac:dyDescent="0.25">
      <c r="A3152">
        <v>3848</v>
      </c>
      <c r="B3152" t="s">
        <v>1647</v>
      </c>
      <c r="C3152" t="s">
        <v>301</v>
      </c>
      <c r="D3152" t="s">
        <v>7400</v>
      </c>
      <c r="G3152" t="s">
        <v>5291</v>
      </c>
      <c r="H3152">
        <v>48</v>
      </c>
      <c r="I3152" t="s">
        <v>1652</v>
      </c>
      <c r="J3152">
        <v>0</v>
      </c>
      <c r="K3152">
        <v>0</v>
      </c>
    </row>
    <row r="3153" spans="1:11" x14ac:dyDescent="0.25">
      <c r="A3153">
        <v>3848</v>
      </c>
      <c r="B3153" t="s">
        <v>1647</v>
      </c>
      <c r="C3153" t="s">
        <v>301</v>
      </c>
      <c r="D3153" t="s">
        <v>7400</v>
      </c>
      <c r="E3153" t="s">
        <v>4051</v>
      </c>
      <c r="F3153" t="s">
        <v>3504</v>
      </c>
      <c r="G3153" t="s">
        <v>4052</v>
      </c>
      <c r="H3153">
        <v>95</v>
      </c>
      <c r="I3153" t="s">
        <v>1652</v>
      </c>
      <c r="J3153">
        <v>0</v>
      </c>
      <c r="K3153">
        <v>0</v>
      </c>
    </row>
    <row r="3154" spans="1:11" x14ac:dyDescent="0.25">
      <c r="A3154">
        <v>3848</v>
      </c>
      <c r="B3154" t="s">
        <v>1647</v>
      </c>
      <c r="C3154" t="s">
        <v>301</v>
      </c>
      <c r="D3154" t="s">
        <v>7400</v>
      </c>
      <c r="G3154" t="s">
        <v>5292</v>
      </c>
      <c r="H3154">
        <v>399</v>
      </c>
      <c r="I3154" t="s">
        <v>1652</v>
      </c>
      <c r="J3154">
        <v>0</v>
      </c>
      <c r="K3154">
        <v>0</v>
      </c>
    </row>
    <row r="3155" spans="1:11" x14ac:dyDescent="0.25">
      <c r="A3155">
        <v>3848</v>
      </c>
      <c r="B3155" t="s">
        <v>1647</v>
      </c>
      <c r="C3155" t="s">
        <v>301</v>
      </c>
      <c r="D3155" t="s">
        <v>7400</v>
      </c>
      <c r="E3155" t="s">
        <v>4053</v>
      </c>
      <c r="F3155" t="s">
        <v>3592</v>
      </c>
      <c r="G3155" t="s">
        <v>3196</v>
      </c>
      <c r="H3155">
        <v>33</v>
      </c>
      <c r="I3155" t="s">
        <v>1652</v>
      </c>
      <c r="J3155">
        <v>0</v>
      </c>
      <c r="K3155">
        <v>0</v>
      </c>
    </row>
    <row r="3156" spans="1:11" x14ac:dyDescent="0.25">
      <c r="A3156">
        <v>3848</v>
      </c>
      <c r="B3156" t="s">
        <v>1647</v>
      </c>
      <c r="C3156" t="s">
        <v>301</v>
      </c>
      <c r="D3156" t="s">
        <v>7400</v>
      </c>
      <c r="G3156" t="s">
        <v>4325</v>
      </c>
      <c r="H3156">
        <v>49</v>
      </c>
      <c r="I3156" t="s">
        <v>1652</v>
      </c>
      <c r="J3156">
        <v>0</v>
      </c>
      <c r="K3156">
        <v>0</v>
      </c>
    </row>
    <row r="3157" spans="1:11" x14ac:dyDescent="0.25">
      <c r="A3157">
        <v>3848</v>
      </c>
      <c r="B3157" t="s">
        <v>1647</v>
      </c>
      <c r="C3157" t="s">
        <v>301</v>
      </c>
      <c r="D3157" t="s">
        <v>7400</v>
      </c>
      <c r="E3157" t="s">
        <v>4576</v>
      </c>
      <c r="F3157" t="s">
        <v>1823</v>
      </c>
      <c r="G3157" t="s">
        <v>4368</v>
      </c>
      <c r="H3157">
        <v>9</v>
      </c>
      <c r="I3157" t="s">
        <v>1652</v>
      </c>
      <c r="J3157">
        <v>0</v>
      </c>
      <c r="K3157">
        <v>0</v>
      </c>
    </row>
    <row r="3158" spans="1:11" x14ac:dyDescent="0.25">
      <c r="A3158">
        <v>3848</v>
      </c>
      <c r="B3158" t="s">
        <v>1647</v>
      </c>
      <c r="C3158" t="s">
        <v>301</v>
      </c>
      <c r="D3158" t="s">
        <v>7400</v>
      </c>
      <c r="G3158" t="s">
        <v>5293</v>
      </c>
      <c r="H3158">
        <v>10</v>
      </c>
      <c r="I3158" t="s">
        <v>1652</v>
      </c>
      <c r="J3158">
        <v>0</v>
      </c>
      <c r="K3158">
        <v>0</v>
      </c>
    </row>
    <row r="3159" spans="1:11" x14ac:dyDescent="0.25">
      <c r="A3159">
        <v>3848</v>
      </c>
      <c r="B3159" t="s">
        <v>1647</v>
      </c>
      <c r="C3159" t="s">
        <v>301</v>
      </c>
      <c r="D3159" t="s">
        <v>7400</v>
      </c>
      <c r="E3159" t="s">
        <v>4054</v>
      </c>
      <c r="F3159" t="s">
        <v>1672</v>
      </c>
      <c r="G3159" t="s">
        <v>7578</v>
      </c>
      <c r="H3159">
        <v>26</v>
      </c>
      <c r="I3159" t="s">
        <v>1652</v>
      </c>
      <c r="J3159">
        <v>0</v>
      </c>
      <c r="K3159">
        <v>0</v>
      </c>
    </row>
    <row r="3160" spans="1:11" x14ac:dyDescent="0.25">
      <c r="A3160">
        <v>3848</v>
      </c>
      <c r="B3160" t="s">
        <v>1647</v>
      </c>
      <c r="C3160" t="s">
        <v>301</v>
      </c>
      <c r="D3160" t="s">
        <v>7400</v>
      </c>
      <c r="G3160" t="s">
        <v>5294</v>
      </c>
      <c r="H3160">
        <v>59</v>
      </c>
      <c r="I3160" t="s">
        <v>1652</v>
      </c>
      <c r="J3160">
        <v>0</v>
      </c>
      <c r="K3160">
        <v>0</v>
      </c>
    </row>
    <row r="3161" spans="1:11" x14ac:dyDescent="0.25">
      <c r="A3161">
        <v>3848</v>
      </c>
      <c r="B3161" t="s">
        <v>1647</v>
      </c>
      <c r="C3161" t="s">
        <v>301</v>
      </c>
      <c r="D3161" t="s">
        <v>7400</v>
      </c>
      <c r="E3161" t="s">
        <v>4055</v>
      </c>
      <c r="F3161" t="s">
        <v>3504</v>
      </c>
      <c r="G3161" t="s">
        <v>5295</v>
      </c>
      <c r="H3161">
        <v>2</v>
      </c>
      <c r="I3161" t="s">
        <v>1652</v>
      </c>
      <c r="J3161">
        <v>0</v>
      </c>
      <c r="K3161">
        <v>0</v>
      </c>
    </row>
    <row r="3162" spans="1:11" x14ac:dyDescent="0.25">
      <c r="A3162">
        <v>3848</v>
      </c>
      <c r="B3162" t="s">
        <v>1647</v>
      </c>
      <c r="C3162" t="s">
        <v>301</v>
      </c>
      <c r="D3162" t="s">
        <v>7400</v>
      </c>
      <c r="E3162" t="s">
        <v>4056</v>
      </c>
      <c r="F3162" t="s">
        <v>3504</v>
      </c>
      <c r="G3162" t="s">
        <v>8622</v>
      </c>
      <c r="H3162">
        <v>4</v>
      </c>
      <c r="I3162" t="s">
        <v>1652</v>
      </c>
      <c r="J3162">
        <v>0</v>
      </c>
      <c r="K3162">
        <v>0</v>
      </c>
    </row>
    <row r="3163" spans="1:11" x14ac:dyDescent="0.25">
      <c r="A3163">
        <v>3848</v>
      </c>
      <c r="B3163" t="s">
        <v>1647</v>
      </c>
      <c r="C3163" t="s">
        <v>301</v>
      </c>
      <c r="D3163" t="s">
        <v>7400</v>
      </c>
      <c r="G3163" t="s">
        <v>9704</v>
      </c>
      <c r="H3163">
        <v>5</v>
      </c>
      <c r="I3163" t="s">
        <v>1652</v>
      </c>
      <c r="J3163">
        <v>0</v>
      </c>
      <c r="K3163">
        <v>0</v>
      </c>
    </row>
    <row r="3164" spans="1:11" x14ac:dyDescent="0.25">
      <c r="A3164">
        <v>3848</v>
      </c>
      <c r="B3164" t="s">
        <v>1647</v>
      </c>
      <c r="C3164" t="s">
        <v>301</v>
      </c>
      <c r="D3164" t="s">
        <v>7400</v>
      </c>
      <c r="E3164" t="s">
        <v>4057</v>
      </c>
      <c r="F3164" t="s">
        <v>1672</v>
      </c>
      <c r="G3164" t="s">
        <v>3931</v>
      </c>
      <c r="H3164">
        <v>4</v>
      </c>
      <c r="I3164" t="s">
        <v>1652</v>
      </c>
      <c r="J3164">
        <v>0</v>
      </c>
      <c r="K3164">
        <v>0</v>
      </c>
    </row>
    <row r="3165" spans="1:11" x14ac:dyDescent="0.25">
      <c r="A3165">
        <v>3848</v>
      </c>
      <c r="B3165" t="s">
        <v>1647</v>
      </c>
      <c r="C3165" t="s">
        <v>301</v>
      </c>
      <c r="D3165" t="s">
        <v>7400</v>
      </c>
      <c r="G3165" t="s">
        <v>5296</v>
      </c>
      <c r="H3165">
        <v>9</v>
      </c>
      <c r="I3165" t="s">
        <v>1652</v>
      </c>
      <c r="J3165">
        <v>0</v>
      </c>
      <c r="K3165">
        <v>0</v>
      </c>
    </row>
    <row r="3166" spans="1:11" x14ac:dyDescent="0.25">
      <c r="A3166">
        <v>3848</v>
      </c>
      <c r="B3166" t="s">
        <v>1647</v>
      </c>
      <c r="C3166" t="s">
        <v>301</v>
      </c>
      <c r="D3166" t="s">
        <v>7400</v>
      </c>
      <c r="E3166" t="s">
        <v>1822</v>
      </c>
      <c r="F3166" t="s">
        <v>1821</v>
      </c>
      <c r="G3166" t="s">
        <v>8319</v>
      </c>
      <c r="H3166">
        <v>9</v>
      </c>
      <c r="I3166" t="s">
        <v>1652</v>
      </c>
      <c r="J3166">
        <v>0</v>
      </c>
      <c r="K3166">
        <v>0</v>
      </c>
    </row>
    <row r="3167" spans="1:11" x14ac:dyDescent="0.25">
      <c r="A3167">
        <v>3848</v>
      </c>
      <c r="B3167" t="s">
        <v>1647</v>
      </c>
      <c r="C3167" t="s">
        <v>301</v>
      </c>
      <c r="D3167" t="s">
        <v>7400</v>
      </c>
      <c r="G3167" t="s">
        <v>8970</v>
      </c>
      <c r="H3167">
        <v>7</v>
      </c>
      <c r="I3167" t="s">
        <v>1652</v>
      </c>
      <c r="J3167">
        <v>0</v>
      </c>
      <c r="K3167">
        <v>0</v>
      </c>
    </row>
    <row r="3168" spans="1:11" x14ac:dyDescent="0.25">
      <c r="A3168">
        <v>3848</v>
      </c>
      <c r="B3168" t="s">
        <v>1647</v>
      </c>
      <c r="C3168" t="s">
        <v>301</v>
      </c>
      <c r="D3168" t="s">
        <v>7400</v>
      </c>
      <c r="E3168" t="s">
        <v>5297</v>
      </c>
      <c r="F3168" t="s">
        <v>1772</v>
      </c>
      <c r="G3168" t="s">
        <v>7218</v>
      </c>
      <c r="H3168">
        <v>1</v>
      </c>
      <c r="I3168" t="s">
        <v>1652</v>
      </c>
      <c r="J3168">
        <v>0</v>
      </c>
      <c r="K3168">
        <v>0</v>
      </c>
    </row>
    <row r="3169" spans="1:11" x14ac:dyDescent="0.25">
      <c r="A3169">
        <v>3848</v>
      </c>
      <c r="B3169" t="s">
        <v>1647</v>
      </c>
      <c r="C3169" t="s">
        <v>301</v>
      </c>
      <c r="D3169" t="s">
        <v>7400</v>
      </c>
      <c r="G3169" t="s">
        <v>7406</v>
      </c>
      <c r="H3169">
        <v>2</v>
      </c>
      <c r="I3169" t="s">
        <v>1652</v>
      </c>
      <c r="J3169">
        <v>0</v>
      </c>
      <c r="K3169">
        <v>0</v>
      </c>
    </row>
    <row r="3170" spans="1:11" x14ac:dyDescent="0.25">
      <c r="A3170">
        <v>3848</v>
      </c>
      <c r="B3170" t="s">
        <v>1647</v>
      </c>
      <c r="C3170" t="s">
        <v>301</v>
      </c>
      <c r="D3170" t="s">
        <v>7400</v>
      </c>
      <c r="E3170" t="s">
        <v>2092</v>
      </c>
      <c r="F3170" t="s">
        <v>1775</v>
      </c>
      <c r="G3170" t="s">
        <v>6715</v>
      </c>
      <c r="H3170">
        <v>14</v>
      </c>
      <c r="I3170" t="s">
        <v>1652</v>
      </c>
      <c r="J3170">
        <v>0</v>
      </c>
      <c r="K3170">
        <v>0</v>
      </c>
    </row>
    <row r="3171" spans="1:11" x14ac:dyDescent="0.25">
      <c r="A3171">
        <v>3848</v>
      </c>
      <c r="B3171" t="s">
        <v>1647</v>
      </c>
      <c r="C3171" t="s">
        <v>301</v>
      </c>
      <c r="D3171" t="s">
        <v>7400</v>
      </c>
      <c r="G3171" t="s">
        <v>5968</v>
      </c>
      <c r="H3171">
        <v>36</v>
      </c>
      <c r="I3171" t="s">
        <v>1652</v>
      </c>
      <c r="J3171">
        <v>0</v>
      </c>
      <c r="K3171">
        <v>0</v>
      </c>
    </row>
    <row r="3172" spans="1:11" x14ac:dyDescent="0.25">
      <c r="A3172">
        <v>3848</v>
      </c>
      <c r="B3172" t="s">
        <v>1647</v>
      </c>
      <c r="C3172" t="s">
        <v>301</v>
      </c>
      <c r="D3172" t="s">
        <v>7400</v>
      </c>
      <c r="E3172" t="s">
        <v>8514</v>
      </c>
      <c r="F3172" t="s">
        <v>1775</v>
      </c>
      <c r="G3172" t="s">
        <v>6715</v>
      </c>
      <c r="H3172">
        <v>10</v>
      </c>
      <c r="I3172" t="s">
        <v>1652</v>
      </c>
      <c r="J3172">
        <v>0</v>
      </c>
      <c r="K3172">
        <v>0</v>
      </c>
    </row>
    <row r="3173" spans="1:11" x14ac:dyDescent="0.25">
      <c r="A3173">
        <v>3848</v>
      </c>
      <c r="B3173" t="s">
        <v>1647</v>
      </c>
      <c r="C3173" t="s">
        <v>301</v>
      </c>
      <c r="D3173" t="s">
        <v>7400</v>
      </c>
      <c r="G3173" t="s">
        <v>5968</v>
      </c>
      <c r="H3173">
        <v>29</v>
      </c>
      <c r="I3173" t="s">
        <v>1652</v>
      </c>
      <c r="J3173">
        <v>0</v>
      </c>
      <c r="K3173">
        <v>0</v>
      </c>
    </row>
    <row r="3174" spans="1:11" x14ac:dyDescent="0.25">
      <c r="A3174">
        <v>3848</v>
      </c>
      <c r="B3174" t="s">
        <v>1647</v>
      </c>
      <c r="C3174" t="s">
        <v>301</v>
      </c>
      <c r="D3174" t="s">
        <v>7400</v>
      </c>
      <c r="E3174" t="s">
        <v>7579</v>
      </c>
      <c r="F3174" t="s">
        <v>1775</v>
      </c>
      <c r="G3174" t="s">
        <v>6715</v>
      </c>
      <c r="H3174">
        <v>28</v>
      </c>
      <c r="I3174" t="s">
        <v>1652</v>
      </c>
      <c r="J3174">
        <v>0</v>
      </c>
      <c r="K3174">
        <v>0</v>
      </c>
    </row>
    <row r="3175" spans="1:11" x14ac:dyDescent="0.25">
      <c r="A3175">
        <v>3848</v>
      </c>
      <c r="B3175" t="s">
        <v>1647</v>
      </c>
      <c r="C3175" t="s">
        <v>301</v>
      </c>
      <c r="D3175" t="s">
        <v>7400</v>
      </c>
      <c r="G3175" t="s">
        <v>5968</v>
      </c>
      <c r="H3175">
        <v>15</v>
      </c>
      <c r="I3175" t="s">
        <v>1652</v>
      </c>
      <c r="J3175">
        <v>0</v>
      </c>
      <c r="K3175">
        <v>0</v>
      </c>
    </row>
    <row r="3176" spans="1:11" x14ac:dyDescent="0.25">
      <c r="A3176">
        <v>3848</v>
      </c>
      <c r="B3176" t="s">
        <v>1647</v>
      </c>
      <c r="C3176" t="s">
        <v>301</v>
      </c>
      <c r="D3176" t="s">
        <v>7400</v>
      </c>
      <c r="E3176" t="s">
        <v>4059</v>
      </c>
      <c r="F3176" t="s">
        <v>1775</v>
      </c>
      <c r="G3176" t="s">
        <v>6715</v>
      </c>
      <c r="H3176">
        <v>18</v>
      </c>
      <c r="I3176" t="s">
        <v>1652</v>
      </c>
      <c r="J3176">
        <v>0</v>
      </c>
      <c r="K3176">
        <v>0</v>
      </c>
    </row>
    <row r="3177" spans="1:11" x14ac:dyDescent="0.25">
      <c r="A3177">
        <v>3848</v>
      </c>
      <c r="B3177" t="s">
        <v>1647</v>
      </c>
      <c r="C3177" t="s">
        <v>301</v>
      </c>
      <c r="D3177" t="s">
        <v>7400</v>
      </c>
      <c r="G3177" t="s">
        <v>5968</v>
      </c>
      <c r="H3177">
        <v>27</v>
      </c>
      <c r="I3177" t="s">
        <v>1652</v>
      </c>
      <c r="J3177">
        <v>0</v>
      </c>
      <c r="K3177">
        <v>0</v>
      </c>
    </row>
    <row r="3178" spans="1:11" x14ac:dyDescent="0.25">
      <c r="A3178">
        <v>3848</v>
      </c>
      <c r="B3178" t="s">
        <v>1647</v>
      </c>
      <c r="C3178" t="s">
        <v>301</v>
      </c>
      <c r="D3178" t="s">
        <v>7400</v>
      </c>
      <c r="E3178" t="s">
        <v>5298</v>
      </c>
      <c r="F3178" t="s">
        <v>1679</v>
      </c>
      <c r="G3178" t="s">
        <v>6627</v>
      </c>
      <c r="H3178">
        <v>99</v>
      </c>
      <c r="I3178" t="s">
        <v>1652</v>
      </c>
      <c r="J3178">
        <v>0</v>
      </c>
      <c r="K3178">
        <v>0</v>
      </c>
    </row>
    <row r="3179" spans="1:11" x14ac:dyDescent="0.25">
      <c r="A3179">
        <v>3848</v>
      </c>
      <c r="B3179" t="s">
        <v>1647</v>
      </c>
      <c r="C3179" t="s">
        <v>301</v>
      </c>
      <c r="D3179" t="s">
        <v>7400</v>
      </c>
      <c r="G3179" t="s">
        <v>5299</v>
      </c>
      <c r="H3179">
        <v>21</v>
      </c>
      <c r="I3179" t="s">
        <v>1652</v>
      </c>
      <c r="J3179">
        <v>0</v>
      </c>
      <c r="K3179">
        <v>0</v>
      </c>
    </row>
    <row r="3180" spans="1:11" x14ac:dyDescent="0.25">
      <c r="A3180">
        <v>3848</v>
      </c>
      <c r="B3180" t="s">
        <v>1647</v>
      </c>
      <c r="C3180" t="s">
        <v>301</v>
      </c>
      <c r="D3180" t="s">
        <v>7400</v>
      </c>
      <c r="E3180" t="s">
        <v>1820</v>
      </c>
      <c r="F3180" t="s">
        <v>1819</v>
      </c>
      <c r="G3180" t="s">
        <v>3954</v>
      </c>
      <c r="H3180">
        <v>9</v>
      </c>
      <c r="I3180" t="s">
        <v>1652</v>
      </c>
      <c r="J3180">
        <v>0</v>
      </c>
      <c r="K3180">
        <v>0</v>
      </c>
    </row>
    <row r="3181" spans="1:11" x14ac:dyDescent="0.25">
      <c r="A3181">
        <v>3848</v>
      </c>
      <c r="B3181" t="s">
        <v>1647</v>
      </c>
      <c r="C3181" t="s">
        <v>301</v>
      </c>
      <c r="D3181" t="s">
        <v>7400</v>
      </c>
      <c r="G3181" t="s">
        <v>2298</v>
      </c>
      <c r="H3181">
        <v>7</v>
      </c>
      <c r="I3181" t="s">
        <v>1652</v>
      </c>
      <c r="J3181">
        <v>0</v>
      </c>
      <c r="K3181">
        <v>0</v>
      </c>
    </row>
    <row r="3182" spans="1:11" x14ac:dyDescent="0.25">
      <c r="A3182">
        <v>3848</v>
      </c>
      <c r="B3182" t="s">
        <v>1647</v>
      </c>
      <c r="C3182" t="s">
        <v>301</v>
      </c>
      <c r="D3182" t="s">
        <v>7400</v>
      </c>
      <c r="E3182" t="s">
        <v>1818</v>
      </c>
      <c r="F3182" t="s">
        <v>1817</v>
      </c>
      <c r="G3182" t="s">
        <v>3855</v>
      </c>
      <c r="H3182">
        <v>21</v>
      </c>
      <c r="I3182" t="s">
        <v>1646</v>
      </c>
      <c r="J3182">
        <v>0</v>
      </c>
      <c r="K3182">
        <v>0</v>
      </c>
    </row>
    <row r="3183" spans="1:11" x14ac:dyDescent="0.25">
      <c r="A3183">
        <v>3848</v>
      </c>
      <c r="B3183" t="s">
        <v>1647</v>
      </c>
      <c r="C3183" t="s">
        <v>301</v>
      </c>
      <c r="D3183" t="s">
        <v>7400</v>
      </c>
      <c r="E3183" t="s">
        <v>1816</v>
      </c>
      <c r="F3183" t="s">
        <v>1815</v>
      </c>
      <c r="G3183" t="s">
        <v>4567</v>
      </c>
      <c r="H3183">
        <v>14</v>
      </c>
      <c r="I3183" t="s">
        <v>1646</v>
      </c>
      <c r="J3183">
        <v>0</v>
      </c>
      <c r="K3183">
        <v>0</v>
      </c>
    </row>
    <row r="3184" spans="1:11" x14ac:dyDescent="0.25">
      <c r="A3184">
        <v>3848</v>
      </c>
      <c r="B3184" t="s">
        <v>1647</v>
      </c>
      <c r="C3184" t="s">
        <v>301</v>
      </c>
      <c r="D3184" t="s">
        <v>7400</v>
      </c>
      <c r="E3184" t="s">
        <v>10175</v>
      </c>
      <c r="F3184" t="s">
        <v>10176</v>
      </c>
      <c r="G3184" t="s">
        <v>9183</v>
      </c>
      <c r="H3184">
        <v>2</v>
      </c>
      <c r="I3184" t="s">
        <v>1646</v>
      </c>
      <c r="J3184">
        <v>0</v>
      </c>
      <c r="K3184">
        <v>0</v>
      </c>
    </row>
    <row r="3185" spans="1:11" x14ac:dyDescent="0.25">
      <c r="A3185">
        <v>3848</v>
      </c>
      <c r="B3185" t="s">
        <v>1647</v>
      </c>
      <c r="C3185" t="s">
        <v>301</v>
      </c>
      <c r="D3185" t="s">
        <v>7400</v>
      </c>
      <c r="E3185" t="s">
        <v>1814</v>
      </c>
      <c r="F3185" t="s">
        <v>1813</v>
      </c>
      <c r="G3185" t="s">
        <v>3397</v>
      </c>
      <c r="H3185">
        <v>2</v>
      </c>
      <c r="I3185" t="s">
        <v>1646</v>
      </c>
      <c r="J3185">
        <v>0</v>
      </c>
      <c r="K3185">
        <v>0</v>
      </c>
    </row>
    <row r="3186" spans="1:11" x14ac:dyDescent="0.25">
      <c r="A3186">
        <v>3848</v>
      </c>
      <c r="B3186" t="s">
        <v>1647</v>
      </c>
      <c r="C3186" t="s">
        <v>301</v>
      </c>
      <c r="D3186" t="s">
        <v>7400</v>
      </c>
      <c r="E3186" t="s">
        <v>1812</v>
      </c>
      <c r="F3186" t="s">
        <v>1811</v>
      </c>
      <c r="G3186" t="s">
        <v>3424</v>
      </c>
      <c r="H3186">
        <v>8</v>
      </c>
      <c r="I3186" t="s">
        <v>1646</v>
      </c>
      <c r="J3186">
        <v>0</v>
      </c>
      <c r="K3186">
        <v>0</v>
      </c>
    </row>
    <row r="3187" spans="1:11" x14ac:dyDescent="0.25">
      <c r="A3187">
        <v>3848</v>
      </c>
      <c r="B3187" t="s">
        <v>1647</v>
      </c>
      <c r="C3187" t="s">
        <v>301</v>
      </c>
      <c r="D3187" t="s">
        <v>7400</v>
      </c>
      <c r="E3187" t="s">
        <v>5989</v>
      </c>
      <c r="F3187" t="s">
        <v>6272</v>
      </c>
      <c r="G3187" t="s">
        <v>4279</v>
      </c>
      <c r="H3187">
        <v>18</v>
      </c>
      <c r="I3187" t="s">
        <v>1652</v>
      </c>
      <c r="J3187">
        <v>0</v>
      </c>
      <c r="K3187">
        <v>0</v>
      </c>
    </row>
    <row r="3188" spans="1:11" x14ac:dyDescent="0.25">
      <c r="A3188">
        <v>3848</v>
      </c>
      <c r="B3188" t="s">
        <v>1647</v>
      </c>
      <c r="C3188" t="s">
        <v>301</v>
      </c>
      <c r="D3188" t="s">
        <v>7400</v>
      </c>
      <c r="E3188" t="s">
        <v>5990</v>
      </c>
      <c r="F3188" t="s">
        <v>6273</v>
      </c>
      <c r="G3188" t="s">
        <v>8760</v>
      </c>
      <c r="H3188">
        <v>5</v>
      </c>
      <c r="I3188" t="s">
        <v>1652</v>
      </c>
      <c r="J3188">
        <v>0</v>
      </c>
      <c r="K3188">
        <v>0</v>
      </c>
    </row>
    <row r="3189" spans="1:11" x14ac:dyDescent="0.25">
      <c r="A3189">
        <v>3848</v>
      </c>
      <c r="B3189" t="s">
        <v>1647</v>
      </c>
      <c r="C3189" t="s">
        <v>301</v>
      </c>
      <c r="D3189" t="s">
        <v>7400</v>
      </c>
      <c r="G3189" t="s">
        <v>5991</v>
      </c>
      <c r="H3189">
        <v>13</v>
      </c>
      <c r="I3189" t="s">
        <v>1652</v>
      </c>
      <c r="J3189">
        <v>0</v>
      </c>
      <c r="K3189">
        <v>0</v>
      </c>
    </row>
    <row r="3190" spans="1:11" x14ac:dyDescent="0.25">
      <c r="A3190">
        <v>3848</v>
      </c>
      <c r="B3190" t="s">
        <v>1647</v>
      </c>
      <c r="C3190" t="s">
        <v>301</v>
      </c>
      <c r="D3190" t="s">
        <v>7400</v>
      </c>
      <c r="E3190" t="s">
        <v>4061</v>
      </c>
      <c r="F3190" t="s">
        <v>4062</v>
      </c>
      <c r="G3190" t="s">
        <v>4278</v>
      </c>
      <c r="H3190">
        <v>32</v>
      </c>
      <c r="I3190" t="s">
        <v>1652</v>
      </c>
      <c r="J3190">
        <v>0</v>
      </c>
      <c r="K3190">
        <v>0</v>
      </c>
    </row>
    <row r="3191" spans="1:11" x14ac:dyDescent="0.25">
      <c r="A3191">
        <v>3848</v>
      </c>
      <c r="B3191" t="s">
        <v>1647</v>
      </c>
      <c r="C3191" t="s">
        <v>301</v>
      </c>
      <c r="D3191" t="s">
        <v>7400</v>
      </c>
      <c r="E3191" t="s">
        <v>5301</v>
      </c>
      <c r="F3191" t="s">
        <v>5302</v>
      </c>
      <c r="G3191" t="s">
        <v>5303</v>
      </c>
      <c r="H3191">
        <v>10</v>
      </c>
      <c r="I3191" t="s">
        <v>1652</v>
      </c>
      <c r="J3191">
        <v>0</v>
      </c>
      <c r="K3191">
        <v>0</v>
      </c>
    </row>
    <row r="3192" spans="1:11" x14ac:dyDescent="0.25">
      <c r="A3192">
        <v>3848</v>
      </c>
      <c r="B3192" t="s">
        <v>1647</v>
      </c>
      <c r="C3192" t="s">
        <v>301</v>
      </c>
      <c r="D3192" t="s">
        <v>7400</v>
      </c>
      <c r="E3192" t="s">
        <v>5304</v>
      </c>
      <c r="F3192" t="s">
        <v>5305</v>
      </c>
      <c r="G3192" t="s">
        <v>5306</v>
      </c>
      <c r="H3192">
        <v>7</v>
      </c>
      <c r="I3192" t="s">
        <v>1652</v>
      </c>
      <c r="J3192">
        <v>0</v>
      </c>
      <c r="K3192">
        <v>0</v>
      </c>
    </row>
    <row r="3193" spans="1:11" x14ac:dyDescent="0.25">
      <c r="A3193">
        <v>3848</v>
      </c>
      <c r="B3193" t="s">
        <v>1647</v>
      </c>
      <c r="C3193" t="s">
        <v>301</v>
      </c>
      <c r="D3193" t="s">
        <v>7400</v>
      </c>
      <c r="E3193" t="s">
        <v>5307</v>
      </c>
      <c r="F3193" t="s">
        <v>5308</v>
      </c>
      <c r="G3193" t="s">
        <v>3154</v>
      </c>
      <c r="H3193">
        <v>2</v>
      </c>
      <c r="I3193" t="s">
        <v>1652</v>
      </c>
      <c r="J3193">
        <v>0</v>
      </c>
      <c r="K3193">
        <v>0</v>
      </c>
    </row>
    <row r="3194" spans="1:11" x14ac:dyDescent="0.25">
      <c r="A3194">
        <v>3848</v>
      </c>
      <c r="B3194" t="s">
        <v>1647</v>
      </c>
      <c r="C3194" t="s">
        <v>301</v>
      </c>
      <c r="D3194" t="s">
        <v>7400</v>
      </c>
      <c r="G3194" t="s">
        <v>7580</v>
      </c>
      <c r="H3194">
        <v>3</v>
      </c>
      <c r="I3194" t="s">
        <v>1652</v>
      </c>
      <c r="J3194">
        <v>0</v>
      </c>
      <c r="K3194">
        <v>0</v>
      </c>
    </row>
    <row r="3195" spans="1:11" x14ac:dyDescent="0.25">
      <c r="A3195">
        <v>3848</v>
      </c>
      <c r="B3195" t="s">
        <v>1647</v>
      </c>
      <c r="C3195" t="s">
        <v>301</v>
      </c>
      <c r="D3195" t="s">
        <v>7400</v>
      </c>
      <c r="E3195" t="s">
        <v>5309</v>
      </c>
      <c r="F3195" t="s">
        <v>5310</v>
      </c>
      <c r="G3195" t="s">
        <v>6624</v>
      </c>
      <c r="H3195">
        <v>4</v>
      </c>
      <c r="I3195" t="s">
        <v>1652</v>
      </c>
      <c r="J3195">
        <v>0</v>
      </c>
      <c r="K3195">
        <v>0</v>
      </c>
    </row>
    <row r="3196" spans="1:11" x14ac:dyDescent="0.25">
      <c r="A3196">
        <v>3848</v>
      </c>
      <c r="B3196" t="s">
        <v>1647</v>
      </c>
      <c r="C3196" t="s">
        <v>301</v>
      </c>
      <c r="D3196" t="s">
        <v>7400</v>
      </c>
      <c r="G3196" t="s">
        <v>5311</v>
      </c>
      <c r="H3196">
        <v>4</v>
      </c>
      <c r="I3196" t="s">
        <v>1652</v>
      </c>
      <c r="J3196">
        <v>0</v>
      </c>
      <c r="K3196">
        <v>0</v>
      </c>
    </row>
    <row r="3197" spans="1:11" x14ac:dyDescent="0.25">
      <c r="A3197">
        <v>3848</v>
      </c>
      <c r="B3197" t="s">
        <v>1647</v>
      </c>
      <c r="C3197" t="s">
        <v>301</v>
      </c>
      <c r="D3197" t="s">
        <v>7400</v>
      </c>
      <c r="E3197" t="s">
        <v>5312</v>
      </c>
      <c r="F3197" t="s">
        <v>5313</v>
      </c>
      <c r="G3197" t="s">
        <v>6624</v>
      </c>
      <c r="H3197">
        <v>7</v>
      </c>
      <c r="I3197" t="s">
        <v>1652</v>
      </c>
      <c r="J3197">
        <v>0</v>
      </c>
      <c r="K3197">
        <v>0</v>
      </c>
    </row>
    <row r="3198" spans="1:11" x14ac:dyDescent="0.25">
      <c r="A3198">
        <v>3848</v>
      </c>
      <c r="B3198" t="s">
        <v>1647</v>
      </c>
      <c r="C3198" t="s">
        <v>301</v>
      </c>
      <c r="D3198" t="s">
        <v>7400</v>
      </c>
      <c r="G3198" t="s">
        <v>5314</v>
      </c>
      <c r="H3198">
        <v>2</v>
      </c>
      <c r="I3198" t="s">
        <v>1652</v>
      </c>
      <c r="J3198">
        <v>0</v>
      </c>
      <c r="K3198">
        <v>0</v>
      </c>
    </row>
    <row r="3199" spans="1:11" x14ac:dyDescent="0.25">
      <c r="A3199">
        <v>3848</v>
      </c>
      <c r="B3199" t="s">
        <v>1647</v>
      </c>
      <c r="C3199" t="s">
        <v>301</v>
      </c>
      <c r="D3199" t="s">
        <v>7400</v>
      </c>
      <c r="E3199" t="s">
        <v>5315</v>
      </c>
      <c r="F3199" t="s">
        <v>5316</v>
      </c>
      <c r="G3199" t="s">
        <v>5317</v>
      </c>
      <c r="H3199">
        <v>4</v>
      </c>
      <c r="I3199" t="s">
        <v>1652</v>
      </c>
      <c r="J3199">
        <v>0</v>
      </c>
      <c r="K3199">
        <v>0</v>
      </c>
    </row>
    <row r="3200" spans="1:11" x14ac:dyDescent="0.25">
      <c r="A3200">
        <v>3848</v>
      </c>
      <c r="B3200" t="s">
        <v>1647</v>
      </c>
      <c r="C3200" t="s">
        <v>301</v>
      </c>
      <c r="D3200" t="s">
        <v>7400</v>
      </c>
      <c r="E3200" t="s">
        <v>5318</v>
      </c>
      <c r="F3200" t="s">
        <v>5319</v>
      </c>
      <c r="G3200" t="s">
        <v>5320</v>
      </c>
      <c r="H3200">
        <v>4</v>
      </c>
      <c r="I3200" t="s">
        <v>1652</v>
      </c>
      <c r="J3200">
        <v>0</v>
      </c>
      <c r="K3200">
        <v>0</v>
      </c>
    </row>
    <row r="3201" spans="1:11" x14ac:dyDescent="0.25">
      <c r="A3201">
        <v>3848</v>
      </c>
      <c r="B3201" t="s">
        <v>1647</v>
      </c>
      <c r="C3201" t="s">
        <v>301</v>
      </c>
      <c r="D3201" t="s">
        <v>7400</v>
      </c>
      <c r="E3201" t="s">
        <v>5321</v>
      </c>
      <c r="F3201" t="s">
        <v>5322</v>
      </c>
      <c r="G3201" t="s">
        <v>6624</v>
      </c>
      <c r="H3201">
        <v>2</v>
      </c>
      <c r="I3201" t="s">
        <v>1652</v>
      </c>
      <c r="J3201">
        <v>0</v>
      </c>
      <c r="K3201">
        <v>0</v>
      </c>
    </row>
    <row r="3202" spans="1:11" x14ac:dyDescent="0.25">
      <c r="A3202">
        <v>3848</v>
      </c>
      <c r="B3202" t="s">
        <v>1647</v>
      </c>
      <c r="C3202" t="s">
        <v>301</v>
      </c>
      <c r="D3202" t="s">
        <v>7400</v>
      </c>
      <c r="E3202" t="s">
        <v>5323</v>
      </c>
      <c r="F3202" t="s">
        <v>5319</v>
      </c>
      <c r="G3202" t="s">
        <v>5324</v>
      </c>
      <c r="H3202">
        <v>4</v>
      </c>
      <c r="I3202" t="s">
        <v>1652</v>
      </c>
      <c r="J3202">
        <v>0</v>
      </c>
      <c r="K3202">
        <v>0</v>
      </c>
    </row>
    <row r="3203" spans="1:11" x14ac:dyDescent="0.25">
      <c r="A3203">
        <v>3848</v>
      </c>
      <c r="B3203" t="s">
        <v>1647</v>
      </c>
      <c r="C3203" t="s">
        <v>301</v>
      </c>
      <c r="D3203" t="s">
        <v>7400</v>
      </c>
      <c r="E3203" t="s">
        <v>5325</v>
      </c>
      <c r="F3203" t="s">
        <v>5326</v>
      </c>
      <c r="G3203" t="s">
        <v>5327</v>
      </c>
      <c r="H3203">
        <v>4</v>
      </c>
      <c r="I3203" t="s">
        <v>1652</v>
      </c>
      <c r="J3203">
        <v>0</v>
      </c>
      <c r="K3203">
        <v>0</v>
      </c>
    </row>
    <row r="3204" spans="1:11" x14ac:dyDescent="0.25">
      <c r="A3204">
        <v>3848</v>
      </c>
      <c r="B3204" t="s">
        <v>1647</v>
      </c>
      <c r="C3204" t="s">
        <v>301</v>
      </c>
      <c r="D3204" t="s">
        <v>7400</v>
      </c>
      <c r="E3204" t="s">
        <v>5328</v>
      </c>
      <c r="F3204" t="s">
        <v>5329</v>
      </c>
      <c r="G3204" t="s">
        <v>6624</v>
      </c>
      <c r="H3204">
        <v>1</v>
      </c>
      <c r="I3204" t="s">
        <v>1652</v>
      </c>
      <c r="J3204">
        <v>0</v>
      </c>
      <c r="K3204">
        <v>0</v>
      </c>
    </row>
    <row r="3205" spans="1:11" x14ac:dyDescent="0.25">
      <c r="A3205">
        <v>3848</v>
      </c>
      <c r="B3205" t="s">
        <v>1647</v>
      </c>
      <c r="C3205" t="s">
        <v>301</v>
      </c>
      <c r="D3205" t="s">
        <v>7400</v>
      </c>
      <c r="G3205" t="s">
        <v>5330</v>
      </c>
      <c r="H3205">
        <v>2</v>
      </c>
      <c r="I3205" t="s">
        <v>1652</v>
      </c>
      <c r="J3205">
        <v>0</v>
      </c>
      <c r="K3205">
        <v>0</v>
      </c>
    </row>
    <row r="3206" spans="1:11" x14ac:dyDescent="0.25">
      <c r="A3206">
        <v>3848</v>
      </c>
      <c r="B3206" t="s">
        <v>1647</v>
      </c>
      <c r="C3206" t="s">
        <v>301</v>
      </c>
      <c r="D3206" t="s">
        <v>7400</v>
      </c>
      <c r="E3206" t="s">
        <v>5331</v>
      </c>
      <c r="F3206" t="s">
        <v>5332</v>
      </c>
      <c r="G3206" t="s">
        <v>5333</v>
      </c>
      <c r="H3206">
        <v>5</v>
      </c>
      <c r="I3206" t="s">
        <v>1652</v>
      </c>
      <c r="J3206">
        <v>0</v>
      </c>
      <c r="K3206">
        <v>0</v>
      </c>
    </row>
    <row r="3207" spans="1:11" x14ac:dyDescent="0.25">
      <c r="A3207">
        <v>3848</v>
      </c>
      <c r="B3207" t="s">
        <v>1647</v>
      </c>
      <c r="C3207" t="s">
        <v>301</v>
      </c>
      <c r="D3207" t="s">
        <v>7400</v>
      </c>
      <c r="E3207" t="s">
        <v>1810</v>
      </c>
      <c r="F3207" t="s">
        <v>1809</v>
      </c>
      <c r="G3207" t="s">
        <v>4494</v>
      </c>
      <c r="H3207">
        <v>4</v>
      </c>
      <c r="I3207" t="s">
        <v>1652</v>
      </c>
      <c r="J3207">
        <v>0</v>
      </c>
      <c r="K3207">
        <v>0</v>
      </c>
    </row>
    <row r="3208" spans="1:11" x14ac:dyDescent="0.25">
      <c r="A3208">
        <v>3848</v>
      </c>
      <c r="B3208" t="s">
        <v>1647</v>
      </c>
      <c r="C3208" t="s">
        <v>301</v>
      </c>
      <c r="D3208" t="s">
        <v>7400</v>
      </c>
      <c r="G3208" t="s">
        <v>2299</v>
      </c>
      <c r="H3208">
        <v>5</v>
      </c>
      <c r="I3208" t="s">
        <v>1652</v>
      </c>
      <c r="J3208">
        <v>0</v>
      </c>
      <c r="K3208">
        <v>0</v>
      </c>
    </row>
    <row r="3209" spans="1:11" x14ac:dyDescent="0.25">
      <c r="A3209">
        <v>3848</v>
      </c>
      <c r="B3209" t="s">
        <v>1647</v>
      </c>
      <c r="C3209" t="s">
        <v>301</v>
      </c>
      <c r="D3209" t="s">
        <v>7400</v>
      </c>
      <c r="E3209" t="s">
        <v>5334</v>
      </c>
      <c r="F3209" t="s">
        <v>5335</v>
      </c>
      <c r="G3209" t="s">
        <v>10400</v>
      </c>
      <c r="H3209">
        <v>9</v>
      </c>
      <c r="I3209" t="s">
        <v>1652</v>
      </c>
      <c r="J3209">
        <v>0</v>
      </c>
      <c r="K3209">
        <v>0</v>
      </c>
    </row>
    <row r="3210" spans="1:11" x14ac:dyDescent="0.25">
      <c r="A3210">
        <v>3848</v>
      </c>
      <c r="B3210" t="s">
        <v>1647</v>
      </c>
      <c r="C3210" t="s">
        <v>301</v>
      </c>
      <c r="D3210" t="s">
        <v>7400</v>
      </c>
      <c r="G3210" t="s">
        <v>5336</v>
      </c>
      <c r="H3210">
        <v>11</v>
      </c>
      <c r="I3210" t="s">
        <v>1652</v>
      </c>
      <c r="J3210">
        <v>0</v>
      </c>
      <c r="K3210">
        <v>0</v>
      </c>
    </row>
    <row r="3211" spans="1:11" x14ac:dyDescent="0.25">
      <c r="A3211">
        <v>3848</v>
      </c>
      <c r="B3211" t="s">
        <v>1647</v>
      </c>
      <c r="C3211" t="s">
        <v>301</v>
      </c>
      <c r="D3211" t="s">
        <v>7400</v>
      </c>
      <c r="E3211" t="s">
        <v>5337</v>
      </c>
      <c r="F3211" t="s">
        <v>5338</v>
      </c>
      <c r="G3211" t="s">
        <v>2299</v>
      </c>
      <c r="H3211">
        <v>4</v>
      </c>
      <c r="I3211" t="s">
        <v>1652</v>
      </c>
      <c r="J3211">
        <v>0</v>
      </c>
      <c r="K3211">
        <v>0</v>
      </c>
    </row>
    <row r="3212" spans="1:11" x14ac:dyDescent="0.25">
      <c r="A3212">
        <v>3848</v>
      </c>
      <c r="B3212" t="s">
        <v>1647</v>
      </c>
      <c r="C3212" t="s">
        <v>301</v>
      </c>
      <c r="D3212" t="s">
        <v>7400</v>
      </c>
      <c r="E3212" t="s">
        <v>7817</v>
      </c>
      <c r="F3212" t="s">
        <v>7818</v>
      </c>
      <c r="G3212" t="s">
        <v>8760</v>
      </c>
      <c r="H3212">
        <v>1</v>
      </c>
      <c r="I3212" t="s">
        <v>1652</v>
      </c>
      <c r="J3212">
        <v>0</v>
      </c>
      <c r="K3212">
        <v>0</v>
      </c>
    </row>
    <row r="3213" spans="1:11" x14ac:dyDescent="0.25">
      <c r="A3213">
        <v>3848</v>
      </c>
      <c r="B3213" t="s">
        <v>1647</v>
      </c>
      <c r="C3213" t="s">
        <v>301</v>
      </c>
      <c r="D3213" t="s">
        <v>7400</v>
      </c>
      <c r="G3213" t="s">
        <v>7819</v>
      </c>
      <c r="H3213">
        <v>2</v>
      </c>
      <c r="I3213" t="s">
        <v>1652</v>
      </c>
      <c r="J3213">
        <v>0</v>
      </c>
      <c r="K3213">
        <v>0</v>
      </c>
    </row>
    <row r="3214" spans="1:11" x14ac:dyDescent="0.25">
      <c r="A3214">
        <v>3848</v>
      </c>
      <c r="B3214" t="s">
        <v>1647</v>
      </c>
      <c r="C3214" t="s">
        <v>301</v>
      </c>
      <c r="D3214" t="s">
        <v>7400</v>
      </c>
      <c r="E3214" t="s">
        <v>5340</v>
      </c>
      <c r="F3214" t="s">
        <v>5341</v>
      </c>
      <c r="G3214" t="s">
        <v>5342</v>
      </c>
      <c r="H3214">
        <v>8</v>
      </c>
      <c r="I3214" t="s">
        <v>1652</v>
      </c>
      <c r="J3214">
        <v>0</v>
      </c>
      <c r="K3214">
        <v>0</v>
      </c>
    </row>
    <row r="3215" spans="1:11" x14ac:dyDescent="0.25">
      <c r="A3215">
        <v>3848</v>
      </c>
      <c r="B3215" t="s">
        <v>1647</v>
      </c>
      <c r="C3215" t="s">
        <v>301</v>
      </c>
      <c r="D3215" t="s">
        <v>7400</v>
      </c>
      <c r="E3215" t="s">
        <v>8786</v>
      </c>
      <c r="F3215" t="s">
        <v>7818</v>
      </c>
      <c r="G3215" t="s">
        <v>8760</v>
      </c>
      <c r="H3215">
        <v>4</v>
      </c>
      <c r="I3215" t="s">
        <v>1652</v>
      </c>
      <c r="J3215">
        <v>0</v>
      </c>
      <c r="K3215">
        <v>0</v>
      </c>
    </row>
    <row r="3216" spans="1:11" x14ac:dyDescent="0.25">
      <c r="A3216">
        <v>3848</v>
      </c>
      <c r="B3216" t="s">
        <v>1647</v>
      </c>
      <c r="C3216" t="s">
        <v>301</v>
      </c>
      <c r="D3216" t="s">
        <v>7400</v>
      </c>
      <c r="E3216" t="s">
        <v>5344</v>
      </c>
      <c r="F3216" t="s">
        <v>5345</v>
      </c>
      <c r="G3216" t="s">
        <v>6715</v>
      </c>
      <c r="H3216">
        <v>4</v>
      </c>
      <c r="I3216" t="s">
        <v>1652</v>
      </c>
      <c r="J3216">
        <v>0</v>
      </c>
      <c r="K3216">
        <v>0</v>
      </c>
    </row>
    <row r="3217" spans="1:11" x14ac:dyDescent="0.25">
      <c r="A3217">
        <v>3848</v>
      </c>
      <c r="B3217" t="s">
        <v>1647</v>
      </c>
      <c r="C3217" t="s">
        <v>301</v>
      </c>
      <c r="D3217" t="s">
        <v>7400</v>
      </c>
      <c r="G3217" t="s">
        <v>2299</v>
      </c>
      <c r="H3217">
        <v>4</v>
      </c>
      <c r="I3217" t="s">
        <v>1652</v>
      </c>
      <c r="J3217">
        <v>0</v>
      </c>
      <c r="K3217">
        <v>0</v>
      </c>
    </row>
    <row r="3218" spans="1:11" x14ac:dyDescent="0.25">
      <c r="A3218">
        <v>3848</v>
      </c>
      <c r="B3218" t="s">
        <v>1647</v>
      </c>
      <c r="C3218" t="s">
        <v>301</v>
      </c>
      <c r="D3218" t="s">
        <v>7400</v>
      </c>
      <c r="E3218" t="s">
        <v>8856</v>
      </c>
      <c r="F3218" t="s">
        <v>5339</v>
      </c>
      <c r="G3218" t="s">
        <v>8857</v>
      </c>
      <c r="H3218">
        <v>5</v>
      </c>
      <c r="I3218" t="s">
        <v>1652</v>
      </c>
      <c r="J3218">
        <v>0</v>
      </c>
      <c r="K3218">
        <v>0</v>
      </c>
    </row>
    <row r="3219" spans="1:11" x14ac:dyDescent="0.25">
      <c r="A3219">
        <v>3848</v>
      </c>
      <c r="B3219" t="s">
        <v>1647</v>
      </c>
      <c r="C3219" t="s">
        <v>301</v>
      </c>
      <c r="D3219" t="s">
        <v>7400</v>
      </c>
      <c r="E3219" t="s">
        <v>5992</v>
      </c>
      <c r="F3219" t="s">
        <v>6274</v>
      </c>
      <c r="G3219" t="s">
        <v>5991</v>
      </c>
      <c r="H3219">
        <v>18</v>
      </c>
      <c r="I3219" t="s">
        <v>1652</v>
      </c>
      <c r="J3219">
        <v>0</v>
      </c>
      <c r="K3219">
        <v>0</v>
      </c>
    </row>
    <row r="3220" spans="1:11" x14ac:dyDescent="0.25">
      <c r="A3220">
        <v>3848</v>
      </c>
      <c r="B3220" t="s">
        <v>1647</v>
      </c>
      <c r="C3220" t="s">
        <v>301</v>
      </c>
      <c r="D3220" t="s">
        <v>7400</v>
      </c>
      <c r="E3220" t="s">
        <v>7820</v>
      </c>
      <c r="F3220" t="s">
        <v>5346</v>
      </c>
      <c r="G3220" t="s">
        <v>8760</v>
      </c>
      <c r="H3220">
        <v>1</v>
      </c>
      <c r="I3220" t="s">
        <v>1652</v>
      </c>
      <c r="J3220">
        <v>0</v>
      </c>
      <c r="K3220">
        <v>0</v>
      </c>
    </row>
    <row r="3221" spans="1:11" x14ac:dyDescent="0.25">
      <c r="A3221">
        <v>3848</v>
      </c>
      <c r="B3221" t="s">
        <v>1647</v>
      </c>
      <c r="C3221" t="s">
        <v>301</v>
      </c>
      <c r="D3221" t="s">
        <v>7400</v>
      </c>
      <c r="G3221" t="s">
        <v>7821</v>
      </c>
      <c r="H3221">
        <v>3</v>
      </c>
      <c r="I3221" t="s">
        <v>1652</v>
      </c>
      <c r="J3221">
        <v>0</v>
      </c>
      <c r="K3221">
        <v>0</v>
      </c>
    </row>
    <row r="3222" spans="1:11" x14ac:dyDescent="0.25">
      <c r="A3222">
        <v>3848</v>
      </c>
      <c r="B3222" t="s">
        <v>1647</v>
      </c>
      <c r="C3222" t="s">
        <v>301</v>
      </c>
      <c r="D3222" t="s">
        <v>7400</v>
      </c>
      <c r="E3222" t="s">
        <v>5347</v>
      </c>
      <c r="F3222" t="s">
        <v>5343</v>
      </c>
      <c r="G3222" t="s">
        <v>4394</v>
      </c>
      <c r="H3222">
        <v>20</v>
      </c>
      <c r="I3222" t="s">
        <v>1652</v>
      </c>
      <c r="J3222">
        <v>0</v>
      </c>
      <c r="K3222">
        <v>0</v>
      </c>
    </row>
    <row r="3223" spans="1:11" x14ac:dyDescent="0.25">
      <c r="A3223">
        <v>3848</v>
      </c>
      <c r="B3223" t="s">
        <v>1647</v>
      </c>
      <c r="C3223" t="s">
        <v>301</v>
      </c>
      <c r="D3223" t="s">
        <v>7400</v>
      </c>
      <c r="G3223" t="s">
        <v>5348</v>
      </c>
      <c r="H3223">
        <v>8</v>
      </c>
      <c r="I3223" t="s">
        <v>1652</v>
      </c>
      <c r="J3223">
        <v>0</v>
      </c>
      <c r="K3223">
        <v>0</v>
      </c>
    </row>
    <row r="3224" spans="1:11" x14ac:dyDescent="0.25">
      <c r="A3224">
        <v>3848</v>
      </c>
      <c r="B3224" t="s">
        <v>1647</v>
      </c>
      <c r="C3224" t="s">
        <v>301</v>
      </c>
      <c r="D3224" t="s">
        <v>7400</v>
      </c>
      <c r="E3224" t="s">
        <v>5349</v>
      </c>
      <c r="F3224" t="s">
        <v>6275</v>
      </c>
      <c r="G3224" t="s">
        <v>5350</v>
      </c>
      <c r="H3224">
        <v>8</v>
      </c>
      <c r="I3224" t="s">
        <v>1652</v>
      </c>
      <c r="J3224">
        <v>0</v>
      </c>
      <c r="K3224">
        <v>0</v>
      </c>
    </row>
    <row r="3225" spans="1:11" x14ac:dyDescent="0.25">
      <c r="A3225">
        <v>3848</v>
      </c>
      <c r="B3225" t="s">
        <v>1647</v>
      </c>
      <c r="C3225" t="s">
        <v>301</v>
      </c>
      <c r="D3225" t="s">
        <v>7400</v>
      </c>
      <c r="E3225" t="s">
        <v>5351</v>
      </c>
      <c r="F3225" t="s">
        <v>6276</v>
      </c>
      <c r="G3225" t="s">
        <v>5352</v>
      </c>
      <c r="H3225">
        <v>8</v>
      </c>
      <c r="I3225" t="s">
        <v>1652</v>
      </c>
      <c r="J3225">
        <v>0</v>
      </c>
      <c r="K3225">
        <v>0</v>
      </c>
    </row>
    <row r="3226" spans="1:11" x14ac:dyDescent="0.25">
      <c r="A3226">
        <v>3848</v>
      </c>
      <c r="B3226" t="s">
        <v>1647</v>
      </c>
      <c r="C3226" t="s">
        <v>301</v>
      </c>
      <c r="D3226" t="s">
        <v>7400</v>
      </c>
      <c r="E3226" t="s">
        <v>5353</v>
      </c>
      <c r="F3226" t="s">
        <v>5319</v>
      </c>
      <c r="G3226" t="s">
        <v>5359</v>
      </c>
      <c r="H3226">
        <v>4</v>
      </c>
      <c r="I3226" t="s">
        <v>1652</v>
      </c>
      <c r="J3226">
        <v>0</v>
      </c>
      <c r="K3226">
        <v>0</v>
      </c>
    </row>
    <row r="3227" spans="1:11" x14ac:dyDescent="0.25">
      <c r="A3227">
        <v>3848</v>
      </c>
      <c r="B3227" t="s">
        <v>1647</v>
      </c>
      <c r="C3227" t="s">
        <v>301</v>
      </c>
      <c r="D3227" t="s">
        <v>7400</v>
      </c>
      <c r="E3227" t="s">
        <v>5354</v>
      </c>
      <c r="F3227" t="s">
        <v>5355</v>
      </c>
      <c r="G3227" t="s">
        <v>4394</v>
      </c>
      <c r="H3227">
        <v>5</v>
      </c>
      <c r="I3227" t="s">
        <v>1652</v>
      </c>
      <c r="J3227">
        <v>0</v>
      </c>
      <c r="K3227">
        <v>0</v>
      </c>
    </row>
    <row r="3228" spans="1:11" x14ac:dyDescent="0.25">
      <c r="A3228">
        <v>3848</v>
      </c>
      <c r="B3228" t="s">
        <v>1647</v>
      </c>
      <c r="C3228" t="s">
        <v>301</v>
      </c>
      <c r="D3228" t="s">
        <v>7400</v>
      </c>
      <c r="G3228" t="s">
        <v>5356</v>
      </c>
      <c r="H3228">
        <v>5</v>
      </c>
      <c r="I3228" t="s">
        <v>1652</v>
      </c>
      <c r="J3228">
        <v>0</v>
      </c>
      <c r="K3228">
        <v>0</v>
      </c>
    </row>
    <row r="3229" spans="1:11" x14ac:dyDescent="0.25">
      <c r="A3229">
        <v>3848</v>
      </c>
      <c r="B3229" t="s">
        <v>1647</v>
      </c>
      <c r="C3229" t="s">
        <v>301</v>
      </c>
      <c r="D3229" t="s">
        <v>7400</v>
      </c>
      <c r="E3229" t="s">
        <v>5357</v>
      </c>
      <c r="F3229" t="s">
        <v>5358</v>
      </c>
      <c r="G3229" t="s">
        <v>5359</v>
      </c>
      <c r="H3229">
        <v>4</v>
      </c>
      <c r="I3229" t="s">
        <v>1652</v>
      </c>
      <c r="J3229">
        <v>0</v>
      </c>
      <c r="K3229">
        <v>0</v>
      </c>
    </row>
    <row r="3230" spans="1:11" x14ac:dyDescent="0.25">
      <c r="A3230">
        <v>3848</v>
      </c>
      <c r="B3230" t="s">
        <v>1647</v>
      </c>
      <c r="C3230" t="s">
        <v>301</v>
      </c>
      <c r="D3230" t="s">
        <v>7400</v>
      </c>
      <c r="E3230" t="s">
        <v>5360</v>
      </c>
      <c r="F3230" t="s">
        <v>6277</v>
      </c>
      <c r="G3230" t="s">
        <v>5361</v>
      </c>
      <c r="H3230">
        <v>18</v>
      </c>
      <c r="I3230" t="s">
        <v>1652</v>
      </c>
      <c r="J3230">
        <v>0</v>
      </c>
      <c r="K3230">
        <v>0</v>
      </c>
    </row>
    <row r="3231" spans="1:11" x14ac:dyDescent="0.25">
      <c r="A3231">
        <v>3848</v>
      </c>
      <c r="B3231" t="s">
        <v>1647</v>
      </c>
      <c r="C3231" t="s">
        <v>301</v>
      </c>
      <c r="D3231" t="s">
        <v>7400</v>
      </c>
      <c r="E3231" t="s">
        <v>5362</v>
      </c>
      <c r="F3231" t="s">
        <v>5339</v>
      </c>
      <c r="G3231" t="s">
        <v>5363</v>
      </c>
      <c r="H3231">
        <v>10</v>
      </c>
      <c r="I3231" t="s">
        <v>1652</v>
      </c>
      <c r="J3231">
        <v>0</v>
      </c>
      <c r="K3231">
        <v>0</v>
      </c>
    </row>
    <row r="3232" spans="1:11" x14ac:dyDescent="0.25">
      <c r="A3232">
        <v>3848</v>
      </c>
      <c r="B3232" t="s">
        <v>1647</v>
      </c>
      <c r="C3232" t="s">
        <v>301</v>
      </c>
      <c r="D3232" t="s">
        <v>7400</v>
      </c>
      <c r="E3232" t="s">
        <v>5364</v>
      </c>
      <c r="F3232" t="s">
        <v>5365</v>
      </c>
      <c r="G3232" t="s">
        <v>4394</v>
      </c>
      <c r="H3232">
        <v>12</v>
      </c>
      <c r="I3232" t="s">
        <v>1652</v>
      </c>
      <c r="J3232">
        <v>0</v>
      </c>
      <c r="K3232">
        <v>0</v>
      </c>
    </row>
    <row r="3233" spans="1:11" x14ac:dyDescent="0.25">
      <c r="A3233">
        <v>3848</v>
      </c>
      <c r="B3233" t="s">
        <v>1647</v>
      </c>
      <c r="C3233" t="s">
        <v>301</v>
      </c>
      <c r="D3233" t="s">
        <v>7400</v>
      </c>
      <c r="G3233" t="s">
        <v>5366</v>
      </c>
      <c r="H3233">
        <v>17</v>
      </c>
      <c r="I3233" t="s">
        <v>1652</v>
      </c>
      <c r="J3233">
        <v>0</v>
      </c>
      <c r="K3233">
        <v>0</v>
      </c>
    </row>
    <row r="3234" spans="1:11" x14ac:dyDescent="0.25">
      <c r="A3234">
        <v>3848</v>
      </c>
      <c r="B3234" t="s">
        <v>1647</v>
      </c>
      <c r="C3234" t="s">
        <v>301</v>
      </c>
      <c r="D3234" t="s">
        <v>7400</v>
      </c>
      <c r="E3234" t="s">
        <v>5367</v>
      </c>
      <c r="F3234" t="s">
        <v>6277</v>
      </c>
      <c r="G3234" t="s">
        <v>5368</v>
      </c>
      <c r="H3234">
        <v>18</v>
      </c>
      <c r="I3234" t="s">
        <v>1652</v>
      </c>
      <c r="J3234">
        <v>0</v>
      </c>
      <c r="K3234">
        <v>0</v>
      </c>
    </row>
    <row r="3235" spans="1:11" x14ac:dyDescent="0.25">
      <c r="A3235">
        <v>3848</v>
      </c>
      <c r="B3235" t="s">
        <v>1647</v>
      </c>
      <c r="C3235" t="s">
        <v>301</v>
      </c>
      <c r="D3235" t="s">
        <v>7400</v>
      </c>
      <c r="E3235" t="s">
        <v>5369</v>
      </c>
      <c r="F3235" t="s">
        <v>5346</v>
      </c>
      <c r="G3235" t="s">
        <v>5370</v>
      </c>
      <c r="H3235">
        <v>10</v>
      </c>
      <c r="I3235" t="s">
        <v>1652</v>
      </c>
      <c r="J3235">
        <v>0</v>
      </c>
      <c r="K3235">
        <v>0</v>
      </c>
    </row>
    <row r="3236" spans="1:11" x14ac:dyDescent="0.25">
      <c r="A3236">
        <v>3848</v>
      </c>
      <c r="B3236" t="s">
        <v>1647</v>
      </c>
      <c r="C3236" t="s">
        <v>301</v>
      </c>
      <c r="D3236" t="s">
        <v>7400</v>
      </c>
      <c r="E3236" t="s">
        <v>5372</v>
      </c>
      <c r="F3236" t="s">
        <v>5373</v>
      </c>
      <c r="G3236" t="s">
        <v>3190</v>
      </c>
      <c r="H3236">
        <v>5</v>
      </c>
      <c r="I3236" t="s">
        <v>1652</v>
      </c>
      <c r="J3236">
        <v>0</v>
      </c>
      <c r="K3236">
        <v>0</v>
      </c>
    </row>
    <row r="3237" spans="1:11" x14ac:dyDescent="0.25">
      <c r="A3237">
        <v>3848</v>
      </c>
      <c r="B3237" t="s">
        <v>1647</v>
      </c>
      <c r="C3237" t="s">
        <v>301</v>
      </c>
      <c r="D3237" t="s">
        <v>7400</v>
      </c>
      <c r="G3237" t="s">
        <v>5371</v>
      </c>
      <c r="H3237">
        <v>3</v>
      </c>
      <c r="I3237" t="s">
        <v>1652</v>
      </c>
      <c r="J3237">
        <v>0</v>
      </c>
      <c r="K3237">
        <v>0</v>
      </c>
    </row>
    <row r="3238" spans="1:11" x14ac:dyDescent="0.25">
      <c r="A3238">
        <v>3848</v>
      </c>
      <c r="B3238" t="s">
        <v>1647</v>
      </c>
      <c r="C3238" t="s">
        <v>301</v>
      </c>
      <c r="D3238" t="s">
        <v>7400</v>
      </c>
      <c r="E3238" t="s">
        <v>5374</v>
      </c>
      <c r="F3238" t="s">
        <v>5375</v>
      </c>
      <c r="G3238" t="s">
        <v>3190</v>
      </c>
      <c r="H3238">
        <v>5</v>
      </c>
      <c r="I3238" t="s">
        <v>1652</v>
      </c>
      <c r="J3238">
        <v>0</v>
      </c>
      <c r="K3238">
        <v>0</v>
      </c>
    </row>
    <row r="3239" spans="1:11" x14ac:dyDescent="0.25">
      <c r="A3239">
        <v>3848</v>
      </c>
      <c r="B3239" t="s">
        <v>1647</v>
      </c>
      <c r="C3239" t="s">
        <v>301</v>
      </c>
      <c r="D3239" t="s">
        <v>7400</v>
      </c>
      <c r="G3239" t="s">
        <v>5333</v>
      </c>
      <c r="H3239">
        <v>3</v>
      </c>
      <c r="I3239" t="s">
        <v>1652</v>
      </c>
      <c r="J3239">
        <v>0</v>
      </c>
      <c r="K3239">
        <v>0</v>
      </c>
    </row>
    <row r="3240" spans="1:11" x14ac:dyDescent="0.25">
      <c r="A3240">
        <v>3848</v>
      </c>
      <c r="B3240" t="s">
        <v>1647</v>
      </c>
      <c r="C3240" t="s">
        <v>301</v>
      </c>
      <c r="D3240" t="s">
        <v>7400</v>
      </c>
      <c r="E3240" t="s">
        <v>5376</v>
      </c>
      <c r="F3240" t="s">
        <v>5377</v>
      </c>
      <c r="G3240" t="s">
        <v>3190</v>
      </c>
      <c r="H3240">
        <v>5</v>
      </c>
      <c r="I3240" t="s">
        <v>1652</v>
      </c>
      <c r="J3240">
        <v>0</v>
      </c>
      <c r="K3240">
        <v>0</v>
      </c>
    </row>
    <row r="3241" spans="1:11" x14ac:dyDescent="0.25">
      <c r="A3241">
        <v>3848</v>
      </c>
      <c r="B3241" t="s">
        <v>1647</v>
      </c>
      <c r="C3241" t="s">
        <v>301</v>
      </c>
      <c r="D3241" t="s">
        <v>7400</v>
      </c>
      <c r="G3241" t="s">
        <v>5378</v>
      </c>
      <c r="H3241">
        <v>4</v>
      </c>
      <c r="I3241" t="s">
        <v>1652</v>
      </c>
      <c r="J3241">
        <v>0</v>
      </c>
      <c r="K3241">
        <v>0</v>
      </c>
    </row>
    <row r="3242" spans="1:11" x14ac:dyDescent="0.25">
      <c r="A3242">
        <v>3848</v>
      </c>
      <c r="B3242" t="s">
        <v>1647</v>
      </c>
      <c r="C3242" t="s">
        <v>301</v>
      </c>
      <c r="D3242" t="s">
        <v>7400</v>
      </c>
      <c r="E3242" t="s">
        <v>5379</v>
      </c>
      <c r="F3242" t="s">
        <v>5300</v>
      </c>
      <c r="G3242" t="s">
        <v>5342</v>
      </c>
      <c r="H3242">
        <v>18</v>
      </c>
      <c r="I3242" t="s">
        <v>1652</v>
      </c>
      <c r="J3242">
        <v>0</v>
      </c>
      <c r="K3242">
        <v>0</v>
      </c>
    </row>
    <row r="3243" spans="1:11" x14ac:dyDescent="0.25">
      <c r="A3243">
        <v>3848</v>
      </c>
      <c r="B3243" t="s">
        <v>1647</v>
      </c>
      <c r="C3243" t="s">
        <v>301</v>
      </c>
      <c r="D3243" t="s">
        <v>7400</v>
      </c>
      <c r="E3243" t="s">
        <v>5380</v>
      </c>
      <c r="F3243" t="s">
        <v>5381</v>
      </c>
      <c r="G3243" t="s">
        <v>5382</v>
      </c>
      <c r="H3243">
        <v>8</v>
      </c>
      <c r="I3243" t="s">
        <v>1652</v>
      </c>
      <c r="J3243">
        <v>0</v>
      </c>
      <c r="K3243">
        <v>0</v>
      </c>
    </row>
    <row r="3244" spans="1:11" x14ac:dyDescent="0.25">
      <c r="A3244">
        <v>3848</v>
      </c>
      <c r="B3244" t="s">
        <v>1647</v>
      </c>
      <c r="C3244" t="s">
        <v>301</v>
      </c>
      <c r="D3244" t="s">
        <v>7400</v>
      </c>
      <c r="E3244" t="s">
        <v>5994</v>
      </c>
      <c r="F3244" t="s">
        <v>1655</v>
      </c>
      <c r="G3244" t="s">
        <v>5852</v>
      </c>
      <c r="H3244">
        <v>18</v>
      </c>
      <c r="I3244" t="s">
        <v>1652</v>
      </c>
      <c r="J3244">
        <v>0</v>
      </c>
      <c r="K3244">
        <v>0</v>
      </c>
    </row>
    <row r="3245" spans="1:11" x14ac:dyDescent="0.25">
      <c r="A3245">
        <v>3848</v>
      </c>
      <c r="B3245" t="s">
        <v>1647</v>
      </c>
      <c r="C3245" t="s">
        <v>301</v>
      </c>
      <c r="D3245" t="s">
        <v>7400</v>
      </c>
      <c r="E3245" t="s">
        <v>5995</v>
      </c>
      <c r="F3245" t="s">
        <v>5383</v>
      </c>
      <c r="G3245" t="s">
        <v>5993</v>
      </c>
      <c r="H3245">
        <v>18</v>
      </c>
      <c r="I3245" t="s">
        <v>1652</v>
      </c>
      <c r="J3245">
        <v>0</v>
      </c>
      <c r="K3245">
        <v>0</v>
      </c>
    </row>
    <row r="3246" spans="1:11" x14ac:dyDescent="0.25">
      <c r="A3246">
        <v>3848</v>
      </c>
      <c r="B3246" t="s">
        <v>1647</v>
      </c>
      <c r="C3246" t="s">
        <v>301</v>
      </c>
      <c r="D3246" t="s">
        <v>7400</v>
      </c>
      <c r="E3246" t="s">
        <v>10930</v>
      </c>
      <c r="F3246" t="s">
        <v>10931</v>
      </c>
      <c r="G3246" t="s">
        <v>8760</v>
      </c>
      <c r="H3246">
        <v>3</v>
      </c>
      <c r="I3246" t="s">
        <v>1652</v>
      </c>
      <c r="J3246">
        <v>0</v>
      </c>
      <c r="K3246">
        <v>0</v>
      </c>
    </row>
    <row r="3247" spans="1:11" x14ac:dyDescent="0.25">
      <c r="A3247">
        <v>3848</v>
      </c>
      <c r="B3247" t="s">
        <v>1647</v>
      </c>
      <c r="C3247" t="s">
        <v>301</v>
      </c>
      <c r="D3247" t="s">
        <v>7400</v>
      </c>
      <c r="E3247" t="s">
        <v>8320</v>
      </c>
      <c r="F3247" t="s">
        <v>8321</v>
      </c>
      <c r="G3247" t="s">
        <v>6624</v>
      </c>
      <c r="H3247">
        <v>4</v>
      </c>
      <c r="I3247" t="s">
        <v>1652</v>
      </c>
      <c r="J3247">
        <v>0</v>
      </c>
      <c r="K3247">
        <v>0</v>
      </c>
    </row>
    <row r="3248" spans="1:11" x14ac:dyDescent="0.25">
      <c r="A3248">
        <v>3848</v>
      </c>
      <c r="B3248" t="s">
        <v>1647</v>
      </c>
      <c r="C3248" t="s">
        <v>301</v>
      </c>
      <c r="D3248" t="s">
        <v>7400</v>
      </c>
      <c r="E3248" t="s">
        <v>4063</v>
      </c>
      <c r="F3248" t="s">
        <v>4064</v>
      </c>
      <c r="G3248" t="s">
        <v>5385</v>
      </c>
      <c r="H3248">
        <v>3</v>
      </c>
      <c r="I3248" t="s">
        <v>1652</v>
      </c>
      <c r="J3248">
        <v>0</v>
      </c>
      <c r="K3248">
        <v>0</v>
      </c>
    </row>
    <row r="3249" spans="1:11" x14ac:dyDescent="0.25">
      <c r="A3249">
        <v>3848</v>
      </c>
      <c r="B3249" t="s">
        <v>1647</v>
      </c>
      <c r="C3249" t="s">
        <v>301</v>
      </c>
      <c r="D3249" t="s">
        <v>7400</v>
      </c>
      <c r="E3249" t="s">
        <v>7822</v>
      </c>
      <c r="F3249" t="s">
        <v>7823</v>
      </c>
      <c r="G3249" t="s">
        <v>8760</v>
      </c>
      <c r="H3249">
        <v>3</v>
      </c>
      <c r="I3249" t="s">
        <v>1652</v>
      </c>
      <c r="J3249">
        <v>0</v>
      </c>
      <c r="K3249">
        <v>0</v>
      </c>
    </row>
    <row r="3250" spans="1:11" x14ac:dyDescent="0.25">
      <c r="A3250">
        <v>3848</v>
      </c>
      <c r="B3250" t="s">
        <v>1647</v>
      </c>
      <c r="C3250" t="s">
        <v>301</v>
      </c>
      <c r="D3250" t="s">
        <v>7400</v>
      </c>
      <c r="G3250" t="s">
        <v>7824</v>
      </c>
      <c r="H3250">
        <v>2</v>
      </c>
      <c r="I3250" t="s">
        <v>1652</v>
      </c>
      <c r="J3250">
        <v>0</v>
      </c>
      <c r="K3250">
        <v>0</v>
      </c>
    </row>
    <row r="3251" spans="1:11" x14ac:dyDescent="0.25">
      <c r="A3251">
        <v>3848</v>
      </c>
      <c r="B3251" t="s">
        <v>1647</v>
      </c>
      <c r="C3251" t="s">
        <v>301</v>
      </c>
      <c r="D3251" t="s">
        <v>7400</v>
      </c>
      <c r="E3251" t="s">
        <v>8515</v>
      </c>
      <c r="F3251" t="s">
        <v>7823</v>
      </c>
      <c r="G3251" t="s">
        <v>8516</v>
      </c>
      <c r="H3251">
        <v>4</v>
      </c>
      <c r="I3251" t="s">
        <v>1652</v>
      </c>
      <c r="J3251">
        <v>0</v>
      </c>
      <c r="K3251">
        <v>0</v>
      </c>
    </row>
    <row r="3252" spans="1:11" x14ac:dyDescent="0.25">
      <c r="A3252">
        <v>3848</v>
      </c>
      <c r="B3252" t="s">
        <v>1647</v>
      </c>
      <c r="C3252" t="s">
        <v>301</v>
      </c>
      <c r="D3252" t="s">
        <v>7400</v>
      </c>
      <c r="E3252" t="s">
        <v>5386</v>
      </c>
      <c r="F3252" t="s">
        <v>5365</v>
      </c>
      <c r="G3252" t="s">
        <v>5387</v>
      </c>
      <c r="H3252">
        <v>18</v>
      </c>
      <c r="I3252" t="s">
        <v>1652</v>
      </c>
      <c r="J3252">
        <v>0</v>
      </c>
      <c r="K3252">
        <v>0</v>
      </c>
    </row>
    <row r="3253" spans="1:11" x14ac:dyDescent="0.25">
      <c r="A3253">
        <v>3848</v>
      </c>
      <c r="B3253" t="s">
        <v>1647</v>
      </c>
      <c r="C3253" t="s">
        <v>301</v>
      </c>
      <c r="D3253" t="s">
        <v>7400</v>
      </c>
      <c r="E3253" t="s">
        <v>5388</v>
      </c>
      <c r="F3253" t="s">
        <v>5389</v>
      </c>
      <c r="G3253" t="s">
        <v>3748</v>
      </c>
      <c r="H3253">
        <v>11</v>
      </c>
      <c r="I3253" t="s">
        <v>1652</v>
      </c>
      <c r="J3253">
        <v>0</v>
      </c>
      <c r="K3253">
        <v>0</v>
      </c>
    </row>
    <row r="3254" spans="1:11" x14ac:dyDescent="0.25">
      <c r="A3254">
        <v>3848</v>
      </c>
      <c r="B3254" t="s">
        <v>1647</v>
      </c>
      <c r="C3254" t="s">
        <v>301</v>
      </c>
      <c r="D3254" t="s">
        <v>7400</v>
      </c>
      <c r="G3254" t="s">
        <v>5390</v>
      </c>
      <c r="H3254">
        <v>7</v>
      </c>
      <c r="I3254" t="s">
        <v>1652</v>
      </c>
      <c r="J3254">
        <v>0</v>
      </c>
      <c r="K3254">
        <v>0</v>
      </c>
    </row>
    <row r="3255" spans="1:11" x14ac:dyDescent="0.25">
      <c r="A3255">
        <v>3848</v>
      </c>
      <c r="B3255" t="s">
        <v>1647</v>
      </c>
      <c r="C3255" t="s">
        <v>301</v>
      </c>
      <c r="D3255" t="s">
        <v>7400</v>
      </c>
      <c r="E3255" t="s">
        <v>6489</v>
      </c>
      <c r="F3255" t="s">
        <v>6490</v>
      </c>
      <c r="G3255" t="s">
        <v>3748</v>
      </c>
      <c r="H3255">
        <v>26</v>
      </c>
      <c r="I3255" t="s">
        <v>1652</v>
      </c>
      <c r="J3255">
        <v>0</v>
      </c>
      <c r="K3255">
        <v>0</v>
      </c>
    </row>
    <row r="3256" spans="1:11" x14ac:dyDescent="0.25">
      <c r="A3256">
        <v>3848</v>
      </c>
      <c r="B3256" t="s">
        <v>1647</v>
      </c>
      <c r="C3256" t="s">
        <v>301</v>
      </c>
      <c r="D3256" t="s">
        <v>7400</v>
      </c>
      <c r="G3256" t="s">
        <v>6491</v>
      </c>
      <c r="H3256">
        <v>26</v>
      </c>
      <c r="I3256" t="s">
        <v>1652</v>
      </c>
      <c r="J3256">
        <v>0</v>
      </c>
      <c r="K3256">
        <v>0</v>
      </c>
    </row>
    <row r="3257" spans="1:11" x14ac:dyDescent="0.25">
      <c r="A3257">
        <v>3848</v>
      </c>
      <c r="B3257" t="s">
        <v>1647</v>
      </c>
      <c r="C3257" t="s">
        <v>301</v>
      </c>
      <c r="D3257" t="s">
        <v>7400</v>
      </c>
      <c r="E3257" t="s">
        <v>5391</v>
      </c>
      <c r="F3257" t="s">
        <v>5392</v>
      </c>
      <c r="G3257" t="s">
        <v>2299</v>
      </c>
      <c r="H3257">
        <v>4</v>
      </c>
      <c r="I3257" t="s">
        <v>1652</v>
      </c>
      <c r="J3257">
        <v>0</v>
      </c>
      <c r="K3257">
        <v>0</v>
      </c>
    </row>
    <row r="3258" spans="1:11" x14ac:dyDescent="0.25">
      <c r="A3258">
        <v>3848</v>
      </c>
      <c r="B3258" t="s">
        <v>1647</v>
      </c>
      <c r="C3258" t="s">
        <v>301</v>
      </c>
      <c r="D3258" t="s">
        <v>7400</v>
      </c>
      <c r="E3258" t="s">
        <v>7581</v>
      </c>
      <c r="F3258" t="s">
        <v>1794</v>
      </c>
      <c r="G3258" t="s">
        <v>8322</v>
      </c>
      <c r="H3258">
        <v>1</v>
      </c>
      <c r="I3258" t="s">
        <v>1652</v>
      </c>
      <c r="J3258">
        <v>0</v>
      </c>
      <c r="K3258">
        <v>0</v>
      </c>
    </row>
    <row r="3259" spans="1:11" x14ac:dyDescent="0.25">
      <c r="A3259">
        <v>3848</v>
      </c>
      <c r="B3259" t="s">
        <v>1647</v>
      </c>
      <c r="C3259" t="s">
        <v>301</v>
      </c>
      <c r="D3259" t="s">
        <v>7400</v>
      </c>
      <c r="G3259" t="s">
        <v>7582</v>
      </c>
      <c r="H3259">
        <v>4</v>
      </c>
      <c r="I3259" t="s">
        <v>1652</v>
      </c>
      <c r="J3259">
        <v>0</v>
      </c>
      <c r="K3259">
        <v>0</v>
      </c>
    </row>
    <row r="3260" spans="1:11" x14ac:dyDescent="0.25">
      <c r="A3260">
        <v>3848</v>
      </c>
      <c r="B3260" t="s">
        <v>1647</v>
      </c>
      <c r="C3260" t="s">
        <v>301</v>
      </c>
      <c r="D3260" t="s">
        <v>7400</v>
      </c>
      <c r="E3260" t="s">
        <v>5393</v>
      </c>
      <c r="F3260" t="s">
        <v>1793</v>
      </c>
      <c r="G3260" t="s">
        <v>7055</v>
      </c>
      <c r="H3260">
        <v>3</v>
      </c>
      <c r="I3260" t="s">
        <v>1652</v>
      </c>
      <c r="J3260">
        <v>0</v>
      </c>
      <c r="K3260">
        <v>0</v>
      </c>
    </row>
    <row r="3261" spans="1:11" x14ac:dyDescent="0.25">
      <c r="A3261">
        <v>3848</v>
      </c>
      <c r="B3261" t="s">
        <v>1647</v>
      </c>
      <c r="C3261" t="s">
        <v>301</v>
      </c>
      <c r="D3261" t="s">
        <v>7400</v>
      </c>
      <c r="E3261" t="s">
        <v>5394</v>
      </c>
      <c r="F3261" t="s">
        <v>5395</v>
      </c>
      <c r="G3261" t="s">
        <v>5396</v>
      </c>
      <c r="H3261">
        <v>6</v>
      </c>
      <c r="I3261" t="s">
        <v>1652</v>
      </c>
      <c r="J3261">
        <v>0</v>
      </c>
      <c r="K3261">
        <v>0</v>
      </c>
    </row>
    <row r="3262" spans="1:11" x14ac:dyDescent="0.25">
      <c r="A3262">
        <v>3848</v>
      </c>
      <c r="B3262" t="s">
        <v>1647</v>
      </c>
      <c r="C3262" t="s">
        <v>301</v>
      </c>
      <c r="D3262" t="s">
        <v>7400</v>
      </c>
      <c r="E3262" t="s">
        <v>6492</v>
      </c>
      <c r="F3262" t="s">
        <v>5397</v>
      </c>
      <c r="G3262" t="s">
        <v>5398</v>
      </c>
      <c r="H3262">
        <v>2</v>
      </c>
      <c r="I3262" t="s">
        <v>1652</v>
      </c>
      <c r="J3262">
        <v>0</v>
      </c>
      <c r="K3262">
        <v>0</v>
      </c>
    </row>
    <row r="3263" spans="1:11" x14ac:dyDescent="0.25">
      <c r="A3263">
        <v>3848</v>
      </c>
      <c r="B3263" t="s">
        <v>1647</v>
      </c>
      <c r="C3263" t="s">
        <v>301</v>
      </c>
      <c r="D3263" t="s">
        <v>7400</v>
      </c>
      <c r="E3263" t="s">
        <v>5399</v>
      </c>
      <c r="F3263" t="s">
        <v>5400</v>
      </c>
      <c r="G3263" t="s">
        <v>5401</v>
      </c>
      <c r="H3263">
        <v>2</v>
      </c>
      <c r="I3263" t="s">
        <v>1652</v>
      </c>
      <c r="J3263">
        <v>0</v>
      </c>
      <c r="K3263">
        <v>0</v>
      </c>
    </row>
    <row r="3264" spans="1:11" x14ac:dyDescent="0.25">
      <c r="A3264">
        <v>3848</v>
      </c>
      <c r="B3264" t="s">
        <v>1647</v>
      </c>
      <c r="C3264" t="s">
        <v>301</v>
      </c>
      <c r="D3264" t="s">
        <v>7400</v>
      </c>
      <c r="E3264" t="s">
        <v>5402</v>
      </c>
      <c r="F3264" t="s">
        <v>5403</v>
      </c>
      <c r="G3264" t="s">
        <v>2299</v>
      </c>
      <c r="H3264">
        <v>4</v>
      </c>
      <c r="I3264" t="s">
        <v>1652</v>
      </c>
      <c r="J3264">
        <v>0</v>
      </c>
      <c r="K3264">
        <v>0</v>
      </c>
    </row>
    <row r="3265" spans="1:11" x14ac:dyDescent="0.25">
      <c r="A3265">
        <v>3848</v>
      </c>
      <c r="B3265" t="s">
        <v>1647</v>
      </c>
      <c r="C3265" t="s">
        <v>301</v>
      </c>
      <c r="D3265" t="s">
        <v>7400</v>
      </c>
      <c r="E3265" t="s">
        <v>5404</v>
      </c>
      <c r="F3265" t="s">
        <v>5405</v>
      </c>
      <c r="G3265" t="s">
        <v>4098</v>
      </c>
      <c r="H3265">
        <v>4</v>
      </c>
      <c r="I3265" t="s">
        <v>1652</v>
      </c>
      <c r="J3265">
        <v>0</v>
      </c>
      <c r="K3265">
        <v>0</v>
      </c>
    </row>
    <row r="3266" spans="1:11" x14ac:dyDescent="0.25">
      <c r="A3266">
        <v>3848</v>
      </c>
      <c r="B3266" t="s">
        <v>1647</v>
      </c>
      <c r="C3266" t="s">
        <v>301</v>
      </c>
      <c r="D3266" t="s">
        <v>7400</v>
      </c>
      <c r="E3266" t="s">
        <v>5406</v>
      </c>
      <c r="F3266" t="s">
        <v>4062</v>
      </c>
      <c r="G3266" t="s">
        <v>3748</v>
      </c>
      <c r="H3266">
        <v>10</v>
      </c>
      <c r="I3266" t="s">
        <v>1652</v>
      </c>
      <c r="J3266">
        <v>0</v>
      </c>
      <c r="K3266">
        <v>0</v>
      </c>
    </row>
    <row r="3267" spans="1:11" x14ac:dyDescent="0.25">
      <c r="A3267">
        <v>3848</v>
      </c>
      <c r="B3267" t="s">
        <v>1647</v>
      </c>
      <c r="C3267" t="s">
        <v>301</v>
      </c>
      <c r="D3267" t="s">
        <v>7400</v>
      </c>
      <c r="E3267" t="s">
        <v>4065</v>
      </c>
      <c r="F3267" t="s">
        <v>4062</v>
      </c>
      <c r="G3267" t="s">
        <v>8322</v>
      </c>
      <c r="H3267">
        <v>37</v>
      </c>
      <c r="I3267" t="s">
        <v>1652</v>
      </c>
      <c r="J3267">
        <v>0</v>
      </c>
      <c r="K3267">
        <v>0</v>
      </c>
    </row>
    <row r="3268" spans="1:11" x14ac:dyDescent="0.25">
      <c r="A3268">
        <v>3848</v>
      </c>
      <c r="B3268" t="s">
        <v>1647</v>
      </c>
      <c r="C3268" t="s">
        <v>301</v>
      </c>
      <c r="D3268" t="s">
        <v>7400</v>
      </c>
      <c r="G3268" t="s">
        <v>4280</v>
      </c>
      <c r="H3268">
        <v>14</v>
      </c>
      <c r="I3268" t="s">
        <v>1652</v>
      </c>
      <c r="J3268">
        <v>0</v>
      </c>
      <c r="K3268">
        <v>0</v>
      </c>
    </row>
    <row r="3269" spans="1:11" x14ac:dyDescent="0.25">
      <c r="A3269">
        <v>3848</v>
      </c>
      <c r="B3269" t="s">
        <v>1647</v>
      </c>
      <c r="C3269" t="s">
        <v>301</v>
      </c>
      <c r="D3269" t="s">
        <v>7400</v>
      </c>
      <c r="E3269" t="s">
        <v>5407</v>
      </c>
      <c r="F3269" t="s">
        <v>5302</v>
      </c>
      <c r="G3269" t="s">
        <v>8322</v>
      </c>
      <c r="H3269">
        <v>1</v>
      </c>
      <c r="I3269" t="s">
        <v>1652</v>
      </c>
      <c r="J3269">
        <v>0</v>
      </c>
      <c r="K3269">
        <v>0</v>
      </c>
    </row>
    <row r="3270" spans="1:11" x14ac:dyDescent="0.25">
      <c r="A3270">
        <v>3848</v>
      </c>
      <c r="B3270" t="s">
        <v>1647</v>
      </c>
      <c r="C3270" t="s">
        <v>301</v>
      </c>
      <c r="D3270" t="s">
        <v>7400</v>
      </c>
      <c r="G3270" t="s">
        <v>5408</v>
      </c>
      <c r="H3270">
        <v>18</v>
      </c>
      <c r="I3270" t="s">
        <v>1652</v>
      </c>
      <c r="J3270">
        <v>0</v>
      </c>
      <c r="K3270">
        <v>0</v>
      </c>
    </row>
    <row r="3271" spans="1:11" x14ac:dyDescent="0.25">
      <c r="A3271">
        <v>3848</v>
      </c>
      <c r="B3271" t="s">
        <v>1647</v>
      </c>
      <c r="C3271" t="s">
        <v>301</v>
      </c>
      <c r="D3271" t="s">
        <v>7400</v>
      </c>
      <c r="E3271" t="s">
        <v>8323</v>
      </c>
      <c r="F3271" t="s">
        <v>5300</v>
      </c>
      <c r="G3271" t="s">
        <v>8322</v>
      </c>
      <c r="H3271">
        <v>1</v>
      </c>
      <c r="I3271" t="s">
        <v>1652</v>
      </c>
      <c r="J3271">
        <v>0</v>
      </c>
      <c r="K3271">
        <v>0</v>
      </c>
    </row>
    <row r="3272" spans="1:11" x14ac:dyDescent="0.25">
      <c r="A3272">
        <v>3848</v>
      </c>
      <c r="B3272" t="s">
        <v>1647</v>
      </c>
      <c r="C3272" t="s">
        <v>301</v>
      </c>
      <c r="D3272" t="s">
        <v>7400</v>
      </c>
      <c r="E3272" t="s">
        <v>5409</v>
      </c>
      <c r="F3272" t="s">
        <v>1677</v>
      </c>
      <c r="G3272" t="s">
        <v>3694</v>
      </c>
      <c r="H3272">
        <v>2</v>
      </c>
      <c r="I3272" t="s">
        <v>1652</v>
      </c>
      <c r="J3272">
        <v>0</v>
      </c>
      <c r="K3272">
        <v>0</v>
      </c>
    </row>
    <row r="3273" spans="1:11" x14ac:dyDescent="0.25">
      <c r="A3273">
        <v>3848</v>
      </c>
      <c r="B3273" t="s">
        <v>1647</v>
      </c>
      <c r="C3273" t="s">
        <v>301</v>
      </c>
      <c r="D3273" t="s">
        <v>7400</v>
      </c>
      <c r="G3273" t="s">
        <v>4885</v>
      </c>
      <c r="H3273">
        <v>1</v>
      </c>
      <c r="I3273" t="s">
        <v>1652</v>
      </c>
      <c r="J3273">
        <v>0</v>
      </c>
      <c r="K3273">
        <v>0</v>
      </c>
    </row>
    <row r="3274" spans="1:11" x14ac:dyDescent="0.25">
      <c r="A3274">
        <v>3848</v>
      </c>
      <c r="B3274" t="s">
        <v>1647</v>
      </c>
      <c r="C3274" t="s">
        <v>301</v>
      </c>
      <c r="D3274" t="s">
        <v>7400</v>
      </c>
      <c r="E3274" t="s">
        <v>5410</v>
      </c>
      <c r="F3274" t="s">
        <v>3780</v>
      </c>
      <c r="G3274" t="s">
        <v>6791</v>
      </c>
      <c r="H3274">
        <v>3</v>
      </c>
      <c r="I3274" t="s">
        <v>1652</v>
      </c>
      <c r="J3274">
        <v>0</v>
      </c>
      <c r="K3274">
        <v>0</v>
      </c>
    </row>
    <row r="3275" spans="1:11" x14ac:dyDescent="0.25">
      <c r="A3275">
        <v>3848</v>
      </c>
      <c r="B3275" t="s">
        <v>1647</v>
      </c>
      <c r="C3275" t="s">
        <v>301</v>
      </c>
      <c r="D3275" t="s">
        <v>7400</v>
      </c>
      <c r="G3275" t="s">
        <v>5119</v>
      </c>
      <c r="H3275">
        <v>3</v>
      </c>
      <c r="I3275" t="s">
        <v>1652</v>
      </c>
      <c r="J3275">
        <v>0</v>
      </c>
      <c r="K3275">
        <v>0</v>
      </c>
    </row>
    <row r="3276" spans="1:11" x14ac:dyDescent="0.25">
      <c r="A3276">
        <v>3848</v>
      </c>
      <c r="B3276" t="s">
        <v>1647</v>
      </c>
      <c r="C3276" t="s">
        <v>301</v>
      </c>
      <c r="D3276" t="s">
        <v>7400</v>
      </c>
      <c r="E3276" t="s">
        <v>10932</v>
      </c>
      <c r="F3276" t="s">
        <v>10933</v>
      </c>
      <c r="G3276" t="s">
        <v>5927</v>
      </c>
      <c r="H3276">
        <v>1</v>
      </c>
      <c r="I3276" t="s">
        <v>1652</v>
      </c>
      <c r="J3276">
        <v>0</v>
      </c>
      <c r="K3276">
        <v>0</v>
      </c>
    </row>
    <row r="3277" spans="1:11" x14ac:dyDescent="0.25">
      <c r="A3277">
        <v>3848</v>
      </c>
      <c r="B3277" t="s">
        <v>1647</v>
      </c>
      <c r="C3277" t="s">
        <v>301</v>
      </c>
      <c r="D3277" t="s">
        <v>7400</v>
      </c>
      <c r="E3277" t="s">
        <v>1808</v>
      </c>
      <c r="F3277" t="s">
        <v>1807</v>
      </c>
      <c r="G3277" t="s">
        <v>3098</v>
      </c>
      <c r="H3277">
        <v>11</v>
      </c>
      <c r="I3277" t="s">
        <v>1646</v>
      </c>
      <c r="J3277">
        <v>0</v>
      </c>
      <c r="K3277">
        <v>0</v>
      </c>
    </row>
    <row r="3278" spans="1:11" x14ac:dyDescent="0.25">
      <c r="A3278">
        <v>3848</v>
      </c>
      <c r="B3278" t="s">
        <v>1647</v>
      </c>
      <c r="C3278" t="s">
        <v>301</v>
      </c>
      <c r="D3278" t="s">
        <v>7400</v>
      </c>
      <c r="E3278" t="s">
        <v>5412</v>
      </c>
      <c r="F3278" t="s">
        <v>5413</v>
      </c>
      <c r="G3278" t="s">
        <v>4923</v>
      </c>
      <c r="H3278">
        <v>3</v>
      </c>
      <c r="I3278" t="s">
        <v>1646</v>
      </c>
      <c r="J3278">
        <v>0</v>
      </c>
      <c r="K3278">
        <v>0</v>
      </c>
    </row>
    <row r="3279" spans="1:11" x14ac:dyDescent="0.25">
      <c r="A3279">
        <v>3848</v>
      </c>
      <c r="B3279" t="s">
        <v>1647</v>
      </c>
      <c r="C3279" t="s">
        <v>301</v>
      </c>
      <c r="D3279" t="s">
        <v>7400</v>
      </c>
      <c r="G3279" t="s">
        <v>7407</v>
      </c>
      <c r="H3279">
        <v>3</v>
      </c>
      <c r="I3279" t="s">
        <v>1646</v>
      </c>
      <c r="J3279">
        <v>0</v>
      </c>
      <c r="K3279">
        <v>0</v>
      </c>
    </row>
    <row r="3280" spans="1:11" x14ac:dyDescent="0.25">
      <c r="A3280">
        <v>3848</v>
      </c>
      <c r="B3280" t="s">
        <v>1647</v>
      </c>
      <c r="C3280" t="s">
        <v>301</v>
      </c>
      <c r="D3280" t="s">
        <v>7400</v>
      </c>
      <c r="E3280" t="s">
        <v>1806</v>
      </c>
      <c r="F3280" t="s">
        <v>1805</v>
      </c>
      <c r="G3280" t="s">
        <v>3066</v>
      </c>
      <c r="H3280">
        <v>4</v>
      </c>
      <c r="I3280" t="s">
        <v>1646</v>
      </c>
      <c r="J3280">
        <v>0</v>
      </c>
      <c r="K3280">
        <v>0</v>
      </c>
    </row>
    <row r="3281" spans="1:11" x14ac:dyDescent="0.25">
      <c r="A3281">
        <v>3848</v>
      </c>
      <c r="B3281" t="s">
        <v>1647</v>
      </c>
      <c r="C3281" t="s">
        <v>301</v>
      </c>
      <c r="D3281" t="s">
        <v>7400</v>
      </c>
      <c r="G3281" t="s">
        <v>7408</v>
      </c>
      <c r="H3281">
        <v>3</v>
      </c>
      <c r="I3281" t="s">
        <v>1646</v>
      </c>
      <c r="J3281">
        <v>0</v>
      </c>
      <c r="K3281">
        <v>0</v>
      </c>
    </row>
    <row r="3282" spans="1:11" x14ac:dyDescent="0.25">
      <c r="A3282">
        <v>3848</v>
      </c>
      <c r="B3282" t="s">
        <v>1647</v>
      </c>
      <c r="C3282" t="s">
        <v>301</v>
      </c>
      <c r="D3282" t="s">
        <v>7400</v>
      </c>
      <c r="E3282" t="s">
        <v>6667</v>
      </c>
      <c r="F3282" t="s">
        <v>1803</v>
      </c>
      <c r="G3282" t="s">
        <v>6639</v>
      </c>
      <c r="H3282">
        <v>5</v>
      </c>
      <c r="I3282" t="s">
        <v>1652</v>
      </c>
      <c r="J3282">
        <v>0</v>
      </c>
      <c r="K3282">
        <v>0</v>
      </c>
    </row>
    <row r="3283" spans="1:11" x14ac:dyDescent="0.25">
      <c r="A3283">
        <v>3848</v>
      </c>
      <c r="B3283" t="s">
        <v>1647</v>
      </c>
      <c r="C3283" t="s">
        <v>301</v>
      </c>
      <c r="D3283" t="s">
        <v>7400</v>
      </c>
      <c r="E3283" t="s">
        <v>10177</v>
      </c>
      <c r="F3283" t="s">
        <v>10178</v>
      </c>
      <c r="G3283" t="s">
        <v>9183</v>
      </c>
      <c r="H3283">
        <v>1</v>
      </c>
      <c r="I3283" t="s">
        <v>1646</v>
      </c>
      <c r="J3283">
        <v>0</v>
      </c>
      <c r="K3283">
        <v>0</v>
      </c>
    </row>
    <row r="3284" spans="1:11" x14ac:dyDescent="0.25">
      <c r="A3284">
        <v>3848</v>
      </c>
      <c r="B3284" t="s">
        <v>1647</v>
      </c>
      <c r="C3284" t="s">
        <v>301</v>
      </c>
      <c r="D3284" t="s">
        <v>7400</v>
      </c>
      <c r="E3284" t="s">
        <v>2442</v>
      </c>
      <c r="F3284" t="s">
        <v>2443</v>
      </c>
      <c r="G3284" t="s">
        <v>9183</v>
      </c>
      <c r="H3284">
        <v>2</v>
      </c>
      <c r="I3284" t="s">
        <v>1646</v>
      </c>
      <c r="J3284">
        <v>0</v>
      </c>
      <c r="K3284">
        <v>0</v>
      </c>
    </row>
    <row r="3285" spans="1:11" x14ac:dyDescent="0.25">
      <c r="A3285">
        <v>3848</v>
      </c>
      <c r="B3285" t="s">
        <v>1647</v>
      </c>
      <c r="C3285" t="s">
        <v>301</v>
      </c>
      <c r="D3285" t="s">
        <v>7400</v>
      </c>
      <c r="G3285" t="s">
        <v>3069</v>
      </c>
      <c r="H3285">
        <v>1</v>
      </c>
      <c r="I3285" t="s">
        <v>1646</v>
      </c>
      <c r="J3285">
        <v>0</v>
      </c>
      <c r="K3285">
        <v>0</v>
      </c>
    </row>
    <row r="3286" spans="1:11" x14ac:dyDescent="0.25">
      <c r="A3286">
        <v>3848</v>
      </c>
      <c r="B3286" t="s">
        <v>1647</v>
      </c>
      <c r="C3286" t="s">
        <v>301</v>
      </c>
      <c r="D3286" t="s">
        <v>7400</v>
      </c>
      <c r="E3286" t="s">
        <v>7354</v>
      </c>
      <c r="F3286" t="s">
        <v>7355</v>
      </c>
      <c r="G3286" t="s">
        <v>10152</v>
      </c>
      <c r="H3286">
        <v>4</v>
      </c>
      <c r="I3286" t="s">
        <v>1652</v>
      </c>
      <c r="J3286">
        <v>0</v>
      </c>
      <c r="K3286">
        <v>0</v>
      </c>
    </row>
    <row r="3287" spans="1:11" x14ac:dyDescent="0.25">
      <c r="A3287">
        <v>3848</v>
      </c>
      <c r="B3287" t="s">
        <v>1647</v>
      </c>
      <c r="C3287" t="s">
        <v>301</v>
      </c>
      <c r="D3287" t="s">
        <v>7400</v>
      </c>
      <c r="G3287" t="s">
        <v>7040</v>
      </c>
      <c r="H3287">
        <v>17</v>
      </c>
      <c r="I3287" t="s">
        <v>1652</v>
      </c>
      <c r="J3287">
        <v>0</v>
      </c>
      <c r="K3287">
        <v>0</v>
      </c>
    </row>
    <row r="3288" spans="1:11" x14ac:dyDescent="0.25">
      <c r="A3288">
        <v>3848</v>
      </c>
      <c r="B3288" t="s">
        <v>1647</v>
      </c>
      <c r="C3288" t="s">
        <v>301</v>
      </c>
      <c r="D3288" t="s">
        <v>7400</v>
      </c>
      <c r="E3288" t="s">
        <v>2093</v>
      </c>
      <c r="F3288" t="s">
        <v>2094</v>
      </c>
      <c r="G3288" t="s">
        <v>7409</v>
      </c>
      <c r="H3288">
        <v>6</v>
      </c>
      <c r="I3288" t="s">
        <v>1646</v>
      </c>
      <c r="J3288">
        <v>0</v>
      </c>
      <c r="K3288">
        <v>0</v>
      </c>
    </row>
    <row r="3289" spans="1:11" x14ac:dyDescent="0.25">
      <c r="A3289">
        <v>3848</v>
      </c>
      <c r="B3289" t="s">
        <v>1647</v>
      </c>
      <c r="C3289" t="s">
        <v>301</v>
      </c>
      <c r="D3289" t="s">
        <v>7400</v>
      </c>
      <c r="E3289" t="s">
        <v>4066</v>
      </c>
      <c r="F3289" t="s">
        <v>4067</v>
      </c>
      <c r="G3289" t="s">
        <v>7639</v>
      </c>
      <c r="H3289">
        <v>74</v>
      </c>
      <c r="I3289" t="s">
        <v>1652</v>
      </c>
      <c r="J3289">
        <v>0</v>
      </c>
      <c r="K3289">
        <v>0</v>
      </c>
    </row>
    <row r="3290" spans="1:11" x14ac:dyDescent="0.25">
      <c r="A3290">
        <v>3848</v>
      </c>
      <c r="B3290" t="s">
        <v>1647</v>
      </c>
      <c r="C3290" t="s">
        <v>301</v>
      </c>
      <c r="D3290" t="s">
        <v>7400</v>
      </c>
      <c r="G3290" t="s">
        <v>4525</v>
      </c>
      <c r="H3290">
        <v>8</v>
      </c>
      <c r="I3290" t="s">
        <v>1652</v>
      </c>
      <c r="J3290">
        <v>0</v>
      </c>
      <c r="K3290">
        <v>0</v>
      </c>
    </row>
    <row r="3291" spans="1:11" x14ac:dyDescent="0.25">
      <c r="A3291">
        <v>3848</v>
      </c>
      <c r="B3291" t="s">
        <v>1647</v>
      </c>
      <c r="C3291" t="s">
        <v>301</v>
      </c>
      <c r="D3291" t="s">
        <v>7400</v>
      </c>
      <c r="E3291" t="s">
        <v>4068</v>
      </c>
      <c r="F3291" t="s">
        <v>4069</v>
      </c>
      <c r="G3291" t="s">
        <v>3190</v>
      </c>
      <c r="H3291">
        <v>1</v>
      </c>
      <c r="I3291" t="s">
        <v>1652</v>
      </c>
      <c r="J3291">
        <v>0</v>
      </c>
      <c r="K3291">
        <v>0</v>
      </c>
    </row>
    <row r="3292" spans="1:11" x14ac:dyDescent="0.25">
      <c r="A3292">
        <v>3848</v>
      </c>
      <c r="B3292" t="s">
        <v>1647</v>
      </c>
      <c r="C3292" t="s">
        <v>301</v>
      </c>
      <c r="D3292" t="s">
        <v>7400</v>
      </c>
      <c r="E3292" t="s">
        <v>4070</v>
      </c>
      <c r="F3292" t="s">
        <v>4071</v>
      </c>
      <c r="G3292" t="s">
        <v>10401</v>
      </c>
      <c r="H3292">
        <v>4</v>
      </c>
      <c r="I3292" t="s">
        <v>1652</v>
      </c>
      <c r="J3292">
        <v>0</v>
      </c>
      <c r="K3292">
        <v>0</v>
      </c>
    </row>
    <row r="3293" spans="1:11" x14ac:dyDescent="0.25">
      <c r="A3293">
        <v>3848</v>
      </c>
      <c r="B3293" t="s">
        <v>1647</v>
      </c>
      <c r="C3293" t="s">
        <v>301</v>
      </c>
      <c r="D3293" t="s">
        <v>7400</v>
      </c>
      <c r="G3293" t="s">
        <v>4281</v>
      </c>
      <c r="H3293">
        <v>1</v>
      </c>
      <c r="I3293" t="s">
        <v>1652</v>
      </c>
      <c r="J3293">
        <v>0</v>
      </c>
      <c r="K3293">
        <v>0</v>
      </c>
    </row>
    <row r="3294" spans="1:11" x14ac:dyDescent="0.25">
      <c r="A3294">
        <v>3848</v>
      </c>
      <c r="B3294" t="s">
        <v>1647</v>
      </c>
      <c r="C3294" t="s">
        <v>301</v>
      </c>
      <c r="D3294" t="s">
        <v>7400</v>
      </c>
      <c r="E3294" t="s">
        <v>4073</v>
      </c>
      <c r="F3294" t="s">
        <v>4074</v>
      </c>
      <c r="G3294" t="s">
        <v>6882</v>
      </c>
      <c r="H3294">
        <v>5</v>
      </c>
      <c r="I3294" t="s">
        <v>1652</v>
      </c>
      <c r="J3294">
        <v>0</v>
      </c>
      <c r="K3294">
        <v>0</v>
      </c>
    </row>
    <row r="3295" spans="1:11" x14ac:dyDescent="0.25">
      <c r="A3295">
        <v>3848</v>
      </c>
      <c r="B3295" t="s">
        <v>1647</v>
      </c>
      <c r="C3295" t="s">
        <v>301</v>
      </c>
      <c r="D3295" t="s">
        <v>7400</v>
      </c>
      <c r="G3295" t="s">
        <v>6228</v>
      </c>
      <c r="H3295">
        <v>6</v>
      </c>
      <c r="I3295" t="s">
        <v>1652</v>
      </c>
      <c r="J3295">
        <v>0</v>
      </c>
      <c r="K3295">
        <v>0</v>
      </c>
    </row>
    <row r="3296" spans="1:11" x14ac:dyDescent="0.25">
      <c r="A3296">
        <v>3848</v>
      </c>
      <c r="B3296" t="s">
        <v>1647</v>
      </c>
      <c r="C3296" t="s">
        <v>301</v>
      </c>
      <c r="D3296" t="s">
        <v>7400</v>
      </c>
      <c r="E3296" t="s">
        <v>6493</v>
      </c>
      <c r="F3296" t="s">
        <v>1678</v>
      </c>
      <c r="G3296" t="s">
        <v>4356</v>
      </c>
      <c r="H3296">
        <v>11</v>
      </c>
      <c r="I3296" t="s">
        <v>1652</v>
      </c>
      <c r="J3296">
        <v>0</v>
      </c>
      <c r="K3296">
        <v>0</v>
      </c>
    </row>
    <row r="3297" spans="1:11" x14ac:dyDescent="0.25">
      <c r="A3297">
        <v>3848</v>
      </c>
      <c r="B3297" t="s">
        <v>1647</v>
      </c>
      <c r="C3297" t="s">
        <v>301</v>
      </c>
      <c r="D3297" t="s">
        <v>7400</v>
      </c>
      <c r="E3297" t="s">
        <v>8787</v>
      </c>
      <c r="F3297" t="s">
        <v>1779</v>
      </c>
      <c r="G3297" t="s">
        <v>6797</v>
      </c>
      <c r="H3297">
        <v>1</v>
      </c>
      <c r="I3297" t="s">
        <v>1652</v>
      </c>
      <c r="J3297">
        <v>0</v>
      </c>
      <c r="K3297">
        <v>0</v>
      </c>
    </row>
    <row r="3298" spans="1:11" x14ac:dyDescent="0.25">
      <c r="A3298">
        <v>3848</v>
      </c>
      <c r="B3298" t="s">
        <v>1647</v>
      </c>
      <c r="C3298" t="s">
        <v>301</v>
      </c>
      <c r="D3298" t="s">
        <v>7400</v>
      </c>
      <c r="G3298" t="s">
        <v>4524</v>
      </c>
      <c r="H3298">
        <v>2</v>
      </c>
      <c r="I3298" t="s">
        <v>1652</v>
      </c>
      <c r="J3298">
        <v>0</v>
      </c>
      <c r="K3298">
        <v>0</v>
      </c>
    </row>
    <row r="3299" spans="1:11" x14ac:dyDescent="0.25">
      <c r="A3299">
        <v>3848</v>
      </c>
      <c r="B3299" t="s">
        <v>1647</v>
      </c>
      <c r="C3299" t="s">
        <v>301</v>
      </c>
      <c r="D3299" t="s">
        <v>7400</v>
      </c>
      <c r="E3299" t="s">
        <v>6494</v>
      </c>
      <c r="F3299" t="s">
        <v>1683</v>
      </c>
      <c r="G3299" t="s">
        <v>3621</v>
      </c>
      <c r="H3299">
        <v>16</v>
      </c>
      <c r="I3299" t="s">
        <v>1652</v>
      </c>
      <c r="J3299">
        <v>0</v>
      </c>
      <c r="K3299">
        <v>0</v>
      </c>
    </row>
    <row r="3300" spans="1:11" x14ac:dyDescent="0.25">
      <c r="A3300">
        <v>3848</v>
      </c>
      <c r="B3300" t="s">
        <v>1647</v>
      </c>
      <c r="C3300" t="s">
        <v>301</v>
      </c>
      <c r="D3300" t="s">
        <v>7400</v>
      </c>
      <c r="G3300" t="s">
        <v>4524</v>
      </c>
      <c r="H3300">
        <v>17</v>
      </c>
      <c r="I3300" t="s">
        <v>1652</v>
      </c>
      <c r="J3300">
        <v>0</v>
      </c>
      <c r="K3300">
        <v>0</v>
      </c>
    </row>
    <row r="3301" spans="1:11" x14ac:dyDescent="0.25">
      <c r="A3301">
        <v>3848</v>
      </c>
      <c r="B3301" t="s">
        <v>1647</v>
      </c>
      <c r="C3301" t="s">
        <v>301</v>
      </c>
      <c r="D3301" t="s">
        <v>7400</v>
      </c>
      <c r="E3301" t="s">
        <v>4075</v>
      </c>
      <c r="F3301" t="s">
        <v>4076</v>
      </c>
      <c r="G3301" t="s">
        <v>6799</v>
      </c>
      <c r="H3301">
        <v>12</v>
      </c>
      <c r="I3301" t="s">
        <v>1652</v>
      </c>
      <c r="J3301">
        <v>0</v>
      </c>
      <c r="K3301">
        <v>0</v>
      </c>
    </row>
    <row r="3302" spans="1:11" x14ac:dyDescent="0.25">
      <c r="A3302">
        <v>3848</v>
      </c>
      <c r="B3302" t="s">
        <v>1647</v>
      </c>
      <c r="C3302" t="s">
        <v>301</v>
      </c>
      <c r="D3302" t="s">
        <v>7400</v>
      </c>
      <c r="G3302" t="s">
        <v>8517</v>
      </c>
      <c r="H3302">
        <v>2</v>
      </c>
      <c r="I3302" t="s">
        <v>1652</v>
      </c>
      <c r="J3302">
        <v>0</v>
      </c>
      <c r="K3302">
        <v>0</v>
      </c>
    </row>
    <row r="3303" spans="1:11" x14ac:dyDescent="0.25">
      <c r="A3303">
        <v>3848</v>
      </c>
      <c r="B3303" t="s">
        <v>1647</v>
      </c>
      <c r="C3303" t="s">
        <v>301</v>
      </c>
      <c r="D3303" t="s">
        <v>7400</v>
      </c>
      <c r="E3303" t="s">
        <v>4282</v>
      </c>
      <c r="F3303" t="s">
        <v>4157</v>
      </c>
      <c r="G3303" t="s">
        <v>10331</v>
      </c>
      <c r="H3303">
        <v>16</v>
      </c>
      <c r="I3303" t="s">
        <v>1652</v>
      </c>
      <c r="J3303">
        <v>0</v>
      </c>
      <c r="K3303">
        <v>0</v>
      </c>
    </row>
    <row r="3304" spans="1:11" x14ac:dyDescent="0.25">
      <c r="A3304">
        <v>3848</v>
      </c>
      <c r="B3304" t="s">
        <v>1647</v>
      </c>
      <c r="C3304" t="s">
        <v>301</v>
      </c>
      <c r="D3304" t="s">
        <v>7400</v>
      </c>
      <c r="G3304" t="s">
        <v>6229</v>
      </c>
      <c r="H3304">
        <v>20</v>
      </c>
      <c r="I3304" t="s">
        <v>1652</v>
      </c>
      <c r="J3304">
        <v>0</v>
      </c>
      <c r="K3304">
        <v>0</v>
      </c>
    </row>
    <row r="3305" spans="1:11" x14ac:dyDescent="0.25">
      <c r="A3305">
        <v>3848</v>
      </c>
      <c r="B3305" t="s">
        <v>1647</v>
      </c>
      <c r="C3305" t="s">
        <v>301</v>
      </c>
      <c r="D3305" t="s">
        <v>7400</v>
      </c>
      <c r="E3305" t="s">
        <v>6278</v>
      </c>
      <c r="F3305" t="s">
        <v>1801</v>
      </c>
      <c r="G3305" t="s">
        <v>8259</v>
      </c>
      <c r="H3305">
        <v>69</v>
      </c>
      <c r="I3305" t="s">
        <v>1652</v>
      </c>
      <c r="J3305">
        <v>0</v>
      </c>
      <c r="K3305">
        <v>0</v>
      </c>
    </row>
    <row r="3306" spans="1:11" x14ac:dyDescent="0.25">
      <c r="A3306">
        <v>3848</v>
      </c>
      <c r="B3306" t="s">
        <v>1647</v>
      </c>
      <c r="C3306" t="s">
        <v>301</v>
      </c>
      <c r="D3306" t="s">
        <v>7400</v>
      </c>
      <c r="E3306" t="s">
        <v>4077</v>
      </c>
      <c r="F3306" t="s">
        <v>4078</v>
      </c>
      <c r="G3306" t="s">
        <v>7639</v>
      </c>
      <c r="H3306">
        <v>112</v>
      </c>
      <c r="I3306" t="s">
        <v>1652</v>
      </c>
      <c r="J3306">
        <v>0</v>
      </c>
      <c r="K3306">
        <v>0</v>
      </c>
    </row>
    <row r="3307" spans="1:11" x14ac:dyDescent="0.25">
      <c r="A3307">
        <v>3848</v>
      </c>
      <c r="B3307" t="s">
        <v>1647</v>
      </c>
      <c r="C3307" t="s">
        <v>301</v>
      </c>
      <c r="D3307" t="s">
        <v>7400</v>
      </c>
      <c r="G3307" t="s">
        <v>4525</v>
      </c>
      <c r="H3307">
        <v>8</v>
      </c>
      <c r="I3307" t="s">
        <v>1652</v>
      </c>
      <c r="J3307">
        <v>0</v>
      </c>
      <c r="K3307">
        <v>0</v>
      </c>
    </row>
    <row r="3308" spans="1:11" x14ac:dyDescent="0.25">
      <c r="A3308">
        <v>3848</v>
      </c>
      <c r="B3308" t="s">
        <v>1647</v>
      </c>
      <c r="C3308" t="s">
        <v>301</v>
      </c>
      <c r="D3308" t="s">
        <v>7400</v>
      </c>
      <c r="E3308" t="s">
        <v>7221</v>
      </c>
      <c r="F3308" t="s">
        <v>7222</v>
      </c>
      <c r="G3308" t="s">
        <v>7223</v>
      </c>
      <c r="H3308">
        <v>18</v>
      </c>
      <c r="I3308" t="s">
        <v>1652</v>
      </c>
      <c r="J3308">
        <v>0</v>
      </c>
      <c r="K3308">
        <v>0</v>
      </c>
    </row>
    <row r="3309" spans="1:11" x14ac:dyDescent="0.25">
      <c r="A3309">
        <v>3848</v>
      </c>
      <c r="B3309" t="s">
        <v>1647</v>
      </c>
      <c r="C3309" t="s">
        <v>301</v>
      </c>
      <c r="D3309" t="s">
        <v>7400</v>
      </c>
      <c r="E3309" t="s">
        <v>5414</v>
      </c>
      <c r="F3309" t="s">
        <v>5415</v>
      </c>
      <c r="G3309" t="s">
        <v>7583</v>
      </c>
      <c r="H3309">
        <v>4</v>
      </c>
      <c r="I3309" t="s">
        <v>1652</v>
      </c>
      <c r="J3309">
        <v>0</v>
      </c>
      <c r="K3309">
        <v>0</v>
      </c>
    </row>
    <row r="3310" spans="1:11" x14ac:dyDescent="0.25">
      <c r="A3310">
        <v>3848</v>
      </c>
      <c r="B3310" t="s">
        <v>1647</v>
      </c>
      <c r="C3310" t="s">
        <v>301</v>
      </c>
      <c r="D3310" t="s">
        <v>7400</v>
      </c>
      <c r="G3310" t="s">
        <v>9184</v>
      </c>
      <c r="H3310">
        <v>6</v>
      </c>
      <c r="I3310" t="s">
        <v>1652</v>
      </c>
      <c r="J3310">
        <v>0</v>
      </c>
      <c r="K3310">
        <v>0</v>
      </c>
    </row>
    <row r="3311" spans="1:11" x14ac:dyDescent="0.25">
      <c r="A3311">
        <v>3848</v>
      </c>
      <c r="B3311" t="s">
        <v>1647</v>
      </c>
      <c r="C3311" t="s">
        <v>301</v>
      </c>
      <c r="D3311" t="s">
        <v>7400</v>
      </c>
      <c r="E3311" t="s">
        <v>4080</v>
      </c>
      <c r="F3311" t="s">
        <v>4081</v>
      </c>
      <c r="G3311" t="s">
        <v>7645</v>
      </c>
      <c r="H3311">
        <v>7</v>
      </c>
      <c r="I3311" t="s">
        <v>1652</v>
      </c>
      <c r="J3311">
        <v>0</v>
      </c>
      <c r="K3311">
        <v>0</v>
      </c>
    </row>
    <row r="3312" spans="1:11" x14ac:dyDescent="0.25">
      <c r="A3312">
        <v>3848</v>
      </c>
      <c r="B3312" t="s">
        <v>1647</v>
      </c>
      <c r="C3312" t="s">
        <v>301</v>
      </c>
      <c r="D3312" t="s">
        <v>7400</v>
      </c>
      <c r="G3312" t="s">
        <v>9185</v>
      </c>
      <c r="H3312">
        <v>13</v>
      </c>
      <c r="I3312" t="s">
        <v>1652</v>
      </c>
      <c r="J3312">
        <v>0</v>
      </c>
      <c r="K3312">
        <v>0</v>
      </c>
    </row>
    <row r="3313" spans="1:11" x14ac:dyDescent="0.25">
      <c r="A3313">
        <v>3848</v>
      </c>
      <c r="B3313" t="s">
        <v>1647</v>
      </c>
      <c r="C3313" t="s">
        <v>301</v>
      </c>
      <c r="D3313" t="s">
        <v>7400</v>
      </c>
      <c r="E3313" t="s">
        <v>9558</v>
      </c>
      <c r="F3313" t="s">
        <v>9559</v>
      </c>
      <c r="G3313" t="s">
        <v>3190</v>
      </c>
      <c r="H3313">
        <v>14</v>
      </c>
      <c r="I3313" t="s">
        <v>1652</v>
      </c>
      <c r="J3313">
        <v>0</v>
      </c>
      <c r="K3313">
        <v>0</v>
      </c>
    </row>
    <row r="3314" spans="1:11" x14ac:dyDescent="0.25">
      <c r="A3314">
        <v>3848</v>
      </c>
      <c r="B3314" t="s">
        <v>1647</v>
      </c>
      <c r="C3314" t="s">
        <v>301</v>
      </c>
      <c r="D3314" t="s">
        <v>7400</v>
      </c>
      <c r="E3314" t="s">
        <v>5996</v>
      </c>
      <c r="F3314" t="s">
        <v>5997</v>
      </c>
      <c r="G3314" t="s">
        <v>6402</v>
      </c>
      <c r="H3314">
        <v>1</v>
      </c>
      <c r="I3314" t="s">
        <v>1652</v>
      </c>
      <c r="J3314">
        <v>0</v>
      </c>
      <c r="K3314">
        <v>0</v>
      </c>
    </row>
    <row r="3315" spans="1:11" x14ac:dyDescent="0.25">
      <c r="A3315">
        <v>3848</v>
      </c>
      <c r="B3315" t="s">
        <v>1647</v>
      </c>
      <c r="C3315" t="s">
        <v>301</v>
      </c>
      <c r="D3315" t="s">
        <v>7400</v>
      </c>
      <c r="G3315" t="s">
        <v>4283</v>
      </c>
      <c r="H3315">
        <v>10</v>
      </c>
      <c r="I3315" t="s">
        <v>1652</v>
      </c>
      <c r="J3315">
        <v>0</v>
      </c>
      <c r="K3315">
        <v>0</v>
      </c>
    </row>
    <row r="3316" spans="1:11" x14ac:dyDescent="0.25">
      <c r="A3316">
        <v>3848</v>
      </c>
      <c r="B3316" t="s">
        <v>1647</v>
      </c>
      <c r="C3316" t="s">
        <v>301</v>
      </c>
      <c r="D3316" t="s">
        <v>7400</v>
      </c>
      <c r="E3316" t="s">
        <v>6735</v>
      </c>
      <c r="F3316" t="s">
        <v>6736</v>
      </c>
      <c r="G3316" t="s">
        <v>6505</v>
      </c>
      <c r="H3316">
        <v>3</v>
      </c>
      <c r="I3316" t="s">
        <v>1652</v>
      </c>
      <c r="J3316">
        <v>0</v>
      </c>
      <c r="K3316">
        <v>0</v>
      </c>
    </row>
    <row r="3317" spans="1:11" x14ac:dyDescent="0.25">
      <c r="A3317">
        <v>3848</v>
      </c>
      <c r="B3317" t="s">
        <v>1647</v>
      </c>
      <c r="C3317" t="s">
        <v>301</v>
      </c>
      <c r="D3317" t="s">
        <v>7400</v>
      </c>
      <c r="G3317" t="s">
        <v>6060</v>
      </c>
      <c r="H3317">
        <v>4</v>
      </c>
      <c r="I3317" t="s">
        <v>1652</v>
      </c>
      <c r="J3317">
        <v>0</v>
      </c>
      <c r="K3317">
        <v>0</v>
      </c>
    </row>
    <row r="3318" spans="1:11" x14ac:dyDescent="0.25">
      <c r="A3318">
        <v>3848</v>
      </c>
      <c r="B3318" t="s">
        <v>1647</v>
      </c>
      <c r="C3318" t="s">
        <v>301</v>
      </c>
      <c r="D3318" t="s">
        <v>7400</v>
      </c>
      <c r="E3318" t="s">
        <v>5416</v>
      </c>
      <c r="F3318" t="s">
        <v>5417</v>
      </c>
      <c r="G3318" t="s">
        <v>6970</v>
      </c>
      <c r="H3318">
        <v>7</v>
      </c>
      <c r="I3318" t="s">
        <v>1652</v>
      </c>
      <c r="J3318">
        <v>0</v>
      </c>
      <c r="K3318">
        <v>0</v>
      </c>
    </row>
    <row r="3319" spans="1:11" x14ac:dyDescent="0.25">
      <c r="A3319">
        <v>3848</v>
      </c>
      <c r="B3319" t="s">
        <v>1647</v>
      </c>
      <c r="C3319" t="s">
        <v>301</v>
      </c>
      <c r="D3319" t="s">
        <v>7400</v>
      </c>
      <c r="G3319" t="s">
        <v>4283</v>
      </c>
      <c r="H3319">
        <v>10</v>
      </c>
      <c r="I3319" t="s">
        <v>1652</v>
      </c>
      <c r="J3319">
        <v>0</v>
      </c>
      <c r="K3319">
        <v>0</v>
      </c>
    </row>
    <row r="3320" spans="1:11" x14ac:dyDescent="0.25">
      <c r="A3320">
        <v>3848</v>
      </c>
      <c r="B3320" t="s">
        <v>1647</v>
      </c>
      <c r="C3320" t="s">
        <v>301</v>
      </c>
      <c r="D3320" t="s">
        <v>7400</v>
      </c>
      <c r="E3320" t="s">
        <v>10934</v>
      </c>
      <c r="F3320" t="s">
        <v>10935</v>
      </c>
      <c r="G3320" t="s">
        <v>10936</v>
      </c>
      <c r="H3320">
        <v>1</v>
      </c>
      <c r="I3320" t="s">
        <v>1652</v>
      </c>
      <c r="J3320">
        <v>0</v>
      </c>
      <c r="K3320">
        <v>0</v>
      </c>
    </row>
    <row r="3321" spans="1:11" x14ac:dyDescent="0.25">
      <c r="A3321">
        <v>3848</v>
      </c>
      <c r="B3321" t="s">
        <v>1647</v>
      </c>
      <c r="C3321" t="s">
        <v>301</v>
      </c>
      <c r="D3321" t="s">
        <v>7400</v>
      </c>
      <c r="G3321" t="s">
        <v>10937</v>
      </c>
      <c r="H3321">
        <v>2</v>
      </c>
      <c r="I3321" t="s">
        <v>1652</v>
      </c>
      <c r="J3321">
        <v>0</v>
      </c>
      <c r="K3321">
        <v>0</v>
      </c>
    </row>
    <row r="3322" spans="1:11" x14ac:dyDescent="0.25">
      <c r="A3322">
        <v>3848</v>
      </c>
      <c r="B3322" t="s">
        <v>1647</v>
      </c>
      <c r="C3322" t="s">
        <v>301</v>
      </c>
      <c r="D3322" t="s">
        <v>7400</v>
      </c>
      <c r="E3322" t="s">
        <v>5418</v>
      </c>
      <c r="F3322" t="s">
        <v>1791</v>
      </c>
      <c r="G3322" t="s">
        <v>6649</v>
      </c>
      <c r="H3322">
        <v>1</v>
      </c>
      <c r="I3322" t="s">
        <v>1652</v>
      </c>
      <c r="J3322">
        <v>0</v>
      </c>
      <c r="K3322">
        <v>0</v>
      </c>
    </row>
    <row r="3323" spans="1:11" x14ac:dyDescent="0.25">
      <c r="A3323">
        <v>3848</v>
      </c>
      <c r="B3323" t="s">
        <v>1647</v>
      </c>
      <c r="C3323" t="s">
        <v>301</v>
      </c>
      <c r="D3323" t="s">
        <v>7400</v>
      </c>
      <c r="E3323" t="s">
        <v>10938</v>
      </c>
      <c r="F3323" t="s">
        <v>10939</v>
      </c>
      <c r="G3323" t="s">
        <v>3164</v>
      </c>
      <c r="H3323">
        <v>1</v>
      </c>
      <c r="I3323" t="s">
        <v>1652</v>
      </c>
      <c r="J3323">
        <v>0</v>
      </c>
      <c r="K3323">
        <v>0</v>
      </c>
    </row>
    <row r="3324" spans="1:11" x14ac:dyDescent="0.25">
      <c r="A3324">
        <v>3848</v>
      </c>
      <c r="B3324" t="s">
        <v>1647</v>
      </c>
      <c r="C3324" t="s">
        <v>301</v>
      </c>
      <c r="D3324" t="s">
        <v>7400</v>
      </c>
      <c r="G3324" t="s">
        <v>4526</v>
      </c>
      <c r="H3324">
        <v>2</v>
      </c>
      <c r="I3324" t="s">
        <v>1652</v>
      </c>
      <c r="J3324">
        <v>0</v>
      </c>
      <c r="K3324">
        <v>0</v>
      </c>
    </row>
    <row r="3325" spans="1:11" x14ac:dyDescent="0.25">
      <c r="A3325">
        <v>3848</v>
      </c>
      <c r="B3325" t="s">
        <v>1647</v>
      </c>
      <c r="C3325" t="s">
        <v>301</v>
      </c>
      <c r="D3325" t="s">
        <v>7400</v>
      </c>
      <c r="E3325" t="s">
        <v>6231</v>
      </c>
      <c r="F3325" t="s">
        <v>6232</v>
      </c>
      <c r="G3325" t="s">
        <v>6495</v>
      </c>
      <c r="H3325">
        <v>19</v>
      </c>
      <c r="I3325" t="s">
        <v>1652</v>
      </c>
      <c r="J3325">
        <v>0</v>
      </c>
      <c r="K3325">
        <v>0</v>
      </c>
    </row>
    <row r="3326" spans="1:11" x14ac:dyDescent="0.25">
      <c r="A3326">
        <v>3848</v>
      </c>
      <c r="B3326" t="s">
        <v>1647</v>
      </c>
      <c r="C3326" t="s">
        <v>301</v>
      </c>
      <c r="D3326" t="s">
        <v>7400</v>
      </c>
      <c r="E3326" t="s">
        <v>5420</v>
      </c>
      <c r="F3326" t="s">
        <v>5421</v>
      </c>
      <c r="G3326" t="s">
        <v>6791</v>
      </c>
      <c r="H3326">
        <v>4</v>
      </c>
      <c r="I3326" t="s">
        <v>1652</v>
      </c>
      <c r="J3326">
        <v>0</v>
      </c>
      <c r="K3326">
        <v>0</v>
      </c>
    </row>
    <row r="3327" spans="1:11" x14ac:dyDescent="0.25">
      <c r="A3327">
        <v>3848</v>
      </c>
      <c r="B3327" t="s">
        <v>1647</v>
      </c>
      <c r="C3327" t="s">
        <v>301</v>
      </c>
      <c r="D3327" t="s">
        <v>7400</v>
      </c>
      <c r="G3327" t="s">
        <v>5422</v>
      </c>
      <c r="H3327">
        <v>2</v>
      </c>
      <c r="I3327" t="s">
        <v>1652</v>
      </c>
      <c r="J3327">
        <v>0</v>
      </c>
      <c r="K3327">
        <v>0</v>
      </c>
    </row>
    <row r="3328" spans="1:11" x14ac:dyDescent="0.25">
      <c r="A3328">
        <v>3848</v>
      </c>
      <c r="B3328" t="s">
        <v>1647</v>
      </c>
      <c r="C3328" t="s">
        <v>301</v>
      </c>
      <c r="D3328" t="s">
        <v>7400</v>
      </c>
      <c r="E3328" t="s">
        <v>7825</v>
      </c>
      <c r="F3328" t="s">
        <v>7826</v>
      </c>
      <c r="G3328" t="s">
        <v>3104</v>
      </c>
      <c r="H3328">
        <v>4</v>
      </c>
      <c r="I3328" t="s">
        <v>1652</v>
      </c>
      <c r="J3328">
        <v>0</v>
      </c>
      <c r="K3328">
        <v>0</v>
      </c>
    </row>
    <row r="3329" spans="1:11" x14ac:dyDescent="0.25">
      <c r="A3329">
        <v>3848</v>
      </c>
      <c r="B3329" t="s">
        <v>1647</v>
      </c>
      <c r="C3329" t="s">
        <v>301</v>
      </c>
      <c r="D3329" t="s">
        <v>7400</v>
      </c>
      <c r="G3329" t="s">
        <v>7827</v>
      </c>
      <c r="H3329">
        <v>4</v>
      </c>
      <c r="I3329" t="s">
        <v>1652</v>
      </c>
      <c r="J3329">
        <v>0</v>
      </c>
      <c r="K3329">
        <v>0</v>
      </c>
    </row>
    <row r="3330" spans="1:11" x14ac:dyDescent="0.25">
      <c r="A3330">
        <v>3848</v>
      </c>
      <c r="B3330" t="s">
        <v>1647</v>
      </c>
      <c r="C3330" t="s">
        <v>301</v>
      </c>
      <c r="D3330" t="s">
        <v>7400</v>
      </c>
      <c r="E3330" t="s">
        <v>5423</v>
      </c>
      <c r="F3330" t="s">
        <v>5424</v>
      </c>
      <c r="G3330" t="s">
        <v>3658</v>
      </c>
      <c r="H3330">
        <v>5</v>
      </c>
      <c r="I3330" t="s">
        <v>1652</v>
      </c>
      <c r="J3330">
        <v>0</v>
      </c>
      <c r="K3330">
        <v>0</v>
      </c>
    </row>
    <row r="3331" spans="1:11" x14ac:dyDescent="0.25">
      <c r="A3331">
        <v>3848</v>
      </c>
      <c r="B3331" t="s">
        <v>1647</v>
      </c>
      <c r="C3331" t="s">
        <v>301</v>
      </c>
      <c r="D3331" t="s">
        <v>7400</v>
      </c>
      <c r="G3331" t="s">
        <v>5425</v>
      </c>
      <c r="H3331">
        <v>2</v>
      </c>
      <c r="I3331" t="s">
        <v>1652</v>
      </c>
      <c r="J3331">
        <v>0</v>
      </c>
      <c r="K3331">
        <v>0</v>
      </c>
    </row>
    <row r="3332" spans="1:11" x14ac:dyDescent="0.25">
      <c r="A3332">
        <v>3848</v>
      </c>
      <c r="B3332" t="s">
        <v>1647</v>
      </c>
      <c r="C3332" t="s">
        <v>301</v>
      </c>
      <c r="D3332" t="s">
        <v>7400</v>
      </c>
      <c r="E3332" t="s">
        <v>8623</v>
      </c>
      <c r="F3332" t="s">
        <v>8624</v>
      </c>
      <c r="G3332" t="s">
        <v>3154</v>
      </c>
      <c r="H3332">
        <v>3</v>
      </c>
      <c r="I3332" t="s">
        <v>1652</v>
      </c>
      <c r="J3332">
        <v>0</v>
      </c>
      <c r="K3332">
        <v>0</v>
      </c>
    </row>
    <row r="3333" spans="1:11" x14ac:dyDescent="0.25">
      <c r="A3333">
        <v>3848</v>
      </c>
      <c r="B3333" t="s">
        <v>1647</v>
      </c>
      <c r="C3333" t="s">
        <v>301</v>
      </c>
      <c r="D3333" t="s">
        <v>7400</v>
      </c>
      <c r="E3333" t="s">
        <v>7828</v>
      </c>
      <c r="F3333" t="s">
        <v>7829</v>
      </c>
      <c r="G3333" t="s">
        <v>7830</v>
      </c>
      <c r="H3333">
        <v>2</v>
      </c>
      <c r="I3333" t="s">
        <v>1652</v>
      </c>
      <c r="J3333">
        <v>0</v>
      </c>
      <c r="K3333">
        <v>0</v>
      </c>
    </row>
    <row r="3334" spans="1:11" x14ac:dyDescent="0.25">
      <c r="A3334">
        <v>3848</v>
      </c>
      <c r="B3334" t="s">
        <v>1647</v>
      </c>
      <c r="C3334" t="s">
        <v>301</v>
      </c>
      <c r="D3334" t="s">
        <v>7400</v>
      </c>
      <c r="E3334" t="s">
        <v>5426</v>
      </c>
      <c r="F3334" t="s">
        <v>5427</v>
      </c>
      <c r="G3334" t="s">
        <v>5428</v>
      </c>
      <c r="H3334">
        <v>5</v>
      </c>
      <c r="I3334" t="s">
        <v>1652</v>
      </c>
      <c r="J3334">
        <v>0</v>
      </c>
      <c r="K3334">
        <v>0</v>
      </c>
    </row>
    <row r="3335" spans="1:11" x14ac:dyDescent="0.25">
      <c r="A3335">
        <v>3848</v>
      </c>
      <c r="B3335" t="s">
        <v>1647</v>
      </c>
      <c r="C3335" t="s">
        <v>301</v>
      </c>
      <c r="D3335" t="s">
        <v>7400</v>
      </c>
      <c r="E3335" t="s">
        <v>7173</v>
      </c>
      <c r="F3335" t="s">
        <v>7174</v>
      </c>
      <c r="G3335" t="s">
        <v>4084</v>
      </c>
      <c r="H3335">
        <v>24</v>
      </c>
      <c r="I3335" t="s">
        <v>1652</v>
      </c>
      <c r="J3335">
        <v>0</v>
      </c>
      <c r="K3335">
        <v>0</v>
      </c>
    </row>
    <row r="3336" spans="1:11" x14ac:dyDescent="0.25">
      <c r="A3336">
        <v>3848</v>
      </c>
      <c r="B3336" t="s">
        <v>1647</v>
      </c>
      <c r="C3336" t="s">
        <v>301</v>
      </c>
      <c r="D3336" t="s">
        <v>7400</v>
      </c>
      <c r="G3336" t="s">
        <v>4320</v>
      </c>
      <c r="H3336">
        <v>26</v>
      </c>
      <c r="I3336" t="s">
        <v>1652</v>
      </c>
      <c r="J3336">
        <v>0</v>
      </c>
      <c r="K3336">
        <v>0</v>
      </c>
    </row>
    <row r="3337" spans="1:11" x14ac:dyDescent="0.25">
      <c r="A3337">
        <v>3848</v>
      </c>
      <c r="B3337" t="s">
        <v>1647</v>
      </c>
      <c r="C3337" t="s">
        <v>301</v>
      </c>
      <c r="D3337" t="s">
        <v>7400</v>
      </c>
      <c r="E3337" t="s">
        <v>4085</v>
      </c>
      <c r="F3337" t="s">
        <v>4086</v>
      </c>
      <c r="G3337" t="s">
        <v>7831</v>
      </c>
      <c r="H3337">
        <v>33</v>
      </c>
      <c r="I3337" t="s">
        <v>1652</v>
      </c>
      <c r="J3337">
        <v>0</v>
      </c>
      <c r="K3337">
        <v>0</v>
      </c>
    </row>
    <row r="3338" spans="1:11" x14ac:dyDescent="0.25">
      <c r="A3338">
        <v>3848</v>
      </c>
      <c r="B3338" t="s">
        <v>1647</v>
      </c>
      <c r="C3338" t="s">
        <v>301</v>
      </c>
      <c r="D3338" t="s">
        <v>7400</v>
      </c>
      <c r="G3338" t="s">
        <v>4320</v>
      </c>
      <c r="H3338">
        <v>78</v>
      </c>
      <c r="I3338" t="s">
        <v>1652</v>
      </c>
      <c r="J3338">
        <v>0</v>
      </c>
      <c r="K3338">
        <v>0</v>
      </c>
    </row>
    <row r="3339" spans="1:11" x14ac:dyDescent="0.25">
      <c r="A3339">
        <v>3848</v>
      </c>
      <c r="B3339" t="s">
        <v>1647</v>
      </c>
      <c r="C3339" t="s">
        <v>301</v>
      </c>
      <c r="D3339" t="s">
        <v>7400</v>
      </c>
      <c r="E3339" t="s">
        <v>5429</v>
      </c>
      <c r="F3339" t="s">
        <v>5430</v>
      </c>
      <c r="G3339" t="s">
        <v>3246</v>
      </c>
      <c r="H3339">
        <v>10</v>
      </c>
      <c r="I3339" t="s">
        <v>1652</v>
      </c>
      <c r="J3339">
        <v>0</v>
      </c>
      <c r="K3339">
        <v>0</v>
      </c>
    </row>
    <row r="3340" spans="1:11" x14ac:dyDescent="0.25">
      <c r="A3340">
        <v>3848</v>
      </c>
      <c r="B3340" t="s">
        <v>1647</v>
      </c>
      <c r="C3340" t="s">
        <v>301</v>
      </c>
      <c r="D3340" t="s">
        <v>7400</v>
      </c>
      <c r="G3340" t="s">
        <v>5431</v>
      </c>
      <c r="H3340">
        <v>24</v>
      </c>
      <c r="I3340" t="s">
        <v>1652</v>
      </c>
      <c r="J3340">
        <v>0</v>
      </c>
      <c r="K3340">
        <v>0</v>
      </c>
    </row>
    <row r="3341" spans="1:11" x14ac:dyDescent="0.25">
      <c r="A3341">
        <v>3848</v>
      </c>
      <c r="B3341" t="s">
        <v>1647</v>
      </c>
      <c r="C3341" t="s">
        <v>301</v>
      </c>
      <c r="D3341" t="s">
        <v>7400</v>
      </c>
      <c r="E3341" t="s">
        <v>4087</v>
      </c>
      <c r="F3341" t="s">
        <v>4088</v>
      </c>
      <c r="G3341" t="s">
        <v>6800</v>
      </c>
      <c r="H3341">
        <v>4</v>
      </c>
      <c r="I3341" t="s">
        <v>1652</v>
      </c>
      <c r="J3341">
        <v>0</v>
      </c>
      <c r="K3341">
        <v>0</v>
      </c>
    </row>
    <row r="3342" spans="1:11" x14ac:dyDescent="0.25">
      <c r="A3342">
        <v>3848</v>
      </c>
      <c r="B3342" t="s">
        <v>1647</v>
      </c>
      <c r="C3342" t="s">
        <v>301</v>
      </c>
      <c r="D3342" t="s">
        <v>7400</v>
      </c>
      <c r="G3342" t="s">
        <v>5432</v>
      </c>
      <c r="H3342">
        <v>4</v>
      </c>
      <c r="I3342" t="s">
        <v>1652</v>
      </c>
      <c r="J3342">
        <v>0</v>
      </c>
      <c r="K3342">
        <v>0</v>
      </c>
    </row>
    <row r="3343" spans="1:11" x14ac:dyDescent="0.25">
      <c r="A3343">
        <v>3848</v>
      </c>
      <c r="B3343" t="s">
        <v>1647</v>
      </c>
      <c r="C3343" t="s">
        <v>301</v>
      </c>
      <c r="D3343" t="s">
        <v>7400</v>
      </c>
      <c r="E3343" t="s">
        <v>5998</v>
      </c>
      <c r="F3343" t="s">
        <v>5999</v>
      </c>
      <c r="G3343" t="s">
        <v>3164</v>
      </c>
      <c r="H3343">
        <v>3</v>
      </c>
      <c r="I3343" t="s">
        <v>1652</v>
      </c>
      <c r="J3343">
        <v>0</v>
      </c>
      <c r="K3343">
        <v>0</v>
      </c>
    </row>
    <row r="3344" spans="1:11" x14ac:dyDescent="0.25">
      <c r="A3344">
        <v>3848</v>
      </c>
      <c r="B3344" t="s">
        <v>1647</v>
      </c>
      <c r="C3344" t="s">
        <v>301</v>
      </c>
      <c r="D3344" t="s">
        <v>7400</v>
      </c>
      <c r="G3344" t="s">
        <v>9184</v>
      </c>
      <c r="H3344">
        <v>5</v>
      </c>
      <c r="I3344" t="s">
        <v>1652</v>
      </c>
      <c r="J3344">
        <v>0</v>
      </c>
      <c r="K3344">
        <v>0</v>
      </c>
    </row>
    <row r="3345" spans="1:11" x14ac:dyDescent="0.25">
      <c r="A3345">
        <v>3848</v>
      </c>
      <c r="B3345" t="s">
        <v>1647</v>
      </c>
      <c r="C3345" t="s">
        <v>301</v>
      </c>
      <c r="D3345" t="s">
        <v>7400</v>
      </c>
      <c r="E3345" t="s">
        <v>4089</v>
      </c>
      <c r="F3345" t="s">
        <v>4090</v>
      </c>
      <c r="G3345" t="s">
        <v>4091</v>
      </c>
      <c r="H3345">
        <v>3</v>
      </c>
      <c r="I3345" t="s">
        <v>1652</v>
      </c>
      <c r="J3345">
        <v>0</v>
      </c>
      <c r="K3345">
        <v>0</v>
      </c>
    </row>
    <row r="3346" spans="1:11" x14ac:dyDescent="0.25">
      <c r="A3346">
        <v>3848</v>
      </c>
      <c r="B3346" t="s">
        <v>1647</v>
      </c>
      <c r="C3346" t="s">
        <v>301</v>
      </c>
      <c r="D3346" t="s">
        <v>7400</v>
      </c>
      <c r="G3346" t="s">
        <v>4527</v>
      </c>
      <c r="H3346">
        <v>15</v>
      </c>
      <c r="I3346" t="s">
        <v>1652</v>
      </c>
      <c r="J3346">
        <v>0</v>
      </c>
      <c r="K3346">
        <v>0</v>
      </c>
    </row>
    <row r="3347" spans="1:11" x14ac:dyDescent="0.25">
      <c r="A3347">
        <v>3848</v>
      </c>
      <c r="B3347" t="s">
        <v>1647</v>
      </c>
      <c r="C3347" t="s">
        <v>301</v>
      </c>
      <c r="D3347" t="s">
        <v>7400</v>
      </c>
      <c r="E3347" t="s">
        <v>4092</v>
      </c>
      <c r="F3347" t="s">
        <v>4093</v>
      </c>
      <c r="G3347" t="s">
        <v>4079</v>
      </c>
      <c r="H3347">
        <v>3</v>
      </c>
      <c r="I3347" t="s">
        <v>1652</v>
      </c>
      <c r="J3347">
        <v>0</v>
      </c>
      <c r="K3347">
        <v>0</v>
      </c>
    </row>
    <row r="3348" spans="1:11" x14ac:dyDescent="0.25">
      <c r="A3348">
        <v>3848</v>
      </c>
      <c r="B3348" t="s">
        <v>1647</v>
      </c>
      <c r="C3348" t="s">
        <v>301</v>
      </c>
      <c r="D3348" t="s">
        <v>7400</v>
      </c>
      <c r="G3348" t="s">
        <v>6496</v>
      </c>
      <c r="H3348">
        <v>11</v>
      </c>
      <c r="I3348" t="s">
        <v>1652</v>
      </c>
      <c r="J3348">
        <v>0</v>
      </c>
      <c r="K3348">
        <v>0</v>
      </c>
    </row>
    <row r="3349" spans="1:11" x14ac:dyDescent="0.25">
      <c r="A3349">
        <v>3848</v>
      </c>
      <c r="B3349" t="s">
        <v>1647</v>
      </c>
      <c r="C3349" t="s">
        <v>301</v>
      </c>
      <c r="D3349" t="s">
        <v>7400</v>
      </c>
      <c r="E3349" t="s">
        <v>6497</v>
      </c>
      <c r="F3349" t="s">
        <v>1791</v>
      </c>
      <c r="G3349" t="s">
        <v>6964</v>
      </c>
      <c r="H3349">
        <v>1</v>
      </c>
      <c r="I3349" t="s">
        <v>1652</v>
      </c>
      <c r="J3349">
        <v>0</v>
      </c>
      <c r="K3349">
        <v>0</v>
      </c>
    </row>
    <row r="3350" spans="1:11" x14ac:dyDescent="0.25">
      <c r="A3350">
        <v>3848</v>
      </c>
      <c r="B3350" t="s">
        <v>1647</v>
      </c>
      <c r="C3350" t="s">
        <v>301</v>
      </c>
      <c r="D3350" t="s">
        <v>7400</v>
      </c>
      <c r="G3350" t="s">
        <v>6496</v>
      </c>
      <c r="H3350">
        <v>12</v>
      </c>
      <c r="I3350" t="s">
        <v>1652</v>
      </c>
      <c r="J3350">
        <v>0</v>
      </c>
      <c r="K3350">
        <v>0</v>
      </c>
    </row>
    <row r="3351" spans="1:11" x14ac:dyDescent="0.25">
      <c r="A3351">
        <v>3848</v>
      </c>
      <c r="B3351" t="s">
        <v>1647</v>
      </c>
      <c r="C3351" t="s">
        <v>301</v>
      </c>
      <c r="D3351" t="s">
        <v>7400</v>
      </c>
      <c r="E3351" t="s">
        <v>5433</v>
      </c>
      <c r="F3351" t="s">
        <v>5434</v>
      </c>
      <c r="G3351" t="s">
        <v>6505</v>
      </c>
      <c r="H3351">
        <v>2</v>
      </c>
      <c r="I3351" t="s">
        <v>1652</v>
      </c>
      <c r="J3351">
        <v>0</v>
      </c>
      <c r="K3351">
        <v>0</v>
      </c>
    </row>
    <row r="3352" spans="1:11" x14ac:dyDescent="0.25">
      <c r="A3352">
        <v>3848</v>
      </c>
      <c r="B3352" t="s">
        <v>1647</v>
      </c>
      <c r="C3352" t="s">
        <v>301</v>
      </c>
      <c r="D3352" t="s">
        <v>7400</v>
      </c>
      <c r="G3352" t="s">
        <v>4407</v>
      </c>
      <c r="H3352">
        <v>2</v>
      </c>
      <c r="I3352" t="s">
        <v>1652</v>
      </c>
      <c r="J3352">
        <v>0</v>
      </c>
      <c r="K3352">
        <v>0</v>
      </c>
    </row>
    <row r="3353" spans="1:11" x14ac:dyDescent="0.25">
      <c r="A3353">
        <v>3848</v>
      </c>
      <c r="B3353" t="s">
        <v>1647</v>
      </c>
      <c r="C3353" t="s">
        <v>301</v>
      </c>
      <c r="D3353" t="s">
        <v>7400</v>
      </c>
      <c r="E3353" t="s">
        <v>4094</v>
      </c>
      <c r="F3353" t="s">
        <v>4095</v>
      </c>
      <c r="G3353" t="s">
        <v>7633</v>
      </c>
      <c r="H3353">
        <v>9</v>
      </c>
      <c r="I3353" t="s">
        <v>1652</v>
      </c>
      <c r="J3353">
        <v>0</v>
      </c>
      <c r="K3353">
        <v>0</v>
      </c>
    </row>
    <row r="3354" spans="1:11" x14ac:dyDescent="0.25">
      <c r="A3354">
        <v>3848</v>
      </c>
      <c r="B3354" t="s">
        <v>1647</v>
      </c>
      <c r="C3354" t="s">
        <v>301</v>
      </c>
      <c r="D3354" t="s">
        <v>7400</v>
      </c>
      <c r="G3354" t="s">
        <v>4407</v>
      </c>
      <c r="H3354">
        <v>9</v>
      </c>
      <c r="I3354" t="s">
        <v>1652</v>
      </c>
      <c r="J3354">
        <v>0</v>
      </c>
      <c r="K3354">
        <v>0</v>
      </c>
    </row>
    <row r="3355" spans="1:11" x14ac:dyDescent="0.25">
      <c r="A3355">
        <v>3848</v>
      </c>
      <c r="B3355" t="s">
        <v>1647</v>
      </c>
      <c r="C3355" t="s">
        <v>301</v>
      </c>
      <c r="D3355" t="s">
        <v>7400</v>
      </c>
      <c r="E3355" t="s">
        <v>4096</v>
      </c>
      <c r="F3355" t="s">
        <v>1667</v>
      </c>
      <c r="G3355" t="s">
        <v>7633</v>
      </c>
      <c r="H3355">
        <v>17</v>
      </c>
      <c r="I3355" t="s">
        <v>1652</v>
      </c>
      <c r="J3355">
        <v>0</v>
      </c>
      <c r="K3355">
        <v>0</v>
      </c>
    </row>
    <row r="3356" spans="1:11" x14ac:dyDescent="0.25">
      <c r="A3356">
        <v>3848</v>
      </c>
      <c r="B3356" t="s">
        <v>1647</v>
      </c>
      <c r="C3356" t="s">
        <v>301</v>
      </c>
      <c r="D3356" t="s">
        <v>7400</v>
      </c>
      <c r="G3356" t="s">
        <v>5419</v>
      </c>
      <c r="H3356">
        <v>31</v>
      </c>
      <c r="I3356" t="s">
        <v>1652</v>
      </c>
      <c r="J3356">
        <v>0</v>
      </c>
      <c r="K3356">
        <v>0</v>
      </c>
    </row>
    <row r="3357" spans="1:11" x14ac:dyDescent="0.25">
      <c r="A3357">
        <v>3848</v>
      </c>
      <c r="B3357" t="s">
        <v>1647</v>
      </c>
      <c r="C3357" t="s">
        <v>301</v>
      </c>
      <c r="D3357" t="s">
        <v>7400</v>
      </c>
      <c r="E3357" t="s">
        <v>9705</v>
      </c>
      <c r="F3357" t="s">
        <v>9706</v>
      </c>
      <c r="G3357" t="s">
        <v>7633</v>
      </c>
      <c r="H3357">
        <v>3</v>
      </c>
      <c r="I3357" t="s">
        <v>1652</v>
      </c>
      <c r="J3357">
        <v>0</v>
      </c>
      <c r="K3357">
        <v>0</v>
      </c>
    </row>
    <row r="3358" spans="1:11" x14ac:dyDescent="0.25">
      <c r="A3358">
        <v>3848</v>
      </c>
      <c r="B3358" t="s">
        <v>1647</v>
      </c>
      <c r="C3358" t="s">
        <v>301</v>
      </c>
      <c r="D3358" t="s">
        <v>7400</v>
      </c>
      <c r="E3358" t="s">
        <v>8625</v>
      </c>
      <c r="F3358" t="s">
        <v>4082</v>
      </c>
      <c r="G3358" t="s">
        <v>4104</v>
      </c>
      <c r="H3358">
        <v>2</v>
      </c>
      <c r="I3358" t="s">
        <v>1652</v>
      </c>
      <c r="J3358">
        <v>0</v>
      </c>
      <c r="K3358">
        <v>0</v>
      </c>
    </row>
    <row r="3359" spans="1:11" x14ac:dyDescent="0.25">
      <c r="A3359">
        <v>3848</v>
      </c>
      <c r="B3359" t="s">
        <v>1647</v>
      </c>
      <c r="C3359" t="s">
        <v>301</v>
      </c>
      <c r="D3359" t="s">
        <v>7400</v>
      </c>
      <c r="G3359" t="s">
        <v>5425</v>
      </c>
      <c r="H3359">
        <v>8</v>
      </c>
      <c r="I3359" t="s">
        <v>1652</v>
      </c>
      <c r="J3359">
        <v>0</v>
      </c>
      <c r="K3359">
        <v>0</v>
      </c>
    </row>
    <row r="3360" spans="1:11" x14ac:dyDescent="0.25">
      <c r="A3360">
        <v>3848</v>
      </c>
      <c r="B3360" t="s">
        <v>1647</v>
      </c>
      <c r="C3360" t="s">
        <v>301</v>
      </c>
      <c r="D3360" t="s">
        <v>7400</v>
      </c>
      <c r="E3360" t="s">
        <v>1800</v>
      </c>
      <c r="F3360" t="s">
        <v>1799</v>
      </c>
      <c r="G3360" t="s">
        <v>4098</v>
      </c>
      <c r="H3360">
        <v>6</v>
      </c>
      <c r="I3360" t="s">
        <v>1652</v>
      </c>
      <c r="J3360">
        <v>0</v>
      </c>
      <c r="K3360">
        <v>0</v>
      </c>
    </row>
    <row r="3361" spans="1:11" x14ac:dyDescent="0.25">
      <c r="A3361">
        <v>3848</v>
      </c>
      <c r="B3361" t="s">
        <v>1647</v>
      </c>
      <c r="C3361" t="s">
        <v>301</v>
      </c>
      <c r="D3361" t="s">
        <v>7400</v>
      </c>
      <c r="G3361" t="s">
        <v>2300</v>
      </c>
      <c r="H3361">
        <v>5</v>
      </c>
      <c r="I3361" t="s">
        <v>1652</v>
      </c>
      <c r="J3361">
        <v>0</v>
      </c>
      <c r="K3361">
        <v>0</v>
      </c>
    </row>
    <row r="3362" spans="1:11" x14ac:dyDescent="0.25">
      <c r="A3362">
        <v>3848</v>
      </c>
      <c r="B3362" t="s">
        <v>1647</v>
      </c>
      <c r="C3362" t="s">
        <v>301</v>
      </c>
      <c r="D3362" t="s">
        <v>7400</v>
      </c>
      <c r="E3362" t="s">
        <v>8324</v>
      </c>
      <c r="F3362" t="s">
        <v>1655</v>
      </c>
      <c r="G3362" t="s">
        <v>4083</v>
      </c>
      <c r="H3362">
        <v>17</v>
      </c>
      <c r="I3362" t="s">
        <v>1652</v>
      </c>
      <c r="J3362">
        <v>0</v>
      </c>
      <c r="K3362">
        <v>0</v>
      </c>
    </row>
    <row r="3363" spans="1:11" x14ac:dyDescent="0.25">
      <c r="A3363">
        <v>3848</v>
      </c>
      <c r="B3363" t="s">
        <v>1647</v>
      </c>
      <c r="C3363" t="s">
        <v>301</v>
      </c>
      <c r="D3363" t="s">
        <v>7400</v>
      </c>
      <c r="E3363" t="s">
        <v>4099</v>
      </c>
      <c r="F3363" t="s">
        <v>1655</v>
      </c>
      <c r="G3363" t="s">
        <v>5435</v>
      </c>
      <c r="H3363">
        <v>6</v>
      </c>
      <c r="I3363" t="s">
        <v>1652</v>
      </c>
      <c r="J3363">
        <v>0</v>
      </c>
      <c r="K3363">
        <v>0</v>
      </c>
    </row>
    <row r="3364" spans="1:11" x14ac:dyDescent="0.25">
      <c r="A3364">
        <v>3848</v>
      </c>
      <c r="B3364" t="s">
        <v>1647</v>
      </c>
      <c r="C3364" t="s">
        <v>301</v>
      </c>
      <c r="D3364" t="s">
        <v>7400</v>
      </c>
      <c r="E3364" t="s">
        <v>4100</v>
      </c>
      <c r="F3364" t="s">
        <v>4101</v>
      </c>
      <c r="G3364" t="s">
        <v>7056</v>
      </c>
      <c r="H3364">
        <v>18</v>
      </c>
      <c r="I3364" t="s">
        <v>1652</v>
      </c>
      <c r="J3364">
        <v>0</v>
      </c>
      <c r="K3364">
        <v>0</v>
      </c>
    </row>
    <row r="3365" spans="1:11" x14ac:dyDescent="0.25">
      <c r="A3365">
        <v>3848</v>
      </c>
      <c r="B3365" t="s">
        <v>1647</v>
      </c>
      <c r="C3365" t="s">
        <v>301</v>
      </c>
      <c r="D3365" t="s">
        <v>7400</v>
      </c>
      <c r="G3365" t="s">
        <v>4391</v>
      </c>
      <c r="H3365">
        <v>96</v>
      </c>
      <c r="I3365" t="s">
        <v>1652</v>
      </c>
      <c r="J3365">
        <v>0</v>
      </c>
      <c r="K3365">
        <v>0</v>
      </c>
    </row>
    <row r="3366" spans="1:11" x14ac:dyDescent="0.25">
      <c r="A3366">
        <v>3848</v>
      </c>
      <c r="B3366" t="s">
        <v>1647</v>
      </c>
      <c r="C3366" t="s">
        <v>301</v>
      </c>
      <c r="D3366" t="s">
        <v>7400</v>
      </c>
      <c r="E3366" t="s">
        <v>8626</v>
      </c>
      <c r="F3366" t="s">
        <v>8627</v>
      </c>
      <c r="G3366" t="s">
        <v>3133</v>
      </c>
      <c r="H3366">
        <v>19</v>
      </c>
      <c r="I3366" t="s">
        <v>1652</v>
      </c>
      <c r="J3366">
        <v>0</v>
      </c>
      <c r="K3366">
        <v>0</v>
      </c>
    </row>
    <row r="3367" spans="1:11" x14ac:dyDescent="0.25">
      <c r="A3367">
        <v>3848</v>
      </c>
      <c r="B3367" t="s">
        <v>1647</v>
      </c>
      <c r="C3367" t="s">
        <v>301</v>
      </c>
      <c r="D3367" t="s">
        <v>7400</v>
      </c>
      <c r="E3367" t="s">
        <v>5436</v>
      </c>
      <c r="F3367" t="s">
        <v>5437</v>
      </c>
      <c r="G3367" t="s">
        <v>5438</v>
      </c>
      <c r="H3367">
        <v>5</v>
      </c>
      <c r="I3367" t="s">
        <v>1652</v>
      </c>
      <c r="J3367">
        <v>0</v>
      </c>
      <c r="K3367">
        <v>0</v>
      </c>
    </row>
    <row r="3368" spans="1:11" x14ac:dyDescent="0.25">
      <c r="A3368">
        <v>3848</v>
      </c>
      <c r="B3368" t="s">
        <v>1647</v>
      </c>
      <c r="C3368" t="s">
        <v>301</v>
      </c>
      <c r="D3368" t="s">
        <v>7400</v>
      </c>
      <c r="E3368" t="s">
        <v>10940</v>
      </c>
      <c r="F3368" t="s">
        <v>10941</v>
      </c>
      <c r="G3368" t="s">
        <v>3726</v>
      </c>
      <c r="H3368">
        <v>20</v>
      </c>
      <c r="I3368" t="s">
        <v>1652</v>
      </c>
      <c r="J3368">
        <v>0</v>
      </c>
      <c r="K3368">
        <v>0</v>
      </c>
    </row>
    <row r="3369" spans="1:11" x14ac:dyDescent="0.25">
      <c r="A3369">
        <v>3848</v>
      </c>
      <c r="B3369" t="s">
        <v>1647</v>
      </c>
      <c r="C3369" t="s">
        <v>301</v>
      </c>
      <c r="D3369" t="s">
        <v>7400</v>
      </c>
      <c r="G3369" t="s">
        <v>10942</v>
      </c>
      <c r="H3369">
        <v>30</v>
      </c>
      <c r="I3369" t="s">
        <v>1652</v>
      </c>
      <c r="J3369">
        <v>0</v>
      </c>
      <c r="K3369">
        <v>0</v>
      </c>
    </row>
    <row r="3370" spans="1:11" x14ac:dyDescent="0.25">
      <c r="A3370">
        <v>3848</v>
      </c>
      <c r="B3370" t="s">
        <v>1647</v>
      </c>
      <c r="C3370" t="s">
        <v>301</v>
      </c>
      <c r="D3370" t="s">
        <v>7400</v>
      </c>
      <c r="E3370" t="s">
        <v>4102</v>
      </c>
      <c r="F3370" t="s">
        <v>3149</v>
      </c>
      <c r="G3370" t="s">
        <v>3251</v>
      </c>
      <c r="H3370">
        <v>20</v>
      </c>
      <c r="I3370" t="s">
        <v>1652</v>
      </c>
      <c r="J3370">
        <v>0</v>
      </c>
      <c r="K3370">
        <v>0</v>
      </c>
    </row>
    <row r="3371" spans="1:11" x14ac:dyDescent="0.25">
      <c r="A3371">
        <v>3848</v>
      </c>
      <c r="B3371" t="s">
        <v>1647</v>
      </c>
      <c r="C3371" t="s">
        <v>301</v>
      </c>
      <c r="D3371" t="s">
        <v>7400</v>
      </c>
      <c r="G3371" t="s">
        <v>4528</v>
      </c>
      <c r="H3371">
        <v>10</v>
      </c>
      <c r="I3371" t="s">
        <v>1652</v>
      </c>
      <c r="J3371">
        <v>0</v>
      </c>
      <c r="K3371">
        <v>0</v>
      </c>
    </row>
    <row r="3372" spans="1:11" x14ac:dyDescent="0.25">
      <c r="A3372">
        <v>3848</v>
      </c>
      <c r="B3372" t="s">
        <v>1647</v>
      </c>
      <c r="C3372" t="s">
        <v>301</v>
      </c>
      <c r="D3372" t="s">
        <v>7400</v>
      </c>
      <c r="E3372" t="s">
        <v>6498</v>
      </c>
      <c r="F3372" t="s">
        <v>3149</v>
      </c>
      <c r="G3372" t="s">
        <v>6970</v>
      </c>
      <c r="H3372">
        <v>4</v>
      </c>
      <c r="I3372" t="s">
        <v>1652</v>
      </c>
      <c r="J3372">
        <v>0</v>
      </c>
      <c r="K3372">
        <v>0</v>
      </c>
    </row>
    <row r="3373" spans="1:11" x14ac:dyDescent="0.25">
      <c r="A3373">
        <v>3848</v>
      </c>
      <c r="B3373" t="s">
        <v>1647</v>
      </c>
      <c r="C3373" t="s">
        <v>301</v>
      </c>
      <c r="D3373" t="s">
        <v>7400</v>
      </c>
      <c r="G3373" t="s">
        <v>6228</v>
      </c>
      <c r="H3373">
        <v>29</v>
      </c>
      <c r="I3373" t="s">
        <v>1652</v>
      </c>
      <c r="J3373">
        <v>0</v>
      </c>
      <c r="K3373">
        <v>0</v>
      </c>
    </row>
    <row r="3374" spans="1:11" x14ac:dyDescent="0.25">
      <c r="A3374">
        <v>3848</v>
      </c>
      <c r="B3374" t="s">
        <v>1647</v>
      </c>
      <c r="C3374" t="s">
        <v>301</v>
      </c>
      <c r="D3374" t="s">
        <v>7400</v>
      </c>
      <c r="E3374" t="s">
        <v>6499</v>
      </c>
      <c r="F3374" t="s">
        <v>6500</v>
      </c>
      <c r="G3374" t="s">
        <v>3110</v>
      </c>
      <c r="H3374">
        <v>4</v>
      </c>
      <c r="I3374" t="s">
        <v>1652</v>
      </c>
      <c r="J3374">
        <v>0</v>
      </c>
      <c r="K3374">
        <v>0</v>
      </c>
    </row>
    <row r="3375" spans="1:11" x14ac:dyDescent="0.25">
      <c r="A3375">
        <v>3848</v>
      </c>
      <c r="B3375" t="s">
        <v>1647</v>
      </c>
      <c r="C3375" t="s">
        <v>301</v>
      </c>
      <c r="D3375" t="s">
        <v>7400</v>
      </c>
      <c r="G3375" t="s">
        <v>6501</v>
      </c>
      <c r="H3375">
        <v>12</v>
      </c>
      <c r="I3375" t="s">
        <v>1652</v>
      </c>
      <c r="J3375">
        <v>0</v>
      </c>
      <c r="K3375">
        <v>0</v>
      </c>
    </row>
    <row r="3376" spans="1:11" x14ac:dyDescent="0.25">
      <c r="A3376">
        <v>3848</v>
      </c>
      <c r="B3376" t="s">
        <v>1647</v>
      </c>
      <c r="C3376" t="s">
        <v>301</v>
      </c>
      <c r="D3376" t="s">
        <v>7400</v>
      </c>
      <c r="E3376" t="s">
        <v>6668</v>
      </c>
      <c r="F3376" t="s">
        <v>6669</v>
      </c>
      <c r="G3376" t="s">
        <v>6496</v>
      </c>
      <c r="H3376">
        <v>19</v>
      </c>
      <c r="I3376" t="s">
        <v>1652</v>
      </c>
      <c r="J3376">
        <v>0</v>
      </c>
      <c r="K3376">
        <v>0</v>
      </c>
    </row>
    <row r="3377" spans="1:11" x14ac:dyDescent="0.25">
      <c r="A3377">
        <v>3848</v>
      </c>
      <c r="B3377" t="s">
        <v>1647</v>
      </c>
      <c r="C3377" t="s">
        <v>301</v>
      </c>
      <c r="D3377" t="s">
        <v>7400</v>
      </c>
      <c r="E3377" t="s">
        <v>4103</v>
      </c>
      <c r="F3377" t="s">
        <v>1655</v>
      </c>
      <c r="G3377" t="s">
        <v>4104</v>
      </c>
      <c r="H3377">
        <v>29</v>
      </c>
      <c r="I3377" t="s">
        <v>1652</v>
      </c>
      <c r="J3377">
        <v>0</v>
      </c>
      <c r="K3377">
        <v>0</v>
      </c>
    </row>
    <row r="3378" spans="1:11" x14ac:dyDescent="0.25">
      <c r="A3378">
        <v>3848</v>
      </c>
      <c r="B3378" t="s">
        <v>1647</v>
      </c>
      <c r="C3378" t="s">
        <v>301</v>
      </c>
      <c r="D3378" t="s">
        <v>7400</v>
      </c>
      <c r="G3378" t="s">
        <v>4284</v>
      </c>
      <c r="H3378">
        <v>32</v>
      </c>
      <c r="I3378" t="s">
        <v>1652</v>
      </c>
      <c r="J3378">
        <v>0</v>
      </c>
      <c r="K3378">
        <v>0</v>
      </c>
    </row>
    <row r="3379" spans="1:11" x14ac:dyDescent="0.25">
      <c r="A3379">
        <v>3848</v>
      </c>
      <c r="B3379" t="s">
        <v>1647</v>
      </c>
      <c r="C3379" t="s">
        <v>301</v>
      </c>
      <c r="D3379" t="s">
        <v>7400</v>
      </c>
      <c r="E3379" t="s">
        <v>4105</v>
      </c>
      <c r="F3379" t="s">
        <v>1655</v>
      </c>
      <c r="G3379" t="s">
        <v>4091</v>
      </c>
      <c r="H3379">
        <v>24</v>
      </c>
      <c r="I3379" t="s">
        <v>1652</v>
      </c>
      <c r="J3379">
        <v>0</v>
      </c>
      <c r="K3379">
        <v>0</v>
      </c>
    </row>
    <row r="3380" spans="1:11" x14ac:dyDescent="0.25">
      <c r="A3380">
        <v>3848</v>
      </c>
      <c r="B3380" t="s">
        <v>1647</v>
      </c>
      <c r="C3380" t="s">
        <v>301</v>
      </c>
      <c r="D3380" t="s">
        <v>7400</v>
      </c>
      <c r="G3380" t="s">
        <v>6000</v>
      </c>
      <c r="H3380">
        <v>20</v>
      </c>
      <c r="I3380" t="s">
        <v>1652</v>
      </c>
      <c r="J3380">
        <v>0</v>
      </c>
      <c r="K3380">
        <v>0</v>
      </c>
    </row>
    <row r="3381" spans="1:11" x14ac:dyDescent="0.25">
      <c r="A3381">
        <v>3848</v>
      </c>
      <c r="B3381" t="s">
        <v>1647</v>
      </c>
      <c r="C3381" t="s">
        <v>301</v>
      </c>
      <c r="D3381" t="s">
        <v>7400</v>
      </c>
      <c r="E3381" t="s">
        <v>4106</v>
      </c>
      <c r="F3381" t="s">
        <v>4107</v>
      </c>
      <c r="G3381" t="s">
        <v>3154</v>
      </c>
      <c r="H3381">
        <v>20</v>
      </c>
      <c r="I3381" t="s">
        <v>1652</v>
      </c>
      <c r="J3381">
        <v>0</v>
      </c>
      <c r="K3381">
        <v>0</v>
      </c>
    </row>
    <row r="3382" spans="1:11" x14ac:dyDescent="0.25">
      <c r="A3382">
        <v>3848</v>
      </c>
      <c r="B3382" t="s">
        <v>1647</v>
      </c>
      <c r="C3382" t="s">
        <v>301</v>
      </c>
      <c r="D3382" t="s">
        <v>7400</v>
      </c>
      <c r="G3382" t="s">
        <v>4392</v>
      </c>
      <c r="H3382">
        <v>20</v>
      </c>
      <c r="I3382" t="s">
        <v>1652</v>
      </c>
      <c r="J3382">
        <v>0</v>
      </c>
      <c r="K3382">
        <v>0</v>
      </c>
    </row>
    <row r="3383" spans="1:11" x14ac:dyDescent="0.25">
      <c r="A3383">
        <v>3848</v>
      </c>
      <c r="B3383" t="s">
        <v>1647</v>
      </c>
      <c r="C3383" t="s">
        <v>301</v>
      </c>
      <c r="D3383" t="s">
        <v>7400</v>
      </c>
      <c r="E3383" t="s">
        <v>5439</v>
      </c>
      <c r="F3383" t="s">
        <v>1798</v>
      </c>
      <c r="G3383" t="s">
        <v>6970</v>
      </c>
      <c r="H3383">
        <v>1</v>
      </c>
      <c r="I3383" t="s">
        <v>1652</v>
      </c>
      <c r="J3383">
        <v>0</v>
      </c>
      <c r="K3383">
        <v>0</v>
      </c>
    </row>
    <row r="3384" spans="1:11" x14ac:dyDescent="0.25">
      <c r="A3384">
        <v>3848</v>
      </c>
      <c r="B3384" t="s">
        <v>1647</v>
      </c>
      <c r="C3384" t="s">
        <v>301</v>
      </c>
      <c r="D3384" t="s">
        <v>7400</v>
      </c>
      <c r="G3384" t="s">
        <v>5419</v>
      </c>
      <c r="H3384">
        <v>8</v>
      </c>
      <c r="I3384" t="s">
        <v>1652</v>
      </c>
      <c r="J3384">
        <v>0</v>
      </c>
      <c r="K3384">
        <v>0</v>
      </c>
    </row>
    <row r="3385" spans="1:11" x14ac:dyDescent="0.25">
      <c r="A3385">
        <v>3848</v>
      </c>
      <c r="B3385" t="s">
        <v>1647</v>
      </c>
      <c r="C3385" t="s">
        <v>301</v>
      </c>
      <c r="D3385" t="s">
        <v>7400</v>
      </c>
      <c r="E3385" t="s">
        <v>4108</v>
      </c>
      <c r="F3385" t="s">
        <v>1655</v>
      </c>
      <c r="G3385" t="s">
        <v>3185</v>
      </c>
      <c r="H3385">
        <v>10</v>
      </c>
      <c r="I3385" t="s">
        <v>1652</v>
      </c>
      <c r="J3385">
        <v>0</v>
      </c>
      <c r="K3385">
        <v>0</v>
      </c>
    </row>
    <row r="3386" spans="1:11" x14ac:dyDescent="0.25">
      <c r="A3386">
        <v>3848</v>
      </c>
      <c r="B3386" t="s">
        <v>1647</v>
      </c>
      <c r="C3386" t="s">
        <v>301</v>
      </c>
      <c r="D3386" t="s">
        <v>7400</v>
      </c>
      <c r="G3386" t="s">
        <v>4285</v>
      </c>
      <c r="H3386">
        <v>59</v>
      </c>
      <c r="I3386" t="s">
        <v>1652</v>
      </c>
      <c r="J3386">
        <v>0</v>
      </c>
      <c r="K3386">
        <v>0</v>
      </c>
    </row>
    <row r="3387" spans="1:11" x14ac:dyDescent="0.25">
      <c r="A3387">
        <v>3848</v>
      </c>
      <c r="B3387" t="s">
        <v>1647</v>
      </c>
      <c r="C3387" t="s">
        <v>301</v>
      </c>
      <c r="D3387" t="s">
        <v>7400</v>
      </c>
      <c r="E3387" t="s">
        <v>9186</v>
      </c>
      <c r="F3387" t="s">
        <v>1655</v>
      </c>
      <c r="G3387" t="s">
        <v>9187</v>
      </c>
      <c r="H3387">
        <v>2</v>
      </c>
      <c r="I3387" t="s">
        <v>1652</v>
      </c>
      <c r="J3387">
        <v>0</v>
      </c>
      <c r="K3387">
        <v>0</v>
      </c>
    </row>
    <row r="3388" spans="1:11" x14ac:dyDescent="0.25">
      <c r="A3388">
        <v>3848</v>
      </c>
      <c r="B3388" t="s">
        <v>1647</v>
      </c>
      <c r="C3388" t="s">
        <v>301</v>
      </c>
      <c r="D3388" t="s">
        <v>7400</v>
      </c>
      <c r="G3388" t="s">
        <v>5440</v>
      </c>
      <c r="H3388">
        <v>6</v>
      </c>
      <c r="I3388" t="s">
        <v>1652</v>
      </c>
      <c r="J3388">
        <v>0</v>
      </c>
      <c r="K3388">
        <v>0</v>
      </c>
    </row>
    <row r="3389" spans="1:11" x14ac:dyDescent="0.25">
      <c r="A3389">
        <v>3848</v>
      </c>
      <c r="B3389" t="s">
        <v>1647</v>
      </c>
      <c r="C3389" t="s">
        <v>301</v>
      </c>
      <c r="D3389" t="s">
        <v>7400</v>
      </c>
      <c r="E3389" t="s">
        <v>4109</v>
      </c>
      <c r="F3389" t="s">
        <v>1655</v>
      </c>
      <c r="G3389" t="s">
        <v>3150</v>
      </c>
      <c r="H3389">
        <v>4</v>
      </c>
      <c r="I3389" t="s">
        <v>1652</v>
      </c>
      <c r="J3389">
        <v>0</v>
      </c>
      <c r="K3389">
        <v>0</v>
      </c>
    </row>
    <row r="3390" spans="1:11" x14ac:dyDescent="0.25">
      <c r="A3390">
        <v>3848</v>
      </c>
      <c r="B3390" t="s">
        <v>1647</v>
      </c>
      <c r="C3390" t="s">
        <v>301</v>
      </c>
      <c r="D3390" t="s">
        <v>7400</v>
      </c>
      <c r="G3390" t="s">
        <v>4393</v>
      </c>
      <c r="H3390">
        <v>40</v>
      </c>
      <c r="I3390" t="s">
        <v>1652</v>
      </c>
      <c r="J3390">
        <v>0</v>
      </c>
      <c r="K3390">
        <v>0</v>
      </c>
    </row>
    <row r="3391" spans="1:11" x14ac:dyDescent="0.25">
      <c r="A3391">
        <v>3848</v>
      </c>
      <c r="B3391" t="s">
        <v>1647</v>
      </c>
      <c r="C3391" t="s">
        <v>301</v>
      </c>
      <c r="D3391" t="s">
        <v>7400</v>
      </c>
      <c r="E3391" t="s">
        <v>6670</v>
      </c>
      <c r="F3391" t="s">
        <v>1655</v>
      </c>
      <c r="G3391" t="s">
        <v>6881</v>
      </c>
      <c r="H3391">
        <v>10</v>
      </c>
      <c r="I3391" t="s">
        <v>1652</v>
      </c>
      <c r="J3391">
        <v>0</v>
      </c>
      <c r="K3391">
        <v>0</v>
      </c>
    </row>
    <row r="3392" spans="1:11" x14ac:dyDescent="0.25">
      <c r="A3392">
        <v>3848</v>
      </c>
      <c r="B3392" t="s">
        <v>1647</v>
      </c>
      <c r="C3392" t="s">
        <v>301</v>
      </c>
      <c r="D3392" t="s">
        <v>7400</v>
      </c>
      <c r="G3392" t="s">
        <v>6671</v>
      </c>
      <c r="H3392">
        <v>30</v>
      </c>
      <c r="I3392" t="s">
        <v>1652</v>
      </c>
      <c r="J3392">
        <v>0</v>
      </c>
      <c r="K3392">
        <v>0</v>
      </c>
    </row>
    <row r="3393" spans="1:11" x14ac:dyDescent="0.25">
      <c r="A3393">
        <v>3848</v>
      </c>
      <c r="B3393" t="s">
        <v>1647</v>
      </c>
      <c r="C3393" t="s">
        <v>301</v>
      </c>
      <c r="D3393" t="s">
        <v>7400</v>
      </c>
      <c r="E3393" t="s">
        <v>9188</v>
      </c>
      <c r="F3393" t="s">
        <v>1655</v>
      </c>
      <c r="G3393" t="s">
        <v>9189</v>
      </c>
      <c r="H3393">
        <v>10</v>
      </c>
      <c r="I3393" t="s">
        <v>1652</v>
      </c>
      <c r="J3393">
        <v>0</v>
      </c>
      <c r="K3393">
        <v>0</v>
      </c>
    </row>
    <row r="3394" spans="1:11" x14ac:dyDescent="0.25">
      <c r="A3394">
        <v>3848</v>
      </c>
      <c r="B3394" t="s">
        <v>1647</v>
      </c>
      <c r="C3394" t="s">
        <v>301</v>
      </c>
      <c r="D3394" t="s">
        <v>7400</v>
      </c>
      <c r="E3394" t="s">
        <v>4110</v>
      </c>
      <c r="F3394" t="s">
        <v>4111</v>
      </c>
      <c r="G3394" t="s">
        <v>3263</v>
      </c>
      <c r="H3394">
        <v>3</v>
      </c>
      <c r="I3394" t="s">
        <v>1652</v>
      </c>
      <c r="J3394">
        <v>0</v>
      </c>
      <c r="K3394">
        <v>0</v>
      </c>
    </row>
    <row r="3395" spans="1:11" x14ac:dyDescent="0.25">
      <c r="A3395">
        <v>3848</v>
      </c>
      <c r="B3395" t="s">
        <v>1647</v>
      </c>
      <c r="C3395" t="s">
        <v>301</v>
      </c>
      <c r="D3395" t="s">
        <v>7400</v>
      </c>
      <c r="G3395" t="s">
        <v>4285</v>
      </c>
      <c r="H3395">
        <v>124</v>
      </c>
      <c r="I3395" t="s">
        <v>1652</v>
      </c>
      <c r="J3395">
        <v>0</v>
      </c>
      <c r="K3395">
        <v>0</v>
      </c>
    </row>
    <row r="3396" spans="1:11" x14ac:dyDescent="0.25">
      <c r="A3396">
        <v>3848</v>
      </c>
      <c r="B3396" t="s">
        <v>1647</v>
      </c>
      <c r="C3396" t="s">
        <v>301</v>
      </c>
      <c r="D3396" t="s">
        <v>7400</v>
      </c>
      <c r="E3396" t="s">
        <v>8788</v>
      </c>
      <c r="F3396" t="s">
        <v>1655</v>
      </c>
      <c r="G3396" t="s">
        <v>8789</v>
      </c>
      <c r="H3396">
        <v>22</v>
      </c>
      <c r="I3396" t="s">
        <v>1652</v>
      </c>
      <c r="J3396">
        <v>0</v>
      </c>
      <c r="K3396">
        <v>0</v>
      </c>
    </row>
    <row r="3397" spans="1:11" x14ac:dyDescent="0.25">
      <c r="A3397">
        <v>3848</v>
      </c>
      <c r="B3397" t="s">
        <v>1647</v>
      </c>
      <c r="C3397" t="s">
        <v>301</v>
      </c>
      <c r="D3397" t="s">
        <v>7400</v>
      </c>
      <c r="E3397" t="s">
        <v>7884</v>
      </c>
      <c r="F3397" t="s">
        <v>7885</v>
      </c>
      <c r="G3397" t="s">
        <v>3154</v>
      </c>
      <c r="H3397">
        <v>2</v>
      </c>
      <c r="I3397" t="s">
        <v>1652</v>
      </c>
      <c r="J3397">
        <v>0</v>
      </c>
      <c r="K3397">
        <v>0</v>
      </c>
    </row>
    <row r="3398" spans="1:11" x14ac:dyDescent="0.25">
      <c r="A3398">
        <v>3848</v>
      </c>
      <c r="B3398" t="s">
        <v>1647</v>
      </c>
      <c r="C3398" t="s">
        <v>301</v>
      </c>
      <c r="D3398" t="s">
        <v>7400</v>
      </c>
      <c r="G3398" t="s">
        <v>7886</v>
      </c>
      <c r="H3398">
        <v>2</v>
      </c>
      <c r="I3398" t="s">
        <v>1652</v>
      </c>
      <c r="J3398">
        <v>0</v>
      </c>
      <c r="K3398">
        <v>0</v>
      </c>
    </row>
    <row r="3399" spans="1:11" x14ac:dyDescent="0.25">
      <c r="A3399">
        <v>3848</v>
      </c>
      <c r="B3399" t="s">
        <v>1647</v>
      </c>
      <c r="C3399" t="s">
        <v>301</v>
      </c>
      <c r="D3399" t="s">
        <v>7400</v>
      </c>
      <c r="E3399" t="s">
        <v>5441</v>
      </c>
      <c r="F3399" t="s">
        <v>1655</v>
      </c>
      <c r="G3399" t="s">
        <v>7056</v>
      </c>
      <c r="H3399">
        <v>9</v>
      </c>
      <c r="I3399" t="s">
        <v>1652</v>
      </c>
      <c r="J3399">
        <v>0</v>
      </c>
      <c r="K3399">
        <v>0</v>
      </c>
    </row>
    <row r="3400" spans="1:11" x14ac:dyDescent="0.25">
      <c r="A3400">
        <v>3848</v>
      </c>
      <c r="B3400" t="s">
        <v>1647</v>
      </c>
      <c r="C3400" t="s">
        <v>301</v>
      </c>
      <c r="D3400" t="s">
        <v>7400</v>
      </c>
      <c r="G3400" t="s">
        <v>5442</v>
      </c>
      <c r="H3400">
        <v>9</v>
      </c>
      <c r="I3400" t="s">
        <v>1652</v>
      </c>
      <c r="J3400">
        <v>0</v>
      </c>
      <c r="K3400">
        <v>0</v>
      </c>
    </row>
    <row r="3401" spans="1:11" x14ac:dyDescent="0.25">
      <c r="A3401">
        <v>3848</v>
      </c>
      <c r="B3401" t="s">
        <v>1647</v>
      </c>
      <c r="C3401" t="s">
        <v>301</v>
      </c>
      <c r="D3401" t="s">
        <v>7400</v>
      </c>
      <c r="E3401" t="s">
        <v>4112</v>
      </c>
      <c r="F3401" t="s">
        <v>4113</v>
      </c>
      <c r="G3401" t="s">
        <v>7056</v>
      </c>
      <c r="H3401">
        <v>16</v>
      </c>
      <c r="I3401" t="s">
        <v>1652</v>
      </c>
      <c r="J3401">
        <v>0</v>
      </c>
      <c r="K3401">
        <v>0</v>
      </c>
    </row>
    <row r="3402" spans="1:11" x14ac:dyDescent="0.25">
      <c r="A3402">
        <v>3848</v>
      </c>
      <c r="B3402" t="s">
        <v>1647</v>
      </c>
      <c r="C3402" t="s">
        <v>301</v>
      </c>
      <c r="D3402" t="s">
        <v>7400</v>
      </c>
      <c r="G3402" t="s">
        <v>5443</v>
      </c>
      <c r="H3402">
        <v>6</v>
      </c>
      <c r="I3402" t="s">
        <v>1652</v>
      </c>
      <c r="J3402">
        <v>0</v>
      </c>
      <c r="K3402">
        <v>0</v>
      </c>
    </row>
    <row r="3403" spans="1:11" x14ac:dyDescent="0.25">
      <c r="A3403">
        <v>3848</v>
      </c>
      <c r="B3403" t="s">
        <v>1647</v>
      </c>
      <c r="C3403" t="s">
        <v>301</v>
      </c>
      <c r="D3403" t="s">
        <v>7400</v>
      </c>
      <c r="E3403" t="s">
        <v>4114</v>
      </c>
      <c r="F3403" t="s">
        <v>4115</v>
      </c>
      <c r="G3403" t="s">
        <v>4116</v>
      </c>
      <c r="H3403">
        <v>9</v>
      </c>
      <c r="I3403" t="s">
        <v>1652</v>
      </c>
      <c r="J3403">
        <v>0</v>
      </c>
      <c r="K3403">
        <v>0</v>
      </c>
    </row>
    <row r="3404" spans="1:11" x14ac:dyDescent="0.25">
      <c r="A3404">
        <v>3848</v>
      </c>
      <c r="B3404" t="s">
        <v>1647</v>
      </c>
      <c r="C3404" t="s">
        <v>301</v>
      </c>
      <c r="D3404" t="s">
        <v>7400</v>
      </c>
      <c r="E3404" t="s">
        <v>4117</v>
      </c>
      <c r="F3404" t="s">
        <v>4118</v>
      </c>
      <c r="G3404" t="s">
        <v>4119</v>
      </c>
      <c r="H3404">
        <v>1</v>
      </c>
      <c r="I3404" t="s">
        <v>1652</v>
      </c>
      <c r="J3404">
        <v>0</v>
      </c>
      <c r="K3404">
        <v>0</v>
      </c>
    </row>
    <row r="3405" spans="1:11" x14ac:dyDescent="0.25">
      <c r="A3405">
        <v>3848</v>
      </c>
      <c r="B3405" t="s">
        <v>1647</v>
      </c>
      <c r="C3405" t="s">
        <v>301</v>
      </c>
      <c r="D3405" t="s">
        <v>7400</v>
      </c>
      <c r="G3405" t="s">
        <v>6000</v>
      </c>
      <c r="H3405">
        <v>2</v>
      </c>
      <c r="I3405" t="s">
        <v>1652</v>
      </c>
      <c r="J3405">
        <v>0</v>
      </c>
      <c r="K3405">
        <v>0</v>
      </c>
    </row>
    <row r="3406" spans="1:11" x14ac:dyDescent="0.25">
      <c r="A3406">
        <v>3848</v>
      </c>
      <c r="B3406" t="s">
        <v>1647</v>
      </c>
      <c r="C3406" t="s">
        <v>301</v>
      </c>
      <c r="D3406" t="s">
        <v>7400</v>
      </c>
      <c r="E3406" t="s">
        <v>5444</v>
      </c>
      <c r="F3406" t="s">
        <v>5445</v>
      </c>
      <c r="G3406" t="s">
        <v>6230</v>
      </c>
      <c r="H3406">
        <v>1</v>
      </c>
      <c r="I3406" t="s">
        <v>1652</v>
      </c>
      <c r="J3406">
        <v>0</v>
      </c>
      <c r="K3406">
        <v>0</v>
      </c>
    </row>
    <row r="3407" spans="1:11" x14ac:dyDescent="0.25">
      <c r="A3407">
        <v>3848</v>
      </c>
      <c r="B3407" t="s">
        <v>1647</v>
      </c>
      <c r="C3407" t="s">
        <v>301</v>
      </c>
      <c r="D3407" t="s">
        <v>7400</v>
      </c>
      <c r="G3407" t="s">
        <v>5446</v>
      </c>
      <c r="H3407">
        <v>8</v>
      </c>
      <c r="I3407" t="s">
        <v>1652</v>
      </c>
      <c r="J3407">
        <v>0</v>
      </c>
      <c r="K3407">
        <v>0</v>
      </c>
    </row>
    <row r="3408" spans="1:11" x14ac:dyDescent="0.25">
      <c r="A3408">
        <v>3848</v>
      </c>
      <c r="B3408" t="s">
        <v>1647</v>
      </c>
      <c r="C3408" t="s">
        <v>301</v>
      </c>
      <c r="D3408" t="s">
        <v>7400</v>
      </c>
      <c r="E3408" t="s">
        <v>6001</v>
      </c>
      <c r="F3408" t="s">
        <v>1799</v>
      </c>
      <c r="G3408" t="s">
        <v>4083</v>
      </c>
      <c r="H3408">
        <v>2</v>
      </c>
      <c r="I3408" t="s">
        <v>1652</v>
      </c>
      <c r="J3408">
        <v>0</v>
      </c>
      <c r="K3408">
        <v>0</v>
      </c>
    </row>
    <row r="3409" spans="1:11" x14ac:dyDescent="0.25">
      <c r="A3409">
        <v>3848</v>
      </c>
      <c r="B3409" t="s">
        <v>1647</v>
      </c>
      <c r="C3409" t="s">
        <v>301</v>
      </c>
      <c r="D3409" t="s">
        <v>7400</v>
      </c>
      <c r="G3409" t="s">
        <v>5440</v>
      </c>
      <c r="H3409">
        <v>5</v>
      </c>
      <c r="I3409" t="s">
        <v>1652</v>
      </c>
      <c r="J3409">
        <v>0</v>
      </c>
      <c r="K3409">
        <v>0</v>
      </c>
    </row>
    <row r="3410" spans="1:11" x14ac:dyDescent="0.25">
      <c r="A3410">
        <v>3848</v>
      </c>
      <c r="B3410" t="s">
        <v>1647</v>
      </c>
      <c r="C3410" t="s">
        <v>301</v>
      </c>
      <c r="D3410" t="s">
        <v>7400</v>
      </c>
      <c r="E3410" t="s">
        <v>4120</v>
      </c>
      <c r="F3410" t="s">
        <v>1655</v>
      </c>
      <c r="G3410" t="s">
        <v>4121</v>
      </c>
      <c r="H3410">
        <v>27</v>
      </c>
      <c r="I3410" t="s">
        <v>1652</v>
      </c>
      <c r="J3410">
        <v>0</v>
      </c>
      <c r="K3410">
        <v>0</v>
      </c>
    </row>
    <row r="3411" spans="1:11" x14ac:dyDescent="0.25">
      <c r="A3411">
        <v>3848</v>
      </c>
      <c r="B3411" t="s">
        <v>1647</v>
      </c>
      <c r="C3411" t="s">
        <v>301</v>
      </c>
      <c r="D3411" t="s">
        <v>7400</v>
      </c>
      <c r="G3411" t="s">
        <v>5447</v>
      </c>
      <c r="H3411">
        <v>66</v>
      </c>
      <c r="I3411" t="s">
        <v>1652</v>
      </c>
      <c r="J3411">
        <v>0</v>
      </c>
      <c r="K3411">
        <v>0</v>
      </c>
    </row>
    <row r="3412" spans="1:11" x14ac:dyDescent="0.25">
      <c r="A3412">
        <v>3848</v>
      </c>
      <c r="B3412" t="s">
        <v>1647</v>
      </c>
      <c r="C3412" t="s">
        <v>301</v>
      </c>
      <c r="D3412" t="s">
        <v>7400</v>
      </c>
      <c r="E3412" t="s">
        <v>4577</v>
      </c>
      <c r="F3412" t="s">
        <v>4578</v>
      </c>
      <c r="G3412" t="s">
        <v>4079</v>
      </c>
      <c r="H3412">
        <v>10</v>
      </c>
      <c r="I3412" t="s">
        <v>1652</v>
      </c>
      <c r="J3412">
        <v>0</v>
      </c>
      <c r="K3412">
        <v>0</v>
      </c>
    </row>
    <row r="3413" spans="1:11" x14ac:dyDescent="0.25">
      <c r="A3413">
        <v>3848</v>
      </c>
      <c r="B3413" t="s">
        <v>1647</v>
      </c>
      <c r="C3413" t="s">
        <v>301</v>
      </c>
      <c r="D3413" t="s">
        <v>7400</v>
      </c>
      <c r="G3413" t="s">
        <v>5448</v>
      </c>
      <c r="H3413">
        <v>10</v>
      </c>
      <c r="I3413" t="s">
        <v>1652</v>
      </c>
      <c r="J3413">
        <v>0</v>
      </c>
      <c r="K3413">
        <v>0</v>
      </c>
    </row>
    <row r="3414" spans="1:11" x14ac:dyDescent="0.25">
      <c r="A3414">
        <v>3848</v>
      </c>
      <c r="B3414" t="s">
        <v>1647</v>
      </c>
      <c r="C3414" t="s">
        <v>301</v>
      </c>
      <c r="D3414" t="s">
        <v>7400</v>
      </c>
      <c r="E3414" t="s">
        <v>8325</v>
      </c>
      <c r="F3414" t="s">
        <v>8326</v>
      </c>
      <c r="G3414" t="s">
        <v>8628</v>
      </c>
      <c r="H3414">
        <v>6</v>
      </c>
      <c r="I3414" t="s">
        <v>1652</v>
      </c>
      <c r="J3414">
        <v>0</v>
      </c>
      <c r="K3414">
        <v>0</v>
      </c>
    </row>
    <row r="3415" spans="1:11" x14ac:dyDescent="0.25">
      <c r="A3415">
        <v>3848</v>
      </c>
      <c r="B3415" t="s">
        <v>1647</v>
      </c>
      <c r="C3415" t="s">
        <v>301</v>
      </c>
      <c r="D3415" t="s">
        <v>7400</v>
      </c>
      <c r="E3415" t="s">
        <v>2394</v>
      </c>
      <c r="F3415" t="s">
        <v>1655</v>
      </c>
      <c r="G3415" t="s">
        <v>4122</v>
      </c>
      <c r="H3415">
        <v>121</v>
      </c>
      <c r="I3415" t="s">
        <v>1652</v>
      </c>
      <c r="J3415">
        <v>0</v>
      </c>
      <c r="K3415">
        <v>0</v>
      </c>
    </row>
    <row r="3416" spans="1:11" x14ac:dyDescent="0.25">
      <c r="A3416">
        <v>3848</v>
      </c>
      <c r="B3416" t="s">
        <v>1647</v>
      </c>
      <c r="C3416" t="s">
        <v>301</v>
      </c>
      <c r="D3416" t="s">
        <v>7400</v>
      </c>
      <c r="G3416" t="s">
        <v>5449</v>
      </c>
      <c r="H3416">
        <v>77</v>
      </c>
      <c r="I3416" t="s">
        <v>1652</v>
      </c>
      <c r="J3416">
        <v>0</v>
      </c>
      <c r="K3416">
        <v>0</v>
      </c>
    </row>
    <row r="3417" spans="1:11" x14ac:dyDescent="0.25">
      <c r="A3417">
        <v>3848</v>
      </c>
      <c r="B3417" t="s">
        <v>1647</v>
      </c>
      <c r="C3417" t="s">
        <v>301</v>
      </c>
      <c r="D3417" t="s">
        <v>7400</v>
      </c>
      <c r="E3417" t="s">
        <v>4123</v>
      </c>
      <c r="F3417" t="s">
        <v>4124</v>
      </c>
      <c r="G3417" t="s">
        <v>4286</v>
      </c>
      <c r="H3417">
        <v>93</v>
      </c>
      <c r="I3417" t="s">
        <v>1652</v>
      </c>
      <c r="J3417">
        <v>0</v>
      </c>
      <c r="K3417">
        <v>0</v>
      </c>
    </row>
    <row r="3418" spans="1:11" x14ac:dyDescent="0.25">
      <c r="A3418">
        <v>3848</v>
      </c>
      <c r="B3418" t="s">
        <v>1647</v>
      </c>
      <c r="C3418" t="s">
        <v>301</v>
      </c>
      <c r="D3418" t="s">
        <v>7400</v>
      </c>
      <c r="E3418" t="s">
        <v>5450</v>
      </c>
      <c r="F3418" t="s">
        <v>1655</v>
      </c>
      <c r="G3418" t="s">
        <v>5451</v>
      </c>
      <c r="H3418">
        <v>16</v>
      </c>
      <c r="I3418" t="s">
        <v>1652</v>
      </c>
      <c r="J3418">
        <v>0</v>
      </c>
      <c r="K3418">
        <v>0</v>
      </c>
    </row>
    <row r="3419" spans="1:11" x14ac:dyDescent="0.25">
      <c r="A3419">
        <v>3848</v>
      </c>
      <c r="B3419" t="s">
        <v>1647</v>
      </c>
      <c r="C3419" t="s">
        <v>301</v>
      </c>
      <c r="D3419" t="s">
        <v>7400</v>
      </c>
      <c r="E3419" t="s">
        <v>9707</v>
      </c>
      <c r="F3419" t="s">
        <v>1792</v>
      </c>
      <c r="G3419" t="s">
        <v>9918</v>
      </c>
      <c r="H3419">
        <v>1</v>
      </c>
      <c r="I3419" t="s">
        <v>1652</v>
      </c>
      <c r="J3419">
        <v>0</v>
      </c>
      <c r="K3419">
        <v>0</v>
      </c>
    </row>
    <row r="3420" spans="1:11" x14ac:dyDescent="0.25">
      <c r="A3420">
        <v>3848</v>
      </c>
      <c r="B3420" t="s">
        <v>1647</v>
      </c>
      <c r="C3420" t="s">
        <v>301</v>
      </c>
      <c r="D3420" t="s">
        <v>7400</v>
      </c>
      <c r="G3420" t="s">
        <v>9708</v>
      </c>
      <c r="H3420">
        <v>3</v>
      </c>
      <c r="I3420" t="s">
        <v>1652</v>
      </c>
      <c r="J3420">
        <v>0</v>
      </c>
      <c r="K3420">
        <v>0</v>
      </c>
    </row>
    <row r="3421" spans="1:11" x14ac:dyDescent="0.25">
      <c r="A3421">
        <v>3848</v>
      </c>
      <c r="B3421" t="s">
        <v>1647</v>
      </c>
      <c r="C3421" t="s">
        <v>301</v>
      </c>
      <c r="D3421" t="s">
        <v>7400</v>
      </c>
      <c r="E3421" t="s">
        <v>10402</v>
      </c>
      <c r="F3421" t="s">
        <v>1657</v>
      </c>
      <c r="G3421" t="s">
        <v>4527</v>
      </c>
      <c r="H3421">
        <v>4</v>
      </c>
      <c r="I3421" t="s">
        <v>1652</v>
      </c>
      <c r="J3421">
        <v>0</v>
      </c>
      <c r="K3421">
        <v>0</v>
      </c>
    </row>
    <row r="3422" spans="1:11" x14ac:dyDescent="0.25">
      <c r="A3422">
        <v>3848</v>
      </c>
      <c r="B3422" t="s">
        <v>1647</v>
      </c>
      <c r="C3422" t="s">
        <v>301</v>
      </c>
      <c r="D3422" t="s">
        <v>7400</v>
      </c>
      <c r="E3422" t="s">
        <v>7224</v>
      </c>
      <c r="F3422" t="s">
        <v>7225</v>
      </c>
      <c r="G3422" t="s">
        <v>7633</v>
      </c>
      <c r="H3422">
        <v>4</v>
      </c>
      <c r="I3422" t="s">
        <v>1652</v>
      </c>
      <c r="J3422">
        <v>0</v>
      </c>
      <c r="K3422">
        <v>0</v>
      </c>
    </row>
    <row r="3423" spans="1:11" x14ac:dyDescent="0.25">
      <c r="A3423">
        <v>3848</v>
      </c>
      <c r="B3423" t="s">
        <v>1647</v>
      </c>
      <c r="C3423" t="s">
        <v>301</v>
      </c>
      <c r="D3423" t="s">
        <v>7400</v>
      </c>
      <c r="G3423" t="s">
        <v>7226</v>
      </c>
      <c r="H3423">
        <v>8</v>
      </c>
      <c r="I3423" t="s">
        <v>1652</v>
      </c>
      <c r="J3423">
        <v>0</v>
      </c>
      <c r="K3423">
        <v>0</v>
      </c>
    </row>
    <row r="3424" spans="1:11" x14ac:dyDescent="0.25">
      <c r="A3424">
        <v>3848</v>
      </c>
      <c r="B3424" t="s">
        <v>1647</v>
      </c>
      <c r="C3424" t="s">
        <v>301</v>
      </c>
      <c r="D3424" t="s">
        <v>7400</v>
      </c>
      <c r="E3424" t="s">
        <v>10943</v>
      </c>
      <c r="F3424" t="s">
        <v>3303</v>
      </c>
      <c r="G3424" t="s">
        <v>10944</v>
      </c>
      <c r="H3424">
        <v>2</v>
      </c>
      <c r="I3424" t="s">
        <v>1652</v>
      </c>
      <c r="J3424">
        <v>0</v>
      </c>
      <c r="K3424">
        <v>0</v>
      </c>
    </row>
    <row r="3425" spans="1:11" x14ac:dyDescent="0.25">
      <c r="A3425">
        <v>3848</v>
      </c>
      <c r="B3425" t="s">
        <v>1647</v>
      </c>
      <c r="C3425" t="s">
        <v>301</v>
      </c>
      <c r="D3425" t="s">
        <v>7400</v>
      </c>
      <c r="G3425" t="s">
        <v>4407</v>
      </c>
      <c r="H3425">
        <v>3</v>
      </c>
      <c r="I3425" t="s">
        <v>1652</v>
      </c>
      <c r="J3425">
        <v>0</v>
      </c>
      <c r="K3425">
        <v>0</v>
      </c>
    </row>
    <row r="3426" spans="1:11" x14ac:dyDescent="0.25">
      <c r="A3426">
        <v>3848</v>
      </c>
      <c r="B3426" t="s">
        <v>1647</v>
      </c>
      <c r="C3426" t="s">
        <v>301</v>
      </c>
      <c r="D3426" t="s">
        <v>7400</v>
      </c>
      <c r="E3426" t="s">
        <v>4125</v>
      </c>
      <c r="F3426" t="s">
        <v>4126</v>
      </c>
      <c r="G3426" t="s">
        <v>5432</v>
      </c>
      <c r="H3426">
        <v>3</v>
      </c>
      <c r="I3426" t="s">
        <v>1652</v>
      </c>
      <c r="J3426">
        <v>0</v>
      </c>
      <c r="K3426">
        <v>0</v>
      </c>
    </row>
    <row r="3427" spans="1:11" x14ac:dyDescent="0.25">
      <c r="A3427">
        <v>3848</v>
      </c>
      <c r="B3427" t="s">
        <v>1647</v>
      </c>
      <c r="C3427" t="s">
        <v>301</v>
      </c>
      <c r="D3427" t="s">
        <v>7400</v>
      </c>
      <c r="E3427" t="s">
        <v>6002</v>
      </c>
      <c r="F3427" t="s">
        <v>1657</v>
      </c>
      <c r="G3427" t="s">
        <v>4083</v>
      </c>
      <c r="H3427">
        <v>6</v>
      </c>
      <c r="I3427" t="s">
        <v>1652</v>
      </c>
      <c r="J3427">
        <v>0</v>
      </c>
      <c r="K3427">
        <v>0</v>
      </c>
    </row>
    <row r="3428" spans="1:11" x14ac:dyDescent="0.25">
      <c r="A3428">
        <v>3848</v>
      </c>
      <c r="B3428" t="s">
        <v>1647</v>
      </c>
      <c r="C3428" t="s">
        <v>301</v>
      </c>
      <c r="D3428" t="s">
        <v>7400</v>
      </c>
      <c r="G3428" t="s">
        <v>6003</v>
      </c>
      <c r="H3428">
        <v>15</v>
      </c>
      <c r="I3428" t="s">
        <v>1652</v>
      </c>
      <c r="J3428">
        <v>0</v>
      </c>
      <c r="K3428">
        <v>0</v>
      </c>
    </row>
    <row r="3429" spans="1:11" x14ac:dyDescent="0.25">
      <c r="A3429">
        <v>3848</v>
      </c>
      <c r="B3429" t="s">
        <v>1647</v>
      </c>
      <c r="C3429" t="s">
        <v>301</v>
      </c>
      <c r="D3429" t="s">
        <v>7400</v>
      </c>
      <c r="E3429" t="s">
        <v>5452</v>
      </c>
      <c r="F3429" t="s">
        <v>1657</v>
      </c>
      <c r="G3429" t="s">
        <v>6800</v>
      </c>
      <c r="H3429">
        <v>5</v>
      </c>
      <c r="I3429" t="s">
        <v>1652</v>
      </c>
      <c r="J3429">
        <v>0</v>
      </c>
      <c r="K3429">
        <v>0</v>
      </c>
    </row>
    <row r="3430" spans="1:11" x14ac:dyDescent="0.25">
      <c r="A3430">
        <v>3848</v>
      </c>
      <c r="B3430" t="s">
        <v>1647</v>
      </c>
      <c r="C3430" t="s">
        <v>301</v>
      </c>
      <c r="D3430" t="s">
        <v>7400</v>
      </c>
      <c r="G3430" t="s">
        <v>5453</v>
      </c>
      <c r="H3430">
        <v>4</v>
      </c>
      <c r="I3430" t="s">
        <v>1652</v>
      </c>
      <c r="J3430">
        <v>0</v>
      </c>
      <c r="K3430">
        <v>0</v>
      </c>
    </row>
    <row r="3431" spans="1:11" x14ac:dyDescent="0.25">
      <c r="A3431">
        <v>3848</v>
      </c>
      <c r="B3431" t="s">
        <v>1647</v>
      </c>
      <c r="C3431" t="s">
        <v>301</v>
      </c>
      <c r="D3431" t="s">
        <v>7400</v>
      </c>
      <c r="E3431" t="s">
        <v>5454</v>
      </c>
      <c r="F3431" t="s">
        <v>5455</v>
      </c>
      <c r="G3431" t="s">
        <v>4392</v>
      </c>
      <c r="H3431">
        <v>10</v>
      </c>
      <c r="I3431" t="s">
        <v>1652</v>
      </c>
      <c r="J3431">
        <v>0</v>
      </c>
      <c r="K3431">
        <v>0</v>
      </c>
    </row>
    <row r="3432" spans="1:11" x14ac:dyDescent="0.25">
      <c r="A3432">
        <v>3848</v>
      </c>
      <c r="B3432" t="s">
        <v>1647</v>
      </c>
      <c r="C3432" t="s">
        <v>301</v>
      </c>
      <c r="D3432" t="s">
        <v>7400</v>
      </c>
      <c r="E3432" t="s">
        <v>10945</v>
      </c>
      <c r="F3432" t="s">
        <v>1773</v>
      </c>
      <c r="G3432" t="s">
        <v>3246</v>
      </c>
      <c r="H3432">
        <v>1</v>
      </c>
      <c r="I3432" t="s">
        <v>1652</v>
      </c>
      <c r="J3432">
        <v>0</v>
      </c>
      <c r="K3432">
        <v>0</v>
      </c>
    </row>
    <row r="3433" spans="1:11" x14ac:dyDescent="0.25">
      <c r="A3433">
        <v>3848</v>
      </c>
      <c r="B3433" t="s">
        <v>1647</v>
      </c>
      <c r="C3433" t="s">
        <v>301</v>
      </c>
      <c r="D3433" t="s">
        <v>7400</v>
      </c>
      <c r="G3433" t="s">
        <v>4526</v>
      </c>
      <c r="H3433">
        <v>3</v>
      </c>
      <c r="I3433" t="s">
        <v>1652</v>
      </c>
      <c r="J3433">
        <v>0</v>
      </c>
      <c r="K3433">
        <v>0</v>
      </c>
    </row>
    <row r="3434" spans="1:11" x14ac:dyDescent="0.25">
      <c r="A3434">
        <v>3848</v>
      </c>
      <c r="B3434" t="s">
        <v>1647</v>
      </c>
      <c r="C3434" t="s">
        <v>301</v>
      </c>
      <c r="D3434" t="s">
        <v>7400</v>
      </c>
      <c r="E3434" t="s">
        <v>4127</v>
      </c>
      <c r="F3434" t="s">
        <v>1683</v>
      </c>
      <c r="G3434" t="s">
        <v>2210</v>
      </c>
      <c r="H3434">
        <v>2</v>
      </c>
      <c r="I3434" t="s">
        <v>1652</v>
      </c>
      <c r="J3434">
        <v>0</v>
      </c>
      <c r="K3434">
        <v>0</v>
      </c>
    </row>
    <row r="3435" spans="1:11" x14ac:dyDescent="0.25">
      <c r="A3435">
        <v>3848</v>
      </c>
      <c r="B3435" t="s">
        <v>1647</v>
      </c>
      <c r="C3435" t="s">
        <v>301</v>
      </c>
      <c r="D3435" t="s">
        <v>7400</v>
      </c>
      <c r="E3435" t="s">
        <v>10179</v>
      </c>
      <c r="F3435" t="s">
        <v>10180</v>
      </c>
      <c r="G3435" t="s">
        <v>9183</v>
      </c>
      <c r="H3435">
        <v>2</v>
      </c>
      <c r="I3435" t="s">
        <v>1646</v>
      </c>
      <c r="J3435">
        <v>0</v>
      </c>
      <c r="K3435">
        <v>0</v>
      </c>
    </row>
    <row r="3436" spans="1:11" x14ac:dyDescent="0.25">
      <c r="A3436">
        <v>3848</v>
      </c>
      <c r="B3436" t="s">
        <v>1647</v>
      </c>
      <c r="C3436" t="s">
        <v>301</v>
      </c>
      <c r="D3436" t="s">
        <v>7400</v>
      </c>
      <c r="E3436" t="s">
        <v>2986</v>
      </c>
      <c r="F3436" t="s">
        <v>2987</v>
      </c>
      <c r="G3436" t="s">
        <v>3140</v>
      </c>
      <c r="H3436">
        <v>5</v>
      </c>
      <c r="I3436" t="s">
        <v>1652</v>
      </c>
      <c r="J3436">
        <v>0</v>
      </c>
      <c r="K3436">
        <v>0</v>
      </c>
    </row>
    <row r="3437" spans="1:11" x14ac:dyDescent="0.25">
      <c r="A3437">
        <v>3848</v>
      </c>
      <c r="B3437" t="s">
        <v>1647</v>
      </c>
      <c r="C3437" t="s">
        <v>301</v>
      </c>
      <c r="D3437" t="s">
        <v>7400</v>
      </c>
      <c r="E3437" t="s">
        <v>4128</v>
      </c>
      <c r="F3437" t="s">
        <v>4129</v>
      </c>
      <c r="G3437" t="s">
        <v>4130</v>
      </c>
      <c r="H3437">
        <v>4</v>
      </c>
      <c r="I3437" t="s">
        <v>1652</v>
      </c>
      <c r="J3437">
        <v>0</v>
      </c>
      <c r="K3437">
        <v>0</v>
      </c>
    </row>
    <row r="3438" spans="1:11" x14ac:dyDescent="0.25">
      <c r="A3438">
        <v>3848</v>
      </c>
      <c r="B3438" t="s">
        <v>1647</v>
      </c>
      <c r="C3438" t="s">
        <v>301</v>
      </c>
      <c r="D3438" t="s">
        <v>7400</v>
      </c>
      <c r="E3438" t="s">
        <v>4131</v>
      </c>
      <c r="F3438" t="s">
        <v>4132</v>
      </c>
      <c r="G3438" t="s">
        <v>6502</v>
      </c>
      <c r="H3438">
        <v>8</v>
      </c>
      <c r="I3438" t="s">
        <v>1652</v>
      </c>
      <c r="J3438">
        <v>0</v>
      </c>
      <c r="K3438">
        <v>0</v>
      </c>
    </row>
    <row r="3439" spans="1:11" x14ac:dyDescent="0.25">
      <c r="A3439">
        <v>3848</v>
      </c>
      <c r="B3439" t="s">
        <v>1647</v>
      </c>
      <c r="C3439" t="s">
        <v>301</v>
      </c>
      <c r="D3439" t="s">
        <v>7400</v>
      </c>
      <c r="E3439" t="s">
        <v>6503</v>
      </c>
      <c r="F3439" t="s">
        <v>4133</v>
      </c>
      <c r="G3439" t="s">
        <v>4130</v>
      </c>
      <c r="H3439">
        <v>5</v>
      </c>
      <c r="I3439" t="s">
        <v>1652</v>
      </c>
      <c r="J3439">
        <v>0</v>
      </c>
      <c r="K3439">
        <v>0</v>
      </c>
    </row>
    <row r="3440" spans="1:11" x14ac:dyDescent="0.25">
      <c r="A3440">
        <v>3848</v>
      </c>
      <c r="B3440" t="s">
        <v>1647</v>
      </c>
      <c r="C3440" t="s">
        <v>301</v>
      </c>
      <c r="D3440" t="s">
        <v>7400</v>
      </c>
      <c r="E3440" t="s">
        <v>9560</v>
      </c>
      <c r="F3440" t="s">
        <v>9561</v>
      </c>
      <c r="G3440" t="s">
        <v>10332</v>
      </c>
      <c r="H3440">
        <v>10</v>
      </c>
      <c r="I3440" t="s">
        <v>1652</v>
      </c>
      <c r="J3440">
        <v>0</v>
      </c>
      <c r="K3440">
        <v>0</v>
      </c>
    </row>
    <row r="3441" spans="1:11" x14ac:dyDescent="0.25">
      <c r="A3441">
        <v>3848</v>
      </c>
      <c r="B3441" t="s">
        <v>1647</v>
      </c>
      <c r="C3441" t="s">
        <v>301</v>
      </c>
      <c r="D3441" t="s">
        <v>7400</v>
      </c>
      <c r="E3441" t="s">
        <v>5456</v>
      </c>
      <c r="F3441" t="s">
        <v>5457</v>
      </c>
      <c r="G3441" t="s">
        <v>3502</v>
      </c>
      <c r="H3441">
        <v>7</v>
      </c>
      <c r="I3441" t="s">
        <v>1652</v>
      </c>
      <c r="J3441">
        <v>0</v>
      </c>
      <c r="K3441">
        <v>0</v>
      </c>
    </row>
    <row r="3442" spans="1:11" x14ac:dyDescent="0.25">
      <c r="A3442">
        <v>3848</v>
      </c>
      <c r="B3442" t="s">
        <v>1647</v>
      </c>
      <c r="C3442" t="s">
        <v>301</v>
      </c>
      <c r="D3442" t="s">
        <v>7400</v>
      </c>
      <c r="E3442" t="s">
        <v>5458</v>
      </c>
      <c r="F3442" t="s">
        <v>1677</v>
      </c>
      <c r="G3442" t="s">
        <v>6401</v>
      </c>
      <c r="H3442">
        <v>19</v>
      </c>
      <c r="I3442" t="s">
        <v>1652</v>
      </c>
      <c r="J3442">
        <v>0</v>
      </c>
      <c r="K3442">
        <v>0</v>
      </c>
    </row>
    <row r="3443" spans="1:11" x14ac:dyDescent="0.25">
      <c r="A3443">
        <v>3848</v>
      </c>
      <c r="B3443" t="s">
        <v>1647</v>
      </c>
      <c r="C3443" t="s">
        <v>301</v>
      </c>
      <c r="D3443" t="s">
        <v>7400</v>
      </c>
      <c r="E3443" t="s">
        <v>6233</v>
      </c>
      <c r="F3443" t="s">
        <v>6234</v>
      </c>
      <c r="G3443" t="s">
        <v>4083</v>
      </c>
      <c r="H3443">
        <v>2</v>
      </c>
      <c r="I3443" t="s">
        <v>1652</v>
      </c>
      <c r="J3443">
        <v>0</v>
      </c>
      <c r="K3443">
        <v>0</v>
      </c>
    </row>
    <row r="3444" spans="1:11" x14ac:dyDescent="0.25">
      <c r="A3444">
        <v>3848</v>
      </c>
      <c r="B3444" t="s">
        <v>1647</v>
      </c>
      <c r="C3444" t="s">
        <v>301</v>
      </c>
      <c r="D3444" t="s">
        <v>7400</v>
      </c>
      <c r="E3444" t="s">
        <v>5459</v>
      </c>
      <c r="F3444" t="s">
        <v>5460</v>
      </c>
      <c r="G3444" t="s">
        <v>6445</v>
      </c>
      <c r="H3444">
        <v>3</v>
      </c>
      <c r="I3444" t="s">
        <v>1652</v>
      </c>
      <c r="J3444">
        <v>0</v>
      </c>
      <c r="K3444">
        <v>0</v>
      </c>
    </row>
    <row r="3445" spans="1:11" x14ac:dyDescent="0.25">
      <c r="A3445">
        <v>3848</v>
      </c>
      <c r="B3445" t="s">
        <v>1647</v>
      </c>
      <c r="C3445" t="s">
        <v>301</v>
      </c>
      <c r="D3445" t="s">
        <v>7400</v>
      </c>
      <c r="E3445" t="s">
        <v>5462</v>
      </c>
      <c r="F3445" t="s">
        <v>1677</v>
      </c>
      <c r="G3445" t="s">
        <v>3130</v>
      </c>
      <c r="H3445">
        <v>54</v>
      </c>
      <c r="I3445" t="s">
        <v>1652</v>
      </c>
      <c r="J3445">
        <v>0</v>
      </c>
      <c r="K3445">
        <v>0</v>
      </c>
    </row>
    <row r="3446" spans="1:11" x14ac:dyDescent="0.25">
      <c r="A3446">
        <v>3848</v>
      </c>
      <c r="B3446" t="s">
        <v>1647</v>
      </c>
      <c r="C3446" t="s">
        <v>301</v>
      </c>
      <c r="D3446" t="s">
        <v>7400</v>
      </c>
      <c r="E3446" t="s">
        <v>5463</v>
      </c>
      <c r="F3446" t="s">
        <v>1677</v>
      </c>
      <c r="G3446" t="s">
        <v>6401</v>
      </c>
      <c r="H3446">
        <v>2</v>
      </c>
      <c r="I3446" t="s">
        <v>1652</v>
      </c>
      <c r="J3446">
        <v>0</v>
      </c>
      <c r="K3446">
        <v>0</v>
      </c>
    </row>
    <row r="3447" spans="1:11" x14ac:dyDescent="0.25">
      <c r="A3447">
        <v>3848</v>
      </c>
      <c r="B3447" t="s">
        <v>1647</v>
      </c>
      <c r="C3447" t="s">
        <v>301</v>
      </c>
      <c r="D3447" t="s">
        <v>7400</v>
      </c>
      <c r="E3447" t="s">
        <v>8858</v>
      </c>
      <c r="F3447" t="s">
        <v>1798</v>
      </c>
      <c r="G3447" t="s">
        <v>6505</v>
      </c>
      <c r="H3447">
        <v>6</v>
      </c>
      <c r="I3447" t="s">
        <v>1652</v>
      </c>
      <c r="J3447">
        <v>0</v>
      </c>
      <c r="K3447">
        <v>0</v>
      </c>
    </row>
    <row r="3448" spans="1:11" x14ac:dyDescent="0.25">
      <c r="A3448">
        <v>3848</v>
      </c>
      <c r="B3448" t="s">
        <v>1647</v>
      </c>
      <c r="C3448" t="s">
        <v>301</v>
      </c>
      <c r="D3448" t="s">
        <v>7400</v>
      </c>
      <c r="E3448" t="s">
        <v>8859</v>
      </c>
      <c r="F3448" t="s">
        <v>1655</v>
      </c>
      <c r="G3448" t="s">
        <v>3152</v>
      </c>
      <c r="H3448">
        <v>6</v>
      </c>
      <c r="I3448" t="s">
        <v>1652</v>
      </c>
      <c r="J3448">
        <v>0</v>
      </c>
      <c r="K3448">
        <v>0</v>
      </c>
    </row>
    <row r="3449" spans="1:11" x14ac:dyDescent="0.25">
      <c r="A3449">
        <v>3848</v>
      </c>
      <c r="B3449" t="s">
        <v>1647</v>
      </c>
      <c r="C3449" t="s">
        <v>301</v>
      </c>
      <c r="D3449" t="s">
        <v>7400</v>
      </c>
      <c r="E3449" t="s">
        <v>8860</v>
      </c>
      <c r="F3449" t="s">
        <v>1679</v>
      </c>
      <c r="G3449" t="s">
        <v>3532</v>
      </c>
      <c r="H3449">
        <v>6</v>
      </c>
      <c r="I3449" t="s">
        <v>1652</v>
      </c>
      <c r="J3449">
        <v>0</v>
      </c>
      <c r="K3449">
        <v>0</v>
      </c>
    </row>
    <row r="3450" spans="1:11" x14ac:dyDescent="0.25">
      <c r="A3450">
        <v>3848</v>
      </c>
      <c r="B3450" t="s">
        <v>1647</v>
      </c>
      <c r="C3450" t="s">
        <v>301</v>
      </c>
      <c r="D3450" t="s">
        <v>7400</v>
      </c>
      <c r="E3450" t="s">
        <v>8327</v>
      </c>
      <c r="F3450" t="s">
        <v>8328</v>
      </c>
      <c r="G3450" t="s">
        <v>10334</v>
      </c>
      <c r="H3450">
        <v>24</v>
      </c>
      <c r="I3450" t="s">
        <v>1652</v>
      </c>
      <c r="J3450">
        <v>0</v>
      </c>
      <c r="K3450">
        <v>0</v>
      </c>
    </row>
    <row r="3451" spans="1:11" x14ac:dyDescent="0.25">
      <c r="A3451">
        <v>3848</v>
      </c>
      <c r="B3451" t="s">
        <v>1647</v>
      </c>
      <c r="C3451" t="s">
        <v>301</v>
      </c>
      <c r="D3451" t="s">
        <v>7400</v>
      </c>
      <c r="E3451" t="s">
        <v>4135</v>
      </c>
      <c r="F3451" t="s">
        <v>4136</v>
      </c>
      <c r="G3451" t="s">
        <v>3502</v>
      </c>
      <c r="H3451">
        <v>11</v>
      </c>
      <c r="I3451" t="s">
        <v>1652</v>
      </c>
      <c r="J3451">
        <v>0</v>
      </c>
      <c r="K3451">
        <v>0</v>
      </c>
    </row>
    <row r="3452" spans="1:11" x14ac:dyDescent="0.25">
      <c r="A3452">
        <v>3848</v>
      </c>
      <c r="B3452" t="s">
        <v>1647</v>
      </c>
      <c r="C3452" t="s">
        <v>301</v>
      </c>
      <c r="D3452" t="s">
        <v>7400</v>
      </c>
      <c r="E3452" t="s">
        <v>8861</v>
      </c>
      <c r="F3452" t="s">
        <v>1655</v>
      </c>
      <c r="G3452" t="s">
        <v>6445</v>
      </c>
      <c r="H3452">
        <v>6</v>
      </c>
      <c r="I3452" t="s">
        <v>1652</v>
      </c>
      <c r="J3452">
        <v>0</v>
      </c>
      <c r="K3452">
        <v>0</v>
      </c>
    </row>
    <row r="3453" spans="1:11" x14ac:dyDescent="0.25">
      <c r="A3453">
        <v>3848</v>
      </c>
      <c r="B3453" t="s">
        <v>1647</v>
      </c>
      <c r="C3453" t="s">
        <v>301</v>
      </c>
      <c r="D3453" t="s">
        <v>7400</v>
      </c>
      <c r="E3453" t="s">
        <v>5464</v>
      </c>
      <c r="F3453" t="s">
        <v>1655</v>
      </c>
      <c r="G3453" t="s">
        <v>3502</v>
      </c>
      <c r="H3453">
        <v>5</v>
      </c>
      <c r="I3453" t="s">
        <v>1652</v>
      </c>
      <c r="J3453">
        <v>0</v>
      </c>
      <c r="K3453">
        <v>0</v>
      </c>
    </row>
    <row r="3454" spans="1:11" x14ac:dyDescent="0.25">
      <c r="A3454">
        <v>3848</v>
      </c>
      <c r="B3454" t="s">
        <v>1647</v>
      </c>
      <c r="C3454" t="s">
        <v>301</v>
      </c>
      <c r="D3454" t="s">
        <v>7400</v>
      </c>
      <c r="E3454" t="s">
        <v>4137</v>
      </c>
      <c r="F3454" t="s">
        <v>1655</v>
      </c>
      <c r="G3454" t="s">
        <v>4206</v>
      </c>
      <c r="H3454">
        <v>57</v>
      </c>
      <c r="I3454" t="s">
        <v>1652</v>
      </c>
      <c r="J3454">
        <v>0</v>
      </c>
      <c r="K3454">
        <v>0</v>
      </c>
    </row>
    <row r="3455" spans="1:11" x14ac:dyDescent="0.25">
      <c r="A3455">
        <v>3848</v>
      </c>
      <c r="B3455" t="s">
        <v>1647</v>
      </c>
      <c r="C3455" t="s">
        <v>301</v>
      </c>
      <c r="D3455" t="s">
        <v>7400</v>
      </c>
      <c r="E3455" t="s">
        <v>8862</v>
      </c>
      <c r="F3455" t="s">
        <v>4700</v>
      </c>
      <c r="G3455" t="s">
        <v>3731</v>
      </c>
      <c r="H3455">
        <v>7</v>
      </c>
      <c r="I3455" t="s">
        <v>1652</v>
      </c>
      <c r="J3455">
        <v>0</v>
      </c>
      <c r="K3455">
        <v>0</v>
      </c>
    </row>
    <row r="3456" spans="1:11" x14ac:dyDescent="0.25">
      <c r="A3456">
        <v>3848</v>
      </c>
      <c r="B3456" t="s">
        <v>1647</v>
      </c>
      <c r="C3456" t="s">
        <v>301</v>
      </c>
      <c r="D3456" t="s">
        <v>7400</v>
      </c>
      <c r="E3456" t="s">
        <v>8863</v>
      </c>
      <c r="F3456" t="s">
        <v>1679</v>
      </c>
      <c r="G3456" t="s">
        <v>8600</v>
      </c>
      <c r="H3456">
        <v>6</v>
      </c>
      <c r="I3456" t="s">
        <v>1652</v>
      </c>
      <c r="J3456">
        <v>0</v>
      </c>
      <c r="K3456">
        <v>0</v>
      </c>
    </row>
    <row r="3457" spans="1:11" x14ac:dyDescent="0.25">
      <c r="A3457">
        <v>3848</v>
      </c>
      <c r="B3457" t="s">
        <v>1647</v>
      </c>
      <c r="C3457" t="s">
        <v>301</v>
      </c>
      <c r="D3457" t="s">
        <v>7400</v>
      </c>
      <c r="E3457" t="s">
        <v>8790</v>
      </c>
      <c r="F3457" t="s">
        <v>8791</v>
      </c>
      <c r="G3457" t="s">
        <v>3675</v>
      </c>
      <c r="H3457">
        <v>2</v>
      </c>
      <c r="I3457" t="s">
        <v>1652</v>
      </c>
      <c r="J3457">
        <v>0</v>
      </c>
      <c r="K3457">
        <v>0</v>
      </c>
    </row>
    <row r="3458" spans="1:11" x14ac:dyDescent="0.25">
      <c r="A3458">
        <v>3848</v>
      </c>
      <c r="B3458" t="s">
        <v>1647</v>
      </c>
      <c r="C3458" t="s">
        <v>301</v>
      </c>
      <c r="D3458" t="s">
        <v>7400</v>
      </c>
      <c r="E3458" t="s">
        <v>4138</v>
      </c>
      <c r="F3458" t="s">
        <v>3149</v>
      </c>
      <c r="G3458" t="s">
        <v>10331</v>
      </c>
      <c r="H3458">
        <v>175</v>
      </c>
      <c r="I3458" t="s">
        <v>1652</v>
      </c>
      <c r="J3458">
        <v>0</v>
      </c>
      <c r="K3458">
        <v>0</v>
      </c>
    </row>
    <row r="3459" spans="1:11" x14ac:dyDescent="0.25">
      <c r="A3459">
        <v>3848</v>
      </c>
      <c r="B3459" t="s">
        <v>1647</v>
      </c>
      <c r="C3459" t="s">
        <v>301</v>
      </c>
      <c r="D3459" t="s">
        <v>7400</v>
      </c>
      <c r="E3459" t="s">
        <v>6506</v>
      </c>
      <c r="F3459" t="s">
        <v>1679</v>
      </c>
      <c r="G3459" t="s">
        <v>3110</v>
      </c>
      <c r="H3459">
        <v>14</v>
      </c>
      <c r="I3459" t="s">
        <v>1652</v>
      </c>
      <c r="J3459">
        <v>0</v>
      </c>
      <c r="K3459">
        <v>0</v>
      </c>
    </row>
    <row r="3460" spans="1:11" x14ac:dyDescent="0.25">
      <c r="A3460">
        <v>3848</v>
      </c>
      <c r="B3460" t="s">
        <v>1647</v>
      </c>
      <c r="C3460" t="s">
        <v>301</v>
      </c>
      <c r="D3460" t="s">
        <v>7400</v>
      </c>
      <c r="E3460" t="s">
        <v>6235</v>
      </c>
      <c r="F3460" t="s">
        <v>1655</v>
      </c>
      <c r="G3460" t="s">
        <v>3110</v>
      </c>
      <c r="H3460">
        <v>1</v>
      </c>
      <c r="I3460" t="s">
        <v>1652</v>
      </c>
      <c r="J3460">
        <v>0</v>
      </c>
      <c r="K3460">
        <v>0</v>
      </c>
    </row>
    <row r="3461" spans="1:11" x14ac:dyDescent="0.25">
      <c r="A3461">
        <v>3848</v>
      </c>
      <c r="B3461" t="s">
        <v>1647</v>
      </c>
      <c r="C3461" t="s">
        <v>301</v>
      </c>
      <c r="D3461" t="s">
        <v>7400</v>
      </c>
      <c r="E3461" t="s">
        <v>8792</v>
      </c>
      <c r="F3461" t="s">
        <v>1797</v>
      </c>
      <c r="G3461" t="s">
        <v>4139</v>
      </c>
      <c r="H3461">
        <v>7</v>
      </c>
      <c r="I3461" t="s">
        <v>1652</v>
      </c>
      <c r="J3461">
        <v>0</v>
      </c>
      <c r="K3461">
        <v>0</v>
      </c>
    </row>
    <row r="3462" spans="1:11" x14ac:dyDescent="0.25">
      <c r="A3462">
        <v>3848</v>
      </c>
      <c r="B3462" t="s">
        <v>1647</v>
      </c>
      <c r="C3462" t="s">
        <v>301</v>
      </c>
      <c r="D3462" t="s">
        <v>7400</v>
      </c>
      <c r="E3462" t="s">
        <v>4140</v>
      </c>
      <c r="F3462" t="s">
        <v>4141</v>
      </c>
      <c r="G3462" t="s">
        <v>3152</v>
      </c>
      <c r="H3462">
        <v>11</v>
      </c>
      <c r="I3462" t="s">
        <v>1652</v>
      </c>
      <c r="J3462">
        <v>0</v>
      </c>
      <c r="K3462">
        <v>0</v>
      </c>
    </row>
    <row r="3463" spans="1:11" x14ac:dyDescent="0.25">
      <c r="A3463">
        <v>3848</v>
      </c>
      <c r="B3463" t="s">
        <v>1647</v>
      </c>
      <c r="C3463" t="s">
        <v>301</v>
      </c>
      <c r="D3463" t="s">
        <v>7400</v>
      </c>
      <c r="E3463" t="s">
        <v>4142</v>
      </c>
      <c r="F3463" t="s">
        <v>1681</v>
      </c>
      <c r="G3463" t="s">
        <v>3731</v>
      </c>
      <c r="H3463">
        <v>23</v>
      </c>
      <c r="I3463" t="s">
        <v>1652</v>
      </c>
      <c r="J3463">
        <v>0</v>
      </c>
      <c r="K3463">
        <v>0</v>
      </c>
    </row>
    <row r="3464" spans="1:11" x14ac:dyDescent="0.25">
      <c r="A3464">
        <v>3848</v>
      </c>
      <c r="B3464" t="s">
        <v>1647</v>
      </c>
      <c r="C3464" t="s">
        <v>301</v>
      </c>
      <c r="D3464" t="s">
        <v>7400</v>
      </c>
      <c r="E3464" t="s">
        <v>4143</v>
      </c>
      <c r="F3464" t="s">
        <v>4144</v>
      </c>
      <c r="G3464" t="s">
        <v>4072</v>
      </c>
      <c r="H3464">
        <v>38</v>
      </c>
      <c r="I3464" t="s">
        <v>1652</v>
      </c>
      <c r="J3464">
        <v>0</v>
      </c>
      <c r="K3464">
        <v>0</v>
      </c>
    </row>
    <row r="3465" spans="1:11" x14ac:dyDescent="0.25">
      <c r="A3465">
        <v>3848</v>
      </c>
      <c r="B3465" t="s">
        <v>1647</v>
      </c>
      <c r="C3465" t="s">
        <v>301</v>
      </c>
      <c r="D3465" t="s">
        <v>7400</v>
      </c>
      <c r="E3465" t="s">
        <v>4145</v>
      </c>
      <c r="F3465" t="s">
        <v>1796</v>
      </c>
      <c r="G3465" t="s">
        <v>4130</v>
      </c>
      <c r="H3465">
        <v>7</v>
      </c>
      <c r="I3465" t="s">
        <v>1652</v>
      </c>
      <c r="J3465">
        <v>0</v>
      </c>
      <c r="K3465">
        <v>0</v>
      </c>
    </row>
    <row r="3466" spans="1:11" x14ac:dyDescent="0.25">
      <c r="A3466">
        <v>3848</v>
      </c>
      <c r="B3466" t="s">
        <v>1647</v>
      </c>
      <c r="C3466" t="s">
        <v>301</v>
      </c>
      <c r="D3466" t="s">
        <v>7400</v>
      </c>
      <c r="E3466" t="s">
        <v>4146</v>
      </c>
      <c r="F3466" t="s">
        <v>4147</v>
      </c>
      <c r="G3466" t="s">
        <v>4130</v>
      </c>
      <c r="H3466">
        <v>12</v>
      </c>
      <c r="I3466" t="s">
        <v>1652</v>
      </c>
      <c r="J3466">
        <v>0</v>
      </c>
      <c r="K3466">
        <v>0</v>
      </c>
    </row>
    <row r="3467" spans="1:11" x14ac:dyDescent="0.25">
      <c r="A3467">
        <v>3848</v>
      </c>
      <c r="B3467" t="s">
        <v>1647</v>
      </c>
      <c r="C3467" t="s">
        <v>301</v>
      </c>
      <c r="D3467" t="s">
        <v>7400</v>
      </c>
      <c r="E3467" t="s">
        <v>7057</v>
      </c>
      <c r="F3467" t="s">
        <v>8971</v>
      </c>
      <c r="G3467" t="s">
        <v>4134</v>
      </c>
      <c r="H3467">
        <v>9</v>
      </c>
      <c r="I3467" t="s">
        <v>1652</v>
      </c>
      <c r="J3467">
        <v>0</v>
      </c>
      <c r="K3467">
        <v>0</v>
      </c>
    </row>
    <row r="3468" spans="1:11" x14ac:dyDescent="0.25">
      <c r="A3468">
        <v>3848</v>
      </c>
      <c r="B3468" t="s">
        <v>1647</v>
      </c>
      <c r="C3468" t="s">
        <v>301</v>
      </c>
      <c r="D3468" t="s">
        <v>7400</v>
      </c>
      <c r="E3468" t="s">
        <v>4148</v>
      </c>
      <c r="F3468" t="s">
        <v>8972</v>
      </c>
      <c r="G3468" t="s">
        <v>4134</v>
      </c>
      <c r="H3468">
        <v>34</v>
      </c>
      <c r="I3468" t="s">
        <v>1652</v>
      </c>
      <c r="J3468">
        <v>0</v>
      </c>
      <c r="K3468">
        <v>0</v>
      </c>
    </row>
    <row r="3469" spans="1:11" x14ac:dyDescent="0.25">
      <c r="A3469">
        <v>3848</v>
      </c>
      <c r="B3469" t="s">
        <v>1647</v>
      </c>
      <c r="C3469" t="s">
        <v>301</v>
      </c>
      <c r="D3469" t="s">
        <v>7400</v>
      </c>
      <c r="E3469" t="s">
        <v>4149</v>
      </c>
      <c r="F3469" t="s">
        <v>1655</v>
      </c>
      <c r="G3469" t="s">
        <v>6963</v>
      </c>
      <c r="H3469">
        <v>86</v>
      </c>
      <c r="I3469" t="s">
        <v>1652</v>
      </c>
      <c r="J3469">
        <v>0</v>
      </c>
      <c r="K3469">
        <v>0</v>
      </c>
    </row>
    <row r="3470" spans="1:11" x14ac:dyDescent="0.25">
      <c r="A3470">
        <v>3848</v>
      </c>
      <c r="B3470" t="s">
        <v>1647</v>
      </c>
      <c r="C3470" t="s">
        <v>301</v>
      </c>
      <c r="D3470" t="s">
        <v>7400</v>
      </c>
      <c r="E3470" t="s">
        <v>4395</v>
      </c>
      <c r="F3470" t="s">
        <v>3149</v>
      </c>
      <c r="G3470" t="s">
        <v>4119</v>
      </c>
      <c r="H3470">
        <v>199</v>
      </c>
      <c r="I3470" t="s">
        <v>1652</v>
      </c>
      <c r="J3470">
        <v>0</v>
      </c>
      <c r="K3470">
        <v>0</v>
      </c>
    </row>
    <row r="3471" spans="1:11" x14ac:dyDescent="0.25">
      <c r="A3471">
        <v>3848</v>
      </c>
      <c r="B3471" t="s">
        <v>1647</v>
      </c>
      <c r="C3471" t="s">
        <v>301</v>
      </c>
      <c r="D3471" t="s">
        <v>7400</v>
      </c>
      <c r="E3471" t="s">
        <v>4150</v>
      </c>
      <c r="F3471" t="s">
        <v>3149</v>
      </c>
      <c r="G3471" t="s">
        <v>3140</v>
      </c>
      <c r="H3471">
        <v>125</v>
      </c>
      <c r="I3471" t="s">
        <v>1652</v>
      </c>
      <c r="J3471">
        <v>0</v>
      </c>
      <c r="K3471">
        <v>0</v>
      </c>
    </row>
    <row r="3472" spans="1:11" x14ac:dyDescent="0.25">
      <c r="A3472">
        <v>3848</v>
      </c>
      <c r="B3472" t="s">
        <v>1647</v>
      </c>
      <c r="C3472" t="s">
        <v>301</v>
      </c>
      <c r="D3472" t="s">
        <v>7400</v>
      </c>
      <c r="E3472" t="s">
        <v>5465</v>
      </c>
      <c r="F3472" t="s">
        <v>5466</v>
      </c>
      <c r="G3472" t="s">
        <v>10332</v>
      </c>
      <c r="H3472">
        <v>4</v>
      </c>
      <c r="I3472" t="s">
        <v>1652</v>
      </c>
      <c r="J3472">
        <v>0</v>
      </c>
      <c r="K3472">
        <v>0</v>
      </c>
    </row>
    <row r="3473" spans="1:11" x14ac:dyDescent="0.25">
      <c r="A3473">
        <v>3848</v>
      </c>
      <c r="B3473" t="s">
        <v>1647</v>
      </c>
      <c r="C3473" t="s">
        <v>301</v>
      </c>
      <c r="D3473" t="s">
        <v>7400</v>
      </c>
      <c r="E3473" t="s">
        <v>5467</v>
      </c>
      <c r="F3473" t="s">
        <v>5468</v>
      </c>
      <c r="G3473" t="s">
        <v>5148</v>
      </c>
      <c r="H3473">
        <v>8</v>
      </c>
      <c r="I3473" t="s">
        <v>1652</v>
      </c>
      <c r="J3473">
        <v>0</v>
      </c>
      <c r="K3473">
        <v>0</v>
      </c>
    </row>
    <row r="3474" spans="1:11" x14ac:dyDescent="0.25">
      <c r="A3474">
        <v>3848</v>
      </c>
      <c r="B3474" t="s">
        <v>1647</v>
      </c>
      <c r="C3474" t="s">
        <v>301</v>
      </c>
      <c r="D3474" t="s">
        <v>7400</v>
      </c>
      <c r="E3474" t="s">
        <v>6004</v>
      </c>
      <c r="F3474" t="s">
        <v>1664</v>
      </c>
      <c r="G3474" t="s">
        <v>6791</v>
      </c>
      <c r="H3474">
        <v>7</v>
      </c>
      <c r="I3474" t="s">
        <v>1652</v>
      </c>
      <c r="J3474">
        <v>0</v>
      </c>
      <c r="K3474">
        <v>0</v>
      </c>
    </row>
    <row r="3475" spans="1:11" x14ac:dyDescent="0.25">
      <c r="A3475">
        <v>3848</v>
      </c>
      <c r="B3475" t="s">
        <v>1647</v>
      </c>
      <c r="C3475" t="s">
        <v>301</v>
      </c>
      <c r="D3475" t="s">
        <v>7400</v>
      </c>
      <c r="G3475" t="s">
        <v>6005</v>
      </c>
      <c r="H3475">
        <v>3</v>
      </c>
      <c r="I3475" t="s">
        <v>1652</v>
      </c>
      <c r="J3475">
        <v>0</v>
      </c>
      <c r="K3475">
        <v>0</v>
      </c>
    </row>
    <row r="3476" spans="1:11" x14ac:dyDescent="0.25">
      <c r="A3476">
        <v>3848</v>
      </c>
      <c r="B3476" t="s">
        <v>1647</v>
      </c>
      <c r="C3476" t="s">
        <v>301</v>
      </c>
      <c r="D3476" t="s">
        <v>7400</v>
      </c>
      <c r="E3476" t="s">
        <v>5470</v>
      </c>
      <c r="F3476" t="s">
        <v>3593</v>
      </c>
      <c r="G3476" t="s">
        <v>6971</v>
      </c>
      <c r="H3476">
        <v>2</v>
      </c>
      <c r="I3476" t="s">
        <v>1652</v>
      </c>
      <c r="J3476">
        <v>0</v>
      </c>
      <c r="K3476">
        <v>0</v>
      </c>
    </row>
    <row r="3477" spans="1:11" x14ac:dyDescent="0.25">
      <c r="A3477">
        <v>3848</v>
      </c>
      <c r="B3477" t="s">
        <v>1647</v>
      </c>
      <c r="C3477" t="s">
        <v>301</v>
      </c>
      <c r="D3477" t="s">
        <v>7400</v>
      </c>
      <c r="G3477" t="s">
        <v>4356</v>
      </c>
      <c r="H3477">
        <v>1</v>
      </c>
      <c r="I3477" t="s">
        <v>1652</v>
      </c>
      <c r="J3477">
        <v>0</v>
      </c>
      <c r="K3477">
        <v>0</v>
      </c>
    </row>
    <row r="3478" spans="1:11" x14ac:dyDescent="0.25">
      <c r="A3478">
        <v>3848</v>
      </c>
      <c r="B3478" t="s">
        <v>1647</v>
      </c>
      <c r="C3478" t="s">
        <v>301</v>
      </c>
      <c r="D3478" t="s">
        <v>7400</v>
      </c>
      <c r="E3478" t="s">
        <v>5471</v>
      </c>
      <c r="F3478" t="s">
        <v>5472</v>
      </c>
      <c r="G3478" t="s">
        <v>4909</v>
      </c>
      <c r="H3478">
        <v>8</v>
      </c>
      <c r="I3478" t="s">
        <v>1652</v>
      </c>
      <c r="J3478">
        <v>0</v>
      </c>
      <c r="K3478">
        <v>0</v>
      </c>
    </row>
    <row r="3479" spans="1:11" x14ac:dyDescent="0.25">
      <c r="A3479">
        <v>3848</v>
      </c>
      <c r="B3479" t="s">
        <v>1647</v>
      </c>
      <c r="C3479" t="s">
        <v>301</v>
      </c>
      <c r="D3479" t="s">
        <v>7400</v>
      </c>
      <c r="E3479" t="s">
        <v>5473</v>
      </c>
      <c r="F3479" t="s">
        <v>5474</v>
      </c>
      <c r="G3479" t="s">
        <v>6882</v>
      </c>
      <c r="H3479">
        <v>2</v>
      </c>
      <c r="I3479" t="s">
        <v>1652</v>
      </c>
      <c r="J3479">
        <v>0</v>
      </c>
      <c r="K3479">
        <v>0</v>
      </c>
    </row>
    <row r="3480" spans="1:11" x14ac:dyDescent="0.25">
      <c r="A3480">
        <v>3848</v>
      </c>
      <c r="B3480" t="s">
        <v>1647</v>
      </c>
      <c r="C3480" t="s">
        <v>301</v>
      </c>
      <c r="D3480" t="s">
        <v>7400</v>
      </c>
      <c r="G3480" t="s">
        <v>4899</v>
      </c>
      <c r="H3480">
        <v>1</v>
      </c>
      <c r="I3480" t="s">
        <v>1652</v>
      </c>
      <c r="J3480">
        <v>0</v>
      </c>
      <c r="K3480">
        <v>0</v>
      </c>
    </row>
    <row r="3481" spans="1:11" x14ac:dyDescent="0.25">
      <c r="A3481">
        <v>3848</v>
      </c>
      <c r="B3481" t="s">
        <v>1647</v>
      </c>
      <c r="C3481" t="s">
        <v>301</v>
      </c>
      <c r="D3481" t="s">
        <v>7400</v>
      </c>
      <c r="E3481" t="s">
        <v>5475</v>
      </c>
      <c r="F3481" t="s">
        <v>5476</v>
      </c>
      <c r="G3481" t="s">
        <v>6882</v>
      </c>
      <c r="H3481">
        <v>2</v>
      </c>
      <c r="I3481" t="s">
        <v>1652</v>
      </c>
      <c r="J3481">
        <v>0</v>
      </c>
      <c r="K3481">
        <v>0</v>
      </c>
    </row>
    <row r="3482" spans="1:11" x14ac:dyDescent="0.25">
      <c r="A3482">
        <v>3848</v>
      </c>
      <c r="B3482" t="s">
        <v>1647</v>
      </c>
      <c r="C3482" t="s">
        <v>301</v>
      </c>
      <c r="D3482" t="s">
        <v>7400</v>
      </c>
      <c r="G3482" t="s">
        <v>4316</v>
      </c>
      <c r="H3482">
        <v>1</v>
      </c>
      <c r="I3482" t="s">
        <v>1652</v>
      </c>
      <c r="J3482">
        <v>0</v>
      </c>
      <c r="K3482">
        <v>0</v>
      </c>
    </row>
    <row r="3483" spans="1:11" x14ac:dyDescent="0.25">
      <c r="A3483">
        <v>3848</v>
      </c>
      <c r="B3483" t="s">
        <v>1647</v>
      </c>
      <c r="C3483" t="s">
        <v>301</v>
      </c>
      <c r="D3483" t="s">
        <v>7400</v>
      </c>
      <c r="E3483" t="s">
        <v>6006</v>
      </c>
      <c r="F3483" t="s">
        <v>1673</v>
      </c>
      <c r="G3483" t="s">
        <v>6007</v>
      </c>
      <c r="H3483">
        <v>18</v>
      </c>
      <c r="I3483" t="s">
        <v>1652</v>
      </c>
      <c r="J3483">
        <v>0</v>
      </c>
      <c r="K3483">
        <v>0</v>
      </c>
    </row>
    <row r="3484" spans="1:11" x14ac:dyDescent="0.25">
      <c r="A3484">
        <v>3848</v>
      </c>
      <c r="B3484" t="s">
        <v>1647</v>
      </c>
      <c r="C3484" t="s">
        <v>301</v>
      </c>
      <c r="D3484" t="s">
        <v>7400</v>
      </c>
      <c r="E3484" t="s">
        <v>6008</v>
      </c>
      <c r="F3484" t="s">
        <v>1678</v>
      </c>
      <c r="G3484" t="s">
        <v>6791</v>
      </c>
      <c r="H3484">
        <v>2</v>
      </c>
      <c r="I3484" t="s">
        <v>1652</v>
      </c>
      <c r="J3484">
        <v>0</v>
      </c>
      <c r="K3484">
        <v>0</v>
      </c>
    </row>
    <row r="3485" spans="1:11" x14ac:dyDescent="0.25">
      <c r="A3485">
        <v>3848</v>
      </c>
      <c r="B3485" t="s">
        <v>1647</v>
      </c>
      <c r="C3485" t="s">
        <v>301</v>
      </c>
      <c r="D3485" t="s">
        <v>7400</v>
      </c>
      <c r="G3485" t="s">
        <v>6009</v>
      </c>
      <c r="H3485">
        <v>2</v>
      </c>
      <c r="I3485" t="s">
        <v>1652</v>
      </c>
      <c r="J3485">
        <v>0</v>
      </c>
      <c r="K3485">
        <v>0</v>
      </c>
    </row>
    <row r="3486" spans="1:11" x14ac:dyDescent="0.25">
      <c r="A3486">
        <v>3848</v>
      </c>
      <c r="B3486" t="s">
        <v>1647</v>
      </c>
      <c r="C3486" t="s">
        <v>301</v>
      </c>
      <c r="D3486" t="s">
        <v>7400</v>
      </c>
      <c r="E3486" t="s">
        <v>5477</v>
      </c>
      <c r="F3486" t="s">
        <v>1672</v>
      </c>
      <c r="G3486" t="s">
        <v>6882</v>
      </c>
      <c r="H3486">
        <v>2</v>
      </c>
      <c r="I3486" t="s">
        <v>1652</v>
      </c>
      <c r="J3486">
        <v>0</v>
      </c>
      <c r="K3486">
        <v>0</v>
      </c>
    </row>
    <row r="3487" spans="1:11" x14ac:dyDescent="0.25">
      <c r="A3487">
        <v>3848</v>
      </c>
      <c r="B3487" t="s">
        <v>1647</v>
      </c>
      <c r="C3487" t="s">
        <v>301</v>
      </c>
      <c r="D3487" t="s">
        <v>7400</v>
      </c>
      <c r="G3487" t="s">
        <v>5478</v>
      </c>
      <c r="H3487">
        <v>1</v>
      </c>
      <c r="I3487" t="s">
        <v>1652</v>
      </c>
      <c r="J3487">
        <v>0</v>
      </c>
      <c r="K3487">
        <v>0</v>
      </c>
    </row>
    <row r="3488" spans="1:11" x14ac:dyDescent="0.25">
      <c r="A3488">
        <v>3848</v>
      </c>
      <c r="B3488" t="s">
        <v>1647</v>
      </c>
      <c r="C3488" t="s">
        <v>301</v>
      </c>
      <c r="D3488" t="s">
        <v>7400</v>
      </c>
      <c r="E3488" t="s">
        <v>5479</v>
      </c>
      <c r="F3488" t="s">
        <v>5474</v>
      </c>
      <c r="G3488" t="s">
        <v>5480</v>
      </c>
      <c r="H3488">
        <v>19</v>
      </c>
      <c r="I3488" t="s">
        <v>1652</v>
      </c>
      <c r="J3488">
        <v>0</v>
      </c>
      <c r="K3488">
        <v>0</v>
      </c>
    </row>
    <row r="3489" spans="1:11" x14ac:dyDescent="0.25">
      <c r="A3489">
        <v>3848</v>
      </c>
      <c r="B3489" t="s">
        <v>1647</v>
      </c>
      <c r="C3489" t="s">
        <v>301</v>
      </c>
      <c r="D3489" t="s">
        <v>7400</v>
      </c>
      <c r="E3489" t="s">
        <v>7175</v>
      </c>
      <c r="F3489" t="s">
        <v>5481</v>
      </c>
      <c r="G3489" t="s">
        <v>4903</v>
      </c>
      <c r="H3489">
        <v>4</v>
      </c>
      <c r="I3489" t="s">
        <v>1652</v>
      </c>
      <c r="J3489">
        <v>0</v>
      </c>
      <c r="K3489">
        <v>0</v>
      </c>
    </row>
    <row r="3490" spans="1:11" x14ac:dyDescent="0.25">
      <c r="A3490">
        <v>3848</v>
      </c>
      <c r="B3490" t="s">
        <v>1647</v>
      </c>
      <c r="C3490" t="s">
        <v>301</v>
      </c>
      <c r="D3490" t="s">
        <v>7400</v>
      </c>
      <c r="E3490" t="s">
        <v>8864</v>
      </c>
      <c r="F3490" t="s">
        <v>1657</v>
      </c>
      <c r="G3490" t="s">
        <v>8865</v>
      </c>
      <c r="H3490">
        <v>2</v>
      </c>
      <c r="I3490" t="s">
        <v>1652</v>
      </c>
      <c r="J3490">
        <v>0</v>
      </c>
      <c r="K3490">
        <v>0</v>
      </c>
    </row>
    <row r="3491" spans="1:11" x14ac:dyDescent="0.25">
      <c r="A3491">
        <v>3848</v>
      </c>
      <c r="B3491" t="s">
        <v>1647</v>
      </c>
      <c r="C3491" t="s">
        <v>301</v>
      </c>
      <c r="D3491" t="s">
        <v>7400</v>
      </c>
      <c r="E3491" t="s">
        <v>6507</v>
      </c>
      <c r="F3491" t="s">
        <v>5483</v>
      </c>
      <c r="G3491" t="s">
        <v>4361</v>
      </c>
      <c r="H3491">
        <v>18</v>
      </c>
      <c r="I3491" t="s">
        <v>1652</v>
      </c>
      <c r="J3491">
        <v>0</v>
      </c>
      <c r="K3491">
        <v>0</v>
      </c>
    </row>
    <row r="3492" spans="1:11" x14ac:dyDescent="0.25">
      <c r="A3492">
        <v>3848</v>
      </c>
      <c r="B3492" t="s">
        <v>1647</v>
      </c>
      <c r="C3492" t="s">
        <v>301</v>
      </c>
      <c r="D3492" t="s">
        <v>7400</v>
      </c>
      <c r="E3492" t="s">
        <v>6010</v>
      </c>
      <c r="F3492" t="s">
        <v>1678</v>
      </c>
      <c r="G3492" t="s">
        <v>6011</v>
      </c>
      <c r="H3492">
        <v>19</v>
      </c>
      <c r="I3492" t="s">
        <v>1652</v>
      </c>
      <c r="J3492">
        <v>0</v>
      </c>
      <c r="K3492">
        <v>0</v>
      </c>
    </row>
    <row r="3493" spans="1:11" x14ac:dyDescent="0.25">
      <c r="A3493">
        <v>3848</v>
      </c>
      <c r="B3493" t="s">
        <v>1647</v>
      </c>
      <c r="C3493" t="s">
        <v>301</v>
      </c>
      <c r="D3493" t="s">
        <v>7400</v>
      </c>
      <c r="E3493" t="s">
        <v>6012</v>
      </c>
      <c r="F3493" t="s">
        <v>6013</v>
      </c>
      <c r="G3493" t="s">
        <v>6014</v>
      </c>
      <c r="H3493">
        <v>8</v>
      </c>
      <c r="I3493" t="s">
        <v>1652</v>
      </c>
      <c r="J3493">
        <v>0</v>
      </c>
      <c r="K3493">
        <v>0</v>
      </c>
    </row>
    <row r="3494" spans="1:11" x14ac:dyDescent="0.25">
      <c r="A3494">
        <v>3848</v>
      </c>
      <c r="B3494" t="s">
        <v>1647</v>
      </c>
      <c r="C3494" t="s">
        <v>301</v>
      </c>
      <c r="D3494" t="s">
        <v>7400</v>
      </c>
      <c r="E3494" t="s">
        <v>6015</v>
      </c>
      <c r="F3494" t="s">
        <v>6016</v>
      </c>
      <c r="G3494" t="s">
        <v>6017</v>
      </c>
      <c r="H3494">
        <v>7</v>
      </c>
      <c r="I3494" t="s">
        <v>1652</v>
      </c>
      <c r="J3494">
        <v>0</v>
      </c>
      <c r="K3494">
        <v>0</v>
      </c>
    </row>
    <row r="3495" spans="1:11" x14ac:dyDescent="0.25">
      <c r="A3495">
        <v>3848</v>
      </c>
      <c r="B3495" t="s">
        <v>1647</v>
      </c>
      <c r="C3495" t="s">
        <v>301</v>
      </c>
      <c r="D3495" t="s">
        <v>7400</v>
      </c>
      <c r="E3495" t="s">
        <v>6672</v>
      </c>
      <c r="F3495" t="s">
        <v>1665</v>
      </c>
      <c r="G3495" t="s">
        <v>6639</v>
      </c>
      <c r="H3495">
        <v>1</v>
      </c>
      <c r="I3495" t="s">
        <v>1652</v>
      </c>
      <c r="J3495">
        <v>0</v>
      </c>
      <c r="K3495">
        <v>0</v>
      </c>
    </row>
    <row r="3496" spans="1:11" x14ac:dyDescent="0.25">
      <c r="A3496">
        <v>3848</v>
      </c>
      <c r="B3496" t="s">
        <v>1647</v>
      </c>
      <c r="C3496" t="s">
        <v>301</v>
      </c>
      <c r="D3496" t="s">
        <v>7400</v>
      </c>
      <c r="E3496" t="s">
        <v>5485</v>
      </c>
      <c r="F3496" t="s">
        <v>3832</v>
      </c>
      <c r="G3496" t="s">
        <v>5486</v>
      </c>
      <c r="H3496">
        <v>8</v>
      </c>
      <c r="I3496" t="s">
        <v>1652</v>
      </c>
      <c r="J3496">
        <v>0</v>
      </c>
      <c r="K3496">
        <v>0</v>
      </c>
    </row>
    <row r="3497" spans="1:11" x14ac:dyDescent="0.25">
      <c r="A3497">
        <v>3848</v>
      </c>
      <c r="B3497" t="s">
        <v>1647</v>
      </c>
      <c r="C3497" t="s">
        <v>301</v>
      </c>
      <c r="D3497" t="s">
        <v>7400</v>
      </c>
      <c r="E3497" t="s">
        <v>5488</v>
      </c>
      <c r="F3497" t="s">
        <v>1782</v>
      </c>
      <c r="G3497" t="s">
        <v>5489</v>
      </c>
      <c r="H3497">
        <v>13</v>
      </c>
      <c r="I3497" t="s">
        <v>1652</v>
      </c>
      <c r="J3497">
        <v>0</v>
      </c>
      <c r="K3497">
        <v>0</v>
      </c>
    </row>
    <row r="3498" spans="1:11" x14ac:dyDescent="0.25">
      <c r="A3498">
        <v>3848</v>
      </c>
      <c r="B3498" t="s">
        <v>1647</v>
      </c>
      <c r="C3498" t="s">
        <v>301</v>
      </c>
      <c r="D3498" t="s">
        <v>7400</v>
      </c>
      <c r="E3498" t="s">
        <v>5492</v>
      </c>
      <c r="F3498" t="s">
        <v>5493</v>
      </c>
      <c r="G3498" t="s">
        <v>6882</v>
      </c>
      <c r="H3498">
        <v>4</v>
      </c>
      <c r="I3498" t="s">
        <v>1652</v>
      </c>
      <c r="J3498">
        <v>0</v>
      </c>
      <c r="K3498">
        <v>0</v>
      </c>
    </row>
    <row r="3499" spans="1:11" x14ac:dyDescent="0.25">
      <c r="A3499">
        <v>3848</v>
      </c>
      <c r="B3499" t="s">
        <v>1647</v>
      </c>
      <c r="C3499" t="s">
        <v>301</v>
      </c>
      <c r="D3499" t="s">
        <v>7400</v>
      </c>
      <c r="G3499" t="s">
        <v>5469</v>
      </c>
      <c r="H3499">
        <v>1</v>
      </c>
      <c r="I3499" t="s">
        <v>1652</v>
      </c>
      <c r="J3499">
        <v>0</v>
      </c>
      <c r="K3499">
        <v>0</v>
      </c>
    </row>
    <row r="3500" spans="1:11" x14ac:dyDescent="0.25">
      <c r="A3500">
        <v>3848</v>
      </c>
      <c r="B3500" t="s">
        <v>1647</v>
      </c>
      <c r="C3500" t="s">
        <v>301</v>
      </c>
      <c r="D3500" t="s">
        <v>7400</v>
      </c>
      <c r="E3500" t="s">
        <v>6508</v>
      </c>
      <c r="F3500" t="s">
        <v>6509</v>
      </c>
      <c r="G3500" t="s">
        <v>4479</v>
      </c>
      <c r="H3500">
        <v>32</v>
      </c>
      <c r="I3500" t="s">
        <v>1652</v>
      </c>
      <c r="J3500">
        <v>0</v>
      </c>
      <c r="K3500">
        <v>0</v>
      </c>
    </row>
    <row r="3501" spans="1:11" x14ac:dyDescent="0.25">
      <c r="A3501">
        <v>3848</v>
      </c>
      <c r="B3501" t="s">
        <v>1647</v>
      </c>
      <c r="C3501" t="s">
        <v>301</v>
      </c>
      <c r="D3501" t="s">
        <v>7400</v>
      </c>
      <c r="E3501" t="s">
        <v>5494</v>
      </c>
      <c r="F3501" t="s">
        <v>4901</v>
      </c>
      <c r="G3501" t="s">
        <v>5495</v>
      </c>
      <c r="H3501">
        <v>2</v>
      </c>
      <c r="I3501" t="s">
        <v>1652</v>
      </c>
      <c r="J3501">
        <v>0</v>
      </c>
      <c r="K3501">
        <v>0</v>
      </c>
    </row>
    <row r="3502" spans="1:11" x14ac:dyDescent="0.25">
      <c r="A3502">
        <v>3848</v>
      </c>
      <c r="B3502" t="s">
        <v>1647</v>
      </c>
      <c r="C3502" t="s">
        <v>301</v>
      </c>
      <c r="D3502" t="s">
        <v>7400</v>
      </c>
      <c r="E3502" t="s">
        <v>6511</v>
      </c>
      <c r="F3502" t="s">
        <v>4133</v>
      </c>
      <c r="G3502" t="s">
        <v>4130</v>
      </c>
      <c r="H3502">
        <v>10</v>
      </c>
      <c r="I3502" t="s">
        <v>1652</v>
      </c>
      <c r="J3502">
        <v>0</v>
      </c>
      <c r="K3502">
        <v>0</v>
      </c>
    </row>
    <row r="3503" spans="1:11" x14ac:dyDescent="0.25">
      <c r="A3503">
        <v>3848</v>
      </c>
      <c r="B3503" t="s">
        <v>1647</v>
      </c>
      <c r="C3503" t="s">
        <v>301</v>
      </c>
      <c r="D3503" t="s">
        <v>7400</v>
      </c>
      <c r="E3503" t="s">
        <v>6512</v>
      </c>
      <c r="F3503" t="s">
        <v>1672</v>
      </c>
      <c r="G3503" t="s">
        <v>6688</v>
      </c>
      <c r="H3503">
        <v>9</v>
      </c>
      <c r="I3503" t="s">
        <v>1652</v>
      </c>
      <c r="J3503">
        <v>0</v>
      </c>
      <c r="K3503">
        <v>0</v>
      </c>
    </row>
    <row r="3504" spans="1:11" x14ac:dyDescent="0.25">
      <c r="A3504">
        <v>3848</v>
      </c>
      <c r="B3504" t="s">
        <v>1647</v>
      </c>
      <c r="C3504" t="s">
        <v>301</v>
      </c>
      <c r="D3504" t="s">
        <v>7400</v>
      </c>
      <c r="E3504" t="s">
        <v>5496</v>
      </c>
      <c r="F3504" t="s">
        <v>1701</v>
      </c>
      <c r="G3504" t="s">
        <v>6882</v>
      </c>
      <c r="H3504">
        <v>2</v>
      </c>
      <c r="I3504" t="s">
        <v>1652</v>
      </c>
      <c r="J3504">
        <v>0</v>
      </c>
      <c r="K3504">
        <v>0</v>
      </c>
    </row>
    <row r="3505" spans="1:11" x14ac:dyDescent="0.25">
      <c r="A3505">
        <v>3848</v>
      </c>
      <c r="B3505" t="s">
        <v>1647</v>
      </c>
      <c r="C3505" t="s">
        <v>301</v>
      </c>
      <c r="D3505" t="s">
        <v>7400</v>
      </c>
      <c r="G3505" t="s">
        <v>2211</v>
      </c>
      <c r="H3505">
        <v>1</v>
      </c>
      <c r="I3505" t="s">
        <v>1652</v>
      </c>
      <c r="J3505">
        <v>0</v>
      </c>
      <c r="K3505">
        <v>0</v>
      </c>
    </row>
    <row r="3506" spans="1:11" x14ac:dyDescent="0.25">
      <c r="A3506">
        <v>3848</v>
      </c>
      <c r="B3506" t="s">
        <v>1647</v>
      </c>
      <c r="C3506" t="s">
        <v>301</v>
      </c>
      <c r="D3506" t="s">
        <v>7400</v>
      </c>
      <c r="E3506" t="s">
        <v>6900</v>
      </c>
      <c r="F3506" t="s">
        <v>1783</v>
      </c>
      <c r="G3506" t="s">
        <v>6881</v>
      </c>
      <c r="H3506">
        <v>6</v>
      </c>
      <c r="I3506" t="s">
        <v>1652</v>
      </c>
      <c r="J3506">
        <v>0</v>
      </c>
      <c r="K3506">
        <v>0</v>
      </c>
    </row>
    <row r="3507" spans="1:11" x14ac:dyDescent="0.25">
      <c r="A3507">
        <v>3848</v>
      </c>
      <c r="B3507" t="s">
        <v>1647</v>
      </c>
      <c r="C3507" t="s">
        <v>301</v>
      </c>
      <c r="D3507" t="s">
        <v>7400</v>
      </c>
      <c r="G3507" t="s">
        <v>4356</v>
      </c>
      <c r="H3507">
        <v>26</v>
      </c>
      <c r="I3507" t="s">
        <v>1652</v>
      </c>
      <c r="J3507">
        <v>0</v>
      </c>
      <c r="K3507">
        <v>0</v>
      </c>
    </row>
    <row r="3508" spans="1:11" x14ac:dyDescent="0.25">
      <c r="A3508">
        <v>3848</v>
      </c>
      <c r="B3508" t="s">
        <v>1647</v>
      </c>
      <c r="C3508" t="s">
        <v>301</v>
      </c>
      <c r="D3508" t="s">
        <v>7400</v>
      </c>
      <c r="E3508" t="s">
        <v>6513</v>
      </c>
      <c r="F3508" t="s">
        <v>6514</v>
      </c>
      <c r="G3508" t="s">
        <v>6185</v>
      </c>
      <c r="H3508">
        <v>3</v>
      </c>
      <c r="I3508" t="s">
        <v>1652</v>
      </c>
      <c r="J3508">
        <v>0</v>
      </c>
      <c r="K3508">
        <v>0</v>
      </c>
    </row>
    <row r="3509" spans="1:11" x14ac:dyDescent="0.25">
      <c r="A3509">
        <v>3848</v>
      </c>
      <c r="B3509" t="s">
        <v>1647</v>
      </c>
      <c r="C3509" t="s">
        <v>301</v>
      </c>
      <c r="D3509" t="s">
        <v>7400</v>
      </c>
      <c r="E3509" t="s">
        <v>5497</v>
      </c>
      <c r="F3509" t="s">
        <v>1667</v>
      </c>
      <c r="G3509" t="s">
        <v>5498</v>
      </c>
      <c r="H3509">
        <v>5</v>
      </c>
      <c r="I3509" t="s">
        <v>1652</v>
      </c>
      <c r="J3509">
        <v>0</v>
      </c>
      <c r="K3509">
        <v>0</v>
      </c>
    </row>
    <row r="3510" spans="1:11" x14ac:dyDescent="0.25">
      <c r="A3510">
        <v>3848</v>
      </c>
      <c r="B3510" t="s">
        <v>1647</v>
      </c>
      <c r="C3510" t="s">
        <v>301</v>
      </c>
      <c r="D3510" t="s">
        <v>7400</v>
      </c>
      <c r="E3510" t="s">
        <v>6019</v>
      </c>
      <c r="F3510" t="s">
        <v>6020</v>
      </c>
      <c r="G3510" t="s">
        <v>6021</v>
      </c>
      <c r="H3510">
        <v>7</v>
      </c>
      <c r="I3510" t="s">
        <v>1652</v>
      </c>
      <c r="J3510">
        <v>0</v>
      </c>
      <c r="K3510">
        <v>0</v>
      </c>
    </row>
    <row r="3511" spans="1:11" x14ac:dyDescent="0.25">
      <c r="A3511">
        <v>3848</v>
      </c>
      <c r="B3511" t="s">
        <v>1647</v>
      </c>
      <c r="C3511" t="s">
        <v>301</v>
      </c>
      <c r="D3511" t="s">
        <v>7400</v>
      </c>
      <c r="E3511" t="s">
        <v>6515</v>
      </c>
      <c r="F3511" t="s">
        <v>1792</v>
      </c>
      <c r="G3511" t="s">
        <v>6227</v>
      </c>
      <c r="H3511">
        <v>4</v>
      </c>
      <c r="I3511" t="s">
        <v>1652</v>
      </c>
      <c r="J3511">
        <v>0</v>
      </c>
      <c r="K3511">
        <v>0</v>
      </c>
    </row>
    <row r="3512" spans="1:11" x14ac:dyDescent="0.25">
      <c r="A3512">
        <v>3848</v>
      </c>
      <c r="B3512" t="s">
        <v>1647</v>
      </c>
      <c r="C3512" t="s">
        <v>301</v>
      </c>
      <c r="D3512" t="s">
        <v>7400</v>
      </c>
      <c r="E3512" t="s">
        <v>6516</v>
      </c>
      <c r="F3512" t="s">
        <v>1678</v>
      </c>
      <c r="G3512" t="s">
        <v>5501</v>
      </c>
      <c r="H3512">
        <v>6</v>
      </c>
      <c r="I3512" t="s">
        <v>1652</v>
      </c>
      <c r="J3512">
        <v>0</v>
      </c>
      <c r="K3512">
        <v>0</v>
      </c>
    </row>
    <row r="3513" spans="1:11" x14ac:dyDescent="0.25">
      <c r="A3513">
        <v>3848</v>
      </c>
      <c r="B3513" t="s">
        <v>1647</v>
      </c>
      <c r="C3513" t="s">
        <v>301</v>
      </c>
      <c r="D3513" t="s">
        <v>7400</v>
      </c>
      <c r="E3513" t="s">
        <v>6517</v>
      </c>
      <c r="F3513" t="s">
        <v>1667</v>
      </c>
      <c r="G3513" t="s">
        <v>5491</v>
      </c>
      <c r="H3513">
        <v>6</v>
      </c>
      <c r="I3513" t="s">
        <v>1652</v>
      </c>
      <c r="J3513">
        <v>0</v>
      </c>
      <c r="K3513">
        <v>0</v>
      </c>
    </row>
    <row r="3514" spans="1:11" x14ac:dyDescent="0.25">
      <c r="A3514">
        <v>3848</v>
      </c>
      <c r="B3514" t="s">
        <v>1647</v>
      </c>
      <c r="C3514" t="s">
        <v>301</v>
      </c>
      <c r="D3514" t="s">
        <v>7400</v>
      </c>
      <c r="E3514" t="s">
        <v>6673</v>
      </c>
      <c r="F3514" t="s">
        <v>3563</v>
      </c>
      <c r="G3514" t="s">
        <v>6229</v>
      </c>
      <c r="H3514">
        <v>6</v>
      </c>
      <c r="I3514" t="s">
        <v>1652</v>
      </c>
      <c r="J3514">
        <v>0</v>
      </c>
      <c r="K3514">
        <v>0</v>
      </c>
    </row>
    <row r="3515" spans="1:11" x14ac:dyDescent="0.25">
      <c r="A3515">
        <v>3848</v>
      </c>
      <c r="B3515" t="s">
        <v>1647</v>
      </c>
      <c r="C3515" t="s">
        <v>301</v>
      </c>
      <c r="D3515" t="s">
        <v>7400</v>
      </c>
      <c r="E3515" t="s">
        <v>5503</v>
      </c>
      <c r="F3515" t="s">
        <v>5504</v>
      </c>
      <c r="G3515" t="s">
        <v>2204</v>
      </c>
      <c r="H3515">
        <v>8</v>
      </c>
      <c r="I3515" t="s">
        <v>1652</v>
      </c>
      <c r="J3515">
        <v>0</v>
      </c>
      <c r="K3515">
        <v>0</v>
      </c>
    </row>
    <row r="3516" spans="1:11" x14ac:dyDescent="0.25">
      <c r="A3516">
        <v>3848</v>
      </c>
      <c r="B3516" t="s">
        <v>1647</v>
      </c>
      <c r="C3516" t="s">
        <v>301</v>
      </c>
      <c r="D3516" t="s">
        <v>7400</v>
      </c>
      <c r="E3516" t="s">
        <v>6022</v>
      </c>
      <c r="F3516" t="s">
        <v>1672</v>
      </c>
      <c r="G3516" t="s">
        <v>6023</v>
      </c>
      <c r="H3516">
        <v>17</v>
      </c>
      <c r="I3516" t="s">
        <v>1652</v>
      </c>
      <c r="J3516">
        <v>0</v>
      </c>
      <c r="K3516">
        <v>0</v>
      </c>
    </row>
    <row r="3517" spans="1:11" x14ac:dyDescent="0.25">
      <c r="A3517">
        <v>3848</v>
      </c>
      <c r="B3517" t="s">
        <v>1647</v>
      </c>
      <c r="C3517" t="s">
        <v>301</v>
      </c>
      <c r="D3517" t="s">
        <v>7400</v>
      </c>
      <c r="E3517" t="s">
        <v>6518</v>
      </c>
      <c r="F3517" t="s">
        <v>1788</v>
      </c>
      <c r="G3517" t="s">
        <v>6519</v>
      </c>
      <c r="H3517">
        <v>5</v>
      </c>
      <c r="I3517" t="s">
        <v>1652</v>
      </c>
      <c r="J3517">
        <v>0</v>
      </c>
      <c r="K3517">
        <v>0</v>
      </c>
    </row>
    <row r="3518" spans="1:11" x14ac:dyDescent="0.25">
      <c r="A3518">
        <v>3848</v>
      </c>
      <c r="B3518" t="s">
        <v>1647</v>
      </c>
      <c r="C3518" t="s">
        <v>301</v>
      </c>
      <c r="D3518" t="s">
        <v>7400</v>
      </c>
      <c r="E3518" t="s">
        <v>5505</v>
      </c>
      <c r="F3518" t="s">
        <v>5506</v>
      </c>
      <c r="G3518" t="s">
        <v>6882</v>
      </c>
      <c r="H3518">
        <v>2</v>
      </c>
      <c r="I3518" t="s">
        <v>1652</v>
      </c>
      <c r="J3518">
        <v>0</v>
      </c>
      <c r="K3518">
        <v>0</v>
      </c>
    </row>
    <row r="3519" spans="1:11" x14ac:dyDescent="0.25">
      <c r="A3519">
        <v>3848</v>
      </c>
      <c r="B3519" t="s">
        <v>1647</v>
      </c>
      <c r="C3519" t="s">
        <v>301</v>
      </c>
      <c r="D3519" t="s">
        <v>7400</v>
      </c>
      <c r="G3519" t="s">
        <v>4253</v>
      </c>
      <c r="H3519">
        <v>2</v>
      </c>
      <c r="I3519" t="s">
        <v>1652</v>
      </c>
      <c r="J3519">
        <v>0</v>
      </c>
      <c r="K3519">
        <v>0</v>
      </c>
    </row>
    <row r="3520" spans="1:11" x14ac:dyDescent="0.25">
      <c r="A3520">
        <v>3848</v>
      </c>
      <c r="B3520" t="s">
        <v>1647</v>
      </c>
      <c r="C3520" t="s">
        <v>301</v>
      </c>
      <c r="D3520" t="s">
        <v>7400</v>
      </c>
      <c r="E3520" t="s">
        <v>5507</v>
      </c>
      <c r="F3520" t="s">
        <v>5508</v>
      </c>
      <c r="G3520" t="s">
        <v>2204</v>
      </c>
      <c r="H3520">
        <v>7</v>
      </c>
      <c r="I3520" t="s">
        <v>1652</v>
      </c>
      <c r="J3520">
        <v>0</v>
      </c>
      <c r="K3520">
        <v>0</v>
      </c>
    </row>
    <row r="3521" spans="1:11" x14ac:dyDescent="0.25">
      <c r="A3521">
        <v>3848</v>
      </c>
      <c r="B3521" t="s">
        <v>1647</v>
      </c>
      <c r="C3521" t="s">
        <v>301</v>
      </c>
      <c r="D3521" t="s">
        <v>7400</v>
      </c>
      <c r="E3521" t="s">
        <v>6674</v>
      </c>
      <c r="F3521" t="s">
        <v>1657</v>
      </c>
      <c r="G3521" t="s">
        <v>6675</v>
      </c>
      <c r="H3521">
        <v>2</v>
      </c>
      <c r="I3521" t="s">
        <v>1652</v>
      </c>
      <c r="J3521">
        <v>0</v>
      </c>
      <c r="K3521">
        <v>0</v>
      </c>
    </row>
    <row r="3522" spans="1:11" x14ac:dyDescent="0.25">
      <c r="A3522">
        <v>3848</v>
      </c>
      <c r="B3522" t="s">
        <v>1647</v>
      </c>
      <c r="C3522" t="s">
        <v>301</v>
      </c>
      <c r="D3522" t="s">
        <v>7400</v>
      </c>
      <c r="E3522" t="s">
        <v>6676</v>
      </c>
      <c r="F3522" t="s">
        <v>6677</v>
      </c>
      <c r="G3522" t="s">
        <v>6639</v>
      </c>
      <c r="H3522">
        <v>3</v>
      </c>
      <c r="I3522" t="s">
        <v>1652</v>
      </c>
      <c r="J3522">
        <v>0</v>
      </c>
      <c r="K3522">
        <v>0</v>
      </c>
    </row>
    <row r="3523" spans="1:11" x14ac:dyDescent="0.25">
      <c r="A3523">
        <v>3848</v>
      </c>
      <c r="B3523" t="s">
        <v>1647</v>
      </c>
      <c r="C3523" t="s">
        <v>301</v>
      </c>
      <c r="D3523" t="s">
        <v>7400</v>
      </c>
      <c r="G3523" t="s">
        <v>4429</v>
      </c>
      <c r="H3523">
        <v>7</v>
      </c>
      <c r="I3523" t="s">
        <v>1652</v>
      </c>
      <c r="J3523">
        <v>0</v>
      </c>
      <c r="K3523">
        <v>0</v>
      </c>
    </row>
    <row r="3524" spans="1:11" x14ac:dyDescent="0.25">
      <c r="A3524">
        <v>3848</v>
      </c>
      <c r="B3524" t="s">
        <v>1647</v>
      </c>
      <c r="C3524" t="s">
        <v>301</v>
      </c>
      <c r="D3524" t="s">
        <v>7400</v>
      </c>
      <c r="E3524" t="s">
        <v>5509</v>
      </c>
      <c r="F3524" t="s">
        <v>5005</v>
      </c>
      <c r="G3524" t="s">
        <v>5510</v>
      </c>
      <c r="H3524">
        <v>8</v>
      </c>
      <c r="I3524" t="s">
        <v>1652</v>
      </c>
      <c r="J3524">
        <v>0</v>
      </c>
      <c r="K3524">
        <v>0</v>
      </c>
    </row>
    <row r="3525" spans="1:11" x14ac:dyDescent="0.25">
      <c r="A3525">
        <v>3848</v>
      </c>
      <c r="B3525" t="s">
        <v>1647</v>
      </c>
      <c r="C3525" t="s">
        <v>301</v>
      </c>
      <c r="D3525" t="s">
        <v>7400</v>
      </c>
      <c r="E3525" t="s">
        <v>6520</v>
      </c>
      <c r="F3525" t="s">
        <v>6521</v>
      </c>
      <c r="G3525" t="s">
        <v>6691</v>
      </c>
      <c r="H3525">
        <v>1</v>
      </c>
      <c r="I3525" t="s">
        <v>1652</v>
      </c>
      <c r="J3525">
        <v>0</v>
      </c>
      <c r="K3525">
        <v>0</v>
      </c>
    </row>
    <row r="3526" spans="1:11" x14ac:dyDescent="0.25">
      <c r="A3526">
        <v>3848</v>
      </c>
      <c r="B3526" t="s">
        <v>1647</v>
      </c>
      <c r="C3526" t="s">
        <v>301</v>
      </c>
      <c r="D3526" t="s">
        <v>7400</v>
      </c>
      <c r="G3526" t="s">
        <v>6522</v>
      </c>
      <c r="H3526">
        <v>7</v>
      </c>
      <c r="I3526" t="s">
        <v>1652</v>
      </c>
      <c r="J3526">
        <v>0</v>
      </c>
      <c r="K3526">
        <v>0</v>
      </c>
    </row>
    <row r="3527" spans="1:11" x14ac:dyDescent="0.25">
      <c r="A3527">
        <v>3848</v>
      </c>
      <c r="B3527" t="s">
        <v>1647</v>
      </c>
      <c r="C3527" t="s">
        <v>301</v>
      </c>
      <c r="D3527" t="s">
        <v>7400</v>
      </c>
      <c r="E3527" t="s">
        <v>5511</v>
      </c>
      <c r="F3527" t="s">
        <v>3832</v>
      </c>
      <c r="G3527" t="s">
        <v>6882</v>
      </c>
      <c r="H3527">
        <v>3</v>
      </c>
      <c r="I3527" t="s">
        <v>1652</v>
      </c>
      <c r="J3527">
        <v>0</v>
      </c>
      <c r="K3527">
        <v>0</v>
      </c>
    </row>
    <row r="3528" spans="1:11" x14ac:dyDescent="0.25">
      <c r="A3528">
        <v>3848</v>
      </c>
      <c r="B3528" t="s">
        <v>1647</v>
      </c>
      <c r="C3528" t="s">
        <v>301</v>
      </c>
      <c r="D3528" t="s">
        <v>7400</v>
      </c>
      <c r="G3528" t="s">
        <v>4667</v>
      </c>
      <c r="H3528">
        <v>1</v>
      </c>
      <c r="I3528" t="s">
        <v>1652</v>
      </c>
      <c r="J3528">
        <v>0</v>
      </c>
      <c r="K3528">
        <v>0</v>
      </c>
    </row>
    <row r="3529" spans="1:11" x14ac:dyDescent="0.25">
      <c r="A3529">
        <v>3848</v>
      </c>
      <c r="B3529" t="s">
        <v>1647</v>
      </c>
      <c r="C3529" t="s">
        <v>301</v>
      </c>
      <c r="D3529" t="s">
        <v>7400</v>
      </c>
      <c r="E3529" t="s">
        <v>5513</v>
      </c>
      <c r="F3529" t="s">
        <v>5514</v>
      </c>
      <c r="G3529" t="s">
        <v>10403</v>
      </c>
      <c r="H3529">
        <v>2</v>
      </c>
      <c r="I3529" t="s">
        <v>1652</v>
      </c>
      <c r="J3529">
        <v>0</v>
      </c>
      <c r="K3529">
        <v>0</v>
      </c>
    </row>
    <row r="3530" spans="1:11" x14ac:dyDescent="0.25">
      <c r="A3530">
        <v>3848</v>
      </c>
      <c r="B3530" t="s">
        <v>1647</v>
      </c>
      <c r="C3530" t="s">
        <v>301</v>
      </c>
      <c r="D3530" t="s">
        <v>7400</v>
      </c>
      <c r="G3530" t="s">
        <v>5515</v>
      </c>
      <c r="H3530">
        <v>4</v>
      </c>
      <c r="I3530" t="s">
        <v>1652</v>
      </c>
      <c r="J3530">
        <v>0</v>
      </c>
      <c r="K3530">
        <v>0</v>
      </c>
    </row>
    <row r="3531" spans="1:11" x14ac:dyDescent="0.25">
      <c r="A3531">
        <v>3848</v>
      </c>
      <c r="B3531" t="s">
        <v>1647</v>
      </c>
      <c r="C3531" t="s">
        <v>301</v>
      </c>
      <c r="D3531" t="s">
        <v>7400</v>
      </c>
      <c r="E3531" t="s">
        <v>5516</v>
      </c>
      <c r="F3531" t="s">
        <v>5514</v>
      </c>
      <c r="G3531" t="s">
        <v>6882</v>
      </c>
      <c r="H3531">
        <v>5</v>
      </c>
      <c r="I3531" t="s">
        <v>1652</v>
      </c>
      <c r="J3531">
        <v>0</v>
      </c>
      <c r="K3531">
        <v>0</v>
      </c>
    </row>
    <row r="3532" spans="1:11" x14ac:dyDescent="0.25">
      <c r="A3532">
        <v>3848</v>
      </c>
      <c r="B3532" t="s">
        <v>1647</v>
      </c>
      <c r="C3532" t="s">
        <v>301</v>
      </c>
      <c r="D3532" t="s">
        <v>7400</v>
      </c>
      <c r="G3532" t="s">
        <v>5517</v>
      </c>
      <c r="H3532">
        <v>3</v>
      </c>
      <c r="I3532" t="s">
        <v>1652</v>
      </c>
      <c r="J3532">
        <v>0</v>
      </c>
      <c r="K3532">
        <v>0</v>
      </c>
    </row>
    <row r="3533" spans="1:11" x14ac:dyDescent="0.25">
      <c r="A3533">
        <v>3848</v>
      </c>
      <c r="B3533" t="s">
        <v>1647</v>
      </c>
      <c r="C3533" t="s">
        <v>301</v>
      </c>
      <c r="D3533" t="s">
        <v>7400</v>
      </c>
      <c r="E3533" t="s">
        <v>5518</v>
      </c>
      <c r="F3533" t="s">
        <v>1785</v>
      </c>
      <c r="G3533" t="s">
        <v>6882</v>
      </c>
      <c r="H3533">
        <v>2</v>
      </c>
      <c r="I3533" t="s">
        <v>1652</v>
      </c>
      <c r="J3533">
        <v>0</v>
      </c>
      <c r="K3533">
        <v>0</v>
      </c>
    </row>
    <row r="3534" spans="1:11" x14ac:dyDescent="0.25">
      <c r="A3534">
        <v>3848</v>
      </c>
      <c r="B3534" t="s">
        <v>1647</v>
      </c>
      <c r="C3534" t="s">
        <v>301</v>
      </c>
      <c r="D3534" t="s">
        <v>7400</v>
      </c>
      <c r="G3534" t="s">
        <v>4883</v>
      </c>
      <c r="H3534">
        <v>1</v>
      </c>
      <c r="I3534" t="s">
        <v>1652</v>
      </c>
      <c r="J3534">
        <v>0</v>
      </c>
      <c r="K3534">
        <v>0</v>
      </c>
    </row>
    <row r="3535" spans="1:11" x14ac:dyDescent="0.25">
      <c r="A3535">
        <v>3848</v>
      </c>
      <c r="B3535" t="s">
        <v>1647</v>
      </c>
      <c r="C3535" t="s">
        <v>301</v>
      </c>
      <c r="D3535" t="s">
        <v>7400</v>
      </c>
      <c r="E3535" t="s">
        <v>5519</v>
      </c>
      <c r="F3535" t="s">
        <v>5502</v>
      </c>
      <c r="G3535" t="s">
        <v>6882</v>
      </c>
      <c r="H3535">
        <v>2</v>
      </c>
      <c r="I3535" t="s">
        <v>1652</v>
      </c>
      <c r="J3535">
        <v>0</v>
      </c>
      <c r="K3535">
        <v>0</v>
      </c>
    </row>
    <row r="3536" spans="1:11" x14ac:dyDescent="0.25">
      <c r="A3536">
        <v>3848</v>
      </c>
      <c r="B3536" t="s">
        <v>1647</v>
      </c>
      <c r="C3536" t="s">
        <v>301</v>
      </c>
      <c r="D3536" t="s">
        <v>7400</v>
      </c>
      <c r="G3536" t="s">
        <v>4341</v>
      </c>
      <c r="H3536">
        <v>1</v>
      </c>
      <c r="I3536" t="s">
        <v>1652</v>
      </c>
      <c r="J3536">
        <v>0</v>
      </c>
      <c r="K3536">
        <v>0</v>
      </c>
    </row>
    <row r="3537" spans="1:11" x14ac:dyDescent="0.25">
      <c r="A3537">
        <v>3848</v>
      </c>
      <c r="B3537" t="s">
        <v>1647</v>
      </c>
      <c r="C3537" t="s">
        <v>301</v>
      </c>
      <c r="D3537" t="s">
        <v>7400</v>
      </c>
      <c r="E3537" t="s">
        <v>6024</v>
      </c>
      <c r="F3537" t="s">
        <v>1665</v>
      </c>
      <c r="G3537" t="s">
        <v>6025</v>
      </c>
      <c r="H3537">
        <v>7</v>
      </c>
      <c r="I3537" t="s">
        <v>1652</v>
      </c>
      <c r="J3537">
        <v>0</v>
      </c>
      <c r="K3537">
        <v>0</v>
      </c>
    </row>
    <row r="3538" spans="1:11" x14ac:dyDescent="0.25">
      <c r="A3538">
        <v>3848</v>
      </c>
      <c r="B3538" t="s">
        <v>1647</v>
      </c>
      <c r="C3538" t="s">
        <v>301</v>
      </c>
      <c r="D3538" t="s">
        <v>7400</v>
      </c>
      <c r="E3538" t="s">
        <v>6026</v>
      </c>
      <c r="F3538" t="s">
        <v>1784</v>
      </c>
      <c r="G3538" t="s">
        <v>2322</v>
      </c>
      <c r="H3538">
        <v>18</v>
      </c>
      <c r="I3538" t="s">
        <v>1652</v>
      </c>
      <c r="J3538">
        <v>0</v>
      </c>
      <c r="K3538">
        <v>0</v>
      </c>
    </row>
    <row r="3539" spans="1:11" x14ac:dyDescent="0.25">
      <c r="A3539">
        <v>3848</v>
      </c>
      <c r="B3539" t="s">
        <v>1647</v>
      </c>
      <c r="C3539" t="s">
        <v>301</v>
      </c>
      <c r="D3539" t="s">
        <v>7400</v>
      </c>
      <c r="E3539" t="s">
        <v>6678</v>
      </c>
      <c r="F3539" t="s">
        <v>6679</v>
      </c>
      <c r="G3539" t="s">
        <v>6881</v>
      </c>
      <c r="H3539">
        <v>2</v>
      </c>
      <c r="I3539" t="s">
        <v>1652</v>
      </c>
      <c r="J3539">
        <v>0</v>
      </c>
      <c r="K3539">
        <v>0</v>
      </c>
    </row>
    <row r="3540" spans="1:11" x14ac:dyDescent="0.25">
      <c r="A3540">
        <v>3848</v>
      </c>
      <c r="B3540" t="s">
        <v>1647</v>
      </c>
      <c r="C3540" t="s">
        <v>301</v>
      </c>
      <c r="D3540" t="s">
        <v>7400</v>
      </c>
      <c r="G3540" t="s">
        <v>6680</v>
      </c>
      <c r="H3540">
        <v>2</v>
      </c>
      <c r="I3540" t="s">
        <v>1652</v>
      </c>
      <c r="J3540">
        <v>0</v>
      </c>
      <c r="K3540">
        <v>0</v>
      </c>
    </row>
    <row r="3541" spans="1:11" x14ac:dyDescent="0.25">
      <c r="A3541">
        <v>3848</v>
      </c>
      <c r="B3541" t="s">
        <v>1647</v>
      </c>
      <c r="C3541" t="s">
        <v>301</v>
      </c>
      <c r="D3541" t="s">
        <v>7400</v>
      </c>
      <c r="E3541" t="s">
        <v>5521</v>
      </c>
      <c r="F3541" t="s">
        <v>5490</v>
      </c>
      <c r="G3541" t="s">
        <v>6882</v>
      </c>
      <c r="H3541">
        <v>2</v>
      </c>
      <c r="I3541" t="s">
        <v>1652</v>
      </c>
      <c r="J3541">
        <v>0</v>
      </c>
      <c r="K3541">
        <v>0</v>
      </c>
    </row>
    <row r="3542" spans="1:11" x14ac:dyDescent="0.25">
      <c r="A3542">
        <v>3848</v>
      </c>
      <c r="B3542" t="s">
        <v>1647</v>
      </c>
      <c r="C3542" t="s">
        <v>301</v>
      </c>
      <c r="D3542" t="s">
        <v>7400</v>
      </c>
      <c r="G3542" t="s">
        <v>5478</v>
      </c>
      <c r="H3542">
        <v>1</v>
      </c>
      <c r="I3542" t="s">
        <v>1652</v>
      </c>
      <c r="J3542">
        <v>0</v>
      </c>
      <c r="K3542">
        <v>0</v>
      </c>
    </row>
    <row r="3543" spans="1:11" x14ac:dyDescent="0.25">
      <c r="A3543">
        <v>3848</v>
      </c>
      <c r="B3543" t="s">
        <v>1647</v>
      </c>
      <c r="C3543" t="s">
        <v>301</v>
      </c>
      <c r="D3543" t="s">
        <v>7400</v>
      </c>
      <c r="E3543" t="s">
        <v>5522</v>
      </c>
      <c r="F3543" t="s">
        <v>5523</v>
      </c>
      <c r="G3543" t="s">
        <v>6791</v>
      </c>
      <c r="H3543">
        <v>3</v>
      </c>
      <c r="I3543" t="s">
        <v>1652</v>
      </c>
      <c r="J3543">
        <v>0</v>
      </c>
      <c r="K3543">
        <v>0</v>
      </c>
    </row>
    <row r="3544" spans="1:11" x14ac:dyDescent="0.25">
      <c r="A3544">
        <v>3848</v>
      </c>
      <c r="B3544" t="s">
        <v>1647</v>
      </c>
      <c r="C3544" t="s">
        <v>301</v>
      </c>
      <c r="D3544" t="s">
        <v>7400</v>
      </c>
      <c r="G3544" t="s">
        <v>5499</v>
      </c>
      <c r="H3544">
        <v>1</v>
      </c>
      <c r="I3544" t="s">
        <v>1652</v>
      </c>
      <c r="J3544">
        <v>0</v>
      </c>
      <c r="K3544">
        <v>0</v>
      </c>
    </row>
    <row r="3545" spans="1:11" x14ac:dyDescent="0.25">
      <c r="A3545">
        <v>3848</v>
      </c>
      <c r="B3545" t="s">
        <v>1647</v>
      </c>
      <c r="C3545" t="s">
        <v>301</v>
      </c>
      <c r="D3545" t="s">
        <v>7400</v>
      </c>
      <c r="E3545" t="s">
        <v>6681</v>
      </c>
      <c r="F3545" t="s">
        <v>6682</v>
      </c>
      <c r="G3545" t="s">
        <v>6882</v>
      </c>
      <c r="H3545">
        <v>2</v>
      </c>
      <c r="I3545" t="s">
        <v>1652</v>
      </c>
      <c r="J3545">
        <v>0</v>
      </c>
      <c r="K3545">
        <v>0</v>
      </c>
    </row>
    <row r="3546" spans="1:11" x14ac:dyDescent="0.25">
      <c r="A3546">
        <v>3848</v>
      </c>
      <c r="B3546" t="s">
        <v>1647</v>
      </c>
      <c r="C3546" t="s">
        <v>301</v>
      </c>
      <c r="D3546" t="s">
        <v>7400</v>
      </c>
      <c r="E3546" t="s">
        <v>6683</v>
      </c>
      <c r="F3546" t="s">
        <v>5524</v>
      </c>
      <c r="G3546" t="s">
        <v>5534</v>
      </c>
      <c r="H3546">
        <v>1</v>
      </c>
      <c r="I3546" t="s">
        <v>1652</v>
      </c>
      <c r="J3546">
        <v>0</v>
      </c>
      <c r="K3546">
        <v>0</v>
      </c>
    </row>
    <row r="3547" spans="1:11" x14ac:dyDescent="0.25">
      <c r="A3547">
        <v>3848</v>
      </c>
      <c r="B3547" t="s">
        <v>1647</v>
      </c>
      <c r="C3547" t="s">
        <v>301</v>
      </c>
      <c r="D3547" t="s">
        <v>7400</v>
      </c>
      <c r="E3547" t="s">
        <v>5525</v>
      </c>
      <c r="F3547" t="s">
        <v>5526</v>
      </c>
      <c r="G3547" t="s">
        <v>4253</v>
      </c>
      <c r="H3547">
        <v>2</v>
      </c>
      <c r="I3547" t="s">
        <v>1652</v>
      </c>
      <c r="J3547">
        <v>0</v>
      </c>
      <c r="K3547">
        <v>0</v>
      </c>
    </row>
    <row r="3548" spans="1:11" x14ac:dyDescent="0.25">
      <c r="A3548">
        <v>3848</v>
      </c>
      <c r="B3548" t="s">
        <v>1647</v>
      </c>
      <c r="C3548" t="s">
        <v>301</v>
      </c>
      <c r="D3548" t="s">
        <v>7400</v>
      </c>
      <c r="E3548" t="s">
        <v>6523</v>
      </c>
      <c r="F3548" t="s">
        <v>1685</v>
      </c>
      <c r="G3548" t="s">
        <v>6185</v>
      </c>
      <c r="H3548">
        <v>7</v>
      </c>
      <c r="I3548" t="s">
        <v>1652</v>
      </c>
      <c r="J3548">
        <v>0</v>
      </c>
      <c r="K3548">
        <v>0</v>
      </c>
    </row>
    <row r="3549" spans="1:11" x14ac:dyDescent="0.25">
      <c r="A3549">
        <v>3848</v>
      </c>
      <c r="B3549" t="s">
        <v>1647</v>
      </c>
      <c r="C3549" t="s">
        <v>301</v>
      </c>
      <c r="D3549" t="s">
        <v>7400</v>
      </c>
      <c r="E3549" t="s">
        <v>5527</v>
      </c>
      <c r="F3549" t="s">
        <v>5528</v>
      </c>
      <c r="G3549" t="s">
        <v>5529</v>
      </c>
      <c r="H3549">
        <v>7</v>
      </c>
      <c r="I3549" t="s">
        <v>1652</v>
      </c>
      <c r="J3549">
        <v>0</v>
      </c>
      <c r="K3549">
        <v>0</v>
      </c>
    </row>
    <row r="3550" spans="1:11" x14ac:dyDescent="0.25">
      <c r="A3550">
        <v>3848</v>
      </c>
      <c r="B3550" t="s">
        <v>1647</v>
      </c>
      <c r="C3550" t="s">
        <v>301</v>
      </c>
      <c r="D3550" t="s">
        <v>7400</v>
      </c>
      <c r="E3550" t="s">
        <v>5530</v>
      </c>
      <c r="F3550" t="s">
        <v>5531</v>
      </c>
      <c r="G3550" t="s">
        <v>6791</v>
      </c>
      <c r="H3550">
        <v>1</v>
      </c>
      <c r="I3550" t="s">
        <v>1652</v>
      </c>
      <c r="J3550">
        <v>0</v>
      </c>
      <c r="K3550">
        <v>0</v>
      </c>
    </row>
    <row r="3551" spans="1:11" x14ac:dyDescent="0.25">
      <c r="A3551">
        <v>3848</v>
      </c>
      <c r="B3551" t="s">
        <v>1647</v>
      </c>
      <c r="C3551" t="s">
        <v>301</v>
      </c>
      <c r="D3551" t="s">
        <v>7400</v>
      </c>
      <c r="E3551" t="s">
        <v>6027</v>
      </c>
      <c r="F3551" t="s">
        <v>1782</v>
      </c>
      <c r="G3551" t="s">
        <v>6028</v>
      </c>
      <c r="H3551">
        <v>45</v>
      </c>
      <c r="I3551" t="s">
        <v>1652</v>
      </c>
      <c r="J3551">
        <v>0</v>
      </c>
      <c r="K3551">
        <v>0</v>
      </c>
    </row>
    <row r="3552" spans="1:11" x14ac:dyDescent="0.25">
      <c r="A3552">
        <v>3848</v>
      </c>
      <c r="B3552" t="s">
        <v>1647</v>
      </c>
      <c r="C3552" t="s">
        <v>301</v>
      </c>
      <c r="D3552" t="s">
        <v>7400</v>
      </c>
      <c r="E3552" t="s">
        <v>4151</v>
      </c>
      <c r="F3552" t="s">
        <v>3618</v>
      </c>
      <c r="G3552" t="s">
        <v>3789</v>
      </c>
      <c r="H3552">
        <v>3</v>
      </c>
      <c r="I3552" t="s">
        <v>1652</v>
      </c>
      <c r="J3552">
        <v>0</v>
      </c>
      <c r="K3552">
        <v>0</v>
      </c>
    </row>
    <row r="3553" spans="1:11" x14ac:dyDescent="0.25">
      <c r="A3553">
        <v>3848</v>
      </c>
      <c r="B3553" t="s">
        <v>1647</v>
      </c>
      <c r="C3553" t="s">
        <v>301</v>
      </c>
      <c r="D3553" t="s">
        <v>7400</v>
      </c>
      <c r="E3553" t="s">
        <v>1781</v>
      </c>
      <c r="F3553" t="s">
        <v>1780</v>
      </c>
      <c r="G3553" t="s">
        <v>4568</v>
      </c>
      <c r="H3553">
        <v>21</v>
      </c>
      <c r="I3553" t="s">
        <v>1646</v>
      </c>
      <c r="J3553">
        <v>0</v>
      </c>
      <c r="K3553">
        <v>0</v>
      </c>
    </row>
    <row r="3554" spans="1:11" x14ac:dyDescent="0.25">
      <c r="A3554">
        <v>3848</v>
      </c>
      <c r="B3554" t="s">
        <v>1647</v>
      </c>
      <c r="C3554" t="s">
        <v>301</v>
      </c>
      <c r="D3554" t="s">
        <v>7400</v>
      </c>
      <c r="E3554" t="s">
        <v>5532</v>
      </c>
      <c r="F3554" t="s">
        <v>5533</v>
      </c>
      <c r="G3554" t="s">
        <v>4253</v>
      </c>
      <c r="H3554">
        <v>5</v>
      </c>
      <c r="I3554" t="s">
        <v>1652</v>
      </c>
      <c r="J3554">
        <v>0</v>
      </c>
      <c r="K3554">
        <v>0</v>
      </c>
    </row>
    <row r="3555" spans="1:11" x14ac:dyDescent="0.25">
      <c r="A3555">
        <v>3848</v>
      </c>
      <c r="B3555" t="s">
        <v>1647</v>
      </c>
      <c r="C3555" t="s">
        <v>301</v>
      </c>
      <c r="D3555" t="s">
        <v>7400</v>
      </c>
      <c r="E3555" t="s">
        <v>7832</v>
      </c>
      <c r="F3555" t="s">
        <v>7833</v>
      </c>
      <c r="G3555" t="s">
        <v>4058</v>
      </c>
      <c r="H3555">
        <v>2</v>
      </c>
      <c r="I3555" t="s">
        <v>1652</v>
      </c>
      <c r="J3555">
        <v>0</v>
      </c>
      <c r="K3555">
        <v>0</v>
      </c>
    </row>
    <row r="3556" spans="1:11" x14ac:dyDescent="0.25">
      <c r="A3556">
        <v>3848</v>
      </c>
      <c r="B3556" t="s">
        <v>1647</v>
      </c>
      <c r="C3556" t="s">
        <v>301</v>
      </c>
      <c r="D3556" t="s">
        <v>7400</v>
      </c>
      <c r="E3556" t="s">
        <v>9919</v>
      </c>
      <c r="F3556" t="s">
        <v>9920</v>
      </c>
      <c r="G3556" t="s">
        <v>5931</v>
      </c>
      <c r="H3556">
        <v>29</v>
      </c>
      <c r="I3556" t="s">
        <v>1652</v>
      </c>
      <c r="J3556">
        <v>0</v>
      </c>
      <c r="K3556">
        <v>0</v>
      </c>
    </row>
    <row r="3557" spans="1:11" x14ac:dyDescent="0.25">
      <c r="A3557">
        <v>3848</v>
      </c>
      <c r="B3557" t="s">
        <v>1647</v>
      </c>
      <c r="C3557" t="s">
        <v>301</v>
      </c>
      <c r="D3557" t="s">
        <v>7400</v>
      </c>
      <c r="E3557" t="s">
        <v>6684</v>
      </c>
      <c r="F3557" t="s">
        <v>1660</v>
      </c>
      <c r="G3557" t="s">
        <v>5182</v>
      </c>
      <c r="H3557">
        <v>1</v>
      </c>
      <c r="I3557" t="s">
        <v>1652</v>
      </c>
      <c r="J3557">
        <v>0</v>
      </c>
      <c r="K3557">
        <v>0</v>
      </c>
    </row>
    <row r="3558" spans="1:11" x14ac:dyDescent="0.25">
      <c r="A3558">
        <v>3848</v>
      </c>
      <c r="B3558" t="s">
        <v>1647</v>
      </c>
      <c r="C3558" t="s">
        <v>301</v>
      </c>
      <c r="D3558" t="s">
        <v>7400</v>
      </c>
      <c r="E3558" t="s">
        <v>6029</v>
      </c>
      <c r="F3558" t="s">
        <v>1660</v>
      </c>
      <c r="G3558" t="s">
        <v>2255</v>
      </c>
      <c r="H3558">
        <v>6</v>
      </c>
      <c r="I3558" t="s">
        <v>1652</v>
      </c>
      <c r="J3558">
        <v>0</v>
      </c>
      <c r="K3558">
        <v>0</v>
      </c>
    </row>
    <row r="3559" spans="1:11" x14ac:dyDescent="0.25">
      <c r="A3559">
        <v>3848</v>
      </c>
      <c r="B3559" t="s">
        <v>1647</v>
      </c>
      <c r="C3559" t="s">
        <v>301</v>
      </c>
      <c r="D3559" t="s">
        <v>7400</v>
      </c>
      <c r="E3559" t="s">
        <v>1778</v>
      </c>
      <c r="F3559" t="s">
        <v>1777</v>
      </c>
      <c r="G3559" t="s">
        <v>3379</v>
      </c>
      <c r="H3559">
        <v>10</v>
      </c>
      <c r="I3559" t="s">
        <v>1646</v>
      </c>
      <c r="J3559">
        <v>0</v>
      </c>
      <c r="K3559">
        <v>0</v>
      </c>
    </row>
    <row r="3560" spans="1:11" x14ac:dyDescent="0.25">
      <c r="A3560">
        <v>3848</v>
      </c>
      <c r="B3560" t="s">
        <v>1647</v>
      </c>
      <c r="C3560" t="s">
        <v>301</v>
      </c>
      <c r="D3560" t="s">
        <v>7400</v>
      </c>
      <c r="E3560" t="s">
        <v>6294</v>
      </c>
      <c r="F3560" t="s">
        <v>3593</v>
      </c>
      <c r="G3560" t="s">
        <v>6295</v>
      </c>
      <c r="H3560">
        <v>6</v>
      </c>
      <c r="I3560" t="s">
        <v>1652</v>
      </c>
      <c r="J3560">
        <v>0</v>
      </c>
      <c r="K3560">
        <v>0</v>
      </c>
    </row>
    <row r="3561" spans="1:11" x14ac:dyDescent="0.25">
      <c r="A3561">
        <v>3848</v>
      </c>
      <c r="B3561" t="s">
        <v>1647</v>
      </c>
      <c r="C3561" t="s">
        <v>301</v>
      </c>
      <c r="D3561" t="s">
        <v>7400</v>
      </c>
      <c r="E3561" t="s">
        <v>7058</v>
      </c>
      <c r="F3561" t="s">
        <v>7059</v>
      </c>
      <c r="G3561" t="s">
        <v>6396</v>
      </c>
      <c r="H3561">
        <v>4</v>
      </c>
      <c r="I3561" t="s">
        <v>1652</v>
      </c>
      <c r="J3561">
        <v>0</v>
      </c>
      <c r="K3561">
        <v>0</v>
      </c>
    </row>
    <row r="3562" spans="1:11" x14ac:dyDescent="0.25">
      <c r="A3562">
        <v>3848</v>
      </c>
      <c r="B3562" t="s">
        <v>1647</v>
      </c>
      <c r="C3562" t="s">
        <v>301</v>
      </c>
      <c r="D3562" t="s">
        <v>7400</v>
      </c>
      <c r="E3562" t="s">
        <v>7060</v>
      </c>
      <c r="F3562" t="s">
        <v>7061</v>
      </c>
      <c r="G3562" t="s">
        <v>6381</v>
      </c>
      <c r="H3562">
        <v>5</v>
      </c>
      <c r="I3562" t="s">
        <v>1652</v>
      </c>
      <c r="J3562">
        <v>0</v>
      </c>
      <c r="K3562">
        <v>0</v>
      </c>
    </row>
    <row r="3563" spans="1:11" x14ac:dyDescent="0.25">
      <c r="A3563">
        <v>3848</v>
      </c>
      <c r="B3563" t="s">
        <v>1647</v>
      </c>
      <c r="C3563" t="s">
        <v>301</v>
      </c>
      <c r="D3563" t="s">
        <v>7400</v>
      </c>
      <c r="E3563" t="s">
        <v>5535</v>
      </c>
      <c r="F3563" t="s">
        <v>5536</v>
      </c>
      <c r="G3563" t="s">
        <v>6524</v>
      </c>
      <c r="H3563">
        <v>7</v>
      </c>
      <c r="I3563" t="s">
        <v>1652</v>
      </c>
      <c r="J3563">
        <v>0</v>
      </c>
      <c r="K3563">
        <v>0</v>
      </c>
    </row>
    <row r="3564" spans="1:11" x14ac:dyDescent="0.25">
      <c r="A3564">
        <v>3848</v>
      </c>
      <c r="B3564" t="s">
        <v>1647</v>
      </c>
      <c r="C3564" t="s">
        <v>301</v>
      </c>
      <c r="D3564" t="s">
        <v>7400</v>
      </c>
      <c r="E3564" t="s">
        <v>5537</v>
      </c>
      <c r="F3564" t="s">
        <v>5538</v>
      </c>
      <c r="G3564" t="s">
        <v>10156</v>
      </c>
      <c r="H3564">
        <v>1</v>
      </c>
      <c r="I3564" t="s">
        <v>1652</v>
      </c>
      <c r="J3564">
        <v>0</v>
      </c>
      <c r="K3564">
        <v>0</v>
      </c>
    </row>
    <row r="3565" spans="1:11" x14ac:dyDescent="0.25">
      <c r="A3565">
        <v>3848</v>
      </c>
      <c r="B3565" t="s">
        <v>1647</v>
      </c>
      <c r="C3565" t="s">
        <v>301</v>
      </c>
      <c r="D3565" t="s">
        <v>7400</v>
      </c>
      <c r="E3565" t="s">
        <v>6030</v>
      </c>
      <c r="F3565" t="s">
        <v>1657</v>
      </c>
      <c r="G3565" t="s">
        <v>6533</v>
      </c>
      <c r="H3565">
        <v>10</v>
      </c>
      <c r="I3565" t="s">
        <v>1652</v>
      </c>
      <c r="J3565">
        <v>0</v>
      </c>
      <c r="K3565">
        <v>0</v>
      </c>
    </row>
    <row r="3566" spans="1:11" x14ac:dyDescent="0.25">
      <c r="A3566">
        <v>3848</v>
      </c>
      <c r="B3566" t="s">
        <v>1647</v>
      </c>
      <c r="C3566" t="s">
        <v>301</v>
      </c>
      <c r="D3566" t="s">
        <v>7400</v>
      </c>
      <c r="E3566" t="s">
        <v>5539</v>
      </c>
      <c r="F3566" t="s">
        <v>5540</v>
      </c>
      <c r="G3566" t="s">
        <v>6380</v>
      </c>
      <c r="H3566">
        <v>7</v>
      </c>
      <c r="I3566" t="s">
        <v>1652</v>
      </c>
      <c r="J3566">
        <v>0</v>
      </c>
      <c r="K3566">
        <v>0</v>
      </c>
    </row>
    <row r="3567" spans="1:11" x14ac:dyDescent="0.25">
      <c r="A3567">
        <v>3848</v>
      </c>
      <c r="B3567" t="s">
        <v>1647</v>
      </c>
      <c r="C3567" t="s">
        <v>301</v>
      </c>
      <c r="D3567" t="s">
        <v>7400</v>
      </c>
      <c r="E3567" t="s">
        <v>5541</v>
      </c>
      <c r="F3567" t="s">
        <v>5542</v>
      </c>
      <c r="G3567" t="s">
        <v>6411</v>
      </c>
      <c r="H3567">
        <v>5</v>
      </c>
      <c r="I3567" t="s">
        <v>1652</v>
      </c>
      <c r="J3567">
        <v>0</v>
      </c>
      <c r="K3567">
        <v>0</v>
      </c>
    </row>
    <row r="3568" spans="1:11" x14ac:dyDescent="0.25">
      <c r="A3568">
        <v>3848</v>
      </c>
      <c r="B3568" t="s">
        <v>1647</v>
      </c>
      <c r="C3568" t="s">
        <v>301</v>
      </c>
      <c r="D3568" t="s">
        <v>7400</v>
      </c>
      <c r="E3568" t="s">
        <v>5543</v>
      </c>
      <c r="F3568" t="s">
        <v>5544</v>
      </c>
      <c r="G3568" t="s">
        <v>6528</v>
      </c>
      <c r="H3568">
        <v>3</v>
      </c>
      <c r="I3568" t="s">
        <v>1652</v>
      </c>
      <c r="J3568">
        <v>0</v>
      </c>
      <c r="K3568">
        <v>0</v>
      </c>
    </row>
    <row r="3569" spans="1:11" x14ac:dyDescent="0.25">
      <c r="A3569">
        <v>3848</v>
      </c>
      <c r="B3569" t="s">
        <v>1647</v>
      </c>
      <c r="C3569" t="s">
        <v>301</v>
      </c>
      <c r="D3569" t="s">
        <v>7400</v>
      </c>
      <c r="E3569" t="s">
        <v>5545</v>
      </c>
      <c r="F3569" t="s">
        <v>5546</v>
      </c>
      <c r="G3569" t="s">
        <v>6529</v>
      </c>
      <c r="H3569">
        <v>2</v>
      </c>
      <c r="I3569" t="s">
        <v>1652</v>
      </c>
      <c r="J3569">
        <v>0</v>
      </c>
      <c r="K3569">
        <v>0</v>
      </c>
    </row>
    <row r="3570" spans="1:11" x14ac:dyDescent="0.25">
      <c r="A3570">
        <v>3848</v>
      </c>
      <c r="B3570" t="s">
        <v>1647</v>
      </c>
      <c r="C3570" t="s">
        <v>301</v>
      </c>
      <c r="D3570" t="s">
        <v>7400</v>
      </c>
      <c r="E3570" t="s">
        <v>8329</v>
      </c>
      <c r="F3570" t="s">
        <v>1775</v>
      </c>
      <c r="G3570" t="s">
        <v>8330</v>
      </c>
      <c r="H3570">
        <v>2</v>
      </c>
      <c r="I3570" t="s">
        <v>1652</v>
      </c>
      <c r="J3570">
        <v>0</v>
      </c>
      <c r="K3570">
        <v>0</v>
      </c>
    </row>
    <row r="3571" spans="1:11" x14ac:dyDescent="0.25">
      <c r="A3571">
        <v>3848</v>
      </c>
      <c r="B3571" t="s">
        <v>1647</v>
      </c>
      <c r="C3571" t="s">
        <v>301</v>
      </c>
      <c r="D3571" t="s">
        <v>7400</v>
      </c>
      <c r="E3571" t="s">
        <v>4152</v>
      </c>
      <c r="F3571" t="s">
        <v>4153</v>
      </c>
      <c r="G3571" t="s">
        <v>6495</v>
      </c>
      <c r="H3571">
        <v>2</v>
      </c>
      <c r="I3571" t="s">
        <v>1652</v>
      </c>
      <c r="J3571">
        <v>0</v>
      </c>
      <c r="K3571">
        <v>0</v>
      </c>
    </row>
    <row r="3572" spans="1:11" x14ac:dyDescent="0.25">
      <c r="A3572">
        <v>3848</v>
      </c>
      <c r="B3572" t="s">
        <v>1647</v>
      </c>
      <c r="C3572" t="s">
        <v>301</v>
      </c>
      <c r="D3572" t="s">
        <v>7400</v>
      </c>
      <c r="E3572" t="s">
        <v>8331</v>
      </c>
      <c r="F3572" t="s">
        <v>8332</v>
      </c>
      <c r="G3572" t="s">
        <v>8333</v>
      </c>
      <c r="H3572">
        <v>2</v>
      </c>
      <c r="I3572" t="s">
        <v>1652</v>
      </c>
      <c r="J3572">
        <v>0</v>
      </c>
      <c r="K3572">
        <v>0</v>
      </c>
    </row>
    <row r="3573" spans="1:11" x14ac:dyDescent="0.25">
      <c r="A3573">
        <v>3848</v>
      </c>
      <c r="B3573" t="s">
        <v>1647</v>
      </c>
      <c r="C3573" t="s">
        <v>301</v>
      </c>
      <c r="D3573" t="s">
        <v>7400</v>
      </c>
      <c r="E3573" t="s">
        <v>2988</v>
      </c>
      <c r="F3573" t="s">
        <v>2989</v>
      </c>
      <c r="G3573" t="s">
        <v>6532</v>
      </c>
      <c r="H3573">
        <v>7</v>
      </c>
      <c r="I3573" t="s">
        <v>1652</v>
      </c>
      <c r="J3573">
        <v>0</v>
      </c>
      <c r="K3573">
        <v>0</v>
      </c>
    </row>
    <row r="3574" spans="1:11" x14ac:dyDescent="0.25">
      <c r="A3574">
        <v>3848</v>
      </c>
      <c r="B3574" t="s">
        <v>1647</v>
      </c>
      <c r="C3574" t="s">
        <v>301</v>
      </c>
      <c r="D3574" t="s">
        <v>7400</v>
      </c>
      <c r="E3574" t="s">
        <v>5547</v>
      </c>
      <c r="F3574" t="s">
        <v>1679</v>
      </c>
      <c r="G3574" t="s">
        <v>6396</v>
      </c>
      <c r="H3574">
        <v>5</v>
      </c>
      <c r="I3574" t="s">
        <v>1652</v>
      </c>
      <c r="J3574">
        <v>0</v>
      </c>
      <c r="K3574">
        <v>0</v>
      </c>
    </row>
    <row r="3575" spans="1:11" x14ac:dyDescent="0.25">
      <c r="A3575">
        <v>3848</v>
      </c>
      <c r="B3575" t="s">
        <v>1647</v>
      </c>
      <c r="C3575" t="s">
        <v>301</v>
      </c>
      <c r="D3575" t="s">
        <v>7400</v>
      </c>
      <c r="E3575" t="s">
        <v>5548</v>
      </c>
      <c r="F3575" t="s">
        <v>1774</v>
      </c>
      <c r="G3575" t="s">
        <v>6527</v>
      </c>
      <c r="H3575">
        <v>6</v>
      </c>
      <c r="I3575" t="s">
        <v>1652</v>
      </c>
      <c r="J3575">
        <v>0</v>
      </c>
      <c r="K3575">
        <v>0</v>
      </c>
    </row>
    <row r="3576" spans="1:11" x14ac:dyDescent="0.25">
      <c r="A3576">
        <v>3848</v>
      </c>
      <c r="B3576" t="s">
        <v>1647</v>
      </c>
      <c r="C3576" t="s">
        <v>301</v>
      </c>
      <c r="D3576" t="s">
        <v>7400</v>
      </c>
      <c r="E3576" t="s">
        <v>5549</v>
      </c>
      <c r="F3576" t="s">
        <v>5550</v>
      </c>
      <c r="G3576" t="s">
        <v>6534</v>
      </c>
      <c r="H3576">
        <v>7</v>
      </c>
      <c r="I3576" t="s">
        <v>1652</v>
      </c>
      <c r="J3576">
        <v>0</v>
      </c>
      <c r="K3576">
        <v>0</v>
      </c>
    </row>
    <row r="3577" spans="1:11" x14ac:dyDescent="0.25">
      <c r="A3577">
        <v>3848</v>
      </c>
      <c r="B3577" t="s">
        <v>1647</v>
      </c>
      <c r="C3577" t="s">
        <v>301</v>
      </c>
      <c r="D3577" t="s">
        <v>7400</v>
      </c>
      <c r="E3577" t="s">
        <v>8334</v>
      </c>
      <c r="F3577" t="s">
        <v>4064</v>
      </c>
      <c r="G3577" t="s">
        <v>8335</v>
      </c>
      <c r="H3577">
        <v>3</v>
      </c>
      <c r="I3577" t="s">
        <v>1652</v>
      </c>
      <c r="J3577">
        <v>0</v>
      </c>
      <c r="K3577">
        <v>0</v>
      </c>
    </row>
    <row r="3578" spans="1:11" x14ac:dyDescent="0.25">
      <c r="A3578">
        <v>3848</v>
      </c>
      <c r="B3578" t="s">
        <v>1647</v>
      </c>
      <c r="C3578" t="s">
        <v>301</v>
      </c>
      <c r="D3578" t="s">
        <v>7400</v>
      </c>
      <c r="E3578" t="s">
        <v>5551</v>
      </c>
      <c r="F3578" t="s">
        <v>5552</v>
      </c>
      <c r="G3578" t="s">
        <v>6526</v>
      </c>
      <c r="H3578">
        <v>1</v>
      </c>
      <c r="I3578" t="s">
        <v>1652</v>
      </c>
      <c r="J3578">
        <v>0</v>
      </c>
      <c r="K3578">
        <v>0</v>
      </c>
    </row>
    <row r="3579" spans="1:11" x14ac:dyDescent="0.25">
      <c r="A3579">
        <v>3848</v>
      </c>
      <c r="B3579" t="s">
        <v>1647</v>
      </c>
      <c r="C3579" t="s">
        <v>301</v>
      </c>
      <c r="D3579" t="s">
        <v>7400</v>
      </c>
      <c r="E3579" t="s">
        <v>5553</v>
      </c>
      <c r="F3579" t="s">
        <v>4750</v>
      </c>
      <c r="G3579" t="s">
        <v>6535</v>
      </c>
      <c r="H3579">
        <v>8</v>
      </c>
      <c r="I3579" t="s">
        <v>1652</v>
      </c>
      <c r="J3579">
        <v>0</v>
      </c>
      <c r="K3579">
        <v>0</v>
      </c>
    </row>
    <row r="3580" spans="1:11" x14ac:dyDescent="0.25">
      <c r="A3580">
        <v>3848</v>
      </c>
      <c r="B3580" t="s">
        <v>1647</v>
      </c>
      <c r="C3580" t="s">
        <v>301</v>
      </c>
      <c r="D3580" t="s">
        <v>7400</v>
      </c>
      <c r="E3580" t="s">
        <v>5554</v>
      </c>
      <c r="F3580" t="s">
        <v>5555</v>
      </c>
      <c r="G3580" t="s">
        <v>6536</v>
      </c>
      <c r="H3580">
        <v>8</v>
      </c>
      <c r="I3580" t="s">
        <v>1652</v>
      </c>
      <c r="J3580">
        <v>0</v>
      </c>
      <c r="K3580">
        <v>0</v>
      </c>
    </row>
    <row r="3581" spans="1:11" x14ac:dyDescent="0.25">
      <c r="A3581">
        <v>3848</v>
      </c>
      <c r="B3581" t="s">
        <v>1647</v>
      </c>
      <c r="C3581" t="s">
        <v>301</v>
      </c>
      <c r="D3581" t="s">
        <v>7400</v>
      </c>
      <c r="E3581" t="s">
        <v>8336</v>
      </c>
      <c r="F3581" t="s">
        <v>2990</v>
      </c>
      <c r="G3581" t="s">
        <v>10404</v>
      </c>
      <c r="H3581">
        <v>31</v>
      </c>
      <c r="I3581" t="s">
        <v>1652</v>
      </c>
      <c r="J3581">
        <v>0</v>
      </c>
      <c r="K3581">
        <v>0</v>
      </c>
    </row>
    <row r="3582" spans="1:11" x14ac:dyDescent="0.25">
      <c r="A3582">
        <v>3848</v>
      </c>
      <c r="B3582" t="s">
        <v>1647</v>
      </c>
      <c r="C3582" t="s">
        <v>301</v>
      </c>
      <c r="D3582" t="s">
        <v>7400</v>
      </c>
      <c r="E3582" t="s">
        <v>4155</v>
      </c>
      <c r="F3582" t="s">
        <v>4156</v>
      </c>
      <c r="G3582" t="s">
        <v>10405</v>
      </c>
      <c r="H3582">
        <v>3</v>
      </c>
      <c r="I3582" t="s">
        <v>1652</v>
      </c>
      <c r="J3582">
        <v>0</v>
      </c>
      <c r="K3582">
        <v>0</v>
      </c>
    </row>
    <row r="3583" spans="1:11" x14ac:dyDescent="0.25">
      <c r="A3583">
        <v>3848</v>
      </c>
      <c r="B3583" t="s">
        <v>1647</v>
      </c>
      <c r="C3583" t="s">
        <v>301</v>
      </c>
      <c r="D3583" t="s">
        <v>7400</v>
      </c>
      <c r="E3583" t="s">
        <v>5556</v>
      </c>
      <c r="F3583" t="s">
        <v>5557</v>
      </c>
      <c r="G3583" t="s">
        <v>6537</v>
      </c>
      <c r="H3583">
        <v>8</v>
      </c>
      <c r="I3583" t="s">
        <v>1652</v>
      </c>
      <c r="J3583">
        <v>0</v>
      </c>
      <c r="K3583">
        <v>0</v>
      </c>
    </row>
    <row r="3584" spans="1:11" x14ac:dyDescent="0.25">
      <c r="A3584">
        <v>3848</v>
      </c>
      <c r="B3584" t="s">
        <v>1647</v>
      </c>
      <c r="C3584" t="s">
        <v>301</v>
      </c>
      <c r="D3584" t="s">
        <v>7400</v>
      </c>
      <c r="E3584" t="s">
        <v>6031</v>
      </c>
      <c r="F3584" t="s">
        <v>6032</v>
      </c>
      <c r="G3584" t="s">
        <v>6526</v>
      </c>
      <c r="H3584">
        <v>1</v>
      </c>
      <c r="I3584" t="s">
        <v>1652</v>
      </c>
      <c r="J3584">
        <v>0</v>
      </c>
      <c r="K3584">
        <v>0</v>
      </c>
    </row>
    <row r="3585" spans="1:11" x14ac:dyDescent="0.25">
      <c r="A3585">
        <v>3848</v>
      </c>
      <c r="B3585" t="s">
        <v>1647</v>
      </c>
      <c r="C3585" t="s">
        <v>301</v>
      </c>
      <c r="D3585" t="s">
        <v>7400</v>
      </c>
      <c r="E3585" t="s">
        <v>5558</v>
      </c>
      <c r="F3585" t="s">
        <v>5559</v>
      </c>
      <c r="G3585" t="s">
        <v>6538</v>
      </c>
      <c r="H3585">
        <v>8</v>
      </c>
      <c r="I3585" t="s">
        <v>1652</v>
      </c>
      <c r="J3585">
        <v>0</v>
      </c>
      <c r="K3585">
        <v>0</v>
      </c>
    </row>
    <row r="3586" spans="1:11" x14ac:dyDescent="0.25">
      <c r="A3586">
        <v>3848</v>
      </c>
      <c r="B3586" t="s">
        <v>1647</v>
      </c>
      <c r="C3586" t="s">
        <v>301</v>
      </c>
      <c r="D3586" t="s">
        <v>7400</v>
      </c>
      <c r="E3586" t="s">
        <v>5560</v>
      </c>
      <c r="F3586" t="s">
        <v>4700</v>
      </c>
      <c r="G3586" t="s">
        <v>3120</v>
      </c>
      <c r="H3586">
        <v>5</v>
      </c>
      <c r="I3586" t="s">
        <v>1652</v>
      </c>
      <c r="J3586">
        <v>0</v>
      </c>
      <c r="K3586">
        <v>0</v>
      </c>
    </row>
    <row r="3587" spans="1:11" x14ac:dyDescent="0.25">
      <c r="A3587">
        <v>3848</v>
      </c>
      <c r="B3587" t="s">
        <v>1647</v>
      </c>
      <c r="C3587" t="s">
        <v>301</v>
      </c>
      <c r="D3587" t="s">
        <v>7400</v>
      </c>
      <c r="G3587" t="s">
        <v>5461</v>
      </c>
      <c r="H3587">
        <v>3</v>
      </c>
      <c r="I3587" t="s">
        <v>1652</v>
      </c>
      <c r="J3587">
        <v>0</v>
      </c>
      <c r="K3587">
        <v>0</v>
      </c>
    </row>
    <row r="3588" spans="1:11" x14ac:dyDescent="0.25">
      <c r="A3588">
        <v>3848</v>
      </c>
      <c r="B3588" t="s">
        <v>1647</v>
      </c>
      <c r="C3588" t="s">
        <v>301</v>
      </c>
      <c r="D3588" t="s">
        <v>7400</v>
      </c>
      <c r="E3588" t="s">
        <v>7584</v>
      </c>
      <c r="F3588" t="s">
        <v>1655</v>
      </c>
      <c r="G3588" t="s">
        <v>2301</v>
      </c>
      <c r="H3588">
        <v>10</v>
      </c>
      <c r="I3588" t="s">
        <v>1652</v>
      </c>
      <c r="J3588">
        <v>0</v>
      </c>
      <c r="K3588">
        <v>0</v>
      </c>
    </row>
    <row r="3589" spans="1:11" x14ac:dyDescent="0.25">
      <c r="A3589">
        <v>3848</v>
      </c>
      <c r="B3589" t="s">
        <v>1647</v>
      </c>
      <c r="C3589" t="s">
        <v>301</v>
      </c>
      <c r="D3589" t="s">
        <v>7400</v>
      </c>
      <c r="E3589" t="s">
        <v>5561</v>
      </c>
      <c r="F3589" t="s">
        <v>5562</v>
      </c>
      <c r="G3589" t="s">
        <v>6527</v>
      </c>
      <c r="H3589">
        <v>4</v>
      </c>
      <c r="I3589" t="s">
        <v>1652</v>
      </c>
      <c r="J3589">
        <v>0</v>
      </c>
      <c r="K3589">
        <v>0</v>
      </c>
    </row>
    <row r="3590" spans="1:11" x14ac:dyDescent="0.25">
      <c r="A3590">
        <v>3848</v>
      </c>
      <c r="B3590" t="s">
        <v>1647</v>
      </c>
      <c r="C3590" t="s">
        <v>301</v>
      </c>
      <c r="D3590" t="s">
        <v>7400</v>
      </c>
      <c r="E3590" t="s">
        <v>9190</v>
      </c>
      <c r="F3590" t="s">
        <v>1655</v>
      </c>
      <c r="G3590" t="s">
        <v>9191</v>
      </c>
      <c r="H3590">
        <v>109</v>
      </c>
      <c r="I3590" t="s">
        <v>1652</v>
      </c>
      <c r="J3590">
        <v>0</v>
      </c>
      <c r="K3590">
        <v>0</v>
      </c>
    </row>
    <row r="3591" spans="1:11" x14ac:dyDescent="0.25">
      <c r="A3591">
        <v>3848</v>
      </c>
      <c r="B3591" t="s">
        <v>1647</v>
      </c>
      <c r="C3591" t="s">
        <v>301</v>
      </c>
      <c r="D3591" t="s">
        <v>7400</v>
      </c>
      <c r="E3591" t="s">
        <v>6033</v>
      </c>
      <c r="F3591" t="s">
        <v>1655</v>
      </c>
      <c r="G3591" t="s">
        <v>6034</v>
      </c>
      <c r="H3591">
        <v>48</v>
      </c>
      <c r="I3591" t="s">
        <v>1652</v>
      </c>
      <c r="J3591">
        <v>0</v>
      </c>
      <c r="K3591">
        <v>0</v>
      </c>
    </row>
    <row r="3592" spans="1:11" x14ac:dyDescent="0.25">
      <c r="A3592">
        <v>3848</v>
      </c>
      <c r="B3592" t="s">
        <v>1647</v>
      </c>
      <c r="C3592" t="s">
        <v>301</v>
      </c>
      <c r="D3592" t="s">
        <v>7400</v>
      </c>
      <c r="E3592" t="s">
        <v>6035</v>
      </c>
      <c r="F3592" t="s">
        <v>5564</v>
      </c>
      <c r="G3592" t="s">
        <v>6036</v>
      </c>
      <c r="H3592">
        <v>9</v>
      </c>
      <c r="I3592" t="s">
        <v>1652</v>
      </c>
      <c r="J3592">
        <v>0</v>
      </c>
      <c r="K3592">
        <v>0</v>
      </c>
    </row>
    <row r="3593" spans="1:11" x14ac:dyDescent="0.25">
      <c r="A3593">
        <v>3848</v>
      </c>
      <c r="B3593" t="s">
        <v>1647</v>
      </c>
      <c r="C3593" t="s">
        <v>301</v>
      </c>
      <c r="D3593" t="s">
        <v>7400</v>
      </c>
      <c r="E3593" t="s">
        <v>6037</v>
      </c>
      <c r="F3593" t="s">
        <v>5564</v>
      </c>
      <c r="G3593" t="s">
        <v>6038</v>
      </c>
      <c r="H3593">
        <v>23</v>
      </c>
      <c r="I3593" t="s">
        <v>1652</v>
      </c>
      <c r="J3593">
        <v>0</v>
      </c>
      <c r="K3593">
        <v>0</v>
      </c>
    </row>
    <row r="3594" spans="1:11" x14ac:dyDescent="0.25">
      <c r="A3594">
        <v>3848</v>
      </c>
      <c r="B3594" t="s">
        <v>1647</v>
      </c>
      <c r="C3594" t="s">
        <v>301</v>
      </c>
      <c r="D3594" t="s">
        <v>7400</v>
      </c>
      <c r="E3594" t="s">
        <v>6039</v>
      </c>
      <c r="F3594" t="s">
        <v>5564</v>
      </c>
      <c r="G3594" t="s">
        <v>6040</v>
      </c>
      <c r="H3594">
        <v>12</v>
      </c>
      <c r="I3594" t="s">
        <v>1652</v>
      </c>
      <c r="J3594">
        <v>0</v>
      </c>
      <c r="K3594">
        <v>0</v>
      </c>
    </row>
    <row r="3595" spans="1:11" x14ac:dyDescent="0.25">
      <c r="A3595">
        <v>3848</v>
      </c>
      <c r="B3595" t="s">
        <v>1647</v>
      </c>
      <c r="C3595" t="s">
        <v>301</v>
      </c>
      <c r="D3595" t="s">
        <v>7400</v>
      </c>
      <c r="E3595" t="s">
        <v>5565</v>
      </c>
      <c r="F3595" t="s">
        <v>5564</v>
      </c>
      <c r="G3595" t="s">
        <v>5566</v>
      </c>
      <c r="H3595">
        <v>6</v>
      </c>
      <c r="I3595" t="s">
        <v>1652</v>
      </c>
      <c r="J3595">
        <v>0</v>
      </c>
      <c r="K3595">
        <v>0</v>
      </c>
    </row>
    <row r="3596" spans="1:11" x14ac:dyDescent="0.25">
      <c r="A3596">
        <v>3848</v>
      </c>
      <c r="B3596" t="s">
        <v>1647</v>
      </c>
      <c r="C3596" t="s">
        <v>301</v>
      </c>
      <c r="D3596" t="s">
        <v>7400</v>
      </c>
      <c r="E3596" t="s">
        <v>6041</v>
      </c>
      <c r="F3596" t="s">
        <v>1655</v>
      </c>
      <c r="G3596" t="s">
        <v>6791</v>
      </c>
      <c r="H3596">
        <v>11</v>
      </c>
      <c r="I3596" t="s">
        <v>1652</v>
      </c>
      <c r="J3596">
        <v>0</v>
      </c>
      <c r="K3596">
        <v>0</v>
      </c>
    </row>
    <row r="3597" spans="1:11" x14ac:dyDescent="0.25">
      <c r="A3597">
        <v>3848</v>
      </c>
      <c r="B3597" t="s">
        <v>1647</v>
      </c>
      <c r="C3597" t="s">
        <v>301</v>
      </c>
      <c r="D3597" t="s">
        <v>7400</v>
      </c>
      <c r="G3597" t="s">
        <v>6042</v>
      </c>
      <c r="H3597">
        <v>6</v>
      </c>
      <c r="I3597" t="s">
        <v>1652</v>
      </c>
      <c r="J3597">
        <v>0</v>
      </c>
      <c r="K3597">
        <v>0</v>
      </c>
    </row>
    <row r="3598" spans="1:11" x14ac:dyDescent="0.25">
      <c r="A3598">
        <v>3848</v>
      </c>
      <c r="B3598" t="s">
        <v>1647</v>
      </c>
      <c r="C3598" t="s">
        <v>301</v>
      </c>
      <c r="D3598" t="s">
        <v>7400</v>
      </c>
      <c r="E3598" t="s">
        <v>6043</v>
      </c>
      <c r="F3598" t="s">
        <v>1655</v>
      </c>
      <c r="G3598" t="s">
        <v>6044</v>
      </c>
      <c r="H3598">
        <v>24</v>
      </c>
      <c r="I3598" t="s">
        <v>1652</v>
      </c>
      <c r="J3598">
        <v>0</v>
      </c>
      <c r="K3598">
        <v>0</v>
      </c>
    </row>
    <row r="3599" spans="1:11" x14ac:dyDescent="0.25">
      <c r="A3599">
        <v>3848</v>
      </c>
      <c r="B3599" t="s">
        <v>1647</v>
      </c>
      <c r="C3599" t="s">
        <v>301</v>
      </c>
      <c r="D3599" t="s">
        <v>7400</v>
      </c>
      <c r="E3599" t="s">
        <v>6685</v>
      </c>
      <c r="F3599" t="s">
        <v>1655</v>
      </c>
      <c r="G3599" t="s">
        <v>6686</v>
      </c>
      <c r="H3599">
        <v>7</v>
      </c>
      <c r="I3599" t="s">
        <v>1652</v>
      </c>
      <c r="J3599">
        <v>0</v>
      </c>
      <c r="K3599">
        <v>0</v>
      </c>
    </row>
    <row r="3600" spans="1:11" x14ac:dyDescent="0.25">
      <c r="A3600">
        <v>3848</v>
      </c>
      <c r="B3600" t="s">
        <v>1647</v>
      </c>
      <c r="C3600" t="s">
        <v>301</v>
      </c>
      <c r="D3600" t="s">
        <v>7400</v>
      </c>
      <c r="E3600" t="s">
        <v>5567</v>
      </c>
      <c r="F3600" t="s">
        <v>5564</v>
      </c>
      <c r="G3600" t="s">
        <v>5568</v>
      </c>
      <c r="H3600">
        <v>32</v>
      </c>
      <c r="I3600" t="s">
        <v>1652</v>
      </c>
      <c r="J3600">
        <v>0</v>
      </c>
      <c r="K3600">
        <v>0</v>
      </c>
    </row>
    <row r="3601" spans="1:11" x14ac:dyDescent="0.25">
      <c r="A3601">
        <v>3848</v>
      </c>
      <c r="B3601" t="s">
        <v>1647</v>
      </c>
      <c r="C3601" t="s">
        <v>301</v>
      </c>
      <c r="D3601" t="s">
        <v>7400</v>
      </c>
      <c r="E3601" t="s">
        <v>6045</v>
      </c>
      <c r="F3601" t="s">
        <v>5564</v>
      </c>
      <c r="G3601" t="s">
        <v>6046</v>
      </c>
      <c r="H3601">
        <v>51</v>
      </c>
      <c r="I3601" t="s">
        <v>1652</v>
      </c>
      <c r="J3601">
        <v>0</v>
      </c>
      <c r="K3601">
        <v>0</v>
      </c>
    </row>
    <row r="3602" spans="1:11" x14ac:dyDescent="0.25">
      <c r="A3602">
        <v>3848</v>
      </c>
      <c r="B3602" t="s">
        <v>1647</v>
      </c>
      <c r="C3602" t="s">
        <v>301</v>
      </c>
      <c r="D3602" t="s">
        <v>7400</v>
      </c>
      <c r="E3602" t="s">
        <v>6047</v>
      </c>
      <c r="F3602" t="s">
        <v>5564</v>
      </c>
      <c r="G3602" t="s">
        <v>6048</v>
      </c>
      <c r="H3602">
        <v>21</v>
      </c>
      <c r="I3602" t="s">
        <v>1652</v>
      </c>
      <c r="J3602">
        <v>0</v>
      </c>
      <c r="K3602">
        <v>0</v>
      </c>
    </row>
    <row r="3603" spans="1:11" x14ac:dyDescent="0.25">
      <c r="A3603">
        <v>3848</v>
      </c>
      <c r="B3603" t="s">
        <v>1647</v>
      </c>
      <c r="C3603" t="s">
        <v>301</v>
      </c>
      <c r="D3603" t="s">
        <v>7400</v>
      </c>
      <c r="E3603" t="s">
        <v>6049</v>
      </c>
      <c r="F3603" t="s">
        <v>5564</v>
      </c>
      <c r="G3603" t="s">
        <v>6050</v>
      </c>
      <c r="H3603">
        <v>31</v>
      </c>
      <c r="I3603" t="s">
        <v>1652</v>
      </c>
      <c r="J3603">
        <v>0</v>
      </c>
      <c r="K3603">
        <v>0</v>
      </c>
    </row>
    <row r="3604" spans="1:11" x14ac:dyDescent="0.25">
      <c r="A3604">
        <v>3848</v>
      </c>
      <c r="B3604" t="s">
        <v>1647</v>
      </c>
      <c r="C3604" t="s">
        <v>301</v>
      </c>
      <c r="D3604" t="s">
        <v>7400</v>
      </c>
      <c r="E3604" t="s">
        <v>4579</v>
      </c>
      <c r="F3604" t="s">
        <v>1655</v>
      </c>
      <c r="G3604" t="s">
        <v>6691</v>
      </c>
      <c r="H3604">
        <v>2</v>
      </c>
      <c r="I3604" t="s">
        <v>1652</v>
      </c>
      <c r="J3604">
        <v>0</v>
      </c>
      <c r="K3604">
        <v>0</v>
      </c>
    </row>
    <row r="3605" spans="1:11" x14ac:dyDescent="0.25">
      <c r="A3605">
        <v>3848</v>
      </c>
      <c r="B3605" t="s">
        <v>1647</v>
      </c>
      <c r="C3605" t="s">
        <v>301</v>
      </c>
      <c r="D3605" t="s">
        <v>7400</v>
      </c>
      <c r="G3605" t="s">
        <v>4902</v>
      </c>
      <c r="H3605">
        <v>5</v>
      </c>
      <c r="I3605" t="s">
        <v>1652</v>
      </c>
      <c r="J3605">
        <v>0</v>
      </c>
      <c r="K3605">
        <v>0</v>
      </c>
    </row>
    <row r="3606" spans="1:11" x14ac:dyDescent="0.25">
      <c r="A3606">
        <v>3848</v>
      </c>
      <c r="B3606" t="s">
        <v>1647</v>
      </c>
      <c r="C3606" t="s">
        <v>301</v>
      </c>
      <c r="D3606" t="s">
        <v>7400</v>
      </c>
      <c r="E3606" t="s">
        <v>6051</v>
      </c>
      <c r="F3606" t="s">
        <v>5564</v>
      </c>
      <c r="G3606" t="s">
        <v>6052</v>
      </c>
      <c r="H3606">
        <v>7</v>
      </c>
      <c r="I3606" t="s">
        <v>1652</v>
      </c>
      <c r="J3606">
        <v>0</v>
      </c>
      <c r="K3606">
        <v>0</v>
      </c>
    </row>
    <row r="3607" spans="1:11" x14ac:dyDescent="0.25">
      <c r="A3607">
        <v>3848</v>
      </c>
      <c r="B3607" t="s">
        <v>1647</v>
      </c>
      <c r="C3607" t="s">
        <v>301</v>
      </c>
      <c r="D3607" t="s">
        <v>7400</v>
      </c>
      <c r="E3607" t="s">
        <v>6687</v>
      </c>
      <c r="F3607" t="s">
        <v>1655</v>
      </c>
      <c r="G3607" t="s">
        <v>6688</v>
      </c>
      <c r="H3607">
        <v>5</v>
      </c>
      <c r="I3607" t="s">
        <v>1652</v>
      </c>
      <c r="J3607">
        <v>0</v>
      </c>
      <c r="K3607">
        <v>0</v>
      </c>
    </row>
    <row r="3608" spans="1:11" x14ac:dyDescent="0.25">
      <c r="A3608">
        <v>3848</v>
      </c>
      <c r="B3608" t="s">
        <v>1647</v>
      </c>
      <c r="C3608" t="s">
        <v>301</v>
      </c>
      <c r="D3608" t="s">
        <v>7400</v>
      </c>
      <c r="E3608" t="s">
        <v>6053</v>
      </c>
      <c r="F3608" t="s">
        <v>5564</v>
      </c>
      <c r="G3608" t="s">
        <v>6054</v>
      </c>
      <c r="H3608">
        <v>8</v>
      </c>
      <c r="I3608" t="s">
        <v>1652</v>
      </c>
      <c r="J3608">
        <v>0</v>
      </c>
      <c r="K3608">
        <v>0</v>
      </c>
    </row>
    <row r="3609" spans="1:11" x14ac:dyDescent="0.25">
      <c r="A3609">
        <v>3848</v>
      </c>
      <c r="B3609" t="s">
        <v>1647</v>
      </c>
      <c r="C3609" t="s">
        <v>301</v>
      </c>
      <c r="D3609" t="s">
        <v>7400</v>
      </c>
      <c r="E3609" t="s">
        <v>6539</v>
      </c>
      <c r="F3609" t="s">
        <v>1655</v>
      </c>
      <c r="G3609" t="s">
        <v>5563</v>
      </c>
      <c r="H3609">
        <v>2</v>
      </c>
      <c r="I3609" t="s">
        <v>1652</v>
      </c>
      <c r="J3609">
        <v>0</v>
      </c>
      <c r="K3609">
        <v>0</v>
      </c>
    </row>
    <row r="3610" spans="1:11" x14ac:dyDescent="0.25">
      <c r="A3610">
        <v>3848</v>
      </c>
      <c r="B3610" t="s">
        <v>1647</v>
      </c>
      <c r="C3610" t="s">
        <v>301</v>
      </c>
      <c r="D3610" t="s">
        <v>7400</v>
      </c>
      <c r="E3610" t="s">
        <v>6540</v>
      </c>
      <c r="F3610" t="s">
        <v>5570</v>
      </c>
      <c r="G3610" t="s">
        <v>4261</v>
      </c>
      <c r="H3610">
        <v>16</v>
      </c>
      <c r="I3610" t="s">
        <v>1652</v>
      </c>
      <c r="J3610">
        <v>0</v>
      </c>
      <c r="K3610">
        <v>0</v>
      </c>
    </row>
    <row r="3611" spans="1:11" x14ac:dyDescent="0.25">
      <c r="A3611">
        <v>3848</v>
      </c>
      <c r="B3611" t="s">
        <v>1647</v>
      </c>
      <c r="C3611" t="s">
        <v>301</v>
      </c>
      <c r="D3611" t="s">
        <v>7400</v>
      </c>
      <c r="E3611" t="s">
        <v>6541</v>
      </c>
      <c r="F3611" t="s">
        <v>5487</v>
      </c>
      <c r="G3611" t="s">
        <v>6213</v>
      </c>
      <c r="H3611">
        <v>44</v>
      </c>
      <c r="I3611" t="s">
        <v>1652</v>
      </c>
      <c r="J3611">
        <v>0</v>
      </c>
      <c r="K3611">
        <v>0</v>
      </c>
    </row>
    <row r="3612" spans="1:11" x14ac:dyDescent="0.25">
      <c r="A3612">
        <v>3848</v>
      </c>
      <c r="B3612" t="s">
        <v>1647</v>
      </c>
      <c r="C3612" t="s">
        <v>301</v>
      </c>
      <c r="D3612" t="s">
        <v>7400</v>
      </c>
      <c r="E3612" t="s">
        <v>6055</v>
      </c>
      <c r="F3612" t="s">
        <v>5573</v>
      </c>
      <c r="G3612" t="s">
        <v>6056</v>
      </c>
      <c r="H3612">
        <v>21</v>
      </c>
      <c r="I3612" t="s">
        <v>1652</v>
      </c>
      <c r="J3612">
        <v>0</v>
      </c>
      <c r="K3612">
        <v>0</v>
      </c>
    </row>
    <row r="3613" spans="1:11" x14ac:dyDescent="0.25">
      <c r="A3613">
        <v>3848</v>
      </c>
      <c r="B3613" t="s">
        <v>1647</v>
      </c>
      <c r="C3613" t="s">
        <v>301</v>
      </c>
      <c r="D3613" t="s">
        <v>7400</v>
      </c>
      <c r="E3613" t="s">
        <v>6057</v>
      </c>
      <c r="F3613" t="s">
        <v>5564</v>
      </c>
      <c r="G3613" t="s">
        <v>6058</v>
      </c>
      <c r="H3613">
        <v>54</v>
      </c>
      <c r="I3613" t="s">
        <v>1652</v>
      </c>
      <c r="J3613">
        <v>0</v>
      </c>
      <c r="K3613">
        <v>0</v>
      </c>
    </row>
    <row r="3614" spans="1:11" x14ac:dyDescent="0.25">
      <c r="A3614">
        <v>3848</v>
      </c>
      <c r="B3614" t="s">
        <v>1647</v>
      </c>
      <c r="C3614" t="s">
        <v>301</v>
      </c>
      <c r="D3614" t="s">
        <v>7400</v>
      </c>
      <c r="E3614" t="s">
        <v>5571</v>
      </c>
      <c r="F3614" t="s">
        <v>5569</v>
      </c>
      <c r="G3614" t="s">
        <v>6882</v>
      </c>
      <c r="H3614">
        <v>1</v>
      </c>
      <c r="I3614" t="s">
        <v>1652</v>
      </c>
      <c r="J3614">
        <v>0</v>
      </c>
      <c r="K3614">
        <v>0</v>
      </c>
    </row>
    <row r="3615" spans="1:11" x14ac:dyDescent="0.25">
      <c r="A3615">
        <v>3848</v>
      </c>
      <c r="B3615" t="s">
        <v>1647</v>
      </c>
      <c r="C3615" t="s">
        <v>301</v>
      </c>
      <c r="D3615" t="s">
        <v>7400</v>
      </c>
      <c r="G3615" t="s">
        <v>5572</v>
      </c>
      <c r="H3615">
        <v>1</v>
      </c>
      <c r="I3615" t="s">
        <v>1652</v>
      </c>
      <c r="J3615">
        <v>0</v>
      </c>
      <c r="K3615">
        <v>0</v>
      </c>
    </row>
    <row r="3616" spans="1:11" x14ac:dyDescent="0.25">
      <c r="A3616">
        <v>3848</v>
      </c>
      <c r="B3616" t="s">
        <v>1647</v>
      </c>
      <c r="C3616" t="s">
        <v>301</v>
      </c>
      <c r="D3616" t="s">
        <v>7400</v>
      </c>
      <c r="E3616" t="s">
        <v>8866</v>
      </c>
      <c r="F3616" t="s">
        <v>5573</v>
      </c>
      <c r="G3616" t="s">
        <v>8867</v>
      </c>
      <c r="H3616">
        <v>5</v>
      </c>
      <c r="I3616" t="s">
        <v>1652</v>
      </c>
      <c r="J3616">
        <v>0</v>
      </c>
      <c r="K3616">
        <v>0</v>
      </c>
    </row>
    <row r="3617" spans="1:11" x14ac:dyDescent="0.25">
      <c r="A3617">
        <v>3848</v>
      </c>
      <c r="B3617" t="s">
        <v>1647</v>
      </c>
      <c r="C3617" t="s">
        <v>301</v>
      </c>
      <c r="D3617" t="s">
        <v>7400</v>
      </c>
      <c r="E3617" t="s">
        <v>5574</v>
      </c>
      <c r="F3617" t="s">
        <v>1772</v>
      </c>
      <c r="G3617" t="s">
        <v>6882</v>
      </c>
      <c r="H3617">
        <v>2</v>
      </c>
      <c r="I3617" t="s">
        <v>1652</v>
      </c>
      <c r="J3617">
        <v>0</v>
      </c>
      <c r="K3617">
        <v>0</v>
      </c>
    </row>
    <row r="3618" spans="1:11" x14ac:dyDescent="0.25">
      <c r="A3618">
        <v>3848</v>
      </c>
      <c r="B3618" t="s">
        <v>1647</v>
      </c>
      <c r="C3618" t="s">
        <v>301</v>
      </c>
      <c r="D3618" t="s">
        <v>7400</v>
      </c>
      <c r="E3618" t="s">
        <v>5575</v>
      </c>
      <c r="F3618" t="s">
        <v>5576</v>
      </c>
      <c r="G3618" t="s">
        <v>4253</v>
      </c>
      <c r="H3618">
        <v>3</v>
      </c>
      <c r="I3618" t="s">
        <v>1652</v>
      </c>
      <c r="J3618">
        <v>0</v>
      </c>
      <c r="K3618">
        <v>0</v>
      </c>
    </row>
    <row r="3619" spans="1:11" x14ac:dyDescent="0.25">
      <c r="A3619">
        <v>3848</v>
      </c>
      <c r="B3619" t="s">
        <v>1647</v>
      </c>
      <c r="C3619" t="s">
        <v>301</v>
      </c>
      <c r="D3619" t="s">
        <v>7400</v>
      </c>
      <c r="E3619" t="s">
        <v>6542</v>
      </c>
      <c r="F3619" t="s">
        <v>6543</v>
      </c>
      <c r="G3619" t="s">
        <v>4417</v>
      </c>
      <c r="H3619">
        <v>14</v>
      </c>
      <c r="I3619" t="s">
        <v>1652</v>
      </c>
      <c r="J3619">
        <v>0</v>
      </c>
      <c r="K3619">
        <v>0</v>
      </c>
    </row>
    <row r="3620" spans="1:11" x14ac:dyDescent="0.25">
      <c r="A3620">
        <v>3848</v>
      </c>
      <c r="B3620" t="s">
        <v>1647</v>
      </c>
      <c r="C3620" t="s">
        <v>301</v>
      </c>
      <c r="D3620" t="s">
        <v>7400</v>
      </c>
      <c r="E3620" t="s">
        <v>6544</v>
      </c>
      <c r="F3620" t="s">
        <v>1657</v>
      </c>
      <c r="G3620" t="s">
        <v>6163</v>
      </c>
      <c r="H3620">
        <v>14</v>
      </c>
      <c r="I3620" t="s">
        <v>1652</v>
      </c>
      <c r="J3620">
        <v>0</v>
      </c>
      <c r="K3620">
        <v>0</v>
      </c>
    </row>
    <row r="3621" spans="1:11" x14ac:dyDescent="0.25">
      <c r="A3621">
        <v>3848</v>
      </c>
      <c r="B3621" t="s">
        <v>1647</v>
      </c>
      <c r="C3621" t="s">
        <v>301</v>
      </c>
      <c r="D3621" t="s">
        <v>7400</v>
      </c>
      <c r="E3621" t="s">
        <v>6689</v>
      </c>
      <c r="F3621" t="s">
        <v>3388</v>
      </c>
      <c r="G3621" t="s">
        <v>6639</v>
      </c>
      <c r="H3621">
        <v>2</v>
      </c>
      <c r="I3621" t="s">
        <v>1652</v>
      </c>
      <c r="J3621">
        <v>0</v>
      </c>
      <c r="K3621">
        <v>0</v>
      </c>
    </row>
    <row r="3622" spans="1:11" x14ac:dyDescent="0.25">
      <c r="A3622">
        <v>3848</v>
      </c>
      <c r="B3622" t="s">
        <v>1647</v>
      </c>
      <c r="C3622" t="s">
        <v>301</v>
      </c>
      <c r="D3622" t="s">
        <v>7400</v>
      </c>
      <c r="G3622" t="s">
        <v>4876</v>
      </c>
      <c r="H3622">
        <v>7</v>
      </c>
      <c r="I3622" t="s">
        <v>1652</v>
      </c>
      <c r="J3622">
        <v>0</v>
      </c>
      <c r="K3622">
        <v>0</v>
      </c>
    </row>
    <row r="3623" spans="1:11" x14ac:dyDescent="0.25">
      <c r="A3623">
        <v>3848</v>
      </c>
      <c r="B3623" t="s">
        <v>1647</v>
      </c>
      <c r="C3623" t="s">
        <v>301</v>
      </c>
      <c r="D3623" t="s">
        <v>7400</v>
      </c>
      <c r="E3623" t="s">
        <v>5579</v>
      </c>
      <c r="F3623" t="s">
        <v>1679</v>
      </c>
      <c r="G3623" t="s">
        <v>5580</v>
      </c>
      <c r="H3623">
        <v>8</v>
      </c>
      <c r="I3623" t="s">
        <v>1652</v>
      </c>
      <c r="J3623">
        <v>0</v>
      </c>
      <c r="K3623">
        <v>0</v>
      </c>
    </row>
    <row r="3624" spans="1:11" x14ac:dyDescent="0.25">
      <c r="A3624">
        <v>3848</v>
      </c>
      <c r="B3624" t="s">
        <v>1647</v>
      </c>
      <c r="C3624" t="s">
        <v>301</v>
      </c>
      <c r="D3624" t="s">
        <v>7400</v>
      </c>
      <c r="E3624" t="s">
        <v>5581</v>
      </c>
      <c r="F3624" t="s">
        <v>1679</v>
      </c>
      <c r="G3624" t="s">
        <v>6882</v>
      </c>
      <c r="H3624">
        <v>2</v>
      </c>
      <c r="I3624" t="s">
        <v>1652</v>
      </c>
      <c r="J3624">
        <v>0</v>
      </c>
      <c r="K3624">
        <v>0</v>
      </c>
    </row>
    <row r="3625" spans="1:11" x14ac:dyDescent="0.25">
      <c r="A3625">
        <v>3848</v>
      </c>
      <c r="B3625" t="s">
        <v>1647</v>
      </c>
      <c r="C3625" t="s">
        <v>301</v>
      </c>
      <c r="D3625" t="s">
        <v>7400</v>
      </c>
      <c r="E3625" t="s">
        <v>5582</v>
      </c>
      <c r="F3625" t="s">
        <v>1679</v>
      </c>
      <c r="G3625" t="s">
        <v>5520</v>
      </c>
      <c r="H3625">
        <v>6</v>
      </c>
      <c r="I3625" t="s">
        <v>1652</v>
      </c>
      <c r="J3625">
        <v>0</v>
      </c>
      <c r="K3625">
        <v>0</v>
      </c>
    </row>
    <row r="3626" spans="1:11" x14ac:dyDescent="0.25">
      <c r="A3626">
        <v>3848</v>
      </c>
      <c r="B3626" t="s">
        <v>1647</v>
      </c>
      <c r="C3626" t="s">
        <v>301</v>
      </c>
      <c r="D3626" t="s">
        <v>7400</v>
      </c>
      <c r="E3626" t="s">
        <v>6545</v>
      </c>
      <c r="F3626" t="s">
        <v>1679</v>
      </c>
      <c r="G3626" t="s">
        <v>6519</v>
      </c>
      <c r="H3626">
        <v>2</v>
      </c>
      <c r="I3626" t="s">
        <v>1652</v>
      </c>
      <c r="J3626">
        <v>0</v>
      </c>
      <c r="K3626">
        <v>0</v>
      </c>
    </row>
    <row r="3627" spans="1:11" x14ac:dyDescent="0.25">
      <c r="A3627">
        <v>3848</v>
      </c>
      <c r="B3627" t="s">
        <v>1647</v>
      </c>
      <c r="C3627" t="s">
        <v>301</v>
      </c>
      <c r="D3627" t="s">
        <v>7400</v>
      </c>
      <c r="E3627" t="s">
        <v>8793</v>
      </c>
      <c r="F3627" t="s">
        <v>8794</v>
      </c>
      <c r="G3627" t="s">
        <v>6965</v>
      </c>
      <c r="H3627">
        <v>9</v>
      </c>
      <c r="I3627" t="s">
        <v>1652</v>
      </c>
      <c r="J3627">
        <v>0</v>
      </c>
      <c r="K3627">
        <v>0</v>
      </c>
    </row>
    <row r="3628" spans="1:11" x14ac:dyDescent="0.25">
      <c r="A3628">
        <v>3848</v>
      </c>
      <c r="B3628" t="s">
        <v>1647</v>
      </c>
      <c r="C3628" t="s">
        <v>301</v>
      </c>
      <c r="D3628" t="s">
        <v>7400</v>
      </c>
      <c r="G3628" t="s">
        <v>2217</v>
      </c>
      <c r="H3628">
        <v>22</v>
      </c>
      <c r="I3628" t="s">
        <v>1652</v>
      </c>
      <c r="J3628">
        <v>0</v>
      </c>
      <c r="K3628">
        <v>0</v>
      </c>
    </row>
    <row r="3629" spans="1:11" x14ac:dyDescent="0.25">
      <c r="A3629">
        <v>3848</v>
      </c>
      <c r="B3629" t="s">
        <v>1647</v>
      </c>
      <c r="C3629" t="s">
        <v>301</v>
      </c>
      <c r="D3629" t="s">
        <v>7400</v>
      </c>
      <c r="E3629" t="s">
        <v>2444</v>
      </c>
      <c r="F3629" t="s">
        <v>2495</v>
      </c>
      <c r="G3629" t="s">
        <v>9192</v>
      </c>
      <c r="H3629">
        <v>1</v>
      </c>
      <c r="I3629" t="s">
        <v>1646</v>
      </c>
      <c r="J3629">
        <v>0</v>
      </c>
      <c r="K3629">
        <v>0</v>
      </c>
    </row>
    <row r="3630" spans="1:11" x14ac:dyDescent="0.25">
      <c r="A3630">
        <v>3848</v>
      </c>
      <c r="B3630" t="s">
        <v>1647</v>
      </c>
      <c r="C3630" t="s">
        <v>301</v>
      </c>
      <c r="D3630" t="s">
        <v>7400</v>
      </c>
      <c r="G3630" t="s">
        <v>7410</v>
      </c>
      <c r="H3630">
        <v>15</v>
      </c>
      <c r="I3630" t="s">
        <v>1646</v>
      </c>
      <c r="J3630">
        <v>0</v>
      </c>
      <c r="K3630">
        <v>0</v>
      </c>
    </row>
    <row r="3631" spans="1:11" x14ac:dyDescent="0.25">
      <c r="A3631">
        <v>3848</v>
      </c>
      <c r="B3631" t="s">
        <v>1647</v>
      </c>
      <c r="C3631" t="s">
        <v>301</v>
      </c>
      <c r="D3631" t="s">
        <v>7400</v>
      </c>
      <c r="E3631" t="s">
        <v>8973</v>
      </c>
      <c r="F3631" t="s">
        <v>8974</v>
      </c>
      <c r="G3631" t="s">
        <v>3502</v>
      </c>
      <c r="H3631">
        <v>25</v>
      </c>
      <c r="I3631" t="s">
        <v>1652</v>
      </c>
      <c r="J3631">
        <v>0</v>
      </c>
      <c r="K3631">
        <v>0</v>
      </c>
    </row>
    <row r="3632" spans="1:11" x14ac:dyDescent="0.25">
      <c r="A3632">
        <v>3848</v>
      </c>
      <c r="B3632" t="s">
        <v>1647</v>
      </c>
      <c r="C3632" t="s">
        <v>301</v>
      </c>
      <c r="D3632" t="s">
        <v>7400</v>
      </c>
      <c r="G3632" t="s">
        <v>8975</v>
      </c>
      <c r="H3632">
        <v>19</v>
      </c>
      <c r="I3632" t="s">
        <v>1652</v>
      </c>
      <c r="J3632">
        <v>0</v>
      </c>
      <c r="K3632">
        <v>0</v>
      </c>
    </row>
    <row r="3633" spans="1:11" x14ac:dyDescent="0.25">
      <c r="A3633">
        <v>3848</v>
      </c>
      <c r="B3633" t="s">
        <v>1647</v>
      </c>
      <c r="C3633" t="s">
        <v>301</v>
      </c>
      <c r="D3633" t="s">
        <v>7400</v>
      </c>
      <c r="E3633" t="s">
        <v>5583</v>
      </c>
      <c r="F3633" t="s">
        <v>1670</v>
      </c>
      <c r="G3633" t="s">
        <v>6957</v>
      </c>
      <c r="H3633">
        <v>6</v>
      </c>
      <c r="I3633" t="s">
        <v>1652</v>
      </c>
      <c r="J3633">
        <v>0</v>
      </c>
      <c r="K3633">
        <v>0</v>
      </c>
    </row>
    <row r="3634" spans="1:11" x14ac:dyDescent="0.25">
      <c r="A3634">
        <v>3848</v>
      </c>
      <c r="B3634" t="s">
        <v>1647</v>
      </c>
      <c r="C3634" t="s">
        <v>301</v>
      </c>
      <c r="D3634" t="s">
        <v>7400</v>
      </c>
      <c r="G3634" t="s">
        <v>5584</v>
      </c>
      <c r="H3634">
        <v>5</v>
      </c>
      <c r="I3634" t="s">
        <v>1652</v>
      </c>
      <c r="J3634">
        <v>0</v>
      </c>
      <c r="K3634">
        <v>0</v>
      </c>
    </row>
    <row r="3635" spans="1:11" x14ac:dyDescent="0.25">
      <c r="A3635">
        <v>3848</v>
      </c>
      <c r="B3635" t="s">
        <v>1647</v>
      </c>
      <c r="C3635" t="s">
        <v>301</v>
      </c>
      <c r="D3635" t="s">
        <v>7400</v>
      </c>
      <c r="E3635" t="s">
        <v>5585</v>
      </c>
      <c r="F3635" t="s">
        <v>5586</v>
      </c>
      <c r="G3635" t="s">
        <v>6531</v>
      </c>
      <c r="H3635">
        <v>6</v>
      </c>
      <c r="I3635" t="s">
        <v>1652</v>
      </c>
      <c r="J3635">
        <v>0</v>
      </c>
      <c r="K3635">
        <v>0</v>
      </c>
    </row>
    <row r="3636" spans="1:11" x14ac:dyDescent="0.25">
      <c r="A3636">
        <v>3848</v>
      </c>
      <c r="B3636" t="s">
        <v>1647</v>
      </c>
      <c r="C3636" t="s">
        <v>301</v>
      </c>
      <c r="D3636" t="s">
        <v>7400</v>
      </c>
      <c r="E3636" t="s">
        <v>8337</v>
      </c>
      <c r="F3636" t="s">
        <v>8338</v>
      </c>
      <c r="G3636" t="s">
        <v>6533</v>
      </c>
      <c r="H3636">
        <v>8</v>
      </c>
      <c r="I3636" t="s">
        <v>1652</v>
      </c>
      <c r="J3636">
        <v>0</v>
      </c>
      <c r="K3636">
        <v>0</v>
      </c>
    </row>
    <row r="3637" spans="1:11" x14ac:dyDescent="0.25">
      <c r="A3637">
        <v>3848</v>
      </c>
      <c r="B3637" t="s">
        <v>1647</v>
      </c>
      <c r="C3637" t="s">
        <v>301</v>
      </c>
      <c r="D3637" t="s">
        <v>7400</v>
      </c>
      <c r="E3637" t="s">
        <v>5587</v>
      </c>
      <c r="F3637" t="s">
        <v>5588</v>
      </c>
      <c r="G3637" t="s">
        <v>6405</v>
      </c>
      <c r="H3637">
        <v>8</v>
      </c>
      <c r="I3637" t="s">
        <v>1652</v>
      </c>
      <c r="J3637">
        <v>0</v>
      </c>
      <c r="K3637">
        <v>0</v>
      </c>
    </row>
    <row r="3638" spans="1:11" x14ac:dyDescent="0.25">
      <c r="A3638">
        <v>3848</v>
      </c>
      <c r="B3638" t="s">
        <v>1647</v>
      </c>
      <c r="C3638" t="s">
        <v>301</v>
      </c>
      <c r="D3638" t="s">
        <v>7400</v>
      </c>
      <c r="E3638" t="s">
        <v>5589</v>
      </c>
      <c r="F3638" t="s">
        <v>1655</v>
      </c>
      <c r="G3638" t="s">
        <v>6394</v>
      </c>
      <c r="H3638">
        <v>25</v>
      </c>
      <c r="I3638" t="s">
        <v>1652</v>
      </c>
      <c r="J3638">
        <v>0</v>
      </c>
      <c r="K3638">
        <v>0</v>
      </c>
    </row>
    <row r="3639" spans="1:11" x14ac:dyDescent="0.25">
      <c r="A3639">
        <v>3848</v>
      </c>
      <c r="B3639" t="s">
        <v>1647</v>
      </c>
      <c r="C3639" t="s">
        <v>301</v>
      </c>
      <c r="D3639" t="s">
        <v>7400</v>
      </c>
      <c r="E3639" t="s">
        <v>5590</v>
      </c>
      <c r="F3639" t="s">
        <v>5591</v>
      </c>
      <c r="G3639" t="s">
        <v>6546</v>
      </c>
      <c r="H3639">
        <v>7</v>
      </c>
      <c r="I3639" t="s">
        <v>1652</v>
      </c>
      <c r="J3639">
        <v>0</v>
      </c>
      <c r="K3639">
        <v>0</v>
      </c>
    </row>
    <row r="3640" spans="1:11" x14ac:dyDescent="0.25">
      <c r="A3640">
        <v>3848</v>
      </c>
      <c r="B3640" t="s">
        <v>1647</v>
      </c>
      <c r="C3640" t="s">
        <v>301</v>
      </c>
      <c r="D3640" t="s">
        <v>7400</v>
      </c>
      <c r="E3640" t="s">
        <v>5592</v>
      </c>
      <c r="F3640" t="s">
        <v>5593</v>
      </c>
      <c r="G3640" t="s">
        <v>6409</v>
      </c>
      <c r="H3640">
        <v>7</v>
      </c>
      <c r="I3640" t="s">
        <v>1652</v>
      </c>
      <c r="J3640">
        <v>0</v>
      </c>
      <c r="K3640">
        <v>0</v>
      </c>
    </row>
    <row r="3641" spans="1:11" x14ac:dyDescent="0.25">
      <c r="A3641">
        <v>3848</v>
      </c>
      <c r="B3641" t="s">
        <v>1647</v>
      </c>
      <c r="C3641" t="s">
        <v>301</v>
      </c>
      <c r="D3641" t="s">
        <v>7400</v>
      </c>
      <c r="E3641" t="s">
        <v>5594</v>
      </c>
      <c r="F3641" t="s">
        <v>5595</v>
      </c>
      <c r="G3641" t="s">
        <v>6547</v>
      </c>
      <c r="H3641">
        <v>5</v>
      </c>
      <c r="I3641" t="s">
        <v>1652</v>
      </c>
      <c r="J3641">
        <v>0</v>
      </c>
      <c r="K3641">
        <v>0</v>
      </c>
    </row>
    <row r="3642" spans="1:11" x14ac:dyDescent="0.25">
      <c r="A3642">
        <v>3848</v>
      </c>
      <c r="B3642" t="s">
        <v>1647</v>
      </c>
      <c r="C3642" t="s">
        <v>301</v>
      </c>
      <c r="D3642" t="s">
        <v>7400</v>
      </c>
      <c r="E3642" t="s">
        <v>5596</v>
      </c>
      <c r="F3642" t="s">
        <v>5597</v>
      </c>
      <c r="G3642" t="s">
        <v>6393</v>
      </c>
      <c r="H3642">
        <v>3</v>
      </c>
      <c r="I3642" t="s">
        <v>1652</v>
      </c>
      <c r="J3642">
        <v>0</v>
      </c>
      <c r="K3642">
        <v>0</v>
      </c>
    </row>
    <row r="3643" spans="1:11" x14ac:dyDescent="0.25">
      <c r="A3643">
        <v>3848</v>
      </c>
      <c r="B3643" t="s">
        <v>1647</v>
      </c>
      <c r="C3643" t="s">
        <v>301</v>
      </c>
      <c r="D3643" t="s">
        <v>7400</v>
      </c>
      <c r="E3643" t="s">
        <v>5598</v>
      </c>
      <c r="F3643" t="s">
        <v>5599</v>
      </c>
      <c r="G3643" t="s">
        <v>6548</v>
      </c>
      <c r="H3643">
        <v>5</v>
      </c>
      <c r="I3643" t="s">
        <v>1652</v>
      </c>
      <c r="J3643">
        <v>0</v>
      </c>
      <c r="K3643">
        <v>0</v>
      </c>
    </row>
    <row r="3644" spans="1:11" x14ac:dyDescent="0.25">
      <c r="A3644">
        <v>3848</v>
      </c>
      <c r="B3644" t="s">
        <v>1647</v>
      </c>
      <c r="C3644" t="s">
        <v>301</v>
      </c>
      <c r="D3644" t="s">
        <v>7400</v>
      </c>
      <c r="E3644" t="s">
        <v>5600</v>
      </c>
      <c r="F3644" t="s">
        <v>5601</v>
      </c>
      <c r="G3644" t="s">
        <v>6549</v>
      </c>
      <c r="H3644">
        <v>9</v>
      </c>
      <c r="I3644" t="s">
        <v>1652</v>
      </c>
      <c r="J3644">
        <v>0</v>
      </c>
      <c r="K3644">
        <v>0</v>
      </c>
    </row>
    <row r="3645" spans="1:11" x14ac:dyDescent="0.25">
      <c r="A3645">
        <v>3848</v>
      </c>
      <c r="B3645" t="s">
        <v>1647</v>
      </c>
      <c r="C3645" t="s">
        <v>301</v>
      </c>
      <c r="D3645" t="s">
        <v>7400</v>
      </c>
      <c r="E3645" t="s">
        <v>5602</v>
      </c>
      <c r="F3645" t="s">
        <v>5597</v>
      </c>
      <c r="G3645" t="s">
        <v>6524</v>
      </c>
      <c r="H3645">
        <v>8</v>
      </c>
      <c r="I3645" t="s">
        <v>1652</v>
      </c>
      <c r="J3645">
        <v>0</v>
      </c>
      <c r="K3645">
        <v>0</v>
      </c>
    </row>
    <row r="3646" spans="1:11" x14ac:dyDescent="0.25">
      <c r="A3646">
        <v>3848</v>
      </c>
      <c r="B3646" t="s">
        <v>1647</v>
      </c>
      <c r="C3646" t="s">
        <v>301</v>
      </c>
      <c r="D3646" t="s">
        <v>7400</v>
      </c>
      <c r="E3646" t="s">
        <v>5603</v>
      </c>
      <c r="F3646" t="s">
        <v>1655</v>
      </c>
      <c r="G3646" t="s">
        <v>6549</v>
      </c>
      <c r="H3646">
        <v>9</v>
      </c>
      <c r="I3646" t="s">
        <v>1652</v>
      </c>
      <c r="J3646">
        <v>0</v>
      </c>
      <c r="K3646">
        <v>0</v>
      </c>
    </row>
    <row r="3647" spans="1:11" x14ac:dyDescent="0.25">
      <c r="A3647">
        <v>3848</v>
      </c>
      <c r="B3647" t="s">
        <v>1647</v>
      </c>
      <c r="C3647" t="s">
        <v>301</v>
      </c>
      <c r="D3647" t="s">
        <v>7400</v>
      </c>
      <c r="E3647" t="s">
        <v>6236</v>
      </c>
      <c r="F3647" t="s">
        <v>6237</v>
      </c>
      <c r="G3647" t="s">
        <v>6550</v>
      </c>
      <c r="H3647">
        <v>21</v>
      </c>
      <c r="I3647" t="s">
        <v>1652</v>
      </c>
      <c r="J3647">
        <v>0</v>
      </c>
      <c r="K3647">
        <v>0</v>
      </c>
    </row>
    <row r="3648" spans="1:11" x14ac:dyDescent="0.25">
      <c r="A3648">
        <v>3848</v>
      </c>
      <c r="B3648" t="s">
        <v>1647</v>
      </c>
      <c r="C3648" t="s">
        <v>301</v>
      </c>
      <c r="D3648" t="s">
        <v>7400</v>
      </c>
      <c r="E3648" t="s">
        <v>1771</v>
      </c>
      <c r="F3648" t="s">
        <v>1770</v>
      </c>
      <c r="G3648" t="s">
        <v>3965</v>
      </c>
      <c r="H3648">
        <v>2</v>
      </c>
      <c r="I3648" t="s">
        <v>1652</v>
      </c>
      <c r="J3648">
        <v>0</v>
      </c>
      <c r="K3648">
        <v>0</v>
      </c>
    </row>
    <row r="3649" spans="1:11" x14ac:dyDescent="0.25">
      <c r="A3649">
        <v>3848</v>
      </c>
      <c r="B3649" t="s">
        <v>1647</v>
      </c>
      <c r="C3649" t="s">
        <v>301</v>
      </c>
      <c r="D3649" t="s">
        <v>7400</v>
      </c>
      <c r="G3649" t="s">
        <v>5604</v>
      </c>
      <c r="H3649">
        <v>45</v>
      </c>
      <c r="I3649" t="s">
        <v>1652</v>
      </c>
      <c r="J3649">
        <v>0</v>
      </c>
      <c r="K3649">
        <v>0</v>
      </c>
    </row>
    <row r="3650" spans="1:11" x14ac:dyDescent="0.25">
      <c r="A3650">
        <v>3848</v>
      </c>
      <c r="B3650" t="s">
        <v>1647</v>
      </c>
      <c r="C3650" t="s">
        <v>301</v>
      </c>
      <c r="D3650" t="s">
        <v>7400</v>
      </c>
      <c r="E3650" t="s">
        <v>3037</v>
      </c>
      <c r="F3650" t="s">
        <v>1664</v>
      </c>
      <c r="G3650" t="s">
        <v>6786</v>
      </c>
      <c r="H3650">
        <v>122</v>
      </c>
      <c r="I3650" t="s">
        <v>1652</v>
      </c>
      <c r="J3650">
        <v>0</v>
      </c>
      <c r="K3650">
        <v>0</v>
      </c>
    </row>
    <row r="3651" spans="1:11" x14ac:dyDescent="0.25">
      <c r="A3651">
        <v>3848</v>
      </c>
      <c r="B3651" t="s">
        <v>1647</v>
      </c>
      <c r="C3651" t="s">
        <v>301</v>
      </c>
      <c r="D3651" t="s">
        <v>7400</v>
      </c>
      <c r="G3651" t="s">
        <v>5605</v>
      </c>
      <c r="H3651">
        <v>9</v>
      </c>
      <c r="I3651" t="s">
        <v>1652</v>
      </c>
      <c r="J3651">
        <v>0</v>
      </c>
      <c r="K3651">
        <v>0</v>
      </c>
    </row>
    <row r="3652" spans="1:11" x14ac:dyDescent="0.25">
      <c r="A3652">
        <v>3848</v>
      </c>
      <c r="B3652" t="s">
        <v>1647</v>
      </c>
      <c r="C3652" t="s">
        <v>301</v>
      </c>
      <c r="D3652" t="s">
        <v>7400</v>
      </c>
      <c r="E3652" t="s">
        <v>10946</v>
      </c>
      <c r="F3652" t="s">
        <v>10947</v>
      </c>
      <c r="G3652" t="s">
        <v>3565</v>
      </c>
      <c r="H3652">
        <v>1</v>
      </c>
      <c r="I3652" t="s">
        <v>1652</v>
      </c>
      <c r="J3652">
        <v>0</v>
      </c>
      <c r="K3652">
        <v>0</v>
      </c>
    </row>
    <row r="3653" spans="1:11" x14ac:dyDescent="0.25">
      <c r="A3653">
        <v>3848</v>
      </c>
      <c r="B3653" t="s">
        <v>1647</v>
      </c>
      <c r="C3653" t="s">
        <v>301</v>
      </c>
      <c r="D3653" t="s">
        <v>7400</v>
      </c>
      <c r="E3653" t="s">
        <v>6552</v>
      </c>
      <c r="F3653" t="s">
        <v>1769</v>
      </c>
      <c r="G3653" t="s">
        <v>3457</v>
      </c>
      <c r="H3653">
        <v>2</v>
      </c>
      <c r="I3653" t="s">
        <v>1652</v>
      </c>
      <c r="J3653">
        <v>0</v>
      </c>
      <c r="K3653">
        <v>0</v>
      </c>
    </row>
    <row r="3654" spans="1:11" x14ac:dyDescent="0.25">
      <c r="A3654">
        <v>3848</v>
      </c>
      <c r="B3654" t="s">
        <v>1647</v>
      </c>
      <c r="C3654" t="s">
        <v>301</v>
      </c>
      <c r="D3654" t="s">
        <v>7400</v>
      </c>
      <c r="E3654" t="s">
        <v>8339</v>
      </c>
      <c r="F3654" t="s">
        <v>8340</v>
      </c>
      <c r="G3654" t="s">
        <v>5931</v>
      </c>
      <c r="H3654">
        <v>6</v>
      </c>
      <c r="I3654" t="s">
        <v>1646</v>
      </c>
      <c r="J3654">
        <v>0</v>
      </c>
      <c r="K3654">
        <v>0</v>
      </c>
    </row>
    <row r="3655" spans="1:11" x14ac:dyDescent="0.25">
      <c r="A3655">
        <v>3848</v>
      </c>
      <c r="B3655" t="s">
        <v>1647</v>
      </c>
      <c r="C3655" t="s">
        <v>301</v>
      </c>
      <c r="D3655" t="s">
        <v>7400</v>
      </c>
      <c r="E3655" t="s">
        <v>2991</v>
      </c>
      <c r="F3655" t="s">
        <v>2992</v>
      </c>
      <c r="G3655" t="s">
        <v>10367</v>
      </c>
      <c r="H3655">
        <v>1</v>
      </c>
      <c r="I3655" t="s">
        <v>1652</v>
      </c>
      <c r="J3655">
        <v>0</v>
      </c>
      <c r="K3655">
        <v>0</v>
      </c>
    </row>
    <row r="3656" spans="1:11" x14ac:dyDescent="0.25">
      <c r="A3656">
        <v>3848</v>
      </c>
      <c r="B3656" t="s">
        <v>1647</v>
      </c>
      <c r="C3656" t="s">
        <v>301</v>
      </c>
      <c r="D3656" t="s">
        <v>7400</v>
      </c>
      <c r="G3656" t="s">
        <v>2166</v>
      </c>
      <c r="H3656">
        <v>63</v>
      </c>
      <c r="I3656" t="s">
        <v>1652</v>
      </c>
      <c r="J3656">
        <v>0</v>
      </c>
      <c r="K3656">
        <v>0</v>
      </c>
    </row>
    <row r="3657" spans="1:11" x14ac:dyDescent="0.25">
      <c r="A3657">
        <v>3848</v>
      </c>
      <c r="B3657" t="s">
        <v>1647</v>
      </c>
      <c r="C3657" t="s">
        <v>301</v>
      </c>
      <c r="D3657" t="s">
        <v>7400</v>
      </c>
      <c r="E3657" t="s">
        <v>5606</v>
      </c>
      <c r="F3657" t="s">
        <v>5607</v>
      </c>
      <c r="G3657" t="s">
        <v>8596</v>
      </c>
      <c r="H3657">
        <v>37</v>
      </c>
      <c r="I3657" t="s">
        <v>1652</v>
      </c>
      <c r="J3657">
        <v>0</v>
      </c>
      <c r="K3657">
        <v>0</v>
      </c>
    </row>
    <row r="3658" spans="1:11" x14ac:dyDescent="0.25">
      <c r="A3658">
        <v>3848</v>
      </c>
      <c r="B3658" t="s">
        <v>1647</v>
      </c>
      <c r="C3658" t="s">
        <v>301</v>
      </c>
      <c r="D3658" t="s">
        <v>7400</v>
      </c>
      <c r="G3658" t="s">
        <v>4878</v>
      </c>
      <c r="H3658">
        <v>46</v>
      </c>
      <c r="I3658" t="s">
        <v>1652</v>
      </c>
      <c r="J3658">
        <v>0</v>
      </c>
      <c r="K3658">
        <v>0</v>
      </c>
    </row>
    <row r="3659" spans="1:11" x14ac:dyDescent="0.25">
      <c r="A3659">
        <v>3848</v>
      </c>
      <c r="B3659" t="s">
        <v>1647</v>
      </c>
      <c r="C3659" t="s">
        <v>301</v>
      </c>
      <c r="D3659" t="s">
        <v>7400</v>
      </c>
      <c r="E3659" t="s">
        <v>5608</v>
      </c>
      <c r="F3659" t="s">
        <v>5609</v>
      </c>
      <c r="G3659" t="s">
        <v>6551</v>
      </c>
      <c r="H3659">
        <v>14</v>
      </c>
      <c r="I3659" t="s">
        <v>1652</v>
      </c>
      <c r="J3659">
        <v>0</v>
      </c>
      <c r="K3659">
        <v>0</v>
      </c>
    </row>
    <row r="3660" spans="1:11" x14ac:dyDescent="0.25">
      <c r="A3660">
        <v>3848</v>
      </c>
      <c r="B3660" t="s">
        <v>1647</v>
      </c>
      <c r="C3660" t="s">
        <v>301</v>
      </c>
      <c r="D3660" t="s">
        <v>7400</v>
      </c>
      <c r="E3660" t="s">
        <v>10406</v>
      </c>
      <c r="F3660" t="s">
        <v>10407</v>
      </c>
      <c r="G3660" t="s">
        <v>3164</v>
      </c>
      <c r="H3660">
        <v>12</v>
      </c>
      <c r="I3660" t="s">
        <v>1652</v>
      </c>
      <c r="J3660">
        <v>0</v>
      </c>
      <c r="K3660">
        <v>0</v>
      </c>
    </row>
    <row r="3661" spans="1:11" x14ac:dyDescent="0.25">
      <c r="A3661">
        <v>3848</v>
      </c>
      <c r="B3661" t="s">
        <v>1647</v>
      </c>
      <c r="C3661" t="s">
        <v>301</v>
      </c>
      <c r="D3661" t="s">
        <v>7400</v>
      </c>
      <c r="G3661" t="s">
        <v>4302</v>
      </c>
      <c r="H3661">
        <v>2</v>
      </c>
      <c r="I3661" t="s">
        <v>1652</v>
      </c>
      <c r="J3661">
        <v>0</v>
      </c>
      <c r="K3661">
        <v>0</v>
      </c>
    </row>
    <row r="3662" spans="1:11" x14ac:dyDescent="0.25">
      <c r="A3662">
        <v>3848</v>
      </c>
      <c r="B3662" t="s">
        <v>1647</v>
      </c>
      <c r="C3662" t="s">
        <v>301</v>
      </c>
      <c r="D3662" t="s">
        <v>7400</v>
      </c>
      <c r="E3662" t="s">
        <v>5610</v>
      </c>
      <c r="F3662" t="s">
        <v>5611</v>
      </c>
      <c r="G3662" t="s">
        <v>6777</v>
      </c>
      <c r="H3662">
        <v>6</v>
      </c>
      <c r="I3662" t="s">
        <v>1652</v>
      </c>
      <c r="J3662">
        <v>0</v>
      </c>
      <c r="K3662">
        <v>0</v>
      </c>
    </row>
    <row r="3663" spans="1:11" x14ac:dyDescent="0.25">
      <c r="A3663">
        <v>3848</v>
      </c>
      <c r="B3663" t="s">
        <v>1647</v>
      </c>
      <c r="C3663" t="s">
        <v>301</v>
      </c>
      <c r="D3663" t="s">
        <v>7400</v>
      </c>
      <c r="G3663" t="s">
        <v>5612</v>
      </c>
      <c r="H3663">
        <v>2</v>
      </c>
      <c r="I3663" t="s">
        <v>1652</v>
      </c>
      <c r="J3663">
        <v>0</v>
      </c>
      <c r="K3663">
        <v>0</v>
      </c>
    </row>
    <row r="3664" spans="1:11" x14ac:dyDescent="0.25">
      <c r="A3664">
        <v>3848</v>
      </c>
      <c r="B3664" t="s">
        <v>1647</v>
      </c>
      <c r="C3664" t="s">
        <v>301</v>
      </c>
      <c r="D3664" t="s">
        <v>7400</v>
      </c>
      <c r="E3664" t="s">
        <v>1768</v>
      </c>
      <c r="F3664" t="s">
        <v>3106</v>
      </c>
      <c r="G3664" t="s">
        <v>6878</v>
      </c>
      <c r="H3664">
        <v>14</v>
      </c>
      <c r="I3664" t="s">
        <v>1652</v>
      </c>
      <c r="J3664">
        <v>0</v>
      </c>
      <c r="K3664">
        <v>0</v>
      </c>
    </row>
    <row r="3665" spans="1:11" x14ac:dyDescent="0.25">
      <c r="A3665">
        <v>3848</v>
      </c>
      <c r="B3665" t="s">
        <v>1647</v>
      </c>
      <c r="C3665" t="s">
        <v>301</v>
      </c>
      <c r="D3665" t="s">
        <v>7400</v>
      </c>
      <c r="G3665" t="s">
        <v>2303</v>
      </c>
      <c r="H3665">
        <v>12</v>
      </c>
      <c r="I3665" t="s">
        <v>1652</v>
      </c>
      <c r="J3665">
        <v>0</v>
      </c>
      <c r="K3665">
        <v>0</v>
      </c>
    </row>
    <row r="3666" spans="1:11" x14ac:dyDescent="0.25">
      <c r="A3666">
        <v>3848</v>
      </c>
      <c r="B3666" t="s">
        <v>1647</v>
      </c>
      <c r="C3666" t="s">
        <v>301</v>
      </c>
      <c r="D3666" t="s">
        <v>7400</v>
      </c>
      <c r="E3666" t="s">
        <v>5614</v>
      </c>
      <c r="F3666" t="s">
        <v>5615</v>
      </c>
      <c r="G3666" t="s">
        <v>6878</v>
      </c>
      <c r="H3666">
        <v>1</v>
      </c>
      <c r="I3666" t="s">
        <v>1652</v>
      </c>
      <c r="J3666">
        <v>0</v>
      </c>
      <c r="K3666">
        <v>0</v>
      </c>
    </row>
    <row r="3667" spans="1:11" x14ac:dyDescent="0.25">
      <c r="A3667">
        <v>3848</v>
      </c>
      <c r="B3667" t="s">
        <v>1647</v>
      </c>
      <c r="C3667" t="s">
        <v>301</v>
      </c>
      <c r="D3667" t="s">
        <v>7400</v>
      </c>
      <c r="G3667" t="s">
        <v>5616</v>
      </c>
      <c r="H3667">
        <v>2</v>
      </c>
      <c r="I3667" t="s">
        <v>1652</v>
      </c>
      <c r="J3667">
        <v>0</v>
      </c>
      <c r="K3667">
        <v>0</v>
      </c>
    </row>
    <row r="3668" spans="1:11" x14ac:dyDescent="0.25">
      <c r="A3668">
        <v>3848</v>
      </c>
      <c r="B3668" t="s">
        <v>1647</v>
      </c>
      <c r="C3668" t="s">
        <v>301</v>
      </c>
      <c r="D3668" t="s">
        <v>7400</v>
      </c>
      <c r="E3668" t="s">
        <v>9045</v>
      </c>
      <c r="F3668" t="s">
        <v>9102</v>
      </c>
      <c r="G3668" t="s">
        <v>1556</v>
      </c>
      <c r="H3668">
        <v>3</v>
      </c>
      <c r="I3668" t="s">
        <v>1652</v>
      </c>
      <c r="J3668">
        <v>0</v>
      </c>
      <c r="K3668">
        <v>0</v>
      </c>
    </row>
    <row r="3669" spans="1:11" x14ac:dyDescent="0.25">
      <c r="A3669">
        <v>3848</v>
      </c>
      <c r="B3669" t="s">
        <v>1647</v>
      </c>
      <c r="C3669" t="s">
        <v>301</v>
      </c>
      <c r="D3669" t="s">
        <v>7400</v>
      </c>
      <c r="E3669" t="s">
        <v>9050</v>
      </c>
      <c r="F3669" t="s">
        <v>9103</v>
      </c>
      <c r="G3669" t="s">
        <v>1556</v>
      </c>
      <c r="H3669">
        <v>1</v>
      </c>
      <c r="I3669" t="s">
        <v>1652</v>
      </c>
      <c r="J3669">
        <v>0</v>
      </c>
      <c r="K3669">
        <v>0</v>
      </c>
    </row>
    <row r="3670" spans="1:11" x14ac:dyDescent="0.25">
      <c r="A3670">
        <v>3848</v>
      </c>
      <c r="B3670" t="s">
        <v>1647</v>
      </c>
      <c r="C3670" t="s">
        <v>301</v>
      </c>
      <c r="D3670" t="s">
        <v>7400</v>
      </c>
      <c r="E3670" t="s">
        <v>9046</v>
      </c>
      <c r="F3670" t="s">
        <v>9104</v>
      </c>
      <c r="G3670" t="s">
        <v>1556</v>
      </c>
      <c r="H3670">
        <v>7</v>
      </c>
      <c r="I3670" t="s">
        <v>1652</v>
      </c>
      <c r="J3670">
        <v>0</v>
      </c>
      <c r="K3670">
        <v>0</v>
      </c>
    </row>
    <row r="3671" spans="1:11" x14ac:dyDescent="0.25">
      <c r="A3671">
        <v>3848</v>
      </c>
      <c r="B3671" t="s">
        <v>1647</v>
      </c>
      <c r="C3671" t="s">
        <v>301</v>
      </c>
      <c r="D3671" t="s">
        <v>7400</v>
      </c>
      <c r="E3671" t="s">
        <v>9040</v>
      </c>
      <c r="F3671" t="s">
        <v>9105</v>
      </c>
      <c r="G3671" t="s">
        <v>1556</v>
      </c>
      <c r="H3671">
        <v>7</v>
      </c>
      <c r="I3671" t="s">
        <v>1652</v>
      </c>
      <c r="J3671">
        <v>0</v>
      </c>
      <c r="K3671">
        <v>0</v>
      </c>
    </row>
    <row r="3672" spans="1:11" x14ac:dyDescent="0.25">
      <c r="A3672">
        <v>3848</v>
      </c>
      <c r="B3672" t="s">
        <v>1647</v>
      </c>
      <c r="C3672" t="s">
        <v>301</v>
      </c>
      <c r="D3672" t="s">
        <v>7400</v>
      </c>
      <c r="E3672" t="s">
        <v>9041</v>
      </c>
      <c r="F3672" t="s">
        <v>10545</v>
      </c>
      <c r="G3672" t="s">
        <v>1556</v>
      </c>
      <c r="H3672">
        <v>3</v>
      </c>
      <c r="I3672" t="s">
        <v>1652</v>
      </c>
      <c r="J3672">
        <v>0</v>
      </c>
      <c r="K3672">
        <v>0</v>
      </c>
    </row>
    <row r="3673" spans="1:11" x14ac:dyDescent="0.25">
      <c r="A3673">
        <v>3848</v>
      </c>
      <c r="B3673" t="s">
        <v>1647</v>
      </c>
      <c r="C3673" t="s">
        <v>301</v>
      </c>
      <c r="D3673" t="s">
        <v>7400</v>
      </c>
      <c r="E3673" t="s">
        <v>7285</v>
      </c>
      <c r="F3673" t="s">
        <v>1918</v>
      </c>
      <c r="G3673" t="s">
        <v>7639</v>
      </c>
      <c r="H3673">
        <v>12</v>
      </c>
      <c r="I3673" t="s">
        <v>1652</v>
      </c>
      <c r="J3673">
        <v>0</v>
      </c>
      <c r="K3673">
        <v>0</v>
      </c>
    </row>
    <row r="3674" spans="1:11" x14ac:dyDescent="0.25">
      <c r="A3674">
        <v>3848</v>
      </c>
      <c r="B3674" t="s">
        <v>1647</v>
      </c>
      <c r="C3674" t="s">
        <v>301</v>
      </c>
      <c r="D3674" t="s">
        <v>7400</v>
      </c>
      <c r="G3674" t="s">
        <v>7286</v>
      </c>
      <c r="H3674">
        <v>7</v>
      </c>
      <c r="I3674" t="s">
        <v>1652</v>
      </c>
      <c r="J3674">
        <v>0</v>
      </c>
      <c r="K3674">
        <v>0</v>
      </c>
    </row>
    <row r="3675" spans="1:11" x14ac:dyDescent="0.25">
      <c r="A3675">
        <v>3848</v>
      </c>
      <c r="B3675" t="s">
        <v>1647</v>
      </c>
      <c r="C3675" t="s">
        <v>301</v>
      </c>
      <c r="D3675" t="s">
        <v>7400</v>
      </c>
      <c r="E3675" t="s">
        <v>2304</v>
      </c>
      <c r="F3675" t="s">
        <v>2305</v>
      </c>
      <c r="G3675" t="s">
        <v>8851</v>
      </c>
      <c r="H3675">
        <v>3</v>
      </c>
      <c r="I3675" t="s">
        <v>1652</v>
      </c>
      <c r="J3675">
        <v>0</v>
      </c>
      <c r="K3675">
        <v>0</v>
      </c>
    </row>
    <row r="3676" spans="1:11" x14ac:dyDescent="0.25">
      <c r="A3676">
        <v>3848</v>
      </c>
      <c r="B3676" t="s">
        <v>1647</v>
      </c>
      <c r="C3676" t="s">
        <v>301</v>
      </c>
      <c r="D3676" t="s">
        <v>7400</v>
      </c>
      <c r="G3676" t="s">
        <v>5926</v>
      </c>
      <c r="H3676">
        <v>5</v>
      </c>
      <c r="I3676" t="s">
        <v>1652</v>
      </c>
      <c r="J3676">
        <v>0</v>
      </c>
      <c r="K3676">
        <v>0</v>
      </c>
    </row>
    <row r="3677" spans="1:11" x14ac:dyDescent="0.25">
      <c r="A3677">
        <v>3848</v>
      </c>
      <c r="B3677" t="s">
        <v>1647</v>
      </c>
      <c r="C3677" t="s">
        <v>301</v>
      </c>
      <c r="D3677" t="s">
        <v>7400</v>
      </c>
      <c r="E3677" t="s">
        <v>4396</v>
      </c>
      <c r="F3677" t="s">
        <v>1888</v>
      </c>
      <c r="G3677" t="s">
        <v>3776</v>
      </c>
      <c r="H3677">
        <v>10</v>
      </c>
      <c r="I3677" t="s">
        <v>1652</v>
      </c>
      <c r="J3677">
        <v>0</v>
      </c>
      <c r="K3677">
        <v>0</v>
      </c>
    </row>
    <row r="3678" spans="1:11" x14ac:dyDescent="0.25">
      <c r="A3678">
        <v>3848</v>
      </c>
      <c r="B3678" t="s">
        <v>1647</v>
      </c>
      <c r="C3678" t="s">
        <v>301</v>
      </c>
      <c r="D3678" t="s">
        <v>7400</v>
      </c>
      <c r="G3678" t="s">
        <v>5018</v>
      </c>
      <c r="H3678">
        <v>5</v>
      </c>
      <c r="I3678" t="s">
        <v>1652</v>
      </c>
      <c r="J3678">
        <v>0</v>
      </c>
      <c r="K3678">
        <v>0</v>
      </c>
    </row>
    <row r="3679" spans="1:11" x14ac:dyDescent="0.25">
      <c r="A3679">
        <v>3848</v>
      </c>
      <c r="B3679" t="s">
        <v>1647</v>
      </c>
      <c r="C3679" t="s">
        <v>301</v>
      </c>
      <c r="D3679" t="s">
        <v>7400</v>
      </c>
      <c r="E3679" t="s">
        <v>10408</v>
      </c>
      <c r="F3679" t="s">
        <v>1803</v>
      </c>
      <c r="G3679" t="s">
        <v>7279</v>
      </c>
      <c r="H3679">
        <v>12</v>
      </c>
      <c r="I3679" t="s">
        <v>1652</v>
      </c>
      <c r="J3679">
        <v>0</v>
      </c>
      <c r="K3679">
        <v>0</v>
      </c>
    </row>
    <row r="3680" spans="1:11" x14ac:dyDescent="0.25">
      <c r="A3680">
        <v>3848</v>
      </c>
      <c r="B3680" t="s">
        <v>1647</v>
      </c>
      <c r="C3680" t="s">
        <v>301</v>
      </c>
      <c r="D3680" t="s">
        <v>7400</v>
      </c>
      <c r="G3680" t="s">
        <v>2195</v>
      </c>
      <c r="H3680">
        <v>6</v>
      </c>
      <c r="I3680" t="s">
        <v>1652</v>
      </c>
      <c r="J3680">
        <v>0</v>
      </c>
      <c r="K3680">
        <v>0</v>
      </c>
    </row>
    <row r="3681" spans="1:11" x14ac:dyDescent="0.25">
      <c r="A3681">
        <v>3848</v>
      </c>
      <c r="B3681" t="s">
        <v>1647</v>
      </c>
      <c r="C3681" t="s">
        <v>301</v>
      </c>
      <c r="D3681" t="s">
        <v>7400</v>
      </c>
      <c r="E3681" t="s">
        <v>9921</v>
      </c>
      <c r="F3681" t="s">
        <v>1890</v>
      </c>
      <c r="G3681" t="s">
        <v>4417</v>
      </c>
      <c r="H3681">
        <v>30</v>
      </c>
      <c r="I3681" t="s">
        <v>1652</v>
      </c>
      <c r="J3681">
        <v>0</v>
      </c>
      <c r="K3681">
        <v>0</v>
      </c>
    </row>
    <row r="3682" spans="1:11" x14ac:dyDescent="0.25">
      <c r="A3682">
        <v>3848</v>
      </c>
      <c r="B3682" t="s">
        <v>1647</v>
      </c>
      <c r="C3682" t="s">
        <v>301</v>
      </c>
      <c r="D3682" t="s">
        <v>7400</v>
      </c>
      <c r="E3682" t="s">
        <v>4158</v>
      </c>
      <c r="F3682" t="s">
        <v>1897</v>
      </c>
      <c r="G3682" t="s">
        <v>3298</v>
      </c>
      <c r="H3682">
        <v>15</v>
      </c>
      <c r="I3682" t="s">
        <v>1652</v>
      </c>
      <c r="J3682">
        <v>0</v>
      </c>
      <c r="K3682">
        <v>0</v>
      </c>
    </row>
    <row r="3683" spans="1:11" x14ac:dyDescent="0.25">
      <c r="A3683">
        <v>3848</v>
      </c>
      <c r="B3683" t="s">
        <v>1647</v>
      </c>
      <c r="C3683" t="s">
        <v>301</v>
      </c>
      <c r="D3683" t="s">
        <v>7400</v>
      </c>
      <c r="G3683" t="s">
        <v>6059</v>
      </c>
      <c r="H3683">
        <v>223</v>
      </c>
      <c r="I3683" t="s">
        <v>1652</v>
      </c>
      <c r="J3683">
        <v>0</v>
      </c>
      <c r="K3683">
        <v>0</v>
      </c>
    </row>
    <row r="3684" spans="1:11" x14ac:dyDescent="0.25">
      <c r="A3684">
        <v>3848</v>
      </c>
      <c r="B3684" t="s">
        <v>1647</v>
      </c>
      <c r="C3684" t="s">
        <v>301</v>
      </c>
      <c r="D3684" t="s">
        <v>7400</v>
      </c>
      <c r="E3684" t="s">
        <v>2095</v>
      </c>
      <c r="F3684" t="s">
        <v>2096</v>
      </c>
      <c r="G3684" t="s">
        <v>8872</v>
      </c>
      <c r="H3684">
        <v>492</v>
      </c>
      <c r="I3684" t="s">
        <v>1652</v>
      </c>
      <c r="J3684">
        <v>0</v>
      </c>
      <c r="K3684">
        <v>0</v>
      </c>
    </row>
    <row r="3685" spans="1:11" x14ac:dyDescent="0.25">
      <c r="A3685">
        <v>3848</v>
      </c>
      <c r="B3685" t="s">
        <v>1647</v>
      </c>
      <c r="C3685" t="s">
        <v>301</v>
      </c>
      <c r="D3685" t="s">
        <v>7400</v>
      </c>
      <c r="G3685" t="s">
        <v>5901</v>
      </c>
      <c r="H3685">
        <v>859</v>
      </c>
      <c r="I3685" t="s">
        <v>1652</v>
      </c>
      <c r="J3685">
        <v>0</v>
      </c>
      <c r="K3685">
        <v>0</v>
      </c>
    </row>
    <row r="3686" spans="1:11" x14ac:dyDescent="0.25">
      <c r="A3686">
        <v>3848</v>
      </c>
      <c r="B3686" t="s">
        <v>1647</v>
      </c>
      <c r="C3686" t="s">
        <v>301</v>
      </c>
      <c r="D3686" t="s">
        <v>7400</v>
      </c>
      <c r="E3686" t="s">
        <v>6279</v>
      </c>
      <c r="F3686" t="s">
        <v>6280</v>
      </c>
      <c r="G3686" t="s">
        <v>7735</v>
      </c>
      <c r="H3686">
        <v>678</v>
      </c>
      <c r="I3686" t="s">
        <v>1652</v>
      </c>
      <c r="J3686">
        <v>0</v>
      </c>
      <c r="K3686">
        <v>0</v>
      </c>
    </row>
    <row r="3687" spans="1:11" x14ac:dyDescent="0.25">
      <c r="A3687">
        <v>3848</v>
      </c>
      <c r="B3687" t="s">
        <v>1647</v>
      </c>
      <c r="C3687" t="s">
        <v>301</v>
      </c>
      <c r="D3687" t="s">
        <v>7400</v>
      </c>
      <c r="G3687" t="s">
        <v>5887</v>
      </c>
      <c r="H3687">
        <v>1141</v>
      </c>
      <c r="I3687" t="s">
        <v>1652</v>
      </c>
      <c r="J3687">
        <v>0</v>
      </c>
      <c r="K3687">
        <v>0</v>
      </c>
    </row>
    <row r="3688" spans="1:11" x14ac:dyDescent="0.25">
      <c r="A3688">
        <v>3848</v>
      </c>
      <c r="B3688" t="s">
        <v>1647</v>
      </c>
      <c r="C3688" t="s">
        <v>301</v>
      </c>
      <c r="D3688" t="s">
        <v>7400</v>
      </c>
      <c r="E3688" t="s">
        <v>6801</v>
      </c>
      <c r="F3688" t="s">
        <v>6802</v>
      </c>
      <c r="G3688" t="s">
        <v>10181</v>
      </c>
      <c r="H3688">
        <v>6034</v>
      </c>
      <c r="I3688" t="s">
        <v>1652</v>
      </c>
      <c r="J3688">
        <v>0</v>
      </c>
      <c r="K3688">
        <v>0</v>
      </c>
    </row>
    <row r="3689" spans="1:11" x14ac:dyDescent="0.25">
      <c r="A3689">
        <v>3848</v>
      </c>
      <c r="B3689" t="s">
        <v>1647</v>
      </c>
      <c r="C3689" t="s">
        <v>301</v>
      </c>
      <c r="D3689" t="s">
        <v>7400</v>
      </c>
      <c r="G3689" t="s">
        <v>5875</v>
      </c>
      <c r="H3689">
        <v>14125</v>
      </c>
      <c r="I3689" t="s">
        <v>1652</v>
      </c>
      <c r="J3689">
        <v>0</v>
      </c>
      <c r="K3689">
        <v>0</v>
      </c>
    </row>
    <row r="3690" spans="1:11" x14ac:dyDescent="0.25">
      <c r="A3690">
        <v>3848</v>
      </c>
      <c r="B3690" t="s">
        <v>1647</v>
      </c>
      <c r="C3690" t="s">
        <v>301</v>
      </c>
      <c r="D3690" t="s">
        <v>7400</v>
      </c>
      <c r="E3690" t="s">
        <v>126</v>
      </c>
      <c r="F3690" t="s">
        <v>6690</v>
      </c>
      <c r="G3690" t="s">
        <v>1556</v>
      </c>
      <c r="H3690">
        <v>1</v>
      </c>
      <c r="I3690" t="s">
        <v>1652</v>
      </c>
      <c r="J3690">
        <v>0</v>
      </c>
      <c r="K3690">
        <v>0</v>
      </c>
    </row>
    <row r="3691" spans="1:11" x14ac:dyDescent="0.25">
      <c r="A3691">
        <v>3848</v>
      </c>
      <c r="B3691" t="s">
        <v>1647</v>
      </c>
      <c r="C3691" t="s">
        <v>301</v>
      </c>
      <c r="D3691" t="s">
        <v>7400</v>
      </c>
      <c r="E3691" t="s">
        <v>127</v>
      </c>
      <c r="F3691" t="s">
        <v>7237</v>
      </c>
      <c r="G3691" t="s">
        <v>78</v>
      </c>
      <c r="H3691">
        <v>4</v>
      </c>
      <c r="I3691" t="s">
        <v>1652</v>
      </c>
      <c r="J3691">
        <v>0</v>
      </c>
      <c r="K3691">
        <v>0</v>
      </c>
    </row>
    <row r="3692" spans="1:11" x14ac:dyDescent="0.25">
      <c r="A3692">
        <v>3848</v>
      </c>
      <c r="B3692" t="s">
        <v>1647</v>
      </c>
      <c r="C3692" t="s">
        <v>301</v>
      </c>
      <c r="D3692" t="s">
        <v>7400</v>
      </c>
      <c r="E3692" t="s">
        <v>1767</v>
      </c>
      <c r="F3692" t="s">
        <v>1766</v>
      </c>
      <c r="G3692" t="s">
        <v>2306</v>
      </c>
      <c r="H3692">
        <v>4</v>
      </c>
      <c r="I3692" t="s">
        <v>1652</v>
      </c>
      <c r="J3692">
        <v>0</v>
      </c>
      <c r="K3692">
        <v>0</v>
      </c>
    </row>
    <row r="3693" spans="1:11" x14ac:dyDescent="0.25">
      <c r="A3693">
        <v>3848</v>
      </c>
      <c r="B3693" t="s">
        <v>1647</v>
      </c>
      <c r="C3693" t="s">
        <v>301</v>
      </c>
      <c r="D3693" t="s">
        <v>7400</v>
      </c>
      <c r="E3693" t="s">
        <v>4159</v>
      </c>
      <c r="F3693" t="s">
        <v>4160</v>
      </c>
      <c r="G3693" t="s">
        <v>3136</v>
      </c>
      <c r="H3693">
        <v>1</v>
      </c>
      <c r="I3693" t="s">
        <v>1652</v>
      </c>
      <c r="J3693">
        <v>0</v>
      </c>
      <c r="K3693">
        <v>0</v>
      </c>
    </row>
    <row r="3694" spans="1:11" x14ac:dyDescent="0.25">
      <c r="A3694">
        <v>3848</v>
      </c>
      <c r="B3694" t="s">
        <v>1647</v>
      </c>
      <c r="C3694" t="s">
        <v>301</v>
      </c>
      <c r="D3694" t="s">
        <v>7400</v>
      </c>
      <c r="E3694" t="s">
        <v>1765</v>
      </c>
      <c r="F3694" t="s">
        <v>1763</v>
      </c>
      <c r="G3694" t="s">
        <v>3107</v>
      </c>
      <c r="H3694">
        <v>20</v>
      </c>
      <c r="I3694" t="s">
        <v>1652</v>
      </c>
      <c r="J3694">
        <v>0</v>
      </c>
      <c r="K3694">
        <v>0</v>
      </c>
    </row>
    <row r="3695" spans="1:11" x14ac:dyDescent="0.25">
      <c r="A3695">
        <v>3848</v>
      </c>
      <c r="B3695" t="s">
        <v>1647</v>
      </c>
      <c r="C3695" t="s">
        <v>301</v>
      </c>
      <c r="D3695" t="s">
        <v>7400</v>
      </c>
      <c r="E3695" t="s">
        <v>2477</v>
      </c>
      <c r="F3695" t="s">
        <v>1763</v>
      </c>
      <c r="G3695" t="s">
        <v>4161</v>
      </c>
      <c r="H3695">
        <v>14</v>
      </c>
      <c r="I3695" t="s">
        <v>1652</v>
      </c>
      <c r="J3695">
        <v>0</v>
      </c>
      <c r="K3695">
        <v>0</v>
      </c>
    </row>
    <row r="3696" spans="1:11" x14ac:dyDescent="0.25">
      <c r="A3696">
        <v>3848</v>
      </c>
      <c r="B3696" t="s">
        <v>1647</v>
      </c>
      <c r="C3696" t="s">
        <v>301</v>
      </c>
      <c r="D3696" t="s">
        <v>7400</v>
      </c>
      <c r="E3696" t="s">
        <v>2496</v>
      </c>
      <c r="F3696" t="s">
        <v>2497</v>
      </c>
      <c r="G3696" t="s">
        <v>3113</v>
      </c>
      <c r="H3696">
        <v>21</v>
      </c>
      <c r="I3696" t="s">
        <v>1652</v>
      </c>
      <c r="J3696">
        <v>0</v>
      </c>
      <c r="K3696">
        <v>0</v>
      </c>
    </row>
    <row r="3697" spans="1:11" x14ac:dyDescent="0.25">
      <c r="A3697">
        <v>3848</v>
      </c>
      <c r="B3697" t="s">
        <v>1647</v>
      </c>
      <c r="C3697" t="s">
        <v>301</v>
      </c>
      <c r="D3697" t="s">
        <v>7400</v>
      </c>
      <c r="E3697" t="s">
        <v>2409</v>
      </c>
      <c r="F3697" t="s">
        <v>2410</v>
      </c>
      <c r="G3697" t="s">
        <v>4060</v>
      </c>
      <c r="H3697">
        <v>2</v>
      </c>
      <c r="I3697" t="s">
        <v>1652</v>
      </c>
      <c r="J3697">
        <v>0</v>
      </c>
      <c r="K3697">
        <v>0</v>
      </c>
    </row>
    <row r="3698" spans="1:11" x14ac:dyDescent="0.25">
      <c r="A3698">
        <v>3848</v>
      </c>
      <c r="B3698" t="s">
        <v>1647</v>
      </c>
      <c r="C3698" t="s">
        <v>301</v>
      </c>
      <c r="D3698" t="s">
        <v>7400</v>
      </c>
      <c r="E3698" t="s">
        <v>7227</v>
      </c>
      <c r="F3698" t="s">
        <v>1763</v>
      </c>
      <c r="G3698" t="s">
        <v>4162</v>
      </c>
      <c r="H3698">
        <v>110</v>
      </c>
      <c r="I3698" t="s">
        <v>1652</v>
      </c>
      <c r="J3698">
        <v>0</v>
      </c>
      <c r="K3698">
        <v>0</v>
      </c>
    </row>
    <row r="3699" spans="1:11" x14ac:dyDescent="0.25">
      <c r="A3699">
        <v>3848</v>
      </c>
      <c r="B3699" t="s">
        <v>1647</v>
      </c>
      <c r="C3699" t="s">
        <v>301</v>
      </c>
      <c r="D3699" t="s">
        <v>7400</v>
      </c>
      <c r="E3699" t="s">
        <v>1764</v>
      </c>
      <c r="F3699" t="s">
        <v>1763</v>
      </c>
      <c r="G3699" t="s">
        <v>4161</v>
      </c>
      <c r="H3699">
        <v>173</v>
      </c>
      <c r="I3699" t="s">
        <v>1652</v>
      </c>
      <c r="J3699">
        <v>0</v>
      </c>
      <c r="K3699">
        <v>0</v>
      </c>
    </row>
    <row r="3700" spans="1:11" x14ac:dyDescent="0.25">
      <c r="A3700">
        <v>3848</v>
      </c>
      <c r="B3700" t="s">
        <v>1647</v>
      </c>
      <c r="C3700" t="s">
        <v>301</v>
      </c>
      <c r="D3700" t="s">
        <v>7400</v>
      </c>
      <c r="E3700" t="s">
        <v>8976</v>
      </c>
      <c r="F3700" t="s">
        <v>1763</v>
      </c>
      <c r="G3700" t="s">
        <v>9918</v>
      </c>
      <c r="H3700">
        <v>37</v>
      </c>
      <c r="I3700" t="s">
        <v>1652</v>
      </c>
      <c r="J3700">
        <v>0</v>
      </c>
      <c r="K3700">
        <v>0</v>
      </c>
    </row>
    <row r="3701" spans="1:11" x14ac:dyDescent="0.25">
      <c r="A3701">
        <v>3848</v>
      </c>
      <c r="B3701" t="s">
        <v>1647</v>
      </c>
      <c r="C3701" t="s">
        <v>301</v>
      </c>
      <c r="D3701" t="s">
        <v>7400</v>
      </c>
      <c r="G3701" t="s">
        <v>7609</v>
      </c>
      <c r="H3701">
        <v>75</v>
      </c>
      <c r="I3701" t="s">
        <v>1652</v>
      </c>
      <c r="J3701">
        <v>0</v>
      </c>
      <c r="K3701">
        <v>0</v>
      </c>
    </row>
    <row r="3702" spans="1:11" x14ac:dyDescent="0.25">
      <c r="A3702">
        <v>3848</v>
      </c>
      <c r="B3702" t="s">
        <v>1647</v>
      </c>
      <c r="C3702" t="s">
        <v>301</v>
      </c>
      <c r="D3702" t="s">
        <v>7400</v>
      </c>
      <c r="E3702" t="s">
        <v>4163</v>
      </c>
      <c r="F3702" t="s">
        <v>1681</v>
      </c>
      <c r="G3702" t="s">
        <v>3097</v>
      </c>
      <c r="H3702">
        <v>9</v>
      </c>
      <c r="I3702" t="s">
        <v>1652</v>
      </c>
      <c r="J3702">
        <v>0</v>
      </c>
      <c r="K3702">
        <v>0</v>
      </c>
    </row>
    <row r="3703" spans="1:11" x14ac:dyDescent="0.25">
      <c r="A3703">
        <v>3848</v>
      </c>
      <c r="B3703" t="s">
        <v>1647</v>
      </c>
      <c r="C3703" t="s">
        <v>301</v>
      </c>
      <c r="D3703" t="s">
        <v>7400</v>
      </c>
      <c r="G3703" t="s">
        <v>5619</v>
      </c>
      <c r="H3703">
        <v>10</v>
      </c>
      <c r="I3703" t="s">
        <v>1652</v>
      </c>
      <c r="J3703">
        <v>0</v>
      </c>
      <c r="K3703">
        <v>0</v>
      </c>
    </row>
    <row r="3704" spans="1:11" x14ac:dyDescent="0.25">
      <c r="A3704">
        <v>3848</v>
      </c>
      <c r="B3704" t="s">
        <v>1647</v>
      </c>
      <c r="C3704" t="s">
        <v>301</v>
      </c>
      <c r="D3704" t="s">
        <v>7400</v>
      </c>
      <c r="E3704" t="s">
        <v>10948</v>
      </c>
      <c r="F3704" t="s">
        <v>1700</v>
      </c>
      <c r="G3704" t="s">
        <v>3565</v>
      </c>
      <c r="H3704">
        <v>3</v>
      </c>
      <c r="I3704" t="s">
        <v>1652</v>
      </c>
      <c r="J3704">
        <v>0</v>
      </c>
      <c r="K3704">
        <v>0</v>
      </c>
    </row>
    <row r="3705" spans="1:11" x14ac:dyDescent="0.25">
      <c r="A3705">
        <v>3848</v>
      </c>
      <c r="B3705" t="s">
        <v>1647</v>
      </c>
      <c r="C3705" t="s">
        <v>301</v>
      </c>
      <c r="D3705" t="s">
        <v>7400</v>
      </c>
      <c r="E3705" t="s">
        <v>10949</v>
      </c>
      <c r="F3705" t="s">
        <v>10950</v>
      </c>
      <c r="G3705" t="s">
        <v>5925</v>
      </c>
      <c r="H3705">
        <v>20</v>
      </c>
      <c r="I3705" t="s">
        <v>1652</v>
      </c>
      <c r="J3705">
        <v>0</v>
      </c>
      <c r="K3705">
        <v>0</v>
      </c>
    </row>
    <row r="3706" spans="1:11" x14ac:dyDescent="0.25">
      <c r="A3706">
        <v>3848</v>
      </c>
      <c r="B3706" t="s">
        <v>1647</v>
      </c>
      <c r="C3706" t="s">
        <v>301</v>
      </c>
      <c r="D3706" t="s">
        <v>7400</v>
      </c>
      <c r="E3706" t="s">
        <v>131</v>
      </c>
      <c r="F3706" t="s">
        <v>7585</v>
      </c>
      <c r="G3706" t="s">
        <v>1557</v>
      </c>
      <c r="H3706">
        <v>6</v>
      </c>
      <c r="I3706" t="s">
        <v>1652</v>
      </c>
      <c r="J3706">
        <v>0</v>
      </c>
      <c r="K3706">
        <v>0</v>
      </c>
    </row>
    <row r="3707" spans="1:11" x14ac:dyDescent="0.25">
      <c r="A3707">
        <v>3848</v>
      </c>
      <c r="B3707" t="s">
        <v>1647</v>
      </c>
      <c r="C3707" t="s">
        <v>301</v>
      </c>
      <c r="D3707" t="s">
        <v>7400</v>
      </c>
      <c r="E3707" t="s">
        <v>5621</v>
      </c>
      <c r="F3707" t="s">
        <v>5622</v>
      </c>
      <c r="G3707" t="s">
        <v>5623</v>
      </c>
      <c r="H3707">
        <v>2</v>
      </c>
      <c r="I3707" t="s">
        <v>1652</v>
      </c>
      <c r="J3707">
        <v>0</v>
      </c>
      <c r="K3707">
        <v>0</v>
      </c>
    </row>
    <row r="3708" spans="1:11" x14ac:dyDescent="0.25">
      <c r="A3708">
        <v>3848</v>
      </c>
      <c r="B3708" t="s">
        <v>1647</v>
      </c>
      <c r="C3708" t="s">
        <v>301</v>
      </c>
      <c r="D3708" t="s">
        <v>7400</v>
      </c>
      <c r="E3708" t="s">
        <v>5625</v>
      </c>
      <c r="F3708" t="s">
        <v>5626</v>
      </c>
      <c r="G3708" t="s">
        <v>5627</v>
      </c>
      <c r="H3708">
        <v>9</v>
      </c>
      <c r="I3708" t="s">
        <v>1652</v>
      </c>
      <c r="J3708">
        <v>0</v>
      </c>
      <c r="K3708">
        <v>0</v>
      </c>
    </row>
    <row r="3709" spans="1:11" x14ac:dyDescent="0.25">
      <c r="A3709">
        <v>3848</v>
      </c>
      <c r="B3709" t="s">
        <v>1647</v>
      </c>
      <c r="C3709" t="s">
        <v>301</v>
      </c>
      <c r="D3709" t="s">
        <v>7400</v>
      </c>
      <c r="E3709" t="s">
        <v>5628</v>
      </c>
      <c r="F3709" t="s">
        <v>5629</v>
      </c>
      <c r="G3709" t="s">
        <v>5630</v>
      </c>
      <c r="H3709">
        <v>16</v>
      </c>
      <c r="I3709" t="s">
        <v>1652</v>
      </c>
      <c r="J3709">
        <v>0</v>
      </c>
      <c r="K3709">
        <v>0</v>
      </c>
    </row>
    <row r="3710" spans="1:11" x14ac:dyDescent="0.25">
      <c r="A3710">
        <v>3848</v>
      </c>
      <c r="B3710" t="s">
        <v>1647</v>
      </c>
      <c r="C3710" t="s">
        <v>301</v>
      </c>
      <c r="D3710" t="s">
        <v>7400</v>
      </c>
      <c r="E3710" t="s">
        <v>5631</v>
      </c>
      <c r="F3710" t="s">
        <v>5632</v>
      </c>
      <c r="G3710" t="s">
        <v>5633</v>
      </c>
      <c r="H3710">
        <v>5</v>
      </c>
      <c r="I3710" t="s">
        <v>1652</v>
      </c>
      <c r="J3710">
        <v>0</v>
      </c>
      <c r="K3710">
        <v>0</v>
      </c>
    </row>
    <row r="3711" spans="1:11" x14ac:dyDescent="0.25">
      <c r="A3711">
        <v>3848</v>
      </c>
      <c r="B3711" t="s">
        <v>1647</v>
      </c>
      <c r="C3711" t="s">
        <v>301</v>
      </c>
      <c r="D3711" t="s">
        <v>7400</v>
      </c>
      <c r="E3711" t="s">
        <v>800</v>
      </c>
      <c r="F3711" t="s">
        <v>8629</v>
      </c>
      <c r="G3711" t="s">
        <v>1556</v>
      </c>
      <c r="H3711">
        <v>16</v>
      </c>
      <c r="I3711" t="s">
        <v>1652</v>
      </c>
      <c r="J3711">
        <v>0</v>
      </c>
      <c r="K3711">
        <v>0</v>
      </c>
    </row>
    <row r="3712" spans="1:11" x14ac:dyDescent="0.25">
      <c r="A3712">
        <v>3848</v>
      </c>
      <c r="B3712" t="s">
        <v>1647</v>
      </c>
      <c r="C3712" t="s">
        <v>301</v>
      </c>
      <c r="D3712" t="s">
        <v>7400</v>
      </c>
      <c r="E3712" t="s">
        <v>801</v>
      </c>
      <c r="F3712" t="s">
        <v>8795</v>
      </c>
      <c r="G3712" t="s">
        <v>1556</v>
      </c>
      <c r="H3712">
        <v>20</v>
      </c>
      <c r="I3712" t="s">
        <v>1652</v>
      </c>
      <c r="J3712">
        <v>0</v>
      </c>
      <c r="K3712">
        <v>0</v>
      </c>
    </row>
    <row r="3713" spans="1:11" x14ac:dyDescent="0.25">
      <c r="A3713">
        <v>3848</v>
      </c>
      <c r="B3713" t="s">
        <v>1647</v>
      </c>
      <c r="C3713" t="s">
        <v>301</v>
      </c>
      <c r="D3713" t="s">
        <v>7400</v>
      </c>
      <c r="E3713" t="s">
        <v>802</v>
      </c>
      <c r="F3713" t="s">
        <v>9106</v>
      </c>
      <c r="G3713" t="s">
        <v>1556</v>
      </c>
      <c r="H3713">
        <v>27</v>
      </c>
      <c r="I3713" t="s">
        <v>1652</v>
      </c>
      <c r="J3713">
        <v>0</v>
      </c>
      <c r="K3713">
        <v>0</v>
      </c>
    </row>
    <row r="3714" spans="1:11" x14ac:dyDescent="0.25">
      <c r="A3714">
        <v>3848</v>
      </c>
      <c r="B3714" t="s">
        <v>1647</v>
      </c>
      <c r="C3714" t="s">
        <v>301</v>
      </c>
      <c r="D3714" t="s">
        <v>7400</v>
      </c>
      <c r="E3714" t="s">
        <v>5634</v>
      </c>
      <c r="F3714" t="s">
        <v>5635</v>
      </c>
      <c r="G3714" t="s">
        <v>5636</v>
      </c>
      <c r="H3714">
        <v>12</v>
      </c>
      <c r="I3714" t="s">
        <v>1652</v>
      </c>
      <c r="J3714">
        <v>0</v>
      </c>
      <c r="K3714">
        <v>0</v>
      </c>
    </row>
    <row r="3715" spans="1:11" x14ac:dyDescent="0.25">
      <c r="A3715">
        <v>3848</v>
      </c>
      <c r="B3715" t="s">
        <v>1647</v>
      </c>
      <c r="C3715" t="s">
        <v>301</v>
      </c>
      <c r="D3715" t="s">
        <v>7400</v>
      </c>
      <c r="E3715" t="s">
        <v>5637</v>
      </c>
      <c r="F3715" t="s">
        <v>5638</v>
      </c>
      <c r="G3715" t="s">
        <v>5639</v>
      </c>
      <c r="H3715">
        <v>4</v>
      </c>
      <c r="I3715" t="s">
        <v>1652</v>
      </c>
      <c r="J3715">
        <v>0</v>
      </c>
      <c r="K3715">
        <v>0</v>
      </c>
    </row>
    <row r="3716" spans="1:11" x14ac:dyDescent="0.25">
      <c r="A3716">
        <v>3848</v>
      </c>
      <c r="B3716" t="s">
        <v>1647</v>
      </c>
      <c r="C3716" t="s">
        <v>301</v>
      </c>
      <c r="D3716" t="s">
        <v>7400</v>
      </c>
      <c r="E3716" t="s">
        <v>133</v>
      </c>
      <c r="F3716" t="s">
        <v>7258</v>
      </c>
      <c r="G3716" t="s">
        <v>1547</v>
      </c>
      <c r="H3716">
        <v>12</v>
      </c>
      <c r="I3716" t="s">
        <v>1652</v>
      </c>
      <c r="J3716">
        <v>0</v>
      </c>
      <c r="K3716">
        <v>0</v>
      </c>
    </row>
    <row r="3717" spans="1:11" x14ac:dyDescent="0.25">
      <c r="A3717">
        <v>3848</v>
      </c>
      <c r="B3717" t="s">
        <v>1647</v>
      </c>
      <c r="C3717" t="s">
        <v>301</v>
      </c>
      <c r="D3717" t="s">
        <v>7400</v>
      </c>
      <c r="E3717" t="s">
        <v>733</v>
      </c>
      <c r="F3717" t="s">
        <v>7062</v>
      </c>
      <c r="G3717" t="s">
        <v>1530</v>
      </c>
      <c r="H3717">
        <v>120</v>
      </c>
      <c r="I3717" t="s">
        <v>1652</v>
      </c>
      <c r="J3717">
        <v>0</v>
      </c>
      <c r="K3717">
        <v>0</v>
      </c>
    </row>
    <row r="3718" spans="1:11" x14ac:dyDescent="0.25">
      <c r="A3718">
        <v>3848</v>
      </c>
      <c r="B3718" t="s">
        <v>1647</v>
      </c>
      <c r="C3718" t="s">
        <v>301</v>
      </c>
      <c r="D3718" t="s">
        <v>7400</v>
      </c>
      <c r="E3718" t="s">
        <v>835</v>
      </c>
      <c r="F3718" t="s">
        <v>10951</v>
      </c>
      <c r="G3718" t="s">
        <v>78</v>
      </c>
      <c r="H3718">
        <v>5</v>
      </c>
      <c r="I3718" t="s">
        <v>1652</v>
      </c>
      <c r="J3718">
        <v>0</v>
      </c>
      <c r="K3718">
        <v>0</v>
      </c>
    </row>
    <row r="3719" spans="1:11" x14ac:dyDescent="0.25">
      <c r="A3719">
        <v>3848</v>
      </c>
      <c r="B3719" t="s">
        <v>1647</v>
      </c>
      <c r="C3719" t="s">
        <v>301</v>
      </c>
      <c r="D3719" t="s">
        <v>7400</v>
      </c>
      <c r="E3719" t="s">
        <v>836</v>
      </c>
      <c r="F3719" t="s">
        <v>10952</v>
      </c>
      <c r="G3719" t="s">
        <v>78</v>
      </c>
      <c r="H3719">
        <v>6</v>
      </c>
      <c r="I3719" t="s">
        <v>1652</v>
      </c>
      <c r="J3719">
        <v>0</v>
      </c>
      <c r="K3719">
        <v>0</v>
      </c>
    </row>
    <row r="3720" spans="1:11" x14ac:dyDescent="0.25">
      <c r="A3720">
        <v>3848</v>
      </c>
      <c r="B3720" t="s">
        <v>1647</v>
      </c>
      <c r="C3720" t="s">
        <v>301</v>
      </c>
      <c r="D3720" t="s">
        <v>7400</v>
      </c>
      <c r="E3720" t="s">
        <v>837</v>
      </c>
      <c r="F3720" t="s">
        <v>10953</v>
      </c>
      <c r="G3720" t="s">
        <v>78</v>
      </c>
      <c r="H3720">
        <v>5</v>
      </c>
      <c r="I3720" t="s">
        <v>1652</v>
      </c>
      <c r="J3720">
        <v>0</v>
      </c>
      <c r="K3720">
        <v>0</v>
      </c>
    </row>
    <row r="3721" spans="1:11" x14ac:dyDescent="0.25">
      <c r="A3721">
        <v>3848</v>
      </c>
      <c r="B3721" t="s">
        <v>1647</v>
      </c>
      <c r="C3721" t="s">
        <v>301</v>
      </c>
      <c r="D3721" t="s">
        <v>7400</v>
      </c>
      <c r="E3721" t="s">
        <v>838</v>
      </c>
      <c r="F3721" t="s">
        <v>10954</v>
      </c>
      <c r="G3721" t="s">
        <v>78</v>
      </c>
      <c r="H3721">
        <v>6</v>
      </c>
      <c r="I3721" t="s">
        <v>1652</v>
      </c>
      <c r="J3721">
        <v>0</v>
      </c>
      <c r="K3721">
        <v>0</v>
      </c>
    </row>
    <row r="3722" spans="1:11" x14ac:dyDescent="0.25">
      <c r="A3722">
        <v>3848</v>
      </c>
      <c r="B3722" t="s">
        <v>1647</v>
      </c>
      <c r="C3722" t="s">
        <v>301</v>
      </c>
      <c r="D3722" t="s">
        <v>7400</v>
      </c>
      <c r="E3722" t="s">
        <v>844</v>
      </c>
      <c r="F3722" t="s">
        <v>7586</v>
      </c>
      <c r="G3722" t="s">
        <v>1548</v>
      </c>
      <c r="H3722">
        <v>2</v>
      </c>
      <c r="I3722" t="s">
        <v>1652</v>
      </c>
      <c r="J3722">
        <v>0</v>
      </c>
      <c r="K3722">
        <v>0</v>
      </c>
    </row>
    <row r="3723" spans="1:11" x14ac:dyDescent="0.25">
      <c r="A3723">
        <v>3848</v>
      </c>
      <c r="B3723" t="s">
        <v>1647</v>
      </c>
      <c r="C3723" t="s">
        <v>301</v>
      </c>
      <c r="D3723" t="s">
        <v>7400</v>
      </c>
      <c r="E3723" t="s">
        <v>692</v>
      </c>
      <c r="F3723" t="s">
        <v>6238</v>
      </c>
      <c r="G3723" t="s">
        <v>1528</v>
      </c>
      <c r="H3723">
        <v>5</v>
      </c>
      <c r="I3723" t="s">
        <v>1652</v>
      </c>
      <c r="J3723">
        <v>0</v>
      </c>
      <c r="K3723">
        <v>0</v>
      </c>
    </row>
    <row r="3724" spans="1:11" x14ac:dyDescent="0.25">
      <c r="A3724">
        <v>3848</v>
      </c>
      <c r="B3724" t="s">
        <v>1647</v>
      </c>
      <c r="C3724" t="s">
        <v>301</v>
      </c>
      <c r="D3724" t="s">
        <v>7400</v>
      </c>
      <c r="E3724" t="s">
        <v>134</v>
      </c>
      <c r="F3724" t="s">
        <v>5640</v>
      </c>
      <c r="G3724" t="s">
        <v>1563</v>
      </c>
      <c r="H3724">
        <v>24</v>
      </c>
      <c r="I3724" t="s">
        <v>1652</v>
      </c>
      <c r="J3724">
        <v>0</v>
      </c>
      <c r="K3724">
        <v>0</v>
      </c>
    </row>
    <row r="3725" spans="1:11" x14ac:dyDescent="0.25">
      <c r="A3725">
        <v>3848</v>
      </c>
      <c r="B3725" t="s">
        <v>1647</v>
      </c>
      <c r="C3725" t="s">
        <v>301</v>
      </c>
      <c r="D3725" t="s">
        <v>7400</v>
      </c>
      <c r="E3725" t="s">
        <v>1317</v>
      </c>
      <c r="F3725" t="s">
        <v>8630</v>
      </c>
      <c r="G3725" t="s">
        <v>97</v>
      </c>
      <c r="H3725">
        <v>25</v>
      </c>
      <c r="I3725" t="s">
        <v>1652</v>
      </c>
      <c r="J3725">
        <v>0</v>
      </c>
      <c r="K3725">
        <v>0</v>
      </c>
    </row>
    <row r="3726" spans="1:11" x14ac:dyDescent="0.25">
      <c r="A3726">
        <v>3848</v>
      </c>
      <c r="B3726" t="s">
        <v>1647</v>
      </c>
      <c r="C3726" t="s">
        <v>301</v>
      </c>
      <c r="D3726" t="s">
        <v>7400</v>
      </c>
      <c r="E3726" t="s">
        <v>1321</v>
      </c>
      <c r="F3726" t="s">
        <v>10182</v>
      </c>
      <c r="G3726" t="s">
        <v>1528</v>
      </c>
      <c r="H3726">
        <v>22</v>
      </c>
      <c r="I3726" t="s">
        <v>1652</v>
      </c>
      <c r="J3726">
        <v>0</v>
      </c>
      <c r="K3726">
        <v>0</v>
      </c>
    </row>
    <row r="3727" spans="1:11" x14ac:dyDescent="0.25">
      <c r="A3727">
        <v>3848</v>
      </c>
      <c r="B3727" t="s">
        <v>1647</v>
      </c>
      <c r="C3727" t="s">
        <v>301</v>
      </c>
      <c r="D3727" t="s">
        <v>7400</v>
      </c>
      <c r="E3727" t="s">
        <v>663</v>
      </c>
      <c r="F3727" t="s">
        <v>10546</v>
      </c>
      <c r="G3727" t="s">
        <v>1518</v>
      </c>
      <c r="H3727">
        <v>3</v>
      </c>
      <c r="I3727" t="s">
        <v>1652</v>
      </c>
      <c r="J3727">
        <v>0</v>
      </c>
      <c r="K3727">
        <v>0</v>
      </c>
    </row>
    <row r="3728" spans="1:11" x14ac:dyDescent="0.25">
      <c r="A3728">
        <v>3848</v>
      </c>
      <c r="B3728" t="s">
        <v>1647</v>
      </c>
      <c r="C3728" t="s">
        <v>301</v>
      </c>
      <c r="D3728" t="s">
        <v>7400</v>
      </c>
      <c r="E3728" t="s">
        <v>871</v>
      </c>
      <c r="F3728" t="s">
        <v>1762</v>
      </c>
      <c r="G3728" t="s">
        <v>1528</v>
      </c>
      <c r="H3728">
        <v>19</v>
      </c>
      <c r="I3728" t="s">
        <v>1652</v>
      </c>
      <c r="J3728">
        <v>0</v>
      </c>
      <c r="K3728">
        <v>0</v>
      </c>
    </row>
    <row r="3729" spans="1:11" x14ac:dyDescent="0.25">
      <c r="A3729">
        <v>3848</v>
      </c>
      <c r="B3729" t="s">
        <v>1647</v>
      </c>
      <c r="C3729" t="s">
        <v>301</v>
      </c>
      <c r="D3729" t="s">
        <v>7400</v>
      </c>
      <c r="E3729" t="s">
        <v>793</v>
      </c>
      <c r="F3729" t="s">
        <v>1761</v>
      </c>
      <c r="G3729" t="s">
        <v>1527</v>
      </c>
      <c r="H3729">
        <v>11</v>
      </c>
      <c r="I3729" t="s">
        <v>1652</v>
      </c>
      <c r="J3729">
        <v>0</v>
      </c>
      <c r="K3729">
        <v>0</v>
      </c>
    </row>
    <row r="3730" spans="1:11" x14ac:dyDescent="0.25">
      <c r="A3730">
        <v>3848</v>
      </c>
      <c r="B3730" t="s">
        <v>1647</v>
      </c>
      <c r="C3730" t="s">
        <v>301</v>
      </c>
      <c r="D3730" t="s">
        <v>7400</v>
      </c>
      <c r="E3730" t="s">
        <v>786</v>
      </c>
      <c r="F3730" t="s">
        <v>9284</v>
      </c>
      <c r="G3730" t="s">
        <v>1563</v>
      </c>
      <c r="H3730">
        <v>35</v>
      </c>
      <c r="I3730" t="s">
        <v>1652</v>
      </c>
      <c r="J3730">
        <v>0</v>
      </c>
      <c r="K3730">
        <v>0</v>
      </c>
    </row>
    <row r="3731" spans="1:11" x14ac:dyDescent="0.25">
      <c r="A3731">
        <v>3848</v>
      </c>
      <c r="B3731" t="s">
        <v>1647</v>
      </c>
      <c r="C3731" t="s">
        <v>301</v>
      </c>
      <c r="D3731" t="s">
        <v>7400</v>
      </c>
      <c r="E3731" t="s">
        <v>847</v>
      </c>
      <c r="F3731" t="s">
        <v>8341</v>
      </c>
      <c r="G3731" t="s">
        <v>1537</v>
      </c>
      <c r="H3731">
        <v>4</v>
      </c>
      <c r="I3731" t="s">
        <v>1652</v>
      </c>
      <c r="J3731">
        <v>0</v>
      </c>
      <c r="K3731">
        <v>0</v>
      </c>
    </row>
    <row r="3732" spans="1:11" x14ac:dyDescent="0.25">
      <c r="A3732">
        <v>3848</v>
      </c>
      <c r="B3732" t="s">
        <v>1647</v>
      </c>
      <c r="C3732" t="s">
        <v>301</v>
      </c>
      <c r="D3732" t="s">
        <v>7400</v>
      </c>
      <c r="E3732" t="s">
        <v>853</v>
      </c>
      <c r="F3732" t="s">
        <v>1760</v>
      </c>
      <c r="G3732" t="s">
        <v>1527</v>
      </c>
      <c r="H3732">
        <v>7</v>
      </c>
      <c r="I3732" t="s">
        <v>1652</v>
      </c>
      <c r="J3732">
        <v>0</v>
      </c>
      <c r="K3732">
        <v>0</v>
      </c>
    </row>
    <row r="3733" spans="1:11" x14ac:dyDescent="0.25">
      <c r="A3733">
        <v>3848</v>
      </c>
      <c r="B3733" t="s">
        <v>1647</v>
      </c>
      <c r="C3733" t="s">
        <v>301</v>
      </c>
      <c r="D3733" t="s">
        <v>7400</v>
      </c>
      <c r="E3733" t="s">
        <v>854</v>
      </c>
      <c r="F3733" t="s">
        <v>6901</v>
      </c>
      <c r="G3733" t="s">
        <v>1556</v>
      </c>
      <c r="H3733">
        <v>5</v>
      </c>
      <c r="I3733" t="s">
        <v>1652</v>
      </c>
      <c r="J3733">
        <v>0</v>
      </c>
      <c r="K3733">
        <v>0</v>
      </c>
    </row>
    <row r="3734" spans="1:11" x14ac:dyDescent="0.25">
      <c r="A3734">
        <v>3848</v>
      </c>
      <c r="B3734" t="s">
        <v>1647</v>
      </c>
      <c r="C3734" t="s">
        <v>301</v>
      </c>
      <c r="D3734" t="s">
        <v>7400</v>
      </c>
      <c r="E3734" t="s">
        <v>5641</v>
      </c>
      <c r="F3734" t="s">
        <v>3030</v>
      </c>
      <c r="G3734" t="s">
        <v>6777</v>
      </c>
      <c r="H3734">
        <v>2</v>
      </c>
      <c r="I3734" t="s">
        <v>1652</v>
      </c>
      <c r="J3734">
        <v>0</v>
      </c>
      <c r="K3734">
        <v>0</v>
      </c>
    </row>
    <row r="3735" spans="1:11" x14ac:dyDescent="0.25">
      <c r="A3735">
        <v>3848</v>
      </c>
      <c r="B3735" t="s">
        <v>1647</v>
      </c>
      <c r="C3735" t="s">
        <v>301</v>
      </c>
      <c r="D3735" t="s">
        <v>7400</v>
      </c>
      <c r="G3735" t="s">
        <v>2164</v>
      </c>
      <c r="H3735">
        <v>3</v>
      </c>
      <c r="I3735" t="s">
        <v>1652</v>
      </c>
      <c r="J3735">
        <v>0</v>
      </c>
      <c r="K3735">
        <v>0</v>
      </c>
    </row>
    <row r="3736" spans="1:11" x14ac:dyDescent="0.25">
      <c r="A3736">
        <v>3848</v>
      </c>
      <c r="B3736" t="s">
        <v>1647</v>
      </c>
      <c r="C3736" t="s">
        <v>301</v>
      </c>
      <c r="D3736" t="s">
        <v>7400</v>
      </c>
      <c r="E3736" t="s">
        <v>5642</v>
      </c>
      <c r="F3736" t="s">
        <v>5643</v>
      </c>
      <c r="G3736" t="s">
        <v>6777</v>
      </c>
      <c r="H3736">
        <v>2</v>
      </c>
      <c r="I3736" t="s">
        <v>1652</v>
      </c>
      <c r="J3736">
        <v>0</v>
      </c>
      <c r="K3736">
        <v>0</v>
      </c>
    </row>
    <row r="3737" spans="1:11" x14ac:dyDescent="0.25">
      <c r="A3737">
        <v>3848</v>
      </c>
      <c r="B3737" t="s">
        <v>1647</v>
      </c>
      <c r="C3737" t="s">
        <v>301</v>
      </c>
      <c r="D3737" t="s">
        <v>7400</v>
      </c>
      <c r="G3737" t="s">
        <v>4647</v>
      </c>
      <c r="H3737">
        <v>3</v>
      </c>
      <c r="I3737" t="s">
        <v>1652</v>
      </c>
      <c r="J3737">
        <v>0</v>
      </c>
      <c r="K3737">
        <v>0</v>
      </c>
    </row>
    <row r="3738" spans="1:11" x14ac:dyDescent="0.25">
      <c r="A3738">
        <v>3848</v>
      </c>
      <c r="B3738" t="s">
        <v>1647</v>
      </c>
      <c r="C3738" t="s">
        <v>301</v>
      </c>
      <c r="D3738" t="s">
        <v>7400</v>
      </c>
      <c r="E3738" t="s">
        <v>5644</v>
      </c>
      <c r="F3738" t="s">
        <v>7390</v>
      </c>
      <c r="G3738" t="s">
        <v>6777</v>
      </c>
      <c r="H3738">
        <v>10</v>
      </c>
      <c r="I3738" t="s">
        <v>1652</v>
      </c>
      <c r="J3738">
        <v>0</v>
      </c>
      <c r="K3738">
        <v>0</v>
      </c>
    </row>
    <row r="3739" spans="1:11" x14ac:dyDescent="0.25">
      <c r="A3739">
        <v>3848</v>
      </c>
      <c r="B3739" t="s">
        <v>1647</v>
      </c>
      <c r="C3739" t="s">
        <v>301</v>
      </c>
      <c r="D3739" t="s">
        <v>7400</v>
      </c>
      <c r="G3739" t="s">
        <v>2164</v>
      </c>
      <c r="H3739">
        <v>3</v>
      </c>
      <c r="I3739" t="s">
        <v>1652</v>
      </c>
      <c r="J3739">
        <v>0</v>
      </c>
      <c r="K3739">
        <v>0</v>
      </c>
    </row>
    <row r="3740" spans="1:11" x14ac:dyDescent="0.25">
      <c r="A3740">
        <v>3848</v>
      </c>
      <c r="B3740" t="s">
        <v>1647</v>
      </c>
      <c r="C3740" t="s">
        <v>301</v>
      </c>
      <c r="D3740" t="s">
        <v>7400</v>
      </c>
      <c r="E3740" t="s">
        <v>5645</v>
      </c>
      <c r="F3740" t="s">
        <v>4626</v>
      </c>
      <c r="G3740" t="s">
        <v>6777</v>
      </c>
      <c r="H3740">
        <v>10</v>
      </c>
      <c r="I3740" t="s">
        <v>1652</v>
      </c>
      <c r="J3740">
        <v>0</v>
      </c>
      <c r="K3740">
        <v>0</v>
      </c>
    </row>
    <row r="3741" spans="1:11" x14ac:dyDescent="0.25">
      <c r="A3741">
        <v>3848</v>
      </c>
      <c r="B3741" t="s">
        <v>1647</v>
      </c>
      <c r="C3741" t="s">
        <v>301</v>
      </c>
      <c r="D3741" t="s">
        <v>7400</v>
      </c>
      <c r="G3741" t="s">
        <v>4416</v>
      </c>
      <c r="H3741">
        <v>3</v>
      </c>
      <c r="I3741" t="s">
        <v>1652</v>
      </c>
      <c r="J3741">
        <v>0</v>
      </c>
      <c r="K3741">
        <v>0</v>
      </c>
    </row>
    <row r="3742" spans="1:11" x14ac:dyDescent="0.25">
      <c r="A3742">
        <v>3848</v>
      </c>
      <c r="B3742" t="s">
        <v>1647</v>
      </c>
      <c r="C3742" t="s">
        <v>301</v>
      </c>
      <c r="D3742" t="s">
        <v>7400</v>
      </c>
      <c r="E3742" t="s">
        <v>5646</v>
      </c>
      <c r="F3742" t="s">
        <v>5647</v>
      </c>
      <c r="G3742" t="s">
        <v>6777</v>
      </c>
      <c r="H3742">
        <v>2</v>
      </c>
      <c r="I3742" t="s">
        <v>1652</v>
      </c>
      <c r="J3742">
        <v>0</v>
      </c>
      <c r="K3742">
        <v>0</v>
      </c>
    </row>
    <row r="3743" spans="1:11" x14ac:dyDescent="0.25">
      <c r="A3743">
        <v>3848</v>
      </c>
      <c r="B3743" t="s">
        <v>1647</v>
      </c>
      <c r="C3743" t="s">
        <v>301</v>
      </c>
      <c r="D3743" t="s">
        <v>7400</v>
      </c>
      <c r="G3743" t="s">
        <v>2164</v>
      </c>
      <c r="H3743">
        <v>2</v>
      </c>
      <c r="I3743" t="s">
        <v>1652</v>
      </c>
      <c r="J3743">
        <v>0</v>
      </c>
      <c r="K3743">
        <v>0</v>
      </c>
    </row>
    <row r="3744" spans="1:11" x14ac:dyDescent="0.25">
      <c r="A3744">
        <v>3848</v>
      </c>
      <c r="B3744" t="s">
        <v>1647</v>
      </c>
      <c r="C3744" t="s">
        <v>301</v>
      </c>
      <c r="D3744" t="s">
        <v>7400</v>
      </c>
      <c r="E3744" t="s">
        <v>5648</v>
      </c>
      <c r="F3744" t="s">
        <v>5649</v>
      </c>
      <c r="G3744" t="s">
        <v>6777</v>
      </c>
      <c r="H3744">
        <v>10</v>
      </c>
      <c r="I3744" t="s">
        <v>1652</v>
      </c>
      <c r="J3744">
        <v>0</v>
      </c>
      <c r="K3744">
        <v>0</v>
      </c>
    </row>
    <row r="3745" spans="1:11" x14ac:dyDescent="0.25">
      <c r="A3745">
        <v>3848</v>
      </c>
      <c r="B3745" t="s">
        <v>1647</v>
      </c>
      <c r="C3745" t="s">
        <v>301</v>
      </c>
      <c r="D3745" t="s">
        <v>7400</v>
      </c>
      <c r="E3745" t="s">
        <v>5650</v>
      </c>
      <c r="F3745" t="s">
        <v>5651</v>
      </c>
      <c r="G3745" t="s">
        <v>6777</v>
      </c>
      <c r="H3745">
        <v>20</v>
      </c>
      <c r="I3745" t="s">
        <v>1652</v>
      </c>
      <c r="J3745">
        <v>0</v>
      </c>
      <c r="K3745">
        <v>0</v>
      </c>
    </row>
    <row r="3746" spans="1:11" x14ac:dyDescent="0.25">
      <c r="A3746">
        <v>3848</v>
      </c>
      <c r="B3746" t="s">
        <v>1647</v>
      </c>
      <c r="C3746" t="s">
        <v>301</v>
      </c>
      <c r="D3746" t="s">
        <v>7400</v>
      </c>
      <c r="E3746" t="s">
        <v>5652</v>
      </c>
      <c r="F3746" t="s">
        <v>5647</v>
      </c>
      <c r="G3746" t="s">
        <v>6777</v>
      </c>
      <c r="H3746">
        <v>2</v>
      </c>
      <c r="I3746" t="s">
        <v>1652</v>
      </c>
      <c r="J3746">
        <v>0</v>
      </c>
      <c r="K3746">
        <v>0</v>
      </c>
    </row>
    <row r="3747" spans="1:11" x14ac:dyDescent="0.25">
      <c r="A3747">
        <v>3848</v>
      </c>
      <c r="B3747" t="s">
        <v>1647</v>
      </c>
      <c r="C3747" t="s">
        <v>301</v>
      </c>
      <c r="D3747" t="s">
        <v>7400</v>
      </c>
      <c r="G3747" t="s">
        <v>4647</v>
      </c>
      <c r="H3747">
        <v>2</v>
      </c>
      <c r="I3747" t="s">
        <v>1652</v>
      </c>
      <c r="J3747">
        <v>0</v>
      </c>
      <c r="K3747">
        <v>0</v>
      </c>
    </row>
    <row r="3748" spans="1:11" x14ac:dyDescent="0.25">
      <c r="A3748">
        <v>3848</v>
      </c>
      <c r="B3748" t="s">
        <v>1647</v>
      </c>
      <c r="C3748" t="s">
        <v>301</v>
      </c>
      <c r="D3748" t="s">
        <v>7400</v>
      </c>
      <c r="E3748" t="s">
        <v>7176</v>
      </c>
      <c r="F3748" t="s">
        <v>3780</v>
      </c>
      <c r="G3748" t="s">
        <v>4416</v>
      </c>
      <c r="H3748">
        <v>3</v>
      </c>
      <c r="I3748" t="s">
        <v>1652</v>
      </c>
      <c r="J3748">
        <v>0</v>
      </c>
      <c r="K3748">
        <v>0</v>
      </c>
    </row>
    <row r="3749" spans="1:11" x14ac:dyDescent="0.25">
      <c r="A3749">
        <v>3848</v>
      </c>
      <c r="B3749" t="s">
        <v>1647</v>
      </c>
      <c r="C3749" t="s">
        <v>301</v>
      </c>
      <c r="D3749" t="s">
        <v>7400</v>
      </c>
      <c r="E3749" t="s">
        <v>4164</v>
      </c>
      <c r="F3749" t="s">
        <v>4165</v>
      </c>
      <c r="G3749" t="s">
        <v>4627</v>
      </c>
      <c r="H3749">
        <v>7</v>
      </c>
      <c r="I3749" t="s">
        <v>1652</v>
      </c>
      <c r="J3749">
        <v>0</v>
      </c>
      <c r="K3749">
        <v>0</v>
      </c>
    </row>
    <row r="3750" spans="1:11" x14ac:dyDescent="0.25">
      <c r="A3750">
        <v>3848</v>
      </c>
      <c r="B3750" t="s">
        <v>1647</v>
      </c>
      <c r="C3750" t="s">
        <v>301</v>
      </c>
      <c r="D3750" t="s">
        <v>7400</v>
      </c>
      <c r="E3750" t="s">
        <v>4166</v>
      </c>
      <c r="F3750" t="s">
        <v>4167</v>
      </c>
      <c r="G3750" t="s">
        <v>2164</v>
      </c>
      <c r="H3750">
        <v>1</v>
      </c>
      <c r="I3750" t="s">
        <v>1652</v>
      </c>
      <c r="J3750">
        <v>0</v>
      </c>
      <c r="K3750">
        <v>0</v>
      </c>
    </row>
    <row r="3751" spans="1:11" x14ac:dyDescent="0.25">
      <c r="A3751">
        <v>3848</v>
      </c>
      <c r="B3751" t="s">
        <v>1647</v>
      </c>
      <c r="C3751" t="s">
        <v>301</v>
      </c>
      <c r="D3751" t="s">
        <v>7400</v>
      </c>
      <c r="E3751" t="s">
        <v>135</v>
      </c>
      <c r="F3751" t="s">
        <v>2097</v>
      </c>
      <c r="G3751" t="s">
        <v>99</v>
      </c>
      <c r="H3751">
        <v>2</v>
      </c>
      <c r="I3751" t="s">
        <v>1652</v>
      </c>
      <c r="J3751">
        <v>0</v>
      </c>
      <c r="K3751">
        <v>0</v>
      </c>
    </row>
    <row r="3752" spans="1:11" x14ac:dyDescent="0.25">
      <c r="A3752">
        <v>3848</v>
      </c>
      <c r="B3752" t="s">
        <v>1647</v>
      </c>
      <c r="C3752" t="s">
        <v>301</v>
      </c>
      <c r="D3752" t="s">
        <v>7400</v>
      </c>
      <c r="E3752" t="s">
        <v>241</v>
      </c>
      <c r="F3752" t="s">
        <v>4580</v>
      </c>
      <c r="G3752" t="s">
        <v>78</v>
      </c>
      <c r="H3752">
        <v>8</v>
      </c>
      <c r="I3752" t="s">
        <v>1652</v>
      </c>
      <c r="J3752">
        <v>0</v>
      </c>
      <c r="K3752">
        <v>0</v>
      </c>
    </row>
    <row r="3753" spans="1:11" x14ac:dyDescent="0.25">
      <c r="A3753">
        <v>3848</v>
      </c>
      <c r="B3753" t="s">
        <v>1647</v>
      </c>
      <c r="C3753" t="s">
        <v>301</v>
      </c>
      <c r="D3753" t="s">
        <v>7400</v>
      </c>
      <c r="E3753" t="s">
        <v>138</v>
      </c>
      <c r="F3753" t="s">
        <v>8868</v>
      </c>
      <c r="G3753" t="s">
        <v>1528</v>
      </c>
      <c r="H3753">
        <v>179</v>
      </c>
      <c r="I3753" t="s">
        <v>1652</v>
      </c>
      <c r="J3753">
        <v>0</v>
      </c>
      <c r="K3753">
        <v>0</v>
      </c>
    </row>
    <row r="3754" spans="1:11" x14ac:dyDescent="0.25">
      <c r="A3754">
        <v>3848</v>
      </c>
      <c r="B3754" t="s">
        <v>1647</v>
      </c>
      <c r="C3754" t="s">
        <v>301</v>
      </c>
      <c r="D3754" t="s">
        <v>7400</v>
      </c>
      <c r="E3754" t="s">
        <v>139</v>
      </c>
      <c r="F3754" t="s">
        <v>8869</v>
      </c>
      <c r="G3754" t="s">
        <v>1528</v>
      </c>
      <c r="H3754">
        <v>180</v>
      </c>
      <c r="I3754" t="s">
        <v>1652</v>
      </c>
      <c r="J3754">
        <v>0</v>
      </c>
      <c r="K3754">
        <v>0</v>
      </c>
    </row>
    <row r="3755" spans="1:11" x14ac:dyDescent="0.25">
      <c r="A3755">
        <v>3848</v>
      </c>
      <c r="B3755" t="s">
        <v>1647</v>
      </c>
      <c r="C3755" t="s">
        <v>301</v>
      </c>
      <c r="D3755" t="s">
        <v>7400</v>
      </c>
      <c r="E3755" t="s">
        <v>140</v>
      </c>
      <c r="F3755" t="s">
        <v>1759</v>
      </c>
      <c r="G3755" t="s">
        <v>1528</v>
      </c>
      <c r="H3755">
        <v>21</v>
      </c>
      <c r="I3755" t="s">
        <v>1652</v>
      </c>
      <c r="J3755">
        <v>0</v>
      </c>
      <c r="K3755">
        <v>0</v>
      </c>
    </row>
    <row r="3756" spans="1:11" x14ac:dyDescent="0.25">
      <c r="A3756">
        <v>3848</v>
      </c>
      <c r="B3756" t="s">
        <v>1647</v>
      </c>
      <c r="C3756" t="s">
        <v>301</v>
      </c>
      <c r="D3756" t="s">
        <v>7400</v>
      </c>
      <c r="E3756" t="s">
        <v>681</v>
      </c>
      <c r="F3756" t="s">
        <v>6972</v>
      </c>
      <c r="G3756" t="s">
        <v>1528</v>
      </c>
      <c r="H3756">
        <v>15</v>
      </c>
      <c r="I3756" t="s">
        <v>1652</v>
      </c>
      <c r="J3756">
        <v>0</v>
      </c>
      <c r="K3756">
        <v>0</v>
      </c>
    </row>
    <row r="3757" spans="1:11" x14ac:dyDescent="0.25">
      <c r="A3757">
        <v>3848</v>
      </c>
      <c r="B3757" t="s">
        <v>1647</v>
      </c>
      <c r="C3757" t="s">
        <v>301</v>
      </c>
      <c r="D3757" t="s">
        <v>7400</v>
      </c>
      <c r="E3757" t="s">
        <v>141</v>
      </c>
      <c r="F3757" t="s">
        <v>1758</v>
      </c>
      <c r="G3757" t="s">
        <v>1528</v>
      </c>
      <c r="H3757">
        <v>18</v>
      </c>
      <c r="I3757" t="s">
        <v>1652</v>
      </c>
      <c r="J3757">
        <v>0</v>
      </c>
      <c r="K3757">
        <v>0</v>
      </c>
    </row>
    <row r="3758" spans="1:11" x14ac:dyDescent="0.25">
      <c r="A3758">
        <v>3848</v>
      </c>
      <c r="B3758" t="s">
        <v>1647</v>
      </c>
      <c r="C3758" t="s">
        <v>301</v>
      </c>
      <c r="D3758" t="s">
        <v>7400</v>
      </c>
      <c r="E3758" t="s">
        <v>142</v>
      </c>
      <c r="F3758" t="s">
        <v>7319</v>
      </c>
      <c r="G3758" t="s">
        <v>1527</v>
      </c>
      <c r="H3758">
        <v>5</v>
      </c>
      <c r="I3758" t="s">
        <v>1652</v>
      </c>
      <c r="J3758">
        <v>0</v>
      </c>
      <c r="K3758">
        <v>0</v>
      </c>
    </row>
    <row r="3759" spans="1:11" x14ac:dyDescent="0.25">
      <c r="A3759">
        <v>3848</v>
      </c>
      <c r="B3759" t="s">
        <v>1647</v>
      </c>
      <c r="C3759" t="s">
        <v>301</v>
      </c>
      <c r="D3759" t="s">
        <v>7400</v>
      </c>
      <c r="E3759" t="s">
        <v>143</v>
      </c>
      <c r="F3759" t="s">
        <v>1757</v>
      </c>
      <c r="G3759" t="s">
        <v>1528</v>
      </c>
      <c r="H3759">
        <v>14</v>
      </c>
      <c r="I3759" t="s">
        <v>1652</v>
      </c>
      <c r="J3759">
        <v>0</v>
      </c>
      <c r="K3759">
        <v>0</v>
      </c>
    </row>
    <row r="3760" spans="1:11" x14ac:dyDescent="0.25">
      <c r="A3760">
        <v>3848</v>
      </c>
      <c r="B3760" t="s">
        <v>1647</v>
      </c>
      <c r="C3760" t="s">
        <v>301</v>
      </c>
      <c r="D3760" t="s">
        <v>7400</v>
      </c>
      <c r="E3760" t="s">
        <v>144</v>
      </c>
      <c r="F3760" t="s">
        <v>7610</v>
      </c>
      <c r="G3760" t="s">
        <v>1528</v>
      </c>
      <c r="H3760">
        <v>15</v>
      </c>
      <c r="I3760" t="s">
        <v>1652</v>
      </c>
      <c r="J3760">
        <v>0</v>
      </c>
      <c r="K3760">
        <v>0</v>
      </c>
    </row>
    <row r="3761" spans="1:11" x14ac:dyDescent="0.25">
      <c r="A3761">
        <v>3848</v>
      </c>
      <c r="B3761" t="s">
        <v>1647</v>
      </c>
      <c r="C3761" t="s">
        <v>301</v>
      </c>
      <c r="D3761" t="s">
        <v>7400</v>
      </c>
      <c r="E3761" t="s">
        <v>145</v>
      </c>
      <c r="F3761" t="s">
        <v>7259</v>
      </c>
      <c r="G3761" t="s">
        <v>1528</v>
      </c>
      <c r="H3761">
        <v>14</v>
      </c>
      <c r="I3761" t="s">
        <v>1652</v>
      </c>
      <c r="J3761">
        <v>0</v>
      </c>
      <c r="K3761">
        <v>0</v>
      </c>
    </row>
    <row r="3762" spans="1:11" x14ac:dyDescent="0.25">
      <c r="A3762">
        <v>3848</v>
      </c>
      <c r="B3762" t="s">
        <v>1647</v>
      </c>
      <c r="C3762" t="s">
        <v>301</v>
      </c>
      <c r="D3762" t="s">
        <v>7400</v>
      </c>
      <c r="E3762" t="s">
        <v>146</v>
      </c>
      <c r="F3762" t="s">
        <v>9709</v>
      </c>
      <c r="G3762" t="s">
        <v>1528</v>
      </c>
      <c r="H3762">
        <v>11</v>
      </c>
      <c r="I3762" t="s">
        <v>1652</v>
      </c>
      <c r="J3762">
        <v>0</v>
      </c>
      <c r="K3762">
        <v>0</v>
      </c>
    </row>
    <row r="3763" spans="1:11" x14ac:dyDescent="0.25">
      <c r="A3763">
        <v>3848</v>
      </c>
      <c r="B3763" t="s">
        <v>1647</v>
      </c>
      <c r="C3763" t="s">
        <v>301</v>
      </c>
      <c r="D3763" t="s">
        <v>7400</v>
      </c>
      <c r="E3763" t="s">
        <v>147</v>
      </c>
      <c r="F3763" t="s">
        <v>7469</v>
      </c>
      <c r="G3763" t="s">
        <v>1528</v>
      </c>
      <c r="H3763">
        <v>12</v>
      </c>
      <c r="I3763" t="s">
        <v>1652</v>
      </c>
      <c r="J3763">
        <v>0</v>
      </c>
      <c r="K3763">
        <v>0</v>
      </c>
    </row>
    <row r="3764" spans="1:11" x14ac:dyDescent="0.25">
      <c r="A3764">
        <v>3848</v>
      </c>
      <c r="B3764" t="s">
        <v>1647</v>
      </c>
      <c r="C3764" t="s">
        <v>301</v>
      </c>
      <c r="D3764" t="s">
        <v>7400</v>
      </c>
      <c r="E3764" t="s">
        <v>148</v>
      </c>
      <c r="F3764" t="s">
        <v>2308</v>
      </c>
      <c r="G3764" t="s">
        <v>1528</v>
      </c>
      <c r="H3764">
        <v>10</v>
      </c>
      <c r="I3764" t="s">
        <v>1652</v>
      </c>
      <c r="J3764">
        <v>0</v>
      </c>
      <c r="K3764">
        <v>0</v>
      </c>
    </row>
    <row r="3765" spans="1:11" x14ac:dyDescent="0.25">
      <c r="A3765">
        <v>3848</v>
      </c>
      <c r="B3765" t="s">
        <v>1647</v>
      </c>
      <c r="C3765" t="s">
        <v>301</v>
      </c>
      <c r="D3765" t="s">
        <v>7400</v>
      </c>
      <c r="E3765" t="s">
        <v>757</v>
      </c>
      <c r="F3765" t="s">
        <v>9922</v>
      </c>
      <c r="G3765" t="s">
        <v>1589</v>
      </c>
      <c r="H3765">
        <v>10</v>
      </c>
      <c r="I3765" t="s">
        <v>1652</v>
      </c>
      <c r="J3765">
        <v>0</v>
      </c>
      <c r="K3765">
        <v>0</v>
      </c>
    </row>
    <row r="3766" spans="1:11" x14ac:dyDescent="0.25">
      <c r="A3766">
        <v>3848</v>
      </c>
      <c r="B3766" t="s">
        <v>1647</v>
      </c>
      <c r="C3766" t="s">
        <v>301</v>
      </c>
      <c r="D3766" t="s">
        <v>7400</v>
      </c>
      <c r="E3766" t="s">
        <v>149</v>
      </c>
      <c r="F3766" t="s">
        <v>1756</v>
      </c>
      <c r="G3766" t="s">
        <v>1528</v>
      </c>
      <c r="H3766">
        <v>13</v>
      </c>
      <c r="I3766" t="s">
        <v>1652</v>
      </c>
      <c r="J3766">
        <v>0</v>
      </c>
      <c r="K3766">
        <v>0</v>
      </c>
    </row>
    <row r="3767" spans="1:11" x14ac:dyDescent="0.25">
      <c r="A3767">
        <v>3848</v>
      </c>
      <c r="B3767" t="s">
        <v>1647</v>
      </c>
      <c r="C3767" t="s">
        <v>301</v>
      </c>
      <c r="D3767" t="s">
        <v>7400</v>
      </c>
      <c r="E3767" t="s">
        <v>150</v>
      </c>
      <c r="F3767" t="s">
        <v>1755</v>
      </c>
      <c r="G3767" t="s">
        <v>1563</v>
      </c>
      <c r="H3767">
        <v>13</v>
      </c>
      <c r="I3767" t="s">
        <v>1652</v>
      </c>
      <c r="J3767">
        <v>0</v>
      </c>
      <c r="K3767">
        <v>0</v>
      </c>
    </row>
    <row r="3768" spans="1:11" x14ac:dyDescent="0.25">
      <c r="A3768">
        <v>3848</v>
      </c>
      <c r="B3768" t="s">
        <v>1647</v>
      </c>
      <c r="C3768" t="s">
        <v>301</v>
      </c>
      <c r="D3768" t="s">
        <v>7400</v>
      </c>
      <c r="E3768" t="s">
        <v>151</v>
      </c>
      <c r="F3768" t="s">
        <v>9107</v>
      </c>
      <c r="G3768" t="s">
        <v>1563</v>
      </c>
      <c r="H3768">
        <v>18</v>
      </c>
      <c r="I3768" t="s">
        <v>1652</v>
      </c>
      <c r="J3768">
        <v>0</v>
      </c>
      <c r="K3768">
        <v>0</v>
      </c>
    </row>
    <row r="3769" spans="1:11" x14ac:dyDescent="0.25">
      <c r="A3769">
        <v>3848</v>
      </c>
      <c r="B3769" t="s">
        <v>1647</v>
      </c>
      <c r="C3769" t="s">
        <v>301</v>
      </c>
      <c r="D3769" t="s">
        <v>7400</v>
      </c>
      <c r="E3769" t="s">
        <v>152</v>
      </c>
      <c r="F3769" t="s">
        <v>7063</v>
      </c>
      <c r="G3769" t="s">
        <v>1563</v>
      </c>
      <c r="H3769">
        <v>21</v>
      </c>
      <c r="I3769" t="s">
        <v>1652</v>
      </c>
      <c r="J3769">
        <v>0</v>
      </c>
      <c r="K3769">
        <v>0</v>
      </c>
    </row>
    <row r="3770" spans="1:11" x14ac:dyDescent="0.25">
      <c r="A3770">
        <v>3848</v>
      </c>
      <c r="B3770" t="s">
        <v>1647</v>
      </c>
      <c r="C3770" t="s">
        <v>301</v>
      </c>
      <c r="D3770" t="s">
        <v>7400</v>
      </c>
      <c r="E3770" t="s">
        <v>153</v>
      </c>
      <c r="F3770" t="s">
        <v>1754</v>
      </c>
      <c r="G3770" t="s">
        <v>1572</v>
      </c>
      <c r="H3770">
        <v>96</v>
      </c>
      <c r="I3770" t="s">
        <v>1652</v>
      </c>
      <c r="J3770">
        <v>0</v>
      </c>
      <c r="K3770">
        <v>0</v>
      </c>
    </row>
    <row r="3771" spans="1:11" x14ac:dyDescent="0.25">
      <c r="A3771">
        <v>3848</v>
      </c>
      <c r="B3771" t="s">
        <v>1647</v>
      </c>
      <c r="C3771" t="s">
        <v>301</v>
      </c>
      <c r="D3771" t="s">
        <v>7400</v>
      </c>
      <c r="E3771" t="s">
        <v>684</v>
      </c>
      <c r="F3771" t="s">
        <v>4581</v>
      </c>
      <c r="G3771" t="s">
        <v>1572</v>
      </c>
      <c r="H3771">
        <v>600</v>
      </c>
      <c r="I3771" t="s">
        <v>1652</v>
      </c>
      <c r="J3771">
        <v>0</v>
      </c>
      <c r="K3771">
        <v>0</v>
      </c>
    </row>
    <row r="3772" spans="1:11" x14ac:dyDescent="0.25">
      <c r="A3772">
        <v>3848</v>
      </c>
      <c r="B3772" t="s">
        <v>1647</v>
      </c>
      <c r="C3772" t="s">
        <v>301</v>
      </c>
      <c r="D3772" t="s">
        <v>7400</v>
      </c>
      <c r="E3772" t="s">
        <v>718</v>
      </c>
      <c r="F3772" t="s">
        <v>2445</v>
      </c>
      <c r="G3772" t="s">
        <v>1563</v>
      </c>
      <c r="H3772">
        <v>62</v>
      </c>
      <c r="I3772" t="s">
        <v>1652</v>
      </c>
      <c r="J3772">
        <v>0</v>
      </c>
      <c r="K3772">
        <v>0</v>
      </c>
    </row>
    <row r="3773" spans="1:11" x14ac:dyDescent="0.25">
      <c r="A3773">
        <v>3848</v>
      </c>
      <c r="B3773" t="s">
        <v>1647</v>
      </c>
      <c r="C3773" t="s">
        <v>301</v>
      </c>
      <c r="D3773" t="s">
        <v>7400</v>
      </c>
      <c r="E3773" t="s">
        <v>789</v>
      </c>
      <c r="F3773" t="s">
        <v>9108</v>
      </c>
      <c r="G3773" t="s">
        <v>1586</v>
      </c>
      <c r="H3773">
        <v>21</v>
      </c>
      <c r="I3773" t="s">
        <v>1652</v>
      </c>
      <c r="J3773">
        <v>0</v>
      </c>
      <c r="K3773">
        <v>0</v>
      </c>
    </row>
    <row r="3774" spans="1:11" x14ac:dyDescent="0.25">
      <c r="A3774">
        <v>3848</v>
      </c>
      <c r="B3774" t="s">
        <v>1647</v>
      </c>
      <c r="C3774" t="s">
        <v>301</v>
      </c>
      <c r="D3774" t="s">
        <v>7400</v>
      </c>
      <c r="E3774" t="s">
        <v>728</v>
      </c>
      <c r="F3774" t="s">
        <v>10183</v>
      </c>
      <c r="G3774" t="s">
        <v>1533</v>
      </c>
      <c r="H3774">
        <v>380</v>
      </c>
      <c r="I3774" t="s">
        <v>1652</v>
      </c>
      <c r="J3774">
        <v>0</v>
      </c>
      <c r="K3774">
        <v>0</v>
      </c>
    </row>
    <row r="3775" spans="1:11" x14ac:dyDescent="0.25">
      <c r="A3775">
        <v>3848</v>
      </c>
      <c r="B3775" t="s">
        <v>1647</v>
      </c>
      <c r="C3775" t="s">
        <v>301</v>
      </c>
      <c r="D3775" t="s">
        <v>7400</v>
      </c>
      <c r="E3775" t="s">
        <v>729</v>
      </c>
      <c r="F3775" t="s">
        <v>8342</v>
      </c>
      <c r="G3775" t="s">
        <v>1533</v>
      </c>
      <c r="H3775">
        <v>88</v>
      </c>
      <c r="I3775" t="s">
        <v>1652</v>
      </c>
      <c r="J3775">
        <v>0</v>
      </c>
      <c r="K3775">
        <v>0</v>
      </c>
    </row>
    <row r="3776" spans="1:11" x14ac:dyDescent="0.25">
      <c r="A3776">
        <v>3848</v>
      </c>
      <c r="B3776" t="s">
        <v>1647</v>
      </c>
      <c r="C3776" t="s">
        <v>301</v>
      </c>
      <c r="D3776" t="s">
        <v>7400</v>
      </c>
      <c r="E3776" t="s">
        <v>730</v>
      </c>
      <c r="F3776" t="s">
        <v>8977</v>
      </c>
      <c r="G3776" t="s">
        <v>1535</v>
      </c>
      <c r="H3776">
        <v>3</v>
      </c>
      <c r="I3776" t="s">
        <v>1652</v>
      </c>
      <c r="J3776">
        <v>0</v>
      </c>
      <c r="K3776">
        <v>0</v>
      </c>
    </row>
    <row r="3777" spans="1:11" x14ac:dyDescent="0.25">
      <c r="A3777">
        <v>3848</v>
      </c>
      <c r="B3777" t="s">
        <v>1647</v>
      </c>
      <c r="C3777" t="s">
        <v>301</v>
      </c>
      <c r="D3777" t="s">
        <v>7400</v>
      </c>
      <c r="E3777" t="s">
        <v>1327</v>
      </c>
      <c r="F3777" t="s">
        <v>9710</v>
      </c>
      <c r="G3777" t="s">
        <v>1518</v>
      </c>
      <c r="H3777">
        <v>34</v>
      </c>
      <c r="I3777" t="s">
        <v>1652</v>
      </c>
      <c r="J3777">
        <v>0</v>
      </c>
      <c r="K3777">
        <v>0</v>
      </c>
    </row>
    <row r="3778" spans="1:11" x14ac:dyDescent="0.25">
      <c r="A3778">
        <v>3848</v>
      </c>
      <c r="B3778" t="s">
        <v>1647</v>
      </c>
      <c r="C3778" t="s">
        <v>301</v>
      </c>
      <c r="D3778" t="s">
        <v>7400</v>
      </c>
      <c r="E3778" t="s">
        <v>766</v>
      </c>
      <c r="F3778" t="s">
        <v>9711</v>
      </c>
      <c r="G3778" t="s">
        <v>1518</v>
      </c>
      <c r="H3778">
        <v>5</v>
      </c>
      <c r="I3778" t="s">
        <v>1652</v>
      </c>
      <c r="J3778">
        <v>0</v>
      </c>
      <c r="K3778">
        <v>0</v>
      </c>
    </row>
    <row r="3779" spans="1:11" x14ac:dyDescent="0.25">
      <c r="A3779">
        <v>3848</v>
      </c>
      <c r="B3779" t="s">
        <v>1647</v>
      </c>
      <c r="C3779" t="s">
        <v>301</v>
      </c>
      <c r="D3779" t="s">
        <v>7400</v>
      </c>
      <c r="E3779" t="s">
        <v>765</v>
      </c>
      <c r="F3779" t="s">
        <v>7260</v>
      </c>
      <c r="G3779" t="s">
        <v>1518</v>
      </c>
      <c r="H3779">
        <v>19</v>
      </c>
      <c r="I3779" t="s">
        <v>1652</v>
      </c>
      <c r="J3779">
        <v>0</v>
      </c>
      <c r="K3779">
        <v>0</v>
      </c>
    </row>
    <row r="3780" spans="1:11" x14ac:dyDescent="0.25">
      <c r="A3780">
        <v>3848</v>
      </c>
      <c r="B3780" t="s">
        <v>1647</v>
      </c>
      <c r="C3780" t="s">
        <v>301</v>
      </c>
      <c r="D3780" t="s">
        <v>7400</v>
      </c>
      <c r="E3780" t="s">
        <v>790</v>
      </c>
      <c r="F3780" t="s">
        <v>4397</v>
      </c>
      <c r="G3780" t="s">
        <v>1586</v>
      </c>
      <c r="H3780">
        <v>33</v>
      </c>
      <c r="I3780" t="s">
        <v>1652</v>
      </c>
      <c r="J3780">
        <v>0</v>
      </c>
      <c r="K3780">
        <v>0</v>
      </c>
    </row>
    <row r="3781" spans="1:11" x14ac:dyDescent="0.25">
      <c r="A3781">
        <v>3848</v>
      </c>
      <c r="B3781" t="s">
        <v>1647</v>
      </c>
      <c r="C3781" t="s">
        <v>301</v>
      </c>
      <c r="D3781" t="s">
        <v>7400</v>
      </c>
      <c r="E3781" t="s">
        <v>719</v>
      </c>
      <c r="F3781" t="s">
        <v>6973</v>
      </c>
      <c r="G3781" t="s">
        <v>1528</v>
      </c>
      <c r="H3781">
        <v>10</v>
      </c>
      <c r="I3781" t="s">
        <v>1652</v>
      </c>
      <c r="J3781">
        <v>0</v>
      </c>
      <c r="K3781">
        <v>0</v>
      </c>
    </row>
    <row r="3782" spans="1:11" x14ac:dyDescent="0.25">
      <c r="A3782">
        <v>3848</v>
      </c>
      <c r="B3782" t="s">
        <v>1647</v>
      </c>
      <c r="C3782" t="s">
        <v>301</v>
      </c>
      <c r="D3782" t="s">
        <v>7400</v>
      </c>
      <c r="E3782" t="s">
        <v>720</v>
      </c>
      <c r="F3782" t="s">
        <v>6973</v>
      </c>
      <c r="G3782" t="s">
        <v>1528</v>
      </c>
      <c r="H3782">
        <v>11</v>
      </c>
      <c r="I3782" t="s">
        <v>1652</v>
      </c>
      <c r="J3782">
        <v>0</v>
      </c>
      <c r="K3782">
        <v>0</v>
      </c>
    </row>
    <row r="3783" spans="1:11" x14ac:dyDescent="0.25">
      <c r="A3783">
        <v>3848</v>
      </c>
      <c r="B3783" t="s">
        <v>1647</v>
      </c>
      <c r="C3783" t="s">
        <v>301</v>
      </c>
      <c r="D3783" t="s">
        <v>7400</v>
      </c>
      <c r="E3783" t="s">
        <v>1331</v>
      </c>
      <c r="F3783" t="s">
        <v>2411</v>
      </c>
      <c r="G3783" t="s">
        <v>1535</v>
      </c>
      <c r="H3783">
        <v>23</v>
      </c>
      <c r="I3783" t="s">
        <v>1652</v>
      </c>
      <c r="J3783">
        <v>0</v>
      </c>
      <c r="K3783">
        <v>0</v>
      </c>
    </row>
    <row r="3784" spans="1:11" x14ac:dyDescent="0.25">
      <c r="A3784">
        <v>3848</v>
      </c>
      <c r="B3784" t="s">
        <v>1647</v>
      </c>
      <c r="C3784" t="s">
        <v>301</v>
      </c>
      <c r="D3784" t="s">
        <v>7400</v>
      </c>
      <c r="E3784" t="s">
        <v>732</v>
      </c>
      <c r="F3784" t="s">
        <v>9712</v>
      </c>
      <c r="G3784" t="s">
        <v>1530</v>
      </c>
      <c r="H3784">
        <v>95</v>
      </c>
      <c r="I3784" t="s">
        <v>1652</v>
      </c>
      <c r="J3784">
        <v>0</v>
      </c>
      <c r="K3784">
        <v>0</v>
      </c>
    </row>
    <row r="3785" spans="1:11" x14ac:dyDescent="0.25">
      <c r="A3785">
        <v>3848</v>
      </c>
      <c r="B3785" t="s">
        <v>1647</v>
      </c>
      <c r="C3785" t="s">
        <v>301</v>
      </c>
      <c r="D3785" t="s">
        <v>7400</v>
      </c>
      <c r="E3785" t="s">
        <v>666</v>
      </c>
      <c r="F3785" t="s">
        <v>8978</v>
      </c>
      <c r="G3785" t="s">
        <v>1533</v>
      </c>
      <c r="H3785">
        <v>4</v>
      </c>
      <c r="I3785" t="s">
        <v>1652</v>
      </c>
      <c r="J3785">
        <v>0</v>
      </c>
      <c r="K3785">
        <v>0</v>
      </c>
    </row>
    <row r="3786" spans="1:11" x14ac:dyDescent="0.25">
      <c r="A3786">
        <v>3848</v>
      </c>
      <c r="B3786" t="s">
        <v>1647</v>
      </c>
      <c r="C3786" t="s">
        <v>301</v>
      </c>
      <c r="D3786" t="s">
        <v>7400</v>
      </c>
      <c r="E3786" t="s">
        <v>1363</v>
      </c>
      <c r="F3786" t="s">
        <v>8979</v>
      </c>
      <c r="G3786" t="s">
        <v>1533</v>
      </c>
      <c r="H3786">
        <v>7</v>
      </c>
      <c r="I3786" t="s">
        <v>1652</v>
      </c>
      <c r="J3786">
        <v>0</v>
      </c>
      <c r="K3786">
        <v>0</v>
      </c>
    </row>
    <row r="3787" spans="1:11" x14ac:dyDescent="0.25">
      <c r="A3787">
        <v>3848</v>
      </c>
      <c r="B3787" t="s">
        <v>1647</v>
      </c>
      <c r="C3787" t="s">
        <v>301</v>
      </c>
      <c r="D3787" t="s">
        <v>7400</v>
      </c>
      <c r="E3787" t="s">
        <v>696</v>
      </c>
      <c r="F3787" t="s">
        <v>1753</v>
      </c>
      <c r="G3787" t="s">
        <v>1535</v>
      </c>
      <c r="H3787">
        <v>4</v>
      </c>
      <c r="I3787" t="s">
        <v>1652</v>
      </c>
      <c r="J3787">
        <v>0</v>
      </c>
      <c r="K3787">
        <v>0</v>
      </c>
    </row>
    <row r="3788" spans="1:11" x14ac:dyDescent="0.25">
      <c r="A3788">
        <v>3848</v>
      </c>
      <c r="B3788" t="s">
        <v>1647</v>
      </c>
      <c r="C3788" t="s">
        <v>301</v>
      </c>
      <c r="D3788" t="s">
        <v>7400</v>
      </c>
      <c r="E3788" t="s">
        <v>794</v>
      </c>
      <c r="F3788" t="s">
        <v>1726</v>
      </c>
      <c r="G3788" t="s">
        <v>1535</v>
      </c>
      <c r="H3788">
        <v>7</v>
      </c>
      <c r="I3788" t="s">
        <v>1652</v>
      </c>
      <c r="J3788">
        <v>0</v>
      </c>
      <c r="K3788">
        <v>0</v>
      </c>
    </row>
    <row r="3789" spans="1:11" x14ac:dyDescent="0.25">
      <c r="A3789">
        <v>3848</v>
      </c>
      <c r="B3789" t="s">
        <v>1647</v>
      </c>
      <c r="C3789" t="s">
        <v>301</v>
      </c>
      <c r="D3789" t="s">
        <v>7400</v>
      </c>
      <c r="E3789" t="s">
        <v>874</v>
      </c>
      <c r="F3789" t="s">
        <v>7587</v>
      </c>
      <c r="G3789" t="s">
        <v>1528</v>
      </c>
      <c r="H3789">
        <v>7</v>
      </c>
      <c r="I3789" t="s">
        <v>1652</v>
      </c>
      <c r="J3789">
        <v>0</v>
      </c>
      <c r="K3789">
        <v>0</v>
      </c>
    </row>
    <row r="3790" spans="1:11" x14ac:dyDescent="0.25">
      <c r="A3790">
        <v>3848</v>
      </c>
      <c r="B3790" t="s">
        <v>1647</v>
      </c>
      <c r="C3790" t="s">
        <v>301</v>
      </c>
      <c r="D3790" t="s">
        <v>7400</v>
      </c>
      <c r="E3790" t="s">
        <v>735</v>
      </c>
      <c r="F3790" t="s">
        <v>7433</v>
      </c>
      <c r="G3790" t="s">
        <v>1530</v>
      </c>
      <c r="H3790">
        <v>2</v>
      </c>
      <c r="I3790" t="s">
        <v>1652</v>
      </c>
      <c r="J3790">
        <v>0</v>
      </c>
      <c r="K3790">
        <v>0</v>
      </c>
    </row>
    <row r="3791" spans="1:11" x14ac:dyDescent="0.25">
      <c r="A3791">
        <v>3848</v>
      </c>
      <c r="B3791" t="s">
        <v>1647</v>
      </c>
      <c r="C3791" t="s">
        <v>301</v>
      </c>
      <c r="D3791" t="s">
        <v>7400</v>
      </c>
      <c r="E3791" t="s">
        <v>797</v>
      </c>
      <c r="F3791" t="s">
        <v>7646</v>
      </c>
      <c r="G3791" t="s">
        <v>1589</v>
      </c>
      <c r="H3791">
        <v>30</v>
      </c>
      <c r="I3791" t="s">
        <v>1652</v>
      </c>
      <c r="J3791">
        <v>0</v>
      </c>
      <c r="K3791">
        <v>0</v>
      </c>
    </row>
    <row r="3792" spans="1:11" x14ac:dyDescent="0.25">
      <c r="A3792">
        <v>3848</v>
      </c>
      <c r="B3792" t="s">
        <v>1647</v>
      </c>
      <c r="C3792" t="s">
        <v>301</v>
      </c>
      <c r="D3792" t="s">
        <v>7400</v>
      </c>
      <c r="E3792" t="s">
        <v>664</v>
      </c>
      <c r="F3792" t="s">
        <v>10409</v>
      </c>
      <c r="G3792" t="s">
        <v>1583</v>
      </c>
      <c r="H3792">
        <v>9</v>
      </c>
      <c r="I3792" t="s">
        <v>1652</v>
      </c>
      <c r="J3792">
        <v>0</v>
      </c>
      <c r="K3792">
        <v>0</v>
      </c>
    </row>
    <row r="3793" spans="1:11" x14ac:dyDescent="0.25">
      <c r="A3793">
        <v>3848</v>
      </c>
      <c r="B3793" t="s">
        <v>1647</v>
      </c>
      <c r="C3793" t="s">
        <v>301</v>
      </c>
      <c r="D3793" t="s">
        <v>7400</v>
      </c>
      <c r="E3793" t="s">
        <v>808</v>
      </c>
      <c r="F3793" t="s">
        <v>10955</v>
      </c>
      <c r="G3793" t="s">
        <v>1589</v>
      </c>
      <c r="H3793">
        <v>50</v>
      </c>
      <c r="I3793" t="s">
        <v>1652</v>
      </c>
      <c r="J3793">
        <v>0</v>
      </c>
      <c r="K3793">
        <v>0</v>
      </c>
    </row>
    <row r="3794" spans="1:11" x14ac:dyDescent="0.25">
      <c r="A3794">
        <v>3848</v>
      </c>
      <c r="B3794" t="s">
        <v>1647</v>
      </c>
      <c r="C3794" t="s">
        <v>301</v>
      </c>
      <c r="D3794" t="s">
        <v>7400</v>
      </c>
      <c r="E3794" t="s">
        <v>759</v>
      </c>
      <c r="F3794" t="s">
        <v>1752</v>
      </c>
      <c r="G3794" t="s">
        <v>1535</v>
      </c>
      <c r="H3794">
        <v>10</v>
      </c>
      <c r="I3794" t="s">
        <v>1652</v>
      </c>
      <c r="J3794">
        <v>0</v>
      </c>
      <c r="K3794">
        <v>0</v>
      </c>
    </row>
    <row r="3795" spans="1:11" x14ac:dyDescent="0.25">
      <c r="A3795">
        <v>3848</v>
      </c>
      <c r="B3795" t="s">
        <v>1647</v>
      </c>
      <c r="C3795" t="s">
        <v>301</v>
      </c>
      <c r="D3795" t="s">
        <v>7400</v>
      </c>
      <c r="E3795" t="s">
        <v>697</v>
      </c>
      <c r="F3795" t="s">
        <v>7238</v>
      </c>
      <c r="G3795" t="s">
        <v>1533</v>
      </c>
      <c r="H3795">
        <v>37</v>
      </c>
      <c r="I3795" t="s">
        <v>1652</v>
      </c>
      <c r="J3795">
        <v>0</v>
      </c>
      <c r="K3795">
        <v>0</v>
      </c>
    </row>
    <row r="3796" spans="1:11" x14ac:dyDescent="0.25">
      <c r="A3796">
        <v>3848</v>
      </c>
      <c r="B3796" t="s">
        <v>1647</v>
      </c>
      <c r="C3796" t="s">
        <v>301</v>
      </c>
      <c r="D3796" t="s">
        <v>7400</v>
      </c>
      <c r="E3796" t="s">
        <v>667</v>
      </c>
      <c r="F3796" t="s">
        <v>1751</v>
      </c>
      <c r="G3796" t="s">
        <v>1563</v>
      </c>
      <c r="H3796">
        <v>250</v>
      </c>
      <c r="I3796" t="s">
        <v>1652</v>
      </c>
      <c r="J3796">
        <v>0</v>
      </c>
      <c r="K3796">
        <v>0</v>
      </c>
    </row>
    <row r="3797" spans="1:11" x14ac:dyDescent="0.25">
      <c r="A3797">
        <v>3848</v>
      </c>
      <c r="B3797" t="s">
        <v>1647</v>
      </c>
      <c r="C3797" t="s">
        <v>301</v>
      </c>
      <c r="D3797" t="s">
        <v>7400</v>
      </c>
      <c r="E3797" t="s">
        <v>1338</v>
      </c>
      <c r="F3797" t="s">
        <v>7064</v>
      </c>
      <c r="G3797" t="s">
        <v>1535</v>
      </c>
      <c r="H3797">
        <v>25</v>
      </c>
      <c r="I3797" t="s">
        <v>1652</v>
      </c>
      <c r="J3797">
        <v>0</v>
      </c>
      <c r="K3797">
        <v>0</v>
      </c>
    </row>
    <row r="3798" spans="1:11" x14ac:dyDescent="0.25">
      <c r="A3798">
        <v>3848</v>
      </c>
      <c r="B3798" t="s">
        <v>1647</v>
      </c>
      <c r="C3798" t="s">
        <v>301</v>
      </c>
      <c r="D3798" t="s">
        <v>7400</v>
      </c>
      <c r="E3798" t="s">
        <v>855</v>
      </c>
      <c r="F3798" t="s">
        <v>9193</v>
      </c>
      <c r="G3798" t="s">
        <v>1582</v>
      </c>
      <c r="H3798">
        <v>1</v>
      </c>
      <c r="I3798" t="s">
        <v>1652</v>
      </c>
      <c r="J3798">
        <v>0</v>
      </c>
      <c r="K3798">
        <v>0</v>
      </c>
    </row>
    <row r="3799" spans="1:11" x14ac:dyDescent="0.25">
      <c r="A3799">
        <v>3848</v>
      </c>
      <c r="B3799" t="s">
        <v>1647</v>
      </c>
      <c r="C3799" t="s">
        <v>301</v>
      </c>
      <c r="D3799" t="s">
        <v>7400</v>
      </c>
      <c r="E3799" t="s">
        <v>856</v>
      </c>
      <c r="F3799" t="s">
        <v>1750</v>
      </c>
      <c r="G3799" t="s">
        <v>1527</v>
      </c>
      <c r="H3799">
        <v>23</v>
      </c>
      <c r="I3799" t="s">
        <v>1652</v>
      </c>
      <c r="J3799">
        <v>0</v>
      </c>
      <c r="K3799">
        <v>0</v>
      </c>
    </row>
    <row r="3800" spans="1:11" x14ac:dyDescent="0.25">
      <c r="A3800">
        <v>3848</v>
      </c>
      <c r="B3800" t="s">
        <v>1647</v>
      </c>
      <c r="C3800" t="s">
        <v>301</v>
      </c>
      <c r="D3800" t="s">
        <v>7400</v>
      </c>
      <c r="E3800" t="s">
        <v>857</v>
      </c>
      <c r="F3800" t="s">
        <v>2098</v>
      </c>
      <c r="G3800" t="s">
        <v>1527</v>
      </c>
      <c r="H3800">
        <v>16</v>
      </c>
      <c r="I3800" t="s">
        <v>1652</v>
      </c>
      <c r="J3800">
        <v>0</v>
      </c>
      <c r="K3800">
        <v>0</v>
      </c>
    </row>
    <row r="3801" spans="1:11" x14ac:dyDescent="0.25">
      <c r="A3801">
        <v>3848</v>
      </c>
      <c r="B3801" t="s">
        <v>1647</v>
      </c>
      <c r="C3801" t="s">
        <v>301</v>
      </c>
      <c r="D3801" t="s">
        <v>7400</v>
      </c>
      <c r="E3801" t="s">
        <v>824</v>
      </c>
      <c r="F3801" t="s">
        <v>9109</v>
      </c>
      <c r="G3801" t="s">
        <v>1527</v>
      </c>
      <c r="H3801">
        <v>7</v>
      </c>
      <c r="I3801" t="s">
        <v>1652</v>
      </c>
      <c r="J3801">
        <v>0</v>
      </c>
      <c r="K3801">
        <v>0</v>
      </c>
    </row>
    <row r="3802" spans="1:11" x14ac:dyDescent="0.25">
      <c r="A3802">
        <v>3848</v>
      </c>
      <c r="B3802" t="s">
        <v>1647</v>
      </c>
      <c r="C3802" t="s">
        <v>301</v>
      </c>
      <c r="D3802" t="s">
        <v>7400</v>
      </c>
      <c r="E3802" t="s">
        <v>825</v>
      </c>
      <c r="F3802" t="s">
        <v>6902</v>
      </c>
      <c r="G3802" t="s">
        <v>1556</v>
      </c>
      <c r="H3802">
        <v>12</v>
      </c>
      <c r="I3802" t="s">
        <v>1652</v>
      </c>
      <c r="J3802">
        <v>0</v>
      </c>
      <c r="K3802">
        <v>0</v>
      </c>
    </row>
    <row r="3803" spans="1:11" x14ac:dyDescent="0.25">
      <c r="A3803">
        <v>3848</v>
      </c>
      <c r="B3803" t="s">
        <v>1647</v>
      </c>
      <c r="C3803" t="s">
        <v>301</v>
      </c>
      <c r="D3803" t="s">
        <v>7400</v>
      </c>
      <c r="E3803" t="s">
        <v>811</v>
      </c>
      <c r="F3803" t="s">
        <v>1749</v>
      </c>
      <c r="G3803" t="s">
        <v>1527</v>
      </c>
      <c r="H3803">
        <v>18</v>
      </c>
      <c r="I3803" t="s">
        <v>1652</v>
      </c>
      <c r="J3803">
        <v>0</v>
      </c>
      <c r="K3803">
        <v>0</v>
      </c>
    </row>
    <row r="3804" spans="1:11" x14ac:dyDescent="0.25">
      <c r="A3804">
        <v>3848</v>
      </c>
      <c r="B3804" t="s">
        <v>1647</v>
      </c>
      <c r="C3804" t="s">
        <v>301</v>
      </c>
      <c r="D3804" t="s">
        <v>7400</v>
      </c>
      <c r="E3804" t="s">
        <v>818</v>
      </c>
      <c r="F3804" t="s">
        <v>1748</v>
      </c>
      <c r="G3804" t="s">
        <v>1527</v>
      </c>
      <c r="H3804">
        <v>1</v>
      </c>
      <c r="I3804" t="s">
        <v>1652</v>
      </c>
      <c r="J3804">
        <v>0</v>
      </c>
      <c r="K3804">
        <v>0</v>
      </c>
    </row>
    <row r="3805" spans="1:11" x14ac:dyDescent="0.25">
      <c r="A3805">
        <v>3848</v>
      </c>
      <c r="B3805" t="s">
        <v>1647</v>
      </c>
      <c r="C3805" t="s">
        <v>301</v>
      </c>
      <c r="D3805" t="s">
        <v>7400</v>
      </c>
      <c r="E3805" t="s">
        <v>875</v>
      </c>
      <c r="F3805" t="s">
        <v>1747</v>
      </c>
      <c r="G3805" t="s">
        <v>1528</v>
      </c>
      <c r="H3805">
        <v>14</v>
      </c>
      <c r="I3805" t="s">
        <v>1652</v>
      </c>
      <c r="J3805">
        <v>0</v>
      </c>
      <c r="K3805">
        <v>0</v>
      </c>
    </row>
    <row r="3806" spans="1:11" x14ac:dyDescent="0.25">
      <c r="A3806">
        <v>3848</v>
      </c>
      <c r="B3806" t="s">
        <v>1647</v>
      </c>
      <c r="C3806" t="s">
        <v>301</v>
      </c>
      <c r="D3806" t="s">
        <v>7400</v>
      </c>
      <c r="E3806" t="s">
        <v>736</v>
      </c>
      <c r="F3806" t="s">
        <v>10547</v>
      </c>
      <c r="G3806" t="s">
        <v>1528</v>
      </c>
      <c r="H3806">
        <v>1</v>
      </c>
      <c r="I3806" t="s">
        <v>1652</v>
      </c>
      <c r="J3806">
        <v>0</v>
      </c>
      <c r="K3806">
        <v>0</v>
      </c>
    </row>
    <row r="3807" spans="1:11" x14ac:dyDescent="0.25">
      <c r="A3807">
        <v>3848</v>
      </c>
      <c r="B3807" t="s">
        <v>1647</v>
      </c>
      <c r="C3807" t="s">
        <v>301</v>
      </c>
      <c r="D3807" t="s">
        <v>7400</v>
      </c>
      <c r="E3807" t="s">
        <v>737</v>
      </c>
      <c r="F3807" t="s">
        <v>2993</v>
      </c>
      <c r="G3807" t="s">
        <v>1527</v>
      </c>
      <c r="H3807">
        <v>13</v>
      </c>
      <c r="I3807" t="s">
        <v>1652</v>
      </c>
      <c r="J3807">
        <v>0</v>
      </c>
      <c r="K3807">
        <v>0</v>
      </c>
    </row>
    <row r="3808" spans="1:11" x14ac:dyDescent="0.25">
      <c r="A3808">
        <v>3848</v>
      </c>
      <c r="B3808" t="s">
        <v>1647</v>
      </c>
      <c r="C3808" t="s">
        <v>301</v>
      </c>
      <c r="D3808" t="s">
        <v>7400</v>
      </c>
      <c r="E3808" t="s">
        <v>783</v>
      </c>
      <c r="F3808" t="s">
        <v>9194</v>
      </c>
      <c r="G3808" t="s">
        <v>1527</v>
      </c>
      <c r="H3808">
        <v>11</v>
      </c>
      <c r="I3808" t="s">
        <v>1652</v>
      </c>
      <c r="J3808">
        <v>0</v>
      </c>
      <c r="K3808">
        <v>0</v>
      </c>
    </row>
    <row r="3809" spans="1:11" x14ac:dyDescent="0.25">
      <c r="A3809">
        <v>3848</v>
      </c>
      <c r="B3809" t="s">
        <v>1647</v>
      </c>
      <c r="C3809" t="s">
        <v>301</v>
      </c>
      <c r="D3809" t="s">
        <v>7400</v>
      </c>
      <c r="E3809" t="s">
        <v>876</v>
      </c>
      <c r="F3809" t="s">
        <v>6296</v>
      </c>
      <c r="G3809" t="s">
        <v>1533</v>
      </c>
      <c r="H3809">
        <v>22</v>
      </c>
      <c r="I3809" t="s">
        <v>1652</v>
      </c>
      <c r="J3809">
        <v>0</v>
      </c>
      <c r="K3809">
        <v>0</v>
      </c>
    </row>
    <row r="3810" spans="1:11" x14ac:dyDescent="0.25">
      <c r="A3810">
        <v>3848</v>
      </c>
      <c r="B3810" t="s">
        <v>1647</v>
      </c>
      <c r="C3810" t="s">
        <v>301</v>
      </c>
      <c r="D3810" t="s">
        <v>7400</v>
      </c>
      <c r="E3810" t="s">
        <v>877</v>
      </c>
      <c r="F3810" t="s">
        <v>1746</v>
      </c>
      <c r="G3810" t="s">
        <v>1533</v>
      </c>
      <c r="H3810">
        <v>68</v>
      </c>
      <c r="I3810" t="s">
        <v>1652</v>
      </c>
      <c r="J3810">
        <v>0</v>
      </c>
      <c r="K3810">
        <v>0</v>
      </c>
    </row>
    <row r="3811" spans="1:11" x14ac:dyDescent="0.25">
      <c r="A3811">
        <v>3848</v>
      </c>
      <c r="B3811" t="s">
        <v>1647</v>
      </c>
      <c r="C3811" t="s">
        <v>301</v>
      </c>
      <c r="D3811" t="s">
        <v>7400</v>
      </c>
      <c r="E3811" t="s">
        <v>788</v>
      </c>
      <c r="F3811" t="s">
        <v>8631</v>
      </c>
      <c r="G3811" t="s">
        <v>1518</v>
      </c>
      <c r="H3811">
        <v>10</v>
      </c>
      <c r="I3811" t="s">
        <v>1652</v>
      </c>
      <c r="J3811">
        <v>0</v>
      </c>
      <c r="K3811">
        <v>0</v>
      </c>
    </row>
    <row r="3812" spans="1:11" x14ac:dyDescent="0.25">
      <c r="A3812">
        <v>3848</v>
      </c>
      <c r="B3812" t="s">
        <v>1647</v>
      </c>
      <c r="C3812" t="s">
        <v>301</v>
      </c>
      <c r="D3812" t="s">
        <v>7400</v>
      </c>
      <c r="E3812" t="s">
        <v>683</v>
      </c>
      <c r="F3812" t="s">
        <v>8980</v>
      </c>
      <c r="G3812" t="s">
        <v>1537</v>
      </c>
      <c r="H3812">
        <v>10</v>
      </c>
      <c r="I3812" t="s">
        <v>1652</v>
      </c>
      <c r="J3812">
        <v>0</v>
      </c>
      <c r="K3812">
        <v>0</v>
      </c>
    </row>
    <row r="3813" spans="1:11" x14ac:dyDescent="0.25">
      <c r="A3813">
        <v>3848</v>
      </c>
      <c r="B3813" t="s">
        <v>1647</v>
      </c>
      <c r="C3813" t="s">
        <v>301</v>
      </c>
      <c r="D3813" t="s">
        <v>7400</v>
      </c>
      <c r="E3813" t="s">
        <v>4168</v>
      </c>
      <c r="F3813" t="s">
        <v>4169</v>
      </c>
      <c r="G3813" t="s">
        <v>5653</v>
      </c>
      <c r="H3813">
        <v>3</v>
      </c>
      <c r="I3813" t="s">
        <v>1652</v>
      </c>
      <c r="J3813">
        <v>0</v>
      </c>
      <c r="K3813">
        <v>0</v>
      </c>
    </row>
    <row r="3814" spans="1:11" x14ac:dyDescent="0.25">
      <c r="A3814">
        <v>3848</v>
      </c>
      <c r="B3814" t="s">
        <v>1647</v>
      </c>
      <c r="C3814" t="s">
        <v>301</v>
      </c>
      <c r="D3814" t="s">
        <v>7400</v>
      </c>
      <c r="E3814" t="s">
        <v>5654</v>
      </c>
      <c r="F3814" t="s">
        <v>5655</v>
      </c>
      <c r="G3814" t="s">
        <v>5653</v>
      </c>
      <c r="H3814">
        <v>1</v>
      </c>
      <c r="I3814" t="s">
        <v>1652</v>
      </c>
      <c r="J3814">
        <v>0</v>
      </c>
      <c r="K3814">
        <v>0</v>
      </c>
    </row>
    <row r="3815" spans="1:11" x14ac:dyDescent="0.25">
      <c r="A3815">
        <v>3848</v>
      </c>
      <c r="B3815" t="s">
        <v>1647</v>
      </c>
      <c r="C3815" t="s">
        <v>301</v>
      </c>
      <c r="D3815" t="s">
        <v>7400</v>
      </c>
      <c r="E3815" t="s">
        <v>5656</v>
      </c>
      <c r="F3815" t="s">
        <v>5657</v>
      </c>
      <c r="G3815" t="s">
        <v>5653</v>
      </c>
      <c r="H3815">
        <v>1</v>
      </c>
      <c r="I3815" t="s">
        <v>1652</v>
      </c>
      <c r="J3815">
        <v>0</v>
      </c>
      <c r="K3815">
        <v>0</v>
      </c>
    </row>
    <row r="3816" spans="1:11" x14ac:dyDescent="0.25">
      <c r="A3816">
        <v>3848</v>
      </c>
      <c r="B3816" t="s">
        <v>1647</v>
      </c>
      <c r="C3816" t="s">
        <v>301</v>
      </c>
      <c r="D3816" t="s">
        <v>7400</v>
      </c>
      <c r="E3816" t="s">
        <v>5658</v>
      </c>
      <c r="F3816" t="s">
        <v>5657</v>
      </c>
      <c r="G3816" t="s">
        <v>5653</v>
      </c>
      <c r="H3816">
        <v>1</v>
      </c>
      <c r="I3816" t="s">
        <v>1652</v>
      </c>
      <c r="J3816">
        <v>0</v>
      </c>
      <c r="K3816">
        <v>0</v>
      </c>
    </row>
    <row r="3817" spans="1:11" x14ac:dyDescent="0.25">
      <c r="A3817">
        <v>3848</v>
      </c>
      <c r="B3817" t="s">
        <v>1647</v>
      </c>
      <c r="C3817" t="s">
        <v>301</v>
      </c>
      <c r="D3817" t="s">
        <v>7400</v>
      </c>
      <c r="E3817" t="s">
        <v>5661</v>
      </c>
      <c r="F3817" t="s">
        <v>5659</v>
      </c>
      <c r="G3817" t="s">
        <v>4670</v>
      </c>
      <c r="H3817">
        <v>5</v>
      </c>
      <c r="I3817" t="s">
        <v>1652</v>
      </c>
      <c r="J3817">
        <v>0</v>
      </c>
      <c r="K3817">
        <v>0</v>
      </c>
    </row>
    <row r="3818" spans="1:11" x14ac:dyDescent="0.25">
      <c r="A3818">
        <v>3848</v>
      </c>
      <c r="B3818" t="s">
        <v>1647</v>
      </c>
      <c r="C3818" t="s">
        <v>301</v>
      </c>
      <c r="D3818" t="s">
        <v>7400</v>
      </c>
      <c r="E3818" t="s">
        <v>5662</v>
      </c>
      <c r="F3818" t="s">
        <v>5660</v>
      </c>
      <c r="G3818" t="s">
        <v>4670</v>
      </c>
      <c r="H3818">
        <v>1</v>
      </c>
      <c r="I3818" t="s">
        <v>1652</v>
      </c>
      <c r="J3818">
        <v>0</v>
      </c>
      <c r="K3818">
        <v>0</v>
      </c>
    </row>
    <row r="3819" spans="1:11" x14ac:dyDescent="0.25">
      <c r="A3819">
        <v>3848</v>
      </c>
      <c r="B3819" t="s">
        <v>1647</v>
      </c>
      <c r="C3819" t="s">
        <v>301</v>
      </c>
      <c r="D3819" t="s">
        <v>7400</v>
      </c>
      <c r="E3819" t="s">
        <v>156</v>
      </c>
      <c r="F3819" t="s">
        <v>1745</v>
      </c>
      <c r="G3819" t="s">
        <v>1572</v>
      </c>
      <c r="H3819">
        <v>53</v>
      </c>
      <c r="I3819" t="s">
        <v>1652</v>
      </c>
      <c r="J3819">
        <v>0</v>
      </c>
      <c r="K3819">
        <v>0</v>
      </c>
    </row>
    <row r="3820" spans="1:11" x14ac:dyDescent="0.25">
      <c r="A3820">
        <v>3848</v>
      </c>
      <c r="B3820" t="s">
        <v>1647</v>
      </c>
      <c r="C3820" t="s">
        <v>301</v>
      </c>
      <c r="D3820" t="s">
        <v>7400</v>
      </c>
      <c r="E3820" t="s">
        <v>232</v>
      </c>
      <c r="F3820" t="s">
        <v>8343</v>
      </c>
      <c r="G3820" t="s">
        <v>1547</v>
      </c>
      <c r="H3820">
        <v>4</v>
      </c>
      <c r="I3820" t="s">
        <v>1652</v>
      </c>
      <c r="J3820">
        <v>0</v>
      </c>
      <c r="K3820">
        <v>0</v>
      </c>
    </row>
    <row r="3821" spans="1:11" x14ac:dyDescent="0.25">
      <c r="A3821">
        <v>3848</v>
      </c>
      <c r="B3821" t="s">
        <v>1647</v>
      </c>
      <c r="C3821" t="s">
        <v>301</v>
      </c>
      <c r="D3821" t="s">
        <v>7400</v>
      </c>
      <c r="E3821" t="s">
        <v>665</v>
      </c>
      <c r="F3821" t="s">
        <v>6135</v>
      </c>
      <c r="G3821" t="s">
        <v>1571</v>
      </c>
      <c r="H3821">
        <v>12</v>
      </c>
      <c r="I3821" t="s">
        <v>1652</v>
      </c>
      <c r="J3821">
        <v>0</v>
      </c>
      <c r="K3821">
        <v>0</v>
      </c>
    </row>
    <row r="3822" spans="1:11" x14ac:dyDescent="0.25">
      <c r="A3822">
        <v>3848</v>
      </c>
      <c r="B3822" t="s">
        <v>1647</v>
      </c>
      <c r="C3822" t="s">
        <v>301</v>
      </c>
      <c r="D3822" t="s">
        <v>7400</v>
      </c>
      <c r="E3822" t="s">
        <v>158</v>
      </c>
      <c r="F3822" t="s">
        <v>10184</v>
      </c>
      <c r="G3822" t="s">
        <v>1571</v>
      </c>
      <c r="H3822">
        <v>20</v>
      </c>
      <c r="I3822" t="s">
        <v>1652</v>
      </c>
      <c r="J3822">
        <v>0</v>
      </c>
      <c r="K3822">
        <v>0</v>
      </c>
    </row>
    <row r="3823" spans="1:11" x14ac:dyDescent="0.25">
      <c r="A3823">
        <v>3848</v>
      </c>
      <c r="B3823" t="s">
        <v>1647</v>
      </c>
      <c r="C3823" t="s">
        <v>301</v>
      </c>
      <c r="D3823" t="s">
        <v>7400</v>
      </c>
      <c r="E3823" t="s">
        <v>159</v>
      </c>
      <c r="F3823" t="s">
        <v>10956</v>
      </c>
      <c r="G3823" t="s">
        <v>1548</v>
      </c>
      <c r="H3823">
        <v>10</v>
      </c>
      <c r="I3823" t="s">
        <v>1652</v>
      </c>
      <c r="J3823">
        <v>0</v>
      </c>
      <c r="K3823">
        <v>0</v>
      </c>
    </row>
    <row r="3824" spans="1:11" x14ac:dyDescent="0.25">
      <c r="A3824">
        <v>3848</v>
      </c>
      <c r="B3824" t="s">
        <v>1647</v>
      </c>
      <c r="C3824" t="s">
        <v>301</v>
      </c>
      <c r="D3824" t="s">
        <v>7400</v>
      </c>
      <c r="E3824" t="s">
        <v>160</v>
      </c>
      <c r="F3824" t="s">
        <v>9713</v>
      </c>
      <c r="G3824" t="s">
        <v>1548</v>
      </c>
      <c r="H3824">
        <v>8</v>
      </c>
      <c r="I3824" t="s">
        <v>1652</v>
      </c>
      <c r="J3824">
        <v>0</v>
      </c>
      <c r="K3824">
        <v>0</v>
      </c>
    </row>
    <row r="3825" spans="1:11" x14ac:dyDescent="0.25">
      <c r="A3825">
        <v>3848</v>
      </c>
      <c r="B3825" t="s">
        <v>1647</v>
      </c>
      <c r="C3825" t="s">
        <v>301</v>
      </c>
      <c r="D3825" t="s">
        <v>7400</v>
      </c>
      <c r="E3825" t="s">
        <v>161</v>
      </c>
      <c r="F3825" t="s">
        <v>10957</v>
      </c>
      <c r="G3825" t="s">
        <v>1593</v>
      </c>
      <c r="H3825">
        <v>8</v>
      </c>
      <c r="I3825" t="s">
        <v>1652</v>
      </c>
      <c r="J3825">
        <v>0</v>
      </c>
      <c r="K3825">
        <v>0</v>
      </c>
    </row>
    <row r="3826" spans="1:11" x14ac:dyDescent="0.25">
      <c r="A3826">
        <v>3848</v>
      </c>
      <c r="B3826" t="s">
        <v>1647</v>
      </c>
      <c r="C3826" t="s">
        <v>301</v>
      </c>
      <c r="D3826" t="s">
        <v>7400</v>
      </c>
      <c r="E3826" t="s">
        <v>163</v>
      </c>
      <c r="F3826" t="s">
        <v>7434</v>
      </c>
      <c r="G3826" t="s">
        <v>1594</v>
      </c>
      <c r="H3826">
        <v>7</v>
      </c>
      <c r="I3826" t="s">
        <v>1652</v>
      </c>
      <c r="J3826">
        <v>0</v>
      </c>
      <c r="K3826">
        <v>0</v>
      </c>
    </row>
    <row r="3827" spans="1:11" x14ac:dyDescent="0.25">
      <c r="A3827">
        <v>3848</v>
      </c>
      <c r="B3827" t="s">
        <v>1647</v>
      </c>
      <c r="C3827" t="s">
        <v>301</v>
      </c>
      <c r="D3827" t="s">
        <v>7400</v>
      </c>
      <c r="E3827" t="s">
        <v>168</v>
      </c>
      <c r="F3827" t="s">
        <v>2099</v>
      </c>
      <c r="G3827" t="s">
        <v>99</v>
      </c>
      <c r="H3827">
        <v>6</v>
      </c>
      <c r="I3827" t="s">
        <v>1652</v>
      </c>
      <c r="J3827">
        <v>0</v>
      </c>
      <c r="K3827">
        <v>0</v>
      </c>
    </row>
    <row r="3828" spans="1:11" x14ac:dyDescent="0.25">
      <c r="A3828">
        <v>3848</v>
      </c>
      <c r="B3828" t="s">
        <v>1647</v>
      </c>
      <c r="C3828" t="s">
        <v>301</v>
      </c>
      <c r="D3828" t="s">
        <v>7400</v>
      </c>
      <c r="E3828" t="s">
        <v>169</v>
      </c>
      <c r="F3828" t="s">
        <v>1744</v>
      </c>
      <c r="G3828" t="s">
        <v>1535</v>
      </c>
      <c r="H3828">
        <v>2</v>
      </c>
      <c r="I3828" t="s">
        <v>1652</v>
      </c>
      <c r="J3828">
        <v>0</v>
      </c>
      <c r="K3828">
        <v>0</v>
      </c>
    </row>
    <row r="3829" spans="1:11" x14ac:dyDescent="0.25">
      <c r="A3829">
        <v>3848</v>
      </c>
      <c r="B3829" t="s">
        <v>1647</v>
      </c>
      <c r="C3829" t="s">
        <v>301</v>
      </c>
      <c r="D3829" t="s">
        <v>7400</v>
      </c>
      <c r="E3829" t="s">
        <v>243</v>
      </c>
      <c r="F3829" t="s">
        <v>9923</v>
      </c>
      <c r="G3829" t="s">
        <v>108</v>
      </c>
      <c r="H3829">
        <v>1</v>
      </c>
      <c r="I3829" t="s">
        <v>1652</v>
      </c>
      <c r="J3829">
        <v>0</v>
      </c>
      <c r="K3829">
        <v>0</v>
      </c>
    </row>
    <row r="3830" spans="1:11" x14ac:dyDescent="0.25">
      <c r="A3830">
        <v>3848</v>
      </c>
      <c r="B3830" t="s">
        <v>1647</v>
      </c>
      <c r="C3830" t="s">
        <v>301</v>
      </c>
      <c r="D3830" t="s">
        <v>7400</v>
      </c>
      <c r="E3830" t="s">
        <v>244</v>
      </c>
      <c r="F3830" t="s">
        <v>1743</v>
      </c>
      <c r="G3830" t="s">
        <v>108</v>
      </c>
      <c r="H3830">
        <v>4</v>
      </c>
      <c r="I3830" t="s">
        <v>1652</v>
      </c>
      <c r="J3830">
        <v>0</v>
      </c>
      <c r="K3830">
        <v>0</v>
      </c>
    </row>
    <row r="3831" spans="1:11" x14ac:dyDescent="0.25">
      <c r="A3831">
        <v>3848</v>
      </c>
      <c r="B3831" t="s">
        <v>1647</v>
      </c>
      <c r="C3831" t="s">
        <v>301</v>
      </c>
      <c r="D3831" t="s">
        <v>7400</v>
      </c>
      <c r="E3831" t="s">
        <v>170</v>
      </c>
      <c r="F3831" t="s">
        <v>10958</v>
      </c>
      <c r="G3831" t="s">
        <v>1593</v>
      </c>
      <c r="H3831">
        <v>4</v>
      </c>
      <c r="I3831" t="s">
        <v>1652</v>
      </c>
      <c r="J3831">
        <v>0</v>
      </c>
      <c r="K3831">
        <v>0</v>
      </c>
    </row>
    <row r="3832" spans="1:11" x14ac:dyDescent="0.25">
      <c r="A3832">
        <v>3848</v>
      </c>
      <c r="B3832" t="s">
        <v>1647</v>
      </c>
      <c r="C3832" t="s">
        <v>301</v>
      </c>
      <c r="D3832" t="s">
        <v>7400</v>
      </c>
      <c r="E3832" t="s">
        <v>173</v>
      </c>
      <c r="F3832" t="s">
        <v>1742</v>
      </c>
      <c r="G3832" t="s">
        <v>99</v>
      </c>
      <c r="H3832">
        <v>9</v>
      </c>
      <c r="I3832" t="s">
        <v>1652</v>
      </c>
      <c r="J3832">
        <v>0</v>
      </c>
      <c r="K3832">
        <v>0</v>
      </c>
    </row>
    <row r="3833" spans="1:11" x14ac:dyDescent="0.25">
      <c r="A3833">
        <v>3848</v>
      </c>
      <c r="B3833" t="s">
        <v>1647</v>
      </c>
      <c r="C3833" t="s">
        <v>301</v>
      </c>
      <c r="D3833" t="s">
        <v>7400</v>
      </c>
      <c r="E3833" t="s">
        <v>805</v>
      </c>
      <c r="F3833" t="s">
        <v>7588</v>
      </c>
      <c r="G3833" t="s">
        <v>1555</v>
      </c>
      <c r="H3833">
        <v>3</v>
      </c>
      <c r="I3833" t="s">
        <v>1652</v>
      </c>
      <c r="J3833">
        <v>0</v>
      </c>
      <c r="K3833">
        <v>0</v>
      </c>
    </row>
    <row r="3834" spans="1:11" x14ac:dyDescent="0.25">
      <c r="A3834">
        <v>3848</v>
      </c>
      <c r="B3834" t="s">
        <v>1647</v>
      </c>
      <c r="C3834" t="s">
        <v>301</v>
      </c>
      <c r="D3834" t="s">
        <v>7400</v>
      </c>
      <c r="E3834" t="s">
        <v>888</v>
      </c>
      <c r="F3834" t="s">
        <v>10548</v>
      </c>
      <c r="G3834" t="s">
        <v>99</v>
      </c>
      <c r="H3834">
        <v>10</v>
      </c>
      <c r="I3834" t="s">
        <v>1652</v>
      </c>
      <c r="J3834">
        <v>0</v>
      </c>
      <c r="K3834">
        <v>0</v>
      </c>
    </row>
    <row r="3835" spans="1:11" x14ac:dyDescent="0.25">
      <c r="A3835">
        <v>3848</v>
      </c>
      <c r="B3835" t="s">
        <v>1647</v>
      </c>
      <c r="C3835" t="s">
        <v>301</v>
      </c>
      <c r="D3835" t="s">
        <v>7400</v>
      </c>
      <c r="E3835" t="s">
        <v>830</v>
      </c>
      <c r="F3835" t="s">
        <v>1741</v>
      </c>
      <c r="G3835" t="s">
        <v>1571</v>
      </c>
      <c r="H3835">
        <v>25</v>
      </c>
      <c r="I3835" t="s">
        <v>1652</v>
      </c>
      <c r="J3835">
        <v>0</v>
      </c>
      <c r="K3835">
        <v>0</v>
      </c>
    </row>
    <row r="3836" spans="1:11" x14ac:dyDescent="0.25">
      <c r="A3836">
        <v>3848</v>
      </c>
      <c r="B3836" t="s">
        <v>1647</v>
      </c>
      <c r="C3836" t="s">
        <v>301</v>
      </c>
      <c r="D3836" t="s">
        <v>7400</v>
      </c>
      <c r="E3836" t="s">
        <v>1354</v>
      </c>
      <c r="F3836" t="s">
        <v>10959</v>
      </c>
      <c r="G3836" t="s">
        <v>1598</v>
      </c>
      <c r="H3836">
        <v>156</v>
      </c>
      <c r="I3836" t="s">
        <v>1652</v>
      </c>
      <c r="J3836">
        <v>0</v>
      </c>
      <c r="K3836">
        <v>0</v>
      </c>
    </row>
    <row r="3837" spans="1:11" x14ac:dyDescent="0.25">
      <c r="A3837">
        <v>3848</v>
      </c>
      <c r="B3837" t="s">
        <v>1647</v>
      </c>
      <c r="C3837" t="s">
        <v>301</v>
      </c>
      <c r="D3837" t="s">
        <v>7400</v>
      </c>
      <c r="E3837" t="s">
        <v>833</v>
      </c>
      <c r="F3837" t="s">
        <v>7589</v>
      </c>
      <c r="G3837" t="s">
        <v>1571</v>
      </c>
      <c r="H3837">
        <v>1</v>
      </c>
      <c r="I3837" t="s">
        <v>1652</v>
      </c>
      <c r="J3837">
        <v>0</v>
      </c>
      <c r="K3837">
        <v>0</v>
      </c>
    </row>
    <row r="3838" spans="1:11" x14ac:dyDescent="0.25">
      <c r="A3838">
        <v>3848</v>
      </c>
      <c r="B3838" t="s">
        <v>1647</v>
      </c>
      <c r="C3838" t="s">
        <v>301</v>
      </c>
      <c r="D3838" t="s">
        <v>7400</v>
      </c>
      <c r="E3838" t="s">
        <v>179</v>
      </c>
      <c r="F3838" t="s">
        <v>4582</v>
      </c>
      <c r="G3838" t="s">
        <v>99</v>
      </c>
      <c r="H3838">
        <v>18</v>
      </c>
      <c r="I3838" t="s">
        <v>1652</v>
      </c>
      <c r="J3838">
        <v>0</v>
      </c>
      <c r="K3838">
        <v>0</v>
      </c>
    </row>
    <row r="3839" spans="1:11" x14ac:dyDescent="0.25">
      <c r="A3839">
        <v>3848</v>
      </c>
      <c r="B3839" t="s">
        <v>1647</v>
      </c>
      <c r="C3839" t="s">
        <v>301</v>
      </c>
      <c r="D3839" t="s">
        <v>7400</v>
      </c>
      <c r="E3839" t="s">
        <v>180</v>
      </c>
      <c r="F3839" t="s">
        <v>1740</v>
      </c>
      <c r="G3839" t="s">
        <v>99</v>
      </c>
      <c r="H3839">
        <v>19</v>
      </c>
      <c r="I3839" t="s">
        <v>1652</v>
      </c>
      <c r="J3839">
        <v>0</v>
      </c>
      <c r="K3839">
        <v>0</v>
      </c>
    </row>
    <row r="3840" spans="1:11" x14ac:dyDescent="0.25">
      <c r="A3840">
        <v>3848</v>
      </c>
      <c r="B3840" t="s">
        <v>1647</v>
      </c>
      <c r="C3840" t="s">
        <v>301</v>
      </c>
      <c r="D3840" t="s">
        <v>7400</v>
      </c>
      <c r="E3840" t="s">
        <v>680</v>
      </c>
      <c r="F3840" t="s">
        <v>9110</v>
      </c>
      <c r="G3840" t="s">
        <v>99</v>
      </c>
      <c r="H3840">
        <v>8</v>
      </c>
      <c r="I3840" t="s">
        <v>1652</v>
      </c>
      <c r="J3840">
        <v>0</v>
      </c>
      <c r="K3840">
        <v>0</v>
      </c>
    </row>
    <row r="3841" spans="1:11" x14ac:dyDescent="0.25">
      <c r="A3841">
        <v>3848</v>
      </c>
      <c r="B3841" t="s">
        <v>1647</v>
      </c>
      <c r="C3841" t="s">
        <v>301</v>
      </c>
      <c r="D3841" t="s">
        <v>7400</v>
      </c>
      <c r="E3841" t="s">
        <v>827</v>
      </c>
      <c r="F3841" t="s">
        <v>8870</v>
      </c>
      <c r="G3841" t="s">
        <v>1563</v>
      </c>
      <c r="H3841">
        <v>1</v>
      </c>
      <c r="I3841" t="s">
        <v>1652</v>
      </c>
      <c r="J3841">
        <v>0</v>
      </c>
      <c r="K3841">
        <v>0</v>
      </c>
    </row>
    <row r="3842" spans="1:11" x14ac:dyDescent="0.25">
      <c r="A3842">
        <v>3848</v>
      </c>
      <c r="B3842" t="s">
        <v>1647</v>
      </c>
      <c r="C3842" t="s">
        <v>301</v>
      </c>
      <c r="D3842" t="s">
        <v>7400</v>
      </c>
      <c r="E3842" t="s">
        <v>182</v>
      </c>
      <c r="F3842" t="s">
        <v>6136</v>
      </c>
      <c r="G3842" t="s">
        <v>97</v>
      </c>
      <c r="H3842">
        <v>4</v>
      </c>
      <c r="I3842" t="s">
        <v>1652</v>
      </c>
      <c r="J3842">
        <v>0</v>
      </c>
      <c r="K3842">
        <v>0</v>
      </c>
    </row>
    <row r="3843" spans="1:11" x14ac:dyDescent="0.25">
      <c r="A3843">
        <v>3848</v>
      </c>
      <c r="B3843" t="s">
        <v>1647</v>
      </c>
      <c r="C3843" t="s">
        <v>301</v>
      </c>
      <c r="D3843" t="s">
        <v>7400</v>
      </c>
      <c r="E3843" t="s">
        <v>184</v>
      </c>
      <c r="F3843" t="s">
        <v>6137</v>
      </c>
      <c r="G3843" t="s">
        <v>1555</v>
      </c>
      <c r="H3843">
        <v>3</v>
      </c>
      <c r="I3843" t="s">
        <v>1652</v>
      </c>
      <c r="J3843">
        <v>0</v>
      </c>
      <c r="K3843">
        <v>0</v>
      </c>
    </row>
    <row r="3844" spans="1:11" x14ac:dyDescent="0.25">
      <c r="A3844">
        <v>3848</v>
      </c>
      <c r="B3844" t="s">
        <v>1647</v>
      </c>
      <c r="C3844" t="s">
        <v>301</v>
      </c>
      <c r="D3844" t="s">
        <v>7400</v>
      </c>
      <c r="E3844" t="s">
        <v>186</v>
      </c>
      <c r="F3844" t="s">
        <v>10185</v>
      </c>
      <c r="G3844" t="s">
        <v>1598</v>
      </c>
      <c r="H3844">
        <v>4</v>
      </c>
      <c r="I3844" t="s">
        <v>1652</v>
      </c>
      <c r="J3844">
        <v>0</v>
      </c>
      <c r="K3844">
        <v>0</v>
      </c>
    </row>
    <row r="3845" spans="1:11" x14ac:dyDescent="0.25">
      <c r="A3845">
        <v>3848</v>
      </c>
      <c r="B3845" t="s">
        <v>1647</v>
      </c>
      <c r="C3845" t="s">
        <v>301</v>
      </c>
      <c r="D3845" t="s">
        <v>7400</v>
      </c>
      <c r="E3845" t="s">
        <v>187</v>
      </c>
      <c r="F3845" t="s">
        <v>7177</v>
      </c>
      <c r="G3845" t="s">
        <v>1549</v>
      </c>
      <c r="H3845">
        <v>6</v>
      </c>
      <c r="I3845" t="s">
        <v>1652</v>
      </c>
      <c r="J3845">
        <v>0</v>
      </c>
      <c r="K3845">
        <v>0</v>
      </c>
    </row>
    <row r="3846" spans="1:11" x14ac:dyDescent="0.25">
      <c r="A3846">
        <v>3848</v>
      </c>
      <c r="B3846" t="s">
        <v>1647</v>
      </c>
      <c r="C3846" t="s">
        <v>301</v>
      </c>
      <c r="D3846" t="s">
        <v>7400</v>
      </c>
      <c r="E3846" t="s">
        <v>725</v>
      </c>
      <c r="F3846" t="s">
        <v>8981</v>
      </c>
      <c r="G3846" t="s">
        <v>1583</v>
      </c>
      <c r="H3846">
        <v>4</v>
      </c>
      <c r="I3846" t="s">
        <v>1652</v>
      </c>
      <c r="J3846">
        <v>0</v>
      </c>
      <c r="K3846">
        <v>0</v>
      </c>
    </row>
    <row r="3847" spans="1:11" x14ac:dyDescent="0.25">
      <c r="A3847">
        <v>3848</v>
      </c>
      <c r="B3847" t="s">
        <v>1647</v>
      </c>
      <c r="C3847" t="s">
        <v>301</v>
      </c>
      <c r="D3847" t="s">
        <v>7400</v>
      </c>
      <c r="E3847" t="s">
        <v>188</v>
      </c>
      <c r="F3847" t="s">
        <v>6138</v>
      </c>
      <c r="G3847" t="s">
        <v>1549</v>
      </c>
      <c r="H3847">
        <v>7</v>
      </c>
      <c r="I3847" t="s">
        <v>1652</v>
      </c>
      <c r="J3847">
        <v>0</v>
      </c>
      <c r="K3847">
        <v>0</v>
      </c>
    </row>
    <row r="3848" spans="1:11" x14ac:dyDescent="0.25">
      <c r="A3848">
        <v>3848</v>
      </c>
      <c r="B3848" t="s">
        <v>1647</v>
      </c>
      <c r="C3848" t="s">
        <v>301</v>
      </c>
      <c r="D3848" t="s">
        <v>7400</v>
      </c>
      <c r="E3848" t="s">
        <v>195</v>
      </c>
      <c r="F3848" t="s">
        <v>1739</v>
      </c>
      <c r="G3848" t="s">
        <v>1517</v>
      </c>
      <c r="H3848">
        <v>2</v>
      </c>
      <c r="I3848" t="s">
        <v>1652</v>
      </c>
      <c r="J3848">
        <v>0</v>
      </c>
      <c r="K3848">
        <v>0</v>
      </c>
    </row>
    <row r="3849" spans="1:11" x14ac:dyDescent="0.25">
      <c r="A3849">
        <v>3848</v>
      </c>
      <c r="B3849" t="s">
        <v>1647</v>
      </c>
      <c r="C3849" t="s">
        <v>301</v>
      </c>
      <c r="D3849" t="s">
        <v>7400</v>
      </c>
      <c r="E3849" t="s">
        <v>197</v>
      </c>
      <c r="F3849" t="s">
        <v>7178</v>
      </c>
      <c r="G3849" t="s">
        <v>1528</v>
      </c>
      <c r="H3849">
        <v>1</v>
      </c>
      <c r="I3849" t="s">
        <v>1652</v>
      </c>
      <c r="J3849">
        <v>0</v>
      </c>
      <c r="K3849">
        <v>0</v>
      </c>
    </row>
    <row r="3850" spans="1:11" x14ac:dyDescent="0.25">
      <c r="A3850">
        <v>3848</v>
      </c>
      <c r="B3850" t="s">
        <v>1647</v>
      </c>
      <c r="C3850" t="s">
        <v>301</v>
      </c>
      <c r="D3850" t="s">
        <v>7400</v>
      </c>
      <c r="E3850" t="s">
        <v>198</v>
      </c>
      <c r="F3850" t="s">
        <v>8871</v>
      </c>
      <c r="G3850" t="s">
        <v>1528</v>
      </c>
      <c r="H3850">
        <v>2</v>
      </c>
      <c r="I3850" t="s">
        <v>1652</v>
      </c>
      <c r="J3850">
        <v>0</v>
      </c>
      <c r="K3850">
        <v>0</v>
      </c>
    </row>
    <row r="3851" spans="1:11" x14ac:dyDescent="0.25">
      <c r="A3851">
        <v>3848</v>
      </c>
      <c r="B3851" t="s">
        <v>1647</v>
      </c>
      <c r="C3851" t="s">
        <v>301</v>
      </c>
      <c r="D3851" t="s">
        <v>7400</v>
      </c>
      <c r="E3851" t="s">
        <v>199</v>
      </c>
      <c r="F3851" t="s">
        <v>9195</v>
      </c>
      <c r="G3851" t="s">
        <v>1535</v>
      </c>
      <c r="H3851">
        <v>3</v>
      </c>
      <c r="I3851" t="s">
        <v>1652</v>
      </c>
      <c r="J3851">
        <v>0</v>
      </c>
      <c r="K3851">
        <v>0</v>
      </c>
    </row>
    <row r="3852" spans="1:11" x14ac:dyDescent="0.25">
      <c r="A3852">
        <v>3848</v>
      </c>
      <c r="B3852" t="s">
        <v>1647</v>
      </c>
      <c r="C3852" t="s">
        <v>301</v>
      </c>
      <c r="D3852" t="s">
        <v>7400</v>
      </c>
      <c r="E3852" t="s">
        <v>200</v>
      </c>
      <c r="F3852" t="s">
        <v>1738</v>
      </c>
      <c r="G3852" t="s">
        <v>1548</v>
      </c>
      <c r="H3852">
        <v>18</v>
      </c>
      <c r="I3852" t="s">
        <v>1652</v>
      </c>
      <c r="J3852">
        <v>0</v>
      </c>
      <c r="K3852">
        <v>0</v>
      </c>
    </row>
    <row r="3853" spans="1:11" x14ac:dyDescent="0.25">
      <c r="A3853">
        <v>3848</v>
      </c>
      <c r="B3853" t="s">
        <v>1647</v>
      </c>
      <c r="C3853" t="s">
        <v>301</v>
      </c>
      <c r="D3853" t="s">
        <v>7400</v>
      </c>
      <c r="E3853" t="s">
        <v>201</v>
      </c>
      <c r="F3853" t="s">
        <v>1738</v>
      </c>
      <c r="G3853" t="s">
        <v>1548</v>
      </c>
      <c r="H3853">
        <v>30</v>
      </c>
      <c r="I3853" t="s">
        <v>1652</v>
      </c>
      <c r="J3853">
        <v>0</v>
      </c>
      <c r="K3853">
        <v>0</v>
      </c>
    </row>
    <row r="3854" spans="1:11" x14ac:dyDescent="0.25">
      <c r="A3854">
        <v>3848</v>
      </c>
      <c r="B3854" t="s">
        <v>1647</v>
      </c>
      <c r="C3854" t="s">
        <v>301</v>
      </c>
      <c r="D3854" t="s">
        <v>7400</v>
      </c>
      <c r="E3854" t="s">
        <v>756</v>
      </c>
      <c r="F3854" t="s">
        <v>9196</v>
      </c>
      <c r="G3854" t="s">
        <v>99</v>
      </c>
      <c r="H3854">
        <v>50</v>
      </c>
      <c r="I3854" t="s">
        <v>1652</v>
      </c>
      <c r="J3854">
        <v>0</v>
      </c>
      <c r="K3854">
        <v>0</v>
      </c>
    </row>
    <row r="3855" spans="1:11" x14ac:dyDescent="0.25">
      <c r="A3855">
        <v>3848</v>
      </c>
      <c r="B3855" t="s">
        <v>1647</v>
      </c>
      <c r="C3855" t="s">
        <v>301</v>
      </c>
      <c r="D3855" t="s">
        <v>7400</v>
      </c>
      <c r="E3855" t="s">
        <v>726</v>
      </c>
      <c r="F3855" t="s">
        <v>7320</v>
      </c>
      <c r="G3855" t="s">
        <v>1549</v>
      </c>
      <c r="H3855">
        <v>4</v>
      </c>
      <c r="I3855" t="s">
        <v>1652</v>
      </c>
      <c r="J3855">
        <v>0</v>
      </c>
      <c r="K3855">
        <v>0</v>
      </c>
    </row>
    <row r="3856" spans="1:11" x14ac:dyDescent="0.25">
      <c r="A3856">
        <v>3848</v>
      </c>
      <c r="B3856" t="s">
        <v>1647</v>
      </c>
      <c r="C3856" t="s">
        <v>301</v>
      </c>
      <c r="D3856" t="s">
        <v>7400</v>
      </c>
      <c r="E3856" t="s">
        <v>204</v>
      </c>
      <c r="F3856" t="s">
        <v>2100</v>
      </c>
      <c r="G3856" t="s">
        <v>1548</v>
      </c>
      <c r="H3856">
        <v>4</v>
      </c>
      <c r="I3856" t="s">
        <v>1652</v>
      </c>
      <c r="J3856">
        <v>0</v>
      </c>
      <c r="K3856">
        <v>0</v>
      </c>
    </row>
    <row r="3857" spans="1:11" x14ac:dyDescent="0.25">
      <c r="A3857">
        <v>3848</v>
      </c>
      <c r="B3857" t="s">
        <v>1647</v>
      </c>
      <c r="C3857" t="s">
        <v>301</v>
      </c>
      <c r="D3857" t="s">
        <v>7400</v>
      </c>
      <c r="E3857" t="s">
        <v>705</v>
      </c>
      <c r="F3857" t="s">
        <v>7179</v>
      </c>
      <c r="G3857" t="s">
        <v>1517</v>
      </c>
      <c r="H3857">
        <v>44</v>
      </c>
      <c r="I3857" t="s">
        <v>1652</v>
      </c>
      <c r="J3857">
        <v>0</v>
      </c>
      <c r="K3857">
        <v>0</v>
      </c>
    </row>
    <row r="3858" spans="1:11" x14ac:dyDescent="0.25">
      <c r="A3858">
        <v>3848</v>
      </c>
      <c r="B3858" t="s">
        <v>1647</v>
      </c>
      <c r="C3858" t="s">
        <v>301</v>
      </c>
      <c r="D3858" t="s">
        <v>7400</v>
      </c>
      <c r="E3858" t="s">
        <v>205</v>
      </c>
      <c r="F3858" t="s">
        <v>10960</v>
      </c>
      <c r="G3858" t="s">
        <v>1552</v>
      </c>
      <c r="H3858">
        <v>4</v>
      </c>
      <c r="I3858" t="s">
        <v>1652</v>
      </c>
      <c r="J3858">
        <v>0</v>
      </c>
      <c r="K3858">
        <v>0</v>
      </c>
    </row>
    <row r="3859" spans="1:11" x14ac:dyDescent="0.25">
      <c r="A3859">
        <v>3848</v>
      </c>
      <c r="B3859" t="s">
        <v>1647</v>
      </c>
      <c r="C3859" t="s">
        <v>301</v>
      </c>
      <c r="D3859" t="s">
        <v>7400</v>
      </c>
      <c r="E3859" t="s">
        <v>206</v>
      </c>
      <c r="F3859" t="s">
        <v>10961</v>
      </c>
      <c r="G3859" t="s">
        <v>1549</v>
      </c>
      <c r="H3859">
        <v>10</v>
      </c>
      <c r="I3859" t="s">
        <v>1652</v>
      </c>
      <c r="J3859">
        <v>0</v>
      </c>
      <c r="K3859">
        <v>0</v>
      </c>
    </row>
    <row r="3860" spans="1:11" x14ac:dyDescent="0.25">
      <c r="A3860">
        <v>3848</v>
      </c>
      <c r="B3860" t="s">
        <v>1647</v>
      </c>
      <c r="C3860" t="s">
        <v>301</v>
      </c>
      <c r="D3860" t="s">
        <v>7400</v>
      </c>
      <c r="E3860" t="s">
        <v>208</v>
      </c>
      <c r="F3860" t="s">
        <v>10186</v>
      </c>
      <c r="G3860" t="s">
        <v>1541</v>
      </c>
      <c r="H3860">
        <v>8</v>
      </c>
      <c r="I3860" t="s">
        <v>1652</v>
      </c>
      <c r="J3860">
        <v>0</v>
      </c>
      <c r="K3860">
        <v>0</v>
      </c>
    </row>
    <row r="3861" spans="1:11" x14ac:dyDescent="0.25">
      <c r="A3861">
        <v>3848</v>
      </c>
      <c r="B3861" t="s">
        <v>1647</v>
      </c>
      <c r="C3861" t="s">
        <v>301</v>
      </c>
      <c r="D3861" t="s">
        <v>7400</v>
      </c>
      <c r="E3861" t="s">
        <v>209</v>
      </c>
      <c r="F3861" t="s">
        <v>1737</v>
      </c>
      <c r="G3861" t="s">
        <v>99</v>
      </c>
      <c r="H3861">
        <v>16</v>
      </c>
      <c r="I3861" t="s">
        <v>1652</v>
      </c>
      <c r="J3861">
        <v>0</v>
      </c>
      <c r="K3861">
        <v>0</v>
      </c>
    </row>
    <row r="3862" spans="1:11" x14ac:dyDescent="0.25">
      <c r="A3862">
        <v>3848</v>
      </c>
      <c r="B3862" t="s">
        <v>1647</v>
      </c>
      <c r="C3862" t="s">
        <v>301</v>
      </c>
      <c r="D3862" t="s">
        <v>7400</v>
      </c>
      <c r="E3862" t="s">
        <v>210</v>
      </c>
      <c r="F3862" t="s">
        <v>1736</v>
      </c>
      <c r="G3862" t="s">
        <v>99</v>
      </c>
      <c r="H3862">
        <v>19</v>
      </c>
      <c r="I3862" t="s">
        <v>1652</v>
      </c>
      <c r="J3862">
        <v>0</v>
      </c>
      <c r="K3862">
        <v>0</v>
      </c>
    </row>
    <row r="3863" spans="1:11" x14ac:dyDescent="0.25">
      <c r="A3863">
        <v>3848</v>
      </c>
      <c r="B3863" t="s">
        <v>1647</v>
      </c>
      <c r="C3863" t="s">
        <v>301</v>
      </c>
      <c r="D3863" t="s">
        <v>7400</v>
      </c>
      <c r="E3863" t="s">
        <v>669</v>
      </c>
      <c r="F3863" t="s">
        <v>6903</v>
      </c>
      <c r="G3863" t="s">
        <v>1571</v>
      </c>
      <c r="H3863">
        <v>11</v>
      </c>
      <c r="I3863" t="s">
        <v>1652</v>
      </c>
      <c r="J3863">
        <v>0</v>
      </c>
      <c r="K3863">
        <v>0</v>
      </c>
    </row>
    <row r="3864" spans="1:11" x14ac:dyDescent="0.25">
      <c r="A3864">
        <v>3848</v>
      </c>
      <c r="B3864" t="s">
        <v>1647</v>
      </c>
      <c r="C3864" t="s">
        <v>301</v>
      </c>
      <c r="D3864" t="s">
        <v>7400</v>
      </c>
      <c r="E3864" t="s">
        <v>211</v>
      </c>
      <c r="F3864" t="s">
        <v>1735</v>
      </c>
      <c r="G3864" t="s">
        <v>99</v>
      </c>
      <c r="H3864">
        <v>6</v>
      </c>
      <c r="I3864" t="s">
        <v>1652</v>
      </c>
      <c r="J3864">
        <v>0</v>
      </c>
      <c r="K3864">
        <v>0</v>
      </c>
    </row>
    <row r="3865" spans="1:11" x14ac:dyDescent="0.25">
      <c r="A3865">
        <v>3848</v>
      </c>
      <c r="B3865" t="s">
        <v>1647</v>
      </c>
      <c r="C3865" t="s">
        <v>301</v>
      </c>
      <c r="D3865" t="s">
        <v>7400</v>
      </c>
      <c r="E3865" t="s">
        <v>212</v>
      </c>
      <c r="F3865" t="s">
        <v>9924</v>
      </c>
      <c r="G3865" t="s">
        <v>99</v>
      </c>
      <c r="H3865">
        <v>5</v>
      </c>
      <c r="I3865" t="s">
        <v>1652</v>
      </c>
      <c r="J3865">
        <v>0</v>
      </c>
      <c r="K3865">
        <v>0</v>
      </c>
    </row>
    <row r="3866" spans="1:11" x14ac:dyDescent="0.25">
      <c r="A3866">
        <v>3848</v>
      </c>
      <c r="B3866" t="s">
        <v>1647</v>
      </c>
      <c r="C3866" t="s">
        <v>301</v>
      </c>
      <c r="D3866" t="s">
        <v>7400</v>
      </c>
      <c r="E3866" t="s">
        <v>213</v>
      </c>
      <c r="F3866" t="s">
        <v>1734</v>
      </c>
      <c r="G3866" t="s">
        <v>99</v>
      </c>
      <c r="H3866">
        <v>10</v>
      </c>
      <c r="I3866" t="s">
        <v>1652</v>
      </c>
      <c r="J3866">
        <v>0</v>
      </c>
      <c r="K3866">
        <v>0</v>
      </c>
    </row>
    <row r="3867" spans="1:11" x14ac:dyDescent="0.25">
      <c r="A3867">
        <v>3848</v>
      </c>
      <c r="B3867" t="s">
        <v>1647</v>
      </c>
      <c r="C3867" t="s">
        <v>301</v>
      </c>
      <c r="D3867" t="s">
        <v>7400</v>
      </c>
      <c r="E3867" t="s">
        <v>214</v>
      </c>
      <c r="F3867" t="s">
        <v>5663</v>
      </c>
      <c r="G3867" t="s">
        <v>99</v>
      </c>
      <c r="H3867">
        <v>11</v>
      </c>
      <c r="I3867" t="s">
        <v>1652</v>
      </c>
      <c r="J3867">
        <v>0</v>
      </c>
      <c r="K3867">
        <v>0</v>
      </c>
    </row>
    <row r="3868" spans="1:11" x14ac:dyDescent="0.25">
      <c r="A3868">
        <v>3848</v>
      </c>
      <c r="B3868" t="s">
        <v>1647</v>
      </c>
      <c r="C3868" t="s">
        <v>301</v>
      </c>
      <c r="D3868" t="s">
        <v>7400</v>
      </c>
      <c r="E3868" t="s">
        <v>673</v>
      </c>
      <c r="F3868" t="s">
        <v>10410</v>
      </c>
      <c r="G3868" t="s">
        <v>107</v>
      </c>
      <c r="H3868">
        <v>50</v>
      </c>
      <c r="I3868" t="s">
        <v>1652</v>
      </c>
      <c r="J3868">
        <v>0</v>
      </c>
      <c r="K3868">
        <v>0</v>
      </c>
    </row>
    <row r="3869" spans="1:11" x14ac:dyDescent="0.25">
      <c r="A3869">
        <v>3848</v>
      </c>
      <c r="B3869" t="s">
        <v>1647</v>
      </c>
      <c r="C3869" t="s">
        <v>301</v>
      </c>
      <c r="D3869" t="s">
        <v>7400</v>
      </c>
      <c r="E3869" t="s">
        <v>828</v>
      </c>
      <c r="F3869" t="s">
        <v>10549</v>
      </c>
      <c r="G3869" t="s">
        <v>1571</v>
      </c>
      <c r="H3869">
        <v>92</v>
      </c>
      <c r="I3869" t="s">
        <v>1652</v>
      </c>
      <c r="J3869">
        <v>0</v>
      </c>
      <c r="K3869">
        <v>0</v>
      </c>
    </row>
    <row r="3870" spans="1:11" x14ac:dyDescent="0.25">
      <c r="A3870">
        <v>3848</v>
      </c>
      <c r="B3870" t="s">
        <v>1647</v>
      </c>
      <c r="C3870" t="s">
        <v>301</v>
      </c>
      <c r="D3870" t="s">
        <v>7400</v>
      </c>
      <c r="E3870" t="s">
        <v>831</v>
      </c>
      <c r="F3870" t="s">
        <v>10550</v>
      </c>
      <c r="G3870" t="s">
        <v>1571</v>
      </c>
      <c r="H3870">
        <v>20</v>
      </c>
      <c r="I3870" t="s">
        <v>1652</v>
      </c>
      <c r="J3870">
        <v>0</v>
      </c>
      <c r="K3870">
        <v>0</v>
      </c>
    </row>
    <row r="3871" spans="1:11" x14ac:dyDescent="0.25">
      <c r="A3871">
        <v>3848</v>
      </c>
      <c r="B3871" t="s">
        <v>1647</v>
      </c>
      <c r="C3871" t="s">
        <v>301</v>
      </c>
      <c r="D3871" t="s">
        <v>7400</v>
      </c>
      <c r="E3871" t="s">
        <v>706</v>
      </c>
      <c r="F3871" t="s">
        <v>1733</v>
      </c>
      <c r="G3871" t="s">
        <v>1556</v>
      </c>
      <c r="H3871">
        <v>7</v>
      </c>
      <c r="I3871" t="s">
        <v>1652</v>
      </c>
      <c r="J3871">
        <v>0</v>
      </c>
      <c r="K3871">
        <v>0</v>
      </c>
    </row>
    <row r="3872" spans="1:11" x14ac:dyDescent="0.25">
      <c r="A3872">
        <v>3848</v>
      </c>
      <c r="B3872" t="s">
        <v>1647</v>
      </c>
      <c r="C3872" t="s">
        <v>301</v>
      </c>
      <c r="D3872" t="s">
        <v>7400</v>
      </c>
      <c r="E3872" t="s">
        <v>674</v>
      </c>
      <c r="F3872" t="s">
        <v>10411</v>
      </c>
      <c r="G3872" t="s">
        <v>107</v>
      </c>
      <c r="H3872">
        <v>50</v>
      </c>
      <c r="I3872" t="s">
        <v>1652</v>
      </c>
      <c r="J3872">
        <v>0</v>
      </c>
      <c r="K3872">
        <v>0</v>
      </c>
    </row>
    <row r="3873" spans="1:11" x14ac:dyDescent="0.25">
      <c r="A3873">
        <v>3848</v>
      </c>
      <c r="B3873" t="s">
        <v>1647</v>
      </c>
      <c r="C3873" t="s">
        <v>301</v>
      </c>
      <c r="D3873" t="s">
        <v>7400</v>
      </c>
      <c r="E3873" t="s">
        <v>675</v>
      </c>
      <c r="F3873" t="s">
        <v>7065</v>
      </c>
      <c r="G3873" t="s">
        <v>107</v>
      </c>
      <c r="H3873">
        <v>96</v>
      </c>
      <c r="I3873" t="s">
        <v>1652</v>
      </c>
      <c r="J3873">
        <v>0</v>
      </c>
      <c r="K3873">
        <v>0</v>
      </c>
    </row>
    <row r="3874" spans="1:11" x14ac:dyDescent="0.25">
      <c r="A3874">
        <v>3848</v>
      </c>
      <c r="B3874" t="s">
        <v>1647</v>
      </c>
      <c r="C3874" t="s">
        <v>301</v>
      </c>
      <c r="D3874" t="s">
        <v>7400</v>
      </c>
      <c r="E3874" t="s">
        <v>676</v>
      </c>
      <c r="F3874" t="s">
        <v>7066</v>
      </c>
      <c r="G3874" t="s">
        <v>107</v>
      </c>
      <c r="H3874">
        <v>60</v>
      </c>
      <c r="I3874" t="s">
        <v>1652</v>
      </c>
      <c r="J3874">
        <v>0</v>
      </c>
      <c r="K3874">
        <v>0</v>
      </c>
    </row>
    <row r="3875" spans="1:11" x14ac:dyDescent="0.25">
      <c r="A3875">
        <v>3848</v>
      </c>
      <c r="B3875" t="s">
        <v>1647</v>
      </c>
      <c r="C3875" t="s">
        <v>301</v>
      </c>
      <c r="D3875" t="s">
        <v>7400</v>
      </c>
      <c r="E3875" t="s">
        <v>677</v>
      </c>
      <c r="F3875" t="s">
        <v>7887</v>
      </c>
      <c r="G3875" t="s">
        <v>1548</v>
      </c>
      <c r="H3875">
        <v>21</v>
      </c>
      <c r="I3875" t="s">
        <v>1652</v>
      </c>
      <c r="J3875">
        <v>0</v>
      </c>
      <c r="K3875">
        <v>0</v>
      </c>
    </row>
    <row r="3876" spans="1:11" x14ac:dyDescent="0.25">
      <c r="A3876">
        <v>3848</v>
      </c>
      <c r="B3876" t="s">
        <v>1647</v>
      </c>
      <c r="C3876" t="s">
        <v>301</v>
      </c>
      <c r="D3876" t="s">
        <v>7400</v>
      </c>
      <c r="E3876" t="s">
        <v>701</v>
      </c>
      <c r="F3876" t="s">
        <v>10187</v>
      </c>
      <c r="G3876" t="s">
        <v>1597</v>
      </c>
      <c r="H3876">
        <v>1</v>
      </c>
      <c r="I3876" t="s">
        <v>1652</v>
      </c>
      <c r="J3876">
        <v>0</v>
      </c>
      <c r="K3876">
        <v>0</v>
      </c>
    </row>
    <row r="3877" spans="1:11" x14ac:dyDescent="0.25">
      <c r="A3877">
        <v>3848</v>
      </c>
      <c r="B3877" t="s">
        <v>1647</v>
      </c>
      <c r="C3877" t="s">
        <v>301</v>
      </c>
      <c r="D3877" t="s">
        <v>7400</v>
      </c>
      <c r="E3877" t="s">
        <v>1314</v>
      </c>
      <c r="F3877" t="s">
        <v>10551</v>
      </c>
      <c r="G3877" t="s">
        <v>1563</v>
      </c>
      <c r="H3877">
        <v>5</v>
      </c>
      <c r="I3877" t="s">
        <v>1652</v>
      </c>
      <c r="J3877">
        <v>0</v>
      </c>
      <c r="K3877">
        <v>0</v>
      </c>
    </row>
    <row r="3878" spans="1:11" x14ac:dyDescent="0.25">
      <c r="A3878">
        <v>3848</v>
      </c>
      <c r="B3878" t="s">
        <v>1647</v>
      </c>
      <c r="C3878" t="s">
        <v>301</v>
      </c>
      <c r="D3878" t="s">
        <v>7400</v>
      </c>
      <c r="E3878" t="s">
        <v>219</v>
      </c>
      <c r="F3878" t="s">
        <v>1732</v>
      </c>
      <c r="G3878" t="s">
        <v>1548</v>
      </c>
      <c r="H3878">
        <v>9</v>
      </c>
      <c r="I3878" t="s">
        <v>1652</v>
      </c>
      <c r="J3878">
        <v>0</v>
      </c>
      <c r="K3878">
        <v>0</v>
      </c>
    </row>
    <row r="3879" spans="1:11" x14ac:dyDescent="0.25">
      <c r="A3879">
        <v>3848</v>
      </c>
      <c r="B3879" t="s">
        <v>1647</v>
      </c>
      <c r="C3879" t="s">
        <v>301</v>
      </c>
      <c r="D3879" t="s">
        <v>7400</v>
      </c>
      <c r="E3879" t="s">
        <v>678</v>
      </c>
      <c r="F3879" t="s">
        <v>7888</v>
      </c>
      <c r="G3879" t="s">
        <v>1548</v>
      </c>
      <c r="H3879">
        <v>15</v>
      </c>
      <c r="I3879" t="s">
        <v>1652</v>
      </c>
      <c r="J3879">
        <v>0</v>
      </c>
      <c r="K3879">
        <v>0</v>
      </c>
    </row>
    <row r="3880" spans="1:11" x14ac:dyDescent="0.25">
      <c r="A3880">
        <v>3848</v>
      </c>
      <c r="B3880" t="s">
        <v>1647</v>
      </c>
      <c r="C3880" t="s">
        <v>301</v>
      </c>
      <c r="D3880" t="s">
        <v>7400</v>
      </c>
      <c r="E3880" t="s">
        <v>221</v>
      </c>
      <c r="F3880" t="s">
        <v>10962</v>
      </c>
      <c r="G3880" t="s">
        <v>99</v>
      </c>
      <c r="H3880">
        <v>28</v>
      </c>
      <c r="I3880" t="s">
        <v>1652</v>
      </c>
      <c r="J3880">
        <v>0</v>
      </c>
      <c r="K3880">
        <v>0</v>
      </c>
    </row>
    <row r="3881" spans="1:11" x14ac:dyDescent="0.25">
      <c r="A3881">
        <v>3848</v>
      </c>
      <c r="B3881" t="s">
        <v>1647</v>
      </c>
      <c r="C3881" t="s">
        <v>301</v>
      </c>
      <c r="D3881" t="s">
        <v>7400</v>
      </c>
      <c r="E3881" t="s">
        <v>702</v>
      </c>
      <c r="F3881" t="s">
        <v>8632</v>
      </c>
      <c r="G3881" t="s">
        <v>1547</v>
      </c>
      <c r="H3881">
        <v>3</v>
      </c>
      <c r="I3881" t="s">
        <v>1652</v>
      </c>
      <c r="J3881">
        <v>0</v>
      </c>
      <c r="K3881">
        <v>0</v>
      </c>
    </row>
    <row r="3882" spans="1:11" x14ac:dyDescent="0.25">
      <c r="A3882">
        <v>3848</v>
      </c>
      <c r="B3882" t="s">
        <v>1647</v>
      </c>
      <c r="C3882" t="s">
        <v>301</v>
      </c>
      <c r="D3882" t="s">
        <v>7400</v>
      </c>
      <c r="E3882" t="s">
        <v>226</v>
      </c>
      <c r="F3882" t="s">
        <v>9197</v>
      </c>
      <c r="G3882" t="s">
        <v>77</v>
      </c>
      <c r="H3882">
        <v>5</v>
      </c>
      <c r="I3882" t="s">
        <v>1652</v>
      </c>
      <c r="J3882">
        <v>0</v>
      </c>
      <c r="K3882">
        <v>0</v>
      </c>
    </row>
    <row r="3883" spans="1:11" x14ac:dyDescent="0.25">
      <c r="A3883">
        <v>3848</v>
      </c>
      <c r="B3883" t="s">
        <v>1647</v>
      </c>
      <c r="C3883" t="s">
        <v>301</v>
      </c>
      <c r="D3883" t="s">
        <v>7400</v>
      </c>
      <c r="E3883" t="s">
        <v>832</v>
      </c>
      <c r="F3883" t="s">
        <v>4583</v>
      </c>
      <c r="G3883" t="s">
        <v>1571</v>
      </c>
      <c r="H3883">
        <v>16</v>
      </c>
      <c r="I3883" t="s">
        <v>1652</v>
      </c>
      <c r="J3883">
        <v>0</v>
      </c>
      <c r="K3883">
        <v>0</v>
      </c>
    </row>
    <row r="3884" spans="1:11" x14ac:dyDescent="0.25">
      <c r="A3884">
        <v>3848</v>
      </c>
      <c r="B3884" t="s">
        <v>1647</v>
      </c>
      <c r="C3884" t="s">
        <v>301</v>
      </c>
      <c r="D3884" t="s">
        <v>7400</v>
      </c>
      <c r="E3884" t="s">
        <v>229</v>
      </c>
      <c r="F3884" t="s">
        <v>9198</v>
      </c>
      <c r="G3884" t="s">
        <v>1547</v>
      </c>
      <c r="H3884">
        <v>1</v>
      </c>
      <c r="I3884" t="s">
        <v>1652</v>
      </c>
      <c r="J3884">
        <v>0</v>
      </c>
      <c r="K3884">
        <v>0</v>
      </c>
    </row>
    <row r="3885" spans="1:11" x14ac:dyDescent="0.25">
      <c r="A3885">
        <v>3848</v>
      </c>
      <c r="B3885" t="s">
        <v>1647</v>
      </c>
      <c r="C3885" t="s">
        <v>301</v>
      </c>
      <c r="D3885" t="s">
        <v>7400</v>
      </c>
      <c r="E3885" t="s">
        <v>780</v>
      </c>
      <c r="F3885" t="s">
        <v>10552</v>
      </c>
      <c r="G3885" t="s">
        <v>1548</v>
      </c>
      <c r="H3885">
        <v>4</v>
      </c>
      <c r="I3885" t="s">
        <v>1652</v>
      </c>
      <c r="J3885">
        <v>0</v>
      </c>
      <c r="K3885">
        <v>0</v>
      </c>
    </row>
    <row r="3886" spans="1:11" x14ac:dyDescent="0.25">
      <c r="A3886">
        <v>3848</v>
      </c>
      <c r="B3886" t="s">
        <v>1647</v>
      </c>
      <c r="C3886" t="s">
        <v>301</v>
      </c>
      <c r="D3886" t="s">
        <v>7400</v>
      </c>
      <c r="E3886" t="s">
        <v>740</v>
      </c>
      <c r="F3886" t="s">
        <v>9111</v>
      </c>
      <c r="G3886" t="s">
        <v>1599</v>
      </c>
      <c r="H3886">
        <v>1</v>
      </c>
      <c r="I3886" t="s">
        <v>1652</v>
      </c>
      <c r="J3886">
        <v>0</v>
      </c>
      <c r="K3886">
        <v>0</v>
      </c>
    </row>
    <row r="3887" spans="1:11" x14ac:dyDescent="0.25">
      <c r="A3887">
        <v>3848</v>
      </c>
      <c r="B3887" t="s">
        <v>1647</v>
      </c>
      <c r="C3887" t="s">
        <v>301</v>
      </c>
      <c r="D3887" t="s">
        <v>7400</v>
      </c>
      <c r="E3887" t="s">
        <v>6974</v>
      </c>
      <c r="F3887" t="s">
        <v>6975</v>
      </c>
      <c r="G3887" t="s">
        <v>6878</v>
      </c>
      <c r="H3887">
        <v>23</v>
      </c>
      <c r="I3887" t="s">
        <v>1652</v>
      </c>
      <c r="J3887">
        <v>0</v>
      </c>
      <c r="K3887">
        <v>0</v>
      </c>
    </row>
    <row r="3888" spans="1:11" x14ac:dyDescent="0.25">
      <c r="A3888">
        <v>3848</v>
      </c>
      <c r="B3888" t="s">
        <v>1647</v>
      </c>
      <c r="C3888" t="s">
        <v>301</v>
      </c>
      <c r="D3888" t="s">
        <v>7400</v>
      </c>
      <c r="E3888" t="s">
        <v>5665</v>
      </c>
      <c r="F3888" t="s">
        <v>5666</v>
      </c>
      <c r="G3888" t="s">
        <v>6878</v>
      </c>
      <c r="H3888">
        <v>1</v>
      </c>
      <c r="I3888" t="s">
        <v>1652</v>
      </c>
      <c r="J3888">
        <v>0</v>
      </c>
      <c r="K3888">
        <v>0</v>
      </c>
    </row>
    <row r="3889" spans="1:11" x14ac:dyDescent="0.25">
      <c r="A3889">
        <v>3848</v>
      </c>
      <c r="B3889" t="s">
        <v>1647</v>
      </c>
      <c r="C3889" t="s">
        <v>301</v>
      </c>
      <c r="D3889" t="s">
        <v>7400</v>
      </c>
      <c r="G3889" t="s">
        <v>5664</v>
      </c>
      <c r="H3889">
        <v>8</v>
      </c>
      <c r="I3889" t="s">
        <v>1652</v>
      </c>
      <c r="J3889">
        <v>0</v>
      </c>
      <c r="K3889">
        <v>0</v>
      </c>
    </row>
    <row r="3890" spans="1:11" x14ac:dyDescent="0.25">
      <c r="A3890">
        <v>3848</v>
      </c>
      <c r="B3890" t="s">
        <v>1647</v>
      </c>
      <c r="C3890" t="s">
        <v>301</v>
      </c>
      <c r="D3890" t="s">
        <v>7400</v>
      </c>
      <c r="E3890" t="s">
        <v>6976</v>
      </c>
      <c r="F3890" t="s">
        <v>3106</v>
      </c>
      <c r="G3890" t="s">
        <v>6777</v>
      </c>
      <c r="H3890">
        <v>13</v>
      </c>
      <c r="I3890" t="s">
        <v>1652</v>
      </c>
      <c r="J3890">
        <v>0</v>
      </c>
      <c r="K3890">
        <v>0</v>
      </c>
    </row>
    <row r="3891" spans="1:11" x14ac:dyDescent="0.25">
      <c r="A3891">
        <v>3848</v>
      </c>
      <c r="B3891" t="s">
        <v>1647</v>
      </c>
      <c r="C3891" t="s">
        <v>301</v>
      </c>
      <c r="D3891" t="s">
        <v>7400</v>
      </c>
      <c r="E3891" t="s">
        <v>6977</v>
      </c>
      <c r="F3891" t="s">
        <v>6978</v>
      </c>
      <c r="G3891" t="s">
        <v>6777</v>
      </c>
      <c r="H3891">
        <v>8</v>
      </c>
      <c r="I3891" t="s">
        <v>1652</v>
      </c>
      <c r="J3891">
        <v>0</v>
      </c>
      <c r="K3891">
        <v>0</v>
      </c>
    </row>
    <row r="3892" spans="1:11" x14ac:dyDescent="0.25">
      <c r="A3892">
        <v>3848</v>
      </c>
      <c r="B3892" t="s">
        <v>1647</v>
      </c>
      <c r="C3892" t="s">
        <v>301</v>
      </c>
      <c r="D3892" t="s">
        <v>7400</v>
      </c>
      <c r="E3892" t="s">
        <v>5667</v>
      </c>
      <c r="F3892" t="s">
        <v>6737</v>
      </c>
      <c r="G3892" t="s">
        <v>5668</v>
      </c>
      <c r="H3892">
        <v>1</v>
      </c>
      <c r="I3892" t="s">
        <v>1652</v>
      </c>
      <c r="J3892">
        <v>0</v>
      </c>
      <c r="K3892">
        <v>0</v>
      </c>
    </row>
    <row r="3893" spans="1:11" x14ac:dyDescent="0.25">
      <c r="A3893">
        <v>3848</v>
      </c>
      <c r="B3893" t="s">
        <v>1647</v>
      </c>
      <c r="C3893" t="s">
        <v>301</v>
      </c>
      <c r="D3893" t="s">
        <v>7400</v>
      </c>
      <c r="E3893" t="s">
        <v>5670</v>
      </c>
      <c r="F3893" t="s">
        <v>5671</v>
      </c>
      <c r="G3893" t="s">
        <v>5669</v>
      </c>
      <c r="H3893">
        <v>2</v>
      </c>
      <c r="I3893" t="s">
        <v>1652</v>
      </c>
      <c r="J3893">
        <v>0</v>
      </c>
      <c r="K3893">
        <v>0</v>
      </c>
    </row>
    <row r="3894" spans="1:11" x14ac:dyDescent="0.25">
      <c r="A3894">
        <v>3848</v>
      </c>
      <c r="B3894" t="s">
        <v>1647</v>
      </c>
      <c r="C3894" t="s">
        <v>301</v>
      </c>
      <c r="D3894" t="s">
        <v>7400</v>
      </c>
      <c r="E3894" t="s">
        <v>5672</v>
      </c>
      <c r="F3894" t="s">
        <v>5673</v>
      </c>
      <c r="G3894" t="s">
        <v>6878</v>
      </c>
      <c r="H3894">
        <v>12</v>
      </c>
      <c r="I3894" t="s">
        <v>1652</v>
      </c>
      <c r="J3894">
        <v>0</v>
      </c>
      <c r="K3894">
        <v>0</v>
      </c>
    </row>
    <row r="3895" spans="1:11" x14ac:dyDescent="0.25">
      <c r="A3895">
        <v>3848</v>
      </c>
      <c r="B3895" t="s">
        <v>1647</v>
      </c>
      <c r="C3895" t="s">
        <v>301</v>
      </c>
      <c r="D3895" t="s">
        <v>7400</v>
      </c>
      <c r="G3895" t="s">
        <v>5613</v>
      </c>
      <c r="H3895">
        <v>7</v>
      </c>
      <c r="I3895" t="s">
        <v>1652</v>
      </c>
      <c r="J3895">
        <v>0</v>
      </c>
      <c r="K3895">
        <v>0</v>
      </c>
    </row>
    <row r="3896" spans="1:11" x14ac:dyDescent="0.25">
      <c r="A3896">
        <v>3848</v>
      </c>
      <c r="B3896" t="s">
        <v>1647</v>
      </c>
      <c r="C3896" t="s">
        <v>301</v>
      </c>
      <c r="D3896" t="s">
        <v>7400</v>
      </c>
      <c r="E3896" t="s">
        <v>5674</v>
      </c>
      <c r="F3896" t="s">
        <v>6738</v>
      </c>
      <c r="G3896" t="s">
        <v>6878</v>
      </c>
      <c r="H3896">
        <v>2</v>
      </c>
      <c r="I3896" t="s">
        <v>1652</v>
      </c>
      <c r="J3896">
        <v>0</v>
      </c>
      <c r="K3896">
        <v>0</v>
      </c>
    </row>
    <row r="3897" spans="1:11" x14ac:dyDescent="0.25">
      <c r="A3897">
        <v>3848</v>
      </c>
      <c r="B3897" t="s">
        <v>1647</v>
      </c>
      <c r="C3897" t="s">
        <v>301</v>
      </c>
      <c r="D3897" t="s">
        <v>7400</v>
      </c>
      <c r="G3897" t="s">
        <v>2303</v>
      </c>
      <c r="H3897">
        <v>1</v>
      </c>
      <c r="I3897" t="s">
        <v>1652</v>
      </c>
      <c r="J3897">
        <v>0</v>
      </c>
      <c r="K3897">
        <v>0</v>
      </c>
    </row>
    <row r="3898" spans="1:11" x14ac:dyDescent="0.25">
      <c r="A3898">
        <v>3848</v>
      </c>
      <c r="B3898" t="s">
        <v>1647</v>
      </c>
      <c r="C3898" t="s">
        <v>301</v>
      </c>
      <c r="D3898" t="s">
        <v>7400</v>
      </c>
      <c r="E3898" t="s">
        <v>1731</v>
      </c>
      <c r="F3898" t="s">
        <v>1795</v>
      </c>
      <c r="G3898" t="s">
        <v>3726</v>
      </c>
      <c r="H3898">
        <v>5</v>
      </c>
      <c r="I3898" t="s">
        <v>1652</v>
      </c>
      <c r="J3898">
        <v>0</v>
      </c>
      <c r="K3898">
        <v>0</v>
      </c>
    </row>
    <row r="3899" spans="1:11" x14ac:dyDescent="0.25">
      <c r="A3899">
        <v>3848</v>
      </c>
      <c r="B3899" t="s">
        <v>1647</v>
      </c>
      <c r="C3899" t="s">
        <v>301</v>
      </c>
      <c r="D3899" t="s">
        <v>7400</v>
      </c>
      <c r="G3899" t="s">
        <v>2310</v>
      </c>
      <c r="H3899">
        <v>5</v>
      </c>
      <c r="I3899" t="s">
        <v>1652</v>
      </c>
      <c r="J3899">
        <v>0</v>
      </c>
      <c r="K3899">
        <v>0</v>
      </c>
    </row>
    <row r="3900" spans="1:11" x14ac:dyDescent="0.25">
      <c r="A3900">
        <v>3848</v>
      </c>
      <c r="B3900" t="s">
        <v>1647</v>
      </c>
      <c r="C3900" t="s">
        <v>301</v>
      </c>
      <c r="D3900" t="s">
        <v>7400</v>
      </c>
      <c r="E3900" t="s">
        <v>7889</v>
      </c>
      <c r="F3900" t="s">
        <v>7890</v>
      </c>
      <c r="G3900" t="s">
        <v>7735</v>
      </c>
      <c r="H3900">
        <v>319</v>
      </c>
      <c r="I3900" t="s">
        <v>1646</v>
      </c>
      <c r="J3900">
        <v>0</v>
      </c>
      <c r="K3900">
        <v>0</v>
      </c>
    </row>
    <row r="3901" spans="1:11" x14ac:dyDescent="0.25">
      <c r="A3901">
        <v>3848</v>
      </c>
      <c r="B3901" t="s">
        <v>1647</v>
      </c>
      <c r="C3901" t="s">
        <v>301</v>
      </c>
      <c r="D3901" t="s">
        <v>7400</v>
      </c>
      <c r="G3901" t="s">
        <v>5617</v>
      </c>
      <c r="H3901">
        <v>8596</v>
      </c>
      <c r="I3901" t="s">
        <v>1646</v>
      </c>
      <c r="J3901">
        <v>0</v>
      </c>
      <c r="K3901">
        <v>0</v>
      </c>
    </row>
    <row r="3902" spans="1:11" x14ac:dyDescent="0.25">
      <c r="A3902">
        <v>3848</v>
      </c>
      <c r="B3902" t="s">
        <v>1647</v>
      </c>
      <c r="C3902" t="s">
        <v>301</v>
      </c>
      <c r="D3902" t="s">
        <v>7400</v>
      </c>
      <c r="E3902" t="s">
        <v>727</v>
      </c>
      <c r="F3902" t="s">
        <v>10963</v>
      </c>
      <c r="G3902" t="s">
        <v>1527</v>
      </c>
      <c r="H3902">
        <v>20</v>
      </c>
      <c r="I3902" t="s">
        <v>1652</v>
      </c>
      <c r="J3902">
        <v>0</v>
      </c>
      <c r="K3902">
        <v>0</v>
      </c>
    </row>
    <row r="3903" spans="1:11" x14ac:dyDescent="0.25">
      <c r="A3903">
        <v>3848</v>
      </c>
      <c r="B3903" t="s">
        <v>1647</v>
      </c>
      <c r="C3903" t="s">
        <v>301</v>
      </c>
      <c r="D3903" t="s">
        <v>7400</v>
      </c>
      <c r="E3903" t="s">
        <v>848</v>
      </c>
      <c r="F3903" t="s">
        <v>1718</v>
      </c>
      <c r="G3903" t="s">
        <v>97</v>
      </c>
      <c r="H3903">
        <v>40</v>
      </c>
      <c r="I3903" t="s">
        <v>1652</v>
      </c>
      <c r="J3903">
        <v>0</v>
      </c>
      <c r="K3903">
        <v>0</v>
      </c>
    </row>
    <row r="3904" spans="1:11" x14ac:dyDescent="0.25">
      <c r="A3904">
        <v>3848</v>
      </c>
      <c r="B3904" t="s">
        <v>1647</v>
      </c>
      <c r="C3904" t="s">
        <v>301</v>
      </c>
      <c r="D3904" t="s">
        <v>7400</v>
      </c>
      <c r="E3904" t="s">
        <v>235</v>
      </c>
      <c r="F3904" t="s">
        <v>1730</v>
      </c>
      <c r="G3904" t="s">
        <v>1548</v>
      </c>
      <c r="H3904">
        <v>6</v>
      </c>
      <c r="I3904" t="s">
        <v>1652</v>
      </c>
      <c r="J3904">
        <v>0</v>
      </c>
      <c r="K3904">
        <v>0</v>
      </c>
    </row>
    <row r="3905" spans="1:11" x14ac:dyDescent="0.25">
      <c r="A3905">
        <v>3848</v>
      </c>
      <c r="B3905" t="s">
        <v>1647</v>
      </c>
      <c r="C3905" t="s">
        <v>301</v>
      </c>
      <c r="D3905" t="s">
        <v>7400</v>
      </c>
      <c r="E3905" t="s">
        <v>236</v>
      </c>
      <c r="F3905" t="s">
        <v>1729</v>
      </c>
      <c r="G3905" t="s">
        <v>1548</v>
      </c>
      <c r="H3905">
        <v>7</v>
      </c>
      <c r="I3905" t="s">
        <v>1652</v>
      </c>
      <c r="J3905">
        <v>0</v>
      </c>
      <c r="K3905">
        <v>0</v>
      </c>
    </row>
    <row r="3906" spans="1:11" x14ac:dyDescent="0.25">
      <c r="A3906">
        <v>3848</v>
      </c>
      <c r="B3906" t="s">
        <v>1647</v>
      </c>
      <c r="C3906" t="s">
        <v>301</v>
      </c>
      <c r="D3906" t="s">
        <v>7400</v>
      </c>
      <c r="E3906" t="s">
        <v>237</v>
      </c>
      <c r="F3906" t="s">
        <v>10964</v>
      </c>
      <c r="G3906" t="s">
        <v>1548</v>
      </c>
      <c r="H3906">
        <v>28</v>
      </c>
      <c r="I3906" t="s">
        <v>1652</v>
      </c>
      <c r="J3906">
        <v>0</v>
      </c>
      <c r="K3906">
        <v>0</v>
      </c>
    </row>
    <row r="3907" spans="1:11" x14ac:dyDescent="0.25">
      <c r="A3907">
        <v>3848</v>
      </c>
      <c r="B3907" t="s">
        <v>1647</v>
      </c>
      <c r="C3907" t="s">
        <v>301</v>
      </c>
      <c r="D3907" t="s">
        <v>7400</v>
      </c>
      <c r="E3907" t="s">
        <v>238</v>
      </c>
      <c r="F3907" t="s">
        <v>7391</v>
      </c>
      <c r="G3907" t="s">
        <v>1597</v>
      </c>
      <c r="H3907">
        <v>5</v>
      </c>
      <c r="I3907" t="s">
        <v>7291</v>
      </c>
      <c r="J3907">
        <v>0</v>
      </c>
      <c r="K3907">
        <v>0</v>
      </c>
    </row>
    <row r="3908" spans="1:11" x14ac:dyDescent="0.25">
      <c r="A3908">
        <v>3848</v>
      </c>
      <c r="B3908" t="s">
        <v>1647</v>
      </c>
      <c r="C3908" t="s">
        <v>301</v>
      </c>
      <c r="D3908" t="s">
        <v>7400</v>
      </c>
      <c r="E3908" t="s">
        <v>843</v>
      </c>
      <c r="F3908" t="s">
        <v>9199</v>
      </c>
      <c r="G3908" t="s">
        <v>78</v>
      </c>
      <c r="H3908">
        <v>17</v>
      </c>
      <c r="I3908" t="s">
        <v>1652</v>
      </c>
      <c r="J3908">
        <v>0</v>
      </c>
      <c r="K3908">
        <v>0</v>
      </c>
    </row>
    <row r="3909" spans="1:11" x14ac:dyDescent="0.25">
      <c r="A3909">
        <v>3848</v>
      </c>
      <c r="B3909" t="s">
        <v>1647</v>
      </c>
      <c r="C3909" t="s">
        <v>301</v>
      </c>
      <c r="D3909" t="s">
        <v>7400</v>
      </c>
      <c r="E3909" t="s">
        <v>803</v>
      </c>
      <c r="F3909" t="s">
        <v>10965</v>
      </c>
      <c r="G3909" t="s">
        <v>1584</v>
      </c>
      <c r="H3909">
        <v>10</v>
      </c>
      <c r="I3909" t="s">
        <v>1652</v>
      </c>
      <c r="J3909">
        <v>0</v>
      </c>
      <c r="K3909">
        <v>0</v>
      </c>
    </row>
    <row r="3910" spans="1:11" x14ac:dyDescent="0.25">
      <c r="A3910">
        <v>3848</v>
      </c>
      <c r="B3910" t="s">
        <v>1647</v>
      </c>
      <c r="C3910" t="s">
        <v>301</v>
      </c>
      <c r="D3910" t="s">
        <v>7400</v>
      </c>
      <c r="E3910" t="s">
        <v>760</v>
      </c>
      <c r="F3910" t="s">
        <v>3646</v>
      </c>
      <c r="G3910" t="s">
        <v>1518</v>
      </c>
      <c r="H3910">
        <v>10</v>
      </c>
      <c r="I3910" t="s">
        <v>1652</v>
      </c>
      <c r="J3910">
        <v>0</v>
      </c>
      <c r="K3910">
        <v>0</v>
      </c>
    </row>
    <row r="3911" spans="1:11" x14ac:dyDescent="0.25">
      <c r="A3911">
        <v>3848</v>
      </c>
      <c r="B3911" t="s">
        <v>1647</v>
      </c>
      <c r="C3911" t="s">
        <v>301</v>
      </c>
      <c r="D3911" t="s">
        <v>7400</v>
      </c>
      <c r="E3911" t="s">
        <v>721</v>
      </c>
      <c r="F3911" t="s">
        <v>4584</v>
      </c>
      <c r="G3911" t="s">
        <v>1563</v>
      </c>
      <c r="H3911">
        <v>13</v>
      </c>
      <c r="I3911" t="s">
        <v>1652</v>
      </c>
      <c r="J3911">
        <v>0</v>
      </c>
      <c r="K3911">
        <v>0</v>
      </c>
    </row>
    <row r="3912" spans="1:11" x14ac:dyDescent="0.25">
      <c r="A3912">
        <v>3848</v>
      </c>
      <c r="B3912" t="s">
        <v>1647</v>
      </c>
      <c r="C3912" t="s">
        <v>301</v>
      </c>
      <c r="D3912" t="s">
        <v>7400</v>
      </c>
      <c r="E3912" t="s">
        <v>761</v>
      </c>
      <c r="F3912" t="s">
        <v>10966</v>
      </c>
      <c r="G3912" t="s">
        <v>1518</v>
      </c>
      <c r="H3912">
        <v>10</v>
      </c>
      <c r="I3912" t="s">
        <v>1652</v>
      </c>
      <c r="J3912">
        <v>0</v>
      </c>
      <c r="K3912">
        <v>0</v>
      </c>
    </row>
    <row r="3913" spans="1:11" x14ac:dyDescent="0.25">
      <c r="A3913">
        <v>3848</v>
      </c>
      <c r="B3913" t="s">
        <v>1647</v>
      </c>
      <c r="C3913" t="s">
        <v>301</v>
      </c>
      <c r="D3913" t="s">
        <v>7400</v>
      </c>
      <c r="E3913" t="s">
        <v>691</v>
      </c>
      <c r="F3913" t="s">
        <v>4530</v>
      </c>
      <c r="G3913" t="s">
        <v>1527</v>
      </c>
      <c r="H3913">
        <v>18</v>
      </c>
      <c r="I3913" t="s">
        <v>1652</v>
      </c>
      <c r="J3913">
        <v>0</v>
      </c>
      <c r="K3913">
        <v>0</v>
      </c>
    </row>
    <row r="3914" spans="1:11" x14ac:dyDescent="0.25">
      <c r="A3914">
        <v>3848</v>
      </c>
      <c r="B3914" t="s">
        <v>1647</v>
      </c>
      <c r="C3914" t="s">
        <v>301</v>
      </c>
      <c r="D3914" t="s">
        <v>7400</v>
      </c>
      <c r="E3914" t="s">
        <v>781</v>
      </c>
      <c r="F3914" t="s">
        <v>10412</v>
      </c>
      <c r="G3914" t="s">
        <v>1533</v>
      </c>
      <c r="H3914">
        <v>18</v>
      </c>
      <c r="I3914" t="s">
        <v>1652</v>
      </c>
      <c r="J3914">
        <v>0</v>
      </c>
      <c r="K3914">
        <v>0</v>
      </c>
    </row>
    <row r="3915" spans="1:11" x14ac:dyDescent="0.25">
      <c r="A3915">
        <v>3848</v>
      </c>
      <c r="B3915" t="s">
        <v>1647</v>
      </c>
      <c r="C3915" t="s">
        <v>301</v>
      </c>
      <c r="D3915" t="s">
        <v>7400</v>
      </c>
      <c r="E3915" t="s">
        <v>668</v>
      </c>
      <c r="F3915" t="s">
        <v>4584</v>
      </c>
      <c r="G3915" t="s">
        <v>1571</v>
      </c>
      <c r="H3915">
        <v>49</v>
      </c>
      <c r="I3915" t="s">
        <v>1652</v>
      </c>
      <c r="J3915">
        <v>0</v>
      </c>
      <c r="K3915">
        <v>0</v>
      </c>
    </row>
    <row r="3916" spans="1:11" x14ac:dyDescent="0.25">
      <c r="A3916">
        <v>3848</v>
      </c>
      <c r="B3916" t="s">
        <v>1647</v>
      </c>
      <c r="C3916" t="s">
        <v>301</v>
      </c>
      <c r="D3916" t="s">
        <v>7400</v>
      </c>
      <c r="E3916" t="s">
        <v>687</v>
      </c>
      <c r="F3916" t="s">
        <v>10188</v>
      </c>
      <c r="G3916" t="s">
        <v>1528</v>
      </c>
      <c r="H3916">
        <v>4</v>
      </c>
      <c r="I3916" t="s">
        <v>1652</v>
      </c>
      <c r="J3916">
        <v>0</v>
      </c>
      <c r="K3916">
        <v>0</v>
      </c>
    </row>
    <row r="3917" spans="1:11" x14ac:dyDescent="0.25">
      <c r="A3917">
        <v>3848</v>
      </c>
      <c r="B3917" t="s">
        <v>1647</v>
      </c>
      <c r="C3917" t="s">
        <v>301</v>
      </c>
      <c r="D3917" t="s">
        <v>7400</v>
      </c>
      <c r="E3917" t="s">
        <v>731</v>
      </c>
      <c r="F3917" t="s">
        <v>10967</v>
      </c>
      <c r="G3917" t="s">
        <v>1518</v>
      </c>
      <c r="H3917">
        <v>20</v>
      </c>
      <c r="I3917" t="s">
        <v>1706</v>
      </c>
      <c r="J3917">
        <v>0</v>
      </c>
      <c r="K3917">
        <v>0</v>
      </c>
    </row>
    <row r="3918" spans="1:11" x14ac:dyDescent="0.25">
      <c r="A3918">
        <v>3848</v>
      </c>
      <c r="B3918" t="s">
        <v>1647</v>
      </c>
      <c r="C3918" t="s">
        <v>301</v>
      </c>
      <c r="D3918" t="s">
        <v>7400</v>
      </c>
      <c r="E3918" t="s">
        <v>762</v>
      </c>
      <c r="F3918" t="s">
        <v>10189</v>
      </c>
      <c r="G3918" t="s">
        <v>1596</v>
      </c>
      <c r="H3918">
        <v>3</v>
      </c>
      <c r="I3918" t="s">
        <v>1652</v>
      </c>
      <c r="J3918">
        <v>0</v>
      </c>
      <c r="K3918">
        <v>0</v>
      </c>
    </row>
    <row r="3919" spans="1:11" x14ac:dyDescent="0.25">
      <c r="A3919">
        <v>3848</v>
      </c>
      <c r="B3919" t="s">
        <v>1647</v>
      </c>
      <c r="C3919" t="s">
        <v>301</v>
      </c>
      <c r="D3919" t="s">
        <v>7400</v>
      </c>
      <c r="E3919" t="s">
        <v>804</v>
      </c>
      <c r="F3919" t="s">
        <v>10968</v>
      </c>
      <c r="G3919" t="s">
        <v>1528</v>
      </c>
      <c r="H3919">
        <v>20</v>
      </c>
      <c r="I3919" t="s">
        <v>1652</v>
      </c>
      <c r="J3919">
        <v>0</v>
      </c>
      <c r="K3919">
        <v>0</v>
      </c>
    </row>
    <row r="3920" spans="1:11" x14ac:dyDescent="0.25">
      <c r="A3920">
        <v>3848</v>
      </c>
      <c r="B3920" t="s">
        <v>1647</v>
      </c>
      <c r="C3920" t="s">
        <v>301</v>
      </c>
      <c r="D3920" t="s">
        <v>7400</v>
      </c>
      <c r="E3920" t="s">
        <v>798</v>
      </c>
      <c r="F3920" t="s">
        <v>1728</v>
      </c>
      <c r="G3920" t="s">
        <v>1517</v>
      </c>
      <c r="H3920">
        <v>7</v>
      </c>
      <c r="I3920" t="s">
        <v>1652</v>
      </c>
      <c r="J3920">
        <v>0</v>
      </c>
      <c r="K3920">
        <v>0</v>
      </c>
    </row>
    <row r="3921" spans="1:11" x14ac:dyDescent="0.25">
      <c r="A3921">
        <v>3848</v>
      </c>
      <c r="B3921" t="s">
        <v>1647</v>
      </c>
      <c r="C3921" t="s">
        <v>301</v>
      </c>
      <c r="D3921" t="s">
        <v>7400</v>
      </c>
      <c r="E3921" t="s">
        <v>799</v>
      </c>
      <c r="F3921" t="s">
        <v>1727</v>
      </c>
      <c r="G3921" t="s">
        <v>1517</v>
      </c>
      <c r="H3921">
        <v>7</v>
      </c>
      <c r="I3921" t="s">
        <v>1652</v>
      </c>
      <c r="J3921">
        <v>0</v>
      </c>
      <c r="K3921">
        <v>0</v>
      </c>
    </row>
    <row r="3922" spans="1:11" x14ac:dyDescent="0.25">
      <c r="A3922">
        <v>3848</v>
      </c>
      <c r="B3922" t="s">
        <v>1647</v>
      </c>
      <c r="C3922" t="s">
        <v>301</v>
      </c>
      <c r="D3922" t="s">
        <v>7400</v>
      </c>
      <c r="E3922" t="s">
        <v>716</v>
      </c>
      <c r="F3922" t="s">
        <v>9714</v>
      </c>
      <c r="G3922" t="s">
        <v>1533</v>
      </c>
      <c r="H3922">
        <v>12</v>
      </c>
      <c r="I3922" t="s">
        <v>1652</v>
      </c>
      <c r="J3922">
        <v>0</v>
      </c>
      <c r="K3922">
        <v>0</v>
      </c>
    </row>
    <row r="3923" spans="1:11" x14ac:dyDescent="0.25">
      <c r="A3923">
        <v>3848</v>
      </c>
      <c r="B3923" t="s">
        <v>1647</v>
      </c>
      <c r="C3923" t="s">
        <v>301</v>
      </c>
      <c r="D3923" t="s">
        <v>7400</v>
      </c>
      <c r="E3923" t="s">
        <v>1387</v>
      </c>
      <c r="F3923" t="s">
        <v>1726</v>
      </c>
      <c r="G3923" t="s">
        <v>1535</v>
      </c>
      <c r="H3923">
        <v>9</v>
      </c>
      <c r="I3923" t="s">
        <v>1652</v>
      </c>
      <c r="J3923">
        <v>0</v>
      </c>
      <c r="K3923">
        <v>0</v>
      </c>
    </row>
    <row r="3924" spans="1:11" x14ac:dyDescent="0.25">
      <c r="A3924">
        <v>3848</v>
      </c>
      <c r="B3924" t="s">
        <v>1647</v>
      </c>
      <c r="C3924" t="s">
        <v>301</v>
      </c>
      <c r="D3924" t="s">
        <v>7400</v>
      </c>
      <c r="E3924" t="s">
        <v>752</v>
      </c>
      <c r="F3924" t="s">
        <v>9112</v>
      </c>
      <c r="G3924" t="s">
        <v>1599</v>
      </c>
      <c r="H3924">
        <v>1</v>
      </c>
      <c r="I3924" t="s">
        <v>1652</v>
      </c>
      <c r="J3924">
        <v>0</v>
      </c>
      <c r="K3924">
        <v>0</v>
      </c>
    </row>
    <row r="3925" spans="1:11" x14ac:dyDescent="0.25">
      <c r="A3925">
        <v>3848</v>
      </c>
      <c r="B3925" t="s">
        <v>1647</v>
      </c>
      <c r="C3925" t="s">
        <v>301</v>
      </c>
      <c r="D3925" t="s">
        <v>7400</v>
      </c>
      <c r="E3925" t="s">
        <v>245</v>
      </c>
      <c r="F3925" t="s">
        <v>1725</v>
      </c>
      <c r="G3925" t="s">
        <v>99</v>
      </c>
      <c r="H3925">
        <v>1</v>
      </c>
      <c r="I3925" t="s">
        <v>1652</v>
      </c>
      <c r="J3925">
        <v>0</v>
      </c>
      <c r="K3925">
        <v>0</v>
      </c>
    </row>
    <row r="3926" spans="1:11" x14ac:dyDescent="0.25">
      <c r="A3926">
        <v>3848</v>
      </c>
      <c r="B3926" t="s">
        <v>1647</v>
      </c>
      <c r="C3926" t="s">
        <v>301</v>
      </c>
      <c r="D3926" t="s">
        <v>7400</v>
      </c>
      <c r="E3926" t="s">
        <v>246</v>
      </c>
      <c r="F3926" t="s">
        <v>1724</v>
      </c>
      <c r="G3926" t="s">
        <v>1556</v>
      </c>
      <c r="H3926">
        <v>1</v>
      </c>
      <c r="I3926" t="s">
        <v>1652</v>
      </c>
      <c r="J3926">
        <v>0</v>
      </c>
      <c r="K3926">
        <v>0</v>
      </c>
    </row>
    <row r="3927" spans="1:11" x14ac:dyDescent="0.25">
      <c r="A3927">
        <v>3848</v>
      </c>
      <c r="B3927" t="s">
        <v>1647</v>
      </c>
      <c r="C3927" t="s">
        <v>301</v>
      </c>
      <c r="D3927" t="s">
        <v>7400</v>
      </c>
      <c r="E3927" t="s">
        <v>247</v>
      </c>
      <c r="F3927" t="s">
        <v>2369</v>
      </c>
      <c r="G3927" t="s">
        <v>1556</v>
      </c>
      <c r="H3927">
        <v>4</v>
      </c>
      <c r="I3927" t="s">
        <v>1652</v>
      </c>
      <c r="J3927">
        <v>0</v>
      </c>
      <c r="K3927">
        <v>0</v>
      </c>
    </row>
    <row r="3928" spans="1:11" x14ac:dyDescent="0.25">
      <c r="A3928">
        <v>3848</v>
      </c>
      <c r="B3928" t="s">
        <v>1647</v>
      </c>
      <c r="C3928" t="s">
        <v>301</v>
      </c>
      <c r="D3928" t="s">
        <v>7400</v>
      </c>
      <c r="E3928" t="s">
        <v>248</v>
      </c>
      <c r="F3928" t="s">
        <v>9925</v>
      </c>
      <c r="G3928" t="s">
        <v>78</v>
      </c>
      <c r="H3928">
        <v>2</v>
      </c>
      <c r="I3928" t="s">
        <v>1652</v>
      </c>
      <c r="J3928">
        <v>0</v>
      </c>
      <c r="K3928">
        <v>0</v>
      </c>
    </row>
    <row r="3929" spans="1:11" x14ac:dyDescent="0.25">
      <c r="A3929">
        <v>3848</v>
      </c>
      <c r="B3929" t="s">
        <v>1647</v>
      </c>
      <c r="C3929" t="s">
        <v>301</v>
      </c>
      <c r="D3929" t="s">
        <v>7400</v>
      </c>
      <c r="E3929" t="s">
        <v>249</v>
      </c>
      <c r="F3929" t="s">
        <v>1723</v>
      </c>
      <c r="G3929" t="s">
        <v>1563</v>
      </c>
      <c r="H3929">
        <v>1</v>
      </c>
      <c r="I3929" t="s">
        <v>1652</v>
      </c>
      <c r="J3929">
        <v>0</v>
      </c>
      <c r="K3929">
        <v>0</v>
      </c>
    </row>
    <row r="3930" spans="1:11" x14ac:dyDescent="0.25">
      <c r="A3930">
        <v>3848</v>
      </c>
      <c r="B3930" t="s">
        <v>1647</v>
      </c>
      <c r="C3930" t="s">
        <v>301</v>
      </c>
      <c r="D3930" t="s">
        <v>7400</v>
      </c>
      <c r="E3930" t="s">
        <v>250</v>
      </c>
      <c r="F3930" t="s">
        <v>10190</v>
      </c>
      <c r="G3930" t="s">
        <v>1548</v>
      </c>
      <c r="H3930">
        <v>1</v>
      </c>
      <c r="I3930" t="s">
        <v>1652</v>
      </c>
      <c r="J3930">
        <v>0</v>
      </c>
      <c r="K3930">
        <v>0</v>
      </c>
    </row>
    <row r="3931" spans="1:11" x14ac:dyDescent="0.25">
      <c r="A3931">
        <v>3848</v>
      </c>
      <c r="B3931" t="s">
        <v>1647</v>
      </c>
      <c r="C3931" t="s">
        <v>301</v>
      </c>
      <c r="D3931" t="s">
        <v>7400</v>
      </c>
      <c r="E3931" t="s">
        <v>253</v>
      </c>
      <c r="F3931" t="s">
        <v>9113</v>
      </c>
      <c r="G3931" t="s">
        <v>99</v>
      </c>
      <c r="H3931">
        <v>25</v>
      </c>
      <c r="I3931" t="s">
        <v>1652</v>
      </c>
      <c r="J3931">
        <v>0</v>
      </c>
      <c r="K3931">
        <v>0</v>
      </c>
    </row>
    <row r="3932" spans="1:11" x14ac:dyDescent="0.25">
      <c r="A3932">
        <v>3848</v>
      </c>
      <c r="B3932" t="s">
        <v>1647</v>
      </c>
      <c r="C3932" t="s">
        <v>301</v>
      </c>
      <c r="D3932" t="s">
        <v>7400</v>
      </c>
      <c r="E3932" t="s">
        <v>846</v>
      </c>
      <c r="F3932" t="s">
        <v>10969</v>
      </c>
      <c r="G3932" t="s">
        <v>1548</v>
      </c>
      <c r="H3932">
        <v>5</v>
      </c>
      <c r="I3932" t="s">
        <v>1652</v>
      </c>
      <c r="J3932">
        <v>0</v>
      </c>
      <c r="K3932">
        <v>0</v>
      </c>
    </row>
    <row r="3933" spans="1:11" x14ac:dyDescent="0.25">
      <c r="A3933">
        <v>3848</v>
      </c>
      <c r="B3933" t="s">
        <v>1647</v>
      </c>
      <c r="C3933" t="s">
        <v>301</v>
      </c>
      <c r="D3933" t="s">
        <v>7400</v>
      </c>
      <c r="E3933" t="s">
        <v>1308</v>
      </c>
      <c r="F3933" t="s">
        <v>9715</v>
      </c>
      <c r="G3933" t="s">
        <v>1547</v>
      </c>
      <c r="H3933">
        <v>58</v>
      </c>
      <c r="I3933" t="s">
        <v>1652</v>
      </c>
      <c r="J3933">
        <v>0</v>
      </c>
      <c r="K3933">
        <v>0</v>
      </c>
    </row>
    <row r="3934" spans="1:11" x14ac:dyDescent="0.25">
      <c r="A3934">
        <v>3848</v>
      </c>
      <c r="B3934" t="s">
        <v>1647</v>
      </c>
      <c r="C3934" t="s">
        <v>301</v>
      </c>
      <c r="D3934" t="s">
        <v>7400</v>
      </c>
      <c r="E3934" t="s">
        <v>1286</v>
      </c>
      <c r="F3934" t="s">
        <v>9200</v>
      </c>
      <c r="G3934" t="s">
        <v>1547</v>
      </c>
      <c r="H3934">
        <v>8</v>
      </c>
      <c r="I3934" t="s">
        <v>1652</v>
      </c>
      <c r="J3934">
        <v>0</v>
      </c>
      <c r="K3934">
        <v>0</v>
      </c>
    </row>
    <row r="3935" spans="1:11" x14ac:dyDescent="0.25">
      <c r="A3935">
        <v>3848</v>
      </c>
      <c r="B3935" t="s">
        <v>1647</v>
      </c>
      <c r="C3935" t="s">
        <v>301</v>
      </c>
      <c r="D3935" t="s">
        <v>7400</v>
      </c>
      <c r="E3935" t="s">
        <v>753</v>
      </c>
      <c r="F3935" t="s">
        <v>4398</v>
      </c>
      <c r="G3935" t="s">
        <v>1537</v>
      </c>
      <c r="H3935">
        <v>17</v>
      </c>
      <c r="I3935" t="s">
        <v>1652</v>
      </c>
      <c r="J3935">
        <v>0</v>
      </c>
      <c r="K3935">
        <v>0</v>
      </c>
    </row>
    <row r="3936" spans="1:11" x14ac:dyDescent="0.25">
      <c r="A3936">
        <v>3848</v>
      </c>
      <c r="B3936" t="s">
        <v>1647</v>
      </c>
      <c r="C3936" t="s">
        <v>301</v>
      </c>
      <c r="D3936" t="s">
        <v>7400</v>
      </c>
      <c r="E3936" t="s">
        <v>1283</v>
      </c>
      <c r="F3936" t="s">
        <v>6904</v>
      </c>
      <c r="G3936" t="s">
        <v>1547</v>
      </c>
      <c r="H3936">
        <v>7</v>
      </c>
      <c r="I3936" t="s">
        <v>1652</v>
      </c>
      <c r="J3936">
        <v>0</v>
      </c>
      <c r="K3936">
        <v>0</v>
      </c>
    </row>
    <row r="3937" spans="1:11" x14ac:dyDescent="0.25">
      <c r="A3937">
        <v>3848</v>
      </c>
      <c r="B3937" t="s">
        <v>1647</v>
      </c>
      <c r="C3937" t="s">
        <v>301</v>
      </c>
      <c r="D3937" t="s">
        <v>7400</v>
      </c>
      <c r="E3937" t="s">
        <v>1284</v>
      </c>
      <c r="F3937" t="s">
        <v>7590</v>
      </c>
      <c r="G3937" t="s">
        <v>1547</v>
      </c>
      <c r="H3937">
        <v>1</v>
      </c>
      <c r="I3937" t="s">
        <v>1652</v>
      </c>
      <c r="J3937">
        <v>0</v>
      </c>
      <c r="K3937">
        <v>0</v>
      </c>
    </row>
    <row r="3938" spans="1:11" x14ac:dyDescent="0.25">
      <c r="A3938">
        <v>3848</v>
      </c>
      <c r="B3938" t="s">
        <v>1647</v>
      </c>
      <c r="C3938" t="s">
        <v>301</v>
      </c>
      <c r="D3938" t="s">
        <v>7400</v>
      </c>
      <c r="E3938" t="s">
        <v>1293</v>
      </c>
      <c r="F3938" t="s">
        <v>1722</v>
      </c>
      <c r="G3938" t="s">
        <v>1547</v>
      </c>
      <c r="H3938">
        <v>5</v>
      </c>
      <c r="I3938" t="s">
        <v>1652</v>
      </c>
      <c r="J3938">
        <v>0</v>
      </c>
      <c r="K3938">
        <v>0</v>
      </c>
    </row>
    <row r="3939" spans="1:11" x14ac:dyDescent="0.25">
      <c r="A3939">
        <v>3848</v>
      </c>
      <c r="B3939" t="s">
        <v>1647</v>
      </c>
      <c r="C3939" t="s">
        <v>301</v>
      </c>
      <c r="D3939" t="s">
        <v>7400</v>
      </c>
      <c r="E3939" t="s">
        <v>1294</v>
      </c>
      <c r="F3939" t="s">
        <v>2994</v>
      </c>
      <c r="G3939" t="s">
        <v>1547</v>
      </c>
      <c r="H3939">
        <v>5</v>
      </c>
      <c r="I3939" t="s">
        <v>1652</v>
      </c>
      <c r="J3939">
        <v>0</v>
      </c>
      <c r="K3939">
        <v>0</v>
      </c>
    </row>
    <row r="3940" spans="1:11" x14ac:dyDescent="0.25">
      <c r="A3940">
        <v>3848</v>
      </c>
      <c r="B3940" t="s">
        <v>1647</v>
      </c>
      <c r="C3940" t="s">
        <v>301</v>
      </c>
      <c r="D3940" t="s">
        <v>7400</v>
      </c>
      <c r="E3940" t="s">
        <v>1295</v>
      </c>
      <c r="F3940" t="s">
        <v>2995</v>
      </c>
      <c r="G3940" t="s">
        <v>1547</v>
      </c>
      <c r="H3940">
        <v>7</v>
      </c>
      <c r="I3940" t="s">
        <v>1652</v>
      </c>
      <c r="J3940">
        <v>0</v>
      </c>
      <c r="K3940">
        <v>0</v>
      </c>
    </row>
    <row r="3941" spans="1:11" x14ac:dyDescent="0.25">
      <c r="A3941">
        <v>3848</v>
      </c>
      <c r="B3941" t="s">
        <v>1647</v>
      </c>
      <c r="C3941" t="s">
        <v>301</v>
      </c>
      <c r="D3941" t="s">
        <v>7400</v>
      </c>
      <c r="E3941" t="s">
        <v>1296</v>
      </c>
      <c r="F3941" t="s">
        <v>9201</v>
      </c>
      <c r="G3941" t="s">
        <v>1547</v>
      </c>
      <c r="H3941">
        <v>5</v>
      </c>
      <c r="I3941" t="s">
        <v>1652</v>
      </c>
      <c r="J3941">
        <v>0</v>
      </c>
      <c r="K3941">
        <v>0</v>
      </c>
    </row>
    <row r="3942" spans="1:11" x14ac:dyDescent="0.25">
      <c r="A3942">
        <v>3848</v>
      </c>
      <c r="B3942" t="s">
        <v>1647</v>
      </c>
      <c r="C3942" t="s">
        <v>301</v>
      </c>
      <c r="D3942" t="s">
        <v>7400</v>
      </c>
      <c r="E3942" t="s">
        <v>1297</v>
      </c>
      <c r="F3942" t="s">
        <v>1721</v>
      </c>
      <c r="G3942" t="s">
        <v>1547</v>
      </c>
      <c r="H3942">
        <v>2</v>
      </c>
      <c r="I3942" t="s">
        <v>1652</v>
      </c>
      <c r="J3942">
        <v>0</v>
      </c>
      <c r="K3942">
        <v>0</v>
      </c>
    </row>
    <row r="3943" spans="1:11" x14ac:dyDescent="0.25">
      <c r="A3943">
        <v>3848</v>
      </c>
      <c r="B3943" t="s">
        <v>1647</v>
      </c>
      <c r="C3943" t="s">
        <v>301</v>
      </c>
      <c r="D3943" t="s">
        <v>7400</v>
      </c>
      <c r="E3943" t="s">
        <v>1299</v>
      </c>
      <c r="F3943" t="s">
        <v>1720</v>
      </c>
      <c r="G3943" t="s">
        <v>1547</v>
      </c>
      <c r="H3943">
        <v>7</v>
      </c>
      <c r="I3943" t="s">
        <v>1652</v>
      </c>
      <c r="J3943">
        <v>0</v>
      </c>
      <c r="K3943">
        <v>0</v>
      </c>
    </row>
    <row r="3944" spans="1:11" x14ac:dyDescent="0.25">
      <c r="A3944">
        <v>3848</v>
      </c>
      <c r="B3944" t="s">
        <v>1647</v>
      </c>
      <c r="C3944" t="s">
        <v>301</v>
      </c>
      <c r="D3944" t="s">
        <v>7400</v>
      </c>
      <c r="E3944" t="s">
        <v>1300</v>
      </c>
      <c r="F3944" t="s">
        <v>1719</v>
      </c>
      <c r="G3944" t="s">
        <v>1547</v>
      </c>
      <c r="H3944">
        <v>5</v>
      </c>
      <c r="I3944" t="s">
        <v>1652</v>
      </c>
      <c r="J3944">
        <v>0</v>
      </c>
      <c r="K3944">
        <v>0</v>
      </c>
    </row>
    <row r="3945" spans="1:11" x14ac:dyDescent="0.25">
      <c r="A3945">
        <v>3848</v>
      </c>
      <c r="B3945" t="s">
        <v>1647</v>
      </c>
      <c r="C3945" t="s">
        <v>301</v>
      </c>
      <c r="D3945" t="s">
        <v>7400</v>
      </c>
      <c r="E3945" t="s">
        <v>1302</v>
      </c>
      <c r="F3945" t="s">
        <v>7228</v>
      </c>
      <c r="G3945" t="s">
        <v>1547</v>
      </c>
      <c r="H3945">
        <v>8</v>
      </c>
      <c r="I3945" t="s">
        <v>1652</v>
      </c>
      <c r="J3945">
        <v>0</v>
      </c>
      <c r="K3945">
        <v>0</v>
      </c>
    </row>
    <row r="3946" spans="1:11" x14ac:dyDescent="0.25">
      <c r="A3946">
        <v>3848</v>
      </c>
      <c r="B3946" t="s">
        <v>1647</v>
      </c>
      <c r="C3946" t="s">
        <v>301</v>
      </c>
      <c r="D3946" t="s">
        <v>7400</v>
      </c>
      <c r="E3946" t="s">
        <v>1303</v>
      </c>
      <c r="F3946" t="s">
        <v>7435</v>
      </c>
      <c r="G3946" t="s">
        <v>1547</v>
      </c>
      <c r="H3946">
        <v>4</v>
      </c>
      <c r="I3946" t="s">
        <v>1652</v>
      </c>
      <c r="J3946">
        <v>0</v>
      </c>
      <c r="K3946">
        <v>0</v>
      </c>
    </row>
    <row r="3947" spans="1:11" x14ac:dyDescent="0.25">
      <c r="A3947">
        <v>3848</v>
      </c>
      <c r="B3947" t="s">
        <v>1647</v>
      </c>
      <c r="C3947" t="s">
        <v>301</v>
      </c>
      <c r="D3947" t="s">
        <v>7400</v>
      </c>
      <c r="E3947" t="s">
        <v>1279</v>
      </c>
      <c r="F3947" t="s">
        <v>2395</v>
      </c>
      <c r="G3947" t="s">
        <v>1547</v>
      </c>
      <c r="H3947">
        <v>4</v>
      </c>
      <c r="I3947" t="s">
        <v>1652</v>
      </c>
      <c r="J3947">
        <v>0</v>
      </c>
      <c r="K3947">
        <v>0</v>
      </c>
    </row>
    <row r="3948" spans="1:11" x14ac:dyDescent="0.25">
      <c r="A3948">
        <v>3848</v>
      </c>
      <c r="B3948" t="s">
        <v>1647</v>
      </c>
      <c r="C3948" t="s">
        <v>301</v>
      </c>
      <c r="D3948" t="s">
        <v>7400</v>
      </c>
      <c r="E3948" t="s">
        <v>1280</v>
      </c>
      <c r="F3948" t="s">
        <v>2349</v>
      </c>
      <c r="G3948" t="s">
        <v>1547</v>
      </c>
      <c r="H3948">
        <v>6</v>
      </c>
      <c r="I3948" t="s">
        <v>1652</v>
      </c>
      <c r="J3948">
        <v>0</v>
      </c>
      <c r="K3948">
        <v>0</v>
      </c>
    </row>
    <row r="3949" spans="1:11" x14ac:dyDescent="0.25">
      <c r="A3949">
        <v>3848</v>
      </c>
      <c r="B3949" t="s">
        <v>1647</v>
      </c>
      <c r="C3949" t="s">
        <v>301</v>
      </c>
      <c r="D3949" t="s">
        <v>7400</v>
      </c>
      <c r="E3949" t="s">
        <v>1281</v>
      </c>
      <c r="F3949" t="s">
        <v>5675</v>
      </c>
      <c r="G3949" t="s">
        <v>1547</v>
      </c>
      <c r="H3949">
        <v>3</v>
      </c>
      <c r="I3949" t="s">
        <v>1652</v>
      </c>
      <c r="J3949">
        <v>0</v>
      </c>
      <c r="K3949">
        <v>0</v>
      </c>
    </row>
    <row r="3950" spans="1:11" x14ac:dyDescent="0.25">
      <c r="A3950">
        <v>3848</v>
      </c>
      <c r="B3950" t="s">
        <v>1647</v>
      </c>
      <c r="C3950" t="s">
        <v>301</v>
      </c>
      <c r="D3950" t="s">
        <v>7400</v>
      </c>
      <c r="E3950" t="s">
        <v>1282</v>
      </c>
      <c r="F3950" t="s">
        <v>9202</v>
      </c>
      <c r="G3950" t="s">
        <v>99</v>
      </c>
      <c r="H3950">
        <v>1</v>
      </c>
      <c r="I3950" t="s">
        <v>1652</v>
      </c>
      <c r="J3950">
        <v>0</v>
      </c>
      <c r="K3950">
        <v>0</v>
      </c>
    </row>
    <row r="3951" spans="1:11" x14ac:dyDescent="0.25">
      <c r="A3951">
        <v>3848</v>
      </c>
      <c r="B3951" t="s">
        <v>1647</v>
      </c>
      <c r="C3951" t="s">
        <v>301</v>
      </c>
      <c r="D3951" t="s">
        <v>7400</v>
      </c>
      <c r="E3951" t="s">
        <v>1304</v>
      </c>
      <c r="F3951" t="s">
        <v>9203</v>
      </c>
      <c r="G3951" t="s">
        <v>1547</v>
      </c>
      <c r="H3951">
        <v>6</v>
      </c>
      <c r="I3951" t="s">
        <v>1652</v>
      </c>
      <c r="J3951">
        <v>0</v>
      </c>
      <c r="K3951">
        <v>0</v>
      </c>
    </row>
    <row r="3952" spans="1:11" x14ac:dyDescent="0.25">
      <c r="A3952">
        <v>3848</v>
      </c>
      <c r="B3952" t="s">
        <v>1647</v>
      </c>
      <c r="C3952" t="s">
        <v>301</v>
      </c>
      <c r="D3952" t="s">
        <v>7400</v>
      </c>
      <c r="E3952" t="s">
        <v>1277</v>
      </c>
      <c r="F3952" t="s">
        <v>6905</v>
      </c>
      <c r="G3952" t="s">
        <v>1547</v>
      </c>
      <c r="H3952">
        <v>9</v>
      </c>
      <c r="I3952" t="s">
        <v>1652</v>
      </c>
      <c r="J3952">
        <v>0</v>
      </c>
      <c r="K3952">
        <v>0</v>
      </c>
    </row>
    <row r="3953" spans="1:11" x14ac:dyDescent="0.25">
      <c r="A3953">
        <v>3848</v>
      </c>
      <c r="B3953" t="s">
        <v>1647</v>
      </c>
      <c r="C3953" t="s">
        <v>301</v>
      </c>
      <c r="D3953" t="s">
        <v>7400</v>
      </c>
      <c r="E3953" t="s">
        <v>1278</v>
      </c>
      <c r="F3953" t="s">
        <v>7891</v>
      </c>
      <c r="G3953" t="s">
        <v>1547</v>
      </c>
      <c r="H3953">
        <v>10</v>
      </c>
      <c r="I3953" t="s">
        <v>1652</v>
      </c>
      <c r="J3953">
        <v>0</v>
      </c>
      <c r="K3953">
        <v>0</v>
      </c>
    </row>
    <row r="3954" spans="1:11" x14ac:dyDescent="0.25">
      <c r="A3954">
        <v>3848</v>
      </c>
      <c r="B3954" t="s">
        <v>1647</v>
      </c>
      <c r="C3954" t="s">
        <v>301</v>
      </c>
      <c r="D3954" t="s">
        <v>7400</v>
      </c>
      <c r="E3954" t="s">
        <v>821</v>
      </c>
      <c r="F3954" t="s">
        <v>1718</v>
      </c>
      <c r="G3954" t="s">
        <v>1527</v>
      </c>
      <c r="H3954">
        <v>2</v>
      </c>
      <c r="I3954" t="s">
        <v>1652</v>
      </c>
      <c r="J3954">
        <v>0</v>
      </c>
      <c r="K3954">
        <v>0</v>
      </c>
    </row>
    <row r="3955" spans="1:11" x14ac:dyDescent="0.25">
      <c r="A3955">
        <v>3848</v>
      </c>
      <c r="B3955" t="s">
        <v>1647</v>
      </c>
      <c r="C3955" t="s">
        <v>301</v>
      </c>
      <c r="D3955" t="s">
        <v>7400</v>
      </c>
      <c r="E3955" t="s">
        <v>792</v>
      </c>
      <c r="F3955" t="s">
        <v>7067</v>
      </c>
      <c r="G3955" t="s">
        <v>1527</v>
      </c>
      <c r="H3955">
        <v>50</v>
      </c>
      <c r="I3955" t="s">
        <v>1688</v>
      </c>
      <c r="J3955">
        <v>0</v>
      </c>
      <c r="K3955">
        <v>0</v>
      </c>
    </row>
    <row r="3956" spans="1:11" x14ac:dyDescent="0.25">
      <c r="A3956">
        <v>3848</v>
      </c>
      <c r="B3956" t="s">
        <v>1647</v>
      </c>
      <c r="C3956" t="s">
        <v>301</v>
      </c>
      <c r="D3956" t="s">
        <v>7400</v>
      </c>
      <c r="E3956" t="s">
        <v>774</v>
      </c>
      <c r="F3956" t="s">
        <v>10191</v>
      </c>
      <c r="G3956" t="s">
        <v>1527</v>
      </c>
      <c r="H3956">
        <v>32</v>
      </c>
      <c r="I3956" t="s">
        <v>1652</v>
      </c>
      <c r="J3956">
        <v>0</v>
      </c>
      <c r="K3956">
        <v>0</v>
      </c>
    </row>
    <row r="3957" spans="1:11" x14ac:dyDescent="0.25">
      <c r="A3957">
        <v>3848</v>
      </c>
      <c r="B3957" t="s">
        <v>1647</v>
      </c>
      <c r="C3957" t="s">
        <v>301</v>
      </c>
      <c r="D3957" t="s">
        <v>7400</v>
      </c>
      <c r="E3957" t="s">
        <v>776</v>
      </c>
      <c r="F3957" t="s">
        <v>10970</v>
      </c>
      <c r="G3957" t="s">
        <v>1527</v>
      </c>
      <c r="H3957">
        <v>20</v>
      </c>
      <c r="I3957" t="s">
        <v>1652</v>
      </c>
      <c r="J3957">
        <v>0</v>
      </c>
      <c r="K3957">
        <v>0</v>
      </c>
    </row>
    <row r="3958" spans="1:11" x14ac:dyDescent="0.25">
      <c r="A3958">
        <v>3848</v>
      </c>
      <c r="B3958" t="s">
        <v>1647</v>
      </c>
      <c r="C3958" t="s">
        <v>301</v>
      </c>
      <c r="D3958" t="s">
        <v>7400</v>
      </c>
      <c r="E3958" t="s">
        <v>779</v>
      </c>
      <c r="F3958" t="s">
        <v>7611</v>
      </c>
      <c r="G3958" t="s">
        <v>1527</v>
      </c>
      <c r="H3958">
        <v>26</v>
      </c>
      <c r="I3958" t="s">
        <v>1652</v>
      </c>
      <c r="J3958">
        <v>0</v>
      </c>
      <c r="K3958">
        <v>0</v>
      </c>
    </row>
    <row r="3959" spans="1:11" x14ac:dyDescent="0.25">
      <c r="A3959">
        <v>3848</v>
      </c>
      <c r="B3959" t="s">
        <v>1647</v>
      </c>
      <c r="C3959" t="s">
        <v>301</v>
      </c>
      <c r="D3959" t="s">
        <v>7400</v>
      </c>
      <c r="E3959" t="s">
        <v>772</v>
      </c>
      <c r="F3959" t="s">
        <v>10971</v>
      </c>
      <c r="G3959" t="s">
        <v>1527</v>
      </c>
      <c r="H3959">
        <v>18</v>
      </c>
      <c r="I3959" t="s">
        <v>1652</v>
      </c>
      <c r="J3959">
        <v>0</v>
      </c>
      <c r="K3959">
        <v>0</v>
      </c>
    </row>
    <row r="3960" spans="1:11" x14ac:dyDescent="0.25">
      <c r="A3960">
        <v>3848</v>
      </c>
      <c r="B3960" t="s">
        <v>1647</v>
      </c>
      <c r="C3960" t="s">
        <v>301</v>
      </c>
      <c r="D3960" t="s">
        <v>7400</v>
      </c>
      <c r="E3960" t="s">
        <v>771</v>
      </c>
      <c r="F3960" t="s">
        <v>1717</v>
      </c>
      <c r="G3960" t="s">
        <v>1527</v>
      </c>
      <c r="H3960">
        <v>12</v>
      </c>
      <c r="I3960" t="s">
        <v>1652</v>
      </c>
      <c r="J3960">
        <v>0</v>
      </c>
      <c r="K3960">
        <v>0</v>
      </c>
    </row>
    <row r="3961" spans="1:11" x14ac:dyDescent="0.25">
      <c r="A3961">
        <v>3848</v>
      </c>
      <c r="B3961" t="s">
        <v>1647</v>
      </c>
      <c r="C3961" t="s">
        <v>301</v>
      </c>
      <c r="D3961" t="s">
        <v>7400</v>
      </c>
      <c r="E3961" t="s">
        <v>769</v>
      </c>
      <c r="F3961" t="s">
        <v>1716</v>
      </c>
      <c r="G3961" t="s">
        <v>1527</v>
      </c>
      <c r="H3961">
        <v>6</v>
      </c>
      <c r="I3961" t="s">
        <v>1652</v>
      </c>
      <c r="J3961">
        <v>0</v>
      </c>
      <c r="K3961">
        <v>0</v>
      </c>
    </row>
    <row r="3962" spans="1:11" x14ac:dyDescent="0.25">
      <c r="A3962">
        <v>3848</v>
      </c>
      <c r="B3962" t="s">
        <v>1647</v>
      </c>
      <c r="C3962" t="s">
        <v>301</v>
      </c>
      <c r="D3962" t="s">
        <v>7400</v>
      </c>
      <c r="E3962" t="s">
        <v>770</v>
      </c>
      <c r="F3962" t="s">
        <v>1710</v>
      </c>
      <c r="G3962" t="s">
        <v>1527</v>
      </c>
      <c r="H3962">
        <v>7</v>
      </c>
      <c r="I3962" t="s">
        <v>1652</v>
      </c>
      <c r="J3962">
        <v>0</v>
      </c>
      <c r="K3962">
        <v>0</v>
      </c>
    </row>
    <row r="3963" spans="1:11" x14ac:dyDescent="0.25">
      <c r="A3963">
        <v>3848</v>
      </c>
      <c r="B3963" t="s">
        <v>1647</v>
      </c>
      <c r="C3963" t="s">
        <v>301</v>
      </c>
      <c r="D3963" t="s">
        <v>7400</v>
      </c>
      <c r="E3963" t="s">
        <v>861</v>
      </c>
      <c r="F3963" t="s">
        <v>1715</v>
      </c>
      <c r="G3963" t="s">
        <v>1537</v>
      </c>
      <c r="H3963">
        <v>3</v>
      </c>
      <c r="I3963" t="s">
        <v>1652</v>
      </c>
      <c r="J3963">
        <v>0</v>
      </c>
      <c r="K3963">
        <v>0</v>
      </c>
    </row>
    <row r="3964" spans="1:11" x14ac:dyDescent="0.25">
      <c r="A3964">
        <v>3848</v>
      </c>
      <c r="B3964" t="s">
        <v>1647</v>
      </c>
      <c r="C3964" t="s">
        <v>301</v>
      </c>
      <c r="D3964" t="s">
        <v>7400</v>
      </c>
      <c r="E3964" t="s">
        <v>809</v>
      </c>
      <c r="F3964" t="s">
        <v>1714</v>
      </c>
      <c r="G3964" t="s">
        <v>1527</v>
      </c>
      <c r="H3964">
        <v>15</v>
      </c>
      <c r="I3964" t="s">
        <v>1652</v>
      </c>
      <c r="J3964">
        <v>0</v>
      </c>
      <c r="K3964">
        <v>0</v>
      </c>
    </row>
    <row r="3965" spans="1:11" x14ac:dyDescent="0.25">
      <c r="A3965">
        <v>3848</v>
      </c>
      <c r="B3965" t="s">
        <v>1647</v>
      </c>
      <c r="C3965" t="s">
        <v>301</v>
      </c>
      <c r="D3965" t="s">
        <v>7400</v>
      </c>
      <c r="E3965" t="s">
        <v>773</v>
      </c>
      <c r="F3965" t="s">
        <v>1713</v>
      </c>
      <c r="G3965" t="s">
        <v>1527</v>
      </c>
      <c r="H3965">
        <v>27</v>
      </c>
      <c r="I3965" t="s">
        <v>1652</v>
      </c>
      <c r="J3965">
        <v>0</v>
      </c>
      <c r="K3965">
        <v>0</v>
      </c>
    </row>
    <row r="3966" spans="1:11" x14ac:dyDescent="0.25">
      <c r="A3966">
        <v>3848</v>
      </c>
      <c r="B3966" t="s">
        <v>1647</v>
      </c>
      <c r="C3966" t="s">
        <v>301</v>
      </c>
      <c r="D3966" t="s">
        <v>7400</v>
      </c>
      <c r="E3966" t="s">
        <v>784</v>
      </c>
      <c r="F3966" t="s">
        <v>7834</v>
      </c>
      <c r="G3966" t="s">
        <v>1535</v>
      </c>
      <c r="H3966">
        <v>11</v>
      </c>
      <c r="I3966" t="s">
        <v>1652</v>
      </c>
      <c r="J3966">
        <v>0</v>
      </c>
      <c r="K3966">
        <v>0</v>
      </c>
    </row>
    <row r="3967" spans="1:11" x14ac:dyDescent="0.25">
      <c r="A3967">
        <v>3848</v>
      </c>
      <c r="B3967" t="s">
        <v>1647</v>
      </c>
      <c r="C3967" t="s">
        <v>301</v>
      </c>
      <c r="D3967" t="s">
        <v>7400</v>
      </c>
      <c r="E3967" t="s">
        <v>822</v>
      </c>
      <c r="F3967" t="s">
        <v>1712</v>
      </c>
      <c r="G3967" t="s">
        <v>1527</v>
      </c>
      <c r="H3967">
        <v>9</v>
      </c>
      <c r="I3967" t="s">
        <v>1652</v>
      </c>
      <c r="J3967">
        <v>0</v>
      </c>
      <c r="K3967">
        <v>0</v>
      </c>
    </row>
    <row r="3968" spans="1:11" x14ac:dyDescent="0.25">
      <c r="A3968">
        <v>3848</v>
      </c>
      <c r="B3968" t="s">
        <v>1647</v>
      </c>
      <c r="C3968" t="s">
        <v>301</v>
      </c>
      <c r="D3968" t="s">
        <v>7400</v>
      </c>
      <c r="E3968" t="s">
        <v>863</v>
      </c>
      <c r="F3968" t="s">
        <v>8344</v>
      </c>
      <c r="G3968" t="s">
        <v>1527</v>
      </c>
      <c r="H3968">
        <v>21</v>
      </c>
      <c r="I3968" t="s">
        <v>1652</v>
      </c>
      <c r="J3968">
        <v>0</v>
      </c>
      <c r="K3968">
        <v>0</v>
      </c>
    </row>
    <row r="3969" spans="1:11" x14ac:dyDescent="0.25">
      <c r="A3969">
        <v>3848</v>
      </c>
      <c r="B3969" t="s">
        <v>1647</v>
      </c>
      <c r="C3969" t="s">
        <v>301</v>
      </c>
      <c r="D3969" t="s">
        <v>7400</v>
      </c>
      <c r="E3969" t="s">
        <v>826</v>
      </c>
      <c r="F3969" t="s">
        <v>9114</v>
      </c>
      <c r="G3969" t="s">
        <v>1556</v>
      </c>
      <c r="H3969">
        <v>7</v>
      </c>
      <c r="I3969" t="s">
        <v>1652</v>
      </c>
      <c r="J3969">
        <v>0</v>
      </c>
      <c r="K3969">
        <v>0</v>
      </c>
    </row>
    <row r="3970" spans="1:11" x14ac:dyDescent="0.25">
      <c r="A3970">
        <v>3848</v>
      </c>
      <c r="B3970" t="s">
        <v>1647</v>
      </c>
      <c r="C3970" t="s">
        <v>301</v>
      </c>
      <c r="D3970" t="s">
        <v>7400</v>
      </c>
      <c r="E3970" t="s">
        <v>817</v>
      </c>
      <c r="F3970" t="s">
        <v>10972</v>
      </c>
      <c r="G3970" t="s">
        <v>1556</v>
      </c>
      <c r="H3970">
        <v>5</v>
      </c>
      <c r="I3970" t="s">
        <v>1652</v>
      </c>
      <c r="J3970">
        <v>0</v>
      </c>
      <c r="K3970">
        <v>0</v>
      </c>
    </row>
    <row r="3971" spans="1:11" x14ac:dyDescent="0.25">
      <c r="A3971">
        <v>3848</v>
      </c>
      <c r="B3971" t="s">
        <v>1647</v>
      </c>
      <c r="C3971" t="s">
        <v>301</v>
      </c>
      <c r="D3971" t="s">
        <v>7400</v>
      </c>
      <c r="E3971" t="s">
        <v>864</v>
      </c>
      <c r="F3971" t="s">
        <v>1711</v>
      </c>
      <c r="G3971" t="s">
        <v>1527</v>
      </c>
      <c r="H3971">
        <v>13</v>
      </c>
      <c r="I3971" t="s">
        <v>1652</v>
      </c>
      <c r="J3971">
        <v>0</v>
      </c>
      <c r="K3971">
        <v>0</v>
      </c>
    </row>
    <row r="3972" spans="1:11" x14ac:dyDescent="0.25">
      <c r="A3972">
        <v>3848</v>
      </c>
      <c r="B3972" t="s">
        <v>1647</v>
      </c>
      <c r="C3972" t="s">
        <v>301</v>
      </c>
      <c r="D3972" t="s">
        <v>7400</v>
      </c>
      <c r="E3972" t="s">
        <v>867</v>
      </c>
      <c r="F3972" t="s">
        <v>1710</v>
      </c>
      <c r="G3972" t="s">
        <v>1537</v>
      </c>
      <c r="H3972">
        <v>4</v>
      </c>
      <c r="I3972" t="s">
        <v>1652</v>
      </c>
      <c r="J3972">
        <v>0</v>
      </c>
      <c r="K3972">
        <v>0</v>
      </c>
    </row>
    <row r="3973" spans="1:11" x14ac:dyDescent="0.25">
      <c r="A3973">
        <v>3848</v>
      </c>
      <c r="B3973" t="s">
        <v>1647</v>
      </c>
      <c r="C3973" t="s">
        <v>301</v>
      </c>
      <c r="D3973" t="s">
        <v>7400</v>
      </c>
      <c r="E3973" t="s">
        <v>868</v>
      </c>
      <c r="F3973" t="s">
        <v>1709</v>
      </c>
      <c r="G3973" t="s">
        <v>1527</v>
      </c>
      <c r="H3973">
        <v>9</v>
      </c>
      <c r="I3973" t="s">
        <v>1652</v>
      </c>
      <c r="J3973">
        <v>0</v>
      </c>
      <c r="K3973">
        <v>0</v>
      </c>
    </row>
    <row r="3974" spans="1:11" x14ac:dyDescent="0.25">
      <c r="A3974">
        <v>3848</v>
      </c>
      <c r="B3974" t="s">
        <v>1647</v>
      </c>
      <c r="C3974" t="s">
        <v>301</v>
      </c>
      <c r="D3974" t="s">
        <v>7400</v>
      </c>
      <c r="E3974" t="s">
        <v>869</v>
      </c>
      <c r="F3974" t="s">
        <v>1708</v>
      </c>
      <c r="G3974" t="s">
        <v>1527</v>
      </c>
      <c r="H3974">
        <v>6</v>
      </c>
      <c r="I3974" t="s">
        <v>1652</v>
      </c>
      <c r="J3974">
        <v>0</v>
      </c>
      <c r="K3974">
        <v>0</v>
      </c>
    </row>
    <row r="3975" spans="1:11" x14ac:dyDescent="0.25">
      <c r="A3975">
        <v>3848</v>
      </c>
      <c r="B3975" t="s">
        <v>1647</v>
      </c>
      <c r="C3975" t="s">
        <v>301</v>
      </c>
      <c r="D3975" t="s">
        <v>7400</v>
      </c>
      <c r="E3975" t="s">
        <v>775</v>
      </c>
      <c r="F3975" t="s">
        <v>10973</v>
      </c>
      <c r="G3975" t="s">
        <v>1527</v>
      </c>
      <c r="H3975">
        <v>20</v>
      </c>
      <c r="I3975" t="s">
        <v>1652</v>
      </c>
      <c r="J3975">
        <v>0</v>
      </c>
      <c r="K3975">
        <v>0</v>
      </c>
    </row>
    <row r="3976" spans="1:11" x14ac:dyDescent="0.25">
      <c r="A3976">
        <v>3848</v>
      </c>
      <c r="B3976" t="s">
        <v>1647</v>
      </c>
      <c r="C3976" t="s">
        <v>301</v>
      </c>
      <c r="D3976" t="s">
        <v>7400</v>
      </c>
      <c r="E3976" t="s">
        <v>777</v>
      </c>
      <c r="F3976" t="s">
        <v>6906</v>
      </c>
      <c r="G3976" t="s">
        <v>1527</v>
      </c>
      <c r="H3976">
        <v>24</v>
      </c>
      <c r="I3976" t="s">
        <v>1652</v>
      </c>
      <c r="J3976">
        <v>0</v>
      </c>
      <c r="K3976">
        <v>0</v>
      </c>
    </row>
    <row r="3977" spans="1:11" x14ac:dyDescent="0.25">
      <c r="A3977">
        <v>3848</v>
      </c>
      <c r="B3977" t="s">
        <v>1647</v>
      </c>
      <c r="C3977" t="s">
        <v>301</v>
      </c>
      <c r="D3977" t="s">
        <v>7400</v>
      </c>
      <c r="E3977" t="s">
        <v>778</v>
      </c>
      <c r="F3977" t="s">
        <v>1707</v>
      </c>
      <c r="G3977" t="s">
        <v>1527</v>
      </c>
      <c r="H3977">
        <v>9</v>
      </c>
      <c r="I3977" t="s">
        <v>1652</v>
      </c>
      <c r="J3977">
        <v>0</v>
      </c>
      <c r="K3977">
        <v>0</v>
      </c>
    </row>
    <row r="3978" spans="1:11" x14ac:dyDescent="0.25">
      <c r="A3978">
        <v>3848</v>
      </c>
      <c r="B3978" t="s">
        <v>1647</v>
      </c>
      <c r="C3978" t="s">
        <v>301</v>
      </c>
      <c r="D3978" t="s">
        <v>7400</v>
      </c>
      <c r="E3978" t="s">
        <v>3038</v>
      </c>
      <c r="F3978" t="s">
        <v>3039</v>
      </c>
      <c r="G3978" t="s">
        <v>3111</v>
      </c>
      <c r="H3978">
        <v>23</v>
      </c>
      <c r="I3978" t="s">
        <v>1652</v>
      </c>
      <c r="J3978">
        <v>0</v>
      </c>
      <c r="K3978">
        <v>0</v>
      </c>
    </row>
    <row r="3979" spans="1:11" x14ac:dyDescent="0.25">
      <c r="A3979">
        <v>3848</v>
      </c>
      <c r="B3979" t="s">
        <v>1647</v>
      </c>
      <c r="C3979" t="s">
        <v>301</v>
      </c>
      <c r="D3979" t="s">
        <v>7400</v>
      </c>
      <c r="G3979" t="s">
        <v>7591</v>
      </c>
      <c r="H3979">
        <v>21</v>
      </c>
      <c r="I3979" t="s">
        <v>1652</v>
      </c>
      <c r="J3979">
        <v>0</v>
      </c>
      <c r="K3979">
        <v>0</v>
      </c>
    </row>
    <row r="3980" spans="1:11" x14ac:dyDescent="0.25">
      <c r="A3980">
        <v>3848</v>
      </c>
      <c r="B3980" t="s">
        <v>1647</v>
      </c>
      <c r="C3980" t="s">
        <v>301</v>
      </c>
      <c r="D3980" t="s">
        <v>7400</v>
      </c>
      <c r="E3980" t="s">
        <v>6239</v>
      </c>
      <c r="F3980" t="s">
        <v>6240</v>
      </c>
      <c r="G3980" t="s">
        <v>2311</v>
      </c>
      <c r="H3980">
        <v>3</v>
      </c>
      <c r="I3980" t="s">
        <v>1652</v>
      </c>
      <c r="J3980">
        <v>0</v>
      </c>
      <c r="K3980">
        <v>0</v>
      </c>
    </row>
    <row r="3981" spans="1:11" x14ac:dyDescent="0.25">
      <c r="A3981">
        <v>3848</v>
      </c>
      <c r="B3981" t="s">
        <v>1647</v>
      </c>
      <c r="C3981" t="s">
        <v>301</v>
      </c>
      <c r="D3981" t="s">
        <v>7400</v>
      </c>
      <c r="E3981" t="s">
        <v>10974</v>
      </c>
      <c r="F3981" t="s">
        <v>10975</v>
      </c>
      <c r="G3981" t="s">
        <v>7641</v>
      </c>
      <c r="H3981">
        <v>3</v>
      </c>
      <c r="I3981" t="s">
        <v>1652</v>
      </c>
      <c r="J3981">
        <v>0</v>
      </c>
      <c r="K3981">
        <v>0</v>
      </c>
    </row>
    <row r="3982" spans="1:11" x14ac:dyDescent="0.25">
      <c r="A3982">
        <v>3848</v>
      </c>
      <c r="B3982" t="s">
        <v>1647</v>
      </c>
      <c r="C3982" t="s">
        <v>301</v>
      </c>
      <c r="D3982" t="s">
        <v>7400</v>
      </c>
      <c r="G3982" t="s">
        <v>4302</v>
      </c>
      <c r="H3982">
        <v>2</v>
      </c>
      <c r="I3982" t="s">
        <v>1652</v>
      </c>
      <c r="J3982">
        <v>0</v>
      </c>
      <c r="K3982">
        <v>0</v>
      </c>
    </row>
    <row r="3983" spans="1:11" x14ac:dyDescent="0.25">
      <c r="A3983">
        <v>3848</v>
      </c>
      <c r="B3983" t="s">
        <v>1647</v>
      </c>
      <c r="C3983" t="s">
        <v>301</v>
      </c>
      <c r="D3983" t="s">
        <v>7400</v>
      </c>
      <c r="E3983" t="s">
        <v>231</v>
      </c>
      <c r="F3983" t="s">
        <v>10413</v>
      </c>
      <c r="G3983" t="s">
        <v>1528</v>
      </c>
      <c r="H3983">
        <v>5</v>
      </c>
      <c r="I3983" t="s">
        <v>1652</v>
      </c>
      <c r="J3983">
        <v>0</v>
      </c>
      <c r="K3983">
        <v>0</v>
      </c>
    </row>
    <row r="3984" spans="1:11" x14ac:dyDescent="0.25">
      <c r="A3984">
        <v>3848</v>
      </c>
      <c r="B3984" t="s">
        <v>1647</v>
      </c>
      <c r="C3984" t="s">
        <v>301</v>
      </c>
      <c r="D3984" t="s">
        <v>7400</v>
      </c>
      <c r="E3984" t="s">
        <v>670</v>
      </c>
      <c r="F3984" t="s">
        <v>1671</v>
      </c>
      <c r="G3984" t="s">
        <v>1527</v>
      </c>
      <c r="H3984">
        <v>173</v>
      </c>
      <c r="I3984" t="s">
        <v>1706</v>
      </c>
      <c r="J3984">
        <v>0</v>
      </c>
      <c r="K3984">
        <v>0</v>
      </c>
    </row>
    <row r="3985" spans="1:11" x14ac:dyDescent="0.25">
      <c r="A3985">
        <v>3848</v>
      </c>
      <c r="B3985" t="s">
        <v>1647</v>
      </c>
      <c r="C3985" t="s">
        <v>301</v>
      </c>
      <c r="D3985" t="s">
        <v>7400</v>
      </c>
      <c r="E3985" t="s">
        <v>879</v>
      </c>
      <c r="F3985" t="s">
        <v>1705</v>
      </c>
      <c r="G3985" t="s">
        <v>1528</v>
      </c>
      <c r="H3985">
        <v>1</v>
      </c>
      <c r="I3985" t="s">
        <v>1652</v>
      </c>
      <c r="J3985">
        <v>0</v>
      </c>
      <c r="K3985">
        <v>0</v>
      </c>
    </row>
    <row r="3986" spans="1:11" x14ac:dyDescent="0.25">
      <c r="A3986">
        <v>3848</v>
      </c>
      <c r="B3986" t="s">
        <v>1647</v>
      </c>
      <c r="C3986" t="s">
        <v>301</v>
      </c>
      <c r="D3986" t="s">
        <v>7400</v>
      </c>
      <c r="E3986" t="s">
        <v>880</v>
      </c>
      <c r="F3986" t="s">
        <v>10976</v>
      </c>
      <c r="G3986" t="s">
        <v>1528</v>
      </c>
      <c r="H3986">
        <v>20</v>
      </c>
      <c r="I3986" t="s">
        <v>1652</v>
      </c>
      <c r="J3986">
        <v>0</v>
      </c>
      <c r="K3986">
        <v>0</v>
      </c>
    </row>
    <row r="3987" spans="1:11" x14ac:dyDescent="0.25">
      <c r="A3987">
        <v>3848</v>
      </c>
      <c r="B3987" t="s">
        <v>1647</v>
      </c>
      <c r="C3987" t="s">
        <v>301</v>
      </c>
      <c r="D3987" t="s">
        <v>7400</v>
      </c>
      <c r="E3987" t="s">
        <v>1395</v>
      </c>
      <c r="F3987" t="s">
        <v>10414</v>
      </c>
      <c r="G3987" t="s">
        <v>1528</v>
      </c>
      <c r="H3987">
        <v>5</v>
      </c>
      <c r="I3987" t="s">
        <v>1704</v>
      </c>
      <c r="J3987">
        <v>0</v>
      </c>
      <c r="K3987">
        <v>0</v>
      </c>
    </row>
    <row r="3988" spans="1:11" x14ac:dyDescent="0.25">
      <c r="A3988">
        <v>3848</v>
      </c>
      <c r="B3988" t="s">
        <v>1647</v>
      </c>
      <c r="C3988" t="s">
        <v>301</v>
      </c>
      <c r="D3988" t="s">
        <v>7400</v>
      </c>
      <c r="E3988" t="s">
        <v>694</v>
      </c>
      <c r="F3988" t="s">
        <v>7261</v>
      </c>
      <c r="G3988" t="s">
        <v>1528</v>
      </c>
      <c r="H3988">
        <v>119</v>
      </c>
      <c r="I3988" t="s">
        <v>1652</v>
      </c>
      <c r="J3988">
        <v>0</v>
      </c>
      <c r="K3988">
        <v>0</v>
      </c>
    </row>
    <row r="3989" spans="1:11" x14ac:dyDescent="0.25">
      <c r="A3989">
        <v>3848</v>
      </c>
      <c r="B3989" t="s">
        <v>1647</v>
      </c>
      <c r="C3989" t="s">
        <v>301</v>
      </c>
      <c r="D3989" t="s">
        <v>7400</v>
      </c>
      <c r="E3989" t="s">
        <v>685</v>
      </c>
      <c r="F3989" t="s">
        <v>10977</v>
      </c>
      <c r="G3989" t="s">
        <v>1528</v>
      </c>
      <c r="H3989">
        <v>10</v>
      </c>
      <c r="I3989" t="s">
        <v>1652</v>
      </c>
      <c r="J3989">
        <v>0</v>
      </c>
      <c r="K3989">
        <v>0</v>
      </c>
    </row>
    <row r="3990" spans="1:11" x14ac:dyDescent="0.25">
      <c r="A3990">
        <v>3848</v>
      </c>
      <c r="B3990" t="s">
        <v>1647</v>
      </c>
      <c r="C3990" t="s">
        <v>301</v>
      </c>
      <c r="D3990" t="s">
        <v>7400</v>
      </c>
      <c r="E3990" t="s">
        <v>686</v>
      </c>
      <c r="F3990" t="s">
        <v>10978</v>
      </c>
      <c r="G3990" t="s">
        <v>1528</v>
      </c>
      <c r="H3990">
        <v>20</v>
      </c>
      <c r="I3990" t="s">
        <v>1652</v>
      </c>
      <c r="J3990">
        <v>0</v>
      </c>
      <c r="K3990">
        <v>0</v>
      </c>
    </row>
    <row r="3991" spans="1:11" x14ac:dyDescent="0.25">
      <c r="A3991">
        <v>3848</v>
      </c>
      <c r="B3991" t="s">
        <v>1647</v>
      </c>
      <c r="C3991" t="s">
        <v>301</v>
      </c>
      <c r="D3991" t="s">
        <v>7400</v>
      </c>
      <c r="E3991" t="s">
        <v>693</v>
      </c>
      <c r="F3991" t="s">
        <v>10553</v>
      </c>
      <c r="G3991" t="s">
        <v>1528</v>
      </c>
      <c r="H3991">
        <v>5</v>
      </c>
      <c r="I3991" t="s">
        <v>1704</v>
      </c>
      <c r="J3991">
        <v>0</v>
      </c>
      <c r="K3991">
        <v>0</v>
      </c>
    </row>
    <row r="3992" spans="1:11" x14ac:dyDescent="0.25">
      <c r="A3992">
        <v>3848</v>
      </c>
      <c r="B3992" t="s">
        <v>1647</v>
      </c>
      <c r="C3992" t="s">
        <v>301</v>
      </c>
      <c r="D3992" t="s">
        <v>7400</v>
      </c>
      <c r="E3992" t="s">
        <v>738</v>
      </c>
      <c r="F3992" t="s">
        <v>9204</v>
      </c>
      <c r="G3992" t="s">
        <v>1530</v>
      </c>
      <c r="H3992">
        <v>9</v>
      </c>
      <c r="I3992" t="s">
        <v>7892</v>
      </c>
      <c r="J3992">
        <v>0</v>
      </c>
      <c r="K3992">
        <v>0</v>
      </c>
    </row>
    <row r="3993" spans="1:11" x14ac:dyDescent="0.25">
      <c r="A3993">
        <v>3848</v>
      </c>
      <c r="B3993" t="s">
        <v>1647</v>
      </c>
      <c r="C3993" t="s">
        <v>301</v>
      </c>
      <c r="D3993" t="s">
        <v>7400</v>
      </c>
      <c r="E3993" t="s">
        <v>5676</v>
      </c>
      <c r="F3993" t="s">
        <v>5677</v>
      </c>
      <c r="G3993" t="s">
        <v>6882</v>
      </c>
      <c r="H3993">
        <v>5</v>
      </c>
      <c r="I3993" t="s">
        <v>1646</v>
      </c>
      <c r="J3993">
        <v>0</v>
      </c>
      <c r="K3993">
        <v>0</v>
      </c>
    </row>
    <row r="3994" spans="1:11" x14ac:dyDescent="0.25">
      <c r="A3994">
        <v>3848</v>
      </c>
      <c r="B3994" t="s">
        <v>1647</v>
      </c>
      <c r="C3994" t="s">
        <v>301</v>
      </c>
      <c r="D3994" t="s">
        <v>7400</v>
      </c>
      <c r="G3994" t="s">
        <v>5015</v>
      </c>
      <c r="H3994">
        <v>5</v>
      </c>
      <c r="I3994" t="s">
        <v>1646</v>
      </c>
      <c r="J3994">
        <v>0</v>
      </c>
      <c r="K3994">
        <v>0</v>
      </c>
    </row>
    <row r="3995" spans="1:11" x14ac:dyDescent="0.25">
      <c r="A3995">
        <v>3848</v>
      </c>
      <c r="B3995" t="s">
        <v>1647</v>
      </c>
      <c r="C3995" t="s">
        <v>301</v>
      </c>
      <c r="D3995" t="s">
        <v>7400</v>
      </c>
      <c r="E3995" t="s">
        <v>5678</v>
      </c>
      <c r="F3995" t="s">
        <v>5677</v>
      </c>
      <c r="G3995" t="s">
        <v>10192</v>
      </c>
      <c r="H3995">
        <v>13</v>
      </c>
      <c r="I3995" t="s">
        <v>1646</v>
      </c>
      <c r="J3995">
        <v>0</v>
      </c>
      <c r="K3995">
        <v>0</v>
      </c>
    </row>
    <row r="3996" spans="1:11" x14ac:dyDescent="0.25">
      <c r="A3996">
        <v>3848</v>
      </c>
      <c r="B3996" t="s">
        <v>1647</v>
      </c>
      <c r="C3996" t="s">
        <v>301</v>
      </c>
      <c r="D3996" t="s">
        <v>7400</v>
      </c>
      <c r="G3996" t="s">
        <v>4838</v>
      </c>
      <c r="H3996">
        <v>20</v>
      </c>
      <c r="I3996" t="s">
        <v>1646</v>
      </c>
      <c r="J3996">
        <v>0</v>
      </c>
      <c r="K3996">
        <v>0</v>
      </c>
    </row>
    <row r="3997" spans="1:11" x14ac:dyDescent="0.25">
      <c r="A3997">
        <v>3848</v>
      </c>
      <c r="B3997" t="s">
        <v>1647</v>
      </c>
      <c r="C3997" t="s">
        <v>301</v>
      </c>
      <c r="D3997" t="s">
        <v>7400</v>
      </c>
      <c r="E3997" t="s">
        <v>2446</v>
      </c>
      <c r="F3997" t="s">
        <v>2447</v>
      </c>
      <c r="G3997" t="s">
        <v>7647</v>
      </c>
      <c r="H3997">
        <v>235</v>
      </c>
      <c r="I3997" t="s">
        <v>1646</v>
      </c>
      <c r="J3997">
        <v>0</v>
      </c>
      <c r="K3997">
        <v>0</v>
      </c>
    </row>
    <row r="3998" spans="1:11" x14ac:dyDescent="0.25">
      <c r="A3998">
        <v>3848</v>
      </c>
      <c r="B3998" t="s">
        <v>1647</v>
      </c>
      <c r="C3998" t="s">
        <v>301</v>
      </c>
      <c r="D3998" t="s">
        <v>7400</v>
      </c>
      <c r="G3998" t="s">
        <v>5922</v>
      </c>
      <c r="H3998">
        <v>59</v>
      </c>
      <c r="I3998" t="s">
        <v>1646</v>
      </c>
      <c r="J3998">
        <v>0</v>
      </c>
      <c r="K3998">
        <v>0</v>
      </c>
    </row>
    <row r="3999" spans="1:11" x14ac:dyDescent="0.25">
      <c r="A3999">
        <v>3848</v>
      </c>
      <c r="B3999" t="s">
        <v>1647</v>
      </c>
      <c r="C3999" t="s">
        <v>301</v>
      </c>
      <c r="D3999" t="s">
        <v>7400</v>
      </c>
      <c r="E3999" t="s">
        <v>5679</v>
      </c>
      <c r="F3999" t="s">
        <v>5680</v>
      </c>
      <c r="G3999" t="s">
        <v>6783</v>
      </c>
      <c r="H3999">
        <v>9</v>
      </c>
      <c r="I3999" t="s">
        <v>1646</v>
      </c>
      <c r="J3999">
        <v>0</v>
      </c>
      <c r="K3999">
        <v>0</v>
      </c>
    </row>
    <row r="4000" spans="1:11" x14ac:dyDescent="0.25">
      <c r="A4000">
        <v>3848</v>
      </c>
      <c r="B4000" t="s">
        <v>1647</v>
      </c>
      <c r="C4000" t="s">
        <v>301</v>
      </c>
      <c r="D4000" t="s">
        <v>7400</v>
      </c>
      <c r="G4000" t="s">
        <v>6666</v>
      </c>
      <c r="H4000">
        <v>10</v>
      </c>
      <c r="I4000" t="s">
        <v>1646</v>
      </c>
      <c r="J4000">
        <v>0</v>
      </c>
      <c r="K4000">
        <v>0</v>
      </c>
    </row>
    <row r="4001" spans="1:11" x14ac:dyDescent="0.25">
      <c r="A4001">
        <v>3848</v>
      </c>
      <c r="B4001" t="s">
        <v>1647</v>
      </c>
      <c r="C4001" t="s">
        <v>301</v>
      </c>
      <c r="D4001" t="s">
        <v>7400</v>
      </c>
      <c r="E4001" t="s">
        <v>7592</v>
      </c>
      <c r="F4001" t="s">
        <v>7593</v>
      </c>
      <c r="G4001" t="s">
        <v>7648</v>
      </c>
      <c r="H4001">
        <v>12</v>
      </c>
      <c r="I4001" t="s">
        <v>1646</v>
      </c>
      <c r="J4001">
        <v>0</v>
      </c>
      <c r="K4001">
        <v>0</v>
      </c>
    </row>
    <row r="4002" spans="1:11" x14ac:dyDescent="0.25">
      <c r="A4002">
        <v>3848</v>
      </c>
      <c r="B4002" t="s">
        <v>1647</v>
      </c>
      <c r="C4002" t="s">
        <v>301</v>
      </c>
      <c r="D4002" t="s">
        <v>7400</v>
      </c>
      <c r="G4002" t="s">
        <v>5926</v>
      </c>
      <c r="H4002">
        <v>5</v>
      </c>
      <c r="I4002" t="s">
        <v>1646</v>
      </c>
      <c r="J4002">
        <v>0</v>
      </c>
      <c r="K4002">
        <v>0</v>
      </c>
    </row>
    <row r="4003" spans="1:11" x14ac:dyDescent="0.25">
      <c r="A4003">
        <v>3848</v>
      </c>
      <c r="B4003" t="s">
        <v>1647</v>
      </c>
      <c r="C4003" t="s">
        <v>301</v>
      </c>
      <c r="D4003" t="s">
        <v>7400</v>
      </c>
      <c r="E4003" t="s">
        <v>5681</v>
      </c>
      <c r="F4003" t="s">
        <v>5682</v>
      </c>
      <c r="G4003" t="s">
        <v>6504</v>
      </c>
      <c r="H4003">
        <v>9</v>
      </c>
      <c r="I4003" t="s">
        <v>1646</v>
      </c>
      <c r="J4003">
        <v>0</v>
      </c>
      <c r="K4003">
        <v>0</v>
      </c>
    </row>
    <row r="4004" spans="1:11" x14ac:dyDescent="0.25">
      <c r="A4004">
        <v>3848</v>
      </c>
      <c r="B4004" t="s">
        <v>1647</v>
      </c>
      <c r="C4004" t="s">
        <v>301</v>
      </c>
      <c r="D4004" t="s">
        <v>7400</v>
      </c>
      <c r="G4004" t="s">
        <v>5482</v>
      </c>
      <c r="H4004">
        <v>5</v>
      </c>
      <c r="I4004" t="s">
        <v>1646</v>
      </c>
      <c r="J4004">
        <v>0</v>
      </c>
      <c r="K4004">
        <v>0</v>
      </c>
    </row>
    <row r="4005" spans="1:11" x14ac:dyDescent="0.25">
      <c r="A4005">
        <v>3848</v>
      </c>
      <c r="B4005" t="s">
        <v>1647</v>
      </c>
      <c r="C4005" t="s">
        <v>301</v>
      </c>
      <c r="D4005" t="s">
        <v>7400</v>
      </c>
      <c r="E4005" t="s">
        <v>6554</v>
      </c>
      <c r="F4005" t="s">
        <v>6555</v>
      </c>
      <c r="G4005" t="s">
        <v>10554</v>
      </c>
      <c r="H4005">
        <v>6</v>
      </c>
      <c r="I4005" t="s">
        <v>1646</v>
      </c>
      <c r="J4005">
        <v>0</v>
      </c>
      <c r="K4005">
        <v>0</v>
      </c>
    </row>
    <row r="4006" spans="1:11" x14ac:dyDescent="0.25">
      <c r="A4006">
        <v>3848</v>
      </c>
      <c r="B4006" t="s">
        <v>1647</v>
      </c>
      <c r="C4006" t="s">
        <v>301</v>
      </c>
      <c r="D4006" t="s">
        <v>7400</v>
      </c>
      <c r="G4006" t="s">
        <v>7494</v>
      </c>
      <c r="H4006">
        <v>8</v>
      </c>
      <c r="I4006" t="s">
        <v>1646</v>
      </c>
      <c r="J4006">
        <v>0</v>
      </c>
      <c r="K4006">
        <v>0</v>
      </c>
    </row>
    <row r="4007" spans="1:11" x14ac:dyDescent="0.25">
      <c r="A4007">
        <v>3848</v>
      </c>
      <c r="B4007" t="s">
        <v>1647</v>
      </c>
      <c r="C4007" t="s">
        <v>301</v>
      </c>
      <c r="D4007" t="s">
        <v>7400</v>
      </c>
      <c r="E4007" t="s">
        <v>7068</v>
      </c>
      <c r="F4007" t="s">
        <v>1702</v>
      </c>
      <c r="G4007" t="s">
        <v>3074</v>
      </c>
      <c r="H4007">
        <v>1</v>
      </c>
      <c r="I4007" t="s">
        <v>1646</v>
      </c>
      <c r="J4007">
        <v>0</v>
      </c>
      <c r="K4007">
        <v>0</v>
      </c>
    </row>
    <row r="4008" spans="1:11" x14ac:dyDescent="0.25">
      <c r="A4008">
        <v>3848</v>
      </c>
      <c r="B4008" t="s">
        <v>1647</v>
      </c>
      <c r="C4008" t="s">
        <v>301</v>
      </c>
      <c r="D4008" t="s">
        <v>7400</v>
      </c>
      <c r="G4008" t="s">
        <v>5182</v>
      </c>
      <c r="H4008">
        <v>11</v>
      </c>
      <c r="I4008" t="s">
        <v>1646</v>
      </c>
      <c r="J4008">
        <v>0</v>
      </c>
      <c r="K4008">
        <v>0</v>
      </c>
    </row>
    <row r="4009" spans="1:11" x14ac:dyDescent="0.25">
      <c r="A4009">
        <v>3848</v>
      </c>
      <c r="B4009" t="s">
        <v>1647</v>
      </c>
      <c r="C4009" t="s">
        <v>301</v>
      </c>
      <c r="D4009" t="s">
        <v>7400</v>
      </c>
      <c r="E4009" t="s">
        <v>2351</v>
      </c>
      <c r="F4009" t="s">
        <v>2350</v>
      </c>
      <c r="G4009" t="s">
        <v>7522</v>
      </c>
      <c r="H4009">
        <v>20</v>
      </c>
      <c r="I4009" t="s">
        <v>1646</v>
      </c>
      <c r="J4009">
        <v>0</v>
      </c>
      <c r="K4009">
        <v>0</v>
      </c>
    </row>
    <row r="4010" spans="1:11" x14ac:dyDescent="0.25">
      <c r="A4010">
        <v>3848</v>
      </c>
      <c r="B4010" t="s">
        <v>1647</v>
      </c>
      <c r="C4010" t="s">
        <v>301</v>
      </c>
      <c r="D4010" t="s">
        <v>7400</v>
      </c>
      <c r="G4010" t="s">
        <v>2211</v>
      </c>
      <c r="H4010">
        <v>16</v>
      </c>
      <c r="I4010" t="s">
        <v>1646</v>
      </c>
      <c r="J4010">
        <v>0</v>
      </c>
      <c r="K4010">
        <v>0</v>
      </c>
    </row>
    <row r="4011" spans="1:11" x14ac:dyDescent="0.25">
      <c r="A4011">
        <v>3848</v>
      </c>
      <c r="B4011" t="s">
        <v>1647</v>
      </c>
      <c r="C4011" t="s">
        <v>301</v>
      </c>
      <c r="D4011" t="s">
        <v>7400</v>
      </c>
      <c r="E4011" t="s">
        <v>5683</v>
      </c>
      <c r="F4011" t="s">
        <v>5684</v>
      </c>
      <c r="G4011" t="s">
        <v>6882</v>
      </c>
      <c r="H4011">
        <v>20</v>
      </c>
      <c r="I4011" t="s">
        <v>1646</v>
      </c>
      <c r="J4011">
        <v>0</v>
      </c>
      <c r="K4011">
        <v>0</v>
      </c>
    </row>
    <row r="4012" spans="1:11" x14ac:dyDescent="0.25">
      <c r="A4012">
        <v>3848</v>
      </c>
      <c r="B4012" t="s">
        <v>1647</v>
      </c>
      <c r="C4012" t="s">
        <v>301</v>
      </c>
      <c r="D4012" t="s">
        <v>7400</v>
      </c>
      <c r="G4012" t="s">
        <v>4914</v>
      </c>
      <c r="H4012">
        <v>8</v>
      </c>
      <c r="I4012" t="s">
        <v>1646</v>
      </c>
      <c r="J4012">
        <v>0</v>
      </c>
      <c r="K4012">
        <v>0</v>
      </c>
    </row>
    <row r="4013" spans="1:11" x14ac:dyDescent="0.25">
      <c r="A4013">
        <v>3848</v>
      </c>
      <c r="B4013" t="s">
        <v>1647</v>
      </c>
      <c r="C4013" t="s">
        <v>301</v>
      </c>
      <c r="D4013" t="s">
        <v>7400</v>
      </c>
      <c r="E4013" t="s">
        <v>5685</v>
      </c>
      <c r="F4013" t="s">
        <v>5686</v>
      </c>
      <c r="G4013" t="s">
        <v>2307</v>
      </c>
      <c r="H4013">
        <v>7</v>
      </c>
      <c r="I4013" t="s">
        <v>1646</v>
      </c>
      <c r="J4013">
        <v>0</v>
      </c>
      <c r="K4013">
        <v>0</v>
      </c>
    </row>
    <row r="4014" spans="1:11" x14ac:dyDescent="0.25">
      <c r="A4014">
        <v>3848</v>
      </c>
      <c r="B4014" t="s">
        <v>1647</v>
      </c>
      <c r="C4014" t="s">
        <v>301</v>
      </c>
      <c r="D4014" t="s">
        <v>7400</v>
      </c>
      <c r="E4014" t="s">
        <v>8633</v>
      </c>
      <c r="F4014" t="s">
        <v>8634</v>
      </c>
      <c r="G4014" t="s">
        <v>3718</v>
      </c>
      <c r="H4014">
        <v>5</v>
      </c>
      <c r="I4014" t="s">
        <v>1646</v>
      </c>
      <c r="J4014">
        <v>0</v>
      </c>
      <c r="K4014">
        <v>0</v>
      </c>
    </row>
    <row r="4015" spans="1:11" x14ac:dyDescent="0.25">
      <c r="A4015">
        <v>3848</v>
      </c>
      <c r="B4015" t="s">
        <v>1647</v>
      </c>
      <c r="C4015" t="s">
        <v>301</v>
      </c>
      <c r="D4015" t="s">
        <v>7400</v>
      </c>
      <c r="G4015" t="s">
        <v>2307</v>
      </c>
      <c r="H4015">
        <v>8</v>
      </c>
      <c r="I4015" t="s">
        <v>1646</v>
      </c>
      <c r="J4015">
        <v>0</v>
      </c>
      <c r="K4015">
        <v>0</v>
      </c>
    </row>
    <row r="4016" spans="1:11" x14ac:dyDescent="0.25">
      <c r="A4016">
        <v>3848</v>
      </c>
      <c r="B4016" t="s">
        <v>1647</v>
      </c>
      <c r="C4016" t="s">
        <v>301</v>
      </c>
      <c r="D4016" t="s">
        <v>7400</v>
      </c>
      <c r="E4016" t="s">
        <v>8635</v>
      </c>
      <c r="F4016" t="s">
        <v>8636</v>
      </c>
      <c r="G4016" t="s">
        <v>10152</v>
      </c>
      <c r="H4016">
        <v>3</v>
      </c>
      <c r="I4016" t="s">
        <v>1646</v>
      </c>
      <c r="J4016">
        <v>0</v>
      </c>
      <c r="K4016">
        <v>0</v>
      </c>
    </row>
    <row r="4017" spans="1:11" x14ac:dyDescent="0.25">
      <c r="A4017">
        <v>3848</v>
      </c>
      <c r="B4017" t="s">
        <v>1647</v>
      </c>
      <c r="C4017" t="s">
        <v>301</v>
      </c>
      <c r="D4017" t="s">
        <v>7400</v>
      </c>
      <c r="G4017" t="s">
        <v>7837</v>
      </c>
      <c r="H4017">
        <v>3</v>
      </c>
      <c r="I4017" t="s">
        <v>1646</v>
      </c>
      <c r="J4017">
        <v>0</v>
      </c>
      <c r="K4017">
        <v>0</v>
      </c>
    </row>
    <row r="4018" spans="1:11" x14ac:dyDescent="0.25">
      <c r="A4018">
        <v>3848</v>
      </c>
      <c r="B4018" t="s">
        <v>1647</v>
      </c>
      <c r="C4018" t="s">
        <v>301</v>
      </c>
      <c r="D4018" t="s">
        <v>7400</v>
      </c>
      <c r="E4018" t="s">
        <v>6061</v>
      </c>
      <c r="F4018" t="s">
        <v>5695</v>
      </c>
      <c r="G4018" t="s">
        <v>6062</v>
      </c>
      <c r="H4018">
        <v>3</v>
      </c>
      <c r="I4018" t="s">
        <v>1646</v>
      </c>
      <c r="J4018">
        <v>0</v>
      </c>
      <c r="K4018">
        <v>0</v>
      </c>
    </row>
    <row r="4019" spans="1:11" x14ac:dyDescent="0.25">
      <c r="A4019">
        <v>3848</v>
      </c>
      <c r="B4019" t="s">
        <v>1647</v>
      </c>
      <c r="C4019" t="s">
        <v>301</v>
      </c>
      <c r="D4019" t="s">
        <v>7400</v>
      </c>
      <c r="E4019" t="s">
        <v>5688</v>
      </c>
      <c r="F4019" t="s">
        <v>5689</v>
      </c>
      <c r="G4019" t="s">
        <v>6882</v>
      </c>
      <c r="H4019">
        <v>5</v>
      </c>
      <c r="I4019" t="s">
        <v>1646</v>
      </c>
      <c r="J4019">
        <v>0</v>
      </c>
      <c r="K4019">
        <v>0</v>
      </c>
    </row>
    <row r="4020" spans="1:11" x14ac:dyDescent="0.25">
      <c r="A4020">
        <v>3848</v>
      </c>
      <c r="B4020" t="s">
        <v>1647</v>
      </c>
      <c r="C4020" t="s">
        <v>301</v>
      </c>
      <c r="D4020" t="s">
        <v>7400</v>
      </c>
      <c r="G4020" t="s">
        <v>5690</v>
      </c>
      <c r="H4020">
        <v>3</v>
      </c>
      <c r="I4020" t="s">
        <v>1646</v>
      </c>
      <c r="J4020">
        <v>0</v>
      </c>
      <c r="K4020">
        <v>0</v>
      </c>
    </row>
    <row r="4021" spans="1:11" x14ac:dyDescent="0.25">
      <c r="A4021">
        <v>3848</v>
      </c>
      <c r="B4021" t="s">
        <v>1647</v>
      </c>
      <c r="C4021" t="s">
        <v>301</v>
      </c>
      <c r="D4021" t="s">
        <v>7400</v>
      </c>
      <c r="E4021" t="s">
        <v>5691</v>
      </c>
      <c r="F4021" t="s">
        <v>5692</v>
      </c>
      <c r="G4021" t="s">
        <v>5693</v>
      </c>
      <c r="H4021">
        <v>5</v>
      </c>
      <c r="I4021" t="s">
        <v>1646</v>
      </c>
      <c r="J4021">
        <v>0</v>
      </c>
      <c r="K4021">
        <v>0</v>
      </c>
    </row>
    <row r="4022" spans="1:11" x14ac:dyDescent="0.25">
      <c r="A4022">
        <v>3848</v>
      </c>
      <c r="B4022" t="s">
        <v>1647</v>
      </c>
      <c r="C4022" t="s">
        <v>301</v>
      </c>
      <c r="D4022" t="s">
        <v>7400</v>
      </c>
      <c r="E4022" t="s">
        <v>2352</v>
      </c>
      <c r="F4022" t="s">
        <v>2103</v>
      </c>
      <c r="G4022" t="s">
        <v>8920</v>
      </c>
      <c r="H4022">
        <v>18</v>
      </c>
      <c r="I4022" t="s">
        <v>1646</v>
      </c>
      <c r="J4022">
        <v>0</v>
      </c>
      <c r="K4022">
        <v>0</v>
      </c>
    </row>
    <row r="4023" spans="1:11" x14ac:dyDescent="0.25">
      <c r="A4023">
        <v>3848</v>
      </c>
      <c r="B4023" t="s">
        <v>1647</v>
      </c>
      <c r="C4023" t="s">
        <v>301</v>
      </c>
      <c r="D4023" t="s">
        <v>7400</v>
      </c>
      <c r="G4023" t="s">
        <v>2210</v>
      </c>
      <c r="H4023">
        <v>20</v>
      </c>
      <c r="I4023" t="s">
        <v>1646</v>
      </c>
      <c r="J4023">
        <v>0</v>
      </c>
      <c r="K4023">
        <v>0</v>
      </c>
    </row>
    <row r="4024" spans="1:11" x14ac:dyDescent="0.25">
      <c r="A4024">
        <v>3848</v>
      </c>
      <c r="B4024" t="s">
        <v>1647</v>
      </c>
      <c r="C4024" t="s">
        <v>301</v>
      </c>
      <c r="D4024" t="s">
        <v>7400</v>
      </c>
      <c r="E4024" t="s">
        <v>6063</v>
      </c>
      <c r="F4024" t="s">
        <v>3383</v>
      </c>
      <c r="G4024" t="s">
        <v>10151</v>
      </c>
      <c r="H4024">
        <v>5</v>
      </c>
      <c r="I4024" t="s">
        <v>1646</v>
      </c>
      <c r="J4024">
        <v>0</v>
      </c>
      <c r="K4024">
        <v>0</v>
      </c>
    </row>
    <row r="4025" spans="1:11" x14ac:dyDescent="0.25">
      <c r="A4025">
        <v>3848</v>
      </c>
      <c r="B4025" t="s">
        <v>1647</v>
      </c>
      <c r="C4025" t="s">
        <v>301</v>
      </c>
      <c r="D4025" t="s">
        <v>7400</v>
      </c>
      <c r="G4025" t="s">
        <v>2255</v>
      </c>
      <c r="H4025">
        <v>14</v>
      </c>
      <c r="I4025" t="s">
        <v>1646</v>
      </c>
      <c r="J4025">
        <v>0</v>
      </c>
      <c r="K4025">
        <v>0</v>
      </c>
    </row>
    <row r="4026" spans="1:11" x14ac:dyDescent="0.25">
      <c r="A4026">
        <v>3848</v>
      </c>
      <c r="B4026" t="s">
        <v>1647</v>
      </c>
      <c r="C4026" t="s">
        <v>301</v>
      </c>
      <c r="D4026" t="s">
        <v>7400</v>
      </c>
      <c r="E4026" t="s">
        <v>5694</v>
      </c>
      <c r="F4026" t="s">
        <v>5695</v>
      </c>
      <c r="G4026" t="s">
        <v>6882</v>
      </c>
      <c r="H4026">
        <v>5</v>
      </c>
      <c r="I4026" t="s">
        <v>1646</v>
      </c>
      <c r="J4026">
        <v>0</v>
      </c>
      <c r="K4026">
        <v>0</v>
      </c>
    </row>
    <row r="4027" spans="1:11" x14ac:dyDescent="0.25">
      <c r="A4027">
        <v>3848</v>
      </c>
      <c r="B4027" t="s">
        <v>1647</v>
      </c>
      <c r="C4027" t="s">
        <v>301</v>
      </c>
      <c r="D4027" t="s">
        <v>7400</v>
      </c>
      <c r="G4027" t="s">
        <v>5696</v>
      </c>
      <c r="H4027">
        <v>3</v>
      </c>
      <c r="I4027" t="s">
        <v>1646</v>
      </c>
      <c r="J4027">
        <v>0</v>
      </c>
      <c r="K4027">
        <v>0</v>
      </c>
    </row>
    <row r="4028" spans="1:11" x14ac:dyDescent="0.25">
      <c r="A4028">
        <v>3848</v>
      </c>
      <c r="B4028" t="s">
        <v>1647</v>
      </c>
      <c r="C4028" t="s">
        <v>301</v>
      </c>
      <c r="D4028" t="s">
        <v>7400</v>
      </c>
      <c r="E4028" t="s">
        <v>7069</v>
      </c>
      <c r="F4028" t="s">
        <v>5692</v>
      </c>
      <c r="G4028" t="s">
        <v>3704</v>
      </c>
      <c r="H4028">
        <v>2</v>
      </c>
      <c r="I4028" t="s">
        <v>1646</v>
      </c>
      <c r="J4028">
        <v>0</v>
      </c>
      <c r="K4028">
        <v>0</v>
      </c>
    </row>
    <row r="4029" spans="1:11" x14ac:dyDescent="0.25">
      <c r="A4029">
        <v>3848</v>
      </c>
      <c r="B4029" t="s">
        <v>1647</v>
      </c>
      <c r="C4029" t="s">
        <v>301</v>
      </c>
      <c r="D4029" t="s">
        <v>7400</v>
      </c>
      <c r="G4029" t="s">
        <v>2205</v>
      </c>
      <c r="H4029">
        <v>4</v>
      </c>
      <c r="I4029" t="s">
        <v>1646</v>
      </c>
      <c r="J4029">
        <v>0</v>
      </c>
      <c r="K4029">
        <v>0</v>
      </c>
    </row>
    <row r="4030" spans="1:11" x14ac:dyDescent="0.25">
      <c r="A4030">
        <v>3848</v>
      </c>
      <c r="B4030" t="s">
        <v>1647</v>
      </c>
      <c r="C4030" t="s">
        <v>301</v>
      </c>
      <c r="D4030" t="s">
        <v>7400</v>
      </c>
      <c r="E4030" t="s">
        <v>5697</v>
      </c>
      <c r="F4030" t="s">
        <v>5692</v>
      </c>
      <c r="G4030" t="s">
        <v>3497</v>
      </c>
      <c r="H4030">
        <v>8</v>
      </c>
      <c r="I4030" t="s">
        <v>1646</v>
      </c>
      <c r="J4030">
        <v>0</v>
      </c>
      <c r="K4030">
        <v>0</v>
      </c>
    </row>
    <row r="4031" spans="1:11" x14ac:dyDescent="0.25">
      <c r="A4031">
        <v>3848</v>
      </c>
      <c r="B4031" t="s">
        <v>1647</v>
      </c>
      <c r="C4031" t="s">
        <v>301</v>
      </c>
      <c r="D4031" t="s">
        <v>7400</v>
      </c>
      <c r="G4031" t="s">
        <v>4616</v>
      </c>
      <c r="H4031">
        <v>10</v>
      </c>
      <c r="I4031" t="s">
        <v>1646</v>
      </c>
      <c r="J4031">
        <v>0</v>
      </c>
      <c r="K4031">
        <v>0</v>
      </c>
    </row>
    <row r="4032" spans="1:11" x14ac:dyDescent="0.25">
      <c r="A4032">
        <v>3848</v>
      </c>
      <c r="B4032" t="s">
        <v>1647</v>
      </c>
      <c r="C4032" t="s">
        <v>301</v>
      </c>
      <c r="D4032" t="s">
        <v>7400</v>
      </c>
      <c r="E4032" t="s">
        <v>7835</v>
      </c>
      <c r="F4032" t="s">
        <v>7836</v>
      </c>
      <c r="G4032" t="s">
        <v>3944</v>
      </c>
      <c r="H4032">
        <v>3</v>
      </c>
      <c r="I4032" t="s">
        <v>1646</v>
      </c>
      <c r="J4032">
        <v>0</v>
      </c>
      <c r="K4032">
        <v>0</v>
      </c>
    </row>
    <row r="4033" spans="1:11" x14ac:dyDescent="0.25">
      <c r="A4033">
        <v>3848</v>
      </c>
      <c r="B4033" t="s">
        <v>1647</v>
      </c>
      <c r="C4033" t="s">
        <v>301</v>
      </c>
      <c r="D4033" t="s">
        <v>7400</v>
      </c>
      <c r="G4033" t="s">
        <v>7837</v>
      </c>
      <c r="H4033">
        <v>2</v>
      </c>
      <c r="I4033" t="s">
        <v>1646</v>
      </c>
      <c r="J4033">
        <v>0</v>
      </c>
      <c r="K4033">
        <v>0</v>
      </c>
    </row>
    <row r="4034" spans="1:11" x14ac:dyDescent="0.25">
      <c r="A4034">
        <v>3848</v>
      </c>
      <c r="B4034" t="s">
        <v>1647</v>
      </c>
      <c r="C4034" t="s">
        <v>301</v>
      </c>
      <c r="D4034" t="s">
        <v>7400</v>
      </c>
      <c r="E4034" t="s">
        <v>2101</v>
      </c>
      <c r="F4034" t="s">
        <v>2102</v>
      </c>
      <c r="G4034" t="s">
        <v>2313</v>
      </c>
      <c r="H4034">
        <v>2</v>
      </c>
      <c r="I4034" t="s">
        <v>1646</v>
      </c>
      <c r="J4034">
        <v>0</v>
      </c>
      <c r="K4034">
        <v>0</v>
      </c>
    </row>
    <row r="4035" spans="1:11" x14ac:dyDescent="0.25">
      <c r="A4035">
        <v>3848</v>
      </c>
      <c r="B4035" t="s">
        <v>1647</v>
      </c>
      <c r="C4035" t="s">
        <v>301</v>
      </c>
      <c r="D4035" t="s">
        <v>7400</v>
      </c>
      <c r="E4035" t="s">
        <v>6282</v>
      </c>
      <c r="F4035" t="s">
        <v>6283</v>
      </c>
      <c r="G4035" s="201">
        <v>510000000</v>
      </c>
      <c r="H4035">
        <v>44</v>
      </c>
      <c r="I4035" t="s">
        <v>1646</v>
      </c>
      <c r="J4035">
        <v>0</v>
      </c>
      <c r="K4035">
        <v>0</v>
      </c>
    </row>
    <row r="4036" spans="1:11" x14ac:dyDescent="0.25">
      <c r="A4036">
        <v>3848</v>
      </c>
      <c r="B4036" t="s">
        <v>1647</v>
      </c>
      <c r="C4036" t="s">
        <v>301</v>
      </c>
      <c r="D4036" t="s">
        <v>7400</v>
      </c>
      <c r="G4036" t="s">
        <v>4526</v>
      </c>
      <c r="H4036">
        <v>5</v>
      </c>
      <c r="I4036" t="s">
        <v>1646</v>
      </c>
      <c r="J4036">
        <v>0</v>
      </c>
      <c r="K4036">
        <v>0</v>
      </c>
    </row>
    <row r="4037" spans="1:11" x14ac:dyDescent="0.25">
      <c r="A4037">
        <v>3848</v>
      </c>
      <c r="B4037" t="s">
        <v>1647</v>
      </c>
      <c r="C4037" t="s">
        <v>301</v>
      </c>
      <c r="D4037" t="s">
        <v>7400</v>
      </c>
      <c r="E4037" t="s">
        <v>5698</v>
      </c>
      <c r="F4037" t="s">
        <v>4174</v>
      </c>
      <c r="G4037" t="s">
        <v>6882</v>
      </c>
      <c r="H4037">
        <v>2</v>
      </c>
      <c r="I4037" t="s">
        <v>1646</v>
      </c>
      <c r="J4037">
        <v>0</v>
      </c>
      <c r="K4037">
        <v>0</v>
      </c>
    </row>
    <row r="4038" spans="1:11" x14ac:dyDescent="0.25">
      <c r="A4038">
        <v>3848</v>
      </c>
      <c r="B4038" t="s">
        <v>1647</v>
      </c>
      <c r="C4038" t="s">
        <v>301</v>
      </c>
      <c r="D4038" t="s">
        <v>7400</v>
      </c>
      <c r="G4038" t="s">
        <v>5693</v>
      </c>
      <c r="H4038">
        <v>4</v>
      </c>
      <c r="I4038" t="s">
        <v>1646</v>
      </c>
      <c r="J4038">
        <v>0</v>
      </c>
      <c r="K4038">
        <v>0</v>
      </c>
    </row>
    <row r="4039" spans="1:11" x14ac:dyDescent="0.25">
      <c r="A4039">
        <v>3848</v>
      </c>
      <c r="B4039" t="s">
        <v>1647</v>
      </c>
      <c r="C4039" t="s">
        <v>301</v>
      </c>
      <c r="D4039" t="s">
        <v>7400</v>
      </c>
      <c r="E4039" t="s">
        <v>4170</v>
      </c>
      <c r="F4039" t="s">
        <v>1703</v>
      </c>
      <c r="G4039" t="s">
        <v>6739</v>
      </c>
      <c r="H4039">
        <v>13</v>
      </c>
      <c r="I4039" t="s">
        <v>1646</v>
      </c>
      <c r="J4039">
        <v>0</v>
      </c>
      <c r="K4039">
        <v>0</v>
      </c>
    </row>
    <row r="4040" spans="1:11" x14ac:dyDescent="0.25">
      <c r="A4040">
        <v>3848</v>
      </c>
      <c r="B4040" t="s">
        <v>1647</v>
      </c>
      <c r="C4040" t="s">
        <v>301</v>
      </c>
      <c r="D4040" t="s">
        <v>7400</v>
      </c>
      <c r="G4040" t="s">
        <v>10193</v>
      </c>
      <c r="H4040">
        <v>8</v>
      </c>
      <c r="I4040" t="s">
        <v>1646</v>
      </c>
      <c r="J4040">
        <v>0</v>
      </c>
      <c r="K4040">
        <v>0</v>
      </c>
    </row>
    <row r="4041" spans="1:11" x14ac:dyDescent="0.25">
      <c r="A4041">
        <v>3848</v>
      </c>
      <c r="B4041" t="s">
        <v>1647</v>
      </c>
      <c r="C4041" t="s">
        <v>301</v>
      </c>
      <c r="D4041" t="s">
        <v>7400</v>
      </c>
      <c r="E4041" t="s">
        <v>7287</v>
      </c>
      <c r="F4041" t="s">
        <v>7288</v>
      </c>
      <c r="G4041" t="s">
        <v>3078</v>
      </c>
      <c r="H4041">
        <v>2</v>
      </c>
      <c r="I4041" t="s">
        <v>1646</v>
      </c>
      <c r="J4041">
        <v>0</v>
      </c>
      <c r="K4041">
        <v>0</v>
      </c>
    </row>
    <row r="4042" spans="1:11" x14ac:dyDescent="0.25">
      <c r="A4042">
        <v>3848</v>
      </c>
      <c r="B4042" t="s">
        <v>1647</v>
      </c>
      <c r="C4042" t="s">
        <v>301</v>
      </c>
      <c r="D4042" t="s">
        <v>7400</v>
      </c>
      <c r="G4042" t="s">
        <v>6675</v>
      </c>
      <c r="H4042">
        <v>18</v>
      </c>
      <c r="I4042" t="s">
        <v>1646</v>
      </c>
      <c r="J4042">
        <v>0</v>
      </c>
      <c r="K4042">
        <v>0</v>
      </c>
    </row>
    <row r="4043" spans="1:11" x14ac:dyDescent="0.25">
      <c r="A4043">
        <v>3848</v>
      </c>
      <c r="B4043" t="s">
        <v>1647</v>
      </c>
      <c r="C4043" t="s">
        <v>301</v>
      </c>
      <c r="D4043" t="s">
        <v>7400</v>
      </c>
      <c r="E4043" t="s">
        <v>4171</v>
      </c>
      <c r="F4043" t="s">
        <v>4172</v>
      </c>
      <c r="G4043" t="s">
        <v>3706</v>
      </c>
      <c r="H4043">
        <v>1</v>
      </c>
      <c r="I4043" t="s">
        <v>1646</v>
      </c>
      <c r="J4043">
        <v>0</v>
      </c>
      <c r="K4043">
        <v>0</v>
      </c>
    </row>
    <row r="4044" spans="1:11" x14ac:dyDescent="0.25">
      <c r="A4044">
        <v>3848</v>
      </c>
      <c r="B4044" t="s">
        <v>1647</v>
      </c>
      <c r="C4044" t="s">
        <v>301</v>
      </c>
      <c r="D4044" t="s">
        <v>7400</v>
      </c>
      <c r="E4044" t="s">
        <v>7070</v>
      </c>
      <c r="F4044" t="s">
        <v>7071</v>
      </c>
      <c r="G4044" t="s">
        <v>3694</v>
      </c>
      <c r="H4044">
        <v>2</v>
      </c>
      <c r="I4044" t="s">
        <v>1646</v>
      </c>
      <c r="J4044">
        <v>0</v>
      </c>
      <c r="K4044">
        <v>0</v>
      </c>
    </row>
    <row r="4045" spans="1:11" x14ac:dyDescent="0.25">
      <c r="A4045">
        <v>3848</v>
      </c>
      <c r="B4045" t="s">
        <v>1647</v>
      </c>
      <c r="C4045" t="s">
        <v>301</v>
      </c>
      <c r="D4045" t="s">
        <v>7400</v>
      </c>
      <c r="E4045" t="s">
        <v>5699</v>
      </c>
      <c r="F4045" t="s">
        <v>5700</v>
      </c>
      <c r="G4045" t="s">
        <v>5577</v>
      </c>
      <c r="H4045">
        <v>5</v>
      </c>
      <c r="I4045" t="s">
        <v>1646</v>
      </c>
      <c r="J4045">
        <v>0</v>
      </c>
      <c r="K4045">
        <v>0</v>
      </c>
    </row>
    <row r="4046" spans="1:11" x14ac:dyDescent="0.25">
      <c r="A4046">
        <v>3848</v>
      </c>
      <c r="B4046" t="s">
        <v>1647</v>
      </c>
      <c r="C4046" t="s">
        <v>301</v>
      </c>
      <c r="D4046" t="s">
        <v>7400</v>
      </c>
      <c r="E4046" t="s">
        <v>8796</v>
      </c>
      <c r="F4046" t="s">
        <v>8797</v>
      </c>
      <c r="G4046" t="s">
        <v>2155</v>
      </c>
      <c r="H4046">
        <v>1</v>
      </c>
      <c r="I4046" t="s">
        <v>1646</v>
      </c>
      <c r="J4046">
        <v>0</v>
      </c>
      <c r="K4046">
        <v>0</v>
      </c>
    </row>
    <row r="4047" spans="1:11" x14ac:dyDescent="0.25">
      <c r="A4047">
        <v>3848</v>
      </c>
      <c r="B4047" t="s">
        <v>1647</v>
      </c>
      <c r="C4047" t="s">
        <v>301</v>
      </c>
      <c r="D4047" t="s">
        <v>7400</v>
      </c>
      <c r="E4047" t="s">
        <v>7072</v>
      </c>
      <c r="F4047" t="s">
        <v>7073</v>
      </c>
      <c r="G4047" t="s">
        <v>3068</v>
      </c>
      <c r="H4047">
        <v>3</v>
      </c>
      <c r="I4047" t="s">
        <v>1646</v>
      </c>
      <c r="J4047">
        <v>0</v>
      </c>
      <c r="K4047">
        <v>0</v>
      </c>
    </row>
    <row r="4048" spans="1:11" x14ac:dyDescent="0.25">
      <c r="A4048">
        <v>3848</v>
      </c>
      <c r="B4048" t="s">
        <v>1647</v>
      </c>
      <c r="C4048" t="s">
        <v>301</v>
      </c>
      <c r="D4048" t="s">
        <v>7400</v>
      </c>
      <c r="G4048" t="s">
        <v>4876</v>
      </c>
      <c r="H4048">
        <v>3</v>
      </c>
      <c r="I4048" t="s">
        <v>1646</v>
      </c>
      <c r="J4048">
        <v>0</v>
      </c>
      <c r="K4048">
        <v>0</v>
      </c>
    </row>
    <row r="4049" spans="1:11" x14ac:dyDescent="0.25">
      <c r="A4049">
        <v>3848</v>
      </c>
      <c r="B4049" t="s">
        <v>1647</v>
      </c>
      <c r="C4049" t="s">
        <v>301</v>
      </c>
      <c r="D4049" t="s">
        <v>7400</v>
      </c>
      <c r="E4049" t="s">
        <v>7074</v>
      </c>
      <c r="F4049" t="s">
        <v>7075</v>
      </c>
      <c r="G4049" t="s">
        <v>3706</v>
      </c>
      <c r="H4049">
        <v>1</v>
      </c>
      <c r="I4049" t="s">
        <v>1646</v>
      </c>
      <c r="J4049">
        <v>0</v>
      </c>
      <c r="K4049">
        <v>0</v>
      </c>
    </row>
    <row r="4050" spans="1:11" x14ac:dyDescent="0.25">
      <c r="A4050">
        <v>3848</v>
      </c>
      <c r="B4050" t="s">
        <v>1647</v>
      </c>
      <c r="C4050" t="s">
        <v>301</v>
      </c>
      <c r="D4050" t="s">
        <v>7400</v>
      </c>
      <c r="G4050" t="s">
        <v>6510</v>
      </c>
      <c r="H4050">
        <v>1</v>
      </c>
      <c r="I4050" t="s">
        <v>1646</v>
      </c>
      <c r="J4050">
        <v>0</v>
      </c>
      <c r="K4050">
        <v>0</v>
      </c>
    </row>
    <row r="4051" spans="1:11" x14ac:dyDescent="0.25">
      <c r="A4051">
        <v>3848</v>
      </c>
      <c r="B4051" t="s">
        <v>1647</v>
      </c>
      <c r="C4051" t="s">
        <v>301</v>
      </c>
      <c r="D4051" t="s">
        <v>7400</v>
      </c>
      <c r="E4051" t="s">
        <v>4173</v>
      </c>
      <c r="F4051" t="s">
        <v>4174</v>
      </c>
      <c r="G4051" t="s">
        <v>3706</v>
      </c>
      <c r="H4051">
        <v>1</v>
      </c>
      <c r="I4051" t="s">
        <v>1646</v>
      </c>
      <c r="J4051">
        <v>0</v>
      </c>
      <c r="K4051">
        <v>0</v>
      </c>
    </row>
    <row r="4052" spans="1:11" x14ac:dyDescent="0.25">
      <c r="A4052">
        <v>3848</v>
      </c>
      <c r="B4052" t="s">
        <v>1647</v>
      </c>
      <c r="C4052" t="s">
        <v>301</v>
      </c>
      <c r="D4052" t="s">
        <v>7400</v>
      </c>
      <c r="G4052" t="s">
        <v>10979</v>
      </c>
      <c r="H4052">
        <v>3</v>
      </c>
      <c r="I4052" t="s">
        <v>1646</v>
      </c>
      <c r="J4052">
        <v>0</v>
      </c>
      <c r="K4052">
        <v>0</v>
      </c>
    </row>
    <row r="4053" spans="1:11" x14ac:dyDescent="0.25">
      <c r="A4053">
        <v>3848</v>
      </c>
      <c r="B4053" t="s">
        <v>1647</v>
      </c>
      <c r="C4053" t="s">
        <v>301</v>
      </c>
      <c r="D4053" t="s">
        <v>7400</v>
      </c>
      <c r="E4053" t="s">
        <v>5701</v>
      </c>
      <c r="F4053" t="s">
        <v>5702</v>
      </c>
      <c r="G4053" t="s">
        <v>3164</v>
      </c>
      <c r="H4053">
        <v>1</v>
      </c>
      <c r="I4053" t="s">
        <v>1646</v>
      </c>
      <c r="J4053">
        <v>0</v>
      </c>
      <c r="K4053">
        <v>0</v>
      </c>
    </row>
    <row r="4054" spans="1:11" x14ac:dyDescent="0.25">
      <c r="A4054">
        <v>3848</v>
      </c>
      <c r="B4054" t="s">
        <v>1647</v>
      </c>
      <c r="C4054" t="s">
        <v>301</v>
      </c>
      <c r="D4054" t="s">
        <v>7400</v>
      </c>
      <c r="G4054" t="s">
        <v>5703</v>
      </c>
      <c r="H4054">
        <v>3</v>
      </c>
      <c r="I4054" t="s">
        <v>1646</v>
      </c>
      <c r="J4054">
        <v>0</v>
      </c>
      <c r="K4054">
        <v>0</v>
      </c>
    </row>
    <row r="4055" spans="1:11" x14ac:dyDescent="0.25">
      <c r="A4055">
        <v>3848</v>
      </c>
      <c r="B4055" t="s">
        <v>1647</v>
      </c>
      <c r="C4055" t="s">
        <v>301</v>
      </c>
      <c r="D4055" t="s">
        <v>7400</v>
      </c>
      <c r="E4055" t="s">
        <v>10980</v>
      </c>
      <c r="F4055" t="s">
        <v>10981</v>
      </c>
      <c r="G4055" t="s">
        <v>3104</v>
      </c>
      <c r="H4055">
        <v>3</v>
      </c>
      <c r="I4055" t="s">
        <v>1646</v>
      </c>
      <c r="J4055">
        <v>0</v>
      </c>
      <c r="K4055">
        <v>0</v>
      </c>
    </row>
    <row r="4056" spans="1:11" x14ac:dyDescent="0.25">
      <c r="A4056">
        <v>3848</v>
      </c>
      <c r="B4056" t="s">
        <v>1647</v>
      </c>
      <c r="C4056" t="s">
        <v>301</v>
      </c>
      <c r="D4056" t="s">
        <v>7400</v>
      </c>
      <c r="E4056" t="s">
        <v>10982</v>
      </c>
      <c r="F4056" t="s">
        <v>5692</v>
      </c>
      <c r="G4056" t="s">
        <v>10983</v>
      </c>
      <c r="H4056">
        <v>15</v>
      </c>
      <c r="I4056" t="s">
        <v>1646</v>
      </c>
      <c r="J4056">
        <v>0</v>
      </c>
      <c r="K4056">
        <v>0</v>
      </c>
    </row>
    <row r="4057" spans="1:11" x14ac:dyDescent="0.25">
      <c r="A4057">
        <v>3848</v>
      </c>
      <c r="B4057" t="s">
        <v>1647</v>
      </c>
      <c r="C4057" t="s">
        <v>301</v>
      </c>
      <c r="D4057" t="s">
        <v>7400</v>
      </c>
      <c r="E4057" t="s">
        <v>2370</v>
      </c>
      <c r="F4057" t="s">
        <v>1702</v>
      </c>
      <c r="G4057" t="s">
        <v>6241</v>
      </c>
      <c r="H4057">
        <v>6</v>
      </c>
      <c r="I4057" t="s">
        <v>1646</v>
      </c>
      <c r="J4057">
        <v>0</v>
      </c>
      <c r="K4057">
        <v>0</v>
      </c>
    </row>
    <row r="4058" spans="1:11" x14ac:dyDescent="0.25">
      <c r="A4058">
        <v>3848</v>
      </c>
      <c r="B4058" t="s">
        <v>1647</v>
      </c>
      <c r="C4058" t="s">
        <v>301</v>
      </c>
      <c r="D4058" t="s">
        <v>7400</v>
      </c>
      <c r="G4058" t="s">
        <v>6556</v>
      </c>
      <c r="H4058">
        <v>2</v>
      </c>
      <c r="I4058" t="s">
        <v>1646</v>
      </c>
      <c r="J4058">
        <v>0</v>
      </c>
      <c r="K4058">
        <v>0</v>
      </c>
    </row>
    <row r="4059" spans="1:11" x14ac:dyDescent="0.25">
      <c r="A4059">
        <v>3848</v>
      </c>
      <c r="B4059" t="s">
        <v>1647</v>
      </c>
      <c r="C4059" t="s">
        <v>301</v>
      </c>
      <c r="D4059" t="s">
        <v>7400</v>
      </c>
      <c r="E4059" t="s">
        <v>5704</v>
      </c>
      <c r="F4059" t="s">
        <v>5705</v>
      </c>
      <c r="G4059" t="s">
        <v>5495</v>
      </c>
      <c r="H4059">
        <v>1</v>
      </c>
      <c r="I4059" t="s">
        <v>1646</v>
      </c>
      <c r="J4059">
        <v>0</v>
      </c>
      <c r="K4059">
        <v>0</v>
      </c>
    </row>
    <row r="4060" spans="1:11" x14ac:dyDescent="0.25">
      <c r="A4060">
        <v>3848</v>
      </c>
      <c r="B4060" t="s">
        <v>1647</v>
      </c>
      <c r="C4060" t="s">
        <v>301</v>
      </c>
      <c r="D4060" t="s">
        <v>7400</v>
      </c>
      <c r="E4060" t="s">
        <v>5706</v>
      </c>
      <c r="F4060" t="s">
        <v>5707</v>
      </c>
      <c r="G4060" t="s">
        <v>5708</v>
      </c>
      <c r="H4060">
        <v>5</v>
      </c>
      <c r="I4060" t="s">
        <v>1646</v>
      </c>
      <c r="J4060">
        <v>0</v>
      </c>
      <c r="K4060">
        <v>0</v>
      </c>
    </row>
    <row r="4061" spans="1:11" x14ac:dyDescent="0.25">
      <c r="A4061">
        <v>3848</v>
      </c>
      <c r="B4061" t="s">
        <v>1647</v>
      </c>
      <c r="C4061" t="s">
        <v>301</v>
      </c>
      <c r="D4061" t="s">
        <v>7400</v>
      </c>
      <c r="E4061" t="s">
        <v>6692</v>
      </c>
      <c r="F4061" t="s">
        <v>2103</v>
      </c>
      <c r="G4061" t="s">
        <v>6785</v>
      </c>
      <c r="H4061">
        <v>173</v>
      </c>
      <c r="I4061" t="s">
        <v>1646</v>
      </c>
      <c r="J4061">
        <v>0</v>
      </c>
      <c r="K4061">
        <v>0</v>
      </c>
    </row>
    <row r="4062" spans="1:11" x14ac:dyDescent="0.25">
      <c r="A4062">
        <v>3848</v>
      </c>
      <c r="B4062" t="s">
        <v>1647</v>
      </c>
      <c r="C4062" t="s">
        <v>301</v>
      </c>
      <c r="D4062" t="s">
        <v>7400</v>
      </c>
      <c r="G4062" t="s">
        <v>5687</v>
      </c>
      <c r="H4062">
        <v>65</v>
      </c>
      <c r="I4062" t="s">
        <v>1646</v>
      </c>
      <c r="J4062">
        <v>0</v>
      </c>
      <c r="K4062">
        <v>0</v>
      </c>
    </row>
    <row r="4063" spans="1:11" x14ac:dyDescent="0.25">
      <c r="A4063">
        <v>3848</v>
      </c>
      <c r="B4063" t="s">
        <v>1647</v>
      </c>
      <c r="C4063" t="s">
        <v>301</v>
      </c>
      <c r="D4063" t="s">
        <v>7400</v>
      </c>
      <c r="E4063" t="s">
        <v>6907</v>
      </c>
      <c r="F4063" t="s">
        <v>6908</v>
      </c>
      <c r="G4063" t="s">
        <v>6882</v>
      </c>
      <c r="H4063">
        <v>4</v>
      </c>
      <c r="I4063" t="s">
        <v>1646</v>
      </c>
      <c r="J4063">
        <v>0</v>
      </c>
      <c r="K4063">
        <v>0</v>
      </c>
    </row>
    <row r="4064" spans="1:11" x14ac:dyDescent="0.25">
      <c r="A4064">
        <v>3848</v>
      </c>
      <c r="B4064" t="s">
        <v>1647</v>
      </c>
      <c r="C4064" t="s">
        <v>301</v>
      </c>
      <c r="D4064" t="s">
        <v>7400</v>
      </c>
      <c r="E4064" t="s">
        <v>6693</v>
      </c>
      <c r="F4064" t="s">
        <v>5705</v>
      </c>
      <c r="G4064" t="s">
        <v>6719</v>
      </c>
      <c r="H4064">
        <v>10</v>
      </c>
      <c r="I4064" t="s">
        <v>1646</v>
      </c>
      <c r="J4064">
        <v>0</v>
      </c>
      <c r="K4064">
        <v>0</v>
      </c>
    </row>
    <row r="4065" spans="1:11" x14ac:dyDescent="0.25">
      <c r="A4065">
        <v>3848</v>
      </c>
      <c r="B4065" t="s">
        <v>1647</v>
      </c>
      <c r="C4065" t="s">
        <v>301</v>
      </c>
      <c r="D4065" t="s">
        <v>7400</v>
      </c>
      <c r="G4065" t="s">
        <v>6655</v>
      </c>
      <c r="H4065">
        <v>13</v>
      </c>
      <c r="I4065" t="s">
        <v>1646</v>
      </c>
      <c r="J4065">
        <v>0</v>
      </c>
      <c r="K4065">
        <v>0</v>
      </c>
    </row>
    <row r="4066" spans="1:11" x14ac:dyDescent="0.25">
      <c r="A4066">
        <v>3848</v>
      </c>
      <c r="B4066" t="s">
        <v>1647</v>
      </c>
      <c r="C4066" t="s">
        <v>301</v>
      </c>
      <c r="D4066" t="s">
        <v>7400</v>
      </c>
      <c r="E4066" t="s">
        <v>9205</v>
      </c>
      <c r="F4066" t="s">
        <v>1769</v>
      </c>
      <c r="G4066" t="s">
        <v>9676</v>
      </c>
      <c r="H4066">
        <v>5</v>
      </c>
      <c r="I4066" t="s">
        <v>1646</v>
      </c>
      <c r="J4066">
        <v>0</v>
      </c>
      <c r="K4066">
        <v>0</v>
      </c>
    </row>
    <row r="4067" spans="1:11" x14ac:dyDescent="0.25">
      <c r="A4067">
        <v>3848</v>
      </c>
      <c r="B4067" t="s">
        <v>1647</v>
      </c>
      <c r="C4067" t="s">
        <v>301</v>
      </c>
      <c r="D4067" t="s">
        <v>7400</v>
      </c>
      <c r="E4067" t="s">
        <v>6740</v>
      </c>
      <c r="F4067" t="s">
        <v>6741</v>
      </c>
      <c r="G4067" t="s">
        <v>6719</v>
      </c>
      <c r="H4067">
        <v>10</v>
      </c>
      <c r="I4067" t="s">
        <v>1646</v>
      </c>
      <c r="J4067">
        <v>0</v>
      </c>
      <c r="K4067">
        <v>0</v>
      </c>
    </row>
    <row r="4068" spans="1:11" x14ac:dyDescent="0.25">
      <c r="A4068">
        <v>3848</v>
      </c>
      <c r="B4068" t="s">
        <v>1647</v>
      </c>
      <c r="C4068" t="s">
        <v>301</v>
      </c>
      <c r="D4068" t="s">
        <v>7400</v>
      </c>
      <c r="G4068" t="s">
        <v>5968</v>
      </c>
      <c r="H4068">
        <v>16</v>
      </c>
      <c r="I4068" t="s">
        <v>1646</v>
      </c>
      <c r="J4068">
        <v>0</v>
      </c>
      <c r="K4068">
        <v>0</v>
      </c>
    </row>
    <row r="4069" spans="1:11" x14ac:dyDescent="0.25">
      <c r="A4069">
        <v>3848</v>
      </c>
      <c r="B4069" t="s">
        <v>1647</v>
      </c>
      <c r="C4069" t="s">
        <v>301</v>
      </c>
      <c r="D4069" t="s">
        <v>7400</v>
      </c>
      <c r="E4069" t="s">
        <v>2516</v>
      </c>
      <c r="F4069" t="s">
        <v>2517</v>
      </c>
      <c r="G4069" t="s">
        <v>10194</v>
      </c>
      <c r="H4069">
        <v>46</v>
      </c>
      <c r="I4069" t="s">
        <v>1646</v>
      </c>
      <c r="J4069">
        <v>0</v>
      </c>
      <c r="K4069">
        <v>0</v>
      </c>
    </row>
    <row r="4070" spans="1:11" x14ac:dyDescent="0.25">
      <c r="A4070">
        <v>3848</v>
      </c>
      <c r="B4070" t="s">
        <v>1647</v>
      </c>
      <c r="C4070" t="s">
        <v>301</v>
      </c>
      <c r="D4070" t="s">
        <v>7400</v>
      </c>
      <c r="G4070" t="s">
        <v>2180</v>
      </c>
      <c r="H4070">
        <v>3</v>
      </c>
      <c r="I4070" t="s">
        <v>1646</v>
      </c>
      <c r="J4070">
        <v>0</v>
      </c>
      <c r="K4070">
        <v>0</v>
      </c>
    </row>
    <row r="4071" spans="1:11" x14ac:dyDescent="0.25">
      <c r="A4071">
        <v>3848</v>
      </c>
      <c r="B4071" t="s">
        <v>1647</v>
      </c>
      <c r="C4071" t="s">
        <v>301</v>
      </c>
      <c r="D4071" t="s">
        <v>7400</v>
      </c>
      <c r="E4071" t="s">
        <v>7076</v>
      </c>
      <c r="F4071" t="s">
        <v>7077</v>
      </c>
      <c r="G4071" t="s">
        <v>6795</v>
      </c>
      <c r="H4071">
        <v>3</v>
      </c>
      <c r="I4071" t="s">
        <v>1646</v>
      </c>
      <c r="J4071">
        <v>0</v>
      </c>
      <c r="K4071">
        <v>0</v>
      </c>
    </row>
    <row r="4072" spans="1:11" x14ac:dyDescent="0.25">
      <c r="A4072">
        <v>3848</v>
      </c>
      <c r="B4072" t="s">
        <v>1647</v>
      </c>
      <c r="C4072" t="s">
        <v>301</v>
      </c>
      <c r="D4072" t="s">
        <v>7400</v>
      </c>
      <c r="G4072" t="s">
        <v>2180</v>
      </c>
      <c r="H4072">
        <v>1</v>
      </c>
      <c r="I4072" t="s">
        <v>1646</v>
      </c>
      <c r="J4072">
        <v>0</v>
      </c>
      <c r="K4072">
        <v>0</v>
      </c>
    </row>
    <row r="4073" spans="1:11" x14ac:dyDescent="0.25">
      <c r="A4073">
        <v>3848</v>
      </c>
      <c r="B4073" t="s">
        <v>1647</v>
      </c>
      <c r="C4073" t="s">
        <v>301</v>
      </c>
      <c r="D4073" t="s">
        <v>7400</v>
      </c>
      <c r="E4073" t="s">
        <v>5709</v>
      </c>
      <c r="F4073" t="s">
        <v>5710</v>
      </c>
      <c r="G4073" t="s">
        <v>2313</v>
      </c>
      <c r="H4073">
        <v>5</v>
      </c>
      <c r="I4073" t="s">
        <v>1646</v>
      </c>
      <c r="J4073">
        <v>0</v>
      </c>
      <c r="K4073">
        <v>0</v>
      </c>
    </row>
    <row r="4074" spans="1:11" x14ac:dyDescent="0.25">
      <c r="A4074">
        <v>3848</v>
      </c>
      <c r="B4074" t="s">
        <v>1647</v>
      </c>
      <c r="C4074" t="s">
        <v>301</v>
      </c>
      <c r="D4074" t="s">
        <v>7400</v>
      </c>
      <c r="E4074" t="s">
        <v>6139</v>
      </c>
      <c r="F4074" t="s">
        <v>6140</v>
      </c>
      <c r="G4074" t="s">
        <v>7392</v>
      </c>
      <c r="H4074">
        <v>28</v>
      </c>
      <c r="I4074" t="s">
        <v>1646</v>
      </c>
      <c r="J4074">
        <v>0</v>
      </c>
      <c r="K4074">
        <v>0</v>
      </c>
    </row>
    <row r="4075" spans="1:11" x14ac:dyDescent="0.25">
      <c r="A4075">
        <v>3848</v>
      </c>
      <c r="B4075" t="s">
        <v>1647</v>
      </c>
      <c r="C4075" t="s">
        <v>301</v>
      </c>
      <c r="D4075" t="s">
        <v>7400</v>
      </c>
      <c r="G4075" t="s">
        <v>4254</v>
      </c>
      <c r="H4075">
        <v>51</v>
      </c>
      <c r="I4075" t="s">
        <v>1646</v>
      </c>
      <c r="J4075">
        <v>0</v>
      </c>
      <c r="K4075">
        <v>0</v>
      </c>
    </row>
    <row r="4076" spans="1:11" x14ac:dyDescent="0.25">
      <c r="A4076">
        <v>3848</v>
      </c>
      <c r="B4076" t="s">
        <v>1647</v>
      </c>
      <c r="C4076" t="s">
        <v>301</v>
      </c>
      <c r="D4076" t="s">
        <v>7400</v>
      </c>
      <c r="E4076" t="s">
        <v>8638</v>
      </c>
      <c r="F4076" t="s">
        <v>8639</v>
      </c>
      <c r="G4076" t="s">
        <v>5690</v>
      </c>
      <c r="H4076">
        <v>45</v>
      </c>
      <c r="I4076" t="s">
        <v>1646</v>
      </c>
      <c r="J4076">
        <v>0</v>
      </c>
      <c r="K4076">
        <v>0</v>
      </c>
    </row>
    <row r="4077" spans="1:11" x14ac:dyDescent="0.25">
      <c r="A4077">
        <v>3848</v>
      </c>
      <c r="B4077" t="s">
        <v>1647</v>
      </c>
      <c r="C4077" t="s">
        <v>301</v>
      </c>
      <c r="D4077" t="s">
        <v>7400</v>
      </c>
      <c r="E4077" t="s">
        <v>6284</v>
      </c>
      <c r="F4077" t="s">
        <v>6141</v>
      </c>
      <c r="G4077" t="s">
        <v>7494</v>
      </c>
      <c r="H4077">
        <v>7</v>
      </c>
      <c r="I4077" t="s">
        <v>1646</v>
      </c>
      <c r="J4077">
        <v>0</v>
      </c>
      <c r="K4077">
        <v>0</v>
      </c>
    </row>
    <row r="4078" spans="1:11" x14ac:dyDescent="0.25">
      <c r="A4078">
        <v>3848</v>
      </c>
      <c r="B4078" t="s">
        <v>1647</v>
      </c>
      <c r="C4078" t="s">
        <v>301</v>
      </c>
      <c r="D4078" t="s">
        <v>7400</v>
      </c>
      <c r="E4078" t="s">
        <v>4175</v>
      </c>
      <c r="F4078" t="s">
        <v>1972</v>
      </c>
      <c r="G4078" t="s">
        <v>3104</v>
      </c>
      <c r="H4078">
        <v>2</v>
      </c>
      <c r="I4078" t="s">
        <v>1646</v>
      </c>
      <c r="J4078">
        <v>0</v>
      </c>
      <c r="K4078">
        <v>0</v>
      </c>
    </row>
    <row r="4079" spans="1:11" x14ac:dyDescent="0.25">
      <c r="A4079">
        <v>3848</v>
      </c>
      <c r="B4079" t="s">
        <v>1647</v>
      </c>
      <c r="C4079" t="s">
        <v>301</v>
      </c>
      <c r="D4079" t="s">
        <v>7400</v>
      </c>
      <c r="G4079" t="s">
        <v>4253</v>
      </c>
      <c r="H4079">
        <v>3</v>
      </c>
      <c r="I4079" t="s">
        <v>1646</v>
      </c>
      <c r="J4079">
        <v>0</v>
      </c>
      <c r="K4079">
        <v>0</v>
      </c>
    </row>
    <row r="4080" spans="1:11" x14ac:dyDescent="0.25">
      <c r="A4080">
        <v>3848</v>
      </c>
      <c r="B4080" t="s">
        <v>1647</v>
      </c>
      <c r="C4080" t="s">
        <v>301</v>
      </c>
      <c r="D4080" t="s">
        <v>7400</v>
      </c>
      <c r="E4080" t="s">
        <v>6694</v>
      </c>
      <c r="F4080" t="s">
        <v>6141</v>
      </c>
      <c r="G4080" t="s">
        <v>6889</v>
      </c>
      <c r="H4080">
        <v>18</v>
      </c>
      <c r="I4080" t="s">
        <v>1646</v>
      </c>
      <c r="J4080">
        <v>0</v>
      </c>
      <c r="K4080">
        <v>0</v>
      </c>
    </row>
    <row r="4081" spans="1:11" x14ac:dyDescent="0.25">
      <c r="A4081">
        <v>3848</v>
      </c>
      <c r="B4081" t="s">
        <v>1647</v>
      </c>
      <c r="C4081" t="s">
        <v>301</v>
      </c>
      <c r="D4081" t="s">
        <v>7400</v>
      </c>
      <c r="G4081" t="s">
        <v>5620</v>
      </c>
      <c r="H4081">
        <v>2</v>
      </c>
      <c r="I4081" t="s">
        <v>1646</v>
      </c>
      <c r="J4081">
        <v>0</v>
      </c>
      <c r="K4081">
        <v>0</v>
      </c>
    </row>
    <row r="4082" spans="1:11" x14ac:dyDescent="0.25">
      <c r="A4082">
        <v>3848</v>
      </c>
      <c r="B4082" t="s">
        <v>1647</v>
      </c>
      <c r="C4082" t="s">
        <v>301</v>
      </c>
      <c r="D4082" t="s">
        <v>7400</v>
      </c>
      <c r="E4082" t="s">
        <v>6557</v>
      </c>
      <c r="F4082" t="s">
        <v>6558</v>
      </c>
      <c r="G4082" t="s">
        <v>6713</v>
      </c>
      <c r="H4082">
        <v>6</v>
      </c>
      <c r="I4082" t="s">
        <v>1646</v>
      </c>
      <c r="J4082">
        <v>0</v>
      </c>
      <c r="K4082">
        <v>0</v>
      </c>
    </row>
    <row r="4083" spans="1:11" x14ac:dyDescent="0.25">
      <c r="A4083">
        <v>3848</v>
      </c>
      <c r="B4083" t="s">
        <v>1647</v>
      </c>
      <c r="C4083" t="s">
        <v>301</v>
      </c>
      <c r="D4083" t="s">
        <v>7400</v>
      </c>
      <c r="G4083" t="s">
        <v>7078</v>
      </c>
      <c r="H4083">
        <v>18</v>
      </c>
      <c r="I4083" t="s">
        <v>1646</v>
      </c>
      <c r="J4083">
        <v>0</v>
      </c>
      <c r="K4083">
        <v>0</v>
      </c>
    </row>
    <row r="4084" spans="1:11" x14ac:dyDescent="0.25">
      <c r="A4084">
        <v>3848</v>
      </c>
      <c r="B4084" t="s">
        <v>1647</v>
      </c>
      <c r="C4084" t="s">
        <v>301</v>
      </c>
      <c r="D4084" t="s">
        <v>7400</v>
      </c>
      <c r="E4084" t="s">
        <v>9206</v>
      </c>
      <c r="F4084" t="s">
        <v>9207</v>
      </c>
      <c r="G4084" t="s">
        <v>9676</v>
      </c>
      <c r="H4084">
        <v>3</v>
      </c>
      <c r="I4084" t="s">
        <v>1646</v>
      </c>
      <c r="J4084">
        <v>0</v>
      </c>
      <c r="K4084">
        <v>0</v>
      </c>
    </row>
    <row r="4085" spans="1:11" x14ac:dyDescent="0.25">
      <c r="A4085">
        <v>3848</v>
      </c>
      <c r="B4085" t="s">
        <v>1647</v>
      </c>
      <c r="C4085" t="s">
        <v>301</v>
      </c>
      <c r="D4085" t="s">
        <v>7400</v>
      </c>
      <c r="G4085" t="s">
        <v>5696</v>
      </c>
      <c r="H4085">
        <v>2</v>
      </c>
      <c r="I4085" t="s">
        <v>1646</v>
      </c>
      <c r="J4085">
        <v>0</v>
      </c>
      <c r="K4085">
        <v>0</v>
      </c>
    </row>
    <row r="4086" spans="1:11" x14ac:dyDescent="0.25">
      <c r="A4086">
        <v>3848</v>
      </c>
      <c r="B4086" t="s">
        <v>1647</v>
      </c>
      <c r="C4086" t="s">
        <v>301</v>
      </c>
      <c r="D4086" t="s">
        <v>7400</v>
      </c>
      <c r="E4086" t="s">
        <v>7079</v>
      </c>
      <c r="F4086" t="s">
        <v>7080</v>
      </c>
      <c r="G4086" t="s">
        <v>3068</v>
      </c>
      <c r="H4086">
        <v>1</v>
      </c>
      <c r="I4086" t="s">
        <v>1646</v>
      </c>
      <c r="J4086">
        <v>0</v>
      </c>
      <c r="K4086">
        <v>0</v>
      </c>
    </row>
    <row r="4087" spans="1:11" x14ac:dyDescent="0.25">
      <c r="A4087">
        <v>3848</v>
      </c>
      <c r="B4087" t="s">
        <v>1647</v>
      </c>
      <c r="C4087" t="s">
        <v>301</v>
      </c>
      <c r="D4087" t="s">
        <v>7400</v>
      </c>
      <c r="G4087" t="s">
        <v>5690</v>
      </c>
      <c r="H4087">
        <v>9</v>
      </c>
      <c r="I4087" t="s">
        <v>1646</v>
      </c>
      <c r="J4087">
        <v>0</v>
      </c>
      <c r="K4087">
        <v>0</v>
      </c>
    </row>
    <row r="4088" spans="1:11" x14ac:dyDescent="0.25">
      <c r="A4088">
        <v>3848</v>
      </c>
      <c r="B4088" t="s">
        <v>1647</v>
      </c>
      <c r="C4088" t="s">
        <v>301</v>
      </c>
      <c r="D4088" t="s">
        <v>7400</v>
      </c>
      <c r="E4088" t="s">
        <v>4176</v>
      </c>
      <c r="F4088" t="s">
        <v>6559</v>
      </c>
      <c r="G4088" t="s">
        <v>3446</v>
      </c>
      <c r="H4088">
        <v>38</v>
      </c>
      <c r="I4088" t="s">
        <v>1646</v>
      </c>
      <c r="J4088">
        <v>0</v>
      </c>
      <c r="K4088">
        <v>0</v>
      </c>
    </row>
    <row r="4089" spans="1:11" x14ac:dyDescent="0.25">
      <c r="A4089">
        <v>3848</v>
      </c>
      <c r="B4089" t="s">
        <v>1647</v>
      </c>
      <c r="C4089" t="s">
        <v>301</v>
      </c>
      <c r="D4089" t="s">
        <v>7400</v>
      </c>
      <c r="G4089" t="s">
        <v>4418</v>
      </c>
      <c r="H4089">
        <v>19</v>
      </c>
      <c r="I4089" t="s">
        <v>1646</v>
      </c>
      <c r="J4089">
        <v>0</v>
      </c>
      <c r="K4089">
        <v>0</v>
      </c>
    </row>
    <row r="4090" spans="1:11" x14ac:dyDescent="0.25">
      <c r="A4090">
        <v>3848</v>
      </c>
      <c r="B4090" t="s">
        <v>1647</v>
      </c>
      <c r="C4090" t="s">
        <v>301</v>
      </c>
      <c r="D4090" t="s">
        <v>7400</v>
      </c>
      <c r="E4090" t="s">
        <v>9208</v>
      </c>
      <c r="F4090" t="s">
        <v>9209</v>
      </c>
      <c r="G4090" t="s">
        <v>2165</v>
      </c>
      <c r="H4090">
        <v>1</v>
      </c>
      <c r="I4090" t="s">
        <v>1646</v>
      </c>
      <c r="J4090">
        <v>0</v>
      </c>
      <c r="K4090">
        <v>0</v>
      </c>
    </row>
    <row r="4091" spans="1:11" x14ac:dyDescent="0.25">
      <c r="A4091">
        <v>3848</v>
      </c>
      <c r="B4091" t="s">
        <v>1647</v>
      </c>
      <c r="C4091" t="s">
        <v>301</v>
      </c>
      <c r="D4091" t="s">
        <v>7400</v>
      </c>
      <c r="E4091" t="s">
        <v>5711</v>
      </c>
      <c r="F4091" t="s">
        <v>5175</v>
      </c>
      <c r="G4091" t="s">
        <v>6795</v>
      </c>
      <c r="H4091">
        <v>4</v>
      </c>
      <c r="I4091" t="s">
        <v>1646</v>
      </c>
      <c r="J4091">
        <v>0</v>
      </c>
      <c r="K4091">
        <v>0</v>
      </c>
    </row>
    <row r="4092" spans="1:11" x14ac:dyDescent="0.25">
      <c r="A4092">
        <v>3848</v>
      </c>
      <c r="B4092" t="s">
        <v>1647</v>
      </c>
      <c r="C4092" t="s">
        <v>301</v>
      </c>
      <c r="D4092" t="s">
        <v>7400</v>
      </c>
      <c r="E4092" t="s">
        <v>7594</v>
      </c>
      <c r="F4092" t="s">
        <v>5713</v>
      </c>
      <c r="G4092" t="s">
        <v>2181</v>
      </c>
      <c r="H4092">
        <v>6</v>
      </c>
      <c r="I4092" t="s">
        <v>1646</v>
      </c>
      <c r="J4092">
        <v>0</v>
      </c>
      <c r="K4092">
        <v>0</v>
      </c>
    </row>
    <row r="4093" spans="1:11" x14ac:dyDescent="0.25">
      <c r="A4093">
        <v>3848</v>
      </c>
      <c r="B4093" t="s">
        <v>1647</v>
      </c>
      <c r="C4093" t="s">
        <v>301</v>
      </c>
      <c r="D4093" t="s">
        <v>7400</v>
      </c>
      <c r="E4093" t="s">
        <v>10984</v>
      </c>
      <c r="F4093" t="s">
        <v>10985</v>
      </c>
      <c r="G4093" t="s">
        <v>9542</v>
      </c>
      <c r="H4093">
        <v>3</v>
      </c>
      <c r="I4093" t="s">
        <v>1646</v>
      </c>
      <c r="J4093">
        <v>0</v>
      </c>
      <c r="K4093">
        <v>0</v>
      </c>
    </row>
    <row r="4094" spans="1:11" x14ac:dyDescent="0.25">
      <c r="A4094">
        <v>3848</v>
      </c>
      <c r="B4094" t="s">
        <v>1647</v>
      </c>
      <c r="C4094" t="s">
        <v>301</v>
      </c>
      <c r="D4094" t="s">
        <v>7400</v>
      </c>
      <c r="E4094" t="s">
        <v>4399</v>
      </c>
      <c r="F4094" t="s">
        <v>4400</v>
      </c>
      <c r="G4094" t="s">
        <v>3136</v>
      </c>
      <c r="H4094">
        <v>6</v>
      </c>
      <c r="I4094" t="s">
        <v>1646</v>
      </c>
      <c r="J4094">
        <v>0</v>
      </c>
      <c r="K4094">
        <v>0</v>
      </c>
    </row>
    <row r="4095" spans="1:11" x14ac:dyDescent="0.25">
      <c r="A4095">
        <v>3848</v>
      </c>
      <c r="B4095" t="s">
        <v>1647</v>
      </c>
      <c r="C4095" t="s">
        <v>301</v>
      </c>
      <c r="D4095" t="s">
        <v>7400</v>
      </c>
      <c r="G4095" t="s">
        <v>2255</v>
      </c>
      <c r="H4095">
        <v>8</v>
      </c>
      <c r="I4095" t="s">
        <v>1646</v>
      </c>
      <c r="J4095">
        <v>0</v>
      </c>
      <c r="K4095">
        <v>0</v>
      </c>
    </row>
    <row r="4096" spans="1:11" x14ac:dyDescent="0.25">
      <c r="A4096">
        <v>3848</v>
      </c>
      <c r="B4096" t="s">
        <v>1647</v>
      </c>
      <c r="C4096" t="s">
        <v>301</v>
      </c>
      <c r="D4096" t="s">
        <v>7400</v>
      </c>
      <c r="E4096" t="s">
        <v>4177</v>
      </c>
      <c r="F4096" t="s">
        <v>1701</v>
      </c>
      <c r="G4096" t="s">
        <v>8760</v>
      </c>
      <c r="H4096">
        <v>8</v>
      </c>
      <c r="I4096" t="s">
        <v>1646</v>
      </c>
      <c r="J4096">
        <v>0</v>
      </c>
      <c r="K4096">
        <v>0</v>
      </c>
    </row>
    <row r="4097" spans="1:11" x14ac:dyDescent="0.25">
      <c r="A4097">
        <v>3848</v>
      </c>
      <c r="B4097" t="s">
        <v>1647</v>
      </c>
      <c r="C4097" t="s">
        <v>301</v>
      </c>
      <c r="D4097" t="s">
        <v>7400</v>
      </c>
      <c r="G4097" t="s">
        <v>5287</v>
      </c>
      <c r="H4097">
        <v>11</v>
      </c>
      <c r="I4097" t="s">
        <v>1646</v>
      </c>
      <c r="J4097">
        <v>0</v>
      </c>
      <c r="K4097">
        <v>0</v>
      </c>
    </row>
    <row r="4098" spans="1:11" x14ac:dyDescent="0.25">
      <c r="A4098">
        <v>3848</v>
      </c>
      <c r="B4098" t="s">
        <v>1647</v>
      </c>
      <c r="C4098" t="s">
        <v>301</v>
      </c>
      <c r="D4098" t="s">
        <v>7400</v>
      </c>
      <c r="E4098" t="s">
        <v>4178</v>
      </c>
      <c r="F4098" t="s">
        <v>4179</v>
      </c>
      <c r="G4098" t="s">
        <v>3515</v>
      </c>
      <c r="H4098">
        <v>12</v>
      </c>
      <c r="I4098" t="s">
        <v>1646</v>
      </c>
      <c r="J4098">
        <v>0</v>
      </c>
      <c r="K4098">
        <v>0</v>
      </c>
    </row>
    <row r="4099" spans="1:11" x14ac:dyDescent="0.25">
      <c r="A4099">
        <v>3848</v>
      </c>
      <c r="B4099" t="s">
        <v>1647</v>
      </c>
      <c r="C4099" t="s">
        <v>301</v>
      </c>
      <c r="D4099" t="s">
        <v>7400</v>
      </c>
      <c r="G4099" t="s">
        <v>8640</v>
      </c>
      <c r="H4099">
        <v>1</v>
      </c>
      <c r="I4099" t="s">
        <v>1646</v>
      </c>
      <c r="J4099">
        <v>0</v>
      </c>
      <c r="K4099">
        <v>0</v>
      </c>
    </row>
    <row r="4100" spans="1:11" x14ac:dyDescent="0.25">
      <c r="A4100">
        <v>3848</v>
      </c>
      <c r="B4100" t="s">
        <v>1647</v>
      </c>
      <c r="C4100" t="s">
        <v>301</v>
      </c>
      <c r="D4100" t="s">
        <v>7400</v>
      </c>
      <c r="E4100" t="s">
        <v>5712</v>
      </c>
      <c r="F4100" t="s">
        <v>5713</v>
      </c>
      <c r="G4100" t="s">
        <v>5097</v>
      </c>
      <c r="H4100">
        <v>1</v>
      </c>
      <c r="I4100" t="s">
        <v>1646</v>
      </c>
      <c r="J4100">
        <v>0</v>
      </c>
      <c r="K4100">
        <v>0</v>
      </c>
    </row>
    <row r="4101" spans="1:11" x14ac:dyDescent="0.25">
      <c r="A4101">
        <v>3848</v>
      </c>
      <c r="B4101" t="s">
        <v>1647</v>
      </c>
      <c r="C4101" t="s">
        <v>301</v>
      </c>
      <c r="D4101" t="s">
        <v>7400</v>
      </c>
      <c r="E4101" t="s">
        <v>5714</v>
      </c>
      <c r="F4101" t="s">
        <v>5715</v>
      </c>
      <c r="G4101" t="s">
        <v>6882</v>
      </c>
      <c r="H4101">
        <v>4</v>
      </c>
      <c r="I4101" t="s">
        <v>1646</v>
      </c>
      <c r="J4101">
        <v>0</v>
      </c>
      <c r="K4101">
        <v>0</v>
      </c>
    </row>
    <row r="4102" spans="1:11" x14ac:dyDescent="0.25">
      <c r="A4102">
        <v>3848</v>
      </c>
      <c r="B4102" t="s">
        <v>1647</v>
      </c>
      <c r="C4102" t="s">
        <v>301</v>
      </c>
      <c r="D4102" t="s">
        <v>7400</v>
      </c>
      <c r="G4102" t="s">
        <v>5017</v>
      </c>
      <c r="H4102">
        <v>2</v>
      </c>
      <c r="I4102" t="s">
        <v>1646</v>
      </c>
      <c r="J4102">
        <v>0</v>
      </c>
      <c r="K4102">
        <v>0</v>
      </c>
    </row>
    <row r="4103" spans="1:11" x14ac:dyDescent="0.25">
      <c r="A4103">
        <v>3848</v>
      </c>
      <c r="B4103" t="s">
        <v>1647</v>
      </c>
      <c r="C4103" t="s">
        <v>301</v>
      </c>
      <c r="D4103" t="s">
        <v>7400</v>
      </c>
      <c r="E4103" t="s">
        <v>7595</v>
      </c>
      <c r="F4103" t="s">
        <v>7596</v>
      </c>
      <c r="G4103" t="s">
        <v>2181</v>
      </c>
      <c r="H4103">
        <v>3</v>
      </c>
      <c r="I4103" t="s">
        <v>1646</v>
      </c>
      <c r="J4103">
        <v>0</v>
      </c>
      <c r="K4103">
        <v>0</v>
      </c>
    </row>
    <row r="4104" spans="1:11" x14ac:dyDescent="0.25">
      <c r="A4104">
        <v>3848</v>
      </c>
      <c r="B4104" t="s">
        <v>1647</v>
      </c>
      <c r="C4104" t="s">
        <v>301</v>
      </c>
      <c r="D4104" t="s">
        <v>7400</v>
      </c>
      <c r="E4104" t="s">
        <v>10986</v>
      </c>
      <c r="F4104" t="s">
        <v>10987</v>
      </c>
      <c r="G4104" t="s">
        <v>6882</v>
      </c>
      <c r="H4104">
        <v>4</v>
      </c>
      <c r="I4104" t="s">
        <v>1646</v>
      </c>
      <c r="J4104">
        <v>0</v>
      </c>
      <c r="K4104">
        <v>0</v>
      </c>
    </row>
    <row r="4105" spans="1:11" x14ac:dyDescent="0.25">
      <c r="A4105">
        <v>3848</v>
      </c>
      <c r="B4105" t="s">
        <v>1647</v>
      </c>
      <c r="C4105" t="s">
        <v>301</v>
      </c>
      <c r="D4105" t="s">
        <v>7400</v>
      </c>
      <c r="E4105" t="s">
        <v>5716</v>
      </c>
      <c r="F4105" t="s">
        <v>5717</v>
      </c>
      <c r="G4105" t="s">
        <v>10988</v>
      </c>
      <c r="H4105">
        <v>5</v>
      </c>
      <c r="I4105" t="s">
        <v>1646</v>
      </c>
      <c r="J4105">
        <v>0</v>
      </c>
      <c r="K4105">
        <v>0</v>
      </c>
    </row>
    <row r="4106" spans="1:11" x14ac:dyDescent="0.25">
      <c r="A4106">
        <v>3848</v>
      </c>
      <c r="B4106" t="s">
        <v>1647</v>
      </c>
      <c r="C4106" t="s">
        <v>301</v>
      </c>
      <c r="D4106" t="s">
        <v>7400</v>
      </c>
      <c r="G4106" t="s">
        <v>5718</v>
      </c>
      <c r="H4106">
        <v>2</v>
      </c>
      <c r="I4106" t="s">
        <v>1646</v>
      </c>
      <c r="J4106">
        <v>0</v>
      </c>
      <c r="K4106">
        <v>0</v>
      </c>
    </row>
    <row r="4107" spans="1:11" x14ac:dyDescent="0.25">
      <c r="A4107">
        <v>3848</v>
      </c>
      <c r="B4107" t="s">
        <v>1647</v>
      </c>
      <c r="C4107" t="s">
        <v>301</v>
      </c>
      <c r="D4107" t="s">
        <v>7400</v>
      </c>
      <c r="E4107" t="s">
        <v>8798</v>
      </c>
      <c r="F4107" t="s">
        <v>1674</v>
      </c>
      <c r="G4107" t="s">
        <v>5165</v>
      </c>
      <c r="H4107">
        <v>3</v>
      </c>
      <c r="I4107" t="s">
        <v>1646</v>
      </c>
      <c r="J4107">
        <v>0</v>
      </c>
      <c r="K4107">
        <v>0</v>
      </c>
    </row>
    <row r="4108" spans="1:11" x14ac:dyDescent="0.25">
      <c r="A4108">
        <v>3848</v>
      </c>
      <c r="B4108" t="s">
        <v>1647</v>
      </c>
      <c r="C4108" t="s">
        <v>301</v>
      </c>
      <c r="D4108" t="s">
        <v>7400</v>
      </c>
      <c r="E4108" t="s">
        <v>6909</v>
      </c>
      <c r="F4108" t="s">
        <v>6910</v>
      </c>
      <c r="G4108" t="s">
        <v>3109</v>
      </c>
      <c r="H4108">
        <v>4</v>
      </c>
      <c r="I4108" t="s">
        <v>1646</v>
      </c>
      <c r="J4108">
        <v>0</v>
      </c>
      <c r="K4108">
        <v>0</v>
      </c>
    </row>
    <row r="4109" spans="1:11" x14ac:dyDescent="0.25">
      <c r="A4109">
        <v>3848</v>
      </c>
      <c r="B4109" t="s">
        <v>1647</v>
      </c>
      <c r="C4109" t="s">
        <v>301</v>
      </c>
      <c r="D4109" t="s">
        <v>7400</v>
      </c>
      <c r="E4109" t="s">
        <v>10989</v>
      </c>
      <c r="F4109" t="s">
        <v>10990</v>
      </c>
      <c r="G4109" t="s">
        <v>6399</v>
      </c>
      <c r="H4109">
        <v>5</v>
      </c>
      <c r="I4109" t="s">
        <v>1646</v>
      </c>
      <c r="J4109">
        <v>0</v>
      </c>
      <c r="K4109">
        <v>0</v>
      </c>
    </row>
    <row r="4110" spans="1:11" x14ac:dyDescent="0.25">
      <c r="A4110">
        <v>3848</v>
      </c>
      <c r="B4110" t="s">
        <v>1647</v>
      </c>
      <c r="C4110" t="s">
        <v>301</v>
      </c>
      <c r="D4110" t="s">
        <v>7400</v>
      </c>
      <c r="G4110" t="s">
        <v>7200</v>
      </c>
      <c r="H4110">
        <v>7</v>
      </c>
      <c r="I4110" t="s">
        <v>1646</v>
      </c>
      <c r="J4110">
        <v>0</v>
      </c>
      <c r="K4110">
        <v>0</v>
      </c>
    </row>
    <row r="4111" spans="1:11" x14ac:dyDescent="0.25">
      <c r="A4111">
        <v>3848</v>
      </c>
      <c r="B4111" t="s">
        <v>1647</v>
      </c>
      <c r="C4111" t="s">
        <v>301</v>
      </c>
      <c r="D4111" t="s">
        <v>7400</v>
      </c>
      <c r="E4111" t="s">
        <v>5719</v>
      </c>
      <c r="F4111" t="s">
        <v>5720</v>
      </c>
      <c r="G4111" t="s">
        <v>5721</v>
      </c>
      <c r="H4111">
        <v>3</v>
      </c>
      <c r="I4111" t="s">
        <v>1646</v>
      </c>
      <c r="J4111">
        <v>0</v>
      </c>
      <c r="K4111">
        <v>0</v>
      </c>
    </row>
    <row r="4112" spans="1:11" x14ac:dyDescent="0.25">
      <c r="A4112">
        <v>3848</v>
      </c>
      <c r="B4112" t="s">
        <v>1647</v>
      </c>
      <c r="C4112" t="s">
        <v>301</v>
      </c>
      <c r="D4112" t="s">
        <v>7400</v>
      </c>
      <c r="E4112" t="s">
        <v>4180</v>
      </c>
      <c r="F4112" t="s">
        <v>1700</v>
      </c>
      <c r="G4112" t="s">
        <v>3558</v>
      </c>
      <c r="H4112">
        <v>3</v>
      </c>
      <c r="I4112" t="s">
        <v>1646</v>
      </c>
      <c r="J4112">
        <v>0</v>
      </c>
      <c r="K4112">
        <v>0</v>
      </c>
    </row>
    <row r="4113" spans="1:11" x14ac:dyDescent="0.25">
      <c r="A4113">
        <v>3848</v>
      </c>
      <c r="B4113" t="s">
        <v>1647</v>
      </c>
      <c r="C4113" t="s">
        <v>301</v>
      </c>
      <c r="D4113" t="s">
        <v>7400</v>
      </c>
      <c r="G4113" t="s">
        <v>3035</v>
      </c>
      <c r="H4113">
        <v>3</v>
      </c>
      <c r="I4113" t="s">
        <v>1646</v>
      </c>
      <c r="J4113">
        <v>0</v>
      </c>
      <c r="K4113">
        <v>0</v>
      </c>
    </row>
    <row r="4114" spans="1:11" x14ac:dyDescent="0.25">
      <c r="A4114">
        <v>3848</v>
      </c>
      <c r="B4114" t="s">
        <v>1647</v>
      </c>
      <c r="C4114" t="s">
        <v>301</v>
      </c>
      <c r="D4114" t="s">
        <v>7400</v>
      </c>
      <c r="E4114" t="s">
        <v>7838</v>
      </c>
      <c r="F4114" t="s">
        <v>1699</v>
      </c>
      <c r="G4114" t="s">
        <v>7839</v>
      </c>
      <c r="H4114">
        <v>1</v>
      </c>
      <c r="I4114" t="s">
        <v>1646</v>
      </c>
      <c r="J4114">
        <v>0</v>
      </c>
      <c r="K4114">
        <v>0</v>
      </c>
    </row>
    <row r="4115" spans="1:11" x14ac:dyDescent="0.25">
      <c r="A4115">
        <v>3848</v>
      </c>
      <c r="B4115" t="s">
        <v>1647</v>
      </c>
      <c r="C4115" t="s">
        <v>301</v>
      </c>
      <c r="D4115" t="s">
        <v>7400</v>
      </c>
      <c r="E4115" t="s">
        <v>1698</v>
      </c>
      <c r="F4115" t="s">
        <v>1697</v>
      </c>
      <c r="G4115" t="s">
        <v>10349</v>
      </c>
      <c r="H4115">
        <v>2</v>
      </c>
      <c r="I4115" t="s">
        <v>1646</v>
      </c>
      <c r="J4115">
        <v>0</v>
      </c>
      <c r="K4115">
        <v>0</v>
      </c>
    </row>
    <row r="4116" spans="1:11" x14ac:dyDescent="0.25">
      <c r="A4116">
        <v>3848</v>
      </c>
      <c r="B4116" t="s">
        <v>1647</v>
      </c>
      <c r="C4116" t="s">
        <v>301</v>
      </c>
      <c r="D4116" t="s">
        <v>7400</v>
      </c>
      <c r="G4116" t="s">
        <v>2250</v>
      </c>
      <c r="H4116">
        <v>6</v>
      </c>
      <c r="I4116" t="s">
        <v>1646</v>
      </c>
      <c r="J4116">
        <v>0</v>
      </c>
      <c r="K4116">
        <v>0</v>
      </c>
    </row>
    <row r="4117" spans="1:11" x14ac:dyDescent="0.25">
      <c r="A4117">
        <v>3848</v>
      </c>
      <c r="B4117" t="s">
        <v>1647</v>
      </c>
      <c r="C4117" t="s">
        <v>301</v>
      </c>
      <c r="D4117" t="s">
        <v>7400</v>
      </c>
      <c r="E4117" t="s">
        <v>5722</v>
      </c>
      <c r="F4117" t="s">
        <v>5723</v>
      </c>
      <c r="G4117" t="s">
        <v>6789</v>
      </c>
      <c r="H4117">
        <v>3</v>
      </c>
      <c r="I4117" t="s">
        <v>1646</v>
      </c>
      <c r="J4117">
        <v>0</v>
      </c>
      <c r="K4117">
        <v>0</v>
      </c>
    </row>
    <row r="4118" spans="1:11" x14ac:dyDescent="0.25">
      <c r="A4118">
        <v>3848</v>
      </c>
      <c r="B4118" t="s">
        <v>1647</v>
      </c>
      <c r="C4118" t="s">
        <v>301</v>
      </c>
      <c r="D4118" t="s">
        <v>7400</v>
      </c>
      <c r="G4118" t="s">
        <v>4937</v>
      </c>
      <c r="H4118">
        <v>3</v>
      </c>
      <c r="I4118" t="s">
        <v>1646</v>
      </c>
      <c r="J4118">
        <v>0</v>
      </c>
      <c r="K4118">
        <v>0</v>
      </c>
    </row>
    <row r="4119" spans="1:11" x14ac:dyDescent="0.25">
      <c r="A4119">
        <v>3848</v>
      </c>
      <c r="B4119" t="s">
        <v>1647</v>
      </c>
      <c r="C4119" t="s">
        <v>301</v>
      </c>
      <c r="D4119" t="s">
        <v>7400</v>
      </c>
      <c r="E4119" t="s">
        <v>5724</v>
      </c>
      <c r="F4119" t="s">
        <v>5725</v>
      </c>
      <c r="G4119" t="s">
        <v>5726</v>
      </c>
      <c r="H4119">
        <v>5</v>
      </c>
      <c r="I4119" t="s">
        <v>1646</v>
      </c>
      <c r="J4119">
        <v>0</v>
      </c>
      <c r="K4119">
        <v>0</v>
      </c>
    </row>
    <row r="4120" spans="1:11" x14ac:dyDescent="0.25">
      <c r="A4120">
        <v>3848</v>
      </c>
      <c r="B4120" t="s">
        <v>1647</v>
      </c>
      <c r="C4120" t="s">
        <v>301</v>
      </c>
      <c r="D4120" t="s">
        <v>7400</v>
      </c>
      <c r="E4120" t="s">
        <v>9926</v>
      </c>
      <c r="F4120" t="s">
        <v>9927</v>
      </c>
      <c r="G4120" t="s">
        <v>10991</v>
      </c>
      <c r="H4120">
        <v>1</v>
      </c>
      <c r="I4120" t="s">
        <v>1646</v>
      </c>
      <c r="J4120">
        <v>0</v>
      </c>
      <c r="K4120">
        <v>0</v>
      </c>
    </row>
    <row r="4121" spans="1:11" x14ac:dyDescent="0.25">
      <c r="A4121">
        <v>3848</v>
      </c>
      <c r="B4121" t="s">
        <v>1647</v>
      </c>
      <c r="C4121" t="s">
        <v>301</v>
      </c>
      <c r="D4121" t="s">
        <v>7400</v>
      </c>
      <c r="G4121" t="s">
        <v>6879</v>
      </c>
      <c r="H4121">
        <v>2</v>
      </c>
      <c r="I4121" t="s">
        <v>1646</v>
      </c>
      <c r="J4121">
        <v>0</v>
      </c>
      <c r="K4121">
        <v>0</v>
      </c>
    </row>
    <row r="4122" spans="1:11" x14ac:dyDescent="0.25">
      <c r="A4122">
        <v>3848</v>
      </c>
      <c r="B4122" t="s">
        <v>1647</v>
      </c>
      <c r="C4122" t="s">
        <v>301</v>
      </c>
      <c r="D4122" t="s">
        <v>7400</v>
      </c>
      <c r="E4122" t="s">
        <v>8982</v>
      </c>
      <c r="F4122" t="s">
        <v>8983</v>
      </c>
      <c r="G4122" t="s">
        <v>8262</v>
      </c>
      <c r="H4122">
        <v>2</v>
      </c>
      <c r="I4122" t="s">
        <v>1646</v>
      </c>
      <c r="J4122">
        <v>0</v>
      </c>
      <c r="K4122">
        <v>0</v>
      </c>
    </row>
    <row r="4123" spans="1:11" x14ac:dyDescent="0.25">
      <c r="A4123">
        <v>3848</v>
      </c>
      <c r="B4123" t="s">
        <v>1647</v>
      </c>
      <c r="C4123" t="s">
        <v>301</v>
      </c>
      <c r="D4123" t="s">
        <v>7400</v>
      </c>
      <c r="E4123" t="s">
        <v>5727</v>
      </c>
      <c r="F4123" t="s">
        <v>5728</v>
      </c>
      <c r="G4123" t="s">
        <v>6882</v>
      </c>
      <c r="H4123">
        <v>5</v>
      </c>
      <c r="I4123" t="s">
        <v>1646</v>
      </c>
      <c r="J4123">
        <v>0</v>
      </c>
      <c r="K4123">
        <v>0</v>
      </c>
    </row>
    <row r="4124" spans="1:11" x14ac:dyDescent="0.25">
      <c r="A4124">
        <v>3848</v>
      </c>
      <c r="B4124" t="s">
        <v>1647</v>
      </c>
      <c r="C4124" t="s">
        <v>301</v>
      </c>
      <c r="D4124" t="s">
        <v>7400</v>
      </c>
      <c r="G4124" t="s">
        <v>5729</v>
      </c>
      <c r="H4124">
        <v>4</v>
      </c>
      <c r="I4124" t="s">
        <v>1646</v>
      </c>
      <c r="J4124">
        <v>0</v>
      </c>
      <c r="K4124">
        <v>0</v>
      </c>
    </row>
    <row r="4125" spans="1:11" x14ac:dyDescent="0.25">
      <c r="A4125">
        <v>3848</v>
      </c>
      <c r="B4125" t="s">
        <v>1647</v>
      </c>
      <c r="C4125" t="s">
        <v>301</v>
      </c>
      <c r="D4125" t="s">
        <v>7400</v>
      </c>
      <c r="E4125" t="s">
        <v>5730</v>
      </c>
      <c r="F4125" t="s">
        <v>5731</v>
      </c>
      <c r="G4125" t="s">
        <v>4933</v>
      </c>
      <c r="H4125">
        <v>7</v>
      </c>
      <c r="I4125" t="s">
        <v>1646</v>
      </c>
      <c r="J4125">
        <v>0</v>
      </c>
      <c r="K4125">
        <v>0</v>
      </c>
    </row>
    <row r="4126" spans="1:11" x14ac:dyDescent="0.25">
      <c r="A4126">
        <v>3848</v>
      </c>
      <c r="B4126" t="s">
        <v>1647</v>
      </c>
      <c r="C4126" t="s">
        <v>301</v>
      </c>
      <c r="D4126" t="s">
        <v>7400</v>
      </c>
      <c r="E4126" t="s">
        <v>5732</v>
      </c>
      <c r="F4126" t="s">
        <v>5733</v>
      </c>
      <c r="G4126" t="s">
        <v>6785</v>
      </c>
      <c r="H4126">
        <v>6</v>
      </c>
      <c r="I4126" t="s">
        <v>1646</v>
      </c>
      <c r="J4126">
        <v>0</v>
      </c>
      <c r="K4126">
        <v>0</v>
      </c>
    </row>
    <row r="4127" spans="1:11" x14ac:dyDescent="0.25">
      <c r="A4127">
        <v>3848</v>
      </c>
      <c r="B4127" t="s">
        <v>1647</v>
      </c>
      <c r="C4127" t="s">
        <v>301</v>
      </c>
      <c r="D4127" t="s">
        <v>7400</v>
      </c>
      <c r="G4127" t="s">
        <v>4799</v>
      </c>
      <c r="H4127">
        <v>9</v>
      </c>
      <c r="I4127" t="s">
        <v>1646</v>
      </c>
      <c r="J4127">
        <v>0</v>
      </c>
      <c r="K4127">
        <v>0</v>
      </c>
    </row>
    <row r="4128" spans="1:11" x14ac:dyDescent="0.25">
      <c r="A4128">
        <v>3848</v>
      </c>
      <c r="B4128" t="s">
        <v>1647</v>
      </c>
      <c r="C4128" t="s">
        <v>301</v>
      </c>
      <c r="D4128" t="s">
        <v>7400</v>
      </c>
      <c r="E4128" t="s">
        <v>8346</v>
      </c>
      <c r="F4128" t="s">
        <v>8347</v>
      </c>
      <c r="G4128" t="s">
        <v>10335</v>
      </c>
      <c r="H4128">
        <v>37</v>
      </c>
      <c r="I4128" t="s">
        <v>1646</v>
      </c>
      <c r="J4128">
        <v>0</v>
      </c>
      <c r="K4128">
        <v>0</v>
      </c>
    </row>
    <row r="4129" spans="1:11" x14ac:dyDescent="0.25">
      <c r="A4129">
        <v>3848</v>
      </c>
      <c r="B4129" t="s">
        <v>1647</v>
      </c>
      <c r="C4129" t="s">
        <v>301</v>
      </c>
      <c r="D4129" t="s">
        <v>7400</v>
      </c>
      <c r="G4129" t="s">
        <v>2255</v>
      </c>
      <c r="H4129">
        <v>30</v>
      </c>
      <c r="I4129" t="s">
        <v>1646</v>
      </c>
      <c r="J4129">
        <v>0</v>
      </c>
      <c r="K4129">
        <v>0</v>
      </c>
    </row>
    <row r="4130" spans="1:11" x14ac:dyDescent="0.25">
      <c r="A4130">
        <v>3848</v>
      </c>
      <c r="B4130" t="s">
        <v>1647</v>
      </c>
      <c r="C4130" t="s">
        <v>301</v>
      </c>
      <c r="D4130" t="s">
        <v>7400</v>
      </c>
      <c r="E4130" t="s">
        <v>10992</v>
      </c>
      <c r="F4130" t="s">
        <v>4181</v>
      </c>
      <c r="G4130" t="s">
        <v>6795</v>
      </c>
      <c r="H4130">
        <v>5</v>
      </c>
      <c r="I4130" t="s">
        <v>1646</v>
      </c>
      <c r="J4130">
        <v>0</v>
      </c>
      <c r="K4130">
        <v>0</v>
      </c>
    </row>
    <row r="4131" spans="1:11" x14ac:dyDescent="0.25">
      <c r="A4131">
        <v>3848</v>
      </c>
      <c r="B4131" t="s">
        <v>1647</v>
      </c>
      <c r="C4131" t="s">
        <v>301</v>
      </c>
      <c r="D4131" t="s">
        <v>7400</v>
      </c>
      <c r="E4131" t="s">
        <v>10415</v>
      </c>
      <c r="F4131" t="s">
        <v>10416</v>
      </c>
      <c r="G4131" t="s">
        <v>3497</v>
      </c>
      <c r="H4131">
        <v>16</v>
      </c>
      <c r="I4131" t="s">
        <v>1646</v>
      </c>
      <c r="J4131">
        <v>0</v>
      </c>
      <c r="K4131">
        <v>0</v>
      </c>
    </row>
    <row r="4132" spans="1:11" x14ac:dyDescent="0.25">
      <c r="A4132">
        <v>3848</v>
      </c>
      <c r="B4132" t="s">
        <v>1647</v>
      </c>
      <c r="C4132" t="s">
        <v>301</v>
      </c>
      <c r="D4132" t="s">
        <v>7400</v>
      </c>
      <c r="G4132" t="s">
        <v>10417</v>
      </c>
      <c r="H4132">
        <v>8</v>
      </c>
      <c r="I4132" t="s">
        <v>1646</v>
      </c>
      <c r="J4132">
        <v>0</v>
      </c>
      <c r="K4132">
        <v>0</v>
      </c>
    </row>
    <row r="4133" spans="1:11" x14ac:dyDescent="0.25">
      <c r="A4133">
        <v>3848</v>
      </c>
      <c r="B4133" t="s">
        <v>1647</v>
      </c>
      <c r="C4133" t="s">
        <v>301</v>
      </c>
      <c r="D4133" t="s">
        <v>7400</v>
      </c>
      <c r="E4133" t="s">
        <v>6911</v>
      </c>
      <c r="F4133" t="s">
        <v>6912</v>
      </c>
      <c r="G4133" t="s">
        <v>6791</v>
      </c>
      <c r="H4133">
        <v>3</v>
      </c>
      <c r="I4133" t="s">
        <v>1646</v>
      </c>
      <c r="J4133">
        <v>0</v>
      </c>
      <c r="K4133">
        <v>0</v>
      </c>
    </row>
    <row r="4134" spans="1:11" x14ac:dyDescent="0.25">
      <c r="A4134">
        <v>3848</v>
      </c>
      <c r="B4134" t="s">
        <v>1647</v>
      </c>
      <c r="C4134" t="s">
        <v>301</v>
      </c>
      <c r="D4134" t="s">
        <v>7400</v>
      </c>
      <c r="G4134" t="s">
        <v>5931</v>
      </c>
      <c r="H4134">
        <v>5</v>
      </c>
      <c r="I4134" t="s">
        <v>1646</v>
      </c>
      <c r="J4134">
        <v>0</v>
      </c>
      <c r="K4134">
        <v>0</v>
      </c>
    </row>
    <row r="4135" spans="1:11" x14ac:dyDescent="0.25">
      <c r="A4135">
        <v>3848</v>
      </c>
      <c r="B4135" t="s">
        <v>1647</v>
      </c>
      <c r="C4135" t="s">
        <v>301</v>
      </c>
      <c r="D4135" t="s">
        <v>7400</v>
      </c>
      <c r="E4135" t="s">
        <v>10993</v>
      </c>
      <c r="F4135" t="s">
        <v>5748</v>
      </c>
      <c r="G4135" t="s">
        <v>10145</v>
      </c>
      <c r="H4135">
        <v>3</v>
      </c>
      <c r="I4135" t="s">
        <v>1646</v>
      </c>
      <c r="J4135">
        <v>0</v>
      </c>
      <c r="K4135">
        <v>0</v>
      </c>
    </row>
    <row r="4136" spans="1:11" x14ac:dyDescent="0.25">
      <c r="A4136">
        <v>3848</v>
      </c>
      <c r="B4136" t="s">
        <v>1647</v>
      </c>
      <c r="C4136" t="s">
        <v>301</v>
      </c>
      <c r="D4136" t="s">
        <v>7400</v>
      </c>
      <c r="E4136" t="s">
        <v>3040</v>
      </c>
      <c r="F4136" t="s">
        <v>3041</v>
      </c>
      <c r="G4136" t="s">
        <v>10555</v>
      </c>
      <c r="H4136">
        <v>5</v>
      </c>
      <c r="I4136" t="s">
        <v>1646</v>
      </c>
      <c r="J4136">
        <v>0</v>
      </c>
      <c r="K4136">
        <v>0</v>
      </c>
    </row>
    <row r="4137" spans="1:11" x14ac:dyDescent="0.25">
      <c r="A4137">
        <v>3848</v>
      </c>
      <c r="B4137" t="s">
        <v>1647</v>
      </c>
      <c r="C4137" t="s">
        <v>301</v>
      </c>
      <c r="D4137" t="s">
        <v>7400</v>
      </c>
      <c r="G4137" t="s">
        <v>3042</v>
      </c>
      <c r="H4137">
        <v>1</v>
      </c>
      <c r="I4137" t="s">
        <v>1646</v>
      </c>
      <c r="J4137">
        <v>0</v>
      </c>
      <c r="K4137">
        <v>0</v>
      </c>
    </row>
    <row r="4138" spans="1:11" x14ac:dyDescent="0.25">
      <c r="A4138">
        <v>3848</v>
      </c>
      <c r="B4138" t="s">
        <v>1647</v>
      </c>
      <c r="C4138" t="s">
        <v>301</v>
      </c>
      <c r="D4138" t="s">
        <v>7400</v>
      </c>
      <c r="E4138" t="s">
        <v>10418</v>
      </c>
      <c r="F4138" t="s">
        <v>10419</v>
      </c>
      <c r="G4138" t="s">
        <v>10859</v>
      </c>
      <c r="H4138">
        <v>7</v>
      </c>
      <c r="I4138" t="s">
        <v>1646</v>
      </c>
      <c r="J4138">
        <v>0</v>
      </c>
      <c r="K4138">
        <v>0</v>
      </c>
    </row>
    <row r="4139" spans="1:11" x14ac:dyDescent="0.25">
      <c r="A4139">
        <v>3848</v>
      </c>
      <c r="B4139" t="s">
        <v>1647</v>
      </c>
      <c r="C4139" t="s">
        <v>301</v>
      </c>
      <c r="D4139" t="s">
        <v>7400</v>
      </c>
      <c r="G4139" t="s">
        <v>5974</v>
      </c>
      <c r="H4139">
        <v>9</v>
      </c>
      <c r="I4139" t="s">
        <v>1646</v>
      </c>
      <c r="J4139">
        <v>0</v>
      </c>
      <c r="K4139">
        <v>0</v>
      </c>
    </row>
    <row r="4140" spans="1:11" x14ac:dyDescent="0.25">
      <c r="A4140">
        <v>3848</v>
      </c>
      <c r="B4140" t="s">
        <v>1647</v>
      </c>
      <c r="C4140" t="s">
        <v>301</v>
      </c>
      <c r="D4140" t="s">
        <v>7400</v>
      </c>
      <c r="E4140" t="s">
        <v>5735</v>
      </c>
      <c r="F4140" t="s">
        <v>4181</v>
      </c>
      <c r="G4140" t="s">
        <v>5009</v>
      </c>
      <c r="H4140">
        <v>7</v>
      </c>
      <c r="I4140" t="s">
        <v>1646</v>
      </c>
      <c r="J4140">
        <v>0</v>
      </c>
      <c r="K4140">
        <v>0</v>
      </c>
    </row>
    <row r="4141" spans="1:11" x14ac:dyDescent="0.25">
      <c r="A4141">
        <v>3848</v>
      </c>
      <c r="B4141" t="s">
        <v>1647</v>
      </c>
      <c r="C4141" t="s">
        <v>301</v>
      </c>
      <c r="D4141" t="s">
        <v>7400</v>
      </c>
      <c r="E4141" t="s">
        <v>5736</v>
      </c>
      <c r="F4141" t="s">
        <v>5737</v>
      </c>
      <c r="G4141" t="s">
        <v>6894</v>
      </c>
      <c r="H4141">
        <v>5</v>
      </c>
      <c r="I4141" t="s">
        <v>1646</v>
      </c>
      <c r="J4141">
        <v>0</v>
      </c>
      <c r="K4141">
        <v>0</v>
      </c>
    </row>
    <row r="4142" spans="1:11" x14ac:dyDescent="0.25">
      <c r="A4142">
        <v>3848</v>
      </c>
      <c r="B4142" t="s">
        <v>1647</v>
      </c>
      <c r="C4142" t="s">
        <v>301</v>
      </c>
      <c r="D4142" t="s">
        <v>7400</v>
      </c>
      <c r="G4142" t="s">
        <v>2302</v>
      </c>
      <c r="H4142">
        <v>5</v>
      </c>
      <c r="I4142" t="s">
        <v>1646</v>
      </c>
      <c r="J4142">
        <v>0</v>
      </c>
      <c r="K4142">
        <v>0</v>
      </c>
    </row>
    <row r="4143" spans="1:11" x14ac:dyDescent="0.25">
      <c r="A4143">
        <v>3848</v>
      </c>
      <c r="B4143" t="s">
        <v>1647</v>
      </c>
      <c r="C4143" t="s">
        <v>301</v>
      </c>
      <c r="D4143" t="s">
        <v>7400</v>
      </c>
      <c r="E4143" t="s">
        <v>4182</v>
      </c>
      <c r="F4143" t="s">
        <v>1685</v>
      </c>
      <c r="G4143" t="s">
        <v>3077</v>
      </c>
      <c r="H4143">
        <v>14</v>
      </c>
      <c r="I4143" t="s">
        <v>1646</v>
      </c>
      <c r="J4143">
        <v>0</v>
      </c>
      <c r="K4143">
        <v>0</v>
      </c>
    </row>
    <row r="4144" spans="1:11" x14ac:dyDescent="0.25">
      <c r="A4144">
        <v>3848</v>
      </c>
      <c r="B4144" t="s">
        <v>1647</v>
      </c>
      <c r="C4144" t="s">
        <v>301</v>
      </c>
      <c r="D4144" t="s">
        <v>7400</v>
      </c>
      <c r="G4144" t="s">
        <v>6560</v>
      </c>
      <c r="H4144">
        <v>12</v>
      </c>
      <c r="I4144" t="s">
        <v>1646</v>
      </c>
      <c r="J4144">
        <v>0</v>
      </c>
      <c r="K4144">
        <v>0</v>
      </c>
    </row>
    <row r="4145" spans="1:11" x14ac:dyDescent="0.25">
      <c r="A4145">
        <v>3848</v>
      </c>
      <c r="B4145" t="s">
        <v>1647</v>
      </c>
      <c r="C4145" t="s">
        <v>301</v>
      </c>
      <c r="D4145" t="s">
        <v>7400</v>
      </c>
      <c r="E4145" t="s">
        <v>4183</v>
      </c>
      <c r="F4145" t="s">
        <v>3478</v>
      </c>
      <c r="G4145" t="s">
        <v>6406</v>
      </c>
      <c r="H4145">
        <v>6</v>
      </c>
      <c r="I4145" t="s">
        <v>1646</v>
      </c>
      <c r="J4145">
        <v>0</v>
      </c>
      <c r="K4145">
        <v>0</v>
      </c>
    </row>
    <row r="4146" spans="1:11" x14ac:dyDescent="0.25">
      <c r="A4146">
        <v>3848</v>
      </c>
      <c r="B4146" t="s">
        <v>1647</v>
      </c>
      <c r="C4146" t="s">
        <v>301</v>
      </c>
      <c r="D4146" t="s">
        <v>7400</v>
      </c>
      <c r="G4146" t="s">
        <v>2247</v>
      </c>
      <c r="H4146">
        <v>1</v>
      </c>
      <c r="I4146" t="s">
        <v>1646</v>
      </c>
      <c r="J4146">
        <v>0</v>
      </c>
      <c r="K4146">
        <v>0</v>
      </c>
    </row>
    <row r="4147" spans="1:11" x14ac:dyDescent="0.25">
      <c r="A4147">
        <v>3848</v>
      </c>
      <c r="B4147" t="s">
        <v>1647</v>
      </c>
      <c r="C4147" t="s">
        <v>301</v>
      </c>
      <c r="D4147" t="s">
        <v>7400</v>
      </c>
      <c r="E4147" t="s">
        <v>5738</v>
      </c>
      <c r="F4147" t="s">
        <v>5739</v>
      </c>
      <c r="G4147" t="s">
        <v>6784</v>
      </c>
      <c r="H4147">
        <v>5</v>
      </c>
      <c r="I4147" t="s">
        <v>1646</v>
      </c>
      <c r="J4147">
        <v>0</v>
      </c>
      <c r="K4147">
        <v>0</v>
      </c>
    </row>
    <row r="4148" spans="1:11" x14ac:dyDescent="0.25">
      <c r="A4148">
        <v>3848</v>
      </c>
      <c r="B4148" t="s">
        <v>1647</v>
      </c>
      <c r="C4148" t="s">
        <v>301</v>
      </c>
      <c r="D4148" t="s">
        <v>7400</v>
      </c>
      <c r="G4148" t="s">
        <v>2216</v>
      </c>
      <c r="H4148">
        <v>5</v>
      </c>
      <c r="I4148" t="s">
        <v>1646</v>
      </c>
      <c r="J4148">
        <v>0</v>
      </c>
      <c r="K4148">
        <v>0</v>
      </c>
    </row>
    <row r="4149" spans="1:11" x14ac:dyDescent="0.25">
      <c r="A4149">
        <v>3848</v>
      </c>
      <c r="B4149" t="s">
        <v>1647</v>
      </c>
      <c r="C4149" t="s">
        <v>301</v>
      </c>
      <c r="D4149" t="s">
        <v>7400</v>
      </c>
      <c r="E4149" t="s">
        <v>5740</v>
      </c>
      <c r="F4149" t="s">
        <v>5741</v>
      </c>
      <c r="G4149" t="s">
        <v>3692</v>
      </c>
      <c r="H4149">
        <v>1</v>
      </c>
      <c r="I4149" t="s">
        <v>1646</v>
      </c>
      <c r="J4149">
        <v>0</v>
      </c>
      <c r="K4149">
        <v>0</v>
      </c>
    </row>
    <row r="4150" spans="1:11" x14ac:dyDescent="0.25">
      <c r="A4150">
        <v>3848</v>
      </c>
      <c r="B4150" t="s">
        <v>1647</v>
      </c>
      <c r="C4150" t="s">
        <v>301</v>
      </c>
      <c r="D4150" t="s">
        <v>7400</v>
      </c>
      <c r="G4150" t="s">
        <v>5734</v>
      </c>
      <c r="H4150">
        <v>1</v>
      </c>
      <c r="I4150" t="s">
        <v>1646</v>
      </c>
      <c r="J4150">
        <v>0</v>
      </c>
      <c r="K4150">
        <v>0</v>
      </c>
    </row>
    <row r="4151" spans="1:11" x14ac:dyDescent="0.25">
      <c r="A4151">
        <v>3848</v>
      </c>
      <c r="B4151" t="s">
        <v>1647</v>
      </c>
      <c r="C4151" t="s">
        <v>301</v>
      </c>
      <c r="D4151" t="s">
        <v>7400</v>
      </c>
      <c r="E4151" t="s">
        <v>5742</v>
      </c>
      <c r="F4151" t="s">
        <v>5743</v>
      </c>
      <c r="G4151" t="s">
        <v>6790</v>
      </c>
      <c r="H4151">
        <v>9</v>
      </c>
      <c r="I4151" t="s">
        <v>1646</v>
      </c>
      <c r="J4151">
        <v>0</v>
      </c>
      <c r="K4151">
        <v>0</v>
      </c>
    </row>
    <row r="4152" spans="1:11" x14ac:dyDescent="0.25">
      <c r="A4152">
        <v>3848</v>
      </c>
      <c r="B4152" t="s">
        <v>1647</v>
      </c>
      <c r="C4152" t="s">
        <v>301</v>
      </c>
      <c r="D4152" t="s">
        <v>7400</v>
      </c>
      <c r="G4152" t="s">
        <v>2246</v>
      </c>
      <c r="H4152">
        <v>11</v>
      </c>
      <c r="I4152" t="s">
        <v>1646</v>
      </c>
      <c r="J4152">
        <v>0</v>
      </c>
      <c r="K4152">
        <v>0</v>
      </c>
    </row>
    <row r="4153" spans="1:11" x14ac:dyDescent="0.25">
      <c r="A4153">
        <v>3848</v>
      </c>
      <c r="B4153" t="s">
        <v>1647</v>
      </c>
      <c r="C4153" t="s">
        <v>301</v>
      </c>
      <c r="D4153" t="s">
        <v>7400</v>
      </c>
      <c r="E4153" t="s">
        <v>6742</v>
      </c>
      <c r="F4153" t="s">
        <v>1679</v>
      </c>
      <c r="G4153" t="s">
        <v>6743</v>
      </c>
      <c r="H4153">
        <v>5</v>
      </c>
      <c r="I4153" t="s">
        <v>1646</v>
      </c>
      <c r="J4153">
        <v>0</v>
      </c>
      <c r="K4153">
        <v>0</v>
      </c>
    </row>
    <row r="4154" spans="1:11" x14ac:dyDescent="0.25">
      <c r="A4154">
        <v>3848</v>
      </c>
      <c r="B4154" t="s">
        <v>1647</v>
      </c>
      <c r="C4154" t="s">
        <v>301</v>
      </c>
      <c r="D4154" t="s">
        <v>7400</v>
      </c>
      <c r="G4154" t="s">
        <v>7081</v>
      </c>
      <c r="H4154">
        <v>11</v>
      </c>
      <c r="I4154" t="s">
        <v>1646</v>
      </c>
      <c r="J4154">
        <v>0</v>
      </c>
      <c r="K4154">
        <v>0</v>
      </c>
    </row>
    <row r="4155" spans="1:11" x14ac:dyDescent="0.25">
      <c r="A4155">
        <v>3848</v>
      </c>
      <c r="B4155" t="s">
        <v>1647</v>
      </c>
      <c r="C4155" t="s">
        <v>301</v>
      </c>
      <c r="D4155" t="s">
        <v>7400</v>
      </c>
      <c r="E4155" t="s">
        <v>5744</v>
      </c>
      <c r="F4155" t="s">
        <v>4532</v>
      </c>
      <c r="G4155" t="s">
        <v>3658</v>
      </c>
      <c r="H4155">
        <v>4</v>
      </c>
      <c r="I4155" t="s">
        <v>1646</v>
      </c>
      <c r="J4155">
        <v>0</v>
      </c>
      <c r="K4155">
        <v>0</v>
      </c>
    </row>
    <row r="4156" spans="1:11" x14ac:dyDescent="0.25">
      <c r="A4156">
        <v>3848</v>
      </c>
      <c r="B4156" t="s">
        <v>1647</v>
      </c>
      <c r="C4156" t="s">
        <v>301</v>
      </c>
      <c r="D4156" t="s">
        <v>7400</v>
      </c>
      <c r="G4156" t="s">
        <v>4485</v>
      </c>
      <c r="H4156">
        <v>3</v>
      </c>
      <c r="I4156" t="s">
        <v>1646</v>
      </c>
      <c r="J4156">
        <v>0</v>
      </c>
      <c r="K4156">
        <v>0</v>
      </c>
    </row>
    <row r="4157" spans="1:11" x14ac:dyDescent="0.25">
      <c r="A4157">
        <v>3848</v>
      </c>
      <c r="B4157" t="s">
        <v>1647</v>
      </c>
      <c r="C4157" t="s">
        <v>301</v>
      </c>
      <c r="D4157" t="s">
        <v>7400</v>
      </c>
      <c r="E4157" t="s">
        <v>2104</v>
      </c>
      <c r="F4157" t="s">
        <v>2105</v>
      </c>
      <c r="G4157" t="s">
        <v>2315</v>
      </c>
      <c r="H4157">
        <v>2</v>
      </c>
      <c r="I4157" t="s">
        <v>1646</v>
      </c>
      <c r="J4157">
        <v>0</v>
      </c>
      <c r="K4157">
        <v>0</v>
      </c>
    </row>
    <row r="4158" spans="1:11" x14ac:dyDescent="0.25">
      <c r="A4158">
        <v>3848</v>
      </c>
      <c r="B4158" t="s">
        <v>1647</v>
      </c>
      <c r="C4158" t="s">
        <v>301</v>
      </c>
      <c r="D4158" t="s">
        <v>7400</v>
      </c>
      <c r="E4158" t="s">
        <v>4531</v>
      </c>
      <c r="F4158" t="s">
        <v>4532</v>
      </c>
      <c r="G4158" t="s">
        <v>3136</v>
      </c>
      <c r="H4158">
        <v>7</v>
      </c>
      <c r="I4158" t="s">
        <v>1646</v>
      </c>
      <c r="J4158">
        <v>0</v>
      </c>
      <c r="K4158">
        <v>0</v>
      </c>
    </row>
    <row r="4159" spans="1:11" x14ac:dyDescent="0.25">
      <c r="A4159">
        <v>3848</v>
      </c>
      <c r="B4159" t="s">
        <v>1647</v>
      </c>
      <c r="C4159" t="s">
        <v>301</v>
      </c>
      <c r="D4159" t="s">
        <v>7400</v>
      </c>
      <c r="G4159" t="s">
        <v>5624</v>
      </c>
      <c r="H4159">
        <v>10</v>
      </c>
      <c r="I4159" t="s">
        <v>1646</v>
      </c>
      <c r="J4159">
        <v>0</v>
      </c>
      <c r="K4159">
        <v>0</v>
      </c>
    </row>
    <row r="4160" spans="1:11" x14ac:dyDescent="0.25">
      <c r="A4160">
        <v>3848</v>
      </c>
      <c r="B4160" t="s">
        <v>1647</v>
      </c>
      <c r="C4160" t="s">
        <v>301</v>
      </c>
      <c r="D4160" t="s">
        <v>7400</v>
      </c>
      <c r="E4160" t="s">
        <v>5745</v>
      </c>
      <c r="F4160" t="s">
        <v>5746</v>
      </c>
      <c r="G4160" t="s">
        <v>6882</v>
      </c>
      <c r="H4160">
        <v>7</v>
      </c>
      <c r="I4160" t="s">
        <v>1646</v>
      </c>
      <c r="J4160">
        <v>0</v>
      </c>
      <c r="K4160">
        <v>0</v>
      </c>
    </row>
    <row r="4161" spans="1:11" x14ac:dyDescent="0.25">
      <c r="A4161">
        <v>3848</v>
      </c>
      <c r="B4161" t="s">
        <v>1647</v>
      </c>
      <c r="C4161" t="s">
        <v>301</v>
      </c>
      <c r="D4161" t="s">
        <v>7400</v>
      </c>
      <c r="G4161" t="s">
        <v>5012</v>
      </c>
      <c r="H4161">
        <v>6</v>
      </c>
      <c r="I4161" t="s">
        <v>1646</v>
      </c>
      <c r="J4161">
        <v>0</v>
      </c>
      <c r="K4161">
        <v>0</v>
      </c>
    </row>
    <row r="4162" spans="1:11" x14ac:dyDescent="0.25">
      <c r="A4162">
        <v>3848</v>
      </c>
      <c r="B4162" t="s">
        <v>1647</v>
      </c>
      <c r="C4162" t="s">
        <v>301</v>
      </c>
      <c r="D4162" t="s">
        <v>7400</v>
      </c>
      <c r="E4162" t="s">
        <v>7840</v>
      </c>
      <c r="F4162" t="s">
        <v>7841</v>
      </c>
      <c r="G4162" t="s">
        <v>6882</v>
      </c>
      <c r="H4162">
        <v>8</v>
      </c>
      <c r="I4162" t="s">
        <v>1646</v>
      </c>
      <c r="J4162">
        <v>0</v>
      </c>
      <c r="K4162">
        <v>0</v>
      </c>
    </row>
    <row r="4163" spans="1:11" x14ac:dyDescent="0.25">
      <c r="A4163">
        <v>3848</v>
      </c>
      <c r="B4163" t="s">
        <v>1647</v>
      </c>
      <c r="C4163" t="s">
        <v>301</v>
      </c>
      <c r="D4163" t="s">
        <v>7400</v>
      </c>
      <c r="G4163" t="s">
        <v>7715</v>
      </c>
      <c r="H4163">
        <v>11</v>
      </c>
      <c r="I4163" t="s">
        <v>1646</v>
      </c>
      <c r="J4163">
        <v>0</v>
      </c>
      <c r="K4163">
        <v>0</v>
      </c>
    </row>
    <row r="4164" spans="1:11" x14ac:dyDescent="0.25">
      <c r="A4164">
        <v>3848</v>
      </c>
      <c r="B4164" t="s">
        <v>1647</v>
      </c>
      <c r="C4164" t="s">
        <v>301</v>
      </c>
      <c r="D4164" t="s">
        <v>7400</v>
      </c>
      <c r="E4164" t="s">
        <v>9928</v>
      </c>
      <c r="F4164" t="s">
        <v>9929</v>
      </c>
      <c r="G4164" t="s">
        <v>8749</v>
      </c>
      <c r="H4164">
        <v>39</v>
      </c>
      <c r="I4164" t="s">
        <v>1646</v>
      </c>
      <c r="J4164">
        <v>0</v>
      </c>
      <c r="K4164">
        <v>0</v>
      </c>
    </row>
    <row r="4165" spans="1:11" x14ac:dyDescent="0.25">
      <c r="A4165">
        <v>3848</v>
      </c>
      <c r="B4165" t="s">
        <v>1647</v>
      </c>
      <c r="C4165" t="s">
        <v>301</v>
      </c>
      <c r="D4165" t="s">
        <v>7400</v>
      </c>
      <c r="E4165" t="s">
        <v>5747</v>
      </c>
      <c r="F4165" t="s">
        <v>5748</v>
      </c>
      <c r="G4165" t="s">
        <v>2316</v>
      </c>
      <c r="H4165">
        <v>3</v>
      </c>
      <c r="I4165" t="s">
        <v>1646</v>
      </c>
      <c r="J4165">
        <v>0</v>
      </c>
      <c r="K4165">
        <v>0</v>
      </c>
    </row>
    <row r="4166" spans="1:11" x14ac:dyDescent="0.25">
      <c r="A4166">
        <v>3848</v>
      </c>
      <c r="B4166" t="s">
        <v>1647</v>
      </c>
      <c r="C4166" t="s">
        <v>301</v>
      </c>
      <c r="D4166" t="s">
        <v>7400</v>
      </c>
      <c r="E4166" t="s">
        <v>7842</v>
      </c>
      <c r="F4166" t="s">
        <v>7843</v>
      </c>
      <c r="G4166" t="s">
        <v>5018</v>
      </c>
      <c r="H4166">
        <v>5</v>
      </c>
      <c r="I4166" t="s">
        <v>1646</v>
      </c>
      <c r="J4166">
        <v>0</v>
      </c>
      <c r="K4166">
        <v>0</v>
      </c>
    </row>
    <row r="4167" spans="1:11" x14ac:dyDescent="0.25">
      <c r="A4167">
        <v>3848</v>
      </c>
      <c r="B4167" t="s">
        <v>1647</v>
      </c>
      <c r="C4167" t="s">
        <v>301</v>
      </c>
      <c r="D4167" t="s">
        <v>7400</v>
      </c>
      <c r="E4167" t="s">
        <v>10994</v>
      </c>
      <c r="F4167" t="s">
        <v>10995</v>
      </c>
      <c r="G4167" t="s">
        <v>6795</v>
      </c>
      <c r="H4167">
        <v>3</v>
      </c>
      <c r="I4167" t="s">
        <v>1646</v>
      </c>
      <c r="J4167">
        <v>0</v>
      </c>
      <c r="K4167">
        <v>0</v>
      </c>
    </row>
    <row r="4168" spans="1:11" x14ac:dyDescent="0.25">
      <c r="A4168">
        <v>3848</v>
      </c>
      <c r="B4168" t="s">
        <v>1647</v>
      </c>
      <c r="C4168" t="s">
        <v>301</v>
      </c>
      <c r="D4168" t="s">
        <v>7400</v>
      </c>
      <c r="E4168" t="s">
        <v>5749</v>
      </c>
      <c r="F4168" t="s">
        <v>5750</v>
      </c>
      <c r="G4168" t="s">
        <v>6882</v>
      </c>
      <c r="H4168">
        <v>2</v>
      </c>
      <c r="I4168" t="s">
        <v>1646</v>
      </c>
      <c r="J4168">
        <v>0</v>
      </c>
      <c r="K4168">
        <v>0</v>
      </c>
    </row>
    <row r="4169" spans="1:11" x14ac:dyDescent="0.25">
      <c r="A4169">
        <v>3848</v>
      </c>
      <c r="B4169" t="s">
        <v>1647</v>
      </c>
      <c r="C4169" t="s">
        <v>301</v>
      </c>
      <c r="D4169" t="s">
        <v>7400</v>
      </c>
      <c r="G4169" t="s">
        <v>5013</v>
      </c>
      <c r="H4169">
        <v>5</v>
      </c>
      <c r="I4169" t="s">
        <v>1646</v>
      </c>
      <c r="J4169">
        <v>0</v>
      </c>
      <c r="K4169">
        <v>0</v>
      </c>
    </row>
    <row r="4170" spans="1:11" x14ac:dyDescent="0.25">
      <c r="A4170">
        <v>3848</v>
      </c>
      <c r="B4170" t="s">
        <v>1647</v>
      </c>
      <c r="C4170" t="s">
        <v>301</v>
      </c>
      <c r="D4170" t="s">
        <v>7400</v>
      </c>
      <c r="E4170" t="s">
        <v>5751</v>
      </c>
      <c r="F4170" t="s">
        <v>5750</v>
      </c>
      <c r="G4170" t="s">
        <v>6882</v>
      </c>
      <c r="H4170">
        <v>1</v>
      </c>
      <c r="I4170" t="s">
        <v>1646</v>
      </c>
      <c r="J4170">
        <v>0</v>
      </c>
      <c r="K4170">
        <v>0</v>
      </c>
    </row>
    <row r="4171" spans="1:11" x14ac:dyDescent="0.25">
      <c r="A4171">
        <v>3848</v>
      </c>
      <c r="B4171" t="s">
        <v>1647</v>
      </c>
      <c r="C4171" t="s">
        <v>301</v>
      </c>
      <c r="D4171" t="s">
        <v>7400</v>
      </c>
      <c r="G4171" t="s">
        <v>5001</v>
      </c>
      <c r="H4171">
        <v>5</v>
      </c>
      <c r="I4171" t="s">
        <v>1646</v>
      </c>
      <c r="J4171">
        <v>0</v>
      </c>
      <c r="K4171">
        <v>0</v>
      </c>
    </row>
    <row r="4172" spans="1:11" x14ac:dyDescent="0.25">
      <c r="A4172">
        <v>3848</v>
      </c>
      <c r="B4172" t="s">
        <v>1647</v>
      </c>
      <c r="C4172" t="s">
        <v>301</v>
      </c>
      <c r="D4172" t="s">
        <v>7400</v>
      </c>
      <c r="E4172" t="s">
        <v>5752</v>
      </c>
      <c r="F4172" t="s">
        <v>5753</v>
      </c>
      <c r="G4172" t="s">
        <v>6971</v>
      </c>
      <c r="H4172">
        <v>3</v>
      </c>
      <c r="I4172" t="s">
        <v>1646</v>
      </c>
      <c r="J4172">
        <v>0</v>
      </c>
      <c r="K4172">
        <v>0</v>
      </c>
    </row>
    <row r="4173" spans="1:11" x14ac:dyDescent="0.25">
      <c r="A4173">
        <v>3848</v>
      </c>
      <c r="B4173" t="s">
        <v>1647</v>
      </c>
      <c r="C4173" t="s">
        <v>301</v>
      </c>
      <c r="D4173" t="s">
        <v>7400</v>
      </c>
      <c r="G4173" t="s">
        <v>2231</v>
      </c>
      <c r="H4173">
        <v>5</v>
      </c>
      <c r="I4173" t="s">
        <v>1646</v>
      </c>
      <c r="J4173">
        <v>0</v>
      </c>
      <c r="K4173">
        <v>0</v>
      </c>
    </row>
    <row r="4174" spans="1:11" x14ac:dyDescent="0.25">
      <c r="A4174">
        <v>3848</v>
      </c>
      <c r="B4174" t="s">
        <v>1647</v>
      </c>
      <c r="C4174" t="s">
        <v>301</v>
      </c>
      <c r="D4174" t="s">
        <v>7400</v>
      </c>
      <c r="E4174" t="s">
        <v>5754</v>
      </c>
      <c r="F4174" t="s">
        <v>5755</v>
      </c>
      <c r="G4174" t="s">
        <v>6971</v>
      </c>
      <c r="H4174">
        <v>3</v>
      </c>
      <c r="I4174" t="s">
        <v>1646</v>
      </c>
      <c r="J4174">
        <v>0</v>
      </c>
      <c r="K4174">
        <v>0</v>
      </c>
    </row>
    <row r="4175" spans="1:11" x14ac:dyDescent="0.25">
      <c r="A4175">
        <v>3848</v>
      </c>
      <c r="B4175" t="s">
        <v>1647</v>
      </c>
      <c r="C4175" t="s">
        <v>301</v>
      </c>
      <c r="D4175" t="s">
        <v>7400</v>
      </c>
      <c r="G4175" t="s">
        <v>2231</v>
      </c>
      <c r="H4175">
        <v>5</v>
      </c>
      <c r="I4175" t="s">
        <v>1646</v>
      </c>
      <c r="J4175">
        <v>0</v>
      </c>
      <c r="K4175">
        <v>0</v>
      </c>
    </row>
    <row r="4176" spans="1:11" x14ac:dyDescent="0.25">
      <c r="A4176">
        <v>3848</v>
      </c>
      <c r="B4176" t="s">
        <v>1647</v>
      </c>
      <c r="C4176" t="s">
        <v>301</v>
      </c>
      <c r="D4176" t="s">
        <v>7400</v>
      </c>
      <c r="E4176" t="s">
        <v>4184</v>
      </c>
      <c r="F4176" t="s">
        <v>4185</v>
      </c>
      <c r="G4176" t="s">
        <v>3823</v>
      </c>
      <c r="H4176">
        <v>6</v>
      </c>
      <c r="I4176" t="s">
        <v>1646</v>
      </c>
      <c r="J4176">
        <v>0</v>
      </c>
      <c r="K4176">
        <v>0</v>
      </c>
    </row>
    <row r="4177" spans="1:11" x14ac:dyDescent="0.25">
      <c r="A4177">
        <v>3848</v>
      </c>
      <c r="B4177" t="s">
        <v>1647</v>
      </c>
      <c r="C4177" t="s">
        <v>301</v>
      </c>
      <c r="D4177" t="s">
        <v>7400</v>
      </c>
      <c r="G4177" t="s">
        <v>6242</v>
      </c>
      <c r="H4177">
        <v>5</v>
      </c>
      <c r="I4177" t="s">
        <v>1646</v>
      </c>
      <c r="J4177">
        <v>0</v>
      </c>
      <c r="K4177">
        <v>0</v>
      </c>
    </row>
    <row r="4178" spans="1:11" x14ac:dyDescent="0.25">
      <c r="A4178">
        <v>3848</v>
      </c>
      <c r="B4178" t="s">
        <v>1647</v>
      </c>
      <c r="C4178" t="s">
        <v>301</v>
      </c>
      <c r="D4178" t="s">
        <v>7400</v>
      </c>
      <c r="E4178" t="s">
        <v>10556</v>
      </c>
      <c r="F4178" t="s">
        <v>10557</v>
      </c>
      <c r="G4178" t="s">
        <v>6795</v>
      </c>
      <c r="H4178">
        <v>7</v>
      </c>
      <c r="I4178" t="s">
        <v>1646</v>
      </c>
      <c r="J4178">
        <v>0</v>
      </c>
      <c r="K4178">
        <v>0</v>
      </c>
    </row>
    <row r="4179" spans="1:11" x14ac:dyDescent="0.25">
      <c r="A4179">
        <v>3848</v>
      </c>
      <c r="B4179" t="s">
        <v>1647</v>
      </c>
      <c r="C4179" t="s">
        <v>301</v>
      </c>
      <c r="D4179" t="s">
        <v>7400</v>
      </c>
      <c r="E4179" t="s">
        <v>5757</v>
      </c>
      <c r="F4179" t="s">
        <v>5758</v>
      </c>
      <c r="G4179" t="s">
        <v>6882</v>
      </c>
      <c r="H4179">
        <v>2</v>
      </c>
      <c r="I4179" t="s">
        <v>1646</v>
      </c>
      <c r="J4179">
        <v>0</v>
      </c>
      <c r="K4179">
        <v>0</v>
      </c>
    </row>
    <row r="4180" spans="1:11" x14ac:dyDescent="0.25">
      <c r="A4180">
        <v>3848</v>
      </c>
      <c r="B4180" t="s">
        <v>1647</v>
      </c>
      <c r="C4180" t="s">
        <v>301</v>
      </c>
      <c r="D4180" t="s">
        <v>7400</v>
      </c>
      <c r="G4180" t="s">
        <v>5010</v>
      </c>
      <c r="H4180">
        <v>3</v>
      </c>
      <c r="I4180" t="s">
        <v>1646</v>
      </c>
      <c r="J4180">
        <v>0</v>
      </c>
      <c r="K4180">
        <v>0</v>
      </c>
    </row>
    <row r="4181" spans="1:11" x14ac:dyDescent="0.25">
      <c r="A4181">
        <v>3848</v>
      </c>
      <c r="B4181" t="s">
        <v>1647</v>
      </c>
      <c r="C4181" t="s">
        <v>301</v>
      </c>
      <c r="D4181" t="s">
        <v>7400</v>
      </c>
      <c r="E4181" t="s">
        <v>5759</v>
      </c>
      <c r="F4181" t="s">
        <v>5760</v>
      </c>
      <c r="G4181" t="s">
        <v>6882</v>
      </c>
      <c r="H4181">
        <v>5</v>
      </c>
      <c r="I4181" t="s">
        <v>1646</v>
      </c>
      <c r="J4181">
        <v>0</v>
      </c>
      <c r="K4181">
        <v>0</v>
      </c>
    </row>
    <row r="4182" spans="1:11" x14ac:dyDescent="0.25">
      <c r="A4182">
        <v>3848</v>
      </c>
      <c r="B4182" t="s">
        <v>1647</v>
      </c>
      <c r="C4182" t="s">
        <v>301</v>
      </c>
      <c r="D4182" t="s">
        <v>7400</v>
      </c>
      <c r="G4182" t="s">
        <v>2237</v>
      </c>
      <c r="H4182">
        <v>5</v>
      </c>
      <c r="I4182" t="s">
        <v>1646</v>
      </c>
      <c r="J4182">
        <v>0</v>
      </c>
      <c r="K4182">
        <v>0</v>
      </c>
    </row>
    <row r="4183" spans="1:11" x14ac:dyDescent="0.25">
      <c r="A4183">
        <v>3848</v>
      </c>
      <c r="B4183" t="s">
        <v>1647</v>
      </c>
      <c r="C4183" t="s">
        <v>301</v>
      </c>
      <c r="D4183" t="s">
        <v>7400</v>
      </c>
      <c r="E4183" t="s">
        <v>5761</v>
      </c>
      <c r="F4183" t="s">
        <v>5762</v>
      </c>
      <c r="G4183" t="s">
        <v>6700</v>
      </c>
      <c r="H4183">
        <v>4</v>
      </c>
      <c r="I4183" t="s">
        <v>1646</v>
      </c>
      <c r="J4183">
        <v>0</v>
      </c>
      <c r="K4183">
        <v>0</v>
      </c>
    </row>
    <row r="4184" spans="1:11" x14ac:dyDescent="0.25">
      <c r="A4184">
        <v>3848</v>
      </c>
      <c r="B4184" t="s">
        <v>1647</v>
      </c>
      <c r="C4184" t="s">
        <v>301</v>
      </c>
      <c r="D4184" t="s">
        <v>7400</v>
      </c>
      <c r="G4184" t="s">
        <v>4967</v>
      </c>
      <c r="H4184">
        <v>4</v>
      </c>
      <c r="I4184" t="s">
        <v>1646</v>
      </c>
      <c r="J4184">
        <v>0</v>
      </c>
      <c r="K4184">
        <v>0</v>
      </c>
    </row>
    <row r="4185" spans="1:11" x14ac:dyDescent="0.25">
      <c r="A4185">
        <v>3848</v>
      </c>
      <c r="B4185" t="s">
        <v>1647</v>
      </c>
      <c r="C4185" t="s">
        <v>301</v>
      </c>
      <c r="D4185" t="s">
        <v>7400</v>
      </c>
      <c r="E4185" t="s">
        <v>10420</v>
      </c>
      <c r="F4185" t="s">
        <v>10421</v>
      </c>
      <c r="G4185" t="s">
        <v>5763</v>
      </c>
      <c r="H4185">
        <v>3</v>
      </c>
      <c r="I4185" t="s">
        <v>1646</v>
      </c>
      <c r="J4185">
        <v>0</v>
      </c>
      <c r="K4185">
        <v>0</v>
      </c>
    </row>
    <row r="4186" spans="1:11" x14ac:dyDescent="0.25">
      <c r="A4186">
        <v>3848</v>
      </c>
      <c r="B4186" t="s">
        <v>1647</v>
      </c>
      <c r="C4186" t="s">
        <v>301</v>
      </c>
      <c r="D4186" t="s">
        <v>7400</v>
      </c>
      <c r="E4186" t="s">
        <v>5764</v>
      </c>
      <c r="F4186" t="s">
        <v>1695</v>
      </c>
      <c r="G4186" t="s">
        <v>6791</v>
      </c>
      <c r="H4186">
        <v>3</v>
      </c>
      <c r="I4186" t="s">
        <v>1646</v>
      </c>
      <c r="J4186">
        <v>0</v>
      </c>
      <c r="K4186">
        <v>0</v>
      </c>
    </row>
    <row r="4187" spans="1:11" x14ac:dyDescent="0.25">
      <c r="A4187">
        <v>3848</v>
      </c>
      <c r="B4187" t="s">
        <v>1647</v>
      </c>
      <c r="C4187" t="s">
        <v>301</v>
      </c>
      <c r="D4187" t="s">
        <v>7400</v>
      </c>
      <c r="G4187" t="s">
        <v>2240</v>
      </c>
      <c r="H4187">
        <v>6</v>
      </c>
      <c r="I4187" t="s">
        <v>1646</v>
      </c>
      <c r="J4187">
        <v>0</v>
      </c>
      <c r="K4187">
        <v>0</v>
      </c>
    </row>
    <row r="4188" spans="1:11" x14ac:dyDescent="0.25">
      <c r="A4188">
        <v>3848</v>
      </c>
      <c r="B4188" t="s">
        <v>1647</v>
      </c>
      <c r="C4188" t="s">
        <v>301</v>
      </c>
      <c r="D4188" t="s">
        <v>7400</v>
      </c>
      <c r="E4188" t="s">
        <v>5765</v>
      </c>
      <c r="F4188" t="s">
        <v>5766</v>
      </c>
      <c r="G4188" t="s">
        <v>6782</v>
      </c>
      <c r="H4188">
        <v>18</v>
      </c>
      <c r="I4188" t="s">
        <v>1646</v>
      </c>
      <c r="J4188">
        <v>0</v>
      </c>
      <c r="K4188">
        <v>0</v>
      </c>
    </row>
    <row r="4189" spans="1:11" x14ac:dyDescent="0.25">
      <c r="A4189">
        <v>3848</v>
      </c>
      <c r="B4189" t="s">
        <v>1647</v>
      </c>
      <c r="C4189" t="s">
        <v>301</v>
      </c>
      <c r="D4189" t="s">
        <v>7400</v>
      </c>
      <c r="G4189" t="s">
        <v>2240</v>
      </c>
      <c r="H4189">
        <v>11</v>
      </c>
      <c r="I4189" t="s">
        <v>1646</v>
      </c>
      <c r="J4189">
        <v>0</v>
      </c>
      <c r="K4189">
        <v>0</v>
      </c>
    </row>
    <row r="4190" spans="1:11" x14ac:dyDescent="0.25">
      <c r="A4190">
        <v>3848</v>
      </c>
      <c r="B4190" t="s">
        <v>1647</v>
      </c>
      <c r="C4190" t="s">
        <v>301</v>
      </c>
      <c r="D4190" t="s">
        <v>7400</v>
      </c>
      <c r="E4190" t="s">
        <v>2106</v>
      </c>
      <c r="F4190" t="s">
        <v>2107</v>
      </c>
      <c r="G4190" t="s">
        <v>3164</v>
      </c>
      <c r="H4190">
        <v>20</v>
      </c>
      <c r="I4190" t="s">
        <v>1646</v>
      </c>
      <c r="J4190">
        <v>0</v>
      </c>
      <c r="K4190">
        <v>0</v>
      </c>
    </row>
    <row r="4191" spans="1:11" x14ac:dyDescent="0.25">
      <c r="A4191">
        <v>3848</v>
      </c>
      <c r="B4191" t="s">
        <v>1647</v>
      </c>
      <c r="C4191" t="s">
        <v>301</v>
      </c>
      <c r="D4191" t="s">
        <v>7400</v>
      </c>
      <c r="G4191" t="s">
        <v>2222</v>
      </c>
      <c r="H4191">
        <v>19</v>
      </c>
      <c r="I4191" t="s">
        <v>1646</v>
      </c>
      <c r="J4191">
        <v>0</v>
      </c>
      <c r="K4191">
        <v>0</v>
      </c>
    </row>
    <row r="4192" spans="1:11" x14ac:dyDescent="0.25">
      <c r="A4192">
        <v>3848</v>
      </c>
      <c r="B4192" t="s">
        <v>1647</v>
      </c>
      <c r="C4192" t="s">
        <v>301</v>
      </c>
      <c r="D4192" t="s">
        <v>7400</v>
      </c>
      <c r="E4192" t="s">
        <v>7844</v>
      </c>
      <c r="F4192" t="s">
        <v>7759</v>
      </c>
      <c r="G4192" t="s">
        <v>3103</v>
      </c>
      <c r="H4192">
        <v>4</v>
      </c>
      <c r="I4192" t="s">
        <v>1646</v>
      </c>
      <c r="J4192">
        <v>0</v>
      </c>
      <c r="K4192">
        <v>0</v>
      </c>
    </row>
    <row r="4193" spans="1:11" x14ac:dyDescent="0.25">
      <c r="A4193">
        <v>3848</v>
      </c>
      <c r="B4193" t="s">
        <v>1647</v>
      </c>
      <c r="C4193" t="s">
        <v>301</v>
      </c>
      <c r="D4193" t="s">
        <v>7400</v>
      </c>
      <c r="G4193" t="s">
        <v>5028</v>
      </c>
      <c r="H4193">
        <v>6</v>
      </c>
      <c r="I4193" t="s">
        <v>1646</v>
      </c>
      <c r="J4193">
        <v>0</v>
      </c>
      <c r="K4193">
        <v>0</v>
      </c>
    </row>
    <row r="4194" spans="1:11" x14ac:dyDescent="0.25">
      <c r="A4194">
        <v>3848</v>
      </c>
      <c r="B4194" t="s">
        <v>1647</v>
      </c>
      <c r="C4194" t="s">
        <v>301</v>
      </c>
      <c r="D4194" t="s">
        <v>7400</v>
      </c>
      <c r="E4194" t="s">
        <v>9210</v>
      </c>
      <c r="F4194" t="s">
        <v>9211</v>
      </c>
      <c r="G4194" s="201">
        <v>510000000</v>
      </c>
      <c r="H4194">
        <v>4</v>
      </c>
      <c r="I4194" t="s">
        <v>1646</v>
      </c>
      <c r="J4194">
        <v>0</v>
      </c>
      <c r="K4194">
        <v>0</v>
      </c>
    </row>
    <row r="4195" spans="1:11" x14ac:dyDescent="0.25">
      <c r="A4195">
        <v>3848</v>
      </c>
      <c r="B4195" t="s">
        <v>1647</v>
      </c>
      <c r="C4195" t="s">
        <v>301</v>
      </c>
      <c r="D4195" t="s">
        <v>7400</v>
      </c>
      <c r="G4195" t="s">
        <v>2221</v>
      </c>
      <c r="H4195">
        <v>3</v>
      </c>
      <c r="I4195" t="s">
        <v>1646</v>
      </c>
      <c r="J4195">
        <v>0</v>
      </c>
      <c r="K4195">
        <v>0</v>
      </c>
    </row>
    <row r="4196" spans="1:11" x14ac:dyDescent="0.25">
      <c r="A4196">
        <v>3848</v>
      </c>
      <c r="B4196" t="s">
        <v>1647</v>
      </c>
      <c r="C4196" t="s">
        <v>301</v>
      </c>
      <c r="D4196" t="s">
        <v>7400</v>
      </c>
      <c r="E4196" t="s">
        <v>5767</v>
      </c>
      <c r="F4196" t="s">
        <v>5768</v>
      </c>
      <c r="G4196" t="s">
        <v>6971</v>
      </c>
      <c r="H4196">
        <v>3</v>
      </c>
      <c r="I4196" t="s">
        <v>1646</v>
      </c>
      <c r="J4196">
        <v>0</v>
      </c>
      <c r="K4196">
        <v>0</v>
      </c>
    </row>
    <row r="4197" spans="1:11" x14ac:dyDescent="0.25">
      <c r="A4197">
        <v>3848</v>
      </c>
      <c r="B4197" t="s">
        <v>1647</v>
      </c>
      <c r="C4197" t="s">
        <v>301</v>
      </c>
      <c r="D4197" t="s">
        <v>7400</v>
      </c>
      <c r="G4197" t="s">
        <v>2237</v>
      </c>
      <c r="H4197">
        <v>4</v>
      </c>
      <c r="I4197" t="s">
        <v>1646</v>
      </c>
      <c r="J4197">
        <v>0</v>
      </c>
      <c r="K4197">
        <v>0</v>
      </c>
    </row>
    <row r="4198" spans="1:11" x14ac:dyDescent="0.25">
      <c r="A4198">
        <v>3848</v>
      </c>
      <c r="B4198" t="s">
        <v>1647</v>
      </c>
      <c r="C4198" t="s">
        <v>301</v>
      </c>
      <c r="D4198" t="s">
        <v>7400</v>
      </c>
      <c r="E4198" t="s">
        <v>10996</v>
      </c>
      <c r="F4198" t="s">
        <v>10997</v>
      </c>
      <c r="G4198" t="s">
        <v>6725</v>
      </c>
      <c r="H4198">
        <v>5</v>
      </c>
      <c r="I4198" t="s">
        <v>1646</v>
      </c>
      <c r="J4198">
        <v>0</v>
      </c>
      <c r="K4198">
        <v>0</v>
      </c>
    </row>
    <row r="4199" spans="1:11" x14ac:dyDescent="0.25">
      <c r="A4199">
        <v>3848</v>
      </c>
      <c r="B4199" t="s">
        <v>1647</v>
      </c>
      <c r="C4199" t="s">
        <v>301</v>
      </c>
      <c r="D4199" t="s">
        <v>7400</v>
      </c>
      <c r="E4199" t="s">
        <v>10998</v>
      </c>
      <c r="F4199" t="s">
        <v>10999</v>
      </c>
      <c r="G4199" t="s">
        <v>6971</v>
      </c>
      <c r="H4199">
        <v>3</v>
      </c>
      <c r="I4199" t="s">
        <v>1646</v>
      </c>
      <c r="J4199">
        <v>0</v>
      </c>
      <c r="K4199">
        <v>0</v>
      </c>
    </row>
    <row r="4200" spans="1:11" x14ac:dyDescent="0.25">
      <c r="A4200">
        <v>3848</v>
      </c>
      <c r="B4200" t="s">
        <v>1647</v>
      </c>
      <c r="C4200" t="s">
        <v>301</v>
      </c>
      <c r="D4200" t="s">
        <v>7400</v>
      </c>
      <c r="E4200" t="s">
        <v>11000</v>
      </c>
      <c r="F4200" t="s">
        <v>11001</v>
      </c>
      <c r="G4200" t="s">
        <v>7583</v>
      </c>
      <c r="H4200">
        <v>5</v>
      </c>
      <c r="I4200" t="s">
        <v>1646</v>
      </c>
      <c r="J4200">
        <v>0</v>
      </c>
      <c r="K4200">
        <v>0</v>
      </c>
    </row>
    <row r="4201" spans="1:11" x14ac:dyDescent="0.25">
      <c r="A4201">
        <v>3848</v>
      </c>
      <c r="B4201" t="s">
        <v>1647</v>
      </c>
      <c r="C4201" t="s">
        <v>301</v>
      </c>
      <c r="D4201" t="s">
        <v>7400</v>
      </c>
      <c r="E4201" t="s">
        <v>5769</v>
      </c>
      <c r="F4201" t="s">
        <v>5770</v>
      </c>
      <c r="G4201" t="s">
        <v>5771</v>
      </c>
      <c r="H4201">
        <v>7</v>
      </c>
      <c r="I4201" t="s">
        <v>1646</v>
      </c>
      <c r="J4201">
        <v>0</v>
      </c>
      <c r="K4201">
        <v>0</v>
      </c>
    </row>
    <row r="4202" spans="1:11" x14ac:dyDescent="0.25">
      <c r="A4202">
        <v>3848</v>
      </c>
      <c r="B4202" t="s">
        <v>1647</v>
      </c>
      <c r="C4202" t="s">
        <v>301</v>
      </c>
      <c r="D4202" t="s">
        <v>7400</v>
      </c>
      <c r="E4202" t="s">
        <v>5772</v>
      </c>
      <c r="F4202" t="s">
        <v>5773</v>
      </c>
      <c r="G4202" t="s">
        <v>6783</v>
      </c>
      <c r="H4202">
        <v>4</v>
      </c>
      <c r="I4202" t="s">
        <v>1646</v>
      </c>
      <c r="J4202">
        <v>0</v>
      </c>
      <c r="K4202">
        <v>0</v>
      </c>
    </row>
    <row r="4203" spans="1:11" x14ac:dyDescent="0.25">
      <c r="A4203">
        <v>3848</v>
      </c>
      <c r="B4203" t="s">
        <v>1647</v>
      </c>
      <c r="C4203" t="s">
        <v>301</v>
      </c>
      <c r="D4203" t="s">
        <v>7400</v>
      </c>
      <c r="G4203" t="s">
        <v>5774</v>
      </c>
      <c r="H4203">
        <v>2</v>
      </c>
      <c r="I4203" t="s">
        <v>1646</v>
      </c>
      <c r="J4203">
        <v>0</v>
      </c>
      <c r="K4203">
        <v>0</v>
      </c>
    </row>
    <row r="4204" spans="1:11" x14ac:dyDescent="0.25">
      <c r="A4204">
        <v>3848</v>
      </c>
      <c r="B4204" t="s">
        <v>1647</v>
      </c>
      <c r="C4204" t="s">
        <v>301</v>
      </c>
      <c r="D4204" t="s">
        <v>7400</v>
      </c>
      <c r="E4204" t="s">
        <v>10422</v>
      </c>
      <c r="F4204" t="s">
        <v>1694</v>
      </c>
      <c r="G4204" t="s">
        <v>10423</v>
      </c>
      <c r="H4204">
        <v>7</v>
      </c>
      <c r="I4204" t="s">
        <v>1646</v>
      </c>
      <c r="J4204">
        <v>0</v>
      </c>
      <c r="K4204">
        <v>0</v>
      </c>
    </row>
    <row r="4205" spans="1:11" x14ac:dyDescent="0.25">
      <c r="A4205">
        <v>3848</v>
      </c>
      <c r="B4205" t="s">
        <v>1647</v>
      </c>
      <c r="C4205" t="s">
        <v>301</v>
      </c>
      <c r="D4205" t="s">
        <v>7400</v>
      </c>
      <c r="E4205" t="s">
        <v>5775</v>
      </c>
      <c r="F4205" t="s">
        <v>5776</v>
      </c>
      <c r="G4205" t="s">
        <v>5047</v>
      </c>
      <c r="H4205">
        <v>22</v>
      </c>
      <c r="I4205" t="s">
        <v>1646</v>
      </c>
      <c r="J4205">
        <v>0</v>
      </c>
      <c r="K4205">
        <v>0</v>
      </c>
    </row>
    <row r="4206" spans="1:11" x14ac:dyDescent="0.25">
      <c r="A4206">
        <v>3848</v>
      </c>
      <c r="B4206" t="s">
        <v>1647</v>
      </c>
      <c r="C4206" t="s">
        <v>301</v>
      </c>
      <c r="D4206" t="s">
        <v>7400</v>
      </c>
      <c r="E4206" t="s">
        <v>11002</v>
      </c>
      <c r="F4206" t="s">
        <v>11003</v>
      </c>
      <c r="G4206" t="s">
        <v>8262</v>
      </c>
      <c r="H4206">
        <v>28</v>
      </c>
      <c r="I4206" t="s">
        <v>1646</v>
      </c>
      <c r="J4206">
        <v>0</v>
      </c>
      <c r="K4206">
        <v>0</v>
      </c>
    </row>
    <row r="4207" spans="1:11" x14ac:dyDescent="0.25">
      <c r="A4207">
        <v>3848</v>
      </c>
      <c r="B4207" t="s">
        <v>1647</v>
      </c>
      <c r="C4207" t="s">
        <v>301</v>
      </c>
      <c r="D4207" t="s">
        <v>7400</v>
      </c>
      <c r="G4207" t="s">
        <v>5927</v>
      </c>
      <c r="H4207">
        <v>8</v>
      </c>
      <c r="I4207" t="s">
        <v>1646</v>
      </c>
      <c r="J4207">
        <v>0</v>
      </c>
      <c r="K4207">
        <v>0</v>
      </c>
    </row>
    <row r="4208" spans="1:11" x14ac:dyDescent="0.25">
      <c r="A4208">
        <v>3848</v>
      </c>
      <c r="B4208" t="s">
        <v>1647</v>
      </c>
      <c r="C4208" t="s">
        <v>301</v>
      </c>
      <c r="D4208" t="s">
        <v>7400</v>
      </c>
      <c r="E4208" t="s">
        <v>3043</v>
      </c>
      <c r="F4208" t="s">
        <v>3044</v>
      </c>
      <c r="G4208" t="s">
        <v>6883</v>
      </c>
      <c r="H4208">
        <v>77</v>
      </c>
      <c r="I4208" t="s">
        <v>1646</v>
      </c>
      <c r="J4208">
        <v>0</v>
      </c>
      <c r="K4208">
        <v>0</v>
      </c>
    </row>
    <row r="4209" spans="1:11" x14ac:dyDescent="0.25">
      <c r="A4209">
        <v>3848</v>
      </c>
      <c r="B4209" t="s">
        <v>1647</v>
      </c>
      <c r="C4209" t="s">
        <v>301</v>
      </c>
      <c r="D4209" t="s">
        <v>7400</v>
      </c>
      <c r="G4209" t="s">
        <v>2186</v>
      </c>
      <c r="H4209">
        <v>18</v>
      </c>
      <c r="I4209" t="s">
        <v>1646</v>
      </c>
      <c r="J4209">
        <v>0</v>
      </c>
      <c r="K4209">
        <v>0</v>
      </c>
    </row>
    <row r="4210" spans="1:11" x14ac:dyDescent="0.25">
      <c r="A4210">
        <v>3848</v>
      </c>
      <c r="B4210" t="s">
        <v>1647</v>
      </c>
      <c r="C4210" t="s">
        <v>301</v>
      </c>
      <c r="D4210" t="s">
        <v>7400</v>
      </c>
      <c r="E4210" t="s">
        <v>4186</v>
      </c>
      <c r="F4210" t="s">
        <v>4187</v>
      </c>
      <c r="G4210" t="s">
        <v>6882</v>
      </c>
      <c r="H4210">
        <v>551</v>
      </c>
      <c r="I4210" t="s">
        <v>1646</v>
      </c>
      <c r="J4210">
        <v>0</v>
      </c>
      <c r="K4210">
        <v>0</v>
      </c>
    </row>
    <row r="4211" spans="1:11" x14ac:dyDescent="0.25">
      <c r="A4211">
        <v>3848</v>
      </c>
      <c r="B4211" t="s">
        <v>1647</v>
      </c>
      <c r="C4211" t="s">
        <v>301</v>
      </c>
      <c r="D4211" t="s">
        <v>7400</v>
      </c>
      <c r="G4211" t="s">
        <v>2195</v>
      </c>
      <c r="H4211">
        <v>194</v>
      </c>
      <c r="I4211" t="s">
        <v>1646</v>
      </c>
      <c r="J4211">
        <v>0</v>
      </c>
      <c r="K4211">
        <v>0</v>
      </c>
    </row>
    <row r="4212" spans="1:11" x14ac:dyDescent="0.25">
      <c r="A4212">
        <v>3848</v>
      </c>
      <c r="B4212" t="s">
        <v>1647</v>
      </c>
      <c r="C4212" t="s">
        <v>301</v>
      </c>
      <c r="D4212" t="s">
        <v>7400</v>
      </c>
      <c r="E4212" t="s">
        <v>4188</v>
      </c>
      <c r="F4212" t="s">
        <v>3225</v>
      </c>
      <c r="G4212" t="s">
        <v>6783</v>
      </c>
      <c r="H4212">
        <v>10</v>
      </c>
      <c r="I4212" t="s">
        <v>1646</v>
      </c>
      <c r="J4212">
        <v>0</v>
      </c>
      <c r="K4212">
        <v>0</v>
      </c>
    </row>
    <row r="4213" spans="1:11" x14ac:dyDescent="0.25">
      <c r="A4213">
        <v>3848</v>
      </c>
      <c r="B4213" t="s">
        <v>1647</v>
      </c>
      <c r="C4213" t="s">
        <v>301</v>
      </c>
      <c r="D4213" t="s">
        <v>7400</v>
      </c>
      <c r="G4213" t="s">
        <v>5941</v>
      </c>
      <c r="H4213">
        <v>83</v>
      </c>
      <c r="I4213" t="s">
        <v>1646</v>
      </c>
      <c r="J4213">
        <v>0</v>
      </c>
      <c r="K4213">
        <v>0</v>
      </c>
    </row>
    <row r="4214" spans="1:11" x14ac:dyDescent="0.25">
      <c r="A4214">
        <v>3848</v>
      </c>
      <c r="B4214" t="s">
        <v>1647</v>
      </c>
      <c r="C4214" t="s">
        <v>301</v>
      </c>
      <c r="D4214" t="s">
        <v>7400</v>
      </c>
      <c r="E4214" t="s">
        <v>5777</v>
      </c>
      <c r="F4214" t="s">
        <v>5778</v>
      </c>
      <c r="G4214" t="s">
        <v>6969</v>
      </c>
      <c r="H4214">
        <v>4</v>
      </c>
      <c r="I4214" t="s">
        <v>1646</v>
      </c>
      <c r="J4214">
        <v>0</v>
      </c>
      <c r="K4214">
        <v>0</v>
      </c>
    </row>
    <row r="4215" spans="1:11" x14ac:dyDescent="0.25">
      <c r="A4215">
        <v>3848</v>
      </c>
      <c r="B4215" t="s">
        <v>1647</v>
      </c>
      <c r="C4215" t="s">
        <v>301</v>
      </c>
      <c r="D4215" t="s">
        <v>7400</v>
      </c>
      <c r="G4215" t="s">
        <v>4420</v>
      </c>
      <c r="H4215">
        <v>74</v>
      </c>
      <c r="I4215" t="s">
        <v>1646</v>
      </c>
      <c r="J4215">
        <v>0</v>
      </c>
      <c r="K4215">
        <v>0</v>
      </c>
    </row>
    <row r="4216" spans="1:11" x14ac:dyDescent="0.25">
      <c r="A4216">
        <v>3848</v>
      </c>
      <c r="B4216" t="s">
        <v>1647</v>
      </c>
      <c r="C4216" t="s">
        <v>301</v>
      </c>
      <c r="D4216" t="s">
        <v>7400</v>
      </c>
      <c r="E4216" t="s">
        <v>4189</v>
      </c>
      <c r="F4216" t="s">
        <v>3001</v>
      </c>
      <c r="G4216" t="s">
        <v>7385</v>
      </c>
      <c r="H4216">
        <v>36</v>
      </c>
      <c r="I4216" t="s">
        <v>1646</v>
      </c>
      <c r="J4216">
        <v>0</v>
      </c>
      <c r="K4216">
        <v>0</v>
      </c>
    </row>
    <row r="4217" spans="1:11" x14ac:dyDescent="0.25">
      <c r="A4217">
        <v>3848</v>
      </c>
      <c r="B4217" t="s">
        <v>1647</v>
      </c>
      <c r="C4217" t="s">
        <v>301</v>
      </c>
      <c r="D4217" t="s">
        <v>7400</v>
      </c>
      <c r="G4217" t="s">
        <v>4670</v>
      </c>
      <c r="H4217">
        <v>38</v>
      </c>
      <c r="I4217" t="s">
        <v>1646</v>
      </c>
      <c r="J4217">
        <v>0</v>
      </c>
      <c r="K4217">
        <v>0</v>
      </c>
    </row>
    <row r="4218" spans="1:11" x14ac:dyDescent="0.25">
      <c r="A4218">
        <v>3848</v>
      </c>
      <c r="B4218" t="s">
        <v>1647</v>
      </c>
      <c r="C4218" t="s">
        <v>301</v>
      </c>
      <c r="D4218" t="s">
        <v>7400</v>
      </c>
      <c r="E4218" t="s">
        <v>5779</v>
      </c>
      <c r="F4218" t="s">
        <v>5780</v>
      </c>
      <c r="G4218" t="s">
        <v>5781</v>
      </c>
      <c r="H4218">
        <v>73</v>
      </c>
      <c r="I4218" t="s">
        <v>1646</v>
      </c>
      <c r="J4218">
        <v>0</v>
      </c>
      <c r="K4218">
        <v>0</v>
      </c>
    </row>
    <row r="4219" spans="1:11" x14ac:dyDescent="0.25">
      <c r="A4219">
        <v>3848</v>
      </c>
      <c r="B4219" t="s">
        <v>1647</v>
      </c>
      <c r="C4219" t="s">
        <v>301</v>
      </c>
      <c r="D4219" t="s">
        <v>7400</v>
      </c>
      <c r="E4219" t="s">
        <v>8799</v>
      </c>
      <c r="F4219" t="s">
        <v>8800</v>
      </c>
      <c r="G4219" t="s">
        <v>10329</v>
      </c>
      <c r="H4219">
        <v>7</v>
      </c>
      <c r="I4219" t="s">
        <v>1646</v>
      </c>
      <c r="J4219">
        <v>0</v>
      </c>
      <c r="K4219">
        <v>0</v>
      </c>
    </row>
    <row r="4220" spans="1:11" x14ac:dyDescent="0.25">
      <c r="A4220">
        <v>3848</v>
      </c>
      <c r="B4220" t="s">
        <v>1647</v>
      </c>
      <c r="C4220" t="s">
        <v>301</v>
      </c>
      <c r="D4220" t="s">
        <v>7400</v>
      </c>
      <c r="G4220" t="s">
        <v>2200</v>
      </c>
      <c r="H4220">
        <v>9</v>
      </c>
      <c r="I4220" t="s">
        <v>1646</v>
      </c>
      <c r="J4220">
        <v>0</v>
      </c>
      <c r="K4220">
        <v>0</v>
      </c>
    </row>
    <row r="4221" spans="1:11" x14ac:dyDescent="0.25">
      <c r="A4221">
        <v>3848</v>
      </c>
      <c r="B4221" t="s">
        <v>1647</v>
      </c>
      <c r="C4221" t="s">
        <v>301</v>
      </c>
      <c r="D4221" t="s">
        <v>7400</v>
      </c>
      <c r="E4221" t="s">
        <v>4190</v>
      </c>
      <c r="F4221" t="s">
        <v>1679</v>
      </c>
      <c r="G4221" t="s">
        <v>3905</v>
      </c>
      <c r="H4221">
        <v>26</v>
      </c>
      <c r="I4221" t="s">
        <v>1646</v>
      </c>
      <c r="J4221">
        <v>0</v>
      </c>
      <c r="K4221">
        <v>0</v>
      </c>
    </row>
    <row r="4222" spans="1:11" x14ac:dyDescent="0.25">
      <c r="A4222">
        <v>3848</v>
      </c>
      <c r="B4222" t="s">
        <v>1647</v>
      </c>
      <c r="C4222" t="s">
        <v>301</v>
      </c>
      <c r="D4222" t="s">
        <v>7400</v>
      </c>
      <c r="G4222" t="s">
        <v>6717</v>
      </c>
      <c r="H4222">
        <v>14</v>
      </c>
      <c r="I4222" t="s">
        <v>1646</v>
      </c>
      <c r="J4222">
        <v>0</v>
      </c>
      <c r="K4222">
        <v>0</v>
      </c>
    </row>
    <row r="4223" spans="1:11" x14ac:dyDescent="0.25">
      <c r="A4223">
        <v>3848</v>
      </c>
      <c r="B4223" t="s">
        <v>1647</v>
      </c>
      <c r="C4223" t="s">
        <v>301</v>
      </c>
      <c r="D4223" t="s">
        <v>7400</v>
      </c>
      <c r="E4223" t="s">
        <v>6142</v>
      </c>
      <c r="F4223" t="s">
        <v>3289</v>
      </c>
      <c r="G4223" t="s">
        <v>10335</v>
      </c>
      <c r="H4223">
        <v>13</v>
      </c>
      <c r="I4223" t="s">
        <v>1646</v>
      </c>
      <c r="J4223">
        <v>0</v>
      </c>
      <c r="K4223">
        <v>0</v>
      </c>
    </row>
    <row r="4224" spans="1:11" x14ac:dyDescent="0.25">
      <c r="A4224">
        <v>3848</v>
      </c>
      <c r="B4224" t="s">
        <v>1647</v>
      </c>
      <c r="C4224" t="s">
        <v>301</v>
      </c>
      <c r="D4224" t="s">
        <v>7400</v>
      </c>
      <c r="E4224" t="s">
        <v>2518</v>
      </c>
      <c r="F4224" t="s">
        <v>2519</v>
      </c>
      <c r="G4224" t="s">
        <v>6783</v>
      </c>
      <c r="H4224">
        <v>7</v>
      </c>
      <c r="I4224" t="s">
        <v>1646</v>
      </c>
      <c r="J4224">
        <v>0</v>
      </c>
      <c r="K4224">
        <v>0</v>
      </c>
    </row>
    <row r="4225" spans="1:11" x14ac:dyDescent="0.25">
      <c r="A4225">
        <v>3848</v>
      </c>
      <c r="B4225" t="s">
        <v>1647</v>
      </c>
      <c r="C4225" t="s">
        <v>301</v>
      </c>
      <c r="D4225" t="s">
        <v>7400</v>
      </c>
      <c r="G4225" t="s">
        <v>2196</v>
      </c>
      <c r="H4225">
        <v>8</v>
      </c>
      <c r="I4225" t="s">
        <v>1646</v>
      </c>
      <c r="J4225">
        <v>0</v>
      </c>
      <c r="K4225">
        <v>0</v>
      </c>
    </row>
    <row r="4226" spans="1:11" x14ac:dyDescent="0.25">
      <c r="A4226">
        <v>3848</v>
      </c>
      <c r="B4226" t="s">
        <v>1647</v>
      </c>
      <c r="C4226" t="s">
        <v>301</v>
      </c>
      <c r="D4226" t="s">
        <v>7400</v>
      </c>
      <c r="E4226" t="s">
        <v>1693</v>
      </c>
      <c r="F4226" t="s">
        <v>1692</v>
      </c>
      <c r="G4226" t="s">
        <v>6696</v>
      </c>
      <c r="H4226">
        <v>5</v>
      </c>
      <c r="I4226" t="s">
        <v>1646</v>
      </c>
      <c r="J4226">
        <v>0</v>
      </c>
      <c r="K4226">
        <v>0</v>
      </c>
    </row>
    <row r="4227" spans="1:11" x14ac:dyDescent="0.25">
      <c r="A4227">
        <v>3848</v>
      </c>
      <c r="B4227" t="s">
        <v>1647</v>
      </c>
      <c r="C4227" t="s">
        <v>301</v>
      </c>
      <c r="D4227" t="s">
        <v>7400</v>
      </c>
      <c r="G4227" t="s">
        <v>2317</v>
      </c>
      <c r="H4227">
        <v>7</v>
      </c>
      <c r="I4227" t="s">
        <v>1646</v>
      </c>
      <c r="J4227">
        <v>0</v>
      </c>
      <c r="K4227">
        <v>0</v>
      </c>
    </row>
    <row r="4228" spans="1:11" x14ac:dyDescent="0.25">
      <c r="A4228">
        <v>3848</v>
      </c>
      <c r="B4228" t="s">
        <v>1647</v>
      </c>
      <c r="C4228" t="s">
        <v>301</v>
      </c>
      <c r="D4228" t="s">
        <v>7400</v>
      </c>
      <c r="E4228" t="s">
        <v>4191</v>
      </c>
      <c r="F4228" t="s">
        <v>1691</v>
      </c>
      <c r="G4228" t="s">
        <v>6633</v>
      </c>
      <c r="H4228">
        <v>36</v>
      </c>
      <c r="I4228" t="s">
        <v>1646</v>
      </c>
      <c r="J4228">
        <v>0</v>
      </c>
      <c r="K4228">
        <v>0</v>
      </c>
    </row>
    <row r="4229" spans="1:11" x14ac:dyDescent="0.25">
      <c r="A4229">
        <v>3848</v>
      </c>
      <c r="B4229" t="s">
        <v>1647</v>
      </c>
      <c r="C4229" t="s">
        <v>301</v>
      </c>
      <c r="D4229" t="s">
        <v>7400</v>
      </c>
      <c r="G4229" t="s">
        <v>4444</v>
      </c>
      <c r="H4229">
        <v>70</v>
      </c>
      <c r="I4229" t="s">
        <v>1646</v>
      </c>
      <c r="J4229">
        <v>0</v>
      </c>
      <c r="K4229">
        <v>0</v>
      </c>
    </row>
    <row r="4230" spans="1:11" x14ac:dyDescent="0.25">
      <c r="A4230">
        <v>3848</v>
      </c>
      <c r="B4230" t="s">
        <v>1647</v>
      </c>
      <c r="C4230" t="s">
        <v>301</v>
      </c>
      <c r="D4230" t="s">
        <v>7400</v>
      </c>
      <c r="E4230" t="s">
        <v>9212</v>
      </c>
      <c r="F4230" t="s">
        <v>9213</v>
      </c>
      <c r="G4230" t="s">
        <v>6887</v>
      </c>
      <c r="H4230">
        <v>1</v>
      </c>
      <c r="I4230" t="s">
        <v>1646</v>
      </c>
      <c r="J4230">
        <v>0</v>
      </c>
      <c r="K4230">
        <v>0</v>
      </c>
    </row>
    <row r="4231" spans="1:11" x14ac:dyDescent="0.25">
      <c r="A4231">
        <v>3848</v>
      </c>
      <c r="B4231" t="s">
        <v>1647</v>
      </c>
      <c r="C4231" t="s">
        <v>301</v>
      </c>
      <c r="D4231" t="s">
        <v>7400</v>
      </c>
      <c r="G4231" t="s">
        <v>2186</v>
      </c>
      <c r="H4231">
        <v>1</v>
      </c>
      <c r="I4231" t="s">
        <v>1646</v>
      </c>
      <c r="J4231">
        <v>0</v>
      </c>
      <c r="K4231">
        <v>0</v>
      </c>
    </row>
    <row r="4232" spans="1:11" x14ac:dyDescent="0.25">
      <c r="A4232">
        <v>3848</v>
      </c>
      <c r="B4232" t="s">
        <v>1647</v>
      </c>
      <c r="C4232" t="s">
        <v>301</v>
      </c>
      <c r="D4232" t="s">
        <v>7400</v>
      </c>
      <c r="E4232" t="s">
        <v>4192</v>
      </c>
      <c r="F4232" t="s">
        <v>1655</v>
      </c>
      <c r="G4232" t="s">
        <v>3130</v>
      </c>
      <c r="H4232">
        <v>5</v>
      </c>
      <c r="I4232" t="s">
        <v>1646</v>
      </c>
      <c r="J4232">
        <v>0</v>
      </c>
      <c r="K4232">
        <v>0</v>
      </c>
    </row>
    <row r="4233" spans="1:11" x14ac:dyDescent="0.25">
      <c r="A4233">
        <v>3848</v>
      </c>
      <c r="B4233" t="s">
        <v>1647</v>
      </c>
      <c r="C4233" t="s">
        <v>301</v>
      </c>
      <c r="D4233" t="s">
        <v>7400</v>
      </c>
      <c r="G4233" t="s">
        <v>5782</v>
      </c>
      <c r="H4233">
        <v>5</v>
      </c>
      <c r="I4233" t="s">
        <v>1646</v>
      </c>
      <c r="J4233">
        <v>0</v>
      </c>
      <c r="K4233">
        <v>0</v>
      </c>
    </row>
    <row r="4234" spans="1:11" x14ac:dyDescent="0.25">
      <c r="A4234">
        <v>3848</v>
      </c>
      <c r="B4234" t="s">
        <v>1647</v>
      </c>
      <c r="C4234" t="s">
        <v>301</v>
      </c>
      <c r="D4234" t="s">
        <v>7400</v>
      </c>
      <c r="E4234" t="s">
        <v>6064</v>
      </c>
      <c r="F4234" t="s">
        <v>6065</v>
      </c>
      <c r="G4234" t="s">
        <v>6445</v>
      </c>
      <c r="H4234">
        <v>3</v>
      </c>
      <c r="I4234" t="s">
        <v>1646</v>
      </c>
      <c r="J4234">
        <v>0</v>
      </c>
      <c r="K4234">
        <v>0</v>
      </c>
    </row>
    <row r="4235" spans="1:11" x14ac:dyDescent="0.25">
      <c r="A4235">
        <v>3848</v>
      </c>
      <c r="B4235" t="s">
        <v>1647</v>
      </c>
      <c r="C4235" t="s">
        <v>301</v>
      </c>
      <c r="D4235" t="s">
        <v>7400</v>
      </c>
      <c r="G4235" t="s">
        <v>5892</v>
      </c>
      <c r="H4235">
        <v>3</v>
      </c>
      <c r="I4235" t="s">
        <v>1646</v>
      </c>
      <c r="J4235">
        <v>0</v>
      </c>
      <c r="K4235">
        <v>0</v>
      </c>
    </row>
    <row r="4236" spans="1:11" x14ac:dyDescent="0.25">
      <c r="A4236">
        <v>3848</v>
      </c>
      <c r="B4236" t="s">
        <v>1647</v>
      </c>
      <c r="C4236" t="s">
        <v>301</v>
      </c>
      <c r="D4236" t="s">
        <v>7400</v>
      </c>
      <c r="E4236" t="s">
        <v>6561</v>
      </c>
      <c r="F4236" t="s">
        <v>6562</v>
      </c>
      <c r="G4236" t="s">
        <v>6402</v>
      </c>
      <c r="H4236">
        <v>4</v>
      </c>
      <c r="I4236" t="s">
        <v>1646</v>
      </c>
      <c r="J4236">
        <v>0</v>
      </c>
      <c r="K4236">
        <v>0</v>
      </c>
    </row>
    <row r="4237" spans="1:11" x14ac:dyDescent="0.25">
      <c r="A4237">
        <v>3848</v>
      </c>
      <c r="B4237" t="s">
        <v>1647</v>
      </c>
      <c r="C4237" t="s">
        <v>301</v>
      </c>
      <c r="D4237" t="s">
        <v>7400</v>
      </c>
      <c r="G4237" t="s">
        <v>5892</v>
      </c>
      <c r="H4237">
        <v>9</v>
      </c>
      <c r="I4237" t="s">
        <v>1646</v>
      </c>
      <c r="J4237">
        <v>0</v>
      </c>
      <c r="K4237">
        <v>0</v>
      </c>
    </row>
    <row r="4238" spans="1:11" x14ac:dyDescent="0.25">
      <c r="A4238">
        <v>3848</v>
      </c>
      <c r="B4238" t="s">
        <v>1647</v>
      </c>
      <c r="C4238" t="s">
        <v>301</v>
      </c>
      <c r="D4238" t="s">
        <v>7400</v>
      </c>
      <c r="E4238" t="s">
        <v>6066</v>
      </c>
      <c r="F4238" t="s">
        <v>6067</v>
      </c>
      <c r="G4238" t="s">
        <v>3246</v>
      </c>
      <c r="H4238">
        <v>1</v>
      </c>
      <c r="I4238" t="s">
        <v>1646</v>
      </c>
      <c r="J4238">
        <v>0</v>
      </c>
      <c r="K4238">
        <v>0</v>
      </c>
    </row>
    <row r="4239" spans="1:11" x14ac:dyDescent="0.25">
      <c r="A4239">
        <v>3848</v>
      </c>
      <c r="B4239" t="s">
        <v>1647</v>
      </c>
      <c r="C4239" t="s">
        <v>301</v>
      </c>
      <c r="D4239" t="s">
        <v>7400</v>
      </c>
      <c r="E4239" t="s">
        <v>4193</v>
      </c>
      <c r="F4239" t="s">
        <v>4194</v>
      </c>
      <c r="G4239" t="s">
        <v>10149</v>
      </c>
      <c r="H4239">
        <v>2</v>
      </c>
      <c r="I4239" t="s">
        <v>1646</v>
      </c>
      <c r="J4239">
        <v>0</v>
      </c>
      <c r="K4239">
        <v>0</v>
      </c>
    </row>
    <row r="4240" spans="1:11" x14ac:dyDescent="0.25">
      <c r="A4240">
        <v>3848</v>
      </c>
      <c r="B4240" t="s">
        <v>1647</v>
      </c>
      <c r="C4240" t="s">
        <v>301</v>
      </c>
      <c r="D4240" t="s">
        <v>7400</v>
      </c>
      <c r="G4240" t="s">
        <v>6068</v>
      </c>
      <c r="H4240">
        <v>8</v>
      </c>
      <c r="I4240" t="s">
        <v>1646</v>
      </c>
      <c r="J4240">
        <v>0</v>
      </c>
      <c r="K4240">
        <v>0</v>
      </c>
    </row>
    <row r="4241" spans="1:11" x14ac:dyDescent="0.25">
      <c r="A4241">
        <v>3848</v>
      </c>
      <c r="B4241" t="s">
        <v>1647</v>
      </c>
      <c r="C4241" t="s">
        <v>301</v>
      </c>
      <c r="D4241" t="s">
        <v>7400</v>
      </c>
      <c r="E4241" t="s">
        <v>9115</v>
      </c>
      <c r="F4241" t="s">
        <v>9116</v>
      </c>
      <c r="G4241" t="s">
        <v>6713</v>
      </c>
      <c r="H4241">
        <v>2</v>
      </c>
      <c r="I4241" t="s">
        <v>1646</v>
      </c>
      <c r="J4241">
        <v>0</v>
      </c>
      <c r="K4241">
        <v>0</v>
      </c>
    </row>
    <row r="4242" spans="1:11" x14ac:dyDescent="0.25">
      <c r="A4242">
        <v>3848</v>
      </c>
      <c r="B4242" t="s">
        <v>1647</v>
      </c>
      <c r="C4242" t="s">
        <v>301</v>
      </c>
      <c r="D4242" t="s">
        <v>7400</v>
      </c>
      <c r="G4242" t="s">
        <v>7609</v>
      </c>
      <c r="H4242">
        <v>2</v>
      </c>
      <c r="I4242" t="s">
        <v>1646</v>
      </c>
      <c r="J4242">
        <v>0</v>
      </c>
      <c r="K4242">
        <v>0</v>
      </c>
    </row>
    <row r="4243" spans="1:11" x14ac:dyDescent="0.25">
      <c r="A4243">
        <v>3848</v>
      </c>
      <c r="B4243" t="s">
        <v>1647</v>
      </c>
      <c r="C4243" t="s">
        <v>301</v>
      </c>
      <c r="D4243" t="s">
        <v>7400</v>
      </c>
      <c r="E4243" t="s">
        <v>6069</v>
      </c>
      <c r="F4243" t="s">
        <v>6070</v>
      </c>
      <c r="G4243" t="s">
        <v>6719</v>
      </c>
      <c r="H4243">
        <v>5</v>
      </c>
      <c r="I4243" t="s">
        <v>1646</v>
      </c>
      <c r="J4243">
        <v>0</v>
      </c>
      <c r="K4243">
        <v>0</v>
      </c>
    </row>
    <row r="4244" spans="1:11" x14ac:dyDescent="0.25">
      <c r="A4244">
        <v>3848</v>
      </c>
      <c r="B4244" t="s">
        <v>1647</v>
      </c>
      <c r="C4244" t="s">
        <v>301</v>
      </c>
      <c r="D4244" t="s">
        <v>7400</v>
      </c>
      <c r="G4244" t="s">
        <v>2195</v>
      </c>
      <c r="H4244">
        <v>6</v>
      </c>
      <c r="I4244" t="s">
        <v>1646</v>
      </c>
      <c r="J4244">
        <v>0</v>
      </c>
      <c r="K4244">
        <v>0</v>
      </c>
    </row>
    <row r="4245" spans="1:11" x14ac:dyDescent="0.25">
      <c r="A4245">
        <v>3848</v>
      </c>
      <c r="B4245" t="s">
        <v>1647</v>
      </c>
      <c r="C4245" t="s">
        <v>301</v>
      </c>
      <c r="D4245" t="s">
        <v>7400</v>
      </c>
      <c r="E4245" t="s">
        <v>5783</v>
      </c>
      <c r="F4245" t="s">
        <v>4194</v>
      </c>
      <c r="G4245" t="s">
        <v>6882</v>
      </c>
      <c r="H4245">
        <v>4</v>
      </c>
      <c r="I4245" t="s">
        <v>1646</v>
      </c>
      <c r="J4245">
        <v>0</v>
      </c>
      <c r="K4245">
        <v>0</v>
      </c>
    </row>
    <row r="4246" spans="1:11" x14ac:dyDescent="0.25">
      <c r="A4246">
        <v>3848</v>
      </c>
      <c r="B4246" t="s">
        <v>1647</v>
      </c>
      <c r="C4246" t="s">
        <v>301</v>
      </c>
      <c r="D4246" t="s">
        <v>7400</v>
      </c>
      <c r="G4246" t="s">
        <v>9930</v>
      </c>
      <c r="H4246">
        <v>1</v>
      </c>
      <c r="I4246" t="s">
        <v>1646</v>
      </c>
      <c r="J4246">
        <v>0</v>
      </c>
      <c r="K4246">
        <v>0</v>
      </c>
    </row>
    <row r="4247" spans="1:11" x14ac:dyDescent="0.25">
      <c r="A4247">
        <v>3848</v>
      </c>
      <c r="B4247" t="s">
        <v>1647</v>
      </c>
      <c r="C4247" t="s">
        <v>301</v>
      </c>
      <c r="D4247" t="s">
        <v>7400</v>
      </c>
      <c r="E4247" t="s">
        <v>9117</v>
      </c>
      <c r="F4247" t="s">
        <v>9118</v>
      </c>
      <c r="G4247" t="s">
        <v>10156</v>
      </c>
      <c r="H4247">
        <v>11</v>
      </c>
      <c r="I4247" t="s">
        <v>1646</v>
      </c>
      <c r="J4247">
        <v>0</v>
      </c>
      <c r="K4247">
        <v>0</v>
      </c>
    </row>
    <row r="4248" spans="1:11" x14ac:dyDescent="0.25">
      <c r="A4248">
        <v>3848</v>
      </c>
      <c r="B4248" t="s">
        <v>1647</v>
      </c>
      <c r="C4248" t="s">
        <v>301</v>
      </c>
      <c r="D4248" t="s">
        <v>7400</v>
      </c>
      <c r="E4248" t="s">
        <v>9119</v>
      </c>
      <c r="F4248" t="s">
        <v>9120</v>
      </c>
      <c r="G4248" t="s">
        <v>10156</v>
      </c>
      <c r="H4248">
        <v>9</v>
      </c>
      <c r="I4248" t="s">
        <v>1646</v>
      </c>
      <c r="J4248">
        <v>0</v>
      </c>
      <c r="K4248">
        <v>0</v>
      </c>
    </row>
    <row r="4249" spans="1:11" x14ac:dyDescent="0.25">
      <c r="A4249">
        <v>3848</v>
      </c>
      <c r="B4249" t="s">
        <v>1647</v>
      </c>
      <c r="C4249" t="s">
        <v>301</v>
      </c>
      <c r="D4249" t="s">
        <v>7400</v>
      </c>
      <c r="E4249" t="s">
        <v>6744</v>
      </c>
      <c r="F4249" t="s">
        <v>6745</v>
      </c>
      <c r="G4249" t="s">
        <v>6719</v>
      </c>
      <c r="H4249">
        <v>10</v>
      </c>
      <c r="I4249" t="s">
        <v>1646</v>
      </c>
      <c r="J4249">
        <v>0</v>
      </c>
      <c r="K4249">
        <v>0</v>
      </c>
    </row>
    <row r="4250" spans="1:11" x14ac:dyDescent="0.25">
      <c r="A4250">
        <v>3848</v>
      </c>
      <c r="B4250" t="s">
        <v>1647</v>
      </c>
      <c r="C4250" t="s">
        <v>301</v>
      </c>
      <c r="D4250" t="s">
        <v>7400</v>
      </c>
      <c r="E4250" t="s">
        <v>6746</v>
      </c>
      <c r="F4250" t="s">
        <v>6747</v>
      </c>
      <c r="G4250" t="s">
        <v>6723</v>
      </c>
      <c r="H4250">
        <v>25</v>
      </c>
      <c r="I4250" t="s">
        <v>1646</v>
      </c>
      <c r="J4250">
        <v>0</v>
      </c>
      <c r="K4250">
        <v>0</v>
      </c>
    </row>
    <row r="4251" spans="1:11" x14ac:dyDescent="0.25">
      <c r="A4251">
        <v>3848</v>
      </c>
      <c r="B4251" t="s">
        <v>1647</v>
      </c>
      <c r="C4251" t="s">
        <v>301</v>
      </c>
      <c r="D4251" t="s">
        <v>7400</v>
      </c>
      <c r="G4251" t="s">
        <v>6199</v>
      </c>
      <c r="H4251">
        <v>4</v>
      </c>
      <c r="I4251" t="s">
        <v>1646</v>
      </c>
      <c r="J4251">
        <v>0</v>
      </c>
      <c r="K4251">
        <v>0</v>
      </c>
    </row>
    <row r="4252" spans="1:11" x14ac:dyDescent="0.25">
      <c r="A4252">
        <v>3848</v>
      </c>
      <c r="B4252" t="s">
        <v>1647</v>
      </c>
      <c r="C4252" t="s">
        <v>301</v>
      </c>
      <c r="D4252" t="s">
        <v>7400</v>
      </c>
      <c r="E4252" t="s">
        <v>10424</v>
      </c>
      <c r="F4252" t="s">
        <v>6553</v>
      </c>
      <c r="G4252" t="s">
        <v>2299</v>
      </c>
      <c r="H4252">
        <v>34</v>
      </c>
      <c r="I4252" t="s">
        <v>1646</v>
      </c>
      <c r="J4252">
        <v>0</v>
      </c>
      <c r="K4252">
        <v>0</v>
      </c>
    </row>
    <row r="4253" spans="1:11" x14ac:dyDescent="0.25">
      <c r="A4253">
        <v>3848</v>
      </c>
      <c r="B4253" t="s">
        <v>1647</v>
      </c>
      <c r="C4253" t="s">
        <v>301</v>
      </c>
      <c r="D4253" t="s">
        <v>7400</v>
      </c>
      <c r="E4253" t="s">
        <v>9285</v>
      </c>
      <c r="F4253" t="s">
        <v>1670</v>
      </c>
      <c r="G4253" t="s">
        <v>7012</v>
      </c>
      <c r="H4253">
        <v>37</v>
      </c>
      <c r="I4253" t="s">
        <v>1646</v>
      </c>
      <c r="J4253">
        <v>0</v>
      </c>
      <c r="K4253">
        <v>0</v>
      </c>
    </row>
    <row r="4254" spans="1:11" x14ac:dyDescent="0.25">
      <c r="A4254">
        <v>3848</v>
      </c>
      <c r="B4254" t="s">
        <v>1647</v>
      </c>
      <c r="C4254" t="s">
        <v>301</v>
      </c>
      <c r="D4254" t="s">
        <v>7400</v>
      </c>
      <c r="G4254" t="s">
        <v>2217</v>
      </c>
      <c r="H4254">
        <v>21</v>
      </c>
      <c r="I4254" t="s">
        <v>1646</v>
      </c>
      <c r="J4254">
        <v>0</v>
      </c>
      <c r="K4254">
        <v>0</v>
      </c>
    </row>
    <row r="4255" spans="1:11" x14ac:dyDescent="0.25">
      <c r="A4255">
        <v>3848</v>
      </c>
      <c r="B4255" t="s">
        <v>1647</v>
      </c>
      <c r="C4255" t="s">
        <v>301</v>
      </c>
      <c r="D4255" t="s">
        <v>7400</v>
      </c>
      <c r="E4255" t="s">
        <v>2448</v>
      </c>
      <c r="F4255" t="s">
        <v>2449</v>
      </c>
      <c r="G4255" t="s">
        <v>7012</v>
      </c>
      <c r="H4255">
        <v>10</v>
      </c>
      <c r="I4255" t="s">
        <v>1646</v>
      </c>
      <c r="J4255">
        <v>0</v>
      </c>
      <c r="K4255">
        <v>0</v>
      </c>
    </row>
    <row r="4256" spans="1:11" x14ac:dyDescent="0.25">
      <c r="A4256">
        <v>3848</v>
      </c>
      <c r="B4256" t="s">
        <v>1647</v>
      </c>
      <c r="C4256" t="s">
        <v>301</v>
      </c>
      <c r="D4256" t="s">
        <v>7400</v>
      </c>
      <c r="G4256" t="s">
        <v>2258</v>
      </c>
      <c r="H4256">
        <v>20</v>
      </c>
      <c r="I4256" t="s">
        <v>1646</v>
      </c>
      <c r="J4256">
        <v>0</v>
      </c>
      <c r="K4256">
        <v>0</v>
      </c>
    </row>
    <row r="4257" spans="1:11" x14ac:dyDescent="0.25">
      <c r="A4257">
        <v>3848</v>
      </c>
      <c r="B4257" t="s">
        <v>1647</v>
      </c>
      <c r="C4257" t="s">
        <v>301</v>
      </c>
      <c r="D4257" t="s">
        <v>7400</v>
      </c>
      <c r="E4257" t="s">
        <v>10558</v>
      </c>
      <c r="F4257" t="s">
        <v>10559</v>
      </c>
      <c r="G4257" t="s">
        <v>5926</v>
      </c>
      <c r="H4257">
        <v>15</v>
      </c>
      <c r="I4257" t="s">
        <v>1646</v>
      </c>
      <c r="J4257">
        <v>0</v>
      </c>
      <c r="K4257">
        <v>0</v>
      </c>
    </row>
    <row r="4258" spans="1:11" x14ac:dyDescent="0.25">
      <c r="A4258">
        <v>3848</v>
      </c>
      <c r="B4258" t="s">
        <v>1647</v>
      </c>
      <c r="C4258" t="s">
        <v>301</v>
      </c>
      <c r="D4258" t="s">
        <v>7400</v>
      </c>
      <c r="E4258" t="s">
        <v>6071</v>
      </c>
      <c r="F4258" t="s">
        <v>1669</v>
      </c>
      <c r="G4258" t="s">
        <v>6724</v>
      </c>
      <c r="H4258">
        <v>11</v>
      </c>
      <c r="I4258" t="s">
        <v>1646</v>
      </c>
      <c r="J4258">
        <v>0</v>
      </c>
      <c r="K4258">
        <v>0</v>
      </c>
    </row>
    <row r="4259" spans="1:11" x14ac:dyDescent="0.25">
      <c r="A4259">
        <v>3848</v>
      </c>
      <c r="B4259" t="s">
        <v>1647</v>
      </c>
      <c r="C4259" t="s">
        <v>301</v>
      </c>
      <c r="D4259" t="s">
        <v>7400</v>
      </c>
      <c r="E4259" t="s">
        <v>2534</v>
      </c>
      <c r="F4259" t="s">
        <v>2535</v>
      </c>
      <c r="G4259" t="s">
        <v>6725</v>
      </c>
      <c r="H4259">
        <v>2</v>
      </c>
      <c r="I4259" t="s">
        <v>1646</v>
      </c>
      <c r="J4259">
        <v>0</v>
      </c>
      <c r="K4259">
        <v>0</v>
      </c>
    </row>
    <row r="4260" spans="1:11" x14ac:dyDescent="0.25">
      <c r="A4260">
        <v>3848</v>
      </c>
      <c r="B4260" t="s">
        <v>1647</v>
      </c>
      <c r="C4260" t="s">
        <v>301</v>
      </c>
      <c r="D4260" t="s">
        <v>7400</v>
      </c>
      <c r="E4260" t="s">
        <v>6143</v>
      </c>
      <c r="F4260" t="s">
        <v>6144</v>
      </c>
      <c r="G4260" t="s">
        <v>6725</v>
      </c>
      <c r="H4260">
        <v>10</v>
      </c>
      <c r="I4260" t="s">
        <v>1646</v>
      </c>
      <c r="J4260">
        <v>0</v>
      </c>
      <c r="K4260">
        <v>0</v>
      </c>
    </row>
    <row r="4261" spans="1:11" x14ac:dyDescent="0.25">
      <c r="A4261">
        <v>3848</v>
      </c>
      <c r="B4261" t="s">
        <v>1647</v>
      </c>
      <c r="C4261" t="s">
        <v>301</v>
      </c>
      <c r="D4261" t="s">
        <v>7400</v>
      </c>
      <c r="E4261" t="s">
        <v>2537</v>
      </c>
      <c r="F4261" t="s">
        <v>2538</v>
      </c>
      <c r="G4261" t="s">
        <v>11004</v>
      </c>
      <c r="H4261">
        <v>10</v>
      </c>
      <c r="I4261" t="s">
        <v>1646</v>
      </c>
      <c r="J4261">
        <v>0</v>
      </c>
      <c r="K4261">
        <v>0</v>
      </c>
    </row>
    <row r="4262" spans="1:11" x14ac:dyDescent="0.25">
      <c r="A4262">
        <v>3848</v>
      </c>
      <c r="B4262" t="s">
        <v>1647</v>
      </c>
      <c r="C4262" t="s">
        <v>301</v>
      </c>
      <c r="D4262" t="s">
        <v>7400</v>
      </c>
      <c r="G4262" t="s">
        <v>2536</v>
      </c>
      <c r="H4262">
        <v>1</v>
      </c>
      <c r="I4262" t="s">
        <v>1646</v>
      </c>
      <c r="J4262">
        <v>0</v>
      </c>
      <c r="K4262">
        <v>0</v>
      </c>
    </row>
    <row r="4263" spans="1:11" x14ac:dyDescent="0.25">
      <c r="A4263">
        <v>3848</v>
      </c>
      <c r="B4263" t="s">
        <v>1647</v>
      </c>
      <c r="C4263" t="s">
        <v>301</v>
      </c>
      <c r="D4263" t="s">
        <v>7400</v>
      </c>
      <c r="E4263" t="s">
        <v>5784</v>
      </c>
      <c r="F4263" t="s">
        <v>5785</v>
      </c>
      <c r="G4263" t="s">
        <v>6882</v>
      </c>
      <c r="H4263">
        <v>10</v>
      </c>
      <c r="I4263" t="s">
        <v>1646</v>
      </c>
      <c r="J4263">
        <v>0</v>
      </c>
      <c r="K4263">
        <v>0</v>
      </c>
    </row>
    <row r="4264" spans="1:11" x14ac:dyDescent="0.25">
      <c r="A4264">
        <v>3848</v>
      </c>
      <c r="B4264" t="s">
        <v>1647</v>
      </c>
      <c r="C4264" t="s">
        <v>301</v>
      </c>
      <c r="D4264" t="s">
        <v>7400</v>
      </c>
      <c r="G4264" t="s">
        <v>5763</v>
      </c>
      <c r="H4264">
        <v>10</v>
      </c>
      <c r="I4264" t="s">
        <v>1646</v>
      </c>
      <c r="J4264">
        <v>0</v>
      </c>
      <c r="K4264">
        <v>0</v>
      </c>
    </row>
    <row r="4265" spans="1:11" x14ac:dyDescent="0.25">
      <c r="A4265">
        <v>3848</v>
      </c>
      <c r="B4265" t="s">
        <v>1647</v>
      </c>
      <c r="C4265" t="s">
        <v>301</v>
      </c>
      <c r="D4265" t="s">
        <v>7400</v>
      </c>
      <c r="E4265" t="s">
        <v>8518</v>
      </c>
      <c r="F4265" t="s">
        <v>8519</v>
      </c>
      <c r="G4265" t="s">
        <v>8520</v>
      </c>
      <c r="H4265">
        <v>4</v>
      </c>
      <c r="I4265" t="s">
        <v>1646</v>
      </c>
      <c r="J4265">
        <v>0</v>
      </c>
      <c r="K4265">
        <v>0</v>
      </c>
    </row>
    <row r="4266" spans="1:11" x14ac:dyDescent="0.25">
      <c r="A4266">
        <v>3848</v>
      </c>
      <c r="B4266" t="s">
        <v>1647</v>
      </c>
      <c r="C4266" t="s">
        <v>301</v>
      </c>
      <c r="D4266" t="s">
        <v>7400</v>
      </c>
      <c r="E4266" t="s">
        <v>4533</v>
      </c>
      <c r="F4266" t="s">
        <v>4534</v>
      </c>
      <c r="G4266" t="s">
        <v>10149</v>
      </c>
      <c r="H4266">
        <v>11</v>
      </c>
      <c r="I4266" t="s">
        <v>1646</v>
      </c>
      <c r="J4266">
        <v>0</v>
      </c>
      <c r="K4266">
        <v>0</v>
      </c>
    </row>
    <row r="4267" spans="1:11" x14ac:dyDescent="0.25">
      <c r="A4267">
        <v>3848</v>
      </c>
      <c r="B4267" t="s">
        <v>1647</v>
      </c>
      <c r="C4267" t="s">
        <v>301</v>
      </c>
      <c r="D4267" t="s">
        <v>7400</v>
      </c>
      <c r="E4267" t="s">
        <v>5786</v>
      </c>
      <c r="F4267" t="s">
        <v>5787</v>
      </c>
      <c r="G4267" t="s">
        <v>2175</v>
      </c>
      <c r="H4267">
        <v>3</v>
      </c>
      <c r="I4267" t="s">
        <v>1646</v>
      </c>
      <c r="J4267">
        <v>0</v>
      </c>
      <c r="K4267">
        <v>0</v>
      </c>
    </row>
    <row r="4268" spans="1:11" x14ac:dyDescent="0.25">
      <c r="A4268">
        <v>3848</v>
      </c>
      <c r="B4268" t="s">
        <v>1647</v>
      </c>
      <c r="C4268" t="s">
        <v>301</v>
      </c>
      <c r="D4268" t="s">
        <v>7400</v>
      </c>
      <c r="E4268" t="s">
        <v>11005</v>
      </c>
      <c r="F4268" t="s">
        <v>11006</v>
      </c>
      <c r="G4268" t="s">
        <v>4571</v>
      </c>
      <c r="H4268">
        <v>4</v>
      </c>
      <c r="I4268" t="s">
        <v>1646</v>
      </c>
      <c r="J4268">
        <v>0</v>
      </c>
      <c r="K4268">
        <v>0</v>
      </c>
    </row>
    <row r="4269" spans="1:11" x14ac:dyDescent="0.25">
      <c r="A4269">
        <v>3848</v>
      </c>
      <c r="B4269" t="s">
        <v>1647</v>
      </c>
      <c r="C4269" t="s">
        <v>301</v>
      </c>
      <c r="D4269" t="s">
        <v>7400</v>
      </c>
      <c r="E4269" t="s">
        <v>6072</v>
      </c>
      <c r="F4269" t="s">
        <v>6073</v>
      </c>
      <c r="G4269" t="s">
        <v>6782</v>
      </c>
      <c r="H4269">
        <v>4</v>
      </c>
      <c r="I4269" t="s">
        <v>1646</v>
      </c>
      <c r="J4269">
        <v>0</v>
      </c>
      <c r="K4269">
        <v>0</v>
      </c>
    </row>
    <row r="4270" spans="1:11" x14ac:dyDescent="0.25">
      <c r="A4270">
        <v>3848</v>
      </c>
      <c r="B4270" t="s">
        <v>1647</v>
      </c>
      <c r="C4270" t="s">
        <v>301</v>
      </c>
      <c r="D4270" t="s">
        <v>7400</v>
      </c>
      <c r="G4270" t="s">
        <v>2200</v>
      </c>
      <c r="H4270">
        <v>5</v>
      </c>
      <c r="I4270" t="s">
        <v>1646</v>
      </c>
      <c r="J4270">
        <v>0</v>
      </c>
      <c r="K4270">
        <v>0</v>
      </c>
    </row>
    <row r="4271" spans="1:11" x14ac:dyDescent="0.25">
      <c r="A4271">
        <v>3848</v>
      </c>
      <c r="B4271" t="s">
        <v>1647</v>
      </c>
      <c r="C4271" t="s">
        <v>301</v>
      </c>
      <c r="D4271" t="s">
        <v>7400</v>
      </c>
      <c r="E4271" t="s">
        <v>5788</v>
      </c>
      <c r="F4271" t="s">
        <v>5789</v>
      </c>
      <c r="G4271" t="s">
        <v>6563</v>
      </c>
      <c r="H4271">
        <v>2</v>
      </c>
      <c r="I4271" t="s">
        <v>1646</v>
      </c>
      <c r="J4271">
        <v>0</v>
      </c>
      <c r="K4271">
        <v>0</v>
      </c>
    </row>
    <row r="4272" spans="1:11" x14ac:dyDescent="0.25">
      <c r="A4272">
        <v>3848</v>
      </c>
      <c r="B4272" t="s">
        <v>1647</v>
      </c>
      <c r="C4272" t="s">
        <v>301</v>
      </c>
      <c r="D4272" t="s">
        <v>7400</v>
      </c>
      <c r="G4272" t="s">
        <v>4940</v>
      </c>
      <c r="H4272">
        <v>1</v>
      </c>
      <c r="I4272" t="s">
        <v>1646</v>
      </c>
      <c r="J4272">
        <v>0</v>
      </c>
      <c r="K4272">
        <v>0</v>
      </c>
    </row>
    <row r="4273" spans="1:11" x14ac:dyDescent="0.25">
      <c r="A4273">
        <v>3848</v>
      </c>
      <c r="B4273" t="s">
        <v>1647</v>
      </c>
      <c r="C4273" t="s">
        <v>301</v>
      </c>
      <c r="D4273" t="s">
        <v>7400</v>
      </c>
      <c r="E4273" t="s">
        <v>11007</v>
      </c>
      <c r="F4273" t="s">
        <v>11008</v>
      </c>
      <c r="G4273" t="s">
        <v>11009</v>
      </c>
      <c r="H4273">
        <v>5</v>
      </c>
      <c r="I4273" t="s">
        <v>1646</v>
      </c>
      <c r="J4273">
        <v>0</v>
      </c>
      <c r="K4273">
        <v>0</v>
      </c>
    </row>
    <row r="4274" spans="1:11" x14ac:dyDescent="0.25">
      <c r="A4274">
        <v>3848</v>
      </c>
      <c r="B4274" t="s">
        <v>1647</v>
      </c>
      <c r="C4274" t="s">
        <v>301</v>
      </c>
      <c r="D4274" t="s">
        <v>7400</v>
      </c>
      <c r="E4274" t="s">
        <v>5791</v>
      </c>
      <c r="F4274" t="s">
        <v>5792</v>
      </c>
      <c r="G4274" t="s">
        <v>5793</v>
      </c>
      <c r="H4274">
        <v>6</v>
      </c>
      <c r="I4274" t="s">
        <v>1646</v>
      </c>
      <c r="J4274">
        <v>0</v>
      </c>
      <c r="K4274">
        <v>0</v>
      </c>
    </row>
    <row r="4275" spans="1:11" x14ac:dyDescent="0.25">
      <c r="A4275">
        <v>3848</v>
      </c>
      <c r="B4275" t="s">
        <v>1647</v>
      </c>
      <c r="C4275" t="s">
        <v>301</v>
      </c>
      <c r="D4275" t="s">
        <v>7400</v>
      </c>
      <c r="E4275" t="s">
        <v>5794</v>
      </c>
      <c r="F4275" t="s">
        <v>5795</v>
      </c>
      <c r="G4275" t="s">
        <v>5169</v>
      </c>
      <c r="H4275">
        <v>20</v>
      </c>
      <c r="I4275" t="s">
        <v>1646</v>
      </c>
      <c r="J4275">
        <v>0</v>
      </c>
      <c r="K4275">
        <v>0</v>
      </c>
    </row>
    <row r="4276" spans="1:11" x14ac:dyDescent="0.25">
      <c r="A4276">
        <v>3848</v>
      </c>
      <c r="B4276" t="s">
        <v>1647</v>
      </c>
      <c r="C4276" t="s">
        <v>301</v>
      </c>
      <c r="D4276" t="s">
        <v>7400</v>
      </c>
      <c r="E4276" t="s">
        <v>11010</v>
      </c>
      <c r="F4276" t="s">
        <v>11011</v>
      </c>
      <c r="G4276" s="201">
        <v>510000000</v>
      </c>
      <c r="H4276">
        <v>2</v>
      </c>
      <c r="I4276" t="s">
        <v>1646</v>
      </c>
      <c r="J4276">
        <v>0</v>
      </c>
      <c r="K4276">
        <v>0</v>
      </c>
    </row>
    <row r="4277" spans="1:11" x14ac:dyDescent="0.25">
      <c r="A4277">
        <v>3848</v>
      </c>
      <c r="B4277" t="s">
        <v>1647</v>
      </c>
      <c r="C4277" t="s">
        <v>301</v>
      </c>
      <c r="D4277" t="s">
        <v>7400</v>
      </c>
      <c r="E4277" t="s">
        <v>5796</v>
      </c>
      <c r="F4277" t="s">
        <v>5797</v>
      </c>
      <c r="G4277" t="s">
        <v>6563</v>
      </c>
      <c r="H4277">
        <v>1</v>
      </c>
      <c r="I4277" t="s">
        <v>1646</v>
      </c>
      <c r="J4277">
        <v>0</v>
      </c>
      <c r="K4277">
        <v>0</v>
      </c>
    </row>
    <row r="4278" spans="1:11" x14ac:dyDescent="0.25">
      <c r="A4278">
        <v>3848</v>
      </c>
      <c r="B4278" t="s">
        <v>1647</v>
      </c>
      <c r="C4278" t="s">
        <v>301</v>
      </c>
      <c r="D4278" t="s">
        <v>7400</v>
      </c>
      <c r="G4278" t="s">
        <v>5790</v>
      </c>
      <c r="H4278">
        <v>2</v>
      </c>
      <c r="I4278" t="s">
        <v>1646</v>
      </c>
      <c r="J4278">
        <v>0</v>
      </c>
      <c r="K4278">
        <v>0</v>
      </c>
    </row>
    <row r="4279" spans="1:11" x14ac:dyDescent="0.25">
      <c r="A4279">
        <v>3848</v>
      </c>
      <c r="B4279" t="s">
        <v>1647</v>
      </c>
      <c r="C4279" t="s">
        <v>301</v>
      </c>
      <c r="D4279" t="s">
        <v>7400</v>
      </c>
      <c r="E4279" t="s">
        <v>8801</v>
      </c>
      <c r="F4279" t="s">
        <v>8802</v>
      </c>
      <c r="G4279" t="s">
        <v>8803</v>
      </c>
      <c r="H4279">
        <v>1</v>
      </c>
      <c r="I4279" t="s">
        <v>1646</v>
      </c>
      <c r="J4279">
        <v>0</v>
      </c>
      <c r="K4279">
        <v>0</v>
      </c>
    </row>
    <row r="4280" spans="1:11" x14ac:dyDescent="0.25">
      <c r="A4280">
        <v>3848</v>
      </c>
      <c r="B4280" t="s">
        <v>1647</v>
      </c>
      <c r="C4280" t="s">
        <v>301</v>
      </c>
      <c r="D4280" t="s">
        <v>7400</v>
      </c>
      <c r="E4280" t="s">
        <v>6285</v>
      </c>
      <c r="F4280" t="s">
        <v>6286</v>
      </c>
      <c r="G4280" t="s">
        <v>6287</v>
      </c>
      <c r="H4280">
        <v>2</v>
      </c>
      <c r="I4280" t="s">
        <v>1646</v>
      </c>
      <c r="J4280">
        <v>0</v>
      </c>
      <c r="K4280">
        <v>0</v>
      </c>
    </row>
    <row r="4281" spans="1:11" x14ac:dyDescent="0.25">
      <c r="A4281">
        <v>3848</v>
      </c>
      <c r="B4281" t="s">
        <v>1647</v>
      </c>
      <c r="C4281" t="s">
        <v>301</v>
      </c>
      <c r="D4281" t="s">
        <v>7400</v>
      </c>
      <c r="G4281" t="s">
        <v>4876</v>
      </c>
      <c r="H4281">
        <v>10</v>
      </c>
      <c r="I4281" t="s">
        <v>1646</v>
      </c>
      <c r="J4281">
        <v>0</v>
      </c>
      <c r="K4281">
        <v>0</v>
      </c>
    </row>
    <row r="4282" spans="1:11" x14ac:dyDescent="0.25">
      <c r="A4282">
        <v>3848</v>
      </c>
      <c r="B4282" t="s">
        <v>1647</v>
      </c>
      <c r="C4282" t="s">
        <v>301</v>
      </c>
      <c r="D4282" t="s">
        <v>7400</v>
      </c>
      <c r="E4282" t="s">
        <v>6913</v>
      </c>
      <c r="F4282" t="s">
        <v>6914</v>
      </c>
      <c r="G4282" t="s">
        <v>6881</v>
      </c>
      <c r="H4282">
        <v>34</v>
      </c>
      <c r="I4282" t="s">
        <v>1646</v>
      </c>
      <c r="J4282">
        <v>0</v>
      </c>
      <c r="K4282">
        <v>0</v>
      </c>
    </row>
    <row r="4283" spans="1:11" x14ac:dyDescent="0.25">
      <c r="A4283">
        <v>3848</v>
      </c>
      <c r="B4283" t="s">
        <v>1647</v>
      </c>
      <c r="C4283" t="s">
        <v>301</v>
      </c>
      <c r="D4283" t="s">
        <v>7400</v>
      </c>
      <c r="G4283" t="s">
        <v>5926</v>
      </c>
      <c r="H4283">
        <v>24</v>
      </c>
      <c r="I4283" t="s">
        <v>1646</v>
      </c>
      <c r="J4283">
        <v>0</v>
      </c>
      <c r="K4283">
        <v>0</v>
      </c>
    </row>
    <row r="4284" spans="1:11" x14ac:dyDescent="0.25">
      <c r="A4284">
        <v>3848</v>
      </c>
      <c r="B4284" t="s">
        <v>1647</v>
      </c>
      <c r="C4284" t="s">
        <v>301</v>
      </c>
      <c r="D4284" t="s">
        <v>7400</v>
      </c>
      <c r="E4284" t="s">
        <v>8521</v>
      </c>
      <c r="F4284" t="s">
        <v>8522</v>
      </c>
      <c r="G4284" t="s">
        <v>7633</v>
      </c>
      <c r="H4284">
        <v>6</v>
      </c>
      <c r="I4284" t="s">
        <v>1646</v>
      </c>
      <c r="J4284">
        <v>0</v>
      </c>
      <c r="K4284">
        <v>0</v>
      </c>
    </row>
    <row r="4285" spans="1:11" x14ac:dyDescent="0.25">
      <c r="A4285">
        <v>3848</v>
      </c>
      <c r="B4285" t="s">
        <v>1647</v>
      </c>
      <c r="C4285" t="s">
        <v>301</v>
      </c>
      <c r="D4285" t="s">
        <v>7400</v>
      </c>
      <c r="G4285" t="s">
        <v>5926</v>
      </c>
      <c r="H4285">
        <v>26</v>
      </c>
      <c r="I4285" t="s">
        <v>1646</v>
      </c>
      <c r="J4285">
        <v>0</v>
      </c>
      <c r="K4285">
        <v>0</v>
      </c>
    </row>
    <row r="4286" spans="1:11" x14ac:dyDescent="0.25">
      <c r="A4286">
        <v>3848</v>
      </c>
      <c r="B4286" t="s">
        <v>1647</v>
      </c>
      <c r="C4286" t="s">
        <v>301</v>
      </c>
      <c r="D4286" t="s">
        <v>7400</v>
      </c>
      <c r="E4286" t="s">
        <v>8804</v>
      </c>
      <c r="F4286" t="s">
        <v>8805</v>
      </c>
      <c r="G4286" t="s">
        <v>2161</v>
      </c>
      <c r="H4286">
        <v>7</v>
      </c>
      <c r="I4286" t="s">
        <v>1646</v>
      </c>
      <c r="J4286">
        <v>0</v>
      </c>
      <c r="K4286">
        <v>0</v>
      </c>
    </row>
    <row r="4287" spans="1:11" x14ac:dyDescent="0.25">
      <c r="A4287">
        <v>3848</v>
      </c>
      <c r="B4287" t="s">
        <v>1647</v>
      </c>
      <c r="C4287" t="s">
        <v>301</v>
      </c>
      <c r="D4287" t="s">
        <v>7400</v>
      </c>
      <c r="E4287" t="s">
        <v>8523</v>
      </c>
      <c r="F4287" t="s">
        <v>8524</v>
      </c>
      <c r="G4287" t="s">
        <v>8322</v>
      </c>
      <c r="H4287">
        <v>13</v>
      </c>
      <c r="I4287" t="s">
        <v>1646</v>
      </c>
      <c r="J4287">
        <v>0</v>
      </c>
      <c r="K4287">
        <v>0</v>
      </c>
    </row>
    <row r="4288" spans="1:11" x14ac:dyDescent="0.25">
      <c r="A4288">
        <v>3848</v>
      </c>
      <c r="B4288" t="s">
        <v>1647</v>
      </c>
      <c r="C4288" t="s">
        <v>301</v>
      </c>
      <c r="D4288" t="s">
        <v>7400</v>
      </c>
      <c r="G4288" t="s">
        <v>2205</v>
      </c>
      <c r="H4288">
        <v>6</v>
      </c>
      <c r="I4288" t="s">
        <v>1646</v>
      </c>
      <c r="J4288">
        <v>0</v>
      </c>
      <c r="K4288">
        <v>0</v>
      </c>
    </row>
    <row r="4289" spans="1:11" x14ac:dyDescent="0.25">
      <c r="A4289">
        <v>3848</v>
      </c>
      <c r="B4289" t="s">
        <v>1647</v>
      </c>
      <c r="C4289" t="s">
        <v>301</v>
      </c>
      <c r="D4289" t="s">
        <v>7400</v>
      </c>
      <c r="E4289" t="s">
        <v>8348</v>
      </c>
      <c r="F4289" t="s">
        <v>8349</v>
      </c>
      <c r="G4289" t="s">
        <v>8322</v>
      </c>
      <c r="H4289">
        <v>31</v>
      </c>
      <c r="I4289" t="s">
        <v>1646</v>
      </c>
      <c r="J4289">
        <v>0</v>
      </c>
      <c r="K4289">
        <v>0</v>
      </c>
    </row>
    <row r="4290" spans="1:11" x14ac:dyDescent="0.25">
      <c r="A4290">
        <v>3848</v>
      </c>
      <c r="B4290" t="s">
        <v>1647</v>
      </c>
      <c r="C4290" t="s">
        <v>301</v>
      </c>
      <c r="D4290" t="s">
        <v>7400</v>
      </c>
      <c r="G4290" t="s">
        <v>2205</v>
      </c>
      <c r="H4290">
        <v>16</v>
      </c>
      <c r="I4290" t="s">
        <v>1646</v>
      </c>
      <c r="J4290">
        <v>0</v>
      </c>
      <c r="K4290">
        <v>0</v>
      </c>
    </row>
    <row r="4291" spans="1:11" x14ac:dyDescent="0.25">
      <c r="A4291">
        <v>3848</v>
      </c>
      <c r="B4291" t="s">
        <v>1647</v>
      </c>
      <c r="C4291" t="s">
        <v>301</v>
      </c>
      <c r="D4291" t="s">
        <v>7400</v>
      </c>
      <c r="E4291" t="s">
        <v>8873</v>
      </c>
      <c r="F4291" t="s">
        <v>8874</v>
      </c>
      <c r="G4291" t="s">
        <v>3136</v>
      </c>
      <c r="H4291">
        <v>7</v>
      </c>
      <c r="I4291" t="s">
        <v>1646</v>
      </c>
      <c r="J4291">
        <v>0</v>
      </c>
      <c r="K4291">
        <v>0</v>
      </c>
    </row>
    <row r="4292" spans="1:11" x14ac:dyDescent="0.25">
      <c r="A4292">
        <v>3848</v>
      </c>
      <c r="B4292" t="s">
        <v>1647</v>
      </c>
      <c r="C4292" t="s">
        <v>301</v>
      </c>
      <c r="D4292" t="s">
        <v>7400</v>
      </c>
      <c r="G4292" t="s">
        <v>2245</v>
      </c>
      <c r="H4292">
        <v>16</v>
      </c>
      <c r="I4292" t="s">
        <v>1646</v>
      </c>
      <c r="J4292">
        <v>0</v>
      </c>
      <c r="K4292">
        <v>0</v>
      </c>
    </row>
    <row r="4293" spans="1:11" x14ac:dyDescent="0.25">
      <c r="A4293">
        <v>3848</v>
      </c>
      <c r="B4293" t="s">
        <v>1647</v>
      </c>
      <c r="C4293" t="s">
        <v>301</v>
      </c>
      <c r="D4293" t="s">
        <v>7400</v>
      </c>
      <c r="E4293" t="s">
        <v>8875</v>
      </c>
      <c r="F4293" t="s">
        <v>8876</v>
      </c>
      <c r="G4293" t="s">
        <v>5926</v>
      </c>
      <c r="H4293">
        <v>24</v>
      </c>
      <c r="I4293" t="s">
        <v>1646</v>
      </c>
      <c r="J4293">
        <v>0</v>
      </c>
      <c r="K4293">
        <v>0</v>
      </c>
    </row>
    <row r="4294" spans="1:11" x14ac:dyDescent="0.25">
      <c r="A4294">
        <v>3848</v>
      </c>
      <c r="B4294" t="s">
        <v>1647</v>
      </c>
      <c r="C4294" t="s">
        <v>301</v>
      </c>
      <c r="D4294" t="s">
        <v>7400</v>
      </c>
      <c r="E4294" t="s">
        <v>8806</v>
      </c>
      <c r="F4294" t="s">
        <v>8807</v>
      </c>
      <c r="G4294" t="s">
        <v>6733</v>
      </c>
      <c r="H4294">
        <v>8</v>
      </c>
      <c r="I4294" t="s">
        <v>1646</v>
      </c>
      <c r="J4294">
        <v>0</v>
      </c>
      <c r="K4294">
        <v>0</v>
      </c>
    </row>
    <row r="4295" spans="1:11" x14ac:dyDescent="0.25">
      <c r="A4295">
        <v>3848</v>
      </c>
      <c r="B4295" t="s">
        <v>1647</v>
      </c>
      <c r="C4295" t="s">
        <v>301</v>
      </c>
      <c r="D4295" t="s">
        <v>7400</v>
      </c>
      <c r="G4295" t="s">
        <v>2163</v>
      </c>
      <c r="H4295">
        <v>9</v>
      </c>
      <c r="I4295" t="s">
        <v>1646</v>
      </c>
      <c r="J4295">
        <v>0</v>
      </c>
      <c r="K4295">
        <v>0</v>
      </c>
    </row>
    <row r="4296" spans="1:11" x14ac:dyDescent="0.25">
      <c r="A4296">
        <v>3848</v>
      </c>
      <c r="B4296" t="s">
        <v>1647</v>
      </c>
      <c r="C4296" t="s">
        <v>301</v>
      </c>
      <c r="D4296" t="s">
        <v>7400</v>
      </c>
      <c r="E4296" t="s">
        <v>8877</v>
      </c>
      <c r="F4296" t="s">
        <v>8878</v>
      </c>
      <c r="G4296" t="s">
        <v>7279</v>
      </c>
      <c r="H4296">
        <v>26</v>
      </c>
      <c r="I4296" t="s">
        <v>1646</v>
      </c>
      <c r="J4296">
        <v>0</v>
      </c>
      <c r="K4296">
        <v>0</v>
      </c>
    </row>
    <row r="4297" spans="1:11" x14ac:dyDescent="0.25">
      <c r="A4297">
        <v>3848</v>
      </c>
      <c r="B4297" t="s">
        <v>1647</v>
      </c>
      <c r="C4297" t="s">
        <v>301</v>
      </c>
      <c r="D4297" t="s">
        <v>7400</v>
      </c>
      <c r="G4297" t="s">
        <v>2163</v>
      </c>
      <c r="H4297">
        <v>18</v>
      </c>
      <c r="I4297" t="s">
        <v>1646</v>
      </c>
      <c r="J4297">
        <v>0</v>
      </c>
      <c r="K4297">
        <v>0</v>
      </c>
    </row>
    <row r="4298" spans="1:11" x14ac:dyDescent="0.25">
      <c r="A4298">
        <v>3848</v>
      </c>
      <c r="B4298" t="s">
        <v>1647</v>
      </c>
      <c r="C4298" t="s">
        <v>301</v>
      </c>
      <c r="D4298" t="s">
        <v>7400</v>
      </c>
      <c r="E4298" t="s">
        <v>9716</v>
      </c>
      <c r="F4298" t="s">
        <v>9717</v>
      </c>
      <c r="G4298" t="s">
        <v>7635</v>
      </c>
      <c r="H4298">
        <v>2</v>
      </c>
      <c r="I4298" t="s">
        <v>1646</v>
      </c>
      <c r="J4298">
        <v>0</v>
      </c>
      <c r="K4298">
        <v>0</v>
      </c>
    </row>
    <row r="4299" spans="1:11" x14ac:dyDescent="0.25">
      <c r="A4299">
        <v>3848</v>
      </c>
      <c r="B4299" t="s">
        <v>1647</v>
      </c>
      <c r="C4299" t="s">
        <v>301</v>
      </c>
      <c r="D4299" t="s">
        <v>7400</v>
      </c>
      <c r="G4299" t="s">
        <v>2195</v>
      </c>
      <c r="H4299">
        <v>1</v>
      </c>
      <c r="I4299" t="s">
        <v>1646</v>
      </c>
      <c r="J4299">
        <v>0</v>
      </c>
      <c r="K4299">
        <v>0</v>
      </c>
    </row>
    <row r="4300" spans="1:11" x14ac:dyDescent="0.25">
      <c r="A4300">
        <v>3848</v>
      </c>
      <c r="B4300" t="s">
        <v>1647</v>
      </c>
      <c r="C4300" t="s">
        <v>301</v>
      </c>
      <c r="D4300" t="s">
        <v>7400</v>
      </c>
      <c r="E4300" t="s">
        <v>8350</v>
      </c>
      <c r="F4300" t="s">
        <v>5474</v>
      </c>
      <c r="G4300" t="s">
        <v>8284</v>
      </c>
      <c r="H4300">
        <v>183</v>
      </c>
      <c r="I4300" t="s">
        <v>1646</v>
      </c>
      <c r="J4300">
        <v>0</v>
      </c>
      <c r="K4300">
        <v>0</v>
      </c>
    </row>
    <row r="4301" spans="1:11" x14ac:dyDescent="0.25">
      <c r="A4301">
        <v>3848</v>
      </c>
      <c r="B4301" t="s">
        <v>1647</v>
      </c>
      <c r="C4301" t="s">
        <v>301</v>
      </c>
      <c r="D4301" t="s">
        <v>7400</v>
      </c>
      <c r="G4301" t="s">
        <v>8351</v>
      </c>
      <c r="H4301">
        <v>79</v>
      </c>
      <c r="I4301" t="s">
        <v>1646</v>
      </c>
      <c r="J4301">
        <v>0</v>
      </c>
      <c r="K4301">
        <v>0</v>
      </c>
    </row>
    <row r="4302" spans="1:11" x14ac:dyDescent="0.25">
      <c r="A4302">
        <v>3848</v>
      </c>
      <c r="B4302" t="s">
        <v>1647</v>
      </c>
      <c r="C4302" t="s">
        <v>301</v>
      </c>
      <c r="D4302" t="s">
        <v>7400</v>
      </c>
      <c r="E4302" t="s">
        <v>8352</v>
      </c>
      <c r="F4302" t="s">
        <v>5474</v>
      </c>
      <c r="G4302" t="s">
        <v>8284</v>
      </c>
      <c r="H4302">
        <v>34</v>
      </c>
      <c r="I4302" t="s">
        <v>1646</v>
      </c>
      <c r="J4302">
        <v>0</v>
      </c>
      <c r="K4302">
        <v>0</v>
      </c>
    </row>
    <row r="4303" spans="1:11" x14ac:dyDescent="0.25">
      <c r="A4303">
        <v>3848</v>
      </c>
      <c r="B4303" t="s">
        <v>1647</v>
      </c>
      <c r="C4303" t="s">
        <v>301</v>
      </c>
      <c r="D4303" t="s">
        <v>7400</v>
      </c>
      <c r="G4303" t="s">
        <v>8353</v>
      </c>
      <c r="H4303">
        <v>102</v>
      </c>
      <c r="I4303" t="s">
        <v>1646</v>
      </c>
      <c r="J4303">
        <v>0</v>
      </c>
      <c r="K4303">
        <v>0</v>
      </c>
    </row>
    <row r="4304" spans="1:11" x14ac:dyDescent="0.25">
      <c r="A4304">
        <v>3848</v>
      </c>
      <c r="B4304" t="s">
        <v>1647</v>
      </c>
      <c r="C4304" t="s">
        <v>301</v>
      </c>
      <c r="D4304" t="s">
        <v>7400</v>
      </c>
      <c r="E4304" t="s">
        <v>7597</v>
      </c>
      <c r="F4304" t="s">
        <v>7598</v>
      </c>
      <c r="G4304" t="s">
        <v>6060</v>
      </c>
      <c r="H4304">
        <v>9</v>
      </c>
      <c r="I4304" t="s">
        <v>1646</v>
      </c>
      <c r="J4304">
        <v>0</v>
      </c>
      <c r="K4304">
        <v>0</v>
      </c>
    </row>
    <row r="4305" spans="1:11" x14ac:dyDescent="0.25">
      <c r="A4305">
        <v>3848</v>
      </c>
      <c r="B4305" t="s">
        <v>1647</v>
      </c>
      <c r="C4305" t="s">
        <v>301</v>
      </c>
      <c r="D4305" t="s">
        <v>7400</v>
      </c>
      <c r="E4305" t="s">
        <v>11012</v>
      </c>
      <c r="F4305" t="s">
        <v>11013</v>
      </c>
      <c r="G4305" t="s">
        <v>4058</v>
      </c>
      <c r="H4305">
        <v>5</v>
      </c>
      <c r="I4305" t="s">
        <v>1646</v>
      </c>
      <c r="J4305">
        <v>0</v>
      </c>
      <c r="K4305">
        <v>0</v>
      </c>
    </row>
    <row r="4306" spans="1:11" x14ac:dyDescent="0.25">
      <c r="A4306">
        <v>3848</v>
      </c>
      <c r="B4306" t="s">
        <v>1647</v>
      </c>
      <c r="C4306" t="s">
        <v>301</v>
      </c>
      <c r="D4306" t="s">
        <v>7400</v>
      </c>
      <c r="E4306" t="s">
        <v>11014</v>
      </c>
      <c r="F4306" t="s">
        <v>11015</v>
      </c>
      <c r="G4306" t="s">
        <v>2177</v>
      </c>
      <c r="H4306">
        <v>4</v>
      </c>
      <c r="I4306" t="s">
        <v>1646</v>
      </c>
      <c r="J4306">
        <v>0</v>
      </c>
      <c r="K4306">
        <v>0</v>
      </c>
    </row>
    <row r="4307" spans="1:11" x14ac:dyDescent="0.25">
      <c r="A4307">
        <v>3848</v>
      </c>
      <c r="B4307" t="s">
        <v>1647</v>
      </c>
      <c r="C4307" t="s">
        <v>301</v>
      </c>
      <c r="D4307" t="s">
        <v>7400</v>
      </c>
      <c r="E4307" t="s">
        <v>4195</v>
      </c>
      <c r="F4307" t="s">
        <v>1679</v>
      </c>
      <c r="G4307" t="s">
        <v>3051</v>
      </c>
      <c r="H4307">
        <v>5</v>
      </c>
      <c r="I4307" t="s">
        <v>1646</v>
      </c>
      <c r="J4307">
        <v>0</v>
      </c>
      <c r="K4307">
        <v>0</v>
      </c>
    </row>
    <row r="4308" spans="1:11" x14ac:dyDescent="0.25">
      <c r="A4308">
        <v>3848</v>
      </c>
      <c r="B4308" t="s">
        <v>1647</v>
      </c>
      <c r="C4308" t="s">
        <v>301</v>
      </c>
      <c r="D4308" t="s">
        <v>7400</v>
      </c>
      <c r="G4308" t="s">
        <v>8808</v>
      </c>
      <c r="H4308">
        <v>4</v>
      </c>
      <c r="I4308" t="s">
        <v>1646</v>
      </c>
      <c r="J4308">
        <v>0</v>
      </c>
      <c r="K4308">
        <v>0</v>
      </c>
    </row>
    <row r="4309" spans="1:11" x14ac:dyDescent="0.25">
      <c r="A4309">
        <v>3848</v>
      </c>
      <c r="B4309" t="s">
        <v>1647</v>
      </c>
      <c r="C4309" t="s">
        <v>301</v>
      </c>
      <c r="D4309" t="s">
        <v>7400</v>
      </c>
      <c r="E4309" t="s">
        <v>4402</v>
      </c>
      <c r="F4309" t="s">
        <v>4403</v>
      </c>
      <c r="G4309" t="s">
        <v>4368</v>
      </c>
      <c r="H4309">
        <v>34</v>
      </c>
      <c r="I4309" t="s">
        <v>1646</v>
      </c>
      <c r="J4309">
        <v>0</v>
      </c>
      <c r="K4309">
        <v>0</v>
      </c>
    </row>
    <row r="4310" spans="1:11" x14ac:dyDescent="0.25">
      <c r="A4310">
        <v>3848</v>
      </c>
      <c r="B4310" t="s">
        <v>1647</v>
      </c>
      <c r="C4310" t="s">
        <v>301</v>
      </c>
      <c r="D4310" t="s">
        <v>7400</v>
      </c>
      <c r="G4310" t="s">
        <v>2267</v>
      </c>
      <c r="H4310">
        <v>11</v>
      </c>
      <c r="I4310" t="s">
        <v>1646</v>
      </c>
      <c r="J4310">
        <v>0</v>
      </c>
      <c r="K4310">
        <v>0</v>
      </c>
    </row>
    <row r="4311" spans="1:11" x14ac:dyDescent="0.25">
      <c r="A4311">
        <v>3848</v>
      </c>
      <c r="B4311" t="s">
        <v>1647</v>
      </c>
      <c r="C4311" t="s">
        <v>301</v>
      </c>
      <c r="D4311" t="s">
        <v>7400</v>
      </c>
      <c r="E4311" t="s">
        <v>5798</v>
      </c>
      <c r="F4311" t="s">
        <v>1690</v>
      </c>
      <c r="G4311" t="s">
        <v>5211</v>
      </c>
      <c r="H4311">
        <v>20</v>
      </c>
      <c r="I4311" t="s">
        <v>1646</v>
      </c>
      <c r="J4311">
        <v>0</v>
      </c>
      <c r="K4311">
        <v>0</v>
      </c>
    </row>
    <row r="4312" spans="1:11" x14ac:dyDescent="0.25">
      <c r="A4312">
        <v>3848</v>
      </c>
      <c r="B4312" t="s">
        <v>1647</v>
      </c>
      <c r="C4312" t="s">
        <v>301</v>
      </c>
      <c r="D4312" t="s">
        <v>7400</v>
      </c>
      <c r="E4312" t="s">
        <v>4196</v>
      </c>
      <c r="F4312" t="s">
        <v>1690</v>
      </c>
      <c r="G4312" t="s">
        <v>4288</v>
      </c>
      <c r="H4312">
        <v>105</v>
      </c>
      <c r="I4312" t="s">
        <v>1646</v>
      </c>
      <c r="J4312">
        <v>0</v>
      </c>
      <c r="K4312">
        <v>0</v>
      </c>
    </row>
    <row r="4313" spans="1:11" x14ac:dyDescent="0.25">
      <c r="A4313">
        <v>3848</v>
      </c>
      <c r="B4313" t="s">
        <v>1647</v>
      </c>
      <c r="C4313" t="s">
        <v>301</v>
      </c>
      <c r="D4313" t="s">
        <v>7400</v>
      </c>
      <c r="E4313" t="s">
        <v>4197</v>
      </c>
      <c r="F4313" t="s">
        <v>1690</v>
      </c>
      <c r="G4313" t="s">
        <v>3706</v>
      </c>
      <c r="H4313">
        <v>1</v>
      </c>
      <c r="I4313" t="s">
        <v>1646</v>
      </c>
      <c r="J4313">
        <v>0</v>
      </c>
      <c r="K4313">
        <v>0</v>
      </c>
    </row>
    <row r="4314" spans="1:11" x14ac:dyDescent="0.25">
      <c r="A4314">
        <v>3848</v>
      </c>
      <c r="B4314" t="s">
        <v>1647</v>
      </c>
      <c r="C4314" t="s">
        <v>301</v>
      </c>
      <c r="D4314" t="s">
        <v>7400</v>
      </c>
      <c r="G4314" t="s">
        <v>5498</v>
      </c>
      <c r="H4314">
        <v>1</v>
      </c>
      <c r="I4314" t="s">
        <v>1646</v>
      </c>
      <c r="J4314">
        <v>0</v>
      </c>
      <c r="K4314">
        <v>0</v>
      </c>
    </row>
    <row r="4315" spans="1:11" x14ac:dyDescent="0.25">
      <c r="A4315">
        <v>3848</v>
      </c>
      <c r="B4315" t="s">
        <v>1647</v>
      </c>
      <c r="C4315" t="s">
        <v>301</v>
      </c>
      <c r="D4315" t="s">
        <v>7400</v>
      </c>
      <c r="E4315" t="s">
        <v>4404</v>
      </c>
      <c r="F4315" t="s">
        <v>4405</v>
      </c>
      <c r="G4315" t="s">
        <v>3114</v>
      </c>
      <c r="H4315">
        <v>38</v>
      </c>
      <c r="I4315" t="s">
        <v>1646</v>
      </c>
      <c r="J4315">
        <v>0</v>
      </c>
      <c r="K4315">
        <v>0</v>
      </c>
    </row>
    <row r="4316" spans="1:11" x14ac:dyDescent="0.25">
      <c r="A4316">
        <v>3848</v>
      </c>
      <c r="B4316" t="s">
        <v>1647</v>
      </c>
      <c r="C4316" t="s">
        <v>301</v>
      </c>
      <c r="D4316" t="s">
        <v>7400</v>
      </c>
      <c r="G4316" t="s">
        <v>7050</v>
      </c>
      <c r="H4316">
        <v>13</v>
      </c>
      <c r="I4316" t="s">
        <v>1646</v>
      </c>
      <c r="J4316">
        <v>0</v>
      </c>
      <c r="K4316">
        <v>0</v>
      </c>
    </row>
    <row r="4317" spans="1:11" x14ac:dyDescent="0.25">
      <c r="A4317">
        <v>3848</v>
      </c>
      <c r="B4317" t="s">
        <v>1647</v>
      </c>
      <c r="C4317" t="s">
        <v>301</v>
      </c>
      <c r="D4317" t="s">
        <v>7400</v>
      </c>
      <c r="E4317" t="s">
        <v>6915</v>
      </c>
      <c r="F4317" t="s">
        <v>1690</v>
      </c>
      <c r="G4317" t="s">
        <v>7180</v>
      </c>
      <c r="H4317">
        <v>109</v>
      </c>
      <c r="I4317" t="s">
        <v>1646</v>
      </c>
      <c r="J4317">
        <v>0</v>
      </c>
      <c r="K4317">
        <v>0</v>
      </c>
    </row>
    <row r="4318" spans="1:11" x14ac:dyDescent="0.25">
      <c r="A4318">
        <v>3848</v>
      </c>
      <c r="B4318" t="s">
        <v>1647</v>
      </c>
      <c r="C4318" t="s">
        <v>301</v>
      </c>
      <c r="D4318" t="s">
        <v>7400</v>
      </c>
      <c r="G4318" t="s">
        <v>7082</v>
      </c>
      <c r="H4318">
        <v>20</v>
      </c>
      <c r="I4318" t="s">
        <v>1646</v>
      </c>
      <c r="J4318">
        <v>0</v>
      </c>
      <c r="K4318">
        <v>0</v>
      </c>
    </row>
    <row r="4319" spans="1:11" x14ac:dyDescent="0.25">
      <c r="A4319">
        <v>3848</v>
      </c>
      <c r="B4319" t="s">
        <v>1647</v>
      </c>
      <c r="C4319" t="s">
        <v>301</v>
      </c>
      <c r="D4319" t="s">
        <v>7400</v>
      </c>
      <c r="E4319" t="s">
        <v>4406</v>
      </c>
      <c r="F4319" t="s">
        <v>1690</v>
      </c>
      <c r="G4319" t="s">
        <v>6530</v>
      </c>
      <c r="H4319">
        <v>170</v>
      </c>
      <c r="I4319" t="s">
        <v>1646</v>
      </c>
      <c r="J4319">
        <v>0</v>
      </c>
      <c r="K4319">
        <v>0</v>
      </c>
    </row>
    <row r="4320" spans="1:11" x14ac:dyDescent="0.25">
      <c r="A4320">
        <v>3848</v>
      </c>
      <c r="B4320" t="s">
        <v>1647</v>
      </c>
      <c r="C4320" t="s">
        <v>301</v>
      </c>
      <c r="D4320" t="s">
        <v>7400</v>
      </c>
      <c r="E4320" t="s">
        <v>5799</v>
      </c>
      <c r="F4320" t="s">
        <v>1690</v>
      </c>
      <c r="G4320" t="s">
        <v>5578</v>
      </c>
      <c r="H4320">
        <v>3</v>
      </c>
      <c r="I4320" t="s">
        <v>1646</v>
      </c>
      <c r="J4320">
        <v>0</v>
      </c>
      <c r="K4320">
        <v>0</v>
      </c>
    </row>
    <row r="4321" spans="1:11" x14ac:dyDescent="0.25">
      <c r="A4321">
        <v>3848</v>
      </c>
      <c r="B4321" t="s">
        <v>1647</v>
      </c>
      <c r="C4321" t="s">
        <v>301</v>
      </c>
      <c r="D4321" t="s">
        <v>7400</v>
      </c>
      <c r="E4321" t="s">
        <v>5800</v>
      </c>
      <c r="F4321" t="s">
        <v>1690</v>
      </c>
      <c r="G4321" t="s">
        <v>3514</v>
      </c>
      <c r="H4321">
        <v>45</v>
      </c>
      <c r="I4321" t="s">
        <v>1646</v>
      </c>
      <c r="J4321">
        <v>0</v>
      </c>
      <c r="K4321">
        <v>0</v>
      </c>
    </row>
    <row r="4322" spans="1:11" x14ac:dyDescent="0.25">
      <c r="A4322">
        <v>3848</v>
      </c>
      <c r="B4322" t="s">
        <v>1647</v>
      </c>
      <c r="C4322" t="s">
        <v>301</v>
      </c>
      <c r="D4322" t="s">
        <v>7400</v>
      </c>
      <c r="G4322" t="s">
        <v>4249</v>
      </c>
      <c r="H4322">
        <v>78</v>
      </c>
      <c r="I4322" t="s">
        <v>1646</v>
      </c>
      <c r="J4322">
        <v>0</v>
      </c>
      <c r="K4322">
        <v>0</v>
      </c>
    </row>
    <row r="4323" spans="1:11" x14ac:dyDescent="0.25">
      <c r="A4323">
        <v>3848</v>
      </c>
      <c r="B4323" t="s">
        <v>1647</v>
      </c>
      <c r="C4323" t="s">
        <v>301</v>
      </c>
      <c r="D4323" t="s">
        <v>7400</v>
      </c>
      <c r="E4323" t="s">
        <v>5801</v>
      </c>
      <c r="F4323" t="s">
        <v>1655</v>
      </c>
      <c r="G4323" t="s">
        <v>3835</v>
      </c>
      <c r="H4323">
        <v>33</v>
      </c>
      <c r="I4323" t="s">
        <v>1646</v>
      </c>
      <c r="J4323">
        <v>0</v>
      </c>
      <c r="K4323">
        <v>0</v>
      </c>
    </row>
    <row r="4324" spans="1:11" x14ac:dyDescent="0.25">
      <c r="A4324">
        <v>3848</v>
      </c>
      <c r="B4324" t="s">
        <v>1647</v>
      </c>
      <c r="C4324" t="s">
        <v>301</v>
      </c>
      <c r="D4324" t="s">
        <v>7400</v>
      </c>
      <c r="G4324" t="s">
        <v>6074</v>
      </c>
      <c r="H4324">
        <v>21</v>
      </c>
      <c r="I4324" t="s">
        <v>1646</v>
      </c>
      <c r="J4324">
        <v>0</v>
      </c>
      <c r="K4324">
        <v>0</v>
      </c>
    </row>
    <row r="4325" spans="1:11" x14ac:dyDescent="0.25">
      <c r="A4325">
        <v>3848</v>
      </c>
      <c r="B4325" t="s">
        <v>1647</v>
      </c>
      <c r="C4325" t="s">
        <v>301</v>
      </c>
      <c r="D4325" t="s">
        <v>7400</v>
      </c>
      <c r="E4325" t="s">
        <v>7845</v>
      </c>
      <c r="F4325" t="s">
        <v>1655</v>
      </c>
      <c r="G4325" t="s">
        <v>7846</v>
      </c>
      <c r="H4325">
        <v>30</v>
      </c>
      <c r="I4325" t="s">
        <v>1646</v>
      </c>
      <c r="J4325">
        <v>0</v>
      </c>
      <c r="K4325">
        <v>0</v>
      </c>
    </row>
    <row r="4326" spans="1:11" x14ac:dyDescent="0.25">
      <c r="A4326">
        <v>3848</v>
      </c>
      <c r="B4326" t="s">
        <v>1647</v>
      </c>
      <c r="C4326" t="s">
        <v>301</v>
      </c>
      <c r="D4326" t="s">
        <v>7400</v>
      </c>
      <c r="G4326" t="s">
        <v>7572</v>
      </c>
      <c r="H4326">
        <v>6</v>
      </c>
      <c r="I4326" t="s">
        <v>1646</v>
      </c>
      <c r="J4326">
        <v>0</v>
      </c>
      <c r="K4326">
        <v>0</v>
      </c>
    </row>
    <row r="4327" spans="1:11" x14ac:dyDescent="0.25">
      <c r="A4327">
        <v>3848</v>
      </c>
      <c r="B4327" t="s">
        <v>1647</v>
      </c>
      <c r="C4327" t="s">
        <v>301</v>
      </c>
      <c r="D4327" t="s">
        <v>7400</v>
      </c>
      <c r="E4327" t="s">
        <v>9214</v>
      </c>
      <c r="F4327" t="s">
        <v>1655</v>
      </c>
      <c r="G4327" t="s">
        <v>7012</v>
      </c>
      <c r="H4327">
        <v>35</v>
      </c>
      <c r="I4327" t="s">
        <v>1646</v>
      </c>
      <c r="J4327">
        <v>0</v>
      </c>
      <c r="K4327">
        <v>0</v>
      </c>
    </row>
    <row r="4328" spans="1:11" x14ac:dyDescent="0.25">
      <c r="A4328">
        <v>3848</v>
      </c>
      <c r="B4328" t="s">
        <v>1647</v>
      </c>
      <c r="C4328" t="s">
        <v>301</v>
      </c>
      <c r="D4328" t="s">
        <v>7400</v>
      </c>
      <c r="G4328" t="s">
        <v>9260</v>
      </c>
      <c r="H4328">
        <v>92</v>
      </c>
      <c r="I4328" t="s">
        <v>1646</v>
      </c>
      <c r="J4328">
        <v>0</v>
      </c>
      <c r="K4328">
        <v>0</v>
      </c>
    </row>
    <row r="4329" spans="1:11" x14ac:dyDescent="0.25">
      <c r="A4329">
        <v>3848</v>
      </c>
      <c r="B4329" t="s">
        <v>1647</v>
      </c>
      <c r="C4329" t="s">
        <v>301</v>
      </c>
      <c r="D4329" t="s">
        <v>7400</v>
      </c>
      <c r="E4329" t="s">
        <v>4198</v>
      </c>
      <c r="F4329" t="s">
        <v>1690</v>
      </c>
      <c r="G4329" t="s">
        <v>3220</v>
      </c>
      <c r="H4329">
        <v>4</v>
      </c>
      <c r="I4329" t="s">
        <v>1646</v>
      </c>
      <c r="J4329">
        <v>0</v>
      </c>
      <c r="K4329">
        <v>0</v>
      </c>
    </row>
    <row r="4330" spans="1:11" x14ac:dyDescent="0.25">
      <c r="A4330">
        <v>3848</v>
      </c>
      <c r="B4330" t="s">
        <v>1647</v>
      </c>
      <c r="C4330" t="s">
        <v>301</v>
      </c>
      <c r="D4330" t="s">
        <v>7400</v>
      </c>
      <c r="E4330" t="s">
        <v>8809</v>
      </c>
      <c r="F4330" t="s">
        <v>1655</v>
      </c>
      <c r="G4330" t="s">
        <v>8760</v>
      </c>
      <c r="H4330">
        <v>14</v>
      </c>
      <c r="I4330" t="s">
        <v>1646</v>
      </c>
      <c r="J4330">
        <v>0</v>
      </c>
      <c r="K4330">
        <v>0</v>
      </c>
    </row>
    <row r="4331" spans="1:11" x14ac:dyDescent="0.25">
      <c r="A4331">
        <v>3848</v>
      </c>
      <c r="B4331" t="s">
        <v>1647</v>
      </c>
      <c r="C4331" t="s">
        <v>301</v>
      </c>
      <c r="D4331" t="s">
        <v>7400</v>
      </c>
      <c r="E4331" t="s">
        <v>4199</v>
      </c>
      <c r="F4331" t="s">
        <v>1690</v>
      </c>
      <c r="G4331" t="s">
        <v>10425</v>
      </c>
      <c r="H4331">
        <v>42</v>
      </c>
      <c r="I4331" t="s">
        <v>1646</v>
      </c>
      <c r="J4331">
        <v>0</v>
      </c>
      <c r="K4331">
        <v>0</v>
      </c>
    </row>
    <row r="4332" spans="1:11" x14ac:dyDescent="0.25">
      <c r="A4332">
        <v>3848</v>
      </c>
      <c r="B4332" t="s">
        <v>1647</v>
      </c>
      <c r="C4332" t="s">
        <v>301</v>
      </c>
      <c r="D4332" t="s">
        <v>7400</v>
      </c>
      <c r="E4332" t="s">
        <v>5802</v>
      </c>
      <c r="F4332" t="s">
        <v>5803</v>
      </c>
      <c r="G4332" t="s">
        <v>6402</v>
      </c>
      <c r="H4332">
        <v>3</v>
      </c>
      <c r="I4332" t="s">
        <v>1646</v>
      </c>
      <c r="J4332">
        <v>0</v>
      </c>
      <c r="K4332">
        <v>0</v>
      </c>
    </row>
    <row r="4333" spans="1:11" x14ac:dyDescent="0.25">
      <c r="A4333">
        <v>3848</v>
      </c>
      <c r="B4333" t="s">
        <v>1647</v>
      </c>
      <c r="C4333" t="s">
        <v>301</v>
      </c>
      <c r="D4333" t="s">
        <v>7400</v>
      </c>
      <c r="G4333" t="s">
        <v>5804</v>
      </c>
      <c r="H4333">
        <v>7</v>
      </c>
      <c r="I4333" t="s">
        <v>1646</v>
      </c>
      <c r="J4333">
        <v>0</v>
      </c>
      <c r="K4333">
        <v>0</v>
      </c>
    </row>
    <row r="4334" spans="1:11" x14ac:dyDescent="0.25">
      <c r="A4334">
        <v>3848</v>
      </c>
      <c r="B4334" t="s">
        <v>1647</v>
      </c>
      <c r="C4334" t="s">
        <v>301</v>
      </c>
      <c r="D4334" t="s">
        <v>7400</v>
      </c>
      <c r="E4334" t="s">
        <v>6075</v>
      </c>
      <c r="F4334" t="s">
        <v>1689</v>
      </c>
      <c r="G4334" t="s">
        <v>6798</v>
      </c>
      <c r="H4334">
        <v>1</v>
      </c>
      <c r="I4334" t="s">
        <v>1646</v>
      </c>
      <c r="J4334">
        <v>0</v>
      </c>
      <c r="K4334">
        <v>0</v>
      </c>
    </row>
    <row r="4335" spans="1:11" x14ac:dyDescent="0.25">
      <c r="A4335">
        <v>3848</v>
      </c>
      <c r="B4335" t="s">
        <v>1647</v>
      </c>
      <c r="C4335" t="s">
        <v>301</v>
      </c>
      <c r="D4335" t="s">
        <v>7400</v>
      </c>
      <c r="G4335" t="s">
        <v>7083</v>
      </c>
      <c r="H4335">
        <v>5</v>
      </c>
      <c r="I4335" t="s">
        <v>1646</v>
      </c>
      <c r="J4335">
        <v>0</v>
      </c>
      <c r="K4335">
        <v>0</v>
      </c>
    </row>
    <row r="4336" spans="1:11" x14ac:dyDescent="0.25">
      <c r="A4336">
        <v>3848</v>
      </c>
      <c r="B4336" t="s">
        <v>1647</v>
      </c>
      <c r="C4336" t="s">
        <v>301</v>
      </c>
      <c r="D4336" t="s">
        <v>7400</v>
      </c>
      <c r="E4336" t="s">
        <v>9286</v>
      </c>
      <c r="F4336" t="s">
        <v>1689</v>
      </c>
      <c r="G4336" t="s">
        <v>6798</v>
      </c>
      <c r="H4336">
        <v>5</v>
      </c>
      <c r="I4336" t="s">
        <v>1646</v>
      </c>
      <c r="J4336">
        <v>0</v>
      </c>
      <c r="K4336">
        <v>0</v>
      </c>
    </row>
    <row r="4337" spans="1:11" x14ac:dyDescent="0.25">
      <c r="A4337">
        <v>3848</v>
      </c>
      <c r="B4337" t="s">
        <v>1647</v>
      </c>
      <c r="C4337" t="s">
        <v>301</v>
      </c>
      <c r="D4337" t="s">
        <v>7400</v>
      </c>
      <c r="E4337" t="s">
        <v>5805</v>
      </c>
      <c r="F4337" t="s">
        <v>5803</v>
      </c>
      <c r="G4337" t="s">
        <v>6798</v>
      </c>
      <c r="H4337">
        <v>5</v>
      </c>
      <c r="I4337" t="s">
        <v>1646</v>
      </c>
      <c r="J4337">
        <v>0</v>
      </c>
      <c r="K4337">
        <v>0</v>
      </c>
    </row>
    <row r="4338" spans="1:11" x14ac:dyDescent="0.25">
      <c r="A4338">
        <v>3848</v>
      </c>
      <c r="B4338" t="s">
        <v>1647</v>
      </c>
      <c r="C4338" t="s">
        <v>301</v>
      </c>
      <c r="D4338" t="s">
        <v>7400</v>
      </c>
      <c r="G4338" t="s">
        <v>5806</v>
      </c>
      <c r="H4338">
        <v>17</v>
      </c>
      <c r="I4338" t="s">
        <v>1646</v>
      </c>
      <c r="J4338">
        <v>0</v>
      </c>
      <c r="K4338">
        <v>0</v>
      </c>
    </row>
    <row r="4339" spans="1:11" x14ac:dyDescent="0.25">
      <c r="A4339">
        <v>3848</v>
      </c>
      <c r="B4339" t="s">
        <v>1647</v>
      </c>
      <c r="C4339" t="s">
        <v>301</v>
      </c>
      <c r="D4339" t="s">
        <v>7400</v>
      </c>
      <c r="E4339" t="s">
        <v>4200</v>
      </c>
      <c r="F4339" t="s">
        <v>4201</v>
      </c>
      <c r="G4339" t="s">
        <v>4039</v>
      </c>
      <c r="H4339">
        <v>11</v>
      </c>
      <c r="I4339" t="s">
        <v>1646</v>
      </c>
      <c r="J4339">
        <v>0</v>
      </c>
      <c r="K4339">
        <v>0</v>
      </c>
    </row>
    <row r="4340" spans="1:11" x14ac:dyDescent="0.25">
      <c r="A4340">
        <v>3848</v>
      </c>
      <c r="B4340" t="s">
        <v>1647</v>
      </c>
      <c r="C4340" t="s">
        <v>301</v>
      </c>
      <c r="D4340" t="s">
        <v>7400</v>
      </c>
      <c r="G4340" t="s">
        <v>7084</v>
      </c>
      <c r="H4340">
        <v>14</v>
      </c>
      <c r="I4340" t="s">
        <v>1646</v>
      </c>
      <c r="J4340">
        <v>0</v>
      </c>
      <c r="K4340">
        <v>0</v>
      </c>
    </row>
    <row r="4341" spans="1:11" x14ac:dyDescent="0.25">
      <c r="A4341">
        <v>3848</v>
      </c>
      <c r="B4341" t="s">
        <v>1647</v>
      </c>
      <c r="C4341" t="s">
        <v>301</v>
      </c>
      <c r="D4341" t="s">
        <v>7400</v>
      </c>
      <c r="E4341" t="s">
        <v>7085</v>
      </c>
      <c r="F4341" t="s">
        <v>7086</v>
      </c>
      <c r="G4341" t="s">
        <v>4418</v>
      </c>
      <c r="H4341">
        <v>8</v>
      </c>
      <c r="I4341" t="s">
        <v>1646</v>
      </c>
      <c r="J4341">
        <v>0</v>
      </c>
      <c r="K4341">
        <v>0</v>
      </c>
    </row>
    <row r="4342" spans="1:11" x14ac:dyDescent="0.25">
      <c r="A4342">
        <v>3848</v>
      </c>
      <c r="B4342" t="s">
        <v>1647</v>
      </c>
      <c r="C4342" t="s">
        <v>301</v>
      </c>
      <c r="D4342" t="s">
        <v>7400</v>
      </c>
      <c r="E4342" t="s">
        <v>6076</v>
      </c>
      <c r="F4342" t="s">
        <v>3045</v>
      </c>
      <c r="G4342" t="s">
        <v>3384</v>
      </c>
      <c r="H4342">
        <v>35</v>
      </c>
      <c r="I4342" t="s">
        <v>1646</v>
      </c>
      <c r="J4342">
        <v>0</v>
      </c>
      <c r="K4342">
        <v>0</v>
      </c>
    </row>
    <row r="4343" spans="1:11" x14ac:dyDescent="0.25">
      <c r="A4343">
        <v>3848</v>
      </c>
      <c r="B4343" t="s">
        <v>1647</v>
      </c>
      <c r="C4343" t="s">
        <v>301</v>
      </c>
      <c r="D4343" t="s">
        <v>7400</v>
      </c>
      <c r="G4343" t="s">
        <v>6243</v>
      </c>
      <c r="H4343">
        <v>9</v>
      </c>
      <c r="I4343" t="s">
        <v>1646</v>
      </c>
      <c r="J4343">
        <v>0</v>
      </c>
      <c r="K4343">
        <v>0</v>
      </c>
    </row>
    <row r="4344" spans="1:11" x14ac:dyDescent="0.25">
      <c r="A4344">
        <v>3848</v>
      </c>
      <c r="B4344" t="s">
        <v>1647</v>
      </c>
      <c r="C4344" t="s">
        <v>301</v>
      </c>
      <c r="D4344" t="s">
        <v>7400</v>
      </c>
      <c r="E4344" t="s">
        <v>9562</v>
      </c>
      <c r="F4344" t="s">
        <v>9563</v>
      </c>
      <c r="G4344" t="s">
        <v>3455</v>
      </c>
      <c r="H4344">
        <v>2</v>
      </c>
      <c r="I4344" t="s">
        <v>1646</v>
      </c>
      <c r="J4344">
        <v>0</v>
      </c>
      <c r="K4344">
        <v>0</v>
      </c>
    </row>
    <row r="4345" spans="1:11" x14ac:dyDescent="0.25">
      <c r="A4345">
        <v>3848</v>
      </c>
      <c r="B4345" t="s">
        <v>1647</v>
      </c>
      <c r="C4345" t="s">
        <v>301</v>
      </c>
      <c r="D4345" t="s">
        <v>7400</v>
      </c>
      <c r="G4345" t="s">
        <v>11016</v>
      </c>
      <c r="H4345">
        <v>4</v>
      </c>
      <c r="I4345" t="s">
        <v>1646</v>
      </c>
      <c r="J4345">
        <v>0</v>
      </c>
      <c r="K4345">
        <v>0</v>
      </c>
    </row>
    <row r="4346" spans="1:11" x14ac:dyDescent="0.25">
      <c r="A4346">
        <v>3848</v>
      </c>
      <c r="B4346" t="s">
        <v>1647</v>
      </c>
      <c r="C4346" t="s">
        <v>301</v>
      </c>
      <c r="D4346" t="s">
        <v>7400</v>
      </c>
      <c r="E4346" t="s">
        <v>8641</v>
      </c>
      <c r="F4346" t="s">
        <v>8642</v>
      </c>
      <c r="G4346" t="s">
        <v>2172</v>
      </c>
      <c r="H4346">
        <v>11</v>
      </c>
      <c r="I4346" t="s">
        <v>1646</v>
      </c>
      <c r="J4346">
        <v>0</v>
      </c>
      <c r="K4346">
        <v>0</v>
      </c>
    </row>
    <row r="4347" spans="1:11" x14ac:dyDescent="0.25">
      <c r="A4347">
        <v>3848</v>
      </c>
      <c r="B4347" t="s">
        <v>1647</v>
      </c>
      <c r="C4347" t="s">
        <v>301</v>
      </c>
      <c r="D4347" t="s">
        <v>7400</v>
      </c>
      <c r="E4347" t="s">
        <v>8643</v>
      </c>
      <c r="F4347" t="s">
        <v>5308</v>
      </c>
      <c r="G4347" t="s">
        <v>2172</v>
      </c>
      <c r="H4347">
        <v>3</v>
      </c>
      <c r="I4347" t="s">
        <v>1646</v>
      </c>
      <c r="J4347">
        <v>0</v>
      </c>
      <c r="K4347">
        <v>0</v>
      </c>
    </row>
    <row r="4348" spans="1:11" x14ac:dyDescent="0.25">
      <c r="A4348">
        <v>3848</v>
      </c>
      <c r="B4348" t="s">
        <v>1647</v>
      </c>
      <c r="C4348" t="s">
        <v>301</v>
      </c>
      <c r="D4348" t="s">
        <v>7400</v>
      </c>
      <c r="E4348" t="s">
        <v>1687</v>
      </c>
      <c r="F4348" t="s">
        <v>1686</v>
      </c>
      <c r="G4348" t="s">
        <v>3408</v>
      </c>
      <c r="H4348">
        <v>5</v>
      </c>
      <c r="I4348" t="s">
        <v>1652</v>
      </c>
      <c r="J4348">
        <v>0</v>
      </c>
      <c r="K4348">
        <v>0</v>
      </c>
    </row>
    <row r="4349" spans="1:11" x14ac:dyDescent="0.25">
      <c r="A4349">
        <v>3848</v>
      </c>
      <c r="B4349" t="s">
        <v>1647</v>
      </c>
      <c r="C4349" t="s">
        <v>301</v>
      </c>
      <c r="D4349" t="s">
        <v>7400</v>
      </c>
      <c r="E4349" t="s">
        <v>4202</v>
      </c>
      <c r="F4349" t="s">
        <v>4203</v>
      </c>
      <c r="G4349" t="s">
        <v>6782</v>
      </c>
      <c r="H4349">
        <v>20</v>
      </c>
      <c r="I4349" t="s">
        <v>1652</v>
      </c>
      <c r="J4349">
        <v>0</v>
      </c>
      <c r="K4349">
        <v>0</v>
      </c>
    </row>
    <row r="4350" spans="1:11" x14ac:dyDescent="0.25">
      <c r="A4350">
        <v>3848</v>
      </c>
      <c r="B4350" t="s">
        <v>1647</v>
      </c>
      <c r="C4350" t="s">
        <v>301</v>
      </c>
      <c r="D4350" t="s">
        <v>7400</v>
      </c>
      <c r="G4350" t="s">
        <v>5484</v>
      </c>
      <c r="H4350">
        <v>10</v>
      </c>
      <c r="I4350" t="s">
        <v>1652</v>
      </c>
      <c r="J4350">
        <v>0</v>
      </c>
      <c r="K4350">
        <v>0</v>
      </c>
    </row>
    <row r="4351" spans="1:11" x14ac:dyDescent="0.25">
      <c r="A4351">
        <v>3848</v>
      </c>
      <c r="B4351" t="s">
        <v>1647</v>
      </c>
      <c r="C4351" t="s">
        <v>301</v>
      </c>
      <c r="D4351" t="s">
        <v>7400</v>
      </c>
      <c r="E4351" t="s">
        <v>7599</v>
      </c>
      <c r="F4351" t="s">
        <v>1685</v>
      </c>
      <c r="G4351" t="s">
        <v>3931</v>
      </c>
      <c r="H4351">
        <v>6</v>
      </c>
      <c r="I4351" t="s">
        <v>1652</v>
      </c>
      <c r="J4351">
        <v>0</v>
      </c>
      <c r="K4351">
        <v>0</v>
      </c>
    </row>
    <row r="4352" spans="1:11" x14ac:dyDescent="0.25">
      <c r="A4352">
        <v>3848</v>
      </c>
      <c r="B4352" t="s">
        <v>1647</v>
      </c>
      <c r="C4352" t="s">
        <v>301</v>
      </c>
      <c r="D4352" t="s">
        <v>7400</v>
      </c>
      <c r="G4352" t="s">
        <v>3046</v>
      </c>
      <c r="H4352">
        <v>2</v>
      </c>
      <c r="I4352" t="s">
        <v>1652</v>
      </c>
      <c r="J4352">
        <v>0</v>
      </c>
      <c r="K4352">
        <v>0</v>
      </c>
    </row>
    <row r="4353" spans="1:11" x14ac:dyDescent="0.25">
      <c r="A4353">
        <v>3848</v>
      </c>
      <c r="B4353" t="s">
        <v>1647</v>
      </c>
      <c r="C4353" t="s">
        <v>301</v>
      </c>
      <c r="D4353" t="s">
        <v>7400</v>
      </c>
      <c r="E4353" t="s">
        <v>11017</v>
      </c>
      <c r="F4353" t="s">
        <v>11018</v>
      </c>
      <c r="G4353" t="s">
        <v>8262</v>
      </c>
      <c r="H4353">
        <v>9</v>
      </c>
      <c r="I4353" t="s">
        <v>1688</v>
      </c>
      <c r="J4353">
        <v>0</v>
      </c>
      <c r="K4353">
        <v>0</v>
      </c>
    </row>
    <row r="4354" spans="1:11" x14ac:dyDescent="0.25">
      <c r="A4354">
        <v>3848</v>
      </c>
      <c r="B4354" t="s">
        <v>1647</v>
      </c>
      <c r="C4354" t="s">
        <v>301</v>
      </c>
      <c r="D4354" t="s">
        <v>7400</v>
      </c>
      <c r="G4354" t="s">
        <v>4417</v>
      </c>
      <c r="H4354">
        <v>9</v>
      </c>
      <c r="I4354" t="s">
        <v>1688</v>
      </c>
      <c r="J4354">
        <v>0</v>
      </c>
      <c r="K4354">
        <v>0</v>
      </c>
    </row>
    <row r="4355" spans="1:11" x14ac:dyDescent="0.25">
      <c r="A4355">
        <v>3848</v>
      </c>
      <c r="B4355" t="s">
        <v>1647</v>
      </c>
      <c r="C4355" t="s">
        <v>301</v>
      </c>
      <c r="D4355" t="s">
        <v>7400</v>
      </c>
      <c r="E4355" t="s">
        <v>11019</v>
      </c>
      <c r="F4355" t="s">
        <v>11020</v>
      </c>
      <c r="G4355" t="s">
        <v>5926</v>
      </c>
      <c r="H4355">
        <v>6</v>
      </c>
      <c r="I4355" t="s">
        <v>1652</v>
      </c>
      <c r="J4355">
        <v>0</v>
      </c>
      <c r="K4355">
        <v>0</v>
      </c>
    </row>
    <row r="4356" spans="1:11" x14ac:dyDescent="0.25">
      <c r="A4356">
        <v>3848</v>
      </c>
      <c r="B4356" t="s">
        <v>1647</v>
      </c>
      <c r="C4356" t="s">
        <v>301</v>
      </c>
      <c r="D4356" t="s">
        <v>7400</v>
      </c>
      <c r="E4356" t="s">
        <v>5807</v>
      </c>
      <c r="F4356" t="s">
        <v>5161</v>
      </c>
      <c r="G4356" t="s">
        <v>6630</v>
      </c>
      <c r="H4356">
        <v>3</v>
      </c>
      <c r="I4356" t="s">
        <v>1652</v>
      </c>
      <c r="J4356">
        <v>0</v>
      </c>
      <c r="K4356">
        <v>0</v>
      </c>
    </row>
    <row r="4357" spans="1:11" x14ac:dyDescent="0.25">
      <c r="A4357">
        <v>3848</v>
      </c>
      <c r="B4357" t="s">
        <v>1647</v>
      </c>
      <c r="C4357" t="s">
        <v>301</v>
      </c>
      <c r="D4357" t="s">
        <v>7400</v>
      </c>
      <c r="G4357" t="s">
        <v>5808</v>
      </c>
      <c r="H4357">
        <v>5</v>
      </c>
      <c r="I4357" t="s">
        <v>1652</v>
      </c>
      <c r="J4357">
        <v>0</v>
      </c>
      <c r="K4357">
        <v>0</v>
      </c>
    </row>
    <row r="4358" spans="1:11" x14ac:dyDescent="0.25">
      <c r="A4358">
        <v>3848</v>
      </c>
      <c r="B4358" t="s">
        <v>1647</v>
      </c>
      <c r="C4358" t="s">
        <v>301</v>
      </c>
      <c r="D4358" t="s">
        <v>7400</v>
      </c>
      <c r="E4358" t="s">
        <v>2108</v>
      </c>
      <c r="F4358" t="s">
        <v>2109</v>
      </c>
      <c r="G4358" t="s">
        <v>3773</v>
      </c>
      <c r="H4358">
        <v>14</v>
      </c>
      <c r="I4358" t="s">
        <v>1652</v>
      </c>
      <c r="J4358">
        <v>0</v>
      </c>
      <c r="K4358">
        <v>0</v>
      </c>
    </row>
    <row r="4359" spans="1:11" x14ac:dyDescent="0.25">
      <c r="A4359">
        <v>3848</v>
      </c>
      <c r="B4359" t="s">
        <v>1647</v>
      </c>
      <c r="C4359" t="s">
        <v>301</v>
      </c>
      <c r="D4359" t="s">
        <v>7400</v>
      </c>
      <c r="G4359" t="s">
        <v>2318</v>
      </c>
      <c r="H4359">
        <v>19</v>
      </c>
      <c r="I4359" t="s">
        <v>1652</v>
      </c>
      <c r="J4359">
        <v>0</v>
      </c>
      <c r="K4359">
        <v>0</v>
      </c>
    </row>
    <row r="4360" spans="1:11" x14ac:dyDescent="0.25">
      <c r="A4360">
        <v>3848</v>
      </c>
      <c r="B4360" t="s">
        <v>1647</v>
      </c>
      <c r="C4360" t="s">
        <v>301</v>
      </c>
      <c r="D4360" t="s">
        <v>7400</v>
      </c>
      <c r="E4360" t="s">
        <v>2996</v>
      </c>
      <c r="F4360" t="s">
        <v>1797</v>
      </c>
      <c r="G4360" t="s">
        <v>10162</v>
      </c>
      <c r="H4360">
        <v>8</v>
      </c>
      <c r="I4360" t="s">
        <v>1652</v>
      </c>
      <c r="J4360">
        <v>0</v>
      </c>
      <c r="K4360">
        <v>0</v>
      </c>
    </row>
    <row r="4361" spans="1:11" x14ac:dyDescent="0.25">
      <c r="A4361">
        <v>3848</v>
      </c>
      <c r="B4361" t="s">
        <v>1647</v>
      </c>
      <c r="C4361" t="s">
        <v>301</v>
      </c>
      <c r="D4361" t="s">
        <v>7400</v>
      </c>
      <c r="G4361" t="s">
        <v>2314</v>
      </c>
      <c r="H4361">
        <v>4</v>
      </c>
      <c r="I4361" t="s">
        <v>1652</v>
      </c>
      <c r="J4361">
        <v>0</v>
      </c>
      <c r="K4361">
        <v>0</v>
      </c>
    </row>
    <row r="4362" spans="1:11" x14ac:dyDescent="0.25">
      <c r="A4362">
        <v>3848</v>
      </c>
      <c r="B4362" t="s">
        <v>1647</v>
      </c>
      <c r="C4362" t="s">
        <v>301</v>
      </c>
      <c r="D4362" t="s">
        <v>7400</v>
      </c>
      <c r="E4362" t="s">
        <v>7239</v>
      </c>
      <c r="F4362" t="s">
        <v>1684</v>
      </c>
      <c r="G4362" t="s">
        <v>8605</v>
      </c>
      <c r="H4362">
        <v>12</v>
      </c>
      <c r="I4362" t="s">
        <v>1652</v>
      </c>
      <c r="J4362">
        <v>0</v>
      </c>
      <c r="K4362">
        <v>0</v>
      </c>
    </row>
    <row r="4363" spans="1:11" x14ac:dyDescent="0.25">
      <c r="A4363">
        <v>3848</v>
      </c>
      <c r="B4363" t="s">
        <v>1647</v>
      </c>
      <c r="C4363" t="s">
        <v>301</v>
      </c>
      <c r="D4363" t="s">
        <v>7400</v>
      </c>
      <c r="G4363" t="s">
        <v>7289</v>
      </c>
      <c r="H4363">
        <v>40</v>
      </c>
      <c r="I4363" t="s">
        <v>1652</v>
      </c>
      <c r="J4363">
        <v>0</v>
      </c>
      <c r="K4363">
        <v>0</v>
      </c>
    </row>
    <row r="4364" spans="1:11" x14ac:dyDescent="0.25">
      <c r="A4364">
        <v>3848</v>
      </c>
      <c r="B4364" t="s">
        <v>1647</v>
      </c>
      <c r="C4364" t="s">
        <v>301</v>
      </c>
      <c r="D4364" t="s">
        <v>7400</v>
      </c>
      <c r="E4364" t="s">
        <v>9215</v>
      </c>
      <c r="F4364" t="s">
        <v>1683</v>
      </c>
      <c r="G4364" t="s">
        <v>5143</v>
      </c>
      <c r="H4364">
        <v>10</v>
      </c>
      <c r="I4364" t="s">
        <v>1652</v>
      </c>
      <c r="J4364">
        <v>0</v>
      </c>
      <c r="K4364">
        <v>0</v>
      </c>
    </row>
    <row r="4365" spans="1:11" x14ac:dyDescent="0.25">
      <c r="A4365">
        <v>3848</v>
      </c>
      <c r="B4365" t="s">
        <v>1647</v>
      </c>
      <c r="C4365" t="s">
        <v>301</v>
      </c>
      <c r="D4365" t="s">
        <v>7400</v>
      </c>
      <c r="E4365" t="s">
        <v>6244</v>
      </c>
      <c r="F4365" t="s">
        <v>6245</v>
      </c>
      <c r="G4365" t="s">
        <v>10372</v>
      </c>
      <c r="H4365">
        <v>13</v>
      </c>
      <c r="I4365" t="s">
        <v>1652</v>
      </c>
      <c r="J4365">
        <v>0</v>
      </c>
      <c r="K4365">
        <v>0</v>
      </c>
    </row>
    <row r="4366" spans="1:11" x14ac:dyDescent="0.25">
      <c r="A4366">
        <v>3848</v>
      </c>
      <c r="B4366" t="s">
        <v>1647</v>
      </c>
      <c r="C4366" t="s">
        <v>301</v>
      </c>
      <c r="D4366" t="s">
        <v>7400</v>
      </c>
      <c r="G4366" t="s">
        <v>4407</v>
      </c>
      <c r="H4366">
        <v>5</v>
      </c>
      <c r="I4366" t="s">
        <v>1652</v>
      </c>
      <c r="J4366">
        <v>0</v>
      </c>
      <c r="K4366">
        <v>0</v>
      </c>
    </row>
    <row r="4367" spans="1:11" x14ac:dyDescent="0.25">
      <c r="A4367">
        <v>3848</v>
      </c>
      <c r="B4367" t="s">
        <v>1647</v>
      </c>
      <c r="C4367" t="s">
        <v>301</v>
      </c>
      <c r="D4367" t="s">
        <v>7400</v>
      </c>
      <c r="E4367" t="s">
        <v>6077</v>
      </c>
      <c r="F4367" t="s">
        <v>1655</v>
      </c>
      <c r="G4367" t="s">
        <v>6642</v>
      </c>
      <c r="H4367">
        <v>179</v>
      </c>
      <c r="I4367" t="s">
        <v>1652</v>
      </c>
      <c r="J4367">
        <v>0</v>
      </c>
      <c r="K4367">
        <v>0</v>
      </c>
    </row>
    <row r="4368" spans="1:11" x14ac:dyDescent="0.25">
      <c r="A4368">
        <v>3848</v>
      </c>
      <c r="B4368" t="s">
        <v>1647</v>
      </c>
      <c r="C4368" t="s">
        <v>301</v>
      </c>
      <c r="D4368" t="s">
        <v>7400</v>
      </c>
      <c r="G4368" t="s">
        <v>6078</v>
      </c>
      <c r="H4368">
        <v>87</v>
      </c>
      <c r="I4368" t="s">
        <v>1652</v>
      </c>
      <c r="J4368">
        <v>0</v>
      </c>
      <c r="K4368">
        <v>0</v>
      </c>
    </row>
    <row r="4369" spans="1:11" x14ac:dyDescent="0.25">
      <c r="A4369">
        <v>3848</v>
      </c>
      <c r="B4369" t="s">
        <v>1647</v>
      </c>
      <c r="C4369" t="s">
        <v>301</v>
      </c>
      <c r="D4369" t="s">
        <v>7400</v>
      </c>
      <c r="E4369" t="s">
        <v>6246</v>
      </c>
      <c r="F4369" t="s">
        <v>1655</v>
      </c>
      <c r="G4369" t="s">
        <v>6637</v>
      </c>
      <c r="H4369">
        <v>39</v>
      </c>
      <c r="I4369" t="s">
        <v>1652</v>
      </c>
      <c r="J4369">
        <v>0</v>
      </c>
      <c r="K4369">
        <v>0</v>
      </c>
    </row>
    <row r="4370" spans="1:11" x14ac:dyDescent="0.25">
      <c r="A4370">
        <v>3848</v>
      </c>
      <c r="B4370" t="s">
        <v>1647</v>
      </c>
      <c r="C4370" t="s">
        <v>301</v>
      </c>
      <c r="D4370" t="s">
        <v>7400</v>
      </c>
      <c r="G4370" t="s">
        <v>5241</v>
      </c>
      <c r="H4370">
        <v>52</v>
      </c>
      <c r="I4370" t="s">
        <v>1652</v>
      </c>
      <c r="J4370">
        <v>0</v>
      </c>
      <c r="K4370">
        <v>0</v>
      </c>
    </row>
    <row r="4371" spans="1:11" x14ac:dyDescent="0.25">
      <c r="A4371">
        <v>3848</v>
      </c>
      <c r="B4371" t="s">
        <v>1647</v>
      </c>
      <c r="C4371" t="s">
        <v>301</v>
      </c>
      <c r="D4371" t="s">
        <v>7400</v>
      </c>
      <c r="E4371" t="s">
        <v>5809</v>
      </c>
      <c r="F4371" t="s">
        <v>3304</v>
      </c>
      <c r="G4371" t="s">
        <v>2299</v>
      </c>
      <c r="H4371">
        <v>2</v>
      </c>
      <c r="I4371" t="s">
        <v>1652</v>
      </c>
      <c r="J4371">
        <v>0</v>
      </c>
      <c r="K4371">
        <v>0</v>
      </c>
    </row>
    <row r="4372" spans="1:11" x14ac:dyDescent="0.25">
      <c r="A4372">
        <v>3848</v>
      </c>
      <c r="B4372" t="s">
        <v>1647</v>
      </c>
      <c r="C4372" t="s">
        <v>301</v>
      </c>
      <c r="D4372" t="s">
        <v>7400</v>
      </c>
      <c r="E4372" t="s">
        <v>5810</v>
      </c>
      <c r="F4372" t="s">
        <v>5397</v>
      </c>
      <c r="G4372" t="s">
        <v>5398</v>
      </c>
      <c r="H4372">
        <v>5</v>
      </c>
      <c r="I4372" t="s">
        <v>1652</v>
      </c>
      <c r="J4372">
        <v>0</v>
      </c>
      <c r="K4372">
        <v>0</v>
      </c>
    </row>
    <row r="4373" spans="1:11" x14ac:dyDescent="0.25">
      <c r="A4373">
        <v>3848</v>
      </c>
      <c r="B4373" t="s">
        <v>1647</v>
      </c>
      <c r="C4373" t="s">
        <v>301</v>
      </c>
      <c r="D4373" t="s">
        <v>7400</v>
      </c>
      <c r="E4373" t="s">
        <v>5811</v>
      </c>
      <c r="F4373" t="s">
        <v>5812</v>
      </c>
      <c r="G4373" t="s">
        <v>5813</v>
      </c>
      <c r="H4373">
        <v>4</v>
      </c>
      <c r="I4373" t="s">
        <v>1652</v>
      </c>
      <c r="J4373">
        <v>0</v>
      </c>
      <c r="K4373">
        <v>0</v>
      </c>
    </row>
    <row r="4374" spans="1:11" x14ac:dyDescent="0.25">
      <c r="A4374">
        <v>3848</v>
      </c>
      <c r="B4374" t="s">
        <v>1647</v>
      </c>
      <c r="C4374" t="s">
        <v>301</v>
      </c>
      <c r="D4374" t="s">
        <v>7400</v>
      </c>
      <c r="E4374" t="s">
        <v>6079</v>
      </c>
      <c r="F4374" t="s">
        <v>6080</v>
      </c>
      <c r="G4374" t="s">
        <v>4407</v>
      </c>
      <c r="H4374">
        <v>2</v>
      </c>
      <c r="I4374" t="s">
        <v>1652</v>
      </c>
      <c r="J4374">
        <v>0</v>
      </c>
      <c r="K4374">
        <v>0</v>
      </c>
    </row>
    <row r="4375" spans="1:11" x14ac:dyDescent="0.25">
      <c r="A4375">
        <v>3848</v>
      </c>
      <c r="B4375" t="s">
        <v>1647</v>
      </c>
      <c r="C4375" t="s">
        <v>301</v>
      </c>
      <c r="D4375" t="s">
        <v>7400</v>
      </c>
      <c r="E4375" t="s">
        <v>5814</v>
      </c>
      <c r="F4375" t="s">
        <v>5815</v>
      </c>
      <c r="G4375" t="s">
        <v>4394</v>
      </c>
      <c r="H4375">
        <v>7</v>
      </c>
      <c r="I4375" t="s">
        <v>1652</v>
      </c>
      <c r="J4375">
        <v>0</v>
      </c>
      <c r="K4375">
        <v>0</v>
      </c>
    </row>
    <row r="4376" spans="1:11" x14ac:dyDescent="0.25">
      <c r="A4376">
        <v>3848</v>
      </c>
      <c r="B4376" t="s">
        <v>1647</v>
      </c>
      <c r="C4376" t="s">
        <v>301</v>
      </c>
      <c r="D4376" t="s">
        <v>7400</v>
      </c>
      <c r="E4376" t="s">
        <v>1682</v>
      </c>
      <c r="F4376" t="s">
        <v>1665</v>
      </c>
      <c r="G4376" t="s">
        <v>3917</v>
      </c>
      <c r="H4376">
        <v>15</v>
      </c>
      <c r="I4376" t="s">
        <v>1652</v>
      </c>
      <c r="J4376">
        <v>0</v>
      </c>
      <c r="K4376">
        <v>0</v>
      </c>
    </row>
    <row r="4377" spans="1:11" x14ac:dyDescent="0.25">
      <c r="A4377">
        <v>3848</v>
      </c>
      <c r="B4377" t="s">
        <v>1647</v>
      </c>
      <c r="C4377" t="s">
        <v>301</v>
      </c>
      <c r="D4377" t="s">
        <v>7400</v>
      </c>
      <c r="G4377" t="s">
        <v>2208</v>
      </c>
      <c r="H4377">
        <v>41</v>
      </c>
      <c r="I4377" t="s">
        <v>1652</v>
      </c>
      <c r="J4377">
        <v>0</v>
      </c>
      <c r="K4377">
        <v>0</v>
      </c>
    </row>
    <row r="4378" spans="1:11" x14ac:dyDescent="0.25">
      <c r="A4378">
        <v>3848</v>
      </c>
      <c r="B4378" t="s">
        <v>1647</v>
      </c>
      <c r="C4378" t="s">
        <v>301</v>
      </c>
      <c r="D4378" t="s">
        <v>7400</v>
      </c>
      <c r="E4378" t="s">
        <v>6697</v>
      </c>
      <c r="F4378" t="s">
        <v>1678</v>
      </c>
      <c r="G4378" t="s">
        <v>6639</v>
      </c>
      <c r="H4378">
        <v>1</v>
      </c>
      <c r="I4378" t="s">
        <v>1652</v>
      </c>
      <c r="J4378">
        <v>0</v>
      </c>
      <c r="K4378">
        <v>0</v>
      </c>
    </row>
    <row r="4379" spans="1:11" x14ac:dyDescent="0.25">
      <c r="A4379">
        <v>3848</v>
      </c>
      <c r="B4379" t="s">
        <v>1647</v>
      </c>
      <c r="C4379" t="s">
        <v>301</v>
      </c>
      <c r="D4379" t="s">
        <v>7400</v>
      </c>
      <c r="E4379" t="s">
        <v>4204</v>
      </c>
      <c r="F4379" t="s">
        <v>4205</v>
      </c>
      <c r="G4379" t="s">
        <v>3104</v>
      </c>
      <c r="H4379">
        <v>1</v>
      </c>
      <c r="I4379" t="s">
        <v>1652</v>
      </c>
      <c r="J4379">
        <v>0</v>
      </c>
      <c r="K4379">
        <v>0</v>
      </c>
    </row>
    <row r="4380" spans="1:11" x14ac:dyDescent="0.25">
      <c r="A4380">
        <v>3848</v>
      </c>
      <c r="B4380" t="s">
        <v>1647</v>
      </c>
      <c r="C4380" t="s">
        <v>301</v>
      </c>
      <c r="D4380" t="s">
        <v>7400</v>
      </c>
      <c r="E4380" t="s">
        <v>8879</v>
      </c>
      <c r="F4380" t="s">
        <v>1679</v>
      </c>
      <c r="G4380" t="s">
        <v>8880</v>
      </c>
      <c r="H4380">
        <v>4</v>
      </c>
      <c r="I4380" t="s">
        <v>1652</v>
      </c>
      <c r="J4380">
        <v>0</v>
      </c>
      <c r="K4380">
        <v>0</v>
      </c>
    </row>
    <row r="4381" spans="1:11" x14ac:dyDescent="0.25">
      <c r="A4381">
        <v>3848</v>
      </c>
      <c r="B4381" t="s">
        <v>1647</v>
      </c>
      <c r="C4381" t="s">
        <v>301</v>
      </c>
      <c r="D4381" t="s">
        <v>7400</v>
      </c>
      <c r="E4381" t="s">
        <v>11021</v>
      </c>
      <c r="F4381" t="s">
        <v>1681</v>
      </c>
      <c r="G4381" t="s">
        <v>6633</v>
      </c>
      <c r="H4381">
        <v>9</v>
      </c>
      <c r="I4381" t="s">
        <v>1652</v>
      </c>
      <c r="J4381">
        <v>0</v>
      </c>
      <c r="K4381">
        <v>0</v>
      </c>
    </row>
    <row r="4382" spans="1:11" x14ac:dyDescent="0.25">
      <c r="A4382">
        <v>3848</v>
      </c>
      <c r="B4382" t="s">
        <v>1647</v>
      </c>
      <c r="C4382" t="s">
        <v>301</v>
      </c>
      <c r="D4382" t="s">
        <v>7400</v>
      </c>
      <c r="E4382" t="s">
        <v>120</v>
      </c>
      <c r="F4382" t="s">
        <v>7290</v>
      </c>
      <c r="G4382" t="s">
        <v>1587</v>
      </c>
      <c r="H4382">
        <v>12</v>
      </c>
      <c r="I4382" t="s">
        <v>7291</v>
      </c>
      <c r="J4382">
        <v>0</v>
      </c>
      <c r="K4382">
        <v>0</v>
      </c>
    </row>
    <row r="4383" spans="1:11" x14ac:dyDescent="0.25">
      <c r="A4383">
        <v>3848</v>
      </c>
      <c r="B4383" t="s">
        <v>1647</v>
      </c>
      <c r="C4383" t="s">
        <v>301</v>
      </c>
      <c r="D4383" t="s">
        <v>7400</v>
      </c>
      <c r="E4383" t="s">
        <v>5816</v>
      </c>
      <c r="F4383" t="s">
        <v>5817</v>
      </c>
      <c r="G4383" t="s">
        <v>5618</v>
      </c>
      <c r="H4383">
        <v>2</v>
      </c>
      <c r="I4383" t="s">
        <v>1652</v>
      </c>
      <c r="J4383">
        <v>0</v>
      </c>
      <c r="K4383">
        <v>0</v>
      </c>
    </row>
    <row r="4384" spans="1:11" x14ac:dyDescent="0.25">
      <c r="A4384">
        <v>3848</v>
      </c>
      <c r="B4384" t="s">
        <v>1647</v>
      </c>
      <c r="C4384" t="s">
        <v>301</v>
      </c>
      <c r="D4384" t="s">
        <v>7400</v>
      </c>
      <c r="E4384" t="s">
        <v>4408</v>
      </c>
      <c r="F4384" t="s">
        <v>4409</v>
      </c>
      <c r="G4384" t="s">
        <v>2262</v>
      </c>
      <c r="H4384">
        <v>167</v>
      </c>
      <c r="I4384" t="s">
        <v>1652</v>
      </c>
      <c r="J4384">
        <v>0</v>
      </c>
      <c r="K4384">
        <v>0</v>
      </c>
    </row>
    <row r="4385" spans="1:11" x14ac:dyDescent="0.25">
      <c r="A4385">
        <v>3848</v>
      </c>
      <c r="B4385" t="s">
        <v>1647</v>
      </c>
      <c r="C4385" t="s">
        <v>301</v>
      </c>
      <c r="D4385" t="s">
        <v>7400</v>
      </c>
      <c r="E4385" t="s">
        <v>2498</v>
      </c>
      <c r="F4385" t="s">
        <v>2499</v>
      </c>
      <c r="G4385" t="s">
        <v>10367</v>
      </c>
      <c r="H4385">
        <v>27</v>
      </c>
      <c r="I4385" t="s">
        <v>1652</v>
      </c>
      <c r="J4385">
        <v>0</v>
      </c>
      <c r="K4385">
        <v>0</v>
      </c>
    </row>
    <row r="4386" spans="1:11" x14ac:dyDescent="0.25">
      <c r="A4386">
        <v>3848</v>
      </c>
      <c r="B4386" t="s">
        <v>1647</v>
      </c>
      <c r="C4386" t="s">
        <v>301</v>
      </c>
      <c r="D4386" t="s">
        <v>7400</v>
      </c>
      <c r="G4386" t="s">
        <v>2262</v>
      </c>
      <c r="H4386">
        <v>44</v>
      </c>
      <c r="I4386" t="s">
        <v>1652</v>
      </c>
      <c r="J4386">
        <v>0</v>
      </c>
      <c r="K4386">
        <v>0</v>
      </c>
    </row>
    <row r="4387" spans="1:11" x14ac:dyDescent="0.25">
      <c r="A4387">
        <v>3848</v>
      </c>
      <c r="B4387" t="s">
        <v>1647</v>
      </c>
      <c r="C4387" t="s">
        <v>301</v>
      </c>
      <c r="D4387" t="s">
        <v>7400</v>
      </c>
      <c r="E4387" t="s">
        <v>121</v>
      </c>
      <c r="F4387" t="s">
        <v>1680</v>
      </c>
      <c r="G4387" t="s">
        <v>1528</v>
      </c>
      <c r="H4387">
        <v>7</v>
      </c>
      <c r="I4387" t="s">
        <v>1652</v>
      </c>
      <c r="J4387">
        <v>0</v>
      </c>
      <c r="K4387">
        <v>0</v>
      </c>
    </row>
    <row r="4388" spans="1:11" x14ac:dyDescent="0.25">
      <c r="A4388">
        <v>3848</v>
      </c>
      <c r="B4388" t="s">
        <v>1647</v>
      </c>
      <c r="C4388" t="s">
        <v>301</v>
      </c>
      <c r="D4388" t="s">
        <v>7400</v>
      </c>
      <c r="E4388" t="s">
        <v>123</v>
      </c>
      <c r="F4388" t="s">
        <v>9216</v>
      </c>
      <c r="G4388" t="s">
        <v>1596</v>
      </c>
      <c r="H4388">
        <v>1</v>
      </c>
      <c r="I4388" t="s">
        <v>1652</v>
      </c>
      <c r="J4388">
        <v>0</v>
      </c>
      <c r="K4388">
        <v>0</v>
      </c>
    </row>
    <row r="4389" spans="1:11" x14ac:dyDescent="0.25">
      <c r="A4389">
        <v>3848</v>
      </c>
      <c r="B4389" t="s">
        <v>1647</v>
      </c>
      <c r="C4389" t="s">
        <v>301</v>
      </c>
      <c r="D4389" t="s">
        <v>7400</v>
      </c>
      <c r="E4389" t="s">
        <v>117</v>
      </c>
      <c r="F4389" t="s">
        <v>7649</v>
      </c>
      <c r="G4389" t="s">
        <v>99</v>
      </c>
      <c r="H4389">
        <v>6</v>
      </c>
      <c r="I4389" t="s">
        <v>1652</v>
      </c>
      <c r="J4389">
        <v>0</v>
      </c>
      <c r="K4389">
        <v>0</v>
      </c>
    </row>
    <row r="4390" spans="1:11" x14ac:dyDescent="0.25">
      <c r="A4390">
        <v>3848</v>
      </c>
      <c r="B4390" t="s">
        <v>1647</v>
      </c>
      <c r="C4390" t="s">
        <v>301</v>
      </c>
      <c r="D4390" t="s">
        <v>7400</v>
      </c>
      <c r="E4390" t="s">
        <v>118</v>
      </c>
      <c r="F4390" t="s">
        <v>11022</v>
      </c>
      <c r="G4390" t="s">
        <v>99</v>
      </c>
      <c r="H4390">
        <v>10</v>
      </c>
      <c r="I4390" t="s">
        <v>1652</v>
      </c>
      <c r="J4390">
        <v>0</v>
      </c>
      <c r="K4390">
        <v>0</v>
      </c>
    </row>
    <row r="4391" spans="1:11" x14ac:dyDescent="0.25">
      <c r="A4391">
        <v>3848</v>
      </c>
      <c r="B4391" t="s">
        <v>1647</v>
      </c>
      <c r="C4391" t="s">
        <v>301</v>
      </c>
      <c r="D4391" t="s">
        <v>7400</v>
      </c>
      <c r="E4391" t="s">
        <v>9042</v>
      </c>
      <c r="F4391" t="s">
        <v>10195</v>
      </c>
      <c r="G4391" t="s">
        <v>78</v>
      </c>
      <c r="H4391">
        <v>4</v>
      </c>
      <c r="I4391" t="s">
        <v>10196</v>
      </c>
      <c r="J4391">
        <v>0</v>
      </c>
      <c r="K4391">
        <v>0</v>
      </c>
    </row>
    <row r="4392" spans="1:11" x14ac:dyDescent="0.25">
      <c r="A4392">
        <v>3848</v>
      </c>
      <c r="B4392" t="s">
        <v>1647</v>
      </c>
      <c r="C4392" t="s">
        <v>301</v>
      </c>
      <c r="D4392" t="s">
        <v>7400</v>
      </c>
      <c r="E4392" t="s">
        <v>6145</v>
      </c>
      <c r="F4392" t="s">
        <v>6146</v>
      </c>
      <c r="G4392" t="s">
        <v>3246</v>
      </c>
      <c r="H4392">
        <v>2</v>
      </c>
      <c r="I4392" t="s">
        <v>1652</v>
      </c>
      <c r="J4392">
        <v>0</v>
      </c>
      <c r="K4392">
        <v>0</v>
      </c>
    </row>
    <row r="4393" spans="1:11" x14ac:dyDescent="0.25">
      <c r="A4393">
        <v>3848</v>
      </c>
      <c r="B4393" t="s">
        <v>1647</v>
      </c>
      <c r="C4393" t="s">
        <v>301</v>
      </c>
      <c r="D4393" t="s">
        <v>7400</v>
      </c>
      <c r="E4393" t="s">
        <v>5818</v>
      </c>
      <c r="F4393" t="s">
        <v>5819</v>
      </c>
      <c r="G4393" t="s">
        <v>5820</v>
      </c>
      <c r="H4393">
        <v>2</v>
      </c>
      <c r="I4393" t="s">
        <v>1646</v>
      </c>
      <c r="J4393">
        <v>0</v>
      </c>
      <c r="K4393">
        <v>0</v>
      </c>
    </row>
    <row r="4394" spans="1:11" x14ac:dyDescent="0.25">
      <c r="A4394">
        <v>3848</v>
      </c>
      <c r="B4394" t="s">
        <v>1647</v>
      </c>
      <c r="C4394" t="s">
        <v>301</v>
      </c>
      <c r="D4394" t="s">
        <v>7400</v>
      </c>
      <c r="E4394" t="s">
        <v>2371</v>
      </c>
      <c r="F4394" t="s">
        <v>2372</v>
      </c>
      <c r="G4394" t="s">
        <v>5830</v>
      </c>
      <c r="H4394">
        <v>4</v>
      </c>
      <c r="I4394" t="s">
        <v>1646</v>
      </c>
      <c r="J4394">
        <v>0</v>
      </c>
      <c r="K4394">
        <v>0</v>
      </c>
    </row>
    <row r="4395" spans="1:11" x14ac:dyDescent="0.25">
      <c r="A4395">
        <v>3848</v>
      </c>
      <c r="B4395" t="s">
        <v>1647</v>
      </c>
      <c r="C4395" t="s">
        <v>301</v>
      </c>
      <c r="D4395" t="s">
        <v>7400</v>
      </c>
      <c r="E4395" t="s">
        <v>5821</v>
      </c>
      <c r="F4395" t="s">
        <v>5822</v>
      </c>
      <c r="G4395" t="s">
        <v>5384</v>
      </c>
      <c r="H4395">
        <v>4</v>
      </c>
      <c r="I4395" t="s">
        <v>1646</v>
      </c>
      <c r="J4395">
        <v>0</v>
      </c>
      <c r="K4395">
        <v>0</v>
      </c>
    </row>
    <row r="4396" spans="1:11" x14ac:dyDescent="0.25">
      <c r="A4396">
        <v>3848</v>
      </c>
      <c r="B4396" t="s">
        <v>1647</v>
      </c>
      <c r="C4396" t="s">
        <v>301</v>
      </c>
      <c r="D4396" t="s">
        <v>7400</v>
      </c>
      <c r="E4396" t="s">
        <v>5823</v>
      </c>
      <c r="F4396" t="s">
        <v>5597</v>
      </c>
      <c r="G4396" t="s">
        <v>5824</v>
      </c>
      <c r="H4396">
        <v>8</v>
      </c>
      <c r="I4396" t="s">
        <v>1646</v>
      </c>
      <c r="J4396">
        <v>0</v>
      </c>
      <c r="K4396">
        <v>0</v>
      </c>
    </row>
    <row r="4397" spans="1:11" x14ac:dyDescent="0.25">
      <c r="A4397">
        <v>3848</v>
      </c>
      <c r="B4397" t="s">
        <v>1647</v>
      </c>
      <c r="C4397" t="s">
        <v>301</v>
      </c>
      <c r="D4397" t="s">
        <v>7400</v>
      </c>
      <c r="E4397" t="s">
        <v>5825</v>
      </c>
      <c r="F4397" t="s">
        <v>5826</v>
      </c>
      <c r="G4397" t="s">
        <v>10197</v>
      </c>
      <c r="H4397">
        <v>1</v>
      </c>
      <c r="I4397" t="s">
        <v>1646</v>
      </c>
      <c r="J4397">
        <v>0</v>
      </c>
      <c r="K4397">
        <v>0</v>
      </c>
    </row>
    <row r="4398" spans="1:11" x14ac:dyDescent="0.25">
      <c r="A4398">
        <v>3848</v>
      </c>
      <c r="B4398" t="s">
        <v>1647</v>
      </c>
      <c r="C4398" t="s">
        <v>301</v>
      </c>
      <c r="D4398" t="s">
        <v>7400</v>
      </c>
      <c r="G4398" t="s">
        <v>5827</v>
      </c>
      <c r="H4398">
        <v>3</v>
      </c>
      <c r="I4398" t="s">
        <v>1646</v>
      </c>
      <c r="J4398">
        <v>0</v>
      </c>
      <c r="K4398">
        <v>0</v>
      </c>
    </row>
    <row r="4399" spans="1:11" x14ac:dyDescent="0.25">
      <c r="A4399">
        <v>3848</v>
      </c>
      <c r="B4399" t="s">
        <v>1647</v>
      </c>
      <c r="C4399" t="s">
        <v>301</v>
      </c>
      <c r="D4399" t="s">
        <v>7400</v>
      </c>
      <c r="E4399" t="s">
        <v>6564</v>
      </c>
      <c r="F4399" t="s">
        <v>6565</v>
      </c>
      <c r="G4399" t="s">
        <v>3748</v>
      </c>
      <c r="H4399">
        <v>1</v>
      </c>
      <c r="I4399" t="s">
        <v>1646</v>
      </c>
      <c r="J4399">
        <v>0</v>
      </c>
      <c r="K4399">
        <v>0</v>
      </c>
    </row>
    <row r="4400" spans="1:11" x14ac:dyDescent="0.25">
      <c r="A4400">
        <v>3848</v>
      </c>
      <c r="B4400" t="s">
        <v>1647</v>
      </c>
      <c r="C4400" t="s">
        <v>301</v>
      </c>
      <c r="D4400" t="s">
        <v>7400</v>
      </c>
      <c r="G4400" t="s">
        <v>5830</v>
      </c>
      <c r="H4400">
        <v>1</v>
      </c>
      <c r="I4400" t="s">
        <v>1646</v>
      </c>
      <c r="J4400">
        <v>0</v>
      </c>
      <c r="K4400">
        <v>0</v>
      </c>
    </row>
    <row r="4401" spans="1:11" x14ac:dyDescent="0.25">
      <c r="A4401">
        <v>3848</v>
      </c>
      <c r="B4401" t="s">
        <v>1647</v>
      </c>
      <c r="C4401" t="s">
        <v>301</v>
      </c>
      <c r="D4401" t="s">
        <v>7400</v>
      </c>
      <c r="E4401" t="s">
        <v>6566</v>
      </c>
      <c r="F4401" t="s">
        <v>5822</v>
      </c>
      <c r="G4401" t="s">
        <v>5830</v>
      </c>
      <c r="H4401">
        <v>4</v>
      </c>
      <c r="I4401" t="s">
        <v>1646</v>
      </c>
      <c r="J4401">
        <v>0</v>
      </c>
      <c r="K4401">
        <v>0</v>
      </c>
    </row>
    <row r="4402" spans="1:11" x14ac:dyDescent="0.25">
      <c r="A4402">
        <v>3848</v>
      </c>
      <c r="B4402" t="s">
        <v>1647</v>
      </c>
      <c r="C4402" t="s">
        <v>301</v>
      </c>
      <c r="D4402" t="s">
        <v>7400</v>
      </c>
      <c r="E4402" t="s">
        <v>5828</v>
      </c>
      <c r="F4402" t="s">
        <v>5829</v>
      </c>
      <c r="G4402" t="s">
        <v>5830</v>
      </c>
      <c r="H4402">
        <v>3</v>
      </c>
      <c r="I4402" t="s">
        <v>1646</v>
      </c>
      <c r="J4402">
        <v>0</v>
      </c>
      <c r="K4402">
        <v>0</v>
      </c>
    </row>
    <row r="4403" spans="1:11" x14ac:dyDescent="0.25">
      <c r="A4403">
        <v>3848</v>
      </c>
      <c r="B4403" t="s">
        <v>1647</v>
      </c>
      <c r="C4403" t="s">
        <v>301</v>
      </c>
      <c r="D4403" t="s">
        <v>7400</v>
      </c>
      <c r="E4403" t="s">
        <v>5831</v>
      </c>
      <c r="F4403" t="s">
        <v>5832</v>
      </c>
      <c r="G4403" t="s">
        <v>5833</v>
      </c>
      <c r="H4403">
        <v>8</v>
      </c>
      <c r="I4403" t="s">
        <v>1646</v>
      </c>
      <c r="J4403">
        <v>0</v>
      </c>
      <c r="K4403">
        <v>0</v>
      </c>
    </row>
    <row r="4404" spans="1:11" x14ac:dyDescent="0.25">
      <c r="A4404">
        <v>3848</v>
      </c>
      <c r="B4404" t="s">
        <v>1647</v>
      </c>
      <c r="C4404" t="s">
        <v>301</v>
      </c>
      <c r="D4404" t="s">
        <v>7400</v>
      </c>
      <c r="E4404" t="s">
        <v>8355</v>
      </c>
      <c r="F4404" t="s">
        <v>8356</v>
      </c>
      <c r="G4404" t="s">
        <v>6727</v>
      </c>
      <c r="H4404">
        <v>1</v>
      </c>
      <c r="I4404" t="s">
        <v>1646</v>
      </c>
      <c r="J4404">
        <v>0</v>
      </c>
      <c r="K4404">
        <v>0</v>
      </c>
    </row>
    <row r="4405" spans="1:11" x14ac:dyDescent="0.25">
      <c r="A4405">
        <v>3848</v>
      </c>
      <c r="B4405" t="s">
        <v>1647</v>
      </c>
      <c r="C4405" t="s">
        <v>301</v>
      </c>
      <c r="D4405" t="s">
        <v>7400</v>
      </c>
      <c r="E4405" t="s">
        <v>6916</v>
      </c>
      <c r="F4405" t="s">
        <v>1678</v>
      </c>
      <c r="G4405" t="s">
        <v>6881</v>
      </c>
      <c r="H4405">
        <v>1</v>
      </c>
      <c r="I4405" t="s">
        <v>1646</v>
      </c>
      <c r="J4405">
        <v>0</v>
      </c>
      <c r="K4405">
        <v>0</v>
      </c>
    </row>
    <row r="4406" spans="1:11" x14ac:dyDescent="0.25">
      <c r="A4406">
        <v>3848</v>
      </c>
      <c r="B4406" t="s">
        <v>1647</v>
      </c>
      <c r="C4406" t="s">
        <v>301</v>
      </c>
      <c r="D4406" t="s">
        <v>7400</v>
      </c>
      <c r="E4406" t="s">
        <v>5834</v>
      </c>
      <c r="F4406" t="s">
        <v>5835</v>
      </c>
      <c r="G4406" t="s">
        <v>2307</v>
      </c>
      <c r="H4406">
        <v>30</v>
      </c>
      <c r="I4406" t="s">
        <v>1652</v>
      </c>
      <c r="J4406">
        <v>0</v>
      </c>
      <c r="K4406">
        <v>0</v>
      </c>
    </row>
    <row r="4407" spans="1:11" x14ac:dyDescent="0.25">
      <c r="A4407">
        <v>3848</v>
      </c>
      <c r="B4407" t="s">
        <v>1647</v>
      </c>
      <c r="C4407" t="s">
        <v>301</v>
      </c>
      <c r="D4407" t="s">
        <v>7400</v>
      </c>
      <c r="E4407" t="s">
        <v>5836</v>
      </c>
      <c r="F4407" t="s">
        <v>5837</v>
      </c>
      <c r="G4407" t="s">
        <v>2307</v>
      </c>
      <c r="H4407">
        <v>28</v>
      </c>
      <c r="I4407" t="s">
        <v>1652</v>
      </c>
      <c r="J4407">
        <v>0</v>
      </c>
      <c r="K4407">
        <v>0</v>
      </c>
    </row>
    <row r="4408" spans="1:11" x14ac:dyDescent="0.25">
      <c r="A4408">
        <v>3848</v>
      </c>
      <c r="B4408" t="s">
        <v>1647</v>
      </c>
      <c r="C4408" t="s">
        <v>301</v>
      </c>
      <c r="D4408" t="s">
        <v>7400</v>
      </c>
      <c r="E4408" t="s">
        <v>5838</v>
      </c>
      <c r="F4408" t="s">
        <v>5839</v>
      </c>
      <c r="G4408" t="s">
        <v>2307</v>
      </c>
      <c r="H4408">
        <v>21</v>
      </c>
      <c r="I4408" t="s">
        <v>1652</v>
      </c>
      <c r="J4408">
        <v>0</v>
      </c>
      <c r="K4408">
        <v>0</v>
      </c>
    </row>
    <row r="4409" spans="1:11" x14ac:dyDescent="0.25">
      <c r="A4409">
        <v>3848</v>
      </c>
      <c r="B4409" t="s">
        <v>1647</v>
      </c>
      <c r="C4409" t="s">
        <v>301</v>
      </c>
      <c r="D4409" t="s">
        <v>7400</v>
      </c>
      <c r="E4409" t="s">
        <v>5840</v>
      </c>
      <c r="F4409" t="s">
        <v>5839</v>
      </c>
      <c r="G4409" t="s">
        <v>2307</v>
      </c>
      <c r="H4409">
        <v>18</v>
      </c>
      <c r="I4409" t="s">
        <v>1652</v>
      </c>
      <c r="J4409">
        <v>0</v>
      </c>
      <c r="K4409">
        <v>0</v>
      </c>
    </row>
    <row r="4410" spans="1:11" x14ac:dyDescent="0.25">
      <c r="A4410">
        <v>3848</v>
      </c>
      <c r="B4410" t="s">
        <v>1647</v>
      </c>
      <c r="C4410" t="s">
        <v>301</v>
      </c>
      <c r="D4410" t="s">
        <v>7400</v>
      </c>
      <c r="E4410" t="s">
        <v>5841</v>
      </c>
      <c r="F4410" t="s">
        <v>5842</v>
      </c>
      <c r="G4410" t="s">
        <v>2307</v>
      </c>
      <c r="H4410">
        <v>21</v>
      </c>
      <c r="I4410" t="s">
        <v>1652</v>
      </c>
      <c r="J4410">
        <v>0</v>
      </c>
      <c r="K4410">
        <v>0</v>
      </c>
    </row>
    <row r="4411" spans="1:11" x14ac:dyDescent="0.25">
      <c r="A4411">
        <v>3848</v>
      </c>
      <c r="B4411" t="s">
        <v>1647</v>
      </c>
      <c r="C4411" t="s">
        <v>301</v>
      </c>
      <c r="D4411" t="s">
        <v>7400</v>
      </c>
      <c r="E4411" t="s">
        <v>5843</v>
      </c>
      <c r="F4411" t="s">
        <v>5844</v>
      </c>
      <c r="G4411" t="s">
        <v>2307</v>
      </c>
      <c r="H4411">
        <v>10</v>
      </c>
      <c r="I4411" t="s">
        <v>1652</v>
      </c>
      <c r="J4411">
        <v>0</v>
      </c>
      <c r="K4411">
        <v>0</v>
      </c>
    </row>
    <row r="4412" spans="1:11" x14ac:dyDescent="0.25">
      <c r="A4412">
        <v>3848</v>
      </c>
      <c r="B4412" t="s">
        <v>1647</v>
      </c>
      <c r="C4412" t="s">
        <v>301</v>
      </c>
      <c r="D4412" t="s">
        <v>7400</v>
      </c>
      <c r="E4412" t="s">
        <v>1676</v>
      </c>
      <c r="F4412" t="s">
        <v>1675</v>
      </c>
      <c r="G4412" t="s">
        <v>2307</v>
      </c>
      <c r="H4412">
        <v>24</v>
      </c>
      <c r="I4412" t="s">
        <v>1652</v>
      </c>
      <c r="J4412">
        <v>0</v>
      </c>
      <c r="K4412">
        <v>0</v>
      </c>
    </row>
    <row r="4413" spans="1:11" x14ac:dyDescent="0.25">
      <c r="A4413">
        <v>3848</v>
      </c>
      <c r="B4413" t="s">
        <v>1647</v>
      </c>
      <c r="C4413" t="s">
        <v>301</v>
      </c>
      <c r="D4413" t="s">
        <v>7400</v>
      </c>
      <c r="E4413" t="s">
        <v>8881</v>
      </c>
      <c r="F4413" t="s">
        <v>8882</v>
      </c>
      <c r="G4413" t="s">
        <v>4303</v>
      </c>
      <c r="H4413">
        <v>2</v>
      </c>
      <c r="I4413" t="s">
        <v>1646</v>
      </c>
      <c r="J4413">
        <v>0</v>
      </c>
      <c r="K4413">
        <v>0</v>
      </c>
    </row>
    <row r="4414" spans="1:11" x14ac:dyDescent="0.25">
      <c r="A4414">
        <v>3848</v>
      </c>
      <c r="B4414" t="s">
        <v>1647</v>
      </c>
      <c r="C4414" t="s">
        <v>301</v>
      </c>
      <c r="D4414" t="s">
        <v>7400</v>
      </c>
      <c r="E4414" t="s">
        <v>6081</v>
      </c>
      <c r="F4414" t="s">
        <v>1655</v>
      </c>
      <c r="G4414" t="s">
        <v>6885</v>
      </c>
      <c r="H4414">
        <v>18</v>
      </c>
      <c r="I4414" t="s">
        <v>1652</v>
      </c>
      <c r="J4414">
        <v>0</v>
      </c>
      <c r="K4414">
        <v>0</v>
      </c>
    </row>
    <row r="4415" spans="1:11" x14ac:dyDescent="0.25">
      <c r="A4415">
        <v>3848</v>
      </c>
      <c r="B4415" t="s">
        <v>1647</v>
      </c>
      <c r="C4415" t="s">
        <v>301</v>
      </c>
      <c r="D4415" t="s">
        <v>7400</v>
      </c>
      <c r="E4415" t="s">
        <v>5845</v>
      </c>
      <c r="F4415" t="s">
        <v>5846</v>
      </c>
      <c r="G4415" t="s">
        <v>5847</v>
      </c>
      <c r="H4415">
        <v>9</v>
      </c>
      <c r="I4415" t="s">
        <v>1652</v>
      </c>
      <c r="J4415">
        <v>0</v>
      </c>
      <c r="K4415">
        <v>0</v>
      </c>
    </row>
    <row r="4416" spans="1:11" x14ac:dyDescent="0.25">
      <c r="A4416">
        <v>3848</v>
      </c>
      <c r="B4416" t="s">
        <v>1647</v>
      </c>
      <c r="C4416" t="s">
        <v>301</v>
      </c>
      <c r="D4416" t="s">
        <v>7400</v>
      </c>
      <c r="E4416" t="s">
        <v>4207</v>
      </c>
      <c r="F4416" t="s">
        <v>1655</v>
      </c>
      <c r="G4416" t="s">
        <v>8760</v>
      </c>
      <c r="H4416">
        <v>16</v>
      </c>
      <c r="I4416" t="s">
        <v>1652</v>
      </c>
      <c r="J4416">
        <v>0</v>
      </c>
      <c r="K4416">
        <v>0</v>
      </c>
    </row>
    <row r="4417" spans="1:11" x14ac:dyDescent="0.25">
      <c r="A4417">
        <v>3848</v>
      </c>
      <c r="B4417" t="s">
        <v>1647</v>
      </c>
      <c r="C4417" t="s">
        <v>301</v>
      </c>
      <c r="D4417" t="s">
        <v>7400</v>
      </c>
      <c r="G4417" t="s">
        <v>5848</v>
      </c>
      <c r="H4417">
        <v>29</v>
      </c>
      <c r="I4417" t="s">
        <v>1652</v>
      </c>
      <c r="J4417">
        <v>0</v>
      </c>
      <c r="K4417">
        <v>0</v>
      </c>
    </row>
    <row r="4418" spans="1:11" x14ac:dyDescent="0.25">
      <c r="A4418">
        <v>3848</v>
      </c>
      <c r="B4418" t="s">
        <v>1647</v>
      </c>
      <c r="C4418" t="s">
        <v>301</v>
      </c>
      <c r="D4418" t="s">
        <v>7400</v>
      </c>
      <c r="E4418" t="s">
        <v>4208</v>
      </c>
      <c r="F4418" t="s">
        <v>4209</v>
      </c>
      <c r="G4418" s="201">
        <v>510000000</v>
      </c>
      <c r="H4418">
        <v>3</v>
      </c>
      <c r="I4418" t="s">
        <v>1652</v>
      </c>
      <c r="J4418">
        <v>0</v>
      </c>
      <c r="K4418">
        <v>0</v>
      </c>
    </row>
    <row r="4419" spans="1:11" x14ac:dyDescent="0.25">
      <c r="A4419">
        <v>3848</v>
      </c>
      <c r="B4419" t="s">
        <v>1647</v>
      </c>
      <c r="C4419" t="s">
        <v>301</v>
      </c>
      <c r="D4419" t="s">
        <v>7400</v>
      </c>
      <c r="G4419" t="s">
        <v>5928</v>
      </c>
      <c r="H4419">
        <v>11</v>
      </c>
      <c r="I4419" t="s">
        <v>1652</v>
      </c>
      <c r="J4419">
        <v>0</v>
      </c>
      <c r="K4419">
        <v>0</v>
      </c>
    </row>
    <row r="4420" spans="1:11" x14ac:dyDescent="0.25">
      <c r="A4420">
        <v>3848</v>
      </c>
      <c r="B4420" t="s">
        <v>1647</v>
      </c>
      <c r="C4420" t="s">
        <v>301</v>
      </c>
      <c r="D4420" t="s">
        <v>7400</v>
      </c>
      <c r="E4420" t="s">
        <v>5849</v>
      </c>
      <c r="F4420" t="s">
        <v>1673</v>
      </c>
      <c r="G4420" t="s">
        <v>8644</v>
      </c>
      <c r="H4420">
        <v>2</v>
      </c>
      <c r="I4420" t="s">
        <v>1652</v>
      </c>
      <c r="J4420">
        <v>0</v>
      </c>
      <c r="K4420">
        <v>0</v>
      </c>
    </row>
    <row r="4421" spans="1:11" x14ac:dyDescent="0.25">
      <c r="A4421">
        <v>3848</v>
      </c>
      <c r="B4421" t="s">
        <v>1647</v>
      </c>
      <c r="C4421" t="s">
        <v>301</v>
      </c>
      <c r="D4421" t="s">
        <v>7400</v>
      </c>
      <c r="G4421" t="s">
        <v>5850</v>
      </c>
      <c r="H4421">
        <v>7</v>
      </c>
      <c r="I4421" t="s">
        <v>1652</v>
      </c>
      <c r="J4421">
        <v>0</v>
      </c>
      <c r="K4421">
        <v>0</v>
      </c>
    </row>
    <row r="4422" spans="1:11" x14ac:dyDescent="0.25">
      <c r="A4422">
        <v>3848</v>
      </c>
      <c r="B4422" t="s">
        <v>1647</v>
      </c>
      <c r="C4422" t="s">
        <v>301</v>
      </c>
      <c r="D4422" t="s">
        <v>7400</v>
      </c>
      <c r="E4422" t="s">
        <v>5851</v>
      </c>
      <c r="F4422" t="s">
        <v>1672</v>
      </c>
      <c r="G4422" t="s">
        <v>6882</v>
      </c>
      <c r="H4422">
        <v>2</v>
      </c>
      <c r="I4422" t="s">
        <v>1652</v>
      </c>
      <c r="J4422">
        <v>0</v>
      </c>
      <c r="K4422">
        <v>0</v>
      </c>
    </row>
    <row r="4423" spans="1:11" x14ac:dyDescent="0.25">
      <c r="A4423">
        <v>3848</v>
      </c>
      <c r="B4423" t="s">
        <v>1647</v>
      </c>
      <c r="C4423" t="s">
        <v>301</v>
      </c>
      <c r="D4423" t="s">
        <v>7400</v>
      </c>
      <c r="G4423" t="s">
        <v>5500</v>
      </c>
      <c r="H4423">
        <v>1</v>
      </c>
      <c r="I4423" t="s">
        <v>1652</v>
      </c>
      <c r="J4423">
        <v>0</v>
      </c>
      <c r="K4423">
        <v>0</v>
      </c>
    </row>
    <row r="4424" spans="1:11" x14ac:dyDescent="0.25">
      <c r="A4424">
        <v>3848</v>
      </c>
      <c r="B4424" t="s">
        <v>1647</v>
      </c>
      <c r="C4424" t="s">
        <v>301</v>
      </c>
      <c r="D4424" t="s">
        <v>7400</v>
      </c>
      <c r="E4424" t="s">
        <v>6567</v>
      </c>
      <c r="F4424" t="s">
        <v>6568</v>
      </c>
      <c r="G4424" t="s">
        <v>2319</v>
      </c>
      <c r="H4424">
        <v>6</v>
      </c>
      <c r="I4424" t="s">
        <v>1652</v>
      </c>
      <c r="J4424">
        <v>0</v>
      </c>
      <c r="K4424">
        <v>0</v>
      </c>
    </row>
    <row r="4425" spans="1:11" x14ac:dyDescent="0.25">
      <c r="A4425">
        <v>3848</v>
      </c>
      <c r="B4425" t="s">
        <v>1647</v>
      </c>
      <c r="C4425" t="s">
        <v>301</v>
      </c>
      <c r="D4425" t="s">
        <v>7400</v>
      </c>
      <c r="E4425" t="s">
        <v>6288</v>
      </c>
      <c r="F4425" t="s">
        <v>3509</v>
      </c>
      <c r="G4425" t="s">
        <v>3104</v>
      </c>
      <c r="H4425">
        <v>7</v>
      </c>
      <c r="I4425" t="s">
        <v>1646</v>
      </c>
      <c r="J4425">
        <v>0</v>
      </c>
      <c r="K4425">
        <v>0</v>
      </c>
    </row>
    <row r="4426" spans="1:11" x14ac:dyDescent="0.25">
      <c r="A4426">
        <v>3848</v>
      </c>
      <c r="B4426" t="s">
        <v>1647</v>
      </c>
      <c r="C4426" t="s">
        <v>301</v>
      </c>
      <c r="D4426" t="s">
        <v>7400</v>
      </c>
      <c r="E4426" t="s">
        <v>5853</v>
      </c>
      <c r="F4426" t="s">
        <v>1655</v>
      </c>
      <c r="G4426" t="s">
        <v>10426</v>
      </c>
      <c r="H4426">
        <v>15</v>
      </c>
      <c r="I4426" t="s">
        <v>1646</v>
      </c>
      <c r="J4426">
        <v>0</v>
      </c>
      <c r="K4426">
        <v>0</v>
      </c>
    </row>
    <row r="4427" spans="1:11" x14ac:dyDescent="0.25">
      <c r="A4427">
        <v>3848</v>
      </c>
      <c r="B4427" t="s">
        <v>1647</v>
      </c>
      <c r="C4427" t="s">
        <v>301</v>
      </c>
      <c r="D4427" t="s">
        <v>7400</v>
      </c>
      <c r="E4427" t="s">
        <v>5854</v>
      </c>
      <c r="F4427" t="s">
        <v>1670</v>
      </c>
      <c r="G4427" t="s">
        <v>6792</v>
      </c>
      <c r="H4427">
        <v>1</v>
      </c>
      <c r="I4427" t="s">
        <v>1646</v>
      </c>
      <c r="J4427">
        <v>0</v>
      </c>
      <c r="K4427">
        <v>0</v>
      </c>
    </row>
    <row r="4428" spans="1:11" x14ac:dyDescent="0.25">
      <c r="A4428">
        <v>3848</v>
      </c>
      <c r="B4428" t="s">
        <v>1647</v>
      </c>
      <c r="C4428" t="s">
        <v>301</v>
      </c>
      <c r="D4428" t="s">
        <v>7400</v>
      </c>
      <c r="G4428" t="s">
        <v>4925</v>
      </c>
      <c r="H4428">
        <v>7</v>
      </c>
      <c r="I4428" t="s">
        <v>1646</v>
      </c>
      <c r="J4428">
        <v>0</v>
      </c>
      <c r="K4428">
        <v>0</v>
      </c>
    </row>
    <row r="4429" spans="1:11" x14ac:dyDescent="0.25">
      <c r="A4429">
        <v>3848</v>
      </c>
      <c r="B4429" t="s">
        <v>1647</v>
      </c>
      <c r="C4429" t="s">
        <v>301</v>
      </c>
      <c r="D4429" t="s">
        <v>7400</v>
      </c>
      <c r="E4429" t="s">
        <v>4210</v>
      </c>
      <c r="F4429" t="s">
        <v>4211</v>
      </c>
      <c r="G4429" t="s">
        <v>4526</v>
      </c>
      <c r="H4429">
        <v>1</v>
      </c>
      <c r="I4429" t="s">
        <v>1646</v>
      </c>
      <c r="J4429">
        <v>0</v>
      </c>
      <c r="K4429">
        <v>0</v>
      </c>
    </row>
    <row r="4430" spans="1:11" x14ac:dyDescent="0.25">
      <c r="A4430">
        <v>3848</v>
      </c>
      <c r="B4430" t="s">
        <v>1647</v>
      </c>
      <c r="C4430" t="s">
        <v>301</v>
      </c>
      <c r="D4430" t="s">
        <v>7400</v>
      </c>
      <c r="E4430" t="s">
        <v>8357</v>
      </c>
      <c r="F4430" t="s">
        <v>8358</v>
      </c>
      <c r="G4430" t="s">
        <v>4083</v>
      </c>
      <c r="H4430">
        <v>3</v>
      </c>
      <c r="I4430" t="s">
        <v>1646</v>
      </c>
      <c r="J4430">
        <v>0</v>
      </c>
      <c r="K4430">
        <v>0</v>
      </c>
    </row>
    <row r="4431" spans="1:11" x14ac:dyDescent="0.25">
      <c r="A4431">
        <v>3848</v>
      </c>
      <c r="B4431" t="s">
        <v>1647</v>
      </c>
      <c r="C4431" t="s">
        <v>301</v>
      </c>
      <c r="D4431" t="s">
        <v>7400</v>
      </c>
      <c r="G4431" t="s">
        <v>8645</v>
      </c>
      <c r="H4431">
        <v>1</v>
      </c>
      <c r="I4431" t="s">
        <v>1646</v>
      </c>
      <c r="J4431">
        <v>0</v>
      </c>
      <c r="K4431">
        <v>0</v>
      </c>
    </row>
    <row r="4432" spans="1:11" x14ac:dyDescent="0.25">
      <c r="A4432">
        <v>3848</v>
      </c>
      <c r="B4432" t="s">
        <v>1647</v>
      </c>
      <c r="C4432" t="s">
        <v>301</v>
      </c>
      <c r="D4432" t="s">
        <v>7400</v>
      </c>
      <c r="E4432" t="s">
        <v>9217</v>
      </c>
      <c r="F4432" t="s">
        <v>1948</v>
      </c>
      <c r="G4432" t="s">
        <v>9218</v>
      </c>
      <c r="H4432">
        <v>5</v>
      </c>
      <c r="I4432" t="s">
        <v>1646</v>
      </c>
      <c r="J4432">
        <v>0</v>
      </c>
      <c r="K4432">
        <v>0</v>
      </c>
    </row>
    <row r="4433" spans="1:11" x14ac:dyDescent="0.25">
      <c r="A4433">
        <v>3848</v>
      </c>
      <c r="B4433" t="s">
        <v>1647</v>
      </c>
      <c r="C4433" t="s">
        <v>301</v>
      </c>
      <c r="D4433" t="s">
        <v>7400</v>
      </c>
      <c r="G4433" t="s">
        <v>9931</v>
      </c>
      <c r="H4433">
        <v>5</v>
      </c>
      <c r="I4433" t="s">
        <v>1646</v>
      </c>
      <c r="J4433">
        <v>0</v>
      </c>
      <c r="K4433">
        <v>0</v>
      </c>
    </row>
    <row r="4434" spans="1:11" x14ac:dyDescent="0.25">
      <c r="A4434">
        <v>3848</v>
      </c>
      <c r="B4434" t="s">
        <v>1647</v>
      </c>
      <c r="C4434" t="s">
        <v>301</v>
      </c>
      <c r="D4434" t="s">
        <v>7400</v>
      </c>
      <c r="E4434" t="s">
        <v>9219</v>
      </c>
      <c r="F4434" t="s">
        <v>1669</v>
      </c>
      <c r="G4434" t="s">
        <v>9220</v>
      </c>
      <c r="H4434">
        <v>16</v>
      </c>
      <c r="I4434" t="s">
        <v>1646</v>
      </c>
      <c r="J4434">
        <v>0</v>
      </c>
      <c r="K4434">
        <v>0</v>
      </c>
    </row>
    <row r="4435" spans="1:11" x14ac:dyDescent="0.25">
      <c r="A4435">
        <v>3848</v>
      </c>
      <c r="B4435" t="s">
        <v>1647</v>
      </c>
      <c r="C4435" t="s">
        <v>301</v>
      </c>
      <c r="D4435" t="s">
        <v>7400</v>
      </c>
      <c r="E4435" t="s">
        <v>5855</v>
      </c>
      <c r="F4435" t="s">
        <v>3593</v>
      </c>
      <c r="G4435" t="s">
        <v>3694</v>
      </c>
      <c r="H4435">
        <v>5</v>
      </c>
      <c r="I4435" t="s">
        <v>1646</v>
      </c>
      <c r="J4435">
        <v>0</v>
      </c>
      <c r="K4435">
        <v>0</v>
      </c>
    </row>
    <row r="4436" spans="1:11" x14ac:dyDescent="0.25">
      <c r="A4436">
        <v>3848</v>
      </c>
      <c r="B4436" t="s">
        <v>1647</v>
      </c>
      <c r="C4436" t="s">
        <v>301</v>
      </c>
      <c r="D4436" t="s">
        <v>7400</v>
      </c>
      <c r="G4436" t="s">
        <v>5856</v>
      </c>
      <c r="H4436">
        <v>5</v>
      </c>
      <c r="I4436" t="s">
        <v>1646</v>
      </c>
      <c r="J4436">
        <v>0</v>
      </c>
      <c r="K4436">
        <v>0</v>
      </c>
    </row>
    <row r="4437" spans="1:11" x14ac:dyDescent="0.25">
      <c r="A4437">
        <v>3848</v>
      </c>
      <c r="B4437" t="s">
        <v>1647</v>
      </c>
      <c r="C4437" t="s">
        <v>301</v>
      </c>
      <c r="D4437" t="s">
        <v>7400</v>
      </c>
      <c r="E4437" t="s">
        <v>1668</v>
      </c>
      <c r="F4437" t="s">
        <v>1667</v>
      </c>
      <c r="G4437" t="s">
        <v>2243</v>
      </c>
      <c r="H4437">
        <v>2</v>
      </c>
      <c r="I4437" t="s">
        <v>1646</v>
      </c>
      <c r="J4437">
        <v>0</v>
      </c>
      <c r="K4437">
        <v>0</v>
      </c>
    </row>
    <row r="4438" spans="1:11" x14ac:dyDescent="0.25">
      <c r="A4438">
        <v>3848</v>
      </c>
      <c r="B4438" t="s">
        <v>1647</v>
      </c>
      <c r="C4438" t="s">
        <v>301</v>
      </c>
      <c r="D4438" t="s">
        <v>7400</v>
      </c>
      <c r="E4438" t="s">
        <v>8359</v>
      </c>
      <c r="F4438" t="s">
        <v>1666</v>
      </c>
      <c r="G4438" t="s">
        <v>3104</v>
      </c>
      <c r="H4438">
        <v>4</v>
      </c>
      <c r="I4438" t="s">
        <v>1646</v>
      </c>
      <c r="J4438">
        <v>0</v>
      </c>
      <c r="K4438">
        <v>0</v>
      </c>
    </row>
    <row r="4439" spans="1:11" x14ac:dyDescent="0.25">
      <c r="A4439">
        <v>3848</v>
      </c>
      <c r="B4439" t="s">
        <v>1647</v>
      </c>
      <c r="C4439" t="s">
        <v>301</v>
      </c>
      <c r="D4439" t="s">
        <v>7400</v>
      </c>
      <c r="E4439" t="s">
        <v>4212</v>
      </c>
      <c r="F4439" t="s">
        <v>3427</v>
      </c>
      <c r="G4439" t="s">
        <v>6791</v>
      </c>
      <c r="H4439">
        <v>8</v>
      </c>
      <c r="I4439" t="s">
        <v>1646</v>
      </c>
      <c r="J4439">
        <v>0</v>
      </c>
      <c r="K4439">
        <v>0</v>
      </c>
    </row>
    <row r="4440" spans="1:11" x14ac:dyDescent="0.25">
      <c r="A4440">
        <v>3848</v>
      </c>
      <c r="B4440" t="s">
        <v>1647</v>
      </c>
      <c r="C4440" t="s">
        <v>301</v>
      </c>
      <c r="D4440" t="s">
        <v>7400</v>
      </c>
      <c r="G4440" t="s">
        <v>4356</v>
      </c>
      <c r="H4440">
        <v>11</v>
      </c>
      <c r="I4440" t="s">
        <v>1646</v>
      </c>
      <c r="J4440">
        <v>0</v>
      </c>
      <c r="K4440">
        <v>0</v>
      </c>
    </row>
    <row r="4441" spans="1:11" x14ac:dyDescent="0.25">
      <c r="A4441">
        <v>3848</v>
      </c>
      <c r="B4441" t="s">
        <v>1647</v>
      </c>
      <c r="C4441" t="s">
        <v>301</v>
      </c>
      <c r="D4441" t="s">
        <v>7400</v>
      </c>
      <c r="E4441" t="s">
        <v>6247</v>
      </c>
      <c r="F4441" t="s">
        <v>3427</v>
      </c>
      <c r="G4441" t="s">
        <v>6782</v>
      </c>
      <c r="H4441">
        <v>6</v>
      </c>
      <c r="I4441" t="s">
        <v>1646</v>
      </c>
      <c r="J4441">
        <v>0</v>
      </c>
      <c r="K4441">
        <v>0</v>
      </c>
    </row>
    <row r="4442" spans="1:11" x14ac:dyDescent="0.25">
      <c r="A4442">
        <v>3848</v>
      </c>
      <c r="B4442" t="s">
        <v>1647</v>
      </c>
      <c r="C4442" t="s">
        <v>301</v>
      </c>
      <c r="D4442" t="s">
        <v>7400</v>
      </c>
      <c r="G4442" t="s">
        <v>4356</v>
      </c>
      <c r="H4442">
        <v>19</v>
      </c>
      <c r="I4442" t="s">
        <v>1646</v>
      </c>
      <c r="J4442">
        <v>0</v>
      </c>
      <c r="K4442">
        <v>0</v>
      </c>
    </row>
    <row r="4443" spans="1:11" x14ac:dyDescent="0.25">
      <c r="A4443">
        <v>3848</v>
      </c>
      <c r="B4443" t="s">
        <v>1647</v>
      </c>
      <c r="C4443" t="s">
        <v>301</v>
      </c>
      <c r="D4443" t="s">
        <v>7400</v>
      </c>
      <c r="E4443" t="s">
        <v>5857</v>
      </c>
      <c r="F4443" t="s">
        <v>1667</v>
      </c>
      <c r="G4443" t="s">
        <v>6725</v>
      </c>
      <c r="H4443">
        <v>1</v>
      </c>
      <c r="I4443" t="s">
        <v>1646</v>
      </c>
      <c r="J4443">
        <v>0</v>
      </c>
      <c r="K4443">
        <v>0</v>
      </c>
    </row>
    <row r="4444" spans="1:11" x14ac:dyDescent="0.25">
      <c r="A4444">
        <v>3848</v>
      </c>
      <c r="B4444" t="s">
        <v>1647</v>
      </c>
      <c r="C4444" t="s">
        <v>301</v>
      </c>
      <c r="D4444" t="s">
        <v>7400</v>
      </c>
      <c r="G4444" t="s">
        <v>4253</v>
      </c>
      <c r="H4444">
        <v>84</v>
      </c>
      <c r="I4444" t="s">
        <v>1646</v>
      </c>
      <c r="J4444">
        <v>0</v>
      </c>
      <c r="K4444">
        <v>0</v>
      </c>
    </row>
    <row r="4445" spans="1:11" x14ac:dyDescent="0.25">
      <c r="A4445">
        <v>3848</v>
      </c>
      <c r="B4445" t="s">
        <v>1647</v>
      </c>
      <c r="C4445" t="s">
        <v>301</v>
      </c>
      <c r="D4445" t="s">
        <v>7400</v>
      </c>
      <c r="E4445" t="s">
        <v>7847</v>
      </c>
      <c r="F4445" t="s">
        <v>1666</v>
      </c>
      <c r="G4445" t="s">
        <v>6967</v>
      </c>
      <c r="H4445">
        <v>1</v>
      </c>
      <c r="I4445" t="s">
        <v>1646</v>
      </c>
      <c r="J4445">
        <v>0</v>
      </c>
      <c r="K4445">
        <v>0</v>
      </c>
    </row>
    <row r="4446" spans="1:11" x14ac:dyDescent="0.25">
      <c r="A4446">
        <v>3848</v>
      </c>
      <c r="B4446" t="s">
        <v>1647</v>
      </c>
      <c r="C4446" t="s">
        <v>301</v>
      </c>
      <c r="D4446" t="s">
        <v>7400</v>
      </c>
      <c r="G4446" t="s">
        <v>5149</v>
      </c>
      <c r="H4446">
        <v>1</v>
      </c>
      <c r="I4446" t="s">
        <v>1646</v>
      </c>
      <c r="J4446">
        <v>0</v>
      </c>
      <c r="K4446">
        <v>0</v>
      </c>
    </row>
    <row r="4447" spans="1:11" x14ac:dyDescent="0.25">
      <c r="A4447">
        <v>3848</v>
      </c>
      <c r="B4447" t="s">
        <v>1647</v>
      </c>
      <c r="C4447" t="s">
        <v>301</v>
      </c>
      <c r="D4447" t="s">
        <v>7400</v>
      </c>
      <c r="E4447" t="s">
        <v>8646</v>
      </c>
      <c r="F4447" t="s">
        <v>8647</v>
      </c>
      <c r="G4447" t="s">
        <v>8648</v>
      </c>
      <c r="H4447">
        <v>8</v>
      </c>
      <c r="I4447" t="s">
        <v>1646</v>
      </c>
      <c r="J4447">
        <v>0</v>
      </c>
      <c r="K4447">
        <v>0</v>
      </c>
    </row>
    <row r="4448" spans="1:11" x14ac:dyDescent="0.25">
      <c r="A4448">
        <v>3848</v>
      </c>
      <c r="B4448" t="s">
        <v>1647</v>
      </c>
      <c r="C4448" t="s">
        <v>301</v>
      </c>
      <c r="D4448" t="s">
        <v>7400</v>
      </c>
      <c r="E4448" t="s">
        <v>8649</v>
      </c>
      <c r="F4448" t="s">
        <v>1665</v>
      </c>
      <c r="G4448" t="s">
        <v>8650</v>
      </c>
      <c r="H4448">
        <v>48</v>
      </c>
      <c r="I4448" t="s">
        <v>1646</v>
      </c>
      <c r="J4448">
        <v>0</v>
      </c>
      <c r="K4448">
        <v>0</v>
      </c>
    </row>
    <row r="4449" spans="1:11" x14ac:dyDescent="0.25">
      <c r="A4449">
        <v>3848</v>
      </c>
      <c r="B4449" t="s">
        <v>1647</v>
      </c>
      <c r="C4449" t="s">
        <v>301</v>
      </c>
      <c r="D4449" t="s">
        <v>7400</v>
      </c>
      <c r="E4449" t="s">
        <v>4213</v>
      </c>
      <c r="F4449" t="s">
        <v>4214</v>
      </c>
      <c r="G4449" t="s">
        <v>4215</v>
      </c>
      <c r="H4449">
        <v>29</v>
      </c>
      <c r="I4449" t="s">
        <v>1646</v>
      </c>
      <c r="J4449">
        <v>0</v>
      </c>
      <c r="K4449">
        <v>0</v>
      </c>
    </row>
    <row r="4450" spans="1:11" x14ac:dyDescent="0.25">
      <c r="A4450">
        <v>3848</v>
      </c>
      <c r="B4450" t="s">
        <v>1647</v>
      </c>
      <c r="C4450" t="s">
        <v>301</v>
      </c>
      <c r="D4450" t="s">
        <v>7400</v>
      </c>
      <c r="G4450" t="s">
        <v>5858</v>
      </c>
      <c r="H4450">
        <v>1</v>
      </c>
      <c r="I4450" t="s">
        <v>1646</v>
      </c>
      <c r="J4450">
        <v>0</v>
      </c>
      <c r="K4450">
        <v>0</v>
      </c>
    </row>
    <row r="4451" spans="1:11" x14ac:dyDescent="0.25">
      <c r="A4451">
        <v>3848</v>
      </c>
      <c r="B4451" t="s">
        <v>1647</v>
      </c>
      <c r="C4451" t="s">
        <v>301</v>
      </c>
      <c r="D4451" t="s">
        <v>7400</v>
      </c>
      <c r="E4451" t="s">
        <v>7848</v>
      </c>
      <c r="F4451" t="s">
        <v>1664</v>
      </c>
      <c r="G4451" t="s">
        <v>10158</v>
      </c>
      <c r="H4451">
        <v>2</v>
      </c>
      <c r="I4451" t="s">
        <v>1646</v>
      </c>
      <c r="J4451">
        <v>0</v>
      </c>
      <c r="K4451">
        <v>0</v>
      </c>
    </row>
    <row r="4452" spans="1:11" x14ac:dyDescent="0.25">
      <c r="A4452">
        <v>3848</v>
      </c>
      <c r="B4452" t="s">
        <v>1647</v>
      </c>
      <c r="C4452" t="s">
        <v>301</v>
      </c>
      <c r="D4452" t="s">
        <v>7400</v>
      </c>
      <c r="G4452" t="s">
        <v>5859</v>
      </c>
      <c r="H4452">
        <v>2</v>
      </c>
      <c r="I4452" t="s">
        <v>1646</v>
      </c>
      <c r="J4452">
        <v>0</v>
      </c>
      <c r="K4452">
        <v>0</v>
      </c>
    </row>
    <row r="4453" spans="1:11" x14ac:dyDescent="0.25">
      <c r="A4453">
        <v>3848</v>
      </c>
      <c r="B4453" t="s">
        <v>1647</v>
      </c>
      <c r="C4453" t="s">
        <v>301</v>
      </c>
      <c r="D4453" t="s">
        <v>7400</v>
      </c>
      <c r="E4453" t="s">
        <v>4216</v>
      </c>
      <c r="F4453" t="s">
        <v>4217</v>
      </c>
      <c r="G4453" t="s">
        <v>3164</v>
      </c>
      <c r="H4453">
        <v>14</v>
      </c>
      <c r="I4453" t="s">
        <v>1646</v>
      </c>
      <c r="J4453">
        <v>0</v>
      </c>
      <c r="K4453">
        <v>0</v>
      </c>
    </row>
    <row r="4454" spans="1:11" x14ac:dyDescent="0.25">
      <c r="A4454">
        <v>3848</v>
      </c>
      <c r="B4454" t="s">
        <v>1647</v>
      </c>
      <c r="C4454" t="s">
        <v>301</v>
      </c>
      <c r="D4454" t="s">
        <v>7400</v>
      </c>
      <c r="G4454" t="s">
        <v>2172</v>
      </c>
      <c r="H4454">
        <v>16</v>
      </c>
      <c r="I4454" t="s">
        <v>1646</v>
      </c>
      <c r="J4454">
        <v>0</v>
      </c>
      <c r="K4454">
        <v>0</v>
      </c>
    </row>
    <row r="4455" spans="1:11" x14ac:dyDescent="0.25">
      <c r="A4455">
        <v>3848</v>
      </c>
      <c r="B4455" t="s">
        <v>1647</v>
      </c>
      <c r="C4455" t="s">
        <v>301</v>
      </c>
      <c r="D4455" t="s">
        <v>7400</v>
      </c>
      <c r="E4455" t="s">
        <v>4218</v>
      </c>
      <c r="F4455" t="s">
        <v>4219</v>
      </c>
      <c r="G4455" t="s">
        <v>6727</v>
      </c>
      <c r="H4455">
        <v>7</v>
      </c>
      <c r="I4455" t="s">
        <v>1646</v>
      </c>
      <c r="J4455">
        <v>0</v>
      </c>
      <c r="K4455">
        <v>0</v>
      </c>
    </row>
    <row r="4456" spans="1:11" x14ac:dyDescent="0.25">
      <c r="A4456">
        <v>3848</v>
      </c>
      <c r="B4456" t="s">
        <v>1647</v>
      </c>
      <c r="C4456" t="s">
        <v>301</v>
      </c>
      <c r="D4456" t="s">
        <v>7400</v>
      </c>
      <c r="G4456" t="s">
        <v>5653</v>
      </c>
      <c r="H4456">
        <v>12</v>
      </c>
      <c r="I4456" t="s">
        <v>1646</v>
      </c>
      <c r="J4456">
        <v>0</v>
      </c>
      <c r="K4456">
        <v>0</v>
      </c>
    </row>
    <row r="4457" spans="1:11" x14ac:dyDescent="0.25">
      <c r="A4457">
        <v>3848</v>
      </c>
      <c r="B4457" t="s">
        <v>1647</v>
      </c>
      <c r="C4457" t="s">
        <v>301</v>
      </c>
      <c r="D4457" t="s">
        <v>7400</v>
      </c>
      <c r="E4457" t="s">
        <v>5860</v>
      </c>
      <c r="F4457" t="s">
        <v>1663</v>
      </c>
      <c r="G4457" t="s">
        <v>6727</v>
      </c>
      <c r="H4457">
        <v>5</v>
      </c>
      <c r="I4457" t="s">
        <v>1646</v>
      </c>
      <c r="J4457">
        <v>0</v>
      </c>
      <c r="K4457">
        <v>0</v>
      </c>
    </row>
    <row r="4458" spans="1:11" x14ac:dyDescent="0.25">
      <c r="A4458">
        <v>3848</v>
      </c>
      <c r="B4458" t="s">
        <v>1647</v>
      </c>
      <c r="C4458" t="s">
        <v>301</v>
      </c>
      <c r="D4458" t="s">
        <v>7400</v>
      </c>
      <c r="G4458" t="s">
        <v>5653</v>
      </c>
      <c r="H4458">
        <v>12</v>
      </c>
      <c r="I4458" t="s">
        <v>1646</v>
      </c>
      <c r="J4458">
        <v>0</v>
      </c>
      <c r="K4458">
        <v>0</v>
      </c>
    </row>
    <row r="4459" spans="1:11" x14ac:dyDescent="0.25">
      <c r="A4459">
        <v>3848</v>
      </c>
      <c r="B4459" t="s">
        <v>1647</v>
      </c>
      <c r="C4459" t="s">
        <v>301</v>
      </c>
      <c r="D4459" t="s">
        <v>7400</v>
      </c>
      <c r="E4459" t="s">
        <v>5861</v>
      </c>
      <c r="F4459" t="s">
        <v>5862</v>
      </c>
      <c r="G4459" t="s">
        <v>6727</v>
      </c>
      <c r="H4459">
        <v>2</v>
      </c>
      <c r="I4459" t="s">
        <v>1646</v>
      </c>
      <c r="J4459">
        <v>0</v>
      </c>
      <c r="K4459">
        <v>0</v>
      </c>
    </row>
    <row r="4460" spans="1:11" x14ac:dyDescent="0.25">
      <c r="A4460">
        <v>3848</v>
      </c>
      <c r="B4460" t="s">
        <v>1647</v>
      </c>
      <c r="C4460" t="s">
        <v>301</v>
      </c>
      <c r="D4460" t="s">
        <v>7400</v>
      </c>
      <c r="G4460" t="s">
        <v>5653</v>
      </c>
      <c r="H4460">
        <v>6</v>
      </c>
      <c r="I4460" t="s">
        <v>1646</v>
      </c>
      <c r="J4460">
        <v>0</v>
      </c>
      <c r="K4460">
        <v>0</v>
      </c>
    </row>
    <row r="4461" spans="1:11" x14ac:dyDescent="0.25">
      <c r="A4461">
        <v>3848</v>
      </c>
      <c r="B4461" t="s">
        <v>1647</v>
      </c>
      <c r="C4461" t="s">
        <v>301</v>
      </c>
      <c r="D4461" t="s">
        <v>7400</v>
      </c>
      <c r="E4461" t="s">
        <v>7229</v>
      </c>
      <c r="F4461" t="s">
        <v>1663</v>
      </c>
      <c r="G4461" t="s">
        <v>7633</v>
      </c>
      <c r="H4461">
        <v>15</v>
      </c>
      <c r="I4461" t="s">
        <v>1646</v>
      </c>
      <c r="J4461">
        <v>0</v>
      </c>
      <c r="K4461">
        <v>0</v>
      </c>
    </row>
    <row r="4462" spans="1:11" x14ac:dyDescent="0.25">
      <c r="A4462">
        <v>3848</v>
      </c>
      <c r="B4462" t="s">
        <v>1647</v>
      </c>
      <c r="C4462" t="s">
        <v>301</v>
      </c>
      <c r="D4462" t="s">
        <v>7400</v>
      </c>
      <c r="G4462" t="s">
        <v>6960</v>
      </c>
      <c r="H4462">
        <v>17</v>
      </c>
      <c r="I4462" t="s">
        <v>1646</v>
      </c>
      <c r="J4462">
        <v>0</v>
      </c>
      <c r="K4462">
        <v>0</v>
      </c>
    </row>
    <row r="4463" spans="1:11" x14ac:dyDescent="0.25">
      <c r="A4463">
        <v>3848</v>
      </c>
      <c r="B4463" t="s">
        <v>1647</v>
      </c>
      <c r="C4463" t="s">
        <v>301</v>
      </c>
      <c r="D4463" t="s">
        <v>7400</v>
      </c>
      <c r="E4463" t="s">
        <v>4220</v>
      </c>
      <c r="F4463" t="s">
        <v>4221</v>
      </c>
      <c r="G4463" t="s">
        <v>7639</v>
      </c>
      <c r="H4463">
        <v>4</v>
      </c>
      <c r="I4463" t="s">
        <v>1646</v>
      </c>
      <c r="J4463">
        <v>0</v>
      </c>
      <c r="K4463">
        <v>0</v>
      </c>
    </row>
    <row r="4464" spans="1:11" x14ac:dyDescent="0.25">
      <c r="A4464">
        <v>3848</v>
      </c>
      <c r="B4464" t="s">
        <v>1647</v>
      </c>
      <c r="C4464" t="s">
        <v>301</v>
      </c>
      <c r="D4464" t="s">
        <v>7400</v>
      </c>
      <c r="E4464" t="s">
        <v>5863</v>
      </c>
      <c r="F4464" t="s">
        <v>5864</v>
      </c>
      <c r="G4464" t="s">
        <v>6533</v>
      </c>
      <c r="H4464">
        <v>1</v>
      </c>
      <c r="I4464" t="s">
        <v>1646</v>
      </c>
      <c r="J4464">
        <v>0</v>
      </c>
      <c r="K4464">
        <v>0</v>
      </c>
    </row>
    <row r="4465" spans="1:11" x14ac:dyDescent="0.25">
      <c r="A4465">
        <v>3848</v>
      </c>
      <c r="B4465" t="s">
        <v>1647</v>
      </c>
      <c r="C4465" t="s">
        <v>301</v>
      </c>
      <c r="D4465" t="s">
        <v>7400</v>
      </c>
      <c r="E4465" t="s">
        <v>7411</v>
      </c>
      <c r="F4465" t="s">
        <v>1669</v>
      </c>
      <c r="G4465" t="s">
        <v>6748</v>
      </c>
      <c r="H4465">
        <v>3</v>
      </c>
      <c r="I4465" t="s">
        <v>1646</v>
      </c>
      <c r="J4465">
        <v>0</v>
      </c>
      <c r="K4465">
        <v>0</v>
      </c>
    </row>
    <row r="4466" spans="1:11" x14ac:dyDescent="0.25">
      <c r="A4466">
        <v>3848</v>
      </c>
      <c r="B4466" t="s">
        <v>1647</v>
      </c>
      <c r="C4466" t="s">
        <v>301</v>
      </c>
      <c r="D4466" t="s">
        <v>7400</v>
      </c>
      <c r="G4466" t="s">
        <v>8749</v>
      </c>
      <c r="H4466">
        <v>34</v>
      </c>
      <c r="I4466" t="s">
        <v>1646</v>
      </c>
      <c r="J4466">
        <v>0</v>
      </c>
      <c r="K4466">
        <v>0</v>
      </c>
    </row>
    <row r="4467" spans="1:11" x14ac:dyDescent="0.25">
      <c r="A4467">
        <v>3848</v>
      </c>
      <c r="B4467" t="s">
        <v>1647</v>
      </c>
      <c r="C4467" t="s">
        <v>301</v>
      </c>
      <c r="D4467" t="s">
        <v>7400</v>
      </c>
      <c r="E4467" t="s">
        <v>1662</v>
      </c>
      <c r="F4467" t="s">
        <v>1661</v>
      </c>
      <c r="G4467" t="s">
        <v>4154</v>
      </c>
      <c r="H4467">
        <v>7</v>
      </c>
      <c r="I4467" t="s">
        <v>1646</v>
      </c>
      <c r="J4467">
        <v>0</v>
      </c>
      <c r="K4467">
        <v>0</v>
      </c>
    </row>
    <row r="4468" spans="1:11" x14ac:dyDescent="0.25">
      <c r="A4468">
        <v>3848</v>
      </c>
      <c r="B4468" t="s">
        <v>1647</v>
      </c>
      <c r="C4468" t="s">
        <v>301</v>
      </c>
      <c r="D4468" t="s">
        <v>7400</v>
      </c>
      <c r="E4468" t="s">
        <v>4222</v>
      </c>
      <c r="F4468" t="s">
        <v>4223</v>
      </c>
      <c r="G4468" t="s">
        <v>4097</v>
      </c>
      <c r="H4468">
        <v>5</v>
      </c>
      <c r="I4468" t="s">
        <v>1646</v>
      </c>
      <c r="J4468">
        <v>0</v>
      </c>
      <c r="K4468">
        <v>0</v>
      </c>
    </row>
    <row r="4469" spans="1:11" x14ac:dyDescent="0.25">
      <c r="A4469">
        <v>3848</v>
      </c>
      <c r="B4469" t="s">
        <v>1647</v>
      </c>
      <c r="C4469" t="s">
        <v>301</v>
      </c>
      <c r="D4469" t="s">
        <v>7400</v>
      </c>
      <c r="E4469" t="s">
        <v>5865</v>
      </c>
      <c r="F4469" t="s">
        <v>5866</v>
      </c>
      <c r="G4469" t="s">
        <v>6628</v>
      </c>
      <c r="H4469">
        <v>22</v>
      </c>
      <c r="I4469" t="s">
        <v>1652</v>
      </c>
      <c r="J4469">
        <v>0</v>
      </c>
      <c r="K4469">
        <v>0</v>
      </c>
    </row>
    <row r="4470" spans="1:11" x14ac:dyDescent="0.25">
      <c r="A4470">
        <v>3848</v>
      </c>
      <c r="B4470" t="s">
        <v>1647</v>
      </c>
      <c r="C4470" t="s">
        <v>301</v>
      </c>
      <c r="D4470" t="s">
        <v>7400</v>
      </c>
      <c r="E4470" t="s">
        <v>4224</v>
      </c>
      <c r="F4470" t="s">
        <v>1660</v>
      </c>
      <c r="G4470" t="s">
        <v>7218</v>
      </c>
      <c r="H4470">
        <v>19</v>
      </c>
      <c r="I4470" t="s">
        <v>1652</v>
      </c>
      <c r="J4470">
        <v>0</v>
      </c>
      <c r="K4470">
        <v>0</v>
      </c>
    </row>
    <row r="4471" spans="1:11" x14ac:dyDescent="0.25">
      <c r="A4471">
        <v>3848</v>
      </c>
      <c r="B4471" t="s">
        <v>1647</v>
      </c>
      <c r="C4471" t="s">
        <v>301</v>
      </c>
      <c r="D4471" t="s">
        <v>7400</v>
      </c>
      <c r="G4471" t="s">
        <v>6082</v>
      </c>
      <c r="H4471">
        <v>12</v>
      </c>
      <c r="I4471" t="s">
        <v>1652</v>
      </c>
      <c r="J4471">
        <v>0</v>
      </c>
      <c r="K4471">
        <v>0</v>
      </c>
    </row>
    <row r="4472" spans="1:11" x14ac:dyDescent="0.25">
      <c r="A4472">
        <v>3848</v>
      </c>
      <c r="B4472" t="s">
        <v>1647</v>
      </c>
      <c r="C4472" t="s">
        <v>301</v>
      </c>
      <c r="D4472" t="s">
        <v>7400</v>
      </c>
      <c r="E4472" t="s">
        <v>5867</v>
      </c>
      <c r="F4472" t="s">
        <v>1655</v>
      </c>
      <c r="G4472" t="s">
        <v>6881</v>
      </c>
      <c r="H4472">
        <v>10</v>
      </c>
      <c r="I4472" t="s">
        <v>1652</v>
      </c>
      <c r="J4472">
        <v>0</v>
      </c>
      <c r="K4472">
        <v>0</v>
      </c>
    </row>
    <row r="4473" spans="1:11" x14ac:dyDescent="0.25">
      <c r="A4473">
        <v>3848</v>
      </c>
      <c r="B4473" t="s">
        <v>1647</v>
      </c>
      <c r="C4473" t="s">
        <v>301</v>
      </c>
      <c r="D4473" t="s">
        <v>7400</v>
      </c>
      <c r="G4473" t="s">
        <v>5868</v>
      </c>
      <c r="H4473">
        <v>19</v>
      </c>
      <c r="I4473" t="s">
        <v>1652</v>
      </c>
      <c r="J4473">
        <v>0</v>
      </c>
      <c r="K4473">
        <v>0</v>
      </c>
    </row>
    <row r="4474" spans="1:11" x14ac:dyDescent="0.25">
      <c r="A4474">
        <v>3848</v>
      </c>
      <c r="B4474" t="s">
        <v>1647</v>
      </c>
      <c r="C4474" t="s">
        <v>301</v>
      </c>
      <c r="D4474" t="s">
        <v>7400</v>
      </c>
      <c r="E4474" t="s">
        <v>4225</v>
      </c>
      <c r="F4474" t="s">
        <v>4226</v>
      </c>
      <c r="G4474" t="s">
        <v>6714</v>
      </c>
      <c r="H4474">
        <v>56</v>
      </c>
      <c r="I4474" t="s">
        <v>1652</v>
      </c>
      <c r="J4474">
        <v>0</v>
      </c>
      <c r="K4474">
        <v>0</v>
      </c>
    </row>
    <row r="4475" spans="1:11" x14ac:dyDescent="0.25">
      <c r="A4475">
        <v>3848</v>
      </c>
      <c r="B4475" t="s">
        <v>1647</v>
      </c>
      <c r="C4475" t="s">
        <v>301</v>
      </c>
      <c r="D4475" t="s">
        <v>7400</v>
      </c>
      <c r="G4475" t="s">
        <v>5869</v>
      </c>
      <c r="H4475">
        <v>15</v>
      </c>
      <c r="I4475" t="s">
        <v>1652</v>
      </c>
      <c r="J4475">
        <v>0</v>
      </c>
      <c r="K4475">
        <v>0</v>
      </c>
    </row>
    <row r="4476" spans="1:11" x14ac:dyDescent="0.25">
      <c r="A4476">
        <v>3848</v>
      </c>
      <c r="B4476" t="s">
        <v>1647</v>
      </c>
      <c r="C4476" t="s">
        <v>301</v>
      </c>
      <c r="D4476" t="s">
        <v>7400</v>
      </c>
      <c r="E4476" t="s">
        <v>2559</v>
      </c>
      <c r="F4476" t="s">
        <v>1659</v>
      </c>
      <c r="G4476" t="s">
        <v>6803</v>
      </c>
      <c r="H4476">
        <v>41</v>
      </c>
      <c r="I4476" t="s">
        <v>1652</v>
      </c>
      <c r="J4476">
        <v>0</v>
      </c>
      <c r="K4476">
        <v>0</v>
      </c>
    </row>
    <row r="4477" spans="1:11" x14ac:dyDescent="0.25">
      <c r="A4477">
        <v>3848</v>
      </c>
      <c r="B4477" t="s">
        <v>1647</v>
      </c>
      <c r="C4477" t="s">
        <v>301</v>
      </c>
      <c r="D4477" t="s">
        <v>7400</v>
      </c>
      <c r="G4477" t="s">
        <v>6083</v>
      </c>
      <c r="H4477">
        <v>88</v>
      </c>
      <c r="I4477" t="s">
        <v>1652</v>
      </c>
      <c r="J4477">
        <v>0</v>
      </c>
      <c r="K4477">
        <v>0</v>
      </c>
    </row>
    <row r="4478" spans="1:11" x14ac:dyDescent="0.25">
      <c r="A4478">
        <v>3848</v>
      </c>
      <c r="B4478" t="s">
        <v>1647</v>
      </c>
      <c r="C4478" t="s">
        <v>301</v>
      </c>
      <c r="D4478" t="s">
        <v>7400</v>
      </c>
      <c r="E4478" t="s">
        <v>1658</v>
      </c>
      <c r="F4478" t="s">
        <v>1657</v>
      </c>
      <c r="G4478" t="s">
        <v>6967</v>
      </c>
      <c r="H4478">
        <v>134</v>
      </c>
      <c r="I4478" t="s">
        <v>1652</v>
      </c>
      <c r="J4478">
        <v>0</v>
      </c>
      <c r="K4478">
        <v>0</v>
      </c>
    </row>
    <row r="4479" spans="1:11" x14ac:dyDescent="0.25">
      <c r="A4479">
        <v>3848</v>
      </c>
      <c r="B4479" t="s">
        <v>1647</v>
      </c>
      <c r="C4479" t="s">
        <v>301</v>
      </c>
      <c r="D4479" t="s">
        <v>7400</v>
      </c>
      <c r="E4479" t="s">
        <v>1656</v>
      </c>
      <c r="F4479" t="s">
        <v>1655</v>
      </c>
      <c r="G4479" t="s">
        <v>3338</v>
      </c>
      <c r="H4479">
        <v>159</v>
      </c>
      <c r="I4479" t="s">
        <v>1652</v>
      </c>
      <c r="J4479">
        <v>0</v>
      </c>
      <c r="K4479">
        <v>0</v>
      </c>
    </row>
    <row r="4480" spans="1:11" x14ac:dyDescent="0.25">
      <c r="A4480">
        <v>3848</v>
      </c>
      <c r="B4480" t="s">
        <v>1647</v>
      </c>
      <c r="C4480" t="s">
        <v>301</v>
      </c>
      <c r="D4480" t="s">
        <v>7400</v>
      </c>
      <c r="G4480" t="s">
        <v>5690</v>
      </c>
      <c r="H4480">
        <v>300</v>
      </c>
      <c r="I4480" t="s">
        <v>1652</v>
      </c>
      <c r="J4480">
        <v>0</v>
      </c>
      <c r="K4480">
        <v>0</v>
      </c>
    </row>
    <row r="4481" spans="1:11" x14ac:dyDescent="0.25">
      <c r="A4481">
        <v>3848</v>
      </c>
      <c r="B4481" t="s">
        <v>1647</v>
      </c>
      <c r="C4481" t="s">
        <v>301</v>
      </c>
      <c r="D4481" t="s">
        <v>7400</v>
      </c>
      <c r="E4481" t="s">
        <v>9932</v>
      </c>
      <c r="F4481" t="s">
        <v>2110</v>
      </c>
      <c r="G4481" t="s">
        <v>4058</v>
      </c>
      <c r="H4481">
        <v>1</v>
      </c>
      <c r="I4481" t="s">
        <v>1652</v>
      </c>
      <c r="J4481">
        <v>0</v>
      </c>
      <c r="K4481">
        <v>0</v>
      </c>
    </row>
    <row r="4482" spans="1:11" x14ac:dyDescent="0.25">
      <c r="A4482">
        <v>3848</v>
      </c>
      <c r="B4482" t="s">
        <v>1647</v>
      </c>
      <c r="C4482" t="s">
        <v>301</v>
      </c>
      <c r="D4482" t="s">
        <v>7400</v>
      </c>
      <c r="G4482" t="s">
        <v>2165</v>
      </c>
      <c r="H4482">
        <v>2</v>
      </c>
      <c r="I4482" t="s">
        <v>1652</v>
      </c>
      <c r="J4482">
        <v>0</v>
      </c>
      <c r="K4482">
        <v>0</v>
      </c>
    </row>
    <row r="4483" spans="1:11" x14ac:dyDescent="0.25">
      <c r="A4483">
        <v>3848</v>
      </c>
      <c r="B4483" t="s">
        <v>1647</v>
      </c>
      <c r="C4483" t="s">
        <v>301</v>
      </c>
      <c r="D4483" t="s">
        <v>7400</v>
      </c>
      <c r="E4483" t="s">
        <v>8810</v>
      </c>
      <c r="F4483" t="s">
        <v>1678</v>
      </c>
      <c r="G4483" t="s">
        <v>7200</v>
      </c>
      <c r="H4483">
        <v>5</v>
      </c>
      <c r="I4483" t="s">
        <v>1652</v>
      </c>
      <c r="J4483">
        <v>0</v>
      </c>
      <c r="K4483">
        <v>0</v>
      </c>
    </row>
    <row r="4484" spans="1:11" x14ac:dyDescent="0.25">
      <c r="A4484">
        <v>3848</v>
      </c>
      <c r="B4484" t="s">
        <v>1647</v>
      </c>
      <c r="C4484" t="s">
        <v>301</v>
      </c>
      <c r="D4484" t="s">
        <v>7400</v>
      </c>
      <c r="E4484" t="s">
        <v>5870</v>
      </c>
      <c r="F4484" t="s">
        <v>5871</v>
      </c>
      <c r="G4484" t="s">
        <v>4407</v>
      </c>
      <c r="H4484">
        <v>1</v>
      </c>
      <c r="I4484" t="s">
        <v>1652</v>
      </c>
      <c r="J4484">
        <v>0</v>
      </c>
      <c r="K4484">
        <v>0</v>
      </c>
    </row>
    <row r="4485" spans="1:11" x14ac:dyDescent="0.25">
      <c r="A4485">
        <v>3848</v>
      </c>
      <c r="B4485" t="s">
        <v>1647</v>
      </c>
      <c r="C4485" t="s">
        <v>301</v>
      </c>
      <c r="D4485" t="s">
        <v>7400</v>
      </c>
      <c r="E4485" t="s">
        <v>11023</v>
      </c>
      <c r="F4485" t="s">
        <v>11024</v>
      </c>
      <c r="G4485" t="s">
        <v>11025</v>
      </c>
      <c r="H4485">
        <v>2</v>
      </c>
      <c r="I4485" t="s">
        <v>1646</v>
      </c>
      <c r="J4485">
        <v>0</v>
      </c>
      <c r="K4485">
        <v>0</v>
      </c>
    </row>
    <row r="4486" spans="1:11" x14ac:dyDescent="0.25">
      <c r="A4486">
        <v>3848</v>
      </c>
      <c r="B4486" t="s">
        <v>1647</v>
      </c>
      <c r="C4486" t="s">
        <v>301</v>
      </c>
      <c r="D4486" t="s">
        <v>7400</v>
      </c>
      <c r="E4486" t="s">
        <v>1654</v>
      </c>
      <c r="F4486" t="s">
        <v>1653</v>
      </c>
      <c r="G4486" t="s">
        <v>10202</v>
      </c>
      <c r="H4486">
        <v>732</v>
      </c>
      <c r="I4486" t="s">
        <v>1652</v>
      </c>
      <c r="J4486">
        <v>0</v>
      </c>
      <c r="K4486">
        <v>0</v>
      </c>
    </row>
    <row r="4487" spans="1:11" x14ac:dyDescent="0.25">
      <c r="A4487">
        <v>3848</v>
      </c>
      <c r="B4487" t="s">
        <v>1647</v>
      </c>
      <c r="C4487" t="s">
        <v>301</v>
      </c>
      <c r="D4487" t="s">
        <v>7400</v>
      </c>
      <c r="G4487" t="s">
        <v>5872</v>
      </c>
      <c r="H4487">
        <v>3100</v>
      </c>
      <c r="I4487" t="s">
        <v>1652</v>
      </c>
      <c r="J4487">
        <v>0</v>
      </c>
      <c r="K4487">
        <v>0</v>
      </c>
    </row>
    <row r="4488" spans="1:11" x14ac:dyDescent="0.25">
      <c r="A4488">
        <v>3848</v>
      </c>
      <c r="B4488" t="s">
        <v>1647</v>
      </c>
      <c r="C4488" t="s">
        <v>301</v>
      </c>
      <c r="D4488" t="s">
        <v>7400</v>
      </c>
      <c r="E4488" t="s">
        <v>5873</v>
      </c>
      <c r="F4488" t="s">
        <v>5874</v>
      </c>
      <c r="G4488" t="s">
        <v>7735</v>
      </c>
      <c r="H4488">
        <v>237</v>
      </c>
      <c r="I4488" t="s">
        <v>1646</v>
      </c>
      <c r="J4488">
        <v>0</v>
      </c>
      <c r="K4488">
        <v>0</v>
      </c>
    </row>
    <row r="4489" spans="1:11" x14ac:dyDescent="0.25">
      <c r="A4489">
        <v>3848</v>
      </c>
      <c r="B4489" t="s">
        <v>1647</v>
      </c>
      <c r="C4489" t="s">
        <v>301</v>
      </c>
      <c r="D4489" t="s">
        <v>7400</v>
      </c>
      <c r="G4489" t="s">
        <v>5883</v>
      </c>
      <c r="H4489">
        <v>11480</v>
      </c>
      <c r="I4489" t="s">
        <v>1646</v>
      </c>
      <c r="J4489">
        <v>0</v>
      </c>
      <c r="K4489">
        <v>0</v>
      </c>
    </row>
    <row r="4490" spans="1:11" x14ac:dyDescent="0.25">
      <c r="A4490">
        <v>3848</v>
      </c>
      <c r="B4490" t="s">
        <v>1647</v>
      </c>
      <c r="C4490" t="s">
        <v>301</v>
      </c>
      <c r="D4490" t="s">
        <v>7400</v>
      </c>
      <c r="E4490" t="s">
        <v>5876</v>
      </c>
      <c r="F4490" t="s">
        <v>5877</v>
      </c>
      <c r="G4490" t="s">
        <v>9263</v>
      </c>
      <c r="H4490">
        <v>1501</v>
      </c>
      <c r="I4490" t="s">
        <v>1646</v>
      </c>
      <c r="J4490">
        <v>0</v>
      </c>
      <c r="K4490">
        <v>0</v>
      </c>
    </row>
    <row r="4491" spans="1:11" x14ac:dyDescent="0.25">
      <c r="A4491">
        <v>3848</v>
      </c>
      <c r="B4491" t="s">
        <v>1647</v>
      </c>
      <c r="C4491" t="s">
        <v>301</v>
      </c>
      <c r="D4491" t="s">
        <v>7400</v>
      </c>
      <c r="G4491" t="s">
        <v>6698</v>
      </c>
      <c r="H4491">
        <v>5490</v>
      </c>
      <c r="I4491" t="s">
        <v>1646</v>
      </c>
      <c r="J4491">
        <v>0</v>
      </c>
      <c r="K4491">
        <v>0</v>
      </c>
    </row>
    <row r="4492" spans="1:11" x14ac:dyDescent="0.25">
      <c r="A4492">
        <v>3848</v>
      </c>
      <c r="B4492" t="s">
        <v>1647</v>
      </c>
      <c r="C4492" t="s">
        <v>301</v>
      </c>
      <c r="D4492" t="s">
        <v>7400</v>
      </c>
      <c r="E4492" t="s">
        <v>1651</v>
      </c>
      <c r="F4492" t="s">
        <v>1650</v>
      </c>
      <c r="G4492" t="s">
        <v>8872</v>
      </c>
      <c r="H4492">
        <v>313</v>
      </c>
      <c r="I4492" t="s">
        <v>1646</v>
      </c>
      <c r="J4492">
        <v>0</v>
      </c>
      <c r="K4492">
        <v>0</v>
      </c>
    </row>
    <row r="4493" spans="1:11" x14ac:dyDescent="0.25">
      <c r="A4493">
        <v>3848</v>
      </c>
      <c r="B4493" t="s">
        <v>1647</v>
      </c>
      <c r="C4493" t="s">
        <v>301</v>
      </c>
      <c r="D4493" t="s">
        <v>7400</v>
      </c>
      <c r="G4493" t="s">
        <v>5878</v>
      </c>
      <c r="H4493">
        <v>4738</v>
      </c>
      <c r="I4493" t="s">
        <v>1646</v>
      </c>
      <c r="J4493">
        <v>0</v>
      </c>
      <c r="K4493">
        <v>0</v>
      </c>
    </row>
    <row r="4494" spans="1:11" x14ac:dyDescent="0.25">
      <c r="A4494">
        <v>3848</v>
      </c>
      <c r="B4494" t="s">
        <v>1647</v>
      </c>
      <c r="C4494" t="s">
        <v>301</v>
      </c>
      <c r="D4494" t="s">
        <v>7400</v>
      </c>
      <c r="E4494" t="s">
        <v>1649</v>
      </c>
      <c r="F4494" t="s">
        <v>1648</v>
      </c>
      <c r="G4494" t="s">
        <v>10198</v>
      </c>
      <c r="H4494">
        <v>30002</v>
      </c>
      <c r="I4494" t="s">
        <v>1646</v>
      </c>
      <c r="J4494">
        <v>0</v>
      </c>
      <c r="K4494">
        <v>0</v>
      </c>
    </row>
    <row r="4495" spans="1:11" x14ac:dyDescent="0.25">
      <c r="A4495">
        <v>3848</v>
      </c>
      <c r="B4495" t="s">
        <v>1647</v>
      </c>
      <c r="C4495" t="s">
        <v>301</v>
      </c>
      <c r="D4495" t="s">
        <v>7400</v>
      </c>
      <c r="G4495" t="s">
        <v>8651</v>
      </c>
      <c r="H4495">
        <v>34052</v>
      </c>
      <c r="I4495" t="s">
        <v>1646</v>
      </c>
      <c r="J4495">
        <v>0</v>
      </c>
      <c r="K4495">
        <v>0</v>
      </c>
    </row>
    <row r="4496" spans="1:11" x14ac:dyDescent="0.25">
      <c r="A4496">
        <v>3848</v>
      </c>
      <c r="B4496" t="s">
        <v>1647</v>
      </c>
      <c r="C4496" t="s">
        <v>301</v>
      </c>
      <c r="D4496" t="s">
        <v>7400</v>
      </c>
      <c r="E4496" t="s">
        <v>2412</v>
      </c>
      <c r="F4496" t="s">
        <v>2413</v>
      </c>
      <c r="G4496" t="s">
        <v>10199</v>
      </c>
      <c r="H4496">
        <v>100</v>
      </c>
      <c r="I4496" t="s">
        <v>1646</v>
      </c>
      <c r="J4496">
        <v>0</v>
      </c>
      <c r="K4496">
        <v>0</v>
      </c>
    </row>
    <row r="4497" spans="1:11" x14ac:dyDescent="0.25">
      <c r="A4497">
        <v>3848</v>
      </c>
      <c r="B4497" t="s">
        <v>1647</v>
      </c>
      <c r="C4497" t="s">
        <v>301</v>
      </c>
      <c r="D4497" t="s">
        <v>7400</v>
      </c>
      <c r="G4497" t="s">
        <v>7600</v>
      </c>
      <c r="H4497">
        <v>375</v>
      </c>
      <c r="I4497" t="s">
        <v>1646</v>
      </c>
      <c r="J4497">
        <v>0</v>
      </c>
      <c r="K4497">
        <v>0</v>
      </c>
    </row>
    <row r="4498" spans="1:11" x14ac:dyDescent="0.25">
      <c r="A4498">
        <v>3848</v>
      </c>
      <c r="B4498" t="s">
        <v>1647</v>
      </c>
      <c r="C4498" t="s">
        <v>301</v>
      </c>
      <c r="D4498" t="s">
        <v>7400</v>
      </c>
      <c r="E4498" t="s">
        <v>5880</v>
      </c>
      <c r="F4498" t="s">
        <v>5881</v>
      </c>
      <c r="G4498" t="s">
        <v>8872</v>
      </c>
      <c r="H4498">
        <v>64</v>
      </c>
      <c r="I4498" t="s">
        <v>1646</v>
      </c>
      <c r="J4498">
        <v>0</v>
      </c>
      <c r="K4498">
        <v>0</v>
      </c>
    </row>
    <row r="4499" spans="1:11" x14ac:dyDescent="0.25">
      <c r="A4499">
        <v>3848</v>
      </c>
      <c r="B4499" t="s">
        <v>1647</v>
      </c>
      <c r="C4499" t="s">
        <v>301</v>
      </c>
      <c r="D4499" t="s">
        <v>7400</v>
      </c>
      <c r="G4499" t="s">
        <v>5882</v>
      </c>
      <c r="H4499">
        <v>623</v>
      </c>
      <c r="I4499" t="s">
        <v>1646</v>
      </c>
      <c r="J4499">
        <v>0</v>
      </c>
      <c r="K4499">
        <v>0</v>
      </c>
    </row>
    <row r="4500" spans="1:11" x14ac:dyDescent="0.25">
      <c r="A4500">
        <v>3848</v>
      </c>
      <c r="B4500" t="s">
        <v>1647</v>
      </c>
      <c r="C4500" t="s">
        <v>301</v>
      </c>
      <c r="D4500" t="s">
        <v>7400</v>
      </c>
      <c r="E4500" t="s">
        <v>2320</v>
      </c>
      <c r="F4500" t="s">
        <v>2321</v>
      </c>
      <c r="G4500" t="s">
        <v>8872</v>
      </c>
      <c r="H4500">
        <v>888</v>
      </c>
      <c r="I4500" t="s">
        <v>1646</v>
      </c>
      <c r="J4500">
        <v>0</v>
      </c>
      <c r="K4500">
        <v>0</v>
      </c>
    </row>
    <row r="4501" spans="1:11" x14ac:dyDescent="0.25">
      <c r="A4501">
        <v>3848</v>
      </c>
      <c r="B4501" t="s">
        <v>1647</v>
      </c>
      <c r="C4501" t="s">
        <v>301</v>
      </c>
      <c r="D4501" t="s">
        <v>7400</v>
      </c>
      <c r="G4501" t="s">
        <v>5913</v>
      </c>
      <c r="H4501">
        <v>2712</v>
      </c>
      <c r="I4501" t="s">
        <v>1646</v>
      </c>
      <c r="J4501">
        <v>0</v>
      </c>
      <c r="K4501">
        <v>0</v>
      </c>
    </row>
    <row r="4502" spans="1:11" x14ac:dyDescent="0.25">
      <c r="A4502">
        <v>3848</v>
      </c>
      <c r="B4502" t="s">
        <v>1647</v>
      </c>
      <c r="C4502" t="s">
        <v>301</v>
      </c>
      <c r="D4502" t="s">
        <v>7400</v>
      </c>
      <c r="E4502" t="s">
        <v>2111</v>
      </c>
      <c r="F4502" t="s">
        <v>2112</v>
      </c>
      <c r="G4502" t="s">
        <v>5884</v>
      </c>
      <c r="H4502">
        <v>4186</v>
      </c>
      <c r="I4502" t="s">
        <v>1646</v>
      </c>
      <c r="J4502">
        <v>0</v>
      </c>
      <c r="K4502">
        <v>0</v>
      </c>
    </row>
    <row r="4503" spans="1:11" x14ac:dyDescent="0.25">
      <c r="A4503">
        <v>3848</v>
      </c>
      <c r="B4503" t="s">
        <v>1647</v>
      </c>
      <c r="C4503" t="s">
        <v>301</v>
      </c>
      <c r="D4503" t="s">
        <v>7400</v>
      </c>
      <c r="E4503" t="s">
        <v>2113</v>
      </c>
      <c r="F4503" t="s">
        <v>2114</v>
      </c>
      <c r="G4503" t="s">
        <v>9263</v>
      </c>
      <c r="H4503">
        <v>2141</v>
      </c>
      <c r="I4503" t="s">
        <v>1646</v>
      </c>
      <c r="J4503">
        <v>0</v>
      </c>
      <c r="K4503">
        <v>0</v>
      </c>
    </row>
    <row r="4504" spans="1:11" x14ac:dyDescent="0.25">
      <c r="A4504">
        <v>3848</v>
      </c>
      <c r="B4504" t="s">
        <v>1647</v>
      </c>
      <c r="C4504" t="s">
        <v>301</v>
      </c>
      <c r="D4504" t="s">
        <v>7400</v>
      </c>
      <c r="G4504" t="s">
        <v>6281</v>
      </c>
      <c r="H4504">
        <v>755</v>
      </c>
      <c r="I4504" t="s">
        <v>1646</v>
      </c>
      <c r="J4504">
        <v>0</v>
      </c>
      <c r="K4504">
        <v>0</v>
      </c>
    </row>
    <row r="4505" spans="1:11" x14ac:dyDescent="0.25">
      <c r="A4505">
        <v>3848</v>
      </c>
      <c r="B4505" t="s">
        <v>1647</v>
      </c>
      <c r="C4505" t="s">
        <v>301</v>
      </c>
      <c r="D4505" t="s">
        <v>7400</v>
      </c>
      <c r="E4505" t="s">
        <v>9121</v>
      </c>
      <c r="F4505" t="s">
        <v>1919</v>
      </c>
      <c r="G4505" t="s">
        <v>10149</v>
      </c>
      <c r="H4505">
        <v>3</v>
      </c>
      <c r="I4505" t="s">
        <v>1646</v>
      </c>
      <c r="J4505">
        <v>0</v>
      </c>
      <c r="K4505">
        <v>0</v>
      </c>
    </row>
    <row r="4506" spans="1:11" x14ac:dyDescent="0.25">
      <c r="A4506">
        <v>3848</v>
      </c>
      <c r="B4506" t="s">
        <v>1647</v>
      </c>
      <c r="C4506" t="s">
        <v>301</v>
      </c>
      <c r="D4506" t="s">
        <v>7400</v>
      </c>
      <c r="G4506" t="s">
        <v>5927</v>
      </c>
      <c r="H4506">
        <v>14</v>
      </c>
      <c r="I4506" t="s">
        <v>1646</v>
      </c>
      <c r="J4506">
        <v>0</v>
      </c>
      <c r="K4506">
        <v>0</v>
      </c>
    </row>
    <row r="4507" spans="1:11" x14ac:dyDescent="0.25">
      <c r="A4507">
        <v>3848</v>
      </c>
      <c r="B4507" t="s">
        <v>1647</v>
      </c>
      <c r="C4507" t="s">
        <v>301</v>
      </c>
      <c r="D4507" t="s">
        <v>7400</v>
      </c>
      <c r="E4507" t="s">
        <v>5885</v>
      </c>
      <c r="F4507" t="s">
        <v>5886</v>
      </c>
      <c r="G4507" t="s">
        <v>8872</v>
      </c>
      <c r="H4507">
        <v>1948</v>
      </c>
      <c r="I4507" t="s">
        <v>1646</v>
      </c>
      <c r="J4507">
        <v>0</v>
      </c>
      <c r="K4507">
        <v>0</v>
      </c>
    </row>
    <row r="4508" spans="1:11" x14ac:dyDescent="0.25">
      <c r="A4508">
        <v>3848</v>
      </c>
      <c r="B4508" t="s">
        <v>1647</v>
      </c>
      <c r="C4508" t="s">
        <v>301</v>
      </c>
      <c r="D4508" t="s">
        <v>7400</v>
      </c>
      <c r="G4508" t="s">
        <v>5882</v>
      </c>
      <c r="H4508">
        <v>1052</v>
      </c>
      <c r="I4508" t="s">
        <v>1646</v>
      </c>
      <c r="J4508">
        <v>0</v>
      </c>
      <c r="K4508">
        <v>0</v>
      </c>
    </row>
    <row r="4509" spans="1:11" x14ac:dyDescent="0.25">
      <c r="A4509">
        <v>3848</v>
      </c>
      <c r="B4509" t="s">
        <v>1647</v>
      </c>
      <c r="C4509" t="s">
        <v>301</v>
      </c>
      <c r="D4509" t="s">
        <v>7400</v>
      </c>
      <c r="E4509" t="s">
        <v>4227</v>
      </c>
      <c r="F4509" t="s">
        <v>4228</v>
      </c>
      <c r="G4509" t="s">
        <v>5888</v>
      </c>
      <c r="H4509">
        <v>3800</v>
      </c>
      <c r="I4509" t="s">
        <v>1646</v>
      </c>
      <c r="J4509">
        <v>0</v>
      </c>
      <c r="K4509">
        <v>0</v>
      </c>
    </row>
    <row r="4510" spans="1:11" x14ac:dyDescent="0.25">
      <c r="A4510">
        <v>3848</v>
      </c>
      <c r="B4510" t="s">
        <v>1647</v>
      </c>
      <c r="C4510" t="s">
        <v>301</v>
      </c>
      <c r="D4510" t="s">
        <v>7400</v>
      </c>
      <c r="E4510" t="s">
        <v>2539</v>
      </c>
      <c r="F4510" t="s">
        <v>2540</v>
      </c>
      <c r="G4510" t="s">
        <v>5879</v>
      </c>
      <c r="H4510">
        <v>3114</v>
      </c>
      <c r="I4510" t="s">
        <v>1646</v>
      </c>
      <c r="J4510">
        <v>0</v>
      </c>
      <c r="K4510">
        <v>0</v>
      </c>
    </row>
    <row r="4511" spans="1:11" x14ac:dyDescent="0.25">
      <c r="A4511">
        <v>3848</v>
      </c>
      <c r="B4511" t="s">
        <v>1647</v>
      </c>
      <c r="C4511" t="s">
        <v>301</v>
      </c>
      <c r="D4511" t="s">
        <v>7400</v>
      </c>
      <c r="E4511" t="s">
        <v>6917</v>
      </c>
      <c r="F4511" t="s">
        <v>1670</v>
      </c>
      <c r="G4511" t="s">
        <v>6881</v>
      </c>
      <c r="H4511">
        <v>7</v>
      </c>
      <c r="I4511" t="s">
        <v>1652</v>
      </c>
      <c r="J4511">
        <v>0</v>
      </c>
      <c r="K4511">
        <v>0</v>
      </c>
    </row>
    <row r="4512" spans="1:11" x14ac:dyDescent="0.25">
      <c r="A4512">
        <v>3848</v>
      </c>
      <c r="B4512" t="s">
        <v>1647</v>
      </c>
      <c r="C4512" t="s">
        <v>301</v>
      </c>
      <c r="D4512" t="s">
        <v>7400</v>
      </c>
      <c r="E4512" t="s">
        <v>11026</v>
      </c>
      <c r="F4512" t="s">
        <v>11027</v>
      </c>
      <c r="G4512" t="s">
        <v>11028</v>
      </c>
      <c r="H4512">
        <v>27</v>
      </c>
      <c r="I4512" t="s">
        <v>1652</v>
      </c>
      <c r="J4512">
        <v>0</v>
      </c>
      <c r="K4512">
        <v>0</v>
      </c>
    </row>
    <row r="4513" spans="1:11" x14ac:dyDescent="0.25">
      <c r="A4513">
        <v>3848</v>
      </c>
      <c r="B4513" t="s">
        <v>1647</v>
      </c>
      <c r="C4513" t="s">
        <v>301</v>
      </c>
      <c r="D4513" t="s">
        <v>7400</v>
      </c>
      <c r="G4513" t="s">
        <v>11029</v>
      </c>
      <c r="H4513">
        <v>14</v>
      </c>
      <c r="I4513" t="s">
        <v>1652</v>
      </c>
      <c r="J4513">
        <v>0</v>
      </c>
      <c r="K4513">
        <v>0</v>
      </c>
    </row>
    <row r="4514" spans="1:11" x14ac:dyDescent="0.25">
      <c r="A4514">
        <v>3848</v>
      </c>
      <c r="B4514" t="s">
        <v>1647</v>
      </c>
      <c r="C4514" t="s">
        <v>301</v>
      </c>
      <c r="D4514" t="s">
        <v>7400</v>
      </c>
      <c r="E4514" t="s">
        <v>5890</v>
      </c>
      <c r="F4514" t="s">
        <v>5891</v>
      </c>
      <c r="G4514" t="s">
        <v>6209</v>
      </c>
      <c r="H4514">
        <v>6</v>
      </c>
      <c r="I4514" t="s">
        <v>1652</v>
      </c>
      <c r="J4514">
        <v>0</v>
      </c>
      <c r="K4514">
        <v>0</v>
      </c>
    </row>
    <row r="4515" spans="1:11" x14ac:dyDescent="0.25">
      <c r="A4515">
        <v>3848</v>
      </c>
      <c r="B4515" t="s">
        <v>1647</v>
      </c>
      <c r="C4515" t="s">
        <v>301</v>
      </c>
      <c r="D4515" t="s">
        <v>7400</v>
      </c>
      <c r="E4515" t="s">
        <v>9718</v>
      </c>
      <c r="F4515" t="s">
        <v>9719</v>
      </c>
      <c r="G4515" t="s">
        <v>6209</v>
      </c>
      <c r="H4515">
        <v>2</v>
      </c>
      <c r="I4515" t="s">
        <v>1652</v>
      </c>
      <c r="J4515">
        <v>0</v>
      </c>
      <c r="K4515">
        <v>0</v>
      </c>
    </row>
    <row r="4516" spans="1:11" x14ac:dyDescent="0.25">
      <c r="A4516">
        <v>3848</v>
      </c>
      <c r="B4516" t="s">
        <v>1647</v>
      </c>
      <c r="C4516" t="s">
        <v>301</v>
      </c>
      <c r="D4516" t="s">
        <v>7400</v>
      </c>
      <c r="E4516" t="s">
        <v>5893</v>
      </c>
      <c r="F4516" t="s">
        <v>5894</v>
      </c>
      <c r="G4516" t="s">
        <v>6209</v>
      </c>
      <c r="H4516">
        <v>1</v>
      </c>
      <c r="I4516" t="s">
        <v>1652</v>
      </c>
      <c r="J4516">
        <v>0</v>
      </c>
      <c r="K4516">
        <v>0</v>
      </c>
    </row>
    <row r="4517" spans="1:11" x14ac:dyDescent="0.25">
      <c r="A4517">
        <v>3848</v>
      </c>
      <c r="B4517" t="s">
        <v>1647</v>
      </c>
      <c r="C4517" t="s">
        <v>301</v>
      </c>
      <c r="D4517" t="s">
        <v>7400</v>
      </c>
      <c r="E4517" t="s">
        <v>7849</v>
      </c>
      <c r="F4517" t="s">
        <v>4230</v>
      </c>
      <c r="G4517" t="s">
        <v>3109</v>
      </c>
      <c r="H4517">
        <v>7</v>
      </c>
      <c r="I4517" t="s">
        <v>1652</v>
      </c>
      <c r="J4517">
        <v>0</v>
      </c>
      <c r="K4517">
        <v>0</v>
      </c>
    </row>
    <row r="4518" spans="1:11" x14ac:dyDescent="0.25">
      <c r="A4518">
        <v>3848</v>
      </c>
      <c r="B4518" t="s">
        <v>1647</v>
      </c>
      <c r="C4518" t="s">
        <v>301</v>
      </c>
      <c r="D4518" t="s">
        <v>7400</v>
      </c>
      <c r="E4518" t="s">
        <v>4229</v>
      </c>
      <c r="F4518" t="s">
        <v>4230</v>
      </c>
      <c r="G4518" t="s">
        <v>3731</v>
      </c>
      <c r="H4518">
        <v>16</v>
      </c>
      <c r="I4518" t="s">
        <v>1652</v>
      </c>
      <c r="J4518">
        <v>0</v>
      </c>
      <c r="K4518">
        <v>0</v>
      </c>
    </row>
    <row r="4519" spans="1:11" x14ac:dyDescent="0.25">
      <c r="A4519">
        <v>3848</v>
      </c>
      <c r="B4519" t="s">
        <v>1647</v>
      </c>
      <c r="C4519" t="s">
        <v>301</v>
      </c>
      <c r="D4519" t="s">
        <v>7400</v>
      </c>
      <c r="E4519" t="s">
        <v>7850</v>
      </c>
      <c r="F4519" t="s">
        <v>7851</v>
      </c>
      <c r="G4519" t="s">
        <v>3152</v>
      </c>
      <c r="H4519">
        <v>17</v>
      </c>
      <c r="I4519" t="s">
        <v>1652</v>
      </c>
      <c r="J4519">
        <v>0</v>
      </c>
      <c r="K4519">
        <v>0</v>
      </c>
    </row>
    <row r="4520" spans="1:11" x14ac:dyDescent="0.25">
      <c r="A4520">
        <v>3848</v>
      </c>
      <c r="B4520" t="s">
        <v>1647</v>
      </c>
      <c r="C4520" t="s">
        <v>301</v>
      </c>
      <c r="D4520" t="s">
        <v>7400</v>
      </c>
      <c r="E4520" t="s">
        <v>2323</v>
      </c>
      <c r="F4520" t="s">
        <v>2324</v>
      </c>
      <c r="G4520" t="s">
        <v>4139</v>
      </c>
      <c r="H4520">
        <v>4</v>
      </c>
      <c r="I4520" t="s">
        <v>1652</v>
      </c>
      <c r="J4520">
        <v>0</v>
      </c>
      <c r="K4520">
        <v>0</v>
      </c>
    </row>
    <row r="4521" spans="1:11" x14ac:dyDescent="0.25">
      <c r="A4521">
        <v>3848</v>
      </c>
      <c r="B4521" t="s">
        <v>1647</v>
      </c>
      <c r="C4521" t="s">
        <v>301</v>
      </c>
      <c r="D4521" t="s">
        <v>7400</v>
      </c>
      <c r="E4521" t="s">
        <v>5895</v>
      </c>
      <c r="F4521" t="s">
        <v>1677</v>
      </c>
      <c r="G4521" t="s">
        <v>6402</v>
      </c>
      <c r="H4521">
        <v>7</v>
      </c>
      <c r="I4521" t="s">
        <v>1652</v>
      </c>
      <c r="J4521">
        <v>0</v>
      </c>
      <c r="K4521">
        <v>0</v>
      </c>
    </row>
    <row r="4522" spans="1:11" x14ac:dyDescent="0.25">
      <c r="A4522">
        <v>3848</v>
      </c>
      <c r="B4522" t="s">
        <v>1647</v>
      </c>
      <c r="C4522" t="s">
        <v>301</v>
      </c>
      <c r="D4522" t="s">
        <v>7400</v>
      </c>
      <c r="E4522" t="s">
        <v>7852</v>
      </c>
      <c r="F4522" t="s">
        <v>1655</v>
      </c>
      <c r="G4522" t="s">
        <v>3169</v>
      </c>
      <c r="H4522">
        <v>14</v>
      </c>
      <c r="I4522" t="s">
        <v>1652</v>
      </c>
      <c r="J4522">
        <v>0</v>
      </c>
      <c r="K4522">
        <v>0</v>
      </c>
    </row>
    <row r="4523" spans="1:11" x14ac:dyDescent="0.25">
      <c r="A4523">
        <v>3848</v>
      </c>
      <c r="B4523" t="s">
        <v>1647</v>
      </c>
      <c r="C4523" t="s">
        <v>301</v>
      </c>
      <c r="D4523" t="s">
        <v>7400</v>
      </c>
      <c r="E4523" t="s">
        <v>4231</v>
      </c>
      <c r="F4523" t="s">
        <v>1912</v>
      </c>
      <c r="G4523" t="s">
        <v>3115</v>
      </c>
      <c r="H4523">
        <v>2</v>
      </c>
      <c r="I4523" t="s">
        <v>1652</v>
      </c>
      <c r="J4523">
        <v>0</v>
      </c>
      <c r="K4523">
        <v>0</v>
      </c>
    </row>
    <row r="4524" spans="1:11" x14ac:dyDescent="0.25">
      <c r="A4524">
        <v>3848</v>
      </c>
      <c r="B4524" t="s">
        <v>1647</v>
      </c>
      <c r="C4524" t="s">
        <v>301</v>
      </c>
      <c r="D4524" t="s">
        <v>7400</v>
      </c>
      <c r="E4524" t="s">
        <v>8883</v>
      </c>
      <c r="F4524" t="s">
        <v>8884</v>
      </c>
      <c r="G4524" t="s">
        <v>6713</v>
      </c>
      <c r="H4524">
        <v>4</v>
      </c>
      <c r="I4524" t="s">
        <v>1652</v>
      </c>
      <c r="J4524">
        <v>0</v>
      </c>
      <c r="K4524">
        <v>0</v>
      </c>
    </row>
    <row r="4525" spans="1:11" x14ac:dyDescent="0.25">
      <c r="A4525">
        <v>3848</v>
      </c>
      <c r="B4525" t="s">
        <v>1647</v>
      </c>
      <c r="C4525" t="s">
        <v>301</v>
      </c>
      <c r="D4525" t="s">
        <v>7400</v>
      </c>
      <c r="E4525" t="s">
        <v>8885</v>
      </c>
      <c r="F4525" t="s">
        <v>8886</v>
      </c>
      <c r="G4525" t="s">
        <v>6719</v>
      </c>
      <c r="H4525">
        <v>4</v>
      </c>
      <c r="I4525" t="s">
        <v>1652</v>
      </c>
      <c r="J4525">
        <v>0</v>
      </c>
      <c r="K4525">
        <v>0</v>
      </c>
    </row>
    <row r="4526" spans="1:11" x14ac:dyDescent="0.25">
      <c r="A4526">
        <v>3848</v>
      </c>
      <c r="B4526" t="s">
        <v>1647</v>
      </c>
      <c r="C4526" t="s">
        <v>301</v>
      </c>
      <c r="D4526" t="s">
        <v>7400</v>
      </c>
      <c r="E4526" t="s">
        <v>8887</v>
      </c>
      <c r="F4526" t="s">
        <v>8888</v>
      </c>
      <c r="G4526" t="s">
        <v>6719</v>
      </c>
      <c r="H4526">
        <v>4</v>
      </c>
      <c r="I4526" t="s">
        <v>1652</v>
      </c>
      <c r="J4526">
        <v>0</v>
      </c>
      <c r="K4526">
        <v>0</v>
      </c>
    </row>
    <row r="4527" spans="1:11" x14ac:dyDescent="0.25">
      <c r="A4527">
        <v>3848</v>
      </c>
      <c r="B4527" t="s">
        <v>1647</v>
      </c>
      <c r="C4527" t="s">
        <v>301</v>
      </c>
      <c r="D4527" t="s">
        <v>7400</v>
      </c>
      <c r="E4527" t="s">
        <v>8360</v>
      </c>
      <c r="F4527" t="s">
        <v>8361</v>
      </c>
      <c r="G4527" t="s">
        <v>8362</v>
      </c>
      <c r="H4527">
        <v>3</v>
      </c>
      <c r="I4527" t="s">
        <v>1652</v>
      </c>
      <c r="J4527">
        <v>0</v>
      </c>
      <c r="K4527">
        <v>0</v>
      </c>
    </row>
    <row r="4528" spans="1:11" x14ac:dyDescent="0.25">
      <c r="A4528">
        <v>3848</v>
      </c>
      <c r="B4528" t="s">
        <v>1647</v>
      </c>
      <c r="C4528" t="s">
        <v>301</v>
      </c>
      <c r="D4528" t="s">
        <v>7400</v>
      </c>
      <c r="E4528" t="s">
        <v>8363</v>
      </c>
      <c r="F4528" t="s">
        <v>8364</v>
      </c>
      <c r="G4528" t="s">
        <v>6504</v>
      </c>
      <c r="H4528">
        <v>2</v>
      </c>
      <c r="I4528" t="s">
        <v>1652</v>
      </c>
      <c r="J4528">
        <v>0</v>
      </c>
      <c r="K4528">
        <v>0</v>
      </c>
    </row>
    <row r="4529" spans="1:11" x14ac:dyDescent="0.25">
      <c r="A4529">
        <v>3848</v>
      </c>
      <c r="B4529" t="s">
        <v>1647</v>
      </c>
      <c r="C4529" t="s">
        <v>301</v>
      </c>
      <c r="D4529" t="s">
        <v>7400</v>
      </c>
      <c r="E4529" t="s">
        <v>5896</v>
      </c>
      <c r="F4529" t="s">
        <v>5897</v>
      </c>
      <c r="G4529" t="s">
        <v>6804</v>
      </c>
      <c r="H4529">
        <v>4</v>
      </c>
      <c r="I4529" t="s">
        <v>1652</v>
      </c>
      <c r="J4529">
        <v>0</v>
      </c>
      <c r="K4529">
        <v>0</v>
      </c>
    </row>
    <row r="4530" spans="1:11" x14ac:dyDescent="0.25">
      <c r="A4530">
        <v>3848</v>
      </c>
      <c r="B4530" t="s">
        <v>1647</v>
      </c>
      <c r="C4530" t="s">
        <v>301</v>
      </c>
      <c r="D4530" t="s">
        <v>7400</v>
      </c>
      <c r="E4530" t="s">
        <v>4410</v>
      </c>
      <c r="F4530" t="s">
        <v>4411</v>
      </c>
      <c r="G4530" t="s">
        <v>6959</v>
      </c>
      <c r="H4530">
        <v>28</v>
      </c>
      <c r="I4530" t="s">
        <v>1652</v>
      </c>
      <c r="J4530">
        <v>0</v>
      </c>
      <c r="K4530">
        <v>0</v>
      </c>
    </row>
    <row r="4531" spans="1:11" x14ac:dyDescent="0.25">
      <c r="A4531">
        <v>3848</v>
      </c>
      <c r="B4531" t="s">
        <v>1647</v>
      </c>
      <c r="C4531" t="s">
        <v>301</v>
      </c>
      <c r="D4531" t="s">
        <v>7400</v>
      </c>
      <c r="G4531" t="s">
        <v>2166</v>
      </c>
      <c r="H4531">
        <v>24</v>
      </c>
      <c r="I4531" t="s">
        <v>1652</v>
      </c>
      <c r="J4531">
        <v>0</v>
      </c>
      <c r="K4531">
        <v>0</v>
      </c>
    </row>
    <row r="4532" spans="1:11" x14ac:dyDescent="0.25">
      <c r="A4532">
        <v>3848</v>
      </c>
      <c r="B4532" t="s">
        <v>1647</v>
      </c>
      <c r="C4532" t="s">
        <v>301</v>
      </c>
      <c r="D4532" t="s">
        <v>7400</v>
      </c>
      <c r="E4532" t="s">
        <v>6699</v>
      </c>
      <c r="F4532" t="s">
        <v>1930</v>
      </c>
      <c r="G4532" t="s">
        <v>4494</v>
      </c>
      <c r="H4532">
        <v>2</v>
      </c>
      <c r="I4532" t="s">
        <v>1652</v>
      </c>
      <c r="J4532">
        <v>0</v>
      </c>
      <c r="K4532">
        <v>0</v>
      </c>
    </row>
    <row r="4533" spans="1:11" x14ac:dyDescent="0.25">
      <c r="A4533">
        <v>3848</v>
      </c>
      <c r="B4533" t="s">
        <v>1647</v>
      </c>
      <c r="C4533" t="s">
        <v>301</v>
      </c>
      <c r="D4533" t="s">
        <v>7400</v>
      </c>
      <c r="G4533" t="s">
        <v>2206</v>
      </c>
      <c r="H4533">
        <v>1</v>
      </c>
      <c r="I4533" t="s">
        <v>1652</v>
      </c>
      <c r="J4533">
        <v>0</v>
      </c>
      <c r="K4533">
        <v>0</v>
      </c>
    </row>
    <row r="4534" spans="1:11" x14ac:dyDescent="0.25">
      <c r="A4534">
        <v>3848</v>
      </c>
      <c r="B4534" t="s">
        <v>1647</v>
      </c>
      <c r="C4534" t="s">
        <v>301</v>
      </c>
      <c r="D4534" t="s">
        <v>7400</v>
      </c>
      <c r="E4534" t="s">
        <v>6569</v>
      </c>
      <c r="F4534" t="s">
        <v>1798</v>
      </c>
      <c r="G4534" t="s">
        <v>3140</v>
      </c>
      <c r="H4534">
        <v>27</v>
      </c>
      <c r="I4534" t="s">
        <v>1652</v>
      </c>
      <c r="J4534">
        <v>0</v>
      </c>
      <c r="K4534">
        <v>0</v>
      </c>
    </row>
    <row r="4535" spans="1:11" x14ac:dyDescent="0.25">
      <c r="A4535">
        <v>3848</v>
      </c>
      <c r="B4535" t="s">
        <v>1647</v>
      </c>
      <c r="C4535" t="s">
        <v>301</v>
      </c>
      <c r="D4535" t="s">
        <v>7400</v>
      </c>
      <c r="G4535" t="s">
        <v>5858</v>
      </c>
      <c r="H4535">
        <v>6</v>
      </c>
      <c r="I4535" t="s">
        <v>1652</v>
      </c>
      <c r="J4535">
        <v>0</v>
      </c>
      <c r="K4535">
        <v>0</v>
      </c>
    </row>
    <row r="4536" spans="1:11" x14ac:dyDescent="0.25">
      <c r="A4536">
        <v>3848</v>
      </c>
      <c r="B4536" t="s">
        <v>1647</v>
      </c>
      <c r="C4536" t="s">
        <v>301</v>
      </c>
      <c r="D4536" t="s">
        <v>7400</v>
      </c>
      <c r="E4536" t="s">
        <v>2115</v>
      </c>
      <c r="F4536" t="s">
        <v>2116</v>
      </c>
      <c r="G4536" t="s">
        <v>2139</v>
      </c>
      <c r="H4536">
        <v>95</v>
      </c>
      <c r="I4536" t="s">
        <v>1706</v>
      </c>
      <c r="J4536">
        <v>0</v>
      </c>
      <c r="K4536">
        <v>0</v>
      </c>
    </row>
    <row r="4537" spans="1:11" x14ac:dyDescent="0.25">
      <c r="A4537">
        <v>3848</v>
      </c>
      <c r="B4537" t="s">
        <v>1647</v>
      </c>
      <c r="C4537" t="s">
        <v>301</v>
      </c>
      <c r="D4537" t="s">
        <v>7400</v>
      </c>
      <c r="E4537" t="s">
        <v>2117</v>
      </c>
      <c r="F4537" t="s">
        <v>2118</v>
      </c>
      <c r="G4537" t="s">
        <v>7893</v>
      </c>
      <c r="H4537">
        <v>1607</v>
      </c>
      <c r="I4537" t="s">
        <v>1706</v>
      </c>
      <c r="J4537">
        <v>0</v>
      </c>
      <c r="K4537">
        <v>0</v>
      </c>
    </row>
    <row r="4538" spans="1:11" x14ac:dyDescent="0.25">
      <c r="A4538">
        <v>3848</v>
      </c>
      <c r="B4538" t="s">
        <v>1647</v>
      </c>
      <c r="C4538" t="s">
        <v>301</v>
      </c>
      <c r="D4538" t="s">
        <v>7400</v>
      </c>
      <c r="G4538" t="s">
        <v>9564</v>
      </c>
      <c r="H4538">
        <v>655</v>
      </c>
      <c r="I4538" t="s">
        <v>1706</v>
      </c>
      <c r="J4538">
        <v>0</v>
      </c>
      <c r="K4538">
        <v>0</v>
      </c>
    </row>
    <row r="4539" spans="1:11" x14ac:dyDescent="0.25">
      <c r="A4539">
        <v>3848</v>
      </c>
      <c r="B4539" t="s">
        <v>1647</v>
      </c>
      <c r="C4539" t="s">
        <v>301</v>
      </c>
      <c r="D4539" t="s">
        <v>7400</v>
      </c>
      <c r="G4539" t="s">
        <v>9933</v>
      </c>
      <c r="H4539">
        <v>4</v>
      </c>
      <c r="I4539" t="s">
        <v>1706</v>
      </c>
      <c r="J4539">
        <v>0</v>
      </c>
      <c r="K4539">
        <v>0</v>
      </c>
    </row>
    <row r="4540" spans="1:11" x14ac:dyDescent="0.25">
      <c r="A4540">
        <v>3848</v>
      </c>
      <c r="B4540" t="s">
        <v>1647</v>
      </c>
      <c r="C4540" t="s">
        <v>301</v>
      </c>
      <c r="D4540" t="s">
        <v>7400</v>
      </c>
      <c r="G4540" t="s">
        <v>7612</v>
      </c>
      <c r="H4540">
        <v>1</v>
      </c>
      <c r="I4540" t="s">
        <v>1706</v>
      </c>
      <c r="J4540">
        <v>0</v>
      </c>
      <c r="K4540">
        <v>0</v>
      </c>
    </row>
    <row r="4541" spans="1:11" x14ac:dyDescent="0.25">
      <c r="A4541">
        <v>3848</v>
      </c>
      <c r="B4541" t="s">
        <v>1647</v>
      </c>
      <c r="C4541" t="s">
        <v>301</v>
      </c>
      <c r="D4541" t="s">
        <v>7400</v>
      </c>
      <c r="G4541" t="s">
        <v>9122</v>
      </c>
      <c r="H4541">
        <v>6</v>
      </c>
      <c r="I4541" t="s">
        <v>1706</v>
      </c>
      <c r="J4541">
        <v>0</v>
      </c>
      <c r="K4541">
        <v>0</v>
      </c>
    </row>
    <row r="4542" spans="1:11" x14ac:dyDescent="0.25">
      <c r="A4542">
        <v>3848</v>
      </c>
      <c r="B4542" t="s">
        <v>1647</v>
      </c>
      <c r="C4542" t="s">
        <v>301</v>
      </c>
      <c r="D4542" t="s">
        <v>7400</v>
      </c>
      <c r="G4542" t="s">
        <v>7650</v>
      </c>
      <c r="H4542">
        <v>10</v>
      </c>
      <c r="I4542" t="s">
        <v>1706</v>
      </c>
      <c r="J4542">
        <v>0</v>
      </c>
      <c r="K4542">
        <v>0</v>
      </c>
    </row>
    <row r="4543" spans="1:11" x14ac:dyDescent="0.25">
      <c r="A4543">
        <v>3848</v>
      </c>
      <c r="B4543" t="s">
        <v>1647</v>
      </c>
      <c r="C4543" t="s">
        <v>301</v>
      </c>
      <c r="D4543" t="s">
        <v>7400</v>
      </c>
      <c r="G4543" t="s">
        <v>6147</v>
      </c>
      <c r="H4543">
        <v>14</v>
      </c>
      <c r="I4543" t="s">
        <v>1706</v>
      </c>
      <c r="J4543">
        <v>0</v>
      </c>
      <c r="K4543">
        <v>0</v>
      </c>
    </row>
    <row r="4544" spans="1:11" x14ac:dyDescent="0.25">
      <c r="A4544">
        <v>3848</v>
      </c>
      <c r="B4544" t="s">
        <v>1647</v>
      </c>
      <c r="C4544" t="s">
        <v>301</v>
      </c>
      <c r="D4544" t="s">
        <v>7400</v>
      </c>
      <c r="G4544" t="s">
        <v>6148</v>
      </c>
      <c r="H4544">
        <v>17</v>
      </c>
      <c r="I4544" t="s">
        <v>1706</v>
      </c>
      <c r="J4544">
        <v>0</v>
      </c>
      <c r="K4544">
        <v>0</v>
      </c>
    </row>
    <row r="4545" spans="1:11" x14ac:dyDescent="0.25">
      <c r="A4545">
        <v>3848</v>
      </c>
      <c r="B4545" t="s">
        <v>1647</v>
      </c>
      <c r="C4545" t="s">
        <v>301</v>
      </c>
      <c r="D4545" t="s">
        <v>7400</v>
      </c>
      <c r="G4545" t="s">
        <v>7613</v>
      </c>
      <c r="H4545">
        <v>6</v>
      </c>
      <c r="I4545" t="s">
        <v>1706</v>
      </c>
      <c r="J4545">
        <v>0</v>
      </c>
      <c r="K4545">
        <v>0</v>
      </c>
    </row>
    <row r="4546" spans="1:11" x14ac:dyDescent="0.25">
      <c r="A4546">
        <v>3848</v>
      </c>
      <c r="B4546" t="s">
        <v>1647</v>
      </c>
      <c r="C4546" t="s">
        <v>301</v>
      </c>
      <c r="D4546" t="s">
        <v>7400</v>
      </c>
      <c r="G4546" t="s">
        <v>7601</v>
      </c>
      <c r="H4546">
        <v>7</v>
      </c>
      <c r="I4546" t="s">
        <v>1706</v>
      </c>
      <c r="J4546">
        <v>0</v>
      </c>
      <c r="K4546">
        <v>0</v>
      </c>
    </row>
    <row r="4547" spans="1:11" x14ac:dyDescent="0.25">
      <c r="A4547">
        <v>3848</v>
      </c>
      <c r="B4547" t="s">
        <v>1647</v>
      </c>
      <c r="C4547" t="s">
        <v>301</v>
      </c>
      <c r="D4547" t="s">
        <v>7400</v>
      </c>
      <c r="G4547" t="s">
        <v>11030</v>
      </c>
      <c r="H4547">
        <v>5</v>
      </c>
      <c r="I4547" t="s">
        <v>1706</v>
      </c>
      <c r="J4547">
        <v>0</v>
      </c>
      <c r="K4547">
        <v>0</v>
      </c>
    </row>
    <row r="4548" spans="1:11" x14ac:dyDescent="0.25">
      <c r="A4548">
        <v>3848</v>
      </c>
      <c r="B4548" t="s">
        <v>1647</v>
      </c>
      <c r="C4548" t="s">
        <v>301</v>
      </c>
      <c r="D4548" t="s">
        <v>7400</v>
      </c>
      <c r="G4548" t="s">
        <v>11031</v>
      </c>
      <c r="H4548">
        <v>2</v>
      </c>
      <c r="I4548" t="s">
        <v>1706</v>
      </c>
      <c r="J4548">
        <v>0</v>
      </c>
      <c r="K4548">
        <v>0</v>
      </c>
    </row>
    <row r="4549" spans="1:11" x14ac:dyDescent="0.25">
      <c r="A4549">
        <v>3848</v>
      </c>
      <c r="B4549" t="s">
        <v>1647</v>
      </c>
      <c r="C4549" t="s">
        <v>301</v>
      </c>
      <c r="D4549" t="s">
        <v>7400</v>
      </c>
      <c r="E4549" t="s">
        <v>2120</v>
      </c>
      <c r="F4549" t="s">
        <v>2121</v>
      </c>
      <c r="G4549" t="s">
        <v>2122</v>
      </c>
      <c r="H4549">
        <v>370500</v>
      </c>
      <c r="I4549" t="s">
        <v>2123</v>
      </c>
      <c r="J4549">
        <v>0</v>
      </c>
      <c r="K4549">
        <v>0</v>
      </c>
    </row>
    <row r="4550" spans="1:11" x14ac:dyDescent="0.25">
      <c r="A4550">
        <v>3848</v>
      </c>
      <c r="B4550" t="s">
        <v>1647</v>
      </c>
      <c r="C4550" t="s">
        <v>301</v>
      </c>
      <c r="D4550" t="s">
        <v>7400</v>
      </c>
      <c r="G4550" t="s">
        <v>8889</v>
      </c>
      <c r="H4550">
        <v>19400</v>
      </c>
      <c r="I4550" t="s">
        <v>2123</v>
      </c>
      <c r="J4550">
        <v>0</v>
      </c>
      <c r="K4550">
        <v>0</v>
      </c>
    </row>
    <row r="4551" spans="1:11" x14ac:dyDescent="0.25">
      <c r="A4551">
        <v>3848</v>
      </c>
      <c r="B4551" t="s">
        <v>1647</v>
      </c>
      <c r="C4551" t="s">
        <v>301</v>
      </c>
      <c r="D4551" t="s">
        <v>7400</v>
      </c>
      <c r="E4551" t="s">
        <v>2124</v>
      </c>
      <c r="F4551" t="s">
        <v>2121</v>
      </c>
      <c r="G4551" t="s">
        <v>2139</v>
      </c>
      <c r="H4551">
        <v>18000</v>
      </c>
      <c r="I4551" t="s">
        <v>2123</v>
      </c>
      <c r="J4551">
        <v>0</v>
      </c>
      <c r="K4551">
        <v>0</v>
      </c>
    </row>
    <row r="4552" spans="1:11" x14ac:dyDescent="0.25">
      <c r="A4552">
        <v>3848</v>
      </c>
      <c r="B4552" t="s">
        <v>1647</v>
      </c>
      <c r="C4552" t="s">
        <v>301</v>
      </c>
      <c r="D4552" t="s">
        <v>7400</v>
      </c>
      <c r="E4552" t="s">
        <v>2125</v>
      </c>
      <c r="F4552" t="s">
        <v>2126</v>
      </c>
      <c r="G4552" t="s">
        <v>8663</v>
      </c>
      <c r="H4552">
        <v>100</v>
      </c>
      <c r="I4552" t="s">
        <v>1706</v>
      </c>
      <c r="J4552">
        <v>0</v>
      </c>
      <c r="K4552">
        <v>0</v>
      </c>
    </row>
    <row r="4553" spans="1:11" x14ac:dyDescent="0.25">
      <c r="A4553">
        <v>3848</v>
      </c>
      <c r="B4553" t="s">
        <v>1647</v>
      </c>
      <c r="C4553" t="s">
        <v>301</v>
      </c>
      <c r="D4553" t="s">
        <v>7400</v>
      </c>
      <c r="G4553" t="s">
        <v>2139</v>
      </c>
      <c r="H4553">
        <v>600</v>
      </c>
      <c r="I4553" t="s">
        <v>1706</v>
      </c>
      <c r="J4553">
        <v>0</v>
      </c>
      <c r="K4553">
        <v>0</v>
      </c>
    </row>
    <row r="4554" spans="1:11" x14ac:dyDescent="0.25">
      <c r="A4554">
        <v>3848</v>
      </c>
      <c r="B4554" t="s">
        <v>1647</v>
      </c>
      <c r="C4554" t="s">
        <v>301</v>
      </c>
      <c r="D4554" t="s">
        <v>7400</v>
      </c>
      <c r="G4554" t="s">
        <v>10560</v>
      </c>
      <c r="H4554">
        <v>250</v>
      </c>
      <c r="I4554" t="s">
        <v>1706</v>
      </c>
      <c r="J4554">
        <v>0</v>
      </c>
      <c r="K4554">
        <v>0</v>
      </c>
    </row>
    <row r="4555" spans="1:11" x14ac:dyDescent="0.25">
      <c r="A4555">
        <v>3848</v>
      </c>
      <c r="B4555" t="s">
        <v>1647</v>
      </c>
      <c r="C4555" t="s">
        <v>301</v>
      </c>
      <c r="D4555" t="s">
        <v>7400</v>
      </c>
      <c r="E4555" t="s">
        <v>2337</v>
      </c>
      <c r="F4555" t="s">
        <v>2338</v>
      </c>
      <c r="G4555" t="s">
        <v>2139</v>
      </c>
      <c r="H4555">
        <v>8000</v>
      </c>
      <c r="I4555" t="s">
        <v>1652</v>
      </c>
      <c r="J4555">
        <v>0</v>
      </c>
      <c r="K4555">
        <v>0</v>
      </c>
    </row>
    <row r="4556" spans="1:11" x14ac:dyDescent="0.25">
      <c r="A4556">
        <v>3848</v>
      </c>
      <c r="B4556" t="s">
        <v>1647</v>
      </c>
      <c r="C4556" t="s">
        <v>301</v>
      </c>
      <c r="D4556" t="s">
        <v>7400</v>
      </c>
      <c r="E4556" t="s">
        <v>2127</v>
      </c>
      <c r="F4556" t="s">
        <v>2128</v>
      </c>
      <c r="G4556" t="s">
        <v>2119</v>
      </c>
      <c r="H4556">
        <v>15763</v>
      </c>
      <c r="I4556" t="s">
        <v>1706</v>
      </c>
      <c r="J4556">
        <v>0</v>
      </c>
      <c r="K4556">
        <v>0</v>
      </c>
    </row>
    <row r="4557" spans="1:11" x14ac:dyDescent="0.25">
      <c r="A4557">
        <v>3848</v>
      </c>
      <c r="B4557" t="s">
        <v>1647</v>
      </c>
      <c r="C4557" t="s">
        <v>301</v>
      </c>
      <c r="D4557" t="s">
        <v>7400</v>
      </c>
      <c r="G4557" t="s">
        <v>9564</v>
      </c>
      <c r="H4557">
        <v>18012</v>
      </c>
      <c r="I4557" t="s">
        <v>1706</v>
      </c>
      <c r="J4557">
        <v>0</v>
      </c>
      <c r="K4557">
        <v>0</v>
      </c>
    </row>
    <row r="4558" spans="1:11" x14ac:dyDescent="0.25">
      <c r="A4558">
        <v>3848</v>
      </c>
      <c r="B4558" t="s">
        <v>1647</v>
      </c>
      <c r="C4558" t="s">
        <v>301</v>
      </c>
      <c r="D4558" t="s">
        <v>7400</v>
      </c>
      <c r="G4558" t="s">
        <v>9933</v>
      </c>
      <c r="H4558">
        <v>96</v>
      </c>
      <c r="I4558" t="s">
        <v>1706</v>
      </c>
      <c r="J4558">
        <v>0</v>
      </c>
      <c r="K4558">
        <v>0</v>
      </c>
    </row>
    <row r="4559" spans="1:11" x14ac:dyDescent="0.25">
      <c r="A4559">
        <v>3848</v>
      </c>
      <c r="B4559" t="s">
        <v>1647</v>
      </c>
      <c r="C4559" t="s">
        <v>301</v>
      </c>
      <c r="D4559" t="s">
        <v>7400</v>
      </c>
      <c r="G4559" t="s">
        <v>7612</v>
      </c>
      <c r="H4559">
        <v>24</v>
      </c>
      <c r="I4559" t="s">
        <v>1706</v>
      </c>
      <c r="J4559">
        <v>0</v>
      </c>
      <c r="K4559">
        <v>0</v>
      </c>
    </row>
    <row r="4560" spans="1:11" x14ac:dyDescent="0.25">
      <c r="A4560">
        <v>3848</v>
      </c>
      <c r="B4560" t="s">
        <v>1647</v>
      </c>
      <c r="C4560" t="s">
        <v>301</v>
      </c>
      <c r="D4560" t="s">
        <v>7400</v>
      </c>
      <c r="G4560" t="s">
        <v>9122</v>
      </c>
      <c r="H4560">
        <v>63</v>
      </c>
      <c r="I4560" t="s">
        <v>1706</v>
      </c>
      <c r="J4560">
        <v>0</v>
      </c>
      <c r="K4560">
        <v>0</v>
      </c>
    </row>
    <row r="4561" spans="1:11" x14ac:dyDescent="0.25">
      <c r="A4561">
        <v>3848</v>
      </c>
      <c r="B4561" t="s">
        <v>1647</v>
      </c>
      <c r="C4561" t="s">
        <v>301</v>
      </c>
      <c r="D4561" t="s">
        <v>7400</v>
      </c>
      <c r="G4561" t="s">
        <v>7650</v>
      </c>
      <c r="H4561">
        <v>228</v>
      </c>
      <c r="I4561" t="s">
        <v>1706</v>
      </c>
      <c r="J4561">
        <v>0</v>
      </c>
      <c r="K4561">
        <v>0</v>
      </c>
    </row>
    <row r="4562" spans="1:11" x14ac:dyDescent="0.25">
      <c r="A4562">
        <v>3848</v>
      </c>
      <c r="B4562" t="s">
        <v>1647</v>
      </c>
      <c r="C4562" t="s">
        <v>301</v>
      </c>
      <c r="D4562" t="s">
        <v>7400</v>
      </c>
      <c r="G4562" t="s">
        <v>6147</v>
      </c>
      <c r="H4562">
        <v>136</v>
      </c>
      <c r="I4562" t="s">
        <v>1706</v>
      </c>
      <c r="J4562">
        <v>0</v>
      </c>
      <c r="K4562">
        <v>0</v>
      </c>
    </row>
    <row r="4563" spans="1:11" x14ac:dyDescent="0.25">
      <c r="A4563">
        <v>3848</v>
      </c>
      <c r="B4563" t="s">
        <v>1647</v>
      </c>
      <c r="C4563" t="s">
        <v>301</v>
      </c>
      <c r="D4563" t="s">
        <v>7400</v>
      </c>
      <c r="G4563" t="s">
        <v>6148</v>
      </c>
      <c r="H4563">
        <v>264</v>
      </c>
      <c r="I4563" t="s">
        <v>1706</v>
      </c>
      <c r="J4563">
        <v>0</v>
      </c>
      <c r="K4563">
        <v>0</v>
      </c>
    </row>
    <row r="4564" spans="1:11" x14ac:dyDescent="0.25">
      <c r="A4564">
        <v>3848</v>
      </c>
      <c r="B4564" t="s">
        <v>1647</v>
      </c>
      <c r="C4564" t="s">
        <v>301</v>
      </c>
      <c r="D4564" t="s">
        <v>7400</v>
      </c>
      <c r="G4564" t="s">
        <v>7613</v>
      </c>
      <c r="H4564">
        <v>76</v>
      </c>
      <c r="I4564" t="s">
        <v>1706</v>
      </c>
      <c r="J4564">
        <v>0</v>
      </c>
      <c r="K4564">
        <v>0</v>
      </c>
    </row>
    <row r="4565" spans="1:11" x14ac:dyDescent="0.25">
      <c r="A4565">
        <v>3848</v>
      </c>
      <c r="B4565" t="s">
        <v>1647</v>
      </c>
      <c r="C4565" t="s">
        <v>301</v>
      </c>
      <c r="D4565" t="s">
        <v>7400</v>
      </c>
      <c r="G4565" t="s">
        <v>7601</v>
      </c>
      <c r="H4565">
        <v>25</v>
      </c>
      <c r="I4565" t="s">
        <v>1706</v>
      </c>
      <c r="J4565">
        <v>0</v>
      </c>
      <c r="K4565">
        <v>0</v>
      </c>
    </row>
    <row r="4566" spans="1:11" x14ac:dyDescent="0.25">
      <c r="A4566">
        <v>3848</v>
      </c>
      <c r="B4566" t="s">
        <v>1647</v>
      </c>
      <c r="C4566" t="s">
        <v>301</v>
      </c>
      <c r="D4566" t="s">
        <v>7400</v>
      </c>
      <c r="G4566" t="s">
        <v>11030</v>
      </c>
      <c r="H4566">
        <v>58</v>
      </c>
      <c r="I4566" t="s">
        <v>1706</v>
      </c>
      <c r="J4566">
        <v>0</v>
      </c>
      <c r="K4566">
        <v>0</v>
      </c>
    </row>
    <row r="4567" spans="1:11" x14ac:dyDescent="0.25">
      <c r="A4567">
        <v>3848</v>
      </c>
      <c r="B4567" t="s">
        <v>1647</v>
      </c>
      <c r="C4567" t="s">
        <v>301</v>
      </c>
      <c r="D4567" t="s">
        <v>7400</v>
      </c>
      <c r="G4567" t="s">
        <v>11031</v>
      </c>
      <c r="H4567">
        <v>116</v>
      </c>
      <c r="I4567" t="s">
        <v>1706</v>
      </c>
      <c r="J4567">
        <v>0</v>
      </c>
      <c r="K4567">
        <v>0</v>
      </c>
    </row>
    <row r="4568" spans="1:11" x14ac:dyDescent="0.25">
      <c r="A4568">
        <v>3848</v>
      </c>
      <c r="B4568" t="s">
        <v>1647</v>
      </c>
      <c r="C4568" t="s">
        <v>301</v>
      </c>
      <c r="D4568" t="s">
        <v>7400</v>
      </c>
      <c r="E4568" t="s">
        <v>2129</v>
      </c>
      <c r="F4568" t="s">
        <v>2130</v>
      </c>
      <c r="G4568" t="s">
        <v>7893</v>
      </c>
      <c r="H4568">
        <v>2440</v>
      </c>
      <c r="I4568" t="s">
        <v>1706</v>
      </c>
      <c r="J4568">
        <v>0</v>
      </c>
      <c r="K4568">
        <v>0</v>
      </c>
    </row>
    <row r="4569" spans="1:11" x14ac:dyDescent="0.25">
      <c r="A4569">
        <v>3848</v>
      </c>
      <c r="B4569" t="s">
        <v>1647</v>
      </c>
      <c r="C4569" t="s">
        <v>301</v>
      </c>
      <c r="D4569" t="s">
        <v>7400</v>
      </c>
      <c r="G4569" t="s">
        <v>9564</v>
      </c>
      <c r="H4569">
        <v>153</v>
      </c>
      <c r="I4569" t="s">
        <v>1706</v>
      </c>
      <c r="J4569">
        <v>0</v>
      </c>
      <c r="K4569">
        <v>0</v>
      </c>
    </row>
    <row r="4570" spans="1:11" x14ac:dyDescent="0.25">
      <c r="A4570">
        <v>3848</v>
      </c>
      <c r="B4570" t="s">
        <v>1647</v>
      </c>
      <c r="C4570" t="s">
        <v>301</v>
      </c>
      <c r="D4570" t="s">
        <v>7400</v>
      </c>
      <c r="G4570" t="s">
        <v>9933</v>
      </c>
      <c r="H4570">
        <v>10</v>
      </c>
      <c r="I4570" t="s">
        <v>1706</v>
      </c>
      <c r="J4570">
        <v>0</v>
      </c>
      <c r="K4570">
        <v>0</v>
      </c>
    </row>
    <row r="4571" spans="1:11" x14ac:dyDescent="0.25">
      <c r="A4571">
        <v>3848</v>
      </c>
      <c r="B4571" t="s">
        <v>1647</v>
      </c>
      <c r="C4571" t="s">
        <v>301</v>
      </c>
      <c r="D4571" t="s">
        <v>7400</v>
      </c>
      <c r="G4571" t="s">
        <v>7612</v>
      </c>
      <c r="H4571">
        <v>4</v>
      </c>
      <c r="I4571" t="s">
        <v>1706</v>
      </c>
      <c r="J4571">
        <v>0</v>
      </c>
      <c r="K4571">
        <v>0</v>
      </c>
    </row>
    <row r="4572" spans="1:11" x14ac:dyDescent="0.25">
      <c r="A4572">
        <v>3848</v>
      </c>
      <c r="B4572" t="s">
        <v>1647</v>
      </c>
      <c r="C4572" t="s">
        <v>301</v>
      </c>
      <c r="D4572" t="s">
        <v>7400</v>
      </c>
      <c r="G4572" t="s">
        <v>9122</v>
      </c>
      <c r="H4572">
        <v>7</v>
      </c>
      <c r="I4572" t="s">
        <v>1706</v>
      </c>
      <c r="J4572">
        <v>0</v>
      </c>
      <c r="K4572">
        <v>0</v>
      </c>
    </row>
    <row r="4573" spans="1:11" x14ac:dyDescent="0.25">
      <c r="A4573">
        <v>3848</v>
      </c>
      <c r="B4573" t="s">
        <v>1647</v>
      </c>
      <c r="C4573" t="s">
        <v>301</v>
      </c>
      <c r="D4573" t="s">
        <v>7400</v>
      </c>
      <c r="G4573" t="s">
        <v>7650</v>
      </c>
      <c r="H4573">
        <v>16</v>
      </c>
      <c r="I4573" t="s">
        <v>1706</v>
      </c>
      <c r="J4573">
        <v>0</v>
      </c>
      <c r="K4573">
        <v>0</v>
      </c>
    </row>
    <row r="4574" spans="1:11" x14ac:dyDescent="0.25">
      <c r="A4574">
        <v>3848</v>
      </c>
      <c r="B4574" t="s">
        <v>1647</v>
      </c>
      <c r="C4574" t="s">
        <v>301</v>
      </c>
      <c r="D4574" t="s">
        <v>7400</v>
      </c>
      <c r="G4574" t="s">
        <v>6147</v>
      </c>
      <c r="H4574">
        <v>20</v>
      </c>
      <c r="I4574" t="s">
        <v>1706</v>
      </c>
      <c r="J4574">
        <v>0</v>
      </c>
      <c r="K4574">
        <v>0</v>
      </c>
    </row>
    <row r="4575" spans="1:11" x14ac:dyDescent="0.25">
      <c r="A4575">
        <v>3848</v>
      </c>
      <c r="B4575" t="s">
        <v>1647</v>
      </c>
      <c r="C4575" t="s">
        <v>301</v>
      </c>
      <c r="D4575" t="s">
        <v>7400</v>
      </c>
      <c r="G4575" t="s">
        <v>6148</v>
      </c>
      <c r="H4575">
        <v>39</v>
      </c>
      <c r="I4575" t="s">
        <v>1706</v>
      </c>
      <c r="J4575">
        <v>0</v>
      </c>
      <c r="K4575">
        <v>0</v>
      </c>
    </row>
    <row r="4576" spans="1:11" x14ac:dyDescent="0.25">
      <c r="A4576">
        <v>3848</v>
      </c>
      <c r="B4576" t="s">
        <v>1647</v>
      </c>
      <c r="C4576" t="s">
        <v>301</v>
      </c>
      <c r="D4576" t="s">
        <v>7400</v>
      </c>
      <c r="G4576" t="s">
        <v>7613</v>
      </c>
      <c r="H4576">
        <v>9</v>
      </c>
      <c r="I4576" t="s">
        <v>1706</v>
      </c>
      <c r="J4576">
        <v>0</v>
      </c>
      <c r="K4576">
        <v>0</v>
      </c>
    </row>
    <row r="4577" spans="1:11" x14ac:dyDescent="0.25">
      <c r="A4577">
        <v>3848</v>
      </c>
      <c r="B4577" t="s">
        <v>1647</v>
      </c>
      <c r="C4577" t="s">
        <v>301</v>
      </c>
      <c r="D4577" t="s">
        <v>7400</v>
      </c>
      <c r="G4577" t="s">
        <v>7601</v>
      </c>
      <c r="H4577">
        <v>4</v>
      </c>
      <c r="I4577" t="s">
        <v>1706</v>
      </c>
      <c r="J4577">
        <v>0</v>
      </c>
      <c r="K4577">
        <v>0</v>
      </c>
    </row>
    <row r="4578" spans="1:11" x14ac:dyDescent="0.25">
      <c r="A4578">
        <v>3848</v>
      </c>
      <c r="B4578" t="s">
        <v>1647</v>
      </c>
      <c r="C4578" t="s">
        <v>301</v>
      </c>
      <c r="D4578" t="s">
        <v>7400</v>
      </c>
      <c r="G4578" t="s">
        <v>11030</v>
      </c>
      <c r="H4578">
        <v>5</v>
      </c>
      <c r="I4578" t="s">
        <v>1706</v>
      </c>
      <c r="J4578">
        <v>0</v>
      </c>
      <c r="K4578">
        <v>0</v>
      </c>
    </row>
    <row r="4579" spans="1:11" x14ac:dyDescent="0.25">
      <c r="A4579">
        <v>3848</v>
      </c>
      <c r="B4579" t="s">
        <v>1647</v>
      </c>
      <c r="C4579" t="s">
        <v>301</v>
      </c>
      <c r="D4579" t="s">
        <v>7400</v>
      </c>
      <c r="G4579" t="s">
        <v>11031</v>
      </c>
      <c r="H4579">
        <v>12</v>
      </c>
      <c r="I4579" t="s">
        <v>1706</v>
      </c>
      <c r="J4579">
        <v>0</v>
      </c>
      <c r="K4579">
        <v>0</v>
      </c>
    </row>
    <row r="4580" spans="1:11" x14ac:dyDescent="0.25">
      <c r="A4580">
        <v>3848</v>
      </c>
      <c r="B4580" t="s">
        <v>1647</v>
      </c>
      <c r="C4580" t="s">
        <v>301</v>
      </c>
      <c r="D4580" t="s">
        <v>7400</v>
      </c>
      <c r="E4580" t="s">
        <v>2325</v>
      </c>
      <c r="F4580" t="s">
        <v>2326</v>
      </c>
      <c r="G4580" t="s">
        <v>7735</v>
      </c>
      <c r="H4580">
        <v>3802</v>
      </c>
      <c r="I4580" t="s">
        <v>1652</v>
      </c>
      <c r="J4580">
        <v>0</v>
      </c>
      <c r="K4580">
        <v>0</v>
      </c>
    </row>
    <row r="4581" spans="1:11" x14ac:dyDescent="0.25">
      <c r="A4581">
        <v>3848</v>
      </c>
      <c r="B4581" t="s">
        <v>1647</v>
      </c>
      <c r="C4581" t="s">
        <v>301</v>
      </c>
      <c r="D4581" t="s">
        <v>7400</v>
      </c>
      <c r="G4581" t="s">
        <v>5901</v>
      </c>
      <c r="H4581">
        <v>2867</v>
      </c>
      <c r="I4581" t="s">
        <v>1652</v>
      </c>
      <c r="J4581">
        <v>0</v>
      </c>
      <c r="K4581">
        <v>0</v>
      </c>
    </row>
    <row r="4582" spans="1:11" x14ac:dyDescent="0.25">
      <c r="A4582">
        <v>3848</v>
      </c>
      <c r="B4582" t="s">
        <v>1647</v>
      </c>
      <c r="C4582" t="s">
        <v>301</v>
      </c>
      <c r="D4582" t="s">
        <v>7400</v>
      </c>
      <c r="E4582" t="s">
        <v>2450</v>
      </c>
      <c r="F4582" t="s">
        <v>2451</v>
      </c>
      <c r="G4582" t="s">
        <v>5899</v>
      </c>
      <c r="H4582">
        <v>3000</v>
      </c>
      <c r="I4582" t="s">
        <v>1652</v>
      </c>
      <c r="J4582">
        <v>0</v>
      </c>
      <c r="K4582">
        <v>0</v>
      </c>
    </row>
    <row r="4583" spans="1:11" x14ac:dyDescent="0.25">
      <c r="A4583">
        <v>3848</v>
      </c>
      <c r="B4583" t="s">
        <v>1647</v>
      </c>
      <c r="C4583" t="s">
        <v>301</v>
      </c>
      <c r="D4583" t="s">
        <v>7400</v>
      </c>
      <c r="E4583" t="s">
        <v>7422</v>
      </c>
      <c r="F4583" t="s">
        <v>7423</v>
      </c>
      <c r="G4583" t="s">
        <v>10157</v>
      </c>
      <c r="H4583">
        <v>2</v>
      </c>
      <c r="I4583" t="s">
        <v>1652</v>
      </c>
      <c r="J4583">
        <v>0</v>
      </c>
      <c r="K4583">
        <v>0</v>
      </c>
    </row>
    <row r="4584" spans="1:11" x14ac:dyDescent="0.25">
      <c r="A4584">
        <v>3848</v>
      </c>
      <c r="B4584" t="s">
        <v>1647</v>
      </c>
      <c r="C4584" t="s">
        <v>301</v>
      </c>
      <c r="D4584" t="s">
        <v>7400</v>
      </c>
      <c r="G4584" t="s">
        <v>6060</v>
      </c>
      <c r="H4584">
        <v>6</v>
      </c>
      <c r="I4584" t="s">
        <v>1652</v>
      </c>
      <c r="J4584">
        <v>0</v>
      </c>
      <c r="K4584">
        <v>0</v>
      </c>
    </row>
    <row r="4585" spans="1:11" x14ac:dyDescent="0.25">
      <c r="A4585">
        <v>3848</v>
      </c>
      <c r="B4585" t="s">
        <v>1647</v>
      </c>
      <c r="C4585" t="s">
        <v>301</v>
      </c>
      <c r="D4585" t="s">
        <v>7400</v>
      </c>
      <c r="E4585" t="s">
        <v>7602</v>
      </c>
      <c r="F4585" t="s">
        <v>1655</v>
      </c>
      <c r="G4585" t="s">
        <v>10157</v>
      </c>
      <c r="H4585">
        <v>2</v>
      </c>
      <c r="I4585" t="s">
        <v>1652</v>
      </c>
      <c r="J4585">
        <v>0</v>
      </c>
      <c r="K4585">
        <v>0</v>
      </c>
    </row>
    <row r="4586" spans="1:11" x14ac:dyDescent="0.25">
      <c r="A4586">
        <v>3848</v>
      </c>
      <c r="B4586" t="s">
        <v>1647</v>
      </c>
      <c r="C4586" t="s">
        <v>301</v>
      </c>
      <c r="D4586" t="s">
        <v>7400</v>
      </c>
      <c r="G4586" t="s">
        <v>6060</v>
      </c>
      <c r="H4586">
        <v>5</v>
      </c>
      <c r="I4586" t="s">
        <v>1652</v>
      </c>
      <c r="J4586">
        <v>0</v>
      </c>
      <c r="K4586">
        <v>0</v>
      </c>
    </row>
    <row r="4587" spans="1:11" x14ac:dyDescent="0.25">
      <c r="A4587">
        <v>3848</v>
      </c>
      <c r="B4587" t="s">
        <v>1647</v>
      </c>
      <c r="C4587" t="s">
        <v>301</v>
      </c>
      <c r="D4587" t="s">
        <v>7400</v>
      </c>
      <c r="E4587" t="s">
        <v>10200</v>
      </c>
      <c r="F4587" t="s">
        <v>10201</v>
      </c>
      <c r="G4587" t="s">
        <v>3468</v>
      </c>
      <c r="H4587">
        <v>2</v>
      </c>
      <c r="I4587" t="s">
        <v>1652</v>
      </c>
      <c r="J4587">
        <v>0</v>
      </c>
      <c r="K4587">
        <v>0</v>
      </c>
    </row>
    <row r="4588" spans="1:11" x14ac:dyDescent="0.25">
      <c r="A4588">
        <v>3848</v>
      </c>
      <c r="B4588" t="s">
        <v>1647</v>
      </c>
      <c r="C4588" t="s">
        <v>301</v>
      </c>
      <c r="D4588" t="s">
        <v>7400</v>
      </c>
      <c r="E4588" t="s">
        <v>2131</v>
      </c>
      <c r="F4588" t="s">
        <v>2132</v>
      </c>
      <c r="G4588" t="s">
        <v>7893</v>
      </c>
      <c r="H4588">
        <v>1776</v>
      </c>
      <c r="I4588" t="s">
        <v>1706</v>
      </c>
      <c r="J4588">
        <v>0</v>
      </c>
      <c r="K4588">
        <v>0</v>
      </c>
    </row>
    <row r="4589" spans="1:11" x14ac:dyDescent="0.25">
      <c r="A4589">
        <v>3848</v>
      </c>
      <c r="B4589" t="s">
        <v>1647</v>
      </c>
      <c r="C4589" t="s">
        <v>301</v>
      </c>
      <c r="D4589" t="s">
        <v>7400</v>
      </c>
      <c r="G4589" t="s">
        <v>9564</v>
      </c>
      <c r="H4589">
        <v>752</v>
      </c>
      <c r="I4589" t="s">
        <v>1706</v>
      </c>
      <c r="J4589">
        <v>0</v>
      </c>
      <c r="K4589">
        <v>0</v>
      </c>
    </row>
    <row r="4590" spans="1:11" x14ac:dyDescent="0.25">
      <c r="A4590">
        <v>3848</v>
      </c>
      <c r="B4590" t="s">
        <v>1647</v>
      </c>
      <c r="C4590" t="s">
        <v>301</v>
      </c>
      <c r="D4590" t="s">
        <v>7400</v>
      </c>
      <c r="G4590" t="s">
        <v>9933</v>
      </c>
      <c r="H4590">
        <v>10</v>
      </c>
      <c r="I4590" t="s">
        <v>1706</v>
      </c>
      <c r="J4590">
        <v>0</v>
      </c>
      <c r="K4590">
        <v>0</v>
      </c>
    </row>
    <row r="4591" spans="1:11" x14ac:dyDescent="0.25">
      <c r="A4591">
        <v>3848</v>
      </c>
      <c r="B4591" t="s">
        <v>1647</v>
      </c>
      <c r="C4591" t="s">
        <v>301</v>
      </c>
      <c r="D4591" t="s">
        <v>7400</v>
      </c>
      <c r="G4591" t="s">
        <v>7612</v>
      </c>
      <c r="H4591">
        <v>5</v>
      </c>
      <c r="I4591" t="s">
        <v>1706</v>
      </c>
      <c r="J4591">
        <v>0</v>
      </c>
      <c r="K4591">
        <v>0</v>
      </c>
    </row>
    <row r="4592" spans="1:11" x14ac:dyDescent="0.25">
      <c r="A4592">
        <v>3848</v>
      </c>
      <c r="B4592" t="s">
        <v>1647</v>
      </c>
      <c r="C4592" t="s">
        <v>301</v>
      </c>
      <c r="D4592" t="s">
        <v>7400</v>
      </c>
      <c r="G4592" t="s">
        <v>9122</v>
      </c>
      <c r="H4592">
        <v>18</v>
      </c>
      <c r="I4592" t="s">
        <v>1706</v>
      </c>
      <c r="J4592">
        <v>0</v>
      </c>
      <c r="K4592">
        <v>0</v>
      </c>
    </row>
    <row r="4593" spans="1:11" x14ac:dyDescent="0.25">
      <c r="A4593">
        <v>3848</v>
      </c>
      <c r="B4593" t="s">
        <v>1647</v>
      </c>
      <c r="C4593" t="s">
        <v>301</v>
      </c>
      <c r="D4593" t="s">
        <v>7400</v>
      </c>
      <c r="G4593" t="s">
        <v>7650</v>
      </c>
      <c r="H4593">
        <v>24</v>
      </c>
      <c r="I4593" t="s">
        <v>1706</v>
      </c>
      <c r="J4593">
        <v>0</v>
      </c>
      <c r="K4593">
        <v>0</v>
      </c>
    </row>
    <row r="4594" spans="1:11" x14ac:dyDescent="0.25">
      <c r="A4594">
        <v>3848</v>
      </c>
      <c r="B4594" t="s">
        <v>1647</v>
      </c>
      <c r="C4594" t="s">
        <v>301</v>
      </c>
      <c r="D4594" t="s">
        <v>7400</v>
      </c>
      <c r="G4594" t="s">
        <v>6147</v>
      </c>
      <c r="H4594">
        <v>22</v>
      </c>
      <c r="I4594" t="s">
        <v>1706</v>
      </c>
      <c r="J4594">
        <v>0</v>
      </c>
      <c r="K4594">
        <v>0</v>
      </c>
    </row>
    <row r="4595" spans="1:11" x14ac:dyDescent="0.25">
      <c r="A4595">
        <v>3848</v>
      </c>
      <c r="B4595" t="s">
        <v>1647</v>
      </c>
      <c r="C4595" t="s">
        <v>301</v>
      </c>
      <c r="D4595" t="s">
        <v>7400</v>
      </c>
      <c r="G4595" t="s">
        <v>6148</v>
      </c>
      <c r="H4595">
        <v>45</v>
      </c>
      <c r="I4595" t="s">
        <v>1706</v>
      </c>
      <c r="J4595">
        <v>0</v>
      </c>
      <c r="K4595">
        <v>0</v>
      </c>
    </row>
    <row r="4596" spans="1:11" x14ac:dyDescent="0.25">
      <c r="A4596">
        <v>3848</v>
      </c>
      <c r="B4596" t="s">
        <v>1647</v>
      </c>
      <c r="C4596" t="s">
        <v>301</v>
      </c>
      <c r="D4596" t="s">
        <v>7400</v>
      </c>
      <c r="G4596" t="s">
        <v>7613</v>
      </c>
      <c r="H4596">
        <v>18</v>
      </c>
      <c r="I4596" t="s">
        <v>1706</v>
      </c>
      <c r="J4596">
        <v>0</v>
      </c>
      <c r="K4596">
        <v>0</v>
      </c>
    </row>
    <row r="4597" spans="1:11" x14ac:dyDescent="0.25">
      <c r="A4597">
        <v>3848</v>
      </c>
      <c r="B4597" t="s">
        <v>1647</v>
      </c>
      <c r="C4597" t="s">
        <v>301</v>
      </c>
      <c r="D4597" t="s">
        <v>7400</v>
      </c>
      <c r="G4597" t="s">
        <v>7601</v>
      </c>
      <c r="H4597">
        <v>6</v>
      </c>
      <c r="I4597" t="s">
        <v>1706</v>
      </c>
      <c r="J4597">
        <v>0</v>
      </c>
      <c r="K4597">
        <v>0</v>
      </c>
    </row>
    <row r="4598" spans="1:11" x14ac:dyDescent="0.25">
      <c r="A4598">
        <v>3848</v>
      </c>
      <c r="B4598" t="s">
        <v>1647</v>
      </c>
      <c r="C4598" t="s">
        <v>301</v>
      </c>
      <c r="D4598" t="s">
        <v>7400</v>
      </c>
      <c r="G4598" t="s">
        <v>11030</v>
      </c>
      <c r="H4598">
        <v>6</v>
      </c>
      <c r="I4598" t="s">
        <v>1706</v>
      </c>
      <c r="J4598">
        <v>0</v>
      </c>
      <c r="K4598">
        <v>0</v>
      </c>
    </row>
    <row r="4599" spans="1:11" x14ac:dyDescent="0.25">
      <c r="A4599">
        <v>3848</v>
      </c>
      <c r="B4599" t="s">
        <v>1647</v>
      </c>
      <c r="C4599" t="s">
        <v>301</v>
      </c>
      <c r="D4599" t="s">
        <v>7400</v>
      </c>
      <c r="G4599" t="s">
        <v>11031</v>
      </c>
      <c r="H4599">
        <v>11</v>
      </c>
      <c r="I4599" t="s">
        <v>1706</v>
      </c>
      <c r="J4599">
        <v>0</v>
      </c>
      <c r="K4599">
        <v>0</v>
      </c>
    </row>
    <row r="4600" spans="1:11" x14ac:dyDescent="0.25">
      <c r="A4600">
        <v>3848</v>
      </c>
      <c r="B4600" t="s">
        <v>1647</v>
      </c>
      <c r="C4600" t="s">
        <v>301</v>
      </c>
      <c r="D4600" t="s">
        <v>7400</v>
      </c>
      <c r="E4600" t="s">
        <v>2133</v>
      </c>
      <c r="F4600" t="s">
        <v>2134</v>
      </c>
      <c r="G4600" t="s">
        <v>2139</v>
      </c>
      <c r="H4600">
        <v>903000</v>
      </c>
      <c r="I4600" t="s">
        <v>1652</v>
      </c>
      <c r="J4600">
        <v>0</v>
      </c>
      <c r="K4600">
        <v>0</v>
      </c>
    </row>
    <row r="4601" spans="1:11" x14ac:dyDescent="0.25">
      <c r="A4601">
        <v>3848</v>
      </c>
      <c r="B4601" t="s">
        <v>1647</v>
      </c>
      <c r="C4601" t="s">
        <v>301</v>
      </c>
      <c r="D4601" t="s">
        <v>7400</v>
      </c>
      <c r="E4601" t="s">
        <v>8365</v>
      </c>
      <c r="F4601" t="s">
        <v>8366</v>
      </c>
      <c r="G4601" t="s">
        <v>8367</v>
      </c>
      <c r="H4601">
        <v>6</v>
      </c>
      <c r="I4601" t="s">
        <v>1652</v>
      </c>
      <c r="J4601">
        <v>0</v>
      </c>
      <c r="K4601">
        <v>0</v>
      </c>
    </row>
    <row r="4602" spans="1:11" x14ac:dyDescent="0.25">
      <c r="A4602">
        <v>3848</v>
      </c>
      <c r="B4602" t="s">
        <v>1647</v>
      </c>
      <c r="C4602" t="s">
        <v>301</v>
      </c>
      <c r="D4602" t="s">
        <v>7400</v>
      </c>
      <c r="E4602" t="s">
        <v>8368</v>
      </c>
      <c r="F4602" t="s">
        <v>8369</v>
      </c>
      <c r="G4602" t="s">
        <v>8370</v>
      </c>
      <c r="H4602">
        <v>3</v>
      </c>
      <c r="I4602" t="s">
        <v>1652</v>
      </c>
      <c r="J4602">
        <v>0</v>
      </c>
      <c r="K4602">
        <v>0</v>
      </c>
    </row>
    <row r="4603" spans="1:11" x14ac:dyDescent="0.25">
      <c r="A4603">
        <v>3848</v>
      </c>
      <c r="B4603" t="s">
        <v>1647</v>
      </c>
      <c r="C4603" t="s">
        <v>301</v>
      </c>
      <c r="D4603" t="s">
        <v>7400</v>
      </c>
      <c r="G4603" t="s">
        <v>8830</v>
      </c>
      <c r="H4603">
        <v>4</v>
      </c>
      <c r="I4603" t="s">
        <v>1652</v>
      </c>
      <c r="J4603">
        <v>0</v>
      </c>
      <c r="K4603">
        <v>0</v>
      </c>
    </row>
    <row r="4604" spans="1:11" x14ac:dyDescent="0.25">
      <c r="A4604">
        <v>3848</v>
      </c>
      <c r="B4604" t="s">
        <v>1647</v>
      </c>
      <c r="C4604" t="s">
        <v>301</v>
      </c>
      <c r="D4604" t="s">
        <v>7400</v>
      </c>
      <c r="E4604" t="s">
        <v>8371</v>
      </c>
      <c r="F4604" t="s">
        <v>8372</v>
      </c>
      <c r="G4604" t="s">
        <v>8373</v>
      </c>
      <c r="H4604">
        <v>3</v>
      </c>
      <c r="I4604" t="s">
        <v>1652</v>
      </c>
      <c r="J4604">
        <v>0</v>
      </c>
      <c r="K4604">
        <v>0</v>
      </c>
    </row>
    <row r="4605" spans="1:11" x14ac:dyDescent="0.25">
      <c r="A4605">
        <v>3848</v>
      </c>
      <c r="B4605" t="s">
        <v>1647</v>
      </c>
      <c r="C4605" t="s">
        <v>301</v>
      </c>
      <c r="D4605" t="s">
        <v>7400</v>
      </c>
      <c r="G4605" t="s">
        <v>8830</v>
      </c>
      <c r="H4605">
        <v>2</v>
      </c>
      <c r="I4605" t="s">
        <v>1652</v>
      </c>
      <c r="J4605">
        <v>0</v>
      </c>
      <c r="K4605">
        <v>0</v>
      </c>
    </row>
    <row r="4606" spans="1:11" x14ac:dyDescent="0.25">
      <c r="A4606">
        <v>3848</v>
      </c>
      <c r="B4606" t="s">
        <v>1647</v>
      </c>
      <c r="C4606" t="s">
        <v>301</v>
      </c>
      <c r="D4606" t="s">
        <v>7400</v>
      </c>
      <c r="E4606" t="s">
        <v>9565</v>
      </c>
      <c r="F4606" t="s">
        <v>9566</v>
      </c>
      <c r="G4606" t="s">
        <v>8830</v>
      </c>
      <c r="H4606">
        <v>4</v>
      </c>
      <c r="I4606" t="s">
        <v>1652</v>
      </c>
      <c r="J4606">
        <v>0</v>
      </c>
      <c r="K4606">
        <v>0</v>
      </c>
    </row>
    <row r="4607" spans="1:11" x14ac:dyDescent="0.25">
      <c r="A4607">
        <v>3848</v>
      </c>
      <c r="B4607" t="s">
        <v>1647</v>
      </c>
      <c r="C4607" t="s">
        <v>301</v>
      </c>
      <c r="D4607" t="s">
        <v>7400</v>
      </c>
      <c r="E4607" t="s">
        <v>8374</v>
      </c>
      <c r="F4607" t="s">
        <v>8375</v>
      </c>
      <c r="G4607" t="s">
        <v>8376</v>
      </c>
      <c r="H4607">
        <v>10</v>
      </c>
      <c r="I4607" t="s">
        <v>1652</v>
      </c>
      <c r="J4607">
        <v>0</v>
      </c>
      <c r="K4607">
        <v>0</v>
      </c>
    </row>
    <row r="4608" spans="1:11" x14ac:dyDescent="0.25">
      <c r="A4608">
        <v>3848</v>
      </c>
      <c r="B4608" t="s">
        <v>1647</v>
      </c>
      <c r="C4608" t="s">
        <v>301</v>
      </c>
      <c r="D4608" t="s">
        <v>7400</v>
      </c>
      <c r="G4608" t="s">
        <v>8830</v>
      </c>
      <c r="H4608">
        <v>14</v>
      </c>
      <c r="I4608" t="s">
        <v>1652</v>
      </c>
      <c r="J4608">
        <v>0</v>
      </c>
      <c r="K4608">
        <v>0</v>
      </c>
    </row>
    <row r="4609" spans="1:11" x14ac:dyDescent="0.25">
      <c r="A4609">
        <v>3848</v>
      </c>
      <c r="B4609" t="s">
        <v>1647</v>
      </c>
      <c r="C4609" t="s">
        <v>301</v>
      </c>
      <c r="D4609" t="s">
        <v>7400</v>
      </c>
      <c r="E4609" t="s">
        <v>8377</v>
      </c>
      <c r="F4609" t="s">
        <v>8378</v>
      </c>
      <c r="G4609" t="s">
        <v>8379</v>
      </c>
      <c r="H4609">
        <v>10</v>
      </c>
      <c r="I4609" t="s">
        <v>1652</v>
      </c>
      <c r="J4609">
        <v>0</v>
      </c>
      <c r="K4609">
        <v>0</v>
      </c>
    </row>
    <row r="4610" spans="1:11" x14ac:dyDescent="0.25">
      <c r="A4610">
        <v>3848</v>
      </c>
      <c r="B4610" t="s">
        <v>1647</v>
      </c>
      <c r="C4610" t="s">
        <v>301</v>
      </c>
      <c r="D4610" t="s">
        <v>7400</v>
      </c>
      <c r="G4610" t="s">
        <v>8830</v>
      </c>
      <c r="H4610">
        <v>6</v>
      </c>
      <c r="I4610" t="s">
        <v>1652</v>
      </c>
      <c r="J4610">
        <v>0</v>
      </c>
      <c r="K4610">
        <v>0</v>
      </c>
    </row>
    <row r="4611" spans="1:11" x14ac:dyDescent="0.25">
      <c r="A4611">
        <v>3848</v>
      </c>
      <c r="B4611" t="s">
        <v>1647</v>
      </c>
      <c r="C4611" t="s">
        <v>301</v>
      </c>
      <c r="D4611" t="s">
        <v>7400</v>
      </c>
      <c r="E4611" t="s">
        <v>8380</v>
      </c>
      <c r="F4611" t="s">
        <v>8381</v>
      </c>
      <c r="G4611" t="s">
        <v>8382</v>
      </c>
      <c r="H4611">
        <v>10</v>
      </c>
      <c r="I4611" t="s">
        <v>1652</v>
      </c>
      <c r="J4611">
        <v>0</v>
      </c>
      <c r="K4611">
        <v>0</v>
      </c>
    </row>
    <row r="4612" spans="1:11" x14ac:dyDescent="0.25">
      <c r="A4612">
        <v>3848</v>
      </c>
      <c r="B4612" t="s">
        <v>1647</v>
      </c>
      <c r="C4612" t="s">
        <v>301</v>
      </c>
      <c r="D4612" t="s">
        <v>7400</v>
      </c>
      <c r="E4612" t="s">
        <v>8383</v>
      </c>
      <c r="F4612" t="s">
        <v>8384</v>
      </c>
      <c r="G4612" t="s">
        <v>8385</v>
      </c>
      <c r="H4612">
        <v>10</v>
      </c>
      <c r="I4612" t="s">
        <v>1652</v>
      </c>
      <c r="J4612">
        <v>0</v>
      </c>
      <c r="K4612">
        <v>0</v>
      </c>
    </row>
    <row r="4613" spans="1:11" x14ac:dyDescent="0.25">
      <c r="A4613">
        <v>3848</v>
      </c>
      <c r="B4613" t="s">
        <v>1647</v>
      </c>
      <c r="C4613" t="s">
        <v>301</v>
      </c>
      <c r="D4613" t="s">
        <v>7400</v>
      </c>
      <c r="G4613" t="s">
        <v>8830</v>
      </c>
      <c r="H4613">
        <v>5</v>
      </c>
      <c r="I4613" t="s">
        <v>1652</v>
      </c>
      <c r="J4613">
        <v>0</v>
      </c>
      <c r="K4613">
        <v>0</v>
      </c>
    </row>
    <row r="4614" spans="1:11" x14ac:dyDescent="0.25">
      <c r="A4614">
        <v>3848</v>
      </c>
      <c r="B4614" t="s">
        <v>1647</v>
      </c>
      <c r="C4614" t="s">
        <v>301</v>
      </c>
      <c r="D4614" t="s">
        <v>7400</v>
      </c>
      <c r="E4614" t="s">
        <v>8386</v>
      </c>
      <c r="F4614" t="s">
        <v>8387</v>
      </c>
      <c r="G4614" t="s">
        <v>8388</v>
      </c>
      <c r="H4614">
        <v>10</v>
      </c>
      <c r="I4614" t="s">
        <v>1652</v>
      </c>
      <c r="J4614">
        <v>0</v>
      </c>
      <c r="K4614">
        <v>0</v>
      </c>
    </row>
    <row r="4615" spans="1:11" x14ac:dyDescent="0.25">
      <c r="A4615">
        <v>3848</v>
      </c>
      <c r="B4615" t="s">
        <v>1647</v>
      </c>
      <c r="C4615" t="s">
        <v>301</v>
      </c>
      <c r="D4615" t="s">
        <v>7400</v>
      </c>
      <c r="G4615" t="s">
        <v>8830</v>
      </c>
      <c r="H4615">
        <v>10</v>
      </c>
      <c r="I4615" t="s">
        <v>1652</v>
      </c>
      <c r="J4615">
        <v>0</v>
      </c>
      <c r="K4615">
        <v>0</v>
      </c>
    </row>
    <row r="4616" spans="1:11" x14ac:dyDescent="0.25">
      <c r="A4616">
        <v>3848</v>
      </c>
      <c r="B4616" t="s">
        <v>1647</v>
      </c>
      <c r="C4616" t="s">
        <v>301</v>
      </c>
      <c r="D4616" t="s">
        <v>7400</v>
      </c>
      <c r="E4616" t="s">
        <v>9567</v>
      </c>
      <c r="F4616" t="s">
        <v>9568</v>
      </c>
      <c r="G4616" t="s">
        <v>8830</v>
      </c>
      <c r="H4616">
        <v>50</v>
      </c>
      <c r="I4616" t="s">
        <v>1652</v>
      </c>
      <c r="J4616">
        <v>0</v>
      </c>
      <c r="K4616">
        <v>0</v>
      </c>
    </row>
    <row r="4617" spans="1:11" x14ac:dyDescent="0.25">
      <c r="A4617">
        <v>3848</v>
      </c>
      <c r="B4617" t="s">
        <v>1647</v>
      </c>
      <c r="C4617" t="s">
        <v>301</v>
      </c>
      <c r="D4617" t="s">
        <v>7400</v>
      </c>
      <c r="E4617" t="s">
        <v>9287</v>
      </c>
      <c r="F4617" t="s">
        <v>9288</v>
      </c>
      <c r="G4617" t="s">
        <v>8830</v>
      </c>
      <c r="H4617">
        <v>5</v>
      </c>
      <c r="I4617" t="s">
        <v>1652</v>
      </c>
      <c r="J4617">
        <v>0</v>
      </c>
      <c r="K4617">
        <v>0</v>
      </c>
    </row>
    <row r="4618" spans="1:11" x14ac:dyDescent="0.25">
      <c r="A4618">
        <v>3848</v>
      </c>
      <c r="B4618" t="s">
        <v>1647</v>
      </c>
      <c r="C4618" t="s">
        <v>301</v>
      </c>
      <c r="D4618" t="s">
        <v>7400</v>
      </c>
      <c r="E4618" t="s">
        <v>9289</v>
      </c>
      <c r="F4618" t="s">
        <v>9290</v>
      </c>
      <c r="G4618" t="s">
        <v>8830</v>
      </c>
      <c r="H4618">
        <v>8</v>
      </c>
      <c r="I4618" t="s">
        <v>1652</v>
      </c>
      <c r="J4618">
        <v>0</v>
      </c>
      <c r="K4618">
        <v>0</v>
      </c>
    </row>
    <row r="4619" spans="1:11" x14ac:dyDescent="0.25">
      <c r="A4619">
        <v>3848</v>
      </c>
      <c r="B4619" t="s">
        <v>1647</v>
      </c>
      <c r="C4619" t="s">
        <v>301</v>
      </c>
      <c r="D4619" t="s">
        <v>7400</v>
      </c>
      <c r="E4619" t="s">
        <v>9291</v>
      </c>
      <c r="F4619" t="s">
        <v>9292</v>
      </c>
      <c r="G4619" t="s">
        <v>8830</v>
      </c>
      <c r="H4619">
        <v>3</v>
      </c>
      <c r="I4619" t="s">
        <v>1652</v>
      </c>
      <c r="J4619">
        <v>0</v>
      </c>
      <c r="K4619">
        <v>0</v>
      </c>
    </row>
    <row r="4620" spans="1:11" x14ac:dyDescent="0.25">
      <c r="A4620">
        <v>3848</v>
      </c>
      <c r="B4620" t="s">
        <v>1647</v>
      </c>
      <c r="C4620" t="s">
        <v>301</v>
      </c>
      <c r="D4620" t="s">
        <v>7400</v>
      </c>
      <c r="E4620" t="s">
        <v>8389</v>
      </c>
      <c r="F4620" t="s">
        <v>8390</v>
      </c>
      <c r="G4620" t="s">
        <v>8391</v>
      </c>
      <c r="H4620">
        <v>10</v>
      </c>
      <c r="I4620" t="s">
        <v>1652</v>
      </c>
      <c r="J4620">
        <v>0</v>
      </c>
      <c r="K4620">
        <v>0</v>
      </c>
    </row>
    <row r="4621" spans="1:11" x14ac:dyDescent="0.25">
      <c r="A4621">
        <v>3848</v>
      </c>
      <c r="B4621" t="s">
        <v>1647</v>
      </c>
      <c r="C4621" t="s">
        <v>301</v>
      </c>
      <c r="D4621" t="s">
        <v>7400</v>
      </c>
      <c r="G4621" t="s">
        <v>8830</v>
      </c>
      <c r="H4621">
        <v>65</v>
      </c>
      <c r="I4621" t="s">
        <v>1652</v>
      </c>
      <c r="J4621">
        <v>0</v>
      </c>
      <c r="K4621">
        <v>0</v>
      </c>
    </row>
    <row r="4622" spans="1:11" x14ac:dyDescent="0.25">
      <c r="A4622">
        <v>3848</v>
      </c>
      <c r="B4622" t="s">
        <v>1647</v>
      </c>
      <c r="C4622" t="s">
        <v>301</v>
      </c>
      <c r="D4622" t="s">
        <v>7400</v>
      </c>
      <c r="E4622" t="s">
        <v>8392</v>
      </c>
      <c r="F4622" t="s">
        <v>8393</v>
      </c>
      <c r="G4622" t="s">
        <v>8394</v>
      </c>
      <c r="H4622">
        <v>5</v>
      </c>
      <c r="I4622" t="s">
        <v>1652</v>
      </c>
      <c r="J4622">
        <v>0</v>
      </c>
      <c r="K4622">
        <v>0</v>
      </c>
    </row>
    <row r="4623" spans="1:11" x14ac:dyDescent="0.25">
      <c r="A4623">
        <v>3848</v>
      </c>
      <c r="B4623" t="s">
        <v>1647</v>
      </c>
      <c r="C4623" t="s">
        <v>301</v>
      </c>
      <c r="D4623" t="s">
        <v>7400</v>
      </c>
      <c r="E4623" t="s">
        <v>4290</v>
      </c>
      <c r="F4623" t="s">
        <v>4291</v>
      </c>
      <c r="G4623" t="s">
        <v>7735</v>
      </c>
      <c r="H4623">
        <v>2070</v>
      </c>
      <c r="I4623" t="s">
        <v>1646</v>
      </c>
      <c r="J4623">
        <v>0</v>
      </c>
      <c r="K4623">
        <v>0</v>
      </c>
    </row>
    <row r="4624" spans="1:11" x14ac:dyDescent="0.25">
      <c r="A4624">
        <v>3848</v>
      </c>
      <c r="B4624" t="s">
        <v>1647</v>
      </c>
      <c r="C4624" t="s">
        <v>301</v>
      </c>
      <c r="D4624" t="s">
        <v>7400</v>
      </c>
      <c r="G4624" t="s">
        <v>5899</v>
      </c>
      <c r="H4624">
        <v>274</v>
      </c>
      <c r="I4624" t="s">
        <v>1646</v>
      </c>
      <c r="J4624">
        <v>0</v>
      </c>
      <c r="K4624">
        <v>0</v>
      </c>
    </row>
    <row r="4625" spans="1:11" x14ac:dyDescent="0.25">
      <c r="A4625">
        <v>3848</v>
      </c>
      <c r="B4625" t="s">
        <v>1647</v>
      </c>
      <c r="C4625" t="s">
        <v>301</v>
      </c>
      <c r="D4625" t="s">
        <v>7400</v>
      </c>
      <c r="E4625" t="s">
        <v>11032</v>
      </c>
      <c r="F4625" t="s">
        <v>2110</v>
      </c>
      <c r="G4625" t="s">
        <v>2165</v>
      </c>
      <c r="H4625">
        <v>4</v>
      </c>
      <c r="I4625" t="s">
        <v>1652</v>
      </c>
      <c r="J4625">
        <v>0</v>
      </c>
      <c r="K4625">
        <v>0</v>
      </c>
    </row>
    <row r="4626" spans="1:11" x14ac:dyDescent="0.25">
      <c r="A4626">
        <v>3848</v>
      </c>
      <c r="B4626" t="s">
        <v>1647</v>
      </c>
      <c r="C4626" t="s">
        <v>301</v>
      </c>
      <c r="D4626" t="s">
        <v>7400</v>
      </c>
      <c r="E4626" t="s">
        <v>8890</v>
      </c>
      <c r="F4626" t="s">
        <v>8891</v>
      </c>
      <c r="G4626" t="s">
        <v>8262</v>
      </c>
      <c r="H4626">
        <v>11</v>
      </c>
      <c r="I4626" t="s">
        <v>1652</v>
      </c>
      <c r="J4626">
        <v>0</v>
      </c>
      <c r="K4626">
        <v>0</v>
      </c>
    </row>
    <row r="4627" spans="1:11" x14ac:dyDescent="0.25">
      <c r="A4627">
        <v>3848</v>
      </c>
      <c r="B4627" t="s">
        <v>1647</v>
      </c>
      <c r="C4627" t="s">
        <v>301</v>
      </c>
      <c r="D4627" t="s">
        <v>7400</v>
      </c>
      <c r="G4627" t="s">
        <v>5927</v>
      </c>
      <c r="H4627">
        <v>10</v>
      </c>
      <c r="I4627" t="s">
        <v>1652</v>
      </c>
      <c r="J4627">
        <v>0</v>
      </c>
      <c r="K4627">
        <v>0</v>
      </c>
    </row>
    <row r="4628" spans="1:11" x14ac:dyDescent="0.25">
      <c r="A4628">
        <v>3848</v>
      </c>
      <c r="B4628" t="s">
        <v>1647</v>
      </c>
      <c r="C4628" t="s">
        <v>301</v>
      </c>
      <c r="D4628" t="s">
        <v>7400</v>
      </c>
      <c r="E4628" t="s">
        <v>5900</v>
      </c>
      <c r="F4628" t="s">
        <v>1679</v>
      </c>
      <c r="G4628" t="s">
        <v>3272</v>
      </c>
      <c r="H4628">
        <v>15</v>
      </c>
      <c r="I4628" t="s">
        <v>1652</v>
      </c>
      <c r="J4628">
        <v>0</v>
      </c>
      <c r="K4628">
        <v>0</v>
      </c>
    </row>
    <row r="4629" spans="1:11" x14ac:dyDescent="0.25">
      <c r="A4629">
        <v>3848</v>
      </c>
      <c r="B4629" t="s">
        <v>1647</v>
      </c>
      <c r="C4629" t="s">
        <v>301</v>
      </c>
      <c r="D4629" t="s">
        <v>7400</v>
      </c>
      <c r="G4629" t="s">
        <v>5029</v>
      </c>
      <c r="H4629">
        <v>14</v>
      </c>
      <c r="I4629" t="s">
        <v>1652</v>
      </c>
      <c r="J4629">
        <v>0</v>
      </c>
      <c r="K4629">
        <v>0</v>
      </c>
    </row>
    <row r="4630" spans="1:11" x14ac:dyDescent="0.25">
      <c r="A4630">
        <v>3848</v>
      </c>
      <c r="B4630" t="s">
        <v>1647</v>
      </c>
      <c r="C4630" t="s">
        <v>301</v>
      </c>
      <c r="D4630" t="s">
        <v>7400</v>
      </c>
      <c r="E4630" t="s">
        <v>8652</v>
      </c>
      <c r="F4630" t="s">
        <v>4133</v>
      </c>
      <c r="G4630" t="s">
        <v>3670</v>
      </c>
      <c r="H4630">
        <v>21</v>
      </c>
      <c r="I4630" t="s">
        <v>1652</v>
      </c>
      <c r="J4630">
        <v>0</v>
      </c>
      <c r="K4630">
        <v>0</v>
      </c>
    </row>
    <row r="4631" spans="1:11" x14ac:dyDescent="0.25">
      <c r="A4631">
        <v>3848</v>
      </c>
      <c r="B4631" t="s">
        <v>1647</v>
      </c>
      <c r="C4631" t="s">
        <v>301</v>
      </c>
      <c r="D4631" t="s">
        <v>7400</v>
      </c>
      <c r="E4631" t="s">
        <v>4232</v>
      </c>
      <c r="F4631" t="s">
        <v>4233</v>
      </c>
      <c r="G4631" t="s">
        <v>4154</v>
      </c>
      <c r="H4631">
        <v>8</v>
      </c>
      <c r="I4631" t="s">
        <v>1652</v>
      </c>
      <c r="J4631">
        <v>0</v>
      </c>
      <c r="K4631">
        <v>0</v>
      </c>
    </row>
    <row r="4632" spans="1:11" x14ac:dyDescent="0.25">
      <c r="A4632">
        <v>3848</v>
      </c>
      <c r="B4632" t="s">
        <v>1647</v>
      </c>
      <c r="C4632" t="s">
        <v>301</v>
      </c>
      <c r="D4632" t="s">
        <v>7400</v>
      </c>
      <c r="E4632" t="s">
        <v>7603</v>
      </c>
      <c r="F4632" t="s">
        <v>7604</v>
      </c>
      <c r="G4632" t="s">
        <v>10202</v>
      </c>
      <c r="H4632">
        <v>32</v>
      </c>
      <c r="I4632" t="s">
        <v>1646</v>
      </c>
      <c r="J4632">
        <v>0</v>
      </c>
      <c r="K4632">
        <v>0</v>
      </c>
    </row>
    <row r="4633" spans="1:11" x14ac:dyDescent="0.25">
      <c r="A4633">
        <v>3848</v>
      </c>
      <c r="B4633" t="s">
        <v>1647</v>
      </c>
      <c r="C4633" t="s">
        <v>301</v>
      </c>
      <c r="D4633" t="s">
        <v>7400</v>
      </c>
      <c r="G4633" t="s">
        <v>5875</v>
      </c>
      <c r="H4633">
        <v>71</v>
      </c>
      <c r="I4633" t="s">
        <v>1646</v>
      </c>
      <c r="J4633">
        <v>0</v>
      </c>
      <c r="K4633">
        <v>0</v>
      </c>
    </row>
    <row r="4634" spans="1:11" x14ac:dyDescent="0.25">
      <c r="A4634">
        <v>3848</v>
      </c>
      <c r="B4634" t="s">
        <v>1647</v>
      </c>
      <c r="C4634" t="s">
        <v>301</v>
      </c>
      <c r="D4634" t="s">
        <v>7400</v>
      </c>
      <c r="E4634" t="s">
        <v>2541</v>
      </c>
      <c r="F4634" t="s">
        <v>1896</v>
      </c>
      <c r="G4634" t="s">
        <v>6733</v>
      </c>
      <c r="H4634">
        <v>5</v>
      </c>
      <c r="I4634" t="s">
        <v>1652</v>
      </c>
      <c r="J4634">
        <v>0</v>
      </c>
      <c r="K4634">
        <v>0</v>
      </c>
    </row>
    <row r="4635" spans="1:11" x14ac:dyDescent="0.25">
      <c r="A4635">
        <v>3848</v>
      </c>
      <c r="B4635" t="s">
        <v>1647</v>
      </c>
      <c r="C4635" t="s">
        <v>301</v>
      </c>
      <c r="D4635" t="s">
        <v>7400</v>
      </c>
      <c r="G4635" t="s">
        <v>5926</v>
      </c>
      <c r="H4635">
        <v>7</v>
      </c>
      <c r="I4635" t="s">
        <v>1652</v>
      </c>
      <c r="J4635">
        <v>0</v>
      </c>
      <c r="K4635">
        <v>0</v>
      </c>
    </row>
    <row r="4636" spans="1:11" x14ac:dyDescent="0.25">
      <c r="A4636">
        <v>3848</v>
      </c>
      <c r="B4636" t="s">
        <v>1647</v>
      </c>
      <c r="C4636" t="s">
        <v>301</v>
      </c>
      <c r="D4636" t="s">
        <v>7400</v>
      </c>
      <c r="E4636" t="s">
        <v>2415</v>
      </c>
      <c r="F4636" t="s">
        <v>2416</v>
      </c>
      <c r="G4636" t="s">
        <v>3264</v>
      </c>
      <c r="H4636">
        <v>7</v>
      </c>
      <c r="I4636" t="s">
        <v>1652</v>
      </c>
      <c r="J4636">
        <v>0</v>
      </c>
      <c r="K4636">
        <v>0</v>
      </c>
    </row>
    <row r="4637" spans="1:11" x14ac:dyDescent="0.25">
      <c r="A4637">
        <v>3848</v>
      </c>
      <c r="B4637" t="s">
        <v>1647</v>
      </c>
      <c r="C4637" t="s">
        <v>301</v>
      </c>
      <c r="D4637" t="s">
        <v>7400</v>
      </c>
      <c r="G4637" t="s">
        <v>2216</v>
      </c>
      <c r="H4637">
        <v>45</v>
      </c>
      <c r="I4637" t="s">
        <v>1652</v>
      </c>
      <c r="J4637">
        <v>0</v>
      </c>
      <c r="K4637">
        <v>0</v>
      </c>
    </row>
    <row r="4638" spans="1:11" x14ac:dyDescent="0.25">
      <c r="A4638">
        <v>3848</v>
      </c>
      <c r="B4638" t="s">
        <v>1647</v>
      </c>
      <c r="C4638" t="s">
        <v>301</v>
      </c>
      <c r="D4638" t="s">
        <v>7400</v>
      </c>
      <c r="E4638" t="s">
        <v>8525</v>
      </c>
      <c r="F4638" t="s">
        <v>8526</v>
      </c>
      <c r="G4638" t="s">
        <v>4058</v>
      </c>
      <c r="H4638">
        <v>2</v>
      </c>
      <c r="I4638" t="s">
        <v>1652</v>
      </c>
      <c r="J4638">
        <v>0</v>
      </c>
      <c r="K4638">
        <v>0</v>
      </c>
    </row>
    <row r="4639" spans="1:11" x14ac:dyDescent="0.25">
      <c r="A4639">
        <v>3848</v>
      </c>
      <c r="B4639" t="s">
        <v>1647</v>
      </c>
      <c r="C4639" t="s">
        <v>301</v>
      </c>
      <c r="D4639" t="s">
        <v>7400</v>
      </c>
      <c r="E4639" t="s">
        <v>2399</v>
      </c>
      <c r="F4639" t="s">
        <v>2400</v>
      </c>
      <c r="G4639" t="s">
        <v>10199</v>
      </c>
      <c r="H4639">
        <v>1060</v>
      </c>
      <c r="I4639" t="s">
        <v>1646</v>
      </c>
      <c r="J4639">
        <v>0</v>
      </c>
      <c r="K4639">
        <v>0</v>
      </c>
    </row>
    <row r="4640" spans="1:11" x14ac:dyDescent="0.25">
      <c r="A4640">
        <v>3848</v>
      </c>
      <c r="B4640" t="s">
        <v>1647</v>
      </c>
      <c r="C4640" t="s">
        <v>301</v>
      </c>
      <c r="D4640" t="s">
        <v>7400</v>
      </c>
      <c r="G4640" t="s">
        <v>5898</v>
      </c>
      <c r="H4640">
        <v>1132</v>
      </c>
      <c r="I4640" t="s">
        <v>1646</v>
      </c>
      <c r="J4640">
        <v>0</v>
      </c>
      <c r="K4640">
        <v>0</v>
      </c>
    </row>
    <row r="4641" spans="1:11" x14ac:dyDescent="0.25">
      <c r="A4641">
        <v>3848</v>
      </c>
      <c r="B4641" t="s">
        <v>1647</v>
      </c>
      <c r="C4641" t="s">
        <v>301</v>
      </c>
      <c r="D4641" t="s">
        <v>7400</v>
      </c>
      <c r="E4641" t="s">
        <v>2401</v>
      </c>
      <c r="F4641" t="s">
        <v>2402</v>
      </c>
      <c r="G4641" t="s">
        <v>7651</v>
      </c>
      <c r="H4641">
        <v>6</v>
      </c>
      <c r="I4641" t="s">
        <v>1652</v>
      </c>
      <c r="J4641">
        <v>0</v>
      </c>
      <c r="K4641">
        <v>0</v>
      </c>
    </row>
    <row r="4642" spans="1:11" x14ac:dyDescent="0.25">
      <c r="A4642">
        <v>3848</v>
      </c>
      <c r="B4642" t="s">
        <v>1647</v>
      </c>
      <c r="C4642" t="s">
        <v>301</v>
      </c>
      <c r="D4642" t="s">
        <v>7400</v>
      </c>
      <c r="G4642" t="s">
        <v>5968</v>
      </c>
      <c r="H4642">
        <v>200</v>
      </c>
      <c r="I4642" t="s">
        <v>1652</v>
      </c>
      <c r="J4642">
        <v>0</v>
      </c>
      <c r="K4642">
        <v>0</v>
      </c>
    </row>
    <row r="4643" spans="1:11" x14ac:dyDescent="0.25">
      <c r="A4643">
        <v>3848</v>
      </c>
      <c r="B4643" t="s">
        <v>1647</v>
      </c>
      <c r="C4643" t="s">
        <v>301</v>
      </c>
      <c r="D4643" t="s">
        <v>7400</v>
      </c>
      <c r="E4643" t="s">
        <v>4535</v>
      </c>
      <c r="F4643" t="s">
        <v>4536</v>
      </c>
      <c r="G4643" t="s">
        <v>7651</v>
      </c>
      <c r="H4643">
        <v>53</v>
      </c>
      <c r="I4643" t="s">
        <v>1652</v>
      </c>
      <c r="J4643">
        <v>0</v>
      </c>
      <c r="K4643">
        <v>0</v>
      </c>
    </row>
    <row r="4644" spans="1:11" x14ac:dyDescent="0.25">
      <c r="A4644">
        <v>3848</v>
      </c>
      <c r="B4644" t="s">
        <v>1647</v>
      </c>
      <c r="C4644" t="s">
        <v>301</v>
      </c>
      <c r="D4644" t="s">
        <v>7400</v>
      </c>
      <c r="G4644" t="s">
        <v>5927</v>
      </c>
      <c r="H4644">
        <v>162</v>
      </c>
      <c r="I4644" t="s">
        <v>1652</v>
      </c>
      <c r="J4644">
        <v>0</v>
      </c>
      <c r="K4644">
        <v>0</v>
      </c>
    </row>
    <row r="4645" spans="1:11" x14ac:dyDescent="0.25">
      <c r="A4645">
        <v>3848</v>
      </c>
      <c r="B4645" t="s">
        <v>1647</v>
      </c>
      <c r="C4645" t="s">
        <v>301</v>
      </c>
      <c r="D4645" t="s">
        <v>7400</v>
      </c>
      <c r="E4645" t="s">
        <v>2478</v>
      </c>
      <c r="F4645" t="s">
        <v>2403</v>
      </c>
      <c r="G4645" t="s">
        <v>7651</v>
      </c>
      <c r="H4645">
        <v>45</v>
      </c>
      <c r="I4645" t="s">
        <v>1652</v>
      </c>
      <c r="J4645">
        <v>0</v>
      </c>
      <c r="K4645">
        <v>0</v>
      </c>
    </row>
    <row r="4646" spans="1:11" x14ac:dyDescent="0.25">
      <c r="A4646">
        <v>3848</v>
      </c>
      <c r="B4646" t="s">
        <v>1647</v>
      </c>
      <c r="C4646" t="s">
        <v>301</v>
      </c>
      <c r="D4646" t="s">
        <v>7400</v>
      </c>
      <c r="G4646" t="s">
        <v>5927</v>
      </c>
      <c r="H4646">
        <v>111</v>
      </c>
      <c r="I4646" t="s">
        <v>1652</v>
      </c>
      <c r="J4646">
        <v>0</v>
      </c>
      <c r="K4646">
        <v>0</v>
      </c>
    </row>
    <row r="4647" spans="1:11" x14ac:dyDescent="0.25">
      <c r="A4647">
        <v>3848</v>
      </c>
      <c r="B4647" t="s">
        <v>1647</v>
      </c>
      <c r="C4647" t="s">
        <v>301</v>
      </c>
      <c r="D4647" t="s">
        <v>7400</v>
      </c>
      <c r="E4647" t="s">
        <v>2404</v>
      </c>
      <c r="F4647" t="s">
        <v>2403</v>
      </c>
      <c r="G4647" t="s">
        <v>3791</v>
      </c>
      <c r="H4647">
        <v>66</v>
      </c>
      <c r="I4647" t="s">
        <v>1652</v>
      </c>
      <c r="J4647">
        <v>0</v>
      </c>
      <c r="K4647">
        <v>0</v>
      </c>
    </row>
    <row r="4648" spans="1:11" x14ac:dyDescent="0.25">
      <c r="A4648">
        <v>3848</v>
      </c>
      <c r="B4648" t="s">
        <v>1647</v>
      </c>
      <c r="C4648" t="s">
        <v>301</v>
      </c>
      <c r="D4648" t="s">
        <v>7400</v>
      </c>
      <c r="G4648" t="s">
        <v>6188</v>
      </c>
      <c r="H4648">
        <v>121</v>
      </c>
      <c r="I4648" t="s">
        <v>1652</v>
      </c>
      <c r="J4648">
        <v>0</v>
      </c>
      <c r="K4648">
        <v>0</v>
      </c>
    </row>
    <row r="4649" spans="1:11" x14ac:dyDescent="0.25">
      <c r="A4649">
        <v>3848</v>
      </c>
      <c r="B4649" t="s">
        <v>1647</v>
      </c>
      <c r="C4649" t="s">
        <v>301</v>
      </c>
      <c r="D4649" t="s">
        <v>7400</v>
      </c>
      <c r="E4649" t="s">
        <v>2479</v>
      </c>
      <c r="F4649" t="s">
        <v>2402</v>
      </c>
      <c r="G4649" t="s">
        <v>7639</v>
      </c>
      <c r="H4649">
        <v>97</v>
      </c>
      <c r="I4649" t="s">
        <v>1652</v>
      </c>
      <c r="J4649">
        <v>0</v>
      </c>
      <c r="K4649">
        <v>0</v>
      </c>
    </row>
    <row r="4650" spans="1:11" x14ac:dyDescent="0.25">
      <c r="A4650">
        <v>3848</v>
      </c>
      <c r="B4650" t="s">
        <v>1647</v>
      </c>
      <c r="C4650" t="s">
        <v>301</v>
      </c>
      <c r="D4650" t="s">
        <v>7400</v>
      </c>
      <c r="G4650" t="s">
        <v>2405</v>
      </c>
      <c r="H4650">
        <v>191</v>
      </c>
      <c r="I4650" t="s">
        <v>1652</v>
      </c>
      <c r="J4650">
        <v>0</v>
      </c>
      <c r="K4650">
        <v>0</v>
      </c>
    </row>
    <row r="4651" spans="1:11" x14ac:dyDescent="0.25">
      <c r="A4651">
        <v>3848</v>
      </c>
      <c r="B4651" t="s">
        <v>1647</v>
      </c>
      <c r="C4651" t="s">
        <v>301</v>
      </c>
      <c r="D4651" t="s">
        <v>7400</v>
      </c>
      <c r="E4651" t="s">
        <v>4234</v>
      </c>
      <c r="F4651" t="s">
        <v>4235</v>
      </c>
      <c r="G4651" t="s">
        <v>7639</v>
      </c>
      <c r="H4651">
        <v>46</v>
      </c>
      <c r="I4651" t="s">
        <v>1652</v>
      </c>
      <c r="J4651">
        <v>0</v>
      </c>
      <c r="K4651">
        <v>0</v>
      </c>
    </row>
    <row r="4652" spans="1:11" x14ac:dyDescent="0.25">
      <c r="A4652">
        <v>3848</v>
      </c>
      <c r="B4652" t="s">
        <v>1647</v>
      </c>
      <c r="C4652" t="s">
        <v>301</v>
      </c>
      <c r="D4652" t="s">
        <v>7400</v>
      </c>
      <c r="G4652" t="s">
        <v>2405</v>
      </c>
      <c r="H4652">
        <v>96</v>
      </c>
      <c r="I4652" t="s">
        <v>1652</v>
      </c>
      <c r="J4652">
        <v>0</v>
      </c>
      <c r="K4652">
        <v>0</v>
      </c>
    </row>
    <row r="4653" spans="1:11" x14ac:dyDescent="0.25">
      <c r="A4653">
        <v>3848</v>
      </c>
      <c r="B4653" t="s">
        <v>1647</v>
      </c>
      <c r="C4653" t="s">
        <v>301</v>
      </c>
      <c r="D4653" t="s">
        <v>7400</v>
      </c>
      <c r="E4653" t="s">
        <v>2406</v>
      </c>
      <c r="F4653" t="s">
        <v>2402</v>
      </c>
      <c r="G4653" t="s">
        <v>7642</v>
      </c>
      <c r="H4653">
        <v>157</v>
      </c>
      <c r="I4653" t="s">
        <v>1652</v>
      </c>
      <c r="J4653">
        <v>0</v>
      </c>
      <c r="K4653">
        <v>0</v>
      </c>
    </row>
    <row r="4654" spans="1:11" x14ac:dyDescent="0.25">
      <c r="A4654">
        <v>3848</v>
      </c>
      <c r="B4654" t="s">
        <v>1647</v>
      </c>
      <c r="C4654" t="s">
        <v>301</v>
      </c>
      <c r="D4654" t="s">
        <v>7400</v>
      </c>
      <c r="G4654" t="s">
        <v>4432</v>
      </c>
      <c r="H4654">
        <v>849</v>
      </c>
      <c r="I4654" t="s">
        <v>1652</v>
      </c>
      <c r="J4654">
        <v>0</v>
      </c>
      <c r="K4654">
        <v>0</v>
      </c>
    </row>
    <row r="4655" spans="1:11" x14ac:dyDescent="0.25">
      <c r="A4655">
        <v>3848</v>
      </c>
      <c r="B4655" t="s">
        <v>1647</v>
      </c>
      <c r="C4655" t="s">
        <v>301</v>
      </c>
      <c r="D4655" t="s">
        <v>7400</v>
      </c>
      <c r="E4655" t="s">
        <v>2542</v>
      </c>
      <c r="F4655" t="s">
        <v>2543</v>
      </c>
      <c r="G4655" t="s">
        <v>7643</v>
      </c>
      <c r="H4655">
        <v>5</v>
      </c>
      <c r="I4655" t="s">
        <v>1652</v>
      </c>
      <c r="J4655">
        <v>0</v>
      </c>
      <c r="K4655">
        <v>0</v>
      </c>
    </row>
    <row r="4656" spans="1:11" x14ac:dyDescent="0.25">
      <c r="A4656">
        <v>3848</v>
      </c>
      <c r="B4656" t="s">
        <v>1647</v>
      </c>
      <c r="C4656" t="s">
        <v>301</v>
      </c>
      <c r="D4656" t="s">
        <v>7400</v>
      </c>
      <c r="G4656" t="s">
        <v>6127</v>
      </c>
      <c r="H4656">
        <v>17</v>
      </c>
      <c r="I4656" t="s">
        <v>1652</v>
      </c>
      <c r="J4656">
        <v>0</v>
      </c>
      <c r="K4656">
        <v>0</v>
      </c>
    </row>
    <row r="4657" spans="1:11" x14ac:dyDescent="0.25">
      <c r="A4657">
        <v>3848</v>
      </c>
      <c r="B4657" t="s">
        <v>1647</v>
      </c>
      <c r="C4657" t="s">
        <v>301</v>
      </c>
      <c r="D4657" t="s">
        <v>7400</v>
      </c>
      <c r="E4657" t="s">
        <v>2407</v>
      </c>
      <c r="F4657" t="s">
        <v>2408</v>
      </c>
      <c r="G4657" t="s">
        <v>7642</v>
      </c>
      <c r="H4657">
        <v>161</v>
      </c>
      <c r="I4657" t="s">
        <v>1652</v>
      </c>
      <c r="J4657">
        <v>0</v>
      </c>
      <c r="K4657">
        <v>0</v>
      </c>
    </row>
    <row r="4658" spans="1:11" x14ac:dyDescent="0.25">
      <c r="A4658">
        <v>3848</v>
      </c>
      <c r="B4658" t="s">
        <v>1647</v>
      </c>
      <c r="C4658" t="s">
        <v>301</v>
      </c>
      <c r="D4658" t="s">
        <v>7400</v>
      </c>
      <c r="G4658" t="s">
        <v>4432</v>
      </c>
      <c r="H4658">
        <v>677</v>
      </c>
      <c r="I4658" t="s">
        <v>1652</v>
      </c>
      <c r="J4658">
        <v>0</v>
      </c>
      <c r="K4658">
        <v>0</v>
      </c>
    </row>
    <row r="4659" spans="1:11" x14ac:dyDescent="0.25">
      <c r="A4659">
        <v>3848</v>
      </c>
      <c r="B4659" t="s">
        <v>1647</v>
      </c>
      <c r="C4659" t="s">
        <v>301</v>
      </c>
      <c r="D4659" t="s">
        <v>7400</v>
      </c>
      <c r="E4659" t="s">
        <v>8395</v>
      </c>
      <c r="F4659" t="s">
        <v>8396</v>
      </c>
      <c r="G4659" t="s">
        <v>8397</v>
      </c>
      <c r="H4659">
        <v>10</v>
      </c>
      <c r="I4659" t="s">
        <v>1652</v>
      </c>
      <c r="J4659">
        <v>0</v>
      </c>
      <c r="K4659">
        <v>0</v>
      </c>
    </row>
    <row r="4660" spans="1:11" x14ac:dyDescent="0.25">
      <c r="A4660">
        <v>3848</v>
      </c>
      <c r="B4660" t="s">
        <v>1647</v>
      </c>
      <c r="C4660" t="s">
        <v>301</v>
      </c>
      <c r="D4660" t="s">
        <v>7400</v>
      </c>
      <c r="E4660" t="s">
        <v>8398</v>
      </c>
      <c r="F4660" t="s">
        <v>8399</v>
      </c>
      <c r="G4660" t="s">
        <v>8400</v>
      </c>
      <c r="H4660">
        <v>10</v>
      </c>
      <c r="I4660" t="s">
        <v>1652</v>
      </c>
      <c r="J4660">
        <v>0</v>
      </c>
      <c r="K4660">
        <v>0</v>
      </c>
    </row>
    <row r="4661" spans="1:11" x14ac:dyDescent="0.25">
      <c r="A4661">
        <v>3848</v>
      </c>
      <c r="B4661" t="s">
        <v>1647</v>
      </c>
      <c r="C4661" t="s">
        <v>301</v>
      </c>
      <c r="D4661" t="s">
        <v>7400</v>
      </c>
      <c r="E4661" t="s">
        <v>8401</v>
      </c>
      <c r="F4661" t="s">
        <v>8402</v>
      </c>
      <c r="G4661" t="s">
        <v>8403</v>
      </c>
      <c r="H4661">
        <v>1452</v>
      </c>
      <c r="I4661" t="s">
        <v>7892</v>
      </c>
      <c r="J4661">
        <v>0</v>
      </c>
      <c r="K4661">
        <v>0</v>
      </c>
    </row>
    <row r="4662" spans="1:11" x14ac:dyDescent="0.25">
      <c r="A4662">
        <v>3848</v>
      </c>
      <c r="B4662" t="s">
        <v>1647</v>
      </c>
      <c r="C4662" t="s">
        <v>301</v>
      </c>
      <c r="D4662" t="s">
        <v>7400</v>
      </c>
      <c r="E4662" t="s">
        <v>8404</v>
      </c>
      <c r="F4662" t="s">
        <v>8405</v>
      </c>
      <c r="G4662" t="s">
        <v>8406</v>
      </c>
      <c r="H4662">
        <v>2</v>
      </c>
      <c r="I4662" t="s">
        <v>1652</v>
      </c>
      <c r="J4662">
        <v>0</v>
      </c>
      <c r="K4662">
        <v>0</v>
      </c>
    </row>
    <row r="4663" spans="1:11" x14ac:dyDescent="0.25">
      <c r="A4663">
        <v>3848</v>
      </c>
      <c r="B4663" t="s">
        <v>1647</v>
      </c>
      <c r="C4663" t="s">
        <v>301</v>
      </c>
      <c r="D4663" t="s">
        <v>7400</v>
      </c>
      <c r="E4663" t="s">
        <v>8407</v>
      </c>
      <c r="F4663" t="s">
        <v>8408</v>
      </c>
      <c r="G4663" t="s">
        <v>8409</v>
      </c>
      <c r="H4663">
        <v>3</v>
      </c>
      <c r="I4663" t="s">
        <v>1652</v>
      </c>
      <c r="J4663">
        <v>0</v>
      </c>
      <c r="K4663">
        <v>0</v>
      </c>
    </row>
    <row r="4664" spans="1:11" x14ac:dyDescent="0.25">
      <c r="A4664">
        <v>3848</v>
      </c>
      <c r="B4664" t="s">
        <v>1647</v>
      </c>
      <c r="C4664" t="s">
        <v>301</v>
      </c>
      <c r="D4664" t="s">
        <v>7400</v>
      </c>
      <c r="E4664" t="s">
        <v>8410</v>
      </c>
      <c r="F4664" t="s">
        <v>8408</v>
      </c>
      <c r="G4664" t="s">
        <v>8411</v>
      </c>
      <c r="H4664">
        <v>3</v>
      </c>
      <c r="I4664" t="s">
        <v>1652</v>
      </c>
      <c r="J4664">
        <v>0</v>
      </c>
      <c r="K4664">
        <v>0</v>
      </c>
    </row>
    <row r="4665" spans="1:11" x14ac:dyDescent="0.25">
      <c r="A4665">
        <v>3848</v>
      </c>
      <c r="B4665" t="s">
        <v>1647</v>
      </c>
      <c r="C4665" t="s">
        <v>301</v>
      </c>
      <c r="D4665" t="s">
        <v>7400</v>
      </c>
      <c r="E4665" t="s">
        <v>8412</v>
      </c>
      <c r="F4665" t="s">
        <v>8413</v>
      </c>
      <c r="G4665" t="s">
        <v>8414</v>
      </c>
      <c r="H4665">
        <v>1</v>
      </c>
      <c r="I4665" t="s">
        <v>1652</v>
      </c>
      <c r="J4665">
        <v>0</v>
      </c>
      <c r="K4665">
        <v>0</v>
      </c>
    </row>
    <row r="4666" spans="1:11" x14ac:dyDescent="0.25">
      <c r="A4666">
        <v>3848</v>
      </c>
      <c r="B4666" t="s">
        <v>1647</v>
      </c>
      <c r="C4666" t="s">
        <v>301</v>
      </c>
      <c r="D4666" t="s">
        <v>7400</v>
      </c>
      <c r="E4666" t="s">
        <v>8415</v>
      </c>
      <c r="F4666" t="s">
        <v>8416</v>
      </c>
      <c r="G4666" t="s">
        <v>8417</v>
      </c>
      <c r="H4666">
        <v>1</v>
      </c>
      <c r="I4666" t="s">
        <v>1652</v>
      </c>
      <c r="J4666">
        <v>0</v>
      </c>
      <c r="K4666">
        <v>0</v>
      </c>
    </row>
    <row r="4667" spans="1:11" x14ac:dyDescent="0.25">
      <c r="A4667">
        <v>3848</v>
      </c>
      <c r="B4667" t="s">
        <v>1647</v>
      </c>
      <c r="C4667" t="s">
        <v>301</v>
      </c>
      <c r="D4667" t="s">
        <v>7400</v>
      </c>
      <c r="E4667" t="s">
        <v>8418</v>
      </c>
      <c r="F4667" t="s">
        <v>8419</v>
      </c>
      <c r="G4667" t="s">
        <v>8420</v>
      </c>
      <c r="H4667">
        <v>1</v>
      </c>
      <c r="I4667" t="s">
        <v>1652</v>
      </c>
      <c r="J4667">
        <v>0</v>
      </c>
      <c r="K4667">
        <v>0</v>
      </c>
    </row>
    <row r="4668" spans="1:11" x14ac:dyDescent="0.25">
      <c r="A4668">
        <v>3848</v>
      </c>
      <c r="B4668" t="s">
        <v>1647</v>
      </c>
      <c r="C4668" t="s">
        <v>301</v>
      </c>
      <c r="D4668" t="s">
        <v>7400</v>
      </c>
      <c r="E4668" t="s">
        <v>8421</v>
      </c>
      <c r="F4668" t="s">
        <v>8422</v>
      </c>
      <c r="G4668" t="s">
        <v>8423</v>
      </c>
      <c r="H4668">
        <v>4</v>
      </c>
      <c r="I4668" t="s">
        <v>1652</v>
      </c>
      <c r="J4668">
        <v>0</v>
      </c>
      <c r="K4668">
        <v>0</v>
      </c>
    </row>
    <row r="4669" spans="1:11" x14ac:dyDescent="0.25">
      <c r="A4669">
        <v>3848</v>
      </c>
      <c r="B4669" t="s">
        <v>1647</v>
      </c>
      <c r="C4669" t="s">
        <v>301</v>
      </c>
      <c r="D4669" t="s">
        <v>7400</v>
      </c>
      <c r="E4669" t="s">
        <v>8424</v>
      </c>
      <c r="F4669" t="s">
        <v>8425</v>
      </c>
      <c r="G4669" t="s">
        <v>8426</v>
      </c>
      <c r="H4669">
        <v>5</v>
      </c>
      <c r="I4669" t="s">
        <v>1652</v>
      </c>
      <c r="J4669">
        <v>0</v>
      </c>
      <c r="K4669">
        <v>0</v>
      </c>
    </row>
    <row r="4670" spans="1:11" x14ac:dyDescent="0.25">
      <c r="A4670">
        <v>3848</v>
      </c>
      <c r="B4670" t="s">
        <v>1647</v>
      </c>
      <c r="C4670" t="s">
        <v>301</v>
      </c>
      <c r="D4670" t="s">
        <v>7400</v>
      </c>
      <c r="E4670" t="s">
        <v>8427</v>
      </c>
      <c r="F4670" t="s">
        <v>8428</v>
      </c>
      <c r="G4670" t="s">
        <v>8429</v>
      </c>
      <c r="H4670">
        <v>10</v>
      </c>
      <c r="I4670" t="s">
        <v>1652</v>
      </c>
      <c r="J4670">
        <v>0</v>
      </c>
      <c r="K4670">
        <v>0</v>
      </c>
    </row>
    <row r="4671" spans="1:11" x14ac:dyDescent="0.25">
      <c r="A4671">
        <v>3848</v>
      </c>
      <c r="B4671" t="s">
        <v>1647</v>
      </c>
      <c r="C4671" t="s">
        <v>301</v>
      </c>
      <c r="D4671" t="s">
        <v>7400</v>
      </c>
      <c r="E4671" t="s">
        <v>8430</v>
      </c>
      <c r="F4671" t="s">
        <v>8431</v>
      </c>
      <c r="G4671" t="s">
        <v>8426</v>
      </c>
      <c r="H4671">
        <v>10</v>
      </c>
      <c r="I4671" t="s">
        <v>1652</v>
      </c>
      <c r="J4671">
        <v>0</v>
      </c>
      <c r="K4671">
        <v>0</v>
      </c>
    </row>
    <row r="4672" spans="1:11" x14ac:dyDescent="0.25">
      <c r="A4672">
        <v>3848</v>
      </c>
      <c r="B4672" t="s">
        <v>1647</v>
      </c>
      <c r="C4672" t="s">
        <v>301</v>
      </c>
      <c r="D4672" t="s">
        <v>7400</v>
      </c>
      <c r="E4672" t="s">
        <v>8432</v>
      </c>
      <c r="F4672" t="s">
        <v>8433</v>
      </c>
      <c r="G4672" t="s">
        <v>8434</v>
      </c>
      <c r="H4672">
        <v>25</v>
      </c>
      <c r="I4672" t="s">
        <v>1652</v>
      </c>
      <c r="J4672">
        <v>0</v>
      </c>
      <c r="K4672">
        <v>0</v>
      </c>
    </row>
    <row r="4673" spans="1:11" x14ac:dyDescent="0.25">
      <c r="A4673">
        <v>3848</v>
      </c>
      <c r="B4673" t="s">
        <v>1647</v>
      </c>
      <c r="C4673" t="s">
        <v>301</v>
      </c>
      <c r="D4673" t="s">
        <v>7400</v>
      </c>
      <c r="E4673" t="s">
        <v>8435</v>
      </c>
      <c r="F4673" t="s">
        <v>8436</v>
      </c>
      <c r="G4673" t="s">
        <v>8437</v>
      </c>
      <c r="H4673">
        <v>3</v>
      </c>
      <c r="I4673" t="s">
        <v>1652</v>
      </c>
      <c r="J4673">
        <v>0</v>
      </c>
      <c r="K4673">
        <v>0</v>
      </c>
    </row>
    <row r="4674" spans="1:11" x14ac:dyDescent="0.25">
      <c r="A4674">
        <v>3848</v>
      </c>
      <c r="B4674" t="s">
        <v>1647</v>
      </c>
      <c r="C4674" t="s">
        <v>301</v>
      </c>
      <c r="D4674" t="s">
        <v>7400</v>
      </c>
      <c r="E4674" t="s">
        <v>8438</v>
      </c>
      <c r="F4674" t="s">
        <v>8439</v>
      </c>
      <c r="G4674" t="s">
        <v>8199</v>
      </c>
      <c r="H4674">
        <v>17</v>
      </c>
      <c r="I4674" t="s">
        <v>1652</v>
      </c>
      <c r="J4674">
        <v>0</v>
      </c>
      <c r="K4674">
        <v>0</v>
      </c>
    </row>
    <row r="4675" spans="1:11" x14ac:dyDescent="0.25">
      <c r="A4675">
        <v>3848</v>
      </c>
      <c r="B4675" t="s">
        <v>1647</v>
      </c>
      <c r="C4675" t="s">
        <v>301</v>
      </c>
      <c r="D4675" t="s">
        <v>7400</v>
      </c>
      <c r="E4675" t="s">
        <v>8440</v>
      </c>
      <c r="F4675" t="s">
        <v>8811</v>
      </c>
      <c r="G4675" t="s">
        <v>8441</v>
      </c>
      <c r="H4675">
        <v>6</v>
      </c>
      <c r="I4675" t="s">
        <v>1652</v>
      </c>
      <c r="J4675">
        <v>0</v>
      </c>
      <c r="K4675">
        <v>0</v>
      </c>
    </row>
    <row r="4676" spans="1:11" x14ac:dyDescent="0.25">
      <c r="A4676">
        <v>3848</v>
      </c>
      <c r="B4676" t="s">
        <v>1647</v>
      </c>
      <c r="C4676" t="s">
        <v>301</v>
      </c>
      <c r="D4676" t="s">
        <v>7400</v>
      </c>
      <c r="E4676" t="s">
        <v>9569</v>
      </c>
      <c r="F4676" t="s">
        <v>9570</v>
      </c>
      <c r="G4676" t="s">
        <v>3670</v>
      </c>
      <c r="H4676">
        <v>10</v>
      </c>
      <c r="I4676" t="s">
        <v>1652</v>
      </c>
      <c r="J4676">
        <v>0</v>
      </c>
      <c r="K4676">
        <v>0</v>
      </c>
    </row>
    <row r="4677" spans="1:11" x14ac:dyDescent="0.25">
      <c r="A4677">
        <v>3848</v>
      </c>
      <c r="B4677" t="s">
        <v>1647</v>
      </c>
      <c r="C4677" t="s">
        <v>301</v>
      </c>
      <c r="D4677" t="s">
        <v>7400</v>
      </c>
      <c r="E4677" t="s">
        <v>6297</v>
      </c>
      <c r="F4677" t="s">
        <v>4750</v>
      </c>
      <c r="G4677" t="s">
        <v>4726</v>
      </c>
      <c r="H4677">
        <v>2</v>
      </c>
      <c r="I4677" t="s">
        <v>1652</v>
      </c>
      <c r="J4677">
        <v>0</v>
      </c>
      <c r="K4677">
        <v>0</v>
      </c>
    </row>
    <row r="4678" spans="1:11" x14ac:dyDescent="0.25">
      <c r="A4678">
        <v>3848</v>
      </c>
      <c r="B4678" t="s">
        <v>1647</v>
      </c>
      <c r="C4678" t="s">
        <v>301</v>
      </c>
      <c r="D4678" t="s">
        <v>7400</v>
      </c>
      <c r="E4678" t="s">
        <v>6570</v>
      </c>
      <c r="F4678" t="s">
        <v>6571</v>
      </c>
      <c r="G4678" t="s">
        <v>10331</v>
      </c>
      <c r="H4678">
        <v>17</v>
      </c>
      <c r="I4678" t="s">
        <v>1652</v>
      </c>
      <c r="J4678">
        <v>0</v>
      </c>
      <c r="K4678">
        <v>0</v>
      </c>
    </row>
    <row r="4679" spans="1:11" x14ac:dyDescent="0.25">
      <c r="A4679">
        <v>3848</v>
      </c>
      <c r="B4679" t="s">
        <v>1647</v>
      </c>
      <c r="C4679" t="s">
        <v>301</v>
      </c>
      <c r="D4679" t="s">
        <v>7400</v>
      </c>
      <c r="G4679" t="s">
        <v>4725</v>
      </c>
      <c r="H4679">
        <v>7</v>
      </c>
      <c r="I4679" t="s">
        <v>1652</v>
      </c>
      <c r="J4679">
        <v>0</v>
      </c>
      <c r="K4679">
        <v>0</v>
      </c>
    </row>
    <row r="4680" spans="1:11" x14ac:dyDescent="0.25">
      <c r="A4680">
        <v>3848</v>
      </c>
      <c r="B4680" t="s">
        <v>1647</v>
      </c>
      <c r="C4680" t="s">
        <v>301</v>
      </c>
      <c r="D4680" t="s">
        <v>7400</v>
      </c>
      <c r="E4680" t="s">
        <v>6298</v>
      </c>
      <c r="F4680" t="s">
        <v>6299</v>
      </c>
      <c r="G4680" t="s">
        <v>6209</v>
      </c>
      <c r="H4680">
        <v>3</v>
      </c>
      <c r="I4680" t="s">
        <v>1652</v>
      </c>
      <c r="J4680">
        <v>0</v>
      </c>
      <c r="K4680">
        <v>0</v>
      </c>
    </row>
    <row r="4681" spans="1:11" x14ac:dyDescent="0.25">
      <c r="A4681">
        <v>3848</v>
      </c>
      <c r="B4681" t="s">
        <v>1647</v>
      </c>
      <c r="C4681" t="s">
        <v>301</v>
      </c>
      <c r="D4681" t="s">
        <v>7400</v>
      </c>
      <c r="E4681" t="s">
        <v>6805</v>
      </c>
      <c r="F4681" t="s">
        <v>6806</v>
      </c>
      <c r="G4681" t="s">
        <v>6209</v>
      </c>
      <c r="H4681">
        <v>6</v>
      </c>
      <c r="I4681" t="s">
        <v>1652</v>
      </c>
      <c r="J4681">
        <v>0</v>
      </c>
      <c r="K4681">
        <v>0</v>
      </c>
    </row>
    <row r="4682" spans="1:11" x14ac:dyDescent="0.25">
      <c r="A4682">
        <v>3848</v>
      </c>
      <c r="B4682" t="s">
        <v>1647</v>
      </c>
      <c r="C4682" t="s">
        <v>301</v>
      </c>
      <c r="D4682" t="s">
        <v>7400</v>
      </c>
      <c r="E4682" t="s">
        <v>6300</v>
      </c>
      <c r="F4682" t="s">
        <v>6301</v>
      </c>
      <c r="G4682" t="s">
        <v>3621</v>
      </c>
      <c r="H4682">
        <v>4</v>
      </c>
      <c r="I4682" t="s">
        <v>1652</v>
      </c>
      <c r="J4682">
        <v>0</v>
      </c>
      <c r="K4682">
        <v>0</v>
      </c>
    </row>
    <row r="4683" spans="1:11" x14ac:dyDescent="0.25">
      <c r="A4683">
        <v>3848</v>
      </c>
      <c r="B4683" t="s">
        <v>1647</v>
      </c>
      <c r="C4683" t="s">
        <v>301</v>
      </c>
      <c r="D4683" t="s">
        <v>7400</v>
      </c>
      <c r="E4683" t="s">
        <v>6302</v>
      </c>
      <c r="F4683" t="s">
        <v>6303</v>
      </c>
      <c r="G4683" t="s">
        <v>3154</v>
      </c>
      <c r="H4683">
        <v>7</v>
      </c>
      <c r="I4683" t="s">
        <v>1652</v>
      </c>
      <c r="J4683">
        <v>0</v>
      </c>
      <c r="K4683">
        <v>0</v>
      </c>
    </row>
    <row r="4684" spans="1:11" x14ac:dyDescent="0.25">
      <c r="A4684">
        <v>3848</v>
      </c>
      <c r="B4684" t="s">
        <v>1647</v>
      </c>
      <c r="C4684" t="s">
        <v>301</v>
      </c>
      <c r="D4684" t="s">
        <v>7400</v>
      </c>
      <c r="E4684" t="s">
        <v>5903</v>
      </c>
      <c r="F4684" t="s">
        <v>5904</v>
      </c>
      <c r="G4684" t="s">
        <v>3130</v>
      </c>
      <c r="H4684">
        <v>3</v>
      </c>
      <c r="I4684" t="s">
        <v>1652</v>
      </c>
      <c r="J4684">
        <v>0</v>
      </c>
      <c r="K4684">
        <v>0</v>
      </c>
    </row>
    <row r="4685" spans="1:11" x14ac:dyDescent="0.25">
      <c r="A4685">
        <v>3848</v>
      </c>
      <c r="B4685" t="s">
        <v>1647</v>
      </c>
      <c r="C4685" t="s">
        <v>301</v>
      </c>
      <c r="D4685" t="s">
        <v>7400</v>
      </c>
      <c r="E4685" t="s">
        <v>6572</v>
      </c>
      <c r="F4685" t="s">
        <v>6573</v>
      </c>
      <c r="G4685" t="s">
        <v>6713</v>
      </c>
      <c r="H4685">
        <v>13</v>
      </c>
      <c r="I4685" t="s">
        <v>1652</v>
      </c>
      <c r="J4685">
        <v>0</v>
      </c>
      <c r="K4685">
        <v>0</v>
      </c>
    </row>
    <row r="4686" spans="1:11" x14ac:dyDescent="0.25">
      <c r="A4686">
        <v>3848</v>
      </c>
      <c r="B4686" t="s">
        <v>1647</v>
      </c>
      <c r="C4686" t="s">
        <v>301</v>
      </c>
      <c r="D4686" t="s">
        <v>7400</v>
      </c>
      <c r="E4686" t="s">
        <v>6304</v>
      </c>
      <c r="F4686" t="s">
        <v>6305</v>
      </c>
      <c r="G4686" t="s">
        <v>4130</v>
      </c>
      <c r="H4686">
        <v>5</v>
      </c>
      <c r="I4686" t="s">
        <v>1652</v>
      </c>
      <c r="J4686">
        <v>0</v>
      </c>
      <c r="K4686">
        <v>0</v>
      </c>
    </row>
    <row r="4687" spans="1:11" x14ac:dyDescent="0.25">
      <c r="A4687">
        <v>3848</v>
      </c>
      <c r="B4687" t="s">
        <v>1647</v>
      </c>
      <c r="C4687" t="s">
        <v>301</v>
      </c>
      <c r="D4687" t="s">
        <v>7400</v>
      </c>
      <c r="E4687" t="s">
        <v>6306</v>
      </c>
      <c r="F4687" t="s">
        <v>6307</v>
      </c>
      <c r="G4687" t="s">
        <v>4206</v>
      </c>
      <c r="H4687">
        <v>49</v>
      </c>
      <c r="I4687" t="s">
        <v>1652</v>
      </c>
      <c r="J4687">
        <v>0</v>
      </c>
      <c r="K4687">
        <v>0</v>
      </c>
    </row>
    <row r="4688" spans="1:11" x14ac:dyDescent="0.25">
      <c r="A4688">
        <v>3848</v>
      </c>
      <c r="B4688" t="s">
        <v>1647</v>
      </c>
      <c r="C4688" t="s">
        <v>301</v>
      </c>
      <c r="D4688" t="s">
        <v>7400</v>
      </c>
      <c r="E4688" t="s">
        <v>6308</v>
      </c>
      <c r="F4688" t="s">
        <v>1679</v>
      </c>
      <c r="G4688" t="s">
        <v>6402</v>
      </c>
      <c r="H4688">
        <v>54</v>
      </c>
      <c r="I4688" t="s">
        <v>1652</v>
      </c>
      <c r="J4688">
        <v>0</v>
      </c>
      <c r="K4688">
        <v>0</v>
      </c>
    </row>
    <row r="4689" spans="1:11" x14ac:dyDescent="0.25">
      <c r="A4689">
        <v>3848</v>
      </c>
      <c r="B4689" t="s">
        <v>1647</v>
      </c>
      <c r="C4689" t="s">
        <v>301</v>
      </c>
      <c r="D4689" t="s">
        <v>7400</v>
      </c>
      <c r="E4689" t="s">
        <v>6309</v>
      </c>
      <c r="F4689" t="s">
        <v>1679</v>
      </c>
      <c r="G4689" t="s">
        <v>4130</v>
      </c>
      <c r="H4689">
        <v>1</v>
      </c>
      <c r="I4689" t="s">
        <v>1652</v>
      </c>
      <c r="J4689">
        <v>0</v>
      </c>
      <c r="K4689">
        <v>0</v>
      </c>
    </row>
    <row r="4690" spans="1:11" x14ac:dyDescent="0.25">
      <c r="A4690">
        <v>3848</v>
      </c>
      <c r="B4690" t="s">
        <v>1647</v>
      </c>
      <c r="C4690" t="s">
        <v>301</v>
      </c>
      <c r="D4690" t="s">
        <v>7400</v>
      </c>
      <c r="E4690" t="s">
        <v>6310</v>
      </c>
      <c r="F4690" t="s">
        <v>1655</v>
      </c>
      <c r="G4690" t="s">
        <v>6713</v>
      </c>
      <c r="H4690">
        <v>13</v>
      </c>
      <c r="I4690" t="s">
        <v>1652</v>
      </c>
      <c r="J4690">
        <v>0</v>
      </c>
      <c r="K4690">
        <v>0</v>
      </c>
    </row>
    <row r="4691" spans="1:11" x14ac:dyDescent="0.25">
      <c r="A4691">
        <v>3848</v>
      </c>
      <c r="B4691" t="s">
        <v>1647</v>
      </c>
      <c r="C4691" t="s">
        <v>301</v>
      </c>
      <c r="D4691" t="s">
        <v>7400</v>
      </c>
      <c r="E4691" t="s">
        <v>6574</v>
      </c>
      <c r="F4691" t="s">
        <v>1655</v>
      </c>
      <c r="G4691" t="s">
        <v>6719</v>
      </c>
      <c r="H4691">
        <v>13</v>
      </c>
      <c r="I4691" t="s">
        <v>1652</v>
      </c>
      <c r="J4691">
        <v>0</v>
      </c>
      <c r="K4691">
        <v>0</v>
      </c>
    </row>
    <row r="4692" spans="1:11" x14ac:dyDescent="0.25">
      <c r="A4692">
        <v>3848</v>
      </c>
      <c r="B4692" t="s">
        <v>1647</v>
      </c>
      <c r="C4692" t="s">
        <v>301</v>
      </c>
      <c r="D4692" t="s">
        <v>7400</v>
      </c>
      <c r="E4692" t="s">
        <v>6807</v>
      </c>
      <c r="F4692" t="s">
        <v>3520</v>
      </c>
      <c r="G4692" t="s">
        <v>3621</v>
      </c>
      <c r="H4692">
        <v>7</v>
      </c>
      <c r="I4692" t="s">
        <v>1652</v>
      </c>
      <c r="J4692">
        <v>0</v>
      </c>
      <c r="K4692">
        <v>0</v>
      </c>
    </row>
    <row r="4693" spans="1:11" x14ac:dyDescent="0.25">
      <c r="A4693">
        <v>3848</v>
      </c>
      <c r="B4693" t="s">
        <v>1647</v>
      </c>
      <c r="C4693" t="s">
        <v>301</v>
      </c>
      <c r="D4693" t="s">
        <v>7400</v>
      </c>
      <c r="E4693" t="s">
        <v>7181</v>
      </c>
      <c r="F4693" t="s">
        <v>7182</v>
      </c>
      <c r="G4693" t="s">
        <v>6209</v>
      </c>
      <c r="H4693">
        <v>11</v>
      </c>
      <c r="I4693" t="s">
        <v>1652</v>
      </c>
      <c r="J4693">
        <v>0</v>
      </c>
      <c r="K4693">
        <v>0</v>
      </c>
    </row>
    <row r="4694" spans="1:11" x14ac:dyDescent="0.25">
      <c r="A4694">
        <v>3848</v>
      </c>
      <c r="B4694" t="s">
        <v>1647</v>
      </c>
      <c r="C4694" t="s">
        <v>301</v>
      </c>
      <c r="D4694" t="s">
        <v>7400</v>
      </c>
      <c r="E4694" t="s">
        <v>7087</v>
      </c>
      <c r="F4694" t="s">
        <v>7088</v>
      </c>
      <c r="G4694" t="s">
        <v>3154</v>
      </c>
      <c r="H4694">
        <v>5</v>
      </c>
      <c r="I4694" t="s">
        <v>1652</v>
      </c>
      <c r="J4694">
        <v>0</v>
      </c>
      <c r="K4694">
        <v>0</v>
      </c>
    </row>
    <row r="4695" spans="1:11" x14ac:dyDescent="0.25">
      <c r="A4695">
        <v>3848</v>
      </c>
      <c r="B4695" t="s">
        <v>1647</v>
      </c>
      <c r="C4695" t="s">
        <v>301</v>
      </c>
      <c r="D4695" t="s">
        <v>7400</v>
      </c>
      <c r="E4695" t="s">
        <v>9720</v>
      </c>
      <c r="F4695" t="s">
        <v>9721</v>
      </c>
      <c r="G4695" t="s">
        <v>6209</v>
      </c>
      <c r="H4695">
        <v>2</v>
      </c>
      <c r="I4695" t="s">
        <v>1652</v>
      </c>
      <c r="J4695">
        <v>0</v>
      </c>
      <c r="K4695">
        <v>0</v>
      </c>
    </row>
    <row r="4696" spans="1:11" x14ac:dyDescent="0.25">
      <c r="A4696">
        <v>3848</v>
      </c>
      <c r="B4696" t="s">
        <v>1647</v>
      </c>
      <c r="C4696" t="s">
        <v>301</v>
      </c>
      <c r="D4696" t="s">
        <v>7400</v>
      </c>
      <c r="E4696" t="s">
        <v>6575</v>
      </c>
      <c r="F4696" t="s">
        <v>3693</v>
      </c>
      <c r="G4696" t="s">
        <v>3154</v>
      </c>
      <c r="H4696">
        <v>13</v>
      </c>
      <c r="I4696" t="s">
        <v>1652</v>
      </c>
      <c r="J4696">
        <v>0</v>
      </c>
      <c r="K4696">
        <v>0</v>
      </c>
    </row>
    <row r="4697" spans="1:11" x14ac:dyDescent="0.25">
      <c r="A4697">
        <v>3848</v>
      </c>
      <c r="B4697" t="s">
        <v>1647</v>
      </c>
      <c r="C4697" t="s">
        <v>301</v>
      </c>
      <c r="D4697" t="s">
        <v>7400</v>
      </c>
      <c r="E4697" t="s">
        <v>6576</v>
      </c>
      <c r="F4697" t="s">
        <v>6577</v>
      </c>
      <c r="G4697" t="s">
        <v>6719</v>
      </c>
      <c r="H4697">
        <v>13</v>
      </c>
      <c r="I4697" t="s">
        <v>1652</v>
      </c>
      <c r="J4697">
        <v>0</v>
      </c>
      <c r="K4697">
        <v>0</v>
      </c>
    </row>
    <row r="4698" spans="1:11" x14ac:dyDescent="0.25">
      <c r="A4698">
        <v>3848</v>
      </c>
      <c r="B4698" t="s">
        <v>1647</v>
      </c>
      <c r="C4698" t="s">
        <v>301</v>
      </c>
      <c r="D4698" t="s">
        <v>7400</v>
      </c>
      <c r="E4698" t="s">
        <v>6578</v>
      </c>
      <c r="F4698" t="s">
        <v>3693</v>
      </c>
      <c r="G4698" t="s">
        <v>3154</v>
      </c>
      <c r="H4698">
        <v>8</v>
      </c>
      <c r="I4698" t="s">
        <v>1652</v>
      </c>
      <c r="J4698">
        <v>0</v>
      </c>
      <c r="K4698">
        <v>0</v>
      </c>
    </row>
    <row r="4699" spans="1:11" x14ac:dyDescent="0.25">
      <c r="A4699">
        <v>3848</v>
      </c>
      <c r="B4699" t="s">
        <v>1647</v>
      </c>
      <c r="C4699" t="s">
        <v>301</v>
      </c>
      <c r="D4699" t="s">
        <v>7400</v>
      </c>
      <c r="E4699" t="s">
        <v>6579</v>
      </c>
      <c r="F4699" t="s">
        <v>1677</v>
      </c>
      <c r="G4699" t="s">
        <v>6402</v>
      </c>
      <c r="H4699">
        <v>8</v>
      </c>
      <c r="I4699" t="s">
        <v>1652</v>
      </c>
      <c r="J4699">
        <v>0</v>
      </c>
      <c r="K4699">
        <v>0</v>
      </c>
    </row>
    <row r="4700" spans="1:11" x14ac:dyDescent="0.25">
      <c r="A4700">
        <v>3848</v>
      </c>
      <c r="B4700" t="s">
        <v>1647</v>
      </c>
      <c r="C4700" t="s">
        <v>301</v>
      </c>
      <c r="D4700" t="s">
        <v>7400</v>
      </c>
      <c r="E4700" t="s">
        <v>6580</v>
      </c>
      <c r="F4700" t="s">
        <v>6581</v>
      </c>
      <c r="G4700" t="s">
        <v>3154</v>
      </c>
      <c r="H4700">
        <v>23</v>
      </c>
      <c r="I4700" t="s">
        <v>1652</v>
      </c>
      <c r="J4700">
        <v>0</v>
      </c>
      <c r="K4700">
        <v>0</v>
      </c>
    </row>
    <row r="4701" spans="1:11" x14ac:dyDescent="0.25">
      <c r="A4701">
        <v>3848</v>
      </c>
      <c r="B4701" t="s">
        <v>1647</v>
      </c>
      <c r="C4701" t="s">
        <v>301</v>
      </c>
      <c r="D4701" t="s">
        <v>7400</v>
      </c>
      <c r="E4701" t="s">
        <v>6582</v>
      </c>
      <c r="F4701" t="s">
        <v>6583</v>
      </c>
      <c r="G4701" t="s">
        <v>4529</v>
      </c>
      <c r="H4701">
        <v>50</v>
      </c>
      <c r="I4701" t="s">
        <v>1652</v>
      </c>
      <c r="J4701">
        <v>0</v>
      </c>
      <c r="K4701">
        <v>0</v>
      </c>
    </row>
    <row r="4702" spans="1:11" x14ac:dyDescent="0.25">
      <c r="A4702">
        <v>3848</v>
      </c>
      <c r="B4702" t="s">
        <v>1647</v>
      </c>
      <c r="C4702" t="s">
        <v>301</v>
      </c>
      <c r="D4702" t="s">
        <v>7400</v>
      </c>
      <c r="E4702" t="s">
        <v>6584</v>
      </c>
      <c r="F4702" t="s">
        <v>6585</v>
      </c>
      <c r="G4702" t="s">
        <v>6402</v>
      </c>
      <c r="H4702">
        <v>24</v>
      </c>
      <c r="I4702" t="s">
        <v>1652</v>
      </c>
      <c r="J4702">
        <v>0</v>
      </c>
      <c r="K4702">
        <v>0</v>
      </c>
    </row>
    <row r="4703" spans="1:11" x14ac:dyDescent="0.25">
      <c r="A4703">
        <v>3848</v>
      </c>
      <c r="B4703" t="s">
        <v>1647</v>
      </c>
      <c r="C4703" t="s">
        <v>301</v>
      </c>
      <c r="D4703" t="s">
        <v>7400</v>
      </c>
      <c r="G4703" t="s">
        <v>4529</v>
      </c>
      <c r="H4703">
        <v>5</v>
      </c>
      <c r="I4703" t="s">
        <v>1652</v>
      </c>
      <c r="J4703">
        <v>0</v>
      </c>
      <c r="K4703">
        <v>0</v>
      </c>
    </row>
    <row r="4704" spans="1:11" x14ac:dyDescent="0.25">
      <c r="A4704">
        <v>3848</v>
      </c>
      <c r="B4704" t="s">
        <v>1647</v>
      </c>
      <c r="C4704" t="s">
        <v>301</v>
      </c>
      <c r="D4704" t="s">
        <v>7400</v>
      </c>
      <c r="E4704" t="s">
        <v>6918</v>
      </c>
      <c r="F4704" t="s">
        <v>6919</v>
      </c>
      <c r="G4704" t="s">
        <v>6530</v>
      </c>
      <c r="H4704">
        <v>23</v>
      </c>
      <c r="I4704" t="s">
        <v>1652</v>
      </c>
      <c r="J4704">
        <v>0</v>
      </c>
      <c r="K4704">
        <v>0</v>
      </c>
    </row>
    <row r="4705" spans="1:11" x14ac:dyDescent="0.25">
      <c r="A4705">
        <v>3848</v>
      </c>
      <c r="B4705" t="s">
        <v>1647</v>
      </c>
      <c r="C4705" t="s">
        <v>301</v>
      </c>
      <c r="D4705" t="s">
        <v>7400</v>
      </c>
      <c r="G4705" t="s">
        <v>4529</v>
      </c>
      <c r="H4705">
        <v>5</v>
      </c>
      <c r="I4705" t="s">
        <v>1652</v>
      </c>
      <c r="J4705">
        <v>0</v>
      </c>
      <c r="K4705">
        <v>0</v>
      </c>
    </row>
    <row r="4706" spans="1:11" x14ac:dyDescent="0.25">
      <c r="A4706">
        <v>3848</v>
      </c>
      <c r="B4706" t="s">
        <v>1647</v>
      </c>
      <c r="C4706" t="s">
        <v>301</v>
      </c>
      <c r="D4706" t="s">
        <v>7400</v>
      </c>
      <c r="E4706" t="s">
        <v>6586</v>
      </c>
      <c r="F4706" t="s">
        <v>6587</v>
      </c>
      <c r="G4706" t="s">
        <v>3190</v>
      </c>
      <c r="H4706">
        <v>22</v>
      </c>
      <c r="I4706" t="s">
        <v>1652</v>
      </c>
      <c r="J4706">
        <v>0</v>
      </c>
      <c r="K4706">
        <v>0</v>
      </c>
    </row>
    <row r="4707" spans="1:11" x14ac:dyDescent="0.25">
      <c r="A4707">
        <v>3848</v>
      </c>
      <c r="B4707" t="s">
        <v>1647</v>
      </c>
      <c r="C4707" t="s">
        <v>301</v>
      </c>
      <c r="D4707" t="s">
        <v>7400</v>
      </c>
      <c r="G4707" t="s">
        <v>5889</v>
      </c>
      <c r="H4707">
        <v>5</v>
      </c>
      <c r="I4707" t="s">
        <v>1652</v>
      </c>
      <c r="J4707">
        <v>0</v>
      </c>
      <c r="K4707">
        <v>0</v>
      </c>
    </row>
    <row r="4708" spans="1:11" x14ac:dyDescent="0.25">
      <c r="A4708">
        <v>3848</v>
      </c>
      <c r="B4708" t="s">
        <v>1647</v>
      </c>
      <c r="C4708" t="s">
        <v>301</v>
      </c>
      <c r="D4708" t="s">
        <v>7400</v>
      </c>
      <c r="E4708" t="s">
        <v>9934</v>
      </c>
      <c r="F4708" t="s">
        <v>9935</v>
      </c>
      <c r="G4708" t="s">
        <v>5889</v>
      </c>
      <c r="H4708">
        <v>2</v>
      </c>
      <c r="I4708" t="s">
        <v>1652</v>
      </c>
      <c r="J4708">
        <v>0</v>
      </c>
      <c r="K4708">
        <v>0</v>
      </c>
    </row>
    <row r="4709" spans="1:11" x14ac:dyDescent="0.25">
      <c r="A4709">
        <v>3848</v>
      </c>
      <c r="B4709" t="s">
        <v>1647</v>
      </c>
      <c r="C4709" t="s">
        <v>301</v>
      </c>
      <c r="D4709" t="s">
        <v>7400</v>
      </c>
      <c r="E4709" t="s">
        <v>5905</v>
      </c>
      <c r="F4709" t="s">
        <v>3569</v>
      </c>
      <c r="G4709" t="s">
        <v>5042</v>
      </c>
      <c r="H4709">
        <v>16</v>
      </c>
      <c r="I4709" t="s">
        <v>1652</v>
      </c>
      <c r="J4709">
        <v>0</v>
      </c>
      <c r="K4709">
        <v>0</v>
      </c>
    </row>
    <row r="4710" spans="1:11" x14ac:dyDescent="0.25">
      <c r="A4710">
        <v>3848</v>
      </c>
      <c r="B4710" t="s">
        <v>1647</v>
      </c>
      <c r="C4710" t="s">
        <v>301</v>
      </c>
      <c r="D4710" t="s">
        <v>7400</v>
      </c>
      <c r="E4710" t="s">
        <v>5906</v>
      </c>
      <c r="F4710" t="s">
        <v>5907</v>
      </c>
      <c r="G4710" t="s">
        <v>3110</v>
      </c>
      <c r="H4710">
        <v>16</v>
      </c>
      <c r="I4710" t="s">
        <v>1652</v>
      </c>
      <c r="J4710">
        <v>0</v>
      </c>
      <c r="K4710">
        <v>0</v>
      </c>
    </row>
    <row r="4711" spans="1:11" x14ac:dyDescent="0.25">
      <c r="A4711">
        <v>3848</v>
      </c>
      <c r="B4711" t="s">
        <v>1647</v>
      </c>
      <c r="C4711" t="s">
        <v>301</v>
      </c>
      <c r="D4711" t="s">
        <v>7400</v>
      </c>
      <c r="E4711" t="s">
        <v>2480</v>
      </c>
      <c r="F4711" t="s">
        <v>2481</v>
      </c>
      <c r="G4711" t="s">
        <v>6505</v>
      </c>
      <c r="H4711">
        <v>13</v>
      </c>
      <c r="I4711" t="s">
        <v>1652</v>
      </c>
      <c r="J4711">
        <v>0</v>
      </c>
      <c r="K4711">
        <v>0</v>
      </c>
    </row>
    <row r="4712" spans="1:11" x14ac:dyDescent="0.25">
      <c r="A4712">
        <v>3848</v>
      </c>
      <c r="B4712" t="s">
        <v>1647</v>
      </c>
      <c r="C4712" t="s">
        <v>301</v>
      </c>
      <c r="D4712" t="s">
        <v>7400</v>
      </c>
      <c r="E4712" t="s">
        <v>2482</v>
      </c>
      <c r="F4712" t="s">
        <v>2483</v>
      </c>
      <c r="G4712" t="s">
        <v>7651</v>
      </c>
      <c r="H4712">
        <v>11</v>
      </c>
      <c r="I4712" t="s">
        <v>1652</v>
      </c>
      <c r="J4712">
        <v>0</v>
      </c>
      <c r="K4712">
        <v>0</v>
      </c>
    </row>
    <row r="4713" spans="1:11" x14ac:dyDescent="0.25">
      <c r="A4713">
        <v>3848</v>
      </c>
      <c r="B4713" t="s">
        <v>1647</v>
      </c>
      <c r="C4713" t="s">
        <v>301</v>
      </c>
      <c r="D4713" t="s">
        <v>7400</v>
      </c>
      <c r="G4713" t="s">
        <v>5968</v>
      </c>
      <c r="H4713">
        <v>206</v>
      </c>
      <c r="I4713" t="s">
        <v>1652</v>
      </c>
      <c r="J4713">
        <v>0</v>
      </c>
      <c r="K4713">
        <v>0</v>
      </c>
    </row>
    <row r="4714" spans="1:11" x14ac:dyDescent="0.25">
      <c r="A4714">
        <v>3848</v>
      </c>
      <c r="B4714" t="s">
        <v>1647</v>
      </c>
      <c r="C4714" t="s">
        <v>301</v>
      </c>
      <c r="D4714" t="s">
        <v>7400</v>
      </c>
      <c r="E4714" t="s">
        <v>2484</v>
      </c>
      <c r="F4714" t="s">
        <v>2485</v>
      </c>
      <c r="G4714" t="s">
        <v>7635</v>
      </c>
      <c r="H4714">
        <v>181</v>
      </c>
      <c r="I4714" t="s">
        <v>1652</v>
      </c>
      <c r="J4714">
        <v>0</v>
      </c>
      <c r="K4714">
        <v>0</v>
      </c>
    </row>
    <row r="4715" spans="1:11" x14ac:dyDescent="0.25">
      <c r="A4715">
        <v>3848</v>
      </c>
      <c r="B4715" t="s">
        <v>1647</v>
      </c>
      <c r="C4715" t="s">
        <v>301</v>
      </c>
      <c r="D4715" t="s">
        <v>7400</v>
      </c>
      <c r="G4715" t="s">
        <v>5968</v>
      </c>
      <c r="H4715">
        <v>163</v>
      </c>
      <c r="I4715" t="s">
        <v>1652</v>
      </c>
      <c r="J4715">
        <v>0</v>
      </c>
      <c r="K4715">
        <v>0</v>
      </c>
    </row>
    <row r="4716" spans="1:11" x14ac:dyDescent="0.25">
      <c r="A4716">
        <v>3848</v>
      </c>
      <c r="B4716" t="s">
        <v>1647</v>
      </c>
      <c r="C4716" t="s">
        <v>301</v>
      </c>
      <c r="D4716" t="s">
        <v>7400</v>
      </c>
      <c r="E4716" t="s">
        <v>6289</v>
      </c>
      <c r="F4716" t="s">
        <v>6290</v>
      </c>
      <c r="G4716" t="s">
        <v>8872</v>
      </c>
      <c r="H4716">
        <v>735</v>
      </c>
      <c r="I4716" t="s">
        <v>1652</v>
      </c>
      <c r="J4716">
        <v>0</v>
      </c>
      <c r="K4716">
        <v>0</v>
      </c>
    </row>
    <row r="4717" spans="1:11" x14ac:dyDescent="0.25">
      <c r="A4717">
        <v>3848</v>
      </c>
      <c r="B4717" t="s">
        <v>1647</v>
      </c>
      <c r="C4717" t="s">
        <v>301</v>
      </c>
      <c r="D4717" t="s">
        <v>7400</v>
      </c>
      <c r="G4717" t="s">
        <v>5882</v>
      </c>
      <c r="H4717">
        <v>300</v>
      </c>
      <c r="I4717" t="s">
        <v>1652</v>
      </c>
      <c r="J4717">
        <v>0</v>
      </c>
      <c r="K4717">
        <v>0</v>
      </c>
    </row>
    <row r="4718" spans="1:11" x14ac:dyDescent="0.25">
      <c r="A4718">
        <v>3848</v>
      </c>
      <c r="B4718" t="s">
        <v>1647</v>
      </c>
      <c r="C4718" t="s">
        <v>301</v>
      </c>
      <c r="D4718" t="s">
        <v>7400</v>
      </c>
      <c r="E4718" t="s">
        <v>5908</v>
      </c>
      <c r="F4718" t="s">
        <v>1695</v>
      </c>
      <c r="G4718" t="s">
        <v>6881</v>
      </c>
      <c r="H4718">
        <v>4</v>
      </c>
      <c r="I4718" t="s">
        <v>1652</v>
      </c>
      <c r="J4718">
        <v>0</v>
      </c>
      <c r="K4718">
        <v>0</v>
      </c>
    </row>
    <row r="4719" spans="1:11" x14ac:dyDescent="0.25">
      <c r="A4719">
        <v>3848</v>
      </c>
      <c r="B4719" t="s">
        <v>1647</v>
      </c>
      <c r="C4719" t="s">
        <v>301</v>
      </c>
      <c r="D4719" t="s">
        <v>7400</v>
      </c>
      <c r="G4719" t="s">
        <v>5178</v>
      </c>
      <c r="H4719">
        <v>41</v>
      </c>
      <c r="I4719" t="s">
        <v>1652</v>
      </c>
      <c r="J4719">
        <v>0</v>
      </c>
      <c r="K4719">
        <v>0</v>
      </c>
    </row>
    <row r="4720" spans="1:11" x14ac:dyDescent="0.25">
      <c r="A4720">
        <v>3848</v>
      </c>
      <c r="B4720" t="s">
        <v>1647</v>
      </c>
      <c r="C4720" t="s">
        <v>301</v>
      </c>
      <c r="D4720" t="s">
        <v>7400</v>
      </c>
      <c r="E4720" t="s">
        <v>7853</v>
      </c>
      <c r="F4720" t="s">
        <v>2441</v>
      </c>
      <c r="G4720" t="s">
        <v>10155</v>
      </c>
      <c r="H4720">
        <v>5</v>
      </c>
      <c r="I4720" t="s">
        <v>1652</v>
      </c>
      <c r="J4720">
        <v>0</v>
      </c>
      <c r="K4720">
        <v>0</v>
      </c>
    </row>
    <row r="4721" spans="1:11" x14ac:dyDescent="0.25">
      <c r="A4721">
        <v>3848</v>
      </c>
      <c r="B4721" t="s">
        <v>1647</v>
      </c>
      <c r="C4721" t="s">
        <v>301</v>
      </c>
      <c r="D4721" t="s">
        <v>7400</v>
      </c>
      <c r="G4721" t="s">
        <v>2217</v>
      </c>
      <c r="H4721">
        <v>20</v>
      </c>
      <c r="I4721" t="s">
        <v>1652</v>
      </c>
      <c r="J4721">
        <v>0</v>
      </c>
      <c r="K4721">
        <v>0</v>
      </c>
    </row>
    <row r="4722" spans="1:11" x14ac:dyDescent="0.25">
      <c r="A4722">
        <v>3848</v>
      </c>
      <c r="B4722" t="s">
        <v>1647</v>
      </c>
      <c r="C4722" t="s">
        <v>301</v>
      </c>
      <c r="D4722" t="s">
        <v>7400</v>
      </c>
      <c r="E4722" t="s">
        <v>8442</v>
      </c>
      <c r="F4722" t="s">
        <v>8443</v>
      </c>
      <c r="G4722" t="s">
        <v>4058</v>
      </c>
      <c r="H4722">
        <v>5</v>
      </c>
      <c r="I4722" t="s">
        <v>1652</v>
      </c>
      <c r="J4722">
        <v>0</v>
      </c>
      <c r="K4722">
        <v>0</v>
      </c>
    </row>
    <row r="4723" spans="1:11" x14ac:dyDescent="0.25">
      <c r="A4723">
        <v>3848</v>
      </c>
      <c r="B4723" t="s">
        <v>1647</v>
      </c>
      <c r="C4723" t="s">
        <v>301</v>
      </c>
      <c r="D4723" t="s">
        <v>7400</v>
      </c>
      <c r="E4723" t="s">
        <v>10203</v>
      </c>
      <c r="F4723" t="s">
        <v>1655</v>
      </c>
      <c r="G4723" t="s">
        <v>8592</v>
      </c>
      <c r="H4723">
        <v>260</v>
      </c>
      <c r="I4723" t="s">
        <v>1652</v>
      </c>
      <c r="J4723">
        <v>0</v>
      </c>
      <c r="K4723">
        <v>0</v>
      </c>
    </row>
    <row r="4724" spans="1:11" x14ac:dyDescent="0.25">
      <c r="A4724">
        <v>3848</v>
      </c>
      <c r="B4724" t="s">
        <v>1647</v>
      </c>
      <c r="C4724" t="s">
        <v>301</v>
      </c>
      <c r="D4724" t="s">
        <v>7400</v>
      </c>
      <c r="G4724" t="s">
        <v>6188</v>
      </c>
      <c r="H4724">
        <v>12</v>
      </c>
      <c r="I4724" t="s">
        <v>1652</v>
      </c>
      <c r="J4724">
        <v>0</v>
      </c>
      <c r="K4724">
        <v>0</v>
      </c>
    </row>
    <row r="4725" spans="1:11" x14ac:dyDescent="0.25">
      <c r="A4725">
        <v>3848</v>
      </c>
      <c r="B4725" t="s">
        <v>1647</v>
      </c>
      <c r="C4725" t="s">
        <v>301</v>
      </c>
      <c r="D4725" t="s">
        <v>7400</v>
      </c>
      <c r="E4725" t="s">
        <v>8444</v>
      </c>
      <c r="F4725" t="s">
        <v>8445</v>
      </c>
      <c r="G4725" t="s">
        <v>8446</v>
      </c>
      <c r="H4725">
        <v>15</v>
      </c>
      <c r="I4725" t="s">
        <v>1652</v>
      </c>
      <c r="J4725">
        <v>0</v>
      </c>
      <c r="K4725">
        <v>0</v>
      </c>
    </row>
    <row r="4726" spans="1:11" x14ac:dyDescent="0.25">
      <c r="A4726">
        <v>3848</v>
      </c>
      <c r="B4726" t="s">
        <v>1647</v>
      </c>
      <c r="C4726" t="s">
        <v>301</v>
      </c>
      <c r="D4726" t="s">
        <v>7400</v>
      </c>
      <c r="E4726" t="s">
        <v>9221</v>
      </c>
      <c r="F4726" t="s">
        <v>3520</v>
      </c>
      <c r="G4726" t="s">
        <v>7040</v>
      </c>
      <c r="H4726">
        <v>9</v>
      </c>
      <c r="I4726" t="s">
        <v>1652</v>
      </c>
      <c r="J4726">
        <v>0</v>
      </c>
      <c r="K4726">
        <v>0</v>
      </c>
    </row>
    <row r="4727" spans="1:11" x14ac:dyDescent="0.25">
      <c r="A4727">
        <v>3848</v>
      </c>
      <c r="B4727" t="s">
        <v>1647</v>
      </c>
      <c r="C4727" t="s">
        <v>301</v>
      </c>
      <c r="D4727" t="s">
        <v>7400</v>
      </c>
      <c r="E4727" t="s">
        <v>8447</v>
      </c>
      <c r="F4727" t="s">
        <v>1700</v>
      </c>
      <c r="G4727" t="s">
        <v>3748</v>
      </c>
      <c r="H4727">
        <v>1</v>
      </c>
      <c r="I4727" t="s">
        <v>1652</v>
      </c>
      <c r="J4727">
        <v>0</v>
      </c>
      <c r="K4727">
        <v>0</v>
      </c>
    </row>
    <row r="4728" spans="1:11" x14ac:dyDescent="0.25">
      <c r="A4728">
        <v>3848</v>
      </c>
      <c r="B4728" t="s">
        <v>1647</v>
      </c>
      <c r="C4728" t="s">
        <v>301</v>
      </c>
      <c r="D4728" t="s">
        <v>7400</v>
      </c>
      <c r="E4728" t="s">
        <v>8448</v>
      </c>
      <c r="F4728" t="s">
        <v>1655</v>
      </c>
      <c r="G4728" t="s">
        <v>3272</v>
      </c>
      <c r="H4728">
        <v>14</v>
      </c>
      <c r="I4728" t="s">
        <v>1652</v>
      </c>
      <c r="J4728">
        <v>0</v>
      </c>
      <c r="K4728">
        <v>0</v>
      </c>
    </row>
    <row r="4729" spans="1:11" x14ac:dyDescent="0.25">
      <c r="A4729">
        <v>3848</v>
      </c>
      <c r="B4729" t="s">
        <v>1647</v>
      </c>
      <c r="C4729" t="s">
        <v>301</v>
      </c>
      <c r="D4729" t="s">
        <v>7400</v>
      </c>
      <c r="E4729" t="s">
        <v>5909</v>
      </c>
      <c r="F4729" t="s">
        <v>4700</v>
      </c>
      <c r="G4729" t="s">
        <v>3130</v>
      </c>
      <c r="H4729">
        <v>31</v>
      </c>
      <c r="I4729" t="s">
        <v>1652</v>
      </c>
      <c r="J4729">
        <v>0</v>
      </c>
      <c r="K4729">
        <v>0</v>
      </c>
    </row>
    <row r="4730" spans="1:11" x14ac:dyDescent="0.25">
      <c r="A4730">
        <v>3848</v>
      </c>
      <c r="B4730" t="s">
        <v>1647</v>
      </c>
      <c r="C4730" t="s">
        <v>301</v>
      </c>
      <c r="D4730" t="s">
        <v>7400</v>
      </c>
      <c r="E4730" t="s">
        <v>8449</v>
      </c>
      <c r="F4730" t="s">
        <v>1678</v>
      </c>
      <c r="G4730" t="s">
        <v>6958</v>
      </c>
      <c r="H4730">
        <v>8</v>
      </c>
      <c r="I4730" t="s">
        <v>1652</v>
      </c>
      <c r="J4730">
        <v>0</v>
      </c>
      <c r="K4730">
        <v>0</v>
      </c>
    </row>
    <row r="4731" spans="1:11" x14ac:dyDescent="0.25">
      <c r="A4731">
        <v>3848</v>
      </c>
      <c r="B4731" t="s">
        <v>1647</v>
      </c>
      <c r="C4731" t="s">
        <v>301</v>
      </c>
      <c r="D4731" t="s">
        <v>7400</v>
      </c>
      <c r="G4731" t="s">
        <v>5910</v>
      </c>
      <c r="H4731">
        <v>11</v>
      </c>
      <c r="I4731" t="s">
        <v>1652</v>
      </c>
      <c r="J4731">
        <v>0</v>
      </c>
      <c r="K4731">
        <v>0</v>
      </c>
    </row>
    <row r="4732" spans="1:11" x14ac:dyDescent="0.25">
      <c r="A4732">
        <v>3848</v>
      </c>
      <c r="B4732" t="s">
        <v>1647</v>
      </c>
      <c r="C4732" t="s">
        <v>301</v>
      </c>
      <c r="D4732" t="s">
        <v>7400</v>
      </c>
      <c r="E4732" t="s">
        <v>5911</v>
      </c>
      <c r="F4732" t="s">
        <v>1678</v>
      </c>
      <c r="G4732" t="s">
        <v>7385</v>
      </c>
      <c r="H4732">
        <v>5</v>
      </c>
      <c r="I4732" t="s">
        <v>1652</v>
      </c>
      <c r="J4732">
        <v>0</v>
      </c>
      <c r="K4732">
        <v>0</v>
      </c>
    </row>
    <row r="4733" spans="1:11" x14ac:dyDescent="0.25">
      <c r="A4733">
        <v>3848</v>
      </c>
      <c r="B4733" t="s">
        <v>1647</v>
      </c>
      <c r="C4733" t="s">
        <v>301</v>
      </c>
      <c r="D4733" t="s">
        <v>7400</v>
      </c>
      <c r="G4733" t="s">
        <v>5910</v>
      </c>
      <c r="H4733">
        <v>7</v>
      </c>
      <c r="I4733" t="s">
        <v>1652</v>
      </c>
      <c r="J4733">
        <v>0</v>
      </c>
      <c r="K4733">
        <v>0</v>
      </c>
    </row>
    <row r="4734" spans="1:11" x14ac:dyDescent="0.25">
      <c r="A4734">
        <v>3848</v>
      </c>
      <c r="B4734" t="s">
        <v>1647</v>
      </c>
      <c r="C4734" t="s">
        <v>301</v>
      </c>
      <c r="D4734" t="s">
        <v>7400</v>
      </c>
      <c r="E4734" t="s">
        <v>8450</v>
      </c>
      <c r="F4734" t="s">
        <v>1678</v>
      </c>
      <c r="G4734" t="s">
        <v>7385</v>
      </c>
      <c r="H4734">
        <v>3</v>
      </c>
      <c r="I4734" t="s">
        <v>1652</v>
      </c>
      <c r="J4734">
        <v>0</v>
      </c>
      <c r="K4734">
        <v>0</v>
      </c>
    </row>
    <row r="4735" spans="1:11" x14ac:dyDescent="0.25">
      <c r="A4735">
        <v>3848</v>
      </c>
      <c r="B4735" t="s">
        <v>1647</v>
      </c>
      <c r="C4735" t="s">
        <v>301</v>
      </c>
      <c r="D4735" t="s">
        <v>7400</v>
      </c>
      <c r="G4735" t="s">
        <v>11033</v>
      </c>
      <c r="H4735">
        <v>4</v>
      </c>
      <c r="I4735" t="s">
        <v>1652</v>
      </c>
      <c r="J4735">
        <v>0</v>
      </c>
      <c r="K4735">
        <v>0</v>
      </c>
    </row>
    <row r="4736" spans="1:11" x14ac:dyDescent="0.25">
      <c r="A4736">
        <v>3848</v>
      </c>
      <c r="B4736" t="s">
        <v>1647</v>
      </c>
      <c r="C4736" t="s">
        <v>301</v>
      </c>
      <c r="D4736" t="s">
        <v>7400</v>
      </c>
      <c r="E4736" t="s">
        <v>5912</v>
      </c>
      <c r="F4736" t="s">
        <v>1678</v>
      </c>
      <c r="G4736" t="s">
        <v>6882</v>
      </c>
      <c r="H4736">
        <v>5</v>
      </c>
      <c r="I4736" t="s">
        <v>1652</v>
      </c>
      <c r="J4736">
        <v>0</v>
      </c>
      <c r="K4736">
        <v>0</v>
      </c>
    </row>
    <row r="4737" spans="1:11" x14ac:dyDescent="0.25">
      <c r="A4737">
        <v>3848</v>
      </c>
      <c r="B4737" t="s">
        <v>1647</v>
      </c>
      <c r="C4737" t="s">
        <v>301</v>
      </c>
      <c r="D4737" t="s">
        <v>7400</v>
      </c>
      <c r="G4737" t="s">
        <v>2163</v>
      </c>
      <c r="H4737">
        <v>7</v>
      </c>
      <c r="I4737" t="s">
        <v>1652</v>
      </c>
      <c r="J4737">
        <v>0</v>
      </c>
      <c r="K4737">
        <v>0</v>
      </c>
    </row>
    <row r="4738" spans="1:11" x14ac:dyDescent="0.25">
      <c r="A4738">
        <v>3848</v>
      </c>
      <c r="B4738" t="s">
        <v>1647</v>
      </c>
      <c r="C4738" t="s">
        <v>301</v>
      </c>
      <c r="D4738" t="s">
        <v>7400</v>
      </c>
      <c r="E4738" t="s">
        <v>6749</v>
      </c>
      <c r="F4738" t="s">
        <v>1897</v>
      </c>
      <c r="G4738" t="s">
        <v>6719</v>
      </c>
      <c r="H4738">
        <v>10</v>
      </c>
      <c r="I4738" t="s">
        <v>1652</v>
      </c>
      <c r="J4738">
        <v>0</v>
      </c>
      <c r="K4738">
        <v>0</v>
      </c>
    </row>
    <row r="4739" spans="1:11" x14ac:dyDescent="0.25">
      <c r="A4739">
        <v>3848</v>
      </c>
      <c r="B4739" t="s">
        <v>1647</v>
      </c>
      <c r="C4739" t="s">
        <v>301</v>
      </c>
      <c r="D4739" t="s">
        <v>7400</v>
      </c>
      <c r="E4739" t="s">
        <v>7321</v>
      </c>
      <c r="F4739" t="s">
        <v>7322</v>
      </c>
      <c r="G4739" t="s">
        <v>8451</v>
      </c>
      <c r="H4739">
        <v>200</v>
      </c>
      <c r="I4739" t="s">
        <v>1706</v>
      </c>
      <c r="J4739">
        <v>0</v>
      </c>
      <c r="K4739">
        <v>0</v>
      </c>
    </row>
    <row r="4740" spans="1:11" x14ac:dyDescent="0.25">
      <c r="A4740">
        <v>3848</v>
      </c>
      <c r="B4740" t="s">
        <v>1647</v>
      </c>
      <c r="C4740" t="s">
        <v>301</v>
      </c>
      <c r="D4740" t="s">
        <v>7400</v>
      </c>
      <c r="G4740" t="s">
        <v>2139</v>
      </c>
      <c r="H4740">
        <v>880</v>
      </c>
      <c r="I4740" t="s">
        <v>1706</v>
      </c>
      <c r="J4740">
        <v>0</v>
      </c>
      <c r="K4740">
        <v>0</v>
      </c>
    </row>
    <row r="4741" spans="1:11" x14ac:dyDescent="0.25">
      <c r="A4741">
        <v>3848</v>
      </c>
      <c r="B4741" t="s">
        <v>1647</v>
      </c>
      <c r="C4741" t="s">
        <v>301</v>
      </c>
      <c r="D4741" t="s">
        <v>7400</v>
      </c>
      <c r="G4741" t="s">
        <v>10560</v>
      </c>
      <c r="H4741">
        <v>238</v>
      </c>
      <c r="I4741" t="s">
        <v>1706</v>
      </c>
      <c r="J4741">
        <v>0</v>
      </c>
      <c r="K4741">
        <v>0</v>
      </c>
    </row>
    <row r="4742" spans="1:11" x14ac:dyDescent="0.25">
      <c r="A4742">
        <v>3848</v>
      </c>
      <c r="B4742" t="s">
        <v>1647</v>
      </c>
      <c r="C4742" t="s">
        <v>301</v>
      </c>
      <c r="D4742" t="s">
        <v>7400</v>
      </c>
      <c r="E4742" t="s">
        <v>7605</v>
      </c>
      <c r="F4742" t="s">
        <v>1667</v>
      </c>
      <c r="G4742" t="s">
        <v>6060</v>
      </c>
      <c r="H4742">
        <v>6</v>
      </c>
      <c r="I4742" t="s">
        <v>1652</v>
      </c>
      <c r="J4742">
        <v>0</v>
      </c>
      <c r="K4742">
        <v>0</v>
      </c>
    </row>
    <row r="4743" spans="1:11" x14ac:dyDescent="0.25">
      <c r="A4743">
        <v>3848</v>
      </c>
      <c r="B4743" t="s">
        <v>1647</v>
      </c>
      <c r="C4743" t="s">
        <v>301</v>
      </c>
      <c r="D4743" t="s">
        <v>7400</v>
      </c>
      <c r="E4743" t="s">
        <v>7183</v>
      </c>
      <c r="F4743" t="s">
        <v>7184</v>
      </c>
      <c r="G4743" t="s">
        <v>10336</v>
      </c>
      <c r="H4743">
        <v>154</v>
      </c>
      <c r="I4743" t="s">
        <v>1652</v>
      </c>
      <c r="J4743">
        <v>0</v>
      </c>
      <c r="K4743">
        <v>0</v>
      </c>
    </row>
    <row r="4744" spans="1:11" x14ac:dyDescent="0.25">
      <c r="A4744">
        <v>3848</v>
      </c>
      <c r="B4744" t="s">
        <v>1647</v>
      </c>
      <c r="C4744" t="s">
        <v>301</v>
      </c>
      <c r="D4744" t="s">
        <v>7400</v>
      </c>
      <c r="G4744" t="s">
        <v>9571</v>
      </c>
      <c r="H4744">
        <v>163</v>
      </c>
      <c r="I4744" t="s">
        <v>1652</v>
      </c>
      <c r="J4744">
        <v>0</v>
      </c>
      <c r="K4744">
        <v>0</v>
      </c>
    </row>
    <row r="4745" spans="1:11" x14ac:dyDescent="0.25">
      <c r="A4745">
        <v>3848</v>
      </c>
      <c r="B4745" t="s">
        <v>1647</v>
      </c>
      <c r="C4745" t="s">
        <v>301</v>
      </c>
      <c r="D4745" t="s">
        <v>7400</v>
      </c>
      <c r="E4745" t="s">
        <v>4537</v>
      </c>
      <c r="F4745" t="s">
        <v>4538</v>
      </c>
      <c r="G4745" t="s">
        <v>10204</v>
      </c>
      <c r="H4745">
        <v>1655</v>
      </c>
      <c r="I4745" t="s">
        <v>1652</v>
      </c>
      <c r="J4745">
        <v>0</v>
      </c>
      <c r="K4745">
        <v>0</v>
      </c>
    </row>
    <row r="4746" spans="1:11" x14ac:dyDescent="0.25">
      <c r="A4746">
        <v>3848</v>
      </c>
      <c r="B4746" t="s">
        <v>1647</v>
      </c>
      <c r="C4746" t="s">
        <v>301</v>
      </c>
      <c r="D4746" t="s">
        <v>7400</v>
      </c>
      <c r="G4746" t="s">
        <v>8651</v>
      </c>
      <c r="H4746">
        <v>7811</v>
      </c>
      <c r="I4746" t="s">
        <v>1652</v>
      </c>
      <c r="J4746">
        <v>0</v>
      </c>
      <c r="K4746">
        <v>0</v>
      </c>
    </row>
    <row r="4747" spans="1:11" x14ac:dyDescent="0.25">
      <c r="A4747">
        <v>3848</v>
      </c>
      <c r="B4747" t="s">
        <v>1647</v>
      </c>
      <c r="C4747" t="s">
        <v>301</v>
      </c>
      <c r="D4747" t="s">
        <v>7400</v>
      </c>
      <c r="E4747" t="s">
        <v>6750</v>
      </c>
      <c r="F4747" t="s">
        <v>6751</v>
      </c>
      <c r="G4747" t="s">
        <v>9564</v>
      </c>
      <c r="H4747">
        <v>71</v>
      </c>
      <c r="I4747" t="s">
        <v>1706</v>
      </c>
      <c r="J4747">
        <v>0</v>
      </c>
      <c r="K4747">
        <v>0</v>
      </c>
    </row>
    <row r="4748" spans="1:11" x14ac:dyDescent="0.25">
      <c r="A4748">
        <v>3848</v>
      </c>
      <c r="B4748" t="s">
        <v>1647</v>
      </c>
      <c r="C4748" t="s">
        <v>301</v>
      </c>
      <c r="D4748" t="s">
        <v>7400</v>
      </c>
      <c r="E4748" t="s">
        <v>8812</v>
      </c>
      <c r="F4748" t="s">
        <v>8813</v>
      </c>
      <c r="G4748" t="s">
        <v>11034</v>
      </c>
      <c r="H4748">
        <v>50</v>
      </c>
      <c r="I4748" t="s">
        <v>1706</v>
      </c>
      <c r="J4748">
        <v>0</v>
      </c>
      <c r="K4748">
        <v>0</v>
      </c>
    </row>
    <row r="4749" spans="1:11" x14ac:dyDescent="0.25">
      <c r="A4749">
        <v>3848</v>
      </c>
      <c r="B4749" t="s">
        <v>1647</v>
      </c>
      <c r="C4749" t="s">
        <v>301</v>
      </c>
      <c r="D4749" t="s">
        <v>7400</v>
      </c>
      <c r="G4749" t="s">
        <v>7240</v>
      </c>
      <c r="H4749">
        <v>133</v>
      </c>
      <c r="I4749" t="s">
        <v>1706</v>
      </c>
      <c r="J4749">
        <v>0</v>
      </c>
      <c r="K4749">
        <v>0</v>
      </c>
    </row>
    <row r="4750" spans="1:11" x14ac:dyDescent="0.25">
      <c r="A4750">
        <v>3848</v>
      </c>
      <c r="B4750" t="s">
        <v>1647</v>
      </c>
      <c r="C4750" t="s">
        <v>301</v>
      </c>
      <c r="D4750" t="s">
        <v>7400</v>
      </c>
      <c r="E4750" t="s">
        <v>9936</v>
      </c>
      <c r="F4750" t="s">
        <v>9937</v>
      </c>
      <c r="G4750" t="s">
        <v>10427</v>
      </c>
      <c r="H4750">
        <v>3369.9</v>
      </c>
      <c r="I4750" t="s">
        <v>7292</v>
      </c>
      <c r="J4750">
        <v>0</v>
      </c>
      <c r="K4750">
        <v>0</v>
      </c>
    </row>
    <row r="4751" spans="1:11" x14ac:dyDescent="0.25">
      <c r="A4751">
        <v>3848</v>
      </c>
      <c r="B4751" t="s">
        <v>1647</v>
      </c>
      <c r="C4751" t="s">
        <v>301</v>
      </c>
      <c r="D4751" t="s">
        <v>7400</v>
      </c>
      <c r="G4751" t="s">
        <v>11035</v>
      </c>
      <c r="H4751">
        <v>682.6</v>
      </c>
      <c r="I4751" t="s">
        <v>7292</v>
      </c>
      <c r="J4751">
        <v>0</v>
      </c>
      <c r="K4751">
        <v>0</v>
      </c>
    </row>
    <row r="4752" spans="1:11" x14ac:dyDescent="0.25">
      <c r="A4752">
        <v>3848</v>
      </c>
      <c r="B4752" t="s">
        <v>1647</v>
      </c>
      <c r="C4752" t="s">
        <v>301</v>
      </c>
      <c r="D4752" t="s">
        <v>7400</v>
      </c>
      <c r="E4752" t="s">
        <v>9572</v>
      </c>
      <c r="F4752" t="s">
        <v>9573</v>
      </c>
      <c r="G4752" t="s">
        <v>10427</v>
      </c>
      <c r="H4752">
        <v>2281.8000000000002</v>
      </c>
      <c r="I4752" t="s">
        <v>7292</v>
      </c>
      <c r="J4752">
        <v>0</v>
      </c>
      <c r="K4752">
        <v>0</v>
      </c>
    </row>
    <row r="4753" spans="1:11" x14ac:dyDescent="0.25">
      <c r="A4753">
        <v>3848</v>
      </c>
      <c r="B4753" t="s">
        <v>1647</v>
      </c>
      <c r="C4753" t="s">
        <v>301</v>
      </c>
      <c r="D4753" t="s">
        <v>7400</v>
      </c>
      <c r="G4753" t="s">
        <v>11036</v>
      </c>
      <c r="H4753">
        <v>536.20000000000005</v>
      </c>
      <c r="I4753" t="s">
        <v>7292</v>
      </c>
      <c r="J4753">
        <v>0</v>
      </c>
      <c r="K4753">
        <v>0</v>
      </c>
    </row>
    <row r="4754" spans="1:11" x14ac:dyDescent="0.25">
      <c r="A4754">
        <v>3848</v>
      </c>
      <c r="B4754" t="s">
        <v>1647</v>
      </c>
      <c r="C4754" t="s">
        <v>301</v>
      </c>
      <c r="D4754" t="s">
        <v>7400</v>
      </c>
      <c r="E4754" t="s">
        <v>7323</v>
      </c>
      <c r="F4754" t="s">
        <v>7324</v>
      </c>
      <c r="G4754" t="s">
        <v>11037</v>
      </c>
      <c r="H4754">
        <v>125</v>
      </c>
      <c r="I4754" t="s">
        <v>1652</v>
      </c>
      <c r="J4754">
        <v>0</v>
      </c>
      <c r="K4754">
        <v>0</v>
      </c>
    </row>
    <row r="4755" spans="1:11" x14ac:dyDescent="0.25">
      <c r="A4755">
        <v>3848</v>
      </c>
      <c r="B4755" t="s">
        <v>1647</v>
      </c>
      <c r="C4755" t="s">
        <v>301</v>
      </c>
      <c r="D4755" t="s">
        <v>7400</v>
      </c>
      <c r="G4755" t="s">
        <v>11038</v>
      </c>
      <c r="H4755">
        <v>425</v>
      </c>
      <c r="I4755" t="s">
        <v>1652</v>
      </c>
      <c r="J4755">
        <v>0</v>
      </c>
      <c r="K4755">
        <v>0</v>
      </c>
    </row>
    <row r="4756" spans="1:11" x14ac:dyDescent="0.25">
      <c r="A4756">
        <v>3848</v>
      </c>
      <c r="B4756" t="s">
        <v>1647</v>
      </c>
      <c r="C4756" t="s">
        <v>301</v>
      </c>
      <c r="D4756" t="s">
        <v>7400</v>
      </c>
      <c r="G4756" t="s">
        <v>11039</v>
      </c>
      <c r="H4756">
        <v>400</v>
      </c>
      <c r="I4756" t="s">
        <v>1652</v>
      </c>
      <c r="J4756">
        <v>0</v>
      </c>
      <c r="K4756">
        <v>0</v>
      </c>
    </row>
    <row r="4757" spans="1:11" x14ac:dyDescent="0.25">
      <c r="A4757">
        <v>3848</v>
      </c>
      <c r="B4757" t="s">
        <v>1647</v>
      </c>
      <c r="C4757" t="s">
        <v>301</v>
      </c>
      <c r="D4757" t="s">
        <v>7400</v>
      </c>
      <c r="E4757" t="s">
        <v>7293</v>
      </c>
      <c r="F4757" t="s">
        <v>7294</v>
      </c>
      <c r="G4757" t="s">
        <v>10427</v>
      </c>
      <c r="H4757">
        <v>475</v>
      </c>
      <c r="I4757" t="s">
        <v>1652</v>
      </c>
      <c r="J4757">
        <v>0</v>
      </c>
      <c r="K4757">
        <v>0</v>
      </c>
    </row>
    <row r="4758" spans="1:11" x14ac:dyDescent="0.25">
      <c r="A4758">
        <v>3848</v>
      </c>
      <c r="B4758" t="s">
        <v>1647</v>
      </c>
      <c r="C4758" t="s">
        <v>301</v>
      </c>
      <c r="D4758" t="s">
        <v>7400</v>
      </c>
      <c r="G4758" t="s">
        <v>11040</v>
      </c>
      <c r="H4758">
        <v>25</v>
      </c>
      <c r="I4758" t="s">
        <v>1652</v>
      </c>
      <c r="J4758">
        <v>0</v>
      </c>
      <c r="K4758">
        <v>0</v>
      </c>
    </row>
    <row r="4759" spans="1:11" x14ac:dyDescent="0.25">
      <c r="A4759">
        <v>3848</v>
      </c>
      <c r="B4759" t="s">
        <v>1647</v>
      </c>
      <c r="C4759" t="s">
        <v>301</v>
      </c>
      <c r="D4759" t="s">
        <v>7400</v>
      </c>
      <c r="G4759" t="s">
        <v>11038</v>
      </c>
      <c r="H4759">
        <v>150</v>
      </c>
      <c r="I4759" t="s">
        <v>1652</v>
      </c>
      <c r="J4759">
        <v>0</v>
      </c>
      <c r="K4759">
        <v>0</v>
      </c>
    </row>
    <row r="4760" spans="1:11" x14ac:dyDescent="0.25">
      <c r="A4760">
        <v>3848</v>
      </c>
      <c r="B4760" t="s">
        <v>1647</v>
      </c>
      <c r="C4760" t="s">
        <v>301</v>
      </c>
      <c r="D4760" t="s">
        <v>7400</v>
      </c>
      <c r="E4760" t="s">
        <v>9222</v>
      </c>
      <c r="F4760" t="s">
        <v>9223</v>
      </c>
      <c r="G4760" t="s">
        <v>10427</v>
      </c>
      <c r="H4760">
        <v>100</v>
      </c>
      <c r="I4760" t="s">
        <v>1706</v>
      </c>
      <c r="J4760">
        <v>0</v>
      </c>
      <c r="K4760">
        <v>0</v>
      </c>
    </row>
    <row r="4761" spans="1:11" x14ac:dyDescent="0.25">
      <c r="A4761">
        <v>3848</v>
      </c>
      <c r="B4761" t="s">
        <v>1647</v>
      </c>
      <c r="C4761" t="s">
        <v>301</v>
      </c>
      <c r="D4761" t="s">
        <v>7400</v>
      </c>
      <c r="G4761" t="s">
        <v>11041</v>
      </c>
      <c r="H4761">
        <v>27</v>
      </c>
      <c r="I4761" t="s">
        <v>1706</v>
      </c>
      <c r="J4761">
        <v>0</v>
      </c>
      <c r="K4761">
        <v>0</v>
      </c>
    </row>
    <row r="4762" spans="1:11" x14ac:dyDescent="0.25">
      <c r="A4762">
        <v>3848</v>
      </c>
      <c r="B4762" t="s">
        <v>1647</v>
      </c>
      <c r="C4762" t="s">
        <v>301</v>
      </c>
      <c r="D4762" t="s">
        <v>7400</v>
      </c>
      <c r="E4762" t="s">
        <v>10205</v>
      </c>
      <c r="F4762" t="s">
        <v>10206</v>
      </c>
      <c r="G4762" t="s">
        <v>10427</v>
      </c>
      <c r="H4762">
        <v>927</v>
      </c>
      <c r="I4762" t="s">
        <v>7292</v>
      </c>
      <c r="J4762">
        <v>0</v>
      </c>
      <c r="K4762">
        <v>0</v>
      </c>
    </row>
    <row r="4763" spans="1:11" x14ac:dyDescent="0.25">
      <c r="A4763">
        <v>3848</v>
      </c>
      <c r="B4763" t="s">
        <v>1647</v>
      </c>
      <c r="C4763" t="s">
        <v>301</v>
      </c>
      <c r="D4763" t="s">
        <v>7400</v>
      </c>
      <c r="G4763" t="s">
        <v>11042</v>
      </c>
      <c r="H4763">
        <v>638.4</v>
      </c>
      <c r="I4763" t="s">
        <v>7292</v>
      </c>
      <c r="J4763">
        <v>0</v>
      </c>
      <c r="K4763">
        <v>0</v>
      </c>
    </row>
    <row r="4764" spans="1:11" x14ac:dyDescent="0.25">
      <c r="A4764">
        <v>3848</v>
      </c>
      <c r="B4764" t="s">
        <v>1647</v>
      </c>
      <c r="C4764" t="s">
        <v>301</v>
      </c>
      <c r="D4764" t="s">
        <v>7400</v>
      </c>
      <c r="E4764" t="s">
        <v>7894</v>
      </c>
      <c r="F4764" t="s">
        <v>7895</v>
      </c>
      <c r="G4764" t="s">
        <v>10427</v>
      </c>
      <c r="H4764">
        <v>68</v>
      </c>
      <c r="I4764" t="s">
        <v>1706</v>
      </c>
      <c r="J4764">
        <v>0</v>
      </c>
      <c r="K4764">
        <v>0</v>
      </c>
    </row>
    <row r="4765" spans="1:11" x14ac:dyDescent="0.25">
      <c r="A4765">
        <v>3848</v>
      </c>
      <c r="B4765" t="s">
        <v>1647</v>
      </c>
      <c r="C4765" t="s">
        <v>301</v>
      </c>
      <c r="D4765" t="s">
        <v>7400</v>
      </c>
      <c r="G4765" t="s">
        <v>11043</v>
      </c>
      <c r="H4765">
        <v>46</v>
      </c>
      <c r="I4765" t="s">
        <v>1706</v>
      </c>
      <c r="J4765">
        <v>0</v>
      </c>
      <c r="K4765">
        <v>0</v>
      </c>
    </row>
    <row r="4766" spans="1:11" x14ac:dyDescent="0.25">
      <c r="A4766">
        <v>3848</v>
      </c>
      <c r="B4766" t="s">
        <v>1647</v>
      </c>
      <c r="C4766" t="s">
        <v>301</v>
      </c>
      <c r="D4766" t="s">
        <v>7400</v>
      </c>
      <c r="E4766" t="s">
        <v>7325</v>
      </c>
      <c r="F4766" t="s">
        <v>7326</v>
      </c>
      <c r="G4766" t="s">
        <v>8814</v>
      </c>
      <c r="H4766">
        <v>798</v>
      </c>
      <c r="I4766" t="s">
        <v>1706</v>
      </c>
      <c r="J4766">
        <v>0</v>
      </c>
      <c r="K4766">
        <v>0</v>
      </c>
    </row>
    <row r="4767" spans="1:11" x14ac:dyDescent="0.25">
      <c r="A4767">
        <v>3848</v>
      </c>
      <c r="B4767" t="s">
        <v>1647</v>
      </c>
      <c r="C4767" t="s">
        <v>301</v>
      </c>
      <c r="D4767" t="s">
        <v>7400</v>
      </c>
      <c r="G4767" t="s">
        <v>8815</v>
      </c>
      <c r="H4767">
        <v>1028</v>
      </c>
      <c r="I4767" t="s">
        <v>1706</v>
      </c>
      <c r="J4767">
        <v>0</v>
      </c>
      <c r="K4767">
        <v>0</v>
      </c>
    </row>
    <row r="4768" spans="1:11" x14ac:dyDescent="0.25">
      <c r="A4768">
        <v>3848</v>
      </c>
      <c r="B4768" t="s">
        <v>1647</v>
      </c>
      <c r="C4768" t="s">
        <v>301</v>
      </c>
      <c r="D4768" t="s">
        <v>7400</v>
      </c>
      <c r="E4768" t="s">
        <v>7393</v>
      </c>
      <c r="F4768" t="s">
        <v>7394</v>
      </c>
      <c r="G4768" t="s">
        <v>10427</v>
      </c>
      <c r="H4768">
        <v>20000</v>
      </c>
      <c r="I4768" t="s">
        <v>1652</v>
      </c>
      <c r="J4768">
        <v>0</v>
      </c>
      <c r="K4768">
        <v>0</v>
      </c>
    </row>
    <row r="4769" spans="1:11" x14ac:dyDescent="0.25">
      <c r="A4769">
        <v>3848</v>
      </c>
      <c r="B4769" t="s">
        <v>1647</v>
      </c>
      <c r="C4769" t="s">
        <v>301</v>
      </c>
      <c r="D4769" t="s">
        <v>7400</v>
      </c>
      <c r="G4769" t="s">
        <v>11044</v>
      </c>
      <c r="H4769">
        <v>13000</v>
      </c>
      <c r="I4769" t="s">
        <v>1652</v>
      </c>
      <c r="J4769">
        <v>0</v>
      </c>
      <c r="K4769">
        <v>0</v>
      </c>
    </row>
    <row r="4770" spans="1:11" x14ac:dyDescent="0.25">
      <c r="A4770">
        <v>3848</v>
      </c>
      <c r="B4770" t="s">
        <v>1647</v>
      </c>
      <c r="C4770" t="s">
        <v>301</v>
      </c>
      <c r="D4770" t="s">
        <v>7400</v>
      </c>
      <c r="E4770" t="s">
        <v>7652</v>
      </c>
      <c r="F4770" t="s">
        <v>7653</v>
      </c>
      <c r="G4770" t="s">
        <v>8451</v>
      </c>
      <c r="H4770">
        <v>1030</v>
      </c>
      <c r="I4770" t="s">
        <v>1706</v>
      </c>
      <c r="J4770">
        <v>0</v>
      </c>
      <c r="K4770">
        <v>0</v>
      </c>
    </row>
    <row r="4771" spans="1:11" x14ac:dyDescent="0.25">
      <c r="A4771">
        <v>3848</v>
      </c>
      <c r="B4771" t="s">
        <v>1647</v>
      </c>
      <c r="C4771" t="s">
        <v>301</v>
      </c>
      <c r="D4771" t="s">
        <v>7400</v>
      </c>
      <c r="E4771" t="s">
        <v>7854</v>
      </c>
      <c r="F4771" t="s">
        <v>7511</v>
      </c>
      <c r="G4771" t="s">
        <v>4471</v>
      </c>
      <c r="H4771">
        <v>6</v>
      </c>
      <c r="I4771" t="s">
        <v>1646</v>
      </c>
      <c r="J4771">
        <v>0</v>
      </c>
      <c r="K4771">
        <v>0</v>
      </c>
    </row>
    <row r="4772" spans="1:11" x14ac:dyDescent="0.25">
      <c r="A4772">
        <v>3848</v>
      </c>
      <c r="B4772" t="s">
        <v>1647</v>
      </c>
      <c r="C4772" t="s">
        <v>301</v>
      </c>
      <c r="D4772" t="s">
        <v>7400</v>
      </c>
      <c r="E4772" t="s">
        <v>8892</v>
      </c>
      <c r="F4772" t="s">
        <v>8893</v>
      </c>
      <c r="G4772" t="s">
        <v>5926</v>
      </c>
      <c r="H4772">
        <v>1</v>
      </c>
      <c r="I4772" t="s">
        <v>1646</v>
      </c>
      <c r="J4772">
        <v>0</v>
      </c>
      <c r="K4772">
        <v>0</v>
      </c>
    </row>
    <row r="4773" spans="1:11" x14ac:dyDescent="0.25">
      <c r="A4773">
        <v>3848</v>
      </c>
      <c r="B4773" t="s">
        <v>1647</v>
      </c>
      <c r="C4773" t="s">
        <v>301</v>
      </c>
      <c r="D4773" t="s">
        <v>7400</v>
      </c>
      <c r="E4773" t="s">
        <v>9293</v>
      </c>
      <c r="F4773" t="s">
        <v>7497</v>
      </c>
      <c r="G4773" t="s">
        <v>3104</v>
      </c>
      <c r="H4773">
        <v>2</v>
      </c>
      <c r="I4773" t="s">
        <v>1646</v>
      </c>
      <c r="J4773">
        <v>0</v>
      </c>
      <c r="K4773">
        <v>0</v>
      </c>
    </row>
    <row r="4774" spans="1:11" x14ac:dyDescent="0.25">
      <c r="A4774">
        <v>3848</v>
      </c>
      <c r="B4774" t="s">
        <v>1647</v>
      </c>
      <c r="C4774" t="s">
        <v>301</v>
      </c>
      <c r="D4774" t="s">
        <v>7400</v>
      </c>
      <c r="G4774" t="s">
        <v>4914</v>
      </c>
      <c r="H4774">
        <v>7</v>
      </c>
      <c r="I4774" t="s">
        <v>1646</v>
      </c>
      <c r="J4774">
        <v>0</v>
      </c>
      <c r="K4774">
        <v>0</v>
      </c>
    </row>
    <row r="4775" spans="1:11" x14ac:dyDescent="0.25">
      <c r="A4775">
        <v>3848</v>
      </c>
      <c r="B4775" t="s">
        <v>1647</v>
      </c>
      <c r="C4775" t="s">
        <v>301</v>
      </c>
      <c r="D4775" t="s">
        <v>7400</v>
      </c>
      <c r="E4775" t="s">
        <v>8527</v>
      </c>
      <c r="F4775" t="s">
        <v>8528</v>
      </c>
      <c r="G4775" t="s">
        <v>8529</v>
      </c>
      <c r="H4775">
        <v>3</v>
      </c>
      <c r="I4775" t="s">
        <v>1646</v>
      </c>
      <c r="J4775">
        <v>0</v>
      </c>
      <c r="K4775">
        <v>0</v>
      </c>
    </row>
    <row r="4776" spans="1:11" x14ac:dyDescent="0.25">
      <c r="A4776">
        <v>3848</v>
      </c>
      <c r="B4776" t="s">
        <v>1647</v>
      </c>
      <c r="C4776" t="s">
        <v>301</v>
      </c>
      <c r="D4776" t="s">
        <v>7400</v>
      </c>
      <c r="E4776" t="s">
        <v>11045</v>
      </c>
      <c r="F4776" t="s">
        <v>11046</v>
      </c>
      <c r="G4776" t="s">
        <v>6723</v>
      </c>
      <c r="H4776">
        <v>4</v>
      </c>
      <c r="I4776" t="s">
        <v>1646</v>
      </c>
      <c r="J4776">
        <v>0</v>
      </c>
      <c r="K4776">
        <v>0</v>
      </c>
    </row>
    <row r="4777" spans="1:11" x14ac:dyDescent="0.25">
      <c r="A4777">
        <v>3848</v>
      </c>
      <c r="B4777" t="s">
        <v>1647</v>
      </c>
      <c r="C4777" t="s">
        <v>301</v>
      </c>
      <c r="D4777" t="s">
        <v>7400</v>
      </c>
      <c r="G4777" t="s">
        <v>2181</v>
      </c>
      <c r="H4777">
        <v>2</v>
      </c>
      <c r="I4777" t="s">
        <v>1646</v>
      </c>
      <c r="J4777">
        <v>0</v>
      </c>
      <c r="K4777">
        <v>0</v>
      </c>
    </row>
    <row r="4778" spans="1:11" x14ac:dyDescent="0.25">
      <c r="A4778">
        <v>3848</v>
      </c>
      <c r="B4778" t="s">
        <v>1647</v>
      </c>
      <c r="C4778" t="s">
        <v>301</v>
      </c>
      <c r="D4778" t="s">
        <v>7400</v>
      </c>
      <c r="E4778" t="s">
        <v>9574</v>
      </c>
      <c r="F4778" t="s">
        <v>1804</v>
      </c>
      <c r="G4778" t="s">
        <v>8894</v>
      </c>
      <c r="H4778">
        <v>53</v>
      </c>
      <c r="I4778" t="s">
        <v>1646</v>
      </c>
      <c r="J4778">
        <v>0</v>
      </c>
      <c r="K4778">
        <v>0</v>
      </c>
    </row>
    <row r="4779" spans="1:11" x14ac:dyDescent="0.25">
      <c r="A4779">
        <v>3848</v>
      </c>
      <c r="B4779" t="s">
        <v>1647</v>
      </c>
      <c r="C4779" t="s">
        <v>301</v>
      </c>
      <c r="D4779" t="s">
        <v>7400</v>
      </c>
      <c r="G4779" t="s">
        <v>4417</v>
      </c>
      <c r="H4779">
        <v>26</v>
      </c>
      <c r="I4779" t="s">
        <v>1646</v>
      </c>
      <c r="J4779">
        <v>0</v>
      </c>
      <c r="K4779">
        <v>0</v>
      </c>
    </row>
    <row r="4780" spans="1:11" x14ac:dyDescent="0.25">
      <c r="A4780">
        <v>3848</v>
      </c>
      <c r="B4780" t="s">
        <v>1647</v>
      </c>
      <c r="C4780" t="s">
        <v>301</v>
      </c>
      <c r="D4780" t="s">
        <v>7400</v>
      </c>
      <c r="E4780" t="s">
        <v>8530</v>
      </c>
      <c r="F4780" t="s">
        <v>8531</v>
      </c>
      <c r="G4780" t="s">
        <v>7855</v>
      </c>
      <c r="H4780">
        <v>257</v>
      </c>
      <c r="I4780" t="s">
        <v>1652</v>
      </c>
      <c r="J4780">
        <v>0</v>
      </c>
      <c r="K4780">
        <v>0</v>
      </c>
    </row>
    <row r="4781" spans="1:11" x14ac:dyDescent="0.25">
      <c r="A4781">
        <v>3848</v>
      </c>
      <c r="B4781" t="s">
        <v>1647</v>
      </c>
      <c r="C4781" t="s">
        <v>301</v>
      </c>
      <c r="D4781" t="s">
        <v>7400</v>
      </c>
      <c r="E4781" t="s">
        <v>8532</v>
      </c>
      <c r="F4781" t="s">
        <v>8533</v>
      </c>
      <c r="G4781" t="s">
        <v>7855</v>
      </c>
      <c r="H4781">
        <v>560</v>
      </c>
      <c r="I4781" t="s">
        <v>7892</v>
      </c>
      <c r="J4781">
        <v>0</v>
      </c>
      <c r="K4781">
        <v>0</v>
      </c>
    </row>
    <row r="4782" spans="1:11" x14ac:dyDescent="0.25">
      <c r="A4782">
        <v>3848</v>
      </c>
      <c r="B4782" t="s">
        <v>1647</v>
      </c>
      <c r="C4782" t="s">
        <v>301</v>
      </c>
      <c r="D4782" t="s">
        <v>7400</v>
      </c>
      <c r="E4782" t="s">
        <v>8534</v>
      </c>
      <c r="F4782" t="s">
        <v>8535</v>
      </c>
      <c r="G4782" t="s">
        <v>7855</v>
      </c>
      <c r="H4782">
        <v>1534</v>
      </c>
      <c r="I4782" t="s">
        <v>7892</v>
      </c>
      <c r="J4782">
        <v>0</v>
      </c>
      <c r="K4782">
        <v>0</v>
      </c>
    </row>
    <row r="4783" spans="1:11" x14ac:dyDescent="0.25">
      <c r="A4783">
        <v>3848</v>
      </c>
      <c r="B4783" t="s">
        <v>1647</v>
      </c>
      <c r="C4783" t="s">
        <v>301</v>
      </c>
      <c r="D4783" t="s">
        <v>7400</v>
      </c>
      <c r="E4783" t="s">
        <v>8536</v>
      </c>
      <c r="F4783" t="s">
        <v>8537</v>
      </c>
      <c r="G4783" t="s">
        <v>7855</v>
      </c>
      <c r="H4783">
        <v>130</v>
      </c>
      <c r="I4783" t="s">
        <v>7892</v>
      </c>
      <c r="J4783">
        <v>0</v>
      </c>
      <c r="K4783">
        <v>0</v>
      </c>
    </row>
    <row r="4784" spans="1:11" x14ac:dyDescent="0.25">
      <c r="A4784">
        <v>3848</v>
      </c>
      <c r="B4784" t="s">
        <v>1647</v>
      </c>
      <c r="C4784" t="s">
        <v>301</v>
      </c>
      <c r="D4784" t="s">
        <v>7400</v>
      </c>
      <c r="E4784" t="s">
        <v>11047</v>
      </c>
      <c r="F4784" t="s">
        <v>11048</v>
      </c>
      <c r="G4784" t="s">
        <v>7855</v>
      </c>
      <c r="H4784">
        <v>2</v>
      </c>
      <c r="I4784" t="s">
        <v>7892</v>
      </c>
      <c r="J4784">
        <v>0</v>
      </c>
      <c r="K4784">
        <v>0</v>
      </c>
    </row>
    <row r="4785" spans="1:11" x14ac:dyDescent="0.25">
      <c r="A4785">
        <v>3848</v>
      </c>
      <c r="B4785" t="s">
        <v>1647</v>
      </c>
      <c r="C4785" t="s">
        <v>301</v>
      </c>
      <c r="D4785" t="s">
        <v>7400</v>
      </c>
      <c r="E4785" t="s">
        <v>8538</v>
      </c>
      <c r="F4785" t="s">
        <v>8539</v>
      </c>
      <c r="G4785" t="s">
        <v>7855</v>
      </c>
      <c r="H4785">
        <v>7</v>
      </c>
      <c r="I4785" t="s">
        <v>1652</v>
      </c>
      <c r="J4785">
        <v>0</v>
      </c>
      <c r="K4785">
        <v>0</v>
      </c>
    </row>
    <row r="4786" spans="1:11" x14ac:dyDescent="0.25">
      <c r="A4786">
        <v>3848</v>
      </c>
      <c r="B4786" t="s">
        <v>1647</v>
      </c>
      <c r="C4786" t="s">
        <v>301</v>
      </c>
      <c r="D4786" t="s">
        <v>7400</v>
      </c>
      <c r="E4786" t="s">
        <v>8540</v>
      </c>
      <c r="F4786" t="s">
        <v>8541</v>
      </c>
      <c r="G4786" t="s">
        <v>7855</v>
      </c>
      <c r="H4786">
        <v>50</v>
      </c>
      <c r="I4786" t="s">
        <v>1652</v>
      </c>
      <c r="J4786">
        <v>0</v>
      </c>
      <c r="K4786">
        <v>0</v>
      </c>
    </row>
    <row r="4787" spans="1:11" x14ac:dyDescent="0.25">
      <c r="A4787">
        <v>3848</v>
      </c>
      <c r="B4787" t="s">
        <v>1647</v>
      </c>
      <c r="C4787" t="s">
        <v>301</v>
      </c>
      <c r="D4787" t="s">
        <v>7400</v>
      </c>
      <c r="E4787" t="s">
        <v>8542</v>
      </c>
      <c r="F4787" t="s">
        <v>8543</v>
      </c>
      <c r="G4787" t="s">
        <v>7855</v>
      </c>
      <c r="H4787">
        <v>196</v>
      </c>
      <c r="I4787" t="s">
        <v>1652</v>
      </c>
      <c r="J4787">
        <v>0</v>
      </c>
      <c r="K4787">
        <v>0</v>
      </c>
    </row>
    <row r="4788" spans="1:11" x14ac:dyDescent="0.25">
      <c r="A4788">
        <v>3848</v>
      </c>
      <c r="B4788" t="s">
        <v>1647</v>
      </c>
      <c r="C4788" t="s">
        <v>301</v>
      </c>
      <c r="D4788" t="s">
        <v>7400</v>
      </c>
      <c r="E4788" t="s">
        <v>8544</v>
      </c>
      <c r="F4788" t="s">
        <v>8545</v>
      </c>
      <c r="G4788" t="s">
        <v>7855</v>
      </c>
      <c r="H4788">
        <v>21</v>
      </c>
      <c r="I4788" t="s">
        <v>1652</v>
      </c>
      <c r="J4788">
        <v>0</v>
      </c>
      <c r="K4788">
        <v>0</v>
      </c>
    </row>
    <row r="4789" spans="1:11" x14ac:dyDescent="0.25">
      <c r="A4789">
        <v>3848</v>
      </c>
      <c r="B4789" t="s">
        <v>1647</v>
      </c>
      <c r="C4789" t="s">
        <v>301</v>
      </c>
      <c r="D4789" t="s">
        <v>7400</v>
      </c>
      <c r="E4789" t="s">
        <v>8546</v>
      </c>
      <c r="F4789" t="s">
        <v>8547</v>
      </c>
      <c r="G4789" t="s">
        <v>7855</v>
      </c>
      <c r="H4789">
        <v>2</v>
      </c>
      <c r="I4789" t="s">
        <v>7892</v>
      </c>
      <c r="J4789">
        <v>0</v>
      </c>
      <c r="K4789">
        <v>0</v>
      </c>
    </row>
    <row r="4790" spans="1:11" x14ac:dyDescent="0.25">
      <c r="A4790">
        <v>3848</v>
      </c>
      <c r="B4790" t="s">
        <v>1647</v>
      </c>
      <c r="C4790" t="s">
        <v>301</v>
      </c>
      <c r="D4790" t="s">
        <v>7400</v>
      </c>
      <c r="E4790" t="s">
        <v>8548</v>
      </c>
      <c r="F4790" t="s">
        <v>8549</v>
      </c>
      <c r="G4790" t="s">
        <v>7855</v>
      </c>
      <c r="H4790">
        <v>10</v>
      </c>
      <c r="I4790" t="s">
        <v>1652</v>
      </c>
      <c r="J4790">
        <v>0</v>
      </c>
      <c r="K4790">
        <v>0</v>
      </c>
    </row>
    <row r="4791" spans="1:11" x14ac:dyDescent="0.25">
      <c r="A4791">
        <v>3848</v>
      </c>
      <c r="B4791" t="s">
        <v>1647</v>
      </c>
      <c r="C4791" t="s">
        <v>301</v>
      </c>
      <c r="D4791" t="s">
        <v>7400</v>
      </c>
      <c r="E4791" t="s">
        <v>8653</v>
      </c>
      <c r="F4791" t="s">
        <v>8654</v>
      </c>
      <c r="G4791" t="s">
        <v>7855</v>
      </c>
      <c r="H4791">
        <v>30</v>
      </c>
      <c r="I4791" t="s">
        <v>1652</v>
      </c>
      <c r="J4791">
        <v>0</v>
      </c>
      <c r="K4791">
        <v>0</v>
      </c>
    </row>
    <row r="4792" spans="1:11" x14ac:dyDescent="0.25">
      <c r="A4792">
        <v>3848</v>
      </c>
      <c r="B4792" t="s">
        <v>1647</v>
      </c>
      <c r="C4792" t="s">
        <v>301</v>
      </c>
      <c r="D4792" t="s">
        <v>7400</v>
      </c>
      <c r="E4792" t="s">
        <v>8895</v>
      </c>
      <c r="F4792" t="s">
        <v>8896</v>
      </c>
      <c r="G4792" t="s">
        <v>7855</v>
      </c>
      <c r="H4792">
        <v>4</v>
      </c>
      <c r="I4792" t="s">
        <v>1652</v>
      </c>
      <c r="J4792">
        <v>0</v>
      </c>
      <c r="K4792">
        <v>0</v>
      </c>
    </row>
    <row r="4793" spans="1:11" x14ac:dyDescent="0.25">
      <c r="A4793">
        <v>3848</v>
      </c>
      <c r="B4793" t="s">
        <v>1647</v>
      </c>
      <c r="C4793" t="s">
        <v>301</v>
      </c>
      <c r="D4793" t="s">
        <v>7400</v>
      </c>
      <c r="E4793" t="s">
        <v>8897</v>
      </c>
      <c r="F4793" t="s">
        <v>8898</v>
      </c>
      <c r="G4793" t="s">
        <v>7855</v>
      </c>
      <c r="H4793">
        <v>4</v>
      </c>
      <c r="I4793" t="s">
        <v>1652</v>
      </c>
      <c r="J4793">
        <v>0</v>
      </c>
      <c r="K4793">
        <v>0</v>
      </c>
    </row>
    <row r="4794" spans="1:11" x14ac:dyDescent="0.25">
      <c r="A4794">
        <v>3848</v>
      </c>
      <c r="B4794" t="s">
        <v>1647</v>
      </c>
      <c r="C4794" t="s">
        <v>301</v>
      </c>
      <c r="D4794" t="s">
        <v>7400</v>
      </c>
      <c r="E4794" t="s">
        <v>8899</v>
      </c>
      <c r="F4794" t="s">
        <v>8900</v>
      </c>
      <c r="G4794" t="s">
        <v>7855</v>
      </c>
      <c r="H4794">
        <v>4</v>
      </c>
      <c r="I4794" t="s">
        <v>8691</v>
      </c>
      <c r="J4794">
        <v>0</v>
      </c>
      <c r="K4794">
        <v>0</v>
      </c>
    </row>
    <row r="4795" spans="1:11" x14ac:dyDescent="0.25">
      <c r="A4795">
        <v>3848</v>
      </c>
      <c r="B4795" t="s">
        <v>1647</v>
      </c>
      <c r="C4795" t="s">
        <v>301</v>
      </c>
      <c r="D4795" t="s">
        <v>7400</v>
      </c>
      <c r="E4795" t="s">
        <v>8655</v>
      </c>
      <c r="F4795" t="s">
        <v>8656</v>
      </c>
      <c r="G4795" t="s">
        <v>7855</v>
      </c>
      <c r="H4795">
        <v>28</v>
      </c>
      <c r="I4795" t="s">
        <v>1652</v>
      </c>
      <c r="J4795">
        <v>0</v>
      </c>
      <c r="K4795">
        <v>0</v>
      </c>
    </row>
    <row r="4796" spans="1:11" x14ac:dyDescent="0.25">
      <c r="A4796">
        <v>3848</v>
      </c>
      <c r="B4796" t="s">
        <v>1647</v>
      </c>
      <c r="C4796" t="s">
        <v>301</v>
      </c>
      <c r="D4796" t="s">
        <v>7400</v>
      </c>
      <c r="E4796" t="s">
        <v>8984</v>
      </c>
      <c r="F4796" t="s">
        <v>8985</v>
      </c>
      <c r="G4796" t="s">
        <v>7855</v>
      </c>
      <c r="H4796">
        <v>26</v>
      </c>
      <c r="I4796" t="s">
        <v>1652</v>
      </c>
      <c r="J4796">
        <v>0</v>
      </c>
      <c r="K4796">
        <v>0</v>
      </c>
    </row>
    <row r="4797" spans="1:11" x14ac:dyDescent="0.25">
      <c r="A4797">
        <v>3848</v>
      </c>
      <c r="B4797" t="s">
        <v>1647</v>
      </c>
      <c r="C4797" t="s">
        <v>301</v>
      </c>
      <c r="D4797" t="s">
        <v>7400</v>
      </c>
      <c r="E4797" t="s">
        <v>8986</v>
      </c>
      <c r="F4797" t="s">
        <v>8987</v>
      </c>
      <c r="G4797" t="s">
        <v>7855</v>
      </c>
      <c r="H4797">
        <v>2</v>
      </c>
      <c r="I4797" t="s">
        <v>1652</v>
      </c>
      <c r="J4797">
        <v>0</v>
      </c>
      <c r="K4797">
        <v>0</v>
      </c>
    </row>
    <row r="4798" spans="1:11" x14ac:dyDescent="0.25">
      <c r="A4798">
        <v>3848</v>
      </c>
      <c r="B4798" t="s">
        <v>1647</v>
      </c>
      <c r="C4798" t="s">
        <v>301</v>
      </c>
      <c r="D4798" t="s">
        <v>7400</v>
      </c>
      <c r="E4798" t="s">
        <v>8657</v>
      </c>
      <c r="F4798" t="s">
        <v>8658</v>
      </c>
      <c r="G4798" t="s">
        <v>7855</v>
      </c>
      <c r="H4798">
        <v>11</v>
      </c>
      <c r="I4798" t="s">
        <v>1652</v>
      </c>
      <c r="J4798">
        <v>0</v>
      </c>
      <c r="K4798">
        <v>0</v>
      </c>
    </row>
    <row r="4799" spans="1:11" x14ac:dyDescent="0.25">
      <c r="A4799">
        <v>3848</v>
      </c>
      <c r="B4799" t="s">
        <v>1647</v>
      </c>
      <c r="C4799" t="s">
        <v>301</v>
      </c>
      <c r="D4799" t="s">
        <v>7400</v>
      </c>
      <c r="E4799" t="s">
        <v>7606</v>
      </c>
      <c r="F4799" t="s">
        <v>7607</v>
      </c>
      <c r="G4799" t="s">
        <v>7855</v>
      </c>
      <c r="H4799">
        <v>311</v>
      </c>
      <c r="I4799" t="s">
        <v>1652</v>
      </c>
      <c r="J4799">
        <v>0</v>
      </c>
      <c r="K4799">
        <v>0</v>
      </c>
    </row>
    <row r="4800" spans="1:11" x14ac:dyDescent="0.25">
      <c r="A4800">
        <v>3848</v>
      </c>
      <c r="B4800" t="s">
        <v>1647</v>
      </c>
      <c r="C4800" t="s">
        <v>301</v>
      </c>
      <c r="D4800" t="s">
        <v>7400</v>
      </c>
      <c r="E4800" t="s">
        <v>10561</v>
      </c>
      <c r="F4800" t="s">
        <v>10562</v>
      </c>
      <c r="G4800" t="s">
        <v>8830</v>
      </c>
      <c r="H4800">
        <v>70</v>
      </c>
      <c r="I4800" t="s">
        <v>1688</v>
      </c>
      <c r="J4800">
        <v>0</v>
      </c>
      <c r="K4800">
        <v>0</v>
      </c>
    </row>
    <row r="4801" spans="1:11" x14ac:dyDescent="0.25">
      <c r="A4801">
        <v>3848</v>
      </c>
      <c r="B4801" t="s">
        <v>1647</v>
      </c>
      <c r="C4801" t="s">
        <v>301</v>
      </c>
      <c r="D4801" t="s">
        <v>7400</v>
      </c>
      <c r="E4801" t="s">
        <v>9224</v>
      </c>
      <c r="F4801" t="s">
        <v>9225</v>
      </c>
      <c r="G4801" t="s">
        <v>7240</v>
      </c>
      <c r="H4801">
        <v>500</v>
      </c>
      <c r="I4801" t="s">
        <v>1706</v>
      </c>
      <c r="J4801">
        <v>0</v>
      </c>
      <c r="K4801">
        <v>0</v>
      </c>
    </row>
    <row r="4802" spans="1:11" x14ac:dyDescent="0.25">
      <c r="A4802">
        <v>3848</v>
      </c>
      <c r="B4802" t="s">
        <v>1647</v>
      </c>
      <c r="C4802" t="s">
        <v>301</v>
      </c>
      <c r="D4802" t="s">
        <v>7400</v>
      </c>
      <c r="G4802" t="s">
        <v>8830</v>
      </c>
      <c r="H4802">
        <v>1500</v>
      </c>
      <c r="I4802" t="s">
        <v>1706</v>
      </c>
      <c r="J4802">
        <v>0</v>
      </c>
      <c r="K4802">
        <v>0</v>
      </c>
    </row>
    <row r="4803" spans="1:11" x14ac:dyDescent="0.25">
      <c r="A4803">
        <v>3848</v>
      </c>
      <c r="B4803" t="s">
        <v>1647</v>
      </c>
      <c r="C4803" t="s">
        <v>301</v>
      </c>
      <c r="D4803" t="s">
        <v>7400</v>
      </c>
      <c r="E4803" t="s">
        <v>7856</v>
      </c>
      <c r="F4803" t="s">
        <v>7857</v>
      </c>
      <c r="G4803" t="s">
        <v>7154</v>
      </c>
      <c r="H4803">
        <v>5</v>
      </c>
      <c r="I4803" t="s">
        <v>1646</v>
      </c>
      <c r="J4803">
        <v>0</v>
      </c>
      <c r="K4803">
        <v>0</v>
      </c>
    </row>
    <row r="4804" spans="1:11" x14ac:dyDescent="0.25">
      <c r="A4804">
        <v>3848</v>
      </c>
      <c r="B4804" t="s">
        <v>1647</v>
      </c>
      <c r="C4804" t="s">
        <v>301</v>
      </c>
      <c r="D4804" t="s">
        <v>7400</v>
      </c>
      <c r="E4804" t="s">
        <v>11049</v>
      </c>
      <c r="F4804" t="s">
        <v>11050</v>
      </c>
      <c r="G4804" t="s">
        <v>4058</v>
      </c>
      <c r="H4804">
        <v>1</v>
      </c>
      <c r="I4804" t="s">
        <v>1646</v>
      </c>
      <c r="J4804">
        <v>0</v>
      </c>
      <c r="K4804">
        <v>0</v>
      </c>
    </row>
    <row r="4805" spans="1:11" x14ac:dyDescent="0.25">
      <c r="A4805">
        <v>3848</v>
      </c>
      <c r="B4805" t="s">
        <v>1647</v>
      </c>
      <c r="C4805" t="s">
        <v>301</v>
      </c>
      <c r="D4805" t="s">
        <v>7400</v>
      </c>
      <c r="G4805" t="s">
        <v>5931</v>
      </c>
      <c r="H4805">
        <v>2</v>
      </c>
      <c r="I4805" t="s">
        <v>1646</v>
      </c>
      <c r="J4805">
        <v>0</v>
      </c>
      <c r="K4805">
        <v>0</v>
      </c>
    </row>
    <row r="4806" spans="1:11" x14ac:dyDescent="0.25">
      <c r="A4806">
        <v>3848</v>
      </c>
      <c r="B4806" t="s">
        <v>1647</v>
      </c>
      <c r="C4806" t="s">
        <v>301</v>
      </c>
      <c r="D4806" t="s">
        <v>7400</v>
      </c>
      <c r="E4806" t="s">
        <v>7858</v>
      </c>
      <c r="F4806" t="s">
        <v>7859</v>
      </c>
      <c r="G4806" t="s">
        <v>7640</v>
      </c>
      <c r="H4806">
        <v>1</v>
      </c>
      <c r="I4806" t="s">
        <v>1646</v>
      </c>
      <c r="J4806">
        <v>0</v>
      </c>
      <c r="K4806">
        <v>0</v>
      </c>
    </row>
    <row r="4807" spans="1:11" x14ac:dyDescent="0.25">
      <c r="A4807">
        <v>3848</v>
      </c>
      <c r="B4807" t="s">
        <v>1647</v>
      </c>
      <c r="C4807" t="s">
        <v>301</v>
      </c>
      <c r="D4807" t="s">
        <v>7400</v>
      </c>
      <c r="G4807" t="s">
        <v>2181</v>
      </c>
      <c r="H4807">
        <v>21</v>
      </c>
      <c r="I4807" t="s">
        <v>1646</v>
      </c>
      <c r="J4807">
        <v>0</v>
      </c>
      <c r="K4807">
        <v>0</v>
      </c>
    </row>
    <row r="4808" spans="1:11" x14ac:dyDescent="0.25">
      <c r="A4808">
        <v>3848</v>
      </c>
      <c r="B4808" t="s">
        <v>1647</v>
      </c>
      <c r="C4808" t="s">
        <v>301</v>
      </c>
      <c r="D4808" t="s">
        <v>7400</v>
      </c>
      <c r="E4808" t="s">
        <v>7860</v>
      </c>
      <c r="F4808" t="s">
        <v>4840</v>
      </c>
      <c r="G4808" t="s">
        <v>10405</v>
      </c>
      <c r="H4808">
        <v>6</v>
      </c>
      <c r="I4808" t="s">
        <v>1646</v>
      </c>
      <c r="J4808">
        <v>0</v>
      </c>
      <c r="K4808">
        <v>0</v>
      </c>
    </row>
    <row r="4809" spans="1:11" x14ac:dyDescent="0.25">
      <c r="A4809">
        <v>3848</v>
      </c>
      <c r="B4809" t="s">
        <v>1647</v>
      </c>
      <c r="C4809" t="s">
        <v>301</v>
      </c>
      <c r="D4809" t="s">
        <v>7400</v>
      </c>
      <c r="E4809" t="s">
        <v>10207</v>
      </c>
      <c r="F4809" t="s">
        <v>10208</v>
      </c>
      <c r="G4809" t="s">
        <v>5931</v>
      </c>
      <c r="H4809">
        <v>1</v>
      </c>
      <c r="I4809" t="s">
        <v>1646</v>
      </c>
      <c r="J4809">
        <v>0</v>
      </c>
      <c r="K4809">
        <v>0</v>
      </c>
    </row>
    <row r="4810" spans="1:11" x14ac:dyDescent="0.25">
      <c r="A4810">
        <v>3848</v>
      </c>
      <c r="B4810" t="s">
        <v>1647</v>
      </c>
      <c r="C4810" t="s">
        <v>301</v>
      </c>
      <c r="D4810" t="s">
        <v>7400</v>
      </c>
      <c r="E4810" t="s">
        <v>7861</v>
      </c>
      <c r="F4810" t="s">
        <v>7510</v>
      </c>
      <c r="G4810" t="s">
        <v>6716</v>
      </c>
      <c r="H4810">
        <v>15</v>
      </c>
      <c r="I4810" t="s">
        <v>1646</v>
      </c>
      <c r="J4810">
        <v>0</v>
      </c>
      <c r="K4810">
        <v>0</v>
      </c>
    </row>
    <row r="4811" spans="1:11" x14ac:dyDescent="0.25">
      <c r="A4811">
        <v>3848</v>
      </c>
      <c r="B4811" t="s">
        <v>1647</v>
      </c>
      <c r="C4811" t="s">
        <v>301</v>
      </c>
      <c r="D4811" t="s">
        <v>7400</v>
      </c>
      <c r="G4811" t="s">
        <v>5927</v>
      </c>
      <c r="H4811">
        <v>29</v>
      </c>
      <c r="I4811" t="s">
        <v>1646</v>
      </c>
      <c r="J4811">
        <v>0</v>
      </c>
      <c r="K4811">
        <v>0</v>
      </c>
    </row>
    <row r="4812" spans="1:11" x14ac:dyDescent="0.25">
      <c r="A4812">
        <v>3848</v>
      </c>
      <c r="B4812" t="s">
        <v>1647</v>
      </c>
      <c r="C4812" t="s">
        <v>301</v>
      </c>
      <c r="D4812" t="s">
        <v>7400</v>
      </c>
      <c r="E4812" t="s">
        <v>7862</v>
      </c>
      <c r="F4812" t="s">
        <v>7502</v>
      </c>
      <c r="G4812" t="s">
        <v>3152</v>
      </c>
      <c r="H4812">
        <v>10</v>
      </c>
      <c r="I4812" t="s">
        <v>1646</v>
      </c>
      <c r="J4812">
        <v>0</v>
      </c>
      <c r="K4812">
        <v>0</v>
      </c>
    </row>
    <row r="4813" spans="1:11" x14ac:dyDescent="0.25">
      <c r="A4813">
        <v>3848</v>
      </c>
      <c r="B4813" t="s">
        <v>1647</v>
      </c>
      <c r="C4813" t="s">
        <v>301</v>
      </c>
      <c r="D4813" t="s">
        <v>7400</v>
      </c>
      <c r="G4813" t="s">
        <v>5931</v>
      </c>
      <c r="H4813">
        <v>26</v>
      </c>
      <c r="I4813" t="s">
        <v>1646</v>
      </c>
      <c r="J4813">
        <v>0</v>
      </c>
      <c r="K4813">
        <v>0</v>
      </c>
    </row>
    <row r="4814" spans="1:11" x14ac:dyDescent="0.25">
      <c r="A4814">
        <v>3848</v>
      </c>
      <c r="B4814" t="s">
        <v>1647</v>
      </c>
      <c r="C4814" t="s">
        <v>301</v>
      </c>
      <c r="D4814" t="s">
        <v>7400</v>
      </c>
      <c r="E4814" t="s">
        <v>10563</v>
      </c>
      <c r="F4814" t="s">
        <v>1790</v>
      </c>
      <c r="G4814" t="s">
        <v>11051</v>
      </c>
      <c r="H4814">
        <v>5</v>
      </c>
      <c r="I4814" t="s">
        <v>1646</v>
      </c>
      <c r="J4814">
        <v>0</v>
      </c>
      <c r="K4814">
        <v>0</v>
      </c>
    </row>
    <row r="4815" spans="1:11" x14ac:dyDescent="0.25">
      <c r="A4815">
        <v>3848</v>
      </c>
      <c r="B4815" t="s">
        <v>1647</v>
      </c>
      <c r="C4815" t="s">
        <v>301</v>
      </c>
      <c r="D4815" t="s">
        <v>7400</v>
      </c>
      <c r="G4815" t="s">
        <v>2309</v>
      </c>
      <c r="H4815">
        <v>9</v>
      </c>
      <c r="I4815" t="s">
        <v>1646</v>
      </c>
      <c r="J4815">
        <v>0</v>
      </c>
      <c r="K4815">
        <v>0</v>
      </c>
    </row>
    <row r="4816" spans="1:11" x14ac:dyDescent="0.25">
      <c r="A4816">
        <v>3848</v>
      </c>
      <c r="B4816" t="s">
        <v>1647</v>
      </c>
      <c r="C4816" t="s">
        <v>301</v>
      </c>
      <c r="D4816" t="s">
        <v>7400</v>
      </c>
      <c r="E4816" t="s">
        <v>10564</v>
      </c>
      <c r="F4816" t="s">
        <v>10565</v>
      </c>
      <c r="G4816" t="s">
        <v>11051</v>
      </c>
      <c r="H4816">
        <v>10</v>
      </c>
      <c r="I4816" t="s">
        <v>1646</v>
      </c>
      <c r="J4816">
        <v>0</v>
      </c>
      <c r="K4816">
        <v>0</v>
      </c>
    </row>
    <row r="4817" spans="1:11" x14ac:dyDescent="0.25">
      <c r="A4817">
        <v>3848</v>
      </c>
      <c r="B4817" t="s">
        <v>1647</v>
      </c>
      <c r="C4817" t="s">
        <v>301</v>
      </c>
      <c r="D4817" t="s">
        <v>7400</v>
      </c>
      <c r="G4817" t="s">
        <v>2309</v>
      </c>
      <c r="H4817">
        <v>6</v>
      </c>
      <c r="I4817" t="s">
        <v>1646</v>
      </c>
      <c r="J4817">
        <v>0</v>
      </c>
      <c r="K4817">
        <v>0</v>
      </c>
    </row>
    <row r="4818" spans="1:11" x14ac:dyDescent="0.25">
      <c r="A4818">
        <v>3848</v>
      </c>
      <c r="B4818" t="s">
        <v>1647</v>
      </c>
      <c r="C4818" t="s">
        <v>301</v>
      </c>
      <c r="D4818" t="s">
        <v>7400</v>
      </c>
      <c r="E4818" t="s">
        <v>8659</v>
      </c>
      <c r="F4818" t="s">
        <v>8660</v>
      </c>
      <c r="G4818" t="s">
        <v>4666</v>
      </c>
      <c r="H4818">
        <v>7</v>
      </c>
      <c r="I4818" t="s">
        <v>1646</v>
      </c>
      <c r="J4818">
        <v>0</v>
      </c>
      <c r="K4818">
        <v>0</v>
      </c>
    </row>
    <row r="4819" spans="1:11" x14ac:dyDescent="0.25">
      <c r="A4819">
        <v>3848</v>
      </c>
      <c r="B4819" t="s">
        <v>1647</v>
      </c>
      <c r="C4819" t="s">
        <v>301</v>
      </c>
      <c r="D4819" t="s">
        <v>7400</v>
      </c>
      <c r="E4819" t="s">
        <v>8452</v>
      </c>
      <c r="F4819" t="s">
        <v>1655</v>
      </c>
      <c r="G4819" t="s">
        <v>8550</v>
      </c>
      <c r="H4819">
        <v>22</v>
      </c>
      <c r="I4819" t="s">
        <v>1646</v>
      </c>
      <c r="J4819">
        <v>0</v>
      </c>
      <c r="K4819">
        <v>0</v>
      </c>
    </row>
    <row r="4820" spans="1:11" x14ac:dyDescent="0.25">
      <c r="A4820">
        <v>3848</v>
      </c>
      <c r="B4820" t="s">
        <v>1647</v>
      </c>
      <c r="C4820" t="s">
        <v>301</v>
      </c>
      <c r="D4820" t="s">
        <v>7400</v>
      </c>
      <c r="E4820" t="s">
        <v>11052</v>
      </c>
      <c r="F4820" t="s">
        <v>11053</v>
      </c>
      <c r="G4820" t="s">
        <v>4666</v>
      </c>
      <c r="H4820">
        <v>8</v>
      </c>
      <c r="I4820" t="s">
        <v>1646</v>
      </c>
      <c r="J4820">
        <v>0</v>
      </c>
      <c r="K4820">
        <v>0</v>
      </c>
    </row>
    <row r="4821" spans="1:11" x14ac:dyDescent="0.25">
      <c r="A4821">
        <v>3848</v>
      </c>
      <c r="B4821" t="s">
        <v>1647</v>
      </c>
      <c r="C4821" t="s">
        <v>301</v>
      </c>
      <c r="D4821" t="s">
        <v>7400</v>
      </c>
      <c r="E4821" t="s">
        <v>11054</v>
      </c>
      <c r="F4821" t="s">
        <v>1673</v>
      </c>
      <c r="G4821" t="s">
        <v>4666</v>
      </c>
      <c r="H4821">
        <v>8</v>
      </c>
      <c r="I4821" t="s">
        <v>1646</v>
      </c>
      <c r="J4821">
        <v>0</v>
      </c>
      <c r="K4821">
        <v>0</v>
      </c>
    </row>
    <row r="4822" spans="1:11" x14ac:dyDescent="0.25">
      <c r="A4822">
        <v>3848</v>
      </c>
      <c r="B4822" t="s">
        <v>1647</v>
      </c>
      <c r="C4822" t="s">
        <v>301</v>
      </c>
      <c r="D4822" t="s">
        <v>7400</v>
      </c>
      <c r="E4822" t="s">
        <v>8453</v>
      </c>
      <c r="F4822" t="s">
        <v>8454</v>
      </c>
      <c r="G4822" t="s">
        <v>8455</v>
      </c>
      <c r="H4822">
        <v>18</v>
      </c>
      <c r="I4822" t="s">
        <v>1646</v>
      </c>
      <c r="J4822">
        <v>0</v>
      </c>
      <c r="K4822">
        <v>0</v>
      </c>
    </row>
    <row r="4823" spans="1:11" x14ac:dyDescent="0.25">
      <c r="A4823">
        <v>3848</v>
      </c>
      <c r="B4823" t="s">
        <v>1647</v>
      </c>
      <c r="C4823" t="s">
        <v>301</v>
      </c>
      <c r="D4823" t="s">
        <v>7400</v>
      </c>
      <c r="E4823" t="s">
        <v>8988</v>
      </c>
      <c r="F4823" t="s">
        <v>8989</v>
      </c>
      <c r="G4823" t="s">
        <v>2119</v>
      </c>
      <c r="H4823">
        <v>1177</v>
      </c>
      <c r="I4823" t="s">
        <v>1706</v>
      </c>
      <c r="J4823">
        <v>0</v>
      </c>
      <c r="K4823">
        <v>0</v>
      </c>
    </row>
    <row r="4824" spans="1:11" x14ac:dyDescent="0.25">
      <c r="A4824">
        <v>3848</v>
      </c>
      <c r="B4824" t="s">
        <v>1647</v>
      </c>
      <c r="C4824" t="s">
        <v>301</v>
      </c>
      <c r="D4824" t="s">
        <v>7400</v>
      </c>
      <c r="G4824" t="s">
        <v>9564</v>
      </c>
      <c r="H4824">
        <v>1771</v>
      </c>
      <c r="I4824" t="s">
        <v>1706</v>
      </c>
      <c r="J4824">
        <v>0</v>
      </c>
      <c r="K4824">
        <v>0</v>
      </c>
    </row>
    <row r="4825" spans="1:11" x14ac:dyDescent="0.25">
      <c r="A4825">
        <v>3848</v>
      </c>
      <c r="B4825" t="s">
        <v>1647</v>
      </c>
      <c r="C4825" t="s">
        <v>301</v>
      </c>
      <c r="D4825" t="s">
        <v>7400</v>
      </c>
      <c r="G4825" t="s">
        <v>9933</v>
      </c>
      <c r="H4825">
        <v>8</v>
      </c>
      <c r="I4825" t="s">
        <v>1706</v>
      </c>
      <c r="J4825">
        <v>0</v>
      </c>
      <c r="K4825">
        <v>0</v>
      </c>
    </row>
    <row r="4826" spans="1:11" x14ac:dyDescent="0.25">
      <c r="A4826">
        <v>3848</v>
      </c>
      <c r="B4826" t="s">
        <v>1647</v>
      </c>
      <c r="C4826" t="s">
        <v>301</v>
      </c>
      <c r="D4826" t="s">
        <v>7400</v>
      </c>
      <c r="G4826" t="s">
        <v>7612</v>
      </c>
      <c r="H4826">
        <v>19</v>
      </c>
      <c r="I4826" t="s">
        <v>1706</v>
      </c>
      <c r="J4826">
        <v>0</v>
      </c>
      <c r="K4826">
        <v>0</v>
      </c>
    </row>
    <row r="4827" spans="1:11" x14ac:dyDescent="0.25">
      <c r="A4827">
        <v>3848</v>
      </c>
      <c r="B4827" t="s">
        <v>1647</v>
      </c>
      <c r="C4827" t="s">
        <v>301</v>
      </c>
      <c r="D4827" t="s">
        <v>7400</v>
      </c>
      <c r="G4827" t="s">
        <v>9122</v>
      </c>
      <c r="H4827">
        <v>7</v>
      </c>
      <c r="I4827" t="s">
        <v>1706</v>
      </c>
      <c r="J4827">
        <v>0</v>
      </c>
      <c r="K4827">
        <v>0</v>
      </c>
    </row>
    <row r="4828" spans="1:11" x14ac:dyDescent="0.25">
      <c r="A4828">
        <v>3848</v>
      </c>
      <c r="B4828" t="s">
        <v>1647</v>
      </c>
      <c r="C4828" t="s">
        <v>301</v>
      </c>
      <c r="D4828" t="s">
        <v>7400</v>
      </c>
      <c r="G4828" t="s">
        <v>7650</v>
      </c>
      <c r="H4828">
        <v>33</v>
      </c>
      <c r="I4828" t="s">
        <v>1706</v>
      </c>
      <c r="J4828">
        <v>0</v>
      </c>
      <c r="K4828">
        <v>0</v>
      </c>
    </row>
    <row r="4829" spans="1:11" x14ac:dyDescent="0.25">
      <c r="A4829">
        <v>3848</v>
      </c>
      <c r="B4829" t="s">
        <v>1647</v>
      </c>
      <c r="C4829" t="s">
        <v>301</v>
      </c>
      <c r="D4829" t="s">
        <v>7400</v>
      </c>
      <c r="G4829" t="s">
        <v>6147</v>
      </c>
      <c r="H4829">
        <v>21</v>
      </c>
      <c r="I4829" t="s">
        <v>1706</v>
      </c>
      <c r="J4829">
        <v>0</v>
      </c>
      <c r="K4829">
        <v>0</v>
      </c>
    </row>
    <row r="4830" spans="1:11" x14ac:dyDescent="0.25">
      <c r="A4830">
        <v>3848</v>
      </c>
      <c r="B4830" t="s">
        <v>1647</v>
      </c>
      <c r="C4830" t="s">
        <v>301</v>
      </c>
      <c r="D4830" t="s">
        <v>7400</v>
      </c>
      <c r="G4830" t="s">
        <v>6148</v>
      </c>
      <c r="H4830">
        <v>21</v>
      </c>
      <c r="I4830" t="s">
        <v>1706</v>
      </c>
      <c r="J4830">
        <v>0</v>
      </c>
      <c r="K4830">
        <v>0</v>
      </c>
    </row>
    <row r="4831" spans="1:11" x14ac:dyDescent="0.25">
      <c r="A4831">
        <v>3848</v>
      </c>
      <c r="B4831" t="s">
        <v>1647</v>
      </c>
      <c r="C4831" t="s">
        <v>301</v>
      </c>
      <c r="D4831" t="s">
        <v>7400</v>
      </c>
      <c r="G4831" t="s">
        <v>7613</v>
      </c>
      <c r="H4831">
        <v>27</v>
      </c>
      <c r="I4831" t="s">
        <v>1706</v>
      </c>
      <c r="J4831">
        <v>0</v>
      </c>
      <c r="K4831">
        <v>0</v>
      </c>
    </row>
    <row r="4832" spans="1:11" x14ac:dyDescent="0.25">
      <c r="A4832">
        <v>3848</v>
      </c>
      <c r="B4832" t="s">
        <v>1647</v>
      </c>
      <c r="C4832" t="s">
        <v>301</v>
      </c>
      <c r="D4832" t="s">
        <v>7400</v>
      </c>
      <c r="G4832" t="s">
        <v>7601</v>
      </c>
      <c r="H4832">
        <v>32</v>
      </c>
      <c r="I4832" t="s">
        <v>1706</v>
      </c>
      <c r="J4832">
        <v>0</v>
      </c>
      <c r="K4832">
        <v>0</v>
      </c>
    </row>
    <row r="4833" spans="1:11" x14ac:dyDescent="0.25">
      <c r="A4833">
        <v>3848</v>
      </c>
      <c r="B4833" t="s">
        <v>1647</v>
      </c>
      <c r="C4833" t="s">
        <v>301</v>
      </c>
      <c r="D4833" t="s">
        <v>7400</v>
      </c>
      <c r="G4833" t="s">
        <v>11055</v>
      </c>
      <c r="H4833">
        <v>49</v>
      </c>
      <c r="I4833" t="s">
        <v>1706</v>
      </c>
      <c r="J4833">
        <v>0</v>
      </c>
      <c r="K4833">
        <v>0</v>
      </c>
    </row>
    <row r="4834" spans="1:11" x14ac:dyDescent="0.25">
      <c r="A4834">
        <v>3848</v>
      </c>
      <c r="B4834" t="s">
        <v>1647</v>
      </c>
      <c r="C4834" t="s">
        <v>301</v>
      </c>
      <c r="D4834" t="s">
        <v>7400</v>
      </c>
      <c r="G4834" t="s">
        <v>11031</v>
      </c>
      <c r="H4834">
        <v>122</v>
      </c>
      <c r="I4834" t="s">
        <v>1706</v>
      </c>
      <c r="J4834">
        <v>0</v>
      </c>
      <c r="K4834">
        <v>0</v>
      </c>
    </row>
    <row r="4835" spans="1:11" x14ac:dyDescent="0.25">
      <c r="A4835">
        <v>3848</v>
      </c>
      <c r="B4835" t="s">
        <v>1647</v>
      </c>
      <c r="C4835" t="s">
        <v>301</v>
      </c>
      <c r="D4835" t="s">
        <v>7400</v>
      </c>
      <c r="E4835" t="s">
        <v>9294</v>
      </c>
      <c r="F4835" t="s">
        <v>9295</v>
      </c>
      <c r="G4835" t="s">
        <v>8830</v>
      </c>
      <c r="H4835">
        <v>1</v>
      </c>
      <c r="I4835" t="s">
        <v>1652</v>
      </c>
      <c r="J4835">
        <v>0</v>
      </c>
      <c r="K4835">
        <v>0</v>
      </c>
    </row>
    <row r="4836" spans="1:11" x14ac:dyDescent="0.25">
      <c r="A4836">
        <v>3848</v>
      </c>
      <c r="B4836" t="s">
        <v>1647</v>
      </c>
      <c r="C4836" t="s">
        <v>301</v>
      </c>
      <c r="D4836" t="s">
        <v>7400</v>
      </c>
      <c r="E4836" t="s">
        <v>8456</v>
      </c>
      <c r="F4836" t="s">
        <v>8901</v>
      </c>
      <c r="G4836" t="s">
        <v>8457</v>
      </c>
      <c r="H4836">
        <v>1</v>
      </c>
      <c r="I4836" t="s">
        <v>1652</v>
      </c>
      <c r="J4836">
        <v>0</v>
      </c>
      <c r="K4836">
        <v>0</v>
      </c>
    </row>
    <row r="4837" spans="1:11" x14ac:dyDescent="0.25">
      <c r="A4837">
        <v>3848</v>
      </c>
      <c r="B4837" t="s">
        <v>1647</v>
      </c>
      <c r="C4837" t="s">
        <v>301</v>
      </c>
      <c r="D4837" t="s">
        <v>7400</v>
      </c>
      <c r="E4837" t="s">
        <v>11056</v>
      </c>
      <c r="F4837" t="s">
        <v>11057</v>
      </c>
      <c r="G4837" t="s">
        <v>8830</v>
      </c>
      <c r="H4837">
        <v>20</v>
      </c>
      <c r="I4837" t="s">
        <v>1652</v>
      </c>
      <c r="J4837">
        <v>0</v>
      </c>
      <c r="K4837">
        <v>0</v>
      </c>
    </row>
    <row r="4838" spans="1:11" x14ac:dyDescent="0.25">
      <c r="A4838">
        <v>3848</v>
      </c>
      <c r="B4838" t="s">
        <v>1647</v>
      </c>
      <c r="C4838" t="s">
        <v>301</v>
      </c>
      <c r="D4838" t="s">
        <v>7400</v>
      </c>
      <c r="E4838" t="s">
        <v>9575</v>
      </c>
      <c r="F4838" t="s">
        <v>9576</v>
      </c>
      <c r="G4838" t="s">
        <v>8830</v>
      </c>
      <c r="H4838">
        <v>9</v>
      </c>
      <c r="I4838" t="s">
        <v>1652</v>
      </c>
      <c r="J4838">
        <v>0</v>
      </c>
      <c r="K4838">
        <v>0</v>
      </c>
    </row>
    <row r="4839" spans="1:11" x14ac:dyDescent="0.25">
      <c r="A4839">
        <v>3848</v>
      </c>
      <c r="B4839" t="s">
        <v>1647</v>
      </c>
      <c r="C4839" t="s">
        <v>301</v>
      </c>
      <c r="D4839" t="s">
        <v>7400</v>
      </c>
      <c r="E4839" t="s">
        <v>10566</v>
      </c>
      <c r="F4839" t="s">
        <v>10567</v>
      </c>
      <c r="G4839" t="s">
        <v>8830</v>
      </c>
      <c r="H4839">
        <v>4</v>
      </c>
      <c r="I4839" t="s">
        <v>1652</v>
      </c>
      <c r="J4839">
        <v>0</v>
      </c>
      <c r="K4839">
        <v>0</v>
      </c>
    </row>
    <row r="4840" spans="1:11" x14ac:dyDescent="0.25">
      <c r="A4840">
        <v>3848</v>
      </c>
      <c r="B4840" t="s">
        <v>1647</v>
      </c>
      <c r="C4840" t="s">
        <v>301</v>
      </c>
      <c r="D4840" t="s">
        <v>7400</v>
      </c>
      <c r="E4840" t="s">
        <v>9226</v>
      </c>
      <c r="F4840" t="s">
        <v>9227</v>
      </c>
      <c r="G4840" t="s">
        <v>8830</v>
      </c>
      <c r="H4840">
        <v>5</v>
      </c>
      <c r="I4840" t="s">
        <v>1652</v>
      </c>
      <c r="J4840">
        <v>0</v>
      </c>
      <c r="K4840">
        <v>0</v>
      </c>
    </row>
    <row r="4841" spans="1:11" x14ac:dyDescent="0.25">
      <c r="A4841">
        <v>3848</v>
      </c>
      <c r="B4841" t="s">
        <v>1647</v>
      </c>
      <c r="C4841" t="s">
        <v>301</v>
      </c>
      <c r="D4841" t="s">
        <v>7400</v>
      </c>
      <c r="E4841" t="s">
        <v>8458</v>
      </c>
      <c r="F4841" t="s">
        <v>8459</v>
      </c>
      <c r="G4841" t="s">
        <v>8045</v>
      </c>
      <c r="H4841">
        <v>4</v>
      </c>
      <c r="I4841" t="s">
        <v>1652</v>
      </c>
      <c r="J4841">
        <v>0</v>
      </c>
      <c r="K4841">
        <v>0</v>
      </c>
    </row>
    <row r="4842" spans="1:11" x14ac:dyDescent="0.25">
      <c r="A4842">
        <v>3848</v>
      </c>
      <c r="B4842" t="s">
        <v>1647</v>
      </c>
      <c r="C4842" t="s">
        <v>301</v>
      </c>
      <c r="D4842" t="s">
        <v>7400</v>
      </c>
      <c r="G4842" t="s">
        <v>8830</v>
      </c>
      <c r="H4842">
        <v>5</v>
      </c>
      <c r="I4842" t="s">
        <v>1652</v>
      </c>
      <c r="J4842">
        <v>0</v>
      </c>
      <c r="K4842">
        <v>0</v>
      </c>
    </row>
    <row r="4843" spans="1:11" x14ac:dyDescent="0.25">
      <c r="A4843">
        <v>3848</v>
      </c>
      <c r="B4843" t="s">
        <v>1647</v>
      </c>
      <c r="C4843" t="s">
        <v>301</v>
      </c>
      <c r="D4843" t="s">
        <v>7400</v>
      </c>
      <c r="E4843" t="s">
        <v>9228</v>
      </c>
      <c r="F4843" t="s">
        <v>9229</v>
      </c>
      <c r="G4843" t="s">
        <v>8830</v>
      </c>
      <c r="H4843">
        <v>5</v>
      </c>
      <c r="I4843" t="s">
        <v>1652</v>
      </c>
      <c r="J4843">
        <v>0</v>
      </c>
      <c r="K4843">
        <v>0</v>
      </c>
    </row>
    <row r="4844" spans="1:11" x14ac:dyDescent="0.25">
      <c r="A4844">
        <v>3848</v>
      </c>
      <c r="B4844" t="s">
        <v>1647</v>
      </c>
      <c r="C4844" t="s">
        <v>301</v>
      </c>
      <c r="D4844" t="s">
        <v>7400</v>
      </c>
      <c r="E4844" t="s">
        <v>11058</v>
      </c>
      <c r="F4844" t="s">
        <v>11059</v>
      </c>
      <c r="G4844" t="s">
        <v>8830</v>
      </c>
      <c r="H4844">
        <v>2</v>
      </c>
      <c r="I4844" t="s">
        <v>1652</v>
      </c>
      <c r="J4844">
        <v>0</v>
      </c>
      <c r="K4844">
        <v>0</v>
      </c>
    </row>
    <row r="4845" spans="1:11" x14ac:dyDescent="0.25">
      <c r="A4845">
        <v>3848</v>
      </c>
      <c r="B4845" t="s">
        <v>1647</v>
      </c>
      <c r="C4845" t="s">
        <v>301</v>
      </c>
      <c r="D4845" t="s">
        <v>7400</v>
      </c>
      <c r="E4845" t="s">
        <v>8460</v>
      </c>
      <c r="F4845" t="s">
        <v>8461</v>
      </c>
      <c r="G4845" t="s">
        <v>8462</v>
      </c>
      <c r="H4845">
        <v>1</v>
      </c>
      <c r="I4845" t="s">
        <v>1652</v>
      </c>
      <c r="J4845">
        <v>0</v>
      </c>
      <c r="K4845">
        <v>0</v>
      </c>
    </row>
    <row r="4846" spans="1:11" x14ac:dyDescent="0.25">
      <c r="A4846">
        <v>3848</v>
      </c>
      <c r="B4846" t="s">
        <v>1647</v>
      </c>
      <c r="C4846" t="s">
        <v>301</v>
      </c>
      <c r="D4846" t="s">
        <v>7400</v>
      </c>
      <c r="E4846" t="s">
        <v>8463</v>
      </c>
      <c r="F4846" t="s">
        <v>8464</v>
      </c>
      <c r="G4846" t="s">
        <v>8465</v>
      </c>
      <c r="H4846">
        <v>11</v>
      </c>
      <c r="I4846" t="s">
        <v>1652</v>
      </c>
      <c r="J4846">
        <v>0</v>
      </c>
      <c r="K4846">
        <v>0</v>
      </c>
    </row>
    <row r="4847" spans="1:11" x14ac:dyDescent="0.25">
      <c r="A4847">
        <v>3848</v>
      </c>
      <c r="B4847" t="s">
        <v>1647</v>
      </c>
      <c r="C4847" t="s">
        <v>301</v>
      </c>
      <c r="D4847" t="s">
        <v>7400</v>
      </c>
      <c r="E4847" t="s">
        <v>8466</v>
      </c>
      <c r="F4847" t="s">
        <v>8467</v>
      </c>
      <c r="G4847" t="s">
        <v>8468</v>
      </c>
      <c r="H4847">
        <v>10</v>
      </c>
      <c r="I4847" t="s">
        <v>1652</v>
      </c>
      <c r="J4847">
        <v>0</v>
      </c>
      <c r="K4847">
        <v>0</v>
      </c>
    </row>
    <row r="4848" spans="1:11" x14ac:dyDescent="0.25">
      <c r="A4848">
        <v>3848</v>
      </c>
      <c r="B4848" t="s">
        <v>1647</v>
      </c>
      <c r="C4848" t="s">
        <v>301</v>
      </c>
      <c r="D4848" t="s">
        <v>7400</v>
      </c>
      <c r="G4848" t="s">
        <v>8830</v>
      </c>
      <c r="H4848">
        <v>78</v>
      </c>
      <c r="I4848" t="s">
        <v>1652</v>
      </c>
      <c r="J4848">
        <v>0</v>
      </c>
      <c r="K4848">
        <v>0</v>
      </c>
    </row>
    <row r="4849" spans="1:11" x14ac:dyDescent="0.25">
      <c r="A4849">
        <v>3848</v>
      </c>
      <c r="B4849" t="s">
        <v>1647</v>
      </c>
      <c r="C4849" t="s">
        <v>301</v>
      </c>
      <c r="D4849" t="s">
        <v>7400</v>
      </c>
      <c r="E4849" t="s">
        <v>8469</v>
      </c>
      <c r="F4849" t="s">
        <v>8470</v>
      </c>
      <c r="G4849" t="s">
        <v>8471</v>
      </c>
      <c r="H4849">
        <v>10</v>
      </c>
      <c r="I4849" t="s">
        <v>1652</v>
      </c>
      <c r="J4849">
        <v>0</v>
      </c>
      <c r="K4849">
        <v>0</v>
      </c>
    </row>
    <row r="4850" spans="1:11" x14ac:dyDescent="0.25">
      <c r="A4850">
        <v>3848</v>
      </c>
      <c r="B4850" t="s">
        <v>1647</v>
      </c>
      <c r="C4850" t="s">
        <v>301</v>
      </c>
      <c r="D4850" t="s">
        <v>7400</v>
      </c>
      <c r="G4850" t="s">
        <v>8830</v>
      </c>
      <c r="H4850">
        <v>128</v>
      </c>
      <c r="I4850" t="s">
        <v>1652</v>
      </c>
      <c r="J4850">
        <v>0</v>
      </c>
      <c r="K4850">
        <v>0</v>
      </c>
    </row>
    <row r="4851" spans="1:11" x14ac:dyDescent="0.25">
      <c r="A4851">
        <v>3848</v>
      </c>
      <c r="B4851" t="s">
        <v>1647</v>
      </c>
      <c r="C4851" t="s">
        <v>301</v>
      </c>
      <c r="D4851" t="s">
        <v>7400</v>
      </c>
      <c r="E4851" t="s">
        <v>8472</v>
      </c>
      <c r="F4851" t="s">
        <v>8473</v>
      </c>
      <c r="G4851" t="s">
        <v>8474</v>
      </c>
      <c r="H4851">
        <v>10</v>
      </c>
      <c r="I4851" t="s">
        <v>1652</v>
      </c>
      <c r="J4851">
        <v>0</v>
      </c>
      <c r="K4851">
        <v>0</v>
      </c>
    </row>
    <row r="4852" spans="1:11" x14ac:dyDescent="0.25">
      <c r="A4852">
        <v>3848</v>
      </c>
      <c r="B4852" t="s">
        <v>1647</v>
      </c>
      <c r="C4852" t="s">
        <v>301</v>
      </c>
      <c r="D4852" t="s">
        <v>7400</v>
      </c>
      <c r="G4852" t="s">
        <v>8830</v>
      </c>
      <c r="H4852">
        <v>5</v>
      </c>
      <c r="I4852" t="s">
        <v>1652</v>
      </c>
      <c r="J4852">
        <v>0</v>
      </c>
      <c r="K4852">
        <v>0</v>
      </c>
    </row>
    <row r="4853" spans="1:11" x14ac:dyDescent="0.25">
      <c r="A4853">
        <v>3848</v>
      </c>
      <c r="B4853" t="s">
        <v>1647</v>
      </c>
      <c r="C4853" t="s">
        <v>301</v>
      </c>
      <c r="D4853" t="s">
        <v>7400</v>
      </c>
      <c r="E4853" t="s">
        <v>9296</v>
      </c>
      <c r="F4853" t="s">
        <v>9297</v>
      </c>
      <c r="G4853" t="s">
        <v>8830</v>
      </c>
      <c r="H4853">
        <v>3</v>
      </c>
      <c r="I4853" t="s">
        <v>1652</v>
      </c>
      <c r="J4853">
        <v>0</v>
      </c>
      <c r="K4853">
        <v>0</v>
      </c>
    </row>
    <row r="4854" spans="1:11" x14ac:dyDescent="0.25">
      <c r="A4854">
        <v>3848</v>
      </c>
      <c r="B4854" t="s">
        <v>1647</v>
      </c>
      <c r="C4854" t="s">
        <v>301</v>
      </c>
      <c r="D4854" t="s">
        <v>7400</v>
      </c>
      <c r="E4854" t="s">
        <v>9230</v>
      </c>
      <c r="F4854" t="s">
        <v>9231</v>
      </c>
      <c r="G4854" t="s">
        <v>8830</v>
      </c>
      <c r="H4854">
        <v>1500</v>
      </c>
      <c r="I4854" t="s">
        <v>1652</v>
      </c>
      <c r="J4854">
        <v>0</v>
      </c>
      <c r="K4854">
        <v>0</v>
      </c>
    </row>
    <row r="4855" spans="1:11" x14ac:dyDescent="0.25">
      <c r="A4855">
        <v>3848</v>
      </c>
      <c r="B4855" t="s">
        <v>1647</v>
      </c>
      <c r="C4855" t="s">
        <v>301</v>
      </c>
      <c r="D4855" t="s">
        <v>7400</v>
      </c>
      <c r="E4855" t="s">
        <v>9232</v>
      </c>
      <c r="F4855" t="s">
        <v>9233</v>
      </c>
      <c r="G4855" t="s">
        <v>8830</v>
      </c>
      <c r="H4855">
        <v>6</v>
      </c>
      <c r="I4855" t="s">
        <v>1652</v>
      </c>
      <c r="J4855">
        <v>0</v>
      </c>
      <c r="K4855">
        <v>0</v>
      </c>
    </row>
    <row r="4856" spans="1:11" x14ac:dyDescent="0.25">
      <c r="A4856">
        <v>3848</v>
      </c>
      <c r="B4856" t="s">
        <v>1647</v>
      </c>
      <c r="C4856" t="s">
        <v>301</v>
      </c>
      <c r="D4856" t="s">
        <v>7400</v>
      </c>
      <c r="E4856" t="s">
        <v>8475</v>
      </c>
      <c r="F4856" t="s">
        <v>8476</v>
      </c>
      <c r="G4856" t="s">
        <v>8477</v>
      </c>
      <c r="H4856">
        <v>10</v>
      </c>
      <c r="I4856" t="s">
        <v>1652</v>
      </c>
      <c r="J4856">
        <v>0</v>
      </c>
      <c r="K4856">
        <v>0</v>
      </c>
    </row>
    <row r="4857" spans="1:11" x14ac:dyDescent="0.25">
      <c r="A4857">
        <v>3848</v>
      </c>
      <c r="B4857" t="s">
        <v>1647</v>
      </c>
      <c r="C4857" t="s">
        <v>301</v>
      </c>
      <c r="D4857" t="s">
        <v>7400</v>
      </c>
      <c r="G4857" t="s">
        <v>8830</v>
      </c>
      <c r="H4857">
        <v>155</v>
      </c>
      <c r="I4857" t="s">
        <v>1652</v>
      </c>
      <c r="J4857">
        <v>0</v>
      </c>
      <c r="K4857">
        <v>0</v>
      </c>
    </row>
    <row r="4858" spans="1:11" x14ac:dyDescent="0.25">
      <c r="A4858">
        <v>3848</v>
      </c>
      <c r="B4858" t="s">
        <v>1647</v>
      </c>
      <c r="C4858" t="s">
        <v>301</v>
      </c>
      <c r="D4858" t="s">
        <v>7400</v>
      </c>
      <c r="E4858" t="s">
        <v>8478</v>
      </c>
      <c r="F4858" t="s">
        <v>8479</v>
      </c>
      <c r="G4858" t="s">
        <v>8480</v>
      </c>
      <c r="H4858">
        <v>4</v>
      </c>
      <c r="I4858" t="s">
        <v>1652</v>
      </c>
      <c r="J4858">
        <v>0</v>
      </c>
      <c r="K4858">
        <v>0</v>
      </c>
    </row>
    <row r="4859" spans="1:11" x14ac:dyDescent="0.25">
      <c r="A4859">
        <v>3848</v>
      </c>
      <c r="B4859" t="s">
        <v>1647</v>
      </c>
      <c r="C4859" t="s">
        <v>301</v>
      </c>
      <c r="D4859" t="s">
        <v>7400</v>
      </c>
      <c r="G4859" t="s">
        <v>8830</v>
      </c>
      <c r="H4859">
        <v>2</v>
      </c>
      <c r="I4859" t="s">
        <v>1652</v>
      </c>
      <c r="J4859">
        <v>0</v>
      </c>
      <c r="K4859">
        <v>0</v>
      </c>
    </row>
    <row r="4860" spans="1:11" x14ac:dyDescent="0.25">
      <c r="A4860">
        <v>3848</v>
      </c>
      <c r="B4860" t="s">
        <v>1647</v>
      </c>
      <c r="C4860" t="s">
        <v>301</v>
      </c>
      <c r="D4860" t="s">
        <v>7400</v>
      </c>
      <c r="E4860" t="s">
        <v>9298</v>
      </c>
      <c r="F4860" t="s">
        <v>9299</v>
      </c>
      <c r="G4860" t="s">
        <v>8830</v>
      </c>
      <c r="H4860">
        <v>6</v>
      </c>
      <c r="I4860" t="s">
        <v>1652</v>
      </c>
      <c r="J4860">
        <v>0</v>
      </c>
      <c r="K4860">
        <v>0</v>
      </c>
    </row>
    <row r="4861" spans="1:11" x14ac:dyDescent="0.25">
      <c r="A4861">
        <v>3848</v>
      </c>
      <c r="B4861" t="s">
        <v>1647</v>
      </c>
      <c r="C4861" t="s">
        <v>301</v>
      </c>
      <c r="D4861" t="s">
        <v>7400</v>
      </c>
      <c r="E4861" t="s">
        <v>8481</v>
      </c>
      <c r="F4861" t="s">
        <v>1673</v>
      </c>
      <c r="G4861" t="s">
        <v>8482</v>
      </c>
      <c r="H4861">
        <v>40</v>
      </c>
      <c r="I4861" t="s">
        <v>1652</v>
      </c>
      <c r="J4861">
        <v>0</v>
      </c>
      <c r="K4861">
        <v>0</v>
      </c>
    </row>
    <row r="4862" spans="1:11" x14ac:dyDescent="0.25">
      <c r="A4862">
        <v>3848</v>
      </c>
      <c r="B4862" t="s">
        <v>1647</v>
      </c>
      <c r="C4862" t="s">
        <v>301</v>
      </c>
      <c r="D4862" t="s">
        <v>7400</v>
      </c>
      <c r="E4862" t="s">
        <v>8483</v>
      </c>
      <c r="F4862" t="s">
        <v>8484</v>
      </c>
      <c r="G4862" t="s">
        <v>8485</v>
      </c>
      <c r="H4862">
        <v>2</v>
      </c>
      <c r="I4862" t="s">
        <v>1652</v>
      </c>
      <c r="J4862">
        <v>0</v>
      </c>
      <c r="K4862">
        <v>0</v>
      </c>
    </row>
    <row r="4863" spans="1:11" x14ac:dyDescent="0.25">
      <c r="A4863">
        <v>3848</v>
      </c>
      <c r="B4863" t="s">
        <v>1647</v>
      </c>
      <c r="C4863" t="s">
        <v>301</v>
      </c>
      <c r="D4863" t="s">
        <v>7400</v>
      </c>
      <c r="E4863" t="s">
        <v>8486</v>
      </c>
      <c r="F4863" t="s">
        <v>7957</v>
      </c>
      <c r="G4863" t="s">
        <v>8487</v>
      </c>
      <c r="H4863">
        <v>2</v>
      </c>
      <c r="I4863" t="s">
        <v>1652</v>
      </c>
      <c r="J4863">
        <v>0</v>
      </c>
      <c r="K4863">
        <v>0</v>
      </c>
    </row>
    <row r="4864" spans="1:11" x14ac:dyDescent="0.25">
      <c r="A4864">
        <v>3848</v>
      </c>
      <c r="B4864" t="s">
        <v>1647</v>
      </c>
      <c r="C4864" t="s">
        <v>301</v>
      </c>
      <c r="D4864" t="s">
        <v>7400</v>
      </c>
      <c r="E4864" t="s">
        <v>9300</v>
      </c>
      <c r="F4864" t="s">
        <v>1948</v>
      </c>
      <c r="G4864" t="s">
        <v>8830</v>
      </c>
      <c r="H4864">
        <v>10</v>
      </c>
      <c r="I4864" t="s">
        <v>1652</v>
      </c>
      <c r="J4864">
        <v>0</v>
      </c>
      <c r="K4864">
        <v>0</v>
      </c>
    </row>
    <row r="4865" spans="1:11" x14ac:dyDescent="0.25">
      <c r="A4865">
        <v>3848</v>
      </c>
      <c r="B4865" t="s">
        <v>1647</v>
      </c>
      <c r="C4865" t="s">
        <v>301</v>
      </c>
      <c r="D4865" t="s">
        <v>7400</v>
      </c>
      <c r="E4865" t="s">
        <v>8661</v>
      </c>
      <c r="F4865" t="s">
        <v>8662</v>
      </c>
      <c r="G4865" t="s">
        <v>11060</v>
      </c>
      <c r="H4865">
        <v>100</v>
      </c>
      <c r="I4865" t="s">
        <v>1704</v>
      </c>
      <c r="J4865">
        <v>0</v>
      </c>
      <c r="K4865">
        <v>0</v>
      </c>
    </row>
    <row r="4866" spans="1:11" x14ac:dyDescent="0.25">
      <c r="A4866">
        <v>3848</v>
      </c>
      <c r="B4866" t="s">
        <v>1647</v>
      </c>
      <c r="C4866" t="s">
        <v>301</v>
      </c>
      <c r="D4866" t="s">
        <v>7400</v>
      </c>
      <c r="G4866" t="s">
        <v>11044</v>
      </c>
      <c r="H4866">
        <v>292</v>
      </c>
      <c r="I4866" t="s">
        <v>1704</v>
      </c>
      <c r="J4866">
        <v>0</v>
      </c>
      <c r="K4866">
        <v>0</v>
      </c>
    </row>
    <row r="4867" spans="1:11" x14ac:dyDescent="0.25">
      <c r="A4867">
        <v>3848</v>
      </c>
      <c r="B4867" t="s">
        <v>1647</v>
      </c>
      <c r="C4867" t="s">
        <v>301</v>
      </c>
      <c r="D4867" t="s">
        <v>7400</v>
      </c>
      <c r="E4867" t="s">
        <v>8664</v>
      </c>
      <c r="F4867" t="s">
        <v>8665</v>
      </c>
      <c r="G4867" t="s">
        <v>11060</v>
      </c>
      <c r="H4867">
        <v>876</v>
      </c>
      <c r="I4867" t="s">
        <v>1706</v>
      </c>
      <c r="J4867">
        <v>0</v>
      </c>
      <c r="K4867">
        <v>0</v>
      </c>
    </row>
    <row r="4868" spans="1:11" x14ac:dyDescent="0.25">
      <c r="A4868">
        <v>3848</v>
      </c>
      <c r="B4868" t="s">
        <v>1647</v>
      </c>
      <c r="C4868" t="s">
        <v>301</v>
      </c>
      <c r="D4868" t="s">
        <v>7400</v>
      </c>
      <c r="E4868" t="s">
        <v>9577</v>
      </c>
      <c r="F4868" t="s">
        <v>9578</v>
      </c>
      <c r="G4868" t="s">
        <v>10427</v>
      </c>
      <c r="H4868">
        <v>1253.5</v>
      </c>
      <c r="I4868" t="s">
        <v>7292</v>
      </c>
      <c r="J4868">
        <v>0</v>
      </c>
      <c r="K4868">
        <v>0</v>
      </c>
    </row>
    <row r="4869" spans="1:11" x14ac:dyDescent="0.25">
      <c r="A4869">
        <v>3848</v>
      </c>
      <c r="B4869" t="s">
        <v>1647</v>
      </c>
      <c r="C4869" t="s">
        <v>301</v>
      </c>
      <c r="D4869" t="s">
        <v>7400</v>
      </c>
      <c r="E4869" t="s">
        <v>9579</v>
      </c>
      <c r="F4869" t="s">
        <v>9580</v>
      </c>
      <c r="G4869" t="s">
        <v>10427</v>
      </c>
      <c r="H4869">
        <v>1433.9</v>
      </c>
      <c r="I4869" t="s">
        <v>7292</v>
      </c>
      <c r="J4869">
        <v>0</v>
      </c>
      <c r="K4869">
        <v>0</v>
      </c>
    </row>
    <row r="4870" spans="1:11" x14ac:dyDescent="0.25">
      <c r="A4870">
        <v>3848</v>
      </c>
      <c r="B4870" t="s">
        <v>1647</v>
      </c>
      <c r="C4870" t="s">
        <v>301</v>
      </c>
      <c r="D4870" t="s">
        <v>7400</v>
      </c>
      <c r="G4870" t="s">
        <v>11061</v>
      </c>
      <c r="H4870">
        <v>265</v>
      </c>
      <c r="I4870" t="s">
        <v>7292</v>
      </c>
      <c r="J4870">
        <v>0</v>
      </c>
      <c r="K4870">
        <v>0</v>
      </c>
    </row>
    <row r="4871" spans="1:11" x14ac:dyDescent="0.25">
      <c r="A4871">
        <v>3848</v>
      </c>
      <c r="B4871" t="s">
        <v>1647</v>
      </c>
      <c r="C4871" t="s">
        <v>301</v>
      </c>
      <c r="D4871" t="s">
        <v>7400</v>
      </c>
      <c r="G4871" t="s">
        <v>11062</v>
      </c>
      <c r="H4871">
        <v>522.9</v>
      </c>
      <c r="I4871" t="s">
        <v>7292</v>
      </c>
      <c r="J4871">
        <v>0</v>
      </c>
      <c r="K4871">
        <v>0</v>
      </c>
    </row>
    <row r="4872" spans="1:11" x14ac:dyDescent="0.25">
      <c r="A4872">
        <v>3848</v>
      </c>
      <c r="B4872" t="s">
        <v>1647</v>
      </c>
      <c r="C4872" t="s">
        <v>301</v>
      </c>
      <c r="D4872" t="s">
        <v>7400</v>
      </c>
      <c r="G4872" t="s">
        <v>11063</v>
      </c>
      <c r="H4872">
        <v>1083.8</v>
      </c>
      <c r="I4872" t="s">
        <v>7292</v>
      </c>
      <c r="J4872">
        <v>0</v>
      </c>
      <c r="K4872">
        <v>0</v>
      </c>
    </row>
    <row r="4873" spans="1:11" x14ac:dyDescent="0.25">
      <c r="A4873">
        <v>3848</v>
      </c>
      <c r="B4873" t="s">
        <v>1647</v>
      </c>
      <c r="C4873" t="s">
        <v>301</v>
      </c>
      <c r="D4873" t="s">
        <v>7400</v>
      </c>
      <c r="E4873" t="s">
        <v>9043</v>
      </c>
      <c r="F4873" t="s">
        <v>1677</v>
      </c>
      <c r="G4873" t="s">
        <v>1556</v>
      </c>
      <c r="H4873">
        <v>1</v>
      </c>
      <c r="I4873" t="s">
        <v>1652</v>
      </c>
      <c r="J4873">
        <v>0</v>
      </c>
      <c r="K4873">
        <v>0</v>
      </c>
    </row>
    <row r="4874" spans="1:11" x14ac:dyDescent="0.25">
      <c r="A4874">
        <v>3848</v>
      </c>
      <c r="B4874" t="s">
        <v>1647</v>
      </c>
      <c r="C4874" t="s">
        <v>301</v>
      </c>
      <c r="D4874" t="s">
        <v>7400</v>
      </c>
      <c r="E4874" t="s">
        <v>9047</v>
      </c>
      <c r="F4874" t="s">
        <v>9123</v>
      </c>
      <c r="G4874" t="s">
        <v>1556</v>
      </c>
      <c r="H4874">
        <v>1</v>
      </c>
      <c r="I4874" t="s">
        <v>1652</v>
      </c>
      <c r="J4874">
        <v>0</v>
      </c>
      <c r="K4874">
        <v>0</v>
      </c>
    </row>
    <row r="4875" spans="1:11" x14ac:dyDescent="0.25">
      <c r="A4875">
        <v>3848</v>
      </c>
      <c r="B4875" t="s">
        <v>1647</v>
      </c>
      <c r="C4875" t="s">
        <v>301</v>
      </c>
      <c r="D4875" t="s">
        <v>7400</v>
      </c>
      <c r="E4875" t="s">
        <v>9051</v>
      </c>
      <c r="F4875" t="s">
        <v>9124</v>
      </c>
      <c r="G4875" t="s">
        <v>1556</v>
      </c>
      <c r="H4875">
        <v>2</v>
      </c>
      <c r="I4875" t="s">
        <v>1652</v>
      </c>
      <c r="J4875">
        <v>0</v>
      </c>
      <c r="K4875">
        <v>0</v>
      </c>
    </row>
    <row r="4876" spans="1:11" x14ac:dyDescent="0.25">
      <c r="A4876">
        <v>3848</v>
      </c>
      <c r="B4876" t="s">
        <v>1647</v>
      </c>
      <c r="C4876" t="s">
        <v>301</v>
      </c>
      <c r="D4876" t="s">
        <v>7400</v>
      </c>
      <c r="E4876" t="s">
        <v>9052</v>
      </c>
      <c r="F4876" t="s">
        <v>8945</v>
      </c>
      <c r="G4876" t="s">
        <v>1556</v>
      </c>
      <c r="H4876">
        <v>2</v>
      </c>
      <c r="I4876" t="s">
        <v>1652</v>
      </c>
      <c r="J4876">
        <v>0</v>
      </c>
      <c r="K4876">
        <v>0</v>
      </c>
    </row>
    <row r="4877" spans="1:11" x14ac:dyDescent="0.25">
      <c r="A4877">
        <v>3848</v>
      </c>
      <c r="B4877" t="s">
        <v>1647</v>
      </c>
      <c r="C4877" t="s">
        <v>301</v>
      </c>
      <c r="D4877" t="s">
        <v>7400</v>
      </c>
      <c r="E4877" t="s">
        <v>9055</v>
      </c>
      <c r="F4877" t="s">
        <v>9125</v>
      </c>
      <c r="G4877" t="s">
        <v>1556</v>
      </c>
      <c r="H4877">
        <v>2</v>
      </c>
      <c r="I4877" t="s">
        <v>1652</v>
      </c>
      <c r="J4877">
        <v>0</v>
      </c>
      <c r="K4877">
        <v>0</v>
      </c>
    </row>
    <row r="4878" spans="1:11" x14ac:dyDescent="0.25">
      <c r="A4878">
        <v>3848</v>
      </c>
      <c r="B4878" t="s">
        <v>1647</v>
      </c>
      <c r="C4878" t="s">
        <v>301</v>
      </c>
      <c r="D4878" t="s">
        <v>7400</v>
      </c>
      <c r="E4878" t="s">
        <v>9056</v>
      </c>
      <c r="F4878" t="s">
        <v>9125</v>
      </c>
      <c r="G4878" t="s">
        <v>1556</v>
      </c>
      <c r="H4878">
        <v>2</v>
      </c>
      <c r="I4878" t="s">
        <v>1652</v>
      </c>
      <c r="J4878">
        <v>0</v>
      </c>
      <c r="K4878">
        <v>0</v>
      </c>
    </row>
    <row r="4879" spans="1:11" x14ac:dyDescent="0.25">
      <c r="A4879">
        <v>3848</v>
      </c>
      <c r="B4879" t="s">
        <v>1647</v>
      </c>
      <c r="C4879" t="s">
        <v>301</v>
      </c>
      <c r="D4879" t="s">
        <v>7400</v>
      </c>
      <c r="E4879" t="s">
        <v>9060</v>
      </c>
      <c r="F4879" t="s">
        <v>9126</v>
      </c>
      <c r="G4879" t="s">
        <v>1556</v>
      </c>
      <c r="H4879">
        <v>1</v>
      </c>
      <c r="I4879" t="s">
        <v>1652</v>
      </c>
      <c r="J4879">
        <v>0</v>
      </c>
      <c r="K4879">
        <v>0</v>
      </c>
    </row>
    <row r="4880" spans="1:11" x14ac:dyDescent="0.25">
      <c r="A4880">
        <v>3848</v>
      </c>
      <c r="B4880" t="s">
        <v>1647</v>
      </c>
      <c r="C4880" t="s">
        <v>301</v>
      </c>
      <c r="D4880" t="s">
        <v>7400</v>
      </c>
      <c r="E4880" t="s">
        <v>9069</v>
      </c>
      <c r="F4880" t="s">
        <v>9127</v>
      </c>
      <c r="G4880" t="s">
        <v>1556</v>
      </c>
      <c r="H4880">
        <v>1</v>
      </c>
      <c r="I4880" t="s">
        <v>1652</v>
      </c>
      <c r="J4880">
        <v>0</v>
      </c>
      <c r="K4880">
        <v>0</v>
      </c>
    </row>
    <row r="4881" spans="1:11" x14ac:dyDescent="0.25">
      <c r="A4881">
        <v>3848</v>
      </c>
      <c r="B4881" t="s">
        <v>1647</v>
      </c>
      <c r="C4881" t="s">
        <v>301</v>
      </c>
      <c r="D4881" t="s">
        <v>7400</v>
      </c>
      <c r="E4881" t="s">
        <v>9070</v>
      </c>
      <c r="F4881" t="s">
        <v>9128</v>
      </c>
      <c r="G4881" t="s">
        <v>1556</v>
      </c>
      <c r="H4881">
        <v>2</v>
      </c>
      <c r="I4881" t="s">
        <v>1652</v>
      </c>
      <c r="J4881">
        <v>0</v>
      </c>
      <c r="K4881">
        <v>0</v>
      </c>
    </row>
    <row r="4882" spans="1:11" x14ac:dyDescent="0.25">
      <c r="A4882">
        <v>3848</v>
      </c>
      <c r="B4882" t="s">
        <v>1647</v>
      </c>
      <c r="C4882" t="s">
        <v>301</v>
      </c>
      <c r="D4882" t="s">
        <v>7400</v>
      </c>
      <c r="E4882" t="s">
        <v>9071</v>
      </c>
      <c r="F4882" t="s">
        <v>9129</v>
      </c>
      <c r="G4882" t="s">
        <v>1556</v>
      </c>
      <c r="H4882">
        <v>2</v>
      </c>
      <c r="I4882" t="s">
        <v>1652</v>
      </c>
      <c r="J4882">
        <v>0</v>
      </c>
      <c r="K4882">
        <v>0</v>
      </c>
    </row>
    <row r="4883" spans="1:11" x14ac:dyDescent="0.25">
      <c r="A4883">
        <v>3848</v>
      </c>
      <c r="B4883" t="s">
        <v>1647</v>
      </c>
      <c r="C4883" t="s">
        <v>301</v>
      </c>
      <c r="D4883" t="s">
        <v>7400</v>
      </c>
      <c r="E4883" t="s">
        <v>9072</v>
      </c>
      <c r="F4883" t="s">
        <v>9130</v>
      </c>
      <c r="G4883" t="s">
        <v>1556</v>
      </c>
      <c r="H4883">
        <v>1</v>
      </c>
      <c r="I4883" t="s">
        <v>1652</v>
      </c>
      <c r="J4883">
        <v>0</v>
      </c>
      <c r="K4883">
        <v>0</v>
      </c>
    </row>
    <row r="4884" spans="1:11" x14ac:dyDescent="0.25">
      <c r="A4884">
        <v>3848</v>
      </c>
      <c r="B4884" t="s">
        <v>1647</v>
      </c>
      <c r="C4884" t="s">
        <v>301</v>
      </c>
      <c r="D4884" t="s">
        <v>7400</v>
      </c>
      <c r="E4884" t="s">
        <v>9073</v>
      </c>
      <c r="F4884" t="s">
        <v>9131</v>
      </c>
      <c r="G4884" t="s">
        <v>1556</v>
      </c>
      <c r="H4884">
        <v>2</v>
      </c>
      <c r="I4884" t="s">
        <v>1652</v>
      </c>
      <c r="J4884">
        <v>0</v>
      </c>
      <c r="K4884">
        <v>0</v>
      </c>
    </row>
    <row r="4885" spans="1:11" x14ac:dyDescent="0.25">
      <c r="A4885">
        <v>3848</v>
      </c>
      <c r="B4885" t="s">
        <v>1647</v>
      </c>
      <c r="C4885" t="s">
        <v>301</v>
      </c>
      <c r="D4885" t="s">
        <v>7400</v>
      </c>
      <c r="E4885" t="s">
        <v>9074</v>
      </c>
      <c r="F4885" t="s">
        <v>9234</v>
      </c>
      <c r="G4885" t="s">
        <v>1556</v>
      </c>
      <c r="H4885">
        <v>2</v>
      </c>
      <c r="I4885" t="s">
        <v>1652</v>
      </c>
      <c r="J4885">
        <v>0</v>
      </c>
      <c r="K4885">
        <v>0</v>
      </c>
    </row>
    <row r="4886" spans="1:11" x14ac:dyDescent="0.25">
      <c r="A4886">
        <v>3848</v>
      </c>
      <c r="B4886" t="s">
        <v>1647</v>
      </c>
      <c r="C4886" t="s">
        <v>301</v>
      </c>
      <c r="D4886" t="s">
        <v>7400</v>
      </c>
      <c r="E4886" t="s">
        <v>9067</v>
      </c>
      <c r="F4886" t="s">
        <v>9132</v>
      </c>
      <c r="G4886" t="s">
        <v>1556</v>
      </c>
      <c r="H4886">
        <v>1</v>
      </c>
      <c r="I4886" t="s">
        <v>1652</v>
      </c>
      <c r="J4886">
        <v>0</v>
      </c>
      <c r="K4886">
        <v>0</v>
      </c>
    </row>
    <row r="4887" spans="1:11" x14ac:dyDescent="0.25">
      <c r="A4887">
        <v>3848</v>
      </c>
      <c r="B4887" t="s">
        <v>1647</v>
      </c>
      <c r="C4887" t="s">
        <v>301</v>
      </c>
      <c r="D4887" t="s">
        <v>7400</v>
      </c>
      <c r="E4887" t="s">
        <v>9077</v>
      </c>
      <c r="F4887" t="s">
        <v>9133</v>
      </c>
      <c r="G4887" t="s">
        <v>1556</v>
      </c>
      <c r="H4887">
        <v>1</v>
      </c>
      <c r="I4887" t="s">
        <v>1652</v>
      </c>
      <c r="J4887">
        <v>0</v>
      </c>
      <c r="K4887">
        <v>0</v>
      </c>
    </row>
    <row r="4888" spans="1:11" x14ac:dyDescent="0.25">
      <c r="A4888">
        <v>3848</v>
      </c>
      <c r="B4888" t="s">
        <v>1647</v>
      </c>
      <c r="C4888" t="s">
        <v>301</v>
      </c>
      <c r="D4888" t="s">
        <v>7400</v>
      </c>
      <c r="E4888" t="s">
        <v>9065</v>
      </c>
      <c r="F4888" t="s">
        <v>9134</v>
      </c>
      <c r="G4888" t="s">
        <v>1556</v>
      </c>
      <c r="H4888">
        <v>3</v>
      </c>
      <c r="I4888" t="s">
        <v>1652</v>
      </c>
      <c r="J4888">
        <v>0</v>
      </c>
      <c r="K4888">
        <v>0</v>
      </c>
    </row>
    <row r="4889" spans="1:11" x14ac:dyDescent="0.25">
      <c r="A4889">
        <v>3848</v>
      </c>
      <c r="B4889" t="s">
        <v>1647</v>
      </c>
      <c r="C4889" t="s">
        <v>301</v>
      </c>
      <c r="D4889" t="s">
        <v>7400</v>
      </c>
      <c r="E4889" t="s">
        <v>9063</v>
      </c>
      <c r="F4889" t="s">
        <v>9135</v>
      </c>
      <c r="G4889" t="s">
        <v>1556</v>
      </c>
      <c r="H4889">
        <v>2</v>
      </c>
      <c r="I4889" t="s">
        <v>1652</v>
      </c>
      <c r="J4889">
        <v>0</v>
      </c>
      <c r="K4889">
        <v>0</v>
      </c>
    </row>
    <row r="4890" spans="1:11" x14ac:dyDescent="0.25">
      <c r="A4890">
        <v>3848</v>
      </c>
      <c r="B4890" t="s">
        <v>1647</v>
      </c>
      <c r="C4890" t="s">
        <v>301</v>
      </c>
      <c r="D4890" t="s">
        <v>7400</v>
      </c>
      <c r="E4890" t="s">
        <v>9064</v>
      </c>
      <c r="F4890" t="s">
        <v>9136</v>
      </c>
      <c r="G4890" t="s">
        <v>1556</v>
      </c>
      <c r="H4890">
        <v>2</v>
      </c>
      <c r="I4890" t="s">
        <v>1652</v>
      </c>
      <c r="J4890">
        <v>0</v>
      </c>
      <c r="K4890">
        <v>0</v>
      </c>
    </row>
    <row r="4891" spans="1:11" x14ac:dyDescent="0.25">
      <c r="A4891">
        <v>3848</v>
      </c>
      <c r="B4891" t="s">
        <v>1647</v>
      </c>
      <c r="C4891" t="s">
        <v>301</v>
      </c>
      <c r="D4891" t="s">
        <v>7400</v>
      </c>
      <c r="E4891" t="s">
        <v>9066</v>
      </c>
      <c r="F4891" t="s">
        <v>9137</v>
      </c>
      <c r="G4891" t="s">
        <v>1556</v>
      </c>
      <c r="H4891">
        <v>1</v>
      </c>
      <c r="I4891" t="s">
        <v>1652</v>
      </c>
      <c r="J4891">
        <v>0</v>
      </c>
      <c r="K4891">
        <v>0</v>
      </c>
    </row>
  </sheetData>
  <autoFilter ref="A1:K5637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K4890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2068</v>
      </c>
      <c r="B1" t="s">
        <v>2067</v>
      </c>
      <c r="C1" t="s">
        <v>2066</v>
      </c>
      <c r="D1" t="s">
        <v>2065</v>
      </c>
      <c r="E1" t="s">
        <v>2064</v>
      </c>
      <c r="F1" t="s">
        <v>2063</v>
      </c>
      <c r="G1" t="s">
        <v>2062</v>
      </c>
      <c r="H1" t="s">
        <v>2061</v>
      </c>
      <c r="I1" t="s">
        <v>2060</v>
      </c>
      <c r="J1" t="s">
        <v>2059</v>
      </c>
      <c r="K1" t="s">
        <v>2058</v>
      </c>
    </row>
    <row r="2" spans="1:11" x14ac:dyDescent="0.25">
      <c r="A2">
        <v>3848</v>
      </c>
      <c r="B2" t="s">
        <v>1647</v>
      </c>
      <c r="C2" t="s">
        <v>301</v>
      </c>
      <c r="D2" t="s">
        <v>7400</v>
      </c>
      <c r="E2" t="s">
        <v>6775</v>
      </c>
      <c r="F2" t="s">
        <v>1769</v>
      </c>
      <c r="G2" t="s">
        <v>7679</v>
      </c>
      <c r="H2">
        <v>12</v>
      </c>
      <c r="I2" t="s">
        <v>1652</v>
      </c>
      <c r="J2">
        <v>0</v>
      </c>
      <c r="K2">
        <v>0</v>
      </c>
    </row>
    <row r="3" spans="1:11" x14ac:dyDescent="0.25">
      <c r="A3">
        <v>3848</v>
      </c>
      <c r="B3" t="s">
        <v>1647</v>
      </c>
      <c r="C3" t="s">
        <v>301</v>
      </c>
      <c r="D3" t="s">
        <v>7400</v>
      </c>
      <c r="G3" t="s">
        <v>7494</v>
      </c>
      <c r="H3">
        <v>10</v>
      </c>
      <c r="I3" t="s">
        <v>1652</v>
      </c>
      <c r="J3">
        <v>0</v>
      </c>
      <c r="K3">
        <v>0</v>
      </c>
    </row>
    <row r="4" spans="1:11" x14ac:dyDescent="0.25">
      <c r="A4">
        <v>3848</v>
      </c>
      <c r="B4" t="s">
        <v>1647</v>
      </c>
      <c r="C4" t="s">
        <v>301</v>
      </c>
      <c r="D4" t="s">
        <v>7400</v>
      </c>
      <c r="E4" t="s">
        <v>4593</v>
      </c>
      <c r="F4" t="s">
        <v>4594</v>
      </c>
      <c r="G4" t="s">
        <v>6380</v>
      </c>
      <c r="H4">
        <v>6</v>
      </c>
      <c r="I4" t="s">
        <v>1652</v>
      </c>
      <c r="J4">
        <v>0</v>
      </c>
      <c r="K4">
        <v>0</v>
      </c>
    </row>
    <row r="5" spans="1:11" x14ac:dyDescent="0.25">
      <c r="A5">
        <v>3848</v>
      </c>
      <c r="B5" t="s">
        <v>1647</v>
      </c>
      <c r="C5" t="s">
        <v>301</v>
      </c>
      <c r="D5" t="s">
        <v>7400</v>
      </c>
      <c r="E5" t="s">
        <v>2057</v>
      </c>
      <c r="F5" t="s">
        <v>1655</v>
      </c>
      <c r="G5" t="s">
        <v>3050</v>
      </c>
      <c r="H5">
        <v>14</v>
      </c>
      <c r="I5" t="s">
        <v>1652</v>
      </c>
      <c r="J5">
        <v>0</v>
      </c>
      <c r="K5">
        <v>0</v>
      </c>
    </row>
    <row r="6" spans="1:11" x14ac:dyDescent="0.25">
      <c r="A6">
        <v>3848</v>
      </c>
      <c r="B6" t="s">
        <v>1647</v>
      </c>
      <c r="C6" t="s">
        <v>301</v>
      </c>
      <c r="D6" t="s">
        <v>7400</v>
      </c>
      <c r="G6" t="s">
        <v>2154</v>
      </c>
      <c r="H6">
        <v>179</v>
      </c>
      <c r="I6" t="s">
        <v>1652</v>
      </c>
      <c r="J6">
        <v>0</v>
      </c>
      <c r="K6">
        <v>0</v>
      </c>
    </row>
    <row r="7" spans="1:11" x14ac:dyDescent="0.25">
      <c r="A7">
        <v>3848</v>
      </c>
      <c r="B7" t="s">
        <v>1647</v>
      </c>
      <c r="C7" t="s">
        <v>301</v>
      </c>
      <c r="D7" t="s">
        <v>7400</v>
      </c>
      <c r="E7" t="s">
        <v>7923</v>
      </c>
      <c r="F7" t="s">
        <v>7924</v>
      </c>
      <c r="G7" t="s">
        <v>7925</v>
      </c>
      <c r="H7">
        <v>10</v>
      </c>
      <c r="I7" t="s">
        <v>1652</v>
      </c>
      <c r="J7">
        <v>0</v>
      </c>
      <c r="K7">
        <v>0</v>
      </c>
    </row>
    <row r="8" spans="1:11" x14ac:dyDescent="0.25">
      <c r="A8">
        <v>3848</v>
      </c>
      <c r="B8" t="s">
        <v>1647</v>
      </c>
      <c r="C8" t="s">
        <v>301</v>
      </c>
      <c r="D8" t="s">
        <v>7400</v>
      </c>
      <c r="G8" t="s">
        <v>8830</v>
      </c>
      <c r="H8">
        <v>288</v>
      </c>
      <c r="I8" t="s">
        <v>1652</v>
      </c>
      <c r="J8">
        <v>0</v>
      </c>
      <c r="K8">
        <v>0</v>
      </c>
    </row>
    <row r="9" spans="1:11" x14ac:dyDescent="0.25">
      <c r="A9">
        <v>3848</v>
      </c>
      <c r="B9" t="s">
        <v>1647</v>
      </c>
      <c r="C9" t="s">
        <v>301</v>
      </c>
      <c r="D9" t="s">
        <v>7400</v>
      </c>
      <c r="E9" t="s">
        <v>4595</v>
      </c>
      <c r="F9" t="s">
        <v>1655</v>
      </c>
      <c r="G9" t="s">
        <v>6381</v>
      </c>
      <c r="H9">
        <v>8</v>
      </c>
      <c r="I9" t="s">
        <v>1652</v>
      </c>
      <c r="J9">
        <v>0</v>
      </c>
      <c r="K9">
        <v>0</v>
      </c>
    </row>
    <row r="10" spans="1:11" x14ac:dyDescent="0.25">
      <c r="A10">
        <v>3848</v>
      </c>
      <c r="B10" t="s">
        <v>1647</v>
      </c>
      <c r="C10" t="s">
        <v>301</v>
      </c>
      <c r="D10" t="s">
        <v>7400</v>
      </c>
      <c r="E10" t="s">
        <v>4596</v>
      </c>
      <c r="F10" t="s">
        <v>4597</v>
      </c>
      <c r="G10" t="s">
        <v>4598</v>
      </c>
      <c r="H10">
        <v>2</v>
      </c>
      <c r="I10" t="s">
        <v>1652</v>
      </c>
      <c r="J10">
        <v>0</v>
      </c>
      <c r="K10">
        <v>0</v>
      </c>
    </row>
    <row r="11" spans="1:11" x14ac:dyDescent="0.25">
      <c r="A11">
        <v>3848</v>
      </c>
      <c r="B11" t="s">
        <v>1647</v>
      </c>
      <c r="C11" t="s">
        <v>301</v>
      </c>
      <c r="D11" t="s">
        <v>7400</v>
      </c>
      <c r="E11" t="s">
        <v>4599</v>
      </c>
      <c r="F11" t="s">
        <v>1655</v>
      </c>
      <c r="G11" t="s">
        <v>6382</v>
      </c>
      <c r="H11">
        <v>7</v>
      </c>
      <c r="I11" t="s">
        <v>1652</v>
      </c>
      <c r="J11">
        <v>0</v>
      </c>
      <c r="K11">
        <v>0</v>
      </c>
    </row>
    <row r="12" spans="1:11" x14ac:dyDescent="0.25">
      <c r="A12">
        <v>3848</v>
      </c>
      <c r="B12" t="s">
        <v>1647</v>
      </c>
      <c r="C12" t="s">
        <v>301</v>
      </c>
      <c r="D12" t="s">
        <v>7400</v>
      </c>
      <c r="E12" t="s">
        <v>5917</v>
      </c>
      <c r="F12" t="s">
        <v>1655</v>
      </c>
      <c r="G12" t="s">
        <v>6878</v>
      </c>
      <c r="H12">
        <v>15</v>
      </c>
      <c r="I12" t="s">
        <v>1652</v>
      </c>
      <c r="J12">
        <v>0</v>
      </c>
      <c r="K12">
        <v>0</v>
      </c>
    </row>
    <row r="13" spans="1:11" x14ac:dyDescent="0.25">
      <c r="A13">
        <v>3848</v>
      </c>
      <c r="B13" t="s">
        <v>1647</v>
      </c>
      <c r="C13" t="s">
        <v>301</v>
      </c>
      <c r="D13" t="s">
        <v>7400</v>
      </c>
      <c r="G13" t="s">
        <v>4631</v>
      </c>
      <c r="H13">
        <v>10</v>
      </c>
      <c r="I13" t="s">
        <v>1652</v>
      </c>
      <c r="J13">
        <v>0</v>
      </c>
      <c r="K13">
        <v>0</v>
      </c>
    </row>
    <row r="14" spans="1:11" x14ac:dyDescent="0.25">
      <c r="A14">
        <v>3848</v>
      </c>
      <c r="B14" t="s">
        <v>1647</v>
      </c>
      <c r="C14" t="s">
        <v>301</v>
      </c>
      <c r="D14" t="s">
        <v>7400</v>
      </c>
      <c r="E14" t="s">
        <v>4600</v>
      </c>
      <c r="F14" t="s">
        <v>3383</v>
      </c>
      <c r="G14" t="s">
        <v>3917</v>
      </c>
      <c r="H14">
        <v>15</v>
      </c>
      <c r="I14" t="s">
        <v>1652</v>
      </c>
      <c r="J14">
        <v>0</v>
      </c>
      <c r="K14">
        <v>0</v>
      </c>
    </row>
    <row r="15" spans="1:11" x14ac:dyDescent="0.25">
      <c r="A15">
        <v>3848</v>
      </c>
      <c r="B15" t="s">
        <v>1647</v>
      </c>
      <c r="C15" t="s">
        <v>301</v>
      </c>
      <c r="D15" t="s">
        <v>7400</v>
      </c>
      <c r="G15" t="s">
        <v>4601</v>
      </c>
      <c r="H15">
        <v>15</v>
      </c>
      <c r="I15" t="s">
        <v>1652</v>
      </c>
      <c r="J15">
        <v>0</v>
      </c>
      <c r="K15">
        <v>0</v>
      </c>
    </row>
    <row r="16" spans="1:11" x14ac:dyDescent="0.25">
      <c r="A16">
        <v>3848</v>
      </c>
      <c r="B16" t="s">
        <v>1647</v>
      </c>
      <c r="C16" t="s">
        <v>301</v>
      </c>
      <c r="D16" t="s">
        <v>7400</v>
      </c>
      <c r="E16" t="s">
        <v>4602</v>
      </c>
      <c r="F16" t="s">
        <v>1655</v>
      </c>
      <c r="G16" t="s">
        <v>6878</v>
      </c>
      <c r="H16">
        <v>5</v>
      </c>
      <c r="I16" t="s">
        <v>1652</v>
      </c>
      <c r="J16">
        <v>0</v>
      </c>
      <c r="K16">
        <v>0</v>
      </c>
    </row>
    <row r="17" spans="1:11" x14ac:dyDescent="0.25">
      <c r="A17">
        <v>3848</v>
      </c>
      <c r="B17" t="s">
        <v>1647</v>
      </c>
      <c r="C17" t="s">
        <v>301</v>
      </c>
      <c r="D17" t="s">
        <v>7400</v>
      </c>
      <c r="G17" t="s">
        <v>4603</v>
      </c>
      <c r="H17">
        <v>10</v>
      </c>
      <c r="I17" t="s">
        <v>1652</v>
      </c>
      <c r="J17">
        <v>0</v>
      </c>
      <c r="K17">
        <v>0</v>
      </c>
    </row>
    <row r="18" spans="1:11" x14ac:dyDescent="0.25">
      <c r="A18">
        <v>3848</v>
      </c>
      <c r="B18" t="s">
        <v>1647</v>
      </c>
      <c r="C18" t="s">
        <v>301</v>
      </c>
      <c r="D18" t="s">
        <v>7400</v>
      </c>
      <c r="E18" t="s">
        <v>2056</v>
      </c>
      <c r="F18" t="s">
        <v>1655</v>
      </c>
      <c r="G18" t="s">
        <v>3051</v>
      </c>
      <c r="H18">
        <v>29</v>
      </c>
      <c r="I18" t="s">
        <v>1652</v>
      </c>
      <c r="J18">
        <v>0</v>
      </c>
      <c r="K18">
        <v>0</v>
      </c>
    </row>
    <row r="19" spans="1:11" x14ac:dyDescent="0.25">
      <c r="A19">
        <v>3848</v>
      </c>
      <c r="B19" t="s">
        <v>1647</v>
      </c>
      <c r="C19" t="s">
        <v>301</v>
      </c>
      <c r="D19" t="s">
        <v>7400</v>
      </c>
      <c r="G19" t="s">
        <v>6161</v>
      </c>
      <c r="H19">
        <v>195</v>
      </c>
      <c r="I19" t="s">
        <v>1652</v>
      </c>
      <c r="J19">
        <v>0</v>
      </c>
      <c r="K19">
        <v>0</v>
      </c>
    </row>
    <row r="20" spans="1:11" x14ac:dyDescent="0.25">
      <c r="A20">
        <v>3848</v>
      </c>
      <c r="B20" t="s">
        <v>1647</v>
      </c>
      <c r="C20" t="s">
        <v>301</v>
      </c>
      <c r="D20" t="s">
        <v>7400</v>
      </c>
      <c r="E20" t="s">
        <v>9155</v>
      </c>
      <c r="F20" t="s">
        <v>1655</v>
      </c>
      <c r="G20" t="s">
        <v>3052</v>
      </c>
      <c r="H20">
        <v>36</v>
      </c>
      <c r="I20" t="s">
        <v>1652</v>
      </c>
      <c r="J20">
        <v>0</v>
      </c>
      <c r="K20">
        <v>0</v>
      </c>
    </row>
    <row r="21" spans="1:11" x14ac:dyDescent="0.25">
      <c r="A21">
        <v>3848</v>
      </c>
      <c r="B21" t="s">
        <v>1647</v>
      </c>
      <c r="C21" t="s">
        <v>301</v>
      </c>
      <c r="D21" t="s">
        <v>7400</v>
      </c>
      <c r="G21" t="s">
        <v>9532</v>
      </c>
      <c r="H21">
        <v>18</v>
      </c>
      <c r="I21" t="s">
        <v>1652</v>
      </c>
      <c r="J21">
        <v>0</v>
      </c>
      <c r="K21">
        <v>0</v>
      </c>
    </row>
    <row r="22" spans="1:11" x14ac:dyDescent="0.25">
      <c r="A22">
        <v>3848</v>
      </c>
      <c r="B22" t="s">
        <v>1647</v>
      </c>
      <c r="C22" t="s">
        <v>301</v>
      </c>
      <c r="D22" t="s">
        <v>7400</v>
      </c>
      <c r="E22" t="s">
        <v>3053</v>
      </c>
      <c r="F22" t="s">
        <v>1655</v>
      </c>
      <c r="G22" t="s">
        <v>8827</v>
      </c>
      <c r="H22">
        <v>35</v>
      </c>
      <c r="I22" t="s">
        <v>1652</v>
      </c>
      <c r="J22">
        <v>0</v>
      </c>
      <c r="K22">
        <v>0</v>
      </c>
    </row>
    <row r="23" spans="1:11" x14ac:dyDescent="0.25">
      <c r="A23">
        <v>3848</v>
      </c>
      <c r="B23" t="s">
        <v>1647</v>
      </c>
      <c r="C23" t="s">
        <v>301</v>
      </c>
      <c r="D23" t="s">
        <v>7400</v>
      </c>
      <c r="G23" t="s">
        <v>4295</v>
      </c>
      <c r="H23">
        <v>13</v>
      </c>
      <c r="I23" t="s">
        <v>1652</v>
      </c>
      <c r="J23">
        <v>0</v>
      </c>
      <c r="K23">
        <v>0</v>
      </c>
    </row>
    <row r="24" spans="1:11" x14ac:dyDescent="0.25">
      <c r="A24">
        <v>3848</v>
      </c>
      <c r="B24" t="s">
        <v>1647</v>
      </c>
      <c r="C24" t="s">
        <v>301</v>
      </c>
      <c r="D24" t="s">
        <v>7400</v>
      </c>
      <c r="E24" t="s">
        <v>3054</v>
      </c>
      <c r="F24" t="s">
        <v>1655</v>
      </c>
      <c r="G24" t="s">
        <v>9156</v>
      </c>
      <c r="H24">
        <v>25</v>
      </c>
      <c r="I24" t="s">
        <v>1652</v>
      </c>
      <c r="J24">
        <v>0</v>
      </c>
      <c r="K24">
        <v>0</v>
      </c>
    </row>
    <row r="25" spans="1:11" x14ac:dyDescent="0.25">
      <c r="A25">
        <v>3848</v>
      </c>
      <c r="B25" t="s">
        <v>1647</v>
      </c>
      <c r="C25" t="s">
        <v>301</v>
      </c>
      <c r="D25" t="s">
        <v>7400</v>
      </c>
      <c r="G25" t="s">
        <v>5918</v>
      </c>
      <c r="H25">
        <v>100</v>
      </c>
      <c r="I25" t="s">
        <v>1652</v>
      </c>
      <c r="J25">
        <v>0</v>
      </c>
      <c r="K25">
        <v>0</v>
      </c>
    </row>
    <row r="26" spans="1:11" x14ac:dyDescent="0.25">
      <c r="A26">
        <v>3848</v>
      </c>
      <c r="B26" t="s">
        <v>1647</v>
      </c>
      <c r="C26" t="s">
        <v>301</v>
      </c>
      <c r="D26" t="s">
        <v>7400</v>
      </c>
      <c r="E26" t="s">
        <v>3055</v>
      </c>
      <c r="F26" t="s">
        <v>1655</v>
      </c>
      <c r="G26" t="s">
        <v>3056</v>
      </c>
      <c r="H26">
        <v>5</v>
      </c>
      <c r="I26" t="s">
        <v>1652</v>
      </c>
      <c r="J26">
        <v>0</v>
      </c>
      <c r="K26">
        <v>0</v>
      </c>
    </row>
    <row r="27" spans="1:11" x14ac:dyDescent="0.25">
      <c r="A27">
        <v>3848</v>
      </c>
      <c r="B27" t="s">
        <v>1647</v>
      </c>
      <c r="C27" t="s">
        <v>301</v>
      </c>
      <c r="D27" t="s">
        <v>7400</v>
      </c>
      <c r="G27" t="s">
        <v>5919</v>
      </c>
      <c r="H27">
        <v>63</v>
      </c>
      <c r="I27" t="s">
        <v>1652</v>
      </c>
      <c r="J27">
        <v>0</v>
      </c>
      <c r="K27">
        <v>0</v>
      </c>
    </row>
    <row r="28" spans="1:11" x14ac:dyDescent="0.25">
      <c r="A28">
        <v>3848</v>
      </c>
      <c r="B28" t="s">
        <v>1647</v>
      </c>
      <c r="C28" t="s">
        <v>301</v>
      </c>
      <c r="D28" t="s">
        <v>7400</v>
      </c>
      <c r="E28" t="s">
        <v>6383</v>
      </c>
      <c r="F28" t="s">
        <v>1679</v>
      </c>
      <c r="G28" t="s">
        <v>3057</v>
      </c>
      <c r="H28">
        <v>10</v>
      </c>
      <c r="I28" t="s">
        <v>1652</v>
      </c>
      <c r="J28">
        <v>0</v>
      </c>
      <c r="K28">
        <v>0</v>
      </c>
    </row>
    <row r="29" spans="1:11" x14ac:dyDescent="0.25">
      <c r="A29">
        <v>3848</v>
      </c>
      <c r="B29" t="s">
        <v>1647</v>
      </c>
      <c r="C29" t="s">
        <v>301</v>
      </c>
      <c r="D29" t="s">
        <v>7400</v>
      </c>
      <c r="G29" t="s">
        <v>4604</v>
      </c>
      <c r="H29">
        <v>11</v>
      </c>
      <c r="I29" t="s">
        <v>1652</v>
      </c>
      <c r="J29">
        <v>0</v>
      </c>
      <c r="K29">
        <v>0</v>
      </c>
    </row>
    <row r="30" spans="1:11" x14ac:dyDescent="0.25">
      <c r="A30">
        <v>3848</v>
      </c>
      <c r="B30" t="s">
        <v>1647</v>
      </c>
      <c r="C30" t="s">
        <v>301</v>
      </c>
      <c r="D30" t="s">
        <v>7400</v>
      </c>
      <c r="E30" t="s">
        <v>7193</v>
      </c>
      <c r="F30" t="s">
        <v>1657</v>
      </c>
      <c r="G30" t="s">
        <v>2155</v>
      </c>
      <c r="H30">
        <v>6</v>
      </c>
      <c r="I30" t="s">
        <v>1652</v>
      </c>
      <c r="J30">
        <v>0</v>
      </c>
      <c r="K30">
        <v>0</v>
      </c>
    </row>
    <row r="31" spans="1:11" x14ac:dyDescent="0.25">
      <c r="A31">
        <v>3848</v>
      </c>
      <c r="B31" t="s">
        <v>1647</v>
      </c>
      <c r="C31" t="s">
        <v>301</v>
      </c>
      <c r="D31" t="s">
        <v>7400</v>
      </c>
      <c r="E31" t="s">
        <v>4605</v>
      </c>
      <c r="F31" t="s">
        <v>1669</v>
      </c>
      <c r="G31" t="s">
        <v>6714</v>
      </c>
      <c r="H31">
        <v>4</v>
      </c>
      <c r="I31" t="s">
        <v>1652</v>
      </c>
      <c r="J31">
        <v>0</v>
      </c>
      <c r="K31">
        <v>0</v>
      </c>
    </row>
    <row r="32" spans="1:11" x14ac:dyDescent="0.25">
      <c r="A32">
        <v>3848</v>
      </c>
      <c r="B32" t="s">
        <v>1647</v>
      </c>
      <c r="C32" t="s">
        <v>301</v>
      </c>
      <c r="D32" t="s">
        <v>7400</v>
      </c>
      <c r="G32" t="s">
        <v>4606</v>
      </c>
      <c r="H32">
        <v>10</v>
      </c>
      <c r="I32" t="s">
        <v>1652</v>
      </c>
      <c r="J32">
        <v>0</v>
      </c>
      <c r="K32">
        <v>0</v>
      </c>
    </row>
    <row r="33" spans="1:11" x14ac:dyDescent="0.25">
      <c r="A33">
        <v>3848</v>
      </c>
      <c r="B33" t="s">
        <v>1647</v>
      </c>
      <c r="C33" t="s">
        <v>301</v>
      </c>
      <c r="D33" t="s">
        <v>7400</v>
      </c>
      <c r="E33" t="s">
        <v>10722</v>
      </c>
      <c r="F33" t="s">
        <v>1679</v>
      </c>
      <c r="G33" t="s">
        <v>10723</v>
      </c>
      <c r="H33">
        <v>20</v>
      </c>
      <c r="I33" t="s">
        <v>1652</v>
      </c>
      <c r="J33">
        <v>0</v>
      </c>
      <c r="K33">
        <v>0</v>
      </c>
    </row>
    <row r="34" spans="1:11" x14ac:dyDescent="0.25">
      <c r="A34">
        <v>3848</v>
      </c>
      <c r="B34" t="s">
        <v>1647</v>
      </c>
      <c r="C34" t="s">
        <v>301</v>
      </c>
      <c r="D34" t="s">
        <v>7400</v>
      </c>
      <c r="E34" t="s">
        <v>2055</v>
      </c>
      <c r="F34" t="s">
        <v>1655</v>
      </c>
      <c r="G34" t="s">
        <v>3865</v>
      </c>
      <c r="H34">
        <v>15</v>
      </c>
      <c r="I34" t="s">
        <v>1652</v>
      </c>
      <c r="J34">
        <v>0</v>
      </c>
      <c r="K34">
        <v>0</v>
      </c>
    </row>
    <row r="35" spans="1:11" x14ac:dyDescent="0.25">
      <c r="A35">
        <v>3848</v>
      </c>
      <c r="B35" t="s">
        <v>1647</v>
      </c>
      <c r="C35" t="s">
        <v>301</v>
      </c>
      <c r="D35" t="s">
        <v>7400</v>
      </c>
      <c r="G35" t="s">
        <v>2156</v>
      </c>
      <c r="H35">
        <v>54</v>
      </c>
      <c r="I35" t="s">
        <v>1652</v>
      </c>
      <c r="J35">
        <v>0</v>
      </c>
      <c r="K35">
        <v>0</v>
      </c>
    </row>
    <row r="36" spans="1:11" x14ac:dyDescent="0.25">
      <c r="A36">
        <v>3848</v>
      </c>
      <c r="B36" t="s">
        <v>1647</v>
      </c>
      <c r="C36" t="s">
        <v>301</v>
      </c>
      <c r="D36" t="s">
        <v>7400</v>
      </c>
      <c r="E36" t="s">
        <v>3058</v>
      </c>
      <c r="F36" t="s">
        <v>1655</v>
      </c>
      <c r="G36" t="s">
        <v>3059</v>
      </c>
      <c r="H36">
        <v>2</v>
      </c>
      <c r="I36" t="s">
        <v>1652</v>
      </c>
      <c r="J36">
        <v>0</v>
      </c>
      <c r="K36">
        <v>0</v>
      </c>
    </row>
    <row r="37" spans="1:11" x14ac:dyDescent="0.25">
      <c r="A37">
        <v>3848</v>
      </c>
      <c r="B37" t="s">
        <v>1647</v>
      </c>
      <c r="C37" t="s">
        <v>301</v>
      </c>
      <c r="D37" t="s">
        <v>7400</v>
      </c>
      <c r="E37" t="s">
        <v>7926</v>
      </c>
      <c r="F37" t="s">
        <v>7927</v>
      </c>
      <c r="G37" t="s">
        <v>7928</v>
      </c>
      <c r="H37">
        <v>10</v>
      </c>
      <c r="I37" t="s">
        <v>1652</v>
      </c>
      <c r="J37">
        <v>0</v>
      </c>
      <c r="K37">
        <v>0</v>
      </c>
    </row>
    <row r="38" spans="1:11" x14ac:dyDescent="0.25">
      <c r="A38">
        <v>3848</v>
      </c>
      <c r="B38" t="s">
        <v>1647</v>
      </c>
      <c r="C38" t="s">
        <v>301</v>
      </c>
      <c r="D38" t="s">
        <v>7400</v>
      </c>
      <c r="E38" t="s">
        <v>4608</v>
      </c>
      <c r="F38" t="s">
        <v>1655</v>
      </c>
      <c r="G38" t="s">
        <v>6878</v>
      </c>
      <c r="H38">
        <v>11</v>
      </c>
      <c r="I38" t="s">
        <v>1652</v>
      </c>
      <c r="J38">
        <v>0</v>
      </c>
      <c r="K38">
        <v>0</v>
      </c>
    </row>
    <row r="39" spans="1:11" x14ac:dyDescent="0.25">
      <c r="A39">
        <v>3848</v>
      </c>
      <c r="B39" t="s">
        <v>1647</v>
      </c>
      <c r="C39" t="s">
        <v>301</v>
      </c>
      <c r="D39" t="s">
        <v>7400</v>
      </c>
      <c r="G39" t="s">
        <v>4609</v>
      </c>
      <c r="H39">
        <v>3</v>
      </c>
      <c r="I39" t="s">
        <v>1652</v>
      </c>
      <c r="J39">
        <v>0</v>
      </c>
      <c r="K39">
        <v>0</v>
      </c>
    </row>
    <row r="40" spans="1:11" x14ac:dyDescent="0.25">
      <c r="A40">
        <v>3848</v>
      </c>
      <c r="B40" t="s">
        <v>1647</v>
      </c>
      <c r="C40" t="s">
        <v>301</v>
      </c>
      <c r="D40" t="s">
        <v>7400</v>
      </c>
      <c r="E40" t="s">
        <v>2082</v>
      </c>
      <c r="F40" t="s">
        <v>1655</v>
      </c>
      <c r="G40" t="s">
        <v>4162</v>
      </c>
      <c r="H40">
        <v>124</v>
      </c>
      <c r="I40" t="s">
        <v>1652</v>
      </c>
      <c r="J40">
        <v>0</v>
      </c>
      <c r="K40">
        <v>0</v>
      </c>
    </row>
    <row r="41" spans="1:11" x14ac:dyDescent="0.25">
      <c r="A41">
        <v>3848</v>
      </c>
      <c r="B41" t="s">
        <v>1647</v>
      </c>
      <c r="C41" t="s">
        <v>301</v>
      </c>
      <c r="D41" t="s">
        <v>7400</v>
      </c>
      <c r="E41" t="s">
        <v>3060</v>
      </c>
      <c r="F41" t="s">
        <v>1681</v>
      </c>
      <c r="G41" t="s">
        <v>3061</v>
      </c>
      <c r="H41">
        <v>63</v>
      </c>
      <c r="I41" t="s">
        <v>1652</v>
      </c>
      <c r="J41">
        <v>0</v>
      </c>
      <c r="K41">
        <v>0</v>
      </c>
    </row>
    <row r="42" spans="1:11" x14ac:dyDescent="0.25">
      <c r="A42">
        <v>3848</v>
      </c>
      <c r="B42" t="s">
        <v>1647</v>
      </c>
      <c r="C42" t="s">
        <v>301</v>
      </c>
      <c r="D42" t="s">
        <v>7400</v>
      </c>
      <c r="G42" t="s">
        <v>9664</v>
      </c>
      <c r="H42">
        <v>21</v>
      </c>
      <c r="I42" t="s">
        <v>1652</v>
      </c>
      <c r="J42">
        <v>0</v>
      </c>
      <c r="K42">
        <v>0</v>
      </c>
    </row>
    <row r="43" spans="1:11" x14ac:dyDescent="0.25">
      <c r="A43">
        <v>3848</v>
      </c>
      <c r="B43" t="s">
        <v>1647</v>
      </c>
      <c r="C43" t="s">
        <v>301</v>
      </c>
      <c r="D43" t="s">
        <v>7400</v>
      </c>
      <c r="E43" t="s">
        <v>7011</v>
      </c>
      <c r="F43" t="s">
        <v>1655</v>
      </c>
      <c r="G43" t="s">
        <v>6878</v>
      </c>
      <c r="H43">
        <v>15</v>
      </c>
      <c r="I43" t="s">
        <v>1652</v>
      </c>
      <c r="J43">
        <v>0</v>
      </c>
      <c r="K43">
        <v>0</v>
      </c>
    </row>
    <row r="44" spans="1:11" x14ac:dyDescent="0.25">
      <c r="A44">
        <v>3848</v>
      </c>
      <c r="B44" t="s">
        <v>1647</v>
      </c>
      <c r="C44" t="s">
        <v>301</v>
      </c>
      <c r="D44" t="s">
        <v>7400</v>
      </c>
      <c r="E44" t="s">
        <v>8576</v>
      </c>
      <c r="F44" t="s">
        <v>1679</v>
      </c>
      <c r="G44" t="s">
        <v>10724</v>
      </c>
      <c r="H44">
        <v>19</v>
      </c>
      <c r="I44" t="s">
        <v>1652</v>
      </c>
      <c r="J44">
        <v>0</v>
      </c>
      <c r="K44">
        <v>0</v>
      </c>
    </row>
    <row r="45" spans="1:11" x14ac:dyDescent="0.25">
      <c r="A45">
        <v>3848</v>
      </c>
      <c r="B45" t="s">
        <v>1647</v>
      </c>
      <c r="C45" t="s">
        <v>301</v>
      </c>
      <c r="D45" t="s">
        <v>7400</v>
      </c>
      <c r="G45" t="s">
        <v>9246</v>
      </c>
      <c r="H45">
        <v>2</v>
      </c>
      <c r="I45" t="s">
        <v>1652</v>
      </c>
      <c r="J45">
        <v>0</v>
      </c>
      <c r="K45">
        <v>0</v>
      </c>
    </row>
    <row r="46" spans="1:11" x14ac:dyDescent="0.25">
      <c r="A46">
        <v>3848</v>
      </c>
      <c r="B46" t="s">
        <v>1647</v>
      </c>
      <c r="C46" t="s">
        <v>301</v>
      </c>
      <c r="D46" t="s">
        <v>7400</v>
      </c>
      <c r="E46" t="s">
        <v>3062</v>
      </c>
      <c r="F46" t="s">
        <v>1655</v>
      </c>
      <c r="G46" t="s">
        <v>3063</v>
      </c>
      <c r="H46">
        <v>21</v>
      </c>
      <c r="I46" t="s">
        <v>1652</v>
      </c>
      <c r="J46">
        <v>0</v>
      </c>
      <c r="K46">
        <v>0</v>
      </c>
    </row>
    <row r="47" spans="1:11" x14ac:dyDescent="0.25">
      <c r="A47">
        <v>3848</v>
      </c>
      <c r="B47" t="s">
        <v>1647</v>
      </c>
      <c r="C47" t="s">
        <v>301</v>
      </c>
      <c r="D47" t="s">
        <v>7400</v>
      </c>
      <c r="G47" t="s">
        <v>5920</v>
      </c>
      <c r="H47">
        <v>22</v>
      </c>
      <c r="I47" t="s">
        <v>1652</v>
      </c>
      <c r="J47">
        <v>0</v>
      </c>
      <c r="K47">
        <v>0</v>
      </c>
    </row>
    <row r="48" spans="1:11" x14ac:dyDescent="0.25">
      <c r="A48">
        <v>3848</v>
      </c>
      <c r="B48" t="s">
        <v>1647</v>
      </c>
      <c r="C48" t="s">
        <v>301</v>
      </c>
      <c r="D48" t="s">
        <v>7400</v>
      </c>
      <c r="E48" t="s">
        <v>3064</v>
      </c>
      <c r="F48" t="s">
        <v>1655</v>
      </c>
      <c r="G48" t="s">
        <v>3065</v>
      </c>
      <c r="H48">
        <v>31</v>
      </c>
      <c r="I48" t="s">
        <v>1652</v>
      </c>
      <c r="J48">
        <v>0</v>
      </c>
      <c r="K48">
        <v>0</v>
      </c>
    </row>
    <row r="49" spans="1:11" x14ac:dyDescent="0.25">
      <c r="A49">
        <v>3848</v>
      </c>
      <c r="B49" t="s">
        <v>1647</v>
      </c>
      <c r="C49" t="s">
        <v>301</v>
      </c>
      <c r="D49" t="s">
        <v>7400</v>
      </c>
      <c r="G49" t="s">
        <v>4415</v>
      </c>
      <c r="H49">
        <v>54</v>
      </c>
      <c r="I49" t="s">
        <v>1652</v>
      </c>
      <c r="J49">
        <v>0</v>
      </c>
      <c r="K49">
        <v>0</v>
      </c>
    </row>
    <row r="50" spans="1:11" x14ac:dyDescent="0.25">
      <c r="A50">
        <v>3848</v>
      </c>
      <c r="B50" t="s">
        <v>1647</v>
      </c>
      <c r="C50" t="s">
        <v>301</v>
      </c>
      <c r="D50" t="s">
        <v>7400</v>
      </c>
      <c r="E50" t="s">
        <v>3067</v>
      </c>
      <c r="F50" t="s">
        <v>1655</v>
      </c>
      <c r="G50" t="s">
        <v>3617</v>
      </c>
      <c r="H50">
        <v>51</v>
      </c>
      <c r="I50" t="s">
        <v>1652</v>
      </c>
      <c r="J50">
        <v>0</v>
      </c>
      <c r="K50">
        <v>0</v>
      </c>
    </row>
    <row r="51" spans="1:11" x14ac:dyDescent="0.25">
      <c r="A51">
        <v>3848</v>
      </c>
      <c r="B51" t="s">
        <v>1647</v>
      </c>
      <c r="C51" t="s">
        <v>301</v>
      </c>
      <c r="D51" t="s">
        <v>7400</v>
      </c>
      <c r="E51" t="s">
        <v>2054</v>
      </c>
      <c r="F51" t="s">
        <v>1655</v>
      </c>
      <c r="G51" t="s">
        <v>3068</v>
      </c>
      <c r="H51">
        <v>3</v>
      </c>
      <c r="I51" t="s">
        <v>1652</v>
      </c>
      <c r="J51">
        <v>0</v>
      </c>
      <c r="K51">
        <v>0</v>
      </c>
    </row>
    <row r="52" spans="1:11" x14ac:dyDescent="0.25">
      <c r="A52">
        <v>3848</v>
      </c>
      <c r="B52" t="s">
        <v>1647</v>
      </c>
      <c r="C52" t="s">
        <v>301</v>
      </c>
      <c r="D52" t="s">
        <v>7400</v>
      </c>
      <c r="G52" t="s">
        <v>2157</v>
      </c>
      <c r="H52">
        <v>20</v>
      </c>
      <c r="I52" t="s">
        <v>1652</v>
      </c>
      <c r="J52">
        <v>0</v>
      </c>
      <c r="K52">
        <v>0</v>
      </c>
    </row>
    <row r="53" spans="1:11" x14ac:dyDescent="0.25">
      <c r="A53">
        <v>3848</v>
      </c>
      <c r="B53" t="s">
        <v>1647</v>
      </c>
      <c r="C53" t="s">
        <v>301</v>
      </c>
      <c r="D53" t="s">
        <v>7400</v>
      </c>
      <c r="E53" t="s">
        <v>3070</v>
      </c>
      <c r="F53" t="s">
        <v>1679</v>
      </c>
      <c r="G53" t="s">
        <v>3071</v>
      </c>
      <c r="H53">
        <v>8</v>
      </c>
      <c r="I53" t="s">
        <v>1652</v>
      </c>
      <c r="J53">
        <v>0</v>
      </c>
      <c r="K53">
        <v>0</v>
      </c>
    </row>
    <row r="54" spans="1:11" x14ac:dyDescent="0.25">
      <c r="A54">
        <v>3848</v>
      </c>
      <c r="B54" t="s">
        <v>1647</v>
      </c>
      <c r="C54" t="s">
        <v>301</v>
      </c>
      <c r="D54" t="s">
        <v>7400</v>
      </c>
      <c r="G54" t="s">
        <v>7680</v>
      </c>
      <c r="H54">
        <v>7</v>
      </c>
      <c r="I54" t="s">
        <v>1652</v>
      </c>
      <c r="J54">
        <v>0</v>
      </c>
      <c r="K54">
        <v>0</v>
      </c>
    </row>
    <row r="55" spans="1:11" x14ac:dyDescent="0.25">
      <c r="A55">
        <v>3848</v>
      </c>
      <c r="B55" t="s">
        <v>1647</v>
      </c>
      <c r="C55" t="s">
        <v>301</v>
      </c>
      <c r="D55" t="s">
        <v>7400</v>
      </c>
      <c r="E55" t="s">
        <v>9533</v>
      </c>
      <c r="F55" t="s">
        <v>9534</v>
      </c>
      <c r="G55" t="s">
        <v>8830</v>
      </c>
      <c r="H55">
        <v>72</v>
      </c>
      <c r="I55" t="s">
        <v>1652</v>
      </c>
      <c r="J55">
        <v>0</v>
      </c>
      <c r="K55">
        <v>0</v>
      </c>
    </row>
    <row r="56" spans="1:11" x14ac:dyDescent="0.25">
      <c r="A56">
        <v>3848</v>
      </c>
      <c r="B56" t="s">
        <v>1647</v>
      </c>
      <c r="C56" t="s">
        <v>301</v>
      </c>
      <c r="D56" t="s">
        <v>7400</v>
      </c>
      <c r="E56" t="s">
        <v>7929</v>
      </c>
      <c r="F56" t="s">
        <v>7930</v>
      </c>
      <c r="G56" t="s">
        <v>7931</v>
      </c>
      <c r="H56">
        <v>3</v>
      </c>
      <c r="I56" t="s">
        <v>1652</v>
      </c>
      <c r="J56">
        <v>0</v>
      </c>
      <c r="K56">
        <v>0</v>
      </c>
    </row>
    <row r="57" spans="1:11" x14ac:dyDescent="0.25">
      <c r="A57">
        <v>3848</v>
      </c>
      <c r="B57" t="s">
        <v>1647</v>
      </c>
      <c r="C57" t="s">
        <v>301</v>
      </c>
      <c r="D57" t="s">
        <v>7400</v>
      </c>
      <c r="E57" t="s">
        <v>4611</v>
      </c>
      <c r="F57" t="s">
        <v>4612</v>
      </c>
      <c r="G57" t="s">
        <v>6878</v>
      </c>
      <c r="H57">
        <v>10</v>
      </c>
      <c r="I57" t="s">
        <v>1652</v>
      </c>
      <c r="J57">
        <v>0</v>
      </c>
      <c r="K57">
        <v>0</v>
      </c>
    </row>
    <row r="58" spans="1:11" x14ac:dyDescent="0.25">
      <c r="A58">
        <v>3848</v>
      </c>
      <c r="B58" t="s">
        <v>1647</v>
      </c>
      <c r="C58" t="s">
        <v>301</v>
      </c>
      <c r="D58" t="s">
        <v>7400</v>
      </c>
      <c r="G58" t="s">
        <v>4610</v>
      </c>
      <c r="H58">
        <v>4</v>
      </c>
      <c r="I58" t="s">
        <v>1652</v>
      </c>
      <c r="J58">
        <v>0</v>
      </c>
      <c r="K58">
        <v>0</v>
      </c>
    </row>
    <row r="59" spans="1:11" x14ac:dyDescent="0.25">
      <c r="A59">
        <v>3848</v>
      </c>
      <c r="B59" t="s">
        <v>1647</v>
      </c>
      <c r="C59" t="s">
        <v>301</v>
      </c>
      <c r="D59" t="s">
        <v>7400</v>
      </c>
      <c r="E59" t="s">
        <v>7932</v>
      </c>
      <c r="F59" t="s">
        <v>7933</v>
      </c>
      <c r="G59" t="s">
        <v>7934</v>
      </c>
      <c r="H59">
        <v>10</v>
      </c>
      <c r="I59" t="s">
        <v>1652</v>
      </c>
      <c r="J59">
        <v>0</v>
      </c>
      <c r="K59">
        <v>0</v>
      </c>
    </row>
    <row r="60" spans="1:11" x14ac:dyDescent="0.25">
      <c r="A60">
        <v>3848</v>
      </c>
      <c r="B60" t="s">
        <v>1647</v>
      </c>
      <c r="C60" t="s">
        <v>301</v>
      </c>
      <c r="D60" t="s">
        <v>7400</v>
      </c>
      <c r="G60" t="s">
        <v>8830</v>
      </c>
      <c r="H60">
        <v>251</v>
      </c>
      <c r="I60" t="s">
        <v>1652</v>
      </c>
      <c r="J60">
        <v>0</v>
      </c>
      <c r="K60">
        <v>0</v>
      </c>
    </row>
    <row r="61" spans="1:11" x14ac:dyDescent="0.25">
      <c r="A61">
        <v>3848</v>
      </c>
      <c r="B61" t="s">
        <v>1647</v>
      </c>
      <c r="C61" t="s">
        <v>301</v>
      </c>
      <c r="D61" t="s">
        <v>7400</v>
      </c>
      <c r="E61" t="s">
        <v>7935</v>
      </c>
      <c r="F61" t="s">
        <v>3592</v>
      </c>
      <c r="G61" t="s">
        <v>7936</v>
      </c>
      <c r="H61">
        <v>50</v>
      </c>
      <c r="I61" t="s">
        <v>1652</v>
      </c>
      <c r="J61">
        <v>0</v>
      </c>
      <c r="K61">
        <v>0</v>
      </c>
    </row>
    <row r="62" spans="1:11" x14ac:dyDescent="0.25">
      <c r="A62">
        <v>3848</v>
      </c>
      <c r="B62" t="s">
        <v>1647</v>
      </c>
      <c r="C62" t="s">
        <v>301</v>
      </c>
      <c r="D62" t="s">
        <v>7400</v>
      </c>
      <c r="E62" t="s">
        <v>3072</v>
      </c>
      <c r="F62" t="s">
        <v>1685</v>
      </c>
      <c r="G62" t="s">
        <v>3073</v>
      </c>
      <c r="H62">
        <v>9</v>
      </c>
      <c r="I62" t="s">
        <v>1652</v>
      </c>
      <c r="J62">
        <v>0</v>
      </c>
      <c r="K62">
        <v>0</v>
      </c>
    </row>
    <row r="63" spans="1:11" x14ac:dyDescent="0.25">
      <c r="A63">
        <v>3848</v>
      </c>
      <c r="B63" t="s">
        <v>1647</v>
      </c>
      <c r="C63" t="s">
        <v>301</v>
      </c>
      <c r="D63" t="s">
        <v>7400</v>
      </c>
      <c r="G63" t="s">
        <v>2181</v>
      </c>
      <c r="H63">
        <v>232</v>
      </c>
      <c r="I63" t="s">
        <v>1652</v>
      </c>
      <c r="J63">
        <v>0</v>
      </c>
      <c r="K63">
        <v>0</v>
      </c>
    </row>
    <row r="64" spans="1:11" x14ac:dyDescent="0.25">
      <c r="A64">
        <v>3848</v>
      </c>
      <c r="B64" t="s">
        <v>1647</v>
      </c>
      <c r="C64" t="s">
        <v>301</v>
      </c>
      <c r="D64" t="s">
        <v>7400</v>
      </c>
      <c r="E64" t="s">
        <v>7937</v>
      </c>
      <c r="F64" t="s">
        <v>7938</v>
      </c>
      <c r="G64" t="s">
        <v>7939</v>
      </c>
      <c r="H64">
        <v>30</v>
      </c>
      <c r="I64" t="s">
        <v>1652</v>
      </c>
      <c r="J64">
        <v>0</v>
      </c>
      <c r="K64">
        <v>0</v>
      </c>
    </row>
    <row r="65" spans="1:11" x14ac:dyDescent="0.25">
      <c r="A65">
        <v>3848</v>
      </c>
      <c r="B65" t="s">
        <v>1647</v>
      </c>
      <c r="C65" t="s">
        <v>301</v>
      </c>
      <c r="D65" t="s">
        <v>7400</v>
      </c>
      <c r="E65" t="s">
        <v>9535</v>
      </c>
      <c r="F65" t="s">
        <v>9536</v>
      </c>
      <c r="G65" t="s">
        <v>8830</v>
      </c>
      <c r="H65">
        <v>50</v>
      </c>
      <c r="I65" t="s">
        <v>1652</v>
      </c>
      <c r="J65">
        <v>0</v>
      </c>
      <c r="K65">
        <v>0</v>
      </c>
    </row>
    <row r="66" spans="1:11" x14ac:dyDescent="0.25">
      <c r="A66">
        <v>3848</v>
      </c>
      <c r="B66" t="s">
        <v>1647</v>
      </c>
      <c r="C66" t="s">
        <v>301</v>
      </c>
      <c r="D66" t="s">
        <v>7400</v>
      </c>
      <c r="E66" t="s">
        <v>2053</v>
      </c>
      <c r="F66" t="s">
        <v>1772</v>
      </c>
      <c r="G66" t="s">
        <v>7012</v>
      </c>
      <c r="H66">
        <v>84</v>
      </c>
      <c r="I66" t="s">
        <v>1652</v>
      </c>
      <c r="J66">
        <v>0</v>
      </c>
      <c r="K66">
        <v>0</v>
      </c>
    </row>
    <row r="67" spans="1:11" x14ac:dyDescent="0.25">
      <c r="A67">
        <v>3848</v>
      </c>
      <c r="B67" t="s">
        <v>1647</v>
      </c>
      <c r="C67" t="s">
        <v>301</v>
      </c>
      <c r="D67" t="s">
        <v>7400</v>
      </c>
      <c r="G67" t="s">
        <v>6162</v>
      </c>
      <c r="H67">
        <v>48</v>
      </c>
      <c r="I67" t="s">
        <v>1652</v>
      </c>
      <c r="J67">
        <v>0</v>
      </c>
      <c r="K67">
        <v>0</v>
      </c>
    </row>
    <row r="68" spans="1:11" x14ac:dyDescent="0.25">
      <c r="A68">
        <v>3848</v>
      </c>
      <c r="B68" t="s">
        <v>1647</v>
      </c>
      <c r="C68" t="s">
        <v>301</v>
      </c>
      <c r="D68" t="s">
        <v>7400</v>
      </c>
      <c r="E68" t="s">
        <v>7013</v>
      </c>
      <c r="F68" t="s">
        <v>1701</v>
      </c>
      <c r="G68" t="s">
        <v>3694</v>
      </c>
      <c r="H68">
        <v>5</v>
      </c>
      <c r="I68" t="s">
        <v>1652</v>
      </c>
      <c r="J68">
        <v>0</v>
      </c>
      <c r="K68">
        <v>0</v>
      </c>
    </row>
    <row r="69" spans="1:11" x14ac:dyDescent="0.25">
      <c r="A69">
        <v>3848</v>
      </c>
      <c r="B69" t="s">
        <v>1647</v>
      </c>
      <c r="C69" t="s">
        <v>301</v>
      </c>
      <c r="D69" t="s">
        <v>7400</v>
      </c>
      <c r="G69" t="s">
        <v>6478</v>
      </c>
      <c r="H69">
        <v>10</v>
      </c>
      <c r="I69" t="s">
        <v>1652</v>
      </c>
      <c r="J69">
        <v>0</v>
      </c>
      <c r="K69">
        <v>0</v>
      </c>
    </row>
    <row r="70" spans="1:11" x14ac:dyDescent="0.25">
      <c r="A70">
        <v>3848</v>
      </c>
      <c r="B70" t="s">
        <v>1647</v>
      </c>
      <c r="C70" t="s">
        <v>301</v>
      </c>
      <c r="D70" t="s">
        <v>7400</v>
      </c>
      <c r="E70" t="s">
        <v>6621</v>
      </c>
      <c r="F70" t="s">
        <v>1657</v>
      </c>
      <c r="G70" t="s">
        <v>6709</v>
      </c>
      <c r="H70">
        <v>10</v>
      </c>
      <c r="I70" t="s">
        <v>1652</v>
      </c>
      <c r="J70">
        <v>0</v>
      </c>
      <c r="K70">
        <v>0</v>
      </c>
    </row>
    <row r="71" spans="1:11" x14ac:dyDescent="0.25">
      <c r="A71">
        <v>3848</v>
      </c>
      <c r="B71" t="s">
        <v>1647</v>
      </c>
      <c r="C71" t="s">
        <v>301</v>
      </c>
      <c r="D71" t="s">
        <v>7400</v>
      </c>
      <c r="G71" t="s">
        <v>2155</v>
      </c>
      <c r="H71">
        <v>9</v>
      </c>
      <c r="I71" t="s">
        <v>1652</v>
      </c>
      <c r="J71">
        <v>0</v>
      </c>
      <c r="K71">
        <v>0</v>
      </c>
    </row>
    <row r="72" spans="1:11" x14ac:dyDescent="0.25">
      <c r="A72">
        <v>3848</v>
      </c>
      <c r="B72" t="s">
        <v>1647</v>
      </c>
      <c r="C72" t="s">
        <v>301</v>
      </c>
      <c r="D72" t="s">
        <v>7400</v>
      </c>
      <c r="E72" t="s">
        <v>7014</v>
      </c>
      <c r="F72" t="s">
        <v>1694</v>
      </c>
      <c r="G72" t="s">
        <v>3694</v>
      </c>
      <c r="H72">
        <v>3</v>
      </c>
      <c r="I72" t="s">
        <v>1652</v>
      </c>
      <c r="J72">
        <v>0</v>
      </c>
      <c r="K72">
        <v>0</v>
      </c>
    </row>
    <row r="73" spans="1:11" x14ac:dyDescent="0.25">
      <c r="A73">
        <v>3848</v>
      </c>
      <c r="B73" t="s">
        <v>1647</v>
      </c>
      <c r="C73" t="s">
        <v>301</v>
      </c>
      <c r="D73" t="s">
        <v>7400</v>
      </c>
      <c r="G73" t="s">
        <v>4254</v>
      </c>
      <c r="H73">
        <v>7</v>
      </c>
      <c r="I73" t="s">
        <v>1652</v>
      </c>
      <c r="J73">
        <v>0</v>
      </c>
      <c r="K73">
        <v>0</v>
      </c>
    </row>
    <row r="74" spans="1:11" x14ac:dyDescent="0.25">
      <c r="A74">
        <v>3848</v>
      </c>
      <c r="B74" t="s">
        <v>1647</v>
      </c>
      <c r="C74" t="s">
        <v>301</v>
      </c>
      <c r="D74" t="s">
        <v>7400</v>
      </c>
      <c r="E74" t="s">
        <v>7940</v>
      </c>
      <c r="F74" t="s">
        <v>1791</v>
      </c>
      <c r="G74" t="s">
        <v>7941</v>
      </c>
      <c r="H74">
        <v>9</v>
      </c>
      <c r="I74" t="s">
        <v>1652</v>
      </c>
      <c r="J74">
        <v>0</v>
      </c>
      <c r="K74">
        <v>0</v>
      </c>
    </row>
    <row r="75" spans="1:11" x14ac:dyDescent="0.25">
      <c r="A75">
        <v>3848</v>
      </c>
      <c r="B75" t="s">
        <v>1647</v>
      </c>
      <c r="C75" t="s">
        <v>301</v>
      </c>
      <c r="D75" t="s">
        <v>7400</v>
      </c>
      <c r="E75" t="s">
        <v>7942</v>
      </c>
      <c r="F75" t="s">
        <v>7943</v>
      </c>
      <c r="G75" t="s">
        <v>7944</v>
      </c>
      <c r="H75">
        <v>1200</v>
      </c>
      <c r="I75" t="s">
        <v>1652</v>
      </c>
      <c r="J75">
        <v>0</v>
      </c>
      <c r="K75">
        <v>0</v>
      </c>
    </row>
    <row r="76" spans="1:11" x14ac:dyDescent="0.25">
      <c r="A76">
        <v>3848</v>
      </c>
      <c r="B76" t="s">
        <v>1647</v>
      </c>
      <c r="C76" t="s">
        <v>301</v>
      </c>
      <c r="D76" t="s">
        <v>7400</v>
      </c>
      <c r="G76" t="s">
        <v>8830</v>
      </c>
      <c r="H76">
        <v>600</v>
      </c>
      <c r="I76" t="s">
        <v>1652</v>
      </c>
      <c r="J76">
        <v>0</v>
      </c>
      <c r="K76">
        <v>0</v>
      </c>
    </row>
    <row r="77" spans="1:11" x14ac:dyDescent="0.25">
      <c r="A77">
        <v>3848</v>
      </c>
      <c r="B77" t="s">
        <v>1647</v>
      </c>
      <c r="C77" t="s">
        <v>301</v>
      </c>
      <c r="D77" t="s">
        <v>7400</v>
      </c>
      <c r="E77" t="s">
        <v>7945</v>
      </c>
      <c r="F77" t="s">
        <v>1657</v>
      </c>
      <c r="G77" t="s">
        <v>7946</v>
      </c>
      <c r="H77">
        <v>15</v>
      </c>
      <c r="I77" t="s">
        <v>1652</v>
      </c>
      <c r="J77">
        <v>0</v>
      </c>
      <c r="K77">
        <v>0</v>
      </c>
    </row>
    <row r="78" spans="1:11" x14ac:dyDescent="0.25">
      <c r="A78">
        <v>3848</v>
      </c>
      <c r="B78" t="s">
        <v>1647</v>
      </c>
      <c r="C78" t="s">
        <v>301</v>
      </c>
      <c r="D78" t="s">
        <v>7400</v>
      </c>
      <c r="G78" t="s">
        <v>8830</v>
      </c>
      <c r="H78">
        <v>74</v>
      </c>
      <c r="I78" t="s">
        <v>1652</v>
      </c>
      <c r="J78">
        <v>0</v>
      </c>
      <c r="K78">
        <v>0</v>
      </c>
    </row>
    <row r="79" spans="1:11" x14ac:dyDescent="0.25">
      <c r="A79">
        <v>3848</v>
      </c>
      <c r="B79" t="s">
        <v>1647</v>
      </c>
      <c r="C79" t="s">
        <v>301</v>
      </c>
      <c r="D79" t="s">
        <v>7400</v>
      </c>
      <c r="E79" t="s">
        <v>2052</v>
      </c>
      <c r="F79" t="s">
        <v>1655</v>
      </c>
      <c r="G79" t="s">
        <v>3075</v>
      </c>
      <c r="H79">
        <v>31</v>
      </c>
      <c r="I79" t="s">
        <v>1652</v>
      </c>
      <c r="J79">
        <v>0</v>
      </c>
      <c r="K79">
        <v>0</v>
      </c>
    </row>
    <row r="80" spans="1:11" x14ac:dyDescent="0.25">
      <c r="A80">
        <v>3848</v>
      </c>
      <c r="B80" t="s">
        <v>1647</v>
      </c>
      <c r="C80" t="s">
        <v>301</v>
      </c>
      <c r="D80" t="s">
        <v>7400</v>
      </c>
      <c r="G80" t="s">
        <v>9087</v>
      </c>
      <c r="H80">
        <v>13</v>
      </c>
      <c r="I80" t="s">
        <v>1652</v>
      </c>
      <c r="J80">
        <v>0</v>
      </c>
      <c r="K80">
        <v>0</v>
      </c>
    </row>
    <row r="81" spans="1:11" x14ac:dyDescent="0.25">
      <c r="A81">
        <v>3848</v>
      </c>
      <c r="B81" t="s">
        <v>1647</v>
      </c>
      <c r="C81" t="s">
        <v>301</v>
      </c>
      <c r="D81" t="s">
        <v>7400</v>
      </c>
      <c r="E81" t="s">
        <v>3076</v>
      </c>
      <c r="F81" t="s">
        <v>1665</v>
      </c>
      <c r="G81" t="s">
        <v>4606</v>
      </c>
      <c r="H81">
        <v>2</v>
      </c>
      <c r="I81" t="s">
        <v>1652</v>
      </c>
      <c r="J81">
        <v>0</v>
      </c>
      <c r="K81">
        <v>0</v>
      </c>
    </row>
    <row r="82" spans="1:11" x14ac:dyDescent="0.25">
      <c r="A82">
        <v>3848</v>
      </c>
      <c r="B82" t="s">
        <v>1647</v>
      </c>
      <c r="C82" t="s">
        <v>301</v>
      </c>
      <c r="D82" t="s">
        <v>7400</v>
      </c>
      <c r="E82" t="s">
        <v>7947</v>
      </c>
      <c r="F82" t="s">
        <v>7948</v>
      </c>
      <c r="G82" t="s">
        <v>7949</v>
      </c>
      <c r="H82">
        <v>89</v>
      </c>
      <c r="I82" t="s">
        <v>1652</v>
      </c>
      <c r="J82">
        <v>0</v>
      </c>
      <c r="K82">
        <v>0</v>
      </c>
    </row>
    <row r="83" spans="1:11" x14ac:dyDescent="0.25">
      <c r="A83">
        <v>3848</v>
      </c>
      <c r="B83" t="s">
        <v>1647</v>
      </c>
      <c r="C83" t="s">
        <v>301</v>
      </c>
      <c r="D83" t="s">
        <v>7400</v>
      </c>
      <c r="G83" t="s">
        <v>8830</v>
      </c>
      <c r="H83">
        <v>40</v>
      </c>
      <c r="I83" t="s">
        <v>1652</v>
      </c>
      <c r="J83">
        <v>0</v>
      </c>
      <c r="K83">
        <v>0</v>
      </c>
    </row>
    <row r="84" spans="1:11" x14ac:dyDescent="0.25">
      <c r="A84">
        <v>3848</v>
      </c>
      <c r="B84" t="s">
        <v>1647</v>
      </c>
      <c r="C84" t="s">
        <v>301</v>
      </c>
      <c r="D84" t="s">
        <v>7400</v>
      </c>
      <c r="E84" t="s">
        <v>7495</v>
      </c>
      <c r="F84" t="s">
        <v>1685</v>
      </c>
      <c r="G84" t="s">
        <v>3078</v>
      </c>
      <c r="H84">
        <v>31</v>
      </c>
      <c r="I84" t="s">
        <v>1652</v>
      </c>
      <c r="J84">
        <v>0</v>
      </c>
      <c r="K84">
        <v>0</v>
      </c>
    </row>
    <row r="85" spans="1:11" x14ac:dyDescent="0.25">
      <c r="A85">
        <v>3848</v>
      </c>
      <c r="B85" t="s">
        <v>1647</v>
      </c>
      <c r="C85" t="s">
        <v>301</v>
      </c>
      <c r="D85" t="s">
        <v>7400</v>
      </c>
      <c r="G85" t="s">
        <v>5968</v>
      </c>
      <c r="H85">
        <v>2</v>
      </c>
      <c r="I85" t="s">
        <v>1652</v>
      </c>
      <c r="J85">
        <v>0</v>
      </c>
      <c r="K85">
        <v>0</v>
      </c>
    </row>
    <row r="86" spans="1:11" x14ac:dyDescent="0.25">
      <c r="A86">
        <v>3848</v>
      </c>
      <c r="B86" t="s">
        <v>1647</v>
      </c>
      <c r="C86" t="s">
        <v>301</v>
      </c>
      <c r="D86" t="s">
        <v>7400</v>
      </c>
      <c r="E86" t="s">
        <v>4613</v>
      </c>
      <c r="F86" t="s">
        <v>1678</v>
      </c>
      <c r="G86" t="s">
        <v>3090</v>
      </c>
      <c r="H86">
        <v>1</v>
      </c>
      <c r="I86" t="s">
        <v>1652</v>
      </c>
      <c r="J86">
        <v>0</v>
      </c>
      <c r="K86">
        <v>0</v>
      </c>
    </row>
    <row r="87" spans="1:11" x14ac:dyDescent="0.25">
      <c r="A87">
        <v>3848</v>
      </c>
      <c r="B87" t="s">
        <v>1647</v>
      </c>
      <c r="C87" t="s">
        <v>301</v>
      </c>
      <c r="D87" t="s">
        <v>7400</v>
      </c>
      <c r="G87" t="s">
        <v>10530</v>
      </c>
      <c r="H87">
        <v>12</v>
      </c>
      <c r="I87" t="s">
        <v>1652</v>
      </c>
      <c r="J87">
        <v>0</v>
      </c>
      <c r="K87">
        <v>0</v>
      </c>
    </row>
    <row r="88" spans="1:11" x14ac:dyDescent="0.25">
      <c r="A88">
        <v>3848</v>
      </c>
      <c r="B88" t="s">
        <v>1647</v>
      </c>
      <c r="C88" t="s">
        <v>301</v>
      </c>
      <c r="D88" t="s">
        <v>7400</v>
      </c>
      <c r="E88" t="s">
        <v>10324</v>
      </c>
      <c r="F88" t="s">
        <v>1672</v>
      </c>
      <c r="G88" t="s">
        <v>6636</v>
      </c>
      <c r="H88">
        <v>14</v>
      </c>
      <c r="I88" t="s">
        <v>1652</v>
      </c>
      <c r="J88">
        <v>0</v>
      </c>
      <c r="K88">
        <v>0</v>
      </c>
    </row>
    <row r="89" spans="1:11" x14ac:dyDescent="0.25">
      <c r="A89">
        <v>3848</v>
      </c>
      <c r="B89" t="s">
        <v>1647</v>
      </c>
      <c r="C89" t="s">
        <v>301</v>
      </c>
      <c r="D89" t="s">
        <v>7400</v>
      </c>
      <c r="G89" t="s">
        <v>10325</v>
      </c>
      <c r="H89">
        <v>5</v>
      </c>
      <c r="I89" t="s">
        <v>1652</v>
      </c>
      <c r="J89">
        <v>0</v>
      </c>
      <c r="K89">
        <v>0</v>
      </c>
    </row>
    <row r="90" spans="1:11" x14ac:dyDescent="0.25">
      <c r="A90">
        <v>3848</v>
      </c>
      <c r="B90" t="s">
        <v>1647</v>
      </c>
      <c r="C90" t="s">
        <v>301</v>
      </c>
      <c r="D90" t="s">
        <v>7400</v>
      </c>
      <c r="E90" t="s">
        <v>7950</v>
      </c>
      <c r="F90" t="s">
        <v>7951</v>
      </c>
      <c r="G90" t="s">
        <v>7952</v>
      </c>
      <c r="H90">
        <v>3</v>
      </c>
      <c r="I90" t="s">
        <v>1652</v>
      </c>
      <c r="J90">
        <v>0</v>
      </c>
      <c r="K90">
        <v>0</v>
      </c>
    </row>
    <row r="91" spans="1:11" x14ac:dyDescent="0.25">
      <c r="A91">
        <v>3848</v>
      </c>
      <c r="B91" t="s">
        <v>1647</v>
      </c>
      <c r="C91" t="s">
        <v>301</v>
      </c>
      <c r="D91" t="s">
        <v>7400</v>
      </c>
      <c r="E91" t="s">
        <v>7953</v>
      </c>
      <c r="F91" t="s">
        <v>7954</v>
      </c>
      <c r="G91" t="s">
        <v>7955</v>
      </c>
      <c r="H91">
        <v>110</v>
      </c>
      <c r="I91" t="s">
        <v>1652</v>
      </c>
      <c r="J91">
        <v>0</v>
      </c>
      <c r="K91">
        <v>0</v>
      </c>
    </row>
    <row r="92" spans="1:11" x14ac:dyDescent="0.25">
      <c r="A92">
        <v>3848</v>
      </c>
      <c r="B92" t="s">
        <v>1647</v>
      </c>
      <c r="C92" t="s">
        <v>301</v>
      </c>
      <c r="D92" t="s">
        <v>7400</v>
      </c>
      <c r="E92" t="s">
        <v>7956</v>
      </c>
      <c r="F92" t="s">
        <v>7957</v>
      </c>
      <c r="G92" t="s">
        <v>7958</v>
      </c>
      <c r="H92">
        <v>60</v>
      </c>
      <c r="I92" t="s">
        <v>1652</v>
      </c>
      <c r="J92">
        <v>0</v>
      </c>
      <c r="K92">
        <v>0</v>
      </c>
    </row>
    <row r="93" spans="1:11" x14ac:dyDescent="0.25">
      <c r="A93">
        <v>3848</v>
      </c>
      <c r="B93" t="s">
        <v>1647</v>
      </c>
      <c r="C93" t="s">
        <v>301</v>
      </c>
      <c r="D93" t="s">
        <v>7400</v>
      </c>
      <c r="E93" t="s">
        <v>3080</v>
      </c>
      <c r="F93" t="s">
        <v>1670</v>
      </c>
      <c r="G93" t="s">
        <v>5921</v>
      </c>
      <c r="H93">
        <v>11</v>
      </c>
      <c r="I93" t="s">
        <v>1652</v>
      </c>
      <c r="J93">
        <v>0</v>
      </c>
      <c r="K93">
        <v>0</v>
      </c>
    </row>
    <row r="94" spans="1:11" x14ac:dyDescent="0.25">
      <c r="A94">
        <v>3848</v>
      </c>
      <c r="B94" t="s">
        <v>1647</v>
      </c>
      <c r="C94" t="s">
        <v>301</v>
      </c>
      <c r="D94" t="s">
        <v>7400</v>
      </c>
      <c r="E94" t="s">
        <v>7959</v>
      </c>
      <c r="F94" t="s">
        <v>1774</v>
      </c>
      <c r="G94" t="s">
        <v>7960</v>
      </c>
      <c r="H94">
        <v>20</v>
      </c>
      <c r="I94" t="s">
        <v>1652</v>
      </c>
      <c r="J94">
        <v>0</v>
      </c>
      <c r="K94">
        <v>0</v>
      </c>
    </row>
    <row r="95" spans="1:11" x14ac:dyDescent="0.25">
      <c r="A95">
        <v>3848</v>
      </c>
      <c r="B95" t="s">
        <v>1647</v>
      </c>
      <c r="C95" t="s">
        <v>301</v>
      </c>
      <c r="D95" t="s">
        <v>7400</v>
      </c>
      <c r="E95" t="s">
        <v>7961</v>
      </c>
      <c r="F95" t="s">
        <v>7962</v>
      </c>
      <c r="G95" t="s">
        <v>7963</v>
      </c>
      <c r="H95">
        <v>22</v>
      </c>
      <c r="I95" t="s">
        <v>1652</v>
      </c>
      <c r="J95">
        <v>0</v>
      </c>
      <c r="K95">
        <v>0</v>
      </c>
    </row>
    <row r="96" spans="1:11" x14ac:dyDescent="0.25">
      <c r="A96">
        <v>3848</v>
      </c>
      <c r="B96" t="s">
        <v>1647</v>
      </c>
      <c r="C96" t="s">
        <v>301</v>
      </c>
      <c r="D96" t="s">
        <v>7400</v>
      </c>
      <c r="E96" t="s">
        <v>7964</v>
      </c>
      <c r="F96" t="s">
        <v>1677</v>
      </c>
      <c r="G96" t="s">
        <v>7965</v>
      </c>
      <c r="H96">
        <v>30</v>
      </c>
      <c r="I96" t="s">
        <v>1652</v>
      </c>
      <c r="J96">
        <v>0</v>
      </c>
      <c r="K96">
        <v>0</v>
      </c>
    </row>
    <row r="97" spans="1:11" x14ac:dyDescent="0.25">
      <c r="A97">
        <v>3848</v>
      </c>
      <c r="B97" t="s">
        <v>1647</v>
      </c>
      <c r="C97" t="s">
        <v>301</v>
      </c>
      <c r="D97" t="s">
        <v>7400</v>
      </c>
      <c r="E97" t="s">
        <v>7151</v>
      </c>
      <c r="F97" t="s">
        <v>1827</v>
      </c>
      <c r="G97" t="s">
        <v>4614</v>
      </c>
      <c r="H97">
        <v>7</v>
      </c>
      <c r="I97" t="s">
        <v>1652</v>
      </c>
      <c r="J97">
        <v>0</v>
      </c>
      <c r="K97">
        <v>0</v>
      </c>
    </row>
    <row r="98" spans="1:11" x14ac:dyDescent="0.25">
      <c r="A98">
        <v>3848</v>
      </c>
      <c r="B98" t="s">
        <v>1647</v>
      </c>
      <c r="C98" t="s">
        <v>301</v>
      </c>
      <c r="D98" t="s">
        <v>7400</v>
      </c>
      <c r="E98" t="s">
        <v>7966</v>
      </c>
      <c r="F98" t="s">
        <v>7967</v>
      </c>
      <c r="G98" t="s">
        <v>7968</v>
      </c>
      <c r="H98">
        <v>39</v>
      </c>
      <c r="I98" t="s">
        <v>1652</v>
      </c>
      <c r="J98">
        <v>0</v>
      </c>
      <c r="K98">
        <v>0</v>
      </c>
    </row>
    <row r="99" spans="1:11" x14ac:dyDescent="0.25">
      <c r="A99">
        <v>3848</v>
      </c>
      <c r="B99" t="s">
        <v>1647</v>
      </c>
      <c r="C99" t="s">
        <v>301</v>
      </c>
      <c r="D99" t="s">
        <v>7400</v>
      </c>
      <c r="G99" t="s">
        <v>8830</v>
      </c>
      <c r="H99">
        <v>50</v>
      </c>
      <c r="I99" t="s">
        <v>1652</v>
      </c>
      <c r="J99">
        <v>0</v>
      </c>
      <c r="K99">
        <v>0</v>
      </c>
    </row>
    <row r="100" spans="1:11" x14ac:dyDescent="0.25">
      <c r="A100">
        <v>3848</v>
      </c>
      <c r="B100" t="s">
        <v>1647</v>
      </c>
      <c r="C100" t="s">
        <v>301</v>
      </c>
      <c r="D100" t="s">
        <v>7400</v>
      </c>
      <c r="E100" t="s">
        <v>7969</v>
      </c>
      <c r="F100" t="s">
        <v>7970</v>
      </c>
      <c r="G100" t="s">
        <v>7971</v>
      </c>
      <c r="H100">
        <v>17</v>
      </c>
      <c r="I100" t="s">
        <v>1652</v>
      </c>
      <c r="J100">
        <v>0</v>
      </c>
      <c r="K100">
        <v>0</v>
      </c>
    </row>
    <row r="101" spans="1:11" x14ac:dyDescent="0.25">
      <c r="A101">
        <v>3848</v>
      </c>
      <c r="B101" t="s">
        <v>1647</v>
      </c>
      <c r="C101" t="s">
        <v>301</v>
      </c>
      <c r="D101" t="s">
        <v>7400</v>
      </c>
      <c r="E101" t="s">
        <v>7972</v>
      </c>
      <c r="F101" t="s">
        <v>7973</v>
      </c>
      <c r="G101" t="s">
        <v>7974</v>
      </c>
      <c r="H101">
        <v>37</v>
      </c>
      <c r="I101" t="s">
        <v>1652</v>
      </c>
      <c r="J101">
        <v>0</v>
      </c>
      <c r="K101">
        <v>0</v>
      </c>
    </row>
    <row r="102" spans="1:11" x14ac:dyDescent="0.25">
      <c r="A102">
        <v>3848</v>
      </c>
      <c r="B102" t="s">
        <v>1647</v>
      </c>
      <c r="C102" t="s">
        <v>301</v>
      </c>
      <c r="D102" t="s">
        <v>7400</v>
      </c>
      <c r="E102" t="s">
        <v>2051</v>
      </c>
      <c r="F102" t="s">
        <v>1788</v>
      </c>
      <c r="G102" t="s">
        <v>7632</v>
      </c>
      <c r="H102">
        <v>104</v>
      </c>
      <c r="I102" t="s">
        <v>1652</v>
      </c>
      <c r="J102">
        <v>0</v>
      </c>
      <c r="K102">
        <v>0</v>
      </c>
    </row>
    <row r="103" spans="1:11" x14ac:dyDescent="0.25">
      <c r="A103">
        <v>3848</v>
      </c>
      <c r="B103" t="s">
        <v>1647</v>
      </c>
      <c r="C103" t="s">
        <v>301</v>
      </c>
      <c r="D103" t="s">
        <v>7400</v>
      </c>
      <c r="G103" t="s">
        <v>4432</v>
      </c>
      <c r="H103">
        <v>68</v>
      </c>
      <c r="I103" t="s">
        <v>1652</v>
      </c>
      <c r="J103">
        <v>0</v>
      </c>
      <c r="K103">
        <v>0</v>
      </c>
    </row>
    <row r="104" spans="1:11" x14ac:dyDescent="0.25">
      <c r="A104">
        <v>3848</v>
      </c>
      <c r="B104" t="s">
        <v>1647</v>
      </c>
      <c r="C104" t="s">
        <v>301</v>
      </c>
      <c r="D104" t="s">
        <v>7400</v>
      </c>
      <c r="E104" t="s">
        <v>3081</v>
      </c>
      <c r="F104" t="s">
        <v>3082</v>
      </c>
      <c r="G104" t="s">
        <v>3083</v>
      </c>
      <c r="H104">
        <v>22</v>
      </c>
      <c r="I104" t="s">
        <v>1652</v>
      </c>
      <c r="J104">
        <v>0</v>
      </c>
      <c r="K104">
        <v>0</v>
      </c>
    </row>
    <row r="105" spans="1:11" x14ac:dyDescent="0.25">
      <c r="A105">
        <v>3848</v>
      </c>
      <c r="B105" t="s">
        <v>1647</v>
      </c>
      <c r="C105" t="s">
        <v>301</v>
      </c>
      <c r="D105" t="s">
        <v>7400</v>
      </c>
      <c r="G105" t="s">
        <v>5923</v>
      </c>
      <c r="H105">
        <v>12</v>
      </c>
      <c r="I105" t="s">
        <v>1652</v>
      </c>
      <c r="J105">
        <v>0</v>
      </c>
      <c r="K105">
        <v>0</v>
      </c>
    </row>
    <row r="106" spans="1:11" x14ac:dyDescent="0.25">
      <c r="A106">
        <v>3848</v>
      </c>
      <c r="B106" t="s">
        <v>1647</v>
      </c>
      <c r="C106" t="s">
        <v>301</v>
      </c>
      <c r="D106" t="s">
        <v>7400</v>
      </c>
      <c r="E106" t="s">
        <v>4615</v>
      </c>
      <c r="F106" t="s">
        <v>1769</v>
      </c>
      <c r="G106" t="s">
        <v>5924</v>
      </c>
      <c r="H106">
        <v>10</v>
      </c>
      <c r="I106" t="s">
        <v>1652</v>
      </c>
      <c r="J106">
        <v>0</v>
      </c>
      <c r="K106">
        <v>0</v>
      </c>
    </row>
    <row r="107" spans="1:11" x14ac:dyDescent="0.25">
      <c r="A107">
        <v>3848</v>
      </c>
      <c r="B107" t="s">
        <v>1647</v>
      </c>
      <c r="C107" t="s">
        <v>301</v>
      </c>
      <c r="D107" t="s">
        <v>7400</v>
      </c>
      <c r="E107" t="s">
        <v>7975</v>
      </c>
      <c r="F107" t="s">
        <v>7976</v>
      </c>
      <c r="G107" t="s">
        <v>7977</v>
      </c>
      <c r="H107">
        <v>9</v>
      </c>
      <c r="I107" t="s">
        <v>1652</v>
      </c>
      <c r="J107">
        <v>0</v>
      </c>
      <c r="K107">
        <v>0</v>
      </c>
    </row>
    <row r="108" spans="1:11" x14ac:dyDescent="0.25">
      <c r="A108">
        <v>3848</v>
      </c>
      <c r="B108" t="s">
        <v>1647</v>
      </c>
      <c r="C108" t="s">
        <v>301</v>
      </c>
      <c r="D108" t="s">
        <v>7400</v>
      </c>
      <c r="E108" t="s">
        <v>7978</v>
      </c>
      <c r="F108" t="s">
        <v>7979</v>
      </c>
      <c r="G108" t="s">
        <v>7980</v>
      </c>
      <c r="H108">
        <v>71</v>
      </c>
      <c r="I108" t="s">
        <v>1652</v>
      </c>
      <c r="J108">
        <v>0</v>
      </c>
      <c r="K108">
        <v>0</v>
      </c>
    </row>
    <row r="109" spans="1:11" x14ac:dyDescent="0.25">
      <c r="A109">
        <v>3848</v>
      </c>
      <c r="B109" t="s">
        <v>1647</v>
      </c>
      <c r="C109" t="s">
        <v>301</v>
      </c>
      <c r="D109" t="s">
        <v>7400</v>
      </c>
      <c r="E109" t="s">
        <v>7981</v>
      </c>
      <c r="F109" t="s">
        <v>7982</v>
      </c>
      <c r="G109" t="s">
        <v>7983</v>
      </c>
      <c r="H109">
        <v>29</v>
      </c>
      <c r="I109" t="s">
        <v>1652</v>
      </c>
      <c r="J109">
        <v>0</v>
      </c>
      <c r="K109">
        <v>0</v>
      </c>
    </row>
    <row r="110" spans="1:11" x14ac:dyDescent="0.25">
      <c r="A110">
        <v>3848</v>
      </c>
      <c r="B110" t="s">
        <v>1647</v>
      </c>
      <c r="C110" t="s">
        <v>301</v>
      </c>
      <c r="D110" t="s">
        <v>7400</v>
      </c>
      <c r="E110" t="s">
        <v>3084</v>
      </c>
      <c r="F110" t="s">
        <v>1665</v>
      </c>
      <c r="G110" t="s">
        <v>6776</v>
      </c>
      <c r="H110">
        <v>1</v>
      </c>
      <c r="I110" t="s">
        <v>1652</v>
      </c>
      <c r="J110">
        <v>0</v>
      </c>
      <c r="K110">
        <v>0</v>
      </c>
    </row>
    <row r="111" spans="1:11" x14ac:dyDescent="0.25">
      <c r="A111">
        <v>3848</v>
      </c>
      <c r="B111" t="s">
        <v>1647</v>
      </c>
      <c r="C111" t="s">
        <v>301</v>
      </c>
      <c r="D111" t="s">
        <v>7400</v>
      </c>
      <c r="G111" t="s">
        <v>4328</v>
      </c>
      <c r="H111">
        <v>1</v>
      </c>
      <c r="I111" t="s">
        <v>1652</v>
      </c>
      <c r="J111">
        <v>0</v>
      </c>
      <c r="K111">
        <v>0</v>
      </c>
    </row>
    <row r="112" spans="1:11" x14ac:dyDescent="0.25">
      <c r="A112">
        <v>3848</v>
      </c>
      <c r="B112" t="s">
        <v>1647</v>
      </c>
      <c r="C112" t="s">
        <v>301</v>
      </c>
      <c r="D112" t="s">
        <v>7400</v>
      </c>
      <c r="E112" t="s">
        <v>3085</v>
      </c>
      <c r="F112" t="s">
        <v>3086</v>
      </c>
      <c r="G112" t="s">
        <v>3087</v>
      </c>
      <c r="H112">
        <v>7</v>
      </c>
      <c r="I112" t="s">
        <v>1652</v>
      </c>
      <c r="J112">
        <v>0</v>
      </c>
      <c r="K112">
        <v>0</v>
      </c>
    </row>
    <row r="113" spans="1:11" x14ac:dyDescent="0.25">
      <c r="A113">
        <v>3848</v>
      </c>
      <c r="B113" t="s">
        <v>1647</v>
      </c>
      <c r="C113" t="s">
        <v>301</v>
      </c>
      <c r="D113" t="s">
        <v>7400</v>
      </c>
      <c r="G113" t="s">
        <v>6163</v>
      </c>
      <c r="H113">
        <v>5</v>
      </c>
      <c r="I113" t="s">
        <v>1652</v>
      </c>
      <c r="J113">
        <v>0</v>
      </c>
      <c r="K113">
        <v>0</v>
      </c>
    </row>
    <row r="114" spans="1:11" x14ac:dyDescent="0.25">
      <c r="A114">
        <v>3848</v>
      </c>
      <c r="B114" t="s">
        <v>1647</v>
      </c>
      <c r="C114" t="s">
        <v>301</v>
      </c>
      <c r="D114" t="s">
        <v>7400</v>
      </c>
      <c r="E114" t="s">
        <v>7984</v>
      </c>
      <c r="F114" t="s">
        <v>7985</v>
      </c>
      <c r="G114" t="s">
        <v>7986</v>
      </c>
      <c r="H114">
        <v>19</v>
      </c>
      <c r="I114" t="s">
        <v>1652</v>
      </c>
      <c r="J114">
        <v>0</v>
      </c>
      <c r="K114">
        <v>0</v>
      </c>
    </row>
    <row r="115" spans="1:11" x14ac:dyDescent="0.25">
      <c r="A115">
        <v>3848</v>
      </c>
      <c r="B115" t="s">
        <v>1647</v>
      </c>
      <c r="C115" t="s">
        <v>301</v>
      </c>
      <c r="D115" t="s">
        <v>7400</v>
      </c>
      <c r="G115" t="s">
        <v>8830</v>
      </c>
      <c r="H115">
        <v>69</v>
      </c>
      <c r="I115" t="s">
        <v>1652</v>
      </c>
      <c r="J115">
        <v>0</v>
      </c>
      <c r="K115">
        <v>0</v>
      </c>
    </row>
    <row r="116" spans="1:11" x14ac:dyDescent="0.25">
      <c r="A116">
        <v>3848</v>
      </c>
      <c r="B116" t="s">
        <v>1647</v>
      </c>
      <c r="C116" t="s">
        <v>301</v>
      </c>
      <c r="D116" t="s">
        <v>7400</v>
      </c>
      <c r="E116" t="s">
        <v>7496</v>
      </c>
      <c r="F116" t="s">
        <v>7497</v>
      </c>
      <c r="G116" t="s">
        <v>3073</v>
      </c>
      <c r="H116">
        <v>5</v>
      </c>
      <c r="I116" t="s">
        <v>1652</v>
      </c>
      <c r="J116">
        <v>0</v>
      </c>
      <c r="K116">
        <v>0</v>
      </c>
    </row>
    <row r="117" spans="1:11" x14ac:dyDescent="0.25">
      <c r="A117">
        <v>3848</v>
      </c>
      <c r="B117" t="s">
        <v>1647</v>
      </c>
      <c r="C117" t="s">
        <v>301</v>
      </c>
      <c r="D117" t="s">
        <v>7400</v>
      </c>
      <c r="G117" t="s">
        <v>4914</v>
      </c>
      <c r="H117">
        <v>8</v>
      </c>
      <c r="I117" t="s">
        <v>1652</v>
      </c>
      <c r="J117">
        <v>0</v>
      </c>
      <c r="K117">
        <v>0</v>
      </c>
    </row>
    <row r="118" spans="1:11" x14ac:dyDescent="0.25">
      <c r="A118">
        <v>3848</v>
      </c>
      <c r="B118" t="s">
        <v>1647</v>
      </c>
      <c r="C118" t="s">
        <v>301</v>
      </c>
      <c r="D118" t="s">
        <v>7400</v>
      </c>
      <c r="E118" t="s">
        <v>9537</v>
      </c>
      <c r="F118" t="s">
        <v>9538</v>
      </c>
      <c r="G118" t="s">
        <v>8830</v>
      </c>
      <c r="H118">
        <v>14</v>
      </c>
      <c r="I118" t="s">
        <v>1652</v>
      </c>
      <c r="J118">
        <v>0</v>
      </c>
      <c r="K118">
        <v>0</v>
      </c>
    </row>
    <row r="119" spans="1:11" x14ac:dyDescent="0.25">
      <c r="A119">
        <v>3848</v>
      </c>
      <c r="B119" t="s">
        <v>1647</v>
      </c>
      <c r="C119" t="s">
        <v>301</v>
      </c>
      <c r="D119" t="s">
        <v>7400</v>
      </c>
      <c r="E119" t="s">
        <v>3089</v>
      </c>
      <c r="F119" t="s">
        <v>1659</v>
      </c>
      <c r="G119" t="s">
        <v>7386</v>
      </c>
      <c r="H119">
        <v>17</v>
      </c>
      <c r="I119" t="s">
        <v>1652</v>
      </c>
      <c r="J119">
        <v>0</v>
      </c>
      <c r="K119">
        <v>0</v>
      </c>
    </row>
    <row r="120" spans="1:11" x14ac:dyDescent="0.25">
      <c r="A120">
        <v>3848</v>
      </c>
      <c r="B120" t="s">
        <v>1647</v>
      </c>
      <c r="C120" t="s">
        <v>301</v>
      </c>
      <c r="D120" t="s">
        <v>7400</v>
      </c>
      <c r="G120" t="s">
        <v>4306</v>
      </c>
      <c r="H120">
        <v>11</v>
      </c>
      <c r="I120" t="s">
        <v>1652</v>
      </c>
      <c r="J120">
        <v>0</v>
      </c>
      <c r="K120">
        <v>0</v>
      </c>
    </row>
    <row r="121" spans="1:11" x14ac:dyDescent="0.25">
      <c r="A121">
        <v>3848</v>
      </c>
      <c r="B121" t="s">
        <v>1647</v>
      </c>
      <c r="C121" t="s">
        <v>301</v>
      </c>
      <c r="D121" t="s">
        <v>7400</v>
      </c>
      <c r="E121" t="s">
        <v>7987</v>
      </c>
      <c r="F121" t="s">
        <v>7988</v>
      </c>
      <c r="G121" t="s">
        <v>7989</v>
      </c>
      <c r="H121">
        <v>138</v>
      </c>
      <c r="I121" t="s">
        <v>1652</v>
      </c>
      <c r="J121">
        <v>0</v>
      </c>
      <c r="K121">
        <v>0</v>
      </c>
    </row>
    <row r="122" spans="1:11" x14ac:dyDescent="0.25">
      <c r="A122">
        <v>3848</v>
      </c>
      <c r="B122" t="s">
        <v>1647</v>
      </c>
      <c r="C122" t="s">
        <v>301</v>
      </c>
      <c r="D122" t="s">
        <v>7400</v>
      </c>
      <c r="E122" t="s">
        <v>7990</v>
      </c>
      <c r="F122" t="s">
        <v>7991</v>
      </c>
      <c r="G122" t="s">
        <v>7992</v>
      </c>
      <c r="H122">
        <v>90</v>
      </c>
      <c r="I122" t="s">
        <v>1652</v>
      </c>
      <c r="J122">
        <v>0</v>
      </c>
      <c r="K122">
        <v>0</v>
      </c>
    </row>
    <row r="123" spans="1:11" x14ac:dyDescent="0.25">
      <c r="A123">
        <v>3848</v>
      </c>
      <c r="B123" t="s">
        <v>1647</v>
      </c>
      <c r="C123" t="s">
        <v>301</v>
      </c>
      <c r="D123" t="s">
        <v>7400</v>
      </c>
      <c r="E123" t="s">
        <v>10531</v>
      </c>
      <c r="F123" t="s">
        <v>1773</v>
      </c>
      <c r="G123" t="s">
        <v>10530</v>
      </c>
      <c r="H123">
        <v>10</v>
      </c>
      <c r="I123" t="s">
        <v>1652</v>
      </c>
      <c r="J123">
        <v>0</v>
      </c>
      <c r="K123">
        <v>0</v>
      </c>
    </row>
    <row r="124" spans="1:11" x14ac:dyDescent="0.25">
      <c r="A124">
        <v>3848</v>
      </c>
      <c r="B124" t="s">
        <v>1647</v>
      </c>
      <c r="C124" t="s">
        <v>301</v>
      </c>
      <c r="D124" t="s">
        <v>7400</v>
      </c>
      <c r="E124" t="s">
        <v>7412</v>
      </c>
      <c r="F124" t="s">
        <v>7413</v>
      </c>
      <c r="G124" t="s">
        <v>3105</v>
      </c>
      <c r="H124">
        <v>4</v>
      </c>
      <c r="I124" t="s">
        <v>1652</v>
      </c>
      <c r="J124">
        <v>0</v>
      </c>
      <c r="K124">
        <v>0</v>
      </c>
    </row>
    <row r="125" spans="1:11" x14ac:dyDescent="0.25">
      <c r="A125">
        <v>3848</v>
      </c>
      <c r="B125" t="s">
        <v>1647</v>
      </c>
      <c r="C125" t="s">
        <v>301</v>
      </c>
      <c r="D125" t="s">
        <v>7400</v>
      </c>
      <c r="G125" t="s">
        <v>7421</v>
      </c>
      <c r="H125">
        <v>5</v>
      </c>
      <c r="I125" t="s">
        <v>1652</v>
      </c>
      <c r="J125">
        <v>0</v>
      </c>
      <c r="K125">
        <v>0</v>
      </c>
    </row>
    <row r="126" spans="1:11" x14ac:dyDescent="0.25">
      <c r="A126">
        <v>3848</v>
      </c>
      <c r="B126" t="s">
        <v>1647</v>
      </c>
      <c r="C126" t="s">
        <v>301</v>
      </c>
      <c r="D126" t="s">
        <v>7400</v>
      </c>
      <c r="E126" t="s">
        <v>2522</v>
      </c>
      <c r="F126" t="s">
        <v>1989</v>
      </c>
      <c r="G126" t="s">
        <v>7639</v>
      </c>
      <c r="H126">
        <v>9</v>
      </c>
      <c r="I126" t="s">
        <v>1652</v>
      </c>
      <c r="J126">
        <v>0</v>
      </c>
      <c r="K126">
        <v>0</v>
      </c>
    </row>
    <row r="127" spans="1:11" x14ac:dyDescent="0.25">
      <c r="A127">
        <v>3848</v>
      </c>
      <c r="B127" t="s">
        <v>1647</v>
      </c>
      <c r="C127" t="s">
        <v>301</v>
      </c>
      <c r="D127" t="s">
        <v>7400</v>
      </c>
      <c r="G127" t="s">
        <v>7875</v>
      </c>
      <c r="H127">
        <v>16</v>
      </c>
      <c r="I127" t="s">
        <v>1652</v>
      </c>
      <c r="J127">
        <v>0</v>
      </c>
      <c r="K127">
        <v>0</v>
      </c>
    </row>
    <row r="128" spans="1:11" x14ac:dyDescent="0.25">
      <c r="A128">
        <v>3848</v>
      </c>
      <c r="B128" t="s">
        <v>1647</v>
      </c>
      <c r="C128" t="s">
        <v>301</v>
      </c>
      <c r="D128" t="s">
        <v>7400</v>
      </c>
      <c r="E128" t="s">
        <v>7993</v>
      </c>
      <c r="F128" t="s">
        <v>7994</v>
      </c>
      <c r="G128" t="s">
        <v>7995</v>
      </c>
      <c r="H128">
        <v>65</v>
      </c>
      <c r="I128" t="s">
        <v>1652</v>
      </c>
      <c r="J128">
        <v>0</v>
      </c>
      <c r="K128">
        <v>0</v>
      </c>
    </row>
    <row r="129" spans="1:11" x14ac:dyDescent="0.25">
      <c r="A129">
        <v>3848</v>
      </c>
      <c r="B129" t="s">
        <v>1647</v>
      </c>
      <c r="C129" t="s">
        <v>301</v>
      </c>
      <c r="D129" t="s">
        <v>7400</v>
      </c>
      <c r="G129" t="s">
        <v>8830</v>
      </c>
      <c r="H129">
        <v>237</v>
      </c>
      <c r="I129" t="s">
        <v>1652</v>
      </c>
      <c r="J129">
        <v>0</v>
      </c>
      <c r="K129">
        <v>0</v>
      </c>
    </row>
    <row r="130" spans="1:11" x14ac:dyDescent="0.25">
      <c r="A130">
        <v>3848</v>
      </c>
      <c r="B130" t="s">
        <v>1647</v>
      </c>
      <c r="C130" t="s">
        <v>301</v>
      </c>
      <c r="D130" t="s">
        <v>7400</v>
      </c>
      <c r="E130" t="s">
        <v>9247</v>
      </c>
      <c r="F130" t="s">
        <v>9248</v>
      </c>
      <c r="G130" t="s">
        <v>8830</v>
      </c>
      <c r="H130">
        <v>198</v>
      </c>
      <c r="I130" t="s">
        <v>1652</v>
      </c>
      <c r="J130">
        <v>0</v>
      </c>
      <c r="K130">
        <v>0</v>
      </c>
    </row>
    <row r="131" spans="1:11" x14ac:dyDescent="0.25">
      <c r="A131">
        <v>3848</v>
      </c>
      <c r="B131" t="s">
        <v>1647</v>
      </c>
      <c r="C131" t="s">
        <v>301</v>
      </c>
      <c r="D131" t="s">
        <v>7400</v>
      </c>
      <c r="E131" t="s">
        <v>3092</v>
      </c>
      <c r="F131" t="s">
        <v>3093</v>
      </c>
      <c r="G131" t="s">
        <v>3516</v>
      </c>
      <c r="H131">
        <v>6</v>
      </c>
      <c r="I131" t="s">
        <v>1652</v>
      </c>
      <c r="J131">
        <v>0</v>
      </c>
      <c r="K131">
        <v>0</v>
      </c>
    </row>
    <row r="132" spans="1:11" x14ac:dyDescent="0.25">
      <c r="A132">
        <v>3848</v>
      </c>
      <c r="B132" t="s">
        <v>1647</v>
      </c>
      <c r="C132" t="s">
        <v>301</v>
      </c>
      <c r="D132" t="s">
        <v>7400</v>
      </c>
      <c r="G132" t="s">
        <v>4487</v>
      </c>
      <c r="H132">
        <v>2</v>
      </c>
      <c r="I132" t="s">
        <v>1652</v>
      </c>
      <c r="J132">
        <v>0</v>
      </c>
      <c r="K132">
        <v>0</v>
      </c>
    </row>
    <row r="133" spans="1:11" x14ac:dyDescent="0.25">
      <c r="A133">
        <v>3848</v>
      </c>
      <c r="B133" t="s">
        <v>1647</v>
      </c>
      <c r="C133" t="s">
        <v>301</v>
      </c>
      <c r="D133" t="s">
        <v>7400</v>
      </c>
      <c r="E133" t="s">
        <v>6623</v>
      </c>
      <c r="F133" t="s">
        <v>1783</v>
      </c>
      <c r="G133" t="s">
        <v>3088</v>
      </c>
      <c r="H133">
        <v>24</v>
      </c>
      <c r="I133" t="s">
        <v>1652</v>
      </c>
      <c r="J133">
        <v>0</v>
      </c>
      <c r="K133">
        <v>0</v>
      </c>
    </row>
    <row r="134" spans="1:11" x14ac:dyDescent="0.25">
      <c r="A134">
        <v>3848</v>
      </c>
      <c r="B134" t="s">
        <v>1647</v>
      </c>
      <c r="C134" t="s">
        <v>301</v>
      </c>
      <c r="D134" t="s">
        <v>7400</v>
      </c>
      <c r="G134" t="s">
        <v>7015</v>
      </c>
      <c r="H134">
        <v>34</v>
      </c>
      <c r="I134" t="s">
        <v>1652</v>
      </c>
      <c r="J134">
        <v>0</v>
      </c>
      <c r="K134">
        <v>0</v>
      </c>
    </row>
    <row r="135" spans="1:11" x14ac:dyDescent="0.25">
      <c r="A135">
        <v>3848</v>
      </c>
      <c r="B135" t="s">
        <v>1647</v>
      </c>
      <c r="C135" t="s">
        <v>301</v>
      </c>
      <c r="D135" t="s">
        <v>7400</v>
      </c>
      <c r="E135" t="s">
        <v>3096</v>
      </c>
      <c r="F135" t="s">
        <v>1794</v>
      </c>
      <c r="G135" t="s">
        <v>3946</v>
      </c>
      <c r="H135">
        <v>13</v>
      </c>
      <c r="I135" t="s">
        <v>1652</v>
      </c>
      <c r="J135">
        <v>0</v>
      </c>
      <c r="K135">
        <v>0</v>
      </c>
    </row>
    <row r="136" spans="1:11" x14ac:dyDescent="0.25">
      <c r="A136">
        <v>3848</v>
      </c>
      <c r="B136" t="s">
        <v>1647</v>
      </c>
      <c r="C136" t="s">
        <v>301</v>
      </c>
      <c r="D136" t="s">
        <v>7400</v>
      </c>
      <c r="G136" t="s">
        <v>4616</v>
      </c>
      <c r="H136">
        <v>18</v>
      </c>
      <c r="I136" t="s">
        <v>1652</v>
      </c>
      <c r="J136">
        <v>0</v>
      </c>
      <c r="K136">
        <v>0</v>
      </c>
    </row>
    <row r="137" spans="1:11" x14ac:dyDescent="0.25">
      <c r="A137">
        <v>3848</v>
      </c>
      <c r="B137" t="s">
        <v>1647</v>
      </c>
      <c r="C137" t="s">
        <v>301</v>
      </c>
      <c r="D137" t="s">
        <v>7400</v>
      </c>
      <c r="E137" t="s">
        <v>3099</v>
      </c>
      <c r="F137" t="s">
        <v>3100</v>
      </c>
      <c r="G137" t="s">
        <v>3101</v>
      </c>
      <c r="H137">
        <v>3</v>
      </c>
      <c r="I137" t="s">
        <v>1652</v>
      </c>
      <c r="J137">
        <v>0</v>
      </c>
      <c r="K137">
        <v>0</v>
      </c>
    </row>
    <row r="138" spans="1:11" x14ac:dyDescent="0.25">
      <c r="A138">
        <v>3848</v>
      </c>
      <c r="B138" t="s">
        <v>1647</v>
      </c>
      <c r="C138" t="s">
        <v>301</v>
      </c>
      <c r="D138" t="s">
        <v>7400</v>
      </c>
      <c r="G138" t="s">
        <v>4458</v>
      </c>
      <c r="H138">
        <v>21</v>
      </c>
      <c r="I138" t="s">
        <v>1652</v>
      </c>
      <c r="J138">
        <v>0</v>
      </c>
      <c r="K138">
        <v>0</v>
      </c>
    </row>
    <row r="139" spans="1:11" x14ac:dyDescent="0.25">
      <c r="A139">
        <v>3848</v>
      </c>
      <c r="B139" t="s">
        <v>1647</v>
      </c>
      <c r="C139" t="s">
        <v>301</v>
      </c>
      <c r="D139" t="s">
        <v>7400</v>
      </c>
      <c r="E139" t="s">
        <v>6249</v>
      </c>
      <c r="F139" t="s">
        <v>6250</v>
      </c>
      <c r="G139" t="s">
        <v>6714</v>
      </c>
      <c r="H139">
        <v>13</v>
      </c>
      <c r="I139" t="s">
        <v>1652</v>
      </c>
      <c r="J139">
        <v>0</v>
      </c>
      <c r="K139">
        <v>0</v>
      </c>
    </row>
    <row r="140" spans="1:11" x14ac:dyDescent="0.25">
      <c r="A140">
        <v>3848</v>
      </c>
      <c r="B140" t="s">
        <v>1647</v>
      </c>
      <c r="C140" t="s">
        <v>301</v>
      </c>
      <c r="D140" t="s">
        <v>7400</v>
      </c>
      <c r="G140" t="s">
        <v>4432</v>
      </c>
      <c r="H140">
        <v>11</v>
      </c>
      <c r="I140" t="s">
        <v>1652</v>
      </c>
      <c r="J140">
        <v>0</v>
      </c>
      <c r="K140">
        <v>0</v>
      </c>
    </row>
    <row r="141" spans="1:11" x14ac:dyDescent="0.25">
      <c r="A141">
        <v>3848</v>
      </c>
      <c r="B141" t="s">
        <v>1647</v>
      </c>
      <c r="C141" t="s">
        <v>301</v>
      </c>
      <c r="D141" t="s">
        <v>7400</v>
      </c>
      <c r="E141" t="s">
        <v>7996</v>
      </c>
      <c r="F141" t="s">
        <v>7997</v>
      </c>
      <c r="G141" t="s">
        <v>7998</v>
      </c>
      <c r="H141">
        <v>1</v>
      </c>
      <c r="I141" t="s">
        <v>1652</v>
      </c>
      <c r="J141">
        <v>0</v>
      </c>
      <c r="K141">
        <v>0</v>
      </c>
    </row>
    <row r="142" spans="1:11" x14ac:dyDescent="0.25">
      <c r="A142">
        <v>3848</v>
      </c>
      <c r="B142" t="s">
        <v>1647</v>
      </c>
      <c r="C142" t="s">
        <v>301</v>
      </c>
      <c r="D142" t="s">
        <v>7400</v>
      </c>
      <c r="G142" t="s">
        <v>8830</v>
      </c>
      <c r="H142">
        <v>14</v>
      </c>
      <c r="I142" t="s">
        <v>1652</v>
      </c>
      <c r="J142">
        <v>0</v>
      </c>
      <c r="K142">
        <v>0</v>
      </c>
    </row>
    <row r="143" spans="1:11" x14ac:dyDescent="0.25">
      <c r="A143">
        <v>3848</v>
      </c>
      <c r="B143" t="s">
        <v>1647</v>
      </c>
      <c r="C143" t="s">
        <v>301</v>
      </c>
      <c r="D143" t="s">
        <v>7400</v>
      </c>
      <c r="E143" t="s">
        <v>7999</v>
      </c>
      <c r="F143" t="s">
        <v>8000</v>
      </c>
      <c r="G143" t="s">
        <v>8001</v>
      </c>
      <c r="H143">
        <v>90</v>
      </c>
      <c r="I143" t="s">
        <v>1652</v>
      </c>
      <c r="J143">
        <v>0</v>
      </c>
      <c r="K143">
        <v>0</v>
      </c>
    </row>
    <row r="144" spans="1:11" x14ac:dyDescent="0.25">
      <c r="A144">
        <v>3848</v>
      </c>
      <c r="B144" t="s">
        <v>1647</v>
      </c>
      <c r="C144" t="s">
        <v>301</v>
      </c>
      <c r="D144" t="s">
        <v>7400</v>
      </c>
      <c r="G144" t="s">
        <v>8830</v>
      </c>
      <c r="H144">
        <v>58</v>
      </c>
      <c r="I144" t="s">
        <v>1652</v>
      </c>
      <c r="J144">
        <v>0</v>
      </c>
      <c r="K144">
        <v>0</v>
      </c>
    </row>
    <row r="145" spans="1:11" x14ac:dyDescent="0.25">
      <c r="A145">
        <v>3848</v>
      </c>
      <c r="B145" t="s">
        <v>1647</v>
      </c>
      <c r="C145" t="s">
        <v>301</v>
      </c>
      <c r="D145" t="s">
        <v>7400</v>
      </c>
      <c r="E145" t="s">
        <v>2083</v>
      </c>
      <c r="F145" t="s">
        <v>1783</v>
      </c>
      <c r="G145" t="s">
        <v>3095</v>
      </c>
      <c r="H145">
        <v>49</v>
      </c>
      <c r="I145" t="s">
        <v>1652</v>
      </c>
      <c r="J145">
        <v>0</v>
      </c>
      <c r="K145">
        <v>0</v>
      </c>
    </row>
    <row r="146" spans="1:11" x14ac:dyDescent="0.25">
      <c r="A146">
        <v>3848</v>
      </c>
      <c r="B146" t="s">
        <v>1647</v>
      </c>
      <c r="C146" t="s">
        <v>301</v>
      </c>
      <c r="D146" t="s">
        <v>7400</v>
      </c>
      <c r="G146" t="s">
        <v>7015</v>
      </c>
      <c r="H146">
        <v>51</v>
      </c>
      <c r="I146" t="s">
        <v>1652</v>
      </c>
      <c r="J146">
        <v>0</v>
      </c>
      <c r="K146">
        <v>0</v>
      </c>
    </row>
    <row r="147" spans="1:11" x14ac:dyDescent="0.25">
      <c r="A147">
        <v>3848</v>
      </c>
      <c r="B147" t="s">
        <v>1647</v>
      </c>
      <c r="C147" t="s">
        <v>301</v>
      </c>
      <c r="D147" t="s">
        <v>7400</v>
      </c>
      <c r="E147" t="s">
        <v>3102</v>
      </c>
      <c r="F147" t="s">
        <v>1655</v>
      </c>
      <c r="G147" t="s">
        <v>7016</v>
      </c>
      <c r="H147">
        <v>58</v>
      </c>
      <c r="I147" t="s">
        <v>1652</v>
      </c>
      <c r="J147">
        <v>0</v>
      </c>
      <c r="K147">
        <v>0</v>
      </c>
    </row>
    <row r="148" spans="1:11" x14ac:dyDescent="0.25">
      <c r="A148">
        <v>3848</v>
      </c>
      <c r="B148" t="s">
        <v>1647</v>
      </c>
      <c r="C148" t="s">
        <v>301</v>
      </c>
      <c r="D148" t="s">
        <v>7400</v>
      </c>
      <c r="G148" t="s">
        <v>7017</v>
      </c>
      <c r="H148">
        <v>39</v>
      </c>
      <c r="I148" t="s">
        <v>1652</v>
      </c>
      <c r="J148">
        <v>0</v>
      </c>
      <c r="K148">
        <v>0</v>
      </c>
    </row>
    <row r="149" spans="1:11" x14ac:dyDescent="0.25">
      <c r="A149">
        <v>3848</v>
      </c>
      <c r="B149" t="s">
        <v>1647</v>
      </c>
      <c r="C149" t="s">
        <v>301</v>
      </c>
      <c r="D149" t="s">
        <v>7400</v>
      </c>
      <c r="E149" t="s">
        <v>4617</v>
      </c>
      <c r="F149" t="s">
        <v>3478</v>
      </c>
      <c r="G149" t="s">
        <v>7639</v>
      </c>
      <c r="H149">
        <v>11</v>
      </c>
      <c r="I149" t="s">
        <v>1652</v>
      </c>
      <c r="J149">
        <v>0</v>
      </c>
      <c r="K149">
        <v>0</v>
      </c>
    </row>
    <row r="150" spans="1:11" x14ac:dyDescent="0.25">
      <c r="A150">
        <v>3848</v>
      </c>
      <c r="B150" t="s">
        <v>1647</v>
      </c>
      <c r="C150" t="s">
        <v>301</v>
      </c>
      <c r="D150" t="s">
        <v>7400</v>
      </c>
      <c r="G150" t="s">
        <v>4458</v>
      </c>
      <c r="H150">
        <v>7</v>
      </c>
      <c r="I150" t="s">
        <v>1652</v>
      </c>
      <c r="J150">
        <v>0</v>
      </c>
      <c r="K150">
        <v>0</v>
      </c>
    </row>
    <row r="151" spans="1:11" x14ac:dyDescent="0.25">
      <c r="A151">
        <v>3848</v>
      </c>
      <c r="B151" t="s">
        <v>1647</v>
      </c>
      <c r="C151" t="s">
        <v>301</v>
      </c>
      <c r="D151" t="s">
        <v>7400</v>
      </c>
      <c r="E151" t="s">
        <v>2050</v>
      </c>
      <c r="F151" t="s">
        <v>1992</v>
      </c>
      <c r="G151" t="s">
        <v>6399</v>
      </c>
      <c r="H151">
        <v>4</v>
      </c>
      <c r="I151" t="s">
        <v>1652</v>
      </c>
      <c r="J151">
        <v>0</v>
      </c>
      <c r="K151">
        <v>0</v>
      </c>
    </row>
    <row r="152" spans="1:11" x14ac:dyDescent="0.25">
      <c r="A152">
        <v>3848</v>
      </c>
      <c r="B152" t="s">
        <v>1647</v>
      </c>
      <c r="C152" t="s">
        <v>301</v>
      </c>
      <c r="D152" t="s">
        <v>7400</v>
      </c>
      <c r="G152" t="s">
        <v>4432</v>
      </c>
      <c r="H152">
        <v>7</v>
      </c>
      <c r="I152" t="s">
        <v>1652</v>
      </c>
      <c r="J152">
        <v>0</v>
      </c>
      <c r="K152">
        <v>0</v>
      </c>
    </row>
    <row r="153" spans="1:11" x14ac:dyDescent="0.25">
      <c r="A153">
        <v>3848</v>
      </c>
      <c r="B153" t="s">
        <v>1647</v>
      </c>
      <c r="C153" t="s">
        <v>301</v>
      </c>
      <c r="D153" t="s">
        <v>7400</v>
      </c>
      <c r="E153" t="s">
        <v>8002</v>
      </c>
      <c r="F153" t="s">
        <v>8003</v>
      </c>
      <c r="G153" t="s">
        <v>8004</v>
      </c>
      <c r="H153">
        <v>22</v>
      </c>
      <c r="I153" t="s">
        <v>1652</v>
      </c>
      <c r="J153">
        <v>0</v>
      </c>
      <c r="K153">
        <v>0</v>
      </c>
    </row>
    <row r="154" spans="1:11" x14ac:dyDescent="0.25">
      <c r="A154">
        <v>3848</v>
      </c>
      <c r="B154" t="s">
        <v>1647</v>
      </c>
      <c r="C154" t="s">
        <v>301</v>
      </c>
      <c r="D154" t="s">
        <v>7400</v>
      </c>
      <c r="G154" t="s">
        <v>8830</v>
      </c>
      <c r="H154">
        <v>30</v>
      </c>
      <c r="I154" t="s">
        <v>1652</v>
      </c>
      <c r="J154">
        <v>0</v>
      </c>
      <c r="K154">
        <v>0</v>
      </c>
    </row>
    <row r="155" spans="1:11" x14ac:dyDescent="0.25">
      <c r="A155">
        <v>3848</v>
      </c>
      <c r="B155" t="s">
        <v>1647</v>
      </c>
      <c r="C155" t="s">
        <v>301</v>
      </c>
      <c r="D155" t="s">
        <v>7400</v>
      </c>
      <c r="E155" t="s">
        <v>8704</v>
      </c>
      <c r="F155" t="s">
        <v>1887</v>
      </c>
      <c r="G155" t="s">
        <v>7651</v>
      </c>
      <c r="H155">
        <v>157</v>
      </c>
      <c r="I155" t="s">
        <v>1652</v>
      </c>
      <c r="J155">
        <v>0</v>
      </c>
      <c r="K155">
        <v>0</v>
      </c>
    </row>
    <row r="156" spans="1:11" x14ac:dyDescent="0.25">
      <c r="A156">
        <v>3848</v>
      </c>
      <c r="B156" t="s">
        <v>1647</v>
      </c>
      <c r="C156" t="s">
        <v>301</v>
      </c>
      <c r="D156" t="s">
        <v>7400</v>
      </c>
      <c r="G156" t="s">
        <v>4417</v>
      </c>
      <c r="H156">
        <v>325</v>
      </c>
      <c r="I156" t="s">
        <v>1652</v>
      </c>
      <c r="J156">
        <v>0</v>
      </c>
      <c r="K156">
        <v>0</v>
      </c>
    </row>
    <row r="157" spans="1:11" x14ac:dyDescent="0.25">
      <c r="A157">
        <v>3848</v>
      </c>
      <c r="B157" t="s">
        <v>1647</v>
      </c>
      <c r="C157" t="s">
        <v>301</v>
      </c>
      <c r="D157" t="s">
        <v>7400</v>
      </c>
      <c r="E157" t="s">
        <v>9249</v>
      </c>
      <c r="F157" t="s">
        <v>9250</v>
      </c>
      <c r="G157" t="s">
        <v>8830</v>
      </c>
      <c r="H157">
        <v>30</v>
      </c>
      <c r="I157" t="s">
        <v>1652</v>
      </c>
      <c r="J157">
        <v>0</v>
      </c>
      <c r="K157">
        <v>0</v>
      </c>
    </row>
    <row r="158" spans="1:11" x14ac:dyDescent="0.25">
      <c r="A158">
        <v>3848</v>
      </c>
      <c r="B158" t="s">
        <v>1647</v>
      </c>
      <c r="C158" t="s">
        <v>301</v>
      </c>
      <c r="D158" t="s">
        <v>7400</v>
      </c>
      <c r="E158" t="s">
        <v>2049</v>
      </c>
      <c r="F158" t="s">
        <v>1667</v>
      </c>
      <c r="G158" t="s">
        <v>3104</v>
      </c>
      <c r="H158">
        <v>3</v>
      </c>
      <c r="I158" t="s">
        <v>1652</v>
      </c>
      <c r="J158">
        <v>0</v>
      </c>
      <c r="K158">
        <v>0</v>
      </c>
    </row>
    <row r="159" spans="1:11" x14ac:dyDescent="0.25">
      <c r="A159">
        <v>3848</v>
      </c>
      <c r="B159" t="s">
        <v>1647</v>
      </c>
      <c r="C159" t="s">
        <v>301</v>
      </c>
      <c r="D159" t="s">
        <v>7400</v>
      </c>
      <c r="G159" t="s">
        <v>2162</v>
      </c>
      <c r="H159">
        <v>2</v>
      </c>
      <c r="I159" t="s">
        <v>1652</v>
      </c>
      <c r="J159">
        <v>0</v>
      </c>
      <c r="K159">
        <v>0</v>
      </c>
    </row>
    <row r="160" spans="1:11" x14ac:dyDescent="0.25">
      <c r="A160">
        <v>3848</v>
      </c>
      <c r="B160" t="s">
        <v>1647</v>
      </c>
      <c r="C160" t="s">
        <v>301</v>
      </c>
      <c r="D160" t="s">
        <v>7400</v>
      </c>
      <c r="E160" t="s">
        <v>10142</v>
      </c>
      <c r="F160" t="s">
        <v>10143</v>
      </c>
      <c r="G160" t="s">
        <v>8830</v>
      </c>
      <c r="H160">
        <v>51</v>
      </c>
      <c r="I160" t="s">
        <v>1652</v>
      </c>
      <c r="J160">
        <v>0</v>
      </c>
      <c r="K160">
        <v>0</v>
      </c>
    </row>
    <row r="161" spans="1:11" x14ac:dyDescent="0.25">
      <c r="A161">
        <v>3848</v>
      </c>
      <c r="B161" t="s">
        <v>1647</v>
      </c>
      <c r="C161" t="s">
        <v>301</v>
      </c>
      <c r="D161" t="s">
        <v>7400</v>
      </c>
      <c r="E161" t="s">
        <v>2048</v>
      </c>
      <c r="F161" t="s">
        <v>1932</v>
      </c>
      <c r="G161" t="s">
        <v>3105</v>
      </c>
      <c r="H161">
        <v>4</v>
      </c>
      <c r="I161" t="s">
        <v>1652</v>
      </c>
      <c r="J161">
        <v>0</v>
      </c>
      <c r="K161">
        <v>0</v>
      </c>
    </row>
    <row r="162" spans="1:11" x14ac:dyDescent="0.25">
      <c r="A162">
        <v>3848</v>
      </c>
      <c r="B162" t="s">
        <v>1647</v>
      </c>
      <c r="C162" t="s">
        <v>301</v>
      </c>
      <c r="D162" t="s">
        <v>7400</v>
      </c>
      <c r="G162" t="s">
        <v>4322</v>
      </c>
      <c r="H162">
        <v>9</v>
      </c>
      <c r="I162" t="s">
        <v>1652</v>
      </c>
      <c r="J162">
        <v>0</v>
      </c>
      <c r="K162">
        <v>0</v>
      </c>
    </row>
    <row r="163" spans="1:11" x14ac:dyDescent="0.25">
      <c r="A163">
        <v>3848</v>
      </c>
      <c r="B163" t="s">
        <v>1647</v>
      </c>
      <c r="C163" t="s">
        <v>301</v>
      </c>
      <c r="D163" t="s">
        <v>7400</v>
      </c>
      <c r="E163" t="s">
        <v>8005</v>
      </c>
      <c r="F163" t="s">
        <v>8006</v>
      </c>
      <c r="G163" t="s">
        <v>8007</v>
      </c>
      <c r="H163">
        <v>50</v>
      </c>
      <c r="I163" t="s">
        <v>1652</v>
      </c>
      <c r="J163">
        <v>0</v>
      </c>
      <c r="K163">
        <v>0</v>
      </c>
    </row>
    <row r="164" spans="1:11" x14ac:dyDescent="0.25">
      <c r="A164">
        <v>3848</v>
      </c>
      <c r="B164" t="s">
        <v>1647</v>
      </c>
      <c r="C164" t="s">
        <v>301</v>
      </c>
      <c r="D164" t="s">
        <v>7400</v>
      </c>
      <c r="G164" t="s">
        <v>8830</v>
      </c>
      <c r="H164">
        <v>113</v>
      </c>
      <c r="I164" t="s">
        <v>1652</v>
      </c>
      <c r="J164">
        <v>0</v>
      </c>
      <c r="K164">
        <v>0</v>
      </c>
    </row>
    <row r="165" spans="1:11" x14ac:dyDescent="0.25">
      <c r="A165">
        <v>3848</v>
      </c>
      <c r="B165" t="s">
        <v>1647</v>
      </c>
      <c r="C165" t="s">
        <v>301</v>
      </c>
      <c r="D165" t="s">
        <v>7400</v>
      </c>
      <c r="E165" t="s">
        <v>8008</v>
      </c>
      <c r="F165" t="s">
        <v>8009</v>
      </c>
      <c r="G165" t="s">
        <v>8010</v>
      </c>
      <c r="H165">
        <v>16</v>
      </c>
      <c r="I165" t="s">
        <v>1652</v>
      </c>
      <c r="J165">
        <v>0</v>
      </c>
      <c r="K165">
        <v>0</v>
      </c>
    </row>
    <row r="166" spans="1:11" x14ac:dyDescent="0.25">
      <c r="A166">
        <v>3848</v>
      </c>
      <c r="B166" t="s">
        <v>1647</v>
      </c>
      <c r="C166" t="s">
        <v>301</v>
      </c>
      <c r="D166" t="s">
        <v>7400</v>
      </c>
      <c r="E166" t="s">
        <v>4618</v>
      </c>
      <c r="F166" t="s">
        <v>1790</v>
      </c>
      <c r="G166" t="s">
        <v>4619</v>
      </c>
      <c r="H166">
        <v>2</v>
      </c>
      <c r="I166" t="s">
        <v>1652</v>
      </c>
      <c r="J166">
        <v>0</v>
      </c>
      <c r="K166">
        <v>0</v>
      </c>
    </row>
    <row r="167" spans="1:11" x14ac:dyDescent="0.25">
      <c r="A167">
        <v>3848</v>
      </c>
      <c r="B167" t="s">
        <v>1647</v>
      </c>
      <c r="C167" t="s">
        <v>301</v>
      </c>
      <c r="D167" t="s">
        <v>7400</v>
      </c>
      <c r="E167" t="s">
        <v>8916</v>
      </c>
      <c r="F167" t="s">
        <v>1788</v>
      </c>
      <c r="G167" t="s">
        <v>8917</v>
      </c>
      <c r="H167">
        <v>13</v>
      </c>
      <c r="I167" t="s">
        <v>1652</v>
      </c>
      <c r="J167">
        <v>0</v>
      </c>
      <c r="K167">
        <v>0</v>
      </c>
    </row>
    <row r="168" spans="1:11" x14ac:dyDescent="0.25">
      <c r="A168">
        <v>3848</v>
      </c>
      <c r="B168" t="s">
        <v>1647</v>
      </c>
      <c r="C168" t="s">
        <v>301</v>
      </c>
      <c r="D168" t="s">
        <v>7400</v>
      </c>
      <c r="G168" t="s">
        <v>4296</v>
      </c>
      <c r="H168">
        <v>17</v>
      </c>
      <c r="I168" t="s">
        <v>1652</v>
      </c>
      <c r="J168">
        <v>0</v>
      </c>
      <c r="K168">
        <v>0</v>
      </c>
    </row>
    <row r="169" spans="1:11" x14ac:dyDescent="0.25">
      <c r="A169">
        <v>3848</v>
      </c>
      <c r="B169" t="s">
        <v>1647</v>
      </c>
      <c r="C169" t="s">
        <v>301</v>
      </c>
      <c r="D169" t="s">
        <v>7400</v>
      </c>
      <c r="E169" t="s">
        <v>6251</v>
      </c>
      <c r="F169" t="s">
        <v>1890</v>
      </c>
      <c r="G169" t="s">
        <v>7213</v>
      </c>
      <c r="H169">
        <v>10</v>
      </c>
      <c r="I169" t="s">
        <v>1652</v>
      </c>
      <c r="J169">
        <v>0</v>
      </c>
      <c r="K169">
        <v>0</v>
      </c>
    </row>
    <row r="170" spans="1:11" x14ac:dyDescent="0.25">
      <c r="A170">
        <v>3848</v>
      </c>
      <c r="B170" t="s">
        <v>1647</v>
      </c>
      <c r="C170" t="s">
        <v>301</v>
      </c>
      <c r="D170" t="s">
        <v>7400</v>
      </c>
      <c r="G170" t="s">
        <v>4417</v>
      </c>
      <c r="H170">
        <v>19</v>
      </c>
      <c r="I170" t="s">
        <v>1652</v>
      </c>
      <c r="J170">
        <v>0</v>
      </c>
      <c r="K170">
        <v>0</v>
      </c>
    </row>
    <row r="171" spans="1:11" x14ac:dyDescent="0.25">
      <c r="A171">
        <v>3848</v>
      </c>
      <c r="B171" t="s">
        <v>1647</v>
      </c>
      <c r="C171" t="s">
        <v>301</v>
      </c>
      <c r="D171" t="s">
        <v>7400</v>
      </c>
      <c r="E171" t="s">
        <v>9539</v>
      </c>
      <c r="F171" t="s">
        <v>1896</v>
      </c>
      <c r="G171" t="s">
        <v>6733</v>
      </c>
      <c r="H171">
        <v>35</v>
      </c>
      <c r="I171" t="s">
        <v>1652</v>
      </c>
      <c r="J171">
        <v>0</v>
      </c>
      <c r="K171">
        <v>0</v>
      </c>
    </row>
    <row r="172" spans="1:11" x14ac:dyDescent="0.25">
      <c r="A172">
        <v>3848</v>
      </c>
      <c r="B172" t="s">
        <v>1647</v>
      </c>
      <c r="C172" t="s">
        <v>301</v>
      </c>
      <c r="D172" t="s">
        <v>7400</v>
      </c>
      <c r="G172" t="s">
        <v>4432</v>
      </c>
      <c r="H172">
        <v>38</v>
      </c>
      <c r="I172" t="s">
        <v>1652</v>
      </c>
      <c r="J172">
        <v>0</v>
      </c>
      <c r="K172">
        <v>0</v>
      </c>
    </row>
    <row r="173" spans="1:11" x14ac:dyDescent="0.25">
      <c r="A173">
        <v>3848</v>
      </c>
      <c r="B173" t="s">
        <v>1647</v>
      </c>
      <c r="C173" t="s">
        <v>301</v>
      </c>
      <c r="D173" t="s">
        <v>7400</v>
      </c>
      <c r="E173" t="s">
        <v>10326</v>
      </c>
      <c r="F173" t="s">
        <v>1696</v>
      </c>
      <c r="G173" t="s">
        <v>10532</v>
      </c>
      <c r="H173">
        <v>7</v>
      </c>
      <c r="I173" t="s">
        <v>1652</v>
      </c>
      <c r="J173">
        <v>0</v>
      </c>
      <c r="K173">
        <v>0</v>
      </c>
    </row>
    <row r="174" spans="1:11" x14ac:dyDescent="0.25">
      <c r="A174">
        <v>3848</v>
      </c>
      <c r="B174" t="s">
        <v>1647</v>
      </c>
      <c r="C174" t="s">
        <v>301</v>
      </c>
      <c r="D174" t="s">
        <v>7400</v>
      </c>
      <c r="G174" t="s">
        <v>6879</v>
      </c>
      <c r="H174">
        <v>10</v>
      </c>
      <c r="I174" t="s">
        <v>1652</v>
      </c>
      <c r="J174">
        <v>0</v>
      </c>
      <c r="K174">
        <v>0</v>
      </c>
    </row>
    <row r="175" spans="1:11" x14ac:dyDescent="0.25">
      <c r="A175">
        <v>3848</v>
      </c>
      <c r="B175" t="s">
        <v>1647</v>
      </c>
      <c r="C175" t="s">
        <v>301</v>
      </c>
      <c r="D175" t="s">
        <v>7400</v>
      </c>
      <c r="E175" t="s">
        <v>8011</v>
      </c>
      <c r="F175" t="s">
        <v>8012</v>
      </c>
      <c r="G175" t="s">
        <v>8013</v>
      </c>
      <c r="H175">
        <v>8</v>
      </c>
      <c r="I175" t="s">
        <v>1652</v>
      </c>
      <c r="J175">
        <v>0</v>
      </c>
      <c r="K175">
        <v>0</v>
      </c>
    </row>
    <row r="176" spans="1:11" x14ac:dyDescent="0.25">
      <c r="A176">
        <v>3848</v>
      </c>
      <c r="B176" t="s">
        <v>1647</v>
      </c>
      <c r="C176" t="s">
        <v>301</v>
      </c>
      <c r="D176" t="s">
        <v>7400</v>
      </c>
      <c r="E176" t="s">
        <v>6164</v>
      </c>
      <c r="F176" t="s">
        <v>1794</v>
      </c>
      <c r="G176" t="s">
        <v>7279</v>
      </c>
      <c r="H176">
        <v>12</v>
      </c>
      <c r="I176" t="s">
        <v>1652</v>
      </c>
      <c r="J176">
        <v>0</v>
      </c>
      <c r="K176">
        <v>0</v>
      </c>
    </row>
    <row r="177" spans="1:11" x14ac:dyDescent="0.25">
      <c r="A177">
        <v>3848</v>
      </c>
      <c r="B177" t="s">
        <v>1647</v>
      </c>
      <c r="C177" t="s">
        <v>301</v>
      </c>
      <c r="D177" t="s">
        <v>7400</v>
      </c>
      <c r="G177" t="s">
        <v>5926</v>
      </c>
      <c r="H177">
        <v>12</v>
      </c>
      <c r="I177" t="s">
        <v>1652</v>
      </c>
      <c r="J177">
        <v>0</v>
      </c>
      <c r="K177">
        <v>0</v>
      </c>
    </row>
    <row r="178" spans="1:11" x14ac:dyDescent="0.25">
      <c r="A178">
        <v>3848</v>
      </c>
      <c r="B178" t="s">
        <v>1647</v>
      </c>
      <c r="C178" t="s">
        <v>301</v>
      </c>
      <c r="D178" t="s">
        <v>7400</v>
      </c>
      <c r="E178" t="s">
        <v>4620</v>
      </c>
      <c r="F178" t="s">
        <v>4621</v>
      </c>
      <c r="G178" t="s">
        <v>6777</v>
      </c>
      <c r="H178">
        <v>1</v>
      </c>
      <c r="I178" t="s">
        <v>1652</v>
      </c>
      <c r="J178">
        <v>0</v>
      </c>
      <c r="K178">
        <v>0</v>
      </c>
    </row>
    <row r="179" spans="1:11" x14ac:dyDescent="0.25">
      <c r="A179">
        <v>3848</v>
      </c>
      <c r="B179" t="s">
        <v>1647</v>
      </c>
      <c r="C179" t="s">
        <v>301</v>
      </c>
      <c r="D179" t="s">
        <v>7400</v>
      </c>
      <c r="G179" t="s">
        <v>4622</v>
      </c>
      <c r="H179">
        <v>1</v>
      </c>
      <c r="I179" t="s">
        <v>1652</v>
      </c>
      <c r="J179">
        <v>0</v>
      </c>
      <c r="K179">
        <v>0</v>
      </c>
    </row>
    <row r="180" spans="1:11" x14ac:dyDescent="0.25">
      <c r="A180">
        <v>3848</v>
      </c>
      <c r="B180" t="s">
        <v>1647</v>
      </c>
      <c r="C180" t="s">
        <v>301</v>
      </c>
      <c r="D180" t="s">
        <v>7400</v>
      </c>
      <c r="E180" t="s">
        <v>6252</v>
      </c>
      <c r="F180" t="s">
        <v>6710</v>
      </c>
      <c r="G180" t="s">
        <v>6777</v>
      </c>
      <c r="H180">
        <v>2</v>
      </c>
      <c r="I180" t="s">
        <v>1652</v>
      </c>
      <c r="J180">
        <v>0</v>
      </c>
      <c r="K180">
        <v>0</v>
      </c>
    </row>
    <row r="181" spans="1:11" x14ac:dyDescent="0.25">
      <c r="A181">
        <v>3848</v>
      </c>
      <c r="B181" t="s">
        <v>1647</v>
      </c>
      <c r="C181" t="s">
        <v>301</v>
      </c>
      <c r="D181" t="s">
        <v>7400</v>
      </c>
      <c r="E181" t="s">
        <v>7498</v>
      </c>
      <c r="F181" t="s">
        <v>7499</v>
      </c>
      <c r="G181" t="s">
        <v>6531</v>
      </c>
      <c r="H181">
        <v>3</v>
      </c>
      <c r="I181" t="s">
        <v>1652</v>
      </c>
      <c r="J181">
        <v>0</v>
      </c>
      <c r="K181">
        <v>0</v>
      </c>
    </row>
    <row r="182" spans="1:11" x14ac:dyDescent="0.25">
      <c r="A182">
        <v>3848</v>
      </c>
      <c r="B182" t="s">
        <v>1647</v>
      </c>
      <c r="C182" t="s">
        <v>301</v>
      </c>
      <c r="D182" t="s">
        <v>7400</v>
      </c>
      <c r="G182" t="s">
        <v>7609</v>
      </c>
      <c r="H182">
        <v>2</v>
      </c>
      <c r="I182" t="s">
        <v>1652</v>
      </c>
      <c r="J182">
        <v>0</v>
      </c>
      <c r="K182">
        <v>0</v>
      </c>
    </row>
    <row r="183" spans="1:11" x14ac:dyDescent="0.25">
      <c r="A183">
        <v>3848</v>
      </c>
      <c r="B183" t="s">
        <v>1647</v>
      </c>
      <c r="C183" t="s">
        <v>301</v>
      </c>
      <c r="D183" t="s">
        <v>7400</v>
      </c>
      <c r="E183" t="s">
        <v>8014</v>
      </c>
      <c r="F183" t="s">
        <v>8015</v>
      </c>
      <c r="G183" t="s">
        <v>8016</v>
      </c>
      <c r="H183">
        <v>20</v>
      </c>
      <c r="I183" t="s">
        <v>1652</v>
      </c>
      <c r="J183">
        <v>0</v>
      </c>
      <c r="K183">
        <v>0</v>
      </c>
    </row>
    <row r="184" spans="1:11" x14ac:dyDescent="0.25">
      <c r="A184">
        <v>3848</v>
      </c>
      <c r="B184" t="s">
        <v>1647</v>
      </c>
      <c r="C184" t="s">
        <v>301</v>
      </c>
      <c r="D184" t="s">
        <v>7400</v>
      </c>
      <c r="E184" t="s">
        <v>9251</v>
      </c>
      <c r="F184" t="s">
        <v>9252</v>
      </c>
      <c r="G184" t="s">
        <v>8830</v>
      </c>
      <c r="H184">
        <v>26</v>
      </c>
      <c r="I184" t="s">
        <v>1652</v>
      </c>
      <c r="J184">
        <v>0</v>
      </c>
      <c r="K184">
        <v>0</v>
      </c>
    </row>
    <row r="185" spans="1:11" x14ac:dyDescent="0.25">
      <c r="A185">
        <v>3848</v>
      </c>
      <c r="B185" t="s">
        <v>1647</v>
      </c>
      <c r="C185" t="s">
        <v>301</v>
      </c>
      <c r="D185" t="s">
        <v>7400</v>
      </c>
      <c r="E185" t="s">
        <v>8017</v>
      </c>
      <c r="F185" t="s">
        <v>8018</v>
      </c>
      <c r="G185" t="s">
        <v>8019</v>
      </c>
      <c r="H185">
        <v>3</v>
      </c>
      <c r="I185" t="s">
        <v>1652</v>
      </c>
      <c r="J185">
        <v>0</v>
      </c>
      <c r="K185">
        <v>0</v>
      </c>
    </row>
    <row r="186" spans="1:11" x14ac:dyDescent="0.25">
      <c r="A186">
        <v>3848</v>
      </c>
      <c r="B186" t="s">
        <v>1647</v>
      </c>
      <c r="C186" t="s">
        <v>301</v>
      </c>
      <c r="D186" t="s">
        <v>7400</v>
      </c>
      <c r="E186" t="s">
        <v>4623</v>
      </c>
      <c r="F186" t="s">
        <v>1655</v>
      </c>
      <c r="G186" t="s">
        <v>6384</v>
      </c>
      <c r="H186">
        <v>8</v>
      </c>
      <c r="I186" t="s">
        <v>1652</v>
      </c>
      <c r="J186">
        <v>0</v>
      </c>
      <c r="K186">
        <v>0</v>
      </c>
    </row>
    <row r="187" spans="1:11" x14ac:dyDescent="0.25">
      <c r="A187">
        <v>3848</v>
      </c>
      <c r="B187" t="s">
        <v>1647</v>
      </c>
      <c r="C187" t="s">
        <v>301</v>
      </c>
      <c r="D187" t="s">
        <v>7400</v>
      </c>
      <c r="E187" t="s">
        <v>4624</v>
      </c>
      <c r="F187" t="s">
        <v>4625</v>
      </c>
      <c r="G187" t="s">
        <v>6385</v>
      </c>
      <c r="H187">
        <v>7</v>
      </c>
      <c r="I187" t="s">
        <v>1652</v>
      </c>
      <c r="J187">
        <v>0</v>
      </c>
      <c r="K187">
        <v>0</v>
      </c>
    </row>
    <row r="188" spans="1:11" x14ac:dyDescent="0.25">
      <c r="A188">
        <v>3848</v>
      </c>
      <c r="B188" t="s">
        <v>1647</v>
      </c>
      <c r="C188" t="s">
        <v>301</v>
      </c>
      <c r="D188" t="s">
        <v>7400</v>
      </c>
      <c r="E188" t="s">
        <v>4628</v>
      </c>
      <c r="F188" t="s">
        <v>4629</v>
      </c>
      <c r="G188" t="s">
        <v>4630</v>
      </c>
      <c r="H188">
        <v>1</v>
      </c>
      <c r="I188" t="s">
        <v>1652</v>
      </c>
      <c r="J188">
        <v>0</v>
      </c>
      <c r="K188">
        <v>0</v>
      </c>
    </row>
    <row r="189" spans="1:11" x14ac:dyDescent="0.25">
      <c r="A189">
        <v>3848</v>
      </c>
      <c r="B189" t="s">
        <v>1647</v>
      </c>
      <c r="C189" t="s">
        <v>301</v>
      </c>
      <c r="D189" t="s">
        <v>7400</v>
      </c>
      <c r="E189" t="s">
        <v>4632</v>
      </c>
      <c r="F189" t="s">
        <v>1679</v>
      </c>
      <c r="G189" t="s">
        <v>6878</v>
      </c>
      <c r="H189">
        <v>1</v>
      </c>
      <c r="I189" t="s">
        <v>1652</v>
      </c>
      <c r="J189">
        <v>0</v>
      </c>
      <c r="K189">
        <v>0</v>
      </c>
    </row>
    <row r="190" spans="1:11" x14ac:dyDescent="0.25">
      <c r="A190">
        <v>3848</v>
      </c>
      <c r="B190" t="s">
        <v>1647</v>
      </c>
      <c r="C190" t="s">
        <v>301</v>
      </c>
      <c r="D190" t="s">
        <v>7400</v>
      </c>
      <c r="E190" t="s">
        <v>7018</v>
      </c>
      <c r="F190" t="s">
        <v>2978</v>
      </c>
      <c r="G190" t="s">
        <v>6777</v>
      </c>
      <c r="H190">
        <v>8</v>
      </c>
      <c r="I190" t="s">
        <v>1652</v>
      </c>
      <c r="J190">
        <v>0</v>
      </c>
      <c r="K190">
        <v>0</v>
      </c>
    </row>
    <row r="191" spans="1:11" x14ac:dyDescent="0.25">
      <c r="A191">
        <v>3848</v>
      </c>
      <c r="B191" t="s">
        <v>1647</v>
      </c>
      <c r="C191" t="s">
        <v>301</v>
      </c>
      <c r="D191" t="s">
        <v>7400</v>
      </c>
      <c r="G191" t="s">
        <v>7019</v>
      </c>
      <c r="H191">
        <v>14</v>
      </c>
      <c r="I191" t="s">
        <v>1652</v>
      </c>
      <c r="J191">
        <v>0</v>
      </c>
      <c r="K191">
        <v>0</v>
      </c>
    </row>
    <row r="192" spans="1:11" x14ac:dyDescent="0.25">
      <c r="A192">
        <v>3848</v>
      </c>
      <c r="B192" t="s">
        <v>1647</v>
      </c>
      <c r="C192" t="s">
        <v>301</v>
      </c>
      <c r="D192" t="s">
        <v>7400</v>
      </c>
      <c r="E192" t="s">
        <v>4633</v>
      </c>
      <c r="F192" t="s">
        <v>1655</v>
      </c>
      <c r="G192" t="s">
        <v>6878</v>
      </c>
      <c r="H192">
        <v>10</v>
      </c>
      <c r="I192" t="s">
        <v>1652</v>
      </c>
      <c r="J192">
        <v>0</v>
      </c>
      <c r="K192">
        <v>0</v>
      </c>
    </row>
    <row r="193" spans="1:11" x14ac:dyDescent="0.25">
      <c r="A193">
        <v>3848</v>
      </c>
      <c r="B193" t="s">
        <v>1647</v>
      </c>
      <c r="C193" t="s">
        <v>301</v>
      </c>
      <c r="D193" t="s">
        <v>7400</v>
      </c>
      <c r="G193" t="s">
        <v>4634</v>
      </c>
      <c r="H193">
        <v>9</v>
      </c>
      <c r="I193" t="s">
        <v>1652</v>
      </c>
      <c r="J193">
        <v>0</v>
      </c>
      <c r="K193">
        <v>0</v>
      </c>
    </row>
    <row r="194" spans="1:11" x14ac:dyDescent="0.25">
      <c r="A194">
        <v>3848</v>
      </c>
      <c r="B194" t="s">
        <v>1647</v>
      </c>
      <c r="C194" t="s">
        <v>301</v>
      </c>
      <c r="D194" t="s">
        <v>7400</v>
      </c>
      <c r="E194" t="s">
        <v>4635</v>
      </c>
      <c r="F194" t="s">
        <v>4636</v>
      </c>
      <c r="G194" t="s">
        <v>6386</v>
      </c>
      <c r="H194">
        <v>7</v>
      </c>
      <c r="I194" t="s">
        <v>1652</v>
      </c>
      <c r="J194">
        <v>0</v>
      </c>
      <c r="K194">
        <v>0</v>
      </c>
    </row>
    <row r="195" spans="1:11" x14ac:dyDescent="0.25">
      <c r="A195">
        <v>3848</v>
      </c>
      <c r="B195" t="s">
        <v>1647</v>
      </c>
      <c r="C195" t="s">
        <v>301</v>
      </c>
      <c r="D195" t="s">
        <v>7400</v>
      </c>
      <c r="E195" t="s">
        <v>3108</v>
      </c>
      <c r="F195" t="s">
        <v>1657</v>
      </c>
      <c r="G195" t="s">
        <v>10327</v>
      </c>
      <c r="H195">
        <v>10</v>
      </c>
      <c r="I195" t="s">
        <v>1652</v>
      </c>
      <c r="J195">
        <v>0</v>
      </c>
      <c r="K195">
        <v>0</v>
      </c>
    </row>
    <row r="196" spans="1:11" x14ac:dyDescent="0.25">
      <c r="A196">
        <v>3848</v>
      </c>
      <c r="B196" t="s">
        <v>1647</v>
      </c>
      <c r="C196" t="s">
        <v>301</v>
      </c>
      <c r="D196" t="s">
        <v>7400</v>
      </c>
      <c r="E196" t="s">
        <v>4637</v>
      </c>
      <c r="F196" t="s">
        <v>1701</v>
      </c>
      <c r="G196" t="s">
        <v>6529</v>
      </c>
      <c r="H196">
        <v>8</v>
      </c>
      <c r="I196" t="s">
        <v>1652</v>
      </c>
      <c r="J196">
        <v>0</v>
      </c>
      <c r="K196">
        <v>0</v>
      </c>
    </row>
    <row r="197" spans="1:11" x14ac:dyDescent="0.25">
      <c r="A197">
        <v>3848</v>
      </c>
      <c r="B197" t="s">
        <v>1647</v>
      </c>
      <c r="C197" t="s">
        <v>301</v>
      </c>
      <c r="D197" t="s">
        <v>7400</v>
      </c>
      <c r="E197" t="s">
        <v>4638</v>
      </c>
      <c r="F197" t="s">
        <v>1679</v>
      </c>
      <c r="G197" t="s">
        <v>4614</v>
      </c>
      <c r="H197">
        <v>6</v>
      </c>
      <c r="I197" t="s">
        <v>1652</v>
      </c>
      <c r="J197">
        <v>0</v>
      </c>
      <c r="K197">
        <v>0</v>
      </c>
    </row>
    <row r="198" spans="1:11" x14ac:dyDescent="0.25">
      <c r="A198">
        <v>3848</v>
      </c>
      <c r="B198" t="s">
        <v>1647</v>
      </c>
      <c r="C198" t="s">
        <v>301</v>
      </c>
      <c r="D198" t="s">
        <v>7400</v>
      </c>
      <c r="E198" t="s">
        <v>9157</v>
      </c>
      <c r="F198" t="s">
        <v>1885</v>
      </c>
      <c r="G198" t="s">
        <v>7040</v>
      </c>
      <c r="H198">
        <v>5</v>
      </c>
      <c r="I198" t="s">
        <v>1652</v>
      </c>
      <c r="J198">
        <v>0</v>
      </c>
      <c r="K198">
        <v>0</v>
      </c>
    </row>
    <row r="199" spans="1:11" x14ac:dyDescent="0.25">
      <c r="A199">
        <v>3848</v>
      </c>
      <c r="B199" t="s">
        <v>1647</v>
      </c>
      <c r="C199" t="s">
        <v>301</v>
      </c>
      <c r="D199" t="s">
        <v>7400</v>
      </c>
      <c r="E199" t="s">
        <v>4639</v>
      </c>
      <c r="F199" t="s">
        <v>4640</v>
      </c>
      <c r="G199" t="s">
        <v>4627</v>
      </c>
      <c r="H199">
        <v>3</v>
      </c>
      <c r="I199" t="s">
        <v>1652</v>
      </c>
      <c r="J199">
        <v>0</v>
      </c>
      <c r="K199">
        <v>0</v>
      </c>
    </row>
    <row r="200" spans="1:11" x14ac:dyDescent="0.25">
      <c r="A200">
        <v>3848</v>
      </c>
      <c r="B200" t="s">
        <v>1647</v>
      </c>
      <c r="C200" t="s">
        <v>301</v>
      </c>
      <c r="D200" t="s">
        <v>7400</v>
      </c>
      <c r="E200" t="s">
        <v>7876</v>
      </c>
      <c r="F200" t="s">
        <v>7877</v>
      </c>
      <c r="G200" t="s">
        <v>4641</v>
      </c>
      <c r="H200">
        <v>10</v>
      </c>
      <c r="I200" t="s">
        <v>1652</v>
      </c>
      <c r="J200">
        <v>0</v>
      </c>
      <c r="K200">
        <v>0</v>
      </c>
    </row>
    <row r="201" spans="1:11" x14ac:dyDescent="0.25">
      <c r="A201">
        <v>3848</v>
      </c>
      <c r="B201" t="s">
        <v>1647</v>
      </c>
      <c r="C201" t="s">
        <v>301</v>
      </c>
      <c r="D201" t="s">
        <v>7400</v>
      </c>
      <c r="E201" t="s">
        <v>4642</v>
      </c>
      <c r="F201" t="s">
        <v>4643</v>
      </c>
      <c r="G201" t="s">
        <v>6878</v>
      </c>
      <c r="H201">
        <v>5</v>
      </c>
      <c r="I201" t="s">
        <v>1652</v>
      </c>
      <c r="J201">
        <v>0</v>
      </c>
      <c r="K201">
        <v>0</v>
      </c>
    </row>
    <row r="202" spans="1:11" x14ac:dyDescent="0.25">
      <c r="A202">
        <v>3848</v>
      </c>
      <c r="B202" t="s">
        <v>1647</v>
      </c>
      <c r="C202" t="s">
        <v>301</v>
      </c>
      <c r="D202" t="s">
        <v>7400</v>
      </c>
      <c r="G202" t="s">
        <v>4644</v>
      </c>
      <c r="H202">
        <v>10</v>
      </c>
      <c r="I202" t="s">
        <v>1652</v>
      </c>
      <c r="J202">
        <v>0</v>
      </c>
      <c r="K202">
        <v>0</v>
      </c>
    </row>
    <row r="203" spans="1:11" x14ac:dyDescent="0.25">
      <c r="A203">
        <v>3848</v>
      </c>
      <c r="B203" t="s">
        <v>1647</v>
      </c>
      <c r="C203" t="s">
        <v>301</v>
      </c>
      <c r="D203" t="s">
        <v>7400</v>
      </c>
      <c r="E203" t="s">
        <v>4645</v>
      </c>
      <c r="F203" t="s">
        <v>1655</v>
      </c>
      <c r="G203" t="s">
        <v>6878</v>
      </c>
      <c r="H203">
        <v>10</v>
      </c>
      <c r="I203" t="s">
        <v>1652</v>
      </c>
      <c r="J203">
        <v>0</v>
      </c>
      <c r="K203">
        <v>0</v>
      </c>
    </row>
    <row r="204" spans="1:11" x14ac:dyDescent="0.25">
      <c r="A204">
        <v>3848</v>
      </c>
      <c r="B204" t="s">
        <v>1647</v>
      </c>
      <c r="C204" t="s">
        <v>301</v>
      </c>
      <c r="D204" t="s">
        <v>7400</v>
      </c>
      <c r="G204" t="s">
        <v>4646</v>
      </c>
      <c r="H204">
        <v>9</v>
      </c>
      <c r="I204" t="s">
        <v>1652</v>
      </c>
      <c r="J204">
        <v>0</v>
      </c>
      <c r="K204">
        <v>0</v>
      </c>
    </row>
    <row r="205" spans="1:11" x14ac:dyDescent="0.25">
      <c r="A205">
        <v>3848</v>
      </c>
      <c r="B205" t="s">
        <v>1647</v>
      </c>
      <c r="C205" t="s">
        <v>301</v>
      </c>
      <c r="D205" t="s">
        <v>7400</v>
      </c>
      <c r="E205" t="s">
        <v>4648</v>
      </c>
      <c r="F205" t="s">
        <v>1655</v>
      </c>
      <c r="G205" t="s">
        <v>6878</v>
      </c>
      <c r="H205">
        <v>5</v>
      </c>
      <c r="I205" t="s">
        <v>1652</v>
      </c>
      <c r="J205">
        <v>0</v>
      </c>
      <c r="K205">
        <v>0</v>
      </c>
    </row>
    <row r="206" spans="1:11" x14ac:dyDescent="0.25">
      <c r="A206">
        <v>3848</v>
      </c>
      <c r="B206" t="s">
        <v>1647</v>
      </c>
      <c r="C206" t="s">
        <v>301</v>
      </c>
      <c r="D206" t="s">
        <v>7400</v>
      </c>
      <c r="G206" t="s">
        <v>4649</v>
      </c>
      <c r="H206">
        <v>10</v>
      </c>
      <c r="I206" t="s">
        <v>1652</v>
      </c>
      <c r="J206">
        <v>0</v>
      </c>
      <c r="K206">
        <v>0</v>
      </c>
    </row>
    <row r="207" spans="1:11" x14ac:dyDescent="0.25">
      <c r="A207">
        <v>3848</v>
      </c>
      <c r="B207" t="s">
        <v>1647</v>
      </c>
      <c r="C207" t="s">
        <v>301</v>
      </c>
      <c r="D207" t="s">
        <v>7400</v>
      </c>
      <c r="E207" t="s">
        <v>4650</v>
      </c>
      <c r="F207" t="s">
        <v>1655</v>
      </c>
      <c r="G207" t="s">
        <v>6878</v>
      </c>
      <c r="H207">
        <v>5</v>
      </c>
      <c r="I207" t="s">
        <v>1652</v>
      </c>
      <c r="J207">
        <v>0</v>
      </c>
      <c r="K207">
        <v>0</v>
      </c>
    </row>
    <row r="208" spans="1:11" x14ac:dyDescent="0.25">
      <c r="A208">
        <v>3848</v>
      </c>
      <c r="B208" t="s">
        <v>1647</v>
      </c>
      <c r="C208" t="s">
        <v>301</v>
      </c>
      <c r="D208" t="s">
        <v>7400</v>
      </c>
      <c r="G208" t="s">
        <v>4651</v>
      </c>
      <c r="H208">
        <v>10</v>
      </c>
      <c r="I208" t="s">
        <v>1652</v>
      </c>
      <c r="J208">
        <v>0</v>
      </c>
      <c r="K208">
        <v>0</v>
      </c>
    </row>
    <row r="209" spans="1:11" x14ac:dyDescent="0.25">
      <c r="A209">
        <v>3848</v>
      </c>
      <c r="B209" t="s">
        <v>1647</v>
      </c>
      <c r="C209" t="s">
        <v>301</v>
      </c>
      <c r="D209" t="s">
        <v>7400</v>
      </c>
      <c r="E209" t="s">
        <v>4653</v>
      </c>
      <c r="F209" t="s">
        <v>1655</v>
      </c>
      <c r="G209" t="s">
        <v>6387</v>
      </c>
      <c r="H209">
        <v>5</v>
      </c>
      <c r="I209" t="s">
        <v>1652</v>
      </c>
      <c r="J209">
        <v>0</v>
      </c>
      <c r="K209">
        <v>0</v>
      </c>
    </row>
    <row r="210" spans="1:11" x14ac:dyDescent="0.25">
      <c r="A210">
        <v>3848</v>
      </c>
      <c r="B210" t="s">
        <v>1647</v>
      </c>
      <c r="C210" t="s">
        <v>301</v>
      </c>
      <c r="D210" t="s">
        <v>7400</v>
      </c>
      <c r="E210" t="s">
        <v>2047</v>
      </c>
      <c r="F210" t="s">
        <v>2046</v>
      </c>
      <c r="G210" t="s">
        <v>2164</v>
      </c>
      <c r="H210">
        <v>10</v>
      </c>
      <c r="I210" t="s">
        <v>1652</v>
      </c>
      <c r="J210">
        <v>0</v>
      </c>
      <c r="K210">
        <v>0</v>
      </c>
    </row>
    <row r="211" spans="1:11" x14ac:dyDescent="0.25">
      <c r="A211">
        <v>3848</v>
      </c>
      <c r="B211" t="s">
        <v>1647</v>
      </c>
      <c r="C211" t="s">
        <v>301</v>
      </c>
      <c r="D211" t="s">
        <v>7400</v>
      </c>
      <c r="E211" t="s">
        <v>4654</v>
      </c>
      <c r="F211" t="s">
        <v>2045</v>
      </c>
      <c r="G211" t="s">
        <v>6777</v>
      </c>
      <c r="H211">
        <v>5</v>
      </c>
      <c r="I211" t="s">
        <v>1652</v>
      </c>
      <c r="J211">
        <v>0</v>
      </c>
      <c r="K211">
        <v>0</v>
      </c>
    </row>
    <row r="212" spans="1:11" x14ac:dyDescent="0.25">
      <c r="A212">
        <v>3848</v>
      </c>
      <c r="B212" t="s">
        <v>1647</v>
      </c>
      <c r="C212" t="s">
        <v>301</v>
      </c>
      <c r="D212" t="s">
        <v>7400</v>
      </c>
      <c r="G212" t="s">
        <v>4416</v>
      </c>
      <c r="H212">
        <v>1</v>
      </c>
      <c r="I212" t="s">
        <v>1652</v>
      </c>
      <c r="J212">
        <v>0</v>
      </c>
      <c r="K212">
        <v>0</v>
      </c>
    </row>
    <row r="213" spans="1:11" x14ac:dyDescent="0.25">
      <c r="A213">
        <v>3848</v>
      </c>
      <c r="B213" t="s">
        <v>1647</v>
      </c>
      <c r="C213" t="s">
        <v>301</v>
      </c>
      <c r="D213" t="s">
        <v>7400</v>
      </c>
      <c r="E213" t="s">
        <v>8020</v>
      </c>
      <c r="F213" t="s">
        <v>8021</v>
      </c>
      <c r="G213" t="s">
        <v>7780</v>
      </c>
      <c r="H213">
        <v>5</v>
      </c>
      <c r="I213" t="s">
        <v>1652</v>
      </c>
      <c r="J213">
        <v>0</v>
      </c>
      <c r="K213">
        <v>0</v>
      </c>
    </row>
    <row r="214" spans="1:11" x14ac:dyDescent="0.25">
      <c r="A214">
        <v>3848</v>
      </c>
      <c r="B214" t="s">
        <v>1647</v>
      </c>
      <c r="C214" t="s">
        <v>301</v>
      </c>
      <c r="D214" t="s">
        <v>7400</v>
      </c>
      <c r="E214" t="s">
        <v>8022</v>
      </c>
      <c r="F214" t="s">
        <v>8023</v>
      </c>
      <c r="G214" t="s">
        <v>8024</v>
      </c>
      <c r="H214">
        <v>7</v>
      </c>
      <c r="I214" t="s">
        <v>1652</v>
      </c>
      <c r="J214">
        <v>0</v>
      </c>
      <c r="K214">
        <v>0</v>
      </c>
    </row>
    <row r="215" spans="1:11" x14ac:dyDescent="0.25">
      <c r="A215">
        <v>3848</v>
      </c>
      <c r="B215" t="s">
        <v>1647</v>
      </c>
      <c r="C215" t="s">
        <v>301</v>
      </c>
      <c r="D215" t="s">
        <v>7400</v>
      </c>
      <c r="E215" t="s">
        <v>8025</v>
      </c>
      <c r="F215" t="s">
        <v>8026</v>
      </c>
      <c r="G215" t="s">
        <v>8027</v>
      </c>
      <c r="H215">
        <v>4</v>
      </c>
      <c r="I215" t="s">
        <v>1652</v>
      </c>
      <c r="J215">
        <v>0</v>
      </c>
      <c r="K215">
        <v>0</v>
      </c>
    </row>
    <row r="216" spans="1:11" x14ac:dyDescent="0.25">
      <c r="A216">
        <v>3848</v>
      </c>
      <c r="B216" t="s">
        <v>1647</v>
      </c>
      <c r="C216" t="s">
        <v>301</v>
      </c>
      <c r="D216" t="s">
        <v>7400</v>
      </c>
      <c r="E216" t="s">
        <v>8028</v>
      </c>
      <c r="F216" t="s">
        <v>8029</v>
      </c>
      <c r="G216" t="s">
        <v>8030</v>
      </c>
      <c r="H216">
        <v>5</v>
      </c>
      <c r="I216" t="s">
        <v>1652</v>
      </c>
      <c r="J216">
        <v>0</v>
      </c>
      <c r="K216">
        <v>0</v>
      </c>
    </row>
    <row r="217" spans="1:11" x14ac:dyDescent="0.25">
      <c r="A217">
        <v>3848</v>
      </c>
      <c r="B217" t="s">
        <v>1647</v>
      </c>
      <c r="C217" t="s">
        <v>301</v>
      </c>
      <c r="D217" t="s">
        <v>7400</v>
      </c>
      <c r="E217" t="s">
        <v>8031</v>
      </c>
      <c r="F217" t="s">
        <v>8032</v>
      </c>
      <c r="G217" t="s">
        <v>8033</v>
      </c>
      <c r="H217">
        <v>9</v>
      </c>
      <c r="I217" t="s">
        <v>1652</v>
      </c>
      <c r="J217">
        <v>0</v>
      </c>
      <c r="K217">
        <v>0</v>
      </c>
    </row>
    <row r="218" spans="1:11" x14ac:dyDescent="0.25">
      <c r="A218">
        <v>3848</v>
      </c>
      <c r="B218" t="s">
        <v>1647</v>
      </c>
      <c r="C218" t="s">
        <v>301</v>
      </c>
      <c r="D218" t="s">
        <v>7400</v>
      </c>
      <c r="E218" t="s">
        <v>8034</v>
      </c>
      <c r="F218" t="s">
        <v>8035</v>
      </c>
      <c r="G218" t="s">
        <v>8036</v>
      </c>
      <c r="H218">
        <v>8</v>
      </c>
      <c r="I218" t="s">
        <v>1652</v>
      </c>
      <c r="J218">
        <v>0</v>
      </c>
      <c r="K218">
        <v>0</v>
      </c>
    </row>
    <row r="219" spans="1:11" x14ac:dyDescent="0.25">
      <c r="A219">
        <v>3848</v>
      </c>
      <c r="B219" t="s">
        <v>1647</v>
      </c>
      <c r="C219" t="s">
        <v>301</v>
      </c>
      <c r="D219" t="s">
        <v>7400</v>
      </c>
      <c r="E219" t="s">
        <v>8037</v>
      </c>
      <c r="F219" t="s">
        <v>8038</v>
      </c>
      <c r="G219" t="s">
        <v>8036</v>
      </c>
      <c r="H219">
        <v>11</v>
      </c>
      <c r="I219" t="s">
        <v>1652</v>
      </c>
      <c r="J219">
        <v>0</v>
      </c>
      <c r="K219">
        <v>0</v>
      </c>
    </row>
    <row r="220" spans="1:11" x14ac:dyDescent="0.25">
      <c r="A220">
        <v>3848</v>
      </c>
      <c r="B220" t="s">
        <v>1647</v>
      </c>
      <c r="C220" t="s">
        <v>301</v>
      </c>
      <c r="D220" t="s">
        <v>7400</v>
      </c>
      <c r="E220" t="s">
        <v>8039</v>
      </c>
      <c r="F220" t="s">
        <v>8040</v>
      </c>
      <c r="G220" t="s">
        <v>8041</v>
      </c>
      <c r="H220">
        <v>2</v>
      </c>
      <c r="I220" t="s">
        <v>1652</v>
      </c>
      <c r="J220">
        <v>0</v>
      </c>
      <c r="K220">
        <v>0</v>
      </c>
    </row>
    <row r="221" spans="1:11" x14ac:dyDescent="0.25">
      <c r="A221">
        <v>3848</v>
      </c>
      <c r="B221" t="s">
        <v>1647</v>
      </c>
      <c r="C221" t="s">
        <v>301</v>
      </c>
      <c r="D221" t="s">
        <v>7400</v>
      </c>
      <c r="E221" t="s">
        <v>8042</v>
      </c>
      <c r="F221" t="s">
        <v>8043</v>
      </c>
      <c r="G221" t="s">
        <v>8036</v>
      </c>
      <c r="H221">
        <v>3</v>
      </c>
      <c r="I221" t="s">
        <v>1652</v>
      </c>
      <c r="J221">
        <v>0</v>
      </c>
      <c r="K221">
        <v>0</v>
      </c>
    </row>
    <row r="222" spans="1:11" x14ac:dyDescent="0.25">
      <c r="A222">
        <v>3848</v>
      </c>
      <c r="B222" t="s">
        <v>1647</v>
      </c>
      <c r="C222" t="s">
        <v>301</v>
      </c>
      <c r="D222" t="s">
        <v>7400</v>
      </c>
      <c r="E222" t="s">
        <v>8044</v>
      </c>
      <c r="F222" t="s">
        <v>8828</v>
      </c>
      <c r="G222" t="s">
        <v>8045</v>
      </c>
      <c r="H222">
        <v>7</v>
      </c>
      <c r="I222" t="s">
        <v>1652</v>
      </c>
      <c r="J222">
        <v>0</v>
      </c>
      <c r="K222">
        <v>0</v>
      </c>
    </row>
    <row r="223" spans="1:11" x14ac:dyDescent="0.25">
      <c r="A223">
        <v>3848</v>
      </c>
      <c r="B223" t="s">
        <v>1647</v>
      </c>
      <c r="C223" t="s">
        <v>301</v>
      </c>
      <c r="D223" t="s">
        <v>7400</v>
      </c>
      <c r="G223" t="s">
        <v>8830</v>
      </c>
      <c r="H223">
        <v>12</v>
      </c>
      <c r="I223" t="s">
        <v>1652</v>
      </c>
      <c r="J223">
        <v>0</v>
      </c>
      <c r="K223">
        <v>0</v>
      </c>
    </row>
    <row r="224" spans="1:11" x14ac:dyDescent="0.25">
      <c r="A224">
        <v>3848</v>
      </c>
      <c r="B224" t="s">
        <v>1647</v>
      </c>
      <c r="C224" t="s">
        <v>301</v>
      </c>
      <c r="D224" t="s">
        <v>7400</v>
      </c>
      <c r="E224" t="s">
        <v>10725</v>
      </c>
      <c r="F224" t="s">
        <v>10726</v>
      </c>
      <c r="G224" t="s">
        <v>8830</v>
      </c>
      <c r="H224">
        <v>30</v>
      </c>
      <c r="I224" t="s">
        <v>1652</v>
      </c>
      <c r="J224">
        <v>0</v>
      </c>
      <c r="K224">
        <v>0</v>
      </c>
    </row>
    <row r="225" spans="1:11" x14ac:dyDescent="0.25">
      <c r="A225">
        <v>3848</v>
      </c>
      <c r="B225" t="s">
        <v>1647</v>
      </c>
      <c r="C225" t="s">
        <v>301</v>
      </c>
      <c r="D225" t="s">
        <v>7400</v>
      </c>
      <c r="E225" t="s">
        <v>10533</v>
      </c>
      <c r="F225" t="s">
        <v>10534</v>
      </c>
      <c r="G225" t="s">
        <v>8830</v>
      </c>
      <c r="H225">
        <v>2</v>
      </c>
      <c r="I225" t="s">
        <v>1652</v>
      </c>
      <c r="J225">
        <v>0</v>
      </c>
      <c r="K225">
        <v>0</v>
      </c>
    </row>
    <row r="226" spans="1:11" x14ac:dyDescent="0.25">
      <c r="A226">
        <v>3848</v>
      </c>
      <c r="B226" t="s">
        <v>1647</v>
      </c>
      <c r="C226" t="s">
        <v>301</v>
      </c>
      <c r="D226" t="s">
        <v>7400</v>
      </c>
      <c r="E226" t="s">
        <v>8046</v>
      </c>
      <c r="F226" t="s">
        <v>8047</v>
      </c>
      <c r="G226" t="s">
        <v>8048</v>
      </c>
      <c r="H226">
        <v>8</v>
      </c>
      <c r="I226" t="s">
        <v>1652</v>
      </c>
      <c r="J226">
        <v>0</v>
      </c>
      <c r="K226">
        <v>0</v>
      </c>
    </row>
    <row r="227" spans="1:11" x14ac:dyDescent="0.25">
      <c r="A227">
        <v>3848</v>
      </c>
      <c r="B227" t="s">
        <v>1647</v>
      </c>
      <c r="C227" t="s">
        <v>301</v>
      </c>
      <c r="D227" t="s">
        <v>7400</v>
      </c>
      <c r="E227" t="s">
        <v>8049</v>
      </c>
      <c r="F227" t="s">
        <v>8050</v>
      </c>
      <c r="G227" t="s">
        <v>8051</v>
      </c>
      <c r="H227">
        <v>8</v>
      </c>
      <c r="I227" t="s">
        <v>1652</v>
      </c>
      <c r="J227">
        <v>0</v>
      </c>
      <c r="K227">
        <v>0</v>
      </c>
    </row>
    <row r="228" spans="1:11" x14ac:dyDescent="0.25">
      <c r="A228">
        <v>3848</v>
      </c>
      <c r="B228" t="s">
        <v>1647</v>
      </c>
      <c r="C228" t="s">
        <v>301</v>
      </c>
      <c r="D228" t="s">
        <v>7400</v>
      </c>
      <c r="E228" t="s">
        <v>8052</v>
      </c>
      <c r="F228" t="s">
        <v>8053</v>
      </c>
      <c r="G228" t="s">
        <v>8054</v>
      </c>
      <c r="H228">
        <v>10</v>
      </c>
      <c r="I228" t="s">
        <v>1652</v>
      </c>
      <c r="J228">
        <v>0</v>
      </c>
      <c r="K228">
        <v>0</v>
      </c>
    </row>
    <row r="229" spans="1:11" x14ac:dyDescent="0.25">
      <c r="A229">
        <v>3848</v>
      </c>
      <c r="B229" t="s">
        <v>1647</v>
      </c>
      <c r="C229" t="s">
        <v>301</v>
      </c>
      <c r="D229" t="s">
        <v>7400</v>
      </c>
      <c r="E229" t="s">
        <v>8055</v>
      </c>
      <c r="F229" t="s">
        <v>1770</v>
      </c>
      <c r="G229" t="s">
        <v>8056</v>
      </c>
      <c r="H229">
        <v>41</v>
      </c>
      <c r="I229" t="s">
        <v>1652</v>
      </c>
      <c r="J229">
        <v>0</v>
      </c>
      <c r="K229">
        <v>0</v>
      </c>
    </row>
    <row r="230" spans="1:11" x14ac:dyDescent="0.25">
      <c r="A230">
        <v>3848</v>
      </c>
      <c r="B230" t="s">
        <v>1647</v>
      </c>
      <c r="C230" t="s">
        <v>301</v>
      </c>
      <c r="D230" t="s">
        <v>7400</v>
      </c>
      <c r="E230" t="s">
        <v>8057</v>
      </c>
      <c r="F230" t="s">
        <v>1770</v>
      </c>
      <c r="G230" t="s">
        <v>8058</v>
      </c>
      <c r="H230">
        <v>40</v>
      </c>
      <c r="I230" t="s">
        <v>1652</v>
      </c>
      <c r="J230">
        <v>0</v>
      </c>
      <c r="K230">
        <v>0</v>
      </c>
    </row>
    <row r="231" spans="1:11" x14ac:dyDescent="0.25">
      <c r="A231">
        <v>3848</v>
      </c>
      <c r="B231" t="s">
        <v>1647</v>
      </c>
      <c r="C231" t="s">
        <v>301</v>
      </c>
      <c r="D231" t="s">
        <v>7400</v>
      </c>
      <c r="E231" t="s">
        <v>8059</v>
      </c>
      <c r="F231" t="s">
        <v>8060</v>
      </c>
      <c r="G231" t="s">
        <v>8061</v>
      </c>
      <c r="H231">
        <v>25</v>
      </c>
      <c r="I231" t="s">
        <v>1652</v>
      </c>
      <c r="J231">
        <v>0</v>
      </c>
      <c r="K231">
        <v>0</v>
      </c>
    </row>
    <row r="232" spans="1:11" x14ac:dyDescent="0.25">
      <c r="A232">
        <v>3848</v>
      </c>
      <c r="B232" t="s">
        <v>1647</v>
      </c>
      <c r="C232" t="s">
        <v>301</v>
      </c>
      <c r="D232" t="s">
        <v>7400</v>
      </c>
      <c r="E232" t="s">
        <v>8062</v>
      </c>
      <c r="F232" t="s">
        <v>3592</v>
      </c>
      <c r="G232" t="s">
        <v>8063</v>
      </c>
      <c r="H232">
        <v>10</v>
      </c>
      <c r="I232" t="s">
        <v>1652</v>
      </c>
      <c r="J232">
        <v>0</v>
      </c>
      <c r="K232">
        <v>0</v>
      </c>
    </row>
    <row r="233" spans="1:11" x14ac:dyDescent="0.25">
      <c r="A233">
        <v>3848</v>
      </c>
      <c r="B233" t="s">
        <v>1647</v>
      </c>
      <c r="C233" t="s">
        <v>301</v>
      </c>
      <c r="D233" t="s">
        <v>7400</v>
      </c>
      <c r="E233" t="s">
        <v>8064</v>
      </c>
      <c r="F233" t="s">
        <v>8065</v>
      </c>
      <c r="G233" t="s">
        <v>8066</v>
      </c>
      <c r="H233">
        <v>82</v>
      </c>
      <c r="I233" t="s">
        <v>1652</v>
      </c>
      <c r="J233">
        <v>0</v>
      </c>
      <c r="K233">
        <v>0</v>
      </c>
    </row>
    <row r="234" spans="1:11" x14ac:dyDescent="0.25">
      <c r="A234">
        <v>3848</v>
      </c>
      <c r="B234" t="s">
        <v>1647</v>
      </c>
      <c r="C234" t="s">
        <v>301</v>
      </c>
      <c r="D234" t="s">
        <v>7400</v>
      </c>
      <c r="E234" t="s">
        <v>8067</v>
      </c>
      <c r="F234" t="s">
        <v>1655</v>
      </c>
      <c r="G234" t="s">
        <v>8068</v>
      </c>
      <c r="H234">
        <v>160</v>
      </c>
      <c r="I234" t="s">
        <v>1652</v>
      </c>
      <c r="J234">
        <v>0</v>
      </c>
      <c r="K234">
        <v>0</v>
      </c>
    </row>
    <row r="235" spans="1:11" x14ac:dyDescent="0.25">
      <c r="A235">
        <v>3848</v>
      </c>
      <c r="B235" t="s">
        <v>1647</v>
      </c>
      <c r="C235" t="s">
        <v>301</v>
      </c>
      <c r="D235" t="s">
        <v>7400</v>
      </c>
      <c r="E235" t="s">
        <v>8069</v>
      </c>
      <c r="F235" t="s">
        <v>8070</v>
      </c>
      <c r="G235" t="s">
        <v>8071</v>
      </c>
      <c r="H235">
        <v>35</v>
      </c>
      <c r="I235" t="s">
        <v>1652</v>
      </c>
      <c r="J235">
        <v>0</v>
      </c>
      <c r="K235">
        <v>0</v>
      </c>
    </row>
    <row r="236" spans="1:11" x14ac:dyDescent="0.25">
      <c r="A236">
        <v>3848</v>
      </c>
      <c r="B236" t="s">
        <v>1647</v>
      </c>
      <c r="C236" t="s">
        <v>301</v>
      </c>
      <c r="D236" t="s">
        <v>7400</v>
      </c>
      <c r="E236" t="s">
        <v>8072</v>
      </c>
      <c r="F236" t="s">
        <v>8073</v>
      </c>
      <c r="G236" t="s">
        <v>8074</v>
      </c>
      <c r="H236">
        <v>67</v>
      </c>
      <c r="I236" t="s">
        <v>1652</v>
      </c>
      <c r="J236">
        <v>0</v>
      </c>
      <c r="K236">
        <v>0</v>
      </c>
    </row>
    <row r="237" spans="1:11" x14ac:dyDescent="0.25">
      <c r="A237">
        <v>3848</v>
      </c>
      <c r="B237" t="s">
        <v>1647</v>
      </c>
      <c r="C237" t="s">
        <v>301</v>
      </c>
      <c r="D237" t="s">
        <v>7400</v>
      </c>
      <c r="E237" t="s">
        <v>8075</v>
      </c>
      <c r="F237" t="s">
        <v>8076</v>
      </c>
      <c r="G237" t="s">
        <v>8077</v>
      </c>
      <c r="H237">
        <v>14</v>
      </c>
      <c r="I237" t="s">
        <v>1652</v>
      </c>
      <c r="J237">
        <v>0</v>
      </c>
      <c r="K237">
        <v>0</v>
      </c>
    </row>
    <row r="238" spans="1:11" x14ac:dyDescent="0.25">
      <c r="A238">
        <v>3848</v>
      </c>
      <c r="B238" t="s">
        <v>1647</v>
      </c>
      <c r="C238" t="s">
        <v>301</v>
      </c>
      <c r="D238" t="s">
        <v>7400</v>
      </c>
      <c r="E238" t="s">
        <v>8078</v>
      </c>
      <c r="F238" t="s">
        <v>8079</v>
      </c>
      <c r="G238" t="s">
        <v>8080</v>
      </c>
      <c r="H238">
        <v>42</v>
      </c>
      <c r="I238" t="s">
        <v>1652</v>
      </c>
      <c r="J238">
        <v>0</v>
      </c>
      <c r="K238">
        <v>0</v>
      </c>
    </row>
    <row r="239" spans="1:11" x14ac:dyDescent="0.25">
      <c r="A239">
        <v>3848</v>
      </c>
      <c r="B239" t="s">
        <v>1647</v>
      </c>
      <c r="C239" t="s">
        <v>301</v>
      </c>
      <c r="D239" t="s">
        <v>7400</v>
      </c>
      <c r="E239" t="s">
        <v>8081</v>
      </c>
      <c r="F239" t="s">
        <v>8082</v>
      </c>
      <c r="G239" t="s">
        <v>8083</v>
      </c>
      <c r="H239">
        <v>82</v>
      </c>
      <c r="I239" t="s">
        <v>1652</v>
      </c>
      <c r="J239">
        <v>0</v>
      </c>
      <c r="K239">
        <v>0</v>
      </c>
    </row>
    <row r="240" spans="1:11" x14ac:dyDescent="0.25">
      <c r="A240">
        <v>3848</v>
      </c>
      <c r="B240" t="s">
        <v>1647</v>
      </c>
      <c r="C240" t="s">
        <v>301</v>
      </c>
      <c r="D240" t="s">
        <v>7400</v>
      </c>
      <c r="G240" t="s">
        <v>8830</v>
      </c>
      <c r="H240">
        <v>58</v>
      </c>
      <c r="I240" t="s">
        <v>1652</v>
      </c>
      <c r="J240">
        <v>0</v>
      </c>
      <c r="K240">
        <v>0</v>
      </c>
    </row>
    <row r="241" spans="1:11" x14ac:dyDescent="0.25">
      <c r="A241">
        <v>3848</v>
      </c>
      <c r="B241" t="s">
        <v>1647</v>
      </c>
      <c r="C241" t="s">
        <v>301</v>
      </c>
      <c r="D241" t="s">
        <v>7400</v>
      </c>
      <c r="E241" t="s">
        <v>8084</v>
      </c>
      <c r="F241" t="s">
        <v>8085</v>
      </c>
      <c r="G241" t="s">
        <v>8086</v>
      </c>
      <c r="H241">
        <v>84</v>
      </c>
      <c r="I241" t="s">
        <v>1652</v>
      </c>
      <c r="J241">
        <v>0</v>
      </c>
      <c r="K241">
        <v>0</v>
      </c>
    </row>
    <row r="242" spans="1:11" x14ac:dyDescent="0.25">
      <c r="A242">
        <v>3848</v>
      </c>
      <c r="B242" t="s">
        <v>1647</v>
      </c>
      <c r="C242" t="s">
        <v>301</v>
      </c>
      <c r="D242" t="s">
        <v>7400</v>
      </c>
      <c r="E242" t="s">
        <v>8087</v>
      </c>
      <c r="F242" t="s">
        <v>8088</v>
      </c>
      <c r="G242" t="s">
        <v>8089</v>
      </c>
      <c r="H242">
        <v>39</v>
      </c>
      <c r="I242" t="s">
        <v>1652</v>
      </c>
      <c r="J242">
        <v>0</v>
      </c>
      <c r="K242">
        <v>0</v>
      </c>
    </row>
    <row r="243" spans="1:11" x14ac:dyDescent="0.25">
      <c r="A243">
        <v>3848</v>
      </c>
      <c r="B243" t="s">
        <v>1647</v>
      </c>
      <c r="C243" t="s">
        <v>301</v>
      </c>
      <c r="D243" t="s">
        <v>7400</v>
      </c>
      <c r="E243" t="s">
        <v>8090</v>
      </c>
      <c r="F243" t="s">
        <v>8091</v>
      </c>
      <c r="G243" t="s">
        <v>8092</v>
      </c>
      <c r="H243">
        <v>70</v>
      </c>
      <c r="I243" t="s">
        <v>1652</v>
      </c>
      <c r="J243">
        <v>0</v>
      </c>
      <c r="K243">
        <v>0</v>
      </c>
    </row>
    <row r="244" spans="1:11" x14ac:dyDescent="0.25">
      <c r="A244">
        <v>3848</v>
      </c>
      <c r="B244" t="s">
        <v>1647</v>
      </c>
      <c r="C244" t="s">
        <v>301</v>
      </c>
      <c r="D244" t="s">
        <v>7400</v>
      </c>
      <c r="E244" t="s">
        <v>10727</v>
      </c>
      <c r="F244" t="s">
        <v>10728</v>
      </c>
      <c r="G244" t="s">
        <v>8830</v>
      </c>
      <c r="H244">
        <v>18</v>
      </c>
      <c r="I244" t="s">
        <v>1652</v>
      </c>
      <c r="J244">
        <v>0</v>
      </c>
      <c r="K244">
        <v>0</v>
      </c>
    </row>
    <row r="245" spans="1:11" x14ac:dyDescent="0.25">
      <c r="A245">
        <v>3848</v>
      </c>
      <c r="B245" t="s">
        <v>1647</v>
      </c>
      <c r="C245" t="s">
        <v>301</v>
      </c>
      <c r="D245" t="s">
        <v>7400</v>
      </c>
      <c r="E245" t="s">
        <v>9540</v>
      </c>
      <c r="F245" t="s">
        <v>3427</v>
      </c>
      <c r="G245" t="s">
        <v>8830</v>
      </c>
      <c r="H245">
        <v>4</v>
      </c>
      <c r="I245" t="s">
        <v>1652</v>
      </c>
      <c r="J245">
        <v>0</v>
      </c>
      <c r="K245">
        <v>0</v>
      </c>
    </row>
    <row r="246" spans="1:11" x14ac:dyDescent="0.25">
      <c r="A246">
        <v>3848</v>
      </c>
      <c r="B246" t="s">
        <v>1647</v>
      </c>
      <c r="C246" t="s">
        <v>301</v>
      </c>
      <c r="D246" t="s">
        <v>7400</v>
      </c>
      <c r="E246" t="s">
        <v>8093</v>
      </c>
      <c r="F246" t="s">
        <v>8094</v>
      </c>
      <c r="G246" t="s">
        <v>8095</v>
      </c>
      <c r="H246">
        <v>25</v>
      </c>
      <c r="I246" t="s">
        <v>1652</v>
      </c>
      <c r="J246">
        <v>0</v>
      </c>
      <c r="K246">
        <v>0</v>
      </c>
    </row>
    <row r="247" spans="1:11" x14ac:dyDescent="0.25">
      <c r="A247">
        <v>3848</v>
      </c>
      <c r="B247" t="s">
        <v>1647</v>
      </c>
      <c r="C247" t="s">
        <v>301</v>
      </c>
      <c r="D247" t="s">
        <v>7400</v>
      </c>
      <c r="E247" t="s">
        <v>8096</v>
      </c>
      <c r="F247" t="s">
        <v>8097</v>
      </c>
      <c r="G247" t="s">
        <v>8098</v>
      </c>
      <c r="H247">
        <v>64</v>
      </c>
      <c r="I247" t="s">
        <v>1652</v>
      </c>
      <c r="J247">
        <v>0</v>
      </c>
      <c r="K247">
        <v>0</v>
      </c>
    </row>
    <row r="248" spans="1:11" x14ac:dyDescent="0.25">
      <c r="A248">
        <v>3848</v>
      </c>
      <c r="B248" t="s">
        <v>1647</v>
      </c>
      <c r="C248" t="s">
        <v>301</v>
      </c>
      <c r="D248" t="s">
        <v>7400</v>
      </c>
      <c r="E248" t="s">
        <v>8099</v>
      </c>
      <c r="F248" t="s">
        <v>8100</v>
      </c>
      <c r="G248" t="s">
        <v>8101</v>
      </c>
      <c r="H248">
        <v>49</v>
      </c>
      <c r="I248" t="s">
        <v>1652</v>
      </c>
      <c r="J248">
        <v>0</v>
      </c>
      <c r="K248">
        <v>0</v>
      </c>
    </row>
    <row r="249" spans="1:11" x14ac:dyDescent="0.25">
      <c r="A249">
        <v>3848</v>
      </c>
      <c r="B249" t="s">
        <v>1647</v>
      </c>
      <c r="C249" t="s">
        <v>301</v>
      </c>
      <c r="D249" t="s">
        <v>7400</v>
      </c>
      <c r="E249" t="s">
        <v>8102</v>
      </c>
      <c r="F249" t="s">
        <v>8103</v>
      </c>
      <c r="G249" t="s">
        <v>8104</v>
      </c>
      <c r="H249">
        <v>71</v>
      </c>
      <c r="I249" t="s">
        <v>1652</v>
      </c>
      <c r="J249">
        <v>0</v>
      </c>
      <c r="K249">
        <v>0</v>
      </c>
    </row>
    <row r="250" spans="1:11" x14ac:dyDescent="0.25">
      <c r="A250">
        <v>3848</v>
      </c>
      <c r="B250" t="s">
        <v>1647</v>
      </c>
      <c r="C250" t="s">
        <v>301</v>
      </c>
      <c r="D250" t="s">
        <v>7400</v>
      </c>
      <c r="E250" t="s">
        <v>8105</v>
      </c>
      <c r="F250" t="s">
        <v>8106</v>
      </c>
      <c r="G250" t="s">
        <v>8107</v>
      </c>
      <c r="H250">
        <v>3</v>
      </c>
      <c r="I250" t="s">
        <v>1652</v>
      </c>
      <c r="J250">
        <v>0</v>
      </c>
      <c r="K250">
        <v>0</v>
      </c>
    </row>
    <row r="251" spans="1:11" x14ac:dyDescent="0.25">
      <c r="A251">
        <v>3848</v>
      </c>
      <c r="B251" t="s">
        <v>1647</v>
      </c>
      <c r="C251" t="s">
        <v>301</v>
      </c>
      <c r="D251" t="s">
        <v>7400</v>
      </c>
      <c r="G251" t="s">
        <v>8830</v>
      </c>
      <c r="H251">
        <v>23</v>
      </c>
      <c r="I251" t="s">
        <v>1652</v>
      </c>
      <c r="J251">
        <v>0</v>
      </c>
      <c r="K251">
        <v>0</v>
      </c>
    </row>
    <row r="252" spans="1:11" x14ac:dyDescent="0.25">
      <c r="A252">
        <v>3848</v>
      </c>
      <c r="B252" t="s">
        <v>1647</v>
      </c>
      <c r="C252" t="s">
        <v>301</v>
      </c>
      <c r="D252" t="s">
        <v>7400</v>
      </c>
      <c r="E252" t="s">
        <v>8108</v>
      </c>
      <c r="F252" t="s">
        <v>8109</v>
      </c>
      <c r="G252" t="s">
        <v>8110</v>
      </c>
      <c r="H252">
        <v>74</v>
      </c>
      <c r="I252" t="s">
        <v>1652</v>
      </c>
      <c r="J252">
        <v>0</v>
      </c>
      <c r="K252">
        <v>0</v>
      </c>
    </row>
    <row r="253" spans="1:11" x14ac:dyDescent="0.25">
      <c r="A253">
        <v>3848</v>
      </c>
      <c r="B253" t="s">
        <v>1647</v>
      </c>
      <c r="C253" t="s">
        <v>301</v>
      </c>
      <c r="D253" t="s">
        <v>7400</v>
      </c>
      <c r="G253" t="s">
        <v>8830</v>
      </c>
      <c r="H253">
        <v>9</v>
      </c>
      <c r="I253" t="s">
        <v>1652</v>
      </c>
      <c r="J253">
        <v>0</v>
      </c>
      <c r="K253">
        <v>0</v>
      </c>
    </row>
    <row r="254" spans="1:11" x14ac:dyDescent="0.25">
      <c r="A254">
        <v>3848</v>
      </c>
      <c r="B254" t="s">
        <v>1647</v>
      </c>
      <c r="C254" t="s">
        <v>301</v>
      </c>
      <c r="D254" t="s">
        <v>7400</v>
      </c>
      <c r="E254" t="s">
        <v>8111</v>
      </c>
      <c r="F254" t="s">
        <v>8705</v>
      </c>
      <c r="G254" t="s">
        <v>8112</v>
      </c>
      <c r="H254">
        <v>10</v>
      </c>
      <c r="I254" t="s">
        <v>1652</v>
      </c>
      <c r="J254">
        <v>0</v>
      </c>
      <c r="K254">
        <v>0</v>
      </c>
    </row>
    <row r="255" spans="1:11" x14ac:dyDescent="0.25">
      <c r="A255">
        <v>3848</v>
      </c>
      <c r="B255" t="s">
        <v>1647</v>
      </c>
      <c r="C255" t="s">
        <v>301</v>
      </c>
      <c r="D255" t="s">
        <v>7400</v>
      </c>
      <c r="E255" t="s">
        <v>9253</v>
      </c>
      <c r="F255" t="s">
        <v>9254</v>
      </c>
      <c r="G255" t="s">
        <v>8830</v>
      </c>
      <c r="H255">
        <v>264</v>
      </c>
      <c r="I255" t="s">
        <v>1652</v>
      </c>
      <c r="J255">
        <v>0</v>
      </c>
      <c r="K255">
        <v>0</v>
      </c>
    </row>
    <row r="256" spans="1:11" x14ac:dyDescent="0.25">
      <c r="A256">
        <v>3848</v>
      </c>
      <c r="B256" t="s">
        <v>1647</v>
      </c>
      <c r="C256" t="s">
        <v>301</v>
      </c>
      <c r="D256" t="s">
        <v>7400</v>
      </c>
      <c r="E256" t="s">
        <v>8113</v>
      </c>
      <c r="F256" t="s">
        <v>8114</v>
      </c>
      <c r="G256" t="s">
        <v>8115</v>
      </c>
      <c r="H256">
        <v>20</v>
      </c>
      <c r="I256" t="s">
        <v>1652</v>
      </c>
      <c r="J256">
        <v>0</v>
      </c>
      <c r="K256">
        <v>0</v>
      </c>
    </row>
    <row r="257" spans="1:11" x14ac:dyDescent="0.25">
      <c r="A257">
        <v>3848</v>
      </c>
      <c r="B257" t="s">
        <v>1647</v>
      </c>
      <c r="C257" t="s">
        <v>301</v>
      </c>
      <c r="D257" t="s">
        <v>7400</v>
      </c>
      <c r="G257" t="s">
        <v>8830</v>
      </c>
      <c r="H257">
        <v>10</v>
      </c>
      <c r="I257" t="s">
        <v>1652</v>
      </c>
      <c r="J257">
        <v>0</v>
      </c>
      <c r="K257">
        <v>0</v>
      </c>
    </row>
    <row r="258" spans="1:11" x14ac:dyDescent="0.25">
      <c r="A258">
        <v>3848</v>
      </c>
      <c r="B258" t="s">
        <v>1647</v>
      </c>
      <c r="C258" t="s">
        <v>301</v>
      </c>
      <c r="D258" t="s">
        <v>7400</v>
      </c>
      <c r="E258" t="s">
        <v>8116</v>
      </c>
      <c r="F258" t="s">
        <v>8117</v>
      </c>
      <c r="G258" t="s">
        <v>8118</v>
      </c>
      <c r="H258">
        <v>33</v>
      </c>
      <c r="I258" t="s">
        <v>1652</v>
      </c>
      <c r="J258">
        <v>0</v>
      </c>
      <c r="K258">
        <v>0</v>
      </c>
    </row>
    <row r="259" spans="1:11" x14ac:dyDescent="0.25">
      <c r="A259">
        <v>3848</v>
      </c>
      <c r="B259" t="s">
        <v>1647</v>
      </c>
      <c r="C259" t="s">
        <v>301</v>
      </c>
      <c r="D259" t="s">
        <v>7400</v>
      </c>
      <c r="E259" t="s">
        <v>8119</v>
      </c>
      <c r="F259" t="s">
        <v>8706</v>
      </c>
      <c r="G259" t="s">
        <v>8120</v>
      </c>
      <c r="H259">
        <v>8</v>
      </c>
      <c r="I259" t="s">
        <v>1652</v>
      </c>
      <c r="J259">
        <v>0</v>
      </c>
      <c r="K259">
        <v>0</v>
      </c>
    </row>
    <row r="260" spans="1:11" x14ac:dyDescent="0.25">
      <c r="A260">
        <v>3848</v>
      </c>
      <c r="B260" t="s">
        <v>1647</v>
      </c>
      <c r="C260" t="s">
        <v>301</v>
      </c>
      <c r="D260" t="s">
        <v>7400</v>
      </c>
      <c r="E260" t="s">
        <v>8121</v>
      </c>
      <c r="F260" t="s">
        <v>8707</v>
      </c>
      <c r="G260" t="s">
        <v>8122</v>
      </c>
      <c r="H260">
        <v>18</v>
      </c>
      <c r="I260" t="s">
        <v>1652</v>
      </c>
      <c r="J260">
        <v>0</v>
      </c>
      <c r="K260">
        <v>0</v>
      </c>
    </row>
    <row r="261" spans="1:11" x14ac:dyDescent="0.25">
      <c r="A261">
        <v>3848</v>
      </c>
      <c r="B261" t="s">
        <v>1647</v>
      </c>
      <c r="C261" t="s">
        <v>301</v>
      </c>
      <c r="D261" t="s">
        <v>7400</v>
      </c>
      <c r="E261" t="s">
        <v>8123</v>
      </c>
      <c r="F261" t="s">
        <v>8708</v>
      </c>
      <c r="G261" t="s">
        <v>8124</v>
      </c>
      <c r="H261">
        <v>4</v>
      </c>
      <c r="I261" t="s">
        <v>1652</v>
      </c>
      <c r="J261">
        <v>0</v>
      </c>
      <c r="K261">
        <v>0</v>
      </c>
    </row>
    <row r="262" spans="1:11" x14ac:dyDescent="0.25">
      <c r="A262">
        <v>3848</v>
      </c>
      <c r="B262" t="s">
        <v>1647</v>
      </c>
      <c r="C262" t="s">
        <v>301</v>
      </c>
      <c r="D262" t="s">
        <v>7400</v>
      </c>
      <c r="E262" t="s">
        <v>8125</v>
      </c>
      <c r="F262" t="s">
        <v>8709</v>
      </c>
      <c r="G262" t="s">
        <v>8126</v>
      </c>
      <c r="H262">
        <v>63</v>
      </c>
      <c r="I262" t="s">
        <v>1652</v>
      </c>
      <c r="J262">
        <v>0</v>
      </c>
      <c r="K262">
        <v>0</v>
      </c>
    </row>
    <row r="263" spans="1:11" x14ac:dyDescent="0.25">
      <c r="A263">
        <v>3848</v>
      </c>
      <c r="B263" t="s">
        <v>1647</v>
      </c>
      <c r="C263" t="s">
        <v>301</v>
      </c>
      <c r="D263" t="s">
        <v>7400</v>
      </c>
      <c r="G263" t="s">
        <v>8830</v>
      </c>
      <c r="H263">
        <v>10</v>
      </c>
      <c r="I263" t="s">
        <v>1652</v>
      </c>
      <c r="J263">
        <v>0</v>
      </c>
      <c r="K263">
        <v>0</v>
      </c>
    </row>
    <row r="264" spans="1:11" x14ac:dyDescent="0.25">
      <c r="A264">
        <v>3848</v>
      </c>
      <c r="B264" t="s">
        <v>1647</v>
      </c>
      <c r="C264" t="s">
        <v>301</v>
      </c>
      <c r="D264" t="s">
        <v>7400</v>
      </c>
      <c r="E264" t="s">
        <v>8128</v>
      </c>
      <c r="F264" t="s">
        <v>8710</v>
      </c>
      <c r="G264" t="s">
        <v>8129</v>
      </c>
      <c r="H264">
        <v>8</v>
      </c>
      <c r="I264" t="s">
        <v>1652</v>
      </c>
      <c r="J264">
        <v>0</v>
      </c>
      <c r="K264">
        <v>0</v>
      </c>
    </row>
    <row r="265" spans="1:11" x14ac:dyDescent="0.25">
      <c r="A265">
        <v>3848</v>
      </c>
      <c r="B265" t="s">
        <v>1647</v>
      </c>
      <c r="C265" t="s">
        <v>301</v>
      </c>
      <c r="D265" t="s">
        <v>7400</v>
      </c>
      <c r="E265" t="s">
        <v>8130</v>
      </c>
      <c r="F265" t="s">
        <v>8711</v>
      </c>
      <c r="G265" t="s">
        <v>8127</v>
      </c>
      <c r="H265">
        <v>65</v>
      </c>
      <c r="I265" t="s">
        <v>1652</v>
      </c>
      <c r="J265">
        <v>0</v>
      </c>
      <c r="K265">
        <v>0</v>
      </c>
    </row>
    <row r="266" spans="1:11" x14ac:dyDescent="0.25">
      <c r="A266">
        <v>3848</v>
      </c>
      <c r="B266" t="s">
        <v>1647</v>
      </c>
      <c r="C266" t="s">
        <v>301</v>
      </c>
      <c r="D266" t="s">
        <v>7400</v>
      </c>
      <c r="E266" t="s">
        <v>8131</v>
      </c>
      <c r="F266" t="s">
        <v>8712</v>
      </c>
      <c r="G266" t="s">
        <v>8132</v>
      </c>
      <c r="H266">
        <v>5</v>
      </c>
      <c r="I266" t="s">
        <v>1652</v>
      </c>
      <c r="J266">
        <v>0</v>
      </c>
      <c r="K266">
        <v>0</v>
      </c>
    </row>
    <row r="267" spans="1:11" x14ac:dyDescent="0.25">
      <c r="A267">
        <v>3848</v>
      </c>
      <c r="B267" t="s">
        <v>1647</v>
      </c>
      <c r="C267" t="s">
        <v>301</v>
      </c>
      <c r="D267" t="s">
        <v>7400</v>
      </c>
      <c r="E267" t="s">
        <v>8133</v>
      </c>
      <c r="F267" t="s">
        <v>8134</v>
      </c>
      <c r="G267" t="s">
        <v>8135</v>
      </c>
      <c r="H267">
        <v>52</v>
      </c>
      <c r="I267" t="s">
        <v>1652</v>
      </c>
      <c r="J267">
        <v>0</v>
      </c>
      <c r="K267">
        <v>0</v>
      </c>
    </row>
    <row r="268" spans="1:11" x14ac:dyDescent="0.25">
      <c r="A268">
        <v>3848</v>
      </c>
      <c r="B268" t="s">
        <v>1647</v>
      </c>
      <c r="C268" t="s">
        <v>301</v>
      </c>
      <c r="D268" t="s">
        <v>7400</v>
      </c>
      <c r="E268" t="s">
        <v>8136</v>
      </c>
      <c r="F268" t="s">
        <v>8713</v>
      </c>
      <c r="G268" t="s">
        <v>8137</v>
      </c>
      <c r="H268">
        <v>10</v>
      </c>
      <c r="I268" t="s">
        <v>1652</v>
      </c>
      <c r="J268">
        <v>0</v>
      </c>
      <c r="K268">
        <v>0</v>
      </c>
    </row>
    <row r="269" spans="1:11" x14ac:dyDescent="0.25">
      <c r="A269">
        <v>3848</v>
      </c>
      <c r="B269" t="s">
        <v>1647</v>
      </c>
      <c r="C269" t="s">
        <v>301</v>
      </c>
      <c r="D269" t="s">
        <v>7400</v>
      </c>
      <c r="E269" t="s">
        <v>8138</v>
      </c>
      <c r="F269" t="s">
        <v>8139</v>
      </c>
      <c r="G269" t="s">
        <v>8140</v>
      </c>
      <c r="H269">
        <v>4</v>
      </c>
      <c r="I269" t="s">
        <v>1652</v>
      </c>
      <c r="J269">
        <v>0</v>
      </c>
      <c r="K269">
        <v>0</v>
      </c>
    </row>
    <row r="270" spans="1:11" x14ac:dyDescent="0.25">
      <c r="A270">
        <v>3848</v>
      </c>
      <c r="B270" t="s">
        <v>1647</v>
      </c>
      <c r="C270" t="s">
        <v>301</v>
      </c>
      <c r="D270" t="s">
        <v>7400</v>
      </c>
      <c r="E270" t="s">
        <v>8141</v>
      </c>
      <c r="F270" t="s">
        <v>8142</v>
      </c>
      <c r="G270" t="s">
        <v>8143</v>
      </c>
      <c r="H270">
        <v>25</v>
      </c>
      <c r="I270" t="s">
        <v>1652</v>
      </c>
      <c r="J270">
        <v>0</v>
      </c>
      <c r="K270">
        <v>0</v>
      </c>
    </row>
    <row r="271" spans="1:11" x14ac:dyDescent="0.25">
      <c r="A271">
        <v>3848</v>
      </c>
      <c r="B271" t="s">
        <v>1647</v>
      </c>
      <c r="C271" t="s">
        <v>301</v>
      </c>
      <c r="D271" t="s">
        <v>7400</v>
      </c>
      <c r="E271" t="s">
        <v>8144</v>
      </c>
      <c r="F271" t="s">
        <v>8714</v>
      </c>
      <c r="G271" t="s">
        <v>8145</v>
      </c>
      <c r="H271">
        <v>10</v>
      </c>
      <c r="I271" t="s">
        <v>1652</v>
      </c>
      <c r="J271">
        <v>0</v>
      </c>
      <c r="K271">
        <v>0</v>
      </c>
    </row>
    <row r="272" spans="1:11" x14ac:dyDescent="0.25">
      <c r="A272">
        <v>3848</v>
      </c>
      <c r="B272" t="s">
        <v>1647</v>
      </c>
      <c r="C272" t="s">
        <v>301</v>
      </c>
      <c r="D272" t="s">
        <v>7400</v>
      </c>
      <c r="E272" t="s">
        <v>8146</v>
      </c>
      <c r="F272" t="s">
        <v>8147</v>
      </c>
      <c r="G272" t="s">
        <v>8148</v>
      </c>
      <c r="H272">
        <v>8</v>
      </c>
      <c r="I272" t="s">
        <v>1652</v>
      </c>
      <c r="J272">
        <v>0</v>
      </c>
      <c r="K272">
        <v>0</v>
      </c>
    </row>
    <row r="273" spans="1:11" x14ac:dyDescent="0.25">
      <c r="A273">
        <v>3848</v>
      </c>
      <c r="B273" t="s">
        <v>1647</v>
      </c>
      <c r="C273" t="s">
        <v>301</v>
      </c>
      <c r="D273" t="s">
        <v>7400</v>
      </c>
      <c r="E273" t="s">
        <v>8149</v>
      </c>
      <c r="F273" t="s">
        <v>8150</v>
      </c>
      <c r="G273" t="s">
        <v>8151</v>
      </c>
      <c r="H273">
        <v>2</v>
      </c>
      <c r="I273" t="s">
        <v>1652</v>
      </c>
      <c r="J273">
        <v>0</v>
      </c>
      <c r="K273">
        <v>0</v>
      </c>
    </row>
    <row r="274" spans="1:11" x14ac:dyDescent="0.25">
      <c r="A274">
        <v>3848</v>
      </c>
      <c r="B274" t="s">
        <v>1647</v>
      </c>
      <c r="C274" t="s">
        <v>301</v>
      </c>
      <c r="D274" t="s">
        <v>7400</v>
      </c>
      <c r="E274" t="s">
        <v>8152</v>
      </c>
      <c r="F274" t="s">
        <v>8715</v>
      </c>
      <c r="G274" t="s">
        <v>8153</v>
      </c>
      <c r="H274">
        <v>6</v>
      </c>
      <c r="I274" t="s">
        <v>1652</v>
      </c>
      <c r="J274">
        <v>0</v>
      </c>
      <c r="K274">
        <v>0</v>
      </c>
    </row>
    <row r="275" spans="1:11" x14ac:dyDescent="0.25">
      <c r="A275">
        <v>3848</v>
      </c>
      <c r="B275" t="s">
        <v>1647</v>
      </c>
      <c r="C275" t="s">
        <v>301</v>
      </c>
      <c r="D275" t="s">
        <v>7400</v>
      </c>
      <c r="E275" t="s">
        <v>8154</v>
      </c>
      <c r="F275" t="s">
        <v>8155</v>
      </c>
      <c r="G275" t="s">
        <v>8156</v>
      </c>
      <c r="H275">
        <v>9</v>
      </c>
      <c r="I275" t="s">
        <v>1652</v>
      </c>
      <c r="J275">
        <v>0</v>
      </c>
      <c r="K275">
        <v>0</v>
      </c>
    </row>
    <row r="276" spans="1:11" x14ac:dyDescent="0.25">
      <c r="A276">
        <v>3848</v>
      </c>
      <c r="B276" t="s">
        <v>1647</v>
      </c>
      <c r="C276" t="s">
        <v>301</v>
      </c>
      <c r="D276" t="s">
        <v>7400</v>
      </c>
      <c r="E276" t="s">
        <v>8157</v>
      </c>
      <c r="F276" t="s">
        <v>8158</v>
      </c>
      <c r="G276" t="s">
        <v>8159</v>
      </c>
      <c r="H276">
        <v>9</v>
      </c>
      <c r="I276" t="s">
        <v>1652</v>
      </c>
      <c r="J276">
        <v>0</v>
      </c>
      <c r="K276">
        <v>0</v>
      </c>
    </row>
    <row r="277" spans="1:11" x14ac:dyDescent="0.25">
      <c r="A277">
        <v>3848</v>
      </c>
      <c r="B277" t="s">
        <v>1647</v>
      </c>
      <c r="C277" t="s">
        <v>301</v>
      </c>
      <c r="D277" t="s">
        <v>7400</v>
      </c>
      <c r="G277" t="s">
        <v>8830</v>
      </c>
      <c r="H277">
        <v>48</v>
      </c>
      <c r="I277" t="s">
        <v>1652</v>
      </c>
      <c r="J277">
        <v>0</v>
      </c>
      <c r="K277">
        <v>0</v>
      </c>
    </row>
    <row r="278" spans="1:11" x14ac:dyDescent="0.25">
      <c r="A278">
        <v>3848</v>
      </c>
      <c r="B278" t="s">
        <v>1647</v>
      </c>
      <c r="C278" t="s">
        <v>301</v>
      </c>
      <c r="D278" t="s">
        <v>7400</v>
      </c>
      <c r="E278" t="s">
        <v>8160</v>
      </c>
      <c r="F278" t="s">
        <v>8161</v>
      </c>
      <c r="G278" t="s">
        <v>8162</v>
      </c>
      <c r="H278">
        <v>28</v>
      </c>
      <c r="I278" t="s">
        <v>1652</v>
      </c>
      <c r="J278">
        <v>0</v>
      </c>
      <c r="K278">
        <v>0</v>
      </c>
    </row>
    <row r="279" spans="1:11" x14ac:dyDescent="0.25">
      <c r="A279">
        <v>3848</v>
      </c>
      <c r="B279" t="s">
        <v>1647</v>
      </c>
      <c r="C279" t="s">
        <v>301</v>
      </c>
      <c r="D279" t="s">
        <v>7400</v>
      </c>
      <c r="G279" t="s">
        <v>8830</v>
      </c>
      <c r="H279">
        <v>104</v>
      </c>
      <c r="I279" t="s">
        <v>1652</v>
      </c>
      <c r="J279">
        <v>0</v>
      </c>
      <c r="K279">
        <v>0</v>
      </c>
    </row>
    <row r="280" spans="1:11" x14ac:dyDescent="0.25">
      <c r="A280">
        <v>3848</v>
      </c>
      <c r="B280" t="s">
        <v>1647</v>
      </c>
      <c r="C280" t="s">
        <v>301</v>
      </c>
      <c r="D280" t="s">
        <v>7400</v>
      </c>
      <c r="E280" t="s">
        <v>8163</v>
      </c>
      <c r="F280" t="s">
        <v>8164</v>
      </c>
      <c r="G280" t="s">
        <v>8165</v>
      </c>
      <c r="H280">
        <v>14</v>
      </c>
      <c r="I280" t="s">
        <v>1652</v>
      </c>
      <c r="J280">
        <v>0</v>
      </c>
      <c r="K280">
        <v>0</v>
      </c>
    </row>
    <row r="281" spans="1:11" x14ac:dyDescent="0.25">
      <c r="A281">
        <v>3848</v>
      </c>
      <c r="B281" t="s">
        <v>1647</v>
      </c>
      <c r="C281" t="s">
        <v>301</v>
      </c>
      <c r="D281" t="s">
        <v>7400</v>
      </c>
      <c r="E281" t="s">
        <v>8166</v>
      </c>
      <c r="F281" t="s">
        <v>8716</v>
      </c>
      <c r="G281" t="s">
        <v>8167</v>
      </c>
      <c r="H281">
        <v>1</v>
      </c>
      <c r="I281" t="s">
        <v>1652</v>
      </c>
      <c r="J281">
        <v>0</v>
      </c>
      <c r="K281">
        <v>0</v>
      </c>
    </row>
    <row r="282" spans="1:11" x14ac:dyDescent="0.25">
      <c r="A282">
        <v>3848</v>
      </c>
      <c r="B282" t="s">
        <v>1647</v>
      </c>
      <c r="C282" t="s">
        <v>301</v>
      </c>
      <c r="D282" t="s">
        <v>7400</v>
      </c>
      <c r="G282" t="s">
        <v>8830</v>
      </c>
      <c r="H282">
        <v>177</v>
      </c>
      <c r="I282" t="s">
        <v>1652</v>
      </c>
      <c r="J282">
        <v>0</v>
      </c>
      <c r="K282">
        <v>0</v>
      </c>
    </row>
    <row r="283" spans="1:11" x14ac:dyDescent="0.25">
      <c r="A283">
        <v>3848</v>
      </c>
      <c r="B283" t="s">
        <v>1647</v>
      </c>
      <c r="C283" t="s">
        <v>301</v>
      </c>
      <c r="D283" t="s">
        <v>7400</v>
      </c>
      <c r="E283" t="s">
        <v>8168</v>
      </c>
      <c r="F283" t="s">
        <v>8169</v>
      </c>
      <c r="G283" t="s">
        <v>8170</v>
      </c>
      <c r="H283">
        <v>8</v>
      </c>
      <c r="I283" t="s">
        <v>1652</v>
      </c>
      <c r="J283">
        <v>0</v>
      </c>
      <c r="K283">
        <v>0</v>
      </c>
    </row>
    <row r="284" spans="1:11" x14ac:dyDescent="0.25">
      <c r="A284">
        <v>3848</v>
      </c>
      <c r="B284" t="s">
        <v>1647</v>
      </c>
      <c r="C284" t="s">
        <v>301</v>
      </c>
      <c r="D284" t="s">
        <v>7400</v>
      </c>
      <c r="E284" t="s">
        <v>9158</v>
      </c>
      <c r="F284" t="s">
        <v>9159</v>
      </c>
      <c r="G284" t="s">
        <v>8830</v>
      </c>
      <c r="H284">
        <v>14</v>
      </c>
      <c r="I284" t="s">
        <v>1652</v>
      </c>
      <c r="J284">
        <v>0</v>
      </c>
      <c r="K284">
        <v>0</v>
      </c>
    </row>
    <row r="285" spans="1:11" x14ac:dyDescent="0.25">
      <c r="A285">
        <v>3848</v>
      </c>
      <c r="B285" t="s">
        <v>1647</v>
      </c>
      <c r="C285" t="s">
        <v>301</v>
      </c>
      <c r="D285" t="s">
        <v>7400</v>
      </c>
      <c r="E285" t="s">
        <v>9160</v>
      </c>
      <c r="F285" t="s">
        <v>9161</v>
      </c>
      <c r="G285" t="s">
        <v>8830</v>
      </c>
      <c r="H285">
        <v>14</v>
      </c>
      <c r="I285" t="s">
        <v>1652</v>
      </c>
      <c r="J285">
        <v>0</v>
      </c>
      <c r="K285">
        <v>0</v>
      </c>
    </row>
    <row r="286" spans="1:11" x14ac:dyDescent="0.25">
      <c r="A286">
        <v>3848</v>
      </c>
      <c r="B286" t="s">
        <v>1647</v>
      </c>
      <c r="C286" t="s">
        <v>301</v>
      </c>
      <c r="D286" t="s">
        <v>7400</v>
      </c>
      <c r="E286" t="s">
        <v>8171</v>
      </c>
      <c r="F286" t="s">
        <v>8172</v>
      </c>
      <c r="G286" t="s">
        <v>8173</v>
      </c>
      <c r="H286">
        <v>4</v>
      </c>
      <c r="I286" t="s">
        <v>1652</v>
      </c>
      <c r="J286">
        <v>0</v>
      </c>
      <c r="K286">
        <v>0</v>
      </c>
    </row>
    <row r="287" spans="1:11" x14ac:dyDescent="0.25">
      <c r="A287">
        <v>3848</v>
      </c>
      <c r="B287" t="s">
        <v>1647</v>
      </c>
      <c r="C287" t="s">
        <v>301</v>
      </c>
      <c r="D287" t="s">
        <v>7400</v>
      </c>
      <c r="G287" t="s">
        <v>8830</v>
      </c>
      <c r="H287">
        <v>14</v>
      </c>
      <c r="I287" t="s">
        <v>1652</v>
      </c>
      <c r="J287">
        <v>0</v>
      </c>
      <c r="K287">
        <v>0</v>
      </c>
    </row>
    <row r="288" spans="1:11" x14ac:dyDescent="0.25">
      <c r="A288">
        <v>3848</v>
      </c>
      <c r="B288" t="s">
        <v>1647</v>
      </c>
      <c r="C288" t="s">
        <v>301</v>
      </c>
      <c r="D288" t="s">
        <v>7400</v>
      </c>
      <c r="E288" t="s">
        <v>8174</v>
      </c>
      <c r="F288" t="s">
        <v>8175</v>
      </c>
      <c r="G288" t="s">
        <v>8176</v>
      </c>
      <c r="H288">
        <v>22</v>
      </c>
      <c r="I288" t="s">
        <v>1652</v>
      </c>
      <c r="J288">
        <v>0</v>
      </c>
      <c r="K288">
        <v>0</v>
      </c>
    </row>
    <row r="289" spans="1:11" x14ac:dyDescent="0.25">
      <c r="A289">
        <v>3848</v>
      </c>
      <c r="B289" t="s">
        <v>1647</v>
      </c>
      <c r="C289" t="s">
        <v>301</v>
      </c>
      <c r="D289" t="s">
        <v>7400</v>
      </c>
      <c r="E289" t="s">
        <v>8177</v>
      </c>
      <c r="F289" t="s">
        <v>8178</v>
      </c>
      <c r="G289" t="s">
        <v>8179</v>
      </c>
      <c r="H289">
        <v>22</v>
      </c>
      <c r="I289" t="s">
        <v>1652</v>
      </c>
      <c r="J289">
        <v>0</v>
      </c>
      <c r="K289">
        <v>0</v>
      </c>
    </row>
    <row r="290" spans="1:11" x14ac:dyDescent="0.25">
      <c r="A290">
        <v>3848</v>
      </c>
      <c r="B290" t="s">
        <v>1647</v>
      </c>
      <c r="C290" t="s">
        <v>301</v>
      </c>
      <c r="D290" t="s">
        <v>7400</v>
      </c>
      <c r="E290" t="s">
        <v>8180</v>
      </c>
      <c r="F290" t="s">
        <v>8181</v>
      </c>
      <c r="G290" t="s">
        <v>8182</v>
      </c>
      <c r="H290">
        <v>28</v>
      </c>
      <c r="I290" t="s">
        <v>1652</v>
      </c>
      <c r="J290">
        <v>0</v>
      </c>
      <c r="K290">
        <v>0</v>
      </c>
    </row>
    <row r="291" spans="1:11" x14ac:dyDescent="0.25">
      <c r="A291">
        <v>3848</v>
      </c>
      <c r="B291" t="s">
        <v>1647</v>
      </c>
      <c r="C291" t="s">
        <v>301</v>
      </c>
      <c r="D291" t="s">
        <v>7400</v>
      </c>
      <c r="E291" t="s">
        <v>8183</v>
      </c>
      <c r="F291" t="s">
        <v>8184</v>
      </c>
      <c r="G291" t="s">
        <v>8151</v>
      </c>
      <c r="H291">
        <v>15</v>
      </c>
      <c r="I291" t="s">
        <v>1652</v>
      </c>
      <c r="J291">
        <v>0</v>
      </c>
      <c r="K291">
        <v>0</v>
      </c>
    </row>
    <row r="292" spans="1:11" x14ac:dyDescent="0.25">
      <c r="A292">
        <v>3848</v>
      </c>
      <c r="B292" t="s">
        <v>1647</v>
      </c>
      <c r="C292" t="s">
        <v>301</v>
      </c>
      <c r="D292" t="s">
        <v>7400</v>
      </c>
      <c r="E292" t="s">
        <v>8185</v>
      </c>
      <c r="F292" t="s">
        <v>8186</v>
      </c>
      <c r="G292" t="s">
        <v>8151</v>
      </c>
      <c r="H292">
        <v>28</v>
      </c>
      <c r="I292" t="s">
        <v>1652</v>
      </c>
      <c r="J292">
        <v>0</v>
      </c>
      <c r="K292">
        <v>0</v>
      </c>
    </row>
    <row r="293" spans="1:11" x14ac:dyDescent="0.25">
      <c r="A293">
        <v>3848</v>
      </c>
      <c r="B293" t="s">
        <v>1647</v>
      </c>
      <c r="C293" t="s">
        <v>301</v>
      </c>
      <c r="D293" t="s">
        <v>7400</v>
      </c>
      <c r="E293" t="s">
        <v>8187</v>
      </c>
      <c r="F293" t="s">
        <v>8188</v>
      </c>
      <c r="G293" t="s">
        <v>8189</v>
      </c>
      <c r="H293">
        <v>31</v>
      </c>
      <c r="I293" t="s">
        <v>1652</v>
      </c>
      <c r="J293">
        <v>0</v>
      </c>
      <c r="K293">
        <v>0</v>
      </c>
    </row>
    <row r="294" spans="1:11" x14ac:dyDescent="0.25">
      <c r="A294">
        <v>3848</v>
      </c>
      <c r="B294" t="s">
        <v>1647</v>
      </c>
      <c r="C294" t="s">
        <v>301</v>
      </c>
      <c r="D294" t="s">
        <v>7400</v>
      </c>
      <c r="E294" t="s">
        <v>8190</v>
      </c>
      <c r="F294" t="s">
        <v>8191</v>
      </c>
      <c r="G294" t="s">
        <v>8192</v>
      </c>
      <c r="H294">
        <v>1</v>
      </c>
      <c r="I294" t="s">
        <v>1652</v>
      </c>
      <c r="J294">
        <v>0</v>
      </c>
      <c r="K294">
        <v>0</v>
      </c>
    </row>
    <row r="295" spans="1:11" x14ac:dyDescent="0.25">
      <c r="A295">
        <v>3848</v>
      </c>
      <c r="B295" t="s">
        <v>1647</v>
      </c>
      <c r="C295" t="s">
        <v>301</v>
      </c>
      <c r="D295" t="s">
        <v>7400</v>
      </c>
      <c r="E295" t="s">
        <v>8193</v>
      </c>
      <c r="F295" t="s">
        <v>8194</v>
      </c>
      <c r="G295" t="s">
        <v>8195</v>
      </c>
      <c r="H295">
        <v>5</v>
      </c>
      <c r="I295" t="s">
        <v>1652</v>
      </c>
      <c r="J295">
        <v>0</v>
      </c>
      <c r="K295">
        <v>0</v>
      </c>
    </row>
    <row r="296" spans="1:11" x14ac:dyDescent="0.25">
      <c r="A296">
        <v>3848</v>
      </c>
      <c r="B296" t="s">
        <v>1647</v>
      </c>
      <c r="C296" t="s">
        <v>301</v>
      </c>
      <c r="D296" t="s">
        <v>7400</v>
      </c>
      <c r="E296" t="s">
        <v>8196</v>
      </c>
      <c r="F296" t="s">
        <v>8717</v>
      </c>
      <c r="G296" t="s">
        <v>8197</v>
      </c>
      <c r="H296">
        <v>16</v>
      </c>
      <c r="I296" t="s">
        <v>1652</v>
      </c>
      <c r="J296">
        <v>0</v>
      </c>
      <c r="K296">
        <v>0</v>
      </c>
    </row>
    <row r="297" spans="1:11" x14ac:dyDescent="0.25">
      <c r="A297">
        <v>3848</v>
      </c>
      <c r="B297" t="s">
        <v>1647</v>
      </c>
      <c r="C297" t="s">
        <v>301</v>
      </c>
      <c r="D297" t="s">
        <v>7400</v>
      </c>
      <c r="E297" t="s">
        <v>8198</v>
      </c>
      <c r="F297" t="s">
        <v>8718</v>
      </c>
      <c r="G297" t="s">
        <v>8199</v>
      </c>
      <c r="H297">
        <v>9</v>
      </c>
      <c r="I297" t="s">
        <v>1652</v>
      </c>
      <c r="J297">
        <v>0</v>
      </c>
      <c r="K297">
        <v>0</v>
      </c>
    </row>
    <row r="298" spans="1:11" x14ac:dyDescent="0.25">
      <c r="A298">
        <v>3848</v>
      </c>
      <c r="B298" t="s">
        <v>1647</v>
      </c>
      <c r="C298" t="s">
        <v>301</v>
      </c>
      <c r="D298" t="s">
        <v>7400</v>
      </c>
      <c r="E298" t="s">
        <v>8200</v>
      </c>
      <c r="F298" t="s">
        <v>8201</v>
      </c>
      <c r="G298" t="s">
        <v>8202</v>
      </c>
      <c r="H298">
        <v>6</v>
      </c>
      <c r="I298" t="s">
        <v>1652</v>
      </c>
      <c r="J298">
        <v>0</v>
      </c>
      <c r="K298">
        <v>0</v>
      </c>
    </row>
    <row r="299" spans="1:11" x14ac:dyDescent="0.25">
      <c r="A299">
        <v>3848</v>
      </c>
      <c r="B299" t="s">
        <v>1647</v>
      </c>
      <c r="C299" t="s">
        <v>301</v>
      </c>
      <c r="D299" t="s">
        <v>7400</v>
      </c>
      <c r="E299" t="s">
        <v>8203</v>
      </c>
      <c r="F299" t="s">
        <v>8204</v>
      </c>
      <c r="G299" t="s">
        <v>8205</v>
      </c>
      <c r="H299">
        <v>44</v>
      </c>
      <c r="I299" t="s">
        <v>1652</v>
      </c>
      <c r="J299">
        <v>0</v>
      </c>
      <c r="K299">
        <v>0</v>
      </c>
    </row>
    <row r="300" spans="1:11" x14ac:dyDescent="0.25">
      <c r="A300">
        <v>3848</v>
      </c>
      <c r="B300" t="s">
        <v>1647</v>
      </c>
      <c r="C300" t="s">
        <v>301</v>
      </c>
      <c r="D300" t="s">
        <v>7400</v>
      </c>
      <c r="E300" t="s">
        <v>8206</v>
      </c>
      <c r="F300" t="s">
        <v>8207</v>
      </c>
      <c r="G300" t="s">
        <v>8140</v>
      </c>
      <c r="H300">
        <v>4</v>
      </c>
      <c r="I300" t="s">
        <v>1652</v>
      </c>
      <c r="J300">
        <v>0</v>
      </c>
      <c r="K300">
        <v>0</v>
      </c>
    </row>
    <row r="301" spans="1:11" x14ac:dyDescent="0.25">
      <c r="A301">
        <v>3848</v>
      </c>
      <c r="B301" t="s">
        <v>1647</v>
      </c>
      <c r="C301" t="s">
        <v>301</v>
      </c>
      <c r="D301" t="s">
        <v>7400</v>
      </c>
      <c r="E301" t="s">
        <v>8208</v>
      </c>
      <c r="F301" t="s">
        <v>8207</v>
      </c>
      <c r="G301" t="s">
        <v>8140</v>
      </c>
      <c r="H301">
        <v>4</v>
      </c>
      <c r="I301" t="s">
        <v>1652</v>
      </c>
      <c r="J301">
        <v>0</v>
      </c>
      <c r="K301">
        <v>0</v>
      </c>
    </row>
    <row r="302" spans="1:11" x14ac:dyDescent="0.25">
      <c r="A302">
        <v>3848</v>
      </c>
      <c r="B302" t="s">
        <v>1647</v>
      </c>
      <c r="C302" t="s">
        <v>301</v>
      </c>
      <c r="D302" t="s">
        <v>7400</v>
      </c>
      <c r="E302" t="s">
        <v>8209</v>
      </c>
      <c r="F302" t="s">
        <v>8210</v>
      </c>
      <c r="G302" t="s">
        <v>8122</v>
      </c>
      <c r="H302">
        <v>6</v>
      </c>
      <c r="I302" t="s">
        <v>1652</v>
      </c>
      <c r="J302">
        <v>0</v>
      </c>
      <c r="K302">
        <v>0</v>
      </c>
    </row>
    <row r="303" spans="1:11" x14ac:dyDescent="0.25">
      <c r="A303">
        <v>3848</v>
      </c>
      <c r="B303" t="s">
        <v>1647</v>
      </c>
      <c r="C303" t="s">
        <v>301</v>
      </c>
      <c r="D303" t="s">
        <v>7400</v>
      </c>
      <c r="E303" t="s">
        <v>9255</v>
      </c>
      <c r="F303" t="s">
        <v>9256</v>
      </c>
      <c r="G303" t="s">
        <v>8830</v>
      </c>
      <c r="H303">
        <v>2</v>
      </c>
      <c r="I303" t="s">
        <v>1652</v>
      </c>
      <c r="J303">
        <v>0</v>
      </c>
      <c r="K303">
        <v>0</v>
      </c>
    </row>
    <row r="304" spans="1:11" x14ac:dyDescent="0.25">
      <c r="A304">
        <v>3848</v>
      </c>
      <c r="B304" t="s">
        <v>1647</v>
      </c>
      <c r="C304" t="s">
        <v>301</v>
      </c>
      <c r="D304" t="s">
        <v>7400</v>
      </c>
      <c r="E304" t="s">
        <v>8211</v>
      </c>
      <c r="F304" t="s">
        <v>8212</v>
      </c>
      <c r="G304" t="s">
        <v>8213</v>
      </c>
      <c r="H304">
        <v>14</v>
      </c>
      <c r="I304" t="s">
        <v>1652</v>
      </c>
      <c r="J304">
        <v>0</v>
      </c>
      <c r="K304">
        <v>0</v>
      </c>
    </row>
    <row r="305" spans="1:11" x14ac:dyDescent="0.25">
      <c r="A305">
        <v>3848</v>
      </c>
      <c r="B305" t="s">
        <v>1647</v>
      </c>
      <c r="C305" t="s">
        <v>301</v>
      </c>
      <c r="D305" t="s">
        <v>7400</v>
      </c>
      <c r="E305" t="s">
        <v>8214</v>
      </c>
      <c r="F305" t="s">
        <v>8215</v>
      </c>
      <c r="G305" t="s">
        <v>8216</v>
      </c>
      <c r="H305">
        <v>8</v>
      </c>
      <c r="I305" t="s">
        <v>1652</v>
      </c>
      <c r="J305">
        <v>0</v>
      </c>
      <c r="K305">
        <v>0</v>
      </c>
    </row>
    <row r="306" spans="1:11" x14ac:dyDescent="0.25">
      <c r="A306">
        <v>3848</v>
      </c>
      <c r="B306" t="s">
        <v>1647</v>
      </c>
      <c r="C306" t="s">
        <v>301</v>
      </c>
      <c r="D306" t="s">
        <v>7400</v>
      </c>
      <c r="E306" t="s">
        <v>8217</v>
      </c>
      <c r="F306" t="s">
        <v>8218</v>
      </c>
      <c r="G306" t="s">
        <v>8219</v>
      </c>
      <c r="H306">
        <v>14</v>
      </c>
      <c r="I306" t="s">
        <v>1652</v>
      </c>
      <c r="J306">
        <v>0</v>
      </c>
      <c r="K306">
        <v>0</v>
      </c>
    </row>
    <row r="307" spans="1:11" x14ac:dyDescent="0.25">
      <c r="A307">
        <v>3848</v>
      </c>
      <c r="B307" t="s">
        <v>1647</v>
      </c>
      <c r="C307" t="s">
        <v>301</v>
      </c>
      <c r="D307" t="s">
        <v>7400</v>
      </c>
      <c r="E307" t="s">
        <v>8220</v>
      </c>
      <c r="F307" t="s">
        <v>8221</v>
      </c>
      <c r="G307" t="s">
        <v>8222</v>
      </c>
      <c r="H307">
        <v>3</v>
      </c>
      <c r="I307" t="s">
        <v>1652</v>
      </c>
      <c r="J307">
        <v>0</v>
      </c>
      <c r="K307">
        <v>0</v>
      </c>
    </row>
    <row r="308" spans="1:11" x14ac:dyDescent="0.25">
      <c r="A308">
        <v>3848</v>
      </c>
      <c r="B308" t="s">
        <v>1647</v>
      </c>
      <c r="C308" t="s">
        <v>301</v>
      </c>
      <c r="D308" t="s">
        <v>7400</v>
      </c>
      <c r="E308" t="s">
        <v>8223</v>
      </c>
      <c r="F308" t="s">
        <v>8224</v>
      </c>
      <c r="G308" t="s">
        <v>8225</v>
      </c>
      <c r="H308">
        <v>18</v>
      </c>
      <c r="I308" t="s">
        <v>1652</v>
      </c>
      <c r="J308">
        <v>0</v>
      </c>
      <c r="K308">
        <v>0</v>
      </c>
    </row>
    <row r="309" spans="1:11" x14ac:dyDescent="0.25">
      <c r="A309">
        <v>3848</v>
      </c>
      <c r="B309" t="s">
        <v>1647</v>
      </c>
      <c r="C309" t="s">
        <v>301</v>
      </c>
      <c r="D309" t="s">
        <v>7400</v>
      </c>
      <c r="E309" t="s">
        <v>8226</v>
      </c>
      <c r="F309" t="s">
        <v>8719</v>
      </c>
      <c r="G309" t="s">
        <v>8227</v>
      </c>
      <c r="H309">
        <v>10</v>
      </c>
      <c r="I309" t="s">
        <v>1652</v>
      </c>
      <c r="J309">
        <v>0</v>
      </c>
      <c r="K309">
        <v>0</v>
      </c>
    </row>
    <row r="310" spans="1:11" x14ac:dyDescent="0.25">
      <c r="A310">
        <v>3848</v>
      </c>
      <c r="B310" t="s">
        <v>1647</v>
      </c>
      <c r="C310" t="s">
        <v>301</v>
      </c>
      <c r="D310" t="s">
        <v>7400</v>
      </c>
      <c r="E310" t="s">
        <v>8228</v>
      </c>
      <c r="F310" t="s">
        <v>8720</v>
      </c>
      <c r="G310" t="s">
        <v>8229</v>
      </c>
      <c r="H310">
        <v>10</v>
      </c>
      <c r="I310" t="s">
        <v>1652</v>
      </c>
      <c r="J310">
        <v>0</v>
      </c>
      <c r="K310">
        <v>0</v>
      </c>
    </row>
    <row r="311" spans="1:11" x14ac:dyDescent="0.25">
      <c r="A311">
        <v>3848</v>
      </c>
      <c r="B311" t="s">
        <v>1647</v>
      </c>
      <c r="C311" t="s">
        <v>301</v>
      </c>
      <c r="D311" t="s">
        <v>7400</v>
      </c>
      <c r="E311" t="s">
        <v>8230</v>
      </c>
      <c r="F311" t="s">
        <v>8231</v>
      </c>
      <c r="G311" t="s">
        <v>8232</v>
      </c>
      <c r="H311">
        <v>10</v>
      </c>
      <c r="I311" t="s">
        <v>1652</v>
      </c>
      <c r="J311">
        <v>0</v>
      </c>
      <c r="K311">
        <v>0</v>
      </c>
    </row>
    <row r="312" spans="1:11" x14ac:dyDescent="0.25">
      <c r="A312">
        <v>3848</v>
      </c>
      <c r="B312" t="s">
        <v>1647</v>
      </c>
      <c r="C312" t="s">
        <v>301</v>
      </c>
      <c r="D312" t="s">
        <v>7400</v>
      </c>
      <c r="E312" t="s">
        <v>8233</v>
      </c>
      <c r="F312" t="s">
        <v>1681</v>
      </c>
      <c r="G312" t="s">
        <v>8234</v>
      </c>
      <c r="H312">
        <v>25</v>
      </c>
      <c r="I312" t="s">
        <v>1652</v>
      </c>
      <c r="J312">
        <v>0</v>
      </c>
      <c r="K312">
        <v>0</v>
      </c>
    </row>
    <row r="313" spans="1:11" x14ac:dyDescent="0.25">
      <c r="A313">
        <v>3848</v>
      </c>
      <c r="B313" t="s">
        <v>1647</v>
      </c>
      <c r="C313" t="s">
        <v>301</v>
      </c>
      <c r="D313" t="s">
        <v>7400</v>
      </c>
      <c r="E313" t="s">
        <v>8235</v>
      </c>
      <c r="F313" t="s">
        <v>8236</v>
      </c>
      <c r="G313" t="s">
        <v>8237</v>
      </c>
      <c r="H313">
        <v>11</v>
      </c>
      <c r="I313" t="s">
        <v>1652</v>
      </c>
      <c r="J313">
        <v>0</v>
      </c>
      <c r="K313">
        <v>0</v>
      </c>
    </row>
    <row r="314" spans="1:11" x14ac:dyDescent="0.25">
      <c r="A314">
        <v>3848</v>
      </c>
      <c r="B314" t="s">
        <v>1647</v>
      </c>
      <c r="C314" t="s">
        <v>301</v>
      </c>
      <c r="D314" t="s">
        <v>7400</v>
      </c>
      <c r="E314" t="s">
        <v>8238</v>
      </c>
      <c r="F314" t="s">
        <v>8829</v>
      </c>
      <c r="G314" t="s">
        <v>8239</v>
      </c>
      <c r="H314">
        <v>48</v>
      </c>
      <c r="I314" t="s">
        <v>1652</v>
      </c>
      <c r="J314">
        <v>0</v>
      </c>
      <c r="K314">
        <v>0</v>
      </c>
    </row>
    <row r="315" spans="1:11" x14ac:dyDescent="0.25">
      <c r="A315">
        <v>3848</v>
      </c>
      <c r="B315" t="s">
        <v>1647</v>
      </c>
      <c r="C315" t="s">
        <v>301</v>
      </c>
      <c r="D315" t="s">
        <v>7400</v>
      </c>
      <c r="E315" t="s">
        <v>8240</v>
      </c>
      <c r="F315" t="s">
        <v>8721</v>
      </c>
      <c r="G315" t="s">
        <v>8241</v>
      </c>
      <c r="H315">
        <v>15</v>
      </c>
      <c r="I315" t="s">
        <v>1652</v>
      </c>
      <c r="J315">
        <v>0</v>
      </c>
      <c r="K315">
        <v>0</v>
      </c>
    </row>
    <row r="316" spans="1:11" x14ac:dyDescent="0.25">
      <c r="A316">
        <v>3848</v>
      </c>
      <c r="B316" t="s">
        <v>1647</v>
      </c>
      <c r="C316" t="s">
        <v>301</v>
      </c>
      <c r="D316" t="s">
        <v>7400</v>
      </c>
      <c r="E316" t="s">
        <v>8242</v>
      </c>
      <c r="F316" t="s">
        <v>8722</v>
      </c>
      <c r="G316" t="s">
        <v>8243</v>
      </c>
      <c r="H316">
        <v>12</v>
      </c>
      <c r="I316" t="s">
        <v>1652</v>
      </c>
      <c r="J316">
        <v>0</v>
      </c>
      <c r="K316">
        <v>0</v>
      </c>
    </row>
    <row r="317" spans="1:11" x14ac:dyDescent="0.25">
      <c r="A317">
        <v>3848</v>
      </c>
      <c r="B317" t="s">
        <v>1647</v>
      </c>
      <c r="C317" t="s">
        <v>301</v>
      </c>
      <c r="D317" t="s">
        <v>7400</v>
      </c>
      <c r="E317" t="s">
        <v>8244</v>
      </c>
      <c r="F317" t="s">
        <v>8245</v>
      </c>
      <c r="G317" t="s">
        <v>8227</v>
      </c>
      <c r="H317">
        <v>10</v>
      </c>
      <c r="I317" t="s">
        <v>1652</v>
      </c>
      <c r="J317">
        <v>0</v>
      </c>
      <c r="K317">
        <v>0</v>
      </c>
    </row>
    <row r="318" spans="1:11" x14ac:dyDescent="0.25">
      <c r="A318">
        <v>3848</v>
      </c>
      <c r="B318" t="s">
        <v>1647</v>
      </c>
      <c r="C318" t="s">
        <v>301</v>
      </c>
      <c r="D318" t="s">
        <v>7400</v>
      </c>
      <c r="E318" t="s">
        <v>4655</v>
      </c>
      <c r="F318" t="s">
        <v>7474</v>
      </c>
      <c r="G318" t="s">
        <v>6529</v>
      </c>
      <c r="H318">
        <v>4</v>
      </c>
      <c r="I318" t="s">
        <v>1652</v>
      </c>
      <c r="J318">
        <v>0</v>
      </c>
      <c r="K318">
        <v>0</v>
      </c>
    </row>
    <row r="319" spans="1:11" x14ac:dyDescent="0.25">
      <c r="A319">
        <v>3848</v>
      </c>
      <c r="B319" t="s">
        <v>1647</v>
      </c>
      <c r="C319" t="s">
        <v>301</v>
      </c>
      <c r="D319" t="s">
        <v>7400</v>
      </c>
      <c r="E319" t="s">
        <v>4656</v>
      </c>
      <c r="F319" t="s">
        <v>4657</v>
      </c>
      <c r="G319" t="s">
        <v>6388</v>
      </c>
      <c r="H319">
        <v>25</v>
      </c>
      <c r="I319" t="s">
        <v>1652</v>
      </c>
      <c r="J319">
        <v>0</v>
      </c>
      <c r="K319">
        <v>0</v>
      </c>
    </row>
    <row r="320" spans="1:11" x14ac:dyDescent="0.25">
      <c r="A320">
        <v>3848</v>
      </c>
      <c r="B320" t="s">
        <v>1647</v>
      </c>
      <c r="C320" t="s">
        <v>301</v>
      </c>
      <c r="D320" t="s">
        <v>7400</v>
      </c>
      <c r="E320" t="s">
        <v>125</v>
      </c>
      <c r="F320" t="s">
        <v>2044</v>
      </c>
      <c r="G320" t="s">
        <v>1563</v>
      </c>
      <c r="H320">
        <v>9</v>
      </c>
      <c r="I320" t="s">
        <v>1652</v>
      </c>
      <c r="J320">
        <v>0</v>
      </c>
      <c r="K320">
        <v>0</v>
      </c>
    </row>
    <row r="321" spans="1:11" x14ac:dyDescent="0.25">
      <c r="A321">
        <v>3848</v>
      </c>
      <c r="B321" t="s">
        <v>1647</v>
      </c>
      <c r="C321" t="s">
        <v>301</v>
      </c>
      <c r="D321" t="s">
        <v>7400</v>
      </c>
      <c r="E321" t="s">
        <v>4658</v>
      </c>
      <c r="F321" t="s">
        <v>1655</v>
      </c>
      <c r="G321" t="s">
        <v>6389</v>
      </c>
      <c r="H321">
        <v>8</v>
      </c>
      <c r="I321" t="s">
        <v>1652</v>
      </c>
      <c r="J321">
        <v>0</v>
      </c>
      <c r="K321">
        <v>0</v>
      </c>
    </row>
    <row r="322" spans="1:11" x14ac:dyDescent="0.25">
      <c r="A322">
        <v>3848</v>
      </c>
      <c r="B322" t="s">
        <v>1647</v>
      </c>
      <c r="C322" t="s">
        <v>301</v>
      </c>
      <c r="D322" t="s">
        <v>7400</v>
      </c>
      <c r="E322" t="s">
        <v>4659</v>
      </c>
      <c r="F322" t="s">
        <v>1655</v>
      </c>
      <c r="G322" t="s">
        <v>6390</v>
      </c>
      <c r="H322">
        <v>8</v>
      </c>
      <c r="I322" t="s">
        <v>1652</v>
      </c>
      <c r="J322">
        <v>0</v>
      </c>
      <c r="K322">
        <v>0</v>
      </c>
    </row>
    <row r="323" spans="1:11" x14ac:dyDescent="0.25">
      <c r="A323">
        <v>3848</v>
      </c>
      <c r="B323" t="s">
        <v>1647</v>
      </c>
      <c r="C323" t="s">
        <v>301</v>
      </c>
      <c r="D323" t="s">
        <v>7400</v>
      </c>
      <c r="E323" t="s">
        <v>4660</v>
      </c>
      <c r="F323" t="s">
        <v>4661</v>
      </c>
      <c r="G323" t="s">
        <v>10327</v>
      </c>
      <c r="H323">
        <v>4</v>
      </c>
      <c r="I323" t="s">
        <v>1652</v>
      </c>
      <c r="J323">
        <v>0</v>
      </c>
      <c r="K323">
        <v>0</v>
      </c>
    </row>
    <row r="324" spans="1:11" x14ac:dyDescent="0.25">
      <c r="A324">
        <v>3848</v>
      </c>
      <c r="B324" t="s">
        <v>1647</v>
      </c>
      <c r="C324" t="s">
        <v>301</v>
      </c>
      <c r="D324" t="s">
        <v>7400</v>
      </c>
      <c r="E324" t="s">
        <v>4662</v>
      </c>
      <c r="F324" t="s">
        <v>1655</v>
      </c>
      <c r="G324" t="s">
        <v>6391</v>
      </c>
      <c r="H324">
        <v>8</v>
      </c>
      <c r="I324" t="s">
        <v>1652</v>
      </c>
      <c r="J324">
        <v>0</v>
      </c>
      <c r="K324">
        <v>0</v>
      </c>
    </row>
    <row r="325" spans="1:11" x14ac:dyDescent="0.25">
      <c r="A325">
        <v>3848</v>
      </c>
      <c r="B325" t="s">
        <v>1647</v>
      </c>
      <c r="C325" t="s">
        <v>301</v>
      </c>
      <c r="D325" t="s">
        <v>7400</v>
      </c>
      <c r="E325" t="s">
        <v>4663</v>
      </c>
      <c r="F325" t="s">
        <v>1655</v>
      </c>
      <c r="G325" t="s">
        <v>6392</v>
      </c>
      <c r="H325">
        <v>8</v>
      </c>
      <c r="I325" t="s">
        <v>1652</v>
      </c>
      <c r="J325">
        <v>0</v>
      </c>
      <c r="K325">
        <v>0</v>
      </c>
    </row>
    <row r="326" spans="1:11" x14ac:dyDescent="0.25">
      <c r="A326">
        <v>3848</v>
      </c>
      <c r="B326" t="s">
        <v>1647</v>
      </c>
      <c r="C326" t="s">
        <v>301</v>
      </c>
      <c r="D326" t="s">
        <v>7400</v>
      </c>
      <c r="E326" t="s">
        <v>4664</v>
      </c>
      <c r="F326" t="s">
        <v>1655</v>
      </c>
      <c r="G326" t="s">
        <v>6393</v>
      </c>
      <c r="H326">
        <v>8</v>
      </c>
      <c r="I326" t="s">
        <v>1652</v>
      </c>
      <c r="J326">
        <v>0</v>
      </c>
      <c r="K326">
        <v>0</v>
      </c>
    </row>
    <row r="327" spans="1:11" x14ac:dyDescent="0.25">
      <c r="A327">
        <v>3848</v>
      </c>
      <c r="B327" t="s">
        <v>1647</v>
      </c>
      <c r="C327" t="s">
        <v>301</v>
      </c>
      <c r="D327" t="s">
        <v>7400</v>
      </c>
      <c r="E327" t="s">
        <v>4665</v>
      </c>
      <c r="F327" t="s">
        <v>1655</v>
      </c>
      <c r="G327" t="s">
        <v>6395</v>
      </c>
      <c r="H327">
        <v>9</v>
      </c>
      <c r="I327" t="s">
        <v>1652</v>
      </c>
      <c r="J327">
        <v>0</v>
      </c>
      <c r="K327">
        <v>0</v>
      </c>
    </row>
    <row r="328" spans="1:11" x14ac:dyDescent="0.25">
      <c r="A328">
        <v>3848</v>
      </c>
      <c r="B328" t="s">
        <v>1647</v>
      </c>
      <c r="C328" t="s">
        <v>301</v>
      </c>
      <c r="D328" t="s">
        <v>7400</v>
      </c>
      <c r="E328" t="s">
        <v>3112</v>
      </c>
      <c r="F328" t="s">
        <v>1655</v>
      </c>
      <c r="G328" t="s">
        <v>3113</v>
      </c>
      <c r="H328">
        <v>10</v>
      </c>
      <c r="I328" t="s">
        <v>1652</v>
      </c>
      <c r="J328">
        <v>0</v>
      </c>
      <c r="K328">
        <v>0</v>
      </c>
    </row>
    <row r="329" spans="1:11" x14ac:dyDescent="0.25">
      <c r="A329">
        <v>3848</v>
      </c>
      <c r="B329" t="s">
        <v>1647</v>
      </c>
      <c r="C329" t="s">
        <v>301</v>
      </c>
      <c r="D329" t="s">
        <v>7400</v>
      </c>
      <c r="E329" t="s">
        <v>4668</v>
      </c>
      <c r="F329" t="s">
        <v>1679</v>
      </c>
      <c r="G329" t="s">
        <v>6395</v>
      </c>
      <c r="H329">
        <v>5</v>
      </c>
      <c r="I329" t="s">
        <v>1652</v>
      </c>
      <c r="J329">
        <v>0</v>
      </c>
      <c r="K329">
        <v>0</v>
      </c>
    </row>
    <row r="330" spans="1:11" x14ac:dyDescent="0.25">
      <c r="A330">
        <v>3848</v>
      </c>
      <c r="B330" t="s">
        <v>1647</v>
      </c>
      <c r="C330" t="s">
        <v>301</v>
      </c>
      <c r="D330" t="s">
        <v>7400</v>
      </c>
      <c r="E330" t="s">
        <v>4669</v>
      </c>
      <c r="F330" t="s">
        <v>1655</v>
      </c>
      <c r="G330" t="s">
        <v>6396</v>
      </c>
      <c r="H330">
        <v>7</v>
      </c>
      <c r="I330" t="s">
        <v>1652</v>
      </c>
      <c r="J330">
        <v>0</v>
      </c>
      <c r="K330">
        <v>0</v>
      </c>
    </row>
    <row r="331" spans="1:11" x14ac:dyDescent="0.25">
      <c r="A331">
        <v>3848</v>
      </c>
      <c r="B331" t="s">
        <v>1647</v>
      </c>
      <c r="C331" t="s">
        <v>301</v>
      </c>
      <c r="D331" t="s">
        <v>7400</v>
      </c>
      <c r="E331" t="s">
        <v>8246</v>
      </c>
      <c r="F331" t="s">
        <v>8247</v>
      </c>
      <c r="G331" t="s">
        <v>8248</v>
      </c>
      <c r="H331">
        <v>1</v>
      </c>
      <c r="I331" t="s">
        <v>1652</v>
      </c>
      <c r="J331">
        <v>0</v>
      </c>
      <c r="K331">
        <v>0</v>
      </c>
    </row>
    <row r="332" spans="1:11" x14ac:dyDescent="0.25">
      <c r="A332">
        <v>3848</v>
      </c>
      <c r="B332" t="s">
        <v>1647</v>
      </c>
      <c r="C332" t="s">
        <v>301</v>
      </c>
      <c r="D332" t="s">
        <v>7400</v>
      </c>
      <c r="E332" t="s">
        <v>4671</v>
      </c>
      <c r="F332" t="s">
        <v>4672</v>
      </c>
      <c r="G332" t="s">
        <v>6397</v>
      </c>
      <c r="H332">
        <v>5</v>
      </c>
      <c r="I332" t="s">
        <v>1652</v>
      </c>
      <c r="J332">
        <v>0</v>
      </c>
      <c r="K332">
        <v>0</v>
      </c>
    </row>
    <row r="333" spans="1:11" x14ac:dyDescent="0.25">
      <c r="A333">
        <v>3848</v>
      </c>
      <c r="B333" t="s">
        <v>1647</v>
      </c>
      <c r="C333" t="s">
        <v>301</v>
      </c>
      <c r="D333" t="s">
        <v>7400</v>
      </c>
      <c r="E333" t="s">
        <v>2043</v>
      </c>
      <c r="F333" t="s">
        <v>1655</v>
      </c>
      <c r="G333" t="s">
        <v>3732</v>
      </c>
      <c r="H333">
        <v>50</v>
      </c>
      <c r="I333" t="s">
        <v>1652</v>
      </c>
      <c r="J333">
        <v>0</v>
      </c>
      <c r="K333">
        <v>0</v>
      </c>
    </row>
    <row r="334" spans="1:11" x14ac:dyDescent="0.25">
      <c r="A334">
        <v>3848</v>
      </c>
      <c r="B334" t="s">
        <v>1647</v>
      </c>
      <c r="C334" t="s">
        <v>301</v>
      </c>
      <c r="D334" t="s">
        <v>7400</v>
      </c>
      <c r="E334" t="s">
        <v>4673</v>
      </c>
      <c r="F334" t="s">
        <v>1655</v>
      </c>
      <c r="G334" t="s">
        <v>6398</v>
      </c>
      <c r="H334">
        <v>8</v>
      </c>
      <c r="I334" t="s">
        <v>1652</v>
      </c>
      <c r="J334">
        <v>0</v>
      </c>
      <c r="K334">
        <v>0</v>
      </c>
    </row>
    <row r="335" spans="1:11" x14ac:dyDescent="0.25">
      <c r="A335">
        <v>3848</v>
      </c>
      <c r="B335" t="s">
        <v>1647</v>
      </c>
      <c r="C335" t="s">
        <v>301</v>
      </c>
      <c r="D335" t="s">
        <v>7400</v>
      </c>
      <c r="E335" t="s">
        <v>4674</v>
      </c>
      <c r="F335" t="s">
        <v>1655</v>
      </c>
      <c r="G335" t="s">
        <v>6400</v>
      </c>
      <c r="H335">
        <v>1</v>
      </c>
      <c r="I335" t="s">
        <v>1652</v>
      </c>
      <c r="J335">
        <v>0</v>
      </c>
      <c r="K335">
        <v>0</v>
      </c>
    </row>
    <row r="336" spans="1:11" x14ac:dyDescent="0.25">
      <c r="A336">
        <v>3848</v>
      </c>
      <c r="B336" t="s">
        <v>1647</v>
      </c>
      <c r="C336" t="s">
        <v>301</v>
      </c>
      <c r="D336" t="s">
        <v>7400</v>
      </c>
      <c r="E336" t="s">
        <v>4675</v>
      </c>
      <c r="F336" t="s">
        <v>1655</v>
      </c>
      <c r="G336" t="s">
        <v>6391</v>
      </c>
      <c r="H336">
        <v>8</v>
      </c>
      <c r="I336" t="s">
        <v>1652</v>
      </c>
      <c r="J336">
        <v>0</v>
      </c>
      <c r="K336">
        <v>0</v>
      </c>
    </row>
    <row r="337" spans="1:11" x14ac:dyDescent="0.25">
      <c r="A337">
        <v>3848</v>
      </c>
      <c r="B337" t="s">
        <v>1647</v>
      </c>
      <c r="C337" t="s">
        <v>301</v>
      </c>
      <c r="D337" t="s">
        <v>7400</v>
      </c>
      <c r="E337" t="s">
        <v>8249</v>
      </c>
      <c r="F337" t="s">
        <v>8250</v>
      </c>
      <c r="G337" t="s">
        <v>8251</v>
      </c>
      <c r="H337">
        <v>24</v>
      </c>
      <c r="I337" t="s">
        <v>1652</v>
      </c>
      <c r="J337">
        <v>0</v>
      </c>
      <c r="K337">
        <v>0</v>
      </c>
    </row>
    <row r="338" spans="1:11" x14ac:dyDescent="0.25">
      <c r="A338">
        <v>3848</v>
      </c>
      <c r="B338" t="s">
        <v>1647</v>
      </c>
      <c r="C338" t="s">
        <v>301</v>
      </c>
      <c r="D338" t="s">
        <v>7400</v>
      </c>
      <c r="G338" t="s">
        <v>8830</v>
      </c>
      <c r="H338">
        <v>70</v>
      </c>
      <c r="I338" t="s">
        <v>1652</v>
      </c>
      <c r="J338">
        <v>0</v>
      </c>
      <c r="K338">
        <v>0</v>
      </c>
    </row>
    <row r="339" spans="1:11" x14ac:dyDescent="0.25">
      <c r="A339">
        <v>3848</v>
      </c>
      <c r="B339" t="s">
        <v>1647</v>
      </c>
      <c r="C339" t="s">
        <v>301</v>
      </c>
      <c r="D339" t="s">
        <v>7400</v>
      </c>
      <c r="E339" t="s">
        <v>9895</v>
      </c>
      <c r="F339" t="s">
        <v>9896</v>
      </c>
      <c r="G339" t="s">
        <v>2266</v>
      </c>
      <c r="H339">
        <v>59</v>
      </c>
      <c r="I339" t="s">
        <v>1652</v>
      </c>
      <c r="J339">
        <v>0</v>
      </c>
      <c r="K339">
        <v>0</v>
      </c>
    </row>
    <row r="340" spans="1:11" x14ac:dyDescent="0.25">
      <c r="A340">
        <v>3848</v>
      </c>
      <c r="B340" t="s">
        <v>1647</v>
      </c>
      <c r="C340" t="s">
        <v>301</v>
      </c>
      <c r="D340" t="s">
        <v>7400</v>
      </c>
      <c r="E340" t="s">
        <v>6165</v>
      </c>
      <c r="F340" t="s">
        <v>6166</v>
      </c>
      <c r="G340" t="s">
        <v>10535</v>
      </c>
      <c r="H340">
        <v>10</v>
      </c>
      <c r="I340" t="s">
        <v>1652</v>
      </c>
      <c r="J340">
        <v>0</v>
      </c>
      <c r="K340">
        <v>0</v>
      </c>
    </row>
    <row r="341" spans="1:11" x14ac:dyDescent="0.25">
      <c r="A341">
        <v>3848</v>
      </c>
      <c r="B341" t="s">
        <v>1647</v>
      </c>
      <c r="C341" t="s">
        <v>301</v>
      </c>
      <c r="D341" t="s">
        <v>7400</v>
      </c>
      <c r="G341" t="s">
        <v>5127</v>
      </c>
      <c r="H341">
        <v>8</v>
      </c>
      <c r="I341" t="s">
        <v>1652</v>
      </c>
      <c r="J341">
        <v>0</v>
      </c>
      <c r="K341">
        <v>0</v>
      </c>
    </row>
    <row r="342" spans="1:11" x14ac:dyDescent="0.25">
      <c r="A342">
        <v>3848</v>
      </c>
      <c r="B342" t="s">
        <v>1647</v>
      </c>
      <c r="C342" t="s">
        <v>301</v>
      </c>
      <c r="D342" t="s">
        <v>7400</v>
      </c>
      <c r="E342" t="s">
        <v>7681</v>
      </c>
      <c r="F342" t="s">
        <v>7682</v>
      </c>
      <c r="G342" t="s">
        <v>3185</v>
      </c>
      <c r="H342">
        <v>6</v>
      </c>
      <c r="I342" t="s">
        <v>1652</v>
      </c>
      <c r="J342">
        <v>0</v>
      </c>
      <c r="K342">
        <v>0</v>
      </c>
    </row>
    <row r="343" spans="1:11" x14ac:dyDescent="0.25">
      <c r="A343">
        <v>3848</v>
      </c>
      <c r="B343" t="s">
        <v>1647</v>
      </c>
      <c r="C343" t="s">
        <v>301</v>
      </c>
      <c r="D343" t="s">
        <v>7400</v>
      </c>
      <c r="G343" t="s">
        <v>7683</v>
      </c>
      <c r="H343">
        <v>1</v>
      </c>
      <c r="I343" t="s">
        <v>1652</v>
      </c>
      <c r="J343">
        <v>0</v>
      </c>
      <c r="K343">
        <v>0</v>
      </c>
    </row>
    <row r="344" spans="1:11" x14ac:dyDescent="0.25">
      <c r="A344">
        <v>3848</v>
      </c>
      <c r="B344" t="s">
        <v>1647</v>
      </c>
      <c r="C344" t="s">
        <v>301</v>
      </c>
      <c r="D344" t="s">
        <v>7400</v>
      </c>
      <c r="E344" t="s">
        <v>8723</v>
      </c>
      <c r="F344" t="s">
        <v>8724</v>
      </c>
      <c r="G344" t="s">
        <v>8760</v>
      </c>
      <c r="H344">
        <v>1</v>
      </c>
      <c r="I344" t="s">
        <v>1652</v>
      </c>
      <c r="J344">
        <v>0</v>
      </c>
      <c r="K344">
        <v>0</v>
      </c>
    </row>
    <row r="345" spans="1:11" x14ac:dyDescent="0.25">
      <c r="A345">
        <v>3848</v>
      </c>
      <c r="B345" t="s">
        <v>1647</v>
      </c>
      <c r="C345" t="s">
        <v>301</v>
      </c>
      <c r="D345" t="s">
        <v>7400</v>
      </c>
      <c r="G345" t="s">
        <v>8831</v>
      </c>
      <c r="H345">
        <v>3</v>
      </c>
      <c r="I345" t="s">
        <v>1652</v>
      </c>
      <c r="J345">
        <v>0</v>
      </c>
      <c r="K345">
        <v>0</v>
      </c>
    </row>
    <row r="346" spans="1:11" x14ac:dyDescent="0.25">
      <c r="A346">
        <v>3848</v>
      </c>
      <c r="B346" t="s">
        <v>1647</v>
      </c>
      <c r="C346" t="s">
        <v>301</v>
      </c>
      <c r="D346" t="s">
        <v>7400</v>
      </c>
      <c r="E346" t="s">
        <v>7194</v>
      </c>
      <c r="F346" t="s">
        <v>7195</v>
      </c>
      <c r="G346" t="s">
        <v>6624</v>
      </c>
      <c r="H346">
        <v>3</v>
      </c>
      <c r="I346" t="s">
        <v>1652</v>
      </c>
      <c r="J346">
        <v>0</v>
      </c>
      <c r="K346">
        <v>0</v>
      </c>
    </row>
    <row r="347" spans="1:11" x14ac:dyDescent="0.25">
      <c r="A347">
        <v>3848</v>
      </c>
      <c r="B347" t="s">
        <v>1647</v>
      </c>
      <c r="C347" t="s">
        <v>301</v>
      </c>
      <c r="D347" t="s">
        <v>7400</v>
      </c>
      <c r="G347" t="s">
        <v>2167</v>
      </c>
      <c r="H347">
        <v>7</v>
      </c>
      <c r="I347" t="s">
        <v>1652</v>
      </c>
      <c r="J347">
        <v>0</v>
      </c>
      <c r="K347">
        <v>0</v>
      </c>
    </row>
    <row r="348" spans="1:11" x14ac:dyDescent="0.25">
      <c r="A348">
        <v>3848</v>
      </c>
      <c r="B348" t="s">
        <v>1647</v>
      </c>
      <c r="C348" t="s">
        <v>301</v>
      </c>
      <c r="D348" t="s">
        <v>7400</v>
      </c>
      <c r="E348" t="s">
        <v>8252</v>
      </c>
      <c r="F348" t="s">
        <v>8253</v>
      </c>
      <c r="G348" t="s">
        <v>3532</v>
      </c>
      <c r="H348">
        <v>2</v>
      </c>
      <c r="I348" t="s">
        <v>1652</v>
      </c>
      <c r="J348">
        <v>0</v>
      </c>
      <c r="K348">
        <v>0</v>
      </c>
    </row>
    <row r="349" spans="1:11" x14ac:dyDescent="0.25">
      <c r="A349">
        <v>3848</v>
      </c>
      <c r="B349" t="s">
        <v>1647</v>
      </c>
      <c r="C349" t="s">
        <v>301</v>
      </c>
      <c r="D349" t="s">
        <v>7400</v>
      </c>
      <c r="E349" t="s">
        <v>4459</v>
      </c>
      <c r="F349" t="s">
        <v>4460</v>
      </c>
      <c r="G349" t="s">
        <v>3115</v>
      </c>
      <c r="H349">
        <v>2</v>
      </c>
      <c r="I349" t="s">
        <v>1652</v>
      </c>
      <c r="J349">
        <v>0</v>
      </c>
      <c r="K349">
        <v>0</v>
      </c>
    </row>
    <row r="350" spans="1:11" x14ac:dyDescent="0.25">
      <c r="A350">
        <v>3848</v>
      </c>
      <c r="B350" t="s">
        <v>1647</v>
      </c>
      <c r="C350" t="s">
        <v>301</v>
      </c>
      <c r="D350" t="s">
        <v>7400</v>
      </c>
      <c r="G350" t="s">
        <v>4461</v>
      </c>
      <c r="H350">
        <v>4</v>
      </c>
      <c r="I350" t="s">
        <v>1652</v>
      </c>
      <c r="J350">
        <v>0</v>
      </c>
      <c r="K350">
        <v>0</v>
      </c>
    </row>
    <row r="351" spans="1:11" x14ac:dyDescent="0.25">
      <c r="A351">
        <v>3848</v>
      </c>
      <c r="B351" t="s">
        <v>1647</v>
      </c>
      <c r="C351" t="s">
        <v>301</v>
      </c>
      <c r="D351" t="s">
        <v>7400</v>
      </c>
      <c r="E351" t="s">
        <v>3116</v>
      </c>
      <c r="F351" t="s">
        <v>1655</v>
      </c>
      <c r="G351" t="s">
        <v>3117</v>
      </c>
      <c r="H351">
        <v>8</v>
      </c>
      <c r="I351" t="s">
        <v>1652</v>
      </c>
      <c r="J351">
        <v>0</v>
      </c>
      <c r="K351">
        <v>0</v>
      </c>
    </row>
    <row r="352" spans="1:11" x14ac:dyDescent="0.25">
      <c r="A352">
        <v>3848</v>
      </c>
      <c r="B352" t="s">
        <v>1647</v>
      </c>
      <c r="C352" t="s">
        <v>301</v>
      </c>
      <c r="D352" t="s">
        <v>7400</v>
      </c>
      <c r="G352" t="s">
        <v>6625</v>
      </c>
      <c r="H352">
        <v>82</v>
      </c>
      <c r="I352" t="s">
        <v>1652</v>
      </c>
      <c r="J352">
        <v>0</v>
      </c>
      <c r="K352">
        <v>0</v>
      </c>
    </row>
    <row r="353" spans="1:11" x14ac:dyDescent="0.25">
      <c r="A353">
        <v>3848</v>
      </c>
      <c r="B353" t="s">
        <v>1647</v>
      </c>
      <c r="C353" t="s">
        <v>301</v>
      </c>
      <c r="D353" t="s">
        <v>7400</v>
      </c>
      <c r="E353" t="s">
        <v>3118</v>
      </c>
      <c r="F353" t="s">
        <v>3119</v>
      </c>
      <c r="G353" t="s">
        <v>3120</v>
      </c>
      <c r="H353">
        <v>8</v>
      </c>
      <c r="I353" t="s">
        <v>1652</v>
      </c>
      <c r="J353">
        <v>0</v>
      </c>
      <c r="K353">
        <v>0</v>
      </c>
    </row>
    <row r="354" spans="1:11" x14ac:dyDescent="0.25">
      <c r="A354">
        <v>3848</v>
      </c>
      <c r="B354" t="s">
        <v>1647</v>
      </c>
      <c r="C354" t="s">
        <v>301</v>
      </c>
      <c r="D354" t="s">
        <v>7400</v>
      </c>
      <c r="G354" t="s">
        <v>4464</v>
      </c>
      <c r="H354">
        <v>17</v>
      </c>
      <c r="I354" t="s">
        <v>1652</v>
      </c>
      <c r="J354">
        <v>0</v>
      </c>
      <c r="K354">
        <v>0</v>
      </c>
    </row>
    <row r="355" spans="1:11" x14ac:dyDescent="0.25">
      <c r="A355">
        <v>3848</v>
      </c>
      <c r="B355" t="s">
        <v>1647</v>
      </c>
      <c r="C355" t="s">
        <v>301</v>
      </c>
      <c r="D355" t="s">
        <v>7400</v>
      </c>
      <c r="E355" t="s">
        <v>7684</v>
      </c>
      <c r="F355" t="s">
        <v>1679</v>
      </c>
      <c r="G355" t="s">
        <v>3133</v>
      </c>
      <c r="H355">
        <v>6</v>
      </c>
      <c r="I355" t="s">
        <v>1652</v>
      </c>
      <c r="J355">
        <v>0</v>
      </c>
      <c r="K355">
        <v>0</v>
      </c>
    </row>
    <row r="356" spans="1:11" x14ac:dyDescent="0.25">
      <c r="A356">
        <v>3848</v>
      </c>
      <c r="B356" t="s">
        <v>1647</v>
      </c>
      <c r="C356" t="s">
        <v>301</v>
      </c>
      <c r="D356" t="s">
        <v>7400</v>
      </c>
      <c r="G356" t="s">
        <v>7685</v>
      </c>
      <c r="H356">
        <v>2</v>
      </c>
      <c r="I356" t="s">
        <v>1652</v>
      </c>
      <c r="J356">
        <v>0</v>
      </c>
      <c r="K356">
        <v>0</v>
      </c>
    </row>
    <row r="357" spans="1:11" x14ac:dyDescent="0.25">
      <c r="A357">
        <v>3848</v>
      </c>
      <c r="B357" t="s">
        <v>1647</v>
      </c>
      <c r="C357" t="s">
        <v>301</v>
      </c>
      <c r="D357" t="s">
        <v>7400</v>
      </c>
      <c r="E357" t="s">
        <v>3121</v>
      </c>
      <c r="F357" t="s">
        <v>3122</v>
      </c>
      <c r="G357" t="s">
        <v>3123</v>
      </c>
      <c r="H357">
        <v>1</v>
      </c>
      <c r="I357" t="s">
        <v>1652</v>
      </c>
      <c r="J357">
        <v>0</v>
      </c>
      <c r="K357">
        <v>0</v>
      </c>
    </row>
    <row r="358" spans="1:11" x14ac:dyDescent="0.25">
      <c r="A358">
        <v>3848</v>
      </c>
      <c r="B358" t="s">
        <v>1647</v>
      </c>
      <c r="C358" t="s">
        <v>301</v>
      </c>
      <c r="D358" t="s">
        <v>7400</v>
      </c>
      <c r="G358" t="s">
        <v>2167</v>
      </c>
      <c r="H358">
        <v>7</v>
      </c>
      <c r="I358" t="s">
        <v>1652</v>
      </c>
      <c r="J358">
        <v>0</v>
      </c>
      <c r="K358">
        <v>0</v>
      </c>
    </row>
    <row r="359" spans="1:11" x14ac:dyDescent="0.25">
      <c r="A359">
        <v>3848</v>
      </c>
      <c r="B359" t="s">
        <v>1647</v>
      </c>
      <c r="C359" t="s">
        <v>301</v>
      </c>
      <c r="D359" t="s">
        <v>7400</v>
      </c>
      <c r="E359" t="s">
        <v>7196</v>
      </c>
      <c r="F359" t="s">
        <v>1677</v>
      </c>
      <c r="G359" t="s">
        <v>6445</v>
      </c>
      <c r="H359">
        <v>17</v>
      </c>
      <c r="I359" t="s">
        <v>1652</v>
      </c>
      <c r="J359">
        <v>0</v>
      </c>
      <c r="K359">
        <v>0</v>
      </c>
    </row>
    <row r="360" spans="1:11" x14ac:dyDescent="0.25">
      <c r="A360">
        <v>3848</v>
      </c>
      <c r="B360" t="s">
        <v>1647</v>
      </c>
      <c r="C360" t="s">
        <v>301</v>
      </c>
      <c r="D360" t="s">
        <v>7400</v>
      </c>
      <c r="G360" t="s">
        <v>7021</v>
      </c>
      <c r="H360">
        <v>3</v>
      </c>
      <c r="I360" t="s">
        <v>1652</v>
      </c>
      <c r="J360">
        <v>0</v>
      </c>
      <c r="K360">
        <v>0</v>
      </c>
    </row>
    <row r="361" spans="1:11" x14ac:dyDescent="0.25">
      <c r="A361">
        <v>3848</v>
      </c>
      <c r="B361" t="s">
        <v>1647</v>
      </c>
      <c r="C361" t="s">
        <v>301</v>
      </c>
      <c r="D361" t="s">
        <v>7400</v>
      </c>
      <c r="E361" t="s">
        <v>3124</v>
      </c>
      <c r="F361" t="s">
        <v>3125</v>
      </c>
      <c r="G361" t="s">
        <v>3126</v>
      </c>
      <c r="H361">
        <v>5</v>
      </c>
      <c r="I361" t="s">
        <v>1652</v>
      </c>
      <c r="J361">
        <v>0</v>
      </c>
      <c r="K361">
        <v>0</v>
      </c>
    </row>
    <row r="362" spans="1:11" x14ac:dyDescent="0.25">
      <c r="A362">
        <v>3848</v>
      </c>
      <c r="B362" t="s">
        <v>1647</v>
      </c>
      <c r="C362" t="s">
        <v>301</v>
      </c>
      <c r="D362" t="s">
        <v>7400</v>
      </c>
      <c r="G362" t="s">
        <v>6167</v>
      </c>
      <c r="H362">
        <v>15</v>
      </c>
      <c r="I362" t="s">
        <v>1652</v>
      </c>
      <c r="J362">
        <v>0</v>
      </c>
      <c r="K362">
        <v>0</v>
      </c>
    </row>
    <row r="363" spans="1:11" x14ac:dyDescent="0.25">
      <c r="A363">
        <v>3848</v>
      </c>
      <c r="B363" t="s">
        <v>1647</v>
      </c>
      <c r="C363" t="s">
        <v>301</v>
      </c>
      <c r="D363" t="s">
        <v>7400</v>
      </c>
      <c r="E363" t="s">
        <v>8254</v>
      </c>
      <c r="F363" t="s">
        <v>1655</v>
      </c>
      <c r="G363" t="s">
        <v>8255</v>
      </c>
      <c r="H363">
        <v>11</v>
      </c>
      <c r="I363" t="s">
        <v>1652</v>
      </c>
      <c r="J363">
        <v>0</v>
      </c>
      <c r="K363">
        <v>0</v>
      </c>
    </row>
    <row r="364" spans="1:11" x14ac:dyDescent="0.25">
      <c r="A364">
        <v>3848</v>
      </c>
      <c r="B364" t="s">
        <v>1647</v>
      </c>
      <c r="C364" t="s">
        <v>301</v>
      </c>
      <c r="D364" t="s">
        <v>7400</v>
      </c>
      <c r="E364" t="s">
        <v>7253</v>
      </c>
      <c r="F364" t="s">
        <v>1935</v>
      </c>
      <c r="G364" t="s">
        <v>6402</v>
      </c>
      <c r="H364">
        <v>19</v>
      </c>
      <c r="I364" t="s">
        <v>1652</v>
      </c>
      <c r="J364">
        <v>0</v>
      </c>
      <c r="K364">
        <v>0</v>
      </c>
    </row>
    <row r="365" spans="1:11" x14ac:dyDescent="0.25">
      <c r="A365">
        <v>3848</v>
      </c>
      <c r="B365" t="s">
        <v>1647</v>
      </c>
      <c r="C365" t="s">
        <v>301</v>
      </c>
      <c r="D365" t="s">
        <v>7400</v>
      </c>
      <c r="E365" t="s">
        <v>4676</v>
      </c>
      <c r="F365" t="s">
        <v>1657</v>
      </c>
      <c r="G365" t="s">
        <v>3127</v>
      </c>
      <c r="H365">
        <v>7</v>
      </c>
      <c r="I365" t="s">
        <v>1652</v>
      </c>
      <c r="J365">
        <v>0</v>
      </c>
      <c r="K365">
        <v>0</v>
      </c>
    </row>
    <row r="366" spans="1:11" x14ac:dyDescent="0.25">
      <c r="A366">
        <v>3848</v>
      </c>
      <c r="B366" t="s">
        <v>1647</v>
      </c>
      <c r="C366" t="s">
        <v>301</v>
      </c>
      <c r="D366" t="s">
        <v>7400</v>
      </c>
      <c r="G366" t="s">
        <v>4677</v>
      </c>
      <c r="H366">
        <v>10</v>
      </c>
      <c r="I366" t="s">
        <v>1652</v>
      </c>
      <c r="J366">
        <v>0</v>
      </c>
      <c r="K366">
        <v>0</v>
      </c>
    </row>
    <row r="367" spans="1:11" x14ac:dyDescent="0.25">
      <c r="A367">
        <v>3848</v>
      </c>
      <c r="B367" t="s">
        <v>1647</v>
      </c>
      <c r="C367" t="s">
        <v>301</v>
      </c>
      <c r="D367" t="s">
        <v>7400</v>
      </c>
      <c r="E367" t="s">
        <v>7197</v>
      </c>
      <c r="F367" t="s">
        <v>7198</v>
      </c>
      <c r="G367" t="s">
        <v>3126</v>
      </c>
      <c r="H367">
        <v>9</v>
      </c>
      <c r="I367" t="s">
        <v>1652</v>
      </c>
      <c r="J367">
        <v>0</v>
      </c>
      <c r="K367">
        <v>0</v>
      </c>
    </row>
    <row r="368" spans="1:11" x14ac:dyDescent="0.25">
      <c r="A368">
        <v>3848</v>
      </c>
      <c r="B368" t="s">
        <v>1647</v>
      </c>
      <c r="C368" t="s">
        <v>301</v>
      </c>
      <c r="D368" t="s">
        <v>7400</v>
      </c>
      <c r="G368" t="s">
        <v>7280</v>
      </c>
      <c r="H368">
        <v>12</v>
      </c>
      <c r="I368" t="s">
        <v>1652</v>
      </c>
      <c r="J368">
        <v>0</v>
      </c>
      <c r="K368">
        <v>0</v>
      </c>
    </row>
    <row r="369" spans="1:11" x14ac:dyDescent="0.25">
      <c r="A369">
        <v>3848</v>
      </c>
      <c r="B369" t="s">
        <v>1647</v>
      </c>
      <c r="C369" t="s">
        <v>301</v>
      </c>
      <c r="D369" t="s">
        <v>7400</v>
      </c>
      <c r="E369" t="s">
        <v>3128</v>
      </c>
      <c r="F369" t="s">
        <v>3129</v>
      </c>
      <c r="G369" t="s">
        <v>3130</v>
      </c>
      <c r="H369">
        <v>13</v>
      </c>
      <c r="I369" t="s">
        <v>1652</v>
      </c>
      <c r="J369">
        <v>0</v>
      </c>
      <c r="K369">
        <v>0</v>
      </c>
    </row>
    <row r="370" spans="1:11" x14ac:dyDescent="0.25">
      <c r="A370">
        <v>3848</v>
      </c>
      <c r="B370" t="s">
        <v>1647</v>
      </c>
      <c r="C370" t="s">
        <v>301</v>
      </c>
      <c r="D370" t="s">
        <v>7400</v>
      </c>
      <c r="G370" t="s">
        <v>4678</v>
      </c>
      <c r="H370">
        <v>14</v>
      </c>
      <c r="I370" t="s">
        <v>1652</v>
      </c>
      <c r="J370">
        <v>0</v>
      </c>
      <c r="K370">
        <v>0</v>
      </c>
    </row>
    <row r="371" spans="1:11" x14ac:dyDescent="0.25">
      <c r="A371">
        <v>3848</v>
      </c>
      <c r="B371" t="s">
        <v>1647</v>
      </c>
      <c r="C371" t="s">
        <v>301</v>
      </c>
      <c r="D371" t="s">
        <v>7400</v>
      </c>
      <c r="E371" t="s">
        <v>2042</v>
      </c>
      <c r="F371" t="s">
        <v>2041</v>
      </c>
      <c r="G371" t="s">
        <v>3109</v>
      </c>
      <c r="H371">
        <v>21</v>
      </c>
      <c r="I371" t="s">
        <v>1652</v>
      </c>
      <c r="J371">
        <v>0</v>
      </c>
      <c r="K371">
        <v>0</v>
      </c>
    </row>
    <row r="372" spans="1:11" x14ac:dyDescent="0.25">
      <c r="A372">
        <v>3848</v>
      </c>
      <c r="B372" t="s">
        <v>1647</v>
      </c>
      <c r="C372" t="s">
        <v>301</v>
      </c>
      <c r="D372" t="s">
        <v>7400</v>
      </c>
      <c r="G372" t="s">
        <v>2168</v>
      </c>
      <c r="H372">
        <v>13</v>
      </c>
      <c r="I372" t="s">
        <v>1652</v>
      </c>
      <c r="J372">
        <v>0</v>
      </c>
      <c r="K372">
        <v>0</v>
      </c>
    </row>
    <row r="373" spans="1:11" x14ac:dyDescent="0.25">
      <c r="A373">
        <v>3848</v>
      </c>
      <c r="B373" t="s">
        <v>1647</v>
      </c>
      <c r="C373" t="s">
        <v>301</v>
      </c>
      <c r="D373" t="s">
        <v>7400</v>
      </c>
      <c r="E373" t="s">
        <v>7199</v>
      </c>
      <c r="F373" t="s">
        <v>1791</v>
      </c>
      <c r="G373" t="s">
        <v>3692</v>
      </c>
      <c r="H373">
        <v>8</v>
      </c>
      <c r="I373" t="s">
        <v>1652</v>
      </c>
      <c r="J373">
        <v>0</v>
      </c>
      <c r="K373">
        <v>0</v>
      </c>
    </row>
    <row r="374" spans="1:11" x14ac:dyDescent="0.25">
      <c r="A374">
        <v>3848</v>
      </c>
      <c r="B374" t="s">
        <v>1647</v>
      </c>
      <c r="C374" t="s">
        <v>301</v>
      </c>
      <c r="D374" t="s">
        <v>7400</v>
      </c>
      <c r="G374" t="s">
        <v>8725</v>
      </c>
      <c r="H374">
        <v>3</v>
      </c>
      <c r="I374" t="s">
        <v>1652</v>
      </c>
      <c r="J374">
        <v>0</v>
      </c>
      <c r="K374">
        <v>0</v>
      </c>
    </row>
    <row r="375" spans="1:11" x14ac:dyDescent="0.25">
      <c r="A375">
        <v>3848</v>
      </c>
      <c r="B375" t="s">
        <v>1647</v>
      </c>
      <c r="C375" t="s">
        <v>301</v>
      </c>
      <c r="D375" t="s">
        <v>7400</v>
      </c>
      <c r="E375" t="s">
        <v>4679</v>
      </c>
      <c r="F375" t="s">
        <v>4680</v>
      </c>
      <c r="G375" t="s">
        <v>4681</v>
      </c>
      <c r="H375">
        <v>15</v>
      </c>
      <c r="I375" t="s">
        <v>1652</v>
      </c>
      <c r="J375">
        <v>0</v>
      </c>
      <c r="K375">
        <v>0</v>
      </c>
    </row>
    <row r="376" spans="1:11" x14ac:dyDescent="0.25">
      <c r="A376">
        <v>3848</v>
      </c>
      <c r="B376" t="s">
        <v>1647</v>
      </c>
      <c r="C376" t="s">
        <v>301</v>
      </c>
      <c r="D376" t="s">
        <v>7400</v>
      </c>
      <c r="E376" t="s">
        <v>4682</v>
      </c>
      <c r="F376" t="s">
        <v>4683</v>
      </c>
      <c r="G376" t="s">
        <v>4684</v>
      </c>
      <c r="H376">
        <v>14</v>
      </c>
      <c r="I376" t="s">
        <v>1652</v>
      </c>
      <c r="J376">
        <v>0</v>
      </c>
      <c r="K376">
        <v>0</v>
      </c>
    </row>
    <row r="377" spans="1:11" x14ac:dyDescent="0.25">
      <c r="A377">
        <v>3848</v>
      </c>
      <c r="B377" t="s">
        <v>1647</v>
      </c>
      <c r="C377" t="s">
        <v>301</v>
      </c>
      <c r="D377" t="s">
        <v>7400</v>
      </c>
      <c r="E377" t="s">
        <v>3131</v>
      </c>
      <c r="F377" t="s">
        <v>3132</v>
      </c>
      <c r="G377" t="s">
        <v>3133</v>
      </c>
      <c r="H377">
        <v>9</v>
      </c>
      <c r="I377" t="s">
        <v>1652</v>
      </c>
      <c r="J377">
        <v>0</v>
      </c>
      <c r="K377">
        <v>0</v>
      </c>
    </row>
    <row r="378" spans="1:11" x14ac:dyDescent="0.25">
      <c r="A378">
        <v>3848</v>
      </c>
      <c r="B378" t="s">
        <v>1647</v>
      </c>
      <c r="C378" t="s">
        <v>301</v>
      </c>
      <c r="D378" t="s">
        <v>7400</v>
      </c>
      <c r="G378" t="s">
        <v>4462</v>
      </c>
      <c r="H378">
        <v>14</v>
      </c>
      <c r="I378" t="s">
        <v>1652</v>
      </c>
      <c r="J378">
        <v>0</v>
      </c>
      <c r="K378">
        <v>0</v>
      </c>
    </row>
    <row r="379" spans="1:11" x14ac:dyDescent="0.25">
      <c r="A379">
        <v>3848</v>
      </c>
      <c r="B379" t="s">
        <v>1647</v>
      </c>
      <c r="C379" t="s">
        <v>301</v>
      </c>
      <c r="D379" t="s">
        <v>7400</v>
      </c>
      <c r="E379" t="s">
        <v>3134</v>
      </c>
      <c r="F379" t="s">
        <v>3135</v>
      </c>
      <c r="G379" t="s">
        <v>4678</v>
      </c>
      <c r="H379">
        <v>4</v>
      </c>
      <c r="I379" t="s">
        <v>1652</v>
      </c>
      <c r="J379">
        <v>0</v>
      </c>
      <c r="K379">
        <v>0</v>
      </c>
    </row>
    <row r="380" spans="1:11" x14ac:dyDescent="0.25">
      <c r="A380">
        <v>3848</v>
      </c>
      <c r="B380" t="s">
        <v>1647</v>
      </c>
      <c r="C380" t="s">
        <v>301</v>
      </c>
      <c r="D380" t="s">
        <v>7400</v>
      </c>
      <c r="E380" t="s">
        <v>3137</v>
      </c>
      <c r="F380" t="s">
        <v>3138</v>
      </c>
      <c r="G380" t="s">
        <v>2169</v>
      </c>
      <c r="H380">
        <v>97</v>
      </c>
      <c r="I380" t="s">
        <v>1652</v>
      </c>
      <c r="J380">
        <v>0</v>
      </c>
      <c r="K380">
        <v>0</v>
      </c>
    </row>
    <row r="381" spans="1:11" x14ac:dyDescent="0.25">
      <c r="A381">
        <v>3848</v>
      </c>
      <c r="B381" t="s">
        <v>1647</v>
      </c>
      <c r="C381" t="s">
        <v>301</v>
      </c>
      <c r="D381" t="s">
        <v>7400</v>
      </c>
      <c r="E381" t="s">
        <v>8726</v>
      </c>
      <c r="F381" t="s">
        <v>8727</v>
      </c>
      <c r="G381" t="s">
        <v>3133</v>
      </c>
      <c r="H381">
        <v>10</v>
      </c>
      <c r="I381" t="s">
        <v>1652</v>
      </c>
      <c r="J381">
        <v>0</v>
      </c>
      <c r="K381">
        <v>0</v>
      </c>
    </row>
    <row r="382" spans="1:11" x14ac:dyDescent="0.25">
      <c r="A382">
        <v>3848</v>
      </c>
      <c r="B382" t="s">
        <v>1647</v>
      </c>
      <c r="C382" t="s">
        <v>301</v>
      </c>
      <c r="D382" t="s">
        <v>7400</v>
      </c>
      <c r="G382" t="s">
        <v>9088</v>
      </c>
      <c r="H382">
        <v>4</v>
      </c>
      <c r="I382" t="s">
        <v>1652</v>
      </c>
      <c r="J382">
        <v>0</v>
      </c>
      <c r="K382">
        <v>0</v>
      </c>
    </row>
    <row r="383" spans="1:11" x14ac:dyDescent="0.25">
      <c r="A383">
        <v>3848</v>
      </c>
      <c r="B383" t="s">
        <v>1647</v>
      </c>
      <c r="C383" t="s">
        <v>301</v>
      </c>
      <c r="D383" t="s">
        <v>7400</v>
      </c>
      <c r="E383" t="s">
        <v>4685</v>
      </c>
      <c r="F383" t="s">
        <v>4686</v>
      </c>
      <c r="G383" t="s">
        <v>6258</v>
      </c>
      <c r="H383">
        <v>3</v>
      </c>
      <c r="I383" t="s">
        <v>1652</v>
      </c>
      <c r="J383">
        <v>0</v>
      </c>
      <c r="K383">
        <v>0</v>
      </c>
    </row>
    <row r="384" spans="1:11" x14ac:dyDescent="0.25">
      <c r="A384">
        <v>3848</v>
      </c>
      <c r="B384" t="s">
        <v>1647</v>
      </c>
      <c r="C384" t="s">
        <v>301</v>
      </c>
      <c r="D384" t="s">
        <v>7400</v>
      </c>
      <c r="G384" t="s">
        <v>2172</v>
      </c>
      <c r="H384">
        <v>2</v>
      </c>
      <c r="I384" t="s">
        <v>1652</v>
      </c>
      <c r="J384">
        <v>0</v>
      </c>
      <c r="K384">
        <v>0</v>
      </c>
    </row>
    <row r="385" spans="1:11" x14ac:dyDescent="0.25">
      <c r="A385">
        <v>3848</v>
      </c>
      <c r="B385" t="s">
        <v>1647</v>
      </c>
      <c r="C385" t="s">
        <v>301</v>
      </c>
      <c r="D385" t="s">
        <v>7400</v>
      </c>
      <c r="E385" t="s">
        <v>8256</v>
      </c>
      <c r="F385" t="s">
        <v>8257</v>
      </c>
      <c r="G385" t="s">
        <v>3117</v>
      </c>
      <c r="H385">
        <v>6</v>
      </c>
      <c r="I385" t="s">
        <v>1652</v>
      </c>
      <c r="J385">
        <v>0</v>
      </c>
      <c r="K385">
        <v>0</v>
      </c>
    </row>
    <row r="386" spans="1:11" x14ac:dyDescent="0.25">
      <c r="A386">
        <v>3848</v>
      </c>
      <c r="B386" t="s">
        <v>1647</v>
      </c>
      <c r="C386" t="s">
        <v>301</v>
      </c>
      <c r="D386" t="s">
        <v>7400</v>
      </c>
      <c r="E386" t="s">
        <v>3139</v>
      </c>
      <c r="F386" t="s">
        <v>1655</v>
      </c>
      <c r="G386" t="s">
        <v>3140</v>
      </c>
      <c r="H386">
        <v>2</v>
      </c>
      <c r="I386" t="s">
        <v>1652</v>
      </c>
      <c r="J386">
        <v>0</v>
      </c>
      <c r="K386">
        <v>0</v>
      </c>
    </row>
    <row r="387" spans="1:11" x14ac:dyDescent="0.25">
      <c r="A387">
        <v>3848</v>
      </c>
      <c r="B387" t="s">
        <v>1647</v>
      </c>
      <c r="C387" t="s">
        <v>301</v>
      </c>
      <c r="D387" t="s">
        <v>7400</v>
      </c>
      <c r="G387" t="s">
        <v>7634</v>
      </c>
      <c r="H387">
        <v>122</v>
      </c>
      <c r="I387" t="s">
        <v>1652</v>
      </c>
      <c r="J387">
        <v>0</v>
      </c>
      <c r="K387">
        <v>0</v>
      </c>
    </row>
    <row r="388" spans="1:11" x14ac:dyDescent="0.25">
      <c r="A388">
        <v>3848</v>
      </c>
      <c r="B388" t="s">
        <v>1647</v>
      </c>
      <c r="C388" t="s">
        <v>301</v>
      </c>
      <c r="D388" t="s">
        <v>7400</v>
      </c>
      <c r="E388" t="s">
        <v>3141</v>
      </c>
      <c r="F388" t="s">
        <v>3142</v>
      </c>
      <c r="G388" t="s">
        <v>3130</v>
      </c>
      <c r="H388">
        <v>2</v>
      </c>
      <c r="I388" t="s">
        <v>1652</v>
      </c>
      <c r="J388">
        <v>0</v>
      </c>
      <c r="K388">
        <v>0</v>
      </c>
    </row>
    <row r="389" spans="1:11" x14ac:dyDescent="0.25">
      <c r="A389">
        <v>3848</v>
      </c>
      <c r="B389" t="s">
        <v>1647</v>
      </c>
      <c r="C389" t="s">
        <v>301</v>
      </c>
      <c r="D389" t="s">
        <v>7400</v>
      </c>
      <c r="G389" t="s">
        <v>2167</v>
      </c>
      <c r="H389">
        <v>1</v>
      </c>
      <c r="I389" t="s">
        <v>1652</v>
      </c>
      <c r="J389">
        <v>0</v>
      </c>
      <c r="K389">
        <v>0</v>
      </c>
    </row>
    <row r="390" spans="1:11" x14ac:dyDescent="0.25">
      <c r="A390">
        <v>3848</v>
      </c>
      <c r="B390" t="s">
        <v>1647</v>
      </c>
      <c r="C390" t="s">
        <v>301</v>
      </c>
      <c r="D390" t="s">
        <v>7400</v>
      </c>
      <c r="E390" t="s">
        <v>3143</v>
      </c>
      <c r="F390" t="s">
        <v>3144</v>
      </c>
      <c r="G390" t="s">
        <v>8258</v>
      </c>
      <c r="H390">
        <v>19</v>
      </c>
      <c r="I390" t="s">
        <v>1652</v>
      </c>
      <c r="J390">
        <v>0</v>
      </c>
      <c r="K390">
        <v>0</v>
      </c>
    </row>
    <row r="391" spans="1:11" x14ac:dyDescent="0.25">
      <c r="A391">
        <v>3848</v>
      </c>
      <c r="B391" t="s">
        <v>1647</v>
      </c>
      <c r="C391" t="s">
        <v>301</v>
      </c>
      <c r="D391" t="s">
        <v>7400</v>
      </c>
      <c r="G391" t="s">
        <v>9897</v>
      </c>
      <c r="H391">
        <v>10</v>
      </c>
      <c r="I391" t="s">
        <v>1652</v>
      </c>
      <c r="J391">
        <v>0</v>
      </c>
      <c r="K391">
        <v>0</v>
      </c>
    </row>
    <row r="392" spans="1:11" x14ac:dyDescent="0.25">
      <c r="A392">
        <v>3848</v>
      </c>
      <c r="B392" t="s">
        <v>1647</v>
      </c>
      <c r="C392" t="s">
        <v>301</v>
      </c>
      <c r="D392" t="s">
        <v>7400</v>
      </c>
      <c r="E392" t="s">
        <v>3145</v>
      </c>
      <c r="F392" t="s">
        <v>1791</v>
      </c>
      <c r="G392" t="s">
        <v>3140</v>
      </c>
      <c r="H392">
        <v>9</v>
      </c>
      <c r="I392" t="s">
        <v>1652</v>
      </c>
      <c r="J392">
        <v>0</v>
      </c>
      <c r="K392">
        <v>0</v>
      </c>
    </row>
    <row r="393" spans="1:11" x14ac:dyDescent="0.25">
      <c r="A393">
        <v>3848</v>
      </c>
      <c r="B393" t="s">
        <v>1647</v>
      </c>
      <c r="C393" t="s">
        <v>301</v>
      </c>
      <c r="D393" t="s">
        <v>7400</v>
      </c>
      <c r="G393" t="s">
        <v>4463</v>
      </c>
      <c r="H393">
        <v>2</v>
      </c>
      <c r="I393" t="s">
        <v>1652</v>
      </c>
      <c r="J393">
        <v>0</v>
      </c>
      <c r="K393">
        <v>0</v>
      </c>
    </row>
    <row r="394" spans="1:11" x14ac:dyDescent="0.25">
      <c r="A394">
        <v>3848</v>
      </c>
      <c r="B394" t="s">
        <v>1647</v>
      </c>
      <c r="C394" t="s">
        <v>301</v>
      </c>
      <c r="D394" t="s">
        <v>7400</v>
      </c>
      <c r="E394" t="s">
        <v>3146</v>
      </c>
      <c r="F394" t="s">
        <v>3147</v>
      </c>
      <c r="G394" t="s">
        <v>3117</v>
      </c>
      <c r="H394">
        <v>8</v>
      </c>
      <c r="I394" t="s">
        <v>1652</v>
      </c>
      <c r="J394">
        <v>0</v>
      </c>
      <c r="K394">
        <v>0</v>
      </c>
    </row>
    <row r="395" spans="1:11" x14ac:dyDescent="0.25">
      <c r="A395">
        <v>3848</v>
      </c>
      <c r="B395" t="s">
        <v>1647</v>
      </c>
      <c r="C395" t="s">
        <v>301</v>
      </c>
      <c r="D395" t="s">
        <v>7400</v>
      </c>
      <c r="G395" t="s">
        <v>7695</v>
      </c>
      <c r="H395">
        <v>4</v>
      </c>
      <c r="I395" t="s">
        <v>1652</v>
      </c>
      <c r="J395">
        <v>0</v>
      </c>
      <c r="K395">
        <v>0</v>
      </c>
    </row>
    <row r="396" spans="1:11" x14ac:dyDescent="0.25">
      <c r="A396">
        <v>3848</v>
      </c>
      <c r="B396" t="s">
        <v>1647</v>
      </c>
      <c r="C396" t="s">
        <v>301</v>
      </c>
      <c r="D396" t="s">
        <v>7400</v>
      </c>
      <c r="E396" t="s">
        <v>9257</v>
      </c>
      <c r="F396" t="s">
        <v>9258</v>
      </c>
      <c r="G396" t="s">
        <v>9259</v>
      </c>
      <c r="H396">
        <v>10</v>
      </c>
      <c r="I396" t="s">
        <v>1652</v>
      </c>
      <c r="J396">
        <v>0</v>
      </c>
      <c r="K396">
        <v>0</v>
      </c>
    </row>
    <row r="397" spans="1:11" x14ac:dyDescent="0.25">
      <c r="A397">
        <v>3848</v>
      </c>
      <c r="B397" t="s">
        <v>1647</v>
      </c>
      <c r="C397" t="s">
        <v>301</v>
      </c>
      <c r="D397" t="s">
        <v>7400</v>
      </c>
      <c r="E397" t="s">
        <v>4687</v>
      </c>
      <c r="F397" t="s">
        <v>4688</v>
      </c>
      <c r="G397" t="s">
        <v>6734</v>
      </c>
      <c r="H397">
        <v>13</v>
      </c>
      <c r="I397" t="s">
        <v>1652</v>
      </c>
      <c r="J397">
        <v>0</v>
      </c>
      <c r="K397">
        <v>0</v>
      </c>
    </row>
    <row r="398" spans="1:11" x14ac:dyDescent="0.25">
      <c r="A398">
        <v>3848</v>
      </c>
      <c r="B398" t="s">
        <v>1647</v>
      </c>
      <c r="C398" t="s">
        <v>301</v>
      </c>
      <c r="D398" t="s">
        <v>7400</v>
      </c>
      <c r="G398" t="s">
        <v>2172</v>
      </c>
      <c r="H398">
        <v>5</v>
      </c>
      <c r="I398" t="s">
        <v>1652</v>
      </c>
      <c r="J398">
        <v>0</v>
      </c>
      <c r="K398">
        <v>0</v>
      </c>
    </row>
    <row r="399" spans="1:11" x14ac:dyDescent="0.25">
      <c r="A399">
        <v>3848</v>
      </c>
      <c r="B399" t="s">
        <v>1647</v>
      </c>
      <c r="C399" t="s">
        <v>301</v>
      </c>
      <c r="D399" t="s">
        <v>7400</v>
      </c>
      <c r="E399" t="s">
        <v>3148</v>
      </c>
      <c r="F399" t="s">
        <v>3149</v>
      </c>
      <c r="G399" t="s">
        <v>3150</v>
      </c>
      <c r="H399">
        <v>3</v>
      </c>
      <c r="I399" t="s">
        <v>1652</v>
      </c>
      <c r="J399">
        <v>0</v>
      </c>
      <c r="K399">
        <v>0</v>
      </c>
    </row>
    <row r="400" spans="1:11" x14ac:dyDescent="0.25">
      <c r="A400">
        <v>3848</v>
      </c>
      <c r="B400" t="s">
        <v>1647</v>
      </c>
      <c r="C400" t="s">
        <v>301</v>
      </c>
      <c r="D400" t="s">
        <v>7400</v>
      </c>
      <c r="G400" t="s">
        <v>4239</v>
      </c>
      <c r="H400">
        <v>15</v>
      </c>
      <c r="I400" t="s">
        <v>1652</v>
      </c>
      <c r="J400">
        <v>0</v>
      </c>
      <c r="K400">
        <v>0</v>
      </c>
    </row>
    <row r="401" spans="1:11" x14ac:dyDescent="0.25">
      <c r="A401">
        <v>3848</v>
      </c>
      <c r="B401" t="s">
        <v>1647</v>
      </c>
      <c r="C401" t="s">
        <v>301</v>
      </c>
      <c r="D401" t="s">
        <v>7400</v>
      </c>
      <c r="E401" t="s">
        <v>2040</v>
      </c>
      <c r="F401" t="s">
        <v>2039</v>
      </c>
      <c r="G401" t="s">
        <v>3681</v>
      </c>
      <c r="H401">
        <v>6</v>
      </c>
      <c r="I401" t="s">
        <v>1652</v>
      </c>
      <c r="J401">
        <v>0</v>
      </c>
      <c r="K401">
        <v>0</v>
      </c>
    </row>
    <row r="402" spans="1:11" x14ac:dyDescent="0.25">
      <c r="A402">
        <v>3848</v>
      </c>
      <c r="B402" t="s">
        <v>1647</v>
      </c>
      <c r="C402" t="s">
        <v>301</v>
      </c>
      <c r="D402" t="s">
        <v>7400</v>
      </c>
      <c r="G402" t="s">
        <v>2172</v>
      </c>
      <c r="H402">
        <v>39</v>
      </c>
      <c r="I402" t="s">
        <v>1652</v>
      </c>
      <c r="J402">
        <v>0</v>
      </c>
      <c r="K402">
        <v>0</v>
      </c>
    </row>
    <row r="403" spans="1:11" x14ac:dyDescent="0.25">
      <c r="A403">
        <v>3848</v>
      </c>
      <c r="B403" t="s">
        <v>1647</v>
      </c>
      <c r="C403" t="s">
        <v>301</v>
      </c>
      <c r="D403" t="s">
        <v>7400</v>
      </c>
      <c r="E403" t="s">
        <v>4240</v>
      </c>
      <c r="F403" t="s">
        <v>1655</v>
      </c>
      <c r="G403" t="s">
        <v>4134</v>
      </c>
      <c r="H403">
        <v>7</v>
      </c>
      <c r="I403" t="s">
        <v>1652</v>
      </c>
      <c r="J403">
        <v>0</v>
      </c>
      <c r="K403">
        <v>0</v>
      </c>
    </row>
    <row r="404" spans="1:11" x14ac:dyDescent="0.25">
      <c r="A404">
        <v>3848</v>
      </c>
      <c r="B404" t="s">
        <v>1647</v>
      </c>
      <c r="C404" t="s">
        <v>301</v>
      </c>
      <c r="D404" t="s">
        <v>7400</v>
      </c>
      <c r="G404" t="s">
        <v>4241</v>
      </c>
      <c r="H404">
        <v>11</v>
      </c>
      <c r="I404" t="s">
        <v>1652</v>
      </c>
      <c r="J404">
        <v>0</v>
      </c>
      <c r="K404">
        <v>0</v>
      </c>
    </row>
    <row r="405" spans="1:11" x14ac:dyDescent="0.25">
      <c r="A405">
        <v>3848</v>
      </c>
      <c r="B405" t="s">
        <v>1647</v>
      </c>
      <c r="C405" t="s">
        <v>301</v>
      </c>
      <c r="D405" t="s">
        <v>7400</v>
      </c>
      <c r="E405" t="s">
        <v>6880</v>
      </c>
      <c r="F405" t="s">
        <v>2039</v>
      </c>
      <c r="G405" t="s">
        <v>6881</v>
      </c>
      <c r="H405">
        <v>2</v>
      </c>
      <c r="I405" t="s">
        <v>1652</v>
      </c>
      <c r="J405">
        <v>0</v>
      </c>
      <c r="K405">
        <v>0</v>
      </c>
    </row>
    <row r="406" spans="1:11" x14ac:dyDescent="0.25">
      <c r="A406">
        <v>3848</v>
      </c>
      <c r="B406" t="s">
        <v>1647</v>
      </c>
      <c r="C406" t="s">
        <v>301</v>
      </c>
      <c r="D406" t="s">
        <v>7400</v>
      </c>
      <c r="E406" t="s">
        <v>9162</v>
      </c>
      <c r="F406" t="s">
        <v>1655</v>
      </c>
      <c r="G406" t="s">
        <v>7020</v>
      </c>
      <c r="H406">
        <v>20</v>
      </c>
      <c r="I406" t="s">
        <v>1652</v>
      </c>
      <c r="J406">
        <v>0</v>
      </c>
      <c r="K406">
        <v>0</v>
      </c>
    </row>
    <row r="407" spans="1:11" x14ac:dyDescent="0.25">
      <c r="A407">
        <v>3848</v>
      </c>
      <c r="B407" t="s">
        <v>1647</v>
      </c>
      <c r="C407" t="s">
        <v>301</v>
      </c>
      <c r="D407" t="s">
        <v>7400</v>
      </c>
      <c r="E407" t="s">
        <v>3151</v>
      </c>
      <c r="F407" t="s">
        <v>1655</v>
      </c>
      <c r="G407" t="s">
        <v>3115</v>
      </c>
      <c r="H407">
        <v>13</v>
      </c>
      <c r="I407" t="s">
        <v>1652</v>
      </c>
      <c r="J407">
        <v>0</v>
      </c>
      <c r="K407">
        <v>0</v>
      </c>
    </row>
    <row r="408" spans="1:11" x14ac:dyDescent="0.25">
      <c r="A408">
        <v>3848</v>
      </c>
      <c r="B408" t="s">
        <v>1647</v>
      </c>
      <c r="C408" t="s">
        <v>301</v>
      </c>
      <c r="D408" t="s">
        <v>7400</v>
      </c>
      <c r="G408" t="s">
        <v>4242</v>
      </c>
      <c r="H408">
        <v>28</v>
      </c>
      <c r="I408" t="s">
        <v>1652</v>
      </c>
      <c r="J408">
        <v>0</v>
      </c>
      <c r="K408">
        <v>0</v>
      </c>
    </row>
    <row r="409" spans="1:11" x14ac:dyDescent="0.25">
      <c r="A409">
        <v>3848</v>
      </c>
      <c r="B409" t="s">
        <v>1647</v>
      </c>
      <c r="C409" t="s">
        <v>301</v>
      </c>
      <c r="D409" t="s">
        <v>7400</v>
      </c>
      <c r="E409" t="s">
        <v>7686</v>
      </c>
      <c r="F409" t="s">
        <v>7687</v>
      </c>
      <c r="G409" t="s">
        <v>7688</v>
      </c>
      <c r="H409">
        <v>22</v>
      </c>
      <c r="I409" t="s">
        <v>1652</v>
      </c>
      <c r="J409">
        <v>0</v>
      </c>
      <c r="K409">
        <v>0</v>
      </c>
    </row>
    <row r="410" spans="1:11" x14ac:dyDescent="0.25">
      <c r="A410">
        <v>3848</v>
      </c>
      <c r="B410" t="s">
        <v>1647</v>
      </c>
      <c r="C410" t="s">
        <v>301</v>
      </c>
      <c r="D410" t="s">
        <v>7400</v>
      </c>
      <c r="G410" t="s">
        <v>2172</v>
      </c>
      <c r="H410">
        <v>12</v>
      </c>
      <c r="I410" t="s">
        <v>1652</v>
      </c>
      <c r="J410">
        <v>0</v>
      </c>
      <c r="K410">
        <v>0</v>
      </c>
    </row>
    <row r="411" spans="1:11" x14ac:dyDescent="0.25">
      <c r="A411">
        <v>3848</v>
      </c>
      <c r="B411" t="s">
        <v>1647</v>
      </c>
      <c r="C411" t="s">
        <v>301</v>
      </c>
      <c r="D411" t="s">
        <v>7400</v>
      </c>
      <c r="E411" t="s">
        <v>3153</v>
      </c>
      <c r="F411" t="s">
        <v>1655</v>
      </c>
      <c r="G411" t="s">
        <v>3154</v>
      </c>
      <c r="H411">
        <v>20</v>
      </c>
      <c r="I411" t="s">
        <v>1652</v>
      </c>
      <c r="J411">
        <v>0</v>
      </c>
      <c r="K411">
        <v>0</v>
      </c>
    </row>
    <row r="412" spans="1:11" x14ac:dyDescent="0.25">
      <c r="A412">
        <v>3848</v>
      </c>
      <c r="B412" t="s">
        <v>1647</v>
      </c>
      <c r="C412" t="s">
        <v>301</v>
      </c>
      <c r="D412" t="s">
        <v>7400</v>
      </c>
      <c r="G412" t="s">
        <v>6626</v>
      </c>
      <c r="H412">
        <v>26</v>
      </c>
      <c r="I412" t="s">
        <v>1652</v>
      </c>
      <c r="J412">
        <v>0</v>
      </c>
      <c r="K412">
        <v>0</v>
      </c>
    </row>
    <row r="413" spans="1:11" x14ac:dyDescent="0.25">
      <c r="A413">
        <v>3848</v>
      </c>
      <c r="B413" t="s">
        <v>1647</v>
      </c>
      <c r="C413" t="s">
        <v>301</v>
      </c>
      <c r="D413" t="s">
        <v>7400</v>
      </c>
      <c r="E413" t="s">
        <v>3155</v>
      </c>
      <c r="F413" t="s">
        <v>3156</v>
      </c>
      <c r="G413" t="s">
        <v>6889</v>
      </c>
      <c r="H413">
        <v>22</v>
      </c>
      <c r="I413" t="s">
        <v>1652</v>
      </c>
      <c r="J413">
        <v>0</v>
      </c>
      <c r="K413">
        <v>0</v>
      </c>
    </row>
    <row r="414" spans="1:11" x14ac:dyDescent="0.25">
      <c r="A414">
        <v>3848</v>
      </c>
      <c r="B414" t="s">
        <v>1647</v>
      </c>
      <c r="C414" t="s">
        <v>301</v>
      </c>
      <c r="D414" t="s">
        <v>7400</v>
      </c>
      <c r="G414" t="s">
        <v>2168</v>
      </c>
      <c r="H414">
        <v>4</v>
      </c>
      <c r="I414" t="s">
        <v>1652</v>
      </c>
      <c r="J414">
        <v>0</v>
      </c>
      <c r="K414">
        <v>0</v>
      </c>
    </row>
    <row r="415" spans="1:11" x14ac:dyDescent="0.25">
      <c r="A415">
        <v>3848</v>
      </c>
      <c r="B415" t="s">
        <v>1647</v>
      </c>
      <c r="C415" t="s">
        <v>301</v>
      </c>
      <c r="D415" t="s">
        <v>7400</v>
      </c>
      <c r="E415" t="s">
        <v>4691</v>
      </c>
      <c r="F415" t="s">
        <v>1791</v>
      </c>
      <c r="G415" t="s">
        <v>4692</v>
      </c>
      <c r="H415">
        <v>8</v>
      </c>
      <c r="I415" t="s">
        <v>1652</v>
      </c>
      <c r="J415">
        <v>0</v>
      </c>
      <c r="K415">
        <v>0</v>
      </c>
    </row>
    <row r="416" spans="1:11" x14ac:dyDescent="0.25">
      <c r="A416">
        <v>3848</v>
      </c>
      <c r="B416" t="s">
        <v>1647</v>
      </c>
      <c r="C416" t="s">
        <v>301</v>
      </c>
      <c r="D416" t="s">
        <v>7400</v>
      </c>
      <c r="E416" t="s">
        <v>4693</v>
      </c>
      <c r="F416" t="s">
        <v>4694</v>
      </c>
      <c r="G416" t="s">
        <v>4695</v>
      </c>
      <c r="H416">
        <v>18</v>
      </c>
      <c r="I416" t="s">
        <v>1652</v>
      </c>
      <c r="J416">
        <v>0</v>
      </c>
      <c r="K416">
        <v>0</v>
      </c>
    </row>
    <row r="417" spans="1:11" x14ac:dyDescent="0.25">
      <c r="A417">
        <v>3848</v>
      </c>
      <c r="B417" t="s">
        <v>1647</v>
      </c>
      <c r="C417" t="s">
        <v>301</v>
      </c>
      <c r="D417" t="s">
        <v>7400</v>
      </c>
      <c r="E417" t="s">
        <v>4696</v>
      </c>
      <c r="F417" t="s">
        <v>1988</v>
      </c>
      <c r="G417" t="s">
        <v>6791</v>
      </c>
      <c r="H417">
        <v>1</v>
      </c>
      <c r="I417" t="s">
        <v>1652</v>
      </c>
      <c r="J417">
        <v>0</v>
      </c>
      <c r="K417">
        <v>0</v>
      </c>
    </row>
    <row r="418" spans="1:11" x14ac:dyDescent="0.25">
      <c r="A418">
        <v>3848</v>
      </c>
      <c r="B418" t="s">
        <v>1647</v>
      </c>
      <c r="C418" t="s">
        <v>301</v>
      </c>
      <c r="D418" t="s">
        <v>7400</v>
      </c>
      <c r="G418" t="s">
        <v>2172</v>
      </c>
      <c r="H418">
        <v>3</v>
      </c>
      <c r="I418" t="s">
        <v>1652</v>
      </c>
      <c r="J418">
        <v>0</v>
      </c>
      <c r="K418">
        <v>0</v>
      </c>
    </row>
    <row r="419" spans="1:11" x14ac:dyDescent="0.25">
      <c r="A419">
        <v>3848</v>
      </c>
      <c r="B419" t="s">
        <v>1647</v>
      </c>
      <c r="C419" t="s">
        <v>301</v>
      </c>
      <c r="D419" t="s">
        <v>7400</v>
      </c>
      <c r="E419" t="s">
        <v>3157</v>
      </c>
      <c r="F419" t="s">
        <v>3158</v>
      </c>
      <c r="G419" t="s">
        <v>3126</v>
      </c>
      <c r="H419">
        <v>3</v>
      </c>
      <c r="I419" t="s">
        <v>1652</v>
      </c>
      <c r="J419">
        <v>0</v>
      </c>
      <c r="K419">
        <v>0</v>
      </c>
    </row>
    <row r="420" spans="1:11" x14ac:dyDescent="0.25">
      <c r="A420">
        <v>3848</v>
      </c>
      <c r="B420" t="s">
        <v>1647</v>
      </c>
      <c r="C420" t="s">
        <v>301</v>
      </c>
      <c r="D420" t="s">
        <v>7400</v>
      </c>
      <c r="G420" t="s">
        <v>9898</v>
      </c>
      <c r="H420">
        <v>31</v>
      </c>
      <c r="I420" t="s">
        <v>1652</v>
      </c>
      <c r="J420">
        <v>0</v>
      </c>
      <c r="K420">
        <v>0</v>
      </c>
    </row>
    <row r="421" spans="1:11" x14ac:dyDescent="0.25">
      <c r="A421">
        <v>3848</v>
      </c>
      <c r="B421" t="s">
        <v>1647</v>
      </c>
      <c r="C421" t="s">
        <v>301</v>
      </c>
      <c r="D421" t="s">
        <v>7400</v>
      </c>
      <c r="E421" t="s">
        <v>3159</v>
      </c>
      <c r="F421" t="s">
        <v>3160</v>
      </c>
      <c r="G421" t="s">
        <v>3126</v>
      </c>
      <c r="H421">
        <v>6</v>
      </c>
      <c r="I421" t="s">
        <v>1652</v>
      </c>
      <c r="J421">
        <v>0</v>
      </c>
      <c r="K421">
        <v>0</v>
      </c>
    </row>
    <row r="422" spans="1:11" x14ac:dyDescent="0.25">
      <c r="A422">
        <v>3848</v>
      </c>
      <c r="B422" t="s">
        <v>1647</v>
      </c>
      <c r="C422" t="s">
        <v>301</v>
      </c>
      <c r="D422" t="s">
        <v>7400</v>
      </c>
      <c r="G422" t="s">
        <v>4697</v>
      </c>
      <c r="H422">
        <v>5</v>
      </c>
      <c r="I422" t="s">
        <v>1652</v>
      </c>
      <c r="J422">
        <v>0</v>
      </c>
      <c r="K422">
        <v>0</v>
      </c>
    </row>
    <row r="423" spans="1:11" x14ac:dyDescent="0.25">
      <c r="A423">
        <v>3848</v>
      </c>
      <c r="B423" t="s">
        <v>1647</v>
      </c>
      <c r="C423" t="s">
        <v>301</v>
      </c>
      <c r="D423" t="s">
        <v>7400</v>
      </c>
      <c r="E423" t="s">
        <v>4698</v>
      </c>
      <c r="F423" t="s">
        <v>4699</v>
      </c>
      <c r="G423" t="s">
        <v>4871</v>
      </c>
      <c r="H423">
        <v>6</v>
      </c>
      <c r="I423" t="s">
        <v>1652</v>
      </c>
      <c r="J423">
        <v>0</v>
      </c>
      <c r="K423">
        <v>0</v>
      </c>
    </row>
    <row r="424" spans="1:11" x14ac:dyDescent="0.25">
      <c r="A424">
        <v>3848</v>
      </c>
      <c r="B424" t="s">
        <v>1647</v>
      </c>
      <c r="C424" t="s">
        <v>301</v>
      </c>
      <c r="D424" t="s">
        <v>7400</v>
      </c>
      <c r="G424" t="s">
        <v>4461</v>
      </c>
      <c r="H424">
        <v>3</v>
      </c>
      <c r="I424" t="s">
        <v>1652</v>
      </c>
      <c r="J424">
        <v>0</v>
      </c>
      <c r="K424">
        <v>0</v>
      </c>
    </row>
    <row r="425" spans="1:11" x14ac:dyDescent="0.25">
      <c r="A425">
        <v>3848</v>
      </c>
      <c r="B425" t="s">
        <v>1647</v>
      </c>
      <c r="C425" t="s">
        <v>301</v>
      </c>
      <c r="D425" t="s">
        <v>7400</v>
      </c>
      <c r="E425" t="s">
        <v>7254</v>
      </c>
      <c r="F425" t="s">
        <v>1657</v>
      </c>
      <c r="G425" t="s">
        <v>6402</v>
      </c>
      <c r="H425">
        <v>20</v>
      </c>
      <c r="I425" t="s">
        <v>1652</v>
      </c>
      <c r="J425">
        <v>0</v>
      </c>
      <c r="K425">
        <v>0</v>
      </c>
    </row>
    <row r="426" spans="1:11" x14ac:dyDescent="0.25">
      <c r="A426">
        <v>3848</v>
      </c>
      <c r="B426" t="s">
        <v>1647</v>
      </c>
      <c r="C426" t="s">
        <v>301</v>
      </c>
      <c r="D426" t="s">
        <v>7400</v>
      </c>
      <c r="E426" t="s">
        <v>4701</v>
      </c>
      <c r="F426" t="s">
        <v>4702</v>
      </c>
      <c r="G426" t="s">
        <v>4690</v>
      </c>
      <c r="H426">
        <v>5</v>
      </c>
      <c r="I426" t="s">
        <v>1652</v>
      </c>
      <c r="J426">
        <v>0</v>
      </c>
      <c r="K426">
        <v>0</v>
      </c>
    </row>
    <row r="427" spans="1:11" x14ac:dyDescent="0.25">
      <c r="A427">
        <v>3848</v>
      </c>
      <c r="B427" t="s">
        <v>1647</v>
      </c>
      <c r="C427" t="s">
        <v>301</v>
      </c>
      <c r="D427" t="s">
        <v>7400</v>
      </c>
      <c r="E427" t="s">
        <v>4703</v>
      </c>
      <c r="F427" t="s">
        <v>4704</v>
      </c>
      <c r="G427" t="s">
        <v>8760</v>
      </c>
      <c r="H427">
        <v>2</v>
      </c>
      <c r="I427" t="s">
        <v>1652</v>
      </c>
      <c r="J427">
        <v>0</v>
      </c>
      <c r="K427">
        <v>0</v>
      </c>
    </row>
    <row r="428" spans="1:11" x14ac:dyDescent="0.25">
      <c r="A428">
        <v>3848</v>
      </c>
      <c r="B428" t="s">
        <v>1647</v>
      </c>
      <c r="C428" t="s">
        <v>301</v>
      </c>
      <c r="D428" t="s">
        <v>7400</v>
      </c>
      <c r="G428" t="s">
        <v>4677</v>
      </c>
      <c r="H428">
        <v>14</v>
      </c>
      <c r="I428" t="s">
        <v>1652</v>
      </c>
      <c r="J428">
        <v>0</v>
      </c>
      <c r="K428">
        <v>0</v>
      </c>
    </row>
    <row r="429" spans="1:11" x14ac:dyDescent="0.25">
      <c r="A429">
        <v>3848</v>
      </c>
      <c r="B429" t="s">
        <v>1647</v>
      </c>
      <c r="C429" t="s">
        <v>301</v>
      </c>
      <c r="D429" t="s">
        <v>7400</v>
      </c>
      <c r="E429" t="s">
        <v>3161</v>
      </c>
      <c r="F429" t="s">
        <v>3162</v>
      </c>
      <c r="G429" t="s">
        <v>3117</v>
      </c>
      <c r="H429">
        <v>5</v>
      </c>
      <c r="I429" t="s">
        <v>1652</v>
      </c>
      <c r="J429">
        <v>0</v>
      </c>
      <c r="K429">
        <v>0</v>
      </c>
    </row>
    <row r="430" spans="1:11" x14ac:dyDescent="0.25">
      <c r="A430">
        <v>3848</v>
      </c>
      <c r="B430" t="s">
        <v>1647</v>
      </c>
      <c r="C430" t="s">
        <v>301</v>
      </c>
      <c r="D430" t="s">
        <v>7400</v>
      </c>
      <c r="G430" t="s">
        <v>4689</v>
      </c>
      <c r="H430">
        <v>1</v>
      </c>
      <c r="I430" t="s">
        <v>1652</v>
      </c>
      <c r="J430">
        <v>0</v>
      </c>
      <c r="K430">
        <v>0</v>
      </c>
    </row>
    <row r="431" spans="1:11" x14ac:dyDescent="0.25">
      <c r="A431">
        <v>3848</v>
      </c>
      <c r="B431" t="s">
        <v>1647</v>
      </c>
      <c r="C431" t="s">
        <v>301</v>
      </c>
      <c r="D431" t="s">
        <v>7400</v>
      </c>
      <c r="E431" t="s">
        <v>3163</v>
      </c>
      <c r="F431" t="s">
        <v>1773</v>
      </c>
      <c r="G431" t="s">
        <v>3164</v>
      </c>
      <c r="H431">
        <v>17</v>
      </c>
      <c r="I431" t="s">
        <v>1652</v>
      </c>
      <c r="J431">
        <v>0</v>
      </c>
      <c r="K431">
        <v>0</v>
      </c>
    </row>
    <row r="432" spans="1:11" x14ac:dyDescent="0.25">
      <c r="A432">
        <v>3848</v>
      </c>
      <c r="B432" t="s">
        <v>1647</v>
      </c>
      <c r="C432" t="s">
        <v>301</v>
      </c>
      <c r="D432" t="s">
        <v>7400</v>
      </c>
      <c r="G432" t="s">
        <v>2173</v>
      </c>
      <c r="H432">
        <v>9</v>
      </c>
      <c r="I432" t="s">
        <v>1652</v>
      </c>
      <c r="J432">
        <v>0</v>
      </c>
      <c r="K432">
        <v>0</v>
      </c>
    </row>
    <row r="433" spans="1:11" x14ac:dyDescent="0.25">
      <c r="A433">
        <v>3848</v>
      </c>
      <c r="B433" t="s">
        <v>1647</v>
      </c>
      <c r="C433" t="s">
        <v>301</v>
      </c>
      <c r="D433" t="s">
        <v>7400</v>
      </c>
      <c r="E433" t="s">
        <v>4705</v>
      </c>
      <c r="F433" t="s">
        <v>4706</v>
      </c>
      <c r="G433" t="s">
        <v>6401</v>
      </c>
      <c r="H433">
        <v>7</v>
      </c>
      <c r="I433" t="s">
        <v>1652</v>
      </c>
      <c r="J433">
        <v>0</v>
      </c>
      <c r="K433">
        <v>0</v>
      </c>
    </row>
    <row r="434" spans="1:11" x14ac:dyDescent="0.25">
      <c r="A434">
        <v>3848</v>
      </c>
      <c r="B434" t="s">
        <v>1647</v>
      </c>
      <c r="C434" t="s">
        <v>301</v>
      </c>
      <c r="D434" t="s">
        <v>7400</v>
      </c>
      <c r="E434" t="s">
        <v>3165</v>
      </c>
      <c r="F434" t="s">
        <v>1965</v>
      </c>
      <c r="G434" t="s">
        <v>3680</v>
      </c>
      <c r="H434">
        <v>17</v>
      </c>
      <c r="I434" t="s">
        <v>1652</v>
      </c>
      <c r="J434">
        <v>0</v>
      </c>
      <c r="K434">
        <v>0</v>
      </c>
    </row>
    <row r="435" spans="1:11" x14ac:dyDescent="0.25">
      <c r="A435">
        <v>3848</v>
      </c>
      <c r="B435" t="s">
        <v>1647</v>
      </c>
      <c r="C435" t="s">
        <v>301</v>
      </c>
      <c r="D435" t="s">
        <v>7400</v>
      </c>
      <c r="G435" t="s">
        <v>4707</v>
      </c>
      <c r="H435">
        <v>18</v>
      </c>
      <c r="I435" t="s">
        <v>1652</v>
      </c>
      <c r="J435">
        <v>0</v>
      </c>
      <c r="K435">
        <v>0</v>
      </c>
    </row>
    <row r="436" spans="1:11" x14ac:dyDescent="0.25">
      <c r="A436">
        <v>3848</v>
      </c>
      <c r="B436" t="s">
        <v>1647</v>
      </c>
      <c r="C436" t="s">
        <v>301</v>
      </c>
      <c r="D436" t="s">
        <v>7400</v>
      </c>
      <c r="E436" t="s">
        <v>3166</v>
      </c>
      <c r="F436" t="s">
        <v>3167</v>
      </c>
      <c r="G436" t="s">
        <v>2171</v>
      </c>
      <c r="H436">
        <v>5</v>
      </c>
      <c r="I436" t="s">
        <v>1652</v>
      </c>
      <c r="J436">
        <v>0</v>
      </c>
      <c r="K436">
        <v>0</v>
      </c>
    </row>
    <row r="437" spans="1:11" x14ac:dyDescent="0.25">
      <c r="A437">
        <v>3848</v>
      </c>
      <c r="B437" t="s">
        <v>1647</v>
      </c>
      <c r="C437" t="s">
        <v>301</v>
      </c>
      <c r="D437" t="s">
        <v>7400</v>
      </c>
      <c r="E437" t="s">
        <v>3168</v>
      </c>
      <c r="F437" t="s">
        <v>1655</v>
      </c>
      <c r="G437" t="s">
        <v>3169</v>
      </c>
      <c r="H437">
        <v>9</v>
      </c>
      <c r="I437" t="s">
        <v>1652</v>
      </c>
      <c r="J437">
        <v>0</v>
      </c>
      <c r="K437">
        <v>0</v>
      </c>
    </row>
    <row r="438" spans="1:11" x14ac:dyDescent="0.25">
      <c r="A438">
        <v>3848</v>
      </c>
      <c r="B438" t="s">
        <v>1647</v>
      </c>
      <c r="C438" t="s">
        <v>301</v>
      </c>
      <c r="D438" t="s">
        <v>7400</v>
      </c>
      <c r="G438" t="s">
        <v>4708</v>
      </c>
      <c r="H438">
        <v>24</v>
      </c>
      <c r="I438" t="s">
        <v>1652</v>
      </c>
      <c r="J438">
        <v>0</v>
      </c>
      <c r="K438">
        <v>0</v>
      </c>
    </row>
    <row r="439" spans="1:11" x14ac:dyDescent="0.25">
      <c r="A439">
        <v>3848</v>
      </c>
      <c r="B439" t="s">
        <v>1647</v>
      </c>
      <c r="C439" t="s">
        <v>301</v>
      </c>
      <c r="D439" t="s">
        <v>7400</v>
      </c>
      <c r="E439" t="s">
        <v>4709</v>
      </c>
      <c r="F439" t="s">
        <v>4710</v>
      </c>
      <c r="G439" t="s">
        <v>6258</v>
      </c>
      <c r="H439">
        <v>7</v>
      </c>
      <c r="I439" t="s">
        <v>1652</v>
      </c>
      <c r="J439">
        <v>0</v>
      </c>
      <c r="K439">
        <v>0</v>
      </c>
    </row>
    <row r="440" spans="1:11" x14ac:dyDescent="0.25">
      <c r="A440">
        <v>3848</v>
      </c>
      <c r="B440" t="s">
        <v>1647</v>
      </c>
      <c r="C440" t="s">
        <v>301</v>
      </c>
      <c r="D440" t="s">
        <v>7400</v>
      </c>
      <c r="E440" t="s">
        <v>3170</v>
      </c>
      <c r="F440" t="s">
        <v>1792</v>
      </c>
      <c r="G440" t="s">
        <v>2173</v>
      </c>
      <c r="H440">
        <v>6</v>
      </c>
      <c r="I440" t="s">
        <v>1652</v>
      </c>
      <c r="J440">
        <v>0</v>
      </c>
      <c r="K440">
        <v>0</v>
      </c>
    </row>
    <row r="441" spans="1:11" x14ac:dyDescent="0.25">
      <c r="A441">
        <v>3848</v>
      </c>
      <c r="B441" t="s">
        <v>1647</v>
      </c>
      <c r="C441" t="s">
        <v>301</v>
      </c>
      <c r="D441" t="s">
        <v>7400</v>
      </c>
      <c r="E441" t="s">
        <v>7689</v>
      </c>
      <c r="F441" t="s">
        <v>7690</v>
      </c>
      <c r="G441" t="s">
        <v>3120</v>
      </c>
      <c r="H441">
        <v>19</v>
      </c>
      <c r="I441" t="s">
        <v>1652</v>
      </c>
      <c r="J441">
        <v>0</v>
      </c>
      <c r="K441">
        <v>0</v>
      </c>
    </row>
    <row r="442" spans="1:11" x14ac:dyDescent="0.25">
      <c r="A442">
        <v>3848</v>
      </c>
      <c r="B442" t="s">
        <v>1647</v>
      </c>
      <c r="C442" t="s">
        <v>301</v>
      </c>
      <c r="D442" t="s">
        <v>7400</v>
      </c>
      <c r="G442" t="s">
        <v>3171</v>
      </c>
      <c r="H442">
        <v>5</v>
      </c>
      <c r="I442" t="s">
        <v>1652</v>
      </c>
      <c r="J442">
        <v>0</v>
      </c>
      <c r="K442">
        <v>0</v>
      </c>
    </row>
    <row r="443" spans="1:11" x14ac:dyDescent="0.25">
      <c r="A443">
        <v>3848</v>
      </c>
      <c r="B443" t="s">
        <v>1647</v>
      </c>
      <c r="C443" t="s">
        <v>301</v>
      </c>
      <c r="D443" t="s">
        <v>7400</v>
      </c>
      <c r="E443" t="s">
        <v>7691</v>
      </c>
      <c r="F443" t="s">
        <v>7692</v>
      </c>
      <c r="G443" t="s">
        <v>3109</v>
      </c>
      <c r="H443">
        <v>12</v>
      </c>
      <c r="I443" t="s">
        <v>1652</v>
      </c>
      <c r="J443">
        <v>0</v>
      </c>
      <c r="K443">
        <v>0</v>
      </c>
    </row>
    <row r="444" spans="1:11" x14ac:dyDescent="0.25">
      <c r="A444">
        <v>3848</v>
      </c>
      <c r="B444" t="s">
        <v>1647</v>
      </c>
      <c r="C444" t="s">
        <v>301</v>
      </c>
      <c r="D444" t="s">
        <v>7400</v>
      </c>
      <c r="G444" t="s">
        <v>2171</v>
      </c>
      <c r="H444">
        <v>7</v>
      </c>
      <c r="I444" t="s">
        <v>1652</v>
      </c>
      <c r="J444">
        <v>0</v>
      </c>
      <c r="K444">
        <v>0</v>
      </c>
    </row>
    <row r="445" spans="1:11" x14ac:dyDescent="0.25">
      <c r="A445">
        <v>3848</v>
      </c>
      <c r="B445" t="s">
        <v>1647</v>
      </c>
      <c r="C445" t="s">
        <v>301</v>
      </c>
      <c r="D445" t="s">
        <v>7400</v>
      </c>
      <c r="E445" t="s">
        <v>3172</v>
      </c>
      <c r="F445" t="s">
        <v>3173</v>
      </c>
      <c r="G445" t="s">
        <v>3117</v>
      </c>
      <c r="H445">
        <v>10</v>
      </c>
      <c r="I445" t="s">
        <v>1652</v>
      </c>
      <c r="J445">
        <v>0</v>
      </c>
      <c r="K445">
        <v>0</v>
      </c>
    </row>
    <row r="446" spans="1:11" x14ac:dyDescent="0.25">
      <c r="A446">
        <v>3848</v>
      </c>
      <c r="B446" t="s">
        <v>1647</v>
      </c>
      <c r="C446" t="s">
        <v>301</v>
      </c>
      <c r="D446" t="s">
        <v>7400</v>
      </c>
      <c r="G446" t="s">
        <v>4711</v>
      </c>
      <c r="H446">
        <v>7</v>
      </c>
      <c r="I446" t="s">
        <v>1652</v>
      </c>
      <c r="J446">
        <v>0</v>
      </c>
      <c r="K446">
        <v>0</v>
      </c>
    </row>
    <row r="447" spans="1:11" x14ac:dyDescent="0.25">
      <c r="A447">
        <v>3848</v>
      </c>
      <c r="B447" t="s">
        <v>1647</v>
      </c>
      <c r="C447" t="s">
        <v>301</v>
      </c>
      <c r="D447" t="s">
        <v>7400</v>
      </c>
      <c r="E447" t="s">
        <v>8728</v>
      </c>
      <c r="F447" t="s">
        <v>1655</v>
      </c>
      <c r="G447" t="s">
        <v>8760</v>
      </c>
      <c r="H447">
        <v>3</v>
      </c>
      <c r="I447" t="s">
        <v>1652</v>
      </c>
      <c r="J447">
        <v>0</v>
      </c>
      <c r="K447">
        <v>0</v>
      </c>
    </row>
    <row r="448" spans="1:11" x14ac:dyDescent="0.25">
      <c r="A448">
        <v>3848</v>
      </c>
      <c r="B448" t="s">
        <v>1647</v>
      </c>
      <c r="C448" t="s">
        <v>301</v>
      </c>
      <c r="D448" t="s">
        <v>7400</v>
      </c>
      <c r="G448" t="s">
        <v>8832</v>
      </c>
      <c r="H448">
        <v>5</v>
      </c>
      <c r="I448" t="s">
        <v>1652</v>
      </c>
      <c r="J448">
        <v>0</v>
      </c>
      <c r="K448">
        <v>0</v>
      </c>
    </row>
    <row r="449" spans="1:11" x14ac:dyDescent="0.25">
      <c r="A449">
        <v>3848</v>
      </c>
      <c r="B449" t="s">
        <v>1647</v>
      </c>
      <c r="C449" t="s">
        <v>301</v>
      </c>
      <c r="D449" t="s">
        <v>7400</v>
      </c>
      <c r="E449" t="s">
        <v>3174</v>
      </c>
      <c r="F449" t="s">
        <v>3175</v>
      </c>
      <c r="G449" t="s">
        <v>6502</v>
      </c>
      <c r="H449">
        <v>27</v>
      </c>
      <c r="I449" t="s">
        <v>1652</v>
      </c>
      <c r="J449">
        <v>0</v>
      </c>
      <c r="K449">
        <v>0</v>
      </c>
    </row>
    <row r="450" spans="1:11" x14ac:dyDescent="0.25">
      <c r="A450">
        <v>3848</v>
      </c>
      <c r="B450" t="s">
        <v>1647</v>
      </c>
      <c r="C450" t="s">
        <v>301</v>
      </c>
      <c r="D450" t="s">
        <v>7400</v>
      </c>
      <c r="G450" t="s">
        <v>4712</v>
      </c>
      <c r="H450">
        <v>49</v>
      </c>
      <c r="I450" t="s">
        <v>1652</v>
      </c>
      <c r="J450">
        <v>0</v>
      </c>
      <c r="K450">
        <v>0</v>
      </c>
    </row>
    <row r="451" spans="1:11" x14ac:dyDescent="0.25">
      <c r="A451">
        <v>3848</v>
      </c>
      <c r="B451" t="s">
        <v>1647</v>
      </c>
      <c r="C451" t="s">
        <v>301</v>
      </c>
      <c r="D451" t="s">
        <v>7400</v>
      </c>
      <c r="E451" t="s">
        <v>4713</v>
      </c>
      <c r="F451" t="s">
        <v>4714</v>
      </c>
      <c r="G451" t="s">
        <v>2172</v>
      </c>
      <c r="H451">
        <v>9</v>
      </c>
      <c r="I451" t="s">
        <v>1652</v>
      </c>
      <c r="J451">
        <v>0</v>
      </c>
      <c r="K451">
        <v>0</v>
      </c>
    </row>
    <row r="452" spans="1:11" x14ac:dyDescent="0.25">
      <c r="A452">
        <v>3848</v>
      </c>
      <c r="B452" t="s">
        <v>1647</v>
      </c>
      <c r="C452" t="s">
        <v>301</v>
      </c>
      <c r="D452" t="s">
        <v>7400</v>
      </c>
      <c r="E452" t="s">
        <v>3176</v>
      </c>
      <c r="F452" t="s">
        <v>3177</v>
      </c>
      <c r="G452" t="s">
        <v>3126</v>
      </c>
      <c r="H452">
        <v>3</v>
      </c>
      <c r="I452" t="s">
        <v>1652</v>
      </c>
      <c r="J452">
        <v>0</v>
      </c>
      <c r="K452">
        <v>0</v>
      </c>
    </row>
    <row r="453" spans="1:11" x14ac:dyDescent="0.25">
      <c r="A453">
        <v>3848</v>
      </c>
      <c r="B453" t="s">
        <v>1647</v>
      </c>
      <c r="C453" t="s">
        <v>301</v>
      </c>
      <c r="D453" t="s">
        <v>7400</v>
      </c>
      <c r="E453" t="s">
        <v>3178</v>
      </c>
      <c r="F453" t="s">
        <v>3179</v>
      </c>
      <c r="G453" t="s">
        <v>7693</v>
      </c>
      <c r="H453">
        <v>25</v>
      </c>
      <c r="I453" t="s">
        <v>1652</v>
      </c>
      <c r="J453">
        <v>0</v>
      </c>
      <c r="K453">
        <v>0</v>
      </c>
    </row>
    <row r="454" spans="1:11" x14ac:dyDescent="0.25">
      <c r="A454">
        <v>3848</v>
      </c>
      <c r="B454" t="s">
        <v>1647</v>
      </c>
      <c r="C454" t="s">
        <v>301</v>
      </c>
      <c r="D454" t="s">
        <v>7400</v>
      </c>
      <c r="G454" t="s">
        <v>5968</v>
      </c>
      <c r="H454">
        <v>10</v>
      </c>
      <c r="I454" t="s">
        <v>1652</v>
      </c>
      <c r="J454">
        <v>0</v>
      </c>
      <c r="K454">
        <v>0</v>
      </c>
    </row>
    <row r="455" spans="1:11" x14ac:dyDescent="0.25">
      <c r="A455">
        <v>3848</v>
      </c>
      <c r="B455" t="s">
        <v>1647</v>
      </c>
      <c r="C455" t="s">
        <v>301</v>
      </c>
      <c r="D455" t="s">
        <v>7400</v>
      </c>
      <c r="E455" t="s">
        <v>3180</v>
      </c>
      <c r="F455" t="s">
        <v>1677</v>
      </c>
      <c r="G455" t="s">
        <v>3115</v>
      </c>
      <c r="H455">
        <v>7</v>
      </c>
      <c r="I455" t="s">
        <v>1652</v>
      </c>
      <c r="J455">
        <v>0</v>
      </c>
      <c r="K455">
        <v>0</v>
      </c>
    </row>
    <row r="456" spans="1:11" x14ac:dyDescent="0.25">
      <c r="A456">
        <v>3848</v>
      </c>
      <c r="B456" t="s">
        <v>1647</v>
      </c>
      <c r="C456" t="s">
        <v>301</v>
      </c>
      <c r="D456" t="s">
        <v>7400</v>
      </c>
      <c r="G456" t="s">
        <v>2170</v>
      </c>
      <c r="H456">
        <v>7</v>
      </c>
      <c r="I456" t="s">
        <v>1652</v>
      </c>
      <c r="J456">
        <v>0</v>
      </c>
      <c r="K456">
        <v>0</v>
      </c>
    </row>
    <row r="457" spans="1:11" x14ac:dyDescent="0.25">
      <c r="A457">
        <v>3848</v>
      </c>
      <c r="B457" t="s">
        <v>1647</v>
      </c>
      <c r="C457" t="s">
        <v>301</v>
      </c>
      <c r="D457" t="s">
        <v>7400</v>
      </c>
      <c r="E457" t="s">
        <v>4715</v>
      </c>
      <c r="F457" t="s">
        <v>1677</v>
      </c>
      <c r="G457" t="s">
        <v>2167</v>
      </c>
      <c r="H457">
        <v>5</v>
      </c>
      <c r="I457" t="s">
        <v>1652</v>
      </c>
      <c r="J457">
        <v>0</v>
      </c>
      <c r="K457">
        <v>0</v>
      </c>
    </row>
    <row r="458" spans="1:11" x14ac:dyDescent="0.25">
      <c r="A458">
        <v>3848</v>
      </c>
      <c r="B458" t="s">
        <v>1647</v>
      </c>
      <c r="C458" t="s">
        <v>301</v>
      </c>
      <c r="D458" t="s">
        <v>7400</v>
      </c>
      <c r="E458" t="s">
        <v>6711</v>
      </c>
      <c r="F458" t="s">
        <v>6712</v>
      </c>
      <c r="G458" t="s">
        <v>3120</v>
      </c>
      <c r="H458">
        <v>3</v>
      </c>
      <c r="I458" t="s">
        <v>1652</v>
      </c>
      <c r="J458">
        <v>0</v>
      </c>
      <c r="K458">
        <v>0</v>
      </c>
    </row>
    <row r="459" spans="1:11" x14ac:dyDescent="0.25">
      <c r="A459">
        <v>3848</v>
      </c>
      <c r="B459" t="s">
        <v>1647</v>
      </c>
      <c r="C459" t="s">
        <v>301</v>
      </c>
      <c r="D459" t="s">
        <v>7400</v>
      </c>
      <c r="G459" t="s">
        <v>4464</v>
      </c>
      <c r="H459">
        <v>1</v>
      </c>
      <c r="I459" t="s">
        <v>1652</v>
      </c>
      <c r="J459">
        <v>0</v>
      </c>
      <c r="K459">
        <v>0</v>
      </c>
    </row>
    <row r="460" spans="1:11" x14ac:dyDescent="0.25">
      <c r="A460">
        <v>3848</v>
      </c>
      <c r="B460" t="s">
        <v>1647</v>
      </c>
      <c r="C460" t="s">
        <v>301</v>
      </c>
      <c r="D460" t="s">
        <v>7400</v>
      </c>
      <c r="E460" t="s">
        <v>2419</v>
      </c>
      <c r="F460" t="s">
        <v>2420</v>
      </c>
      <c r="G460" t="s">
        <v>3115</v>
      </c>
      <c r="H460">
        <v>3</v>
      </c>
      <c r="I460" t="s">
        <v>1652</v>
      </c>
      <c r="J460">
        <v>0</v>
      </c>
      <c r="K460">
        <v>0</v>
      </c>
    </row>
    <row r="461" spans="1:11" x14ac:dyDescent="0.25">
      <c r="A461">
        <v>3848</v>
      </c>
      <c r="B461" t="s">
        <v>1647</v>
      </c>
      <c r="C461" t="s">
        <v>301</v>
      </c>
      <c r="D461" t="s">
        <v>7400</v>
      </c>
      <c r="G461" t="s">
        <v>2307</v>
      </c>
      <c r="H461">
        <v>11</v>
      </c>
      <c r="I461" t="s">
        <v>1652</v>
      </c>
      <c r="J461">
        <v>0</v>
      </c>
      <c r="K461">
        <v>0</v>
      </c>
    </row>
    <row r="462" spans="1:11" x14ac:dyDescent="0.25">
      <c r="A462">
        <v>3848</v>
      </c>
      <c r="B462" t="s">
        <v>1647</v>
      </c>
      <c r="C462" t="s">
        <v>301</v>
      </c>
      <c r="D462" t="s">
        <v>7400</v>
      </c>
      <c r="E462" t="s">
        <v>7694</v>
      </c>
      <c r="F462" t="s">
        <v>1677</v>
      </c>
      <c r="G462" t="s">
        <v>3110</v>
      </c>
      <c r="H462">
        <v>2</v>
      </c>
      <c r="I462" t="s">
        <v>1652</v>
      </c>
      <c r="J462">
        <v>0</v>
      </c>
      <c r="K462">
        <v>0</v>
      </c>
    </row>
    <row r="463" spans="1:11" x14ac:dyDescent="0.25">
      <c r="A463">
        <v>3848</v>
      </c>
      <c r="B463" t="s">
        <v>1647</v>
      </c>
      <c r="C463" t="s">
        <v>301</v>
      </c>
      <c r="D463" t="s">
        <v>7400</v>
      </c>
      <c r="G463" t="s">
        <v>7695</v>
      </c>
      <c r="H463">
        <v>3</v>
      </c>
      <c r="I463" t="s">
        <v>1652</v>
      </c>
      <c r="J463">
        <v>0</v>
      </c>
      <c r="K463">
        <v>0</v>
      </c>
    </row>
    <row r="464" spans="1:11" x14ac:dyDescent="0.25">
      <c r="A464">
        <v>3848</v>
      </c>
      <c r="B464" t="s">
        <v>1647</v>
      </c>
      <c r="C464" t="s">
        <v>301</v>
      </c>
      <c r="D464" t="s">
        <v>7400</v>
      </c>
      <c r="E464" t="s">
        <v>4244</v>
      </c>
      <c r="F464" t="s">
        <v>1655</v>
      </c>
      <c r="G464" t="s">
        <v>4139</v>
      </c>
      <c r="H464">
        <v>24</v>
      </c>
      <c r="I464" t="s">
        <v>1652</v>
      </c>
      <c r="J464">
        <v>0</v>
      </c>
      <c r="K464">
        <v>0</v>
      </c>
    </row>
    <row r="465" spans="1:11" x14ac:dyDescent="0.25">
      <c r="A465">
        <v>3848</v>
      </c>
      <c r="B465" t="s">
        <v>1647</v>
      </c>
      <c r="C465" t="s">
        <v>301</v>
      </c>
      <c r="D465" t="s">
        <v>7400</v>
      </c>
      <c r="G465" t="s">
        <v>4245</v>
      </c>
      <c r="H465">
        <v>83</v>
      </c>
      <c r="I465" t="s">
        <v>1652</v>
      </c>
      <c r="J465">
        <v>0</v>
      </c>
      <c r="K465">
        <v>0</v>
      </c>
    </row>
    <row r="466" spans="1:11" x14ac:dyDescent="0.25">
      <c r="A466">
        <v>3848</v>
      </c>
      <c r="B466" t="s">
        <v>1647</v>
      </c>
      <c r="C466" t="s">
        <v>301</v>
      </c>
      <c r="D466" t="s">
        <v>7400</v>
      </c>
      <c r="E466" t="s">
        <v>4716</v>
      </c>
      <c r="F466" t="s">
        <v>1677</v>
      </c>
      <c r="G466" t="s">
        <v>6791</v>
      </c>
      <c r="H466">
        <v>1</v>
      </c>
      <c r="I466" t="s">
        <v>1652</v>
      </c>
      <c r="J466">
        <v>0</v>
      </c>
      <c r="K466">
        <v>0</v>
      </c>
    </row>
    <row r="467" spans="1:11" x14ac:dyDescent="0.25">
      <c r="A467">
        <v>3848</v>
      </c>
      <c r="B467" t="s">
        <v>1647</v>
      </c>
      <c r="C467" t="s">
        <v>301</v>
      </c>
      <c r="D467" t="s">
        <v>7400</v>
      </c>
      <c r="G467" t="s">
        <v>4717</v>
      </c>
      <c r="H467">
        <v>4</v>
      </c>
      <c r="I467" t="s">
        <v>1652</v>
      </c>
      <c r="J467">
        <v>0</v>
      </c>
      <c r="K467">
        <v>0</v>
      </c>
    </row>
    <row r="468" spans="1:11" x14ac:dyDescent="0.25">
      <c r="A468">
        <v>3848</v>
      </c>
      <c r="B468" t="s">
        <v>1647</v>
      </c>
      <c r="C468" t="s">
        <v>301</v>
      </c>
      <c r="D468" t="s">
        <v>7400</v>
      </c>
      <c r="E468" t="s">
        <v>8729</v>
      </c>
      <c r="F468" t="s">
        <v>8730</v>
      </c>
      <c r="G468" t="s">
        <v>3136</v>
      </c>
      <c r="H468">
        <v>1</v>
      </c>
      <c r="I468" t="s">
        <v>1652</v>
      </c>
      <c r="J468">
        <v>0</v>
      </c>
      <c r="K468">
        <v>0</v>
      </c>
    </row>
    <row r="469" spans="1:11" x14ac:dyDescent="0.25">
      <c r="A469">
        <v>3848</v>
      </c>
      <c r="B469" t="s">
        <v>1647</v>
      </c>
      <c r="C469" t="s">
        <v>301</v>
      </c>
      <c r="D469" t="s">
        <v>7400</v>
      </c>
      <c r="G469" t="s">
        <v>2172</v>
      </c>
      <c r="H469">
        <v>4</v>
      </c>
      <c r="I469" t="s">
        <v>1652</v>
      </c>
      <c r="J469">
        <v>0</v>
      </c>
      <c r="K469">
        <v>0</v>
      </c>
    </row>
    <row r="470" spans="1:11" x14ac:dyDescent="0.25">
      <c r="A470">
        <v>3848</v>
      </c>
      <c r="B470" t="s">
        <v>1647</v>
      </c>
      <c r="C470" t="s">
        <v>301</v>
      </c>
      <c r="D470" t="s">
        <v>7400</v>
      </c>
      <c r="E470" t="s">
        <v>3181</v>
      </c>
      <c r="F470" t="s">
        <v>3182</v>
      </c>
      <c r="G470" t="s">
        <v>6402</v>
      </c>
      <c r="H470">
        <v>7</v>
      </c>
      <c r="I470" t="s">
        <v>1652</v>
      </c>
      <c r="J470">
        <v>0</v>
      </c>
      <c r="K470">
        <v>0</v>
      </c>
    </row>
    <row r="471" spans="1:11" x14ac:dyDescent="0.25">
      <c r="A471">
        <v>3848</v>
      </c>
      <c r="B471" t="s">
        <v>1647</v>
      </c>
      <c r="C471" t="s">
        <v>301</v>
      </c>
      <c r="D471" t="s">
        <v>7400</v>
      </c>
      <c r="G471" t="s">
        <v>4246</v>
      </c>
      <c r="H471">
        <v>3</v>
      </c>
      <c r="I471" t="s">
        <v>1652</v>
      </c>
      <c r="J471">
        <v>0</v>
      </c>
      <c r="K471">
        <v>0</v>
      </c>
    </row>
    <row r="472" spans="1:11" x14ac:dyDescent="0.25">
      <c r="A472">
        <v>3848</v>
      </c>
      <c r="B472" t="s">
        <v>1647</v>
      </c>
      <c r="C472" t="s">
        <v>301</v>
      </c>
      <c r="D472" t="s">
        <v>7400</v>
      </c>
      <c r="E472" t="s">
        <v>8731</v>
      </c>
      <c r="F472" t="s">
        <v>3149</v>
      </c>
      <c r="G472" t="s">
        <v>8760</v>
      </c>
      <c r="H472">
        <v>2</v>
      </c>
      <c r="I472" t="s">
        <v>1652</v>
      </c>
      <c r="J472">
        <v>0</v>
      </c>
      <c r="K472">
        <v>0</v>
      </c>
    </row>
    <row r="473" spans="1:11" x14ac:dyDescent="0.25">
      <c r="A473">
        <v>3848</v>
      </c>
      <c r="B473" t="s">
        <v>1647</v>
      </c>
      <c r="C473" t="s">
        <v>301</v>
      </c>
      <c r="D473" t="s">
        <v>7400</v>
      </c>
      <c r="G473" t="s">
        <v>8833</v>
      </c>
      <c r="H473">
        <v>5</v>
      </c>
      <c r="I473" t="s">
        <v>1652</v>
      </c>
      <c r="J473">
        <v>0</v>
      </c>
      <c r="K473">
        <v>0</v>
      </c>
    </row>
    <row r="474" spans="1:11" x14ac:dyDescent="0.25">
      <c r="A474">
        <v>3848</v>
      </c>
      <c r="B474" t="s">
        <v>1647</v>
      </c>
      <c r="C474" t="s">
        <v>301</v>
      </c>
      <c r="D474" t="s">
        <v>7400</v>
      </c>
      <c r="E474" t="s">
        <v>4718</v>
      </c>
      <c r="F474" t="s">
        <v>1677</v>
      </c>
      <c r="G474" t="s">
        <v>6713</v>
      </c>
      <c r="H474">
        <v>14</v>
      </c>
      <c r="I474" t="s">
        <v>1652</v>
      </c>
      <c r="J474">
        <v>0</v>
      </c>
      <c r="K474">
        <v>0</v>
      </c>
    </row>
    <row r="475" spans="1:11" x14ac:dyDescent="0.25">
      <c r="A475">
        <v>3848</v>
      </c>
      <c r="B475" t="s">
        <v>1647</v>
      </c>
      <c r="C475" t="s">
        <v>301</v>
      </c>
      <c r="D475" t="s">
        <v>7400</v>
      </c>
      <c r="G475" t="s">
        <v>4462</v>
      </c>
      <c r="H475">
        <v>10</v>
      </c>
      <c r="I475" t="s">
        <v>1652</v>
      </c>
      <c r="J475">
        <v>0</v>
      </c>
      <c r="K475">
        <v>0</v>
      </c>
    </row>
    <row r="476" spans="1:11" x14ac:dyDescent="0.25">
      <c r="A476">
        <v>3848</v>
      </c>
      <c r="B476" t="s">
        <v>1647</v>
      </c>
      <c r="C476" t="s">
        <v>301</v>
      </c>
      <c r="D476" t="s">
        <v>7400</v>
      </c>
      <c r="E476" t="s">
        <v>6779</v>
      </c>
      <c r="F476" t="s">
        <v>6780</v>
      </c>
      <c r="G476" t="s">
        <v>7500</v>
      </c>
      <c r="H476">
        <v>29</v>
      </c>
      <c r="I476" t="s">
        <v>1652</v>
      </c>
      <c r="J476">
        <v>0</v>
      </c>
      <c r="K476">
        <v>0</v>
      </c>
    </row>
    <row r="477" spans="1:11" x14ac:dyDescent="0.25">
      <c r="A477">
        <v>3848</v>
      </c>
      <c r="B477" t="s">
        <v>1647</v>
      </c>
      <c r="C477" t="s">
        <v>301</v>
      </c>
      <c r="D477" t="s">
        <v>7400</v>
      </c>
      <c r="G477" t="s">
        <v>2173</v>
      </c>
      <c r="H477">
        <v>8</v>
      </c>
      <c r="I477" t="s">
        <v>1652</v>
      </c>
      <c r="J477">
        <v>0</v>
      </c>
      <c r="K477">
        <v>0</v>
      </c>
    </row>
    <row r="478" spans="1:11" x14ac:dyDescent="0.25">
      <c r="A478">
        <v>3848</v>
      </c>
      <c r="B478" t="s">
        <v>1647</v>
      </c>
      <c r="C478" t="s">
        <v>301</v>
      </c>
      <c r="D478" t="s">
        <v>7400</v>
      </c>
      <c r="E478" t="s">
        <v>4719</v>
      </c>
      <c r="F478" t="s">
        <v>4720</v>
      </c>
      <c r="G478" t="s">
        <v>4721</v>
      </c>
      <c r="H478">
        <v>21</v>
      </c>
      <c r="I478" t="s">
        <v>1652</v>
      </c>
      <c r="J478">
        <v>0</v>
      </c>
      <c r="K478">
        <v>0</v>
      </c>
    </row>
    <row r="479" spans="1:11" x14ac:dyDescent="0.25">
      <c r="A479">
        <v>3848</v>
      </c>
      <c r="B479" t="s">
        <v>1647</v>
      </c>
      <c r="C479" t="s">
        <v>301</v>
      </c>
      <c r="D479" t="s">
        <v>7400</v>
      </c>
      <c r="E479" t="s">
        <v>3183</v>
      </c>
      <c r="F479" t="s">
        <v>3184</v>
      </c>
      <c r="G479" t="s">
        <v>3140</v>
      </c>
      <c r="H479">
        <v>4</v>
      </c>
      <c r="I479" t="s">
        <v>1652</v>
      </c>
      <c r="J479">
        <v>0</v>
      </c>
      <c r="K479">
        <v>0</v>
      </c>
    </row>
    <row r="480" spans="1:11" x14ac:dyDescent="0.25">
      <c r="A480">
        <v>3848</v>
      </c>
      <c r="B480" t="s">
        <v>1647</v>
      </c>
      <c r="C480" t="s">
        <v>301</v>
      </c>
      <c r="D480" t="s">
        <v>7400</v>
      </c>
      <c r="G480" t="s">
        <v>2414</v>
      </c>
      <c r="H480">
        <v>5</v>
      </c>
      <c r="I480" t="s">
        <v>1652</v>
      </c>
      <c r="J480">
        <v>0</v>
      </c>
      <c r="K480">
        <v>0</v>
      </c>
    </row>
    <row r="481" spans="1:11" x14ac:dyDescent="0.25">
      <c r="A481">
        <v>3848</v>
      </c>
      <c r="B481" t="s">
        <v>1647</v>
      </c>
      <c r="C481" t="s">
        <v>301</v>
      </c>
      <c r="D481" t="s">
        <v>7400</v>
      </c>
      <c r="E481" t="s">
        <v>4722</v>
      </c>
      <c r="F481" t="s">
        <v>1681</v>
      </c>
      <c r="G481" t="s">
        <v>6624</v>
      </c>
      <c r="H481">
        <v>8</v>
      </c>
      <c r="I481" t="s">
        <v>1652</v>
      </c>
      <c r="J481">
        <v>0</v>
      </c>
      <c r="K481">
        <v>0</v>
      </c>
    </row>
    <row r="482" spans="1:11" x14ac:dyDescent="0.25">
      <c r="A482">
        <v>3848</v>
      </c>
      <c r="B482" t="s">
        <v>1647</v>
      </c>
      <c r="C482" t="s">
        <v>301</v>
      </c>
      <c r="D482" t="s">
        <v>7400</v>
      </c>
      <c r="G482" t="s">
        <v>7021</v>
      </c>
      <c r="H482">
        <v>3</v>
      </c>
      <c r="I482" t="s">
        <v>1652</v>
      </c>
      <c r="J482">
        <v>0</v>
      </c>
      <c r="K482">
        <v>0</v>
      </c>
    </row>
    <row r="483" spans="1:11" x14ac:dyDescent="0.25">
      <c r="A483">
        <v>3848</v>
      </c>
      <c r="B483" t="s">
        <v>1647</v>
      </c>
      <c r="C483" t="s">
        <v>301</v>
      </c>
      <c r="D483" t="s">
        <v>7400</v>
      </c>
      <c r="E483" t="s">
        <v>8260</v>
      </c>
      <c r="F483" t="s">
        <v>8261</v>
      </c>
      <c r="G483" t="s">
        <v>6778</v>
      </c>
      <c r="H483">
        <v>2</v>
      </c>
      <c r="I483" t="s">
        <v>1652</v>
      </c>
      <c r="J483">
        <v>0</v>
      </c>
      <c r="K483">
        <v>0</v>
      </c>
    </row>
    <row r="484" spans="1:11" x14ac:dyDescent="0.25">
      <c r="A484">
        <v>3848</v>
      </c>
      <c r="B484" t="s">
        <v>1647</v>
      </c>
      <c r="C484" t="s">
        <v>301</v>
      </c>
      <c r="D484" t="s">
        <v>7400</v>
      </c>
      <c r="E484" t="s">
        <v>4723</v>
      </c>
      <c r="F484" t="s">
        <v>4724</v>
      </c>
      <c r="G484" t="s">
        <v>4689</v>
      </c>
      <c r="H484">
        <v>9</v>
      </c>
      <c r="I484" t="s">
        <v>1652</v>
      </c>
      <c r="J484">
        <v>0</v>
      </c>
      <c r="K484">
        <v>0</v>
      </c>
    </row>
    <row r="485" spans="1:11" x14ac:dyDescent="0.25">
      <c r="A485">
        <v>3848</v>
      </c>
      <c r="B485" t="s">
        <v>1647</v>
      </c>
      <c r="C485" t="s">
        <v>301</v>
      </c>
      <c r="D485" t="s">
        <v>7400</v>
      </c>
      <c r="E485" t="s">
        <v>4465</v>
      </c>
      <c r="F485" t="s">
        <v>3182</v>
      </c>
      <c r="G485" t="s">
        <v>6402</v>
      </c>
      <c r="H485">
        <v>6</v>
      </c>
      <c r="I485" t="s">
        <v>1652</v>
      </c>
      <c r="J485">
        <v>0</v>
      </c>
      <c r="K485">
        <v>0</v>
      </c>
    </row>
    <row r="486" spans="1:11" x14ac:dyDescent="0.25">
      <c r="A486">
        <v>3848</v>
      </c>
      <c r="B486" t="s">
        <v>1647</v>
      </c>
      <c r="C486" t="s">
        <v>301</v>
      </c>
      <c r="D486" t="s">
        <v>7400</v>
      </c>
      <c r="G486" t="s">
        <v>4466</v>
      </c>
      <c r="H486">
        <v>8</v>
      </c>
      <c r="I486" t="s">
        <v>1652</v>
      </c>
      <c r="J486">
        <v>0</v>
      </c>
      <c r="K486">
        <v>0</v>
      </c>
    </row>
    <row r="487" spans="1:11" x14ac:dyDescent="0.25">
      <c r="A487">
        <v>3848</v>
      </c>
      <c r="B487" t="s">
        <v>1647</v>
      </c>
      <c r="C487" t="s">
        <v>301</v>
      </c>
      <c r="D487" t="s">
        <v>7400</v>
      </c>
      <c r="E487" t="s">
        <v>3187</v>
      </c>
      <c r="F487" t="s">
        <v>3188</v>
      </c>
      <c r="G487" t="s">
        <v>3127</v>
      </c>
      <c r="H487">
        <v>15</v>
      </c>
      <c r="I487" t="s">
        <v>1652</v>
      </c>
      <c r="J487">
        <v>0</v>
      </c>
      <c r="K487">
        <v>0</v>
      </c>
    </row>
    <row r="488" spans="1:11" x14ac:dyDescent="0.25">
      <c r="A488">
        <v>3848</v>
      </c>
      <c r="B488" t="s">
        <v>1647</v>
      </c>
      <c r="C488" t="s">
        <v>301</v>
      </c>
      <c r="D488" t="s">
        <v>7400</v>
      </c>
      <c r="G488" t="s">
        <v>4243</v>
      </c>
      <c r="H488">
        <v>4</v>
      </c>
      <c r="I488" t="s">
        <v>1652</v>
      </c>
      <c r="J488">
        <v>0</v>
      </c>
      <c r="K488">
        <v>0</v>
      </c>
    </row>
    <row r="489" spans="1:11" x14ac:dyDescent="0.25">
      <c r="A489">
        <v>3848</v>
      </c>
      <c r="B489" t="s">
        <v>1647</v>
      </c>
      <c r="C489" t="s">
        <v>301</v>
      </c>
      <c r="D489" t="s">
        <v>7400</v>
      </c>
      <c r="E489" t="s">
        <v>7501</v>
      </c>
      <c r="F489" t="s">
        <v>7502</v>
      </c>
      <c r="G489" t="s">
        <v>3140</v>
      </c>
      <c r="H489">
        <v>23</v>
      </c>
      <c r="I489" t="s">
        <v>1652</v>
      </c>
      <c r="J489">
        <v>0</v>
      </c>
      <c r="K489">
        <v>0</v>
      </c>
    </row>
    <row r="490" spans="1:11" x14ac:dyDescent="0.25">
      <c r="A490">
        <v>3848</v>
      </c>
      <c r="B490" t="s">
        <v>1647</v>
      </c>
      <c r="C490" t="s">
        <v>301</v>
      </c>
      <c r="D490" t="s">
        <v>7400</v>
      </c>
      <c r="G490" t="s">
        <v>2174</v>
      </c>
      <c r="H490">
        <v>6</v>
      </c>
      <c r="I490" t="s">
        <v>1652</v>
      </c>
      <c r="J490">
        <v>0</v>
      </c>
      <c r="K490">
        <v>0</v>
      </c>
    </row>
    <row r="491" spans="1:11" x14ac:dyDescent="0.25">
      <c r="A491">
        <v>3848</v>
      </c>
      <c r="B491" t="s">
        <v>1647</v>
      </c>
      <c r="C491" t="s">
        <v>301</v>
      </c>
      <c r="D491" t="s">
        <v>7400</v>
      </c>
      <c r="E491" t="s">
        <v>7503</v>
      </c>
      <c r="F491" t="s">
        <v>7502</v>
      </c>
      <c r="G491" t="s">
        <v>3127</v>
      </c>
      <c r="H491">
        <v>24</v>
      </c>
      <c r="I491" t="s">
        <v>1652</v>
      </c>
      <c r="J491">
        <v>0</v>
      </c>
      <c r="K491">
        <v>0</v>
      </c>
    </row>
    <row r="492" spans="1:11" x14ac:dyDescent="0.25">
      <c r="A492">
        <v>3848</v>
      </c>
      <c r="B492" t="s">
        <v>1647</v>
      </c>
      <c r="C492" t="s">
        <v>301</v>
      </c>
      <c r="D492" t="s">
        <v>7400</v>
      </c>
      <c r="G492" t="s">
        <v>7504</v>
      </c>
      <c r="H492">
        <v>9</v>
      </c>
      <c r="I492" t="s">
        <v>1652</v>
      </c>
      <c r="J492">
        <v>0</v>
      </c>
      <c r="K492">
        <v>0</v>
      </c>
    </row>
    <row r="493" spans="1:11" x14ac:dyDescent="0.25">
      <c r="A493">
        <v>3848</v>
      </c>
      <c r="B493" t="s">
        <v>1647</v>
      </c>
      <c r="C493" t="s">
        <v>301</v>
      </c>
      <c r="D493" t="s">
        <v>7400</v>
      </c>
      <c r="E493" t="s">
        <v>3189</v>
      </c>
      <c r="F493" t="s">
        <v>1655</v>
      </c>
      <c r="G493" t="s">
        <v>3190</v>
      </c>
      <c r="H493">
        <v>4</v>
      </c>
      <c r="I493" t="s">
        <v>1652</v>
      </c>
      <c r="J493">
        <v>0</v>
      </c>
      <c r="K493">
        <v>0</v>
      </c>
    </row>
    <row r="494" spans="1:11" x14ac:dyDescent="0.25">
      <c r="A494">
        <v>3848</v>
      </c>
      <c r="B494" t="s">
        <v>1647</v>
      </c>
      <c r="C494" t="s">
        <v>301</v>
      </c>
      <c r="D494" t="s">
        <v>7400</v>
      </c>
      <c r="G494" t="s">
        <v>4247</v>
      </c>
      <c r="H494">
        <v>47</v>
      </c>
      <c r="I494" t="s">
        <v>1652</v>
      </c>
      <c r="J494">
        <v>0</v>
      </c>
      <c r="K494">
        <v>0</v>
      </c>
    </row>
    <row r="495" spans="1:11" x14ac:dyDescent="0.25">
      <c r="A495">
        <v>3848</v>
      </c>
      <c r="B495" t="s">
        <v>1647</v>
      </c>
      <c r="C495" t="s">
        <v>301</v>
      </c>
      <c r="D495" t="s">
        <v>7400</v>
      </c>
      <c r="E495" t="s">
        <v>3191</v>
      </c>
      <c r="F495" t="s">
        <v>1655</v>
      </c>
      <c r="G495" t="s">
        <v>3126</v>
      </c>
      <c r="H495">
        <v>19</v>
      </c>
      <c r="I495" t="s">
        <v>1652</v>
      </c>
      <c r="J495">
        <v>0</v>
      </c>
      <c r="K495">
        <v>0</v>
      </c>
    </row>
    <row r="496" spans="1:11" x14ac:dyDescent="0.25">
      <c r="A496">
        <v>3848</v>
      </c>
      <c r="B496" t="s">
        <v>1647</v>
      </c>
      <c r="C496" t="s">
        <v>301</v>
      </c>
      <c r="D496" t="s">
        <v>7400</v>
      </c>
      <c r="G496" t="s">
        <v>4248</v>
      </c>
      <c r="H496">
        <v>69</v>
      </c>
      <c r="I496" t="s">
        <v>1652</v>
      </c>
      <c r="J496">
        <v>0</v>
      </c>
      <c r="K496">
        <v>0</v>
      </c>
    </row>
    <row r="497" spans="1:11" x14ac:dyDescent="0.25">
      <c r="A497">
        <v>3848</v>
      </c>
      <c r="B497" t="s">
        <v>1647</v>
      </c>
      <c r="C497" t="s">
        <v>301</v>
      </c>
      <c r="D497" t="s">
        <v>7400</v>
      </c>
      <c r="E497" t="s">
        <v>8732</v>
      </c>
      <c r="F497" t="s">
        <v>8733</v>
      </c>
      <c r="G497" t="s">
        <v>4707</v>
      </c>
      <c r="H497">
        <v>1</v>
      </c>
      <c r="I497" t="s">
        <v>1652</v>
      </c>
      <c r="J497">
        <v>0</v>
      </c>
      <c r="K497">
        <v>0</v>
      </c>
    </row>
    <row r="498" spans="1:11" x14ac:dyDescent="0.25">
      <c r="A498">
        <v>3848</v>
      </c>
      <c r="B498" t="s">
        <v>1647</v>
      </c>
      <c r="C498" t="s">
        <v>301</v>
      </c>
      <c r="D498" t="s">
        <v>7400</v>
      </c>
      <c r="E498" t="s">
        <v>3192</v>
      </c>
      <c r="F498" t="s">
        <v>3193</v>
      </c>
      <c r="G498" t="s">
        <v>3194</v>
      </c>
      <c r="H498">
        <v>3</v>
      </c>
      <c r="I498" t="s">
        <v>1652</v>
      </c>
      <c r="J498">
        <v>0</v>
      </c>
      <c r="K498">
        <v>0</v>
      </c>
    </row>
    <row r="499" spans="1:11" x14ac:dyDescent="0.25">
      <c r="A499">
        <v>3848</v>
      </c>
      <c r="B499" t="s">
        <v>1647</v>
      </c>
      <c r="C499" t="s">
        <v>301</v>
      </c>
      <c r="D499" t="s">
        <v>7400</v>
      </c>
      <c r="E499" t="s">
        <v>10729</v>
      </c>
      <c r="F499" t="s">
        <v>1671</v>
      </c>
      <c r="G499" t="s">
        <v>7635</v>
      </c>
      <c r="H499">
        <v>10</v>
      </c>
      <c r="I499" t="s">
        <v>1652</v>
      </c>
      <c r="J499">
        <v>0</v>
      </c>
      <c r="K499">
        <v>0</v>
      </c>
    </row>
    <row r="500" spans="1:11" x14ac:dyDescent="0.25">
      <c r="A500">
        <v>3848</v>
      </c>
      <c r="B500" t="s">
        <v>1647</v>
      </c>
      <c r="C500" t="s">
        <v>301</v>
      </c>
      <c r="D500" t="s">
        <v>7400</v>
      </c>
      <c r="E500" t="s">
        <v>7505</v>
      </c>
      <c r="F500" t="s">
        <v>1913</v>
      </c>
      <c r="G500" t="s">
        <v>2175</v>
      </c>
      <c r="H500">
        <v>3</v>
      </c>
      <c r="I500" t="s">
        <v>1652</v>
      </c>
      <c r="J500">
        <v>0</v>
      </c>
      <c r="K500">
        <v>0</v>
      </c>
    </row>
    <row r="501" spans="1:11" x14ac:dyDescent="0.25">
      <c r="A501">
        <v>3848</v>
      </c>
      <c r="B501" t="s">
        <v>1647</v>
      </c>
      <c r="C501" t="s">
        <v>301</v>
      </c>
      <c r="D501" t="s">
        <v>7400</v>
      </c>
      <c r="E501" t="s">
        <v>9665</v>
      </c>
      <c r="F501" t="s">
        <v>9666</v>
      </c>
      <c r="G501" t="s">
        <v>6777</v>
      </c>
      <c r="H501">
        <v>2</v>
      </c>
      <c r="I501" t="s">
        <v>1652</v>
      </c>
      <c r="J501">
        <v>0</v>
      </c>
      <c r="K501">
        <v>0</v>
      </c>
    </row>
    <row r="502" spans="1:11" x14ac:dyDescent="0.25">
      <c r="A502">
        <v>3848</v>
      </c>
      <c r="B502" t="s">
        <v>1647</v>
      </c>
      <c r="C502" t="s">
        <v>301</v>
      </c>
      <c r="D502" t="s">
        <v>7400</v>
      </c>
      <c r="G502" t="s">
        <v>5928</v>
      </c>
      <c r="H502">
        <v>1</v>
      </c>
      <c r="I502" t="s">
        <v>1652</v>
      </c>
      <c r="J502">
        <v>0</v>
      </c>
      <c r="K502">
        <v>0</v>
      </c>
    </row>
    <row r="503" spans="1:11" x14ac:dyDescent="0.25">
      <c r="A503">
        <v>3848</v>
      </c>
      <c r="B503" t="s">
        <v>1647</v>
      </c>
      <c r="C503" t="s">
        <v>301</v>
      </c>
      <c r="D503" t="s">
        <v>7400</v>
      </c>
      <c r="E503" t="s">
        <v>4727</v>
      </c>
      <c r="F503" t="s">
        <v>1655</v>
      </c>
      <c r="G503" t="s">
        <v>6878</v>
      </c>
      <c r="H503">
        <v>10</v>
      </c>
      <c r="I503" t="s">
        <v>1652</v>
      </c>
      <c r="J503">
        <v>0</v>
      </c>
      <c r="K503">
        <v>0</v>
      </c>
    </row>
    <row r="504" spans="1:11" x14ac:dyDescent="0.25">
      <c r="A504">
        <v>3848</v>
      </c>
      <c r="B504" t="s">
        <v>1647</v>
      </c>
      <c r="C504" t="s">
        <v>301</v>
      </c>
      <c r="D504" t="s">
        <v>7400</v>
      </c>
      <c r="G504" t="s">
        <v>4607</v>
      </c>
      <c r="H504">
        <v>3</v>
      </c>
      <c r="I504" t="s">
        <v>1652</v>
      </c>
      <c r="J504">
        <v>0</v>
      </c>
      <c r="K504">
        <v>0</v>
      </c>
    </row>
    <row r="505" spans="1:11" x14ac:dyDescent="0.25">
      <c r="A505">
        <v>3848</v>
      </c>
      <c r="B505" t="s">
        <v>1647</v>
      </c>
      <c r="C505" t="s">
        <v>301</v>
      </c>
      <c r="D505" t="s">
        <v>7400</v>
      </c>
      <c r="E505" t="s">
        <v>3195</v>
      </c>
      <c r="F505" t="s">
        <v>1681</v>
      </c>
      <c r="G505" t="s">
        <v>2176</v>
      </c>
      <c r="H505">
        <v>7</v>
      </c>
      <c r="I505" t="s">
        <v>1652</v>
      </c>
      <c r="J505">
        <v>0</v>
      </c>
      <c r="K505">
        <v>0</v>
      </c>
    </row>
    <row r="506" spans="1:11" x14ac:dyDescent="0.25">
      <c r="A506">
        <v>3848</v>
      </c>
      <c r="B506" t="s">
        <v>1647</v>
      </c>
      <c r="C506" t="s">
        <v>301</v>
      </c>
      <c r="D506" t="s">
        <v>7400</v>
      </c>
      <c r="E506" t="s">
        <v>2038</v>
      </c>
      <c r="F506" t="s">
        <v>1670</v>
      </c>
      <c r="G506" t="s">
        <v>8263</v>
      </c>
      <c r="H506">
        <v>3</v>
      </c>
      <c r="I506" t="s">
        <v>1652</v>
      </c>
      <c r="J506">
        <v>0</v>
      </c>
      <c r="K506">
        <v>0</v>
      </c>
    </row>
    <row r="507" spans="1:11" x14ac:dyDescent="0.25">
      <c r="A507">
        <v>3848</v>
      </c>
      <c r="B507" t="s">
        <v>1647</v>
      </c>
      <c r="C507" t="s">
        <v>301</v>
      </c>
      <c r="D507" t="s">
        <v>7400</v>
      </c>
      <c r="G507" t="s">
        <v>2177</v>
      </c>
      <c r="H507">
        <v>4</v>
      </c>
      <c r="I507" t="s">
        <v>1652</v>
      </c>
      <c r="J507">
        <v>0</v>
      </c>
      <c r="K507">
        <v>0</v>
      </c>
    </row>
    <row r="508" spans="1:11" x14ac:dyDescent="0.25">
      <c r="A508">
        <v>3848</v>
      </c>
      <c r="B508" t="s">
        <v>1647</v>
      </c>
      <c r="C508" t="s">
        <v>301</v>
      </c>
      <c r="D508" t="s">
        <v>7400</v>
      </c>
      <c r="E508" t="s">
        <v>7696</v>
      </c>
      <c r="F508" t="s">
        <v>1681</v>
      </c>
      <c r="G508" t="s">
        <v>7405</v>
      </c>
      <c r="H508">
        <v>21</v>
      </c>
      <c r="I508" t="s">
        <v>1652</v>
      </c>
      <c r="J508">
        <v>0</v>
      </c>
      <c r="K508">
        <v>0</v>
      </c>
    </row>
    <row r="509" spans="1:11" x14ac:dyDescent="0.25">
      <c r="A509">
        <v>3848</v>
      </c>
      <c r="B509" t="s">
        <v>1647</v>
      </c>
      <c r="C509" t="s">
        <v>301</v>
      </c>
      <c r="D509" t="s">
        <v>7400</v>
      </c>
      <c r="G509" t="s">
        <v>7697</v>
      </c>
      <c r="H509">
        <v>1</v>
      </c>
      <c r="I509" t="s">
        <v>1652</v>
      </c>
      <c r="J509">
        <v>0</v>
      </c>
      <c r="K509">
        <v>0</v>
      </c>
    </row>
    <row r="510" spans="1:11" x14ac:dyDescent="0.25">
      <c r="A510">
        <v>3848</v>
      </c>
      <c r="B510" t="s">
        <v>1647</v>
      </c>
      <c r="C510" t="s">
        <v>301</v>
      </c>
      <c r="D510" t="s">
        <v>7400</v>
      </c>
      <c r="E510" t="s">
        <v>8734</v>
      </c>
      <c r="F510" t="s">
        <v>1670</v>
      </c>
      <c r="G510" t="s">
        <v>10144</v>
      </c>
      <c r="H510">
        <v>2</v>
      </c>
      <c r="I510" t="s">
        <v>1652</v>
      </c>
      <c r="J510">
        <v>0</v>
      </c>
      <c r="K510">
        <v>0</v>
      </c>
    </row>
    <row r="511" spans="1:11" x14ac:dyDescent="0.25">
      <c r="A511">
        <v>3848</v>
      </c>
      <c r="B511" t="s">
        <v>1647</v>
      </c>
      <c r="C511" t="s">
        <v>301</v>
      </c>
      <c r="D511" t="s">
        <v>7400</v>
      </c>
      <c r="G511" t="s">
        <v>2177</v>
      </c>
      <c r="H511">
        <v>1</v>
      </c>
      <c r="I511" t="s">
        <v>1652</v>
      </c>
      <c r="J511">
        <v>0</v>
      </c>
      <c r="K511">
        <v>0</v>
      </c>
    </row>
    <row r="512" spans="1:11" x14ac:dyDescent="0.25">
      <c r="A512">
        <v>3848</v>
      </c>
      <c r="B512" t="s">
        <v>1647</v>
      </c>
      <c r="C512" t="s">
        <v>301</v>
      </c>
      <c r="D512" t="s">
        <v>7400</v>
      </c>
      <c r="E512" t="s">
        <v>8577</v>
      </c>
      <c r="F512" t="s">
        <v>1655</v>
      </c>
      <c r="G512" t="s">
        <v>8578</v>
      </c>
      <c r="H512">
        <v>33</v>
      </c>
      <c r="I512" t="s">
        <v>1652</v>
      </c>
      <c r="J512">
        <v>0</v>
      </c>
      <c r="K512">
        <v>0</v>
      </c>
    </row>
    <row r="513" spans="1:11" x14ac:dyDescent="0.25">
      <c r="A513">
        <v>3848</v>
      </c>
      <c r="B513" t="s">
        <v>1647</v>
      </c>
      <c r="C513" t="s">
        <v>301</v>
      </c>
      <c r="D513" t="s">
        <v>7400</v>
      </c>
      <c r="E513" t="s">
        <v>6955</v>
      </c>
      <c r="F513" t="s">
        <v>6956</v>
      </c>
      <c r="G513" t="s">
        <v>6777</v>
      </c>
      <c r="H513">
        <v>6</v>
      </c>
      <c r="I513" t="s">
        <v>1652</v>
      </c>
      <c r="J513">
        <v>0</v>
      </c>
      <c r="K513">
        <v>0</v>
      </c>
    </row>
    <row r="514" spans="1:11" x14ac:dyDescent="0.25">
      <c r="A514">
        <v>3848</v>
      </c>
      <c r="B514" t="s">
        <v>1647</v>
      </c>
      <c r="C514" t="s">
        <v>301</v>
      </c>
      <c r="D514" t="s">
        <v>7400</v>
      </c>
      <c r="E514" t="s">
        <v>4728</v>
      </c>
      <c r="F514" t="s">
        <v>1974</v>
      </c>
      <c r="G514" t="s">
        <v>6777</v>
      </c>
      <c r="H514">
        <v>2</v>
      </c>
      <c r="I514" t="s">
        <v>1652</v>
      </c>
      <c r="J514">
        <v>0</v>
      </c>
      <c r="K514">
        <v>0</v>
      </c>
    </row>
    <row r="515" spans="1:11" x14ac:dyDescent="0.25">
      <c r="A515">
        <v>3848</v>
      </c>
      <c r="B515" t="s">
        <v>1647</v>
      </c>
      <c r="C515" t="s">
        <v>301</v>
      </c>
      <c r="D515" t="s">
        <v>7400</v>
      </c>
      <c r="G515" t="s">
        <v>4729</v>
      </c>
      <c r="H515">
        <v>1</v>
      </c>
      <c r="I515" t="s">
        <v>1652</v>
      </c>
      <c r="J515">
        <v>0</v>
      </c>
      <c r="K515">
        <v>0</v>
      </c>
    </row>
    <row r="516" spans="1:11" x14ac:dyDescent="0.25">
      <c r="A516">
        <v>3848</v>
      </c>
      <c r="B516" t="s">
        <v>1647</v>
      </c>
      <c r="C516" t="s">
        <v>301</v>
      </c>
      <c r="D516" t="s">
        <v>7400</v>
      </c>
      <c r="E516" t="s">
        <v>4730</v>
      </c>
      <c r="F516" t="s">
        <v>4731</v>
      </c>
      <c r="G516" t="s">
        <v>4652</v>
      </c>
      <c r="H516">
        <v>2</v>
      </c>
      <c r="I516" t="s">
        <v>1652</v>
      </c>
      <c r="J516">
        <v>0</v>
      </c>
      <c r="K516">
        <v>0</v>
      </c>
    </row>
    <row r="517" spans="1:11" x14ac:dyDescent="0.25">
      <c r="A517">
        <v>3848</v>
      </c>
      <c r="B517" t="s">
        <v>1647</v>
      </c>
      <c r="C517" t="s">
        <v>301</v>
      </c>
      <c r="D517" t="s">
        <v>7400</v>
      </c>
      <c r="E517" t="s">
        <v>4732</v>
      </c>
      <c r="F517" t="s">
        <v>3011</v>
      </c>
      <c r="G517" t="s">
        <v>6777</v>
      </c>
      <c r="H517">
        <v>1</v>
      </c>
      <c r="I517" t="s">
        <v>1652</v>
      </c>
      <c r="J517">
        <v>0</v>
      </c>
      <c r="K517">
        <v>0</v>
      </c>
    </row>
    <row r="518" spans="1:11" x14ac:dyDescent="0.25">
      <c r="A518">
        <v>3848</v>
      </c>
      <c r="B518" t="s">
        <v>1647</v>
      </c>
      <c r="C518" t="s">
        <v>301</v>
      </c>
      <c r="D518" t="s">
        <v>7400</v>
      </c>
      <c r="G518" t="s">
        <v>4733</v>
      </c>
      <c r="H518">
        <v>2</v>
      </c>
      <c r="I518" t="s">
        <v>1652</v>
      </c>
      <c r="J518">
        <v>0</v>
      </c>
      <c r="K518">
        <v>0</v>
      </c>
    </row>
    <row r="519" spans="1:11" x14ac:dyDescent="0.25">
      <c r="A519">
        <v>3848</v>
      </c>
      <c r="B519" t="s">
        <v>1647</v>
      </c>
      <c r="C519" t="s">
        <v>301</v>
      </c>
      <c r="D519" t="s">
        <v>7400</v>
      </c>
      <c r="E519" t="s">
        <v>6253</v>
      </c>
      <c r="F519" t="s">
        <v>6254</v>
      </c>
      <c r="G519" t="s">
        <v>6777</v>
      </c>
      <c r="H519">
        <v>11</v>
      </c>
      <c r="I519" t="s">
        <v>1652</v>
      </c>
      <c r="J519">
        <v>0</v>
      </c>
      <c r="K519">
        <v>0</v>
      </c>
    </row>
    <row r="520" spans="1:11" x14ac:dyDescent="0.25">
      <c r="A520">
        <v>3848</v>
      </c>
      <c r="B520" t="s">
        <v>1647</v>
      </c>
      <c r="C520" t="s">
        <v>301</v>
      </c>
      <c r="D520" t="s">
        <v>7400</v>
      </c>
      <c r="E520" t="s">
        <v>6255</v>
      </c>
      <c r="F520" t="s">
        <v>6256</v>
      </c>
      <c r="G520" t="s">
        <v>6777</v>
      </c>
      <c r="H520">
        <v>2</v>
      </c>
      <c r="I520" t="s">
        <v>1652</v>
      </c>
      <c r="J520">
        <v>0</v>
      </c>
      <c r="K520">
        <v>0</v>
      </c>
    </row>
    <row r="521" spans="1:11" x14ac:dyDescent="0.25">
      <c r="A521">
        <v>3848</v>
      </c>
      <c r="B521" t="s">
        <v>1647</v>
      </c>
      <c r="C521" t="s">
        <v>301</v>
      </c>
      <c r="D521" t="s">
        <v>7400</v>
      </c>
      <c r="E521" t="s">
        <v>4735</v>
      </c>
      <c r="F521" t="s">
        <v>4736</v>
      </c>
      <c r="G521" t="s">
        <v>6777</v>
      </c>
      <c r="H521">
        <v>2</v>
      </c>
      <c r="I521" t="s">
        <v>1652</v>
      </c>
      <c r="J521">
        <v>0</v>
      </c>
      <c r="K521">
        <v>0</v>
      </c>
    </row>
    <row r="522" spans="1:11" x14ac:dyDescent="0.25">
      <c r="A522">
        <v>3848</v>
      </c>
      <c r="B522" t="s">
        <v>1647</v>
      </c>
      <c r="C522" t="s">
        <v>301</v>
      </c>
      <c r="D522" t="s">
        <v>7400</v>
      </c>
      <c r="G522" t="s">
        <v>4737</v>
      </c>
      <c r="H522">
        <v>2</v>
      </c>
      <c r="I522" t="s">
        <v>1652</v>
      </c>
      <c r="J522">
        <v>0</v>
      </c>
      <c r="K522">
        <v>0</v>
      </c>
    </row>
    <row r="523" spans="1:11" x14ac:dyDescent="0.25">
      <c r="A523">
        <v>3848</v>
      </c>
      <c r="B523" t="s">
        <v>1647</v>
      </c>
      <c r="C523" t="s">
        <v>301</v>
      </c>
      <c r="D523" t="s">
        <v>7400</v>
      </c>
      <c r="E523" t="s">
        <v>3197</v>
      </c>
      <c r="F523" t="s">
        <v>1655</v>
      </c>
      <c r="G523" t="s">
        <v>3198</v>
      </c>
      <c r="H523">
        <v>16</v>
      </c>
      <c r="I523" t="s">
        <v>1652</v>
      </c>
      <c r="J523">
        <v>0</v>
      </c>
      <c r="K523">
        <v>0</v>
      </c>
    </row>
    <row r="524" spans="1:11" x14ac:dyDescent="0.25">
      <c r="A524">
        <v>3848</v>
      </c>
      <c r="B524" t="s">
        <v>1647</v>
      </c>
      <c r="C524" t="s">
        <v>301</v>
      </c>
      <c r="D524" t="s">
        <v>7400</v>
      </c>
      <c r="E524" t="s">
        <v>8499</v>
      </c>
      <c r="F524" t="s">
        <v>8500</v>
      </c>
      <c r="G524" t="s">
        <v>3136</v>
      </c>
      <c r="H524">
        <v>80</v>
      </c>
      <c r="I524" t="s">
        <v>1652</v>
      </c>
      <c r="J524">
        <v>0</v>
      </c>
      <c r="K524">
        <v>0</v>
      </c>
    </row>
    <row r="525" spans="1:11" x14ac:dyDescent="0.25">
      <c r="A525">
        <v>3848</v>
      </c>
      <c r="B525" t="s">
        <v>1647</v>
      </c>
      <c r="C525" t="s">
        <v>301</v>
      </c>
      <c r="D525" t="s">
        <v>7400</v>
      </c>
      <c r="E525" t="s">
        <v>2179</v>
      </c>
      <c r="F525" t="s">
        <v>1670</v>
      </c>
      <c r="G525" t="s">
        <v>6776</v>
      </c>
      <c r="H525">
        <v>34</v>
      </c>
      <c r="I525" t="s">
        <v>1652</v>
      </c>
      <c r="J525">
        <v>0</v>
      </c>
      <c r="K525">
        <v>0</v>
      </c>
    </row>
    <row r="526" spans="1:11" x14ac:dyDescent="0.25">
      <c r="A526">
        <v>3848</v>
      </c>
      <c r="B526" t="s">
        <v>1647</v>
      </c>
      <c r="C526" t="s">
        <v>301</v>
      </c>
      <c r="D526" t="s">
        <v>7400</v>
      </c>
      <c r="G526" t="s">
        <v>2177</v>
      </c>
      <c r="H526">
        <v>17</v>
      </c>
      <c r="I526" t="s">
        <v>1652</v>
      </c>
      <c r="J526">
        <v>0</v>
      </c>
      <c r="K526">
        <v>0</v>
      </c>
    </row>
    <row r="527" spans="1:11" x14ac:dyDescent="0.25">
      <c r="A527">
        <v>3848</v>
      </c>
      <c r="B527" t="s">
        <v>1647</v>
      </c>
      <c r="C527" t="s">
        <v>301</v>
      </c>
      <c r="D527" t="s">
        <v>7400</v>
      </c>
      <c r="E527" t="s">
        <v>2037</v>
      </c>
      <c r="F527" t="s">
        <v>1701</v>
      </c>
      <c r="G527" t="s">
        <v>3136</v>
      </c>
      <c r="H527">
        <v>1</v>
      </c>
      <c r="I527" t="s">
        <v>1652</v>
      </c>
      <c r="J527">
        <v>0</v>
      </c>
      <c r="K527">
        <v>0</v>
      </c>
    </row>
    <row r="528" spans="1:11" x14ac:dyDescent="0.25">
      <c r="A528">
        <v>3848</v>
      </c>
      <c r="B528" t="s">
        <v>1647</v>
      </c>
      <c r="C528" t="s">
        <v>301</v>
      </c>
      <c r="D528" t="s">
        <v>7400</v>
      </c>
      <c r="E528" t="s">
        <v>10730</v>
      </c>
      <c r="F528" t="s">
        <v>10731</v>
      </c>
      <c r="G528" t="s">
        <v>6719</v>
      </c>
      <c r="H528">
        <v>5</v>
      </c>
      <c r="I528" t="s">
        <v>1652</v>
      </c>
      <c r="J528">
        <v>0</v>
      </c>
      <c r="K528">
        <v>0</v>
      </c>
    </row>
    <row r="529" spans="1:11" x14ac:dyDescent="0.25">
      <c r="A529">
        <v>3848</v>
      </c>
      <c r="B529" t="s">
        <v>1647</v>
      </c>
      <c r="C529" t="s">
        <v>301</v>
      </c>
      <c r="D529" t="s">
        <v>7400</v>
      </c>
      <c r="E529" t="s">
        <v>4738</v>
      </c>
      <c r="F529" t="s">
        <v>1679</v>
      </c>
      <c r="G529" t="s">
        <v>4739</v>
      </c>
      <c r="H529">
        <v>16</v>
      </c>
      <c r="I529" t="s">
        <v>1652</v>
      </c>
      <c r="J529">
        <v>0</v>
      </c>
      <c r="K529">
        <v>0</v>
      </c>
    </row>
    <row r="530" spans="1:11" x14ac:dyDescent="0.25">
      <c r="A530">
        <v>3848</v>
      </c>
      <c r="B530" t="s">
        <v>1647</v>
      </c>
      <c r="C530" t="s">
        <v>301</v>
      </c>
      <c r="D530" t="s">
        <v>7400</v>
      </c>
      <c r="E530" t="s">
        <v>10732</v>
      </c>
      <c r="F530" t="s">
        <v>1681</v>
      </c>
      <c r="G530" t="s">
        <v>6628</v>
      </c>
      <c r="H530">
        <v>10</v>
      </c>
      <c r="I530" t="s">
        <v>1652</v>
      </c>
      <c r="J530">
        <v>0</v>
      </c>
      <c r="K530">
        <v>0</v>
      </c>
    </row>
    <row r="531" spans="1:11" x14ac:dyDescent="0.25">
      <c r="A531">
        <v>3848</v>
      </c>
      <c r="B531" t="s">
        <v>1647</v>
      </c>
      <c r="C531" t="s">
        <v>301</v>
      </c>
      <c r="D531" t="s">
        <v>7400</v>
      </c>
      <c r="E531" t="s">
        <v>4740</v>
      </c>
      <c r="F531" t="s">
        <v>4741</v>
      </c>
      <c r="G531" t="s">
        <v>6403</v>
      </c>
      <c r="H531">
        <v>8</v>
      </c>
      <c r="I531" t="s">
        <v>1652</v>
      </c>
      <c r="J531">
        <v>0</v>
      </c>
      <c r="K531">
        <v>0</v>
      </c>
    </row>
    <row r="532" spans="1:11" x14ac:dyDescent="0.25">
      <c r="A532">
        <v>3848</v>
      </c>
      <c r="B532" t="s">
        <v>1647</v>
      </c>
      <c r="C532" t="s">
        <v>301</v>
      </c>
      <c r="D532" t="s">
        <v>7400</v>
      </c>
      <c r="E532" t="s">
        <v>4742</v>
      </c>
      <c r="F532" t="s">
        <v>4743</v>
      </c>
      <c r="G532" t="s">
        <v>6404</v>
      </c>
      <c r="H532">
        <v>8</v>
      </c>
      <c r="I532" t="s">
        <v>1652</v>
      </c>
      <c r="J532">
        <v>0</v>
      </c>
      <c r="K532">
        <v>0</v>
      </c>
    </row>
    <row r="533" spans="1:11" x14ac:dyDescent="0.25">
      <c r="A533">
        <v>3848</v>
      </c>
      <c r="B533" t="s">
        <v>1647</v>
      </c>
      <c r="C533" t="s">
        <v>301</v>
      </c>
      <c r="D533" t="s">
        <v>7400</v>
      </c>
      <c r="E533" t="s">
        <v>4744</v>
      </c>
      <c r="F533" t="s">
        <v>4745</v>
      </c>
      <c r="G533" t="s">
        <v>6405</v>
      </c>
      <c r="H533">
        <v>12</v>
      </c>
      <c r="I533" t="s">
        <v>1652</v>
      </c>
      <c r="J533">
        <v>0</v>
      </c>
      <c r="K533">
        <v>0</v>
      </c>
    </row>
    <row r="534" spans="1:11" x14ac:dyDescent="0.25">
      <c r="A534">
        <v>3848</v>
      </c>
      <c r="B534" t="s">
        <v>1647</v>
      </c>
      <c r="C534" t="s">
        <v>301</v>
      </c>
      <c r="D534" t="s">
        <v>7400</v>
      </c>
      <c r="E534" t="s">
        <v>4746</v>
      </c>
      <c r="F534" t="s">
        <v>4747</v>
      </c>
      <c r="G534" t="s">
        <v>6407</v>
      </c>
      <c r="H534">
        <v>8</v>
      </c>
      <c r="I534" t="s">
        <v>1652</v>
      </c>
      <c r="J534">
        <v>0</v>
      </c>
      <c r="K534">
        <v>0</v>
      </c>
    </row>
    <row r="535" spans="1:11" x14ac:dyDescent="0.25">
      <c r="A535">
        <v>3848</v>
      </c>
      <c r="B535" t="s">
        <v>1647</v>
      </c>
      <c r="C535" t="s">
        <v>301</v>
      </c>
      <c r="D535" t="s">
        <v>7400</v>
      </c>
      <c r="E535" t="s">
        <v>4748</v>
      </c>
      <c r="F535" t="s">
        <v>4749</v>
      </c>
      <c r="G535" t="s">
        <v>6408</v>
      </c>
      <c r="H535">
        <v>3</v>
      </c>
      <c r="I535" t="s">
        <v>1652</v>
      </c>
      <c r="J535">
        <v>0</v>
      </c>
      <c r="K535">
        <v>0</v>
      </c>
    </row>
    <row r="536" spans="1:11" x14ac:dyDescent="0.25">
      <c r="A536">
        <v>3848</v>
      </c>
      <c r="B536" t="s">
        <v>1647</v>
      </c>
      <c r="C536" t="s">
        <v>301</v>
      </c>
      <c r="D536" t="s">
        <v>7400</v>
      </c>
      <c r="E536" t="s">
        <v>4751</v>
      </c>
      <c r="F536" t="s">
        <v>4752</v>
      </c>
      <c r="G536" t="s">
        <v>6409</v>
      </c>
      <c r="H536">
        <v>8</v>
      </c>
      <c r="I536" t="s">
        <v>1652</v>
      </c>
      <c r="J536">
        <v>0</v>
      </c>
      <c r="K536">
        <v>0</v>
      </c>
    </row>
    <row r="537" spans="1:11" x14ac:dyDescent="0.25">
      <c r="A537">
        <v>3848</v>
      </c>
      <c r="B537" t="s">
        <v>1647</v>
      </c>
      <c r="C537" t="s">
        <v>301</v>
      </c>
      <c r="D537" t="s">
        <v>7400</v>
      </c>
      <c r="E537" t="s">
        <v>4753</v>
      </c>
      <c r="F537" t="s">
        <v>4754</v>
      </c>
      <c r="G537" t="s">
        <v>6410</v>
      </c>
      <c r="H537">
        <v>8</v>
      </c>
      <c r="I537" t="s">
        <v>1652</v>
      </c>
      <c r="J537">
        <v>0</v>
      </c>
      <c r="K537">
        <v>0</v>
      </c>
    </row>
    <row r="538" spans="1:11" x14ac:dyDescent="0.25">
      <c r="A538">
        <v>3848</v>
      </c>
      <c r="B538" t="s">
        <v>1647</v>
      </c>
      <c r="C538" t="s">
        <v>301</v>
      </c>
      <c r="D538" t="s">
        <v>7400</v>
      </c>
      <c r="E538" t="s">
        <v>4755</v>
      </c>
      <c r="F538" t="s">
        <v>4750</v>
      </c>
      <c r="G538" t="s">
        <v>6412</v>
      </c>
      <c r="H538">
        <v>7</v>
      </c>
      <c r="I538" t="s">
        <v>1652</v>
      </c>
      <c r="J538">
        <v>0</v>
      </c>
      <c r="K538">
        <v>0</v>
      </c>
    </row>
    <row r="539" spans="1:11" x14ac:dyDescent="0.25">
      <c r="A539">
        <v>3848</v>
      </c>
      <c r="B539" t="s">
        <v>1647</v>
      </c>
      <c r="C539" t="s">
        <v>301</v>
      </c>
      <c r="D539" t="s">
        <v>7400</v>
      </c>
      <c r="E539" t="s">
        <v>4756</v>
      </c>
      <c r="F539" t="s">
        <v>1774</v>
      </c>
      <c r="G539" t="s">
        <v>6413</v>
      </c>
      <c r="H539">
        <v>8</v>
      </c>
      <c r="I539" t="s">
        <v>1652</v>
      </c>
      <c r="J539">
        <v>0</v>
      </c>
      <c r="K539">
        <v>0</v>
      </c>
    </row>
    <row r="540" spans="1:11" x14ac:dyDescent="0.25">
      <c r="A540">
        <v>3848</v>
      </c>
      <c r="B540" t="s">
        <v>1647</v>
      </c>
      <c r="C540" t="s">
        <v>301</v>
      </c>
      <c r="D540" t="s">
        <v>7400</v>
      </c>
      <c r="E540" t="s">
        <v>6257</v>
      </c>
      <c r="F540" t="s">
        <v>1655</v>
      </c>
      <c r="G540" t="s">
        <v>6629</v>
      </c>
      <c r="H540">
        <v>11</v>
      </c>
      <c r="I540" t="s">
        <v>1652</v>
      </c>
      <c r="J540">
        <v>0</v>
      </c>
      <c r="K540">
        <v>0</v>
      </c>
    </row>
    <row r="541" spans="1:11" x14ac:dyDescent="0.25">
      <c r="A541">
        <v>3848</v>
      </c>
      <c r="B541" t="s">
        <v>1647</v>
      </c>
      <c r="C541" t="s">
        <v>301</v>
      </c>
      <c r="D541" t="s">
        <v>7400</v>
      </c>
      <c r="E541" t="s">
        <v>9163</v>
      </c>
      <c r="F541" t="s">
        <v>3199</v>
      </c>
      <c r="G541" t="s">
        <v>9164</v>
      </c>
      <c r="H541">
        <v>10</v>
      </c>
      <c r="I541" t="s">
        <v>1652</v>
      </c>
      <c r="J541">
        <v>0</v>
      </c>
      <c r="K541">
        <v>0</v>
      </c>
    </row>
    <row r="542" spans="1:11" x14ac:dyDescent="0.25">
      <c r="A542">
        <v>3848</v>
      </c>
      <c r="B542" t="s">
        <v>1647</v>
      </c>
      <c r="C542" t="s">
        <v>301</v>
      </c>
      <c r="D542" t="s">
        <v>7400</v>
      </c>
      <c r="E542" t="s">
        <v>3200</v>
      </c>
      <c r="F542" t="s">
        <v>3201</v>
      </c>
      <c r="G542" t="s">
        <v>8262</v>
      </c>
      <c r="H542">
        <v>87</v>
      </c>
      <c r="I542" t="s">
        <v>1652</v>
      </c>
      <c r="J542">
        <v>0</v>
      </c>
      <c r="K542">
        <v>0</v>
      </c>
    </row>
    <row r="543" spans="1:11" x14ac:dyDescent="0.25">
      <c r="A543">
        <v>3848</v>
      </c>
      <c r="B543" t="s">
        <v>1647</v>
      </c>
      <c r="C543" t="s">
        <v>301</v>
      </c>
      <c r="D543" t="s">
        <v>7400</v>
      </c>
      <c r="G543" t="s">
        <v>5922</v>
      </c>
      <c r="H543">
        <v>95</v>
      </c>
      <c r="I543" t="s">
        <v>1652</v>
      </c>
      <c r="J543">
        <v>0</v>
      </c>
      <c r="K543">
        <v>0</v>
      </c>
    </row>
    <row r="544" spans="1:11" x14ac:dyDescent="0.25">
      <c r="A544">
        <v>3848</v>
      </c>
      <c r="B544" t="s">
        <v>1647</v>
      </c>
      <c r="C544" t="s">
        <v>301</v>
      </c>
      <c r="D544" t="s">
        <v>7400</v>
      </c>
      <c r="E544" t="s">
        <v>5929</v>
      </c>
      <c r="F544" t="s">
        <v>5930</v>
      </c>
      <c r="G544" t="s">
        <v>6782</v>
      </c>
      <c r="H544">
        <v>1</v>
      </c>
      <c r="I544" t="s">
        <v>1652</v>
      </c>
      <c r="J544">
        <v>0</v>
      </c>
      <c r="K544">
        <v>0</v>
      </c>
    </row>
    <row r="545" spans="1:11" x14ac:dyDescent="0.25">
      <c r="A545">
        <v>3848</v>
      </c>
      <c r="B545" t="s">
        <v>1647</v>
      </c>
      <c r="C545" t="s">
        <v>301</v>
      </c>
      <c r="D545" t="s">
        <v>7400</v>
      </c>
      <c r="E545" t="s">
        <v>10733</v>
      </c>
      <c r="F545" t="s">
        <v>10734</v>
      </c>
      <c r="G545" t="s">
        <v>6776</v>
      </c>
      <c r="H545">
        <v>10</v>
      </c>
      <c r="I545" t="s">
        <v>1652</v>
      </c>
      <c r="J545">
        <v>0</v>
      </c>
      <c r="K545">
        <v>0</v>
      </c>
    </row>
    <row r="546" spans="1:11" x14ac:dyDescent="0.25">
      <c r="A546">
        <v>3848</v>
      </c>
      <c r="B546" t="s">
        <v>1647</v>
      </c>
      <c r="C546" t="s">
        <v>301</v>
      </c>
      <c r="D546" t="s">
        <v>7400</v>
      </c>
      <c r="G546" t="s">
        <v>2181</v>
      </c>
      <c r="H546">
        <v>16</v>
      </c>
      <c r="I546" t="s">
        <v>1652</v>
      </c>
      <c r="J546">
        <v>0</v>
      </c>
      <c r="K546">
        <v>0</v>
      </c>
    </row>
    <row r="547" spans="1:11" x14ac:dyDescent="0.25">
      <c r="A547">
        <v>3848</v>
      </c>
      <c r="B547" t="s">
        <v>1647</v>
      </c>
      <c r="C547" t="s">
        <v>301</v>
      </c>
      <c r="D547" t="s">
        <v>7400</v>
      </c>
      <c r="E547" t="s">
        <v>3202</v>
      </c>
      <c r="F547" t="s">
        <v>3203</v>
      </c>
      <c r="G547" t="s">
        <v>6722</v>
      </c>
      <c r="H547">
        <v>40</v>
      </c>
      <c r="I547" t="s">
        <v>1652</v>
      </c>
      <c r="J547">
        <v>0</v>
      </c>
      <c r="K547">
        <v>0</v>
      </c>
    </row>
    <row r="548" spans="1:11" x14ac:dyDescent="0.25">
      <c r="A548">
        <v>3848</v>
      </c>
      <c r="B548" t="s">
        <v>1647</v>
      </c>
      <c r="C548" t="s">
        <v>301</v>
      </c>
      <c r="D548" t="s">
        <v>7400</v>
      </c>
      <c r="G548" t="s">
        <v>2255</v>
      </c>
      <c r="H548">
        <v>51</v>
      </c>
      <c r="I548" t="s">
        <v>1652</v>
      </c>
      <c r="J548">
        <v>0</v>
      </c>
      <c r="K548">
        <v>0</v>
      </c>
    </row>
    <row r="549" spans="1:11" x14ac:dyDescent="0.25">
      <c r="A549">
        <v>3848</v>
      </c>
      <c r="B549" t="s">
        <v>1647</v>
      </c>
      <c r="C549" t="s">
        <v>301</v>
      </c>
      <c r="D549" t="s">
        <v>7400</v>
      </c>
      <c r="E549" t="s">
        <v>3204</v>
      </c>
      <c r="F549" t="s">
        <v>1655</v>
      </c>
      <c r="G549" t="s">
        <v>3205</v>
      </c>
      <c r="H549">
        <v>28</v>
      </c>
      <c r="I549" t="s">
        <v>1652</v>
      </c>
      <c r="J549">
        <v>0</v>
      </c>
      <c r="K549">
        <v>0</v>
      </c>
    </row>
    <row r="550" spans="1:11" x14ac:dyDescent="0.25">
      <c r="A550">
        <v>3848</v>
      </c>
      <c r="B550" t="s">
        <v>1647</v>
      </c>
      <c r="C550" t="s">
        <v>301</v>
      </c>
      <c r="D550" t="s">
        <v>7400</v>
      </c>
      <c r="G550" t="s">
        <v>4757</v>
      </c>
      <c r="H550">
        <v>6</v>
      </c>
      <c r="I550" t="s">
        <v>1652</v>
      </c>
      <c r="J550">
        <v>0</v>
      </c>
      <c r="K550">
        <v>0</v>
      </c>
    </row>
    <row r="551" spans="1:11" x14ac:dyDescent="0.25">
      <c r="A551">
        <v>3848</v>
      </c>
      <c r="B551" t="s">
        <v>1647</v>
      </c>
      <c r="C551" t="s">
        <v>301</v>
      </c>
      <c r="D551" t="s">
        <v>7400</v>
      </c>
      <c r="E551" t="s">
        <v>3206</v>
      </c>
      <c r="F551" t="s">
        <v>2036</v>
      </c>
      <c r="G551" t="s">
        <v>6718</v>
      </c>
      <c r="H551">
        <v>19</v>
      </c>
      <c r="I551" t="s">
        <v>1652</v>
      </c>
      <c r="J551">
        <v>0</v>
      </c>
      <c r="K551">
        <v>0</v>
      </c>
    </row>
    <row r="552" spans="1:11" x14ac:dyDescent="0.25">
      <c r="A552">
        <v>3848</v>
      </c>
      <c r="B552" t="s">
        <v>1647</v>
      </c>
      <c r="C552" t="s">
        <v>301</v>
      </c>
      <c r="D552" t="s">
        <v>7400</v>
      </c>
      <c r="E552" t="s">
        <v>2341</v>
      </c>
      <c r="F552" t="s">
        <v>2342</v>
      </c>
      <c r="G552" t="s">
        <v>6785</v>
      </c>
      <c r="H552">
        <v>15</v>
      </c>
      <c r="I552" t="s">
        <v>1652</v>
      </c>
      <c r="J552">
        <v>0</v>
      </c>
      <c r="K552">
        <v>0</v>
      </c>
    </row>
    <row r="553" spans="1:11" x14ac:dyDescent="0.25">
      <c r="A553">
        <v>3848</v>
      </c>
      <c r="B553" t="s">
        <v>1647</v>
      </c>
      <c r="C553" t="s">
        <v>301</v>
      </c>
      <c r="D553" t="s">
        <v>7400</v>
      </c>
      <c r="G553" t="s">
        <v>2181</v>
      </c>
      <c r="H553">
        <v>4</v>
      </c>
      <c r="I553" t="s">
        <v>1652</v>
      </c>
      <c r="J553">
        <v>0</v>
      </c>
      <c r="K553">
        <v>0</v>
      </c>
    </row>
    <row r="554" spans="1:11" x14ac:dyDescent="0.25">
      <c r="A554">
        <v>3848</v>
      </c>
      <c r="B554" t="s">
        <v>1647</v>
      </c>
      <c r="C554" t="s">
        <v>301</v>
      </c>
      <c r="D554" t="s">
        <v>7400</v>
      </c>
      <c r="E554" t="s">
        <v>2361</v>
      </c>
      <c r="F554" t="s">
        <v>2036</v>
      </c>
      <c r="G554" t="s">
        <v>6714</v>
      </c>
      <c r="H554">
        <v>8</v>
      </c>
      <c r="I554" t="s">
        <v>1652</v>
      </c>
      <c r="J554">
        <v>0</v>
      </c>
      <c r="K554">
        <v>0</v>
      </c>
    </row>
    <row r="555" spans="1:11" x14ac:dyDescent="0.25">
      <c r="A555">
        <v>3848</v>
      </c>
      <c r="B555" t="s">
        <v>1647</v>
      </c>
      <c r="C555" t="s">
        <v>301</v>
      </c>
      <c r="D555" t="s">
        <v>7400</v>
      </c>
      <c r="G555" t="s">
        <v>6194</v>
      </c>
      <c r="H555">
        <v>16</v>
      </c>
      <c r="I555" t="s">
        <v>1652</v>
      </c>
      <c r="J555">
        <v>0</v>
      </c>
      <c r="K555">
        <v>0</v>
      </c>
    </row>
    <row r="556" spans="1:11" x14ac:dyDescent="0.25">
      <c r="A556">
        <v>3848</v>
      </c>
      <c r="B556" t="s">
        <v>1647</v>
      </c>
      <c r="C556" t="s">
        <v>301</v>
      </c>
      <c r="D556" t="s">
        <v>7400</v>
      </c>
      <c r="E556" t="s">
        <v>3209</v>
      </c>
      <c r="F556" t="s">
        <v>6415</v>
      </c>
      <c r="G556" t="s">
        <v>3210</v>
      </c>
      <c r="H556">
        <v>10</v>
      </c>
      <c r="I556" t="s">
        <v>1652</v>
      </c>
      <c r="J556">
        <v>0</v>
      </c>
      <c r="K556">
        <v>0</v>
      </c>
    </row>
    <row r="557" spans="1:11" x14ac:dyDescent="0.25">
      <c r="A557">
        <v>3848</v>
      </c>
      <c r="B557" t="s">
        <v>1647</v>
      </c>
      <c r="C557" t="s">
        <v>301</v>
      </c>
      <c r="D557" t="s">
        <v>7400</v>
      </c>
      <c r="G557" t="s">
        <v>4758</v>
      </c>
      <c r="H557">
        <v>51</v>
      </c>
      <c r="I557" t="s">
        <v>1652</v>
      </c>
      <c r="J557">
        <v>0</v>
      </c>
      <c r="K557">
        <v>0</v>
      </c>
    </row>
    <row r="558" spans="1:11" x14ac:dyDescent="0.25">
      <c r="A558">
        <v>3848</v>
      </c>
      <c r="B558" t="s">
        <v>1647</v>
      </c>
      <c r="C558" t="s">
        <v>301</v>
      </c>
      <c r="D558" t="s">
        <v>7400</v>
      </c>
      <c r="E558" t="s">
        <v>2035</v>
      </c>
      <c r="F558" t="s">
        <v>2034</v>
      </c>
      <c r="G558" t="s">
        <v>2183</v>
      </c>
      <c r="H558">
        <v>79</v>
      </c>
      <c r="I558" t="s">
        <v>1652</v>
      </c>
      <c r="J558">
        <v>0</v>
      </c>
      <c r="K558">
        <v>0</v>
      </c>
    </row>
    <row r="559" spans="1:11" x14ac:dyDescent="0.25">
      <c r="A559">
        <v>3848</v>
      </c>
      <c r="B559" t="s">
        <v>1647</v>
      </c>
      <c r="C559" t="s">
        <v>301</v>
      </c>
      <c r="D559" t="s">
        <v>7400</v>
      </c>
      <c r="E559" t="s">
        <v>3211</v>
      </c>
      <c r="F559" t="s">
        <v>3212</v>
      </c>
      <c r="G559" t="s">
        <v>10145</v>
      </c>
      <c r="H559">
        <v>19</v>
      </c>
      <c r="I559" t="s">
        <v>1652</v>
      </c>
      <c r="J559">
        <v>0</v>
      </c>
      <c r="K559">
        <v>0</v>
      </c>
    </row>
    <row r="560" spans="1:11" x14ac:dyDescent="0.25">
      <c r="A560">
        <v>3848</v>
      </c>
      <c r="B560" t="s">
        <v>1647</v>
      </c>
      <c r="C560" t="s">
        <v>301</v>
      </c>
      <c r="D560" t="s">
        <v>7400</v>
      </c>
      <c r="G560" t="s">
        <v>2243</v>
      </c>
      <c r="H560">
        <v>22</v>
      </c>
      <c r="I560" t="s">
        <v>1652</v>
      </c>
      <c r="J560">
        <v>0</v>
      </c>
      <c r="K560">
        <v>0</v>
      </c>
    </row>
    <row r="561" spans="1:11" x14ac:dyDescent="0.25">
      <c r="A561">
        <v>3848</v>
      </c>
      <c r="B561" t="s">
        <v>1647</v>
      </c>
      <c r="C561" t="s">
        <v>301</v>
      </c>
      <c r="D561" t="s">
        <v>7400</v>
      </c>
      <c r="E561" t="s">
        <v>7698</v>
      </c>
      <c r="F561" t="s">
        <v>1924</v>
      </c>
      <c r="G561" t="s">
        <v>5669</v>
      </c>
      <c r="H561">
        <v>1</v>
      </c>
      <c r="I561" t="s">
        <v>1652</v>
      </c>
      <c r="J561">
        <v>0</v>
      </c>
      <c r="K561">
        <v>0</v>
      </c>
    </row>
    <row r="562" spans="1:11" x14ac:dyDescent="0.25">
      <c r="A562">
        <v>3848</v>
      </c>
      <c r="B562" t="s">
        <v>1647</v>
      </c>
      <c r="C562" t="s">
        <v>301</v>
      </c>
      <c r="D562" t="s">
        <v>7400</v>
      </c>
      <c r="E562" t="s">
        <v>10735</v>
      </c>
      <c r="F562" t="s">
        <v>1968</v>
      </c>
      <c r="G562" t="s">
        <v>10145</v>
      </c>
      <c r="H562">
        <v>70</v>
      </c>
      <c r="I562" t="s">
        <v>1652</v>
      </c>
      <c r="J562">
        <v>0</v>
      </c>
      <c r="K562">
        <v>0</v>
      </c>
    </row>
    <row r="563" spans="1:11" x14ac:dyDescent="0.25">
      <c r="A563">
        <v>3848</v>
      </c>
      <c r="B563" t="s">
        <v>1647</v>
      </c>
      <c r="C563" t="s">
        <v>301</v>
      </c>
      <c r="D563" t="s">
        <v>7400</v>
      </c>
      <c r="E563" t="s">
        <v>4554</v>
      </c>
      <c r="F563" t="s">
        <v>4555</v>
      </c>
      <c r="G563" t="s">
        <v>7640</v>
      </c>
      <c r="H563">
        <v>19</v>
      </c>
      <c r="I563" t="s">
        <v>1652</v>
      </c>
      <c r="J563">
        <v>0</v>
      </c>
      <c r="K563">
        <v>0</v>
      </c>
    </row>
    <row r="564" spans="1:11" x14ac:dyDescent="0.25">
      <c r="A564">
        <v>3848</v>
      </c>
      <c r="B564" t="s">
        <v>1647</v>
      </c>
      <c r="C564" t="s">
        <v>301</v>
      </c>
      <c r="D564" t="s">
        <v>7400</v>
      </c>
      <c r="G564" t="s">
        <v>4759</v>
      </c>
      <c r="H564">
        <v>8</v>
      </c>
      <c r="I564" t="s">
        <v>1652</v>
      </c>
      <c r="J564">
        <v>0</v>
      </c>
      <c r="K564">
        <v>0</v>
      </c>
    </row>
    <row r="565" spans="1:11" x14ac:dyDescent="0.25">
      <c r="A565">
        <v>3848</v>
      </c>
      <c r="B565" t="s">
        <v>1647</v>
      </c>
      <c r="C565" t="s">
        <v>301</v>
      </c>
      <c r="D565" t="s">
        <v>7400</v>
      </c>
      <c r="E565" t="s">
        <v>9089</v>
      </c>
      <c r="F565" t="s">
        <v>9090</v>
      </c>
      <c r="G565" t="s">
        <v>3246</v>
      </c>
      <c r="H565">
        <v>14</v>
      </c>
      <c r="I565" t="s">
        <v>1652</v>
      </c>
      <c r="J565">
        <v>0</v>
      </c>
      <c r="K565">
        <v>0</v>
      </c>
    </row>
    <row r="566" spans="1:11" x14ac:dyDescent="0.25">
      <c r="A566">
        <v>3848</v>
      </c>
      <c r="B566" t="s">
        <v>1647</v>
      </c>
      <c r="C566" t="s">
        <v>301</v>
      </c>
      <c r="D566" t="s">
        <v>7400</v>
      </c>
      <c r="G566" t="s">
        <v>2178</v>
      </c>
      <c r="H566">
        <v>4</v>
      </c>
      <c r="I566" t="s">
        <v>1652</v>
      </c>
      <c r="J566">
        <v>0</v>
      </c>
      <c r="K566">
        <v>0</v>
      </c>
    </row>
    <row r="567" spans="1:11" x14ac:dyDescent="0.25">
      <c r="A567">
        <v>3848</v>
      </c>
      <c r="B567" t="s">
        <v>1647</v>
      </c>
      <c r="C567" t="s">
        <v>301</v>
      </c>
      <c r="D567" t="s">
        <v>7400</v>
      </c>
      <c r="E567" t="s">
        <v>2033</v>
      </c>
      <c r="F567" t="s">
        <v>2032</v>
      </c>
      <c r="G567" t="s">
        <v>7404</v>
      </c>
      <c r="H567">
        <v>7</v>
      </c>
      <c r="I567" t="s">
        <v>1652</v>
      </c>
      <c r="J567">
        <v>0</v>
      </c>
      <c r="K567">
        <v>0</v>
      </c>
    </row>
    <row r="568" spans="1:11" x14ac:dyDescent="0.25">
      <c r="A568">
        <v>3848</v>
      </c>
      <c r="B568" t="s">
        <v>1647</v>
      </c>
      <c r="C568" t="s">
        <v>301</v>
      </c>
      <c r="D568" t="s">
        <v>7400</v>
      </c>
      <c r="G568" t="s">
        <v>5932</v>
      </c>
      <c r="H568">
        <v>8</v>
      </c>
      <c r="I568" t="s">
        <v>1652</v>
      </c>
      <c r="J568">
        <v>0</v>
      </c>
      <c r="K568">
        <v>0</v>
      </c>
    </row>
    <row r="569" spans="1:11" x14ac:dyDescent="0.25">
      <c r="A569">
        <v>3848</v>
      </c>
      <c r="B569" t="s">
        <v>1647</v>
      </c>
      <c r="C569" t="s">
        <v>301</v>
      </c>
      <c r="D569" t="s">
        <v>7400</v>
      </c>
      <c r="E569" t="s">
        <v>2544</v>
      </c>
      <c r="F569" t="s">
        <v>2545</v>
      </c>
      <c r="G569" t="s">
        <v>7386</v>
      </c>
      <c r="H569">
        <v>8</v>
      </c>
      <c r="I569" t="s">
        <v>1652</v>
      </c>
      <c r="J569">
        <v>0</v>
      </c>
      <c r="K569">
        <v>0</v>
      </c>
    </row>
    <row r="570" spans="1:11" x14ac:dyDescent="0.25">
      <c r="A570">
        <v>3848</v>
      </c>
      <c r="B570" t="s">
        <v>1647</v>
      </c>
      <c r="C570" t="s">
        <v>301</v>
      </c>
      <c r="D570" t="s">
        <v>7400</v>
      </c>
      <c r="G570" t="s">
        <v>2229</v>
      </c>
      <c r="H570">
        <v>14</v>
      </c>
      <c r="I570" t="s">
        <v>1652</v>
      </c>
      <c r="J570">
        <v>0</v>
      </c>
      <c r="K570">
        <v>0</v>
      </c>
    </row>
    <row r="571" spans="1:11" x14ac:dyDescent="0.25">
      <c r="A571">
        <v>3848</v>
      </c>
      <c r="B571" t="s">
        <v>1647</v>
      </c>
      <c r="C571" t="s">
        <v>301</v>
      </c>
      <c r="D571" t="s">
        <v>7400</v>
      </c>
      <c r="E571" t="s">
        <v>4760</v>
      </c>
      <c r="F571" t="s">
        <v>4761</v>
      </c>
      <c r="G571" s="201">
        <v>510000000</v>
      </c>
      <c r="H571">
        <v>27</v>
      </c>
      <c r="I571" t="s">
        <v>1652</v>
      </c>
      <c r="J571">
        <v>0</v>
      </c>
      <c r="K571">
        <v>0</v>
      </c>
    </row>
    <row r="572" spans="1:11" x14ac:dyDescent="0.25">
      <c r="A572">
        <v>3848</v>
      </c>
      <c r="B572" t="s">
        <v>1647</v>
      </c>
      <c r="C572" t="s">
        <v>301</v>
      </c>
      <c r="D572" t="s">
        <v>7400</v>
      </c>
      <c r="E572" t="s">
        <v>4762</v>
      </c>
      <c r="F572" t="s">
        <v>4763</v>
      </c>
      <c r="G572" t="s">
        <v>7639</v>
      </c>
      <c r="H572">
        <v>8</v>
      </c>
      <c r="I572" t="s">
        <v>1652</v>
      </c>
      <c r="J572">
        <v>0</v>
      </c>
      <c r="K572">
        <v>0</v>
      </c>
    </row>
    <row r="573" spans="1:11" x14ac:dyDescent="0.25">
      <c r="A573">
        <v>3848</v>
      </c>
      <c r="B573" t="s">
        <v>1647</v>
      </c>
      <c r="C573" t="s">
        <v>301</v>
      </c>
      <c r="D573" t="s">
        <v>7400</v>
      </c>
      <c r="G573" t="s">
        <v>4764</v>
      </c>
      <c r="H573">
        <v>3</v>
      </c>
      <c r="I573" t="s">
        <v>1652</v>
      </c>
      <c r="J573">
        <v>0</v>
      </c>
      <c r="K573">
        <v>0</v>
      </c>
    </row>
    <row r="574" spans="1:11" x14ac:dyDescent="0.25">
      <c r="A574">
        <v>3848</v>
      </c>
      <c r="B574" t="s">
        <v>1647</v>
      </c>
      <c r="C574" t="s">
        <v>301</v>
      </c>
      <c r="D574" t="s">
        <v>7400</v>
      </c>
      <c r="E574" t="s">
        <v>3215</v>
      </c>
      <c r="F574" t="s">
        <v>3216</v>
      </c>
      <c r="G574" t="s">
        <v>6722</v>
      </c>
      <c r="H574">
        <v>58</v>
      </c>
      <c r="I574" t="s">
        <v>1652</v>
      </c>
      <c r="J574">
        <v>0</v>
      </c>
      <c r="K574">
        <v>0</v>
      </c>
    </row>
    <row r="575" spans="1:11" x14ac:dyDescent="0.25">
      <c r="A575">
        <v>3848</v>
      </c>
      <c r="B575" t="s">
        <v>1647</v>
      </c>
      <c r="C575" t="s">
        <v>301</v>
      </c>
      <c r="D575" t="s">
        <v>7400</v>
      </c>
      <c r="G575" t="s">
        <v>5922</v>
      </c>
      <c r="H575">
        <v>8</v>
      </c>
      <c r="I575" t="s">
        <v>1652</v>
      </c>
      <c r="J575">
        <v>0</v>
      </c>
      <c r="K575">
        <v>0</v>
      </c>
    </row>
    <row r="576" spans="1:11" x14ac:dyDescent="0.25">
      <c r="A576">
        <v>3848</v>
      </c>
      <c r="B576" t="s">
        <v>1647</v>
      </c>
      <c r="C576" t="s">
        <v>301</v>
      </c>
      <c r="D576" t="s">
        <v>7400</v>
      </c>
      <c r="E576" t="s">
        <v>3218</v>
      </c>
      <c r="F576" t="s">
        <v>1945</v>
      </c>
      <c r="G576" t="s">
        <v>3205</v>
      </c>
      <c r="H576">
        <v>16</v>
      </c>
      <c r="I576" t="s">
        <v>1652</v>
      </c>
      <c r="J576">
        <v>0</v>
      </c>
      <c r="K576">
        <v>0</v>
      </c>
    </row>
    <row r="577" spans="1:11" x14ac:dyDescent="0.25">
      <c r="A577">
        <v>3848</v>
      </c>
      <c r="B577" t="s">
        <v>1647</v>
      </c>
      <c r="C577" t="s">
        <v>301</v>
      </c>
      <c r="D577" t="s">
        <v>7400</v>
      </c>
      <c r="G577" t="s">
        <v>6194</v>
      </c>
      <c r="H577">
        <v>10</v>
      </c>
      <c r="I577" t="s">
        <v>1652</v>
      </c>
      <c r="J577">
        <v>0</v>
      </c>
      <c r="K577">
        <v>0</v>
      </c>
    </row>
    <row r="578" spans="1:11" x14ac:dyDescent="0.25">
      <c r="A578">
        <v>3848</v>
      </c>
      <c r="B578" t="s">
        <v>1647</v>
      </c>
      <c r="C578" t="s">
        <v>301</v>
      </c>
      <c r="D578" t="s">
        <v>7400</v>
      </c>
      <c r="E578" t="s">
        <v>3219</v>
      </c>
      <c r="F578" t="s">
        <v>1660</v>
      </c>
      <c r="G578" t="s">
        <v>3220</v>
      </c>
      <c r="H578">
        <v>22</v>
      </c>
      <c r="I578" t="s">
        <v>1652</v>
      </c>
      <c r="J578">
        <v>0</v>
      </c>
      <c r="K578">
        <v>0</v>
      </c>
    </row>
    <row r="579" spans="1:11" x14ac:dyDescent="0.25">
      <c r="A579">
        <v>3848</v>
      </c>
      <c r="B579" t="s">
        <v>1647</v>
      </c>
      <c r="C579" t="s">
        <v>301</v>
      </c>
      <c r="D579" t="s">
        <v>7400</v>
      </c>
      <c r="G579" t="s">
        <v>4765</v>
      </c>
      <c r="H579">
        <v>47</v>
      </c>
      <c r="I579" t="s">
        <v>1652</v>
      </c>
      <c r="J579">
        <v>0</v>
      </c>
      <c r="K579">
        <v>0</v>
      </c>
    </row>
    <row r="580" spans="1:11" x14ac:dyDescent="0.25">
      <c r="A580">
        <v>3848</v>
      </c>
      <c r="B580" t="s">
        <v>1647</v>
      </c>
      <c r="C580" t="s">
        <v>301</v>
      </c>
      <c r="D580" t="s">
        <v>7400</v>
      </c>
      <c r="E580" t="s">
        <v>4766</v>
      </c>
      <c r="F580" t="s">
        <v>4767</v>
      </c>
      <c r="G580" t="s">
        <v>6631</v>
      </c>
      <c r="H580">
        <v>39</v>
      </c>
      <c r="I580" t="s">
        <v>1652</v>
      </c>
      <c r="J580">
        <v>0</v>
      </c>
      <c r="K580">
        <v>0</v>
      </c>
    </row>
    <row r="581" spans="1:11" x14ac:dyDescent="0.25">
      <c r="A581">
        <v>3848</v>
      </c>
      <c r="B581" t="s">
        <v>1647</v>
      </c>
      <c r="C581" t="s">
        <v>301</v>
      </c>
      <c r="D581" t="s">
        <v>7400</v>
      </c>
      <c r="G581" t="s">
        <v>4768</v>
      </c>
      <c r="H581">
        <v>65</v>
      </c>
      <c r="I581" t="s">
        <v>1652</v>
      </c>
      <c r="J581">
        <v>0</v>
      </c>
      <c r="K581">
        <v>0</v>
      </c>
    </row>
    <row r="582" spans="1:11" x14ac:dyDescent="0.25">
      <c r="A582">
        <v>3848</v>
      </c>
      <c r="B582" t="s">
        <v>1647</v>
      </c>
      <c r="C582" t="s">
        <v>301</v>
      </c>
      <c r="D582" t="s">
        <v>7400</v>
      </c>
      <c r="E582" t="s">
        <v>3221</v>
      </c>
      <c r="F582" t="s">
        <v>1679</v>
      </c>
      <c r="G582" t="s">
        <v>6417</v>
      </c>
      <c r="H582">
        <v>198</v>
      </c>
      <c r="I582" t="s">
        <v>1652</v>
      </c>
      <c r="J582">
        <v>0</v>
      </c>
      <c r="K582">
        <v>0</v>
      </c>
    </row>
    <row r="583" spans="1:11" x14ac:dyDescent="0.25">
      <c r="A583">
        <v>3848</v>
      </c>
      <c r="B583" t="s">
        <v>1647</v>
      </c>
      <c r="C583" t="s">
        <v>301</v>
      </c>
      <c r="D583" t="s">
        <v>7400</v>
      </c>
      <c r="G583" t="s">
        <v>4769</v>
      </c>
      <c r="H583">
        <v>46</v>
      </c>
      <c r="I583" t="s">
        <v>1652</v>
      </c>
      <c r="J583">
        <v>0</v>
      </c>
      <c r="K583">
        <v>0</v>
      </c>
    </row>
    <row r="584" spans="1:11" x14ac:dyDescent="0.25">
      <c r="A584">
        <v>3848</v>
      </c>
      <c r="B584" t="s">
        <v>1647</v>
      </c>
      <c r="C584" t="s">
        <v>301</v>
      </c>
      <c r="D584" t="s">
        <v>7400</v>
      </c>
      <c r="E584" t="s">
        <v>2031</v>
      </c>
      <c r="F584" t="s">
        <v>2006</v>
      </c>
      <c r="G584" t="s">
        <v>7506</v>
      </c>
      <c r="H584">
        <v>32</v>
      </c>
      <c r="I584" t="s">
        <v>1652</v>
      </c>
      <c r="J584">
        <v>0</v>
      </c>
      <c r="K584">
        <v>0</v>
      </c>
    </row>
    <row r="585" spans="1:11" x14ac:dyDescent="0.25">
      <c r="A585">
        <v>3848</v>
      </c>
      <c r="B585" t="s">
        <v>1647</v>
      </c>
      <c r="C585" t="s">
        <v>301</v>
      </c>
      <c r="D585" t="s">
        <v>7400</v>
      </c>
      <c r="G585" t="s">
        <v>2184</v>
      </c>
      <c r="H585">
        <v>35</v>
      </c>
      <c r="I585" t="s">
        <v>1652</v>
      </c>
      <c r="J585">
        <v>0</v>
      </c>
      <c r="K585">
        <v>0</v>
      </c>
    </row>
    <row r="586" spans="1:11" x14ac:dyDescent="0.25">
      <c r="A586">
        <v>3848</v>
      </c>
      <c r="B586" t="s">
        <v>1647</v>
      </c>
      <c r="C586" t="s">
        <v>301</v>
      </c>
      <c r="D586" t="s">
        <v>7400</v>
      </c>
      <c r="E586" t="s">
        <v>5933</v>
      </c>
      <c r="F586" t="s">
        <v>1669</v>
      </c>
      <c r="G586" t="s">
        <v>6957</v>
      </c>
      <c r="H586">
        <v>5</v>
      </c>
      <c r="I586" t="s">
        <v>1652</v>
      </c>
      <c r="J586">
        <v>0</v>
      </c>
      <c r="K586">
        <v>0</v>
      </c>
    </row>
    <row r="587" spans="1:11" x14ac:dyDescent="0.25">
      <c r="A587">
        <v>3848</v>
      </c>
      <c r="B587" t="s">
        <v>1647</v>
      </c>
      <c r="C587" t="s">
        <v>301</v>
      </c>
      <c r="D587" t="s">
        <v>7400</v>
      </c>
      <c r="G587" t="s">
        <v>2176</v>
      </c>
      <c r="H587">
        <v>11</v>
      </c>
      <c r="I587" t="s">
        <v>1652</v>
      </c>
      <c r="J587">
        <v>0</v>
      </c>
      <c r="K587">
        <v>0</v>
      </c>
    </row>
    <row r="588" spans="1:11" x14ac:dyDescent="0.25">
      <c r="A588">
        <v>3848</v>
      </c>
      <c r="B588" t="s">
        <v>1647</v>
      </c>
      <c r="C588" t="s">
        <v>301</v>
      </c>
      <c r="D588" t="s">
        <v>7400</v>
      </c>
      <c r="E588" t="s">
        <v>3222</v>
      </c>
      <c r="F588" t="s">
        <v>3223</v>
      </c>
      <c r="G588" t="s">
        <v>6785</v>
      </c>
      <c r="H588">
        <v>16</v>
      </c>
      <c r="I588" t="s">
        <v>1652</v>
      </c>
      <c r="J588">
        <v>0</v>
      </c>
      <c r="K588">
        <v>0</v>
      </c>
    </row>
    <row r="589" spans="1:11" x14ac:dyDescent="0.25">
      <c r="A589">
        <v>3848</v>
      </c>
      <c r="B589" t="s">
        <v>1647</v>
      </c>
      <c r="C589" t="s">
        <v>301</v>
      </c>
      <c r="D589" t="s">
        <v>7400</v>
      </c>
      <c r="G589" t="s">
        <v>2185</v>
      </c>
      <c r="H589">
        <v>3</v>
      </c>
      <c r="I589" t="s">
        <v>1652</v>
      </c>
      <c r="J589">
        <v>0</v>
      </c>
      <c r="K589">
        <v>0</v>
      </c>
    </row>
    <row r="590" spans="1:11" x14ac:dyDescent="0.25">
      <c r="A590">
        <v>3848</v>
      </c>
      <c r="B590" t="s">
        <v>1647</v>
      </c>
      <c r="C590" t="s">
        <v>301</v>
      </c>
      <c r="D590" t="s">
        <v>7400</v>
      </c>
      <c r="E590" t="s">
        <v>3224</v>
      </c>
      <c r="F590" t="s">
        <v>3225</v>
      </c>
      <c r="G590" t="s">
        <v>9667</v>
      </c>
      <c r="H590">
        <v>12</v>
      </c>
      <c r="I590" t="s">
        <v>1652</v>
      </c>
      <c r="J590">
        <v>0</v>
      </c>
      <c r="K590">
        <v>0</v>
      </c>
    </row>
    <row r="591" spans="1:11" x14ac:dyDescent="0.25">
      <c r="A591">
        <v>3848</v>
      </c>
      <c r="B591" t="s">
        <v>1647</v>
      </c>
      <c r="C591" t="s">
        <v>301</v>
      </c>
      <c r="D591" t="s">
        <v>7400</v>
      </c>
      <c r="G591" t="s">
        <v>8579</v>
      </c>
      <c r="H591">
        <v>4</v>
      </c>
      <c r="I591" t="s">
        <v>1652</v>
      </c>
      <c r="J591">
        <v>0</v>
      </c>
      <c r="K591">
        <v>0</v>
      </c>
    </row>
    <row r="592" spans="1:11" x14ac:dyDescent="0.25">
      <c r="A592">
        <v>3848</v>
      </c>
      <c r="B592" t="s">
        <v>1647</v>
      </c>
      <c r="C592" t="s">
        <v>301</v>
      </c>
      <c r="D592" t="s">
        <v>7400</v>
      </c>
      <c r="E592" t="s">
        <v>8735</v>
      </c>
      <c r="F592" t="s">
        <v>8736</v>
      </c>
      <c r="G592" t="s">
        <v>8262</v>
      </c>
      <c r="H592">
        <v>63</v>
      </c>
      <c r="I592" t="s">
        <v>1652</v>
      </c>
      <c r="J592">
        <v>0</v>
      </c>
      <c r="K592">
        <v>0</v>
      </c>
    </row>
    <row r="593" spans="1:11" x14ac:dyDescent="0.25">
      <c r="A593">
        <v>3848</v>
      </c>
      <c r="B593" t="s">
        <v>1647</v>
      </c>
      <c r="C593" t="s">
        <v>301</v>
      </c>
      <c r="D593" t="s">
        <v>7400</v>
      </c>
      <c r="G593" t="s">
        <v>5926</v>
      </c>
      <c r="H593">
        <v>25</v>
      </c>
      <c r="I593" t="s">
        <v>1652</v>
      </c>
      <c r="J593">
        <v>0</v>
      </c>
      <c r="K593">
        <v>0</v>
      </c>
    </row>
    <row r="594" spans="1:11" x14ac:dyDescent="0.25">
      <c r="A594">
        <v>3848</v>
      </c>
      <c r="B594" t="s">
        <v>1647</v>
      </c>
      <c r="C594" t="s">
        <v>301</v>
      </c>
      <c r="D594" t="s">
        <v>7400</v>
      </c>
      <c r="E594" t="s">
        <v>2030</v>
      </c>
      <c r="F594" t="s">
        <v>1655</v>
      </c>
      <c r="G594" t="s">
        <v>6169</v>
      </c>
      <c r="H594">
        <v>130</v>
      </c>
      <c r="I594" t="s">
        <v>1652</v>
      </c>
      <c r="J594">
        <v>0</v>
      </c>
      <c r="K594">
        <v>0</v>
      </c>
    </row>
    <row r="595" spans="1:11" x14ac:dyDescent="0.25">
      <c r="A595">
        <v>3848</v>
      </c>
      <c r="B595" t="s">
        <v>1647</v>
      </c>
      <c r="C595" t="s">
        <v>301</v>
      </c>
      <c r="D595" t="s">
        <v>7400</v>
      </c>
      <c r="G595" t="s">
        <v>7878</v>
      </c>
      <c r="H595">
        <v>36</v>
      </c>
      <c r="I595" t="s">
        <v>1652</v>
      </c>
      <c r="J595">
        <v>0</v>
      </c>
      <c r="K595">
        <v>0</v>
      </c>
    </row>
    <row r="596" spans="1:11" x14ac:dyDescent="0.25">
      <c r="A596">
        <v>3848</v>
      </c>
      <c r="B596" t="s">
        <v>1647</v>
      </c>
      <c r="C596" t="s">
        <v>301</v>
      </c>
      <c r="D596" t="s">
        <v>7400</v>
      </c>
      <c r="E596" t="s">
        <v>9165</v>
      </c>
      <c r="F596" t="s">
        <v>9166</v>
      </c>
      <c r="G596" t="s">
        <v>3227</v>
      </c>
      <c r="H596">
        <v>35</v>
      </c>
      <c r="I596" t="s">
        <v>1652</v>
      </c>
      <c r="J596">
        <v>0</v>
      </c>
      <c r="K596">
        <v>0</v>
      </c>
    </row>
    <row r="597" spans="1:11" x14ac:dyDescent="0.25">
      <c r="A597">
        <v>3848</v>
      </c>
      <c r="B597" t="s">
        <v>1647</v>
      </c>
      <c r="C597" t="s">
        <v>301</v>
      </c>
      <c r="D597" t="s">
        <v>7400</v>
      </c>
      <c r="G597" t="s">
        <v>7468</v>
      </c>
      <c r="H597">
        <v>3</v>
      </c>
      <c r="I597" t="s">
        <v>1652</v>
      </c>
      <c r="J597">
        <v>0</v>
      </c>
      <c r="K597">
        <v>0</v>
      </c>
    </row>
    <row r="598" spans="1:11" x14ac:dyDescent="0.25">
      <c r="A598">
        <v>3848</v>
      </c>
      <c r="B598" t="s">
        <v>1647</v>
      </c>
      <c r="C598" t="s">
        <v>301</v>
      </c>
      <c r="D598" t="s">
        <v>7400</v>
      </c>
      <c r="E598" t="s">
        <v>8737</v>
      </c>
      <c r="F598" t="s">
        <v>8738</v>
      </c>
      <c r="G598" t="s">
        <v>3227</v>
      </c>
      <c r="H598">
        <v>22</v>
      </c>
      <c r="I598" t="s">
        <v>1652</v>
      </c>
      <c r="J598">
        <v>0</v>
      </c>
      <c r="K598">
        <v>0</v>
      </c>
    </row>
    <row r="599" spans="1:11" x14ac:dyDescent="0.25">
      <c r="A599">
        <v>3848</v>
      </c>
      <c r="B599" t="s">
        <v>1647</v>
      </c>
      <c r="C599" t="s">
        <v>301</v>
      </c>
      <c r="D599" t="s">
        <v>7400</v>
      </c>
      <c r="G599" t="s">
        <v>7468</v>
      </c>
      <c r="H599">
        <v>27</v>
      </c>
      <c r="I599" t="s">
        <v>1652</v>
      </c>
      <c r="J599">
        <v>0</v>
      </c>
      <c r="K599">
        <v>0</v>
      </c>
    </row>
    <row r="600" spans="1:11" x14ac:dyDescent="0.25">
      <c r="A600">
        <v>3848</v>
      </c>
      <c r="B600" t="s">
        <v>1647</v>
      </c>
      <c r="C600" t="s">
        <v>301</v>
      </c>
      <c r="D600" t="s">
        <v>7400</v>
      </c>
      <c r="E600" t="s">
        <v>4770</v>
      </c>
      <c r="F600" t="s">
        <v>4771</v>
      </c>
      <c r="G600" t="s">
        <v>6776</v>
      </c>
      <c r="H600">
        <v>19</v>
      </c>
      <c r="I600" t="s">
        <v>1652</v>
      </c>
      <c r="J600">
        <v>0</v>
      </c>
      <c r="K600">
        <v>0</v>
      </c>
    </row>
    <row r="601" spans="1:11" x14ac:dyDescent="0.25">
      <c r="A601">
        <v>3848</v>
      </c>
      <c r="B601" t="s">
        <v>1647</v>
      </c>
      <c r="C601" t="s">
        <v>301</v>
      </c>
      <c r="D601" t="s">
        <v>7400</v>
      </c>
      <c r="G601" t="s">
        <v>4772</v>
      </c>
      <c r="H601">
        <v>33</v>
      </c>
      <c r="I601" t="s">
        <v>1652</v>
      </c>
      <c r="J601">
        <v>0</v>
      </c>
      <c r="K601">
        <v>0</v>
      </c>
    </row>
    <row r="602" spans="1:11" x14ac:dyDescent="0.25">
      <c r="A602">
        <v>3848</v>
      </c>
      <c r="B602" t="s">
        <v>1647</v>
      </c>
      <c r="C602" t="s">
        <v>301</v>
      </c>
      <c r="D602" t="s">
        <v>7400</v>
      </c>
      <c r="E602" t="s">
        <v>4773</v>
      </c>
      <c r="F602" t="s">
        <v>4774</v>
      </c>
      <c r="G602" t="s">
        <v>6883</v>
      </c>
      <c r="H602">
        <v>125</v>
      </c>
      <c r="I602" t="s">
        <v>1652</v>
      </c>
      <c r="J602">
        <v>0</v>
      </c>
      <c r="K602">
        <v>0</v>
      </c>
    </row>
    <row r="603" spans="1:11" x14ac:dyDescent="0.25">
      <c r="A603">
        <v>3848</v>
      </c>
      <c r="B603" t="s">
        <v>1647</v>
      </c>
      <c r="C603" t="s">
        <v>301</v>
      </c>
      <c r="D603" t="s">
        <v>7400</v>
      </c>
      <c r="G603" t="s">
        <v>4297</v>
      </c>
      <c r="H603">
        <v>48</v>
      </c>
      <c r="I603" t="s">
        <v>1652</v>
      </c>
      <c r="J603">
        <v>0</v>
      </c>
      <c r="K603">
        <v>0</v>
      </c>
    </row>
    <row r="604" spans="1:11" x14ac:dyDescent="0.25">
      <c r="A604">
        <v>3848</v>
      </c>
      <c r="B604" t="s">
        <v>1647</v>
      </c>
      <c r="C604" t="s">
        <v>301</v>
      </c>
      <c r="D604" t="s">
        <v>7400</v>
      </c>
      <c r="E604" t="s">
        <v>6884</v>
      </c>
      <c r="F604" t="s">
        <v>2028</v>
      </c>
      <c r="G604" t="s">
        <v>6881</v>
      </c>
      <c r="H604">
        <v>8</v>
      </c>
      <c r="I604" t="s">
        <v>1652</v>
      </c>
      <c r="J604">
        <v>0</v>
      </c>
      <c r="K604">
        <v>0</v>
      </c>
    </row>
    <row r="605" spans="1:11" x14ac:dyDescent="0.25">
      <c r="A605">
        <v>3848</v>
      </c>
      <c r="B605" t="s">
        <v>1647</v>
      </c>
      <c r="C605" t="s">
        <v>301</v>
      </c>
      <c r="D605" t="s">
        <v>7400</v>
      </c>
      <c r="G605" t="s">
        <v>7023</v>
      </c>
      <c r="H605">
        <v>3</v>
      </c>
      <c r="I605" t="s">
        <v>1652</v>
      </c>
      <c r="J605">
        <v>0</v>
      </c>
      <c r="K605">
        <v>0</v>
      </c>
    </row>
    <row r="606" spans="1:11" x14ac:dyDescent="0.25">
      <c r="A606">
        <v>3848</v>
      </c>
      <c r="B606" t="s">
        <v>1647</v>
      </c>
      <c r="C606" t="s">
        <v>301</v>
      </c>
      <c r="D606" t="s">
        <v>7400</v>
      </c>
      <c r="E606" t="s">
        <v>2029</v>
      </c>
      <c r="F606" t="s">
        <v>2028</v>
      </c>
      <c r="G606" t="s">
        <v>6791</v>
      </c>
      <c r="H606">
        <v>4</v>
      </c>
      <c r="I606" t="s">
        <v>1652</v>
      </c>
      <c r="J606">
        <v>0</v>
      </c>
      <c r="K606">
        <v>0</v>
      </c>
    </row>
    <row r="607" spans="1:11" x14ac:dyDescent="0.25">
      <c r="A607">
        <v>3848</v>
      </c>
      <c r="B607" t="s">
        <v>1647</v>
      </c>
      <c r="C607" t="s">
        <v>301</v>
      </c>
      <c r="D607" t="s">
        <v>7400</v>
      </c>
      <c r="G607" t="s">
        <v>2181</v>
      </c>
      <c r="H607">
        <v>4</v>
      </c>
      <c r="I607" t="s">
        <v>1652</v>
      </c>
      <c r="J607">
        <v>0</v>
      </c>
      <c r="K607">
        <v>0</v>
      </c>
    </row>
    <row r="608" spans="1:11" x14ac:dyDescent="0.25">
      <c r="A608">
        <v>3848</v>
      </c>
      <c r="B608" t="s">
        <v>1647</v>
      </c>
      <c r="C608" t="s">
        <v>301</v>
      </c>
      <c r="D608" t="s">
        <v>7400</v>
      </c>
      <c r="E608" t="s">
        <v>2027</v>
      </c>
      <c r="F608" t="s">
        <v>1672</v>
      </c>
      <c r="G608" t="s">
        <v>3226</v>
      </c>
      <c r="H608">
        <v>50</v>
      </c>
      <c r="I608" t="s">
        <v>1652</v>
      </c>
      <c r="J608">
        <v>0</v>
      </c>
      <c r="K608">
        <v>0</v>
      </c>
    </row>
    <row r="609" spans="1:11" x14ac:dyDescent="0.25">
      <c r="A609">
        <v>3848</v>
      </c>
      <c r="B609" t="s">
        <v>1647</v>
      </c>
      <c r="C609" t="s">
        <v>301</v>
      </c>
      <c r="D609" t="s">
        <v>7400</v>
      </c>
      <c r="G609" t="s">
        <v>4467</v>
      </c>
      <c r="H609">
        <v>93</v>
      </c>
      <c r="I609" t="s">
        <v>1652</v>
      </c>
      <c r="J609">
        <v>0</v>
      </c>
      <c r="K609">
        <v>0</v>
      </c>
    </row>
    <row r="610" spans="1:11" x14ac:dyDescent="0.25">
      <c r="A610">
        <v>3848</v>
      </c>
      <c r="B610" t="s">
        <v>1647</v>
      </c>
      <c r="C610" t="s">
        <v>301</v>
      </c>
      <c r="D610" t="s">
        <v>7400</v>
      </c>
      <c r="E610" t="s">
        <v>3228</v>
      </c>
      <c r="F610" t="s">
        <v>3229</v>
      </c>
      <c r="G610" t="s">
        <v>3214</v>
      </c>
      <c r="H610">
        <v>30</v>
      </c>
      <c r="I610" t="s">
        <v>1652</v>
      </c>
      <c r="J610">
        <v>0</v>
      </c>
      <c r="K610">
        <v>0</v>
      </c>
    </row>
    <row r="611" spans="1:11" x14ac:dyDescent="0.25">
      <c r="A611">
        <v>3848</v>
      </c>
      <c r="B611" t="s">
        <v>1647</v>
      </c>
      <c r="C611" t="s">
        <v>301</v>
      </c>
      <c r="D611" t="s">
        <v>7400</v>
      </c>
      <c r="G611" t="s">
        <v>2229</v>
      </c>
      <c r="H611">
        <v>4</v>
      </c>
      <c r="I611" t="s">
        <v>1652</v>
      </c>
      <c r="J611">
        <v>0</v>
      </c>
      <c r="K611">
        <v>0</v>
      </c>
    </row>
    <row r="612" spans="1:11" x14ac:dyDescent="0.25">
      <c r="A612">
        <v>3848</v>
      </c>
      <c r="B612" t="s">
        <v>1647</v>
      </c>
      <c r="C612" t="s">
        <v>301</v>
      </c>
      <c r="D612" t="s">
        <v>7400</v>
      </c>
      <c r="E612" t="s">
        <v>2502</v>
      </c>
      <c r="F612" t="s">
        <v>1681</v>
      </c>
      <c r="G612" t="s">
        <v>3214</v>
      </c>
      <c r="H612">
        <v>16</v>
      </c>
      <c r="I612" t="s">
        <v>1652</v>
      </c>
      <c r="J612">
        <v>0</v>
      </c>
      <c r="K612">
        <v>0</v>
      </c>
    </row>
    <row r="613" spans="1:11" x14ac:dyDescent="0.25">
      <c r="A613">
        <v>3848</v>
      </c>
      <c r="B613" t="s">
        <v>1647</v>
      </c>
      <c r="C613" t="s">
        <v>301</v>
      </c>
      <c r="D613" t="s">
        <v>7400</v>
      </c>
      <c r="G613" t="s">
        <v>2229</v>
      </c>
      <c r="H613">
        <v>28</v>
      </c>
      <c r="I613" t="s">
        <v>1652</v>
      </c>
      <c r="J613">
        <v>0</v>
      </c>
      <c r="K613">
        <v>0</v>
      </c>
    </row>
    <row r="614" spans="1:11" x14ac:dyDescent="0.25">
      <c r="A614">
        <v>3848</v>
      </c>
      <c r="B614" t="s">
        <v>1647</v>
      </c>
      <c r="C614" t="s">
        <v>301</v>
      </c>
      <c r="D614" t="s">
        <v>7400</v>
      </c>
      <c r="E614" t="s">
        <v>2026</v>
      </c>
      <c r="F614" t="s">
        <v>1655</v>
      </c>
      <c r="G614" t="s">
        <v>3214</v>
      </c>
      <c r="H614">
        <v>96</v>
      </c>
      <c r="I614" t="s">
        <v>1652</v>
      </c>
      <c r="J614">
        <v>0</v>
      </c>
      <c r="K614">
        <v>0</v>
      </c>
    </row>
    <row r="615" spans="1:11" x14ac:dyDescent="0.25">
      <c r="A615">
        <v>3848</v>
      </c>
      <c r="B615" t="s">
        <v>1647</v>
      </c>
      <c r="C615" t="s">
        <v>301</v>
      </c>
      <c r="D615" t="s">
        <v>7400</v>
      </c>
      <c r="G615" t="s">
        <v>2229</v>
      </c>
      <c r="H615">
        <v>162</v>
      </c>
      <c r="I615" t="s">
        <v>1652</v>
      </c>
      <c r="J615">
        <v>0</v>
      </c>
      <c r="K615">
        <v>0</v>
      </c>
    </row>
    <row r="616" spans="1:11" x14ac:dyDescent="0.25">
      <c r="A616">
        <v>3848</v>
      </c>
      <c r="B616" t="s">
        <v>1647</v>
      </c>
      <c r="C616" t="s">
        <v>301</v>
      </c>
      <c r="D616" t="s">
        <v>7400</v>
      </c>
      <c r="E616" t="s">
        <v>8264</v>
      </c>
      <c r="F616" t="s">
        <v>8265</v>
      </c>
      <c r="G616" t="s">
        <v>6781</v>
      </c>
      <c r="H616">
        <v>1</v>
      </c>
      <c r="I616" t="s">
        <v>1652</v>
      </c>
      <c r="J616">
        <v>0</v>
      </c>
      <c r="K616">
        <v>0</v>
      </c>
    </row>
    <row r="617" spans="1:11" x14ac:dyDescent="0.25">
      <c r="A617">
        <v>3848</v>
      </c>
      <c r="B617" t="s">
        <v>1647</v>
      </c>
      <c r="C617" t="s">
        <v>301</v>
      </c>
      <c r="D617" t="s">
        <v>7400</v>
      </c>
      <c r="G617" t="s">
        <v>4297</v>
      </c>
      <c r="H617">
        <v>11</v>
      </c>
      <c r="I617" t="s">
        <v>1652</v>
      </c>
      <c r="J617">
        <v>0</v>
      </c>
      <c r="K617">
        <v>0</v>
      </c>
    </row>
    <row r="618" spans="1:11" x14ac:dyDescent="0.25">
      <c r="A618">
        <v>3848</v>
      </c>
      <c r="B618" t="s">
        <v>1647</v>
      </c>
      <c r="C618" t="s">
        <v>301</v>
      </c>
      <c r="D618" t="s">
        <v>7400</v>
      </c>
      <c r="E618" t="s">
        <v>9167</v>
      </c>
      <c r="F618" t="s">
        <v>9168</v>
      </c>
      <c r="G618" t="s">
        <v>6629</v>
      </c>
      <c r="H618">
        <v>30</v>
      </c>
      <c r="I618" t="s">
        <v>1652</v>
      </c>
      <c r="J618">
        <v>0</v>
      </c>
      <c r="K618">
        <v>0</v>
      </c>
    </row>
    <row r="619" spans="1:11" x14ac:dyDescent="0.25">
      <c r="A619">
        <v>3848</v>
      </c>
      <c r="B619" t="s">
        <v>1647</v>
      </c>
      <c r="C619" t="s">
        <v>301</v>
      </c>
      <c r="D619" t="s">
        <v>7400</v>
      </c>
      <c r="G619" t="s">
        <v>9169</v>
      </c>
      <c r="H619">
        <v>36</v>
      </c>
      <c r="I619" t="s">
        <v>1652</v>
      </c>
      <c r="J619">
        <v>0</v>
      </c>
      <c r="K619">
        <v>0</v>
      </c>
    </row>
    <row r="620" spans="1:11" x14ac:dyDescent="0.25">
      <c r="A620">
        <v>3848</v>
      </c>
      <c r="B620" t="s">
        <v>1647</v>
      </c>
      <c r="C620" t="s">
        <v>301</v>
      </c>
      <c r="D620" t="s">
        <v>7400</v>
      </c>
      <c r="E620" t="s">
        <v>4298</v>
      </c>
      <c r="F620" t="s">
        <v>2025</v>
      </c>
      <c r="G620" t="s">
        <v>7385</v>
      </c>
      <c r="H620">
        <v>2</v>
      </c>
      <c r="I620" t="s">
        <v>1652</v>
      </c>
      <c r="J620">
        <v>0</v>
      </c>
      <c r="K620">
        <v>0</v>
      </c>
    </row>
    <row r="621" spans="1:11" x14ac:dyDescent="0.25">
      <c r="A621">
        <v>3848</v>
      </c>
      <c r="B621" t="s">
        <v>1647</v>
      </c>
      <c r="C621" t="s">
        <v>301</v>
      </c>
      <c r="D621" t="s">
        <v>7400</v>
      </c>
      <c r="G621" t="s">
        <v>4775</v>
      </c>
      <c r="H621">
        <v>2</v>
      </c>
      <c r="I621" t="s">
        <v>1652</v>
      </c>
      <c r="J621">
        <v>0</v>
      </c>
      <c r="K621">
        <v>0</v>
      </c>
    </row>
    <row r="622" spans="1:11" x14ac:dyDescent="0.25">
      <c r="A622">
        <v>3848</v>
      </c>
      <c r="B622" t="s">
        <v>1647</v>
      </c>
      <c r="C622" t="s">
        <v>301</v>
      </c>
      <c r="D622" t="s">
        <v>7400</v>
      </c>
      <c r="E622" t="s">
        <v>3230</v>
      </c>
      <c r="F622" t="s">
        <v>3231</v>
      </c>
      <c r="G622" t="s">
        <v>7385</v>
      </c>
      <c r="H622">
        <v>4</v>
      </c>
      <c r="I622" t="s">
        <v>1652</v>
      </c>
      <c r="J622">
        <v>0</v>
      </c>
      <c r="K622">
        <v>0</v>
      </c>
    </row>
    <row r="623" spans="1:11" x14ac:dyDescent="0.25">
      <c r="A623">
        <v>3848</v>
      </c>
      <c r="B623" t="s">
        <v>1647</v>
      </c>
      <c r="C623" t="s">
        <v>301</v>
      </c>
      <c r="D623" t="s">
        <v>7400</v>
      </c>
      <c r="G623" t="s">
        <v>4776</v>
      </c>
      <c r="H623">
        <v>12</v>
      </c>
      <c r="I623" t="s">
        <v>1652</v>
      </c>
      <c r="J623">
        <v>0</v>
      </c>
      <c r="K623">
        <v>0</v>
      </c>
    </row>
    <row r="624" spans="1:11" x14ac:dyDescent="0.25">
      <c r="A624">
        <v>3848</v>
      </c>
      <c r="B624" t="s">
        <v>1647</v>
      </c>
      <c r="C624" t="s">
        <v>301</v>
      </c>
      <c r="D624" t="s">
        <v>7400</v>
      </c>
      <c r="E624" t="s">
        <v>10736</v>
      </c>
      <c r="F624" t="s">
        <v>10737</v>
      </c>
      <c r="G624" t="s">
        <v>7385</v>
      </c>
      <c r="H624">
        <v>2</v>
      </c>
      <c r="I624" t="s">
        <v>1652</v>
      </c>
      <c r="J624">
        <v>0</v>
      </c>
      <c r="K624">
        <v>0</v>
      </c>
    </row>
    <row r="625" spans="1:11" x14ac:dyDescent="0.25">
      <c r="A625">
        <v>3848</v>
      </c>
      <c r="B625" t="s">
        <v>1647</v>
      </c>
      <c r="C625" t="s">
        <v>301</v>
      </c>
      <c r="D625" t="s">
        <v>7400</v>
      </c>
      <c r="G625" t="s">
        <v>9260</v>
      </c>
      <c r="H625">
        <v>4</v>
      </c>
      <c r="I625" t="s">
        <v>1652</v>
      </c>
      <c r="J625">
        <v>0</v>
      </c>
      <c r="K625">
        <v>0</v>
      </c>
    </row>
    <row r="626" spans="1:11" x14ac:dyDescent="0.25">
      <c r="A626">
        <v>3848</v>
      </c>
      <c r="B626" t="s">
        <v>1647</v>
      </c>
      <c r="C626" t="s">
        <v>301</v>
      </c>
      <c r="D626" t="s">
        <v>7400</v>
      </c>
      <c r="E626" t="s">
        <v>4777</v>
      </c>
      <c r="F626" t="s">
        <v>4778</v>
      </c>
      <c r="G626" t="s">
        <v>7385</v>
      </c>
      <c r="H626">
        <v>13</v>
      </c>
      <c r="I626" t="s">
        <v>1652</v>
      </c>
      <c r="J626">
        <v>0</v>
      </c>
      <c r="K626">
        <v>0</v>
      </c>
    </row>
    <row r="627" spans="1:11" x14ac:dyDescent="0.25">
      <c r="A627">
        <v>3848</v>
      </c>
      <c r="B627" t="s">
        <v>1647</v>
      </c>
      <c r="C627" t="s">
        <v>301</v>
      </c>
      <c r="D627" t="s">
        <v>7400</v>
      </c>
      <c r="G627" t="s">
        <v>6168</v>
      </c>
      <c r="H627">
        <v>5</v>
      </c>
      <c r="I627" t="s">
        <v>1652</v>
      </c>
      <c r="J627">
        <v>0</v>
      </c>
      <c r="K627">
        <v>0</v>
      </c>
    </row>
    <row r="628" spans="1:11" x14ac:dyDescent="0.25">
      <c r="A628">
        <v>3848</v>
      </c>
      <c r="B628" t="s">
        <v>1647</v>
      </c>
      <c r="C628" t="s">
        <v>301</v>
      </c>
      <c r="D628" t="s">
        <v>7400</v>
      </c>
      <c r="E628" t="s">
        <v>10738</v>
      </c>
      <c r="F628" t="s">
        <v>1678</v>
      </c>
      <c r="G628" t="s">
        <v>3505</v>
      </c>
      <c r="H628">
        <v>1</v>
      </c>
      <c r="I628" t="s">
        <v>1652</v>
      </c>
      <c r="J628">
        <v>0</v>
      </c>
      <c r="K628">
        <v>0</v>
      </c>
    </row>
    <row r="629" spans="1:11" x14ac:dyDescent="0.25">
      <c r="A629">
        <v>3848</v>
      </c>
      <c r="B629" t="s">
        <v>1647</v>
      </c>
      <c r="C629" t="s">
        <v>301</v>
      </c>
      <c r="D629" t="s">
        <v>7400</v>
      </c>
      <c r="G629" t="s">
        <v>10739</v>
      </c>
      <c r="H629">
        <v>1</v>
      </c>
      <c r="I629" t="s">
        <v>1652</v>
      </c>
      <c r="J629">
        <v>0</v>
      </c>
      <c r="K629">
        <v>0</v>
      </c>
    </row>
    <row r="630" spans="1:11" x14ac:dyDescent="0.25">
      <c r="A630">
        <v>3848</v>
      </c>
      <c r="B630" t="s">
        <v>1647</v>
      </c>
      <c r="C630" t="s">
        <v>301</v>
      </c>
      <c r="D630" t="s">
        <v>7400</v>
      </c>
      <c r="E630" t="s">
        <v>4779</v>
      </c>
      <c r="F630" t="s">
        <v>4780</v>
      </c>
      <c r="G630" t="s">
        <v>4425</v>
      </c>
      <c r="H630">
        <v>10</v>
      </c>
      <c r="I630" t="s">
        <v>1652</v>
      </c>
      <c r="J630">
        <v>0</v>
      </c>
      <c r="K630">
        <v>0</v>
      </c>
    </row>
    <row r="631" spans="1:11" x14ac:dyDescent="0.25">
      <c r="A631">
        <v>3848</v>
      </c>
      <c r="B631" t="s">
        <v>1647</v>
      </c>
      <c r="C631" t="s">
        <v>301</v>
      </c>
      <c r="D631" t="s">
        <v>7400</v>
      </c>
      <c r="G631" t="s">
        <v>4781</v>
      </c>
      <c r="H631">
        <v>13</v>
      </c>
      <c r="I631" t="s">
        <v>1652</v>
      </c>
      <c r="J631">
        <v>0</v>
      </c>
      <c r="K631">
        <v>0</v>
      </c>
    </row>
    <row r="632" spans="1:11" x14ac:dyDescent="0.25">
      <c r="A632">
        <v>3848</v>
      </c>
      <c r="B632" t="s">
        <v>1647</v>
      </c>
      <c r="C632" t="s">
        <v>301</v>
      </c>
      <c r="D632" t="s">
        <v>7400</v>
      </c>
      <c r="E632" t="s">
        <v>3000</v>
      </c>
      <c r="F632" t="s">
        <v>3001</v>
      </c>
      <c r="G632" t="s">
        <v>6958</v>
      </c>
      <c r="H632">
        <v>85</v>
      </c>
      <c r="I632" t="s">
        <v>1652</v>
      </c>
      <c r="J632">
        <v>0</v>
      </c>
      <c r="K632">
        <v>0</v>
      </c>
    </row>
    <row r="633" spans="1:11" x14ac:dyDescent="0.25">
      <c r="A633">
        <v>3848</v>
      </c>
      <c r="B633" t="s">
        <v>1647</v>
      </c>
      <c r="C633" t="s">
        <v>301</v>
      </c>
      <c r="D633" t="s">
        <v>7400</v>
      </c>
      <c r="G633" t="s">
        <v>4782</v>
      </c>
      <c r="H633">
        <v>23</v>
      </c>
      <c r="I633" t="s">
        <v>1652</v>
      </c>
      <c r="J633">
        <v>0</v>
      </c>
      <c r="K633">
        <v>0</v>
      </c>
    </row>
    <row r="634" spans="1:11" x14ac:dyDescent="0.25">
      <c r="A634">
        <v>3848</v>
      </c>
      <c r="B634" t="s">
        <v>1647</v>
      </c>
      <c r="C634" t="s">
        <v>301</v>
      </c>
      <c r="D634" t="s">
        <v>7400</v>
      </c>
      <c r="E634" t="s">
        <v>2362</v>
      </c>
      <c r="F634" t="s">
        <v>2025</v>
      </c>
      <c r="G634" t="s">
        <v>7385</v>
      </c>
      <c r="H634">
        <v>143</v>
      </c>
      <c r="I634" t="s">
        <v>1652</v>
      </c>
      <c r="J634">
        <v>0</v>
      </c>
      <c r="K634">
        <v>0</v>
      </c>
    </row>
    <row r="635" spans="1:11" x14ac:dyDescent="0.25">
      <c r="A635">
        <v>3848</v>
      </c>
      <c r="B635" t="s">
        <v>1647</v>
      </c>
      <c r="C635" t="s">
        <v>301</v>
      </c>
      <c r="D635" t="s">
        <v>7400</v>
      </c>
      <c r="G635" t="s">
        <v>4670</v>
      </c>
      <c r="H635">
        <v>109</v>
      </c>
      <c r="I635" t="s">
        <v>1652</v>
      </c>
      <c r="J635">
        <v>0</v>
      </c>
      <c r="K635">
        <v>0</v>
      </c>
    </row>
    <row r="636" spans="1:11" x14ac:dyDescent="0.25">
      <c r="A636">
        <v>3848</v>
      </c>
      <c r="B636" t="s">
        <v>1647</v>
      </c>
      <c r="C636" t="s">
        <v>301</v>
      </c>
      <c r="D636" t="s">
        <v>7400</v>
      </c>
      <c r="E636" t="s">
        <v>3232</v>
      </c>
      <c r="F636" t="s">
        <v>1667</v>
      </c>
      <c r="G636" t="s">
        <v>3233</v>
      </c>
      <c r="H636">
        <v>1</v>
      </c>
      <c r="I636" t="s">
        <v>1652</v>
      </c>
      <c r="J636">
        <v>0</v>
      </c>
      <c r="K636">
        <v>0</v>
      </c>
    </row>
    <row r="637" spans="1:11" x14ac:dyDescent="0.25">
      <c r="A637">
        <v>3848</v>
      </c>
      <c r="B637" t="s">
        <v>1647</v>
      </c>
      <c r="C637" t="s">
        <v>301</v>
      </c>
      <c r="D637" t="s">
        <v>7400</v>
      </c>
      <c r="G637" t="s">
        <v>4783</v>
      </c>
      <c r="H637">
        <v>63</v>
      </c>
      <c r="I637" t="s">
        <v>1652</v>
      </c>
      <c r="J637">
        <v>0</v>
      </c>
      <c r="K637">
        <v>0</v>
      </c>
    </row>
    <row r="638" spans="1:11" x14ac:dyDescent="0.25">
      <c r="A638">
        <v>3848</v>
      </c>
      <c r="B638" t="s">
        <v>1647</v>
      </c>
      <c r="C638" t="s">
        <v>301</v>
      </c>
      <c r="D638" t="s">
        <v>7400</v>
      </c>
      <c r="E638" t="s">
        <v>3002</v>
      </c>
      <c r="F638" t="s">
        <v>3003</v>
      </c>
      <c r="G638" t="s">
        <v>10328</v>
      </c>
      <c r="H638">
        <v>3</v>
      </c>
      <c r="I638" t="s">
        <v>1652</v>
      </c>
      <c r="J638">
        <v>0</v>
      </c>
      <c r="K638">
        <v>0</v>
      </c>
    </row>
    <row r="639" spans="1:11" x14ac:dyDescent="0.25">
      <c r="A639">
        <v>3848</v>
      </c>
      <c r="B639" t="s">
        <v>1647</v>
      </c>
      <c r="C639" t="s">
        <v>301</v>
      </c>
      <c r="D639" t="s">
        <v>7400</v>
      </c>
      <c r="G639" t="s">
        <v>4297</v>
      </c>
      <c r="H639">
        <v>51</v>
      </c>
      <c r="I639" t="s">
        <v>1652</v>
      </c>
      <c r="J639">
        <v>0</v>
      </c>
      <c r="K639">
        <v>0</v>
      </c>
    </row>
    <row r="640" spans="1:11" x14ac:dyDescent="0.25">
      <c r="A640">
        <v>3848</v>
      </c>
      <c r="B640" t="s">
        <v>1647</v>
      </c>
      <c r="C640" t="s">
        <v>301</v>
      </c>
      <c r="D640" t="s">
        <v>7400</v>
      </c>
      <c r="E640" t="s">
        <v>3234</v>
      </c>
      <c r="F640" t="s">
        <v>3235</v>
      </c>
      <c r="G640" t="s">
        <v>7385</v>
      </c>
      <c r="H640">
        <v>226</v>
      </c>
      <c r="I640" t="s">
        <v>1652</v>
      </c>
      <c r="J640">
        <v>0</v>
      </c>
      <c r="K640">
        <v>0</v>
      </c>
    </row>
    <row r="641" spans="1:11" x14ac:dyDescent="0.25">
      <c r="A641">
        <v>3848</v>
      </c>
      <c r="B641" t="s">
        <v>1647</v>
      </c>
      <c r="C641" t="s">
        <v>301</v>
      </c>
      <c r="D641" t="s">
        <v>7400</v>
      </c>
      <c r="G641" t="s">
        <v>7699</v>
      </c>
      <c r="H641">
        <v>75</v>
      </c>
      <c r="I641" t="s">
        <v>1652</v>
      </c>
      <c r="J641">
        <v>0</v>
      </c>
      <c r="K641">
        <v>0</v>
      </c>
    </row>
    <row r="642" spans="1:11" x14ac:dyDescent="0.25">
      <c r="A642">
        <v>3848</v>
      </c>
      <c r="B642" t="s">
        <v>1647</v>
      </c>
      <c r="C642" t="s">
        <v>301</v>
      </c>
      <c r="D642" t="s">
        <v>7400</v>
      </c>
      <c r="E642" t="s">
        <v>3236</v>
      </c>
      <c r="F642" t="s">
        <v>1665</v>
      </c>
      <c r="G642" t="s">
        <v>6776</v>
      </c>
      <c r="H642">
        <v>147</v>
      </c>
      <c r="I642" t="s">
        <v>1652</v>
      </c>
      <c r="J642">
        <v>0</v>
      </c>
      <c r="K642">
        <v>0</v>
      </c>
    </row>
    <row r="643" spans="1:11" x14ac:dyDescent="0.25">
      <c r="A643">
        <v>3848</v>
      </c>
      <c r="B643" t="s">
        <v>1647</v>
      </c>
      <c r="C643" t="s">
        <v>301</v>
      </c>
      <c r="D643" t="s">
        <v>7400</v>
      </c>
      <c r="G643" t="s">
        <v>6170</v>
      </c>
      <c r="H643">
        <v>313</v>
      </c>
      <c r="I643" t="s">
        <v>1652</v>
      </c>
      <c r="J643">
        <v>0</v>
      </c>
      <c r="K643">
        <v>0</v>
      </c>
    </row>
    <row r="644" spans="1:11" x14ac:dyDescent="0.25">
      <c r="A644">
        <v>3848</v>
      </c>
      <c r="B644" t="s">
        <v>1647</v>
      </c>
      <c r="C644" t="s">
        <v>301</v>
      </c>
      <c r="D644" t="s">
        <v>7400</v>
      </c>
      <c r="E644" t="s">
        <v>7507</v>
      </c>
      <c r="F644" t="s">
        <v>7508</v>
      </c>
      <c r="G644" t="s">
        <v>10155</v>
      </c>
      <c r="H644">
        <v>18</v>
      </c>
      <c r="I644" t="s">
        <v>1652</v>
      </c>
      <c r="J644">
        <v>0</v>
      </c>
      <c r="K644">
        <v>0</v>
      </c>
    </row>
    <row r="645" spans="1:11" x14ac:dyDescent="0.25">
      <c r="A645">
        <v>3848</v>
      </c>
      <c r="B645" t="s">
        <v>1647</v>
      </c>
      <c r="C645" t="s">
        <v>301</v>
      </c>
      <c r="D645" t="s">
        <v>7400</v>
      </c>
      <c r="G645" t="s">
        <v>5927</v>
      </c>
      <c r="H645">
        <v>52</v>
      </c>
      <c r="I645" t="s">
        <v>1652</v>
      </c>
      <c r="J645">
        <v>0</v>
      </c>
      <c r="K645">
        <v>0</v>
      </c>
    </row>
    <row r="646" spans="1:11" x14ac:dyDescent="0.25">
      <c r="A646">
        <v>3848</v>
      </c>
      <c r="B646" t="s">
        <v>1647</v>
      </c>
      <c r="C646" t="s">
        <v>301</v>
      </c>
      <c r="D646" t="s">
        <v>7400</v>
      </c>
      <c r="E646" t="s">
        <v>8266</v>
      </c>
      <c r="F646" t="s">
        <v>1691</v>
      </c>
      <c r="G646" t="s">
        <v>3238</v>
      </c>
      <c r="H646">
        <v>2</v>
      </c>
      <c r="I646" t="s">
        <v>1652</v>
      </c>
      <c r="J646">
        <v>0</v>
      </c>
      <c r="K646">
        <v>0</v>
      </c>
    </row>
    <row r="647" spans="1:11" x14ac:dyDescent="0.25">
      <c r="A647">
        <v>3848</v>
      </c>
      <c r="B647" t="s">
        <v>1647</v>
      </c>
      <c r="C647" t="s">
        <v>301</v>
      </c>
      <c r="D647" t="s">
        <v>7400</v>
      </c>
      <c r="E647" t="s">
        <v>3004</v>
      </c>
      <c r="F647" t="s">
        <v>1678</v>
      </c>
      <c r="G647" t="s">
        <v>10329</v>
      </c>
      <c r="H647">
        <v>10</v>
      </c>
      <c r="I647" t="s">
        <v>1652</v>
      </c>
      <c r="J647">
        <v>0</v>
      </c>
      <c r="K647">
        <v>0</v>
      </c>
    </row>
    <row r="648" spans="1:11" x14ac:dyDescent="0.25">
      <c r="A648">
        <v>3848</v>
      </c>
      <c r="B648" t="s">
        <v>1647</v>
      </c>
      <c r="C648" t="s">
        <v>301</v>
      </c>
      <c r="D648" t="s">
        <v>7400</v>
      </c>
      <c r="G648" t="s">
        <v>2200</v>
      </c>
      <c r="H648">
        <v>29</v>
      </c>
      <c r="I648" t="s">
        <v>1652</v>
      </c>
      <c r="J648">
        <v>0</v>
      </c>
      <c r="K648">
        <v>0</v>
      </c>
    </row>
    <row r="649" spans="1:11" x14ac:dyDescent="0.25">
      <c r="A649">
        <v>3848</v>
      </c>
      <c r="B649" t="s">
        <v>1647</v>
      </c>
      <c r="C649" t="s">
        <v>301</v>
      </c>
      <c r="D649" t="s">
        <v>7400</v>
      </c>
      <c r="E649" t="s">
        <v>3239</v>
      </c>
      <c r="F649" t="s">
        <v>1665</v>
      </c>
      <c r="G649" t="s">
        <v>10145</v>
      </c>
      <c r="H649">
        <v>36</v>
      </c>
      <c r="I649" t="s">
        <v>1652</v>
      </c>
      <c r="J649">
        <v>0</v>
      </c>
      <c r="K649">
        <v>0</v>
      </c>
    </row>
    <row r="650" spans="1:11" x14ac:dyDescent="0.25">
      <c r="A650">
        <v>3848</v>
      </c>
      <c r="B650" t="s">
        <v>1647</v>
      </c>
      <c r="C650" t="s">
        <v>301</v>
      </c>
      <c r="D650" t="s">
        <v>7400</v>
      </c>
      <c r="G650" t="s">
        <v>4299</v>
      </c>
      <c r="H650">
        <v>227</v>
      </c>
      <c r="I650" t="s">
        <v>1652</v>
      </c>
      <c r="J650">
        <v>0</v>
      </c>
      <c r="K650">
        <v>0</v>
      </c>
    </row>
    <row r="651" spans="1:11" x14ac:dyDescent="0.25">
      <c r="A651">
        <v>3848</v>
      </c>
      <c r="B651" t="s">
        <v>1647</v>
      </c>
      <c r="C651" t="s">
        <v>301</v>
      </c>
      <c r="D651" t="s">
        <v>7400</v>
      </c>
      <c r="E651" t="s">
        <v>3240</v>
      </c>
      <c r="F651" t="s">
        <v>1665</v>
      </c>
      <c r="G651" t="s">
        <v>3241</v>
      </c>
      <c r="H651">
        <v>8</v>
      </c>
      <c r="I651" t="s">
        <v>1652</v>
      </c>
      <c r="J651">
        <v>0</v>
      </c>
      <c r="K651">
        <v>0</v>
      </c>
    </row>
    <row r="652" spans="1:11" x14ac:dyDescent="0.25">
      <c r="A652">
        <v>3848</v>
      </c>
      <c r="B652" t="s">
        <v>1647</v>
      </c>
      <c r="C652" t="s">
        <v>301</v>
      </c>
      <c r="D652" t="s">
        <v>7400</v>
      </c>
      <c r="G652" t="s">
        <v>4468</v>
      </c>
      <c r="H652">
        <v>25</v>
      </c>
      <c r="I652" t="s">
        <v>1652</v>
      </c>
      <c r="J652">
        <v>0</v>
      </c>
      <c r="K652">
        <v>0</v>
      </c>
    </row>
    <row r="653" spans="1:11" x14ac:dyDescent="0.25">
      <c r="A653">
        <v>3848</v>
      </c>
      <c r="B653" t="s">
        <v>1647</v>
      </c>
      <c r="C653" t="s">
        <v>301</v>
      </c>
      <c r="D653" t="s">
        <v>7400</v>
      </c>
      <c r="E653" t="s">
        <v>3242</v>
      </c>
      <c r="F653" t="s">
        <v>1665</v>
      </c>
      <c r="G653" t="s">
        <v>3243</v>
      </c>
      <c r="H653">
        <v>56</v>
      </c>
      <c r="I653" t="s">
        <v>1652</v>
      </c>
      <c r="J653">
        <v>0</v>
      </c>
      <c r="K653">
        <v>0</v>
      </c>
    </row>
    <row r="654" spans="1:11" x14ac:dyDescent="0.25">
      <c r="A654">
        <v>3848</v>
      </c>
      <c r="B654" t="s">
        <v>1647</v>
      </c>
      <c r="C654" t="s">
        <v>301</v>
      </c>
      <c r="D654" t="s">
        <v>7400</v>
      </c>
      <c r="G654" t="s">
        <v>6171</v>
      </c>
      <c r="H654">
        <v>34</v>
      </c>
      <c r="I654" t="s">
        <v>1652</v>
      </c>
      <c r="J654">
        <v>0</v>
      </c>
      <c r="K654">
        <v>0</v>
      </c>
    </row>
    <row r="655" spans="1:11" x14ac:dyDescent="0.25">
      <c r="A655">
        <v>3848</v>
      </c>
      <c r="B655" t="s">
        <v>1647</v>
      </c>
      <c r="C655" t="s">
        <v>301</v>
      </c>
      <c r="D655" t="s">
        <v>7400</v>
      </c>
      <c r="E655" t="s">
        <v>3244</v>
      </c>
      <c r="F655" t="s">
        <v>1691</v>
      </c>
      <c r="G655" t="s">
        <v>10145</v>
      </c>
      <c r="H655">
        <v>136</v>
      </c>
      <c r="I655" t="s">
        <v>1652</v>
      </c>
      <c r="J655">
        <v>0</v>
      </c>
      <c r="K655">
        <v>0</v>
      </c>
    </row>
    <row r="656" spans="1:11" x14ac:dyDescent="0.25">
      <c r="A656">
        <v>3848</v>
      </c>
      <c r="B656" t="s">
        <v>1647</v>
      </c>
      <c r="C656" t="s">
        <v>301</v>
      </c>
      <c r="D656" t="s">
        <v>7400</v>
      </c>
      <c r="G656" t="s">
        <v>4784</v>
      </c>
      <c r="H656">
        <v>83</v>
      </c>
      <c r="I656" t="s">
        <v>1652</v>
      </c>
      <c r="J656">
        <v>0</v>
      </c>
      <c r="K656">
        <v>0</v>
      </c>
    </row>
    <row r="657" spans="1:11" x14ac:dyDescent="0.25">
      <c r="A657">
        <v>3848</v>
      </c>
      <c r="B657" t="s">
        <v>1647</v>
      </c>
      <c r="C657" t="s">
        <v>301</v>
      </c>
      <c r="D657" t="s">
        <v>7400</v>
      </c>
      <c r="E657" t="s">
        <v>7281</v>
      </c>
      <c r="F657" t="s">
        <v>1954</v>
      </c>
      <c r="G657" t="s">
        <v>6781</v>
      </c>
      <c r="H657">
        <v>11</v>
      </c>
      <c r="I657" t="s">
        <v>1652</v>
      </c>
      <c r="J657">
        <v>0</v>
      </c>
      <c r="K657">
        <v>0</v>
      </c>
    </row>
    <row r="658" spans="1:11" x14ac:dyDescent="0.25">
      <c r="A658">
        <v>3848</v>
      </c>
      <c r="B658" t="s">
        <v>1647</v>
      </c>
      <c r="C658" t="s">
        <v>301</v>
      </c>
      <c r="D658" t="s">
        <v>7400</v>
      </c>
      <c r="G658" t="s">
        <v>5926</v>
      </c>
      <c r="H658">
        <v>2</v>
      </c>
      <c r="I658" t="s">
        <v>1652</v>
      </c>
      <c r="J658">
        <v>0</v>
      </c>
      <c r="K658">
        <v>0</v>
      </c>
    </row>
    <row r="659" spans="1:11" x14ac:dyDescent="0.25">
      <c r="A659">
        <v>3848</v>
      </c>
      <c r="B659" t="s">
        <v>1647</v>
      </c>
      <c r="C659" t="s">
        <v>301</v>
      </c>
      <c r="D659" t="s">
        <v>7400</v>
      </c>
      <c r="E659" t="s">
        <v>3247</v>
      </c>
      <c r="F659" t="s">
        <v>3248</v>
      </c>
      <c r="G659" t="s">
        <v>10328</v>
      </c>
      <c r="H659">
        <v>6</v>
      </c>
      <c r="I659" t="s">
        <v>1652</v>
      </c>
      <c r="J659">
        <v>0</v>
      </c>
      <c r="K659">
        <v>0</v>
      </c>
    </row>
    <row r="660" spans="1:11" x14ac:dyDescent="0.25">
      <c r="A660">
        <v>3848</v>
      </c>
      <c r="B660" t="s">
        <v>1647</v>
      </c>
      <c r="C660" t="s">
        <v>301</v>
      </c>
      <c r="D660" t="s">
        <v>7400</v>
      </c>
      <c r="G660" t="s">
        <v>10330</v>
      </c>
      <c r="H660">
        <v>6</v>
      </c>
      <c r="I660" t="s">
        <v>1652</v>
      </c>
      <c r="J660">
        <v>0</v>
      </c>
      <c r="K660">
        <v>0</v>
      </c>
    </row>
    <row r="661" spans="1:11" x14ac:dyDescent="0.25">
      <c r="A661">
        <v>3848</v>
      </c>
      <c r="B661" t="s">
        <v>1647</v>
      </c>
      <c r="C661" t="s">
        <v>301</v>
      </c>
      <c r="D661" t="s">
        <v>7400</v>
      </c>
      <c r="E661" t="s">
        <v>3249</v>
      </c>
      <c r="F661" t="s">
        <v>3250</v>
      </c>
      <c r="G661" t="s">
        <v>3251</v>
      </c>
      <c r="H661">
        <v>2</v>
      </c>
      <c r="I661" t="s">
        <v>1652</v>
      </c>
      <c r="J661">
        <v>0</v>
      </c>
      <c r="K661">
        <v>0</v>
      </c>
    </row>
    <row r="662" spans="1:11" x14ac:dyDescent="0.25">
      <c r="A662">
        <v>3848</v>
      </c>
      <c r="B662" t="s">
        <v>1647</v>
      </c>
      <c r="C662" t="s">
        <v>301</v>
      </c>
      <c r="D662" t="s">
        <v>7400</v>
      </c>
      <c r="G662" t="s">
        <v>4469</v>
      </c>
      <c r="H662">
        <v>2</v>
      </c>
      <c r="I662" t="s">
        <v>1652</v>
      </c>
      <c r="J662">
        <v>0</v>
      </c>
      <c r="K662">
        <v>0</v>
      </c>
    </row>
    <row r="663" spans="1:11" x14ac:dyDescent="0.25">
      <c r="A663">
        <v>3848</v>
      </c>
      <c r="B663" t="s">
        <v>1647</v>
      </c>
      <c r="C663" t="s">
        <v>301</v>
      </c>
      <c r="D663" t="s">
        <v>7400</v>
      </c>
      <c r="E663" t="s">
        <v>4785</v>
      </c>
      <c r="F663" t="s">
        <v>1674</v>
      </c>
      <c r="G663" t="s">
        <v>6957</v>
      </c>
      <c r="H663">
        <v>26</v>
      </c>
      <c r="I663" t="s">
        <v>1652</v>
      </c>
      <c r="J663">
        <v>0</v>
      </c>
      <c r="K663">
        <v>0</v>
      </c>
    </row>
    <row r="664" spans="1:11" x14ac:dyDescent="0.25">
      <c r="A664">
        <v>3848</v>
      </c>
      <c r="B664" t="s">
        <v>1647</v>
      </c>
      <c r="C664" t="s">
        <v>301</v>
      </c>
      <c r="D664" t="s">
        <v>7400</v>
      </c>
      <c r="G664" t="s">
        <v>4786</v>
      </c>
      <c r="H664">
        <v>28</v>
      </c>
      <c r="I664" t="s">
        <v>1652</v>
      </c>
      <c r="J664">
        <v>0</v>
      </c>
      <c r="K664">
        <v>0</v>
      </c>
    </row>
    <row r="665" spans="1:11" x14ac:dyDescent="0.25">
      <c r="A665">
        <v>3848</v>
      </c>
      <c r="B665" t="s">
        <v>1647</v>
      </c>
      <c r="C665" t="s">
        <v>301</v>
      </c>
      <c r="D665" t="s">
        <v>7400</v>
      </c>
      <c r="E665" t="s">
        <v>5934</v>
      </c>
      <c r="F665" t="s">
        <v>5935</v>
      </c>
      <c r="G665" t="s">
        <v>3246</v>
      </c>
      <c r="H665">
        <v>9</v>
      </c>
      <c r="I665" t="s">
        <v>1652</v>
      </c>
      <c r="J665">
        <v>0</v>
      </c>
      <c r="K665">
        <v>0</v>
      </c>
    </row>
    <row r="666" spans="1:11" x14ac:dyDescent="0.25">
      <c r="A666">
        <v>3848</v>
      </c>
      <c r="B666" t="s">
        <v>1647</v>
      </c>
      <c r="C666" t="s">
        <v>301</v>
      </c>
      <c r="D666" t="s">
        <v>7400</v>
      </c>
      <c r="G666" t="s">
        <v>2186</v>
      </c>
      <c r="H666">
        <v>1</v>
      </c>
      <c r="I666" t="s">
        <v>1652</v>
      </c>
      <c r="J666">
        <v>0</v>
      </c>
      <c r="K666">
        <v>0</v>
      </c>
    </row>
    <row r="667" spans="1:11" x14ac:dyDescent="0.25">
      <c r="A667">
        <v>3848</v>
      </c>
      <c r="B667" t="s">
        <v>1647</v>
      </c>
      <c r="C667" t="s">
        <v>301</v>
      </c>
      <c r="D667" t="s">
        <v>7400</v>
      </c>
      <c r="E667" t="s">
        <v>3252</v>
      </c>
      <c r="F667" t="s">
        <v>3253</v>
      </c>
      <c r="G667" t="s">
        <v>6957</v>
      </c>
      <c r="H667">
        <v>2</v>
      </c>
      <c r="I667" t="s">
        <v>1652</v>
      </c>
      <c r="J667">
        <v>0</v>
      </c>
      <c r="K667">
        <v>0</v>
      </c>
    </row>
    <row r="668" spans="1:11" x14ac:dyDescent="0.25">
      <c r="A668">
        <v>3848</v>
      </c>
      <c r="B668" t="s">
        <v>1647</v>
      </c>
      <c r="C668" t="s">
        <v>301</v>
      </c>
      <c r="D668" t="s">
        <v>7400</v>
      </c>
      <c r="G668" t="s">
        <v>2206</v>
      </c>
      <c r="H668">
        <v>14</v>
      </c>
      <c r="I668" t="s">
        <v>1652</v>
      </c>
      <c r="J668">
        <v>0</v>
      </c>
      <c r="K668">
        <v>0</v>
      </c>
    </row>
    <row r="669" spans="1:11" x14ac:dyDescent="0.25">
      <c r="A669">
        <v>3848</v>
      </c>
      <c r="B669" t="s">
        <v>1647</v>
      </c>
      <c r="C669" t="s">
        <v>301</v>
      </c>
      <c r="D669" t="s">
        <v>7400</v>
      </c>
      <c r="E669" t="s">
        <v>2523</v>
      </c>
      <c r="F669" t="s">
        <v>2524</v>
      </c>
      <c r="G669" t="s">
        <v>6713</v>
      </c>
      <c r="H669">
        <v>2</v>
      </c>
      <c r="I669" t="s">
        <v>1652</v>
      </c>
      <c r="J669">
        <v>0</v>
      </c>
      <c r="K669">
        <v>0</v>
      </c>
    </row>
    <row r="670" spans="1:11" x14ac:dyDescent="0.25">
      <c r="A670">
        <v>3848</v>
      </c>
      <c r="B670" t="s">
        <v>1647</v>
      </c>
      <c r="C670" t="s">
        <v>301</v>
      </c>
      <c r="D670" t="s">
        <v>7400</v>
      </c>
      <c r="G670" t="s">
        <v>5922</v>
      </c>
      <c r="H670">
        <v>3</v>
      </c>
      <c r="I670" t="s">
        <v>1652</v>
      </c>
      <c r="J670">
        <v>0</v>
      </c>
      <c r="K670">
        <v>0</v>
      </c>
    </row>
    <row r="671" spans="1:11" x14ac:dyDescent="0.25">
      <c r="A671">
        <v>3848</v>
      </c>
      <c r="B671" t="s">
        <v>1647</v>
      </c>
      <c r="C671" t="s">
        <v>301</v>
      </c>
      <c r="D671" t="s">
        <v>7400</v>
      </c>
      <c r="E671" t="s">
        <v>2972</v>
      </c>
      <c r="F671" t="s">
        <v>2973</v>
      </c>
      <c r="G671" t="s">
        <v>6627</v>
      </c>
      <c r="H671">
        <v>9</v>
      </c>
      <c r="I671" t="s">
        <v>1652</v>
      </c>
      <c r="J671">
        <v>0</v>
      </c>
      <c r="K671">
        <v>0</v>
      </c>
    </row>
    <row r="672" spans="1:11" x14ac:dyDescent="0.25">
      <c r="A672">
        <v>3848</v>
      </c>
      <c r="B672" t="s">
        <v>1647</v>
      </c>
      <c r="C672" t="s">
        <v>301</v>
      </c>
      <c r="D672" t="s">
        <v>7400</v>
      </c>
      <c r="G672" t="s">
        <v>2974</v>
      </c>
      <c r="H672">
        <v>16</v>
      </c>
      <c r="I672" t="s">
        <v>1652</v>
      </c>
      <c r="J672">
        <v>0</v>
      </c>
      <c r="K672">
        <v>0</v>
      </c>
    </row>
    <row r="673" spans="1:11" x14ac:dyDescent="0.25">
      <c r="A673">
        <v>3848</v>
      </c>
      <c r="B673" t="s">
        <v>1647</v>
      </c>
      <c r="C673" t="s">
        <v>301</v>
      </c>
      <c r="D673" t="s">
        <v>7400</v>
      </c>
      <c r="E673" t="s">
        <v>3005</v>
      </c>
      <c r="F673" t="s">
        <v>3006</v>
      </c>
      <c r="G673" t="s">
        <v>6716</v>
      </c>
      <c r="H673">
        <v>36</v>
      </c>
      <c r="I673" t="s">
        <v>1652</v>
      </c>
      <c r="J673">
        <v>0</v>
      </c>
      <c r="K673">
        <v>0</v>
      </c>
    </row>
    <row r="674" spans="1:11" x14ac:dyDescent="0.25">
      <c r="A674">
        <v>3848</v>
      </c>
      <c r="B674" t="s">
        <v>1647</v>
      </c>
      <c r="C674" t="s">
        <v>301</v>
      </c>
      <c r="D674" t="s">
        <v>7400</v>
      </c>
      <c r="G674" t="s">
        <v>5925</v>
      </c>
      <c r="H674">
        <v>9</v>
      </c>
      <c r="I674" t="s">
        <v>1652</v>
      </c>
      <c r="J674">
        <v>0</v>
      </c>
      <c r="K674">
        <v>0</v>
      </c>
    </row>
    <row r="675" spans="1:11" x14ac:dyDescent="0.25">
      <c r="A675">
        <v>3848</v>
      </c>
      <c r="B675" t="s">
        <v>1647</v>
      </c>
      <c r="C675" t="s">
        <v>301</v>
      </c>
      <c r="D675" t="s">
        <v>7400</v>
      </c>
      <c r="E675" t="s">
        <v>6172</v>
      </c>
      <c r="F675" t="s">
        <v>6173</v>
      </c>
      <c r="G675" t="s">
        <v>6716</v>
      </c>
      <c r="H675">
        <v>36</v>
      </c>
      <c r="I675" t="s">
        <v>1652</v>
      </c>
      <c r="J675">
        <v>0</v>
      </c>
      <c r="K675">
        <v>0</v>
      </c>
    </row>
    <row r="676" spans="1:11" x14ac:dyDescent="0.25">
      <c r="A676">
        <v>3848</v>
      </c>
      <c r="B676" t="s">
        <v>1647</v>
      </c>
      <c r="C676" t="s">
        <v>301</v>
      </c>
      <c r="D676" t="s">
        <v>7400</v>
      </c>
      <c r="G676" t="s">
        <v>5925</v>
      </c>
      <c r="H676">
        <v>9</v>
      </c>
      <c r="I676" t="s">
        <v>1652</v>
      </c>
      <c r="J676">
        <v>0</v>
      </c>
      <c r="K676">
        <v>0</v>
      </c>
    </row>
    <row r="677" spans="1:11" x14ac:dyDescent="0.25">
      <c r="A677">
        <v>3848</v>
      </c>
      <c r="B677" t="s">
        <v>1647</v>
      </c>
      <c r="C677" t="s">
        <v>301</v>
      </c>
      <c r="D677" t="s">
        <v>7400</v>
      </c>
      <c r="E677" t="s">
        <v>3255</v>
      </c>
      <c r="F677" t="s">
        <v>1655</v>
      </c>
      <c r="G677" t="s">
        <v>3087</v>
      </c>
      <c r="H677">
        <v>59</v>
      </c>
      <c r="I677" t="s">
        <v>1652</v>
      </c>
      <c r="J677">
        <v>0</v>
      </c>
      <c r="K677">
        <v>0</v>
      </c>
    </row>
    <row r="678" spans="1:11" x14ac:dyDescent="0.25">
      <c r="A678">
        <v>3848</v>
      </c>
      <c r="B678" t="s">
        <v>1647</v>
      </c>
      <c r="C678" t="s">
        <v>301</v>
      </c>
      <c r="D678" t="s">
        <v>7400</v>
      </c>
      <c r="G678" t="s">
        <v>6174</v>
      </c>
      <c r="H678">
        <v>83</v>
      </c>
      <c r="I678" t="s">
        <v>1652</v>
      </c>
      <c r="J678">
        <v>0</v>
      </c>
      <c r="K678">
        <v>0</v>
      </c>
    </row>
    <row r="679" spans="1:11" x14ac:dyDescent="0.25">
      <c r="A679">
        <v>3848</v>
      </c>
      <c r="B679" t="s">
        <v>1647</v>
      </c>
      <c r="C679" t="s">
        <v>301</v>
      </c>
      <c r="D679" t="s">
        <v>7400</v>
      </c>
      <c r="E679" t="s">
        <v>3256</v>
      </c>
      <c r="F679" t="s">
        <v>3257</v>
      </c>
      <c r="G679" t="s">
        <v>9170</v>
      </c>
      <c r="H679">
        <v>2</v>
      </c>
      <c r="I679" t="s">
        <v>1652</v>
      </c>
      <c r="J679">
        <v>0</v>
      </c>
      <c r="K679">
        <v>0</v>
      </c>
    </row>
    <row r="680" spans="1:11" x14ac:dyDescent="0.25">
      <c r="A680">
        <v>3848</v>
      </c>
      <c r="B680" t="s">
        <v>1647</v>
      </c>
      <c r="C680" t="s">
        <v>301</v>
      </c>
      <c r="D680" t="s">
        <v>7400</v>
      </c>
      <c r="G680" t="s">
        <v>4787</v>
      </c>
      <c r="H680">
        <v>65</v>
      </c>
      <c r="I680" t="s">
        <v>1652</v>
      </c>
      <c r="J680">
        <v>0</v>
      </c>
      <c r="K680">
        <v>0</v>
      </c>
    </row>
    <row r="681" spans="1:11" x14ac:dyDescent="0.25">
      <c r="A681">
        <v>3848</v>
      </c>
      <c r="B681" t="s">
        <v>1647</v>
      </c>
      <c r="C681" t="s">
        <v>301</v>
      </c>
      <c r="D681" t="s">
        <v>7400</v>
      </c>
      <c r="E681" t="s">
        <v>2421</v>
      </c>
      <c r="F681" t="s">
        <v>2422</v>
      </c>
      <c r="G681" t="s">
        <v>8580</v>
      </c>
      <c r="H681">
        <v>13</v>
      </c>
      <c r="I681" t="s">
        <v>1652</v>
      </c>
      <c r="J681">
        <v>0</v>
      </c>
      <c r="K681">
        <v>0</v>
      </c>
    </row>
    <row r="682" spans="1:11" x14ac:dyDescent="0.25">
      <c r="A682">
        <v>3848</v>
      </c>
      <c r="B682" t="s">
        <v>1647</v>
      </c>
      <c r="C682" t="s">
        <v>301</v>
      </c>
      <c r="D682" t="s">
        <v>7400</v>
      </c>
      <c r="G682" t="s">
        <v>9261</v>
      </c>
      <c r="H682">
        <v>19</v>
      </c>
      <c r="I682" t="s">
        <v>1652</v>
      </c>
      <c r="J682">
        <v>0</v>
      </c>
      <c r="K682">
        <v>0</v>
      </c>
    </row>
    <row r="683" spans="1:11" x14ac:dyDescent="0.25">
      <c r="A683">
        <v>3848</v>
      </c>
      <c r="B683" t="s">
        <v>1647</v>
      </c>
      <c r="C683" t="s">
        <v>301</v>
      </c>
      <c r="D683" t="s">
        <v>7400</v>
      </c>
      <c r="E683" t="s">
        <v>3258</v>
      </c>
      <c r="F683" t="s">
        <v>3259</v>
      </c>
      <c r="G683" t="s">
        <v>6722</v>
      </c>
      <c r="H683">
        <v>8</v>
      </c>
      <c r="I683" t="s">
        <v>1652</v>
      </c>
      <c r="J683">
        <v>0</v>
      </c>
      <c r="K683">
        <v>0</v>
      </c>
    </row>
    <row r="684" spans="1:11" x14ac:dyDescent="0.25">
      <c r="A684">
        <v>3848</v>
      </c>
      <c r="B684" t="s">
        <v>1647</v>
      </c>
      <c r="C684" t="s">
        <v>301</v>
      </c>
      <c r="D684" t="s">
        <v>7400</v>
      </c>
      <c r="G684" t="s">
        <v>2255</v>
      </c>
      <c r="H684">
        <v>4</v>
      </c>
      <c r="I684" t="s">
        <v>1652</v>
      </c>
      <c r="J684">
        <v>0</v>
      </c>
      <c r="K684">
        <v>0</v>
      </c>
    </row>
    <row r="685" spans="1:11" x14ac:dyDescent="0.25">
      <c r="A685">
        <v>3848</v>
      </c>
      <c r="B685" t="s">
        <v>1647</v>
      </c>
      <c r="C685" t="s">
        <v>301</v>
      </c>
      <c r="D685" t="s">
        <v>7400</v>
      </c>
      <c r="E685" t="s">
        <v>3260</v>
      </c>
      <c r="F685" t="s">
        <v>1674</v>
      </c>
      <c r="G685" t="s">
        <v>6622</v>
      </c>
      <c r="H685">
        <v>10</v>
      </c>
      <c r="I685" t="s">
        <v>1652</v>
      </c>
      <c r="J685">
        <v>0</v>
      </c>
      <c r="K685">
        <v>0</v>
      </c>
    </row>
    <row r="686" spans="1:11" x14ac:dyDescent="0.25">
      <c r="A686">
        <v>3848</v>
      </c>
      <c r="B686" t="s">
        <v>1647</v>
      </c>
      <c r="C686" t="s">
        <v>301</v>
      </c>
      <c r="D686" t="s">
        <v>7400</v>
      </c>
      <c r="G686" t="s">
        <v>6717</v>
      </c>
      <c r="H686">
        <v>44</v>
      </c>
      <c r="I686" t="s">
        <v>1652</v>
      </c>
      <c r="J686">
        <v>0</v>
      </c>
      <c r="K686">
        <v>0</v>
      </c>
    </row>
    <row r="687" spans="1:11" x14ac:dyDescent="0.25">
      <c r="A687">
        <v>3848</v>
      </c>
      <c r="B687" t="s">
        <v>1647</v>
      </c>
      <c r="C687" t="s">
        <v>301</v>
      </c>
      <c r="D687" t="s">
        <v>7400</v>
      </c>
      <c r="E687" t="s">
        <v>3261</v>
      </c>
      <c r="F687" t="s">
        <v>3262</v>
      </c>
      <c r="G687" t="s">
        <v>10331</v>
      </c>
      <c r="H687">
        <v>19</v>
      </c>
      <c r="I687" t="s">
        <v>1652</v>
      </c>
      <c r="J687">
        <v>0</v>
      </c>
      <c r="K687">
        <v>0</v>
      </c>
    </row>
    <row r="688" spans="1:11" x14ac:dyDescent="0.25">
      <c r="A688">
        <v>3848</v>
      </c>
      <c r="B688" t="s">
        <v>1647</v>
      </c>
      <c r="C688" t="s">
        <v>301</v>
      </c>
      <c r="D688" t="s">
        <v>7400</v>
      </c>
      <c r="G688" t="s">
        <v>4470</v>
      </c>
      <c r="H688">
        <v>2</v>
      </c>
      <c r="I688" t="s">
        <v>1652</v>
      </c>
      <c r="J688">
        <v>0</v>
      </c>
      <c r="K688">
        <v>0</v>
      </c>
    </row>
    <row r="689" spans="1:11" x14ac:dyDescent="0.25">
      <c r="A689">
        <v>3848</v>
      </c>
      <c r="B689" t="s">
        <v>1647</v>
      </c>
      <c r="C689" t="s">
        <v>301</v>
      </c>
      <c r="D689" t="s">
        <v>7400</v>
      </c>
      <c r="E689" t="s">
        <v>2024</v>
      </c>
      <c r="F689" t="s">
        <v>1655</v>
      </c>
      <c r="G689" t="s">
        <v>6628</v>
      </c>
      <c r="H689">
        <v>12</v>
      </c>
      <c r="I689" t="s">
        <v>1652</v>
      </c>
      <c r="J689">
        <v>0</v>
      </c>
      <c r="K689">
        <v>0</v>
      </c>
    </row>
    <row r="690" spans="1:11" x14ac:dyDescent="0.25">
      <c r="A690">
        <v>3848</v>
      </c>
      <c r="B690" t="s">
        <v>1647</v>
      </c>
      <c r="C690" t="s">
        <v>301</v>
      </c>
      <c r="D690" t="s">
        <v>7400</v>
      </c>
      <c r="G690" t="s">
        <v>2187</v>
      </c>
      <c r="H690">
        <v>11</v>
      </c>
      <c r="I690" t="s">
        <v>1652</v>
      </c>
      <c r="J690">
        <v>0</v>
      </c>
      <c r="K690">
        <v>0</v>
      </c>
    </row>
    <row r="691" spans="1:11" x14ac:dyDescent="0.25">
      <c r="A691">
        <v>3848</v>
      </c>
      <c r="B691" t="s">
        <v>1647</v>
      </c>
      <c r="C691" t="s">
        <v>301</v>
      </c>
      <c r="D691" t="s">
        <v>7400</v>
      </c>
      <c r="E691" t="s">
        <v>7509</v>
      </c>
      <c r="F691" t="s">
        <v>7510</v>
      </c>
      <c r="G691" t="s">
        <v>6716</v>
      </c>
      <c r="H691">
        <v>7</v>
      </c>
      <c r="I691" t="s">
        <v>1652</v>
      </c>
      <c r="J691">
        <v>0</v>
      </c>
      <c r="K691">
        <v>0</v>
      </c>
    </row>
    <row r="692" spans="1:11" x14ac:dyDescent="0.25">
      <c r="A692">
        <v>3848</v>
      </c>
      <c r="B692" t="s">
        <v>1647</v>
      </c>
      <c r="C692" t="s">
        <v>301</v>
      </c>
      <c r="D692" t="s">
        <v>7400</v>
      </c>
      <c r="G692" t="s">
        <v>5927</v>
      </c>
      <c r="H692">
        <v>10</v>
      </c>
      <c r="I692" t="s">
        <v>1652</v>
      </c>
      <c r="J692">
        <v>0</v>
      </c>
      <c r="K692">
        <v>0</v>
      </c>
    </row>
    <row r="693" spans="1:11" x14ac:dyDescent="0.25">
      <c r="A693">
        <v>3848</v>
      </c>
      <c r="B693" t="s">
        <v>1647</v>
      </c>
      <c r="C693" t="s">
        <v>301</v>
      </c>
      <c r="D693" t="s">
        <v>7400</v>
      </c>
      <c r="E693" t="s">
        <v>8918</v>
      </c>
      <c r="F693" t="s">
        <v>7701</v>
      </c>
      <c r="G693" t="s">
        <v>6716</v>
      </c>
      <c r="H693">
        <v>4</v>
      </c>
      <c r="I693" t="s">
        <v>1652</v>
      </c>
      <c r="J693">
        <v>0</v>
      </c>
      <c r="K693">
        <v>0</v>
      </c>
    </row>
    <row r="694" spans="1:11" x14ac:dyDescent="0.25">
      <c r="A694">
        <v>3848</v>
      </c>
      <c r="B694" t="s">
        <v>1647</v>
      </c>
      <c r="C694" t="s">
        <v>301</v>
      </c>
      <c r="D694" t="s">
        <v>7400</v>
      </c>
      <c r="G694" t="s">
        <v>5927</v>
      </c>
      <c r="H694">
        <v>7</v>
      </c>
      <c r="I694" t="s">
        <v>1652</v>
      </c>
      <c r="J694">
        <v>0</v>
      </c>
      <c r="K694">
        <v>0</v>
      </c>
    </row>
    <row r="695" spans="1:11" x14ac:dyDescent="0.25">
      <c r="A695">
        <v>3848</v>
      </c>
      <c r="B695" t="s">
        <v>1647</v>
      </c>
      <c r="C695" t="s">
        <v>301</v>
      </c>
      <c r="D695" t="s">
        <v>7400</v>
      </c>
      <c r="E695" t="s">
        <v>3265</v>
      </c>
      <c r="F695" t="s">
        <v>5866</v>
      </c>
      <c r="G695" t="s">
        <v>10332</v>
      </c>
      <c r="H695">
        <v>101</v>
      </c>
      <c r="I695" t="s">
        <v>1652</v>
      </c>
      <c r="J695">
        <v>0</v>
      </c>
      <c r="K695">
        <v>0</v>
      </c>
    </row>
    <row r="696" spans="1:11" x14ac:dyDescent="0.25">
      <c r="A696">
        <v>3848</v>
      </c>
      <c r="B696" t="s">
        <v>1647</v>
      </c>
      <c r="C696" t="s">
        <v>301</v>
      </c>
      <c r="D696" t="s">
        <v>7400</v>
      </c>
      <c r="G696" t="s">
        <v>7200</v>
      </c>
      <c r="H696">
        <v>10</v>
      </c>
      <c r="I696" t="s">
        <v>1652</v>
      </c>
      <c r="J696">
        <v>0</v>
      </c>
      <c r="K696">
        <v>0</v>
      </c>
    </row>
    <row r="697" spans="1:11" x14ac:dyDescent="0.25">
      <c r="A697">
        <v>3848</v>
      </c>
      <c r="B697" t="s">
        <v>1647</v>
      </c>
      <c r="C697" t="s">
        <v>301</v>
      </c>
      <c r="D697" t="s">
        <v>7400</v>
      </c>
      <c r="E697" t="s">
        <v>7700</v>
      </c>
      <c r="F697" t="s">
        <v>7701</v>
      </c>
      <c r="G697" t="s">
        <v>6716</v>
      </c>
      <c r="H697">
        <v>20</v>
      </c>
      <c r="I697" t="s">
        <v>1652</v>
      </c>
      <c r="J697">
        <v>0</v>
      </c>
      <c r="K697">
        <v>0</v>
      </c>
    </row>
    <row r="698" spans="1:11" x14ac:dyDescent="0.25">
      <c r="A698">
        <v>3848</v>
      </c>
      <c r="B698" t="s">
        <v>1647</v>
      </c>
      <c r="C698" t="s">
        <v>301</v>
      </c>
      <c r="D698" t="s">
        <v>7400</v>
      </c>
      <c r="G698" t="s">
        <v>5927</v>
      </c>
      <c r="H698">
        <v>29</v>
      </c>
      <c r="I698" t="s">
        <v>1652</v>
      </c>
      <c r="J698">
        <v>0</v>
      </c>
      <c r="K698">
        <v>0</v>
      </c>
    </row>
    <row r="699" spans="1:11" x14ac:dyDescent="0.25">
      <c r="A699">
        <v>3848</v>
      </c>
      <c r="B699" t="s">
        <v>1647</v>
      </c>
      <c r="C699" t="s">
        <v>301</v>
      </c>
      <c r="D699" t="s">
        <v>7400</v>
      </c>
      <c r="E699" t="s">
        <v>3266</v>
      </c>
      <c r="F699" t="s">
        <v>3267</v>
      </c>
      <c r="G699" t="s">
        <v>6634</v>
      </c>
      <c r="H699">
        <v>1</v>
      </c>
      <c r="I699" t="s">
        <v>1652</v>
      </c>
      <c r="J699">
        <v>0</v>
      </c>
      <c r="K699">
        <v>0</v>
      </c>
    </row>
    <row r="700" spans="1:11" x14ac:dyDescent="0.25">
      <c r="A700">
        <v>3848</v>
      </c>
      <c r="B700" t="s">
        <v>1647</v>
      </c>
      <c r="C700" t="s">
        <v>301</v>
      </c>
      <c r="D700" t="s">
        <v>7400</v>
      </c>
      <c r="G700" t="s">
        <v>2414</v>
      </c>
      <c r="H700">
        <v>10</v>
      </c>
      <c r="I700" t="s">
        <v>1652</v>
      </c>
      <c r="J700">
        <v>0</v>
      </c>
      <c r="K700">
        <v>0</v>
      </c>
    </row>
    <row r="701" spans="1:11" x14ac:dyDescent="0.25">
      <c r="A701">
        <v>3848</v>
      </c>
      <c r="B701" t="s">
        <v>1647</v>
      </c>
      <c r="C701" t="s">
        <v>301</v>
      </c>
      <c r="D701" t="s">
        <v>7400</v>
      </c>
      <c r="E701" t="s">
        <v>4788</v>
      </c>
      <c r="F701" t="s">
        <v>4789</v>
      </c>
      <c r="G701" t="s">
        <v>6635</v>
      </c>
      <c r="H701">
        <v>29</v>
      </c>
      <c r="I701" t="s">
        <v>1652</v>
      </c>
      <c r="J701">
        <v>0</v>
      </c>
      <c r="K701">
        <v>0</v>
      </c>
    </row>
    <row r="702" spans="1:11" x14ac:dyDescent="0.25">
      <c r="A702">
        <v>3848</v>
      </c>
      <c r="B702" t="s">
        <v>1647</v>
      </c>
      <c r="C702" t="s">
        <v>301</v>
      </c>
      <c r="D702" t="s">
        <v>7400</v>
      </c>
      <c r="G702" t="s">
        <v>4790</v>
      </c>
      <c r="H702">
        <v>34</v>
      </c>
      <c r="I702" t="s">
        <v>1652</v>
      </c>
      <c r="J702">
        <v>0</v>
      </c>
      <c r="K702">
        <v>0</v>
      </c>
    </row>
    <row r="703" spans="1:11" x14ac:dyDescent="0.25">
      <c r="A703">
        <v>3848</v>
      </c>
      <c r="B703" t="s">
        <v>1647</v>
      </c>
      <c r="C703" t="s">
        <v>301</v>
      </c>
      <c r="D703" t="s">
        <v>7400</v>
      </c>
      <c r="E703" t="s">
        <v>3268</v>
      </c>
      <c r="F703" t="s">
        <v>1674</v>
      </c>
      <c r="G703" t="s">
        <v>10333</v>
      </c>
      <c r="H703">
        <v>23</v>
      </c>
      <c r="I703" t="s">
        <v>1652</v>
      </c>
      <c r="J703">
        <v>0</v>
      </c>
      <c r="K703">
        <v>0</v>
      </c>
    </row>
    <row r="704" spans="1:11" x14ac:dyDescent="0.25">
      <c r="A704">
        <v>3848</v>
      </c>
      <c r="B704" t="s">
        <v>1647</v>
      </c>
      <c r="C704" t="s">
        <v>301</v>
      </c>
      <c r="D704" t="s">
        <v>7400</v>
      </c>
      <c r="G704" t="s">
        <v>4791</v>
      </c>
      <c r="H704">
        <v>38</v>
      </c>
      <c r="I704" t="s">
        <v>1652</v>
      </c>
      <c r="J704">
        <v>0</v>
      </c>
      <c r="K704">
        <v>0</v>
      </c>
    </row>
    <row r="705" spans="1:11" x14ac:dyDescent="0.25">
      <c r="A705">
        <v>3848</v>
      </c>
      <c r="B705" t="s">
        <v>1647</v>
      </c>
      <c r="C705" t="s">
        <v>301</v>
      </c>
      <c r="D705" t="s">
        <v>7400</v>
      </c>
      <c r="E705" t="s">
        <v>4792</v>
      </c>
      <c r="F705" t="s">
        <v>3231</v>
      </c>
      <c r="G705" t="s">
        <v>10328</v>
      </c>
      <c r="H705">
        <v>7</v>
      </c>
      <c r="I705" t="s">
        <v>1652</v>
      </c>
      <c r="J705">
        <v>0</v>
      </c>
      <c r="K705">
        <v>0</v>
      </c>
    </row>
    <row r="706" spans="1:11" x14ac:dyDescent="0.25">
      <c r="A706">
        <v>3848</v>
      </c>
      <c r="B706" t="s">
        <v>1647</v>
      </c>
      <c r="C706" t="s">
        <v>301</v>
      </c>
      <c r="D706" t="s">
        <v>7400</v>
      </c>
      <c r="G706" t="s">
        <v>4306</v>
      </c>
      <c r="H706">
        <v>4</v>
      </c>
      <c r="I706" t="s">
        <v>1652</v>
      </c>
      <c r="J706">
        <v>0</v>
      </c>
      <c r="K706">
        <v>0</v>
      </c>
    </row>
    <row r="707" spans="1:11" x14ac:dyDescent="0.25">
      <c r="A707">
        <v>3848</v>
      </c>
      <c r="B707" t="s">
        <v>1647</v>
      </c>
      <c r="C707" t="s">
        <v>301</v>
      </c>
      <c r="D707" t="s">
        <v>7400</v>
      </c>
      <c r="E707" t="s">
        <v>2503</v>
      </c>
      <c r="F707" t="s">
        <v>1655</v>
      </c>
      <c r="G707" t="s">
        <v>3270</v>
      </c>
      <c r="H707">
        <v>75</v>
      </c>
      <c r="I707" t="s">
        <v>1652</v>
      </c>
      <c r="J707">
        <v>0</v>
      </c>
      <c r="K707">
        <v>0</v>
      </c>
    </row>
    <row r="708" spans="1:11" x14ac:dyDescent="0.25">
      <c r="A708">
        <v>3848</v>
      </c>
      <c r="B708" t="s">
        <v>1647</v>
      </c>
      <c r="C708" t="s">
        <v>301</v>
      </c>
      <c r="D708" t="s">
        <v>7400</v>
      </c>
      <c r="G708" t="s">
        <v>4301</v>
      </c>
      <c r="H708">
        <v>231</v>
      </c>
      <c r="I708" t="s">
        <v>1652</v>
      </c>
      <c r="J708">
        <v>0</v>
      </c>
      <c r="K708">
        <v>0</v>
      </c>
    </row>
    <row r="709" spans="1:11" x14ac:dyDescent="0.25">
      <c r="A709">
        <v>3848</v>
      </c>
      <c r="B709" t="s">
        <v>1647</v>
      </c>
      <c r="C709" t="s">
        <v>301</v>
      </c>
      <c r="D709" t="s">
        <v>7400</v>
      </c>
      <c r="E709" t="s">
        <v>3271</v>
      </c>
      <c r="F709" t="s">
        <v>1679</v>
      </c>
      <c r="G709" t="s">
        <v>3254</v>
      </c>
      <c r="H709">
        <v>10</v>
      </c>
      <c r="I709" t="s">
        <v>1652</v>
      </c>
      <c r="J709">
        <v>0</v>
      </c>
      <c r="K709">
        <v>0</v>
      </c>
    </row>
    <row r="710" spans="1:11" x14ac:dyDescent="0.25">
      <c r="A710">
        <v>3848</v>
      </c>
      <c r="B710" t="s">
        <v>1647</v>
      </c>
      <c r="C710" t="s">
        <v>301</v>
      </c>
      <c r="D710" t="s">
        <v>7400</v>
      </c>
      <c r="G710" t="s">
        <v>5936</v>
      </c>
      <c r="H710">
        <v>11</v>
      </c>
      <c r="I710" t="s">
        <v>1652</v>
      </c>
      <c r="J710">
        <v>0</v>
      </c>
      <c r="K710">
        <v>0</v>
      </c>
    </row>
    <row r="711" spans="1:11" x14ac:dyDescent="0.25">
      <c r="A711">
        <v>3848</v>
      </c>
      <c r="B711" t="s">
        <v>1647</v>
      </c>
      <c r="C711" t="s">
        <v>301</v>
      </c>
      <c r="D711" t="s">
        <v>7400</v>
      </c>
      <c r="E711" t="s">
        <v>2423</v>
      </c>
      <c r="F711" t="s">
        <v>1787</v>
      </c>
      <c r="G711" t="s">
        <v>3272</v>
      </c>
      <c r="H711">
        <v>40</v>
      </c>
      <c r="I711" t="s">
        <v>1652</v>
      </c>
      <c r="J711">
        <v>0</v>
      </c>
      <c r="K711">
        <v>0</v>
      </c>
    </row>
    <row r="712" spans="1:11" x14ac:dyDescent="0.25">
      <c r="A712">
        <v>3848</v>
      </c>
      <c r="B712" t="s">
        <v>1647</v>
      </c>
      <c r="C712" t="s">
        <v>301</v>
      </c>
      <c r="D712" t="s">
        <v>7400</v>
      </c>
      <c r="G712" t="s">
        <v>4302</v>
      </c>
      <c r="H712">
        <v>62</v>
      </c>
      <c r="I712" t="s">
        <v>1652</v>
      </c>
      <c r="J712">
        <v>0</v>
      </c>
      <c r="K712">
        <v>0</v>
      </c>
    </row>
    <row r="713" spans="1:11" x14ac:dyDescent="0.25">
      <c r="A713">
        <v>3848</v>
      </c>
      <c r="B713" t="s">
        <v>1647</v>
      </c>
      <c r="C713" t="s">
        <v>301</v>
      </c>
      <c r="D713" t="s">
        <v>7400</v>
      </c>
      <c r="E713" t="s">
        <v>3273</v>
      </c>
      <c r="F713" t="s">
        <v>3274</v>
      </c>
      <c r="G713" t="s">
        <v>7024</v>
      </c>
      <c r="H713">
        <v>2</v>
      </c>
      <c r="I713" t="s">
        <v>1652</v>
      </c>
      <c r="J713">
        <v>0</v>
      </c>
      <c r="K713">
        <v>0</v>
      </c>
    </row>
    <row r="714" spans="1:11" x14ac:dyDescent="0.25">
      <c r="A714">
        <v>3848</v>
      </c>
      <c r="B714" t="s">
        <v>1647</v>
      </c>
      <c r="C714" t="s">
        <v>301</v>
      </c>
      <c r="D714" t="s">
        <v>7400</v>
      </c>
      <c r="G714" t="s">
        <v>6885</v>
      </c>
      <c r="H714">
        <v>3</v>
      </c>
      <c r="I714" t="s">
        <v>1652</v>
      </c>
      <c r="J714">
        <v>0</v>
      </c>
      <c r="K714">
        <v>0</v>
      </c>
    </row>
    <row r="715" spans="1:11" x14ac:dyDescent="0.25">
      <c r="A715">
        <v>3848</v>
      </c>
      <c r="B715" t="s">
        <v>1647</v>
      </c>
      <c r="C715" t="s">
        <v>301</v>
      </c>
      <c r="D715" t="s">
        <v>7400</v>
      </c>
      <c r="E715" t="s">
        <v>3275</v>
      </c>
      <c r="F715" t="s">
        <v>3276</v>
      </c>
      <c r="G715" t="s">
        <v>10334</v>
      </c>
      <c r="H715">
        <v>4</v>
      </c>
      <c r="I715" t="s">
        <v>1652</v>
      </c>
      <c r="J715">
        <v>0</v>
      </c>
      <c r="K715">
        <v>0</v>
      </c>
    </row>
    <row r="716" spans="1:11" x14ac:dyDescent="0.25">
      <c r="A716">
        <v>3848</v>
      </c>
      <c r="B716" t="s">
        <v>1647</v>
      </c>
      <c r="C716" t="s">
        <v>301</v>
      </c>
      <c r="D716" t="s">
        <v>7400</v>
      </c>
      <c r="G716" t="s">
        <v>6175</v>
      </c>
      <c r="H716">
        <v>33</v>
      </c>
      <c r="I716" t="s">
        <v>1652</v>
      </c>
      <c r="J716">
        <v>0</v>
      </c>
      <c r="K716">
        <v>0</v>
      </c>
    </row>
    <row r="717" spans="1:11" x14ac:dyDescent="0.25">
      <c r="A717">
        <v>3848</v>
      </c>
      <c r="B717" t="s">
        <v>1647</v>
      </c>
      <c r="C717" t="s">
        <v>301</v>
      </c>
      <c r="D717" t="s">
        <v>7400</v>
      </c>
      <c r="E717" t="s">
        <v>3007</v>
      </c>
      <c r="F717" t="s">
        <v>3008</v>
      </c>
      <c r="G717" t="s">
        <v>6416</v>
      </c>
      <c r="H717">
        <v>44</v>
      </c>
      <c r="I717" t="s">
        <v>1652</v>
      </c>
      <c r="J717">
        <v>0</v>
      </c>
      <c r="K717">
        <v>0</v>
      </c>
    </row>
    <row r="718" spans="1:11" x14ac:dyDescent="0.25">
      <c r="A718">
        <v>3848</v>
      </c>
      <c r="B718" t="s">
        <v>1647</v>
      </c>
      <c r="C718" t="s">
        <v>301</v>
      </c>
      <c r="D718" t="s">
        <v>7400</v>
      </c>
      <c r="G718" t="s">
        <v>3009</v>
      </c>
      <c r="H718">
        <v>61</v>
      </c>
      <c r="I718" t="s">
        <v>1652</v>
      </c>
      <c r="J718">
        <v>0</v>
      </c>
      <c r="K718">
        <v>0</v>
      </c>
    </row>
    <row r="719" spans="1:11" x14ac:dyDescent="0.25">
      <c r="A719">
        <v>3848</v>
      </c>
      <c r="B719" t="s">
        <v>1647</v>
      </c>
      <c r="C719" t="s">
        <v>301</v>
      </c>
      <c r="D719" t="s">
        <v>7400</v>
      </c>
      <c r="E719" t="s">
        <v>4793</v>
      </c>
      <c r="F719" t="s">
        <v>4794</v>
      </c>
      <c r="G719" t="s">
        <v>7024</v>
      </c>
      <c r="H719">
        <v>12</v>
      </c>
      <c r="I719" t="s">
        <v>1652</v>
      </c>
      <c r="J719">
        <v>0</v>
      </c>
      <c r="K719">
        <v>0</v>
      </c>
    </row>
    <row r="720" spans="1:11" x14ac:dyDescent="0.25">
      <c r="A720">
        <v>3848</v>
      </c>
      <c r="B720" t="s">
        <v>1647</v>
      </c>
      <c r="C720" t="s">
        <v>301</v>
      </c>
      <c r="D720" t="s">
        <v>7400</v>
      </c>
      <c r="G720" t="s">
        <v>4795</v>
      </c>
      <c r="H720">
        <v>50</v>
      </c>
      <c r="I720" t="s">
        <v>1652</v>
      </c>
      <c r="J720">
        <v>0</v>
      </c>
      <c r="K720">
        <v>0</v>
      </c>
    </row>
    <row r="721" spans="1:11" x14ac:dyDescent="0.25">
      <c r="A721">
        <v>3848</v>
      </c>
      <c r="B721" t="s">
        <v>1647</v>
      </c>
      <c r="C721" t="s">
        <v>301</v>
      </c>
      <c r="D721" t="s">
        <v>7400</v>
      </c>
      <c r="E721" t="s">
        <v>3010</v>
      </c>
      <c r="F721" t="s">
        <v>3011</v>
      </c>
      <c r="G721" t="s">
        <v>6718</v>
      </c>
      <c r="H721">
        <v>8</v>
      </c>
      <c r="I721" t="s">
        <v>1652</v>
      </c>
      <c r="J721">
        <v>0</v>
      </c>
      <c r="K721">
        <v>0</v>
      </c>
    </row>
    <row r="722" spans="1:11" x14ac:dyDescent="0.25">
      <c r="A722">
        <v>3848</v>
      </c>
      <c r="B722" t="s">
        <v>1647</v>
      </c>
      <c r="C722" t="s">
        <v>301</v>
      </c>
      <c r="D722" t="s">
        <v>7400</v>
      </c>
      <c r="G722" t="s">
        <v>4303</v>
      </c>
      <c r="H722">
        <v>20</v>
      </c>
      <c r="I722" t="s">
        <v>1652</v>
      </c>
      <c r="J722">
        <v>0</v>
      </c>
      <c r="K722">
        <v>0</v>
      </c>
    </row>
    <row r="723" spans="1:11" x14ac:dyDescent="0.25">
      <c r="A723">
        <v>3848</v>
      </c>
      <c r="B723" t="s">
        <v>1647</v>
      </c>
      <c r="C723" t="s">
        <v>301</v>
      </c>
      <c r="D723" t="s">
        <v>7400</v>
      </c>
      <c r="E723" t="s">
        <v>3277</v>
      </c>
      <c r="F723" t="s">
        <v>1691</v>
      </c>
      <c r="G723" t="s">
        <v>3278</v>
      </c>
      <c r="H723">
        <v>38</v>
      </c>
      <c r="I723" t="s">
        <v>1652</v>
      </c>
      <c r="J723">
        <v>0</v>
      </c>
      <c r="K723">
        <v>0</v>
      </c>
    </row>
    <row r="724" spans="1:11" x14ac:dyDescent="0.25">
      <c r="A724">
        <v>3848</v>
      </c>
      <c r="B724" t="s">
        <v>1647</v>
      </c>
      <c r="C724" t="s">
        <v>301</v>
      </c>
      <c r="D724" t="s">
        <v>7400</v>
      </c>
      <c r="G724" t="s">
        <v>4796</v>
      </c>
      <c r="H724">
        <v>74</v>
      </c>
      <c r="I724" t="s">
        <v>1652</v>
      </c>
      <c r="J724">
        <v>0</v>
      </c>
      <c r="K724">
        <v>0</v>
      </c>
    </row>
    <row r="725" spans="1:11" x14ac:dyDescent="0.25">
      <c r="A725">
        <v>3848</v>
      </c>
      <c r="B725" t="s">
        <v>1647</v>
      </c>
      <c r="C725" t="s">
        <v>301</v>
      </c>
      <c r="D725" t="s">
        <v>7400</v>
      </c>
      <c r="E725" t="s">
        <v>2023</v>
      </c>
      <c r="F725" t="s">
        <v>2022</v>
      </c>
      <c r="G725" t="s">
        <v>10740</v>
      </c>
      <c r="H725">
        <v>8</v>
      </c>
      <c r="I725" t="s">
        <v>1652</v>
      </c>
      <c r="J725">
        <v>0</v>
      </c>
      <c r="K725">
        <v>0</v>
      </c>
    </row>
    <row r="726" spans="1:11" x14ac:dyDescent="0.25">
      <c r="A726">
        <v>3848</v>
      </c>
      <c r="B726" t="s">
        <v>1647</v>
      </c>
      <c r="C726" t="s">
        <v>301</v>
      </c>
      <c r="D726" t="s">
        <v>7400</v>
      </c>
      <c r="G726" t="s">
        <v>2189</v>
      </c>
      <c r="H726">
        <v>10</v>
      </c>
      <c r="I726" t="s">
        <v>1652</v>
      </c>
      <c r="J726">
        <v>0</v>
      </c>
      <c r="K726">
        <v>0</v>
      </c>
    </row>
    <row r="727" spans="1:11" x14ac:dyDescent="0.25">
      <c r="A727">
        <v>3848</v>
      </c>
      <c r="B727" t="s">
        <v>1647</v>
      </c>
      <c r="C727" t="s">
        <v>301</v>
      </c>
      <c r="D727" t="s">
        <v>7400</v>
      </c>
      <c r="E727" t="s">
        <v>4797</v>
      </c>
      <c r="F727" t="s">
        <v>1674</v>
      </c>
      <c r="G727" t="s">
        <v>10332</v>
      </c>
      <c r="H727">
        <v>14</v>
      </c>
      <c r="I727" t="s">
        <v>1652</v>
      </c>
      <c r="J727">
        <v>0</v>
      </c>
      <c r="K727">
        <v>0</v>
      </c>
    </row>
    <row r="728" spans="1:11" x14ac:dyDescent="0.25">
      <c r="A728">
        <v>3848</v>
      </c>
      <c r="B728" t="s">
        <v>1647</v>
      </c>
      <c r="C728" t="s">
        <v>301</v>
      </c>
      <c r="D728" t="s">
        <v>7400</v>
      </c>
      <c r="G728" t="s">
        <v>4798</v>
      </c>
      <c r="H728">
        <v>20</v>
      </c>
      <c r="I728" t="s">
        <v>1652</v>
      </c>
      <c r="J728">
        <v>0</v>
      </c>
      <c r="K728">
        <v>0</v>
      </c>
    </row>
    <row r="729" spans="1:11" x14ac:dyDescent="0.25">
      <c r="A729">
        <v>3848</v>
      </c>
      <c r="B729" t="s">
        <v>1647</v>
      </c>
      <c r="C729" t="s">
        <v>301</v>
      </c>
      <c r="D729" t="s">
        <v>7400</v>
      </c>
      <c r="E729" t="s">
        <v>9171</v>
      </c>
      <c r="F729" t="s">
        <v>9172</v>
      </c>
      <c r="G729" t="s">
        <v>8262</v>
      </c>
      <c r="H729">
        <v>1</v>
      </c>
      <c r="I729" t="s">
        <v>1652</v>
      </c>
      <c r="J729">
        <v>0</v>
      </c>
      <c r="K729">
        <v>0</v>
      </c>
    </row>
    <row r="730" spans="1:11" x14ac:dyDescent="0.25">
      <c r="A730">
        <v>3848</v>
      </c>
      <c r="B730" t="s">
        <v>1647</v>
      </c>
      <c r="C730" t="s">
        <v>301</v>
      </c>
      <c r="D730" t="s">
        <v>7400</v>
      </c>
      <c r="G730" t="s">
        <v>10741</v>
      </c>
      <c r="H730">
        <v>1</v>
      </c>
      <c r="I730" t="s">
        <v>1652</v>
      </c>
      <c r="J730">
        <v>0</v>
      </c>
      <c r="K730">
        <v>0</v>
      </c>
    </row>
    <row r="731" spans="1:11" x14ac:dyDescent="0.25">
      <c r="A731">
        <v>3848</v>
      </c>
      <c r="B731" t="s">
        <v>1647</v>
      </c>
      <c r="C731" t="s">
        <v>301</v>
      </c>
      <c r="D731" t="s">
        <v>7400</v>
      </c>
      <c r="E731" t="s">
        <v>3012</v>
      </c>
      <c r="F731" t="s">
        <v>3011</v>
      </c>
      <c r="G731" t="s">
        <v>6718</v>
      </c>
      <c r="H731">
        <v>18</v>
      </c>
      <c r="I731" t="s">
        <v>1652</v>
      </c>
      <c r="J731">
        <v>0</v>
      </c>
      <c r="K731">
        <v>0</v>
      </c>
    </row>
    <row r="732" spans="1:11" x14ac:dyDescent="0.25">
      <c r="A732">
        <v>3848</v>
      </c>
      <c r="B732" t="s">
        <v>1647</v>
      </c>
      <c r="C732" t="s">
        <v>301</v>
      </c>
      <c r="D732" t="s">
        <v>7400</v>
      </c>
      <c r="G732" t="s">
        <v>5925</v>
      </c>
      <c r="H732">
        <v>8</v>
      </c>
      <c r="I732" t="s">
        <v>1652</v>
      </c>
      <c r="J732">
        <v>0</v>
      </c>
      <c r="K732">
        <v>0</v>
      </c>
    </row>
    <row r="733" spans="1:11" x14ac:dyDescent="0.25">
      <c r="A733">
        <v>3848</v>
      </c>
      <c r="B733" t="s">
        <v>1647</v>
      </c>
      <c r="C733" t="s">
        <v>301</v>
      </c>
      <c r="D733" t="s">
        <v>7400</v>
      </c>
      <c r="E733" t="s">
        <v>3013</v>
      </c>
      <c r="F733" t="s">
        <v>1773</v>
      </c>
      <c r="G733" t="s">
        <v>6722</v>
      </c>
      <c r="H733">
        <v>131</v>
      </c>
      <c r="I733" t="s">
        <v>1652</v>
      </c>
      <c r="J733">
        <v>0</v>
      </c>
      <c r="K733">
        <v>0</v>
      </c>
    </row>
    <row r="734" spans="1:11" x14ac:dyDescent="0.25">
      <c r="A734">
        <v>3848</v>
      </c>
      <c r="B734" t="s">
        <v>1647</v>
      </c>
      <c r="C734" t="s">
        <v>301</v>
      </c>
      <c r="D734" t="s">
        <v>7400</v>
      </c>
      <c r="G734" t="s">
        <v>2186</v>
      </c>
      <c r="H734">
        <v>78</v>
      </c>
      <c r="I734" t="s">
        <v>1652</v>
      </c>
      <c r="J734">
        <v>0</v>
      </c>
      <c r="K734">
        <v>0</v>
      </c>
    </row>
    <row r="735" spans="1:11" x14ac:dyDescent="0.25">
      <c r="A735">
        <v>3848</v>
      </c>
      <c r="B735" t="s">
        <v>1647</v>
      </c>
      <c r="C735" t="s">
        <v>301</v>
      </c>
      <c r="D735" t="s">
        <v>7400</v>
      </c>
      <c r="E735" t="s">
        <v>2021</v>
      </c>
      <c r="F735" t="s">
        <v>1679</v>
      </c>
      <c r="G735" t="s">
        <v>6417</v>
      </c>
      <c r="H735">
        <v>38</v>
      </c>
      <c r="I735" t="s">
        <v>1652</v>
      </c>
      <c r="J735">
        <v>0</v>
      </c>
      <c r="K735">
        <v>0</v>
      </c>
    </row>
    <row r="736" spans="1:11" x14ac:dyDescent="0.25">
      <c r="A736">
        <v>3848</v>
      </c>
      <c r="B736" t="s">
        <v>1647</v>
      </c>
      <c r="C736" t="s">
        <v>301</v>
      </c>
      <c r="D736" t="s">
        <v>7400</v>
      </c>
      <c r="G736" t="s">
        <v>4498</v>
      </c>
      <c r="H736">
        <v>27</v>
      </c>
      <c r="I736" t="s">
        <v>1652</v>
      </c>
      <c r="J736">
        <v>0</v>
      </c>
      <c r="K736">
        <v>0</v>
      </c>
    </row>
    <row r="737" spans="1:11" x14ac:dyDescent="0.25">
      <c r="A737">
        <v>3848</v>
      </c>
      <c r="B737" t="s">
        <v>1647</v>
      </c>
      <c r="C737" t="s">
        <v>301</v>
      </c>
      <c r="D737" t="s">
        <v>7400</v>
      </c>
      <c r="E737" t="s">
        <v>3279</v>
      </c>
      <c r="F737" t="s">
        <v>1665</v>
      </c>
      <c r="G737" t="s">
        <v>3237</v>
      </c>
      <c r="H737">
        <v>74</v>
      </c>
      <c r="I737" t="s">
        <v>1652</v>
      </c>
      <c r="J737">
        <v>0</v>
      </c>
      <c r="K737">
        <v>0</v>
      </c>
    </row>
    <row r="738" spans="1:11" x14ac:dyDescent="0.25">
      <c r="A738">
        <v>3848</v>
      </c>
      <c r="B738" t="s">
        <v>1647</v>
      </c>
      <c r="C738" t="s">
        <v>301</v>
      </c>
      <c r="D738" t="s">
        <v>7400</v>
      </c>
      <c r="G738" t="s">
        <v>4304</v>
      </c>
      <c r="H738">
        <v>56</v>
      </c>
      <c r="I738" t="s">
        <v>1652</v>
      </c>
      <c r="J738">
        <v>0</v>
      </c>
      <c r="K738">
        <v>0</v>
      </c>
    </row>
    <row r="739" spans="1:11" x14ac:dyDescent="0.25">
      <c r="A739">
        <v>3848</v>
      </c>
      <c r="B739" t="s">
        <v>1647</v>
      </c>
      <c r="C739" t="s">
        <v>301</v>
      </c>
      <c r="D739" t="s">
        <v>7400</v>
      </c>
      <c r="E739" t="s">
        <v>2546</v>
      </c>
      <c r="F739" t="s">
        <v>2547</v>
      </c>
      <c r="G739" t="s">
        <v>6420</v>
      </c>
      <c r="H739">
        <v>7</v>
      </c>
      <c r="I739" t="s">
        <v>1652</v>
      </c>
      <c r="J739">
        <v>0</v>
      </c>
      <c r="K739">
        <v>0</v>
      </c>
    </row>
    <row r="740" spans="1:11" x14ac:dyDescent="0.25">
      <c r="A740">
        <v>3848</v>
      </c>
      <c r="B740" t="s">
        <v>1647</v>
      </c>
      <c r="C740" t="s">
        <v>301</v>
      </c>
      <c r="D740" t="s">
        <v>7400</v>
      </c>
      <c r="G740" t="s">
        <v>6720</v>
      </c>
      <c r="H740">
        <v>5</v>
      </c>
      <c r="I740" t="s">
        <v>1652</v>
      </c>
      <c r="J740">
        <v>0</v>
      </c>
      <c r="K740">
        <v>0</v>
      </c>
    </row>
    <row r="741" spans="1:11" x14ac:dyDescent="0.25">
      <c r="A741">
        <v>3848</v>
      </c>
      <c r="B741" t="s">
        <v>1647</v>
      </c>
      <c r="C741" t="s">
        <v>301</v>
      </c>
      <c r="D741" t="s">
        <v>7400</v>
      </c>
      <c r="E741" t="s">
        <v>3281</v>
      </c>
      <c r="F741" t="s">
        <v>3282</v>
      </c>
      <c r="G741" t="s">
        <v>6420</v>
      </c>
      <c r="H741">
        <v>2</v>
      </c>
      <c r="I741" t="s">
        <v>1652</v>
      </c>
      <c r="J741">
        <v>0</v>
      </c>
      <c r="K741">
        <v>0</v>
      </c>
    </row>
    <row r="742" spans="1:11" x14ac:dyDescent="0.25">
      <c r="A742">
        <v>3848</v>
      </c>
      <c r="B742" t="s">
        <v>1647</v>
      </c>
      <c r="C742" t="s">
        <v>301</v>
      </c>
      <c r="D742" t="s">
        <v>7400</v>
      </c>
      <c r="G742" t="s">
        <v>4799</v>
      </c>
      <c r="H742">
        <v>3</v>
      </c>
      <c r="I742" t="s">
        <v>1652</v>
      </c>
      <c r="J742">
        <v>0</v>
      </c>
      <c r="K742">
        <v>0</v>
      </c>
    </row>
    <row r="743" spans="1:11" x14ac:dyDescent="0.25">
      <c r="A743">
        <v>3848</v>
      </c>
      <c r="B743" t="s">
        <v>1647</v>
      </c>
      <c r="C743" t="s">
        <v>301</v>
      </c>
      <c r="D743" t="s">
        <v>7400</v>
      </c>
      <c r="E743" t="s">
        <v>10742</v>
      </c>
      <c r="F743" t="s">
        <v>10743</v>
      </c>
      <c r="G743" t="s">
        <v>6420</v>
      </c>
      <c r="H743">
        <v>5</v>
      </c>
      <c r="I743" t="s">
        <v>1652</v>
      </c>
      <c r="J743">
        <v>0</v>
      </c>
      <c r="K743">
        <v>0</v>
      </c>
    </row>
    <row r="744" spans="1:11" x14ac:dyDescent="0.25">
      <c r="A744">
        <v>3848</v>
      </c>
      <c r="B744" t="s">
        <v>1647</v>
      </c>
      <c r="C744" t="s">
        <v>301</v>
      </c>
      <c r="D744" t="s">
        <v>7400</v>
      </c>
      <c r="G744" t="s">
        <v>10744</v>
      </c>
      <c r="H744">
        <v>5</v>
      </c>
      <c r="I744" t="s">
        <v>1652</v>
      </c>
      <c r="J744">
        <v>0</v>
      </c>
      <c r="K744">
        <v>0</v>
      </c>
    </row>
    <row r="745" spans="1:11" x14ac:dyDescent="0.25">
      <c r="A745">
        <v>3848</v>
      </c>
      <c r="B745" t="s">
        <v>1647</v>
      </c>
      <c r="C745" t="s">
        <v>301</v>
      </c>
      <c r="D745" t="s">
        <v>7400</v>
      </c>
      <c r="E745" t="s">
        <v>7702</v>
      </c>
      <c r="F745" t="s">
        <v>1788</v>
      </c>
      <c r="G745" t="s">
        <v>3283</v>
      </c>
      <c r="H745">
        <v>1</v>
      </c>
      <c r="I745" t="s">
        <v>1652</v>
      </c>
      <c r="J745">
        <v>0</v>
      </c>
      <c r="K745">
        <v>0</v>
      </c>
    </row>
    <row r="746" spans="1:11" x14ac:dyDescent="0.25">
      <c r="A746">
        <v>3848</v>
      </c>
      <c r="B746" t="s">
        <v>1647</v>
      </c>
      <c r="C746" t="s">
        <v>301</v>
      </c>
      <c r="D746" t="s">
        <v>7400</v>
      </c>
      <c r="G746" t="s">
        <v>9668</v>
      </c>
      <c r="H746">
        <v>5</v>
      </c>
      <c r="I746" t="s">
        <v>1652</v>
      </c>
      <c r="J746">
        <v>0</v>
      </c>
      <c r="K746">
        <v>0</v>
      </c>
    </row>
    <row r="747" spans="1:11" x14ac:dyDescent="0.25">
      <c r="A747">
        <v>3848</v>
      </c>
      <c r="B747" t="s">
        <v>1647</v>
      </c>
      <c r="C747" t="s">
        <v>301</v>
      </c>
      <c r="D747" t="s">
        <v>7400</v>
      </c>
      <c r="E747" t="s">
        <v>3284</v>
      </c>
      <c r="F747" t="s">
        <v>1670</v>
      </c>
      <c r="G747" t="s">
        <v>6714</v>
      </c>
      <c r="H747">
        <v>44</v>
      </c>
      <c r="I747" t="s">
        <v>1652</v>
      </c>
      <c r="J747">
        <v>0</v>
      </c>
      <c r="K747">
        <v>0</v>
      </c>
    </row>
    <row r="748" spans="1:11" x14ac:dyDescent="0.25">
      <c r="A748">
        <v>3848</v>
      </c>
      <c r="B748" t="s">
        <v>1647</v>
      </c>
      <c r="C748" t="s">
        <v>301</v>
      </c>
      <c r="D748" t="s">
        <v>7400</v>
      </c>
      <c r="G748" t="s">
        <v>4800</v>
      </c>
      <c r="H748">
        <v>11</v>
      </c>
      <c r="I748" t="s">
        <v>1652</v>
      </c>
      <c r="J748">
        <v>0</v>
      </c>
      <c r="K748">
        <v>0</v>
      </c>
    </row>
    <row r="749" spans="1:11" x14ac:dyDescent="0.25">
      <c r="A749">
        <v>3848</v>
      </c>
      <c r="B749" t="s">
        <v>1647</v>
      </c>
      <c r="C749" t="s">
        <v>301</v>
      </c>
      <c r="D749" t="s">
        <v>7400</v>
      </c>
      <c r="E749" t="s">
        <v>2504</v>
      </c>
      <c r="F749" t="s">
        <v>2004</v>
      </c>
      <c r="G749" t="s">
        <v>6716</v>
      </c>
      <c r="H749">
        <v>3</v>
      </c>
      <c r="I749" t="s">
        <v>1652</v>
      </c>
      <c r="J749">
        <v>0</v>
      </c>
      <c r="K749">
        <v>0</v>
      </c>
    </row>
    <row r="750" spans="1:11" x14ac:dyDescent="0.25">
      <c r="A750">
        <v>3848</v>
      </c>
      <c r="B750" t="s">
        <v>1647</v>
      </c>
      <c r="C750" t="s">
        <v>301</v>
      </c>
      <c r="D750" t="s">
        <v>7400</v>
      </c>
      <c r="G750" t="s">
        <v>4471</v>
      </c>
      <c r="H750">
        <v>6</v>
      </c>
      <c r="I750" t="s">
        <v>1652</v>
      </c>
      <c r="J750">
        <v>0</v>
      </c>
      <c r="K750">
        <v>0</v>
      </c>
    </row>
    <row r="751" spans="1:11" x14ac:dyDescent="0.25">
      <c r="A751">
        <v>3848</v>
      </c>
      <c r="B751" t="s">
        <v>1647</v>
      </c>
      <c r="C751" t="s">
        <v>301</v>
      </c>
      <c r="D751" t="s">
        <v>7400</v>
      </c>
      <c r="E751" t="s">
        <v>2020</v>
      </c>
      <c r="F751" t="s">
        <v>2005</v>
      </c>
      <c r="G751" t="s">
        <v>9669</v>
      </c>
      <c r="H751">
        <v>21</v>
      </c>
      <c r="I751" t="s">
        <v>1652</v>
      </c>
      <c r="J751">
        <v>0</v>
      </c>
      <c r="K751">
        <v>0</v>
      </c>
    </row>
    <row r="752" spans="1:11" x14ac:dyDescent="0.25">
      <c r="A752">
        <v>3848</v>
      </c>
      <c r="B752" t="s">
        <v>1647</v>
      </c>
      <c r="C752" t="s">
        <v>301</v>
      </c>
      <c r="D752" t="s">
        <v>7400</v>
      </c>
      <c r="G752" t="s">
        <v>2190</v>
      </c>
      <c r="H752">
        <v>16</v>
      </c>
      <c r="I752" t="s">
        <v>1652</v>
      </c>
      <c r="J752">
        <v>0</v>
      </c>
      <c r="K752">
        <v>0</v>
      </c>
    </row>
    <row r="753" spans="1:11" x14ac:dyDescent="0.25">
      <c r="A753">
        <v>3848</v>
      </c>
      <c r="B753" t="s">
        <v>1647</v>
      </c>
      <c r="C753" t="s">
        <v>301</v>
      </c>
      <c r="D753" t="s">
        <v>7400</v>
      </c>
      <c r="E753" t="s">
        <v>4472</v>
      </c>
      <c r="F753" t="s">
        <v>4473</v>
      </c>
      <c r="G753" t="s">
        <v>9542</v>
      </c>
      <c r="H753">
        <v>7</v>
      </c>
      <c r="I753" t="s">
        <v>1652</v>
      </c>
      <c r="J753">
        <v>0</v>
      </c>
      <c r="K753">
        <v>0</v>
      </c>
    </row>
    <row r="754" spans="1:11" x14ac:dyDescent="0.25">
      <c r="A754">
        <v>3848</v>
      </c>
      <c r="B754" t="s">
        <v>1647</v>
      </c>
      <c r="C754" t="s">
        <v>301</v>
      </c>
      <c r="D754" t="s">
        <v>7400</v>
      </c>
      <c r="G754" t="s">
        <v>6176</v>
      </c>
      <c r="H754">
        <v>9</v>
      </c>
      <c r="I754" t="s">
        <v>1652</v>
      </c>
      <c r="J754">
        <v>0</v>
      </c>
      <c r="K754">
        <v>0</v>
      </c>
    </row>
    <row r="755" spans="1:11" x14ac:dyDescent="0.25">
      <c r="A755">
        <v>3848</v>
      </c>
      <c r="B755" t="s">
        <v>1647</v>
      </c>
      <c r="C755" t="s">
        <v>301</v>
      </c>
      <c r="D755" t="s">
        <v>7400</v>
      </c>
      <c r="E755" t="s">
        <v>8919</v>
      </c>
      <c r="F755" t="s">
        <v>7511</v>
      </c>
      <c r="G755" t="s">
        <v>6722</v>
      </c>
      <c r="H755">
        <v>1</v>
      </c>
      <c r="I755" t="s">
        <v>1652</v>
      </c>
      <c r="J755">
        <v>0</v>
      </c>
      <c r="K755">
        <v>0</v>
      </c>
    </row>
    <row r="756" spans="1:11" x14ac:dyDescent="0.25">
      <c r="A756">
        <v>3848</v>
      </c>
      <c r="B756" t="s">
        <v>1647</v>
      </c>
      <c r="C756" t="s">
        <v>301</v>
      </c>
      <c r="D756" t="s">
        <v>7400</v>
      </c>
      <c r="G756" t="s">
        <v>2186</v>
      </c>
      <c r="H756">
        <v>20</v>
      </c>
      <c r="I756" t="s">
        <v>1652</v>
      </c>
      <c r="J756">
        <v>0</v>
      </c>
      <c r="K756">
        <v>0</v>
      </c>
    </row>
    <row r="757" spans="1:11" x14ac:dyDescent="0.25">
      <c r="A757">
        <v>3848</v>
      </c>
      <c r="B757" t="s">
        <v>1647</v>
      </c>
      <c r="C757" t="s">
        <v>301</v>
      </c>
      <c r="D757" t="s">
        <v>7400</v>
      </c>
      <c r="E757" t="s">
        <v>3285</v>
      </c>
      <c r="F757" t="s">
        <v>3286</v>
      </c>
      <c r="G757" t="s">
        <v>6128</v>
      </c>
      <c r="H757">
        <v>2</v>
      </c>
      <c r="I757" t="s">
        <v>1652</v>
      </c>
      <c r="J757">
        <v>0</v>
      </c>
      <c r="K757">
        <v>0</v>
      </c>
    </row>
    <row r="758" spans="1:11" x14ac:dyDescent="0.25">
      <c r="A758">
        <v>3848</v>
      </c>
      <c r="B758" t="s">
        <v>1647</v>
      </c>
      <c r="C758" t="s">
        <v>301</v>
      </c>
      <c r="D758" t="s">
        <v>7400</v>
      </c>
      <c r="G758" t="s">
        <v>4801</v>
      </c>
      <c r="H758">
        <v>7</v>
      </c>
      <c r="I758" t="s">
        <v>1652</v>
      </c>
      <c r="J758">
        <v>0</v>
      </c>
      <c r="K758">
        <v>0</v>
      </c>
    </row>
    <row r="759" spans="1:11" x14ac:dyDescent="0.25">
      <c r="A759">
        <v>3848</v>
      </c>
      <c r="B759" t="s">
        <v>1647</v>
      </c>
      <c r="C759" t="s">
        <v>301</v>
      </c>
      <c r="D759" t="s">
        <v>7400</v>
      </c>
      <c r="E759" t="s">
        <v>9670</v>
      </c>
      <c r="F759" t="s">
        <v>9671</v>
      </c>
      <c r="G759" t="s">
        <v>3287</v>
      </c>
      <c r="H759">
        <v>24</v>
      </c>
      <c r="I759" t="s">
        <v>1652</v>
      </c>
      <c r="J759">
        <v>0</v>
      </c>
      <c r="K759">
        <v>0</v>
      </c>
    </row>
    <row r="760" spans="1:11" x14ac:dyDescent="0.25">
      <c r="A760">
        <v>3848</v>
      </c>
      <c r="B760" t="s">
        <v>1647</v>
      </c>
      <c r="C760" t="s">
        <v>301</v>
      </c>
      <c r="D760" t="s">
        <v>7400</v>
      </c>
      <c r="G760" t="s">
        <v>9672</v>
      </c>
      <c r="H760">
        <v>31</v>
      </c>
      <c r="I760" t="s">
        <v>1652</v>
      </c>
      <c r="J760">
        <v>0</v>
      </c>
      <c r="K760">
        <v>0</v>
      </c>
    </row>
    <row r="761" spans="1:11" x14ac:dyDescent="0.25">
      <c r="A761">
        <v>3848</v>
      </c>
      <c r="B761" t="s">
        <v>1647</v>
      </c>
      <c r="C761" t="s">
        <v>301</v>
      </c>
      <c r="D761" t="s">
        <v>7400</v>
      </c>
      <c r="E761" t="s">
        <v>6418</v>
      </c>
      <c r="F761" t="s">
        <v>1790</v>
      </c>
      <c r="G761" t="s">
        <v>6719</v>
      </c>
      <c r="H761">
        <v>15</v>
      </c>
      <c r="I761" t="s">
        <v>1652</v>
      </c>
      <c r="J761">
        <v>0</v>
      </c>
      <c r="K761">
        <v>0</v>
      </c>
    </row>
    <row r="762" spans="1:11" x14ac:dyDescent="0.25">
      <c r="A762">
        <v>3848</v>
      </c>
      <c r="B762" t="s">
        <v>1647</v>
      </c>
      <c r="C762" t="s">
        <v>301</v>
      </c>
      <c r="D762" t="s">
        <v>7400</v>
      </c>
      <c r="E762" t="s">
        <v>2019</v>
      </c>
      <c r="F762" t="s">
        <v>7401</v>
      </c>
      <c r="G762" t="s">
        <v>7636</v>
      </c>
      <c r="H762">
        <v>11</v>
      </c>
      <c r="I762" t="s">
        <v>1652</v>
      </c>
      <c r="J762">
        <v>0</v>
      </c>
      <c r="K762">
        <v>0</v>
      </c>
    </row>
    <row r="763" spans="1:11" x14ac:dyDescent="0.25">
      <c r="A763">
        <v>3848</v>
      </c>
      <c r="B763" t="s">
        <v>1647</v>
      </c>
      <c r="C763" t="s">
        <v>301</v>
      </c>
      <c r="D763" t="s">
        <v>7400</v>
      </c>
      <c r="G763" t="s">
        <v>7214</v>
      </c>
      <c r="H763">
        <v>5</v>
      </c>
      <c r="I763" t="s">
        <v>1652</v>
      </c>
      <c r="J763">
        <v>0</v>
      </c>
      <c r="K763">
        <v>0</v>
      </c>
    </row>
    <row r="764" spans="1:11" x14ac:dyDescent="0.25">
      <c r="A764">
        <v>3848</v>
      </c>
      <c r="B764" t="s">
        <v>1647</v>
      </c>
      <c r="C764" t="s">
        <v>301</v>
      </c>
      <c r="D764" t="s">
        <v>7400</v>
      </c>
      <c r="E764" t="s">
        <v>2491</v>
      </c>
      <c r="F764" t="s">
        <v>3289</v>
      </c>
      <c r="G764" t="s">
        <v>6419</v>
      </c>
      <c r="H764">
        <v>1</v>
      </c>
      <c r="I764" t="s">
        <v>1652</v>
      </c>
      <c r="J764">
        <v>0</v>
      </c>
      <c r="K764">
        <v>0</v>
      </c>
    </row>
    <row r="765" spans="1:11" x14ac:dyDescent="0.25">
      <c r="A765">
        <v>3848</v>
      </c>
      <c r="B765" t="s">
        <v>1647</v>
      </c>
      <c r="C765" t="s">
        <v>301</v>
      </c>
      <c r="D765" t="s">
        <v>7400</v>
      </c>
      <c r="G765" t="s">
        <v>6655</v>
      </c>
      <c r="H765">
        <v>5</v>
      </c>
      <c r="I765" t="s">
        <v>1652</v>
      </c>
      <c r="J765">
        <v>0</v>
      </c>
      <c r="K765">
        <v>0</v>
      </c>
    </row>
    <row r="766" spans="1:11" x14ac:dyDescent="0.25">
      <c r="A766">
        <v>3848</v>
      </c>
      <c r="B766" t="s">
        <v>1647</v>
      </c>
      <c r="C766" t="s">
        <v>301</v>
      </c>
      <c r="D766" t="s">
        <v>7400</v>
      </c>
      <c r="E766" t="s">
        <v>3288</v>
      </c>
      <c r="F766" t="s">
        <v>3289</v>
      </c>
      <c r="G766" t="s">
        <v>6419</v>
      </c>
      <c r="H766">
        <v>2</v>
      </c>
      <c r="I766" t="s">
        <v>1652</v>
      </c>
      <c r="J766">
        <v>0</v>
      </c>
      <c r="K766">
        <v>0</v>
      </c>
    </row>
    <row r="767" spans="1:11" x14ac:dyDescent="0.25">
      <c r="A767">
        <v>3848</v>
      </c>
      <c r="B767" t="s">
        <v>1647</v>
      </c>
      <c r="C767" t="s">
        <v>301</v>
      </c>
      <c r="D767" t="s">
        <v>7400</v>
      </c>
      <c r="G767" t="s">
        <v>4305</v>
      </c>
      <c r="H767">
        <v>3</v>
      </c>
      <c r="I767" t="s">
        <v>1652</v>
      </c>
      <c r="J767">
        <v>0</v>
      </c>
      <c r="K767">
        <v>0</v>
      </c>
    </row>
    <row r="768" spans="1:11" x14ac:dyDescent="0.25">
      <c r="A768">
        <v>3848</v>
      </c>
      <c r="B768" t="s">
        <v>1647</v>
      </c>
      <c r="C768" t="s">
        <v>301</v>
      </c>
      <c r="D768" t="s">
        <v>7400</v>
      </c>
      <c r="E768" t="s">
        <v>3290</v>
      </c>
      <c r="F768" t="s">
        <v>3291</v>
      </c>
      <c r="G768" t="s">
        <v>3292</v>
      </c>
      <c r="H768">
        <v>19</v>
      </c>
      <c r="I768" t="s">
        <v>1652</v>
      </c>
      <c r="J768">
        <v>0</v>
      </c>
      <c r="K768">
        <v>0</v>
      </c>
    </row>
    <row r="769" spans="1:11" x14ac:dyDescent="0.25">
      <c r="A769">
        <v>3848</v>
      </c>
      <c r="B769" t="s">
        <v>1647</v>
      </c>
      <c r="C769" t="s">
        <v>301</v>
      </c>
      <c r="D769" t="s">
        <v>7400</v>
      </c>
      <c r="G769" t="s">
        <v>4802</v>
      </c>
      <c r="H769">
        <v>36</v>
      </c>
      <c r="I769" t="s">
        <v>1652</v>
      </c>
      <c r="J769">
        <v>0</v>
      </c>
      <c r="K769">
        <v>0</v>
      </c>
    </row>
    <row r="770" spans="1:11" x14ac:dyDescent="0.25">
      <c r="A770">
        <v>3848</v>
      </c>
      <c r="B770" t="s">
        <v>1647</v>
      </c>
      <c r="C770" t="s">
        <v>301</v>
      </c>
      <c r="D770" t="s">
        <v>7400</v>
      </c>
      <c r="E770" t="s">
        <v>3293</v>
      </c>
      <c r="F770" t="s">
        <v>3294</v>
      </c>
      <c r="G770" t="s">
        <v>3295</v>
      </c>
      <c r="H770">
        <v>13</v>
      </c>
      <c r="I770" t="s">
        <v>1652</v>
      </c>
      <c r="J770">
        <v>0</v>
      </c>
      <c r="K770">
        <v>0</v>
      </c>
    </row>
    <row r="771" spans="1:11" x14ac:dyDescent="0.25">
      <c r="A771">
        <v>3848</v>
      </c>
      <c r="B771" t="s">
        <v>1647</v>
      </c>
      <c r="C771" t="s">
        <v>301</v>
      </c>
      <c r="D771" t="s">
        <v>7400</v>
      </c>
      <c r="G771" t="s">
        <v>4803</v>
      </c>
      <c r="H771">
        <v>14</v>
      </c>
      <c r="I771" t="s">
        <v>1652</v>
      </c>
      <c r="J771">
        <v>0</v>
      </c>
      <c r="K771">
        <v>0</v>
      </c>
    </row>
    <row r="772" spans="1:11" x14ac:dyDescent="0.25">
      <c r="A772">
        <v>3848</v>
      </c>
      <c r="B772" t="s">
        <v>1647</v>
      </c>
      <c r="C772" t="s">
        <v>301</v>
      </c>
      <c r="D772" t="s">
        <v>7400</v>
      </c>
      <c r="E772" t="s">
        <v>3296</v>
      </c>
      <c r="F772" t="s">
        <v>3297</v>
      </c>
      <c r="G772" t="s">
        <v>3298</v>
      </c>
      <c r="H772">
        <v>123</v>
      </c>
      <c r="I772" t="s">
        <v>1652</v>
      </c>
      <c r="J772">
        <v>0</v>
      </c>
      <c r="K772">
        <v>0</v>
      </c>
    </row>
    <row r="773" spans="1:11" x14ac:dyDescent="0.25">
      <c r="A773">
        <v>3848</v>
      </c>
      <c r="B773" t="s">
        <v>1647</v>
      </c>
      <c r="C773" t="s">
        <v>301</v>
      </c>
      <c r="D773" t="s">
        <v>7400</v>
      </c>
      <c r="G773" t="s">
        <v>5922</v>
      </c>
      <c r="H773">
        <v>201</v>
      </c>
      <c r="I773" t="s">
        <v>1652</v>
      </c>
      <c r="J773">
        <v>0</v>
      </c>
      <c r="K773">
        <v>0</v>
      </c>
    </row>
    <row r="774" spans="1:11" x14ac:dyDescent="0.25">
      <c r="A774">
        <v>3848</v>
      </c>
      <c r="B774" t="s">
        <v>1647</v>
      </c>
      <c r="C774" t="s">
        <v>301</v>
      </c>
      <c r="D774" t="s">
        <v>7400</v>
      </c>
      <c r="E774" t="s">
        <v>6177</v>
      </c>
      <c r="F774" t="s">
        <v>6178</v>
      </c>
      <c r="G774" t="s">
        <v>10328</v>
      </c>
      <c r="H774">
        <v>17</v>
      </c>
      <c r="I774" t="s">
        <v>1652</v>
      </c>
      <c r="J774">
        <v>0</v>
      </c>
      <c r="K774">
        <v>0</v>
      </c>
    </row>
    <row r="775" spans="1:11" x14ac:dyDescent="0.25">
      <c r="A775">
        <v>3848</v>
      </c>
      <c r="B775" t="s">
        <v>1647</v>
      </c>
      <c r="C775" t="s">
        <v>301</v>
      </c>
      <c r="D775" t="s">
        <v>7400</v>
      </c>
      <c r="G775" t="s">
        <v>2309</v>
      </c>
      <c r="H775">
        <v>11</v>
      </c>
      <c r="I775" t="s">
        <v>1652</v>
      </c>
      <c r="J775">
        <v>0</v>
      </c>
      <c r="K775">
        <v>0</v>
      </c>
    </row>
    <row r="776" spans="1:11" x14ac:dyDescent="0.25">
      <c r="A776">
        <v>3848</v>
      </c>
      <c r="B776" t="s">
        <v>1647</v>
      </c>
      <c r="C776" t="s">
        <v>301</v>
      </c>
      <c r="D776" t="s">
        <v>7400</v>
      </c>
      <c r="E776" t="s">
        <v>3299</v>
      </c>
      <c r="F776" t="s">
        <v>3300</v>
      </c>
      <c r="G776" t="s">
        <v>6797</v>
      </c>
      <c r="H776">
        <v>35</v>
      </c>
      <c r="I776" t="s">
        <v>1652</v>
      </c>
      <c r="J776">
        <v>0</v>
      </c>
      <c r="K776">
        <v>0</v>
      </c>
    </row>
    <row r="777" spans="1:11" x14ac:dyDescent="0.25">
      <c r="A777">
        <v>3848</v>
      </c>
      <c r="B777" t="s">
        <v>1647</v>
      </c>
      <c r="C777" t="s">
        <v>301</v>
      </c>
      <c r="D777" t="s">
        <v>7400</v>
      </c>
      <c r="G777" t="s">
        <v>5937</v>
      </c>
      <c r="H777">
        <v>17</v>
      </c>
      <c r="I777" t="s">
        <v>1652</v>
      </c>
      <c r="J777">
        <v>0</v>
      </c>
      <c r="K777">
        <v>0</v>
      </c>
    </row>
    <row r="778" spans="1:11" x14ac:dyDescent="0.25">
      <c r="A778">
        <v>3848</v>
      </c>
      <c r="B778" t="s">
        <v>1647</v>
      </c>
      <c r="C778" t="s">
        <v>301</v>
      </c>
      <c r="D778" t="s">
        <v>7400</v>
      </c>
      <c r="E778" t="s">
        <v>3302</v>
      </c>
      <c r="F778" t="s">
        <v>3303</v>
      </c>
      <c r="G778" t="s">
        <v>6714</v>
      </c>
      <c r="H778">
        <v>34</v>
      </c>
      <c r="I778" t="s">
        <v>1652</v>
      </c>
      <c r="J778">
        <v>0</v>
      </c>
      <c r="K778">
        <v>0</v>
      </c>
    </row>
    <row r="779" spans="1:11" x14ac:dyDescent="0.25">
      <c r="A779">
        <v>3848</v>
      </c>
      <c r="B779" t="s">
        <v>1647</v>
      </c>
      <c r="C779" t="s">
        <v>301</v>
      </c>
      <c r="D779" t="s">
        <v>7400</v>
      </c>
      <c r="G779" t="s">
        <v>6720</v>
      </c>
      <c r="H779">
        <v>18</v>
      </c>
      <c r="I779" t="s">
        <v>1652</v>
      </c>
      <c r="J779">
        <v>0</v>
      </c>
      <c r="K779">
        <v>0</v>
      </c>
    </row>
    <row r="780" spans="1:11" x14ac:dyDescent="0.25">
      <c r="A780">
        <v>3848</v>
      </c>
      <c r="B780" t="s">
        <v>1647</v>
      </c>
      <c r="C780" t="s">
        <v>301</v>
      </c>
      <c r="D780" t="s">
        <v>7400</v>
      </c>
      <c r="E780" t="s">
        <v>3305</v>
      </c>
      <c r="F780" t="s">
        <v>3306</v>
      </c>
      <c r="G780" t="s">
        <v>10335</v>
      </c>
      <c r="H780">
        <v>17</v>
      </c>
      <c r="I780" t="s">
        <v>1652</v>
      </c>
      <c r="J780">
        <v>0</v>
      </c>
      <c r="K780">
        <v>0</v>
      </c>
    </row>
    <row r="781" spans="1:11" x14ac:dyDescent="0.25">
      <c r="A781">
        <v>3848</v>
      </c>
      <c r="B781" t="s">
        <v>1647</v>
      </c>
      <c r="C781" t="s">
        <v>301</v>
      </c>
      <c r="D781" t="s">
        <v>7400</v>
      </c>
      <c r="G781" t="s">
        <v>2414</v>
      </c>
      <c r="H781">
        <v>25</v>
      </c>
      <c r="I781" t="s">
        <v>1652</v>
      </c>
      <c r="J781">
        <v>0</v>
      </c>
      <c r="K781">
        <v>0</v>
      </c>
    </row>
    <row r="782" spans="1:11" x14ac:dyDescent="0.25">
      <c r="A782">
        <v>3848</v>
      </c>
      <c r="B782" t="s">
        <v>1647</v>
      </c>
      <c r="C782" t="s">
        <v>301</v>
      </c>
      <c r="D782" t="s">
        <v>7400</v>
      </c>
      <c r="E782" t="s">
        <v>2191</v>
      </c>
      <c r="F782" t="s">
        <v>2192</v>
      </c>
      <c r="G782" t="s">
        <v>3307</v>
      </c>
      <c r="H782">
        <v>18</v>
      </c>
      <c r="I782" t="s">
        <v>1652</v>
      </c>
      <c r="J782">
        <v>0</v>
      </c>
      <c r="K782">
        <v>0</v>
      </c>
    </row>
    <row r="783" spans="1:11" x14ac:dyDescent="0.25">
      <c r="A783">
        <v>3848</v>
      </c>
      <c r="B783" t="s">
        <v>1647</v>
      </c>
      <c r="C783" t="s">
        <v>301</v>
      </c>
      <c r="D783" t="s">
        <v>7400</v>
      </c>
      <c r="G783" t="s">
        <v>6179</v>
      </c>
      <c r="H783">
        <v>31</v>
      </c>
      <c r="I783" t="s">
        <v>1652</v>
      </c>
      <c r="J783">
        <v>0</v>
      </c>
      <c r="K783">
        <v>0</v>
      </c>
    </row>
    <row r="784" spans="1:11" x14ac:dyDescent="0.25">
      <c r="A784">
        <v>3848</v>
      </c>
      <c r="B784" t="s">
        <v>1647</v>
      </c>
      <c r="C784" t="s">
        <v>301</v>
      </c>
      <c r="D784" t="s">
        <v>7400</v>
      </c>
      <c r="E784" t="s">
        <v>3308</v>
      </c>
      <c r="F784" t="s">
        <v>2009</v>
      </c>
      <c r="G784" t="s">
        <v>6722</v>
      </c>
      <c r="H784">
        <v>5</v>
      </c>
      <c r="I784" t="s">
        <v>1652</v>
      </c>
      <c r="J784">
        <v>0</v>
      </c>
      <c r="K784">
        <v>0</v>
      </c>
    </row>
    <row r="785" spans="1:11" x14ac:dyDescent="0.25">
      <c r="A785">
        <v>3848</v>
      </c>
      <c r="B785" t="s">
        <v>1647</v>
      </c>
      <c r="C785" t="s">
        <v>301</v>
      </c>
      <c r="D785" t="s">
        <v>7400</v>
      </c>
      <c r="G785" t="s">
        <v>5926</v>
      </c>
      <c r="H785">
        <v>5</v>
      </c>
      <c r="I785" t="s">
        <v>1652</v>
      </c>
      <c r="J785">
        <v>0</v>
      </c>
      <c r="K785">
        <v>0</v>
      </c>
    </row>
    <row r="786" spans="1:11" x14ac:dyDescent="0.25">
      <c r="A786">
        <v>3848</v>
      </c>
      <c r="B786" t="s">
        <v>1647</v>
      </c>
      <c r="C786" t="s">
        <v>301</v>
      </c>
      <c r="D786" t="s">
        <v>7400</v>
      </c>
      <c r="E786" t="s">
        <v>4804</v>
      </c>
      <c r="F786" t="s">
        <v>4805</v>
      </c>
      <c r="G786" t="s">
        <v>6630</v>
      </c>
      <c r="H786">
        <v>7</v>
      </c>
      <c r="I786" t="s">
        <v>1652</v>
      </c>
      <c r="J786">
        <v>0</v>
      </c>
      <c r="K786">
        <v>0</v>
      </c>
    </row>
    <row r="787" spans="1:11" x14ac:dyDescent="0.25">
      <c r="A787">
        <v>3848</v>
      </c>
      <c r="B787" t="s">
        <v>1647</v>
      </c>
      <c r="C787" t="s">
        <v>301</v>
      </c>
      <c r="D787" t="s">
        <v>7400</v>
      </c>
      <c r="G787" t="s">
        <v>4806</v>
      </c>
      <c r="H787">
        <v>8</v>
      </c>
      <c r="I787" t="s">
        <v>1652</v>
      </c>
      <c r="J787">
        <v>0</v>
      </c>
      <c r="K787">
        <v>0</v>
      </c>
    </row>
    <row r="788" spans="1:11" x14ac:dyDescent="0.25">
      <c r="A788">
        <v>3848</v>
      </c>
      <c r="B788" t="s">
        <v>1647</v>
      </c>
      <c r="C788" t="s">
        <v>301</v>
      </c>
      <c r="D788" t="s">
        <v>7400</v>
      </c>
      <c r="E788" t="s">
        <v>10536</v>
      </c>
      <c r="F788" t="s">
        <v>2018</v>
      </c>
      <c r="G788" t="s">
        <v>2181</v>
      </c>
      <c r="H788">
        <v>1</v>
      </c>
      <c r="I788" t="s">
        <v>1652</v>
      </c>
      <c r="J788">
        <v>0</v>
      </c>
      <c r="K788">
        <v>0</v>
      </c>
    </row>
    <row r="789" spans="1:11" x14ac:dyDescent="0.25">
      <c r="A789">
        <v>3848</v>
      </c>
      <c r="B789" t="s">
        <v>1647</v>
      </c>
      <c r="C789" t="s">
        <v>301</v>
      </c>
      <c r="D789" t="s">
        <v>7400</v>
      </c>
      <c r="E789" t="s">
        <v>3309</v>
      </c>
      <c r="F789" t="s">
        <v>2018</v>
      </c>
      <c r="G789" t="s">
        <v>3310</v>
      </c>
      <c r="H789">
        <v>8</v>
      </c>
      <c r="I789" t="s">
        <v>1652</v>
      </c>
      <c r="J789">
        <v>0</v>
      </c>
      <c r="K789">
        <v>0</v>
      </c>
    </row>
    <row r="790" spans="1:11" x14ac:dyDescent="0.25">
      <c r="A790">
        <v>3848</v>
      </c>
      <c r="B790" t="s">
        <v>1647</v>
      </c>
      <c r="C790" t="s">
        <v>301</v>
      </c>
      <c r="D790" t="s">
        <v>7400</v>
      </c>
      <c r="G790" t="s">
        <v>4807</v>
      </c>
      <c r="H790">
        <v>51</v>
      </c>
      <c r="I790" t="s">
        <v>1652</v>
      </c>
      <c r="J790">
        <v>0</v>
      </c>
      <c r="K790">
        <v>0</v>
      </c>
    </row>
    <row r="791" spans="1:11" x14ac:dyDescent="0.25">
      <c r="A791">
        <v>3848</v>
      </c>
      <c r="B791" t="s">
        <v>1647</v>
      </c>
      <c r="C791" t="s">
        <v>301</v>
      </c>
      <c r="D791" t="s">
        <v>7400</v>
      </c>
      <c r="E791" t="s">
        <v>2017</v>
      </c>
      <c r="F791" t="s">
        <v>2016</v>
      </c>
      <c r="G791" t="s">
        <v>6444</v>
      </c>
      <c r="H791">
        <v>8</v>
      </c>
      <c r="I791" t="s">
        <v>1652</v>
      </c>
      <c r="J791">
        <v>0</v>
      </c>
      <c r="K791">
        <v>0</v>
      </c>
    </row>
    <row r="792" spans="1:11" x14ac:dyDescent="0.25">
      <c r="A792">
        <v>3848</v>
      </c>
      <c r="B792" t="s">
        <v>1647</v>
      </c>
      <c r="C792" t="s">
        <v>301</v>
      </c>
      <c r="D792" t="s">
        <v>7400</v>
      </c>
      <c r="G792" t="s">
        <v>6657</v>
      </c>
      <c r="H792">
        <v>67</v>
      </c>
      <c r="I792" t="s">
        <v>1652</v>
      </c>
      <c r="J792">
        <v>0</v>
      </c>
      <c r="K792">
        <v>0</v>
      </c>
    </row>
    <row r="793" spans="1:11" x14ac:dyDescent="0.25">
      <c r="A793">
        <v>3848</v>
      </c>
      <c r="B793" t="s">
        <v>1647</v>
      </c>
      <c r="C793" t="s">
        <v>301</v>
      </c>
      <c r="D793" t="s">
        <v>7400</v>
      </c>
      <c r="E793" t="s">
        <v>2015</v>
      </c>
      <c r="F793" t="s">
        <v>2014</v>
      </c>
      <c r="G793" t="s">
        <v>3298</v>
      </c>
      <c r="H793">
        <v>16</v>
      </c>
      <c r="I793" t="s">
        <v>1652</v>
      </c>
      <c r="J793">
        <v>0</v>
      </c>
      <c r="K793">
        <v>0</v>
      </c>
    </row>
    <row r="794" spans="1:11" x14ac:dyDescent="0.25">
      <c r="A794">
        <v>3848</v>
      </c>
      <c r="B794" t="s">
        <v>1647</v>
      </c>
      <c r="C794" t="s">
        <v>301</v>
      </c>
      <c r="D794" t="s">
        <v>7400</v>
      </c>
      <c r="G794" t="s">
        <v>2193</v>
      </c>
      <c r="H794">
        <v>20</v>
      </c>
      <c r="I794" t="s">
        <v>1652</v>
      </c>
      <c r="J794">
        <v>0</v>
      </c>
      <c r="K794">
        <v>0</v>
      </c>
    </row>
    <row r="795" spans="1:11" x14ac:dyDescent="0.25">
      <c r="A795">
        <v>3848</v>
      </c>
      <c r="B795" t="s">
        <v>1647</v>
      </c>
      <c r="C795" t="s">
        <v>301</v>
      </c>
      <c r="D795" t="s">
        <v>7400</v>
      </c>
      <c r="E795" t="s">
        <v>2013</v>
      </c>
      <c r="F795" t="s">
        <v>2012</v>
      </c>
      <c r="G795" t="s">
        <v>6631</v>
      </c>
      <c r="H795">
        <v>22</v>
      </c>
      <c r="I795" t="s">
        <v>1652</v>
      </c>
      <c r="J795">
        <v>0</v>
      </c>
      <c r="K795">
        <v>0</v>
      </c>
    </row>
    <row r="796" spans="1:11" x14ac:dyDescent="0.25">
      <c r="A796">
        <v>3848</v>
      </c>
      <c r="B796" t="s">
        <v>1647</v>
      </c>
      <c r="C796" t="s">
        <v>301</v>
      </c>
      <c r="D796" t="s">
        <v>7400</v>
      </c>
      <c r="G796" t="s">
        <v>2194</v>
      </c>
      <c r="H796">
        <v>29</v>
      </c>
      <c r="I796" t="s">
        <v>1652</v>
      </c>
      <c r="J796">
        <v>0</v>
      </c>
      <c r="K796">
        <v>0</v>
      </c>
    </row>
    <row r="797" spans="1:11" x14ac:dyDescent="0.25">
      <c r="A797">
        <v>3848</v>
      </c>
      <c r="B797" t="s">
        <v>1647</v>
      </c>
      <c r="C797" t="s">
        <v>301</v>
      </c>
      <c r="D797" t="s">
        <v>7400</v>
      </c>
      <c r="E797" t="s">
        <v>2011</v>
      </c>
      <c r="F797" t="s">
        <v>2009</v>
      </c>
      <c r="G797" t="s">
        <v>10328</v>
      </c>
      <c r="H797">
        <v>25</v>
      </c>
      <c r="I797" t="s">
        <v>1652</v>
      </c>
      <c r="J797">
        <v>0</v>
      </c>
      <c r="K797">
        <v>0</v>
      </c>
    </row>
    <row r="798" spans="1:11" x14ac:dyDescent="0.25">
      <c r="A798">
        <v>3848</v>
      </c>
      <c r="B798" t="s">
        <v>1647</v>
      </c>
      <c r="C798" t="s">
        <v>301</v>
      </c>
      <c r="D798" t="s">
        <v>7400</v>
      </c>
      <c r="G798" t="s">
        <v>4808</v>
      </c>
      <c r="H798">
        <v>17</v>
      </c>
      <c r="I798" t="s">
        <v>1652</v>
      </c>
      <c r="J798">
        <v>0</v>
      </c>
      <c r="K798">
        <v>0</v>
      </c>
    </row>
    <row r="799" spans="1:11" x14ac:dyDescent="0.25">
      <c r="A799">
        <v>3848</v>
      </c>
      <c r="B799" t="s">
        <v>1647</v>
      </c>
      <c r="C799" t="s">
        <v>301</v>
      </c>
      <c r="D799" t="s">
        <v>7400</v>
      </c>
      <c r="E799" t="s">
        <v>2010</v>
      </c>
      <c r="F799" t="s">
        <v>2009</v>
      </c>
      <c r="G799" t="s">
        <v>3208</v>
      </c>
      <c r="H799">
        <v>1</v>
      </c>
      <c r="I799" t="s">
        <v>1652</v>
      </c>
      <c r="J799">
        <v>0</v>
      </c>
      <c r="K799">
        <v>0</v>
      </c>
    </row>
    <row r="800" spans="1:11" x14ac:dyDescent="0.25">
      <c r="A800">
        <v>3848</v>
      </c>
      <c r="B800" t="s">
        <v>1647</v>
      </c>
      <c r="C800" t="s">
        <v>301</v>
      </c>
      <c r="D800" t="s">
        <v>7400</v>
      </c>
      <c r="G800" t="s">
        <v>2195</v>
      </c>
      <c r="H800">
        <v>18</v>
      </c>
      <c r="I800" t="s">
        <v>1652</v>
      </c>
      <c r="J800">
        <v>0</v>
      </c>
      <c r="K800">
        <v>0</v>
      </c>
    </row>
    <row r="801" spans="1:11" x14ac:dyDescent="0.25">
      <c r="A801">
        <v>3848</v>
      </c>
      <c r="B801" t="s">
        <v>1647</v>
      </c>
      <c r="C801" t="s">
        <v>301</v>
      </c>
      <c r="D801" t="s">
        <v>7400</v>
      </c>
      <c r="E801" t="s">
        <v>6886</v>
      </c>
      <c r="F801" t="s">
        <v>1666</v>
      </c>
      <c r="G801" t="s">
        <v>6881</v>
      </c>
      <c r="H801">
        <v>7</v>
      </c>
      <c r="I801" t="s">
        <v>1652</v>
      </c>
      <c r="J801">
        <v>0</v>
      </c>
      <c r="K801">
        <v>0</v>
      </c>
    </row>
    <row r="802" spans="1:11" x14ac:dyDescent="0.25">
      <c r="A802">
        <v>3848</v>
      </c>
      <c r="B802" t="s">
        <v>1647</v>
      </c>
      <c r="C802" t="s">
        <v>301</v>
      </c>
      <c r="D802" t="s">
        <v>7400</v>
      </c>
      <c r="G802" t="s">
        <v>7152</v>
      </c>
      <c r="H802">
        <v>10</v>
      </c>
      <c r="I802" t="s">
        <v>1652</v>
      </c>
      <c r="J802">
        <v>0</v>
      </c>
      <c r="K802">
        <v>0</v>
      </c>
    </row>
    <row r="803" spans="1:11" x14ac:dyDescent="0.25">
      <c r="A803">
        <v>3848</v>
      </c>
      <c r="B803" t="s">
        <v>1647</v>
      </c>
      <c r="C803" t="s">
        <v>301</v>
      </c>
      <c r="D803" t="s">
        <v>7400</v>
      </c>
      <c r="E803" t="s">
        <v>8267</v>
      </c>
      <c r="F803" t="s">
        <v>3311</v>
      </c>
      <c r="G803" t="s">
        <v>6725</v>
      </c>
      <c r="H803">
        <v>9</v>
      </c>
      <c r="I803" t="s">
        <v>1652</v>
      </c>
      <c r="J803">
        <v>0</v>
      </c>
      <c r="K803">
        <v>0</v>
      </c>
    </row>
    <row r="804" spans="1:11" x14ac:dyDescent="0.25">
      <c r="A804">
        <v>3848</v>
      </c>
      <c r="B804" t="s">
        <v>1647</v>
      </c>
      <c r="C804" t="s">
        <v>301</v>
      </c>
      <c r="D804" t="s">
        <v>7400</v>
      </c>
      <c r="G804" t="s">
        <v>7787</v>
      </c>
      <c r="H804">
        <v>2</v>
      </c>
      <c r="I804" t="s">
        <v>1652</v>
      </c>
      <c r="J804">
        <v>0</v>
      </c>
      <c r="K804">
        <v>0</v>
      </c>
    </row>
    <row r="805" spans="1:11" x14ac:dyDescent="0.25">
      <c r="A805">
        <v>3848</v>
      </c>
      <c r="B805" t="s">
        <v>1647</v>
      </c>
      <c r="C805" t="s">
        <v>301</v>
      </c>
      <c r="D805" t="s">
        <v>7400</v>
      </c>
      <c r="E805" t="s">
        <v>3312</v>
      </c>
      <c r="F805" t="s">
        <v>3313</v>
      </c>
      <c r="G805" t="s">
        <v>6725</v>
      </c>
      <c r="H805">
        <v>5</v>
      </c>
      <c r="I805" t="s">
        <v>1652</v>
      </c>
      <c r="J805">
        <v>0</v>
      </c>
      <c r="K805">
        <v>0</v>
      </c>
    </row>
    <row r="806" spans="1:11" x14ac:dyDescent="0.25">
      <c r="A806">
        <v>3848</v>
      </c>
      <c r="B806" t="s">
        <v>1647</v>
      </c>
      <c r="C806" t="s">
        <v>301</v>
      </c>
      <c r="D806" t="s">
        <v>7400</v>
      </c>
      <c r="G806" t="s">
        <v>7787</v>
      </c>
      <c r="H806">
        <v>2</v>
      </c>
      <c r="I806" t="s">
        <v>1652</v>
      </c>
      <c r="J806">
        <v>0</v>
      </c>
      <c r="K806">
        <v>0</v>
      </c>
    </row>
    <row r="807" spans="1:11" x14ac:dyDescent="0.25">
      <c r="A807">
        <v>3848</v>
      </c>
      <c r="B807" t="s">
        <v>1647</v>
      </c>
      <c r="C807" t="s">
        <v>301</v>
      </c>
      <c r="D807" t="s">
        <v>7400</v>
      </c>
      <c r="E807" t="s">
        <v>3314</v>
      </c>
      <c r="F807" t="s">
        <v>3315</v>
      </c>
      <c r="G807" t="s">
        <v>6629</v>
      </c>
      <c r="H807">
        <v>6</v>
      </c>
      <c r="I807" t="s">
        <v>1652</v>
      </c>
      <c r="J807">
        <v>0</v>
      </c>
      <c r="K807">
        <v>0</v>
      </c>
    </row>
    <row r="808" spans="1:11" x14ac:dyDescent="0.25">
      <c r="A808">
        <v>3848</v>
      </c>
      <c r="B808" t="s">
        <v>1647</v>
      </c>
      <c r="C808" t="s">
        <v>301</v>
      </c>
      <c r="D808" t="s">
        <v>7400</v>
      </c>
      <c r="E808" t="s">
        <v>2008</v>
      </c>
      <c r="F808" t="s">
        <v>2007</v>
      </c>
      <c r="G808" t="s">
        <v>6714</v>
      </c>
      <c r="H808">
        <v>14</v>
      </c>
      <c r="I808" t="s">
        <v>1652</v>
      </c>
      <c r="J808">
        <v>0</v>
      </c>
      <c r="K808">
        <v>0</v>
      </c>
    </row>
    <row r="809" spans="1:11" x14ac:dyDescent="0.25">
      <c r="A809">
        <v>3848</v>
      </c>
      <c r="B809" t="s">
        <v>1647</v>
      </c>
      <c r="C809" t="s">
        <v>301</v>
      </c>
      <c r="D809" t="s">
        <v>7400</v>
      </c>
      <c r="G809" t="s">
        <v>7512</v>
      </c>
      <c r="H809">
        <v>17</v>
      </c>
      <c r="I809" t="s">
        <v>1652</v>
      </c>
      <c r="J809">
        <v>0</v>
      </c>
      <c r="K809">
        <v>0</v>
      </c>
    </row>
    <row r="810" spans="1:11" x14ac:dyDescent="0.25">
      <c r="A810">
        <v>3848</v>
      </c>
      <c r="B810" t="s">
        <v>1647</v>
      </c>
      <c r="C810" t="s">
        <v>301</v>
      </c>
      <c r="D810" t="s">
        <v>7400</v>
      </c>
      <c r="E810" t="s">
        <v>4809</v>
      </c>
      <c r="F810" t="s">
        <v>4810</v>
      </c>
      <c r="G810" t="s">
        <v>2414</v>
      </c>
      <c r="H810">
        <v>4</v>
      </c>
      <c r="I810" t="s">
        <v>1652</v>
      </c>
      <c r="J810">
        <v>0</v>
      </c>
      <c r="K810">
        <v>0</v>
      </c>
    </row>
    <row r="811" spans="1:11" x14ac:dyDescent="0.25">
      <c r="A811">
        <v>3848</v>
      </c>
      <c r="B811" t="s">
        <v>1647</v>
      </c>
      <c r="C811" t="s">
        <v>301</v>
      </c>
      <c r="D811" t="s">
        <v>7400</v>
      </c>
      <c r="E811" t="s">
        <v>7879</v>
      </c>
      <c r="F811" t="s">
        <v>4811</v>
      </c>
      <c r="G811" t="s">
        <v>7880</v>
      </c>
      <c r="H811">
        <v>20</v>
      </c>
      <c r="I811" t="s">
        <v>1652</v>
      </c>
      <c r="J811">
        <v>0</v>
      </c>
      <c r="K811">
        <v>0</v>
      </c>
    </row>
    <row r="812" spans="1:11" x14ac:dyDescent="0.25">
      <c r="A812">
        <v>3848</v>
      </c>
      <c r="B812" t="s">
        <v>1647</v>
      </c>
      <c r="C812" t="s">
        <v>301</v>
      </c>
      <c r="D812" t="s">
        <v>7400</v>
      </c>
      <c r="E812" t="s">
        <v>4307</v>
      </c>
      <c r="F812" t="s">
        <v>1655</v>
      </c>
      <c r="G812" t="s">
        <v>3237</v>
      </c>
      <c r="H812">
        <v>29</v>
      </c>
      <c r="I812" t="s">
        <v>1652</v>
      </c>
      <c r="J812">
        <v>0</v>
      </c>
      <c r="K812">
        <v>0</v>
      </c>
    </row>
    <row r="813" spans="1:11" x14ac:dyDescent="0.25">
      <c r="A813">
        <v>3848</v>
      </c>
      <c r="B813" t="s">
        <v>1647</v>
      </c>
      <c r="C813" t="s">
        <v>301</v>
      </c>
      <c r="D813" t="s">
        <v>7400</v>
      </c>
      <c r="G813" t="s">
        <v>4474</v>
      </c>
      <c r="H813">
        <v>72</v>
      </c>
      <c r="I813" t="s">
        <v>1652</v>
      </c>
      <c r="J813">
        <v>0</v>
      </c>
      <c r="K813">
        <v>0</v>
      </c>
    </row>
    <row r="814" spans="1:11" x14ac:dyDescent="0.25">
      <c r="A814">
        <v>3848</v>
      </c>
      <c r="B814" t="s">
        <v>1647</v>
      </c>
      <c r="C814" t="s">
        <v>301</v>
      </c>
      <c r="D814" t="s">
        <v>7400</v>
      </c>
      <c r="E814" t="s">
        <v>4812</v>
      </c>
      <c r="F814" t="s">
        <v>4734</v>
      </c>
      <c r="G814" t="s">
        <v>6420</v>
      </c>
      <c r="H814">
        <v>4</v>
      </c>
      <c r="I814" t="s">
        <v>1652</v>
      </c>
      <c r="J814">
        <v>0</v>
      </c>
      <c r="K814">
        <v>0</v>
      </c>
    </row>
    <row r="815" spans="1:11" x14ac:dyDescent="0.25">
      <c r="A815">
        <v>3848</v>
      </c>
      <c r="B815" t="s">
        <v>1647</v>
      </c>
      <c r="C815" t="s">
        <v>301</v>
      </c>
      <c r="D815" t="s">
        <v>7400</v>
      </c>
      <c r="G815" t="s">
        <v>7025</v>
      </c>
      <c r="H815">
        <v>8</v>
      </c>
      <c r="I815" t="s">
        <v>1652</v>
      </c>
      <c r="J815">
        <v>0</v>
      </c>
      <c r="K815">
        <v>0</v>
      </c>
    </row>
    <row r="816" spans="1:11" x14ac:dyDescent="0.25">
      <c r="A816">
        <v>3848</v>
      </c>
      <c r="B816" t="s">
        <v>1647</v>
      </c>
      <c r="C816" t="s">
        <v>301</v>
      </c>
      <c r="D816" t="s">
        <v>7400</v>
      </c>
      <c r="E816" t="s">
        <v>3317</v>
      </c>
      <c r="F816" t="s">
        <v>3318</v>
      </c>
      <c r="G816" t="s">
        <v>4419</v>
      </c>
      <c r="H816">
        <v>4</v>
      </c>
      <c r="I816" t="s">
        <v>1652</v>
      </c>
      <c r="J816">
        <v>0</v>
      </c>
      <c r="K816">
        <v>0</v>
      </c>
    </row>
    <row r="817" spans="1:11" x14ac:dyDescent="0.25">
      <c r="A817">
        <v>3848</v>
      </c>
      <c r="B817" t="s">
        <v>1647</v>
      </c>
      <c r="C817" t="s">
        <v>301</v>
      </c>
      <c r="D817" t="s">
        <v>7400</v>
      </c>
      <c r="E817" t="s">
        <v>3319</v>
      </c>
      <c r="F817" t="s">
        <v>3320</v>
      </c>
      <c r="G817" t="s">
        <v>6629</v>
      </c>
      <c r="H817">
        <v>8</v>
      </c>
      <c r="I817" t="s">
        <v>1652</v>
      </c>
      <c r="J817">
        <v>0</v>
      </c>
      <c r="K817">
        <v>0</v>
      </c>
    </row>
    <row r="818" spans="1:11" x14ac:dyDescent="0.25">
      <c r="A818">
        <v>3848</v>
      </c>
      <c r="B818" t="s">
        <v>1647</v>
      </c>
      <c r="C818" t="s">
        <v>301</v>
      </c>
      <c r="D818" t="s">
        <v>7400</v>
      </c>
      <c r="G818" t="s">
        <v>4420</v>
      </c>
      <c r="H818">
        <v>44</v>
      </c>
      <c r="I818" t="s">
        <v>1652</v>
      </c>
      <c r="J818">
        <v>0</v>
      </c>
      <c r="K818">
        <v>0</v>
      </c>
    </row>
    <row r="819" spans="1:11" x14ac:dyDescent="0.25">
      <c r="A819">
        <v>3848</v>
      </c>
      <c r="B819" t="s">
        <v>1647</v>
      </c>
      <c r="C819" t="s">
        <v>301</v>
      </c>
      <c r="D819" t="s">
        <v>7400</v>
      </c>
      <c r="E819" t="s">
        <v>3014</v>
      </c>
      <c r="F819" t="s">
        <v>3015</v>
      </c>
      <c r="G819" t="s">
        <v>7386</v>
      </c>
      <c r="H819">
        <v>54</v>
      </c>
      <c r="I819" t="s">
        <v>1652</v>
      </c>
      <c r="J819">
        <v>0</v>
      </c>
      <c r="K819">
        <v>0</v>
      </c>
    </row>
    <row r="820" spans="1:11" x14ac:dyDescent="0.25">
      <c r="A820">
        <v>3848</v>
      </c>
      <c r="B820" t="s">
        <v>1647</v>
      </c>
      <c r="C820" t="s">
        <v>301</v>
      </c>
      <c r="D820" t="s">
        <v>7400</v>
      </c>
      <c r="G820" t="s">
        <v>4321</v>
      </c>
      <c r="H820">
        <v>60</v>
      </c>
      <c r="I820" t="s">
        <v>1652</v>
      </c>
      <c r="J820">
        <v>0</v>
      </c>
      <c r="K820">
        <v>0</v>
      </c>
    </row>
    <row r="821" spans="1:11" x14ac:dyDescent="0.25">
      <c r="A821">
        <v>3848</v>
      </c>
      <c r="B821" t="s">
        <v>1647</v>
      </c>
      <c r="C821" t="s">
        <v>301</v>
      </c>
      <c r="D821" t="s">
        <v>7400</v>
      </c>
      <c r="E821" t="s">
        <v>3321</v>
      </c>
      <c r="F821" t="s">
        <v>3322</v>
      </c>
      <c r="G821" t="s">
        <v>7703</v>
      </c>
      <c r="H821">
        <v>1</v>
      </c>
      <c r="I821" t="s">
        <v>1652</v>
      </c>
      <c r="J821">
        <v>0</v>
      </c>
      <c r="K821">
        <v>0</v>
      </c>
    </row>
    <row r="822" spans="1:11" x14ac:dyDescent="0.25">
      <c r="A822">
        <v>3848</v>
      </c>
      <c r="B822" t="s">
        <v>1647</v>
      </c>
      <c r="C822" t="s">
        <v>301</v>
      </c>
      <c r="D822" t="s">
        <v>7400</v>
      </c>
      <c r="G822" t="s">
        <v>4421</v>
      </c>
      <c r="H822">
        <v>9</v>
      </c>
      <c r="I822" t="s">
        <v>1652</v>
      </c>
      <c r="J822">
        <v>0</v>
      </c>
      <c r="K822">
        <v>0</v>
      </c>
    </row>
    <row r="823" spans="1:11" x14ac:dyDescent="0.25">
      <c r="A823">
        <v>3848</v>
      </c>
      <c r="B823" t="s">
        <v>1647</v>
      </c>
      <c r="C823" t="s">
        <v>301</v>
      </c>
      <c r="D823" t="s">
        <v>7400</v>
      </c>
      <c r="E823" t="s">
        <v>7704</v>
      </c>
      <c r="F823" t="s">
        <v>7705</v>
      </c>
      <c r="G823" t="s">
        <v>7703</v>
      </c>
      <c r="H823">
        <v>2</v>
      </c>
      <c r="I823" t="s">
        <v>1652</v>
      </c>
      <c r="J823">
        <v>0</v>
      </c>
      <c r="K823">
        <v>0</v>
      </c>
    </row>
    <row r="824" spans="1:11" x14ac:dyDescent="0.25">
      <c r="A824">
        <v>3848</v>
      </c>
      <c r="B824" t="s">
        <v>1647</v>
      </c>
      <c r="C824" t="s">
        <v>301</v>
      </c>
      <c r="D824" t="s">
        <v>7400</v>
      </c>
      <c r="G824" t="s">
        <v>4421</v>
      </c>
      <c r="H824">
        <v>15</v>
      </c>
      <c r="I824" t="s">
        <v>1652</v>
      </c>
      <c r="J824">
        <v>0</v>
      </c>
      <c r="K824">
        <v>0</v>
      </c>
    </row>
    <row r="825" spans="1:11" x14ac:dyDescent="0.25">
      <c r="A825">
        <v>3848</v>
      </c>
      <c r="B825" t="s">
        <v>1647</v>
      </c>
      <c r="C825" t="s">
        <v>301</v>
      </c>
      <c r="D825" t="s">
        <v>7400</v>
      </c>
      <c r="E825" t="s">
        <v>4813</v>
      </c>
      <c r="F825" t="s">
        <v>4814</v>
      </c>
      <c r="G825" t="s">
        <v>6882</v>
      </c>
      <c r="H825">
        <v>7</v>
      </c>
      <c r="I825" t="s">
        <v>1652</v>
      </c>
      <c r="J825">
        <v>0</v>
      </c>
      <c r="K825">
        <v>0</v>
      </c>
    </row>
    <row r="826" spans="1:11" x14ac:dyDescent="0.25">
      <c r="A826">
        <v>3848</v>
      </c>
      <c r="B826" t="s">
        <v>1647</v>
      </c>
      <c r="C826" t="s">
        <v>301</v>
      </c>
      <c r="D826" t="s">
        <v>7400</v>
      </c>
      <c r="G826" t="s">
        <v>2255</v>
      </c>
      <c r="H826">
        <v>8</v>
      </c>
      <c r="I826" t="s">
        <v>1652</v>
      </c>
      <c r="J826">
        <v>0</v>
      </c>
      <c r="K826">
        <v>0</v>
      </c>
    </row>
    <row r="827" spans="1:11" x14ac:dyDescent="0.25">
      <c r="A827">
        <v>3848</v>
      </c>
      <c r="B827" t="s">
        <v>1647</v>
      </c>
      <c r="C827" t="s">
        <v>301</v>
      </c>
      <c r="D827" t="s">
        <v>7400</v>
      </c>
      <c r="E827" t="s">
        <v>4815</v>
      </c>
      <c r="F827" t="s">
        <v>4816</v>
      </c>
      <c r="G827" t="s">
        <v>6628</v>
      </c>
      <c r="H827">
        <v>30</v>
      </c>
      <c r="I827" t="s">
        <v>1652</v>
      </c>
      <c r="J827">
        <v>0</v>
      </c>
      <c r="K827">
        <v>0</v>
      </c>
    </row>
    <row r="828" spans="1:11" x14ac:dyDescent="0.25">
      <c r="A828">
        <v>3848</v>
      </c>
      <c r="B828" t="s">
        <v>1647</v>
      </c>
      <c r="C828" t="s">
        <v>301</v>
      </c>
      <c r="D828" t="s">
        <v>7400</v>
      </c>
      <c r="G828" t="s">
        <v>4817</v>
      </c>
      <c r="H828">
        <v>29</v>
      </c>
      <c r="I828" t="s">
        <v>1652</v>
      </c>
      <c r="J828">
        <v>0</v>
      </c>
      <c r="K828">
        <v>0</v>
      </c>
    </row>
    <row r="829" spans="1:11" x14ac:dyDescent="0.25">
      <c r="A829">
        <v>3848</v>
      </c>
      <c r="B829" t="s">
        <v>1647</v>
      </c>
      <c r="C829" t="s">
        <v>301</v>
      </c>
      <c r="D829" t="s">
        <v>7400</v>
      </c>
      <c r="E829" t="s">
        <v>3323</v>
      </c>
      <c r="F829" t="s">
        <v>1655</v>
      </c>
      <c r="G829" t="s">
        <v>3307</v>
      </c>
      <c r="H829">
        <v>22</v>
      </c>
      <c r="I829" t="s">
        <v>1652</v>
      </c>
      <c r="J829">
        <v>0</v>
      </c>
      <c r="K829">
        <v>0</v>
      </c>
    </row>
    <row r="830" spans="1:11" x14ac:dyDescent="0.25">
      <c r="A830">
        <v>3848</v>
      </c>
      <c r="B830" t="s">
        <v>1647</v>
      </c>
      <c r="C830" t="s">
        <v>301</v>
      </c>
      <c r="D830" t="s">
        <v>7400</v>
      </c>
      <c r="G830" t="s">
        <v>4308</v>
      </c>
      <c r="H830">
        <v>58</v>
      </c>
      <c r="I830" t="s">
        <v>1652</v>
      </c>
      <c r="J830">
        <v>0</v>
      </c>
      <c r="K830">
        <v>0</v>
      </c>
    </row>
    <row r="831" spans="1:11" x14ac:dyDescent="0.25">
      <c r="A831">
        <v>3848</v>
      </c>
      <c r="B831" t="s">
        <v>1647</v>
      </c>
      <c r="C831" t="s">
        <v>301</v>
      </c>
      <c r="D831" t="s">
        <v>7400</v>
      </c>
      <c r="E831" t="s">
        <v>4818</v>
      </c>
      <c r="F831" t="s">
        <v>4819</v>
      </c>
      <c r="G831" t="s">
        <v>6633</v>
      </c>
      <c r="H831">
        <v>10</v>
      </c>
      <c r="I831" t="s">
        <v>1652</v>
      </c>
      <c r="J831">
        <v>0</v>
      </c>
      <c r="K831">
        <v>0</v>
      </c>
    </row>
    <row r="832" spans="1:11" x14ac:dyDescent="0.25">
      <c r="A832">
        <v>3848</v>
      </c>
      <c r="B832" t="s">
        <v>1647</v>
      </c>
      <c r="C832" t="s">
        <v>301</v>
      </c>
      <c r="D832" t="s">
        <v>7400</v>
      </c>
      <c r="G832" t="s">
        <v>4820</v>
      </c>
      <c r="H832">
        <v>42</v>
      </c>
      <c r="I832" t="s">
        <v>1652</v>
      </c>
      <c r="J832">
        <v>0</v>
      </c>
      <c r="K832">
        <v>0</v>
      </c>
    </row>
    <row r="833" spans="1:11" x14ac:dyDescent="0.25">
      <c r="A833">
        <v>3848</v>
      </c>
      <c r="B833" t="s">
        <v>1647</v>
      </c>
      <c r="C833" t="s">
        <v>301</v>
      </c>
      <c r="D833" t="s">
        <v>7400</v>
      </c>
      <c r="E833" t="s">
        <v>6180</v>
      </c>
      <c r="F833" t="s">
        <v>2006</v>
      </c>
      <c r="G833" t="s">
        <v>6181</v>
      </c>
      <c r="H833">
        <v>21</v>
      </c>
      <c r="I833" t="s">
        <v>1652</v>
      </c>
      <c r="J833">
        <v>0</v>
      </c>
      <c r="K833">
        <v>0</v>
      </c>
    </row>
    <row r="834" spans="1:11" x14ac:dyDescent="0.25">
      <c r="A834">
        <v>3848</v>
      </c>
      <c r="B834" t="s">
        <v>1647</v>
      </c>
      <c r="C834" t="s">
        <v>301</v>
      </c>
      <c r="D834" t="s">
        <v>7400</v>
      </c>
      <c r="E834" t="s">
        <v>4821</v>
      </c>
      <c r="F834" t="s">
        <v>4822</v>
      </c>
      <c r="G834" t="s">
        <v>6629</v>
      </c>
      <c r="H834">
        <v>18</v>
      </c>
      <c r="I834" t="s">
        <v>1652</v>
      </c>
      <c r="J834">
        <v>0</v>
      </c>
      <c r="K834">
        <v>0</v>
      </c>
    </row>
    <row r="835" spans="1:11" x14ac:dyDescent="0.25">
      <c r="A835">
        <v>3848</v>
      </c>
      <c r="B835" t="s">
        <v>1647</v>
      </c>
      <c r="C835" t="s">
        <v>301</v>
      </c>
      <c r="D835" t="s">
        <v>7400</v>
      </c>
      <c r="G835" t="s">
        <v>4823</v>
      </c>
      <c r="H835">
        <v>39</v>
      </c>
      <c r="I835" t="s">
        <v>1652</v>
      </c>
      <c r="J835">
        <v>0</v>
      </c>
      <c r="K835">
        <v>0</v>
      </c>
    </row>
    <row r="836" spans="1:11" x14ac:dyDescent="0.25">
      <c r="A836">
        <v>3848</v>
      </c>
      <c r="B836" t="s">
        <v>1647</v>
      </c>
      <c r="C836" t="s">
        <v>301</v>
      </c>
      <c r="D836" t="s">
        <v>7400</v>
      </c>
      <c r="E836" t="s">
        <v>4309</v>
      </c>
      <c r="F836" t="s">
        <v>1655</v>
      </c>
      <c r="G836" t="s">
        <v>10146</v>
      </c>
      <c r="H836">
        <v>68</v>
      </c>
      <c r="I836" t="s">
        <v>1652</v>
      </c>
      <c r="J836">
        <v>0</v>
      </c>
      <c r="K836">
        <v>0</v>
      </c>
    </row>
    <row r="837" spans="1:11" x14ac:dyDescent="0.25">
      <c r="A837">
        <v>3848</v>
      </c>
      <c r="B837" t="s">
        <v>1647</v>
      </c>
      <c r="C837" t="s">
        <v>301</v>
      </c>
      <c r="D837" t="s">
        <v>7400</v>
      </c>
      <c r="G837" t="s">
        <v>5938</v>
      </c>
      <c r="H837">
        <v>49</v>
      </c>
      <c r="I837" t="s">
        <v>1652</v>
      </c>
      <c r="J837">
        <v>0</v>
      </c>
      <c r="K837">
        <v>0</v>
      </c>
    </row>
    <row r="838" spans="1:11" x14ac:dyDescent="0.25">
      <c r="A838">
        <v>3848</v>
      </c>
      <c r="B838" t="s">
        <v>1647</v>
      </c>
      <c r="C838" t="s">
        <v>301</v>
      </c>
      <c r="D838" t="s">
        <v>7400</v>
      </c>
      <c r="E838" t="s">
        <v>4824</v>
      </c>
      <c r="F838" t="s">
        <v>4811</v>
      </c>
      <c r="G838" t="s">
        <v>6631</v>
      </c>
      <c r="H838">
        <v>22</v>
      </c>
      <c r="I838" t="s">
        <v>1652</v>
      </c>
      <c r="J838">
        <v>0</v>
      </c>
      <c r="K838">
        <v>0</v>
      </c>
    </row>
    <row r="839" spans="1:11" x14ac:dyDescent="0.25">
      <c r="A839">
        <v>3848</v>
      </c>
      <c r="B839" t="s">
        <v>1647</v>
      </c>
      <c r="C839" t="s">
        <v>301</v>
      </c>
      <c r="D839" t="s">
        <v>7400</v>
      </c>
      <c r="G839" t="s">
        <v>4825</v>
      </c>
      <c r="H839">
        <v>24</v>
      </c>
      <c r="I839" t="s">
        <v>1652</v>
      </c>
      <c r="J839">
        <v>0</v>
      </c>
      <c r="K839">
        <v>0</v>
      </c>
    </row>
    <row r="840" spans="1:11" x14ac:dyDescent="0.25">
      <c r="A840">
        <v>3848</v>
      </c>
      <c r="B840" t="s">
        <v>1647</v>
      </c>
      <c r="C840" t="s">
        <v>301</v>
      </c>
      <c r="D840" t="s">
        <v>7400</v>
      </c>
      <c r="E840" t="s">
        <v>3324</v>
      </c>
      <c r="F840" t="s">
        <v>1655</v>
      </c>
      <c r="G840" t="s">
        <v>6631</v>
      </c>
      <c r="H840">
        <v>39</v>
      </c>
      <c r="I840" t="s">
        <v>1652</v>
      </c>
      <c r="J840">
        <v>0</v>
      </c>
      <c r="K840">
        <v>0</v>
      </c>
    </row>
    <row r="841" spans="1:11" x14ac:dyDescent="0.25">
      <c r="A841">
        <v>3848</v>
      </c>
      <c r="B841" t="s">
        <v>1647</v>
      </c>
      <c r="C841" t="s">
        <v>301</v>
      </c>
      <c r="D841" t="s">
        <v>7400</v>
      </c>
      <c r="G841" t="s">
        <v>4310</v>
      </c>
      <c r="H841">
        <v>46</v>
      </c>
      <c r="I841" t="s">
        <v>1652</v>
      </c>
      <c r="J841">
        <v>0</v>
      </c>
      <c r="K841">
        <v>0</v>
      </c>
    </row>
    <row r="842" spans="1:11" x14ac:dyDescent="0.25">
      <c r="A842">
        <v>3848</v>
      </c>
      <c r="B842" t="s">
        <v>1647</v>
      </c>
      <c r="C842" t="s">
        <v>301</v>
      </c>
      <c r="D842" t="s">
        <v>7400</v>
      </c>
      <c r="E842" t="s">
        <v>4826</v>
      </c>
      <c r="F842" t="s">
        <v>1655</v>
      </c>
      <c r="G842" t="s">
        <v>4827</v>
      </c>
      <c r="H842">
        <v>72</v>
      </c>
      <c r="I842" t="s">
        <v>1652</v>
      </c>
      <c r="J842">
        <v>0</v>
      </c>
      <c r="K842">
        <v>0</v>
      </c>
    </row>
    <row r="843" spans="1:11" x14ac:dyDescent="0.25">
      <c r="A843">
        <v>3848</v>
      </c>
      <c r="B843" t="s">
        <v>1647</v>
      </c>
      <c r="C843" t="s">
        <v>301</v>
      </c>
      <c r="D843" t="s">
        <v>7400</v>
      </c>
      <c r="E843" t="s">
        <v>4828</v>
      </c>
      <c r="F843" t="s">
        <v>4829</v>
      </c>
      <c r="G843" t="s">
        <v>6627</v>
      </c>
      <c r="H843">
        <v>37</v>
      </c>
      <c r="I843" t="s">
        <v>1652</v>
      </c>
      <c r="J843">
        <v>0</v>
      </c>
      <c r="K843">
        <v>0</v>
      </c>
    </row>
    <row r="844" spans="1:11" x14ac:dyDescent="0.25">
      <c r="A844">
        <v>3848</v>
      </c>
      <c r="B844" t="s">
        <v>1647</v>
      </c>
      <c r="C844" t="s">
        <v>301</v>
      </c>
      <c r="D844" t="s">
        <v>7400</v>
      </c>
      <c r="G844" t="s">
        <v>4830</v>
      </c>
      <c r="H844">
        <v>61</v>
      </c>
      <c r="I844" t="s">
        <v>1652</v>
      </c>
      <c r="J844">
        <v>0</v>
      </c>
      <c r="K844">
        <v>0</v>
      </c>
    </row>
    <row r="845" spans="1:11" x14ac:dyDescent="0.25">
      <c r="A845">
        <v>3848</v>
      </c>
      <c r="B845" t="s">
        <v>1647</v>
      </c>
      <c r="C845" t="s">
        <v>301</v>
      </c>
      <c r="D845" t="s">
        <v>7400</v>
      </c>
      <c r="E845" t="s">
        <v>3325</v>
      </c>
      <c r="F845" t="s">
        <v>3326</v>
      </c>
      <c r="G845" t="s">
        <v>7153</v>
      </c>
      <c r="H845">
        <v>7</v>
      </c>
      <c r="I845" t="s">
        <v>1652</v>
      </c>
      <c r="J845">
        <v>0</v>
      </c>
      <c r="K845">
        <v>0</v>
      </c>
    </row>
    <row r="846" spans="1:11" x14ac:dyDescent="0.25">
      <c r="A846">
        <v>3848</v>
      </c>
      <c r="B846" t="s">
        <v>1647</v>
      </c>
      <c r="C846" t="s">
        <v>301</v>
      </c>
      <c r="D846" t="s">
        <v>7400</v>
      </c>
      <c r="E846" t="s">
        <v>4831</v>
      </c>
      <c r="F846" t="s">
        <v>4832</v>
      </c>
      <c r="G846" t="s">
        <v>10328</v>
      </c>
      <c r="H846">
        <v>16</v>
      </c>
      <c r="I846" t="s">
        <v>1652</v>
      </c>
      <c r="J846">
        <v>0</v>
      </c>
      <c r="K846">
        <v>0</v>
      </c>
    </row>
    <row r="847" spans="1:11" x14ac:dyDescent="0.25">
      <c r="A847">
        <v>3848</v>
      </c>
      <c r="B847" t="s">
        <v>1647</v>
      </c>
      <c r="C847" t="s">
        <v>301</v>
      </c>
      <c r="D847" t="s">
        <v>7400</v>
      </c>
      <c r="G847" t="s">
        <v>4833</v>
      </c>
      <c r="H847">
        <v>18</v>
      </c>
      <c r="I847" t="s">
        <v>1652</v>
      </c>
      <c r="J847">
        <v>0</v>
      </c>
      <c r="K847">
        <v>0</v>
      </c>
    </row>
    <row r="848" spans="1:11" x14ac:dyDescent="0.25">
      <c r="A848">
        <v>3848</v>
      </c>
      <c r="B848" t="s">
        <v>1647</v>
      </c>
      <c r="C848" t="s">
        <v>301</v>
      </c>
      <c r="D848" t="s">
        <v>7400</v>
      </c>
      <c r="E848" t="s">
        <v>4422</v>
      </c>
      <c r="F848" t="s">
        <v>2005</v>
      </c>
      <c r="G848" t="s">
        <v>6627</v>
      </c>
      <c r="H848">
        <v>15</v>
      </c>
      <c r="I848" t="s">
        <v>1652</v>
      </c>
      <c r="J848">
        <v>0</v>
      </c>
      <c r="K848">
        <v>0</v>
      </c>
    </row>
    <row r="849" spans="1:11" x14ac:dyDescent="0.25">
      <c r="A849">
        <v>3848</v>
      </c>
      <c r="B849" t="s">
        <v>1647</v>
      </c>
      <c r="C849" t="s">
        <v>301</v>
      </c>
      <c r="D849" t="s">
        <v>7400</v>
      </c>
      <c r="G849" t="s">
        <v>4423</v>
      </c>
      <c r="H849">
        <v>33</v>
      </c>
      <c r="I849" t="s">
        <v>1652</v>
      </c>
      <c r="J849">
        <v>0</v>
      </c>
      <c r="K849">
        <v>0</v>
      </c>
    </row>
    <row r="850" spans="1:11" x14ac:dyDescent="0.25">
      <c r="A850">
        <v>3848</v>
      </c>
      <c r="B850" t="s">
        <v>1647</v>
      </c>
      <c r="C850" t="s">
        <v>301</v>
      </c>
      <c r="D850" t="s">
        <v>7400</v>
      </c>
      <c r="E850" t="s">
        <v>3327</v>
      </c>
      <c r="F850" t="s">
        <v>2004</v>
      </c>
      <c r="G850" t="s">
        <v>6716</v>
      </c>
      <c r="H850">
        <v>25</v>
      </c>
      <c r="I850" t="s">
        <v>1652</v>
      </c>
      <c r="J850">
        <v>0</v>
      </c>
      <c r="K850">
        <v>0</v>
      </c>
    </row>
    <row r="851" spans="1:11" x14ac:dyDescent="0.25">
      <c r="A851">
        <v>3848</v>
      </c>
      <c r="B851" t="s">
        <v>1647</v>
      </c>
      <c r="C851" t="s">
        <v>301</v>
      </c>
      <c r="D851" t="s">
        <v>7400</v>
      </c>
      <c r="G851" t="s">
        <v>2186</v>
      </c>
      <c r="H851">
        <v>17</v>
      </c>
      <c r="I851" t="s">
        <v>1652</v>
      </c>
      <c r="J851">
        <v>0</v>
      </c>
      <c r="K851">
        <v>0</v>
      </c>
    </row>
    <row r="852" spans="1:11" x14ac:dyDescent="0.25">
      <c r="A852">
        <v>3848</v>
      </c>
      <c r="B852" t="s">
        <v>1647</v>
      </c>
      <c r="C852" t="s">
        <v>301</v>
      </c>
      <c r="D852" t="s">
        <v>7400</v>
      </c>
      <c r="E852" t="s">
        <v>3328</v>
      </c>
      <c r="F852" t="s">
        <v>3329</v>
      </c>
      <c r="G852" t="s">
        <v>4834</v>
      </c>
      <c r="H852">
        <v>1</v>
      </c>
      <c r="I852" t="s">
        <v>1652</v>
      </c>
      <c r="J852">
        <v>0</v>
      </c>
      <c r="K852">
        <v>0</v>
      </c>
    </row>
    <row r="853" spans="1:11" x14ac:dyDescent="0.25">
      <c r="A853">
        <v>3848</v>
      </c>
      <c r="B853" t="s">
        <v>1647</v>
      </c>
      <c r="C853" t="s">
        <v>301</v>
      </c>
      <c r="D853" t="s">
        <v>7400</v>
      </c>
      <c r="G853" t="s">
        <v>2186</v>
      </c>
      <c r="H853">
        <v>13</v>
      </c>
      <c r="I853" t="s">
        <v>1652</v>
      </c>
      <c r="J853">
        <v>0</v>
      </c>
      <c r="K853">
        <v>0</v>
      </c>
    </row>
    <row r="854" spans="1:11" x14ac:dyDescent="0.25">
      <c r="A854">
        <v>3848</v>
      </c>
      <c r="B854" t="s">
        <v>1647</v>
      </c>
      <c r="C854" t="s">
        <v>301</v>
      </c>
      <c r="D854" t="s">
        <v>7400</v>
      </c>
      <c r="E854" t="s">
        <v>7513</v>
      </c>
      <c r="F854" t="s">
        <v>3329</v>
      </c>
      <c r="G854" t="s">
        <v>7520</v>
      </c>
      <c r="H854">
        <v>2</v>
      </c>
      <c r="I854" t="s">
        <v>1652</v>
      </c>
      <c r="J854">
        <v>0</v>
      </c>
      <c r="K854">
        <v>0</v>
      </c>
    </row>
    <row r="855" spans="1:11" x14ac:dyDescent="0.25">
      <c r="A855">
        <v>3848</v>
      </c>
      <c r="B855" t="s">
        <v>1647</v>
      </c>
      <c r="C855" t="s">
        <v>301</v>
      </c>
      <c r="D855" t="s">
        <v>7400</v>
      </c>
      <c r="G855" t="s">
        <v>4421</v>
      </c>
      <c r="H855">
        <v>2</v>
      </c>
      <c r="I855" t="s">
        <v>1652</v>
      </c>
      <c r="J855">
        <v>0</v>
      </c>
      <c r="K855">
        <v>0</v>
      </c>
    </row>
    <row r="856" spans="1:11" x14ac:dyDescent="0.25">
      <c r="A856">
        <v>3848</v>
      </c>
      <c r="B856" t="s">
        <v>1647</v>
      </c>
      <c r="C856" t="s">
        <v>301</v>
      </c>
      <c r="D856" t="s">
        <v>7400</v>
      </c>
      <c r="E856" t="s">
        <v>3330</v>
      </c>
      <c r="F856" t="s">
        <v>3331</v>
      </c>
      <c r="G856" t="s">
        <v>3332</v>
      </c>
      <c r="H856">
        <v>11</v>
      </c>
      <c r="I856" t="s">
        <v>1652</v>
      </c>
      <c r="J856">
        <v>0</v>
      </c>
      <c r="K856">
        <v>0</v>
      </c>
    </row>
    <row r="857" spans="1:11" x14ac:dyDescent="0.25">
      <c r="A857">
        <v>3848</v>
      </c>
      <c r="B857" t="s">
        <v>1647</v>
      </c>
      <c r="C857" t="s">
        <v>301</v>
      </c>
      <c r="D857" t="s">
        <v>7400</v>
      </c>
      <c r="G857" t="s">
        <v>6421</v>
      </c>
      <c r="H857">
        <v>6</v>
      </c>
      <c r="I857" t="s">
        <v>1652</v>
      </c>
      <c r="J857">
        <v>0</v>
      </c>
      <c r="K857">
        <v>0</v>
      </c>
    </row>
    <row r="858" spans="1:11" x14ac:dyDescent="0.25">
      <c r="A858">
        <v>3848</v>
      </c>
      <c r="B858" t="s">
        <v>1647</v>
      </c>
      <c r="C858" t="s">
        <v>301</v>
      </c>
      <c r="D858" t="s">
        <v>7400</v>
      </c>
      <c r="E858" t="s">
        <v>3333</v>
      </c>
      <c r="F858" t="s">
        <v>1679</v>
      </c>
      <c r="G858" t="s">
        <v>3334</v>
      </c>
      <c r="H858">
        <v>24</v>
      </c>
      <c r="I858" t="s">
        <v>1652</v>
      </c>
      <c r="J858">
        <v>0</v>
      </c>
      <c r="K858">
        <v>0</v>
      </c>
    </row>
    <row r="859" spans="1:11" x14ac:dyDescent="0.25">
      <c r="A859">
        <v>3848</v>
      </c>
      <c r="B859" t="s">
        <v>1647</v>
      </c>
      <c r="C859" t="s">
        <v>301</v>
      </c>
      <c r="D859" t="s">
        <v>7400</v>
      </c>
      <c r="G859" t="s">
        <v>4424</v>
      </c>
      <c r="H859">
        <v>60</v>
      </c>
      <c r="I859" t="s">
        <v>1652</v>
      </c>
      <c r="J859">
        <v>0</v>
      </c>
      <c r="K859">
        <v>0</v>
      </c>
    </row>
    <row r="860" spans="1:11" x14ac:dyDescent="0.25">
      <c r="A860">
        <v>3848</v>
      </c>
      <c r="B860" t="s">
        <v>1647</v>
      </c>
      <c r="C860" t="s">
        <v>301</v>
      </c>
      <c r="D860" t="s">
        <v>7400</v>
      </c>
      <c r="E860" t="s">
        <v>4835</v>
      </c>
      <c r="F860" t="s">
        <v>4836</v>
      </c>
      <c r="G860" t="s">
        <v>10332</v>
      </c>
      <c r="H860">
        <v>55</v>
      </c>
      <c r="I860" t="s">
        <v>1652</v>
      </c>
      <c r="J860">
        <v>0</v>
      </c>
      <c r="K860">
        <v>0</v>
      </c>
    </row>
    <row r="861" spans="1:11" x14ac:dyDescent="0.25">
      <c r="A861">
        <v>3848</v>
      </c>
      <c r="B861" t="s">
        <v>1647</v>
      </c>
      <c r="C861" t="s">
        <v>301</v>
      </c>
      <c r="D861" t="s">
        <v>7400</v>
      </c>
      <c r="G861" t="s">
        <v>4837</v>
      </c>
      <c r="H861">
        <v>86</v>
      </c>
      <c r="I861" t="s">
        <v>1652</v>
      </c>
      <c r="J861">
        <v>0</v>
      </c>
      <c r="K861">
        <v>0</v>
      </c>
    </row>
    <row r="862" spans="1:11" x14ac:dyDescent="0.25">
      <c r="A862">
        <v>3848</v>
      </c>
      <c r="B862" t="s">
        <v>1647</v>
      </c>
      <c r="C862" t="s">
        <v>301</v>
      </c>
      <c r="D862" t="s">
        <v>7400</v>
      </c>
      <c r="E862" t="s">
        <v>7415</v>
      </c>
      <c r="F862" t="s">
        <v>1655</v>
      </c>
      <c r="G862" t="s">
        <v>6060</v>
      </c>
      <c r="H862">
        <v>7</v>
      </c>
      <c r="I862" t="s">
        <v>1652</v>
      </c>
      <c r="J862">
        <v>0</v>
      </c>
      <c r="K862">
        <v>0</v>
      </c>
    </row>
    <row r="863" spans="1:11" x14ac:dyDescent="0.25">
      <c r="A863">
        <v>3848</v>
      </c>
      <c r="B863" t="s">
        <v>1647</v>
      </c>
      <c r="C863" t="s">
        <v>301</v>
      </c>
      <c r="D863" t="s">
        <v>7400</v>
      </c>
      <c r="E863" t="s">
        <v>8739</v>
      </c>
      <c r="F863" t="s">
        <v>8740</v>
      </c>
      <c r="G863" t="s">
        <v>7722</v>
      </c>
      <c r="H863">
        <v>31</v>
      </c>
      <c r="I863" t="s">
        <v>1652</v>
      </c>
      <c r="J863">
        <v>0</v>
      </c>
      <c r="K863">
        <v>0</v>
      </c>
    </row>
    <row r="864" spans="1:11" x14ac:dyDescent="0.25">
      <c r="A864">
        <v>3848</v>
      </c>
      <c r="B864" t="s">
        <v>1647</v>
      </c>
      <c r="C864" t="s">
        <v>301</v>
      </c>
      <c r="D864" t="s">
        <v>7400</v>
      </c>
      <c r="G864" t="s">
        <v>2196</v>
      </c>
      <c r="H864">
        <v>60</v>
      </c>
      <c r="I864" t="s">
        <v>1652</v>
      </c>
      <c r="J864">
        <v>0</v>
      </c>
      <c r="K864">
        <v>0</v>
      </c>
    </row>
    <row r="865" spans="1:11" x14ac:dyDescent="0.25">
      <c r="A865">
        <v>3848</v>
      </c>
      <c r="B865" t="s">
        <v>1647</v>
      </c>
      <c r="C865" t="s">
        <v>301</v>
      </c>
      <c r="D865" t="s">
        <v>7400</v>
      </c>
      <c r="E865" t="s">
        <v>5939</v>
      </c>
      <c r="F865" t="s">
        <v>5940</v>
      </c>
      <c r="G865" t="s">
        <v>4289</v>
      </c>
      <c r="H865">
        <v>3</v>
      </c>
      <c r="I865" t="s">
        <v>1652</v>
      </c>
      <c r="J865">
        <v>0</v>
      </c>
      <c r="K865">
        <v>0</v>
      </c>
    </row>
    <row r="866" spans="1:11" x14ac:dyDescent="0.25">
      <c r="A866">
        <v>3848</v>
      </c>
      <c r="B866" t="s">
        <v>1647</v>
      </c>
      <c r="C866" t="s">
        <v>301</v>
      </c>
      <c r="D866" t="s">
        <v>7400</v>
      </c>
      <c r="E866" t="s">
        <v>3016</v>
      </c>
      <c r="F866" t="s">
        <v>3017</v>
      </c>
      <c r="G866" t="s">
        <v>10147</v>
      </c>
      <c r="H866">
        <v>11</v>
      </c>
      <c r="I866" t="s">
        <v>1652</v>
      </c>
      <c r="J866">
        <v>0</v>
      </c>
      <c r="K866">
        <v>0</v>
      </c>
    </row>
    <row r="867" spans="1:11" x14ac:dyDescent="0.25">
      <c r="A867">
        <v>3848</v>
      </c>
      <c r="B867" t="s">
        <v>1647</v>
      </c>
      <c r="C867" t="s">
        <v>301</v>
      </c>
      <c r="D867" t="s">
        <v>7400</v>
      </c>
      <c r="E867" t="s">
        <v>3335</v>
      </c>
      <c r="F867" t="s">
        <v>3336</v>
      </c>
      <c r="G867" t="s">
        <v>9899</v>
      </c>
      <c r="H867">
        <v>10</v>
      </c>
      <c r="I867" t="s">
        <v>1652</v>
      </c>
      <c r="J867">
        <v>0</v>
      </c>
      <c r="K867">
        <v>0</v>
      </c>
    </row>
    <row r="868" spans="1:11" x14ac:dyDescent="0.25">
      <c r="A868">
        <v>3848</v>
      </c>
      <c r="B868" t="s">
        <v>1647</v>
      </c>
      <c r="C868" t="s">
        <v>301</v>
      </c>
      <c r="D868" t="s">
        <v>7400</v>
      </c>
      <c r="E868" t="s">
        <v>7514</v>
      </c>
      <c r="F868" t="s">
        <v>7515</v>
      </c>
      <c r="G868" t="s">
        <v>3283</v>
      </c>
      <c r="H868">
        <v>2</v>
      </c>
      <c r="I868" t="s">
        <v>1652</v>
      </c>
      <c r="J868">
        <v>0</v>
      </c>
      <c r="K868">
        <v>0</v>
      </c>
    </row>
    <row r="869" spans="1:11" x14ac:dyDescent="0.25">
      <c r="A869">
        <v>3848</v>
      </c>
      <c r="B869" t="s">
        <v>1647</v>
      </c>
      <c r="C869" t="s">
        <v>301</v>
      </c>
      <c r="D869" t="s">
        <v>7400</v>
      </c>
      <c r="G869" t="s">
        <v>4838</v>
      </c>
      <c r="H869">
        <v>16</v>
      </c>
      <c r="I869" t="s">
        <v>1652</v>
      </c>
      <c r="J869">
        <v>0</v>
      </c>
      <c r="K869">
        <v>0</v>
      </c>
    </row>
    <row r="870" spans="1:11" x14ac:dyDescent="0.25">
      <c r="A870">
        <v>3848</v>
      </c>
      <c r="B870" t="s">
        <v>1647</v>
      </c>
      <c r="C870" t="s">
        <v>301</v>
      </c>
      <c r="D870" t="s">
        <v>7400</v>
      </c>
      <c r="E870" t="s">
        <v>7516</v>
      </c>
      <c r="F870" t="s">
        <v>7517</v>
      </c>
      <c r="G870" t="s">
        <v>8920</v>
      </c>
      <c r="H870">
        <v>9</v>
      </c>
      <c r="I870" t="s">
        <v>1652</v>
      </c>
      <c r="J870">
        <v>0</v>
      </c>
      <c r="K870">
        <v>0</v>
      </c>
    </row>
    <row r="871" spans="1:11" x14ac:dyDescent="0.25">
      <c r="A871">
        <v>3848</v>
      </c>
      <c r="B871" t="s">
        <v>1647</v>
      </c>
      <c r="C871" t="s">
        <v>301</v>
      </c>
      <c r="D871" t="s">
        <v>7400</v>
      </c>
      <c r="G871" t="s">
        <v>9673</v>
      </c>
      <c r="H871">
        <v>11</v>
      </c>
      <c r="I871" t="s">
        <v>1652</v>
      </c>
      <c r="J871">
        <v>0</v>
      </c>
      <c r="K871">
        <v>0</v>
      </c>
    </row>
    <row r="872" spans="1:11" x14ac:dyDescent="0.25">
      <c r="A872">
        <v>3848</v>
      </c>
      <c r="B872" t="s">
        <v>1647</v>
      </c>
      <c r="C872" t="s">
        <v>301</v>
      </c>
      <c r="D872" t="s">
        <v>7400</v>
      </c>
      <c r="E872" t="s">
        <v>7518</v>
      </c>
      <c r="F872" t="s">
        <v>1681</v>
      </c>
      <c r="G872" t="s">
        <v>10336</v>
      </c>
      <c r="H872">
        <v>12</v>
      </c>
      <c r="I872" t="s">
        <v>1652</v>
      </c>
      <c r="J872">
        <v>0</v>
      </c>
      <c r="K872">
        <v>0</v>
      </c>
    </row>
    <row r="873" spans="1:11" x14ac:dyDescent="0.25">
      <c r="A873">
        <v>3848</v>
      </c>
      <c r="B873" t="s">
        <v>1647</v>
      </c>
      <c r="C873" t="s">
        <v>301</v>
      </c>
      <c r="D873" t="s">
        <v>7400</v>
      </c>
      <c r="G873" t="s">
        <v>7519</v>
      </c>
      <c r="H873">
        <v>20</v>
      </c>
      <c r="I873" t="s">
        <v>1652</v>
      </c>
      <c r="J873">
        <v>0</v>
      </c>
      <c r="K873">
        <v>0</v>
      </c>
    </row>
    <row r="874" spans="1:11" x14ac:dyDescent="0.25">
      <c r="A874">
        <v>3848</v>
      </c>
      <c r="B874" t="s">
        <v>1647</v>
      </c>
      <c r="C874" t="s">
        <v>301</v>
      </c>
      <c r="D874" t="s">
        <v>7400</v>
      </c>
      <c r="E874" t="s">
        <v>4839</v>
      </c>
      <c r="F874" t="s">
        <v>4840</v>
      </c>
      <c r="G874" t="s">
        <v>6628</v>
      </c>
      <c r="H874">
        <v>18</v>
      </c>
      <c r="I874" t="s">
        <v>1652</v>
      </c>
      <c r="J874">
        <v>0</v>
      </c>
      <c r="K874">
        <v>0</v>
      </c>
    </row>
    <row r="875" spans="1:11" x14ac:dyDescent="0.25">
      <c r="A875">
        <v>3848</v>
      </c>
      <c r="B875" t="s">
        <v>1647</v>
      </c>
      <c r="C875" t="s">
        <v>301</v>
      </c>
      <c r="D875" t="s">
        <v>7400</v>
      </c>
      <c r="E875" t="s">
        <v>2197</v>
      </c>
      <c r="F875" t="s">
        <v>2198</v>
      </c>
      <c r="G875" t="s">
        <v>3104</v>
      </c>
      <c r="H875">
        <v>1</v>
      </c>
      <c r="I875" t="s">
        <v>1652</v>
      </c>
      <c r="J875">
        <v>0</v>
      </c>
      <c r="K875">
        <v>0</v>
      </c>
    </row>
    <row r="876" spans="1:11" x14ac:dyDescent="0.25">
      <c r="A876">
        <v>3848</v>
      </c>
      <c r="B876" t="s">
        <v>1647</v>
      </c>
      <c r="C876" t="s">
        <v>301</v>
      </c>
      <c r="D876" t="s">
        <v>7400</v>
      </c>
      <c r="E876" t="s">
        <v>3339</v>
      </c>
      <c r="F876" t="s">
        <v>3340</v>
      </c>
      <c r="G876" t="s">
        <v>7520</v>
      </c>
      <c r="H876">
        <v>12</v>
      </c>
      <c r="I876" t="s">
        <v>1652</v>
      </c>
      <c r="J876">
        <v>0</v>
      </c>
      <c r="K876">
        <v>0</v>
      </c>
    </row>
    <row r="877" spans="1:11" x14ac:dyDescent="0.25">
      <c r="A877">
        <v>3848</v>
      </c>
      <c r="B877" t="s">
        <v>1647</v>
      </c>
      <c r="C877" t="s">
        <v>301</v>
      </c>
      <c r="D877" t="s">
        <v>7400</v>
      </c>
      <c r="G877" t="s">
        <v>6721</v>
      </c>
      <c r="H877">
        <v>48</v>
      </c>
      <c r="I877" t="s">
        <v>1652</v>
      </c>
      <c r="J877">
        <v>0</v>
      </c>
      <c r="K877">
        <v>0</v>
      </c>
    </row>
    <row r="878" spans="1:11" x14ac:dyDescent="0.25">
      <c r="A878">
        <v>3848</v>
      </c>
      <c r="B878" t="s">
        <v>1647</v>
      </c>
      <c r="C878" t="s">
        <v>301</v>
      </c>
      <c r="D878" t="s">
        <v>7400</v>
      </c>
      <c r="E878" t="s">
        <v>2975</v>
      </c>
      <c r="F878" t="s">
        <v>2976</v>
      </c>
      <c r="G878" t="s">
        <v>4425</v>
      </c>
      <c r="H878">
        <v>3</v>
      </c>
      <c r="I878" t="s">
        <v>1652</v>
      </c>
      <c r="J878">
        <v>0</v>
      </c>
      <c r="K878">
        <v>0</v>
      </c>
    </row>
    <row r="879" spans="1:11" x14ac:dyDescent="0.25">
      <c r="A879">
        <v>3848</v>
      </c>
      <c r="B879" t="s">
        <v>1647</v>
      </c>
      <c r="C879" t="s">
        <v>301</v>
      </c>
      <c r="D879" t="s">
        <v>7400</v>
      </c>
      <c r="G879" t="s">
        <v>8923</v>
      </c>
      <c r="H879">
        <v>1</v>
      </c>
      <c r="I879" t="s">
        <v>1652</v>
      </c>
      <c r="J879">
        <v>0</v>
      </c>
      <c r="K879">
        <v>0</v>
      </c>
    </row>
    <row r="880" spans="1:11" x14ac:dyDescent="0.25">
      <c r="A880">
        <v>3848</v>
      </c>
      <c r="B880" t="s">
        <v>1647</v>
      </c>
      <c r="C880" t="s">
        <v>301</v>
      </c>
      <c r="D880" t="s">
        <v>7400</v>
      </c>
      <c r="E880" t="s">
        <v>8921</v>
      </c>
      <c r="F880" t="s">
        <v>8922</v>
      </c>
      <c r="G880" t="s">
        <v>4425</v>
      </c>
      <c r="H880">
        <v>5</v>
      </c>
      <c r="I880" t="s">
        <v>1652</v>
      </c>
      <c r="J880">
        <v>0</v>
      </c>
      <c r="K880">
        <v>0</v>
      </c>
    </row>
    <row r="881" spans="1:11" x14ac:dyDescent="0.25">
      <c r="A881">
        <v>3848</v>
      </c>
      <c r="B881" t="s">
        <v>1647</v>
      </c>
      <c r="C881" t="s">
        <v>301</v>
      </c>
      <c r="D881" t="s">
        <v>7400</v>
      </c>
      <c r="G881" t="s">
        <v>8923</v>
      </c>
      <c r="H881">
        <v>10</v>
      </c>
      <c r="I881" t="s">
        <v>1652</v>
      </c>
      <c r="J881">
        <v>0</v>
      </c>
      <c r="K881">
        <v>0</v>
      </c>
    </row>
    <row r="882" spans="1:11" x14ac:dyDescent="0.25">
      <c r="A882">
        <v>3848</v>
      </c>
      <c r="B882" t="s">
        <v>1647</v>
      </c>
      <c r="C882" t="s">
        <v>301</v>
      </c>
      <c r="D882" t="s">
        <v>7400</v>
      </c>
      <c r="E882" t="s">
        <v>2003</v>
      </c>
      <c r="F882" t="s">
        <v>1678</v>
      </c>
      <c r="G882" t="s">
        <v>3341</v>
      </c>
      <c r="H882">
        <v>5</v>
      </c>
      <c r="I882" t="s">
        <v>1652</v>
      </c>
      <c r="J882">
        <v>0</v>
      </c>
      <c r="K882">
        <v>0</v>
      </c>
    </row>
    <row r="883" spans="1:11" x14ac:dyDescent="0.25">
      <c r="A883">
        <v>3848</v>
      </c>
      <c r="B883" t="s">
        <v>1647</v>
      </c>
      <c r="C883" t="s">
        <v>301</v>
      </c>
      <c r="D883" t="s">
        <v>7400</v>
      </c>
      <c r="E883" t="s">
        <v>3342</v>
      </c>
      <c r="F883" t="s">
        <v>3343</v>
      </c>
      <c r="G883" t="s">
        <v>6632</v>
      </c>
      <c r="H883">
        <v>7</v>
      </c>
      <c r="I883" t="s">
        <v>1652</v>
      </c>
      <c r="J883">
        <v>0</v>
      </c>
      <c r="K883">
        <v>0</v>
      </c>
    </row>
    <row r="884" spans="1:11" x14ac:dyDescent="0.25">
      <c r="A884">
        <v>3848</v>
      </c>
      <c r="B884" t="s">
        <v>1647</v>
      </c>
      <c r="C884" t="s">
        <v>301</v>
      </c>
      <c r="D884" t="s">
        <v>7400</v>
      </c>
      <c r="G884" t="s">
        <v>4475</v>
      </c>
      <c r="H884">
        <v>12</v>
      </c>
      <c r="I884" t="s">
        <v>1652</v>
      </c>
      <c r="J884">
        <v>0</v>
      </c>
      <c r="K884">
        <v>0</v>
      </c>
    </row>
    <row r="885" spans="1:11" x14ac:dyDescent="0.25">
      <c r="A885">
        <v>3848</v>
      </c>
      <c r="B885" t="s">
        <v>1647</v>
      </c>
      <c r="C885" t="s">
        <v>301</v>
      </c>
      <c r="D885" t="s">
        <v>7400</v>
      </c>
      <c r="E885" t="s">
        <v>10337</v>
      </c>
      <c r="F885" t="s">
        <v>10338</v>
      </c>
      <c r="G885" t="s">
        <v>10339</v>
      </c>
      <c r="H885">
        <v>5</v>
      </c>
      <c r="I885" t="s">
        <v>1652</v>
      </c>
      <c r="J885">
        <v>0</v>
      </c>
      <c r="K885">
        <v>0</v>
      </c>
    </row>
    <row r="886" spans="1:11" x14ac:dyDescent="0.25">
      <c r="A886">
        <v>3848</v>
      </c>
      <c r="B886" t="s">
        <v>1647</v>
      </c>
      <c r="C886" t="s">
        <v>301</v>
      </c>
      <c r="D886" t="s">
        <v>7400</v>
      </c>
      <c r="E886" t="s">
        <v>3344</v>
      </c>
      <c r="F886" t="s">
        <v>3018</v>
      </c>
      <c r="G886" t="s">
        <v>10340</v>
      </c>
      <c r="H886">
        <v>10</v>
      </c>
      <c r="I886" t="s">
        <v>1652</v>
      </c>
      <c r="J886">
        <v>0</v>
      </c>
      <c r="K886">
        <v>0</v>
      </c>
    </row>
    <row r="887" spans="1:11" x14ac:dyDescent="0.25">
      <c r="A887">
        <v>3848</v>
      </c>
      <c r="B887" t="s">
        <v>1647</v>
      </c>
      <c r="C887" t="s">
        <v>301</v>
      </c>
      <c r="D887" t="s">
        <v>7400</v>
      </c>
      <c r="E887" t="s">
        <v>10745</v>
      </c>
      <c r="F887" t="s">
        <v>3018</v>
      </c>
      <c r="G887" t="s">
        <v>7591</v>
      </c>
      <c r="H887">
        <v>4</v>
      </c>
      <c r="I887" t="s">
        <v>1652</v>
      </c>
      <c r="J887">
        <v>0</v>
      </c>
      <c r="K887">
        <v>0</v>
      </c>
    </row>
    <row r="888" spans="1:11" x14ac:dyDescent="0.25">
      <c r="A888">
        <v>3848</v>
      </c>
      <c r="B888" t="s">
        <v>1647</v>
      </c>
      <c r="C888" t="s">
        <v>301</v>
      </c>
      <c r="D888" t="s">
        <v>7400</v>
      </c>
      <c r="E888" t="s">
        <v>3346</v>
      </c>
      <c r="F888" t="s">
        <v>3347</v>
      </c>
      <c r="G888" t="s">
        <v>3348</v>
      </c>
      <c r="H888">
        <v>6</v>
      </c>
      <c r="I888" t="s">
        <v>1652</v>
      </c>
      <c r="J888">
        <v>0</v>
      </c>
      <c r="K888">
        <v>0</v>
      </c>
    </row>
    <row r="889" spans="1:11" x14ac:dyDescent="0.25">
      <c r="A889">
        <v>3848</v>
      </c>
      <c r="B889" t="s">
        <v>1647</v>
      </c>
      <c r="C889" t="s">
        <v>301</v>
      </c>
      <c r="D889" t="s">
        <v>7400</v>
      </c>
      <c r="G889" t="s">
        <v>6182</v>
      </c>
      <c r="H889">
        <v>9</v>
      </c>
      <c r="I889" t="s">
        <v>1652</v>
      </c>
      <c r="J889">
        <v>0</v>
      </c>
      <c r="K889">
        <v>0</v>
      </c>
    </row>
    <row r="890" spans="1:11" x14ac:dyDescent="0.25">
      <c r="A890">
        <v>3848</v>
      </c>
      <c r="B890" t="s">
        <v>1647</v>
      </c>
      <c r="C890" t="s">
        <v>301</v>
      </c>
      <c r="D890" t="s">
        <v>7400</v>
      </c>
      <c r="E890" t="s">
        <v>4841</v>
      </c>
      <c r="F890" t="s">
        <v>4842</v>
      </c>
      <c r="G890" t="s">
        <v>6634</v>
      </c>
      <c r="H890">
        <v>19</v>
      </c>
      <c r="I890" t="s">
        <v>1652</v>
      </c>
      <c r="J890">
        <v>0</v>
      </c>
      <c r="K890">
        <v>0</v>
      </c>
    </row>
    <row r="891" spans="1:11" x14ac:dyDescent="0.25">
      <c r="A891">
        <v>3848</v>
      </c>
      <c r="B891" t="s">
        <v>1647</v>
      </c>
      <c r="C891" t="s">
        <v>301</v>
      </c>
      <c r="D891" t="s">
        <v>7400</v>
      </c>
      <c r="G891" t="s">
        <v>4843</v>
      </c>
      <c r="H891">
        <v>23</v>
      </c>
      <c r="I891" t="s">
        <v>1652</v>
      </c>
      <c r="J891">
        <v>0</v>
      </c>
      <c r="K891">
        <v>0</v>
      </c>
    </row>
    <row r="892" spans="1:11" x14ac:dyDescent="0.25">
      <c r="A892">
        <v>3848</v>
      </c>
      <c r="B892" t="s">
        <v>1647</v>
      </c>
      <c r="C892" t="s">
        <v>301</v>
      </c>
      <c r="D892" t="s">
        <v>7400</v>
      </c>
      <c r="E892" t="s">
        <v>4844</v>
      </c>
      <c r="F892" t="s">
        <v>4845</v>
      </c>
      <c r="G892" t="s">
        <v>2199</v>
      </c>
      <c r="H892">
        <v>54</v>
      </c>
      <c r="I892" t="s">
        <v>1652</v>
      </c>
      <c r="J892">
        <v>0</v>
      </c>
      <c r="K892">
        <v>0</v>
      </c>
    </row>
    <row r="893" spans="1:11" x14ac:dyDescent="0.25">
      <c r="A893">
        <v>3848</v>
      </c>
      <c r="B893" t="s">
        <v>1647</v>
      </c>
      <c r="C893" t="s">
        <v>301</v>
      </c>
      <c r="D893" t="s">
        <v>7400</v>
      </c>
      <c r="E893" t="s">
        <v>4846</v>
      </c>
      <c r="F893" t="s">
        <v>4847</v>
      </c>
      <c r="G893" t="s">
        <v>4848</v>
      </c>
      <c r="H893">
        <v>8</v>
      </c>
      <c r="I893" t="s">
        <v>1652</v>
      </c>
      <c r="J893">
        <v>0</v>
      </c>
      <c r="K893">
        <v>0</v>
      </c>
    </row>
    <row r="894" spans="1:11" x14ac:dyDescent="0.25">
      <c r="A894">
        <v>3848</v>
      </c>
      <c r="B894" t="s">
        <v>1647</v>
      </c>
      <c r="C894" t="s">
        <v>301</v>
      </c>
      <c r="D894" t="s">
        <v>7400</v>
      </c>
      <c r="E894" t="s">
        <v>2977</v>
      </c>
      <c r="F894" t="s">
        <v>2978</v>
      </c>
      <c r="G894" t="s">
        <v>6416</v>
      </c>
      <c r="H894">
        <v>10</v>
      </c>
      <c r="I894" t="s">
        <v>1652</v>
      </c>
      <c r="J894">
        <v>0</v>
      </c>
      <c r="K894">
        <v>0</v>
      </c>
    </row>
    <row r="895" spans="1:11" x14ac:dyDescent="0.25">
      <c r="A895">
        <v>3848</v>
      </c>
      <c r="B895" t="s">
        <v>1647</v>
      </c>
      <c r="C895" t="s">
        <v>301</v>
      </c>
      <c r="D895" t="s">
        <v>7400</v>
      </c>
      <c r="G895" t="s">
        <v>6183</v>
      </c>
      <c r="H895">
        <v>11</v>
      </c>
      <c r="I895" t="s">
        <v>1652</v>
      </c>
      <c r="J895">
        <v>0</v>
      </c>
      <c r="K895">
        <v>0</v>
      </c>
    </row>
    <row r="896" spans="1:11" x14ac:dyDescent="0.25">
      <c r="A896">
        <v>3848</v>
      </c>
      <c r="B896" t="s">
        <v>1647</v>
      </c>
      <c r="C896" t="s">
        <v>301</v>
      </c>
      <c r="D896" t="s">
        <v>7400</v>
      </c>
      <c r="E896" t="s">
        <v>3349</v>
      </c>
      <c r="F896" t="s">
        <v>3350</v>
      </c>
      <c r="G896" t="s">
        <v>6722</v>
      </c>
      <c r="H896">
        <v>2</v>
      </c>
      <c r="I896" t="s">
        <v>1652</v>
      </c>
      <c r="J896">
        <v>0</v>
      </c>
      <c r="K896">
        <v>0</v>
      </c>
    </row>
    <row r="897" spans="1:11" x14ac:dyDescent="0.25">
      <c r="A897">
        <v>3848</v>
      </c>
      <c r="B897" t="s">
        <v>1647</v>
      </c>
      <c r="C897" t="s">
        <v>301</v>
      </c>
      <c r="D897" t="s">
        <v>7400</v>
      </c>
      <c r="G897" t="s">
        <v>2221</v>
      </c>
      <c r="H897">
        <v>2</v>
      </c>
      <c r="I897" t="s">
        <v>1652</v>
      </c>
      <c r="J897">
        <v>0</v>
      </c>
      <c r="K897">
        <v>0</v>
      </c>
    </row>
    <row r="898" spans="1:11" x14ac:dyDescent="0.25">
      <c r="A898">
        <v>3848</v>
      </c>
      <c r="B898" t="s">
        <v>1647</v>
      </c>
      <c r="C898" t="s">
        <v>301</v>
      </c>
      <c r="D898" t="s">
        <v>7400</v>
      </c>
      <c r="E898" t="s">
        <v>3351</v>
      </c>
      <c r="F898" t="s">
        <v>3352</v>
      </c>
      <c r="G898" t="s">
        <v>10341</v>
      </c>
      <c r="H898">
        <v>22</v>
      </c>
      <c r="I898" t="s">
        <v>1652</v>
      </c>
      <c r="J898">
        <v>0</v>
      </c>
      <c r="K898">
        <v>0</v>
      </c>
    </row>
    <row r="899" spans="1:11" x14ac:dyDescent="0.25">
      <c r="A899">
        <v>3848</v>
      </c>
      <c r="B899" t="s">
        <v>1647</v>
      </c>
      <c r="C899" t="s">
        <v>301</v>
      </c>
      <c r="D899" t="s">
        <v>7400</v>
      </c>
      <c r="G899" t="s">
        <v>4849</v>
      </c>
      <c r="H899">
        <v>15</v>
      </c>
      <c r="I899" t="s">
        <v>1652</v>
      </c>
      <c r="J899">
        <v>0</v>
      </c>
      <c r="K899">
        <v>0</v>
      </c>
    </row>
    <row r="900" spans="1:11" x14ac:dyDescent="0.25">
      <c r="A900">
        <v>3848</v>
      </c>
      <c r="B900" t="s">
        <v>1647</v>
      </c>
      <c r="C900" t="s">
        <v>301</v>
      </c>
      <c r="D900" t="s">
        <v>7400</v>
      </c>
      <c r="E900" t="s">
        <v>3354</v>
      </c>
      <c r="F900" t="s">
        <v>3355</v>
      </c>
      <c r="G900" t="s">
        <v>3356</v>
      </c>
      <c r="H900">
        <v>19</v>
      </c>
      <c r="I900" t="s">
        <v>1652</v>
      </c>
      <c r="J900">
        <v>0</v>
      </c>
      <c r="K900">
        <v>0</v>
      </c>
    </row>
    <row r="901" spans="1:11" x14ac:dyDescent="0.25">
      <c r="A901">
        <v>3848</v>
      </c>
      <c r="B901" t="s">
        <v>1647</v>
      </c>
      <c r="C901" t="s">
        <v>301</v>
      </c>
      <c r="D901" t="s">
        <v>7400</v>
      </c>
      <c r="G901" t="s">
        <v>4476</v>
      </c>
      <c r="H901">
        <v>31</v>
      </c>
      <c r="I901" t="s">
        <v>1652</v>
      </c>
      <c r="J901">
        <v>0</v>
      </c>
      <c r="K901">
        <v>0</v>
      </c>
    </row>
    <row r="902" spans="1:11" x14ac:dyDescent="0.25">
      <c r="A902">
        <v>3848</v>
      </c>
      <c r="B902" t="s">
        <v>1647</v>
      </c>
      <c r="C902" t="s">
        <v>301</v>
      </c>
      <c r="D902" t="s">
        <v>7400</v>
      </c>
      <c r="E902" t="s">
        <v>4850</v>
      </c>
      <c r="F902" t="s">
        <v>4851</v>
      </c>
      <c r="G902" t="s">
        <v>6634</v>
      </c>
      <c r="H902">
        <v>6</v>
      </c>
      <c r="I902" t="s">
        <v>1652</v>
      </c>
      <c r="J902">
        <v>0</v>
      </c>
      <c r="K902">
        <v>0</v>
      </c>
    </row>
    <row r="903" spans="1:11" x14ac:dyDescent="0.25">
      <c r="A903">
        <v>3848</v>
      </c>
      <c r="B903" t="s">
        <v>1647</v>
      </c>
      <c r="C903" t="s">
        <v>301</v>
      </c>
      <c r="D903" t="s">
        <v>7400</v>
      </c>
      <c r="G903" t="s">
        <v>4852</v>
      </c>
      <c r="H903">
        <v>29</v>
      </c>
      <c r="I903" t="s">
        <v>1652</v>
      </c>
      <c r="J903">
        <v>0</v>
      </c>
      <c r="K903">
        <v>0</v>
      </c>
    </row>
    <row r="904" spans="1:11" x14ac:dyDescent="0.25">
      <c r="A904">
        <v>3848</v>
      </c>
      <c r="B904" t="s">
        <v>1647</v>
      </c>
      <c r="C904" t="s">
        <v>301</v>
      </c>
      <c r="D904" t="s">
        <v>7400</v>
      </c>
      <c r="E904" t="s">
        <v>8741</v>
      </c>
      <c r="F904" t="s">
        <v>1679</v>
      </c>
      <c r="G904" t="s">
        <v>8742</v>
      </c>
      <c r="H904">
        <v>1</v>
      </c>
      <c r="I904" t="s">
        <v>1652</v>
      </c>
      <c r="J904">
        <v>0</v>
      </c>
      <c r="K904">
        <v>0</v>
      </c>
    </row>
    <row r="905" spans="1:11" x14ac:dyDescent="0.25">
      <c r="A905">
        <v>3848</v>
      </c>
      <c r="B905" t="s">
        <v>1647</v>
      </c>
      <c r="C905" t="s">
        <v>301</v>
      </c>
      <c r="D905" t="s">
        <v>7400</v>
      </c>
      <c r="E905" t="s">
        <v>2548</v>
      </c>
      <c r="F905" t="s">
        <v>2002</v>
      </c>
      <c r="G905" t="s">
        <v>6783</v>
      </c>
      <c r="H905">
        <v>3</v>
      </c>
      <c r="I905" t="s">
        <v>1652</v>
      </c>
      <c r="J905">
        <v>0</v>
      </c>
      <c r="K905">
        <v>0</v>
      </c>
    </row>
    <row r="906" spans="1:11" x14ac:dyDescent="0.25">
      <c r="A906">
        <v>3848</v>
      </c>
      <c r="B906" t="s">
        <v>1647</v>
      </c>
      <c r="C906" t="s">
        <v>301</v>
      </c>
      <c r="D906" t="s">
        <v>7400</v>
      </c>
      <c r="G906" t="s">
        <v>5926</v>
      </c>
      <c r="H906">
        <v>8</v>
      </c>
      <c r="I906" t="s">
        <v>1652</v>
      </c>
      <c r="J906">
        <v>0</v>
      </c>
      <c r="K906">
        <v>0</v>
      </c>
    </row>
    <row r="907" spans="1:11" x14ac:dyDescent="0.25">
      <c r="A907">
        <v>3848</v>
      </c>
      <c r="B907" t="s">
        <v>1647</v>
      </c>
      <c r="C907" t="s">
        <v>301</v>
      </c>
      <c r="D907" t="s">
        <v>7400</v>
      </c>
      <c r="E907" t="s">
        <v>3357</v>
      </c>
      <c r="F907" t="s">
        <v>3358</v>
      </c>
      <c r="G907" t="s">
        <v>7706</v>
      </c>
      <c r="H907">
        <v>55</v>
      </c>
      <c r="I907" t="s">
        <v>1652</v>
      </c>
      <c r="J907">
        <v>0</v>
      </c>
      <c r="K907">
        <v>0</v>
      </c>
    </row>
    <row r="908" spans="1:11" x14ac:dyDescent="0.25">
      <c r="A908">
        <v>3848</v>
      </c>
      <c r="B908" t="s">
        <v>1647</v>
      </c>
      <c r="C908" t="s">
        <v>301</v>
      </c>
      <c r="D908" t="s">
        <v>7400</v>
      </c>
      <c r="G908" t="s">
        <v>4433</v>
      </c>
      <c r="H908">
        <v>6</v>
      </c>
      <c r="I908" t="s">
        <v>1652</v>
      </c>
      <c r="J908">
        <v>0</v>
      </c>
      <c r="K908">
        <v>0</v>
      </c>
    </row>
    <row r="909" spans="1:11" x14ac:dyDescent="0.25">
      <c r="A909">
        <v>3848</v>
      </c>
      <c r="B909" t="s">
        <v>1647</v>
      </c>
      <c r="C909" t="s">
        <v>301</v>
      </c>
      <c r="D909" t="s">
        <v>7400</v>
      </c>
      <c r="E909" t="s">
        <v>3359</v>
      </c>
      <c r="F909" t="s">
        <v>3360</v>
      </c>
      <c r="G909" t="s">
        <v>10156</v>
      </c>
      <c r="H909">
        <v>4</v>
      </c>
      <c r="I909" t="s">
        <v>1652</v>
      </c>
      <c r="J909">
        <v>0</v>
      </c>
      <c r="K909">
        <v>0</v>
      </c>
    </row>
    <row r="910" spans="1:11" x14ac:dyDescent="0.25">
      <c r="A910">
        <v>3848</v>
      </c>
      <c r="B910" t="s">
        <v>1647</v>
      </c>
      <c r="C910" t="s">
        <v>301</v>
      </c>
      <c r="D910" t="s">
        <v>7400</v>
      </c>
      <c r="G910" t="s">
        <v>5941</v>
      </c>
      <c r="H910">
        <v>2</v>
      </c>
      <c r="I910" t="s">
        <v>1652</v>
      </c>
      <c r="J910">
        <v>0</v>
      </c>
      <c r="K910">
        <v>0</v>
      </c>
    </row>
    <row r="911" spans="1:11" x14ac:dyDescent="0.25">
      <c r="A911">
        <v>3848</v>
      </c>
      <c r="B911" t="s">
        <v>1647</v>
      </c>
      <c r="C911" t="s">
        <v>301</v>
      </c>
      <c r="D911" t="s">
        <v>7400</v>
      </c>
      <c r="E911" t="s">
        <v>2525</v>
      </c>
      <c r="F911" t="s">
        <v>2002</v>
      </c>
      <c r="G911" t="s">
        <v>7637</v>
      </c>
      <c r="H911">
        <v>11</v>
      </c>
      <c r="I911" t="s">
        <v>1652</v>
      </c>
      <c r="J911">
        <v>0</v>
      </c>
      <c r="K911">
        <v>0</v>
      </c>
    </row>
    <row r="912" spans="1:11" x14ac:dyDescent="0.25">
      <c r="A912">
        <v>3848</v>
      </c>
      <c r="B912" t="s">
        <v>1647</v>
      </c>
      <c r="C912" t="s">
        <v>301</v>
      </c>
      <c r="D912" t="s">
        <v>7400</v>
      </c>
      <c r="G912" t="s">
        <v>2188</v>
      </c>
      <c r="H912">
        <v>7</v>
      </c>
      <c r="I912" t="s">
        <v>1652</v>
      </c>
      <c r="J912">
        <v>0</v>
      </c>
      <c r="K912">
        <v>0</v>
      </c>
    </row>
    <row r="913" spans="1:11" x14ac:dyDescent="0.25">
      <c r="A913">
        <v>3848</v>
      </c>
      <c r="B913" t="s">
        <v>1647</v>
      </c>
      <c r="C913" t="s">
        <v>301</v>
      </c>
      <c r="D913" t="s">
        <v>7400</v>
      </c>
      <c r="E913" t="s">
        <v>3361</v>
      </c>
      <c r="F913" t="s">
        <v>3360</v>
      </c>
      <c r="G913" t="s">
        <v>2206</v>
      </c>
      <c r="H913">
        <v>7</v>
      </c>
      <c r="I913" t="s">
        <v>1652</v>
      </c>
      <c r="J913">
        <v>0</v>
      </c>
      <c r="K913">
        <v>0</v>
      </c>
    </row>
    <row r="914" spans="1:11" x14ac:dyDescent="0.25">
      <c r="A914">
        <v>3848</v>
      </c>
      <c r="B914" t="s">
        <v>1647</v>
      </c>
      <c r="C914" t="s">
        <v>301</v>
      </c>
      <c r="D914" t="s">
        <v>7400</v>
      </c>
      <c r="E914" t="s">
        <v>3362</v>
      </c>
      <c r="F914" t="s">
        <v>3363</v>
      </c>
      <c r="G914" t="s">
        <v>6776</v>
      </c>
      <c r="H914">
        <v>52</v>
      </c>
      <c r="I914" t="s">
        <v>1652</v>
      </c>
      <c r="J914">
        <v>0</v>
      </c>
      <c r="K914">
        <v>0</v>
      </c>
    </row>
    <row r="915" spans="1:11" x14ac:dyDescent="0.25">
      <c r="A915">
        <v>3848</v>
      </c>
      <c r="B915" t="s">
        <v>1647</v>
      </c>
      <c r="C915" t="s">
        <v>301</v>
      </c>
      <c r="D915" t="s">
        <v>7400</v>
      </c>
      <c r="G915" t="s">
        <v>2200</v>
      </c>
      <c r="H915">
        <v>53</v>
      </c>
      <c r="I915" t="s">
        <v>1652</v>
      </c>
      <c r="J915">
        <v>0</v>
      </c>
      <c r="K915">
        <v>0</v>
      </c>
    </row>
    <row r="916" spans="1:11" x14ac:dyDescent="0.25">
      <c r="A916">
        <v>3848</v>
      </c>
      <c r="B916" t="s">
        <v>1647</v>
      </c>
      <c r="C916" t="s">
        <v>301</v>
      </c>
      <c r="D916" t="s">
        <v>7400</v>
      </c>
      <c r="E916" t="s">
        <v>3364</v>
      </c>
      <c r="F916" t="s">
        <v>3365</v>
      </c>
      <c r="G916" t="s">
        <v>7638</v>
      </c>
      <c r="H916">
        <v>28</v>
      </c>
      <c r="I916" t="s">
        <v>1652</v>
      </c>
      <c r="J916">
        <v>0</v>
      </c>
      <c r="K916">
        <v>0</v>
      </c>
    </row>
    <row r="917" spans="1:11" x14ac:dyDescent="0.25">
      <c r="A917">
        <v>3848</v>
      </c>
      <c r="B917" t="s">
        <v>1647</v>
      </c>
      <c r="C917" t="s">
        <v>301</v>
      </c>
      <c r="D917" t="s">
        <v>7400</v>
      </c>
      <c r="G917" t="s">
        <v>2162</v>
      </c>
      <c r="H917">
        <v>83</v>
      </c>
      <c r="I917" t="s">
        <v>1652</v>
      </c>
      <c r="J917">
        <v>0</v>
      </c>
      <c r="K917">
        <v>0</v>
      </c>
    </row>
    <row r="918" spans="1:11" x14ac:dyDescent="0.25">
      <c r="A918">
        <v>3848</v>
      </c>
      <c r="B918" t="s">
        <v>1647</v>
      </c>
      <c r="C918" t="s">
        <v>301</v>
      </c>
      <c r="D918" t="s">
        <v>7400</v>
      </c>
      <c r="E918" t="s">
        <v>3366</v>
      </c>
      <c r="F918" t="s">
        <v>3367</v>
      </c>
      <c r="G918" t="s">
        <v>6722</v>
      </c>
      <c r="H918">
        <v>135</v>
      </c>
      <c r="I918" t="s">
        <v>1652</v>
      </c>
      <c r="J918">
        <v>0</v>
      </c>
      <c r="K918">
        <v>0</v>
      </c>
    </row>
    <row r="919" spans="1:11" x14ac:dyDescent="0.25">
      <c r="A919">
        <v>3848</v>
      </c>
      <c r="B919" t="s">
        <v>1647</v>
      </c>
      <c r="C919" t="s">
        <v>301</v>
      </c>
      <c r="D919" t="s">
        <v>7400</v>
      </c>
      <c r="G919" t="s">
        <v>2178</v>
      </c>
      <c r="H919">
        <v>132</v>
      </c>
      <c r="I919" t="s">
        <v>1652</v>
      </c>
      <c r="J919">
        <v>0</v>
      </c>
      <c r="K919">
        <v>0</v>
      </c>
    </row>
    <row r="920" spans="1:11" x14ac:dyDescent="0.25">
      <c r="A920">
        <v>3848</v>
      </c>
      <c r="B920" t="s">
        <v>1647</v>
      </c>
      <c r="C920" t="s">
        <v>301</v>
      </c>
      <c r="D920" t="s">
        <v>7400</v>
      </c>
      <c r="E920" t="s">
        <v>3368</v>
      </c>
      <c r="F920" t="s">
        <v>3369</v>
      </c>
      <c r="G920" t="s">
        <v>6718</v>
      </c>
      <c r="H920">
        <v>123</v>
      </c>
      <c r="I920" t="s">
        <v>1652</v>
      </c>
      <c r="J920">
        <v>0</v>
      </c>
      <c r="K920">
        <v>0</v>
      </c>
    </row>
    <row r="921" spans="1:11" x14ac:dyDescent="0.25">
      <c r="A921">
        <v>3848</v>
      </c>
      <c r="B921" t="s">
        <v>1647</v>
      </c>
      <c r="C921" t="s">
        <v>301</v>
      </c>
      <c r="D921" t="s">
        <v>7400</v>
      </c>
      <c r="G921" t="s">
        <v>7026</v>
      </c>
      <c r="H921">
        <v>83</v>
      </c>
      <c r="I921" t="s">
        <v>1652</v>
      </c>
      <c r="J921">
        <v>0</v>
      </c>
      <c r="K921">
        <v>0</v>
      </c>
    </row>
    <row r="922" spans="1:11" x14ac:dyDescent="0.25">
      <c r="A922">
        <v>3848</v>
      </c>
      <c r="B922" t="s">
        <v>1647</v>
      </c>
      <c r="C922" t="s">
        <v>301</v>
      </c>
      <c r="D922" t="s">
        <v>7400</v>
      </c>
      <c r="E922" t="s">
        <v>10746</v>
      </c>
      <c r="F922" t="s">
        <v>10747</v>
      </c>
      <c r="G922" t="s">
        <v>6718</v>
      </c>
      <c r="H922">
        <v>8</v>
      </c>
      <c r="I922" t="s">
        <v>1652</v>
      </c>
      <c r="J922">
        <v>0</v>
      </c>
      <c r="K922">
        <v>0</v>
      </c>
    </row>
    <row r="923" spans="1:11" x14ac:dyDescent="0.25">
      <c r="A923">
        <v>3848</v>
      </c>
      <c r="B923" t="s">
        <v>1647</v>
      </c>
      <c r="C923" t="s">
        <v>301</v>
      </c>
      <c r="D923" t="s">
        <v>7400</v>
      </c>
      <c r="G923" t="s">
        <v>10748</v>
      </c>
      <c r="H923">
        <v>11</v>
      </c>
      <c r="I923" t="s">
        <v>1652</v>
      </c>
      <c r="J923">
        <v>0</v>
      </c>
      <c r="K923">
        <v>0</v>
      </c>
    </row>
    <row r="924" spans="1:11" x14ac:dyDescent="0.25">
      <c r="A924">
        <v>3848</v>
      </c>
      <c r="B924" t="s">
        <v>1647</v>
      </c>
      <c r="C924" t="s">
        <v>301</v>
      </c>
      <c r="D924" t="s">
        <v>7400</v>
      </c>
      <c r="E924" t="s">
        <v>3370</v>
      </c>
      <c r="F924" t="s">
        <v>3371</v>
      </c>
      <c r="G924" t="s">
        <v>6718</v>
      </c>
      <c r="H924">
        <v>22</v>
      </c>
      <c r="I924" t="s">
        <v>1652</v>
      </c>
      <c r="J924">
        <v>0</v>
      </c>
      <c r="K924">
        <v>0</v>
      </c>
    </row>
    <row r="925" spans="1:11" x14ac:dyDescent="0.25">
      <c r="A925">
        <v>3848</v>
      </c>
      <c r="B925" t="s">
        <v>1647</v>
      </c>
      <c r="C925" t="s">
        <v>301</v>
      </c>
      <c r="D925" t="s">
        <v>7400</v>
      </c>
      <c r="G925" t="s">
        <v>4477</v>
      </c>
      <c r="H925">
        <v>4</v>
      </c>
      <c r="I925" t="s">
        <v>1652</v>
      </c>
      <c r="J925">
        <v>0</v>
      </c>
      <c r="K925">
        <v>0</v>
      </c>
    </row>
    <row r="926" spans="1:11" x14ac:dyDescent="0.25">
      <c r="A926">
        <v>3848</v>
      </c>
      <c r="B926" t="s">
        <v>1647</v>
      </c>
      <c r="C926" t="s">
        <v>301</v>
      </c>
      <c r="D926" t="s">
        <v>7400</v>
      </c>
      <c r="E926" t="s">
        <v>4853</v>
      </c>
      <c r="F926" t="s">
        <v>4854</v>
      </c>
      <c r="G926" t="s">
        <v>6776</v>
      </c>
      <c r="H926">
        <v>14</v>
      </c>
      <c r="I926" t="s">
        <v>1652</v>
      </c>
      <c r="J926">
        <v>0</v>
      </c>
      <c r="K926">
        <v>0</v>
      </c>
    </row>
    <row r="927" spans="1:11" x14ac:dyDescent="0.25">
      <c r="A927">
        <v>3848</v>
      </c>
      <c r="B927" t="s">
        <v>1647</v>
      </c>
      <c r="C927" t="s">
        <v>301</v>
      </c>
      <c r="D927" t="s">
        <v>7400</v>
      </c>
      <c r="G927" t="s">
        <v>2182</v>
      </c>
      <c r="H927">
        <v>36</v>
      </c>
      <c r="I927" t="s">
        <v>1652</v>
      </c>
      <c r="J927">
        <v>0</v>
      </c>
      <c r="K927">
        <v>0</v>
      </c>
    </row>
    <row r="928" spans="1:11" x14ac:dyDescent="0.25">
      <c r="A928">
        <v>3848</v>
      </c>
      <c r="B928" t="s">
        <v>1647</v>
      </c>
      <c r="C928" t="s">
        <v>301</v>
      </c>
      <c r="D928" t="s">
        <v>7400</v>
      </c>
      <c r="E928" t="s">
        <v>3372</v>
      </c>
      <c r="F928" t="s">
        <v>1679</v>
      </c>
      <c r="G928" t="s">
        <v>6417</v>
      </c>
      <c r="H928">
        <v>2</v>
      </c>
      <c r="I928" t="s">
        <v>1652</v>
      </c>
      <c r="J928">
        <v>0</v>
      </c>
      <c r="K928">
        <v>0</v>
      </c>
    </row>
    <row r="929" spans="1:11" x14ac:dyDescent="0.25">
      <c r="A929">
        <v>3848</v>
      </c>
      <c r="B929" t="s">
        <v>1647</v>
      </c>
      <c r="C929" t="s">
        <v>301</v>
      </c>
      <c r="D929" t="s">
        <v>7400</v>
      </c>
      <c r="E929" t="s">
        <v>3373</v>
      </c>
      <c r="F929" t="s">
        <v>1655</v>
      </c>
      <c r="G929" t="s">
        <v>3075</v>
      </c>
      <c r="H929">
        <v>25</v>
      </c>
      <c r="I929" t="s">
        <v>1652</v>
      </c>
      <c r="J929">
        <v>0</v>
      </c>
      <c r="K929">
        <v>0</v>
      </c>
    </row>
    <row r="930" spans="1:11" x14ac:dyDescent="0.25">
      <c r="A930">
        <v>3848</v>
      </c>
      <c r="B930" t="s">
        <v>1647</v>
      </c>
      <c r="C930" t="s">
        <v>301</v>
      </c>
      <c r="D930" t="s">
        <v>7400</v>
      </c>
      <c r="G930" t="s">
        <v>4426</v>
      </c>
      <c r="H930">
        <v>51</v>
      </c>
      <c r="I930" t="s">
        <v>1652</v>
      </c>
      <c r="J930">
        <v>0</v>
      </c>
      <c r="K930">
        <v>0</v>
      </c>
    </row>
    <row r="931" spans="1:11" x14ac:dyDescent="0.25">
      <c r="A931">
        <v>3848</v>
      </c>
      <c r="B931" t="s">
        <v>1647</v>
      </c>
      <c r="C931" t="s">
        <v>301</v>
      </c>
      <c r="D931" t="s">
        <v>7400</v>
      </c>
      <c r="E931" t="s">
        <v>4855</v>
      </c>
      <c r="F931" t="s">
        <v>1685</v>
      </c>
      <c r="G931" t="s">
        <v>4856</v>
      </c>
      <c r="H931">
        <v>15</v>
      </c>
      <c r="I931" t="s">
        <v>1652</v>
      </c>
      <c r="J931">
        <v>0</v>
      </c>
      <c r="K931">
        <v>0</v>
      </c>
    </row>
    <row r="932" spans="1:11" x14ac:dyDescent="0.25">
      <c r="A932">
        <v>3848</v>
      </c>
      <c r="B932" t="s">
        <v>1647</v>
      </c>
      <c r="C932" t="s">
        <v>301</v>
      </c>
      <c r="D932" t="s">
        <v>7400</v>
      </c>
      <c r="E932" t="s">
        <v>3374</v>
      </c>
      <c r="F932" t="s">
        <v>3375</v>
      </c>
      <c r="G932" t="s">
        <v>7772</v>
      </c>
      <c r="H932">
        <v>7</v>
      </c>
      <c r="I932" t="s">
        <v>1652</v>
      </c>
      <c r="J932">
        <v>0</v>
      </c>
      <c r="K932">
        <v>0</v>
      </c>
    </row>
    <row r="933" spans="1:11" x14ac:dyDescent="0.25">
      <c r="A933">
        <v>3848</v>
      </c>
      <c r="B933" t="s">
        <v>1647</v>
      </c>
      <c r="C933" t="s">
        <v>301</v>
      </c>
      <c r="D933" t="s">
        <v>7400</v>
      </c>
      <c r="G933" t="s">
        <v>4857</v>
      </c>
      <c r="H933">
        <v>4</v>
      </c>
      <c r="I933" t="s">
        <v>1652</v>
      </c>
      <c r="J933">
        <v>0</v>
      </c>
      <c r="K933">
        <v>0</v>
      </c>
    </row>
    <row r="934" spans="1:11" x14ac:dyDescent="0.25">
      <c r="A934">
        <v>3848</v>
      </c>
      <c r="B934" t="s">
        <v>1647</v>
      </c>
      <c r="C934" t="s">
        <v>301</v>
      </c>
      <c r="D934" t="s">
        <v>7400</v>
      </c>
      <c r="E934" t="s">
        <v>4858</v>
      </c>
      <c r="F934" t="s">
        <v>1968</v>
      </c>
      <c r="G934" t="s">
        <v>3345</v>
      </c>
      <c r="H934">
        <v>13</v>
      </c>
      <c r="I934" t="s">
        <v>1652</v>
      </c>
      <c r="J934">
        <v>0</v>
      </c>
      <c r="K934">
        <v>0</v>
      </c>
    </row>
    <row r="935" spans="1:11" x14ac:dyDescent="0.25">
      <c r="A935">
        <v>3848</v>
      </c>
      <c r="B935" t="s">
        <v>1647</v>
      </c>
      <c r="C935" t="s">
        <v>301</v>
      </c>
      <c r="D935" t="s">
        <v>7400</v>
      </c>
      <c r="G935" t="s">
        <v>6184</v>
      </c>
      <c r="H935">
        <v>10</v>
      </c>
      <c r="I935" t="s">
        <v>1652</v>
      </c>
      <c r="J935">
        <v>0</v>
      </c>
      <c r="K935">
        <v>0</v>
      </c>
    </row>
    <row r="936" spans="1:11" x14ac:dyDescent="0.25">
      <c r="A936">
        <v>3848</v>
      </c>
      <c r="B936" t="s">
        <v>1647</v>
      </c>
      <c r="C936" t="s">
        <v>301</v>
      </c>
      <c r="D936" t="s">
        <v>7400</v>
      </c>
      <c r="E936" t="s">
        <v>3376</v>
      </c>
      <c r="F936" t="s">
        <v>3377</v>
      </c>
      <c r="G936" t="s">
        <v>9900</v>
      </c>
      <c r="H936">
        <v>2</v>
      </c>
      <c r="I936" t="s">
        <v>1652</v>
      </c>
      <c r="J936">
        <v>0</v>
      </c>
      <c r="K936">
        <v>0</v>
      </c>
    </row>
    <row r="937" spans="1:11" x14ac:dyDescent="0.25">
      <c r="A937">
        <v>3848</v>
      </c>
      <c r="B937" t="s">
        <v>1647</v>
      </c>
      <c r="C937" t="s">
        <v>301</v>
      </c>
      <c r="D937" t="s">
        <v>7400</v>
      </c>
      <c r="G937" t="s">
        <v>2201</v>
      </c>
      <c r="H937">
        <v>3</v>
      </c>
      <c r="I937" t="s">
        <v>1652</v>
      </c>
      <c r="J937">
        <v>0</v>
      </c>
      <c r="K937">
        <v>0</v>
      </c>
    </row>
    <row r="938" spans="1:11" x14ac:dyDescent="0.25">
      <c r="A938">
        <v>3848</v>
      </c>
      <c r="B938" t="s">
        <v>1647</v>
      </c>
      <c r="C938" t="s">
        <v>301</v>
      </c>
      <c r="D938" t="s">
        <v>7400</v>
      </c>
      <c r="E938" t="s">
        <v>4859</v>
      </c>
      <c r="F938" t="s">
        <v>1679</v>
      </c>
      <c r="G938" t="s">
        <v>4860</v>
      </c>
      <c r="H938">
        <v>21</v>
      </c>
      <c r="I938" t="s">
        <v>1652</v>
      </c>
      <c r="J938">
        <v>0</v>
      </c>
      <c r="K938">
        <v>0</v>
      </c>
    </row>
    <row r="939" spans="1:11" x14ac:dyDescent="0.25">
      <c r="A939">
        <v>3848</v>
      </c>
      <c r="B939" t="s">
        <v>1647</v>
      </c>
      <c r="C939" t="s">
        <v>301</v>
      </c>
      <c r="D939" t="s">
        <v>7400</v>
      </c>
      <c r="E939" t="s">
        <v>3378</v>
      </c>
      <c r="F939" t="s">
        <v>1672</v>
      </c>
      <c r="G939" t="s">
        <v>3213</v>
      </c>
      <c r="H939">
        <v>40</v>
      </c>
      <c r="I939" t="s">
        <v>1652</v>
      </c>
      <c r="J939">
        <v>0</v>
      </c>
      <c r="K939">
        <v>0</v>
      </c>
    </row>
    <row r="940" spans="1:11" x14ac:dyDescent="0.25">
      <c r="A940">
        <v>3848</v>
      </c>
      <c r="B940" t="s">
        <v>1647</v>
      </c>
      <c r="C940" t="s">
        <v>301</v>
      </c>
      <c r="D940" t="s">
        <v>7400</v>
      </c>
      <c r="G940" t="s">
        <v>4861</v>
      </c>
      <c r="H940">
        <v>14</v>
      </c>
      <c r="I940" t="s">
        <v>1652</v>
      </c>
      <c r="J940">
        <v>0</v>
      </c>
      <c r="K940">
        <v>0</v>
      </c>
    </row>
    <row r="941" spans="1:11" x14ac:dyDescent="0.25">
      <c r="A941">
        <v>3848</v>
      </c>
      <c r="B941" t="s">
        <v>1647</v>
      </c>
      <c r="C941" t="s">
        <v>301</v>
      </c>
      <c r="D941" t="s">
        <v>7400</v>
      </c>
      <c r="E941" t="s">
        <v>4556</v>
      </c>
      <c r="F941" t="s">
        <v>1694</v>
      </c>
      <c r="G941" t="s">
        <v>6883</v>
      </c>
      <c r="H941">
        <v>6</v>
      </c>
      <c r="I941" t="s">
        <v>1652</v>
      </c>
      <c r="J941">
        <v>0</v>
      </c>
      <c r="K941">
        <v>0</v>
      </c>
    </row>
    <row r="942" spans="1:11" x14ac:dyDescent="0.25">
      <c r="A942">
        <v>3848</v>
      </c>
      <c r="B942" t="s">
        <v>1647</v>
      </c>
      <c r="C942" t="s">
        <v>301</v>
      </c>
      <c r="D942" t="s">
        <v>7400</v>
      </c>
      <c r="G942" t="s">
        <v>4862</v>
      </c>
      <c r="H942">
        <v>8</v>
      </c>
      <c r="I942" t="s">
        <v>1652</v>
      </c>
      <c r="J942">
        <v>0</v>
      </c>
      <c r="K942">
        <v>0</v>
      </c>
    </row>
    <row r="943" spans="1:11" x14ac:dyDescent="0.25">
      <c r="A943">
        <v>3848</v>
      </c>
      <c r="B943" t="s">
        <v>1647</v>
      </c>
      <c r="C943" t="s">
        <v>301</v>
      </c>
      <c r="D943" t="s">
        <v>7400</v>
      </c>
      <c r="E943" t="s">
        <v>8743</v>
      </c>
      <c r="F943" t="s">
        <v>3380</v>
      </c>
      <c r="G943" t="s">
        <v>8277</v>
      </c>
      <c r="H943">
        <v>3</v>
      </c>
      <c r="I943" t="s">
        <v>1652</v>
      </c>
      <c r="J943">
        <v>0</v>
      </c>
      <c r="K943">
        <v>0</v>
      </c>
    </row>
    <row r="944" spans="1:11" x14ac:dyDescent="0.25">
      <c r="A944">
        <v>3848</v>
      </c>
      <c r="B944" t="s">
        <v>1647</v>
      </c>
      <c r="C944" t="s">
        <v>301</v>
      </c>
      <c r="D944" t="s">
        <v>7400</v>
      </c>
      <c r="G944" t="s">
        <v>8744</v>
      </c>
      <c r="H944">
        <v>5</v>
      </c>
      <c r="I944" t="s">
        <v>1652</v>
      </c>
      <c r="J944">
        <v>0</v>
      </c>
      <c r="K944">
        <v>0</v>
      </c>
    </row>
    <row r="945" spans="1:11" x14ac:dyDescent="0.25">
      <c r="A945">
        <v>3848</v>
      </c>
      <c r="B945" t="s">
        <v>1647</v>
      </c>
      <c r="C945" t="s">
        <v>301</v>
      </c>
      <c r="D945" t="s">
        <v>7400</v>
      </c>
      <c r="E945" t="s">
        <v>4863</v>
      </c>
      <c r="F945" t="s">
        <v>1678</v>
      </c>
      <c r="G945" t="s">
        <v>6636</v>
      </c>
      <c r="H945">
        <v>4</v>
      </c>
      <c r="I945" t="s">
        <v>1652</v>
      </c>
      <c r="J945">
        <v>0</v>
      </c>
      <c r="K945">
        <v>0</v>
      </c>
    </row>
    <row r="946" spans="1:11" x14ac:dyDescent="0.25">
      <c r="A946">
        <v>3848</v>
      </c>
      <c r="B946" t="s">
        <v>1647</v>
      </c>
      <c r="C946" t="s">
        <v>301</v>
      </c>
      <c r="D946" t="s">
        <v>7400</v>
      </c>
      <c r="G946" t="s">
        <v>7881</v>
      </c>
      <c r="H946">
        <v>5</v>
      </c>
      <c r="I946" t="s">
        <v>1652</v>
      </c>
      <c r="J946">
        <v>0</v>
      </c>
      <c r="K946">
        <v>0</v>
      </c>
    </row>
    <row r="947" spans="1:11" x14ac:dyDescent="0.25">
      <c r="A947">
        <v>3848</v>
      </c>
      <c r="B947" t="s">
        <v>1647</v>
      </c>
      <c r="C947" t="s">
        <v>301</v>
      </c>
      <c r="D947" t="s">
        <v>7400</v>
      </c>
      <c r="E947" t="s">
        <v>7201</v>
      </c>
      <c r="F947" t="s">
        <v>1657</v>
      </c>
      <c r="G947" t="s">
        <v>8751</v>
      </c>
      <c r="H947">
        <v>17</v>
      </c>
      <c r="I947" t="s">
        <v>1652</v>
      </c>
      <c r="J947">
        <v>0</v>
      </c>
      <c r="K947">
        <v>0</v>
      </c>
    </row>
    <row r="948" spans="1:11" x14ac:dyDescent="0.25">
      <c r="A948">
        <v>3848</v>
      </c>
      <c r="B948" t="s">
        <v>1647</v>
      </c>
      <c r="C948" t="s">
        <v>301</v>
      </c>
      <c r="D948" t="s">
        <v>7400</v>
      </c>
      <c r="G948" t="s">
        <v>8924</v>
      </c>
      <c r="H948">
        <v>9</v>
      </c>
      <c r="I948" t="s">
        <v>1652</v>
      </c>
      <c r="J948">
        <v>0</v>
      </c>
      <c r="K948">
        <v>0</v>
      </c>
    </row>
    <row r="949" spans="1:11" x14ac:dyDescent="0.25">
      <c r="A949">
        <v>3848</v>
      </c>
      <c r="B949" t="s">
        <v>1647</v>
      </c>
      <c r="C949" t="s">
        <v>301</v>
      </c>
      <c r="D949" t="s">
        <v>7400</v>
      </c>
      <c r="E949" t="s">
        <v>4864</v>
      </c>
      <c r="F949" t="s">
        <v>4865</v>
      </c>
      <c r="G949" t="s">
        <v>3731</v>
      </c>
      <c r="H949">
        <v>3</v>
      </c>
      <c r="I949" t="s">
        <v>1652</v>
      </c>
      <c r="J949">
        <v>0</v>
      </c>
      <c r="K949">
        <v>0</v>
      </c>
    </row>
    <row r="950" spans="1:11" x14ac:dyDescent="0.25">
      <c r="A950">
        <v>3848</v>
      </c>
      <c r="B950" t="s">
        <v>1647</v>
      </c>
      <c r="C950" t="s">
        <v>301</v>
      </c>
      <c r="D950" t="s">
        <v>7400</v>
      </c>
      <c r="G950" t="s">
        <v>4866</v>
      </c>
      <c r="H950">
        <v>5</v>
      </c>
      <c r="I950" t="s">
        <v>1652</v>
      </c>
      <c r="J950">
        <v>0</v>
      </c>
      <c r="K950">
        <v>0</v>
      </c>
    </row>
    <row r="951" spans="1:11" x14ac:dyDescent="0.25">
      <c r="A951">
        <v>3848</v>
      </c>
      <c r="B951" t="s">
        <v>1647</v>
      </c>
      <c r="C951" t="s">
        <v>301</v>
      </c>
      <c r="D951" t="s">
        <v>7400</v>
      </c>
      <c r="E951" t="s">
        <v>8745</v>
      </c>
      <c r="F951" t="s">
        <v>3382</v>
      </c>
      <c r="G951" t="s">
        <v>8751</v>
      </c>
      <c r="H951">
        <v>38</v>
      </c>
      <c r="I951" t="s">
        <v>1652</v>
      </c>
      <c r="J951">
        <v>0</v>
      </c>
      <c r="K951">
        <v>0</v>
      </c>
    </row>
    <row r="952" spans="1:11" x14ac:dyDescent="0.25">
      <c r="A952">
        <v>3848</v>
      </c>
      <c r="B952" t="s">
        <v>1647</v>
      </c>
      <c r="C952" t="s">
        <v>301</v>
      </c>
      <c r="D952" t="s">
        <v>7400</v>
      </c>
      <c r="G952" t="s">
        <v>4970</v>
      </c>
      <c r="H952">
        <v>80</v>
      </c>
      <c r="I952" t="s">
        <v>1652</v>
      </c>
      <c r="J952">
        <v>0</v>
      </c>
      <c r="K952">
        <v>0</v>
      </c>
    </row>
    <row r="953" spans="1:11" x14ac:dyDescent="0.25">
      <c r="A953">
        <v>3848</v>
      </c>
      <c r="B953" t="s">
        <v>1647</v>
      </c>
      <c r="C953" t="s">
        <v>301</v>
      </c>
      <c r="D953" t="s">
        <v>7400</v>
      </c>
      <c r="E953" t="s">
        <v>10749</v>
      </c>
      <c r="F953" t="s">
        <v>3383</v>
      </c>
      <c r="G953" t="s">
        <v>10151</v>
      </c>
      <c r="H953">
        <v>10</v>
      </c>
      <c r="I953" t="s">
        <v>1652</v>
      </c>
      <c r="J953">
        <v>0</v>
      </c>
      <c r="K953">
        <v>0</v>
      </c>
    </row>
    <row r="954" spans="1:11" x14ac:dyDescent="0.25">
      <c r="A954">
        <v>3848</v>
      </c>
      <c r="B954" t="s">
        <v>1647</v>
      </c>
      <c r="C954" t="s">
        <v>301</v>
      </c>
      <c r="D954" t="s">
        <v>7400</v>
      </c>
      <c r="E954" t="s">
        <v>4557</v>
      </c>
      <c r="F954" t="s">
        <v>4558</v>
      </c>
      <c r="G954" t="s">
        <v>7414</v>
      </c>
      <c r="H954">
        <v>30</v>
      </c>
      <c r="I954" t="s">
        <v>1652</v>
      </c>
      <c r="J954">
        <v>0</v>
      </c>
      <c r="K954">
        <v>0</v>
      </c>
    </row>
    <row r="955" spans="1:11" x14ac:dyDescent="0.25">
      <c r="A955">
        <v>3848</v>
      </c>
      <c r="B955" t="s">
        <v>1647</v>
      </c>
      <c r="C955" t="s">
        <v>301</v>
      </c>
      <c r="D955" t="s">
        <v>7400</v>
      </c>
      <c r="G955" t="s">
        <v>4867</v>
      </c>
      <c r="H955">
        <v>35</v>
      </c>
      <c r="I955" t="s">
        <v>1652</v>
      </c>
      <c r="J955">
        <v>0</v>
      </c>
      <c r="K955">
        <v>0</v>
      </c>
    </row>
    <row r="956" spans="1:11" x14ac:dyDescent="0.25">
      <c r="A956">
        <v>3848</v>
      </c>
      <c r="B956" t="s">
        <v>1647</v>
      </c>
      <c r="C956" t="s">
        <v>301</v>
      </c>
      <c r="D956" t="s">
        <v>7400</v>
      </c>
      <c r="E956" t="s">
        <v>6422</v>
      </c>
      <c r="F956" t="s">
        <v>1679</v>
      </c>
      <c r="G956" t="s">
        <v>3110</v>
      </c>
      <c r="H956">
        <v>4</v>
      </c>
      <c r="I956" t="s">
        <v>1652</v>
      </c>
      <c r="J956">
        <v>0</v>
      </c>
      <c r="K956">
        <v>0</v>
      </c>
    </row>
    <row r="957" spans="1:11" x14ac:dyDescent="0.25">
      <c r="A957">
        <v>3848</v>
      </c>
      <c r="B957" t="s">
        <v>1647</v>
      </c>
      <c r="C957" t="s">
        <v>301</v>
      </c>
      <c r="D957" t="s">
        <v>7400</v>
      </c>
      <c r="G957" t="s">
        <v>4868</v>
      </c>
      <c r="H957">
        <v>12</v>
      </c>
      <c r="I957" t="s">
        <v>1652</v>
      </c>
      <c r="J957">
        <v>0</v>
      </c>
      <c r="K957">
        <v>0</v>
      </c>
    </row>
    <row r="958" spans="1:11" x14ac:dyDescent="0.25">
      <c r="A958">
        <v>3848</v>
      </c>
      <c r="B958" t="s">
        <v>1647</v>
      </c>
      <c r="C958" t="s">
        <v>301</v>
      </c>
      <c r="D958" t="s">
        <v>7400</v>
      </c>
      <c r="E958" t="s">
        <v>2001</v>
      </c>
      <c r="F958" t="s">
        <v>1685</v>
      </c>
      <c r="G958" t="s">
        <v>8269</v>
      </c>
      <c r="H958">
        <v>15</v>
      </c>
      <c r="I958" t="s">
        <v>1652</v>
      </c>
      <c r="J958">
        <v>0</v>
      </c>
      <c r="K958">
        <v>0</v>
      </c>
    </row>
    <row r="959" spans="1:11" x14ac:dyDescent="0.25">
      <c r="A959">
        <v>3848</v>
      </c>
      <c r="B959" t="s">
        <v>1647</v>
      </c>
      <c r="C959" t="s">
        <v>301</v>
      </c>
      <c r="D959" t="s">
        <v>7400</v>
      </c>
      <c r="G959" t="s">
        <v>2202</v>
      </c>
      <c r="H959">
        <v>24</v>
      </c>
      <c r="I959" t="s">
        <v>1652</v>
      </c>
      <c r="J959">
        <v>0</v>
      </c>
      <c r="K959">
        <v>0</v>
      </c>
    </row>
    <row r="960" spans="1:11" x14ac:dyDescent="0.25">
      <c r="A960">
        <v>3848</v>
      </c>
      <c r="B960" t="s">
        <v>1647</v>
      </c>
      <c r="C960" t="s">
        <v>301</v>
      </c>
      <c r="D960" t="s">
        <v>7400</v>
      </c>
      <c r="E960" t="s">
        <v>4869</v>
      </c>
      <c r="F960" t="s">
        <v>4870</v>
      </c>
      <c r="G960" t="s">
        <v>2203</v>
      </c>
      <c r="H960">
        <v>6</v>
      </c>
      <c r="I960" t="s">
        <v>1652</v>
      </c>
      <c r="J960">
        <v>0</v>
      </c>
      <c r="K960">
        <v>0</v>
      </c>
    </row>
    <row r="961" spans="1:11" x14ac:dyDescent="0.25">
      <c r="A961">
        <v>3848</v>
      </c>
      <c r="B961" t="s">
        <v>1647</v>
      </c>
      <c r="C961" t="s">
        <v>301</v>
      </c>
      <c r="D961" t="s">
        <v>7400</v>
      </c>
      <c r="E961" t="s">
        <v>7202</v>
      </c>
      <c r="F961" t="s">
        <v>1948</v>
      </c>
      <c r="G961" t="s">
        <v>3384</v>
      </c>
      <c r="H961">
        <v>15</v>
      </c>
      <c r="I961" t="s">
        <v>1652</v>
      </c>
      <c r="J961">
        <v>0</v>
      </c>
      <c r="K961">
        <v>0</v>
      </c>
    </row>
    <row r="962" spans="1:11" x14ac:dyDescent="0.25">
      <c r="A962">
        <v>3848</v>
      </c>
      <c r="B962" t="s">
        <v>1647</v>
      </c>
      <c r="C962" t="s">
        <v>301</v>
      </c>
      <c r="D962" t="s">
        <v>7400</v>
      </c>
      <c r="G962" t="s">
        <v>7167</v>
      </c>
      <c r="H962">
        <v>2</v>
      </c>
      <c r="I962" t="s">
        <v>1652</v>
      </c>
      <c r="J962">
        <v>0</v>
      </c>
      <c r="K962">
        <v>0</v>
      </c>
    </row>
    <row r="963" spans="1:11" x14ac:dyDescent="0.25">
      <c r="A963">
        <v>3848</v>
      </c>
      <c r="B963" t="s">
        <v>1647</v>
      </c>
      <c r="C963" t="s">
        <v>301</v>
      </c>
      <c r="D963" t="s">
        <v>7400</v>
      </c>
      <c r="E963" t="s">
        <v>3385</v>
      </c>
      <c r="F963" t="s">
        <v>1657</v>
      </c>
      <c r="G963" t="s">
        <v>4871</v>
      </c>
      <c r="H963">
        <v>30</v>
      </c>
      <c r="I963" t="s">
        <v>1652</v>
      </c>
      <c r="J963">
        <v>0</v>
      </c>
      <c r="K963">
        <v>0</v>
      </c>
    </row>
    <row r="964" spans="1:11" x14ac:dyDescent="0.25">
      <c r="A964">
        <v>3848</v>
      </c>
      <c r="B964" t="s">
        <v>1647</v>
      </c>
      <c r="C964" t="s">
        <v>301</v>
      </c>
      <c r="D964" t="s">
        <v>7400</v>
      </c>
      <c r="G964" t="s">
        <v>7521</v>
      </c>
      <c r="H964">
        <v>2</v>
      </c>
      <c r="I964" t="s">
        <v>1652</v>
      </c>
      <c r="J964">
        <v>0</v>
      </c>
      <c r="K964">
        <v>0</v>
      </c>
    </row>
    <row r="965" spans="1:11" x14ac:dyDescent="0.25">
      <c r="A965">
        <v>3848</v>
      </c>
      <c r="B965" t="s">
        <v>1647</v>
      </c>
      <c r="C965" t="s">
        <v>301</v>
      </c>
      <c r="D965" t="s">
        <v>7400</v>
      </c>
      <c r="E965" t="s">
        <v>3386</v>
      </c>
      <c r="F965" t="s">
        <v>1667</v>
      </c>
      <c r="G965" t="s">
        <v>3590</v>
      </c>
      <c r="H965">
        <v>11</v>
      </c>
      <c r="I965" t="s">
        <v>1652</v>
      </c>
      <c r="J965">
        <v>0</v>
      </c>
      <c r="K965">
        <v>0</v>
      </c>
    </row>
    <row r="966" spans="1:11" x14ac:dyDescent="0.25">
      <c r="A966">
        <v>3848</v>
      </c>
      <c r="B966" t="s">
        <v>1647</v>
      </c>
      <c r="C966" t="s">
        <v>301</v>
      </c>
      <c r="D966" t="s">
        <v>7400</v>
      </c>
      <c r="G966" t="s">
        <v>5942</v>
      </c>
      <c r="H966">
        <v>36</v>
      </c>
      <c r="I966" t="s">
        <v>1652</v>
      </c>
      <c r="J966">
        <v>0</v>
      </c>
      <c r="K966">
        <v>0</v>
      </c>
    </row>
    <row r="967" spans="1:11" x14ac:dyDescent="0.25">
      <c r="A967">
        <v>3848</v>
      </c>
      <c r="B967" t="s">
        <v>1647</v>
      </c>
      <c r="C967" t="s">
        <v>301</v>
      </c>
      <c r="D967" t="s">
        <v>7400</v>
      </c>
      <c r="E967" t="s">
        <v>2000</v>
      </c>
      <c r="F967" t="s">
        <v>1685</v>
      </c>
      <c r="G967" t="s">
        <v>3104</v>
      </c>
      <c r="H967">
        <v>5</v>
      </c>
      <c r="I967" t="s">
        <v>1652</v>
      </c>
      <c r="J967">
        <v>0</v>
      </c>
      <c r="K967">
        <v>0</v>
      </c>
    </row>
    <row r="968" spans="1:11" x14ac:dyDescent="0.25">
      <c r="A968">
        <v>3848</v>
      </c>
      <c r="B968" t="s">
        <v>1647</v>
      </c>
      <c r="C968" t="s">
        <v>301</v>
      </c>
      <c r="D968" t="s">
        <v>7400</v>
      </c>
      <c r="G968" t="s">
        <v>2162</v>
      </c>
      <c r="H968">
        <v>4</v>
      </c>
      <c r="I968" t="s">
        <v>1652</v>
      </c>
      <c r="J968">
        <v>0</v>
      </c>
      <c r="K968">
        <v>0</v>
      </c>
    </row>
    <row r="969" spans="1:11" x14ac:dyDescent="0.25">
      <c r="A969">
        <v>3848</v>
      </c>
      <c r="B969" t="s">
        <v>1647</v>
      </c>
      <c r="C969" t="s">
        <v>301</v>
      </c>
      <c r="D969" t="s">
        <v>7400</v>
      </c>
      <c r="E969" t="s">
        <v>7707</v>
      </c>
      <c r="F969" t="s">
        <v>1886</v>
      </c>
      <c r="G969" t="s">
        <v>7680</v>
      </c>
      <c r="H969">
        <v>2</v>
      </c>
      <c r="I969" t="s">
        <v>1652</v>
      </c>
      <c r="J969">
        <v>0</v>
      </c>
      <c r="K969">
        <v>0</v>
      </c>
    </row>
    <row r="970" spans="1:11" x14ac:dyDescent="0.25">
      <c r="A970">
        <v>3848</v>
      </c>
      <c r="B970" t="s">
        <v>1647</v>
      </c>
      <c r="C970" t="s">
        <v>301</v>
      </c>
      <c r="D970" t="s">
        <v>7400</v>
      </c>
      <c r="E970" t="s">
        <v>5943</v>
      </c>
      <c r="F970" t="s">
        <v>1990</v>
      </c>
      <c r="G970" t="s">
        <v>9676</v>
      </c>
      <c r="H970">
        <v>13</v>
      </c>
      <c r="I970" t="s">
        <v>1652</v>
      </c>
      <c r="J970">
        <v>0</v>
      </c>
      <c r="K970">
        <v>0</v>
      </c>
    </row>
    <row r="971" spans="1:11" x14ac:dyDescent="0.25">
      <c r="A971">
        <v>3848</v>
      </c>
      <c r="B971" t="s">
        <v>1647</v>
      </c>
      <c r="C971" t="s">
        <v>301</v>
      </c>
      <c r="D971" t="s">
        <v>7400</v>
      </c>
      <c r="G971" t="s">
        <v>5944</v>
      </c>
      <c r="H971">
        <v>12</v>
      </c>
      <c r="I971" t="s">
        <v>1652</v>
      </c>
      <c r="J971">
        <v>0</v>
      </c>
      <c r="K971">
        <v>0</v>
      </c>
    </row>
    <row r="972" spans="1:11" x14ac:dyDescent="0.25">
      <c r="A972">
        <v>3848</v>
      </c>
      <c r="B972" t="s">
        <v>1647</v>
      </c>
      <c r="C972" t="s">
        <v>301</v>
      </c>
      <c r="D972" t="s">
        <v>7400</v>
      </c>
      <c r="E972" t="s">
        <v>3387</v>
      </c>
      <c r="F972" t="s">
        <v>1685</v>
      </c>
      <c r="G972" t="s">
        <v>6785</v>
      </c>
      <c r="H972">
        <v>5</v>
      </c>
      <c r="I972" t="s">
        <v>1652</v>
      </c>
      <c r="J972">
        <v>0</v>
      </c>
      <c r="K972">
        <v>0</v>
      </c>
    </row>
    <row r="973" spans="1:11" x14ac:dyDescent="0.25">
      <c r="A973">
        <v>3848</v>
      </c>
      <c r="B973" t="s">
        <v>1647</v>
      </c>
      <c r="C973" t="s">
        <v>301</v>
      </c>
      <c r="D973" t="s">
        <v>7400</v>
      </c>
      <c r="G973" t="s">
        <v>5945</v>
      </c>
      <c r="H973">
        <v>17</v>
      </c>
      <c r="I973" t="s">
        <v>1652</v>
      </c>
      <c r="J973">
        <v>0</v>
      </c>
      <c r="K973">
        <v>0</v>
      </c>
    </row>
    <row r="974" spans="1:11" x14ac:dyDescent="0.25">
      <c r="A974">
        <v>3848</v>
      </c>
      <c r="B974" t="s">
        <v>1647</v>
      </c>
      <c r="C974" t="s">
        <v>301</v>
      </c>
      <c r="D974" t="s">
        <v>7400</v>
      </c>
      <c r="E974" t="s">
        <v>4872</v>
      </c>
      <c r="F974" t="s">
        <v>3388</v>
      </c>
      <c r="G974" t="s">
        <v>6723</v>
      </c>
      <c r="H974">
        <v>30</v>
      </c>
      <c r="I974" t="s">
        <v>1652</v>
      </c>
      <c r="J974">
        <v>0</v>
      </c>
      <c r="K974">
        <v>0</v>
      </c>
    </row>
    <row r="975" spans="1:11" x14ac:dyDescent="0.25">
      <c r="A975">
        <v>3848</v>
      </c>
      <c r="B975" t="s">
        <v>1647</v>
      </c>
      <c r="C975" t="s">
        <v>301</v>
      </c>
      <c r="D975" t="s">
        <v>7400</v>
      </c>
      <c r="G975" t="s">
        <v>2204</v>
      </c>
      <c r="H975">
        <v>1</v>
      </c>
      <c r="I975" t="s">
        <v>1652</v>
      </c>
      <c r="J975">
        <v>0</v>
      </c>
      <c r="K975">
        <v>0</v>
      </c>
    </row>
    <row r="976" spans="1:11" x14ac:dyDescent="0.25">
      <c r="A976">
        <v>3848</v>
      </c>
      <c r="B976" t="s">
        <v>1647</v>
      </c>
      <c r="C976" t="s">
        <v>301</v>
      </c>
      <c r="D976" t="s">
        <v>7400</v>
      </c>
      <c r="E976" t="s">
        <v>4873</v>
      </c>
      <c r="F976" t="s">
        <v>4874</v>
      </c>
      <c r="G976" t="s">
        <v>4875</v>
      </c>
      <c r="H976">
        <v>30</v>
      </c>
      <c r="I976" t="s">
        <v>1652</v>
      </c>
      <c r="J976">
        <v>0</v>
      </c>
      <c r="K976">
        <v>0</v>
      </c>
    </row>
    <row r="977" spans="1:11" x14ac:dyDescent="0.25">
      <c r="A977">
        <v>3848</v>
      </c>
      <c r="B977" t="s">
        <v>1647</v>
      </c>
      <c r="C977" t="s">
        <v>301</v>
      </c>
      <c r="D977" t="s">
        <v>7400</v>
      </c>
      <c r="E977" t="s">
        <v>1999</v>
      </c>
      <c r="F977" t="s">
        <v>1998</v>
      </c>
      <c r="G977" t="s">
        <v>6628</v>
      </c>
      <c r="H977">
        <v>16</v>
      </c>
      <c r="I977" t="s">
        <v>1652</v>
      </c>
      <c r="J977">
        <v>0</v>
      </c>
      <c r="K977">
        <v>0</v>
      </c>
    </row>
    <row r="978" spans="1:11" x14ac:dyDescent="0.25">
      <c r="A978">
        <v>3848</v>
      </c>
      <c r="B978" t="s">
        <v>1647</v>
      </c>
      <c r="C978" t="s">
        <v>301</v>
      </c>
      <c r="D978" t="s">
        <v>7400</v>
      </c>
      <c r="G978" t="s">
        <v>2205</v>
      </c>
      <c r="H978">
        <v>43</v>
      </c>
      <c r="I978" t="s">
        <v>1652</v>
      </c>
      <c r="J978">
        <v>0</v>
      </c>
      <c r="K978">
        <v>0</v>
      </c>
    </row>
    <row r="979" spans="1:11" x14ac:dyDescent="0.25">
      <c r="A979">
        <v>3848</v>
      </c>
      <c r="B979" t="s">
        <v>1647</v>
      </c>
      <c r="C979" t="s">
        <v>301</v>
      </c>
      <c r="D979" t="s">
        <v>7400</v>
      </c>
      <c r="E979" t="s">
        <v>3389</v>
      </c>
      <c r="F979" t="s">
        <v>3390</v>
      </c>
      <c r="G979" t="s">
        <v>6959</v>
      </c>
      <c r="H979">
        <v>9</v>
      </c>
      <c r="I979" t="s">
        <v>1652</v>
      </c>
      <c r="J979">
        <v>0</v>
      </c>
      <c r="K979">
        <v>0</v>
      </c>
    </row>
    <row r="980" spans="1:11" x14ac:dyDescent="0.25">
      <c r="A980">
        <v>3848</v>
      </c>
      <c r="B980" t="s">
        <v>1647</v>
      </c>
      <c r="C980" t="s">
        <v>301</v>
      </c>
      <c r="D980" t="s">
        <v>7400</v>
      </c>
      <c r="G980" t="s">
        <v>4306</v>
      </c>
      <c r="H980">
        <v>1</v>
      </c>
      <c r="I980" t="s">
        <v>1652</v>
      </c>
      <c r="J980">
        <v>0</v>
      </c>
      <c r="K980">
        <v>0</v>
      </c>
    </row>
    <row r="981" spans="1:11" x14ac:dyDescent="0.25">
      <c r="A981">
        <v>3848</v>
      </c>
      <c r="B981" t="s">
        <v>1647</v>
      </c>
      <c r="C981" t="s">
        <v>301</v>
      </c>
      <c r="D981" t="s">
        <v>7400</v>
      </c>
      <c r="E981" t="s">
        <v>1997</v>
      </c>
      <c r="F981" t="s">
        <v>1886</v>
      </c>
      <c r="G981" t="s">
        <v>3094</v>
      </c>
      <c r="H981">
        <v>14</v>
      </c>
      <c r="I981" t="s">
        <v>1652</v>
      </c>
      <c r="J981">
        <v>0</v>
      </c>
      <c r="K981">
        <v>0</v>
      </c>
    </row>
    <row r="982" spans="1:11" x14ac:dyDescent="0.25">
      <c r="A982">
        <v>3848</v>
      </c>
      <c r="B982" t="s">
        <v>1647</v>
      </c>
      <c r="C982" t="s">
        <v>301</v>
      </c>
      <c r="D982" t="s">
        <v>7400</v>
      </c>
      <c r="G982" t="s">
        <v>4432</v>
      </c>
      <c r="H982">
        <v>4</v>
      </c>
      <c r="I982" t="s">
        <v>1652</v>
      </c>
      <c r="J982">
        <v>0</v>
      </c>
      <c r="K982">
        <v>0</v>
      </c>
    </row>
    <row r="983" spans="1:11" x14ac:dyDescent="0.25">
      <c r="A983">
        <v>3848</v>
      </c>
      <c r="B983" t="s">
        <v>1647</v>
      </c>
      <c r="C983" t="s">
        <v>301</v>
      </c>
      <c r="D983" t="s">
        <v>7400</v>
      </c>
      <c r="E983" t="s">
        <v>3391</v>
      </c>
      <c r="F983" t="s">
        <v>1655</v>
      </c>
      <c r="G983" t="s">
        <v>3392</v>
      </c>
      <c r="H983">
        <v>13</v>
      </c>
      <c r="I983" t="s">
        <v>1652</v>
      </c>
      <c r="J983">
        <v>0</v>
      </c>
      <c r="K983">
        <v>0</v>
      </c>
    </row>
    <row r="984" spans="1:11" x14ac:dyDescent="0.25">
      <c r="A984">
        <v>3848</v>
      </c>
      <c r="B984" t="s">
        <v>1647</v>
      </c>
      <c r="C984" t="s">
        <v>301</v>
      </c>
      <c r="D984" t="s">
        <v>7400</v>
      </c>
      <c r="G984" t="s">
        <v>4311</v>
      </c>
      <c r="H984">
        <v>27</v>
      </c>
      <c r="I984" t="s">
        <v>1652</v>
      </c>
      <c r="J984">
        <v>0</v>
      </c>
      <c r="K984">
        <v>0</v>
      </c>
    </row>
    <row r="985" spans="1:11" x14ac:dyDescent="0.25">
      <c r="A985">
        <v>3848</v>
      </c>
      <c r="B985" t="s">
        <v>1647</v>
      </c>
      <c r="C985" t="s">
        <v>301</v>
      </c>
      <c r="D985" t="s">
        <v>7400</v>
      </c>
      <c r="E985" t="s">
        <v>7708</v>
      </c>
      <c r="F985" t="s">
        <v>1772</v>
      </c>
      <c r="G985" t="s">
        <v>6709</v>
      </c>
      <c r="H985">
        <v>12</v>
      </c>
      <c r="I985" t="s">
        <v>1652</v>
      </c>
      <c r="J985">
        <v>0</v>
      </c>
      <c r="K985">
        <v>0</v>
      </c>
    </row>
    <row r="986" spans="1:11" x14ac:dyDescent="0.25">
      <c r="A986">
        <v>3848</v>
      </c>
      <c r="B986" t="s">
        <v>1647</v>
      </c>
      <c r="C986" t="s">
        <v>301</v>
      </c>
      <c r="D986" t="s">
        <v>7400</v>
      </c>
      <c r="E986" t="s">
        <v>6259</v>
      </c>
      <c r="F986" t="s">
        <v>6260</v>
      </c>
      <c r="G986" t="s">
        <v>3104</v>
      </c>
      <c r="H986">
        <v>1</v>
      </c>
      <c r="I986" t="s">
        <v>1652</v>
      </c>
      <c r="J986">
        <v>0</v>
      </c>
      <c r="K986">
        <v>0</v>
      </c>
    </row>
    <row r="987" spans="1:11" x14ac:dyDescent="0.25">
      <c r="A987">
        <v>3848</v>
      </c>
      <c r="B987" t="s">
        <v>1647</v>
      </c>
      <c r="C987" t="s">
        <v>301</v>
      </c>
      <c r="D987" t="s">
        <v>7400</v>
      </c>
      <c r="G987" t="s">
        <v>4418</v>
      </c>
      <c r="H987">
        <v>5</v>
      </c>
      <c r="I987" t="s">
        <v>1652</v>
      </c>
      <c r="J987">
        <v>0</v>
      </c>
      <c r="K987">
        <v>0</v>
      </c>
    </row>
    <row r="988" spans="1:11" x14ac:dyDescent="0.25">
      <c r="A988">
        <v>3848</v>
      </c>
      <c r="B988" t="s">
        <v>1647</v>
      </c>
      <c r="C988" t="s">
        <v>301</v>
      </c>
      <c r="D988" t="s">
        <v>7400</v>
      </c>
      <c r="E988" t="s">
        <v>3393</v>
      </c>
      <c r="F988" t="s">
        <v>1665</v>
      </c>
      <c r="G988" t="s">
        <v>7522</v>
      </c>
      <c r="H988">
        <v>3</v>
      </c>
      <c r="I988" t="s">
        <v>1652</v>
      </c>
      <c r="J988">
        <v>0</v>
      </c>
      <c r="K988">
        <v>0</v>
      </c>
    </row>
    <row r="989" spans="1:11" x14ac:dyDescent="0.25">
      <c r="A989">
        <v>3848</v>
      </c>
      <c r="B989" t="s">
        <v>1647</v>
      </c>
      <c r="C989" t="s">
        <v>301</v>
      </c>
      <c r="D989" t="s">
        <v>7400</v>
      </c>
      <c r="G989" t="s">
        <v>7709</v>
      </c>
      <c r="H989">
        <v>3</v>
      </c>
      <c r="I989" t="s">
        <v>1652</v>
      </c>
      <c r="J989">
        <v>0</v>
      </c>
      <c r="K989">
        <v>0</v>
      </c>
    </row>
    <row r="990" spans="1:11" x14ac:dyDescent="0.25">
      <c r="A990">
        <v>3848</v>
      </c>
      <c r="B990" t="s">
        <v>1647</v>
      </c>
      <c r="C990" t="s">
        <v>301</v>
      </c>
      <c r="D990" t="s">
        <v>7400</v>
      </c>
      <c r="E990" t="s">
        <v>4877</v>
      </c>
      <c r="F990" t="s">
        <v>1685</v>
      </c>
      <c r="G990" t="s">
        <v>3698</v>
      </c>
      <c r="H990">
        <v>18</v>
      </c>
      <c r="I990" t="s">
        <v>1652</v>
      </c>
      <c r="J990">
        <v>0</v>
      </c>
      <c r="K990">
        <v>0</v>
      </c>
    </row>
    <row r="991" spans="1:11" x14ac:dyDescent="0.25">
      <c r="A991">
        <v>3848</v>
      </c>
      <c r="B991" t="s">
        <v>1647</v>
      </c>
      <c r="C991" t="s">
        <v>301</v>
      </c>
      <c r="D991" t="s">
        <v>7400</v>
      </c>
      <c r="G991" t="s">
        <v>4878</v>
      </c>
      <c r="H991">
        <v>27</v>
      </c>
      <c r="I991" t="s">
        <v>1652</v>
      </c>
      <c r="J991">
        <v>0</v>
      </c>
      <c r="K991">
        <v>0</v>
      </c>
    </row>
    <row r="992" spans="1:11" x14ac:dyDescent="0.25">
      <c r="A992">
        <v>3848</v>
      </c>
      <c r="B992" t="s">
        <v>1647</v>
      </c>
      <c r="C992" t="s">
        <v>301</v>
      </c>
      <c r="D992" t="s">
        <v>7400</v>
      </c>
      <c r="E992" t="s">
        <v>3394</v>
      </c>
      <c r="F992" t="s">
        <v>1685</v>
      </c>
      <c r="G992" t="s">
        <v>6776</v>
      </c>
      <c r="H992">
        <v>25</v>
      </c>
      <c r="I992" t="s">
        <v>1652</v>
      </c>
      <c r="J992">
        <v>0</v>
      </c>
      <c r="K992">
        <v>0</v>
      </c>
    </row>
    <row r="993" spans="1:11" x14ac:dyDescent="0.25">
      <c r="A993">
        <v>3848</v>
      </c>
      <c r="B993" t="s">
        <v>1647</v>
      </c>
      <c r="C993" t="s">
        <v>301</v>
      </c>
      <c r="D993" t="s">
        <v>7400</v>
      </c>
      <c r="G993" t="s">
        <v>5968</v>
      </c>
      <c r="H993">
        <v>3</v>
      </c>
      <c r="I993" t="s">
        <v>1652</v>
      </c>
      <c r="J993">
        <v>0</v>
      </c>
      <c r="K993">
        <v>0</v>
      </c>
    </row>
    <row r="994" spans="1:11" x14ac:dyDescent="0.25">
      <c r="A994">
        <v>3848</v>
      </c>
      <c r="B994" t="s">
        <v>1647</v>
      </c>
      <c r="C994" t="s">
        <v>301</v>
      </c>
      <c r="D994" t="s">
        <v>7400</v>
      </c>
      <c r="E994" t="s">
        <v>6129</v>
      </c>
      <c r="F994" t="s">
        <v>1678</v>
      </c>
      <c r="G994" t="s">
        <v>7385</v>
      </c>
      <c r="H994">
        <v>2</v>
      </c>
      <c r="I994" t="s">
        <v>1652</v>
      </c>
      <c r="J994">
        <v>0</v>
      </c>
      <c r="K994">
        <v>0</v>
      </c>
    </row>
    <row r="995" spans="1:11" x14ac:dyDescent="0.25">
      <c r="A995">
        <v>3848</v>
      </c>
      <c r="B995" t="s">
        <v>1647</v>
      </c>
      <c r="C995" t="s">
        <v>301</v>
      </c>
      <c r="D995" t="s">
        <v>7400</v>
      </c>
      <c r="G995" t="s">
        <v>4418</v>
      </c>
      <c r="H995">
        <v>11</v>
      </c>
      <c r="I995" t="s">
        <v>1652</v>
      </c>
      <c r="J995">
        <v>0</v>
      </c>
      <c r="K995">
        <v>0</v>
      </c>
    </row>
    <row r="996" spans="1:11" x14ac:dyDescent="0.25">
      <c r="A996">
        <v>3848</v>
      </c>
      <c r="B996" t="s">
        <v>1647</v>
      </c>
      <c r="C996" t="s">
        <v>301</v>
      </c>
      <c r="D996" t="s">
        <v>7400</v>
      </c>
      <c r="E996" t="s">
        <v>9262</v>
      </c>
      <c r="F996" t="s">
        <v>1954</v>
      </c>
      <c r="G996" t="s">
        <v>6959</v>
      </c>
      <c r="H996">
        <v>2</v>
      </c>
      <c r="I996" t="s">
        <v>1652</v>
      </c>
      <c r="J996">
        <v>0</v>
      </c>
      <c r="K996">
        <v>0</v>
      </c>
    </row>
    <row r="997" spans="1:11" x14ac:dyDescent="0.25">
      <c r="A997">
        <v>3848</v>
      </c>
      <c r="B997" t="s">
        <v>1647</v>
      </c>
      <c r="C997" t="s">
        <v>301</v>
      </c>
      <c r="D997" t="s">
        <v>7400</v>
      </c>
      <c r="G997" t="s">
        <v>9184</v>
      </c>
      <c r="H997">
        <v>2</v>
      </c>
      <c r="I997" t="s">
        <v>1652</v>
      </c>
      <c r="J997">
        <v>0</v>
      </c>
      <c r="K997">
        <v>0</v>
      </c>
    </row>
    <row r="998" spans="1:11" x14ac:dyDescent="0.25">
      <c r="A998">
        <v>3848</v>
      </c>
      <c r="B998" t="s">
        <v>1647</v>
      </c>
      <c r="C998" t="s">
        <v>301</v>
      </c>
      <c r="D998" t="s">
        <v>7400</v>
      </c>
      <c r="E998" t="s">
        <v>7416</v>
      </c>
      <c r="F998" t="s">
        <v>7417</v>
      </c>
      <c r="G998" t="s">
        <v>3105</v>
      </c>
      <c r="H998">
        <v>8</v>
      </c>
      <c r="I998" t="s">
        <v>1652</v>
      </c>
      <c r="J998">
        <v>0</v>
      </c>
      <c r="K998">
        <v>0</v>
      </c>
    </row>
    <row r="999" spans="1:11" x14ac:dyDescent="0.25">
      <c r="A999">
        <v>3848</v>
      </c>
      <c r="B999" t="s">
        <v>1647</v>
      </c>
      <c r="C999" t="s">
        <v>301</v>
      </c>
      <c r="D999" t="s">
        <v>7400</v>
      </c>
      <c r="G999" t="s">
        <v>4478</v>
      </c>
      <c r="H999">
        <v>3</v>
      </c>
      <c r="I999" t="s">
        <v>1652</v>
      </c>
      <c r="J999">
        <v>0</v>
      </c>
      <c r="K999">
        <v>0</v>
      </c>
    </row>
    <row r="1000" spans="1:11" x14ac:dyDescent="0.25">
      <c r="A1000">
        <v>3848</v>
      </c>
      <c r="B1000" t="s">
        <v>1647</v>
      </c>
      <c r="C1000" t="s">
        <v>301</v>
      </c>
      <c r="D1000" t="s">
        <v>7400</v>
      </c>
      <c r="E1000" t="s">
        <v>3395</v>
      </c>
      <c r="F1000" t="s">
        <v>3396</v>
      </c>
      <c r="G1000" t="s">
        <v>3088</v>
      </c>
      <c r="H1000">
        <v>9</v>
      </c>
      <c r="I1000" t="s">
        <v>1652</v>
      </c>
      <c r="J1000">
        <v>0</v>
      </c>
      <c r="K1000">
        <v>0</v>
      </c>
    </row>
    <row r="1001" spans="1:11" x14ac:dyDescent="0.25">
      <c r="A1001">
        <v>3848</v>
      </c>
      <c r="B1001" t="s">
        <v>1647</v>
      </c>
      <c r="C1001" t="s">
        <v>301</v>
      </c>
      <c r="D1001" t="s">
        <v>7400</v>
      </c>
      <c r="G1001" t="s">
        <v>4342</v>
      </c>
      <c r="H1001">
        <v>14</v>
      </c>
      <c r="I1001" t="s">
        <v>1652</v>
      </c>
      <c r="J1001">
        <v>0</v>
      </c>
      <c r="K1001">
        <v>0</v>
      </c>
    </row>
    <row r="1002" spans="1:11" x14ac:dyDescent="0.25">
      <c r="A1002">
        <v>3848</v>
      </c>
      <c r="B1002" t="s">
        <v>1647</v>
      </c>
      <c r="C1002" t="s">
        <v>301</v>
      </c>
      <c r="D1002" t="s">
        <v>7400</v>
      </c>
      <c r="E1002" t="s">
        <v>4879</v>
      </c>
      <c r="F1002" t="s">
        <v>4880</v>
      </c>
      <c r="G1002" t="s">
        <v>2207</v>
      </c>
      <c r="H1002">
        <v>5</v>
      </c>
      <c r="I1002" t="s">
        <v>1652</v>
      </c>
      <c r="J1002">
        <v>0</v>
      </c>
      <c r="K1002">
        <v>0</v>
      </c>
    </row>
    <row r="1003" spans="1:11" x14ac:dyDescent="0.25">
      <c r="A1003">
        <v>3848</v>
      </c>
      <c r="B1003" t="s">
        <v>1647</v>
      </c>
      <c r="C1003" t="s">
        <v>301</v>
      </c>
      <c r="D1003" t="s">
        <v>7400</v>
      </c>
      <c r="E1003" t="s">
        <v>5946</v>
      </c>
      <c r="F1003" t="s">
        <v>3643</v>
      </c>
      <c r="G1003" t="s">
        <v>5947</v>
      </c>
      <c r="H1003">
        <v>3</v>
      </c>
      <c r="I1003" t="s">
        <v>1652</v>
      </c>
      <c r="J1003">
        <v>0</v>
      </c>
      <c r="K1003">
        <v>0</v>
      </c>
    </row>
    <row r="1004" spans="1:11" x14ac:dyDescent="0.25">
      <c r="A1004">
        <v>3848</v>
      </c>
      <c r="B1004" t="s">
        <v>1647</v>
      </c>
      <c r="C1004" t="s">
        <v>301</v>
      </c>
      <c r="D1004" t="s">
        <v>7400</v>
      </c>
      <c r="E1004" t="s">
        <v>6261</v>
      </c>
      <c r="F1004" t="s">
        <v>1988</v>
      </c>
      <c r="G1004" t="s">
        <v>6784</v>
      </c>
      <c r="H1004">
        <v>4</v>
      </c>
      <c r="I1004" t="s">
        <v>1652</v>
      </c>
      <c r="J1004">
        <v>0</v>
      </c>
      <c r="K1004">
        <v>0</v>
      </c>
    </row>
    <row r="1005" spans="1:11" x14ac:dyDescent="0.25">
      <c r="A1005">
        <v>3848</v>
      </c>
      <c r="B1005" t="s">
        <v>1647</v>
      </c>
      <c r="C1005" t="s">
        <v>301</v>
      </c>
      <c r="D1005" t="s">
        <v>7400</v>
      </c>
      <c r="G1005" t="s">
        <v>2173</v>
      </c>
      <c r="H1005">
        <v>10</v>
      </c>
      <c r="I1005" t="s">
        <v>1652</v>
      </c>
      <c r="J1005">
        <v>0</v>
      </c>
      <c r="K1005">
        <v>0</v>
      </c>
    </row>
    <row r="1006" spans="1:11" x14ac:dyDescent="0.25">
      <c r="A1006">
        <v>3848</v>
      </c>
      <c r="B1006" t="s">
        <v>1647</v>
      </c>
      <c r="C1006" t="s">
        <v>301</v>
      </c>
      <c r="D1006" t="s">
        <v>7400</v>
      </c>
      <c r="E1006" t="s">
        <v>3398</v>
      </c>
      <c r="F1006" t="s">
        <v>1826</v>
      </c>
      <c r="G1006" t="s">
        <v>10148</v>
      </c>
      <c r="H1006">
        <v>24</v>
      </c>
      <c r="I1006" t="s">
        <v>1652</v>
      </c>
      <c r="J1006">
        <v>0</v>
      </c>
      <c r="K1006">
        <v>0</v>
      </c>
    </row>
    <row r="1007" spans="1:11" x14ac:dyDescent="0.25">
      <c r="A1007">
        <v>3848</v>
      </c>
      <c r="B1007" t="s">
        <v>1647</v>
      </c>
      <c r="C1007" t="s">
        <v>301</v>
      </c>
      <c r="D1007" t="s">
        <v>7400</v>
      </c>
      <c r="G1007" t="s">
        <v>4616</v>
      </c>
      <c r="H1007">
        <v>50</v>
      </c>
      <c r="I1007" t="s">
        <v>1652</v>
      </c>
      <c r="J1007">
        <v>0</v>
      </c>
      <c r="K1007">
        <v>0</v>
      </c>
    </row>
    <row r="1008" spans="1:11" x14ac:dyDescent="0.25">
      <c r="A1008">
        <v>3848</v>
      </c>
      <c r="B1008" t="s">
        <v>1647</v>
      </c>
      <c r="C1008" t="s">
        <v>301</v>
      </c>
      <c r="D1008" t="s">
        <v>7400</v>
      </c>
      <c r="E1008" t="s">
        <v>4881</v>
      </c>
      <c r="F1008" t="s">
        <v>4314</v>
      </c>
      <c r="G1008" t="s">
        <v>10554</v>
      </c>
      <c r="H1008">
        <v>1</v>
      </c>
      <c r="I1008" t="s">
        <v>1652</v>
      </c>
      <c r="J1008">
        <v>0</v>
      </c>
      <c r="K1008">
        <v>0</v>
      </c>
    </row>
    <row r="1009" spans="1:11" x14ac:dyDescent="0.25">
      <c r="A1009">
        <v>3848</v>
      </c>
      <c r="B1009" t="s">
        <v>1647</v>
      </c>
      <c r="C1009" t="s">
        <v>301</v>
      </c>
      <c r="D1009" t="s">
        <v>7400</v>
      </c>
      <c r="G1009" t="s">
        <v>4315</v>
      </c>
      <c r="H1009">
        <v>2</v>
      </c>
      <c r="I1009" t="s">
        <v>1652</v>
      </c>
      <c r="J1009">
        <v>0</v>
      </c>
      <c r="K1009">
        <v>0</v>
      </c>
    </row>
    <row r="1010" spans="1:11" x14ac:dyDescent="0.25">
      <c r="A1010">
        <v>3848</v>
      </c>
      <c r="B1010" t="s">
        <v>1647</v>
      </c>
      <c r="C1010" t="s">
        <v>301</v>
      </c>
      <c r="D1010" t="s">
        <v>7400</v>
      </c>
      <c r="E1010" t="s">
        <v>7027</v>
      </c>
      <c r="F1010" t="s">
        <v>1925</v>
      </c>
      <c r="G1010" t="s">
        <v>6788</v>
      </c>
      <c r="H1010">
        <v>3</v>
      </c>
      <c r="I1010" t="s">
        <v>1652</v>
      </c>
      <c r="J1010">
        <v>0</v>
      </c>
      <c r="K1010">
        <v>0</v>
      </c>
    </row>
    <row r="1011" spans="1:11" x14ac:dyDescent="0.25">
      <c r="A1011">
        <v>3848</v>
      </c>
      <c r="B1011" t="s">
        <v>1647</v>
      </c>
      <c r="C1011" t="s">
        <v>301</v>
      </c>
      <c r="D1011" t="s">
        <v>7400</v>
      </c>
      <c r="E1011" t="s">
        <v>3399</v>
      </c>
      <c r="F1011" t="s">
        <v>1700</v>
      </c>
      <c r="G1011" t="s">
        <v>8747</v>
      </c>
      <c r="H1011">
        <v>5</v>
      </c>
      <c r="I1011" t="s">
        <v>1652</v>
      </c>
      <c r="J1011">
        <v>0</v>
      </c>
      <c r="K1011">
        <v>0</v>
      </c>
    </row>
    <row r="1012" spans="1:11" x14ac:dyDescent="0.25">
      <c r="A1012">
        <v>3848</v>
      </c>
      <c r="B1012" t="s">
        <v>1647</v>
      </c>
      <c r="C1012" t="s">
        <v>301</v>
      </c>
      <c r="D1012" t="s">
        <v>7400</v>
      </c>
      <c r="G1012" t="s">
        <v>4340</v>
      </c>
      <c r="H1012">
        <v>5</v>
      </c>
      <c r="I1012" t="s">
        <v>1652</v>
      </c>
      <c r="J1012">
        <v>0</v>
      </c>
      <c r="K1012">
        <v>0</v>
      </c>
    </row>
    <row r="1013" spans="1:11" x14ac:dyDescent="0.25">
      <c r="A1013">
        <v>3848</v>
      </c>
      <c r="B1013" t="s">
        <v>1647</v>
      </c>
      <c r="C1013" t="s">
        <v>301</v>
      </c>
      <c r="D1013" t="s">
        <v>7400</v>
      </c>
      <c r="E1013" t="s">
        <v>4559</v>
      </c>
      <c r="F1013" t="s">
        <v>4560</v>
      </c>
      <c r="G1013" t="s">
        <v>6525</v>
      </c>
      <c r="H1013">
        <v>52</v>
      </c>
      <c r="I1013" t="s">
        <v>1652</v>
      </c>
      <c r="J1013">
        <v>0</v>
      </c>
      <c r="K1013">
        <v>0</v>
      </c>
    </row>
    <row r="1014" spans="1:11" x14ac:dyDescent="0.25">
      <c r="A1014">
        <v>3848</v>
      </c>
      <c r="B1014" t="s">
        <v>1647</v>
      </c>
      <c r="C1014" t="s">
        <v>301</v>
      </c>
      <c r="D1014" t="s">
        <v>7400</v>
      </c>
      <c r="G1014" t="s">
        <v>4297</v>
      </c>
      <c r="H1014">
        <v>20</v>
      </c>
      <c r="I1014" t="s">
        <v>1652</v>
      </c>
      <c r="J1014">
        <v>0</v>
      </c>
      <c r="K1014">
        <v>0</v>
      </c>
    </row>
    <row r="1015" spans="1:11" x14ac:dyDescent="0.25">
      <c r="A1015">
        <v>3848</v>
      </c>
      <c r="B1015" t="s">
        <v>1647</v>
      </c>
      <c r="C1015" t="s">
        <v>301</v>
      </c>
      <c r="D1015" t="s">
        <v>7400</v>
      </c>
      <c r="E1015" t="s">
        <v>4882</v>
      </c>
      <c r="F1015" t="s">
        <v>1700</v>
      </c>
      <c r="G1015" t="s">
        <v>8747</v>
      </c>
      <c r="H1015">
        <v>1</v>
      </c>
      <c r="I1015" t="s">
        <v>1652</v>
      </c>
      <c r="J1015">
        <v>0</v>
      </c>
      <c r="K1015">
        <v>0</v>
      </c>
    </row>
    <row r="1016" spans="1:11" x14ac:dyDescent="0.25">
      <c r="A1016">
        <v>3848</v>
      </c>
      <c r="B1016" t="s">
        <v>1647</v>
      </c>
      <c r="C1016" t="s">
        <v>301</v>
      </c>
      <c r="D1016" t="s">
        <v>7400</v>
      </c>
      <c r="G1016" t="s">
        <v>4883</v>
      </c>
      <c r="H1016">
        <v>1</v>
      </c>
      <c r="I1016" t="s">
        <v>1652</v>
      </c>
      <c r="J1016">
        <v>0</v>
      </c>
      <c r="K1016">
        <v>0</v>
      </c>
    </row>
    <row r="1017" spans="1:11" x14ac:dyDescent="0.25">
      <c r="A1017">
        <v>3848</v>
      </c>
      <c r="B1017" t="s">
        <v>1647</v>
      </c>
      <c r="C1017" t="s">
        <v>301</v>
      </c>
      <c r="D1017" t="s">
        <v>7400</v>
      </c>
      <c r="E1017" t="s">
        <v>3400</v>
      </c>
      <c r="F1017" t="s">
        <v>3401</v>
      </c>
      <c r="G1017" t="s">
        <v>3402</v>
      </c>
      <c r="H1017">
        <v>5</v>
      </c>
      <c r="I1017" t="s">
        <v>1652</v>
      </c>
      <c r="J1017">
        <v>0</v>
      </c>
      <c r="K1017">
        <v>0</v>
      </c>
    </row>
    <row r="1018" spans="1:11" x14ac:dyDescent="0.25">
      <c r="A1018">
        <v>3848</v>
      </c>
      <c r="B1018" t="s">
        <v>1647</v>
      </c>
      <c r="C1018" t="s">
        <v>301</v>
      </c>
      <c r="D1018" t="s">
        <v>7400</v>
      </c>
      <c r="G1018" t="s">
        <v>4254</v>
      </c>
      <c r="H1018">
        <v>10</v>
      </c>
      <c r="I1018" t="s">
        <v>1652</v>
      </c>
      <c r="J1018">
        <v>0</v>
      </c>
      <c r="K1018">
        <v>0</v>
      </c>
    </row>
    <row r="1019" spans="1:11" x14ac:dyDescent="0.25">
      <c r="A1019">
        <v>3848</v>
      </c>
      <c r="B1019" t="s">
        <v>1647</v>
      </c>
      <c r="C1019" t="s">
        <v>301</v>
      </c>
      <c r="D1019" t="s">
        <v>7400</v>
      </c>
      <c r="E1019" t="s">
        <v>1996</v>
      </c>
      <c r="F1019" t="s">
        <v>1657</v>
      </c>
      <c r="G1019" t="s">
        <v>3079</v>
      </c>
      <c r="H1019">
        <v>6</v>
      </c>
      <c r="I1019" t="s">
        <v>1652</v>
      </c>
      <c r="J1019">
        <v>0</v>
      </c>
      <c r="K1019">
        <v>0</v>
      </c>
    </row>
    <row r="1020" spans="1:11" x14ac:dyDescent="0.25">
      <c r="A1020">
        <v>3848</v>
      </c>
      <c r="B1020" t="s">
        <v>1647</v>
      </c>
      <c r="C1020" t="s">
        <v>301</v>
      </c>
      <c r="D1020" t="s">
        <v>7400</v>
      </c>
      <c r="G1020" t="s">
        <v>2209</v>
      </c>
      <c r="H1020">
        <v>7</v>
      </c>
      <c r="I1020" t="s">
        <v>1652</v>
      </c>
      <c r="J1020">
        <v>0</v>
      </c>
      <c r="K1020">
        <v>0</v>
      </c>
    </row>
    <row r="1021" spans="1:11" x14ac:dyDescent="0.25">
      <c r="A1021">
        <v>3848</v>
      </c>
      <c r="B1021" t="s">
        <v>1647</v>
      </c>
      <c r="C1021" t="s">
        <v>301</v>
      </c>
      <c r="D1021" t="s">
        <v>7400</v>
      </c>
      <c r="E1021" t="s">
        <v>6638</v>
      </c>
      <c r="F1021" t="s">
        <v>1694</v>
      </c>
      <c r="G1021" t="s">
        <v>3726</v>
      </c>
      <c r="H1021">
        <v>7</v>
      </c>
      <c r="I1021" t="s">
        <v>1652</v>
      </c>
      <c r="J1021">
        <v>0</v>
      </c>
      <c r="K1021">
        <v>0</v>
      </c>
    </row>
    <row r="1022" spans="1:11" x14ac:dyDescent="0.25">
      <c r="A1022">
        <v>3848</v>
      </c>
      <c r="B1022" t="s">
        <v>1647</v>
      </c>
      <c r="C1022" t="s">
        <v>301</v>
      </c>
      <c r="D1022" t="s">
        <v>7400</v>
      </c>
      <c r="G1022" t="s">
        <v>7203</v>
      </c>
      <c r="H1022">
        <v>5</v>
      </c>
      <c r="I1022" t="s">
        <v>1652</v>
      </c>
      <c r="J1022">
        <v>0</v>
      </c>
      <c r="K1022">
        <v>0</v>
      </c>
    </row>
    <row r="1023" spans="1:11" x14ac:dyDescent="0.25">
      <c r="A1023">
        <v>3848</v>
      </c>
      <c r="B1023" t="s">
        <v>1647</v>
      </c>
      <c r="C1023" t="s">
        <v>301</v>
      </c>
      <c r="D1023" t="s">
        <v>7400</v>
      </c>
      <c r="E1023" t="s">
        <v>10750</v>
      </c>
      <c r="F1023" t="s">
        <v>10751</v>
      </c>
      <c r="G1023" t="s">
        <v>3104</v>
      </c>
      <c r="H1023">
        <v>2</v>
      </c>
      <c r="I1023" t="s">
        <v>1652</v>
      </c>
      <c r="J1023">
        <v>0</v>
      </c>
      <c r="K1023">
        <v>0</v>
      </c>
    </row>
    <row r="1024" spans="1:11" x14ac:dyDescent="0.25">
      <c r="A1024">
        <v>3848</v>
      </c>
      <c r="B1024" t="s">
        <v>1647</v>
      </c>
      <c r="C1024" t="s">
        <v>301</v>
      </c>
      <c r="D1024" t="s">
        <v>7400</v>
      </c>
      <c r="G1024" t="s">
        <v>2204</v>
      </c>
      <c r="H1024">
        <v>3</v>
      </c>
      <c r="I1024" t="s">
        <v>1652</v>
      </c>
      <c r="J1024">
        <v>0</v>
      </c>
      <c r="K1024">
        <v>0</v>
      </c>
    </row>
    <row r="1025" spans="1:11" x14ac:dyDescent="0.25">
      <c r="A1025">
        <v>3848</v>
      </c>
      <c r="B1025" t="s">
        <v>1647</v>
      </c>
      <c r="C1025" t="s">
        <v>301</v>
      </c>
      <c r="D1025" t="s">
        <v>7400</v>
      </c>
      <c r="E1025" t="s">
        <v>4884</v>
      </c>
      <c r="F1025" t="s">
        <v>1776</v>
      </c>
      <c r="G1025" t="s">
        <v>4885</v>
      </c>
      <c r="H1025">
        <v>4</v>
      </c>
      <c r="I1025" t="s">
        <v>1652</v>
      </c>
      <c r="J1025">
        <v>0</v>
      </c>
      <c r="K1025">
        <v>0</v>
      </c>
    </row>
    <row r="1026" spans="1:11" x14ac:dyDescent="0.25">
      <c r="A1026">
        <v>3848</v>
      </c>
      <c r="B1026" t="s">
        <v>1647</v>
      </c>
      <c r="C1026" t="s">
        <v>301</v>
      </c>
      <c r="D1026" t="s">
        <v>7400</v>
      </c>
      <c r="E1026" t="s">
        <v>3403</v>
      </c>
      <c r="F1026" t="s">
        <v>1782</v>
      </c>
      <c r="G1026" t="s">
        <v>4914</v>
      </c>
      <c r="H1026">
        <v>8</v>
      </c>
      <c r="I1026" t="s">
        <v>1652</v>
      </c>
      <c r="J1026">
        <v>0</v>
      </c>
      <c r="K1026">
        <v>0</v>
      </c>
    </row>
    <row r="1027" spans="1:11" x14ac:dyDescent="0.25">
      <c r="A1027">
        <v>3848</v>
      </c>
      <c r="B1027" t="s">
        <v>1647</v>
      </c>
      <c r="C1027" t="s">
        <v>301</v>
      </c>
      <c r="D1027" t="s">
        <v>7400</v>
      </c>
      <c r="E1027" t="s">
        <v>7710</v>
      </c>
      <c r="F1027" t="s">
        <v>1660</v>
      </c>
      <c r="G1027" t="s">
        <v>3295</v>
      </c>
      <c r="H1027">
        <v>17</v>
      </c>
      <c r="I1027" t="s">
        <v>1652</v>
      </c>
      <c r="J1027">
        <v>0</v>
      </c>
      <c r="K1027">
        <v>0</v>
      </c>
    </row>
    <row r="1028" spans="1:11" x14ac:dyDescent="0.25">
      <c r="A1028">
        <v>3848</v>
      </c>
      <c r="B1028" t="s">
        <v>1647</v>
      </c>
      <c r="C1028" t="s">
        <v>301</v>
      </c>
      <c r="D1028" t="s">
        <v>7400</v>
      </c>
      <c r="G1028" t="s">
        <v>7711</v>
      </c>
      <c r="H1028">
        <v>34</v>
      </c>
      <c r="I1028" t="s">
        <v>1652</v>
      </c>
      <c r="J1028">
        <v>0</v>
      </c>
      <c r="K1028">
        <v>0</v>
      </c>
    </row>
    <row r="1029" spans="1:11" x14ac:dyDescent="0.25">
      <c r="A1029">
        <v>3848</v>
      </c>
      <c r="B1029" t="s">
        <v>1647</v>
      </c>
      <c r="C1029" t="s">
        <v>301</v>
      </c>
      <c r="D1029" t="s">
        <v>7400</v>
      </c>
      <c r="E1029" t="s">
        <v>3404</v>
      </c>
      <c r="F1029" t="s">
        <v>1666</v>
      </c>
      <c r="G1029" t="s">
        <v>3104</v>
      </c>
      <c r="H1029">
        <v>3</v>
      </c>
      <c r="I1029" t="s">
        <v>1652</v>
      </c>
      <c r="J1029">
        <v>0</v>
      </c>
      <c r="K1029">
        <v>0</v>
      </c>
    </row>
    <row r="1030" spans="1:11" x14ac:dyDescent="0.25">
      <c r="A1030">
        <v>3848</v>
      </c>
      <c r="B1030" t="s">
        <v>1647</v>
      </c>
      <c r="C1030" t="s">
        <v>301</v>
      </c>
      <c r="D1030" t="s">
        <v>7400</v>
      </c>
      <c r="G1030" t="s">
        <v>7712</v>
      </c>
      <c r="H1030">
        <v>10</v>
      </c>
      <c r="I1030" t="s">
        <v>1652</v>
      </c>
      <c r="J1030">
        <v>0</v>
      </c>
      <c r="K1030">
        <v>0</v>
      </c>
    </row>
    <row r="1031" spans="1:11" x14ac:dyDescent="0.25">
      <c r="A1031">
        <v>3848</v>
      </c>
      <c r="B1031" t="s">
        <v>1647</v>
      </c>
      <c r="C1031" t="s">
        <v>301</v>
      </c>
      <c r="D1031" t="s">
        <v>7400</v>
      </c>
      <c r="E1031" t="s">
        <v>3405</v>
      </c>
      <c r="F1031" t="s">
        <v>1672</v>
      </c>
      <c r="G1031" t="s">
        <v>8501</v>
      </c>
      <c r="H1031">
        <v>1</v>
      </c>
      <c r="I1031" t="s">
        <v>1652</v>
      </c>
      <c r="J1031">
        <v>0</v>
      </c>
      <c r="K1031">
        <v>0</v>
      </c>
    </row>
    <row r="1032" spans="1:11" x14ac:dyDescent="0.25">
      <c r="A1032">
        <v>3848</v>
      </c>
      <c r="B1032" t="s">
        <v>1647</v>
      </c>
      <c r="C1032" t="s">
        <v>301</v>
      </c>
      <c r="D1032" t="s">
        <v>7400</v>
      </c>
      <c r="G1032" t="s">
        <v>4886</v>
      </c>
      <c r="H1032">
        <v>5</v>
      </c>
      <c r="I1032" t="s">
        <v>1652</v>
      </c>
      <c r="J1032">
        <v>0</v>
      </c>
      <c r="K1032">
        <v>0</v>
      </c>
    </row>
    <row r="1033" spans="1:11" x14ac:dyDescent="0.25">
      <c r="A1033">
        <v>3848</v>
      </c>
      <c r="B1033" t="s">
        <v>1647</v>
      </c>
      <c r="C1033" t="s">
        <v>301</v>
      </c>
      <c r="D1033" t="s">
        <v>7400</v>
      </c>
      <c r="E1033" t="s">
        <v>1995</v>
      </c>
      <c r="F1033" t="s">
        <v>1994</v>
      </c>
      <c r="G1033" t="s">
        <v>3334</v>
      </c>
      <c r="H1033">
        <v>2</v>
      </c>
      <c r="I1033" t="s">
        <v>1652</v>
      </c>
      <c r="J1033">
        <v>0</v>
      </c>
      <c r="K1033">
        <v>0</v>
      </c>
    </row>
    <row r="1034" spans="1:11" x14ac:dyDescent="0.25">
      <c r="A1034">
        <v>3848</v>
      </c>
      <c r="B1034" t="s">
        <v>1647</v>
      </c>
      <c r="C1034" t="s">
        <v>301</v>
      </c>
      <c r="D1034" t="s">
        <v>7400</v>
      </c>
      <c r="G1034" t="s">
        <v>5180</v>
      </c>
      <c r="H1034">
        <v>1</v>
      </c>
      <c r="I1034" t="s">
        <v>1652</v>
      </c>
      <c r="J1034">
        <v>0</v>
      </c>
      <c r="K1034">
        <v>0</v>
      </c>
    </row>
    <row r="1035" spans="1:11" x14ac:dyDescent="0.25">
      <c r="A1035">
        <v>3848</v>
      </c>
      <c r="B1035" t="s">
        <v>1647</v>
      </c>
      <c r="C1035" t="s">
        <v>301</v>
      </c>
      <c r="D1035" t="s">
        <v>7400</v>
      </c>
      <c r="E1035" t="s">
        <v>4887</v>
      </c>
      <c r="F1035" t="s">
        <v>3383</v>
      </c>
      <c r="G1035" t="s">
        <v>4888</v>
      </c>
      <c r="H1035">
        <v>3</v>
      </c>
      <c r="I1035" t="s">
        <v>1652</v>
      </c>
      <c r="J1035">
        <v>0</v>
      </c>
      <c r="K1035">
        <v>0</v>
      </c>
    </row>
    <row r="1036" spans="1:11" x14ac:dyDescent="0.25">
      <c r="A1036">
        <v>3848</v>
      </c>
      <c r="B1036" t="s">
        <v>1647</v>
      </c>
      <c r="C1036" t="s">
        <v>301</v>
      </c>
      <c r="D1036" t="s">
        <v>7400</v>
      </c>
      <c r="E1036" t="s">
        <v>3406</v>
      </c>
      <c r="F1036" t="s">
        <v>1972</v>
      </c>
      <c r="G1036" t="s">
        <v>3104</v>
      </c>
      <c r="H1036">
        <v>9</v>
      </c>
      <c r="I1036" t="s">
        <v>1652</v>
      </c>
      <c r="J1036">
        <v>0</v>
      </c>
      <c r="K1036">
        <v>0</v>
      </c>
    </row>
    <row r="1037" spans="1:11" x14ac:dyDescent="0.25">
      <c r="A1037">
        <v>3848</v>
      </c>
      <c r="B1037" t="s">
        <v>1647</v>
      </c>
      <c r="C1037" t="s">
        <v>301</v>
      </c>
      <c r="D1037" t="s">
        <v>7400</v>
      </c>
      <c r="G1037" t="s">
        <v>2206</v>
      </c>
      <c r="H1037">
        <v>3</v>
      </c>
      <c r="I1037" t="s">
        <v>1652</v>
      </c>
      <c r="J1037">
        <v>0</v>
      </c>
      <c r="K1037">
        <v>0</v>
      </c>
    </row>
    <row r="1038" spans="1:11" x14ac:dyDescent="0.25">
      <c r="A1038">
        <v>3848</v>
      </c>
      <c r="B1038" t="s">
        <v>1647</v>
      </c>
      <c r="C1038" t="s">
        <v>301</v>
      </c>
      <c r="D1038" t="s">
        <v>7400</v>
      </c>
      <c r="E1038" t="s">
        <v>10752</v>
      </c>
      <c r="F1038" t="s">
        <v>1672</v>
      </c>
      <c r="G1038" t="s">
        <v>3059</v>
      </c>
      <c r="H1038">
        <v>9</v>
      </c>
      <c r="I1038" t="s">
        <v>1652</v>
      </c>
      <c r="J1038">
        <v>0</v>
      </c>
      <c r="K1038">
        <v>0</v>
      </c>
    </row>
    <row r="1039" spans="1:11" x14ac:dyDescent="0.25">
      <c r="A1039">
        <v>3848</v>
      </c>
      <c r="B1039" t="s">
        <v>1647</v>
      </c>
      <c r="C1039" t="s">
        <v>301</v>
      </c>
      <c r="D1039" t="s">
        <v>7400</v>
      </c>
      <c r="E1039" t="s">
        <v>1993</v>
      </c>
      <c r="F1039" t="s">
        <v>1672</v>
      </c>
      <c r="G1039" t="s">
        <v>3407</v>
      </c>
      <c r="H1039">
        <v>6</v>
      </c>
      <c r="I1039" t="s">
        <v>1652</v>
      </c>
      <c r="J1039">
        <v>0</v>
      </c>
      <c r="K1039">
        <v>0</v>
      </c>
    </row>
    <row r="1040" spans="1:11" x14ac:dyDescent="0.25">
      <c r="A1040">
        <v>3848</v>
      </c>
      <c r="B1040" t="s">
        <v>1647</v>
      </c>
      <c r="C1040" t="s">
        <v>301</v>
      </c>
      <c r="D1040" t="s">
        <v>7400</v>
      </c>
      <c r="G1040" t="s">
        <v>6185</v>
      </c>
      <c r="H1040">
        <v>13</v>
      </c>
      <c r="I1040" t="s">
        <v>1652</v>
      </c>
      <c r="J1040">
        <v>0</v>
      </c>
      <c r="K1040">
        <v>0</v>
      </c>
    </row>
    <row r="1041" spans="1:11" x14ac:dyDescent="0.25">
      <c r="A1041">
        <v>3848</v>
      </c>
      <c r="B1041" t="s">
        <v>1647</v>
      </c>
      <c r="C1041" t="s">
        <v>301</v>
      </c>
      <c r="D1041" t="s">
        <v>7400</v>
      </c>
      <c r="E1041" t="s">
        <v>4889</v>
      </c>
      <c r="F1041" t="s">
        <v>1674</v>
      </c>
      <c r="G1041" t="s">
        <v>2210</v>
      </c>
      <c r="H1041">
        <v>7</v>
      </c>
      <c r="I1041" t="s">
        <v>1652</v>
      </c>
      <c r="J1041">
        <v>0</v>
      </c>
      <c r="K1041">
        <v>0</v>
      </c>
    </row>
    <row r="1042" spans="1:11" x14ac:dyDescent="0.25">
      <c r="A1042">
        <v>3848</v>
      </c>
      <c r="B1042" t="s">
        <v>1647</v>
      </c>
      <c r="C1042" t="s">
        <v>301</v>
      </c>
      <c r="D1042" t="s">
        <v>7400</v>
      </c>
      <c r="E1042" t="s">
        <v>3409</v>
      </c>
      <c r="F1042" t="s">
        <v>1667</v>
      </c>
      <c r="G1042" t="s">
        <v>3497</v>
      </c>
      <c r="H1042">
        <v>29</v>
      </c>
      <c r="I1042" t="s">
        <v>1652</v>
      </c>
      <c r="J1042">
        <v>0</v>
      </c>
      <c r="K1042">
        <v>0</v>
      </c>
    </row>
    <row r="1043" spans="1:11" x14ac:dyDescent="0.25">
      <c r="A1043">
        <v>3848</v>
      </c>
      <c r="B1043" t="s">
        <v>1647</v>
      </c>
      <c r="C1043" t="s">
        <v>301</v>
      </c>
      <c r="D1043" t="s">
        <v>7400</v>
      </c>
      <c r="G1043" t="s">
        <v>5948</v>
      </c>
      <c r="H1043">
        <v>47</v>
      </c>
      <c r="I1043" t="s">
        <v>1652</v>
      </c>
      <c r="J1043">
        <v>0</v>
      </c>
      <c r="K1043">
        <v>0</v>
      </c>
    </row>
    <row r="1044" spans="1:11" x14ac:dyDescent="0.25">
      <c r="A1044">
        <v>3848</v>
      </c>
      <c r="B1044" t="s">
        <v>1647</v>
      </c>
      <c r="C1044" t="s">
        <v>301</v>
      </c>
      <c r="D1044" t="s">
        <v>7400</v>
      </c>
      <c r="E1044" t="s">
        <v>3410</v>
      </c>
      <c r="F1044" t="s">
        <v>1694</v>
      </c>
      <c r="G1044" t="s">
        <v>10332</v>
      </c>
      <c r="H1044">
        <v>14</v>
      </c>
      <c r="I1044" t="s">
        <v>1652</v>
      </c>
      <c r="J1044">
        <v>0</v>
      </c>
      <c r="K1044">
        <v>0</v>
      </c>
    </row>
    <row r="1045" spans="1:11" x14ac:dyDescent="0.25">
      <c r="A1045">
        <v>3848</v>
      </c>
      <c r="B1045" t="s">
        <v>1647</v>
      </c>
      <c r="C1045" t="s">
        <v>301</v>
      </c>
      <c r="D1045" t="s">
        <v>7400</v>
      </c>
      <c r="G1045" t="s">
        <v>4351</v>
      </c>
      <c r="H1045">
        <v>10</v>
      </c>
      <c r="I1045" t="s">
        <v>1652</v>
      </c>
      <c r="J1045">
        <v>0</v>
      </c>
      <c r="K1045">
        <v>0</v>
      </c>
    </row>
    <row r="1046" spans="1:11" x14ac:dyDescent="0.25">
      <c r="A1046">
        <v>3848</v>
      </c>
      <c r="B1046" t="s">
        <v>1647</v>
      </c>
      <c r="C1046" t="s">
        <v>301</v>
      </c>
      <c r="D1046" t="s">
        <v>7400</v>
      </c>
      <c r="E1046" t="s">
        <v>4890</v>
      </c>
      <c r="F1046" t="s">
        <v>4891</v>
      </c>
      <c r="G1046" t="s">
        <v>9901</v>
      </c>
      <c r="H1046">
        <v>32</v>
      </c>
      <c r="I1046" t="s">
        <v>1652</v>
      </c>
      <c r="J1046">
        <v>0</v>
      </c>
      <c r="K1046">
        <v>0</v>
      </c>
    </row>
    <row r="1047" spans="1:11" x14ac:dyDescent="0.25">
      <c r="A1047">
        <v>3848</v>
      </c>
      <c r="B1047" t="s">
        <v>1647</v>
      </c>
      <c r="C1047" t="s">
        <v>301</v>
      </c>
      <c r="D1047" t="s">
        <v>7400</v>
      </c>
      <c r="G1047" t="s">
        <v>2183</v>
      </c>
      <c r="H1047">
        <v>60</v>
      </c>
      <c r="I1047" t="s">
        <v>1652</v>
      </c>
      <c r="J1047">
        <v>0</v>
      </c>
      <c r="K1047">
        <v>0</v>
      </c>
    </row>
    <row r="1048" spans="1:11" x14ac:dyDescent="0.25">
      <c r="A1048">
        <v>3848</v>
      </c>
      <c r="B1048" t="s">
        <v>1647</v>
      </c>
      <c r="C1048" t="s">
        <v>301</v>
      </c>
      <c r="D1048" t="s">
        <v>7400</v>
      </c>
      <c r="E1048" t="s">
        <v>3411</v>
      </c>
      <c r="F1048" t="s">
        <v>3304</v>
      </c>
      <c r="G1048" t="s">
        <v>3061</v>
      </c>
      <c r="H1048">
        <v>7</v>
      </c>
      <c r="I1048" t="s">
        <v>1652</v>
      </c>
      <c r="J1048">
        <v>0</v>
      </c>
      <c r="K1048">
        <v>0</v>
      </c>
    </row>
    <row r="1049" spans="1:11" x14ac:dyDescent="0.25">
      <c r="A1049">
        <v>3848</v>
      </c>
      <c r="B1049" t="s">
        <v>1647</v>
      </c>
      <c r="C1049" t="s">
        <v>301</v>
      </c>
      <c r="D1049" t="s">
        <v>7400</v>
      </c>
      <c r="G1049" t="s">
        <v>2270</v>
      </c>
      <c r="H1049">
        <v>23</v>
      </c>
      <c r="I1049" t="s">
        <v>1652</v>
      </c>
      <c r="J1049">
        <v>0</v>
      </c>
      <c r="K1049">
        <v>0</v>
      </c>
    </row>
    <row r="1050" spans="1:11" x14ac:dyDescent="0.25">
      <c r="A1050">
        <v>3848</v>
      </c>
      <c r="B1050" t="s">
        <v>1647</v>
      </c>
      <c r="C1050" t="s">
        <v>301</v>
      </c>
      <c r="D1050" t="s">
        <v>7400</v>
      </c>
      <c r="E1050" t="s">
        <v>3412</v>
      </c>
      <c r="F1050" t="s">
        <v>1666</v>
      </c>
      <c r="G1050" t="s">
        <v>3078</v>
      </c>
      <c r="H1050">
        <v>12</v>
      </c>
      <c r="I1050" t="s">
        <v>1652</v>
      </c>
      <c r="J1050">
        <v>0</v>
      </c>
      <c r="K1050">
        <v>0</v>
      </c>
    </row>
    <row r="1051" spans="1:11" x14ac:dyDescent="0.25">
      <c r="A1051">
        <v>3848</v>
      </c>
      <c r="B1051" t="s">
        <v>1647</v>
      </c>
      <c r="C1051" t="s">
        <v>301</v>
      </c>
      <c r="D1051" t="s">
        <v>7400</v>
      </c>
      <c r="G1051" t="s">
        <v>4892</v>
      </c>
      <c r="H1051">
        <v>11</v>
      </c>
      <c r="I1051" t="s">
        <v>1652</v>
      </c>
      <c r="J1051">
        <v>0</v>
      </c>
      <c r="K1051">
        <v>0</v>
      </c>
    </row>
    <row r="1052" spans="1:11" x14ac:dyDescent="0.25">
      <c r="A1052">
        <v>3848</v>
      </c>
      <c r="B1052" t="s">
        <v>1647</v>
      </c>
      <c r="C1052" t="s">
        <v>301</v>
      </c>
      <c r="D1052" t="s">
        <v>7400</v>
      </c>
      <c r="E1052" t="s">
        <v>3413</v>
      </c>
      <c r="F1052" t="s">
        <v>1657</v>
      </c>
      <c r="G1052" t="s">
        <v>3078</v>
      </c>
      <c r="H1052">
        <v>1</v>
      </c>
      <c r="I1052" t="s">
        <v>1652</v>
      </c>
      <c r="J1052">
        <v>0</v>
      </c>
      <c r="K1052">
        <v>0</v>
      </c>
    </row>
    <row r="1053" spans="1:11" x14ac:dyDescent="0.25">
      <c r="A1053">
        <v>3848</v>
      </c>
      <c r="B1053" t="s">
        <v>1647</v>
      </c>
      <c r="C1053" t="s">
        <v>301</v>
      </c>
      <c r="D1053" t="s">
        <v>7400</v>
      </c>
      <c r="E1053" t="s">
        <v>5949</v>
      </c>
      <c r="F1053" t="s">
        <v>1674</v>
      </c>
      <c r="G1053" t="s">
        <v>3475</v>
      </c>
      <c r="H1053">
        <v>5</v>
      </c>
      <c r="I1053" t="s">
        <v>1652</v>
      </c>
      <c r="J1053">
        <v>0</v>
      </c>
      <c r="K1053">
        <v>0</v>
      </c>
    </row>
    <row r="1054" spans="1:11" x14ac:dyDescent="0.25">
      <c r="A1054">
        <v>3848</v>
      </c>
      <c r="B1054" t="s">
        <v>1647</v>
      </c>
      <c r="C1054" t="s">
        <v>301</v>
      </c>
      <c r="D1054" t="s">
        <v>7400</v>
      </c>
      <c r="G1054" t="s">
        <v>5950</v>
      </c>
      <c r="H1054">
        <v>12</v>
      </c>
      <c r="I1054" t="s">
        <v>1652</v>
      </c>
      <c r="J1054">
        <v>0</v>
      </c>
      <c r="K1054">
        <v>0</v>
      </c>
    </row>
    <row r="1055" spans="1:11" x14ac:dyDescent="0.25">
      <c r="A1055">
        <v>3848</v>
      </c>
      <c r="B1055" t="s">
        <v>1647</v>
      </c>
      <c r="C1055" t="s">
        <v>301</v>
      </c>
      <c r="D1055" t="s">
        <v>7400</v>
      </c>
      <c r="E1055" t="s">
        <v>8270</v>
      </c>
      <c r="F1055" t="s">
        <v>1657</v>
      </c>
      <c r="G1055" t="s">
        <v>8271</v>
      </c>
      <c r="H1055">
        <v>7</v>
      </c>
      <c r="I1055" t="s">
        <v>1652</v>
      </c>
      <c r="J1055">
        <v>0</v>
      </c>
      <c r="K1055">
        <v>0</v>
      </c>
    </row>
    <row r="1056" spans="1:11" x14ac:dyDescent="0.25">
      <c r="A1056">
        <v>3848</v>
      </c>
      <c r="B1056" t="s">
        <v>1647</v>
      </c>
      <c r="C1056" t="s">
        <v>301</v>
      </c>
      <c r="D1056" t="s">
        <v>7400</v>
      </c>
      <c r="E1056" t="s">
        <v>3414</v>
      </c>
      <c r="F1056" t="s">
        <v>1694</v>
      </c>
      <c r="G1056" t="s">
        <v>4893</v>
      </c>
      <c r="H1056">
        <v>66</v>
      </c>
      <c r="I1056" t="s">
        <v>1652</v>
      </c>
      <c r="J1056">
        <v>0</v>
      </c>
      <c r="K1056">
        <v>0</v>
      </c>
    </row>
    <row r="1057" spans="1:11" x14ac:dyDescent="0.25">
      <c r="A1057">
        <v>3848</v>
      </c>
      <c r="B1057" t="s">
        <v>1647</v>
      </c>
      <c r="C1057" t="s">
        <v>301</v>
      </c>
      <c r="D1057" t="s">
        <v>7400</v>
      </c>
      <c r="E1057" t="s">
        <v>3415</v>
      </c>
      <c r="F1057" t="s">
        <v>1701</v>
      </c>
      <c r="G1057" t="s">
        <v>3416</v>
      </c>
      <c r="H1057">
        <v>8</v>
      </c>
      <c r="I1057" t="s">
        <v>1652</v>
      </c>
      <c r="J1057">
        <v>0</v>
      </c>
      <c r="K1057">
        <v>0</v>
      </c>
    </row>
    <row r="1058" spans="1:11" x14ac:dyDescent="0.25">
      <c r="A1058">
        <v>3848</v>
      </c>
      <c r="B1058" t="s">
        <v>1647</v>
      </c>
      <c r="C1058" t="s">
        <v>301</v>
      </c>
      <c r="D1058" t="s">
        <v>7400</v>
      </c>
      <c r="G1058" t="s">
        <v>6186</v>
      </c>
      <c r="H1058">
        <v>16</v>
      </c>
      <c r="I1058" t="s">
        <v>1652</v>
      </c>
      <c r="J1058">
        <v>0</v>
      </c>
      <c r="K1058">
        <v>0</v>
      </c>
    </row>
    <row r="1059" spans="1:11" x14ac:dyDescent="0.25">
      <c r="A1059">
        <v>3848</v>
      </c>
      <c r="B1059" t="s">
        <v>1647</v>
      </c>
      <c r="C1059" t="s">
        <v>301</v>
      </c>
      <c r="D1059" t="s">
        <v>7400</v>
      </c>
      <c r="E1059" t="s">
        <v>4894</v>
      </c>
      <c r="F1059" t="s">
        <v>4895</v>
      </c>
      <c r="G1059" t="s">
        <v>3104</v>
      </c>
      <c r="H1059">
        <v>3</v>
      </c>
      <c r="I1059" t="s">
        <v>1652</v>
      </c>
      <c r="J1059">
        <v>0</v>
      </c>
      <c r="K1059">
        <v>0</v>
      </c>
    </row>
    <row r="1060" spans="1:11" x14ac:dyDescent="0.25">
      <c r="A1060">
        <v>3848</v>
      </c>
      <c r="B1060" t="s">
        <v>1647</v>
      </c>
      <c r="C1060" t="s">
        <v>301</v>
      </c>
      <c r="D1060" t="s">
        <v>7400</v>
      </c>
      <c r="G1060" t="s">
        <v>4896</v>
      </c>
      <c r="H1060">
        <v>5</v>
      </c>
      <c r="I1060" t="s">
        <v>1652</v>
      </c>
      <c r="J1060">
        <v>0</v>
      </c>
      <c r="K1060">
        <v>0</v>
      </c>
    </row>
    <row r="1061" spans="1:11" x14ac:dyDescent="0.25">
      <c r="A1061">
        <v>3848</v>
      </c>
      <c r="B1061" t="s">
        <v>1647</v>
      </c>
      <c r="C1061" t="s">
        <v>301</v>
      </c>
      <c r="D1061" t="s">
        <v>7400</v>
      </c>
      <c r="E1061" t="s">
        <v>4897</v>
      </c>
      <c r="F1061" t="s">
        <v>1701</v>
      </c>
      <c r="G1061" t="s">
        <v>3104</v>
      </c>
      <c r="H1061">
        <v>2</v>
      </c>
      <c r="I1061" t="s">
        <v>1652</v>
      </c>
      <c r="J1061">
        <v>0</v>
      </c>
      <c r="K1061">
        <v>0</v>
      </c>
    </row>
    <row r="1062" spans="1:11" x14ac:dyDescent="0.25">
      <c r="A1062">
        <v>3848</v>
      </c>
      <c r="B1062" t="s">
        <v>1647</v>
      </c>
      <c r="C1062" t="s">
        <v>301</v>
      </c>
      <c r="D1062" t="s">
        <v>7400</v>
      </c>
      <c r="G1062" t="s">
        <v>4898</v>
      </c>
      <c r="H1062">
        <v>7</v>
      </c>
      <c r="I1062" t="s">
        <v>1652</v>
      </c>
      <c r="J1062">
        <v>0</v>
      </c>
      <c r="K1062">
        <v>0</v>
      </c>
    </row>
    <row r="1063" spans="1:11" x14ac:dyDescent="0.25">
      <c r="A1063">
        <v>3848</v>
      </c>
      <c r="B1063" t="s">
        <v>1647</v>
      </c>
      <c r="C1063" t="s">
        <v>301</v>
      </c>
      <c r="D1063" t="s">
        <v>7400</v>
      </c>
      <c r="E1063" t="s">
        <v>3417</v>
      </c>
      <c r="F1063" t="s">
        <v>1701</v>
      </c>
      <c r="G1063" t="s">
        <v>3418</v>
      </c>
      <c r="H1063">
        <v>1</v>
      </c>
      <c r="I1063" t="s">
        <v>1652</v>
      </c>
      <c r="J1063">
        <v>0</v>
      </c>
      <c r="K1063">
        <v>0</v>
      </c>
    </row>
    <row r="1064" spans="1:11" x14ac:dyDescent="0.25">
      <c r="A1064">
        <v>3848</v>
      </c>
      <c r="B1064" t="s">
        <v>1647</v>
      </c>
      <c r="C1064" t="s">
        <v>301</v>
      </c>
      <c r="D1064" t="s">
        <v>7400</v>
      </c>
      <c r="G1064" t="s">
        <v>4899</v>
      </c>
      <c r="H1064">
        <v>9</v>
      </c>
      <c r="I1064" t="s">
        <v>1652</v>
      </c>
      <c r="J1064">
        <v>0</v>
      </c>
      <c r="K1064">
        <v>0</v>
      </c>
    </row>
    <row r="1065" spans="1:11" x14ac:dyDescent="0.25">
      <c r="A1065">
        <v>3848</v>
      </c>
      <c r="B1065" t="s">
        <v>1647</v>
      </c>
      <c r="C1065" t="s">
        <v>301</v>
      </c>
      <c r="D1065" t="s">
        <v>7400</v>
      </c>
      <c r="E1065" t="s">
        <v>4900</v>
      </c>
      <c r="F1065" t="s">
        <v>1701</v>
      </c>
      <c r="G1065" t="s">
        <v>10537</v>
      </c>
      <c r="H1065">
        <v>2</v>
      </c>
      <c r="I1065" t="s">
        <v>1652</v>
      </c>
      <c r="J1065">
        <v>0</v>
      </c>
      <c r="K1065">
        <v>0</v>
      </c>
    </row>
    <row r="1066" spans="1:11" x14ac:dyDescent="0.25">
      <c r="A1066">
        <v>3848</v>
      </c>
      <c r="B1066" t="s">
        <v>1647</v>
      </c>
      <c r="C1066" t="s">
        <v>301</v>
      </c>
      <c r="D1066" t="s">
        <v>7400</v>
      </c>
      <c r="G1066" t="s">
        <v>2211</v>
      </c>
      <c r="H1066">
        <v>4</v>
      </c>
      <c r="I1066" t="s">
        <v>1652</v>
      </c>
      <c r="J1066">
        <v>0</v>
      </c>
      <c r="K1066">
        <v>0</v>
      </c>
    </row>
    <row r="1067" spans="1:11" x14ac:dyDescent="0.25">
      <c r="A1067">
        <v>3848</v>
      </c>
      <c r="B1067" t="s">
        <v>1647</v>
      </c>
      <c r="C1067" t="s">
        <v>301</v>
      </c>
      <c r="D1067" t="s">
        <v>7400</v>
      </c>
      <c r="E1067" t="s">
        <v>6187</v>
      </c>
      <c r="F1067" t="s">
        <v>1660</v>
      </c>
      <c r="G1067" t="s">
        <v>6639</v>
      </c>
      <c r="H1067">
        <v>6</v>
      </c>
      <c r="I1067" t="s">
        <v>1652</v>
      </c>
      <c r="J1067">
        <v>0</v>
      </c>
      <c r="K1067">
        <v>0</v>
      </c>
    </row>
    <row r="1068" spans="1:11" x14ac:dyDescent="0.25">
      <c r="A1068">
        <v>3848</v>
      </c>
      <c r="B1068" t="s">
        <v>1647</v>
      </c>
      <c r="C1068" t="s">
        <v>301</v>
      </c>
      <c r="D1068" t="s">
        <v>7400</v>
      </c>
      <c r="G1068" t="s">
        <v>4866</v>
      </c>
      <c r="H1068">
        <v>9</v>
      </c>
      <c r="I1068" t="s">
        <v>1652</v>
      </c>
      <c r="J1068">
        <v>0</v>
      </c>
      <c r="K1068">
        <v>0</v>
      </c>
    </row>
    <row r="1069" spans="1:11" x14ac:dyDescent="0.25">
      <c r="A1069">
        <v>3848</v>
      </c>
      <c r="B1069" t="s">
        <v>1647</v>
      </c>
      <c r="C1069" t="s">
        <v>301</v>
      </c>
      <c r="D1069" t="s">
        <v>7400</v>
      </c>
      <c r="E1069" t="s">
        <v>8834</v>
      </c>
      <c r="F1069" t="s">
        <v>8835</v>
      </c>
      <c r="G1069" t="s">
        <v>3101</v>
      </c>
      <c r="H1069">
        <v>4</v>
      </c>
      <c r="I1069" t="s">
        <v>1652</v>
      </c>
      <c r="J1069">
        <v>0</v>
      </c>
      <c r="K1069">
        <v>0</v>
      </c>
    </row>
    <row r="1070" spans="1:11" x14ac:dyDescent="0.25">
      <c r="A1070">
        <v>3848</v>
      </c>
      <c r="B1070" t="s">
        <v>1647</v>
      </c>
      <c r="C1070" t="s">
        <v>301</v>
      </c>
      <c r="D1070" t="s">
        <v>7400</v>
      </c>
      <c r="E1070" t="s">
        <v>2343</v>
      </c>
      <c r="F1070" t="s">
        <v>1701</v>
      </c>
      <c r="G1070" t="s">
        <v>10753</v>
      </c>
      <c r="H1070">
        <v>2</v>
      </c>
      <c r="I1070" t="s">
        <v>1652</v>
      </c>
      <c r="J1070">
        <v>0</v>
      </c>
      <c r="K1070">
        <v>0</v>
      </c>
    </row>
    <row r="1071" spans="1:11" x14ac:dyDescent="0.25">
      <c r="A1071">
        <v>3848</v>
      </c>
      <c r="B1071" t="s">
        <v>1647</v>
      </c>
      <c r="C1071" t="s">
        <v>301</v>
      </c>
      <c r="D1071" t="s">
        <v>7400</v>
      </c>
      <c r="G1071" t="s">
        <v>4902</v>
      </c>
      <c r="H1071">
        <v>4</v>
      </c>
      <c r="I1071" t="s">
        <v>1652</v>
      </c>
      <c r="J1071">
        <v>0</v>
      </c>
      <c r="K1071">
        <v>0</v>
      </c>
    </row>
    <row r="1072" spans="1:11" x14ac:dyDescent="0.25">
      <c r="A1072">
        <v>3848</v>
      </c>
      <c r="B1072" t="s">
        <v>1647</v>
      </c>
      <c r="C1072" t="s">
        <v>301</v>
      </c>
      <c r="D1072" t="s">
        <v>7400</v>
      </c>
      <c r="E1072" t="s">
        <v>4904</v>
      </c>
      <c r="F1072" t="s">
        <v>1701</v>
      </c>
      <c r="G1072" t="s">
        <v>3059</v>
      </c>
      <c r="H1072">
        <v>28</v>
      </c>
      <c r="I1072" t="s">
        <v>1652</v>
      </c>
      <c r="J1072">
        <v>0</v>
      </c>
      <c r="K1072">
        <v>0</v>
      </c>
    </row>
    <row r="1073" spans="1:11" x14ac:dyDescent="0.25">
      <c r="A1073">
        <v>3848</v>
      </c>
      <c r="B1073" t="s">
        <v>1647</v>
      </c>
      <c r="C1073" t="s">
        <v>301</v>
      </c>
      <c r="D1073" t="s">
        <v>7400</v>
      </c>
      <c r="G1073" t="s">
        <v>4905</v>
      </c>
      <c r="H1073">
        <v>61</v>
      </c>
      <c r="I1073" t="s">
        <v>1652</v>
      </c>
      <c r="J1073">
        <v>0</v>
      </c>
      <c r="K1073">
        <v>0</v>
      </c>
    </row>
    <row r="1074" spans="1:11" x14ac:dyDescent="0.25">
      <c r="A1074">
        <v>3848</v>
      </c>
      <c r="B1074" t="s">
        <v>1647</v>
      </c>
      <c r="C1074" t="s">
        <v>301</v>
      </c>
      <c r="D1074" t="s">
        <v>7400</v>
      </c>
      <c r="E1074" t="s">
        <v>7523</v>
      </c>
      <c r="F1074" t="s">
        <v>7524</v>
      </c>
      <c r="G1074" t="s">
        <v>3419</v>
      </c>
      <c r="H1074">
        <v>1</v>
      </c>
      <c r="I1074" t="s">
        <v>1652</v>
      </c>
      <c r="J1074">
        <v>0</v>
      </c>
      <c r="K1074">
        <v>0</v>
      </c>
    </row>
    <row r="1075" spans="1:11" x14ac:dyDescent="0.25">
      <c r="A1075">
        <v>3848</v>
      </c>
      <c r="B1075" t="s">
        <v>1647</v>
      </c>
      <c r="C1075" t="s">
        <v>301</v>
      </c>
      <c r="D1075" t="s">
        <v>7400</v>
      </c>
      <c r="G1075" t="s">
        <v>4876</v>
      </c>
      <c r="H1075">
        <v>4</v>
      </c>
      <c r="I1075" t="s">
        <v>1652</v>
      </c>
      <c r="J1075">
        <v>0</v>
      </c>
      <c r="K1075">
        <v>0</v>
      </c>
    </row>
    <row r="1076" spans="1:11" x14ac:dyDescent="0.25">
      <c r="A1076">
        <v>3848</v>
      </c>
      <c r="B1076" t="s">
        <v>1647</v>
      </c>
      <c r="C1076" t="s">
        <v>301</v>
      </c>
      <c r="D1076" t="s">
        <v>7400</v>
      </c>
      <c r="E1076" t="s">
        <v>4906</v>
      </c>
      <c r="F1076" t="s">
        <v>4901</v>
      </c>
      <c r="G1076" t="s">
        <v>4907</v>
      </c>
      <c r="H1076">
        <v>4</v>
      </c>
      <c r="I1076" t="s">
        <v>1652</v>
      </c>
      <c r="J1076">
        <v>0</v>
      </c>
      <c r="K1076">
        <v>0</v>
      </c>
    </row>
    <row r="1077" spans="1:11" x14ac:dyDescent="0.25">
      <c r="A1077">
        <v>3848</v>
      </c>
      <c r="B1077" t="s">
        <v>1647</v>
      </c>
      <c r="C1077" t="s">
        <v>301</v>
      </c>
      <c r="D1077" t="s">
        <v>7400</v>
      </c>
      <c r="E1077" t="s">
        <v>6262</v>
      </c>
      <c r="F1077" t="s">
        <v>3086</v>
      </c>
      <c r="G1077" t="s">
        <v>3087</v>
      </c>
      <c r="H1077">
        <v>10</v>
      </c>
      <c r="I1077" t="s">
        <v>1652</v>
      </c>
      <c r="J1077">
        <v>0</v>
      </c>
      <c r="K1077">
        <v>0</v>
      </c>
    </row>
    <row r="1078" spans="1:11" x14ac:dyDescent="0.25">
      <c r="A1078">
        <v>3848</v>
      </c>
      <c r="B1078" t="s">
        <v>1647</v>
      </c>
      <c r="C1078" t="s">
        <v>301</v>
      </c>
      <c r="D1078" t="s">
        <v>7400</v>
      </c>
      <c r="G1078" t="s">
        <v>4319</v>
      </c>
      <c r="H1078">
        <v>8</v>
      </c>
      <c r="I1078" t="s">
        <v>1652</v>
      </c>
      <c r="J1078">
        <v>0</v>
      </c>
      <c r="K1078">
        <v>0</v>
      </c>
    </row>
    <row r="1079" spans="1:11" x14ac:dyDescent="0.25">
      <c r="A1079">
        <v>3848</v>
      </c>
      <c r="B1079" t="s">
        <v>1647</v>
      </c>
      <c r="C1079" t="s">
        <v>301</v>
      </c>
      <c r="D1079" t="s">
        <v>7400</v>
      </c>
      <c r="E1079" t="s">
        <v>9173</v>
      </c>
      <c r="F1079" t="s">
        <v>1701</v>
      </c>
      <c r="G1079" t="s">
        <v>9174</v>
      </c>
      <c r="H1079">
        <v>10</v>
      </c>
      <c r="I1079" t="s">
        <v>1652</v>
      </c>
      <c r="J1079">
        <v>0</v>
      </c>
      <c r="K1079">
        <v>0</v>
      </c>
    </row>
    <row r="1080" spans="1:11" x14ac:dyDescent="0.25">
      <c r="A1080">
        <v>3848</v>
      </c>
      <c r="B1080" t="s">
        <v>1647</v>
      </c>
      <c r="C1080" t="s">
        <v>301</v>
      </c>
      <c r="D1080" t="s">
        <v>7400</v>
      </c>
      <c r="E1080" t="s">
        <v>4908</v>
      </c>
      <c r="F1080" t="s">
        <v>1672</v>
      </c>
      <c r="G1080" t="s">
        <v>4909</v>
      </c>
      <c r="H1080">
        <v>8</v>
      </c>
      <c r="I1080" t="s">
        <v>1652</v>
      </c>
      <c r="J1080">
        <v>0</v>
      </c>
      <c r="K1080">
        <v>0</v>
      </c>
    </row>
    <row r="1081" spans="1:11" x14ac:dyDescent="0.25">
      <c r="A1081">
        <v>3848</v>
      </c>
      <c r="B1081" t="s">
        <v>1647</v>
      </c>
      <c r="C1081" t="s">
        <v>301</v>
      </c>
      <c r="D1081" t="s">
        <v>7400</v>
      </c>
      <c r="E1081" t="s">
        <v>4312</v>
      </c>
      <c r="F1081" t="s">
        <v>1886</v>
      </c>
      <c r="G1081" t="s">
        <v>3078</v>
      </c>
      <c r="H1081">
        <v>1</v>
      </c>
      <c r="I1081" t="s">
        <v>1652</v>
      </c>
      <c r="J1081">
        <v>0</v>
      </c>
      <c r="K1081">
        <v>0</v>
      </c>
    </row>
    <row r="1082" spans="1:11" x14ac:dyDescent="0.25">
      <c r="A1082">
        <v>3848</v>
      </c>
      <c r="B1082" t="s">
        <v>1647</v>
      </c>
      <c r="C1082" t="s">
        <v>301</v>
      </c>
      <c r="D1082" t="s">
        <v>7400</v>
      </c>
      <c r="G1082" t="s">
        <v>4427</v>
      </c>
      <c r="H1082">
        <v>17</v>
      </c>
      <c r="I1082" t="s">
        <v>1652</v>
      </c>
      <c r="J1082">
        <v>0</v>
      </c>
      <c r="K1082">
        <v>0</v>
      </c>
    </row>
    <row r="1083" spans="1:11" x14ac:dyDescent="0.25">
      <c r="A1083">
        <v>3848</v>
      </c>
      <c r="B1083" t="s">
        <v>1647</v>
      </c>
      <c r="C1083" t="s">
        <v>301</v>
      </c>
      <c r="D1083" t="s">
        <v>7400</v>
      </c>
      <c r="E1083" t="s">
        <v>4910</v>
      </c>
      <c r="F1083" t="s">
        <v>1669</v>
      </c>
      <c r="G1083" t="s">
        <v>4356</v>
      </c>
      <c r="H1083">
        <v>12</v>
      </c>
      <c r="I1083" t="s">
        <v>1652</v>
      </c>
      <c r="J1083">
        <v>0</v>
      </c>
      <c r="K1083">
        <v>0</v>
      </c>
    </row>
    <row r="1084" spans="1:11" x14ac:dyDescent="0.25">
      <c r="A1084">
        <v>3848</v>
      </c>
      <c r="B1084" t="s">
        <v>1647</v>
      </c>
      <c r="C1084" t="s">
        <v>301</v>
      </c>
      <c r="D1084" t="s">
        <v>7400</v>
      </c>
      <c r="E1084" t="s">
        <v>4313</v>
      </c>
      <c r="F1084" t="s">
        <v>4314</v>
      </c>
      <c r="G1084" t="s">
        <v>3104</v>
      </c>
      <c r="H1084">
        <v>13</v>
      </c>
      <c r="I1084" t="s">
        <v>1652</v>
      </c>
      <c r="J1084">
        <v>0</v>
      </c>
      <c r="K1084">
        <v>0</v>
      </c>
    </row>
    <row r="1085" spans="1:11" x14ac:dyDescent="0.25">
      <c r="A1085">
        <v>3848</v>
      </c>
      <c r="B1085" t="s">
        <v>1647</v>
      </c>
      <c r="C1085" t="s">
        <v>301</v>
      </c>
      <c r="D1085" t="s">
        <v>7400</v>
      </c>
      <c r="G1085" t="s">
        <v>4315</v>
      </c>
      <c r="H1085">
        <v>2</v>
      </c>
      <c r="I1085" t="s">
        <v>1652</v>
      </c>
      <c r="J1085">
        <v>0</v>
      </c>
      <c r="K1085">
        <v>0</v>
      </c>
    </row>
    <row r="1086" spans="1:11" x14ac:dyDescent="0.25">
      <c r="A1086">
        <v>3848</v>
      </c>
      <c r="B1086" t="s">
        <v>1647</v>
      </c>
      <c r="C1086" t="s">
        <v>301</v>
      </c>
      <c r="D1086" t="s">
        <v>7400</v>
      </c>
      <c r="E1086" t="s">
        <v>6189</v>
      </c>
      <c r="F1086" t="s">
        <v>1925</v>
      </c>
      <c r="G1086" t="s">
        <v>6782</v>
      </c>
      <c r="H1086">
        <v>4</v>
      </c>
      <c r="I1086" t="s">
        <v>1652</v>
      </c>
      <c r="J1086">
        <v>0</v>
      </c>
      <c r="K1086">
        <v>0</v>
      </c>
    </row>
    <row r="1087" spans="1:11" x14ac:dyDescent="0.25">
      <c r="A1087">
        <v>3848</v>
      </c>
      <c r="B1087" t="s">
        <v>1647</v>
      </c>
      <c r="C1087" t="s">
        <v>301</v>
      </c>
      <c r="D1087" t="s">
        <v>7400</v>
      </c>
      <c r="G1087" t="s">
        <v>4356</v>
      </c>
      <c r="H1087">
        <v>8</v>
      </c>
      <c r="I1087" t="s">
        <v>1652</v>
      </c>
      <c r="J1087">
        <v>0</v>
      </c>
      <c r="K1087">
        <v>0</v>
      </c>
    </row>
    <row r="1088" spans="1:11" x14ac:dyDescent="0.25">
      <c r="A1088">
        <v>3848</v>
      </c>
      <c r="B1088" t="s">
        <v>1647</v>
      </c>
      <c r="C1088" t="s">
        <v>301</v>
      </c>
      <c r="D1088" t="s">
        <v>7400</v>
      </c>
      <c r="E1088" t="s">
        <v>10754</v>
      </c>
      <c r="F1088" t="s">
        <v>1700</v>
      </c>
      <c r="G1088" t="s">
        <v>3718</v>
      </c>
      <c r="H1088">
        <v>6</v>
      </c>
      <c r="I1088" t="s">
        <v>1652</v>
      </c>
      <c r="J1088">
        <v>0</v>
      </c>
      <c r="K1088">
        <v>0</v>
      </c>
    </row>
    <row r="1089" spans="1:11" x14ac:dyDescent="0.25">
      <c r="A1089">
        <v>3848</v>
      </c>
      <c r="B1089" t="s">
        <v>1647</v>
      </c>
      <c r="C1089" t="s">
        <v>301</v>
      </c>
      <c r="D1089" t="s">
        <v>7400</v>
      </c>
      <c r="E1089" t="s">
        <v>6263</v>
      </c>
      <c r="F1089" t="s">
        <v>1657</v>
      </c>
      <c r="G1089" t="s">
        <v>4898</v>
      </c>
      <c r="H1089">
        <v>4</v>
      </c>
      <c r="I1089" t="s">
        <v>1652</v>
      </c>
      <c r="J1089">
        <v>0</v>
      </c>
      <c r="K1089">
        <v>0</v>
      </c>
    </row>
    <row r="1090" spans="1:11" x14ac:dyDescent="0.25">
      <c r="A1090">
        <v>3848</v>
      </c>
      <c r="B1090" t="s">
        <v>1647</v>
      </c>
      <c r="C1090" t="s">
        <v>301</v>
      </c>
      <c r="D1090" t="s">
        <v>7400</v>
      </c>
      <c r="E1090" t="s">
        <v>6423</v>
      </c>
      <c r="F1090" t="s">
        <v>6424</v>
      </c>
      <c r="G1090" t="s">
        <v>6958</v>
      </c>
      <c r="H1090">
        <v>18</v>
      </c>
      <c r="I1090" t="s">
        <v>1652</v>
      </c>
      <c r="J1090">
        <v>0</v>
      </c>
      <c r="K1090">
        <v>0</v>
      </c>
    </row>
    <row r="1091" spans="1:11" x14ac:dyDescent="0.25">
      <c r="A1091">
        <v>3848</v>
      </c>
      <c r="B1091" t="s">
        <v>1647</v>
      </c>
      <c r="C1091" t="s">
        <v>301</v>
      </c>
      <c r="D1091" t="s">
        <v>7400</v>
      </c>
      <c r="G1091" t="s">
        <v>2206</v>
      </c>
      <c r="H1091">
        <v>11</v>
      </c>
      <c r="I1091" t="s">
        <v>1652</v>
      </c>
      <c r="J1091">
        <v>0</v>
      </c>
      <c r="K1091">
        <v>0</v>
      </c>
    </row>
    <row r="1092" spans="1:11" x14ac:dyDescent="0.25">
      <c r="A1092">
        <v>3848</v>
      </c>
      <c r="B1092" t="s">
        <v>1647</v>
      </c>
      <c r="C1092" t="s">
        <v>301</v>
      </c>
      <c r="D1092" t="s">
        <v>7400</v>
      </c>
      <c r="E1092" t="s">
        <v>3420</v>
      </c>
      <c r="F1092" t="s">
        <v>1700</v>
      </c>
      <c r="G1092" t="s">
        <v>10156</v>
      </c>
      <c r="H1092">
        <v>4</v>
      </c>
      <c r="I1092" t="s">
        <v>1652</v>
      </c>
      <c r="J1092">
        <v>0</v>
      </c>
      <c r="K1092">
        <v>0</v>
      </c>
    </row>
    <row r="1093" spans="1:11" x14ac:dyDescent="0.25">
      <c r="A1093">
        <v>3848</v>
      </c>
      <c r="B1093" t="s">
        <v>1647</v>
      </c>
      <c r="C1093" t="s">
        <v>301</v>
      </c>
      <c r="D1093" t="s">
        <v>7400</v>
      </c>
      <c r="G1093" t="s">
        <v>7028</v>
      </c>
      <c r="H1093">
        <v>4</v>
      </c>
      <c r="I1093" t="s">
        <v>1652</v>
      </c>
      <c r="J1093">
        <v>0</v>
      </c>
      <c r="K1093">
        <v>0</v>
      </c>
    </row>
    <row r="1094" spans="1:11" x14ac:dyDescent="0.25">
      <c r="A1094">
        <v>3848</v>
      </c>
      <c r="B1094" t="s">
        <v>1647</v>
      </c>
      <c r="C1094" t="s">
        <v>301</v>
      </c>
      <c r="D1094" t="s">
        <v>7400</v>
      </c>
      <c r="E1094" t="s">
        <v>4911</v>
      </c>
      <c r="F1094" t="s">
        <v>3401</v>
      </c>
      <c r="G1094" t="s">
        <v>7679</v>
      </c>
      <c r="H1094">
        <v>1</v>
      </c>
      <c r="I1094" t="s">
        <v>1652</v>
      </c>
      <c r="J1094">
        <v>0</v>
      </c>
      <c r="K1094">
        <v>0</v>
      </c>
    </row>
    <row r="1095" spans="1:11" x14ac:dyDescent="0.25">
      <c r="A1095">
        <v>3848</v>
      </c>
      <c r="B1095" t="s">
        <v>1647</v>
      </c>
      <c r="C1095" t="s">
        <v>301</v>
      </c>
      <c r="D1095" t="s">
        <v>7400</v>
      </c>
      <c r="E1095" t="s">
        <v>4912</v>
      </c>
      <c r="F1095" t="s">
        <v>1657</v>
      </c>
      <c r="G1095" t="s">
        <v>3698</v>
      </c>
      <c r="H1095">
        <v>14</v>
      </c>
      <c r="I1095" t="s">
        <v>1652</v>
      </c>
      <c r="J1095">
        <v>0</v>
      </c>
      <c r="K1095">
        <v>0</v>
      </c>
    </row>
    <row r="1096" spans="1:11" x14ac:dyDescent="0.25">
      <c r="A1096">
        <v>3848</v>
      </c>
      <c r="B1096" t="s">
        <v>1647</v>
      </c>
      <c r="C1096" t="s">
        <v>301</v>
      </c>
      <c r="D1096" t="s">
        <v>7400</v>
      </c>
      <c r="G1096" t="s">
        <v>4913</v>
      </c>
      <c r="H1096">
        <v>3</v>
      </c>
      <c r="I1096" t="s">
        <v>1652</v>
      </c>
      <c r="J1096">
        <v>0</v>
      </c>
      <c r="K1096">
        <v>0</v>
      </c>
    </row>
    <row r="1097" spans="1:11" x14ac:dyDescent="0.25">
      <c r="A1097">
        <v>3848</v>
      </c>
      <c r="B1097" t="s">
        <v>1647</v>
      </c>
      <c r="C1097" t="s">
        <v>301</v>
      </c>
      <c r="D1097" t="s">
        <v>7400</v>
      </c>
      <c r="E1097" t="s">
        <v>9264</v>
      </c>
      <c r="F1097" t="s">
        <v>1782</v>
      </c>
      <c r="G1097" t="s">
        <v>3104</v>
      </c>
      <c r="H1097">
        <v>1</v>
      </c>
      <c r="I1097" t="s">
        <v>1652</v>
      </c>
      <c r="J1097">
        <v>0</v>
      </c>
      <c r="K1097">
        <v>0</v>
      </c>
    </row>
    <row r="1098" spans="1:11" x14ac:dyDescent="0.25">
      <c r="A1098">
        <v>3848</v>
      </c>
      <c r="B1098" t="s">
        <v>1647</v>
      </c>
      <c r="C1098" t="s">
        <v>301</v>
      </c>
      <c r="D1098" t="s">
        <v>7400</v>
      </c>
      <c r="G1098" t="s">
        <v>4914</v>
      </c>
      <c r="H1098">
        <v>8</v>
      </c>
      <c r="I1098" t="s">
        <v>1652</v>
      </c>
      <c r="J1098">
        <v>0</v>
      </c>
      <c r="K1098">
        <v>0</v>
      </c>
    </row>
    <row r="1099" spans="1:11" x14ac:dyDescent="0.25">
      <c r="A1099">
        <v>3848</v>
      </c>
      <c r="B1099" t="s">
        <v>1647</v>
      </c>
      <c r="C1099" t="s">
        <v>301</v>
      </c>
      <c r="D1099" t="s">
        <v>7400</v>
      </c>
      <c r="E1099" t="s">
        <v>3421</v>
      </c>
      <c r="F1099" t="s">
        <v>3422</v>
      </c>
      <c r="G1099" t="s">
        <v>3090</v>
      </c>
      <c r="H1099">
        <v>2</v>
      </c>
      <c r="I1099" t="s">
        <v>1652</v>
      </c>
      <c r="J1099">
        <v>0</v>
      </c>
      <c r="K1099">
        <v>0</v>
      </c>
    </row>
    <row r="1100" spans="1:11" x14ac:dyDescent="0.25">
      <c r="A1100">
        <v>3848</v>
      </c>
      <c r="B1100" t="s">
        <v>1647</v>
      </c>
      <c r="C1100" t="s">
        <v>301</v>
      </c>
      <c r="D1100" t="s">
        <v>7400</v>
      </c>
      <c r="G1100" t="s">
        <v>4915</v>
      </c>
      <c r="H1100">
        <v>15</v>
      </c>
      <c r="I1100" t="s">
        <v>1652</v>
      </c>
      <c r="J1100">
        <v>0</v>
      </c>
      <c r="K1100">
        <v>0</v>
      </c>
    </row>
    <row r="1101" spans="1:11" x14ac:dyDescent="0.25">
      <c r="A1101">
        <v>3848</v>
      </c>
      <c r="B1101" t="s">
        <v>1647</v>
      </c>
      <c r="C1101" t="s">
        <v>301</v>
      </c>
      <c r="D1101" t="s">
        <v>7400</v>
      </c>
      <c r="E1101" t="s">
        <v>3423</v>
      </c>
      <c r="F1101" t="s">
        <v>1992</v>
      </c>
      <c r="G1101" t="s">
        <v>3718</v>
      </c>
      <c r="H1101">
        <v>1</v>
      </c>
      <c r="I1101" t="s">
        <v>1652</v>
      </c>
      <c r="J1101">
        <v>0</v>
      </c>
      <c r="K1101">
        <v>0</v>
      </c>
    </row>
    <row r="1102" spans="1:11" x14ac:dyDescent="0.25">
      <c r="A1102">
        <v>3848</v>
      </c>
      <c r="B1102" t="s">
        <v>1647</v>
      </c>
      <c r="C1102" t="s">
        <v>301</v>
      </c>
      <c r="D1102" t="s">
        <v>7400</v>
      </c>
      <c r="G1102" t="s">
        <v>4916</v>
      </c>
      <c r="H1102">
        <v>2</v>
      </c>
      <c r="I1102" t="s">
        <v>1652</v>
      </c>
      <c r="J1102">
        <v>0</v>
      </c>
      <c r="K1102">
        <v>0</v>
      </c>
    </row>
    <row r="1103" spans="1:11" x14ac:dyDescent="0.25">
      <c r="A1103">
        <v>3848</v>
      </c>
      <c r="B1103" t="s">
        <v>1647</v>
      </c>
      <c r="C1103" t="s">
        <v>301</v>
      </c>
      <c r="D1103" t="s">
        <v>7400</v>
      </c>
      <c r="E1103" t="s">
        <v>4917</v>
      </c>
      <c r="F1103" t="s">
        <v>1670</v>
      </c>
      <c r="G1103" t="s">
        <v>6781</v>
      </c>
      <c r="H1103">
        <v>1</v>
      </c>
      <c r="I1103" t="s">
        <v>1652</v>
      </c>
      <c r="J1103">
        <v>0</v>
      </c>
      <c r="K1103">
        <v>0</v>
      </c>
    </row>
    <row r="1104" spans="1:11" x14ac:dyDescent="0.25">
      <c r="A1104">
        <v>3848</v>
      </c>
      <c r="B1104" t="s">
        <v>1647</v>
      </c>
      <c r="C1104" t="s">
        <v>301</v>
      </c>
      <c r="D1104" t="s">
        <v>7400</v>
      </c>
      <c r="G1104" t="s">
        <v>4253</v>
      </c>
      <c r="H1104">
        <v>1</v>
      </c>
      <c r="I1104" t="s">
        <v>1652</v>
      </c>
      <c r="J1104">
        <v>0</v>
      </c>
      <c r="K1104">
        <v>0</v>
      </c>
    </row>
    <row r="1105" spans="1:11" x14ac:dyDescent="0.25">
      <c r="A1105">
        <v>3848</v>
      </c>
      <c r="B1105" t="s">
        <v>1647</v>
      </c>
      <c r="C1105" t="s">
        <v>301</v>
      </c>
      <c r="D1105" t="s">
        <v>7400</v>
      </c>
      <c r="E1105" t="s">
        <v>1991</v>
      </c>
      <c r="F1105" t="s">
        <v>1657</v>
      </c>
      <c r="G1105" t="s">
        <v>6630</v>
      </c>
      <c r="H1105">
        <v>2</v>
      </c>
      <c r="I1105" t="s">
        <v>1652</v>
      </c>
      <c r="J1105">
        <v>0</v>
      </c>
      <c r="K1105">
        <v>0</v>
      </c>
    </row>
    <row r="1106" spans="1:11" x14ac:dyDescent="0.25">
      <c r="A1106">
        <v>3848</v>
      </c>
      <c r="B1106" t="s">
        <v>1647</v>
      </c>
      <c r="C1106" t="s">
        <v>301</v>
      </c>
      <c r="D1106" t="s">
        <v>7400</v>
      </c>
      <c r="G1106" t="s">
        <v>5572</v>
      </c>
      <c r="H1106">
        <v>7</v>
      </c>
      <c r="I1106" t="s">
        <v>1652</v>
      </c>
      <c r="J1106">
        <v>0</v>
      </c>
      <c r="K1106">
        <v>0</v>
      </c>
    </row>
    <row r="1107" spans="1:11" x14ac:dyDescent="0.25">
      <c r="A1107">
        <v>3848</v>
      </c>
      <c r="B1107" t="s">
        <v>1647</v>
      </c>
      <c r="C1107" t="s">
        <v>301</v>
      </c>
      <c r="D1107" t="s">
        <v>7400</v>
      </c>
      <c r="E1107" t="s">
        <v>9175</v>
      </c>
      <c r="F1107" t="s">
        <v>1789</v>
      </c>
      <c r="G1107" t="s">
        <v>3332</v>
      </c>
      <c r="H1107">
        <v>5</v>
      </c>
      <c r="I1107" t="s">
        <v>1652</v>
      </c>
      <c r="J1107">
        <v>0</v>
      </c>
      <c r="K1107">
        <v>0</v>
      </c>
    </row>
    <row r="1108" spans="1:11" x14ac:dyDescent="0.25">
      <c r="A1108">
        <v>3848</v>
      </c>
      <c r="B1108" t="s">
        <v>1647</v>
      </c>
      <c r="C1108" t="s">
        <v>301</v>
      </c>
      <c r="D1108" t="s">
        <v>7400</v>
      </c>
      <c r="E1108" t="s">
        <v>9091</v>
      </c>
      <c r="F1108" t="s">
        <v>1673</v>
      </c>
      <c r="G1108" t="s">
        <v>7078</v>
      </c>
      <c r="H1108">
        <v>81</v>
      </c>
      <c r="I1108" t="s">
        <v>1652</v>
      </c>
      <c r="J1108">
        <v>0</v>
      </c>
      <c r="K1108">
        <v>0</v>
      </c>
    </row>
    <row r="1109" spans="1:11" x14ac:dyDescent="0.25">
      <c r="A1109">
        <v>3848</v>
      </c>
      <c r="B1109" t="s">
        <v>1647</v>
      </c>
      <c r="C1109" t="s">
        <v>301</v>
      </c>
      <c r="D1109" t="s">
        <v>7400</v>
      </c>
      <c r="E1109" t="s">
        <v>8272</v>
      </c>
      <c r="F1109" t="s">
        <v>1990</v>
      </c>
      <c r="G1109" t="s">
        <v>8273</v>
      </c>
      <c r="H1109">
        <v>3</v>
      </c>
      <c r="I1109" t="s">
        <v>1652</v>
      </c>
      <c r="J1109">
        <v>0</v>
      </c>
      <c r="K1109">
        <v>0</v>
      </c>
    </row>
    <row r="1110" spans="1:11" x14ac:dyDescent="0.25">
      <c r="A1110">
        <v>3848</v>
      </c>
      <c r="B1110" t="s">
        <v>1647</v>
      </c>
      <c r="C1110" t="s">
        <v>301</v>
      </c>
      <c r="D1110" t="s">
        <v>7400</v>
      </c>
      <c r="G1110" t="s">
        <v>2212</v>
      </c>
      <c r="H1110">
        <v>41</v>
      </c>
      <c r="I1110" t="s">
        <v>1652</v>
      </c>
      <c r="J1110">
        <v>0</v>
      </c>
      <c r="K1110">
        <v>0</v>
      </c>
    </row>
    <row r="1111" spans="1:11" x14ac:dyDescent="0.25">
      <c r="A1111">
        <v>3848</v>
      </c>
      <c r="B1111" t="s">
        <v>1647</v>
      </c>
      <c r="C1111" t="s">
        <v>301</v>
      </c>
      <c r="D1111" t="s">
        <v>7400</v>
      </c>
      <c r="E1111" t="s">
        <v>8748</v>
      </c>
      <c r="F1111" t="s">
        <v>1673</v>
      </c>
      <c r="G1111" t="s">
        <v>3425</v>
      </c>
      <c r="H1111">
        <v>6</v>
      </c>
      <c r="I1111" t="s">
        <v>1652</v>
      </c>
      <c r="J1111">
        <v>0</v>
      </c>
      <c r="K1111">
        <v>0</v>
      </c>
    </row>
    <row r="1112" spans="1:11" x14ac:dyDescent="0.25">
      <c r="A1112">
        <v>3848</v>
      </c>
      <c r="B1112" t="s">
        <v>1647</v>
      </c>
      <c r="C1112" t="s">
        <v>301</v>
      </c>
      <c r="D1112" t="s">
        <v>7400</v>
      </c>
      <c r="G1112" t="s">
        <v>10538</v>
      </c>
      <c r="H1112">
        <v>2</v>
      </c>
      <c r="I1112" t="s">
        <v>1652</v>
      </c>
      <c r="J1112">
        <v>0</v>
      </c>
      <c r="K1112">
        <v>0</v>
      </c>
    </row>
    <row r="1113" spans="1:11" x14ac:dyDescent="0.25">
      <c r="A1113">
        <v>3848</v>
      </c>
      <c r="B1113" t="s">
        <v>1647</v>
      </c>
      <c r="C1113" t="s">
        <v>301</v>
      </c>
      <c r="D1113" t="s">
        <v>7400</v>
      </c>
      <c r="E1113" t="s">
        <v>2505</v>
      </c>
      <c r="F1113" t="s">
        <v>1669</v>
      </c>
      <c r="G1113" t="s">
        <v>3094</v>
      </c>
      <c r="H1113">
        <v>5</v>
      </c>
      <c r="I1113" t="s">
        <v>1652</v>
      </c>
      <c r="J1113">
        <v>0</v>
      </c>
      <c r="K1113">
        <v>0</v>
      </c>
    </row>
    <row r="1114" spans="1:11" x14ac:dyDescent="0.25">
      <c r="A1114">
        <v>3848</v>
      </c>
      <c r="B1114" t="s">
        <v>1647</v>
      </c>
      <c r="C1114" t="s">
        <v>301</v>
      </c>
      <c r="D1114" t="s">
        <v>7400</v>
      </c>
      <c r="G1114" t="s">
        <v>4919</v>
      </c>
      <c r="H1114">
        <v>1</v>
      </c>
      <c r="I1114" t="s">
        <v>1652</v>
      </c>
      <c r="J1114">
        <v>0</v>
      </c>
      <c r="K1114">
        <v>0</v>
      </c>
    </row>
    <row r="1115" spans="1:11" x14ac:dyDescent="0.25">
      <c r="A1115">
        <v>3848</v>
      </c>
      <c r="B1115" t="s">
        <v>1647</v>
      </c>
      <c r="C1115" t="s">
        <v>301</v>
      </c>
      <c r="D1115" t="s">
        <v>7400</v>
      </c>
      <c r="E1115" t="s">
        <v>7525</v>
      </c>
      <c r="F1115" t="s">
        <v>7526</v>
      </c>
      <c r="G1115" t="s">
        <v>7527</v>
      </c>
      <c r="H1115">
        <v>4</v>
      </c>
      <c r="I1115" t="s">
        <v>1652</v>
      </c>
      <c r="J1115">
        <v>0</v>
      </c>
      <c r="K1115">
        <v>0</v>
      </c>
    </row>
    <row r="1116" spans="1:11" x14ac:dyDescent="0.25">
      <c r="A1116">
        <v>3848</v>
      </c>
      <c r="B1116" t="s">
        <v>1647</v>
      </c>
      <c r="C1116" t="s">
        <v>301</v>
      </c>
      <c r="D1116" t="s">
        <v>7400</v>
      </c>
      <c r="E1116" t="s">
        <v>3426</v>
      </c>
      <c r="F1116" t="s">
        <v>3427</v>
      </c>
      <c r="G1116" t="s">
        <v>3164</v>
      </c>
      <c r="H1116">
        <v>3</v>
      </c>
      <c r="I1116" t="s">
        <v>1652</v>
      </c>
      <c r="J1116">
        <v>0</v>
      </c>
      <c r="K1116">
        <v>0</v>
      </c>
    </row>
    <row r="1117" spans="1:11" x14ac:dyDescent="0.25">
      <c r="A1117">
        <v>3848</v>
      </c>
      <c r="B1117" t="s">
        <v>1647</v>
      </c>
      <c r="C1117" t="s">
        <v>301</v>
      </c>
      <c r="D1117" t="s">
        <v>7400</v>
      </c>
      <c r="G1117" t="s">
        <v>2177</v>
      </c>
      <c r="H1117">
        <v>4</v>
      </c>
      <c r="I1117" t="s">
        <v>1652</v>
      </c>
      <c r="J1117">
        <v>0</v>
      </c>
      <c r="K1117">
        <v>0</v>
      </c>
    </row>
    <row r="1118" spans="1:11" x14ac:dyDescent="0.25">
      <c r="A1118">
        <v>3848</v>
      </c>
      <c r="B1118" t="s">
        <v>1647</v>
      </c>
      <c r="C1118" t="s">
        <v>301</v>
      </c>
      <c r="D1118" t="s">
        <v>7400</v>
      </c>
      <c r="E1118" t="s">
        <v>2526</v>
      </c>
      <c r="F1118" t="s">
        <v>2527</v>
      </c>
      <c r="G1118" t="s">
        <v>3104</v>
      </c>
      <c r="H1118">
        <v>2</v>
      </c>
      <c r="I1118" t="s">
        <v>1652</v>
      </c>
      <c r="J1118">
        <v>0</v>
      </c>
      <c r="K1118">
        <v>0</v>
      </c>
    </row>
    <row r="1119" spans="1:11" x14ac:dyDescent="0.25">
      <c r="A1119">
        <v>3848</v>
      </c>
      <c r="B1119" t="s">
        <v>1647</v>
      </c>
      <c r="C1119" t="s">
        <v>301</v>
      </c>
      <c r="D1119" t="s">
        <v>7400</v>
      </c>
      <c r="G1119" t="s">
        <v>2206</v>
      </c>
      <c r="H1119">
        <v>4</v>
      </c>
      <c r="I1119" t="s">
        <v>1652</v>
      </c>
      <c r="J1119">
        <v>0</v>
      </c>
      <c r="K1119">
        <v>0</v>
      </c>
    </row>
    <row r="1120" spans="1:11" x14ac:dyDescent="0.25">
      <c r="A1120">
        <v>3848</v>
      </c>
      <c r="B1120" t="s">
        <v>1647</v>
      </c>
      <c r="C1120" t="s">
        <v>301</v>
      </c>
      <c r="D1120" t="s">
        <v>7400</v>
      </c>
      <c r="E1120" t="s">
        <v>3428</v>
      </c>
      <c r="F1120" t="s">
        <v>1769</v>
      </c>
      <c r="G1120" t="s">
        <v>4920</v>
      </c>
      <c r="H1120">
        <v>3</v>
      </c>
      <c r="I1120" t="s">
        <v>1652</v>
      </c>
      <c r="J1120">
        <v>0</v>
      </c>
      <c r="K1120">
        <v>0</v>
      </c>
    </row>
    <row r="1121" spans="1:11" x14ac:dyDescent="0.25">
      <c r="A1121">
        <v>3848</v>
      </c>
      <c r="B1121" t="s">
        <v>1647</v>
      </c>
      <c r="C1121" t="s">
        <v>301</v>
      </c>
      <c r="D1121" t="s">
        <v>7400</v>
      </c>
      <c r="E1121" t="s">
        <v>4921</v>
      </c>
      <c r="F1121" t="s">
        <v>4922</v>
      </c>
      <c r="G1121" t="s">
        <v>3295</v>
      </c>
      <c r="H1121">
        <v>7</v>
      </c>
      <c r="I1121" t="s">
        <v>1652</v>
      </c>
      <c r="J1121">
        <v>0</v>
      </c>
      <c r="K1121">
        <v>0</v>
      </c>
    </row>
    <row r="1122" spans="1:11" x14ac:dyDescent="0.25">
      <c r="A1122">
        <v>3848</v>
      </c>
      <c r="B1122" t="s">
        <v>1647</v>
      </c>
      <c r="C1122" t="s">
        <v>301</v>
      </c>
      <c r="D1122" t="s">
        <v>7400</v>
      </c>
      <c r="G1122" t="s">
        <v>4418</v>
      </c>
      <c r="H1122">
        <v>4</v>
      </c>
      <c r="I1122" t="s">
        <v>1652</v>
      </c>
      <c r="J1122">
        <v>0</v>
      </c>
      <c r="K1122">
        <v>0</v>
      </c>
    </row>
    <row r="1123" spans="1:11" x14ac:dyDescent="0.25">
      <c r="A1123">
        <v>3848</v>
      </c>
      <c r="B1123" t="s">
        <v>1647</v>
      </c>
      <c r="C1123" t="s">
        <v>301</v>
      </c>
      <c r="D1123" t="s">
        <v>7400</v>
      </c>
      <c r="E1123" t="s">
        <v>3429</v>
      </c>
      <c r="F1123" t="s">
        <v>1989</v>
      </c>
      <c r="G1123" t="s">
        <v>3430</v>
      </c>
      <c r="H1123">
        <v>2</v>
      </c>
      <c r="I1123" t="s">
        <v>1652</v>
      </c>
      <c r="J1123">
        <v>0</v>
      </c>
      <c r="K1123">
        <v>0</v>
      </c>
    </row>
    <row r="1124" spans="1:11" x14ac:dyDescent="0.25">
      <c r="A1124">
        <v>3848</v>
      </c>
      <c r="B1124" t="s">
        <v>1647</v>
      </c>
      <c r="C1124" t="s">
        <v>301</v>
      </c>
      <c r="D1124" t="s">
        <v>7400</v>
      </c>
      <c r="G1124" t="s">
        <v>4924</v>
      </c>
      <c r="H1124">
        <v>24</v>
      </c>
      <c r="I1124" t="s">
        <v>1652</v>
      </c>
      <c r="J1124">
        <v>0</v>
      </c>
      <c r="K1124">
        <v>0</v>
      </c>
    </row>
    <row r="1125" spans="1:11" x14ac:dyDescent="0.25">
      <c r="A1125">
        <v>3848</v>
      </c>
      <c r="B1125" t="s">
        <v>1647</v>
      </c>
      <c r="C1125" t="s">
        <v>301</v>
      </c>
      <c r="D1125" t="s">
        <v>7400</v>
      </c>
      <c r="E1125" t="s">
        <v>3431</v>
      </c>
      <c r="F1125" t="s">
        <v>1672</v>
      </c>
      <c r="G1125" t="s">
        <v>2213</v>
      </c>
      <c r="H1125">
        <v>14</v>
      </c>
      <c r="I1125" t="s">
        <v>1652</v>
      </c>
      <c r="J1125">
        <v>0</v>
      </c>
      <c r="K1125">
        <v>0</v>
      </c>
    </row>
    <row r="1126" spans="1:11" x14ac:dyDescent="0.25">
      <c r="A1126">
        <v>3848</v>
      </c>
      <c r="B1126" t="s">
        <v>1647</v>
      </c>
      <c r="C1126" t="s">
        <v>301</v>
      </c>
      <c r="D1126" t="s">
        <v>7400</v>
      </c>
      <c r="E1126" t="s">
        <v>3432</v>
      </c>
      <c r="F1126" t="s">
        <v>1679</v>
      </c>
      <c r="G1126" t="s">
        <v>3433</v>
      </c>
      <c r="H1126">
        <v>3</v>
      </c>
      <c r="I1126" t="s">
        <v>1652</v>
      </c>
      <c r="J1126">
        <v>0</v>
      </c>
      <c r="K1126">
        <v>0</v>
      </c>
    </row>
    <row r="1127" spans="1:11" x14ac:dyDescent="0.25">
      <c r="A1127">
        <v>3848</v>
      </c>
      <c r="B1127" t="s">
        <v>1647</v>
      </c>
      <c r="C1127" t="s">
        <v>301</v>
      </c>
      <c r="D1127" t="s">
        <v>7400</v>
      </c>
      <c r="E1127" t="s">
        <v>10755</v>
      </c>
      <c r="F1127" t="s">
        <v>1673</v>
      </c>
      <c r="G1127" t="s">
        <v>3104</v>
      </c>
      <c r="H1127">
        <v>3</v>
      </c>
      <c r="I1127" t="s">
        <v>1652</v>
      </c>
      <c r="J1127">
        <v>0</v>
      </c>
      <c r="K1127">
        <v>0</v>
      </c>
    </row>
    <row r="1128" spans="1:11" x14ac:dyDescent="0.25">
      <c r="A1128">
        <v>3848</v>
      </c>
      <c r="B1128" t="s">
        <v>1647</v>
      </c>
      <c r="C1128" t="s">
        <v>301</v>
      </c>
      <c r="D1128" t="s">
        <v>7400</v>
      </c>
      <c r="G1128" t="s">
        <v>10756</v>
      </c>
      <c r="H1128">
        <v>8</v>
      </c>
      <c r="I1128" t="s">
        <v>1652</v>
      </c>
      <c r="J1128">
        <v>0</v>
      </c>
      <c r="K1128">
        <v>0</v>
      </c>
    </row>
    <row r="1129" spans="1:11" x14ac:dyDescent="0.25">
      <c r="A1129">
        <v>3848</v>
      </c>
      <c r="B1129" t="s">
        <v>1647</v>
      </c>
      <c r="C1129" t="s">
        <v>301</v>
      </c>
      <c r="D1129" t="s">
        <v>7400</v>
      </c>
      <c r="E1129" t="s">
        <v>6190</v>
      </c>
      <c r="F1129" t="s">
        <v>3427</v>
      </c>
      <c r="G1129" t="s">
        <v>4356</v>
      </c>
      <c r="H1129">
        <v>4</v>
      </c>
      <c r="I1129" t="s">
        <v>1652</v>
      </c>
      <c r="J1129">
        <v>0</v>
      </c>
      <c r="K1129">
        <v>0</v>
      </c>
    </row>
    <row r="1130" spans="1:11" x14ac:dyDescent="0.25">
      <c r="A1130">
        <v>3848</v>
      </c>
      <c r="B1130" t="s">
        <v>1647</v>
      </c>
      <c r="C1130" t="s">
        <v>301</v>
      </c>
      <c r="D1130" t="s">
        <v>7400</v>
      </c>
      <c r="E1130" t="s">
        <v>3434</v>
      </c>
      <c r="F1130" t="s">
        <v>1674</v>
      </c>
      <c r="G1130" t="s">
        <v>5951</v>
      </c>
      <c r="H1130">
        <v>5</v>
      </c>
      <c r="I1130" t="s">
        <v>1652</v>
      </c>
      <c r="J1130">
        <v>0</v>
      </c>
      <c r="K1130">
        <v>0</v>
      </c>
    </row>
    <row r="1131" spans="1:11" x14ac:dyDescent="0.25">
      <c r="A1131">
        <v>3848</v>
      </c>
      <c r="B1131" t="s">
        <v>1647</v>
      </c>
      <c r="C1131" t="s">
        <v>301</v>
      </c>
      <c r="D1131" t="s">
        <v>7400</v>
      </c>
      <c r="E1131" t="s">
        <v>6264</v>
      </c>
      <c r="F1131" t="s">
        <v>1989</v>
      </c>
      <c r="G1131" t="s">
        <v>4300</v>
      </c>
      <c r="H1131">
        <v>44</v>
      </c>
      <c r="I1131" t="s">
        <v>1652</v>
      </c>
      <c r="J1131">
        <v>0</v>
      </c>
      <c r="K1131">
        <v>0</v>
      </c>
    </row>
    <row r="1132" spans="1:11" x14ac:dyDescent="0.25">
      <c r="A1132">
        <v>3848</v>
      </c>
      <c r="B1132" t="s">
        <v>1647</v>
      </c>
      <c r="C1132" t="s">
        <v>301</v>
      </c>
      <c r="D1132" t="s">
        <v>7400</v>
      </c>
      <c r="E1132" t="s">
        <v>3435</v>
      </c>
      <c r="F1132" t="s">
        <v>3313</v>
      </c>
      <c r="G1132" t="s">
        <v>3136</v>
      </c>
      <c r="H1132">
        <v>18</v>
      </c>
      <c r="I1132" t="s">
        <v>1652</v>
      </c>
      <c r="J1132">
        <v>0</v>
      </c>
      <c r="K1132">
        <v>0</v>
      </c>
    </row>
    <row r="1133" spans="1:11" x14ac:dyDescent="0.25">
      <c r="A1133">
        <v>3848</v>
      </c>
      <c r="B1133" t="s">
        <v>1647</v>
      </c>
      <c r="C1133" t="s">
        <v>301</v>
      </c>
      <c r="D1133" t="s">
        <v>7400</v>
      </c>
      <c r="G1133" t="s">
        <v>7200</v>
      </c>
      <c r="H1133">
        <v>6</v>
      </c>
      <c r="I1133" t="s">
        <v>1652</v>
      </c>
      <c r="J1133">
        <v>0</v>
      </c>
      <c r="K1133">
        <v>0</v>
      </c>
    </row>
    <row r="1134" spans="1:11" x14ac:dyDescent="0.25">
      <c r="A1134">
        <v>3848</v>
      </c>
      <c r="B1134" t="s">
        <v>1647</v>
      </c>
      <c r="C1134" t="s">
        <v>301</v>
      </c>
      <c r="D1134" t="s">
        <v>7400</v>
      </c>
      <c r="E1134" t="s">
        <v>4926</v>
      </c>
      <c r="F1134" t="s">
        <v>1885</v>
      </c>
      <c r="G1134" t="s">
        <v>5952</v>
      </c>
      <c r="H1134">
        <v>62</v>
      </c>
      <c r="I1134" t="s">
        <v>1652</v>
      </c>
      <c r="J1134">
        <v>0</v>
      </c>
      <c r="K1134">
        <v>0</v>
      </c>
    </row>
    <row r="1135" spans="1:11" x14ac:dyDescent="0.25">
      <c r="A1135">
        <v>3848</v>
      </c>
      <c r="B1135" t="s">
        <v>1647</v>
      </c>
      <c r="C1135" t="s">
        <v>301</v>
      </c>
      <c r="D1135" t="s">
        <v>7400</v>
      </c>
      <c r="E1135" t="s">
        <v>3436</v>
      </c>
      <c r="F1135" t="s">
        <v>1678</v>
      </c>
      <c r="G1135" t="s">
        <v>3437</v>
      </c>
      <c r="H1135">
        <v>3</v>
      </c>
      <c r="I1135" t="s">
        <v>1652</v>
      </c>
      <c r="J1135">
        <v>0</v>
      </c>
      <c r="K1135">
        <v>0</v>
      </c>
    </row>
    <row r="1136" spans="1:11" x14ac:dyDescent="0.25">
      <c r="A1136">
        <v>3848</v>
      </c>
      <c r="B1136" t="s">
        <v>1647</v>
      </c>
      <c r="C1136" t="s">
        <v>301</v>
      </c>
      <c r="D1136" t="s">
        <v>7400</v>
      </c>
      <c r="E1136" t="s">
        <v>3438</v>
      </c>
      <c r="F1136" t="s">
        <v>1679</v>
      </c>
      <c r="G1136" t="s">
        <v>3101</v>
      </c>
      <c r="H1136">
        <v>10</v>
      </c>
      <c r="I1136" t="s">
        <v>1652</v>
      </c>
      <c r="J1136">
        <v>0</v>
      </c>
      <c r="K1136">
        <v>0</v>
      </c>
    </row>
    <row r="1137" spans="1:11" x14ac:dyDescent="0.25">
      <c r="A1137">
        <v>3848</v>
      </c>
      <c r="B1137" t="s">
        <v>1647</v>
      </c>
      <c r="C1137" t="s">
        <v>301</v>
      </c>
      <c r="D1137" t="s">
        <v>7400</v>
      </c>
      <c r="E1137" t="s">
        <v>7713</v>
      </c>
      <c r="F1137" t="s">
        <v>1989</v>
      </c>
      <c r="G1137" t="s">
        <v>6783</v>
      </c>
      <c r="H1137">
        <v>1</v>
      </c>
      <c r="I1137" t="s">
        <v>1652</v>
      </c>
      <c r="J1137">
        <v>0</v>
      </c>
      <c r="K1137">
        <v>0</v>
      </c>
    </row>
    <row r="1138" spans="1:11" x14ac:dyDescent="0.25">
      <c r="A1138">
        <v>3848</v>
      </c>
      <c r="B1138" t="s">
        <v>1647</v>
      </c>
      <c r="C1138" t="s">
        <v>301</v>
      </c>
      <c r="D1138" t="s">
        <v>7400</v>
      </c>
      <c r="G1138" t="s">
        <v>4429</v>
      </c>
      <c r="H1138">
        <v>5</v>
      </c>
      <c r="I1138" t="s">
        <v>1652</v>
      </c>
      <c r="J1138">
        <v>0</v>
      </c>
      <c r="K1138">
        <v>0</v>
      </c>
    </row>
    <row r="1139" spans="1:11" x14ac:dyDescent="0.25">
      <c r="A1139">
        <v>3848</v>
      </c>
      <c r="B1139" t="s">
        <v>1647</v>
      </c>
      <c r="C1139" t="s">
        <v>301</v>
      </c>
      <c r="D1139" t="s">
        <v>7400</v>
      </c>
      <c r="E1139" t="s">
        <v>8274</v>
      </c>
      <c r="F1139" t="s">
        <v>1666</v>
      </c>
      <c r="G1139" t="s">
        <v>6635</v>
      </c>
      <c r="H1139">
        <v>1</v>
      </c>
      <c r="I1139" t="s">
        <v>1652</v>
      </c>
      <c r="J1139">
        <v>0</v>
      </c>
      <c r="K1139">
        <v>0</v>
      </c>
    </row>
    <row r="1140" spans="1:11" x14ac:dyDescent="0.25">
      <c r="A1140">
        <v>3848</v>
      </c>
      <c r="B1140" t="s">
        <v>1647</v>
      </c>
      <c r="C1140" t="s">
        <v>301</v>
      </c>
      <c r="D1140" t="s">
        <v>7400</v>
      </c>
      <c r="G1140" t="s">
        <v>7803</v>
      </c>
      <c r="H1140">
        <v>3</v>
      </c>
      <c r="I1140" t="s">
        <v>1652</v>
      </c>
      <c r="J1140">
        <v>0</v>
      </c>
      <c r="K1140">
        <v>0</v>
      </c>
    </row>
    <row r="1141" spans="1:11" x14ac:dyDescent="0.25">
      <c r="A1141">
        <v>3848</v>
      </c>
      <c r="B1141" t="s">
        <v>1647</v>
      </c>
      <c r="C1141" t="s">
        <v>301</v>
      </c>
      <c r="D1141" t="s">
        <v>7400</v>
      </c>
      <c r="E1141" t="s">
        <v>4927</v>
      </c>
      <c r="F1141" t="s">
        <v>1885</v>
      </c>
      <c r="G1141" t="s">
        <v>6783</v>
      </c>
      <c r="H1141">
        <v>29</v>
      </c>
      <c r="I1141" t="s">
        <v>1652</v>
      </c>
      <c r="J1141">
        <v>0</v>
      </c>
      <c r="K1141">
        <v>0</v>
      </c>
    </row>
    <row r="1142" spans="1:11" x14ac:dyDescent="0.25">
      <c r="A1142">
        <v>3848</v>
      </c>
      <c r="B1142" t="s">
        <v>1647</v>
      </c>
      <c r="C1142" t="s">
        <v>301</v>
      </c>
      <c r="D1142" t="s">
        <v>7400</v>
      </c>
      <c r="G1142" t="s">
        <v>4928</v>
      </c>
      <c r="H1142">
        <v>2</v>
      </c>
      <c r="I1142" t="s">
        <v>1652</v>
      </c>
      <c r="J1142">
        <v>0</v>
      </c>
      <c r="K1142">
        <v>0</v>
      </c>
    </row>
    <row r="1143" spans="1:11" x14ac:dyDescent="0.25">
      <c r="A1143">
        <v>3848</v>
      </c>
      <c r="B1143" t="s">
        <v>1647</v>
      </c>
      <c r="C1143" t="s">
        <v>301</v>
      </c>
      <c r="D1143" t="s">
        <v>7400</v>
      </c>
      <c r="E1143" t="s">
        <v>3439</v>
      </c>
      <c r="F1143" t="s">
        <v>3440</v>
      </c>
      <c r="G1143" t="s">
        <v>4316</v>
      </c>
      <c r="H1143">
        <v>22</v>
      </c>
      <c r="I1143" t="s">
        <v>1652</v>
      </c>
      <c r="J1143">
        <v>0</v>
      </c>
      <c r="K1143">
        <v>0</v>
      </c>
    </row>
    <row r="1144" spans="1:11" x14ac:dyDescent="0.25">
      <c r="A1144">
        <v>3848</v>
      </c>
      <c r="B1144" t="s">
        <v>1647</v>
      </c>
      <c r="C1144" t="s">
        <v>301</v>
      </c>
      <c r="D1144" t="s">
        <v>7400</v>
      </c>
      <c r="E1144" t="s">
        <v>3441</v>
      </c>
      <c r="F1144" t="s">
        <v>1679</v>
      </c>
      <c r="G1144" t="s">
        <v>3433</v>
      </c>
      <c r="H1144">
        <v>3</v>
      </c>
      <c r="I1144" t="s">
        <v>1652</v>
      </c>
      <c r="J1144">
        <v>0</v>
      </c>
      <c r="K1144">
        <v>0</v>
      </c>
    </row>
    <row r="1145" spans="1:11" x14ac:dyDescent="0.25">
      <c r="A1145">
        <v>3848</v>
      </c>
      <c r="B1145" t="s">
        <v>1647</v>
      </c>
      <c r="C1145" t="s">
        <v>301</v>
      </c>
      <c r="D1145" t="s">
        <v>7400</v>
      </c>
      <c r="G1145" t="s">
        <v>4428</v>
      </c>
      <c r="H1145">
        <v>3</v>
      </c>
      <c r="I1145" t="s">
        <v>1652</v>
      </c>
      <c r="J1145">
        <v>0</v>
      </c>
      <c r="K1145">
        <v>0</v>
      </c>
    </row>
    <row r="1146" spans="1:11" x14ac:dyDescent="0.25">
      <c r="A1146">
        <v>3848</v>
      </c>
      <c r="B1146" t="s">
        <v>1647</v>
      </c>
      <c r="C1146" t="s">
        <v>301</v>
      </c>
      <c r="D1146" t="s">
        <v>7400</v>
      </c>
      <c r="E1146" t="s">
        <v>3442</v>
      </c>
      <c r="F1146" t="s">
        <v>1701</v>
      </c>
      <c r="G1146" t="s">
        <v>3443</v>
      </c>
      <c r="H1146">
        <v>1</v>
      </c>
      <c r="I1146" t="s">
        <v>1652</v>
      </c>
      <c r="J1146">
        <v>0</v>
      </c>
      <c r="K1146">
        <v>0</v>
      </c>
    </row>
    <row r="1147" spans="1:11" x14ac:dyDescent="0.25">
      <c r="A1147">
        <v>3848</v>
      </c>
      <c r="B1147" t="s">
        <v>1647</v>
      </c>
      <c r="C1147" t="s">
        <v>301</v>
      </c>
      <c r="D1147" t="s">
        <v>7400</v>
      </c>
      <c r="G1147" t="s">
        <v>5572</v>
      </c>
      <c r="H1147">
        <v>6</v>
      </c>
      <c r="I1147" t="s">
        <v>1652</v>
      </c>
      <c r="J1147">
        <v>0</v>
      </c>
      <c r="K1147">
        <v>0</v>
      </c>
    </row>
    <row r="1148" spans="1:11" x14ac:dyDescent="0.25">
      <c r="A1148">
        <v>3848</v>
      </c>
      <c r="B1148" t="s">
        <v>1647</v>
      </c>
      <c r="C1148" t="s">
        <v>301</v>
      </c>
      <c r="D1148" t="s">
        <v>7400</v>
      </c>
      <c r="E1148" t="s">
        <v>3444</v>
      </c>
      <c r="F1148" t="s">
        <v>1701</v>
      </c>
      <c r="G1148" t="s">
        <v>3136</v>
      </c>
      <c r="H1148">
        <v>3</v>
      </c>
      <c r="I1148" t="s">
        <v>1652</v>
      </c>
      <c r="J1148">
        <v>0</v>
      </c>
      <c r="K1148">
        <v>0</v>
      </c>
    </row>
    <row r="1149" spans="1:11" x14ac:dyDescent="0.25">
      <c r="A1149">
        <v>3848</v>
      </c>
      <c r="B1149" t="s">
        <v>1647</v>
      </c>
      <c r="C1149" t="s">
        <v>301</v>
      </c>
      <c r="D1149" t="s">
        <v>7400</v>
      </c>
      <c r="G1149" t="s">
        <v>2214</v>
      </c>
      <c r="H1149">
        <v>10</v>
      </c>
      <c r="I1149" t="s">
        <v>1652</v>
      </c>
      <c r="J1149">
        <v>0</v>
      </c>
      <c r="K1149">
        <v>0</v>
      </c>
    </row>
    <row r="1150" spans="1:11" x14ac:dyDescent="0.25">
      <c r="A1150">
        <v>3848</v>
      </c>
      <c r="B1150" t="s">
        <v>1647</v>
      </c>
      <c r="C1150" t="s">
        <v>301</v>
      </c>
      <c r="D1150" t="s">
        <v>7400</v>
      </c>
      <c r="E1150" t="s">
        <v>3445</v>
      </c>
      <c r="F1150" t="s">
        <v>1701</v>
      </c>
      <c r="G1150" t="s">
        <v>3740</v>
      </c>
      <c r="H1150">
        <v>13</v>
      </c>
      <c r="I1150" t="s">
        <v>1652</v>
      </c>
      <c r="J1150">
        <v>0</v>
      </c>
      <c r="K1150">
        <v>0</v>
      </c>
    </row>
    <row r="1151" spans="1:11" x14ac:dyDescent="0.25">
      <c r="A1151">
        <v>3848</v>
      </c>
      <c r="B1151" t="s">
        <v>1647</v>
      </c>
      <c r="C1151" t="s">
        <v>301</v>
      </c>
      <c r="D1151" t="s">
        <v>7400</v>
      </c>
      <c r="G1151" t="s">
        <v>4340</v>
      </c>
      <c r="H1151">
        <v>7</v>
      </c>
      <c r="I1151" t="s">
        <v>1652</v>
      </c>
      <c r="J1151">
        <v>0</v>
      </c>
      <c r="K1151">
        <v>0</v>
      </c>
    </row>
    <row r="1152" spans="1:11" x14ac:dyDescent="0.25">
      <c r="A1152">
        <v>3848</v>
      </c>
      <c r="B1152" t="s">
        <v>1647</v>
      </c>
      <c r="C1152" t="s">
        <v>301</v>
      </c>
      <c r="D1152" t="s">
        <v>7400</v>
      </c>
      <c r="E1152" t="s">
        <v>3447</v>
      </c>
      <c r="F1152" t="s">
        <v>3448</v>
      </c>
      <c r="G1152" t="s">
        <v>3334</v>
      </c>
      <c r="H1152">
        <v>3</v>
      </c>
      <c r="I1152" t="s">
        <v>1652</v>
      </c>
      <c r="J1152">
        <v>0</v>
      </c>
      <c r="K1152">
        <v>0</v>
      </c>
    </row>
    <row r="1153" spans="1:11" x14ac:dyDescent="0.25">
      <c r="A1153">
        <v>3848</v>
      </c>
      <c r="B1153" t="s">
        <v>1647</v>
      </c>
      <c r="C1153" t="s">
        <v>301</v>
      </c>
      <c r="D1153" t="s">
        <v>7400</v>
      </c>
      <c r="G1153" t="s">
        <v>4356</v>
      </c>
      <c r="H1153">
        <v>5</v>
      </c>
      <c r="I1153" t="s">
        <v>1652</v>
      </c>
      <c r="J1153">
        <v>0</v>
      </c>
      <c r="K1153">
        <v>0</v>
      </c>
    </row>
    <row r="1154" spans="1:11" x14ac:dyDescent="0.25">
      <c r="A1154">
        <v>3848</v>
      </c>
      <c r="B1154" t="s">
        <v>1647</v>
      </c>
      <c r="C1154" t="s">
        <v>301</v>
      </c>
      <c r="D1154" t="s">
        <v>7400</v>
      </c>
      <c r="E1154" t="s">
        <v>3449</v>
      </c>
      <c r="F1154" t="s">
        <v>1667</v>
      </c>
      <c r="G1154" t="s">
        <v>7154</v>
      </c>
      <c r="H1154">
        <v>88</v>
      </c>
      <c r="I1154" t="s">
        <v>1652</v>
      </c>
      <c r="J1154">
        <v>0</v>
      </c>
      <c r="K1154">
        <v>0</v>
      </c>
    </row>
    <row r="1155" spans="1:11" x14ac:dyDescent="0.25">
      <c r="A1155">
        <v>3848</v>
      </c>
      <c r="B1155" t="s">
        <v>1647</v>
      </c>
      <c r="C1155" t="s">
        <v>301</v>
      </c>
      <c r="D1155" t="s">
        <v>7400</v>
      </c>
      <c r="G1155" t="s">
        <v>2162</v>
      </c>
      <c r="H1155">
        <v>14</v>
      </c>
      <c r="I1155" t="s">
        <v>1652</v>
      </c>
      <c r="J1155">
        <v>0</v>
      </c>
      <c r="K1155">
        <v>0</v>
      </c>
    </row>
    <row r="1156" spans="1:11" x14ac:dyDescent="0.25">
      <c r="A1156">
        <v>3848</v>
      </c>
      <c r="B1156" t="s">
        <v>1647</v>
      </c>
      <c r="C1156" t="s">
        <v>301</v>
      </c>
      <c r="D1156" t="s">
        <v>7400</v>
      </c>
      <c r="E1156" t="s">
        <v>5953</v>
      </c>
      <c r="F1156" t="s">
        <v>1655</v>
      </c>
      <c r="G1156" t="s">
        <v>5954</v>
      </c>
      <c r="H1156">
        <v>21</v>
      </c>
      <c r="I1156" t="s">
        <v>1652</v>
      </c>
      <c r="J1156">
        <v>0</v>
      </c>
      <c r="K1156">
        <v>0</v>
      </c>
    </row>
    <row r="1157" spans="1:11" x14ac:dyDescent="0.25">
      <c r="A1157">
        <v>3848</v>
      </c>
      <c r="B1157" t="s">
        <v>1647</v>
      </c>
      <c r="C1157" t="s">
        <v>301</v>
      </c>
      <c r="D1157" t="s">
        <v>7400</v>
      </c>
      <c r="E1157" t="s">
        <v>9674</v>
      </c>
      <c r="F1157" t="s">
        <v>5050</v>
      </c>
      <c r="G1157" t="s">
        <v>10332</v>
      </c>
      <c r="H1157">
        <v>5</v>
      </c>
      <c r="I1157" t="s">
        <v>1652</v>
      </c>
      <c r="J1157">
        <v>0</v>
      </c>
      <c r="K1157">
        <v>0</v>
      </c>
    </row>
    <row r="1158" spans="1:11" x14ac:dyDescent="0.25">
      <c r="A1158">
        <v>3848</v>
      </c>
      <c r="B1158" t="s">
        <v>1647</v>
      </c>
      <c r="C1158" t="s">
        <v>301</v>
      </c>
      <c r="D1158" t="s">
        <v>7400</v>
      </c>
      <c r="G1158" t="s">
        <v>4435</v>
      </c>
      <c r="H1158">
        <v>5</v>
      </c>
      <c r="I1158" t="s">
        <v>1652</v>
      </c>
      <c r="J1158">
        <v>0</v>
      </c>
      <c r="K1158">
        <v>0</v>
      </c>
    </row>
    <row r="1159" spans="1:11" x14ac:dyDescent="0.25">
      <c r="A1159">
        <v>3848</v>
      </c>
      <c r="B1159" t="s">
        <v>1647</v>
      </c>
      <c r="C1159" t="s">
        <v>301</v>
      </c>
      <c r="D1159" t="s">
        <v>7400</v>
      </c>
      <c r="E1159" t="s">
        <v>3450</v>
      </c>
      <c r="F1159" t="s">
        <v>1988</v>
      </c>
      <c r="G1159" t="s">
        <v>6784</v>
      </c>
      <c r="H1159">
        <v>5</v>
      </c>
      <c r="I1159" t="s">
        <v>1652</v>
      </c>
      <c r="J1159">
        <v>0</v>
      </c>
      <c r="K1159">
        <v>0</v>
      </c>
    </row>
    <row r="1160" spans="1:11" x14ac:dyDescent="0.25">
      <c r="A1160">
        <v>3848</v>
      </c>
      <c r="B1160" t="s">
        <v>1647</v>
      </c>
      <c r="C1160" t="s">
        <v>301</v>
      </c>
      <c r="D1160" t="s">
        <v>7400</v>
      </c>
      <c r="G1160" t="s">
        <v>5925</v>
      </c>
      <c r="H1160">
        <v>1</v>
      </c>
      <c r="I1160" t="s">
        <v>1652</v>
      </c>
      <c r="J1160">
        <v>0</v>
      </c>
      <c r="K1160">
        <v>0</v>
      </c>
    </row>
    <row r="1161" spans="1:11" x14ac:dyDescent="0.25">
      <c r="A1161">
        <v>3848</v>
      </c>
      <c r="B1161" t="s">
        <v>1647</v>
      </c>
      <c r="C1161" t="s">
        <v>301</v>
      </c>
      <c r="D1161" t="s">
        <v>7400</v>
      </c>
      <c r="E1161" t="s">
        <v>3451</v>
      </c>
      <c r="F1161" t="s">
        <v>1667</v>
      </c>
      <c r="G1161" t="s">
        <v>3136</v>
      </c>
      <c r="H1161">
        <v>100</v>
      </c>
      <c r="I1161" t="s">
        <v>1652</v>
      </c>
      <c r="J1161">
        <v>0</v>
      </c>
      <c r="K1161">
        <v>0</v>
      </c>
    </row>
    <row r="1162" spans="1:11" x14ac:dyDescent="0.25">
      <c r="A1162">
        <v>3848</v>
      </c>
      <c r="B1162" t="s">
        <v>1647</v>
      </c>
      <c r="C1162" t="s">
        <v>301</v>
      </c>
      <c r="D1162" t="s">
        <v>7400</v>
      </c>
      <c r="G1162" t="s">
        <v>8749</v>
      </c>
      <c r="H1162">
        <v>87</v>
      </c>
      <c r="I1162" t="s">
        <v>1652</v>
      </c>
      <c r="J1162">
        <v>0</v>
      </c>
      <c r="K1162">
        <v>0</v>
      </c>
    </row>
    <row r="1163" spans="1:11" x14ac:dyDescent="0.25">
      <c r="A1163">
        <v>3848</v>
      </c>
      <c r="B1163" t="s">
        <v>1647</v>
      </c>
      <c r="C1163" t="s">
        <v>301</v>
      </c>
      <c r="D1163" t="s">
        <v>7400</v>
      </c>
      <c r="E1163" t="s">
        <v>3452</v>
      </c>
      <c r="F1163" t="s">
        <v>3453</v>
      </c>
      <c r="G1163" t="s">
        <v>6640</v>
      </c>
      <c r="H1163">
        <v>3</v>
      </c>
      <c r="I1163" t="s">
        <v>1652</v>
      </c>
      <c r="J1163">
        <v>0</v>
      </c>
      <c r="K1163">
        <v>0</v>
      </c>
    </row>
    <row r="1164" spans="1:11" x14ac:dyDescent="0.25">
      <c r="A1164">
        <v>3848</v>
      </c>
      <c r="B1164" t="s">
        <v>1647</v>
      </c>
      <c r="C1164" t="s">
        <v>301</v>
      </c>
      <c r="D1164" t="s">
        <v>7400</v>
      </c>
      <c r="G1164" t="s">
        <v>4480</v>
      </c>
      <c r="H1164">
        <v>37</v>
      </c>
      <c r="I1164" t="s">
        <v>1652</v>
      </c>
      <c r="J1164">
        <v>0</v>
      </c>
      <c r="K1164">
        <v>0</v>
      </c>
    </row>
    <row r="1165" spans="1:11" x14ac:dyDescent="0.25">
      <c r="A1165">
        <v>3848</v>
      </c>
      <c r="B1165" t="s">
        <v>1647</v>
      </c>
      <c r="C1165" t="s">
        <v>301</v>
      </c>
      <c r="D1165" t="s">
        <v>7400</v>
      </c>
      <c r="E1165" t="s">
        <v>7714</v>
      </c>
      <c r="F1165" t="s">
        <v>1667</v>
      </c>
      <c r="G1165" t="s">
        <v>7688</v>
      </c>
      <c r="H1165">
        <v>13</v>
      </c>
      <c r="I1165" t="s">
        <v>1652</v>
      </c>
      <c r="J1165">
        <v>0</v>
      </c>
      <c r="K1165">
        <v>0</v>
      </c>
    </row>
    <row r="1166" spans="1:11" x14ac:dyDescent="0.25">
      <c r="A1166">
        <v>3848</v>
      </c>
      <c r="B1166" t="s">
        <v>1647</v>
      </c>
      <c r="C1166" t="s">
        <v>301</v>
      </c>
      <c r="D1166" t="s">
        <v>7400</v>
      </c>
      <c r="G1166" t="s">
        <v>2215</v>
      </c>
      <c r="H1166">
        <v>228</v>
      </c>
      <c r="I1166" t="s">
        <v>1652</v>
      </c>
      <c r="J1166">
        <v>0</v>
      </c>
      <c r="K1166">
        <v>0</v>
      </c>
    </row>
    <row r="1167" spans="1:11" x14ac:dyDescent="0.25">
      <c r="A1167">
        <v>3848</v>
      </c>
      <c r="B1167" t="s">
        <v>1647</v>
      </c>
      <c r="C1167" t="s">
        <v>301</v>
      </c>
      <c r="D1167" t="s">
        <v>7400</v>
      </c>
      <c r="E1167" t="s">
        <v>9092</v>
      </c>
      <c r="F1167" t="s">
        <v>1948</v>
      </c>
      <c r="G1167" t="s">
        <v>10757</v>
      </c>
      <c r="H1167">
        <v>13</v>
      </c>
      <c r="I1167" t="s">
        <v>1652</v>
      </c>
      <c r="J1167">
        <v>0</v>
      </c>
      <c r="K1167">
        <v>0</v>
      </c>
    </row>
    <row r="1168" spans="1:11" x14ac:dyDescent="0.25">
      <c r="A1168">
        <v>3848</v>
      </c>
      <c r="B1168" t="s">
        <v>1647</v>
      </c>
      <c r="C1168" t="s">
        <v>301</v>
      </c>
      <c r="D1168" t="s">
        <v>7400</v>
      </c>
      <c r="G1168" t="s">
        <v>6641</v>
      </c>
      <c r="H1168">
        <v>15</v>
      </c>
      <c r="I1168" t="s">
        <v>1652</v>
      </c>
      <c r="J1168">
        <v>0</v>
      </c>
      <c r="K1168">
        <v>0</v>
      </c>
    </row>
    <row r="1169" spans="1:11" x14ac:dyDescent="0.25">
      <c r="A1169">
        <v>3848</v>
      </c>
      <c r="B1169" t="s">
        <v>1647</v>
      </c>
      <c r="C1169" t="s">
        <v>301</v>
      </c>
      <c r="D1169" t="s">
        <v>7400</v>
      </c>
      <c r="E1169" t="s">
        <v>8275</v>
      </c>
      <c r="F1169" t="s">
        <v>1986</v>
      </c>
      <c r="G1169" t="s">
        <v>3455</v>
      </c>
      <c r="H1169">
        <v>30</v>
      </c>
      <c r="I1169" t="s">
        <v>1652</v>
      </c>
      <c r="J1169">
        <v>0</v>
      </c>
      <c r="K1169">
        <v>0</v>
      </c>
    </row>
    <row r="1170" spans="1:11" x14ac:dyDescent="0.25">
      <c r="A1170">
        <v>3848</v>
      </c>
      <c r="B1170" t="s">
        <v>1647</v>
      </c>
      <c r="C1170" t="s">
        <v>301</v>
      </c>
      <c r="D1170" t="s">
        <v>7400</v>
      </c>
      <c r="G1170" t="s">
        <v>10758</v>
      </c>
      <c r="H1170">
        <v>2</v>
      </c>
      <c r="I1170" t="s">
        <v>1652</v>
      </c>
      <c r="J1170">
        <v>0</v>
      </c>
      <c r="K1170">
        <v>0</v>
      </c>
    </row>
    <row r="1171" spans="1:11" x14ac:dyDescent="0.25">
      <c r="A1171">
        <v>3848</v>
      </c>
      <c r="B1171" t="s">
        <v>1647</v>
      </c>
      <c r="C1171" t="s">
        <v>301</v>
      </c>
      <c r="D1171" t="s">
        <v>7400</v>
      </c>
      <c r="E1171" t="s">
        <v>3456</v>
      </c>
      <c r="F1171" t="s">
        <v>1667</v>
      </c>
      <c r="G1171" t="s">
        <v>6713</v>
      </c>
      <c r="H1171">
        <v>137</v>
      </c>
      <c r="I1171" t="s">
        <v>1652</v>
      </c>
      <c r="J1171">
        <v>0</v>
      </c>
      <c r="K1171">
        <v>0</v>
      </c>
    </row>
    <row r="1172" spans="1:11" x14ac:dyDescent="0.25">
      <c r="A1172">
        <v>3848</v>
      </c>
      <c r="B1172" t="s">
        <v>1647</v>
      </c>
      <c r="C1172" t="s">
        <v>301</v>
      </c>
      <c r="D1172" t="s">
        <v>7400</v>
      </c>
      <c r="G1172" t="s">
        <v>4330</v>
      </c>
      <c r="H1172">
        <v>133</v>
      </c>
      <c r="I1172" t="s">
        <v>1652</v>
      </c>
      <c r="J1172">
        <v>0</v>
      </c>
      <c r="K1172">
        <v>0</v>
      </c>
    </row>
    <row r="1173" spans="1:11" x14ac:dyDescent="0.25">
      <c r="A1173">
        <v>3848</v>
      </c>
      <c r="B1173" t="s">
        <v>1647</v>
      </c>
      <c r="C1173" t="s">
        <v>301</v>
      </c>
      <c r="D1173" t="s">
        <v>7400</v>
      </c>
      <c r="E1173" t="s">
        <v>4930</v>
      </c>
      <c r="F1173" t="s">
        <v>3636</v>
      </c>
      <c r="G1173" t="s">
        <v>3542</v>
      </c>
      <c r="H1173">
        <v>4</v>
      </c>
      <c r="I1173" t="s">
        <v>1652</v>
      </c>
      <c r="J1173">
        <v>0</v>
      </c>
      <c r="K1173">
        <v>0</v>
      </c>
    </row>
    <row r="1174" spans="1:11" x14ac:dyDescent="0.25">
      <c r="A1174">
        <v>3848</v>
      </c>
      <c r="B1174" t="s">
        <v>1647</v>
      </c>
      <c r="C1174" t="s">
        <v>301</v>
      </c>
      <c r="D1174" t="s">
        <v>7400</v>
      </c>
      <c r="G1174" t="s">
        <v>4931</v>
      </c>
      <c r="H1174">
        <v>6</v>
      </c>
      <c r="I1174" t="s">
        <v>1652</v>
      </c>
      <c r="J1174">
        <v>0</v>
      </c>
      <c r="K1174">
        <v>0</v>
      </c>
    </row>
    <row r="1175" spans="1:11" x14ac:dyDescent="0.25">
      <c r="A1175">
        <v>3848</v>
      </c>
      <c r="B1175" t="s">
        <v>1647</v>
      </c>
      <c r="C1175" t="s">
        <v>301</v>
      </c>
      <c r="D1175" t="s">
        <v>7400</v>
      </c>
      <c r="E1175" t="s">
        <v>6425</v>
      </c>
      <c r="F1175" t="s">
        <v>1685</v>
      </c>
      <c r="G1175" t="s">
        <v>3345</v>
      </c>
      <c r="H1175">
        <v>4</v>
      </c>
      <c r="I1175" t="s">
        <v>1652</v>
      </c>
      <c r="J1175">
        <v>0</v>
      </c>
      <c r="K1175">
        <v>0</v>
      </c>
    </row>
    <row r="1176" spans="1:11" x14ac:dyDescent="0.25">
      <c r="A1176">
        <v>3848</v>
      </c>
      <c r="B1176" t="s">
        <v>1647</v>
      </c>
      <c r="C1176" t="s">
        <v>301</v>
      </c>
      <c r="D1176" t="s">
        <v>7400</v>
      </c>
      <c r="G1176" t="s">
        <v>4932</v>
      </c>
      <c r="H1176">
        <v>7</v>
      </c>
      <c r="I1176" t="s">
        <v>1652</v>
      </c>
      <c r="J1176">
        <v>0</v>
      </c>
      <c r="K1176">
        <v>0</v>
      </c>
    </row>
    <row r="1177" spans="1:11" x14ac:dyDescent="0.25">
      <c r="A1177">
        <v>3848</v>
      </c>
      <c r="B1177" t="s">
        <v>1647</v>
      </c>
      <c r="C1177" t="s">
        <v>301</v>
      </c>
      <c r="D1177" t="s">
        <v>7400</v>
      </c>
      <c r="E1177" t="s">
        <v>8276</v>
      </c>
      <c r="F1177" t="s">
        <v>1667</v>
      </c>
      <c r="G1177" t="s">
        <v>10145</v>
      </c>
      <c r="H1177">
        <v>28</v>
      </c>
      <c r="I1177" t="s">
        <v>1652</v>
      </c>
      <c r="J1177">
        <v>0</v>
      </c>
      <c r="K1177">
        <v>0</v>
      </c>
    </row>
    <row r="1178" spans="1:11" x14ac:dyDescent="0.25">
      <c r="A1178">
        <v>3848</v>
      </c>
      <c r="B1178" t="s">
        <v>1647</v>
      </c>
      <c r="C1178" t="s">
        <v>301</v>
      </c>
      <c r="D1178" t="s">
        <v>7400</v>
      </c>
      <c r="G1178" t="s">
        <v>2216</v>
      </c>
      <c r="H1178">
        <v>47</v>
      </c>
      <c r="I1178" t="s">
        <v>1652</v>
      </c>
      <c r="J1178">
        <v>0</v>
      </c>
      <c r="K1178">
        <v>0</v>
      </c>
    </row>
    <row r="1179" spans="1:11" x14ac:dyDescent="0.25">
      <c r="A1179">
        <v>3848</v>
      </c>
      <c r="B1179" t="s">
        <v>1647</v>
      </c>
      <c r="C1179" t="s">
        <v>301</v>
      </c>
      <c r="D1179" t="s">
        <v>7400</v>
      </c>
      <c r="E1179" t="s">
        <v>10759</v>
      </c>
      <c r="F1179" t="s">
        <v>1657</v>
      </c>
      <c r="G1179" t="s">
        <v>10760</v>
      </c>
      <c r="H1179">
        <v>10</v>
      </c>
      <c r="I1179" t="s">
        <v>1652</v>
      </c>
      <c r="J1179">
        <v>0</v>
      </c>
      <c r="K1179">
        <v>0</v>
      </c>
    </row>
    <row r="1180" spans="1:11" x14ac:dyDescent="0.25">
      <c r="A1180">
        <v>3848</v>
      </c>
      <c r="B1180" t="s">
        <v>1647</v>
      </c>
      <c r="C1180" t="s">
        <v>301</v>
      </c>
      <c r="D1180" t="s">
        <v>7400</v>
      </c>
      <c r="E1180" t="s">
        <v>10761</v>
      </c>
      <c r="F1180" t="s">
        <v>3646</v>
      </c>
      <c r="G1180" t="s">
        <v>6889</v>
      </c>
      <c r="H1180">
        <v>11</v>
      </c>
      <c r="I1180" t="s">
        <v>1652</v>
      </c>
      <c r="J1180">
        <v>0</v>
      </c>
      <c r="K1180">
        <v>0</v>
      </c>
    </row>
    <row r="1181" spans="1:11" x14ac:dyDescent="0.25">
      <c r="A1181">
        <v>3848</v>
      </c>
      <c r="B1181" t="s">
        <v>1647</v>
      </c>
      <c r="C1181" t="s">
        <v>301</v>
      </c>
      <c r="D1181" t="s">
        <v>7400</v>
      </c>
      <c r="E1181" t="s">
        <v>1987</v>
      </c>
      <c r="F1181" t="s">
        <v>1986</v>
      </c>
      <c r="G1181" t="s">
        <v>10539</v>
      </c>
      <c r="H1181">
        <v>8</v>
      </c>
      <c r="I1181" t="s">
        <v>1652</v>
      </c>
      <c r="J1181">
        <v>0</v>
      </c>
      <c r="K1181">
        <v>0</v>
      </c>
    </row>
    <row r="1182" spans="1:11" x14ac:dyDescent="0.25">
      <c r="A1182">
        <v>3848</v>
      </c>
      <c r="B1182" t="s">
        <v>1647</v>
      </c>
      <c r="C1182" t="s">
        <v>301</v>
      </c>
      <c r="D1182" t="s">
        <v>7400</v>
      </c>
      <c r="G1182" t="s">
        <v>9541</v>
      </c>
      <c r="H1182">
        <v>13</v>
      </c>
      <c r="I1182" t="s">
        <v>1652</v>
      </c>
      <c r="J1182">
        <v>0</v>
      </c>
      <c r="K1182">
        <v>0</v>
      </c>
    </row>
    <row r="1183" spans="1:11" x14ac:dyDescent="0.25">
      <c r="A1183">
        <v>3848</v>
      </c>
      <c r="B1183" t="s">
        <v>1647</v>
      </c>
      <c r="C1183" t="s">
        <v>301</v>
      </c>
      <c r="D1183" t="s">
        <v>7400</v>
      </c>
      <c r="E1183" t="s">
        <v>7387</v>
      </c>
      <c r="F1183" t="s">
        <v>1685</v>
      </c>
      <c r="G1183" t="s">
        <v>10145</v>
      </c>
      <c r="H1183">
        <v>139</v>
      </c>
      <c r="I1183" t="s">
        <v>1652</v>
      </c>
      <c r="J1183">
        <v>0</v>
      </c>
      <c r="K1183">
        <v>0</v>
      </c>
    </row>
    <row r="1184" spans="1:11" x14ac:dyDescent="0.25">
      <c r="A1184">
        <v>3848</v>
      </c>
      <c r="B1184" t="s">
        <v>1647</v>
      </c>
      <c r="C1184" t="s">
        <v>301</v>
      </c>
      <c r="D1184" t="s">
        <v>7400</v>
      </c>
      <c r="G1184" t="s">
        <v>9675</v>
      </c>
      <c r="H1184">
        <v>864</v>
      </c>
      <c r="I1184" t="s">
        <v>1652</v>
      </c>
      <c r="J1184">
        <v>0</v>
      </c>
      <c r="K1184">
        <v>0</v>
      </c>
    </row>
    <row r="1185" spans="1:11" x14ac:dyDescent="0.25">
      <c r="A1185">
        <v>3848</v>
      </c>
      <c r="B1185" t="s">
        <v>1647</v>
      </c>
      <c r="C1185" t="s">
        <v>301</v>
      </c>
      <c r="D1185" t="s">
        <v>7400</v>
      </c>
      <c r="E1185" t="s">
        <v>3459</v>
      </c>
      <c r="F1185" t="s">
        <v>1685</v>
      </c>
      <c r="G1185" t="s">
        <v>3460</v>
      </c>
      <c r="H1185">
        <v>17</v>
      </c>
      <c r="I1185" t="s">
        <v>1652</v>
      </c>
      <c r="J1185">
        <v>0</v>
      </c>
      <c r="K1185">
        <v>0</v>
      </c>
    </row>
    <row r="1186" spans="1:11" x14ac:dyDescent="0.25">
      <c r="A1186">
        <v>3848</v>
      </c>
      <c r="B1186" t="s">
        <v>1647</v>
      </c>
      <c r="C1186" t="s">
        <v>301</v>
      </c>
      <c r="D1186" t="s">
        <v>7400</v>
      </c>
      <c r="G1186" t="s">
        <v>6191</v>
      </c>
      <c r="H1186">
        <v>6</v>
      </c>
      <c r="I1186" t="s">
        <v>1652</v>
      </c>
      <c r="J1186">
        <v>0</v>
      </c>
      <c r="K1186">
        <v>0</v>
      </c>
    </row>
    <row r="1187" spans="1:11" x14ac:dyDescent="0.25">
      <c r="A1187">
        <v>3848</v>
      </c>
      <c r="B1187" t="s">
        <v>1647</v>
      </c>
      <c r="C1187" t="s">
        <v>301</v>
      </c>
      <c r="D1187" t="s">
        <v>7400</v>
      </c>
      <c r="E1187" t="s">
        <v>4934</v>
      </c>
      <c r="F1187" t="s">
        <v>3600</v>
      </c>
      <c r="G1187" t="s">
        <v>4935</v>
      </c>
      <c r="H1187">
        <v>61</v>
      </c>
      <c r="I1187" t="s">
        <v>1652</v>
      </c>
      <c r="J1187">
        <v>0</v>
      </c>
      <c r="K1187">
        <v>0</v>
      </c>
    </row>
    <row r="1188" spans="1:11" x14ac:dyDescent="0.25">
      <c r="A1188">
        <v>3848</v>
      </c>
      <c r="B1188" t="s">
        <v>1647</v>
      </c>
      <c r="C1188" t="s">
        <v>301</v>
      </c>
      <c r="D1188" t="s">
        <v>7400</v>
      </c>
      <c r="E1188" t="s">
        <v>8750</v>
      </c>
      <c r="F1188" t="s">
        <v>1678</v>
      </c>
      <c r="G1188" t="s">
        <v>8751</v>
      </c>
      <c r="H1188">
        <v>9</v>
      </c>
      <c r="I1188" t="s">
        <v>1652</v>
      </c>
      <c r="J1188">
        <v>0</v>
      </c>
      <c r="K1188">
        <v>0</v>
      </c>
    </row>
    <row r="1189" spans="1:11" x14ac:dyDescent="0.25">
      <c r="A1189">
        <v>3848</v>
      </c>
      <c r="B1189" t="s">
        <v>1647</v>
      </c>
      <c r="C1189" t="s">
        <v>301</v>
      </c>
      <c r="D1189" t="s">
        <v>7400</v>
      </c>
      <c r="G1189" t="s">
        <v>8836</v>
      </c>
      <c r="H1189">
        <v>27</v>
      </c>
      <c r="I1189" t="s">
        <v>1652</v>
      </c>
      <c r="J1189">
        <v>0</v>
      </c>
      <c r="K1189">
        <v>0</v>
      </c>
    </row>
    <row r="1190" spans="1:11" x14ac:dyDescent="0.25">
      <c r="A1190">
        <v>3848</v>
      </c>
      <c r="B1190" t="s">
        <v>1647</v>
      </c>
      <c r="C1190" t="s">
        <v>301</v>
      </c>
      <c r="D1190" t="s">
        <v>7400</v>
      </c>
      <c r="E1190" t="s">
        <v>3462</v>
      </c>
      <c r="F1190" t="s">
        <v>3463</v>
      </c>
      <c r="G1190" t="s">
        <v>8277</v>
      </c>
      <c r="H1190">
        <v>31</v>
      </c>
      <c r="I1190" t="s">
        <v>1652</v>
      </c>
      <c r="J1190">
        <v>0</v>
      </c>
      <c r="K1190">
        <v>0</v>
      </c>
    </row>
    <row r="1191" spans="1:11" x14ac:dyDescent="0.25">
      <c r="A1191">
        <v>3848</v>
      </c>
      <c r="B1191" t="s">
        <v>1647</v>
      </c>
      <c r="C1191" t="s">
        <v>301</v>
      </c>
      <c r="D1191" t="s">
        <v>7400</v>
      </c>
      <c r="G1191" t="s">
        <v>6662</v>
      </c>
      <c r="H1191">
        <v>46</v>
      </c>
      <c r="I1191" t="s">
        <v>1652</v>
      </c>
      <c r="J1191">
        <v>0</v>
      </c>
      <c r="K1191">
        <v>0</v>
      </c>
    </row>
    <row r="1192" spans="1:11" x14ac:dyDescent="0.25">
      <c r="A1192">
        <v>3848</v>
      </c>
      <c r="B1192" t="s">
        <v>1647</v>
      </c>
      <c r="C1192" t="s">
        <v>301</v>
      </c>
      <c r="D1192" t="s">
        <v>7400</v>
      </c>
      <c r="E1192" t="s">
        <v>4936</v>
      </c>
      <c r="F1192" t="s">
        <v>1701</v>
      </c>
      <c r="G1192" t="s">
        <v>3457</v>
      </c>
      <c r="H1192">
        <v>7</v>
      </c>
      <c r="I1192" t="s">
        <v>1652</v>
      </c>
      <c r="J1192">
        <v>0</v>
      </c>
      <c r="K1192">
        <v>0</v>
      </c>
    </row>
    <row r="1193" spans="1:11" x14ac:dyDescent="0.25">
      <c r="A1193">
        <v>3848</v>
      </c>
      <c r="B1193" t="s">
        <v>1647</v>
      </c>
      <c r="C1193" t="s">
        <v>301</v>
      </c>
      <c r="D1193" t="s">
        <v>7400</v>
      </c>
      <c r="G1193" t="s">
        <v>4937</v>
      </c>
      <c r="H1193">
        <v>6</v>
      </c>
      <c r="I1193" t="s">
        <v>1652</v>
      </c>
      <c r="J1193">
        <v>0</v>
      </c>
      <c r="K1193">
        <v>0</v>
      </c>
    </row>
    <row r="1194" spans="1:11" x14ac:dyDescent="0.25">
      <c r="A1194">
        <v>3848</v>
      </c>
      <c r="B1194" t="s">
        <v>1647</v>
      </c>
      <c r="C1194" t="s">
        <v>301</v>
      </c>
      <c r="D1194" t="s">
        <v>7400</v>
      </c>
      <c r="E1194" t="s">
        <v>3465</v>
      </c>
      <c r="F1194" t="s">
        <v>3466</v>
      </c>
      <c r="G1194" t="s">
        <v>10149</v>
      </c>
      <c r="H1194">
        <v>22</v>
      </c>
      <c r="I1194" t="s">
        <v>1652</v>
      </c>
      <c r="J1194">
        <v>0</v>
      </c>
      <c r="K1194">
        <v>0</v>
      </c>
    </row>
    <row r="1195" spans="1:11" x14ac:dyDescent="0.25">
      <c r="A1195">
        <v>3848</v>
      </c>
      <c r="B1195" t="s">
        <v>1647</v>
      </c>
      <c r="C1195" t="s">
        <v>301</v>
      </c>
      <c r="D1195" t="s">
        <v>7400</v>
      </c>
      <c r="G1195" t="s">
        <v>4497</v>
      </c>
      <c r="H1195">
        <v>13</v>
      </c>
      <c r="I1195" t="s">
        <v>1652</v>
      </c>
      <c r="J1195">
        <v>0</v>
      </c>
      <c r="K1195">
        <v>0</v>
      </c>
    </row>
    <row r="1196" spans="1:11" x14ac:dyDescent="0.25">
      <c r="A1196">
        <v>3848</v>
      </c>
      <c r="B1196" t="s">
        <v>1647</v>
      </c>
      <c r="C1196" t="s">
        <v>301</v>
      </c>
      <c r="D1196" t="s">
        <v>7400</v>
      </c>
      <c r="E1196" t="s">
        <v>4938</v>
      </c>
      <c r="F1196" t="s">
        <v>4939</v>
      </c>
      <c r="G1196" t="s">
        <v>9542</v>
      </c>
      <c r="H1196">
        <v>4</v>
      </c>
      <c r="I1196" t="s">
        <v>1652</v>
      </c>
      <c r="J1196">
        <v>0</v>
      </c>
      <c r="K1196">
        <v>0</v>
      </c>
    </row>
    <row r="1197" spans="1:11" x14ac:dyDescent="0.25">
      <c r="A1197">
        <v>3848</v>
      </c>
      <c r="B1197" t="s">
        <v>1647</v>
      </c>
      <c r="C1197" t="s">
        <v>301</v>
      </c>
      <c r="D1197" t="s">
        <v>7400</v>
      </c>
      <c r="G1197" t="s">
        <v>5926</v>
      </c>
      <c r="H1197">
        <v>5</v>
      </c>
      <c r="I1197" t="s">
        <v>1652</v>
      </c>
      <c r="J1197">
        <v>0</v>
      </c>
      <c r="K1197">
        <v>0</v>
      </c>
    </row>
    <row r="1198" spans="1:11" x14ac:dyDescent="0.25">
      <c r="A1198">
        <v>3848</v>
      </c>
      <c r="B1198" t="s">
        <v>1647</v>
      </c>
      <c r="C1198" t="s">
        <v>301</v>
      </c>
      <c r="D1198" t="s">
        <v>7400</v>
      </c>
      <c r="E1198" t="s">
        <v>4941</v>
      </c>
      <c r="F1198" t="s">
        <v>4942</v>
      </c>
      <c r="G1198" t="s">
        <v>8318</v>
      </c>
      <c r="H1198">
        <v>90</v>
      </c>
      <c r="I1198" t="s">
        <v>1652</v>
      </c>
      <c r="J1198">
        <v>0</v>
      </c>
      <c r="K1198">
        <v>0</v>
      </c>
    </row>
    <row r="1199" spans="1:11" x14ac:dyDescent="0.25">
      <c r="A1199">
        <v>3848</v>
      </c>
      <c r="B1199" t="s">
        <v>1647</v>
      </c>
      <c r="C1199" t="s">
        <v>301</v>
      </c>
      <c r="D1199" t="s">
        <v>7400</v>
      </c>
      <c r="G1199" t="s">
        <v>4943</v>
      </c>
      <c r="H1199">
        <v>155</v>
      </c>
      <c r="I1199" t="s">
        <v>1652</v>
      </c>
      <c r="J1199">
        <v>0</v>
      </c>
      <c r="K1199">
        <v>0</v>
      </c>
    </row>
    <row r="1200" spans="1:11" x14ac:dyDescent="0.25">
      <c r="A1200">
        <v>3848</v>
      </c>
      <c r="B1200" t="s">
        <v>1647</v>
      </c>
      <c r="C1200" t="s">
        <v>301</v>
      </c>
      <c r="D1200" t="s">
        <v>7400</v>
      </c>
      <c r="E1200" t="s">
        <v>9093</v>
      </c>
      <c r="F1200" t="s">
        <v>3383</v>
      </c>
      <c r="G1200" t="s">
        <v>9094</v>
      </c>
      <c r="H1200">
        <v>6</v>
      </c>
      <c r="I1200" t="s">
        <v>1652</v>
      </c>
      <c r="J1200">
        <v>0</v>
      </c>
      <c r="K1200">
        <v>0</v>
      </c>
    </row>
    <row r="1201" spans="1:11" x14ac:dyDescent="0.25">
      <c r="A1201">
        <v>3848</v>
      </c>
      <c r="B1201" t="s">
        <v>1647</v>
      </c>
      <c r="C1201" t="s">
        <v>301</v>
      </c>
      <c r="D1201" t="s">
        <v>7400</v>
      </c>
      <c r="E1201" t="s">
        <v>3467</v>
      </c>
      <c r="F1201" t="s">
        <v>1701</v>
      </c>
      <c r="G1201" t="s">
        <v>8292</v>
      </c>
      <c r="H1201">
        <v>51</v>
      </c>
      <c r="I1201" t="s">
        <v>1652</v>
      </c>
      <c r="J1201">
        <v>0</v>
      </c>
      <c r="K1201">
        <v>0</v>
      </c>
    </row>
    <row r="1202" spans="1:11" x14ac:dyDescent="0.25">
      <c r="A1202">
        <v>3848</v>
      </c>
      <c r="B1202" t="s">
        <v>1647</v>
      </c>
      <c r="C1202" t="s">
        <v>301</v>
      </c>
      <c r="D1202" t="s">
        <v>7400</v>
      </c>
      <c r="G1202" t="s">
        <v>2212</v>
      </c>
      <c r="H1202">
        <v>20</v>
      </c>
      <c r="I1202" t="s">
        <v>1652</v>
      </c>
      <c r="J1202">
        <v>0</v>
      </c>
      <c r="K1202">
        <v>0</v>
      </c>
    </row>
    <row r="1203" spans="1:11" x14ac:dyDescent="0.25">
      <c r="A1203">
        <v>3848</v>
      </c>
      <c r="B1203" t="s">
        <v>1647</v>
      </c>
      <c r="C1203" t="s">
        <v>301</v>
      </c>
      <c r="D1203" t="s">
        <v>7400</v>
      </c>
      <c r="E1203" t="s">
        <v>8278</v>
      </c>
      <c r="F1203" t="s">
        <v>8279</v>
      </c>
      <c r="G1203" t="s">
        <v>8292</v>
      </c>
      <c r="H1203">
        <v>79</v>
      </c>
      <c r="I1203" t="s">
        <v>1652</v>
      </c>
      <c r="J1203">
        <v>0</v>
      </c>
      <c r="K1203">
        <v>0</v>
      </c>
    </row>
    <row r="1204" spans="1:11" x14ac:dyDescent="0.25">
      <c r="A1204">
        <v>3848</v>
      </c>
      <c r="B1204" t="s">
        <v>1647</v>
      </c>
      <c r="C1204" t="s">
        <v>301</v>
      </c>
      <c r="D1204" t="s">
        <v>7400</v>
      </c>
      <c r="G1204" t="s">
        <v>2212</v>
      </c>
      <c r="H1204">
        <v>26</v>
      </c>
      <c r="I1204" t="s">
        <v>1652</v>
      </c>
      <c r="J1204">
        <v>0</v>
      </c>
      <c r="K1204">
        <v>0</v>
      </c>
    </row>
    <row r="1205" spans="1:11" x14ac:dyDescent="0.25">
      <c r="A1205">
        <v>3848</v>
      </c>
      <c r="B1205" t="s">
        <v>1647</v>
      </c>
      <c r="C1205" t="s">
        <v>301</v>
      </c>
      <c r="D1205" t="s">
        <v>7400</v>
      </c>
      <c r="E1205" t="s">
        <v>3469</v>
      </c>
      <c r="F1205" t="s">
        <v>3382</v>
      </c>
      <c r="G1205" t="s">
        <v>8637</v>
      </c>
      <c r="H1205">
        <v>2</v>
      </c>
      <c r="I1205" t="s">
        <v>1652</v>
      </c>
      <c r="J1205">
        <v>0</v>
      </c>
      <c r="K1205">
        <v>0</v>
      </c>
    </row>
    <row r="1206" spans="1:11" x14ac:dyDescent="0.25">
      <c r="A1206">
        <v>3848</v>
      </c>
      <c r="B1206" t="s">
        <v>1647</v>
      </c>
      <c r="C1206" t="s">
        <v>301</v>
      </c>
      <c r="D1206" t="s">
        <v>7400</v>
      </c>
      <c r="G1206" t="s">
        <v>9095</v>
      </c>
      <c r="H1206">
        <v>2</v>
      </c>
      <c r="I1206" t="s">
        <v>1652</v>
      </c>
      <c r="J1206">
        <v>0</v>
      </c>
      <c r="K1206">
        <v>0</v>
      </c>
    </row>
    <row r="1207" spans="1:11" x14ac:dyDescent="0.25">
      <c r="A1207">
        <v>3848</v>
      </c>
      <c r="B1207" t="s">
        <v>1647</v>
      </c>
      <c r="C1207" t="s">
        <v>301</v>
      </c>
      <c r="D1207" t="s">
        <v>7400</v>
      </c>
      <c r="E1207" t="s">
        <v>3470</v>
      </c>
      <c r="F1207" t="s">
        <v>1657</v>
      </c>
      <c r="G1207" t="s">
        <v>8637</v>
      </c>
      <c r="H1207">
        <v>7</v>
      </c>
      <c r="I1207" t="s">
        <v>1652</v>
      </c>
      <c r="J1207">
        <v>0</v>
      </c>
      <c r="K1207">
        <v>0</v>
      </c>
    </row>
    <row r="1208" spans="1:11" x14ac:dyDescent="0.25">
      <c r="A1208">
        <v>3848</v>
      </c>
      <c r="B1208" t="s">
        <v>1647</v>
      </c>
      <c r="C1208" t="s">
        <v>301</v>
      </c>
      <c r="D1208" t="s">
        <v>7400</v>
      </c>
      <c r="G1208" t="s">
        <v>9096</v>
      </c>
      <c r="H1208">
        <v>9</v>
      </c>
      <c r="I1208" t="s">
        <v>1652</v>
      </c>
      <c r="J1208">
        <v>0</v>
      </c>
      <c r="K1208">
        <v>0</v>
      </c>
    </row>
    <row r="1209" spans="1:11" x14ac:dyDescent="0.25">
      <c r="A1209">
        <v>3848</v>
      </c>
      <c r="B1209" t="s">
        <v>1647</v>
      </c>
      <c r="C1209" t="s">
        <v>301</v>
      </c>
      <c r="D1209" t="s">
        <v>7400</v>
      </c>
      <c r="E1209" t="s">
        <v>7716</v>
      </c>
      <c r="F1209" t="s">
        <v>1681</v>
      </c>
      <c r="G1209" t="s">
        <v>3133</v>
      </c>
      <c r="H1209">
        <v>1</v>
      </c>
      <c r="I1209" t="s">
        <v>1652</v>
      </c>
      <c r="J1209">
        <v>0</v>
      </c>
      <c r="K1209">
        <v>0</v>
      </c>
    </row>
    <row r="1210" spans="1:11" x14ac:dyDescent="0.25">
      <c r="A1210">
        <v>3848</v>
      </c>
      <c r="B1210" t="s">
        <v>1647</v>
      </c>
      <c r="C1210" t="s">
        <v>301</v>
      </c>
      <c r="D1210" t="s">
        <v>7400</v>
      </c>
      <c r="G1210" t="s">
        <v>4932</v>
      </c>
      <c r="H1210">
        <v>2</v>
      </c>
      <c r="I1210" t="s">
        <v>1652</v>
      </c>
      <c r="J1210">
        <v>0</v>
      </c>
      <c r="K1210">
        <v>0</v>
      </c>
    </row>
    <row r="1211" spans="1:11" x14ac:dyDescent="0.25">
      <c r="A1211">
        <v>3848</v>
      </c>
      <c r="B1211" t="s">
        <v>1647</v>
      </c>
      <c r="C1211" t="s">
        <v>301</v>
      </c>
      <c r="D1211" t="s">
        <v>7400</v>
      </c>
      <c r="E1211" t="s">
        <v>7717</v>
      </c>
      <c r="F1211" t="s">
        <v>1678</v>
      </c>
      <c r="G1211" t="s">
        <v>6399</v>
      </c>
      <c r="H1211">
        <v>27</v>
      </c>
      <c r="I1211" t="s">
        <v>1652</v>
      </c>
      <c r="J1211">
        <v>0</v>
      </c>
      <c r="K1211">
        <v>0</v>
      </c>
    </row>
    <row r="1212" spans="1:11" x14ac:dyDescent="0.25">
      <c r="A1212">
        <v>3848</v>
      </c>
      <c r="B1212" t="s">
        <v>1647</v>
      </c>
      <c r="C1212" t="s">
        <v>301</v>
      </c>
      <c r="D1212" t="s">
        <v>7400</v>
      </c>
      <c r="G1212" t="s">
        <v>2255</v>
      </c>
      <c r="H1212">
        <v>105</v>
      </c>
      <c r="I1212" t="s">
        <v>1652</v>
      </c>
      <c r="J1212">
        <v>0</v>
      </c>
      <c r="K1212">
        <v>0</v>
      </c>
    </row>
    <row r="1213" spans="1:11" x14ac:dyDescent="0.25">
      <c r="A1213">
        <v>3848</v>
      </c>
      <c r="B1213" t="s">
        <v>1647</v>
      </c>
      <c r="C1213" t="s">
        <v>301</v>
      </c>
      <c r="D1213" t="s">
        <v>7400</v>
      </c>
      <c r="E1213" t="s">
        <v>4944</v>
      </c>
      <c r="F1213" t="s">
        <v>1678</v>
      </c>
      <c r="G1213" t="s">
        <v>6787</v>
      </c>
      <c r="H1213">
        <v>74</v>
      </c>
      <c r="I1213" t="s">
        <v>1652</v>
      </c>
      <c r="J1213">
        <v>0</v>
      </c>
      <c r="K1213">
        <v>0</v>
      </c>
    </row>
    <row r="1214" spans="1:11" x14ac:dyDescent="0.25">
      <c r="A1214">
        <v>3848</v>
      </c>
      <c r="B1214" t="s">
        <v>1647</v>
      </c>
      <c r="C1214" t="s">
        <v>301</v>
      </c>
      <c r="D1214" t="s">
        <v>7400</v>
      </c>
      <c r="G1214" t="s">
        <v>4945</v>
      </c>
      <c r="H1214">
        <v>7</v>
      </c>
      <c r="I1214" t="s">
        <v>1652</v>
      </c>
      <c r="J1214">
        <v>0</v>
      </c>
      <c r="K1214">
        <v>0</v>
      </c>
    </row>
    <row r="1215" spans="1:11" x14ac:dyDescent="0.25">
      <c r="A1215">
        <v>3848</v>
      </c>
      <c r="B1215" t="s">
        <v>1647</v>
      </c>
      <c r="C1215" t="s">
        <v>301</v>
      </c>
      <c r="D1215" t="s">
        <v>7400</v>
      </c>
      <c r="E1215" t="s">
        <v>3472</v>
      </c>
      <c r="F1215" t="s">
        <v>1665</v>
      </c>
      <c r="G1215" t="s">
        <v>6785</v>
      </c>
      <c r="H1215">
        <v>357</v>
      </c>
      <c r="I1215" t="s">
        <v>1652</v>
      </c>
      <c r="J1215">
        <v>0</v>
      </c>
      <c r="K1215">
        <v>0</v>
      </c>
    </row>
    <row r="1216" spans="1:11" x14ac:dyDescent="0.25">
      <c r="A1216">
        <v>3848</v>
      </c>
      <c r="B1216" t="s">
        <v>1647</v>
      </c>
      <c r="C1216" t="s">
        <v>301</v>
      </c>
      <c r="D1216" t="s">
        <v>7400</v>
      </c>
      <c r="G1216" t="s">
        <v>5922</v>
      </c>
      <c r="H1216">
        <v>45</v>
      </c>
      <c r="I1216" t="s">
        <v>1652</v>
      </c>
      <c r="J1216">
        <v>0</v>
      </c>
      <c r="K1216">
        <v>0</v>
      </c>
    </row>
    <row r="1217" spans="1:11" x14ac:dyDescent="0.25">
      <c r="A1217">
        <v>3848</v>
      </c>
      <c r="B1217" t="s">
        <v>1647</v>
      </c>
      <c r="C1217" t="s">
        <v>301</v>
      </c>
      <c r="D1217" t="s">
        <v>7400</v>
      </c>
      <c r="E1217" t="s">
        <v>3473</v>
      </c>
      <c r="F1217" t="s">
        <v>1665</v>
      </c>
      <c r="G1217" t="s">
        <v>6716</v>
      </c>
      <c r="H1217">
        <v>184</v>
      </c>
      <c r="I1217" t="s">
        <v>1652</v>
      </c>
      <c r="J1217">
        <v>0</v>
      </c>
      <c r="K1217">
        <v>0</v>
      </c>
    </row>
    <row r="1218" spans="1:11" x14ac:dyDescent="0.25">
      <c r="A1218">
        <v>3848</v>
      </c>
      <c r="B1218" t="s">
        <v>1647</v>
      </c>
      <c r="C1218" t="s">
        <v>301</v>
      </c>
      <c r="D1218" t="s">
        <v>7400</v>
      </c>
      <c r="G1218" t="s">
        <v>5922</v>
      </c>
      <c r="H1218">
        <v>31</v>
      </c>
      <c r="I1218" t="s">
        <v>1652</v>
      </c>
      <c r="J1218">
        <v>0</v>
      </c>
      <c r="K1218">
        <v>0</v>
      </c>
    </row>
    <row r="1219" spans="1:11" x14ac:dyDescent="0.25">
      <c r="A1219">
        <v>3848</v>
      </c>
      <c r="B1219" t="s">
        <v>1647</v>
      </c>
      <c r="C1219" t="s">
        <v>301</v>
      </c>
      <c r="D1219" t="s">
        <v>7400</v>
      </c>
      <c r="E1219" t="s">
        <v>6426</v>
      </c>
      <c r="F1219" t="s">
        <v>1678</v>
      </c>
      <c r="G1219" t="s">
        <v>7385</v>
      </c>
      <c r="H1219">
        <v>24</v>
      </c>
      <c r="I1219" t="s">
        <v>1652</v>
      </c>
      <c r="J1219">
        <v>0</v>
      </c>
      <c r="K1219">
        <v>0</v>
      </c>
    </row>
    <row r="1220" spans="1:11" x14ac:dyDescent="0.25">
      <c r="A1220">
        <v>3848</v>
      </c>
      <c r="B1220" t="s">
        <v>1647</v>
      </c>
      <c r="C1220" t="s">
        <v>301</v>
      </c>
      <c r="D1220" t="s">
        <v>7400</v>
      </c>
      <c r="G1220" t="s">
        <v>6427</v>
      </c>
      <c r="H1220">
        <v>7</v>
      </c>
      <c r="I1220" t="s">
        <v>1652</v>
      </c>
      <c r="J1220">
        <v>0</v>
      </c>
      <c r="K1220">
        <v>0</v>
      </c>
    </row>
    <row r="1221" spans="1:11" x14ac:dyDescent="0.25">
      <c r="A1221">
        <v>3848</v>
      </c>
      <c r="B1221" t="s">
        <v>1647</v>
      </c>
      <c r="C1221" t="s">
        <v>301</v>
      </c>
      <c r="D1221" t="s">
        <v>7400</v>
      </c>
      <c r="E1221" t="s">
        <v>4946</v>
      </c>
      <c r="F1221" t="s">
        <v>1678</v>
      </c>
      <c r="G1221" t="s">
        <v>10149</v>
      </c>
      <c r="H1221">
        <v>8</v>
      </c>
      <c r="I1221" t="s">
        <v>1652</v>
      </c>
      <c r="J1221">
        <v>0</v>
      </c>
      <c r="K1221">
        <v>0</v>
      </c>
    </row>
    <row r="1222" spans="1:11" x14ac:dyDescent="0.25">
      <c r="A1222">
        <v>3848</v>
      </c>
      <c r="B1222" t="s">
        <v>1647</v>
      </c>
      <c r="C1222" t="s">
        <v>301</v>
      </c>
      <c r="D1222" t="s">
        <v>7400</v>
      </c>
      <c r="G1222" t="s">
        <v>4947</v>
      </c>
      <c r="H1222">
        <v>6</v>
      </c>
      <c r="I1222" t="s">
        <v>1652</v>
      </c>
      <c r="J1222">
        <v>0</v>
      </c>
      <c r="K1222">
        <v>0</v>
      </c>
    </row>
    <row r="1223" spans="1:11" x14ac:dyDescent="0.25">
      <c r="A1223">
        <v>3848</v>
      </c>
      <c r="B1223" t="s">
        <v>1647</v>
      </c>
      <c r="C1223" t="s">
        <v>301</v>
      </c>
      <c r="D1223" t="s">
        <v>7400</v>
      </c>
      <c r="E1223" t="s">
        <v>7718</v>
      </c>
      <c r="F1223" t="s">
        <v>1678</v>
      </c>
      <c r="G1223" t="s">
        <v>6716</v>
      </c>
      <c r="H1223">
        <v>3</v>
      </c>
      <c r="I1223" t="s">
        <v>1652</v>
      </c>
      <c r="J1223">
        <v>0</v>
      </c>
      <c r="K1223">
        <v>0</v>
      </c>
    </row>
    <row r="1224" spans="1:11" x14ac:dyDescent="0.25">
      <c r="A1224">
        <v>3848</v>
      </c>
      <c r="B1224" t="s">
        <v>1647</v>
      </c>
      <c r="C1224" t="s">
        <v>301</v>
      </c>
      <c r="D1224" t="s">
        <v>7400</v>
      </c>
      <c r="G1224" t="s">
        <v>7719</v>
      </c>
      <c r="H1224">
        <v>5</v>
      </c>
      <c r="I1224" t="s">
        <v>1652</v>
      </c>
      <c r="J1224">
        <v>0</v>
      </c>
      <c r="K1224">
        <v>0</v>
      </c>
    </row>
    <row r="1225" spans="1:11" x14ac:dyDescent="0.25">
      <c r="A1225">
        <v>3848</v>
      </c>
      <c r="B1225" t="s">
        <v>1647</v>
      </c>
      <c r="C1225" t="s">
        <v>301</v>
      </c>
      <c r="D1225" t="s">
        <v>7400</v>
      </c>
      <c r="E1225" t="s">
        <v>10342</v>
      </c>
      <c r="F1225" t="s">
        <v>1678</v>
      </c>
      <c r="G1225" t="s">
        <v>7719</v>
      </c>
      <c r="H1225">
        <v>3</v>
      </c>
      <c r="I1225" t="s">
        <v>1652</v>
      </c>
      <c r="J1225">
        <v>0</v>
      </c>
      <c r="K1225">
        <v>0</v>
      </c>
    </row>
    <row r="1226" spans="1:11" x14ac:dyDescent="0.25">
      <c r="A1226">
        <v>3848</v>
      </c>
      <c r="B1226" t="s">
        <v>1647</v>
      </c>
      <c r="C1226" t="s">
        <v>301</v>
      </c>
      <c r="D1226" t="s">
        <v>7400</v>
      </c>
      <c r="E1226" t="s">
        <v>7418</v>
      </c>
      <c r="F1226" t="s">
        <v>1678</v>
      </c>
      <c r="G1226" t="s">
        <v>6716</v>
      </c>
      <c r="H1226">
        <v>9</v>
      </c>
      <c r="I1226" t="s">
        <v>1652</v>
      </c>
      <c r="J1226">
        <v>0</v>
      </c>
      <c r="K1226">
        <v>0</v>
      </c>
    </row>
    <row r="1227" spans="1:11" x14ac:dyDescent="0.25">
      <c r="A1227">
        <v>3848</v>
      </c>
      <c r="B1227" t="s">
        <v>1647</v>
      </c>
      <c r="C1227" t="s">
        <v>301</v>
      </c>
      <c r="D1227" t="s">
        <v>7400</v>
      </c>
      <c r="E1227" t="s">
        <v>4948</v>
      </c>
      <c r="F1227" t="s">
        <v>1678</v>
      </c>
      <c r="G1227" t="s">
        <v>7385</v>
      </c>
      <c r="H1227">
        <v>2</v>
      </c>
      <c r="I1227" t="s">
        <v>1652</v>
      </c>
      <c r="J1227">
        <v>0</v>
      </c>
      <c r="K1227">
        <v>0</v>
      </c>
    </row>
    <row r="1228" spans="1:11" x14ac:dyDescent="0.25">
      <c r="A1228">
        <v>3848</v>
      </c>
      <c r="B1228" t="s">
        <v>1647</v>
      </c>
      <c r="C1228" t="s">
        <v>301</v>
      </c>
      <c r="D1228" t="s">
        <v>7400</v>
      </c>
      <c r="G1228" t="s">
        <v>10762</v>
      </c>
      <c r="H1228">
        <v>1</v>
      </c>
      <c r="I1228" t="s">
        <v>1652</v>
      </c>
      <c r="J1228">
        <v>0</v>
      </c>
      <c r="K1228">
        <v>0</v>
      </c>
    </row>
    <row r="1229" spans="1:11" x14ac:dyDescent="0.25">
      <c r="A1229">
        <v>3848</v>
      </c>
      <c r="B1229" t="s">
        <v>1647</v>
      </c>
      <c r="C1229" t="s">
        <v>301</v>
      </c>
      <c r="D1229" t="s">
        <v>7400</v>
      </c>
      <c r="E1229" t="s">
        <v>2492</v>
      </c>
      <c r="F1229" t="s">
        <v>1678</v>
      </c>
      <c r="G1229" t="s">
        <v>3475</v>
      </c>
      <c r="H1229">
        <v>10</v>
      </c>
      <c r="I1229" t="s">
        <v>1652</v>
      </c>
      <c r="J1229">
        <v>0</v>
      </c>
      <c r="K1229">
        <v>0</v>
      </c>
    </row>
    <row r="1230" spans="1:11" x14ac:dyDescent="0.25">
      <c r="A1230">
        <v>3848</v>
      </c>
      <c r="B1230" t="s">
        <v>1647</v>
      </c>
      <c r="C1230" t="s">
        <v>301</v>
      </c>
      <c r="D1230" t="s">
        <v>7400</v>
      </c>
      <c r="G1230" t="s">
        <v>6192</v>
      </c>
      <c r="H1230">
        <v>8</v>
      </c>
      <c r="I1230" t="s">
        <v>1652</v>
      </c>
      <c r="J1230">
        <v>0</v>
      </c>
      <c r="K1230">
        <v>0</v>
      </c>
    </row>
    <row r="1231" spans="1:11" x14ac:dyDescent="0.25">
      <c r="A1231">
        <v>3848</v>
      </c>
      <c r="B1231" t="s">
        <v>1647</v>
      </c>
      <c r="C1231" t="s">
        <v>301</v>
      </c>
      <c r="D1231" t="s">
        <v>7400</v>
      </c>
      <c r="E1231" t="s">
        <v>1985</v>
      </c>
      <c r="F1231" t="s">
        <v>1678</v>
      </c>
      <c r="G1231" t="s">
        <v>2218</v>
      </c>
      <c r="H1231">
        <v>7</v>
      </c>
      <c r="I1231" t="s">
        <v>1652</v>
      </c>
      <c r="J1231">
        <v>0</v>
      </c>
      <c r="K1231">
        <v>0</v>
      </c>
    </row>
    <row r="1232" spans="1:11" x14ac:dyDescent="0.25">
      <c r="A1232">
        <v>3848</v>
      </c>
      <c r="B1232" t="s">
        <v>1647</v>
      </c>
      <c r="C1232" t="s">
        <v>301</v>
      </c>
      <c r="D1232" t="s">
        <v>7400</v>
      </c>
      <c r="E1232" t="s">
        <v>10763</v>
      </c>
      <c r="F1232" t="s">
        <v>1678</v>
      </c>
      <c r="G1232" t="s">
        <v>6716</v>
      </c>
      <c r="H1232">
        <v>6</v>
      </c>
      <c r="I1232" t="s">
        <v>1652</v>
      </c>
      <c r="J1232">
        <v>0</v>
      </c>
      <c r="K1232">
        <v>0</v>
      </c>
    </row>
    <row r="1233" spans="1:11" x14ac:dyDescent="0.25">
      <c r="A1233">
        <v>3848</v>
      </c>
      <c r="B1233" t="s">
        <v>1647</v>
      </c>
      <c r="C1233" t="s">
        <v>301</v>
      </c>
      <c r="D1233" t="s">
        <v>7400</v>
      </c>
      <c r="G1233" t="s">
        <v>10764</v>
      </c>
      <c r="H1233">
        <v>6</v>
      </c>
      <c r="I1233" t="s">
        <v>1652</v>
      </c>
      <c r="J1233">
        <v>0</v>
      </c>
      <c r="K1233">
        <v>0</v>
      </c>
    </row>
    <row r="1234" spans="1:11" x14ac:dyDescent="0.25">
      <c r="A1234">
        <v>3848</v>
      </c>
      <c r="B1234" t="s">
        <v>1647</v>
      </c>
      <c r="C1234" t="s">
        <v>301</v>
      </c>
      <c r="D1234" t="s">
        <v>7400</v>
      </c>
      <c r="E1234" t="s">
        <v>3476</v>
      </c>
      <c r="F1234" t="s">
        <v>1678</v>
      </c>
      <c r="G1234" t="s">
        <v>6716</v>
      </c>
      <c r="H1234">
        <v>7</v>
      </c>
      <c r="I1234" t="s">
        <v>1652</v>
      </c>
      <c r="J1234">
        <v>0</v>
      </c>
      <c r="K1234">
        <v>0</v>
      </c>
    </row>
    <row r="1235" spans="1:11" x14ac:dyDescent="0.25">
      <c r="A1235">
        <v>3848</v>
      </c>
      <c r="B1235" t="s">
        <v>1647</v>
      </c>
      <c r="C1235" t="s">
        <v>301</v>
      </c>
      <c r="D1235" t="s">
        <v>7400</v>
      </c>
      <c r="G1235" t="s">
        <v>4949</v>
      </c>
      <c r="H1235">
        <v>16</v>
      </c>
      <c r="I1235" t="s">
        <v>1652</v>
      </c>
      <c r="J1235">
        <v>0</v>
      </c>
      <c r="K1235">
        <v>0</v>
      </c>
    </row>
    <row r="1236" spans="1:11" x14ac:dyDescent="0.25">
      <c r="A1236">
        <v>3848</v>
      </c>
      <c r="B1236" t="s">
        <v>1647</v>
      </c>
      <c r="C1236" t="s">
        <v>301</v>
      </c>
      <c r="D1236" t="s">
        <v>7400</v>
      </c>
      <c r="E1236" t="s">
        <v>2506</v>
      </c>
      <c r="F1236" t="s">
        <v>1916</v>
      </c>
      <c r="G1236" t="s">
        <v>6734</v>
      </c>
      <c r="H1236">
        <v>15</v>
      </c>
      <c r="I1236" t="s">
        <v>1652</v>
      </c>
      <c r="J1236">
        <v>0</v>
      </c>
      <c r="K1236">
        <v>0</v>
      </c>
    </row>
    <row r="1237" spans="1:11" x14ac:dyDescent="0.25">
      <c r="A1237">
        <v>3848</v>
      </c>
      <c r="B1237" t="s">
        <v>1647</v>
      </c>
      <c r="C1237" t="s">
        <v>301</v>
      </c>
      <c r="D1237" t="s">
        <v>7400</v>
      </c>
      <c r="G1237" t="s">
        <v>5925</v>
      </c>
      <c r="H1237">
        <v>6</v>
      </c>
      <c r="I1237" t="s">
        <v>1652</v>
      </c>
      <c r="J1237">
        <v>0</v>
      </c>
      <c r="K1237">
        <v>0</v>
      </c>
    </row>
    <row r="1238" spans="1:11" x14ac:dyDescent="0.25">
      <c r="A1238">
        <v>3848</v>
      </c>
      <c r="B1238" t="s">
        <v>1647</v>
      </c>
      <c r="C1238" t="s">
        <v>301</v>
      </c>
      <c r="D1238" t="s">
        <v>7400</v>
      </c>
      <c r="E1238" t="s">
        <v>3477</v>
      </c>
      <c r="F1238" t="s">
        <v>3478</v>
      </c>
      <c r="G1238" t="s">
        <v>10149</v>
      </c>
      <c r="H1238">
        <v>4</v>
      </c>
      <c r="I1238" t="s">
        <v>1652</v>
      </c>
      <c r="J1238">
        <v>0</v>
      </c>
      <c r="K1238">
        <v>0</v>
      </c>
    </row>
    <row r="1239" spans="1:11" x14ac:dyDescent="0.25">
      <c r="A1239">
        <v>3848</v>
      </c>
      <c r="B1239" t="s">
        <v>1647</v>
      </c>
      <c r="C1239" t="s">
        <v>301</v>
      </c>
      <c r="D1239" t="s">
        <v>7400</v>
      </c>
      <c r="G1239" t="s">
        <v>4950</v>
      </c>
      <c r="H1239">
        <v>4</v>
      </c>
      <c r="I1239" t="s">
        <v>1652</v>
      </c>
      <c r="J1239">
        <v>0</v>
      </c>
      <c r="K1239">
        <v>0</v>
      </c>
    </row>
    <row r="1240" spans="1:11" x14ac:dyDescent="0.25">
      <c r="A1240">
        <v>3848</v>
      </c>
      <c r="B1240" t="s">
        <v>1647</v>
      </c>
      <c r="C1240" t="s">
        <v>301</v>
      </c>
      <c r="D1240" t="s">
        <v>7400</v>
      </c>
      <c r="E1240" t="s">
        <v>4951</v>
      </c>
      <c r="F1240" t="s">
        <v>3643</v>
      </c>
      <c r="G1240" t="s">
        <v>10328</v>
      </c>
      <c r="H1240">
        <v>13</v>
      </c>
      <c r="I1240" t="s">
        <v>1652</v>
      </c>
      <c r="J1240">
        <v>0</v>
      </c>
      <c r="K1240">
        <v>0</v>
      </c>
    </row>
    <row r="1241" spans="1:11" x14ac:dyDescent="0.25">
      <c r="A1241">
        <v>3848</v>
      </c>
      <c r="B1241" t="s">
        <v>1647</v>
      </c>
      <c r="C1241" t="s">
        <v>301</v>
      </c>
      <c r="D1241" t="s">
        <v>7400</v>
      </c>
      <c r="G1241" t="s">
        <v>2220</v>
      </c>
      <c r="H1241">
        <v>6</v>
      </c>
      <c r="I1241" t="s">
        <v>1652</v>
      </c>
      <c r="J1241">
        <v>0</v>
      </c>
      <c r="K1241">
        <v>0</v>
      </c>
    </row>
    <row r="1242" spans="1:11" x14ac:dyDescent="0.25">
      <c r="A1242">
        <v>3848</v>
      </c>
      <c r="B1242" t="s">
        <v>1647</v>
      </c>
      <c r="C1242" t="s">
        <v>301</v>
      </c>
      <c r="D1242" t="s">
        <v>7400</v>
      </c>
      <c r="E1242" t="s">
        <v>3479</v>
      </c>
      <c r="F1242" t="s">
        <v>1954</v>
      </c>
      <c r="G1242" t="s">
        <v>3246</v>
      </c>
      <c r="H1242">
        <v>7</v>
      </c>
      <c r="I1242" t="s">
        <v>1652</v>
      </c>
      <c r="J1242">
        <v>0</v>
      </c>
      <c r="K1242">
        <v>0</v>
      </c>
    </row>
    <row r="1243" spans="1:11" x14ac:dyDescent="0.25">
      <c r="A1243">
        <v>3848</v>
      </c>
      <c r="B1243" t="s">
        <v>1647</v>
      </c>
      <c r="C1243" t="s">
        <v>301</v>
      </c>
      <c r="D1243" t="s">
        <v>7400</v>
      </c>
      <c r="G1243" t="s">
        <v>7029</v>
      </c>
      <c r="H1243">
        <v>1</v>
      </c>
      <c r="I1243" t="s">
        <v>1652</v>
      </c>
      <c r="J1243">
        <v>0</v>
      </c>
      <c r="K1243">
        <v>0</v>
      </c>
    </row>
    <row r="1244" spans="1:11" x14ac:dyDescent="0.25">
      <c r="A1244">
        <v>3848</v>
      </c>
      <c r="B1244" t="s">
        <v>1647</v>
      </c>
      <c r="C1244" t="s">
        <v>301</v>
      </c>
      <c r="D1244" t="s">
        <v>7400</v>
      </c>
      <c r="E1244" t="s">
        <v>3480</v>
      </c>
      <c r="F1244" t="s">
        <v>1685</v>
      </c>
      <c r="G1244" t="s">
        <v>3481</v>
      </c>
      <c r="H1244">
        <v>12</v>
      </c>
      <c r="I1244" t="s">
        <v>1652</v>
      </c>
      <c r="J1244">
        <v>0</v>
      </c>
      <c r="K1244">
        <v>0</v>
      </c>
    </row>
    <row r="1245" spans="1:11" x14ac:dyDescent="0.25">
      <c r="A1245">
        <v>3848</v>
      </c>
      <c r="B1245" t="s">
        <v>1647</v>
      </c>
      <c r="C1245" t="s">
        <v>301</v>
      </c>
      <c r="D1245" t="s">
        <v>7400</v>
      </c>
      <c r="G1245" t="s">
        <v>6510</v>
      </c>
      <c r="H1245">
        <v>37</v>
      </c>
      <c r="I1245" t="s">
        <v>1652</v>
      </c>
      <c r="J1245">
        <v>0</v>
      </c>
      <c r="K1245">
        <v>0</v>
      </c>
    </row>
    <row r="1246" spans="1:11" x14ac:dyDescent="0.25">
      <c r="A1246">
        <v>3848</v>
      </c>
      <c r="B1246" t="s">
        <v>1647</v>
      </c>
      <c r="C1246" t="s">
        <v>301</v>
      </c>
      <c r="D1246" t="s">
        <v>7400</v>
      </c>
      <c r="E1246" t="s">
        <v>7155</v>
      </c>
      <c r="F1246" t="s">
        <v>1673</v>
      </c>
      <c r="G1246" t="s">
        <v>6734</v>
      </c>
      <c r="H1246">
        <v>11</v>
      </c>
      <c r="I1246" t="s">
        <v>1652</v>
      </c>
      <c r="J1246">
        <v>0</v>
      </c>
      <c r="K1246">
        <v>0</v>
      </c>
    </row>
    <row r="1247" spans="1:11" x14ac:dyDescent="0.25">
      <c r="A1247">
        <v>3848</v>
      </c>
      <c r="B1247" t="s">
        <v>1647</v>
      </c>
      <c r="C1247" t="s">
        <v>301</v>
      </c>
      <c r="D1247" t="s">
        <v>7400</v>
      </c>
      <c r="G1247" t="s">
        <v>4429</v>
      </c>
      <c r="H1247">
        <v>18</v>
      </c>
      <c r="I1247" t="s">
        <v>1652</v>
      </c>
      <c r="J1247">
        <v>0</v>
      </c>
      <c r="K1247">
        <v>0</v>
      </c>
    </row>
    <row r="1248" spans="1:11" x14ac:dyDescent="0.25">
      <c r="A1248">
        <v>3848</v>
      </c>
      <c r="B1248" t="s">
        <v>1647</v>
      </c>
      <c r="C1248" t="s">
        <v>301</v>
      </c>
      <c r="D1248" t="s">
        <v>7400</v>
      </c>
      <c r="E1248" t="s">
        <v>3482</v>
      </c>
      <c r="F1248" t="s">
        <v>3483</v>
      </c>
      <c r="G1248" t="s">
        <v>3433</v>
      </c>
      <c r="H1248">
        <v>12</v>
      </c>
      <c r="I1248" t="s">
        <v>1652</v>
      </c>
      <c r="J1248">
        <v>0</v>
      </c>
      <c r="K1248">
        <v>0</v>
      </c>
    </row>
    <row r="1249" spans="1:11" x14ac:dyDescent="0.25">
      <c r="A1249">
        <v>3848</v>
      </c>
      <c r="B1249" t="s">
        <v>1647</v>
      </c>
      <c r="C1249" t="s">
        <v>301</v>
      </c>
      <c r="D1249" t="s">
        <v>7400</v>
      </c>
      <c r="G1249" t="s">
        <v>4481</v>
      </c>
      <c r="H1249">
        <v>27</v>
      </c>
      <c r="I1249" t="s">
        <v>1652</v>
      </c>
      <c r="J1249">
        <v>0</v>
      </c>
      <c r="K1249">
        <v>0</v>
      </c>
    </row>
    <row r="1250" spans="1:11" x14ac:dyDescent="0.25">
      <c r="A1250">
        <v>3848</v>
      </c>
      <c r="B1250" t="s">
        <v>1647</v>
      </c>
      <c r="C1250" t="s">
        <v>301</v>
      </c>
      <c r="D1250" t="s">
        <v>7400</v>
      </c>
      <c r="E1250" t="s">
        <v>3019</v>
      </c>
      <c r="F1250" t="s">
        <v>1685</v>
      </c>
      <c r="G1250" t="s">
        <v>3481</v>
      </c>
      <c r="H1250">
        <v>37</v>
      </c>
      <c r="I1250" t="s">
        <v>1652</v>
      </c>
      <c r="J1250">
        <v>0</v>
      </c>
      <c r="K1250">
        <v>0</v>
      </c>
    </row>
    <row r="1251" spans="1:11" x14ac:dyDescent="0.25">
      <c r="A1251">
        <v>3848</v>
      </c>
      <c r="B1251" t="s">
        <v>1647</v>
      </c>
      <c r="C1251" t="s">
        <v>301</v>
      </c>
      <c r="D1251" t="s">
        <v>7400</v>
      </c>
      <c r="G1251" t="s">
        <v>6510</v>
      </c>
      <c r="H1251">
        <v>13</v>
      </c>
      <c r="I1251" t="s">
        <v>1652</v>
      </c>
      <c r="J1251">
        <v>0</v>
      </c>
      <c r="K1251">
        <v>0</v>
      </c>
    </row>
    <row r="1252" spans="1:11" x14ac:dyDescent="0.25">
      <c r="A1252">
        <v>3848</v>
      </c>
      <c r="B1252" t="s">
        <v>1647</v>
      </c>
      <c r="C1252" t="s">
        <v>301</v>
      </c>
      <c r="D1252" t="s">
        <v>7400</v>
      </c>
      <c r="E1252" t="s">
        <v>2979</v>
      </c>
      <c r="F1252" t="s">
        <v>1785</v>
      </c>
      <c r="G1252" t="s">
        <v>3484</v>
      </c>
      <c r="H1252">
        <v>3</v>
      </c>
      <c r="I1252" t="s">
        <v>1652</v>
      </c>
      <c r="J1252">
        <v>0</v>
      </c>
      <c r="K1252">
        <v>0</v>
      </c>
    </row>
    <row r="1253" spans="1:11" x14ac:dyDescent="0.25">
      <c r="A1253">
        <v>3848</v>
      </c>
      <c r="B1253" t="s">
        <v>1647</v>
      </c>
      <c r="C1253" t="s">
        <v>301</v>
      </c>
      <c r="D1253" t="s">
        <v>7400</v>
      </c>
      <c r="G1253" t="s">
        <v>2160</v>
      </c>
      <c r="H1253">
        <v>10</v>
      </c>
      <c r="I1253" t="s">
        <v>1652</v>
      </c>
      <c r="J1253">
        <v>0</v>
      </c>
      <c r="K1253">
        <v>0</v>
      </c>
    </row>
    <row r="1254" spans="1:11" x14ac:dyDescent="0.25">
      <c r="A1254">
        <v>3848</v>
      </c>
      <c r="B1254" t="s">
        <v>1647</v>
      </c>
      <c r="C1254" t="s">
        <v>301</v>
      </c>
      <c r="D1254" t="s">
        <v>7400</v>
      </c>
      <c r="E1254" t="s">
        <v>3485</v>
      </c>
      <c r="F1254" t="s">
        <v>1916</v>
      </c>
      <c r="G1254" t="s">
        <v>6784</v>
      </c>
      <c r="H1254">
        <v>12</v>
      </c>
      <c r="I1254" t="s">
        <v>1652</v>
      </c>
      <c r="J1254">
        <v>0</v>
      </c>
      <c r="K1254">
        <v>0</v>
      </c>
    </row>
    <row r="1255" spans="1:11" x14ac:dyDescent="0.25">
      <c r="A1255">
        <v>3848</v>
      </c>
      <c r="B1255" t="s">
        <v>1647</v>
      </c>
      <c r="C1255" t="s">
        <v>301</v>
      </c>
      <c r="D1255" t="s">
        <v>7400</v>
      </c>
      <c r="G1255" t="s">
        <v>4952</v>
      </c>
      <c r="H1255">
        <v>12</v>
      </c>
      <c r="I1255" t="s">
        <v>1652</v>
      </c>
      <c r="J1255">
        <v>0</v>
      </c>
      <c r="K1255">
        <v>0</v>
      </c>
    </row>
    <row r="1256" spans="1:11" x14ac:dyDescent="0.25">
      <c r="A1256">
        <v>3848</v>
      </c>
      <c r="B1256" t="s">
        <v>1647</v>
      </c>
      <c r="C1256" t="s">
        <v>301</v>
      </c>
      <c r="D1256" t="s">
        <v>7400</v>
      </c>
      <c r="E1256" t="s">
        <v>4953</v>
      </c>
      <c r="F1256" t="s">
        <v>1673</v>
      </c>
      <c r="G1256" t="s">
        <v>3457</v>
      </c>
      <c r="H1256">
        <v>10</v>
      </c>
      <c r="I1256" t="s">
        <v>1652</v>
      </c>
      <c r="J1256">
        <v>0</v>
      </c>
      <c r="K1256">
        <v>0</v>
      </c>
    </row>
    <row r="1257" spans="1:11" x14ac:dyDescent="0.25">
      <c r="A1257">
        <v>3848</v>
      </c>
      <c r="B1257" t="s">
        <v>1647</v>
      </c>
      <c r="C1257" t="s">
        <v>301</v>
      </c>
      <c r="D1257" t="s">
        <v>7400</v>
      </c>
      <c r="G1257" t="s">
        <v>6199</v>
      </c>
      <c r="H1257">
        <v>21</v>
      </c>
      <c r="I1257" t="s">
        <v>1652</v>
      </c>
      <c r="J1257">
        <v>0</v>
      </c>
      <c r="K1257">
        <v>0</v>
      </c>
    </row>
    <row r="1258" spans="1:11" x14ac:dyDescent="0.25">
      <c r="A1258">
        <v>3848</v>
      </c>
      <c r="B1258" t="s">
        <v>1647</v>
      </c>
      <c r="C1258" t="s">
        <v>301</v>
      </c>
      <c r="D1258" t="s">
        <v>7400</v>
      </c>
      <c r="E1258" t="s">
        <v>2507</v>
      </c>
      <c r="F1258" t="s">
        <v>1981</v>
      </c>
      <c r="G1258" t="s">
        <v>7388</v>
      </c>
      <c r="H1258">
        <v>2</v>
      </c>
      <c r="I1258" t="s">
        <v>1652</v>
      </c>
      <c r="J1258">
        <v>0</v>
      </c>
      <c r="K1258">
        <v>0</v>
      </c>
    </row>
    <row r="1259" spans="1:11" x14ac:dyDescent="0.25">
      <c r="A1259">
        <v>3848</v>
      </c>
      <c r="B1259" t="s">
        <v>1647</v>
      </c>
      <c r="C1259" t="s">
        <v>301</v>
      </c>
      <c r="D1259" t="s">
        <v>7400</v>
      </c>
      <c r="G1259" t="s">
        <v>8752</v>
      </c>
      <c r="H1259">
        <v>1</v>
      </c>
      <c r="I1259" t="s">
        <v>1652</v>
      </c>
      <c r="J1259">
        <v>0</v>
      </c>
      <c r="K1259">
        <v>0</v>
      </c>
    </row>
    <row r="1260" spans="1:11" x14ac:dyDescent="0.25">
      <c r="A1260">
        <v>3848</v>
      </c>
      <c r="B1260" t="s">
        <v>1647</v>
      </c>
      <c r="C1260" t="s">
        <v>301</v>
      </c>
      <c r="D1260" t="s">
        <v>7400</v>
      </c>
      <c r="E1260" t="s">
        <v>1984</v>
      </c>
      <c r="F1260" t="s">
        <v>1983</v>
      </c>
      <c r="G1260" t="s">
        <v>7640</v>
      </c>
      <c r="H1260">
        <v>8</v>
      </c>
      <c r="I1260" t="s">
        <v>1652</v>
      </c>
      <c r="J1260">
        <v>0</v>
      </c>
      <c r="K1260">
        <v>0</v>
      </c>
    </row>
    <row r="1261" spans="1:11" x14ac:dyDescent="0.25">
      <c r="A1261">
        <v>3848</v>
      </c>
      <c r="B1261" t="s">
        <v>1647</v>
      </c>
      <c r="C1261" t="s">
        <v>301</v>
      </c>
      <c r="D1261" t="s">
        <v>7400</v>
      </c>
      <c r="G1261" t="s">
        <v>2223</v>
      </c>
      <c r="H1261">
        <v>10</v>
      </c>
      <c r="I1261" t="s">
        <v>1652</v>
      </c>
      <c r="J1261">
        <v>0</v>
      </c>
      <c r="K1261">
        <v>0</v>
      </c>
    </row>
    <row r="1262" spans="1:11" x14ac:dyDescent="0.25">
      <c r="A1262">
        <v>3848</v>
      </c>
      <c r="B1262" t="s">
        <v>1647</v>
      </c>
      <c r="C1262" t="s">
        <v>301</v>
      </c>
      <c r="D1262" t="s">
        <v>7400</v>
      </c>
      <c r="E1262" t="s">
        <v>8925</v>
      </c>
      <c r="F1262" t="s">
        <v>1679</v>
      </c>
      <c r="G1262" t="s">
        <v>8926</v>
      </c>
      <c r="H1262">
        <v>2</v>
      </c>
      <c r="I1262" t="s">
        <v>1652</v>
      </c>
      <c r="J1262">
        <v>0</v>
      </c>
      <c r="K1262">
        <v>0</v>
      </c>
    </row>
    <row r="1263" spans="1:11" x14ac:dyDescent="0.25">
      <c r="A1263">
        <v>3848</v>
      </c>
      <c r="B1263" t="s">
        <v>1647</v>
      </c>
      <c r="C1263" t="s">
        <v>301</v>
      </c>
      <c r="D1263" t="s">
        <v>7400</v>
      </c>
      <c r="E1263" t="s">
        <v>3487</v>
      </c>
      <c r="F1263" t="s">
        <v>1776</v>
      </c>
      <c r="G1263" t="s">
        <v>8280</v>
      </c>
      <c r="H1263">
        <v>3</v>
      </c>
      <c r="I1263" t="s">
        <v>1652</v>
      </c>
      <c r="J1263">
        <v>0</v>
      </c>
      <c r="K1263">
        <v>0</v>
      </c>
    </row>
    <row r="1264" spans="1:11" x14ac:dyDescent="0.25">
      <c r="A1264">
        <v>3848</v>
      </c>
      <c r="B1264" t="s">
        <v>1647</v>
      </c>
      <c r="C1264" t="s">
        <v>301</v>
      </c>
      <c r="D1264" t="s">
        <v>7400</v>
      </c>
      <c r="G1264" t="s">
        <v>4491</v>
      </c>
      <c r="H1264">
        <v>6</v>
      </c>
      <c r="I1264" t="s">
        <v>1652</v>
      </c>
      <c r="J1264">
        <v>0</v>
      </c>
      <c r="K1264">
        <v>0</v>
      </c>
    </row>
    <row r="1265" spans="1:11" x14ac:dyDescent="0.25">
      <c r="A1265">
        <v>3848</v>
      </c>
      <c r="B1265" t="s">
        <v>1647</v>
      </c>
      <c r="C1265" t="s">
        <v>301</v>
      </c>
      <c r="D1265" t="s">
        <v>7400</v>
      </c>
      <c r="E1265" t="s">
        <v>7720</v>
      </c>
      <c r="F1265" t="s">
        <v>1673</v>
      </c>
      <c r="G1265" t="s">
        <v>6733</v>
      </c>
      <c r="H1265">
        <v>5</v>
      </c>
      <c r="I1265" t="s">
        <v>1652</v>
      </c>
      <c r="J1265">
        <v>0</v>
      </c>
      <c r="K1265">
        <v>0</v>
      </c>
    </row>
    <row r="1266" spans="1:11" x14ac:dyDescent="0.25">
      <c r="A1266">
        <v>3848</v>
      </c>
      <c r="B1266" t="s">
        <v>1647</v>
      </c>
      <c r="C1266" t="s">
        <v>301</v>
      </c>
      <c r="D1266" t="s">
        <v>7400</v>
      </c>
      <c r="G1266" t="s">
        <v>2224</v>
      </c>
      <c r="H1266">
        <v>14</v>
      </c>
      <c r="I1266" t="s">
        <v>1652</v>
      </c>
      <c r="J1266">
        <v>0</v>
      </c>
      <c r="K1266">
        <v>0</v>
      </c>
    </row>
    <row r="1267" spans="1:11" x14ac:dyDescent="0.25">
      <c r="A1267">
        <v>3848</v>
      </c>
      <c r="B1267" t="s">
        <v>1647</v>
      </c>
      <c r="C1267" t="s">
        <v>301</v>
      </c>
      <c r="D1267" t="s">
        <v>7400</v>
      </c>
      <c r="E1267" t="s">
        <v>3488</v>
      </c>
      <c r="F1267" t="s">
        <v>1670</v>
      </c>
      <c r="G1267" t="s">
        <v>3457</v>
      </c>
      <c r="H1267">
        <v>10</v>
      </c>
      <c r="I1267" t="s">
        <v>1652</v>
      </c>
      <c r="J1267">
        <v>0</v>
      </c>
      <c r="K1267">
        <v>0</v>
      </c>
    </row>
    <row r="1268" spans="1:11" x14ac:dyDescent="0.25">
      <c r="A1268">
        <v>3848</v>
      </c>
      <c r="B1268" t="s">
        <v>1647</v>
      </c>
      <c r="C1268" t="s">
        <v>301</v>
      </c>
      <c r="D1268" t="s">
        <v>7400</v>
      </c>
      <c r="G1268" t="s">
        <v>4482</v>
      </c>
      <c r="H1268">
        <v>20</v>
      </c>
      <c r="I1268" t="s">
        <v>1652</v>
      </c>
      <c r="J1268">
        <v>0</v>
      </c>
      <c r="K1268">
        <v>0</v>
      </c>
    </row>
    <row r="1269" spans="1:11" x14ac:dyDescent="0.25">
      <c r="A1269">
        <v>3848</v>
      </c>
      <c r="B1269" t="s">
        <v>1647</v>
      </c>
      <c r="C1269" t="s">
        <v>301</v>
      </c>
      <c r="D1269" t="s">
        <v>7400</v>
      </c>
      <c r="E1269" t="s">
        <v>8837</v>
      </c>
      <c r="F1269" t="s">
        <v>3086</v>
      </c>
      <c r="G1269" t="s">
        <v>3103</v>
      </c>
      <c r="H1269">
        <v>9</v>
      </c>
      <c r="I1269" t="s">
        <v>1652</v>
      </c>
      <c r="J1269">
        <v>0</v>
      </c>
      <c r="K1269">
        <v>0</v>
      </c>
    </row>
    <row r="1270" spans="1:11" x14ac:dyDescent="0.25">
      <c r="A1270">
        <v>3848</v>
      </c>
      <c r="B1270" t="s">
        <v>1647</v>
      </c>
      <c r="C1270" t="s">
        <v>301</v>
      </c>
      <c r="D1270" t="s">
        <v>7400</v>
      </c>
      <c r="E1270" t="s">
        <v>6643</v>
      </c>
      <c r="F1270" t="s">
        <v>1773</v>
      </c>
      <c r="G1270" t="s">
        <v>4494</v>
      </c>
      <c r="H1270">
        <v>127</v>
      </c>
      <c r="I1270" t="s">
        <v>1652</v>
      </c>
      <c r="J1270">
        <v>0</v>
      </c>
      <c r="K1270">
        <v>0</v>
      </c>
    </row>
    <row r="1271" spans="1:11" x14ac:dyDescent="0.25">
      <c r="A1271">
        <v>3848</v>
      </c>
      <c r="B1271" t="s">
        <v>1647</v>
      </c>
      <c r="C1271" t="s">
        <v>301</v>
      </c>
      <c r="D1271" t="s">
        <v>7400</v>
      </c>
      <c r="G1271" t="s">
        <v>2237</v>
      </c>
      <c r="H1271">
        <v>146</v>
      </c>
      <c r="I1271" t="s">
        <v>1652</v>
      </c>
      <c r="J1271">
        <v>0</v>
      </c>
      <c r="K1271">
        <v>0</v>
      </c>
    </row>
    <row r="1272" spans="1:11" x14ac:dyDescent="0.25">
      <c r="A1272">
        <v>3848</v>
      </c>
      <c r="B1272" t="s">
        <v>1647</v>
      </c>
      <c r="C1272" t="s">
        <v>301</v>
      </c>
      <c r="D1272" t="s">
        <v>7400</v>
      </c>
      <c r="E1272" t="s">
        <v>4317</v>
      </c>
      <c r="F1272" t="s">
        <v>1701</v>
      </c>
      <c r="G1272" t="s">
        <v>10765</v>
      </c>
      <c r="H1272">
        <v>50</v>
      </c>
      <c r="I1272" t="s">
        <v>1652</v>
      </c>
      <c r="J1272">
        <v>0</v>
      </c>
      <c r="K1272">
        <v>0</v>
      </c>
    </row>
    <row r="1273" spans="1:11" x14ac:dyDescent="0.25">
      <c r="A1273">
        <v>3848</v>
      </c>
      <c r="B1273" t="s">
        <v>1647</v>
      </c>
      <c r="C1273" t="s">
        <v>301</v>
      </c>
      <c r="D1273" t="s">
        <v>7400</v>
      </c>
      <c r="G1273" t="s">
        <v>2225</v>
      </c>
      <c r="H1273">
        <v>6</v>
      </c>
      <c r="I1273" t="s">
        <v>1652</v>
      </c>
      <c r="J1273">
        <v>0</v>
      </c>
      <c r="K1273">
        <v>0</v>
      </c>
    </row>
    <row r="1274" spans="1:11" x14ac:dyDescent="0.25">
      <c r="A1274">
        <v>3848</v>
      </c>
      <c r="B1274" t="s">
        <v>1647</v>
      </c>
      <c r="C1274" t="s">
        <v>301</v>
      </c>
      <c r="D1274" t="s">
        <v>7400</v>
      </c>
      <c r="E1274" t="s">
        <v>4954</v>
      </c>
      <c r="F1274" t="s">
        <v>1679</v>
      </c>
      <c r="G1274" t="s">
        <v>3307</v>
      </c>
      <c r="H1274">
        <v>36</v>
      </c>
      <c r="I1274" t="s">
        <v>1652</v>
      </c>
      <c r="J1274">
        <v>0</v>
      </c>
      <c r="K1274">
        <v>0</v>
      </c>
    </row>
    <row r="1275" spans="1:11" x14ac:dyDescent="0.25">
      <c r="A1275">
        <v>3848</v>
      </c>
      <c r="B1275" t="s">
        <v>1647</v>
      </c>
      <c r="C1275" t="s">
        <v>301</v>
      </c>
      <c r="D1275" t="s">
        <v>7400</v>
      </c>
      <c r="G1275" t="s">
        <v>4955</v>
      </c>
      <c r="H1275">
        <v>60</v>
      </c>
      <c r="I1275" t="s">
        <v>1652</v>
      </c>
      <c r="J1275">
        <v>0</v>
      </c>
      <c r="K1275">
        <v>0</v>
      </c>
    </row>
    <row r="1276" spans="1:11" x14ac:dyDescent="0.25">
      <c r="A1276">
        <v>3848</v>
      </c>
      <c r="B1276" t="s">
        <v>1647</v>
      </c>
      <c r="C1276" t="s">
        <v>301</v>
      </c>
      <c r="D1276" t="s">
        <v>7400</v>
      </c>
      <c r="E1276" t="s">
        <v>10150</v>
      </c>
      <c r="F1276" t="s">
        <v>1701</v>
      </c>
      <c r="G1276" t="s">
        <v>10343</v>
      </c>
      <c r="H1276">
        <v>20</v>
      </c>
      <c r="I1276" t="s">
        <v>1652</v>
      </c>
      <c r="J1276">
        <v>0</v>
      </c>
      <c r="K1276">
        <v>0</v>
      </c>
    </row>
    <row r="1277" spans="1:11" x14ac:dyDescent="0.25">
      <c r="A1277">
        <v>3848</v>
      </c>
      <c r="B1277" t="s">
        <v>1647</v>
      </c>
      <c r="C1277" t="s">
        <v>301</v>
      </c>
      <c r="D1277" t="s">
        <v>7400</v>
      </c>
      <c r="G1277" t="s">
        <v>10344</v>
      </c>
      <c r="H1277">
        <v>2</v>
      </c>
      <c r="I1277" t="s">
        <v>1652</v>
      </c>
      <c r="J1277">
        <v>0</v>
      </c>
      <c r="K1277">
        <v>0</v>
      </c>
    </row>
    <row r="1278" spans="1:11" x14ac:dyDescent="0.25">
      <c r="A1278">
        <v>3848</v>
      </c>
      <c r="B1278" t="s">
        <v>1647</v>
      </c>
      <c r="C1278" t="s">
        <v>301</v>
      </c>
      <c r="D1278" t="s">
        <v>7400</v>
      </c>
      <c r="E1278" t="s">
        <v>3489</v>
      </c>
      <c r="F1278" t="s">
        <v>1679</v>
      </c>
      <c r="G1278" t="s">
        <v>3490</v>
      </c>
      <c r="H1278">
        <v>8</v>
      </c>
      <c r="I1278" t="s">
        <v>1652</v>
      </c>
      <c r="J1278">
        <v>0</v>
      </c>
      <c r="K1278">
        <v>0</v>
      </c>
    </row>
    <row r="1279" spans="1:11" x14ac:dyDescent="0.25">
      <c r="A1279">
        <v>3848</v>
      </c>
      <c r="B1279" t="s">
        <v>1647</v>
      </c>
      <c r="C1279" t="s">
        <v>301</v>
      </c>
      <c r="D1279" t="s">
        <v>7400</v>
      </c>
      <c r="G1279" t="s">
        <v>2226</v>
      </c>
      <c r="H1279">
        <v>5</v>
      </c>
      <c r="I1279" t="s">
        <v>1652</v>
      </c>
      <c r="J1279">
        <v>0</v>
      </c>
      <c r="K1279">
        <v>0</v>
      </c>
    </row>
    <row r="1280" spans="1:11" x14ac:dyDescent="0.25">
      <c r="A1280">
        <v>3848</v>
      </c>
      <c r="B1280" t="s">
        <v>1647</v>
      </c>
      <c r="C1280" t="s">
        <v>301</v>
      </c>
      <c r="D1280" t="s">
        <v>7400</v>
      </c>
      <c r="E1280" t="s">
        <v>7156</v>
      </c>
      <c r="F1280" t="s">
        <v>1792</v>
      </c>
      <c r="G1280" t="s">
        <v>7180</v>
      </c>
      <c r="H1280">
        <v>6</v>
      </c>
      <c r="I1280" t="s">
        <v>1652</v>
      </c>
      <c r="J1280">
        <v>0</v>
      </c>
      <c r="K1280">
        <v>0</v>
      </c>
    </row>
    <row r="1281" spans="1:11" x14ac:dyDescent="0.25">
      <c r="A1281">
        <v>3848</v>
      </c>
      <c r="B1281" t="s">
        <v>1647</v>
      </c>
      <c r="C1281" t="s">
        <v>301</v>
      </c>
      <c r="D1281" t="s">
        <v>7400</v>
      </c>
      <c r="G1281" t="s">
        <v>2227</v>
      </c>
      <c r="H1281">
        <v>30</v>
      </c>
      <c r="I1281" t="s">
        <v>1652</v>
      </c>
      <c r="J1281">
        <v>0</v>
      </c>
      <c r="K1281">
        <v>0</v>
      </c>
    </row>
    <row r="1282" spans="1:11" x14ac:dyDescent="0.25">
      <c r="A1282">
        <v>3848</v>
      </c>
      <c r="B1282" t="s">
        <v>1647</v>
      </c>
      <c r="C1282" t="s">
        <v>301</v>
      </c>
      <c r="D1282" t="s">
        <v>7400</v>
      </c>
      <c r="E1282" t="s">
        <v>7204</v>
      </c>
      <c r="F1282" t="s">
        <v>1657</v>
      </c>
      <c r="G1282" t="s">
        <v>6789</v>
      </c>
      <c r="H1282">
        <v>10</v>
      </c>
      <c r="I1282" t="s">
        <v>1652</v>
      </c>
      <c r="J1282">
        <v>0</v>
      </c>
      <c r="K1282">
        <v>0</v>
      </c>
    </row>
    <row r="1283" spans="1:11" x14ac:dyDescent="0.25">
      <c r="A1283">
        <v>3848</v>
      </c>
      <c r="B1283" t="s">
        <v>1647</v>
      </c>
      <c r="C1283" t="s">
        <v>301</v>
      </c>
      <c r="D1283" t="s">
        <v>7400</v>
      </c>
      <c r="G1283" t="s">
        <v>7205</v>
      </c>
      <c r="H1283">
        <v>4</v>
      </c>
      <c r="I1283" t="s">
        <v>1652</v>
      </c>
      <c r="J1283">
        <v>0</v>
      </c>
      <c r="K1283">
        <v>0</v>
      </c>
    </row>
    <row r="1284" spans="1:11" x14ac:dyDescent="0.25">
      <c r="A1284">
        <v>3848</v>
      </c>
      <c r="B1284" t="s">
        <v>1647</v>
      </c>
      <c r="C1284" t="s">
        <v>301</v>
      </c>
      <c r="D1284" t="s">
        <v>7400</v>
      </c>
      <c r="E1284" t="s">
        <v>4561</v>
      </c>
      <c r="F1284" t="s">
        <v>4562</v>
      </c>
      <c r="G1284" t="s">
        <v>4956</v>
      </c>
      <c r="H1284">
        <v>5</v>
      </c>
      <c r="I1284" t="s">
        <v>1652</v>
      </c>
      <c r="J1284">
        <v>0</v>
      </c>
      <c r="K1284">
        <v>0</v>
      </c>
    </row>
    <row r="1285" spans="1:11" x14ac:dyDescent="0.25">
      <c r="A1285">
        <v>3848</v>
      </c>
      <c r="B1285" t="s">
        <v>1647</v>
      </c>
      <c r="C1285" t="s">
        <v>301</v>
      </c>
      <c r="D1285" t="s">
        <v>7400</v>
      </c>
      <c r="E1285" t="s">
        <v>3491</v>
      </c>
      <c r="F1285" t="s">
        <v>1657</v>
      </c>
      <c r="G1285" t="s">
        <v>6778</v>
      </c>
      <c r="H1285">
        <v>8</v>
      </c>
      <c r="I1285" t="s">
        <v>1652</v>
      </c>
      <c r="J1285">
        <v>0</v>
      </c>
      <c r="K1285">
        <v>0</v>
      </c>
    </row>
    <row r="1286" spans="1:11" x14ac:dyDescent="0.25">
      <c r="A1286">
        <v>3848</v>
      </c>
      <c r="B1286" t="s">
        <v>1647</v>
      </c>
      <c r="C1286" t="s">
        <v>301</v>
      </c>
      <c r="D1286" t="s">
        <v>7400</v>
      </c>
      <c r="G1286" t="s">
        <v>7721</v>
      </c>
      <c r="H1286">
        <v>6</v>
      </c>
      <c r="I1286" t="s">
        <v>1652</v>
      </c>
      <c r="J1286">
        <v>0</v>
      </c>
      <c r="K1286">
        <v>0</v>
      </c>
    </row>
    <row r="1287" spans="1:11" x14ac:dyDescent="0.25">
      <c r="A1287">
        <v>3848</v>
      </c>
      <c r="B1287" t="s">
        <v>1647</v>
      </c>
      <c r="C1287" t="s">
        <v>301</v>
      </c>
      <c r="D1287" t="s">
        <v>7400</v>
      </c>
      <c r="E1287" t="s">
        <v>1982</v>
      </c>
      <c r="F1287" t="s">
        <v>1657</v>
      </c>
      <c r="G1287" t="s">
        <v>3492</v>
      </c>
      <c r="H1287">
        <v>5</v>
      </c>
      <c r="I1287" t="s">
        <v>1652</v>
      </c>
      <c r="J1287">
        <v>0</v>
      </c>
      <c r="K1287">
        <v>0</v>
      </c>
    </row>
    <row r="1288" spans="1:11" x14ac:dyDescent="0.25">
      <c r="A1288">
        <v>3848</v>
      </c>
      <c r="B1288" t="s">
        <v>1647</v>
      </c>
      <c r="C1288" t="s">
        <v>301</v>
      </c>
      <c r="D1288" t="s">
        <v>7400</v>
      </c>
      <c r="G1288" t="s">
        <v>2228</v>
      </c>
      <c r="H1288">
        <v>10</v>
      </c>
      <c r="I1288" t="s">
        <v>1652</v>
      </c>
      <c r="J1288">
        <v>0</v>
      </c>
      <c r="K1288">
        <v>0</v>
      </c>
    </row>
    <row r="1289" spans="1:11" x14ac:dyDescent="0.25">
      <c r="A1289">
        <v>3848</v>
      </c>
      <c r="B1289" t="s">
        <v>1647</v>
      </c>
      <c r="C1289" t="s">
        <v>301</v>
      </c>
      <c r="D1289" t="s">
        <v>7400</v>
      </c>
      <c r="E1289" t="s">
        <v>3493</v>
      </c>
      <c r="F1289" t="s">
        <v>1885</v>
      </c>
      <c r="G1289" t="s">
        <v>7722</v>
      </c>
      <c r="H1289">
        <v>7</v>
      </c>
      <c r="I1289" t="s">
        <v>1652</v>
      </c>
      <c r="J1289">
        <v>0</v>
      </c>
      <c r="K1289">
        <v>0</v>
      </c>
    </row>
    <row r="1290" spans="1:11" x14ac:dyDescent="0.25">
      <c r="A1290">
        <v>3848</v>
      </c>
      <c r="B1290" t="s">
        <v>1647</v>
      </c>
      <c r="C1290" t="s">
        <v>301</v>
      </c>
      <c r="D1290" t="s">
        <v>7400</v>
      </c>
      <c r="G1290" t="s">
        <v>4250</v>
      </c>
      <c r="H1290">
        <v>7</v>
      </c>
      <c r="I1290" t="s">
        <v>1652</v>
      </c>
      <c r="J1290">
        <v>0</v>
      </c>
      <c r="K1290">
        <v>0</v>
      </c>
    </row>
    <row r="1291" spans="1:11" x14ac:dyDescent="0.25">
      <c r="A1291">
        <v>3848</v>
      </c>
      <c r="B1291" t="s">
        <v>1647</v>
      </c>
      <c r="C1291" t="s">
        <v>301</v>
      </c>
      <c r="D1291" t="s">
        <v>7400</v>
      </c>
      <c r="E1291" t="s">
        <v>6193</v>
      </c>
      <c r="F1291" t="s">
        <v>3574</v>
      </c>
      <c r="G1291" t="s">
        <v>3906</v>
      </c>
      <c r="H1291">
        <v>3</v>
      </c>
      <c r="I1291" t="s">
        <v>1652</v>
      </c>
      <c r="J1291">
        <v>0</v>
      </c>
      <c r="K1291">
        <v>0</v>
      </c>
    </row>
    <row r="1292" spans="1:11" x14ac:dyDescent="0.25">
      <c r="A1292">
        <v>3848</v>
      </c>
      <c r="B1292" t="s">
        <v>1647</v>
      </c>
      <c r="C1292" t="s">
        <v>301</v>
      </c>
      <c r="D1292" t="s">
        <v>7400</v>
      </c>
      <c r="G1292" t="s">
        <v>5771</v>
      </c>
      <c r="H1292">
        <v>5</v>
      </c>
      <c r="I1292" t="s">
        <v>1652</v>
      </c>
      <c r="J1292">
        <v>0</v>
      </c>
      <c r="K1292">
        <v>0</v>
      </c>
    </row>
    <row r="1293" spans="1:11" x14ac:dyDescent="0.25">
      <c r="A1293">
        <v>3848</v>
      </c>
      <c r="B1293" t="s">
        <v>1647</v>
      </c>
      <c r="C1293" t="s">
        <v>301</v>
      </c>
      <c r="D1293" t="s">
        <v>7400</v>
      </c>
      <c r="E1293" t="s">
        <v>3494</v>
      </c>
      <c r="F1293" t="s">
        <v>1885</v>
      </c>
      <c r="G1293" t="s">
        <v>9546</v>
      </c>
      <c r="H1293">
        <v>2</v>
      </c>
      <c r="I1293" t="s">
        <v>1652</v>
      </c>
      <c r="J1293">
        <v>0</v>
      </c>
      <c r="K1293">
        <v>0</v>
      </c>
    </row>
    <row r="1294" spans="1:11" x14ac:dyDescent="0.25">
      <c r="A1294">
        <v>3848</v>
      </c>
      <c r="B1294" t="s">
        <v>1647</v>
      </c>
      <c r="C1294" t="s">
        <v>301</v>
      </c>
      <c r="D1294" t="s">
        <v>7400</v>
      </c>
      <c r="G1294" t="s">
        <v>4957</v>
      </c>
      <c r="H1294">
        <v>4</v>
      </c>
      <c r="I1294" t="s">
        <v>1652</v>
      </c>
      <c r="J1294">
        <v>0</v>
      </c>
      <c r="K1294">
        <v>0</v>
      </c>
    </row>
    <row r="1295" spans="1:11" x14ac:dyDescent="0.25">
      <c r="A1295">
        <v>3848</v>
      </c>
      <c r="B1295" t="s">
        <v>1647</v>
      </c>
      <c r="C1295" t="s">
        <v>301</v>
      </c>
      <c r="D1295" t="s">
        <v>7400</v>
      </c>
      <c r="E1295" t="s">
        <v>2980</v>
      </c>
      <c r="F1295" t="s">
        <v>1695</v>
      </c>
      <c r="G1295" t="s">
        <v>10332</v>
      </c>
      <c r="H1295">
        <v>2</v>
      </c>
      <c r="I1295" t="s">
        <v>1652</v>
      </c>
      <c r="J1295">
        <v>0</v>
      </c>
      <c r="K1295">
        <v>0</v>
      </c>
    </row>
    <row r="1296" spans="1:11" x14ac:dyDescent="0.25">
      <c r="A1296">
        <v>3848</v>
      </c>
      <c r="B1296" t="s">
        <v>1647</v>
      </c>
      <c r="C1296" t="s">
        <v>301</v>
      </c>
      <c r="D1296" t="s">
        <v>7400</v>
      </c>
      <c r="G1296" t="s">
        <v>2229</v>
      </c>
      <c r="H1296">
        <v>2</v>
      </c>
      <c r="I1296" t="s">
        <v>1652</v>
      </c>
      <c r="J1296">
        <v>0</v>
      </c>
      <c r="K1296">
        <v>0</v>
      </c>
    </row>
    <row r="1297" spans="1:11" x14ac:dyDescent="0.25">
      <c r="A1297">
        <v>3848</v>
      </c>
      <c r="B1297" t="s">
        <v>1647</v>
      </c>
      <c r="C1297" t="s">
        <v>301</v>
      </c>
      <c r="D1297" t="s">
        <v>7400</v>
      </c>
      <c r="E1297" t="s">
        <v>3495</v>
      </c>
      <c r="F1297" t="s">
        <v>1947</v>
      </c>
      <c r="G1297" t="s">
        <v>3496</v>
      </c>
      <c r="H1297">
        <v>1</v>
      </c>
      <c r="I1297" t="s">
        <v>1652</v>
      </c>
      <c r="J1297">
        <v>0</v>
      </c>
      <c r="K1297">
        <v>0</v>
      </c>
    </row>
    <row r="1298" spans="1:11" x14ac:dyDescent="0.25">
      <c r="A1298">
        <v>3848</v>
      </c>
      <c r="B1298" t="s">
        <v>1647</v>
      </c>
      <c r="C1298" t="s">
        <v>301</v>
      </c>
      <c r="D1298" t="s">
        <v>7400</v>
      </c>
      <c r="G1298" t="s">
        <v>4959</v>
      </c>
      <c r="H1298">
        <v>5</v>
      </c>
      <c r="I1298" t="s">
        <v>1652</v>
      </c>
      <c r="J1298">
        <v>0</v>
      </c>
      <c r="K1298">
        <v>0</v>
      </c>
    </row>
    <row r="1299" spans="1:11" x14ac:dyDescent="0.25">
      <c r="A1299">
        <v>3848</v>
      </c>
      <c r="B1299" t="s">
        <v>1647</v>
      </c>
      <c r="C1299" t="s">
        <v>301</v>
      </c>
      <c r="D1299" t="s">
        <v>7400</v>
      </c>
      <c r="E1299" t="s">
        <v>10345</v>
      </c>
      <c r="F1299" t="s">
        <v>1679</v>
      </c>
      <c r="G1299" t="s">
        <v>6778</v>
      </c>
      <c r="H1299">
        <v>38</v>
      </c>
      <c r="I1299" t="s">
        <v>1652</v>
      </c>
      <c r="J1299">
        <v>0</v>
      </c>
      <c r="K1299">
        <v>0</v>
      </c>
    </row>
    <row r="1300" spans="1:11" x14ac:dyDescent="0.25">
      <c r="A1300">
        <v>3848</v>
      </c>
      <c r="B1300" t="s">
        <v>1647</v>
      </c>
      <c r="C1300" t="s">
        <v>301</v>
      </c>
      <c r="D1300" t="s">
        <v>7400</v>
      </c>
      <c r="G1300" t="s">
        <v>10346</v>
      </c>
      <c r="H1300">
        <v>13</v>
      </c>
      <c r="I1300" t="s">
        <v>1652</v>
      </c>
      <c r="J1300">
        <v>0</v>
      </c>
      <c r="K1300">
        <v>0</v>
      </c>
    </row>
    <row r="1301" spans="1:11" x14ac:dyDescent="0.25">
      <c r="A1301">
        <v>3848</v>
      </c>
      <c r="B1301" t="s">
        <v>1647</v>
      </c>
      <c r="C1301" t="s">
        <v>301</v>
      </c>
      <c r="D1301" t="s">
        <v>7400</v>
      </c>
      <c r="E1301" t="s">
        <v>10766</v>
      </c>
      <c r="F1301" t="s">
        <v>10767</v>
      </c>
      <c r="G1301" t="s">
        <v>10153</v>
      </c>
      <c r="H1301">
        <v>15</v>
      </c>
      <c r="I1301" t="s">
        <v>1652</v>
      </c>
      <c r="J1301">
        <v>0</v>
      </c>
      <c r="K1301">
        <v>0</v>
      </c>
    </row>
    <row r="1302" spans="1:11" x14ac:dyDescent="0.25">
      <c r="A1302">
        <v>3848</v>
      </c>
      <c r="B1302" t="s">
        <v>1647</v>
      </c>
      <c r="C1302" t="s">
        <v>301</v>
      </c>
      <c r="D1302" t="s">
        <v>7400</v>
      </c>
      <c r="E1302" t="s">
        <v>10768</v>
      </c>
      <c r="F1302" t="s">
        <v>1679</v>
      </c>
      <c r="G1302" t="s">
        <v>3497</v>
      </c>
      <c r="H1302">
        <v>5</v>
      </c>
      <c r="I1302" t="s">
        <v>1652</v>
      </c>
      <c r="J1302">
        <v>0</v>
      </c>
      <c r="K1302">
        <v>0</v>
      </c>
    </row>
    <row r="1303" spans="1:11" x14ac:dyDescent="0.25">
      <c r="A1303">
        <v>3848</v>
      </c>
      <c r="B1303" t="s">
        <v>1647</v>
      </c>
      <c r="C1303" t="s">
        <v>301</v>
      </c>
      <c r="D1303" t="s">
        <v>7400</v>
      </c>
      <c r="G1303" t="s">
        <v>10769</v>
      </c>
      <c r="H1303">
        <v>10</v>
      </c>
      <c r="I1303" t="s">
        <v>1652</v>
      </c>
      <c r="J1303">
        <v>0</v>
      </c>
      <c r="K1303">
        <v>0</v>
      </c>
    </row>
    <row r="1304" spans="1:11" x14ac:dyDescent="0.25">
      <c r="A1304">
        <v>3848</v>
      </c>
      <c r="B1304" t="s">
        <v>1647</v>
      </c>
      <c r="C1304" t="s">
        <v>301</v>
      </c>
      <c r="D1304" t="s">
        <v>7400</v>
      </c>
      <c r="E1304" t="s">
        <v>3498</v>
      </c>
      <c r="F1304" t="s">
        <v>1701</v>
      </c>
      <c r="G1304" t="s">
        <v>8751</v>
      </c>
      <c r="H1304">
        <v>2</v>
      </c>
      <c r="I1304" t="s">
        <v>1652</v>
      </c>
      <c r="J1304">
        <v>0</v>
      </c>
      <c r="K1304">
        <v>0</v>
      </c>
    </row>
    <row r="1305" spans="1:11" x14ac:dyDescent="0.25">
      <c r="A1305">
        <v>3848</v>
      </c>
      <c r="B1305" t="s">
        <v>1647</v>
      </c>
      <c r="C1305" t="s">
        <v>301</v>
      </c>
      <c r="D1305" t="s">
        <v>7400</v>
      </c>
      <c r="G1305" t="s">
        <v>4318</v>
      </c>
      <c r="H1305">
        <v>1</v>
      </c>
      <c r="I1305" t="s">
        <v>1652</v>
      </c>
      <c r="J1305">
        <v>0</v>
      </c>
      <c r="K1305">
        <v>0</v>
      </c>
    </row>
    <row r="1306" spans="1:11" x14ac:dyDescent="0.25">
      <c r="A1306">
        <v>3848</v>
      </c>
      <c r="B1306" t="s">
        <v>1647</v>
      </c>
      <c r="C1306" t="s">
        <v>301</v>
      </c>
      <c r="D1306" t="s">
        <v>7400</v>
      </c>
      <c r="E1306" t="s">
        <v>7431</v>
      </c>
      <c r="F1306" t="s">
        <v>1792</v>
      </c>
      <c r="G1306" t="s">
        <v>7568</v>
      </c>
      <c r="H1306">
        <v>2</v>
      </c>
      <c r="I1306" t="s">
        <v>1652</v>
      </c>
      <c r="J1306">
        <v>0</v>
      </c>
      <c r="K1306">
        <v>0</v>
      </c>
    </row>
    <row r="1307" spans="1:11" x14ac:dyDescent="0.25">
      <c r="A1307">
        <v>3848</v>
      </c>
      <c r="B1307" t="s">
        <v>1647</v>
      </c>
      <c r="C1307" t="s">
        <v>301</v>
      </c>
      <c r="D1307" t="s">
        <v>7400</v>
      </c>
      <c r="G1307" t="s">
        <v>7432</v>
      </c>
      <c r="H1307">
        <v>40</v>
      </c>
      <c r="I1307" t="s">
        <v>1652</v>
      </c>
      <c r="J1307">
        <v>0</v>
      </c>
      <c r="K1307">
        <v>0</v>
      </c>
    </row>
    <row r="1308" spans="1:11" x14ac:dyDescent="0.25">
      <c r="A1308">
        <v>3848</v>
      </c>
      <c r="B1308" t="s">
        <v>1647</v>
      </c>
      <c r="C1308" t="s">
        <v>301</v>
      </c>
      <c r="D1308" t="s">
        <v>7400</v>
      </c>
      <c r="E1308" t="s">
        <v>3499</v>
      </c>
      <c r="F1308" t="s">
        <v>1958</v>
      </c>
      <c r="G1308" t="s">
        <v>3338</v>
      </c>
      <c r="H1308">
        <v>8</v>
      </c>
      <c r="I1308" t="s">
        <v>1652</v>
      </c>
      <c r="J1308">
        <v>0</v>
      </c>
      <c r="K1308">
        <v>0</v>
      </c>
    </row>
    <row r="1309" spans="1:11" x14ac:dyDescent="0.25">
      <c r="A1309">
        <v>3848</v>
      </c>
      <c r="B1309" t="s">
        <v>1647</v>
      </c>
      <c r="C1309" t="s">
        <v>301</v>
      </c>
      <c r="D1309" t="s">
        <v>7400</v>
      </c>
      <c r="G1309" t="s">
        <v>4960</v>
      </c>
      <c r="H1309">
        <v>44</v>
      </c>
      <c r="I1309" t="s">
        <v>1652</v>
      </c>
      <c r="J1309">
        <v>0</v>
      </c>
      <c r="K1309">
        <v>0</v>
      </c>
    </row>
    <row r="1310" spans="1:11" x14ac:dyDescent="0.25">
      <c r="A1310">
        <v>3848</v>
      </c>
      <c r="B1310" t="s">
        <v>1647</v>
      </c>
      <c r="C1310" t="s">
        <v>301</v>
      </c>
      <c r="D1310" t="s">
        <v>7400</v>
      </c>
      <c r="E1310" t="s">
        <v>4961</v>
      </c>
      <c r="F1310" t="s">
        <v>1679</v>
      </c>
      <c r="G1310" t="s">
        <v>7419</v>
      </c>
      <c r="H1310">
        <v>4</v>
      </c>
      <c r="I1310" t="s">
        <v>1652</v>
      </c>
      <c r="J1310">
        <v>0</v>
      </c>
      <c r="K1310">
        <v>0</v>
      </c>
    </row>
    <row r="1311" spans="1:11" x14ac:dyDescent="0.25">
      <c r="A1311">
        <v>3848</v>
      </c>
      <c r="B1311" t="s">
        <v>1647</v>
      </c>
      <c r="C1311" t="s">
        <v>301</v>
      </c>
      <c r="D1311" t="s">
        <v>7400</v>
      </c>
      <c r="E1311" t="s">
        <v>3500</v>
      </c>
      <c r="F1311" t="s">
        <v>3501</v>
      </c>
      <c r="G1311" t="s">
        <v>3502</v>
      </c>
      <c r="H1311">
        <v>6</v>
      </c>
      <c r="I1311" t="s">
        <v>1652</v>
      </c>
      <c r="J1311">
        <v>0</v>
      </c>
      <c r="K1311">
        <v>0</v>
      </c>
    </row>
    <row r="1312" spans="1:11" x14ac:dyDescent="0.25">
      <c r="A1312">
        <v>3848</v>
      </c>
      <c r="B1312" t="s">
        <v>1647</v>
      </c>
      <c r="C1312" t="s">
        <v>301</v>
      </c>
      <c r="D1312" t="s">
        <v>7400</v>
      </c>
      <c r="G1312" t="s">
        <v>4484</v>
      </c>
      <c r="H1312">
        <v>39</v>
      </c>
      <c r="I1312" t="s">
        <v>1652</v>
      </c>
      <c r="J1312">
        <v>0</v>
      </c>
      <c r="K1312">
        <v>0</v>
      </c>
    </row>
    <row r="1313" spans="1:11" x14ac:dyDescent="0.25">
      <c r="A1313">
        <v>3848</v>
      </c>
      <c r="B1313" t="s">
        <v>1647</v>
      </c>
      <c r="C1313" t="s">
        <v>301</v>
      </c>
      <c r="D1313" t="s">
        <v>7400</v>
      </c>
      <c r="E1313" t="s">
        <v>3503</v>
      </c>
      <c r="F1313" t="s">
        <v>3504</v>
      </c>
      <c r="G1313" t="s">
        <v>3505</v>
      </c>
      <c r="H1313">
        <v>18</v>
      </c>
      <c r="I1313" t="s">
        <v>1652</v>
      </c>
      <c r="J1313">
        <v>0</v>
      </c>
      <c r="K1313">
        <v>0</v>
      </c>
    </row>
    <row r="1314" spans="1:11" x14ac:dyDescent="0.25">
      <c r="A1314">
        <v>3848</v>
      </c>
      <c r="B1314" t="s">
        <v>1647</v>
      </c>
      <c r="C1314" t="s">
        <v>301</v>
      </c>
      <c r="D1314" t="s">
        <v>7400</v>
      </c>
      <c r="G1314" t="s">
        <v>4251</v>
      </c>
      <c r="H1314">
        <v>29</v>
      </c>
      <c r="I1314" t="s">
        <v>1652</v>
      </c>
      <c r="J1314">
        <v>0</v>
      </c>
      <c r="K1314">
        <v>0</v>
      </c>
    </row>
    <row r="1315" spans="1:11" x14ac:dyDescent="0.25">
      <c r="A1315">
        <v>3848</v>
      </c>
      <c r="B1315" t="s">
        <v>1647</v>
      </c>
      <c r="C1315" t="s">
        <v>301</v>
      </c>
      <c r="D1315" t="s">
        <v>7400</v>
      </c>
      <c r="E1315" t="s">
        <v>3506</v>
      </c>
      <c r="F1315" t="s">
        <v>1685</v>
      </c>
      <c r="G1315" t="s">
        <v>3507</v>
      </c>
      <c r="H1315">
        <v>7</v>
      </c>
      <c r="I1315" t="s">
        <v>1652</v>
      </c>
      <c r="J1315">
        <v>0</v>
      </c>
      <c r="K1315">
        <v>0</v>
      </c>
    </row>
    <row r="1316" spans="1:11" x14ac:dyDescent="0.25">
      <c r="A1316">
        <v>3848</v>
      </c>
      <c r="B1316" t="s">
        <v>1647</v>
      </c>
      <c r="C1316" t="s">
        <v>301</v>
      </c>
      <c r="D1316" t="s">
        <v>7400</v>
      </c>
      <c r="G1316" t="s">
        <v>4970</v>
      </c>
      <c r="H1316">
        <v>8</v>
      </c>
      <c r="I1316" t="s">
        <v>1652</v>
      </c>
      <c r="J1316">
        <v>0</v>
      </c>
      <c r="K1316">
        <v>0</v>
      </c>
    </row>
    <row r="1317" spans="1:11" x14ac:dyDescent="0.25">
      <c r="A1317">
        <v>3848</v>
      </c>
      <c r="B1317" t="s">
        <v>1647</v>
      </c>
      <c r="C1317" t="s">
        <v>301</v>
      </c>
      <c r="D1317" t="s">
        <v>7400</v>
      </c>
      <c r="E1317" t="s">
        <v>2549</v>
      </c>
      <c r="F1317" t="s">
        <v>1663</v>
      </c>
      <c r="G1317" t="s">
        <v>3103</v>
      </c>
      <c r="H1317">
        <v>23</v>
      </c>
      <c r="I1317" t="s">
        <v>1652</v>
      </c>
      <c r="J1317">
        <v>0</v>
      </c>
      <c r="K1317">
        <v>0</v>
      </c>
    </row>
    <row r="1318" spans="1:11" x14ac:dyDescent="0.25">
      <c r="A1318">
        <v>3848</v>
      </c>
      <c r="B1318" t="s">
        <v>1647</v>
      </c>
      <c r="C1318" t="s">
        <v>301</v>
      </c>
      <c r="D1318" t="s">
        <v>7400</v>
      </c>
      <c r="G1318" t="s">
        <v>5925</v>
      </c>
      <c r="H1318">
        <v>5</v>
      </c>
      <c r="I1318" t="s">
        <v>1652</v>
      </c>
      <c r="J1318">
        <v>0</v>
      </c>
      <c r="K1318">
        <v>0</v>
      </c>
    </row>
    <row r="1319" spans="1:11" x14ac:dyDescent="0.25">
      <c r="A1319">
        <v>3848</v>
      </c>
      <c r="B1319" t="s">
        <v>1647</v>
      </c>
      <c r="C1319" t="s">
        <v>301</v>
      </c>
      <c r="D1319" t="s">
        <v>7400</v>
      </c>
      <c r="E1319" t="s">
        <v>4962</v>
      </c>
      <c r="F1319" t="s">
        <v>4963</v>
      </c>
      <c r="G1319" t="s">
        <v>3590</v>
      </c>
      <c r="H1319">
        <v>7</v>
      </c>
      <c r="I1319" t="s">
        <v>1652</v>
      </c>
      <c r="J1319">
        <v>0</v>
      </c>
      <c r="K1319">
        <v>0</v>
      </c>
    </row>
    <row r="1320" spans="1:11" x14ac:dyDescent="0.25">
      <c r="A1320">
        <v>3848</v>
      </c>
      <c r="B1320" t="s">
        <v>1647</v>
      </c>
      <c r="C1320" t="s">
        <v>301</v>
      </c>
      <c r="D1320" t="s">
        <v>7400</v>
      </c>
      <c r="G1320" t="s">
        <v>4964</v>
      </c>
      <c r="H1320">
        <v>5</v>
      </c>
      <c r="I1320" t="s">
        <v>1652</v>
      </c>
      <c r="J1320">
        <v>0</v>
      </c>
      <c r="K1320">
        <v>0</v>
      </c>
    </row>
    <row r="1321" spans="1:11" x14ac:dyDescent="0.25">
      <c r="A1321">
        <v>3848</v>
      </c>
      <c r="B1321" t="s">
        <v>1647</v>
      </c>
      <c r="C1321" t="s">
        <v>301</v>
      </c>
      <c r="D1321" t="s">
        <v>7400</v>
      </c>
      <c r="E1321" t="s">
        <v>10770</v>
      </c>
      <c r="F1321" t="s">
        <v>1981</v>
      </c>
      <c r="G1321" t="s">
        <v>3508</v>
      </c>
      <c r="H1321">
        <v>5</v>
      </c>
      <c r="I1321" t="s">
        <v>1652</v>
      </c>
      <c r="J1321">
        <v>0</v>
      </c>
      <c r="K1321">
        <v>0</v>
      </c>
    </row>
    <row r="1322" spans="1:11" x14ac:dyDescent="0.25">
      <c r="A1322">
        <v>3848</v>
      </c>
      <c r="B1322" t="s">
        <v>1647</v>
      </c>
      <c r="C1322" t="s">
        <v>301</v>
      </c>
      <c r="D1322" t="s">
        <v>7400</v>
      </c>
      <c r="E1322" t="s">
        <v>7723</v>
      </c>
      <c r="F1322" t="s">
        <v>2508</v>
      </c>
      <c r="G1322" t="s">
        <v>7640</v>
      </c>
      <c r="H1322">
        <v>28</v>
      </c>
      <c r="I1322" t="s">
        <v>1652</v>
      </c>
      <c r="J1322">
        <v>0</v>
      </c>
      <c r="K1322">
        <v>0</v>
      </c>
    </row>
    <row r="1323" spans="1:11" x14ac:dyDescent="0.25">
      <c r="A1323">
        <v>3848</v>
      </c>
      <c r="B1323" t="s">
        <v>1647</v>
      </c>
      <c r="C1323" t="s">
        <v>301</v>
      </c>
      <c r="D1323" t="s">
        <v>7400</v>
      </c>
      <c r="G1323" t="s">
        <v>5624</v>
      </c>
      <c r="H1323">
        <v>4</v>
      </c>
      <c r="I1323" t="s">
        <v>1652</v>
      </c>
      <c r="J1323">
        <v>0</v>
      </c>
      <c r="K1323">
        <v>0</v>
      </c>
    </row>
    <row r="1324" spans="1:11" x14ac:dyDescent="0.25">
      <c r="A1324">
        <v>3848</v>
      </c>
      <c r="B1324" t="s">
        <v>1647</v>
      </c>
      <c r="C1324" t="s">
        <v>301</v>
      </c>
      <c r="D1324" t="s">
        <v>7400</v>
      </c>
      <c r="E1324" t="s">
        <v>1980</v>
      </c>
      <c r="F1324" t="s">
        <v>1979</v>
      </c>
      <c r="G1324" t="s">
        <v>7389</v>
      </c>
      <c r="H1324">
        <v>7</v>
      </c>
      <c r="I1324" t="s">
        <v>1652</v>
      </c>
      <c r="J1324">
        <v>0</v>
      </c>
      <c r="K1324">
        <v>0</v>
      </c>
    </row>
    <row r="1325" spans="1:11" x14ac:dyDescent="0.25">
      <c r="A1325">
        <v>3848</v>
      </c>
      <c r="B1325" t="s">
        <v>1647</v>
      </c>
      <c r="C1325" t="s">
        <v>301</v>
      </c>
      <c r="D1325" t="s">
        <v>7400</v>
      </c>
      <c r="G1325" t="s">
        <v>2201</v>
      </c>
      <c r="H1325">
        <v>45</v>
      </c>
      <c r="I1325" t="s">
        <v>1652</v>
      </c>
      <c r="J1325">
        <v>0</v>
      </c>
      <c r="K1325">
        <v>0</v>
      </c>
    </row>
    <row r="1326" spans="1:11" x14ac:dyDescent="0.25">
      <c r="A1326">
        <v>3848</v>
      </c>
      <c r="B1326" t="s">
        <v>1647</v>
      </c>
      <c r="C1326" t="s">
        <v>301</v>
      </c>
      <c r="D1326" t="s">
        <v>7400</v>
      </c>
      <c r="E1326" t="s">
        <v>6429</v>
      </c>
      <c r="F1326" t="s">
        <v>1673</v>
      </c>
      <c r="G1326" t="s">
        <v>6791</v>
      </c>
      <c r="H1326">
        <v>4</v>
      </c>
      <c r="I1326" t="s">
        <v>1652</v>
      </c>
      <c r="J1326">
        <v>0</v>
      </c>
      <c r="K1326">
        <v>0</v>
      </c>
    </row>
    <row r="1327" spans="1:11" x14ac:dyDescent="0.25">
      <c r="A1327">
        <v>3848</v>
      </c>
      <c r="B1327" t="s">
        <v>1647</v>
      </c>
      <c r="C1327" t="s">
        <v>301</v>
      </c>
      <c r="D1327" t="s">
        <v>7400</v>
      </c>
      <c r="G1327" t="s">
        <v>2231</v>
      </c>
      <c r="H1327">
        <v>4</v>
      </c>
      <c r="I1327" t="s">
        <v>1652</v>
      </c>
      <c r="J1327">
        <v>0</v>
      </c>
      <c r="K1327">
        <v>0</v>
      </c>
    </row>
    <row r="1328" spans="1:11" x14ac:dyDescent="0.25">
      <c r="A1328">
        <v>3848</v>
      </c>
      <c r="B1328" t="s">
        <v>1647</v>
      </c>
      <c r="C1328" t="s">
        <v>301</v>
      </c>
      <c r="D1328" t="s">
        <v>7400</v>
      </c>
      <c r="E1328" t="s">
        <v>4965</v>
      </c>
      <c r="F1328" t="s">
        <v>1666</v>
      </c>
      <c r="G1328" t="s">
        <v>8281</v>
      </c>
      <c r="H1328">
        <v>4</v>
      </c>
      <c r="I1328" t="s">
        <v>1652</v>
      </c>
      <c r="J1328">
        <v>0</v>
      </c>
      <c r="K1328">
        <v>0</v>
      </c>
    </row>
    <row r="1329" spans="1:11" x14ac:dyDescent="0.25">
      <c r="A1329">
        <v>3848</v>
      </c>
      <c r="B1329" t="s">
        <v>1647</v>
      </c>
      <c r="C1329" t="s">
        <v>301</v>
      </c>
      <c r="D1329" t="s">
        <v>7400</v>
      </c>
      <c r="G1329" t="s">
        <v>4289</v>
      </c>
      <c r="H1329">
        <v>5</v>
      </c>
      <c r="I1329" t="s">
        <v>1652</v>
      </c>
      <c r="J1329">
        <v>0</v>
      </c>
      <c r="K1329">
        <v>0</v>
      </c>
    </row>
    <row r="1330" spans="1:11" x14ac:dyDescent="0.25">
      <c r="A1330">
        <v>3848</v>
      </c>
      <c r="B1330" t="s">
        <v>1647</v>
      </c>
      <c r="C1330" t="s">
        <v>301</v>
      </c>
      <c r="D1330" t="s">
        <v>7400</v>
      </c>
      <c r="E1330" t="s">
        <v>4966</v>
      </c>
      <c r="F1330" t="s">
        <v>1947</v>
      </c>
      <c r="G1330" t="s">
        <v>10151</v>
      </c>
      <c r="H1330">
        <v>4</v>
      </c>
      <c r="I1330" t="s">
        <v>1652</v>
      </c>
      <c r="J1330">
        <v>0</v>
      </c>
      <c r="K1330">
        <v>0</v>
      </c>
    </row>
    <row r="1331" spans="1:11" x14ac:dyDescent="0.25">
      <c r="A1331">
        <v>3848</v>
      </c>
      <c r="B1331" t="s">
        <v>1647</v>
      </c>
      <c r="C1331" t="s">
        <v>301</v>
      </c>
      <c r="D1331" t="s">
        <v>7400</v>
      </c>
      <c r="G1331" t="s">
        <v>4967</v>
      </c>
      <c r="H1331">
        <v>6</v>
      </c>
      <c r="I1331" t="s">
        <v>1652</v>
      </c>
      <c r="J1331">
        <v>0</v>
      </c>
      <c r="K1331">
        <v>0</v>
      </c>
    </row>
    <row r="1332" spans="1:11" x14ac:dyDescent="0.25">
      <c r="A1332">
        <v>3848</v>
      </c>
      <c r="B1332" t="s">
        <v>1647</v>
      </c>
      <c r="C1332" t="s">
        <v>301</v>
      </c>
      <c r="D1332" t="s">
        <v>7400</v>
      </c>
      <c r="E1332" t="s">
        <v>4968</v>
      </c>
      <c r="F1332" t="s">
        <v>1699</v>
      </c>
      <c r="G1332" t="s">
        <v>6881</v>
      </c>
      <c r="H1332">
        <v>9</v>
      </c>
      <c r="I1332" t="s">
        <v>1652</v>
      </c>
      <c r="J1332">
        <v>0</v>
      </c>
      <c r="K1332">
        <v>0</v>
      </c>
    </row>
    <row r="1333" spans="1:11" x14ac:dyDescent="0.25">
      <c r="A1333">
        <v>3848</v>
      </c>
      <c r="B1333" t="s">
        <v>1647</v>
      </c>
      <c r="C1333" t="s">
        <v>301</v>
      </c>
      <c r="D1333" t="s">
        <v>7400</v>
      </c>
      <c r="G1333" t="s">
        <v>7206</v>
      </c>
      <c r="H1333">
        <v>5</v>
      </c>
      <c r="I1333" t="s">
        <v>1652</v>
      </c>
      <c r="J1333">
        <v>0</v>
      </c>
      <c r="K1333">
        <v>0</v>
      </c>
    </row>
    <row r="1334" spans="1:11" x14ac:dyDescent="0.25">
      <c r="A1334">
        <v>3848</v>
      </c>
      <c r="B1334" t="s">
        <v>1647</v>
      </c>
      <c r="C1334" t="s">
        <v>301</v>
      </c>
      <c r="D1334" t="s">
        <v>7400</v>
      </c>
      <c r="E1334" t="s">
        <v>4969</v>
      </c>
      <c r="F1334" t="s">
        <v>1700</v>
      </c>
      <c r="G1334" t="s">
        <v>5974</v>
      </c>
      <c r="H1334">
        <v>7</v>
      </c>
      <c r="I1334" t="s">
        <v>1652</v>
      </c>
      <c r="J1334">
        <v>0</v>
      </c>
      <c r="K1334">
        <v>0</v>
      </c>
    </row>
    <row r="1335" spans="1:11" x14ac:dyDescent="0.25">
      <c r="A1335">
        <v>3848</v>
      </c>
      <c r="B1335" t="s">
        <v>1647</v>
      </c>
      <c r="C1335" t="s">
        <v>301</v>
      </c>
      <c r="D1335" t="s">
        <v>7400</v>
      </c>
      <c r="E1335" t="s">
        <v>7528</v>
      </c>
      <c r="F1335" t="s">
        <v>7529</v>
      </c>
      <c r="G1335" t="s">
        <v>10152</v>
      </c>
      <c r="H1335">
        <v>123</v>
      </c>
      <c r="I1335" t="s">
        <v>1652</v>
      </c>
      <c r="J1335">
        <v>0</v>
      </c>
      <c r="K1335">
        <v>0</v>
      </c>
    </row>
    <row r="1336" spans="1:11" x14ac:dyDescent="0.25">
      <c r="A1336">
        <v>3848</v>
      </c>
      <c r="B1336" t="s">
        <v>1647</v>
      </c>
      <c r="C1336" t="s">
        <v>301</v>
      </c>
      <c r="D1336" t="s">
        <v>7400</v>
      </c>
      <c r="G1336" t="s">
        <v>4481</v>
      </c>
      <c r="H1336">
        <v>100</v>
      </c>
      <c r="I1336" t="s">
        <v>1652</v>
      </c>
      <c r="J1336">
        <v>0</v>
      </c>
      <c r="K1336">
        <v>0</v>
      </c>
    </row>
    <row r="1337" spans="1:11" x14ac:dyDescent="0.25">
      <c r="A1337">
        <v>3848</v>
      </c>
      <c r="B1337" t="s">
        <v>1647</v>
      </c>
      <c r="C1337" t="s">
        <v>301</v>
      </c>
      <c r="D1337" t="s">
        <v>7400</v>
      </c>
      <c r="E1337" t="s">
        <v>4563</v>
      </c>
      <c r="F1337" t="s">
        <v>3509</v>
      </c>
      <c r="G1337" t="s">
        <v>8502</v>
      </c>
      <c r="H1337">
        <v>51</v>
      </c>
      <c r="I1337" t="s">
        <v>1652</v>
      </c>
      <c r="J1337">
        <v>0</v>
      </c>
      <c r="K1337">
        <v>0</v>
      </c>
    </row>
    <row r="1338" spans="1:11" x14ac:dyDescent="0.25">
      <c r="A1338">
        <v>3848</v>
      </c>
      <c r="B1338" t="s">
        <v>1647</v>
      </c>
      <c r="C1338" t="s">
        <v>301</v>
      </c>
      <c r="D1338" t="s">
        <v>7400</v>
      </c>
      <c r="G1338" t="s">
        <v>4971</v>
      </c>
      <c r="H1338">
        <v>13</v>
      </c>
      <c r="I1338" t="s">
        <v>1652</v>
      </c>
      <c r="J1338">
        <v>0</v>
      </c>
      <c r="K1338">
        <v>0</v>
      </c>
    </row>
    <row r="1339" spans="1:11" x14ac:dyDescent="0.25">
      <c r="A1339">
        <v>3848</v>
      </c>
      <c r="B1339" t="s">
        <v>1647</v>
      </c>
      <c r="C1339" t="s">
        <v>301</v>
      </c>
      <c r="D1339" t="s">
        <v>7400</v>
      </c>
      <c r="E1339" t="s">
        <v>7530</v>
      </c>
      <c r="F1339" t="s">
        <v>1776</v>
      </c>
      <c r="G1339" t="s">
        <v>7218</v>
      </c>
      <c r="H1339">
        <v>9</v>
      </c>
      <c r="I1339" t="s">
        <v>1652</v>
      </c>
      <c r="J1339">
        <v>0</v>
      </c>
      <c r="K1339">
        <v>0</v>
      </c>
    </row>
    <row r="1340" spans="1:11" x14ac:dyDescent="0.25">
      <c r="A1340">
        <v>3848</v>
      </c>
      <c r="B1340" t="s">
        <v>1647</v>
      </c>
      <c r="C1340" t="s">
        <v>301</v>
      </c>
      <c r="D1340" t="s">
        <v>7400</v>
      </c>
      <c r="G1340" t="s">
        <v>8753</v>
      </c>
      <c r="H1340">
        <v>18</v>
      </c>
      <c r="I1340" t="s">
        <v>1652</v>
      </c>
      <c r="J1340">
        <v>0</v>
      </c>
      <c r="K1340">
        <v>0</v>
      </c>
    </row>
    <row r="1341" spans="1:11" x14ac:dyDescent="0.25">
      <c r="A1341">
        <v>3848</v>
      </c>
      <c r="B1341" t="s">
        <v>1647</v>
      </c>
      <c r="C1341" t="s">
        <v>301</v>
      </c>
      <c r="D1341" t="s">
        <v>7400</v>
      </c>
      <c r="E1341" t="s">
        <v>2363</v>
      </c>
      <c r="F1341" t="s">
        <v>1664</v>
      </c>
      <c r="G1341" t="s">
        <v>6964</v>
      </c>
      <c r="H1341">
        <v>9</v>
      </c>
      <c r="I1341" t="s">
        <v>1652</v>
      </c>
      <c r="J1341">
        <v>0</v>
      </c>
      <c r="K1341">
        <v>0</v>
      </c>
    </row>
    <row r="1342" spans="1:11" x14ac:dyDescent="0.25">
      <c r="A1342">
        <v>3848</v>
      </c>
      <c r="B1342" t="s">
        <v>1647</v>
      </c>
      <c r="C1342" t="s">
        <v>301</v>
      </c>
      <c r="D1342" t="s">
        <v>7400</v>
      </c>
      <c r="G1342" t="s">
        <v>4485</v>
      </c>
      <c r="H1342">
        <v>3</v>
      </c>
      <c r="I1342" t="s">
        <v>1652</v>
      </c>
      <c r="J1342">
        <v>0</v>
      </c>
      <c r="K1342">
        <v>0</v>
      </c>
    </row>
    <row r="1343" spans="1:11" x14ac:dyDescent="0.25">
      <c r="A1343">
        <v>3848</v>
      </c>
      <c r="B1343" t="s">
        <v>1647</v>
      </c>
      <c r="C1343" t="s">
        <v>301</v>
      </c>
      <c r="D1343" t="s">
        <v>7400</v>
      </c>
      <c r="E1343" t="s">
        <v>7531</v>
      </c>
      <c r="F1343" t="s">
        <v>1681</v>
      </c>
      <c r="G1343" t="s">
        <v>10153</v>
      </c>
      <c r="H1343">
        <v>117</v>
      </c>
      <c r="I1343" t="s">
        <v>1652</v>
      </c>
      <c r="J1343">
        <v>0</v>
      </c>
      <c r="K1343">
        <v>0</v>
      </c>
    </row>
    <row r="1344" spans="1:11" x14ac:dyDescent="0.25">
      <c r="A1344">
        <v>3848</v>
      </c>
      <c r="B1344" t="s">
        <v>1647</v>
      </c>
      <c r="C1344" t="s">
        <v>301</v>
      </c>
      <c r="D1344" t="s">
        <v>7400</v>
      </c>
      <c r="G1344" t="s">
        <v>5926</v>
      </c>
      <c r="H1344">
        <v>100</v>
      </c>
      <c r="I1344" t="s">
        <v>1652</v>
      </c>
      <c r="J1344">
        <v>0</v>
      </c>
      <c r="K1344">
        <v>0</v>
      </c>
    </row>
    <row r="1345" spans="1:11" x14ac:dyDescent="0.25">
      <c r="A1345">
        <v>3848</v>
      </c>
      <c r="B1345" t="s">
        <v>1647</v>
      </c>
      <c r="C1345" t="s">
        <v>301</v>
      </c>
      <c r="D1345" t="s">
        <v>7400</v>
      </c>
      <c r="E1345" t="s">
        <v>10771</v>
      </c>
      <c r="F1345" t="s">
        <v>10772</v>
      </c>
      <c r="G1345" t="s">
        <v>6722</v>
      </c>
      <c r="H1345">
        <v>2</v>
      </c>
      <c r="I1345" t="s">
        <v>1652</v>
      </c>
      <c r="J1345">
        <v>0</v>
      </c>
      <c r="K1345">
        <v>0</v>
      </c>
    </row>
    <row r="1346" spans="1:11" x14ac:dyDescent="0.25">
      <c r="A1346">
        <v>3848</v>
      </c>
      <c r="B1346" t="s">
        <v>1647</v>
      </c>
      <c r="C1346" t="s">
        <v>301</v>
      </c>
      <c r="D1346" t="s">
        <v>7400</v>
      </c>
      <c r="G1346" t="s">
        <v>10773</v>
      </c>
      <c r="H1346">
        <v>2</v>
      </c>
      <c r="I1346" t="s">
        <v>1652</v>
      </c>
      <c r="J1346">
        <v>0</v>
      </c>
      <c r="K1346">
        <v>0</v>
      </c>
    </row>
    <row r="1347" spans="1:11" x14ac:dyDescent="0.25">
      <c r="A1347">
        <v>3848</v>
      </c>
      <c r="B1347" t="s">
        <v>1647</v>
      </c>
      <c r="C1347" t="s">
        <v>301</v>
      </c>
      <c r="D1347" t="s">
        <v>7400</v>
      </c>
      <c r="E1347" t="s">
        <v>6430</v>
      </c>
      <c r="F1347" t="s">
        <v>1666</v>
      </c>
      <c r="G1347" t="s">
        <v>10331</v>
      </c>
      <c r="H1347">
        <v>44</v>
      </c>
      <c r="I1347" t="s">
        <v>1652</v>
      </c>
      <c r="J1347">
        <v>0</v>
      </c>
      <c r="K1347">
        <v>0</v>
      </c>
    </row>
    <row r="1348" spans="1:11" x14ac:dyDescent="0.25">
      <c r="A1348">
        <v>3848</v>
      </c>
      <c r="B1348" t="s">
        <v>1647</v>
      </c>
      <c r="C1348" t="s">
        <v>301</v>
      </c>
      <c r="D1348" t="s">
        <v>7400</v>
      </c>
      <c r="G1348" t="s">
        <v>7255</v>
      </c>
      <c r="H1348">
        <v>5</v>
      </c>
      <c r="I1348" t="s">
        <v>1652</v>
      </c>
      <c r="J1348">
        <v>0</v>
      </c>
      <c r="K1348">
        <v>0</v>
      </c>
    </row>
    <row r="1349" spans="1:11" x14ac:dyDescent="0.25">
      <c r="A1349">
        <v>3848</v>
      </c>
      <c r="B1349" t="s">
        <v>1647</v>
      </c>
      <c r="C1349" t="s">
        <v>301</v>
      </c>
      <c r="D1349" t="s">
        <v>7400</v>
      </c>
      <c r="E1349" t="s">
        <v>4564</v>
      </c>
      <c r="F1349" t="s">
        <v>3510</v>
      </c>
      <c r="G1349" t="s">
        <v>6789</v>
      </c>
      <c r="H1349">
        <v>3</v>
      </c>
      <c r="I1349" t="s">
        <v>1652</v>
      </c>
      <c r="J1349">
        <v>0</v>
      </c>
      <c r="K1349">
        <v>0</v>
      </c>
    </row>
    <row r="1350" spans="1:11" x14ac:dyDescent="0.25">
      <c r="A1350">
        <v>3848</v>
      </c>
      <c r="B1350" t="s">
        <v>1647</v>
      </c>
      <c r="C1350" t="s">
        <v>301</v>
      </c>
      <c r="D1350" t="s">
        <v>7400</v>
      </c>
      <c r="G1350" t="s">
        <v>2230</v>
      </c>
      <c r="H1350">
        <v>7</v>
      </c>
      <c r="I1350" t="s">
        <v>1652</v>
      </c>
      <c r="J1350">
        <v>0</v>
      </c>
      <c r="K1350">
        <v>0</v>
      </c>
    </row>
    <row r="1351" spans="1:11" x14ac:dyDescent="0.25">
      <c r="A1351">
        <v>3848</v>
      </c>
      <c r="B1351" t="s">
        <v>1647</v>
      </c>
      <c r="C1351" t="s">
        <v>301</v>
      </c>
      <c r="D1351" t="s">
        <v>7400</v>
      </c>
      <c r="E1351" t="s">
        <v>7532</v>
      </c>
      <c r="F1351" t="s">
        <v>1666</v>
      </c>
      <c r="G1351" t="s">
        <v>10774</v>
      </c>
      <c r="H1351">
        <v>3</v>
      </c>
      <c r="I1351" t="s">
        <v>1652</v>
      </c>
      <c r="J1351">
        <v>0</v>
      </c>
      <c r="K1351">
        <v>0</v>
      </c>
    </row>
    <row r="1352" spans="1:11" x14ac:dyDescent="0.25">
      <c r="A1352">
        <v>3848</v>
      </c>
      <c r="B1352" t="s">
        <v>1647</v>
      </c>
      <c r="C1352" t="s">
        <v>301</v>
      </c>
      <c r="D1352" t="s">
        <v>7400</v>
      </c>
      <c r="G1352" t="s">
        <v>7724</v>
      </c>
      <c r="H1352">
        <v>5</v>
      </c>
      <c r="I1352" t="s">
        <v>1652</v>
      </c>
      <c r="J1352">
        <v>0</v>
      </c>
      <c r="K1352">
        <v>0</v>
      </c>
    </row>
    <row r="1353" spans="1:11" x14ac:dyDescent="0.25">
      <c r="A1353">
        <v>3848</v>
      </c>
      <c r="B1353" t="s">
        <v>1647</v>
      </c>
      <c r="C1353" t="s">
        <v>301</v>
      </c>
      <c r="D1353" t="s">
        <v>7400</v>
      </c>
      <c r="E1353" t="s">
        <v>3511</v>
      </c>
      <c r="F1353" t="s">
        <v>3512</v>
      </c>
      <c r="G1353" t="s">
        <v>6786</v>
      </c>
      <c r="H1353">
        <v>11</v>
      </c>
      <c r="I1353" t="s">
        <v>1652</v>
      </c>
      <c r="J1353">
        <v>0</v>
      </c>
      <c r="K1353">
        <v>0</v>
      </c>
    </row>
    <row r="1354" spans="1:11" x14ac:dyDescent="0.25">
      <c r="A1354">
        <v>3848</v>
      </c>
      <c r="B1354" t="s">
        <v>1647</v>
      </c>
      <c r="C1354" t="s">
        <v>301</v>
      </c>
      <c r="D1354" t="s">
        <v>7400</v>
      </c>
      <c r="G1354" t="s">
        <v>4486</v>
      </c>
      <c r="H1354">
        <v>41</v>
      </c>
      <c r="I1354" t="s">
        <v>1652</v>
      </c>
      <c r="J1354">
        <v>0</v>
      </c>
      <c r="K1354">
        <v>0</v>
      </c>
    </row>
    <row r="1355" spans="1:11" x14ac:dyDescent="0.25">
      <c r="A1355">
        <v>3848</v>
      </c>
      <c r="B1355" t="s">
        <v>1647</v>
      </c>
      <c r="C1355" t="s">
        <v>301</v>
      </c>
      <c r="D1355" t="s">
        <v>7400</v>
      </c>
      <c r="E1355" t="s">
        <v>9265</v>
      </c>
      <c r="F1355" t="s">
        <v>9266</v>
      </c>
      <c r="G1355" t="s">
        <v>3513</v>
      </c>
      <c r="H1355">
        <v>5</v>
      </c>
      <c r="I1355" t="s">
        <v>1652</v>
      </c>
      <c r="J1355">
        <v>0</v>
      </c>
      <c r="K1355">
        <v>0</v>
      </c>
    </row>
    <row r="1356" spans="1:11" x14ac:dyDescent="0.25">
      <c r="A1356">
        <v>3848</v>
      </c>
      <c r="B1356" t="s">
        <v>1647</v>
      </c>
      <c r="C1356" t="s">
        <v>301</v>
      </c>
      <c r="D1356" t="s">
        <v>7400</v>
      </c>
      <c r="E1356" t="s">
        <v>2550</v>
      </c>
      <c r="F1356" t="s">
        <v>1928</v>
      </c>
      <c r="G1356" t="s">
        <v>6786</v>
      </c>
      <c r="H1356">
        <v>12</v>
      </c>
      <c r="I1356" t="s">
        <v>1652</v>
      </c>
      <c r="J1356">
        <v>0</v>
      </c>
      <c r="K1356">
        <v>0</v>
      </c>
    </row>
    <row r="1357" spans="1:11" x14ac:dyDescent="0.25">
      <c r="A1357">
        <v>3848</v>
      </c>
      <c r="B1357" t="s">
        <v>1647</v>
      </c>
      <c r="C1357" t="s">
        <v>301</v>
      </c>
      <c r="D1357" t="s">
        <v>7400</v>
      </c>
      <c r="G1357" t="s">
        <v>4319</v>
      </c>
      <c r="H1357">
        <v>11</v>
      </c>
      <c r="I1357" t="s">
        <v>1652</v>
      </c>
      <c r="J1357">
        <v>0</v>
      </c>
      <c r="K1357">
        <v>0</v>
      </c>
    </row>
    <row r="1358" spans="1:11" x14ac:dyDescent="0.25">
      <c r="A1358">
        <v>3848</v>
      </c>
      <c r="B1358" t="s">
        <v>1647</v>
      </c>
      <c r="C1358" t="s">
        <v>301</v>
      </c>
      <c r="D1358" t="s">
        <v>7400</v>
      </c>
      <c r="E1358" t="s">
        <v>2551</v>
      </c>
      <c r="F1358" t="s">
        <v>2552</v>
      </c>
      <c r="G1358" t="s">
        <v>10347</v>
      </c>
      <c r="H1358">
        <v>57</v>
      </c>
      <c r="I1358" t="s">
        <v>1652</v>
      </c>
      <c r="J1358">
        <v>0</v>
      </c>
      <c r="K1358">
        <v>0</v>
      </c>
    </row>
    <row r="1359" spans="1:11" x14ac:dyDescent="0.25">
      <c r="A1359">
        <v>3848</v>
      </c>
      <c r="B1359" t="s">
        <v>1647</v>
      </c>
      <c r="C1359" t="s">
        <v>301</v>
      </c>
      <c r="D1359" t="s">
        <v>7400</v>
      </c>
      <c r="G1359" t="s">
        <v>4320</v>
      </c>
      <c r="H1359">
        <v>60</v>
      </c>
      <c r="I1359" t="s">
        <v>1652</v>
      </c>
      <c r="J1359">
        <v>0</v>
      </c>
      <c r="K1359">
        <v>0</v>
      </c>
    </row>
    <row r="1360" spans="1:11" x14ac:dyDescent="0.25">
      <c r="A1360">
        <v>3848</v>
      </c>
      <c r="B1360" t="s">
        <v>1647</v>
      </c>
      <c r="C1360" t="s">
        <v>301</v>
      </c>
      <c r="D1360" t="s">
        <v>7400</v>
      </c>
      <c r="E1360" t="s">
        <v>2389</v>
      </c>
      <c r="F1360" t="s">
        <v>2390</v>
      </c>
      <c r="G1360" t="s">
        <v>6786</v>
      </c>
      <c r="H1360">
        <v>95</v>
      </c>
      <c r="I1360" t="s">
        <v>1652</v>
      </c>
      <c r="J1360">
        <v>0</v>
      </c>
      <c r="K1360">
        <v>0</v>
      </c>
    </row>
    <row r="1361" spans="1:11" x14ac:dyDescent="0.25">
      <c r="A1361">
        <v>3848</v>
      </c>
      <c r="B1361" t="s">
        <v>1647</v>
      </c>
      <c r="C1361" t="s">
        <v>301</v>
      </c>
      <c r="D1361" t="s">
        <v>7400</v>
      </c>
      <c r="G1361" t="s">
        <v>5922</v>
      </c>
      <c r="H1361">
        <v>47</v>
      </c>
      <c r="I1361" t="s">
        <v>1652</v>
      </c>
      <c r="J1361">
        <v>0</v>
      </c>
      <c r="K1361">
        <v>0</v>
      </c>
    </row>
    <row r="1362" spans="1:11" x14ac:dyDescent="0.25">
      <c r="A1362">
        <v>3848</v>
      </c>
      <c r="B1362" t="s">
        <v>1647</v>
      </c>
      <c r="C1362" t="s">
        <v>301</v>
      </c>
      <c r="D1362" t="s">
        <v>7400</v>
      </c>
      <c r="E1362" t="s">
        <v>1978</v>
      </c>
      <c r="F1362" t="s">
        <v>1885</v>
      </c>
      <c r="G1362" t="s">
        <v>6786</v>
      </c>
      <c r="H1362">
        <v>23</v>
      </c>
      <c r="I1362" t="s">
        <v>1652</v>
      </c>
      <c r="J1362">
        <v>0</v>
      </c>
      <c r="K1362">
        <v>0</v>
      </c>
    </row>
    <row r="1363" spans="1:11" x14ac:dyDescent="0.25">
      <c r="A1363">
        <v>3848</v>
      </c>
      <c r="B1363" t="s">
        <v>1647</v>
      </c>
      <c r="C1363" t="s">
        <v>301</v>
      </c>
      <c r="D1363" t="s">
        <v>7400</v>
      </c>
      <c r="G1363" t="s">
        <v>2269</v>
      </c>
      <c r="H1363">
        <v>9</v>
      </c>
      <c r="I1363" t="s">
        <v>1652</v>
      </c>
      <c r="J1363">
        <v>0</v>
      </c>
      <c r="K1363">
        <v>0</v>
      </c>
    </row>
    <row r="1364" spans="1:11" x14ac:dyDescent="0.25">
      <c r="A1364">
        <v>3848</v>
      </c>
      <c r="B1364" t="s">
        <v>1647</v>
      </c>
      <c r="C1364" t="s">
        <v>301</v>
      </c>
      <c r="D1364" t="s">
        <v>7400</v>
      </c>
      <c r="E1364" t="s">
        <v>1977</v>
      </c>
      <c r="F1364" t="s">
        <v>1672</v>
      </c>
      <c r="G1364" t="s">
        <v>3516</v>
      </c>
      <c r="H1364">
        <v>5</v>
      </c>
      <c r="I1364" t="s">
        <v>1652</v>
      </c>
      <c r="J1364">
        <v>0</v>
      </c>
      <c r="K1364">
        <v>0</v>
      </c>
    </row>
    <row r="1365" spans="1:11" x14ac:dyDescent="0.25">
      <c r="A1365">
        <v>3848</v>
      </c>
      <c r="B1365" t="s">
        <v>1647</v>
      </c>
      <c r="C1365" t="s">
        <v>301</v>
      </c>
      <c r="D1365" t="s">
        <v>7400</v>
      </c>
      <c r="G1365" t="s">
        <v>2232</v>
      </c>
      <c r="H1365">
        <v>6</v>
      </c>
      <c r="I1365" t="s">
        <v>1652</v>
      </c>
      <c r="J1365">
        <v>0</v>
      </c>
      <c r="K1365">
        <v>0</v>
      </c>
    </row>
    <row r="1366" spans="1:11" x14ac:dyDescent="0.25">
      <c r="A1366">
        <v>3848</v>
      </c>
      <c r="B1366" t="s">
        <v>1647</v>
      </c>
      <c r="C1366" t="s">
        <v>301</v>
      </c>
      <c r="D1366" t="s">
        <v>7400</v>
      </c>
      <c r="E1366" t="s">
        <v>1976</v>
      </c>
      <c r="F1366" t="s">
        <v>1769</v>
      </c>
      <c r="G1366" t="s">
        <v>6293</v>
      </c>
      <c r="H1366">
        <v>2</v>
      </c>
      <c r="I1366" t="s">
        <v>1652</v>
      </c>
      <c r="J1366">
        <v>0</v>
      </c>
      <c r="K1366">
        <v>0</v>
      </c>
    </row>
    <row r="1367" spans="1:11" x14ac:dyDescent="0.25">
      <c r="A1367">
        <v>3848</v>
      </c>
      <c r="B1367" t="s">
        <v>1647</v>
      </c>
      <c r="C1367" t="s">
        <v>301</v>
      </c>
      <c r="D1367" t="s">
        <v>7400</v>
      </c>
      <c r="G1367" t="s">
        <v>2233</v>
      </c>
      <c r="H1367">
        <v>3</v>
      </c>
      <c r="I1367" t="s">
        <v>1652</v>
      </c>
      <c r="J1367">
        <v>0</v>
      </c>
      <c r="K1367">
        <v>0</v>
      </c>
    </row>
    <row r="1368" spans="1:11" x14ac:dyDescent="0.25">
      <c r="A1368">
        <v>3848</v>
      </c>
      <c r="B1368" t="s">
        <v>1647</v>
      </c>
      <c r="C1368" t="s">
        <v>301</v>
      </c>
      <c r="D1368" t="s">
        <v>7400</v>
      </c>
      <c r="E1368" t="s">
        <v>3517</v>
      </c>
      <c r="F1368" t="s">
        <v>1792</v>
      </c>
      <c r="G1368" t="s">
        <v>6786</v>
      </c>
      <c r="H1368">
        <v>13</v>
      </c>
      <c r="I1368" t="s">
        <v>1652</v>
      </c>
      <c r="J1368">
        <v>0</v>
      </c>
      <c r="K1368">
        <v>0</v>
      </c>
    </row>
    <row r="1369" spans="1:11" x14ac:dyDescent="0.25">
      <c r="A1369">
        <v>3848</v>
      </c>
      <c r="B1369" t="s">
        <v>1647</v>
      </c>
      <c r="C1369" t="s">
        <v>301</v>
      </c>
      <c r="D1369" t="s">
        <v>7400</v>
      </c>
      <c r="G1369" t="s">
        <v>2264</v>
      </c>
      <c r="H1369">
        <v>16</v>
      </c>
      <c r="I1369" t="s">
        <v>1652</v>
      </c>
      <c r="J1369">
        <v>0</v>
      </c>
      <c r="K1369">
        <v>0</v>
      </c>
    </row>
    <row r="1370" spans="1:11" x14ac:dyDescent="0.25">
      <c r="A1370">
        <v>3848</v>
      </c>
      <c r="B1370" t="s">
        <v>1647</v>
      </c>
      <c r="C1370" t="s">
        <v>301</v>
      </c>
      <c r="D1370" t="s">
        <v>7400</v>
      </c>
      <c r="E1370" t="s">
        <v>7533</v>
      </c>
      <c r="F1370" t="s">
        <v>1964</v>
      </c>
      <c r="G1370" t="s">
        <v>8330</v>
      </c>
      <c r="H1370">
        <v>6</v>
      </c>
      <c r="I1370" t="s">
        <v>1652</v>
      </c>
      <c r="J1370">
        <v>0</v>
      </c>
      <c r="K1370">
        <v>0</v>
      </c>
    </row>
    <row r="1371" spans="1:11" x14ac:dyDescent="0.25">
      <c r="A1371">
        <v>3848</v>
      </c>
      <c r="B1371" t="s">
        <v>1647</v>
      </c>
      <c r="C1371" t="s">
        <v>301</v>
      </c>
      <c r="D1371" t="s">
        <v>7400</v>
      </c>
      <c r="G1371" t="s">
        <v>7534</v>
      </c>
      <c r="H1371">
        <v>5</v>
      </c>
      <c r="I1371" t="s">
        <v>1652</v>
      </c>
      <c r="J1371">
        <v>0</v>
      </c>
      <c r="K1371">
        <v>0</v>
      </c>
    </row>
    <row r="1372" spans="1:11" x14ac:dyDescent="0.25">
      <c r="A1372">
        <v>3848</v>
      </c>
      <c r="B1372" t="s">
        <v>1647</v>
      </c>
      <c r="C1372" t="s">
        <v>301</v>
      </c>
      <c r="D1372" t="s">
        <v>7400</v>
      </c>
      <c r="E1372" t="s">
        <v>7535</v>
      </c>
      <c r="F1372" t="s">
        <v>1964</v>
      </c>
      <c r="G1372" t="s">
        <v>8330</v>
      </c>
      <c r="H1372">
        <v>5</v>
      </c>
      <c r="I1372" t="s">
        <v>1652</v>
      </c>
      <c r="J1372">
        <v>0</v>
      </c>
      <c r="K1372">
        <v>0</v>
      </c>
    </row>
    <row r="1373" spans="1:11" x14ac:dyDescent="0.25">
      <c r="A1373">
        <v>3848</v>
      </c>
      <c r="B1373" t="s">
        <v>1647</v>
      </c>
      <c r="C1373" t="s">
        <v>301</v>
      </c>
      <c r="D1373" t="s">
        <v>7400</v>
      </c>
      <c r="G1373" t="s">
        <v>7534</v>
      </c>
      <c r="H1373">
        <v>5</v>
      </c>
      <c r="I1373" t="s">
        <v>1652</v>
      </c>
      <c r="J1373">
        <v>0</v>
      </c>
      <c r="K1373">
        <v>0</v>
      </c>
    </row>
    <row r="1374" spans="1:11" x14ac:dyDescent="0.25">
      <c r="A1374">
        <v>3848</v>
      </c>
      <c r="B1374" t="s">
        <v>1647</v>
      </c>
      <c r="C1374" t="s">
        <v>301</v>
      </c>
      <c r="D1374" t="s">
        <v>7400</v>
      </c>
      <c r="E1374" t="s">
        <v>8581</v>
      </c>
      <c r="F1374" t="s">
        <v>8582</v>
      </c>
      <c r="G1374" t="s">
        <v>3518</v>
      </c>
      <c r="H1374">
        <v>3</v>
      </c>
      <c r="I1374" t="s">
        <v>1652</v>
      </c>
      <c r="J1374">
        <v>0</v>
      </c>
      <c r="K1374">
        <v>0</v>
      </c>
    </row>
    <row r="1375" spans="1:11" x14ac:dyDescent="0.25">
      <c r="A1375">
        <v>3848</v>
      </c>
      <c r="B1375" t="s">
        <v>1647</v>
      </c>
      <c r="C1375" t="s">
        <v>301</v>
      </c>
      <c r="D1375" t="s">
        <v>7400</v>
      </c>
      <c r="G1375" t="s">
        <v>2226</v>
      </c>
      <c r="H1375">
        <v>4</v>
      </c>
      <c r="I1375" t="s">
        <v>1652</v>
      </c>
      <c r="J1375">
        <v>0</v>
      </c>
      <c r="K1375">
        <v>0</v>
      </c>
    </row>
    <row r="1376" spans="1:11" x14ac:dyDescent="0.25">
      <c r="A1376">
        <v>3848</v>
      </c>
      <c r="B1376" t="s">
        <v>1647</v>
      </c>
      <c r="C1376" t="s">
        <v>301</v>
      </c>
      <c r="D1376" t="s">
        <v>7400</v>
      </c>
      <c r="E1376" t="s">
        <v>8583</v>
      </c>
      <c r="F1376" t="s">
        <v>1792</v>
      </c>
      <c r="G1376" t="s">
        <v>3642</v>
      </c>
      <c r="H1376">
        <v>12</v>
      </c>
      <c r="I1376" t="s">
        <v>1652</v>
      </c>
      <c r="J1376">
        <v>0</v>
      </c>
      <c r="K1376">
        <v>0</v>
      </c>
    </row>
    <row r="1377" spans="1:11" x14ac:dyDescent="0.25">
      <c r="A1377">
        <v>3848</v>
      </c>
      <c r="B1377" t="s">
        <v>1647</v>
      </c>
      <c r="C1377" t="s">
        <v>301</v>
      </c>
      <c r="D1377" t="s">
        <v>7400</v>
      </c>
      <c r="G1377" t="s">
        <v>8584</v>
      </c>
      <c r="H1377">
        <v>7</v>
      </c>
      <c r="I1377" t="s">
        <v>1652</v>
      </c>
      <c r="J1377">
        <v>0</v>
      </c>
      <c r="K1377">
        <v>0</v>
      </c>
    </row>
    <row r="1378" spans="1:11" x14ac:dyDescent="0.25">
      <c r="A1378">
        <v>3848</v>
      </c>
      <c r="B1378" t="s">
        <v>1647</v>
      </c>
      <c r="C1378" t="s">
        <v>301</v>
      </c>
      <c r="D1378" t="s">
        <v>7400</v>
      </c>
      <c r="E1378" t="s">
        <v>3519</v>
      </c>
      <c r="F1378" t="s">
        <v>3520</v>
      </c>
      <c r="G1378" t="s">
        <v>3475</v>
      </c>
      <c r="H1378">
        <v>1</v>
      </c>
      <c r="I1378" t="s">
        <v>1652</v>
      </c>
      <c r="J1378">
        <v>0</v>
      </c>
      <c r="K1378">
        <v>0</v>
      </c>
    </row>
    <row r="1379" spans="1:11" x14ac:dyDescent="0.25">
      <c r="A1379">
        <v>3848</v>
      </c>
      <c r="B1379" t="s">
        <v>1647</v>
      </c>
      <c r="C1379" t="s">
        <v>301</v>
      </c>
      <c r="D1379" t="s">
        <v>7400</v>
      </c>
      <c r="E1379" t="s">
        <v>10775</v>
      </c>
      <c r="F1379" t="s">
        <v>1885</v>
      </c>
      <c r="G1379" t="s">
        <v>3507</v>
      </c>
      <c r="H1379">
        <v>6</v>
      </c>
      <c r="I1379" t="s">
        <v>1652</v>
      </c>
      <c r="J1379">
        <v>0</v>
      </c>
      <c r="K1379">
        <v>0</v>
      </c>
    </row>
    <row r="1380" spans="1:11" x14ac:dyDescent="0.25">
      <c r="A1380">
        <v>3848</v>
      </c>
      <c r="B1380" t="s">
        <v>1647</v>
      </c>
      <c r="C1380" t="s">
        <v>301</v>
      </c>
      <c r="D1380" t="s">
        <v>7400</v>
      </c>
      <c r="E1380" t="s">
        <v>10776</v>
      </c>
      <c r="F1380" t="s">
        <v>1672</v>
      </c>
      <c r="G1380" t="s">
        <v>2234</v>
      </c>
      <c r="H1380">
        <v>10</v>
      </c>
      <c r="I1380" t="s">
        <v>1652</v>
      </c>
      <c r="J1380">
        <v>0</v>
      </c>
      <c r="K1380">
        <v>0</v>
      </c>
    </row>
    <row r="1381" spans="1:11" x14ac:dyDescent="0.25">
      <c r="A1381">
        <v>3848</v>
      </c>
      <c r="B1381" t="s">
        <v>1647</v>
      </c>
      <c r="C1381" t="s">
        <v>301</v>
      </c>
      <c r="D1381" t="s">
        <v>7400</v>
      </c>
      <c r="E1381" t="s">
        <v>4565</v>
      </c>
      <c r="F1381" t="s">
        <v>1672</v>
      </c>
      <c r="G1381" t="s">
        <v>6431</v>
      </c>
      <c r="H1381">
        <v>18</v>
      </c>
      <c r="I1381" t="s">
        <v>1652</v>
      </c>
      <c r="J1381">
        <v>0</v>
      </c>
      <c r="K1381">
        <v>0</v>
      </c>
    </row>
    <row r="1382" spans="1:11" x14ac:dyDescent="0.25">
      <c r="A1382">
        <v>3848</v>
      </c>
      <c r="B1382" t="s">
        <v>1647</v>
      </c>
      <c r="C1382" t="s">
        <v>301</v>
      </c>
      <c r="D1382" t="s">
        <v>7400</v>
      </c>
      <c r="G1382" t="s">
        <v>4973</v>
      </c>
      <c r="H1382">
        <v>10</v>
      </c>
      <c r="I1382" t="s">
        <v>1652</v>
      </c>
      <c r="J1382">
        <v>0</v>
      </c>
      <c r="K1382">
        <v>0</v>
      </c>
    </row>
    <row r="1383" spans="1:11" x14ac:dyDescent="0.25">
      <c r="A1383">
        <v>3848</v>
      </c>
      <c r="B1383" t="s">
        <v>1647</v>
      </c>
      <c r="C1383" t="s">
        <v>301</v>
      </c>
      <c r="D1383" t="s">
        <v>7400</v>
      </c>
      <c r="E1383" t="s">
        <v>4974</v>
      </c>
      <c r="F1383" t="s">
        <v>1685</v>
      </c>
      <c r="G1383" t="s">
        <v>3481</v>
      </c>
      <c r="H1383">
        <v>82</v>
      </c>
      <c r="I1383" t="s">
        <v>1652</v>
      </c>
      <c r="J1383">
        <v>0</v>
      </c>
      <c r="K1383">
        <v>0</v>
      </c>
    </row>
    <row r="1384" spans="1:11" x14ac:dyDescent="0.25">
      <c r="A1384">
        <v>3848</v>
      </c>
      <c r="B1384" t="s">
        <v>1647</v>
      </c>
      <c r="C1384" t="s">
        <v>301</v>
      </c>
      <c r="D1384" t="s">
        <v>7400</v>
      </c>
      <c r="G1384" t="s">
        <v>4975</v>
      </c>
      <c r="H1384">
        <v>39</v>
      </c>
      <c r="I1384" t="s">
        <v>1652</v>
      </c>
      <c r="J1384">
        <v>0</v>
      </c>
      <c r="K1384">
        <v>0</v>
      </c>
    </row>
    <row r="1385" spans="1:11" x14ac:dyDescent="0.25">
      <c r="A1385">
        <v>3848</v>
      </c>
      <c r="B1385" t="s">
        <v>1647</v>
      </c>
      <c r="C1385" t="s">
        <v>301</v>
      </c>
      <c r="D1385" t="s">
        <v>7400</v>
      </c>
      <c r="E1385" t="s">
        <v>3521</v>
      </c>
      <c r="F1385" t="s">
        <v>1673</v>
      </c>
      <c r="G1385" t="s">
        <v>2175</v>
      </c>
      <c r="H1385">
        <v>7</v>
      </c>
      <c r="I1385" t="s">
        <v>1652</v>
      </c>
      <c r="J1385">
        <v>0</v>
      </c>
      <c r="K1385">
        <v>0</v>
      </c>
    </row>
    <row r="1386" spans="1:11" x14ac:dyDescent="0.25">
      <c r="A1386">
        <v>3848</v>
      </c>
      <c r="B1386" t="s">
        <v>1647</v>
      </c>
      <c r="C1386" t="s">
        <v>301</v>
      </c>
      <c r="D1386" t="s">
        <v>7400</v>
      </c>
      <c r="E1386" t="s">
        <v>10348</v>
      </c>
      <c r="F1386" t="s">
        <v>1792</v>
      </c>
      <c r="G1386" t="s">
        <v>10349</v>
      </c>
      <c r="H1386">
        <v>8</v>
      </c>
      <c r="I1386" t="s">
        <v>1652</v>
      </c>
      <c r="J1386">
        <v>0</v>
      </c>
      <c r="K1386">
        <v>0</v>
      </c>
    </row>
    <row r="1387" spans="1:11" x14ac:dyDescent="0.25">
      <c r="A1387">
        <v>3848</v>
      </c>
      <c r="B1387" t="s">
        <v>1647</v>
      </c>
      <c r="C1387" t="s">
        <v>301</v>
      </c>
      <c r="D1387" t="s">
        <v>7400</v>
      </c>
      <c r="G1387" t="s">
        <v>10350</v>
      </c>
      <c r="H1387">
        <v>19</v>
      </c>
      <c r="I1387" t="s">
        <v>1652</v>
      </c>
      <c r="J1387">
        <v>0</v>
      </c>
      <c r="K1387">
        <v>0</v>
      </c>
    </row>
    <row r="1388" spans="1:11" x14ac:dyDescent="0.25">
      <c r="A1388">
        <v>3848</v>
      </c>
      <c r="B1388" t="s">
        <v>1647</v>
      </c>
      <c r="C1388" t="s">
        <v>301</v>
      </c>
      <c r="D1388" t="s">
        <v>7400</v>
      </c>
      <c r="E1388" t="s">
        <v>3522</v>
      </c>
      <c r="F1388" t="s">
        <v>1954</v>
      </c>
      <c r="G1388" t="s">
        <v>10149</v>
      </c>
      <c r="H1388">
        <v>4</v>
      </c>
      <c r="I1388" t="s">
        <v>1652</v>
      </c>
      <c r="J1388">
        <v>0</v>
      </c>
      <c r="K1388">
        <v>0</v>
      </c>
    </row>
    <row r="1389" spans="1:11" x14ac:dyDescent="0.25">
      <c r="A1389">
        <v>3848</v>
      </c>
      <c r="B1389" t="s">
        <v>1647</v>
      </c>
      <c r="C1389" t="s">
        <v>301</v>
      </c>
      <c r="D1389" t="s">
        <v>7400</v>
      </c>
      <c r="G1389" t="s">
        <v>4321</v>
      </c>
      <c r="H1389">
        <v>4</v>
      </c>
      <c r="I1389" t="s">
        <v>1652</v>
      </c>
      <c r="J1389">
        <v>0</v>
      </c>
      <c r="K1389">
        <v>0</v>
      </c>
    </row>
    <row r="1390" spans="1:11" x14ac:dyDescent="0.25">
      <c r="A1390">
        <v>3848</v>
      </c>
      <c r="B1390" t="s">
        <v>1647</v>
      </c>
      <c r="C1390" t="s">
        <v>301</v>
      </c>
      <c r="D1390" t="s">
        <v>7400</v>
      </c>
      <c r="E1390" t="s">
        <v>4976</v>
      </c>
      <c r="F1390" t="s">
        <v>1674</v>
      </c>
      <c r="G1390" t="s">
        <v>6791</v>
      </c>
      <c r="H1390">
        <v>8</v>
      </c>
      <c r="I1390" t="s">
        <v>1652</v>
      </c>
      <c r="J1390">
        <v>0</v>
      </c>
      <c r="K1390">
        <v>0</v>
      </c>
    </row>
    <row r="1391" spans="1:11" x14ac:dyDescent="0.25">
      <c r="A1391">
        <v>3848</v>
      </c>
      <c r="B1391" t="s">
        <v>1647</v>
      </c>
      <c r="C1391" t="s">
        <v>301</v>
      </c>
      <c r="D1391" t="s">
        <v>7400</v>
      </c>
      <c r="E1391" t="s">
        <v>8282</v>
      </c>
      <c r="F1391" t="s">
        <v>1786</v>
      </c>
      <c r="G1391" t="s">
        <v>7638</v>
      </c>
      <c r="H1391">
        <v>8</v>
      </c>
      <c r="I1391" t="s">
        <v>1652</v>
      </c>
      <c r="J1391">
        <v>0</v>
      </c>
      <c r="K1391">
        <v>0</v>
      </c>
    </row>
    <row r="1392" spans="1:11" x14ac:dyDescent="0.25">
      <c r="A1392">
        <v>3848</v>
      </c>
      <c r="B1392" t="s">
        <v>1647</v>
      </c>
      <c r="C1392" t="s">
        <v>301</v>
      </c>
      <c r="D1392" t="s">
        <v>7400</v>
      </c>
      <c r="G1392" t="s">
        <v>2165</v>
      </c>
      <c r="H1392">
        <v>18</v>
      </c>
      <c r="I1392" t="s">
        <v>1652</v>
      </c>
      <c r="J1392">
        <v>0</v>
      </c>
      <c r="K1392">
        <v>0</v>
      </c>
    </row>
    <row r="1393" spans="1:11" x14ac:dyDescent="0.25">
      <c r="A1393">
        <v>3848</v>
      </c>
      <c r="B1393" t="s">
        <v>1647</v>
      </c>
      <c r="C1393" t="s">
        <v>301</v>
      </c>
      <c r="D1393" t="s">
        <v>7400</v>
      </c>
      <c r="E1393" t="s">
        <v>1975</v>
      </c>
      <c r="F1393" t="s">
        <v>1826</v>
      </c>
      <c r="G1393" t="s">
        <v>7638</v>
      </c>
      <c r="H1393">
        <v>121</v>
      </c>
      <c r="I1393" t="s">
        <v>1652</v>
      </c>
      <c r="J1393">
        <v>0</v>
      </c>
      <c r="K1393">
        <v>0</v>
      </c>
    </row>
    <row r="1394" spans="1:11" x14ac:dyDescent="0.25">
      <c r="A1394">
        <v>3848</v>
      </c>
      <c r="B1394" t="s">
        <v>1647</v>
      </c>
      <c r="C1394" t="s">
        <v>301</v>
      </c>
      <c r="D1394" t="s">
        <v>7400</v>
      </c>
      <c r="G1394" t="s">
        <v>5922</v>
      </c>
      <c r="H1394">
        <v>194</v>
      </c>
      <c r="I1394" t="s">
        <v>1652</v>
      </c>
      <c r="J1394">
        <v>0</v>
      </c>
      <c r="K1394">
        <v>0</v>
      </c>
    </row>
    <row r="1395" spans="1:11" x14ac:dyDescent="0.25">
      <c r="A1395">
        <v>3848</v>
      </c>
      <c r="B1395" t="s">
        <v>1647</v>
      </c>
      <c r="C1395" t="s">
        <v>301</v>
      </c>
      <c r="D1395" t="s">
        <v>7400</v>
      </c>
      <c r="E1395" t="s">
        <v>3523</v>
      </c>
      <c r="F1395" t="s">
        <v>3524</v>
      </c>
      <c r="G1395" t="s">
        <v>3486</v>
      </c>
      <c r="H1395">
        <v>3</v>
      </c>
      <c r="I1395" t="s">
        <v>1652</v>
      </c>
      <c r="J1395">
        <v>0</v>
      </c>
      <c r="K1395">
        <v>0</v>
      </c>
    </row>
    <row r="1396" spans="1:11" x14ac:dyDescent="0.25">
      <c r="A1396">
        <v>3848</v>
      </c>
      <c r="B1396" t="s">
        <v>1647</v>
      </c>
      <c r="C1396" t="s">
        <v>301</v>
      </c>
      <c r="D1396" t="s">
        <v>7400</v>
      </c>
      <c r="G1396" t="s">
        <v>10777</v>
      </c>
      <c r="H1396">
        <v>5</v>
      </c>
      <c r="I1396" t="s">
        <v>1652</v>
      </c>
      <c r="J1396">
        <v>0</v>
      </c>
      <c r="K1396">
        <v>0</v>
      </c>
    </row>
    <row r="1397" spans="1:11" x14ac:dyDescent="0.25">
      <c r="A1397">
        <v>3848</v>
      </c>
      <c r="B1397" t="s">
        <v>1647</v>
      </c>
      <c r="C1397" t="s">
        <v>301</v>
      </c>
      <c r="D1397" t="s">
        <v>7400</v>
      </c>
      <c r="E1397" t="s">
        <v>3525</v>
      </c>
      <c r="F1397" t="s">
        <v>3526</v>
      </c>
      <c r="G1397" t="s">
        <v>4977</v>
      </c>
      <c r="H1397">
        <v>20</v>
      </c>
      <c r="I1397" t="s">
        <v>1652</v>
      </c>
      <c r="J1397">
        <v>0</v>
      </c>
      <c r="K1397">
        <v>0</v>
      </c>
    </row>
    <row r="1398" spans="1:11" x14ac:dyDescent="0.25">
      <c r="A1398">
        <v>3848</v>
      </c>
      <c r="B1398" t="s">
        <v>1647</v>
      </c>
      <c r="C1398" t="s">
        <v>301</v>
      </c>
      <c r="D1398" t="s">
        <v>7400</v>
      </c>
      <c r="E1398" t="s">
        <v>3527</v>
      </c>
      <c r="F1398" t="s">
        <v>3528</v>
      </c>
      <c r="G1398" t="s">
        <v>3104</v>
      </c>
      <c r="H1398">
        <v>2</v>
      </c>
      <c r="I1398" t="s">
        <v>1652</v>
      </c>
      <c r="J1398">
        <v>0</v>
      </c>
      <c r="K1398">
        <v>0</v>
      </c>
    </row>
    <row r="1399" spans="1:11" x14ac:dyDescent="0.25">
      <c r="A1399">
        <v>3848</v>
      </c>
      <c r="B1399" t="s">
        <v>1647</v>
      </c>
      <c r="C1399" t="s">
        <v>301</v>
      </c>
      <c r="D1399" t="s">
        <v>7400</v>
      </c>
      <c r="E1399" t="s">
        <v>2981</v>
      </c>
      <c r="F1399" t="s">
        <v>2982</v>
      </c>
      <c r="G1399" t="s">
        <v>2235</v>
      </c>
      <c r="H1399">
        <v>8</v>
      </c>
      <c r="I1399" t="s">
        <v>1652</v>
      </c>
      <c r="J1399">
        <v>0</v>
      </c>
      <c r="K1399">
        <v>0</v>
      </c>
    </row>
    <row r="1400" spans="1:11" x14ac:dyDescent="0.25">
      <c r="A1400">
        <v>3848</v>
      </c>
      <c r="B1400" t="s">
        <v>1647</v>
      </c>
      <c r="C1400" t="s">
        <v>301</v>
      </c>
      <c r="D1400" t="s">
        <v>7400</v>
      </c>
      <c r="E1400" t="s">
        <v>3529</v>
      </c>
      <c r="F1400" t="s">
        <v>1957</v>
      </c>
      <c r="G1400" t="s">
        <v>6778</v>
      </c>
      <c r="H1400">
        <v>4</v>
      </c>
      <c r="I1400" t="s">
        <v>1652</v>
      </c>
      <c r="J1400">
        <v>0</v>
      </c>
      <c r="K1400">
        <v>0</v>
      </c>
    </row>
    <row r="1401" spans="1:11" x14ac:dyDescent="0.25">
      <c r="A1401">
        <v>3848</v>
      </c>
      <c r="B1401" t="s">
        <v>1647</v>
      </c>
      <c r="C1401" t="s">
        <v>301</v>
      </c>
      <c r="D1401" t="s">
        <v>7400</v>
      </c>
      <c r="G1401" t="s">
        <v>4978</v>
      </c>
      <c r="H1401">
        <v>4</v>
      </c>
      <c r="I1401" t="s">
        <v>1652</v>
      </c>
      <c r="J1401">
        <v>0</v>
      </c>
      <c r="K1401">
        <v>0</v>
      </c>
    </row>
    <row r="1402" spans="1:11" x14ac:dyDescent="0.25">
      <c r="A1402">
        <v>3848</v>
      </c>
      <c r="B1402" t="s">
        <v>1647</v>
      </c>
      <c r="C1402" t="s">
        <v>301</v>
      </c>
      <c r="D1402" t="s">
        <v>7400</v>
      </c>
      <c r="E1402" t="s">
        <v>3530</v>
      </c>
      <c r="F1402" t="s">
        <v>3531</v>
      </c>
      <c r="G1402" t="s">
        <v>4979</v>
      </c>
      <c r="H1402">
        <v>7</v>
      </c>
      <c r="I1402" t="s">
        <v>1652</v>
      </c>
      <c r="J1402">
        <v>0</v>
      </c>
      <c r="K1402">
        <v>0</v>
      </c>
    </row>
    <row r="1403" spans="1:11" x14ac:dyDescent="0.25">
      <c r="A1403">
        <v>3848</v>
      </c>
      <c r="B1403" t="s">
        <v>1647</v>
      </c>
      <c r="C1403" t="s">
        <v>301</v>
      </c>
      <c r="D1403" t="s">
        <v>7400</v>
      </c>
      <c r="E1403" t="s">
        <v>9902</v>
      </c>
      <c r="F1403" t="s">
        <v>1673</v>
      </c>
      <c r="G1403" t="s">
        <v>9903</v>
      </c>
      <c r="H1403">
        <v>15</v>
      </c>
      <c r="I1403" t="s">
        <v>1652</v>
      </c>
      <c r="J1403">
        <v>0</v>
      </c>
      <c r="K1403">
        <v>0</v>
      </c>
    </row>
    <row r="1404" spans="1:11" x14ac:dyDescent="0.25">
      <c r="A1404">
        <v>3848</v>
      </c>
      <c r="B1404" t="s">
        <v>1647</v>
      </c>
      <c r="C1404" t="s">
        <v>301</v>
      </c>
      <c r="D1404" t="s">
        <v>7400</v>
      </c>
      <c r="E1404" t="s">
        <v>10778</v>
      </c>
      <c r="F1404" t="s">
        <v>1669</v>
      </c>
      <c r="G1404" t="s">
        <v>10779</v>
      </c>
      <c r="H1404">
        <v>6</v>
      </c>
      <c r="I1404" t="s">
        <v>1652</v>
      </c>
      <c r="J1404">
        <v>0</v>
      </c>
      <c r="K1404">
        <v>0</v>
      </c>
    </row>
    <row r="1405" spans="1:11" x14ac:dyDescent="0.25">
      <c r="A1405">
        <v>3848</v>
      </c>
      <c r="B1405" t="s">
        <v>1647</v>
      </c>
      <c r="C1405" t="s">
        <v>301</v>
      </c>
      <c r="D1405" t="s">
        <v>7400</v>
      </c>
      <c r="E1405" t="s">
        <v>6432</v>
      </c>
      <c r="F1405" t="s">
        <v>1679</v>
      </c>
      <c r="G1405" t="s">
        <v>6968</v>
      </c>
      <c r="H1405">
        <v>16</v>
      </c>
      <c r="I1405" t="s">
        <v>1652</v>
      </c>
      <c r="J1405">
        <v>0</v>
      </c>
      <c r="K1405">
        <v>0</v>
      </c>
    </row>
    <row r="1406" spans="1:11" x14ac:dyDescent="0.25">
      <c r="A1406">
        <v>3848</v>
      </c>
      <c r="B1406" t="s">
        <v>1647</v>
      </c>
      <c r="C1406" t="s">
        <v>301</v>
      </c>
      <c r="D1406" t="s">
        <v>7400</v>
      </c>
      <c r="E1406" t="s">
        <v>7536</v>
      </c>
      <c r="F1406" t="s">
        <v>1678</v>
      </c>
      <c r="G1406" t="s">
        <v>3532</v>
      </c>
      <c r="H1406">
        <v>3</v>
      </c>
      <c r="I1406" t="s">
        <v>1652</v>
      </c>
      <c r="J1406">
        <v>0</v>
      </c>
      <c r="K1406">
        <v>0</v>
      </c>
    </row>
    <row r="1407" spans="1:11" x14ac:dyDescent="0.25">
      <c r="A1407">
        <v>3848</v>
      </c>
      <c r="B1407" t="s">
        <v>1647</v>
      </c>
      <c r="C1407" t="s">
        <v>301</v>
      </c>
      <c r="D1407" t="s">
        <v>7400</v>
      </c>
      <c r="G1407" t="s">
        <v>6192</v>
      </c>
      <c r="H1407">
        <v>14</v>
      </c>
      <c r="I1407" t="s">
        <v>1652</v>
      </c>
      <c r="J1407">
        <v>0</v>
      </c>
      <c r="K1407">
        <v>0</v>
      </c>
    </row>
    <row r="1408" spans="1:11" x14ac:dyDescent="0.25">
      <c r="A1408">
        <v>3848</v>
      </c>
      <c r="B1408" t="s">
        <v>1647</v>
      </c>
      <c r="C1408" t="s">
        <v>301</v>
      </c>
      <c r="D1408" t="s">
        <v>7400</v>
      </c>
      <c r="E1408" t="s">
        <v>8927</v>
      </c>
      <c r="F1408" t="s">
        <v>1678</v>
      </c>
      <c r="G1408" t="s">
        <v>4418</v>
      </c>
      <c r="H1408">
        <v>2</v>
      </c>
      <c r="I1408" t="s">
        <v>1652</v>
      </c>
      <c r="J1408">
        <v>0</v>
      </c>
      <c r="K1408">
        <v>0</v>
      </c>
    </row>
    <row r="1409" spans="1:11" x14ac:dyDescent="0.25">
      <c r="A1409">
        <v>3848</v>
      </c>
      <c r="B1409" t="s">
        <v>1647</v>
      </c>
      <c r="C1409" t="s">
        <v>301</v>
      </c>
      <c r="D1409" t="s">
        <v>7400</v>
      </c>
      <c r="E1409" t="s">
        <v>7157</v>
      </c>
      <c r="F1409" t="s">
        <v>1789</v>
      </c>
      <c r="G1409" t="s">
        <v>4418</v>
      </c>
      <c r="H1409">
        <v>22</v>
      </c>
      <c r="I1409" t="s">
        <v>1652</v>
      </c>
      <c r="J1409">
        <v>0</v>
      </c>
      <c r="K1409">
        <v>0</v>
      </c>
    </row>
    <row r="1410" spans="1:11" x14ac:dyDescent="0.25">
      <c r="A1410">
        <v>3848</v>
      </c>
      <c r="B1410" t="s">
        <v>1647</v>
      </c>
      <c r="C1410" t="s">
        <v>301</v>
      </c>
      <c r="D1410" t="s">
        <v>7400</v>
      </c>
      <c r="E1410" t="s">
        <v>3533</v>
      </c>
      <c r="F1410" t="s">
        <v>1769</v>
      </c>
      <c r="G1410" t="s">
        <v>3534</v>
      </c>
      <c r="H1410">
        <v>10</v>
      </c>
      <c r="I1410" t="s">
        <v>1652</v>
      </c>
      <c r="J1410">
        <v>0</v>
      </c>
      <c r="K1410">
        <v>0</v>
      </c>
    </row>
    <row r="1411" spans="1:11" x14ac:dyDescent="0.25">
      <c r="A1411">
        <v>3848</v>
      </c>
      <c r="B1411" t="s">
        <v>1647</v>
      </c>
      <c r="C1411" t="s">
        <v>301</v>
      </c>
      <c r="D1411" t="s">
        <v>7400</v>
      </c>
      <c r="G1411" t="s">
        <v>5955</v>
      </c>
      <c r="H1411">
        <v>15</v>
      </c>
      <c r="I1411" t="s">
        <v>1652</v>
      </c>
      <c r="J1411">
        <v>0</v>
      </c>
      <c r="K1411">
        <v>0</v>
      </c>
    </row>
    <row r="1412" spans="1:11" x14ac:dyDescent="0.25">
      <c r="A1412">
        <v>3848</v>
      </c>
      <c r="B1412" t="s">
        <v>1647</v>
      </c>
      <c r="C1412" t="s">
        <v>301</v>
      </c>
      <c r="D1412" t="s">
        <v>7400</v>
      </c>
      <c r="E1412" t="s">
        <v>8838</v>
      </c>
      <c r="F1412" t="s">
        <v>1974</v>
      </c>
      <c r="G1412" t="s">
        <v>7633</v>
      </c>
      <c r="H1412">
        <v>16</v>
      </c>
      <c r="I1412" t="s">
        <v>1652</v>
      </c>
      <c r="J1412">
        <v>0</v>
      </c>
      <c r="K1412">
        <v>0</v>
      </c>
    </row>
    <row r="1413" spans="1:11" x14ac:dyDescent="0.25">
      <c r="A1413">
        <v>3848</v>
      </c>
      <c r="B1413" t="s">
        <v>1647</v>
      </c>
      <c r="C1413" t="s">
        <v>301</v>
      </c>
      <c r="D1413" t="s">
        <v>7400</v>
      </c>
      <c r="G1413" t="s">
        <v>2236</v>
      </c>
      <c r="H1413">
        <v>16</v>
      </c>
      <c r="I1413" t="s">
        <v>1652</v>
      </c>
      <c r="J1413">
        <v>0</v>
      </c>
      <c r="K1413">
        <v>0</v>
      </c>
    </row>
    <row r="1414" spans="1:11" x14ac:dyDescent="0.25">
      <c r="A1414">
        <v>3848</v>
      </c>
      <c r="B1414" t="s">
        <v>1647</v>
      </c>
      <c r="C1414" t="s">
        <v>301</v>
      </c>
      <c r="D1414" t="s">
        <v>7400</v>
      </c>
      <c r="E1414" t="s">
        <v>3535</v>
      </c>
      <c r="F1414" t="s">
        <v>1672</v>
      </c>
      <c r="G1414" t="s">
        <v>3536</v>
      </c>
      <c r="H1414">
        <v>1</v>
      </c>
      <c r="I1414" t="s">
        <v>1652</v>
      </c>
      <c r="J1414">
        <v>0</v>
      </c>
      <c r="K1414">
        <v>0</v>
      </c>
    </row>
    <row r="1415" spans="1:11" x14ac:dyDescent="0.25">
      <c r="A1415">
        <v>3848</v>
      </c>
      <c r="B1415" t="s">
        <v>1647</v>
      </c>
      <c r="C1415" t="s">
        <v>301</v>
      </c>
      <c r="D1415" t="s">
        <v>7400</v>
      </c>
      <c r="G1415" t="s">
        <v>4431</v>
      </c>
      <c r="H1415">
        <v>24</v>
      </c>
      <c r="I1415" t="s">
        <v>1652</v>
      </c>
      <c r="J1415">
        <v>0</v>
      </c>
      <c r="K1415">
        <v>0</v>
      </c>
    </row>
    <row r="1416" spans="1:11" x14ac:dyDescent="0.25">
      <c r="A1416">
        <v>3848</v>
      </c>
      <c r="B1416" t="s">
        <v>1647</v>
      </c>
      <c r="C1416" t="s">
        <v>301</v>
      </c>
      <c r="D1416" t="s">
        <v>7400</v>
      </c>
      <c r="E1416" t="s">
        <v>10780</v>
      </c>
      <c r="F1416" t="s">
        <v>1666</v>
      </c>
      <c r="G1416" t="s">
        <v>10781</v>
      </c>
      <c r="H1416">
        <v>8</v>
      </c>
      <c r="I1416" t="s">
        <v>1652</v>
      </c>
      <c r="J1416">
        <v>0</v>
      </c>
      <c r="K1416">
        <v>0</v>
      </c>
    </row>
    <row r="1417" spans="1:11" x14ac:dyDescent="0.25">
      <c r="A1417">
        <v>3848</v>
      </c>
      <c r="B1417" t="s">
        <v>1647</v>
      </c>
      <c r="C1417" t="s">
        <v>301</v>
      </c>
      <c r="D1417" t="s">
        <v>7400</v>
      </c>
      <c r="E1417" t="s">
        <v>8928</v>
      </c>
      <c r="F1417" t="s">
        <v>1666</v>
      </c>
      <c r="G1417" t="s">
        <v>3207</v>
      </c>
      <c r="H1417">
        <v>30</v>
      </c>
      <c r="I1417" t="s">
        <v>1652</v>
      </c>
      <c r="J1417">
        <v>0</v>
      </c>
      <c r="K1417">
        <v>0</v>
      </c>
    </row>
    <row r="1418" spans="1:11" x14ac:dyDescent="0.25">
      <c r="A1418">
        <v>3848</v>
      </c>
      <c r="B1418" t="s">
        <v>1647</v>
      </c>
      <c r="C1418" t="s">
        <v>301</v>
      </c>
      <c r="D1418" t="s">
        <v>7400</v>
      </c>
      <c r="G1418" t="s">
        <v>8930</v>
      </c>
      <c r="H1418">
        <v>30</v>
      </c>
      <c r="I1418" t="s">
        <v>1652</v>
      </c>
      <c r="J1418">
        <v>0</v>
      </c>
      <c r="K1418">
        <v>0</v>
      </c>
    </row>
    <row r="1419" spans="1:11" x14ac:dyDescent="0.25">
      <c r="A1419">
        <v>3848</v>
      </c>
      <c r="B1419" t="s">
        <v>1647</v>
      </c>
      <c r="C1419" t="s">
        <v>301</v>
      </c>
      <c r="D1419" t="s">
        <v>7400</v>
      </c>
      <c r="E1419" t="s">
        <v>1973</v>
      </c>
      <c r="F1419" t="s">
        <v>1972</v>
      </c>
      <c r="G1419" t="s">
        <v>2238</v>
      </c>
      <c r="H1419">
        <v>10</v>
      </c>
      <c r="I1419" t="s">
        <v>1652</v>
      </c>
      <c r="J1419">
        <v>0</v>
      </c>
      <c r="K1419">
        <v>0</v>
      </c>
    </row>
    <row r="1420" spans="1:11" x14ac:dyDescent="0.25">
      <c r="A1420">
        <v>3848</v>
      </c>
      <c r="B1420" t="s">
        <v>1647</v>
      </c>
      <c r="C1420" t="s">
        <v>301</v>
      </c>
      <c r="D1420" t="s">
        <v>7400</v>
      </c>
      <c r="E1420" t="s">
        <v>8931</v>
      </c>
      <c r="F1420" t="s">
        <v>8932</v>
      </c>
      <c r="G1420" t="s">
        <v>3538</v>
      </c>
      <c r="H1420">
        <v>8</v>
      </c>
      <c r="I1420" t="s">
        <v>1652</v>
      </c>
      <c r="J1420">
        <v>0</v>
      </c>
      <c r="K1420">
        <v>0</v>
      </c>
    </row>
    <row r="1421" spans="1:11" x14ac:dyDescent="0.25">
      <c r="A1421">
        <v>3848</v>
      </c>
      <c r="B1421" t="s">
        <v>1647</v>
      </c>
      <c r="C1421" t="s">
        <v>301</v>
      </c>
      <c r="D1421" t="s">
        <v>7400</v>
      </c>
      <c r="G1421" t="s">
        <v>2309</v>
      </c>
      <c r="H1421">
        <v>35</v>
      </c>
      <c r="I1421" t="s">
        <v>1652</v>
      </c>
      <c r="J1421">
        <v>0</v>
      </c>
      <c r="K1421">
        <v>0</v>
      </c>
    </row>
    <row r="1422" spans="1:11" x14ac:dyDescent="0.25">
      <c r="A1422">
        <v>3848</v>
      </c>
      <c r="B1422" t="s">
        <v>1647</v>
      </c>
      <c r="C1422" t="s">
        <v>301</v>
      </c>
      <c r="D1422" t="s">
        <v>7400</v>
      </c>
      <c r="E1422" t="s">
        <v>1971</v>
      </c>
      <c r="F1422" t="s">
        <v>2424</v>
      </c>
      <c r="G1422" t="s">
        <v>3538</v>
      </c>
      <c r="H1422">
        <v>11</v>
      </c>
      <c r="I1422" t="s">
        <v>1652</v>
      </c>
      <c r="J1422">
        <v>0</v>
      </c>
      <c r="K1422">
        <v>0</v>
      </c>
    </row>
    <row r="1423" spans="1:11" x14ac:dyDescent="0.25">
      <c r="A1423">
        <v>3848</v>
      </c>
      <c r="B1423" t="s">
        <v>1647</v>
      </c>
      <c r="C1423" t="s">
        <v>301</v>
      </c>
      <c r="D1423" t="s">
        <v>7400</v>
      </c>
      <c r="G1423" t="s">
        <v>8933</v>
      </c>
      <c r="H1423">
        <v>33</v>
      </c>
      <c r="I1423" t="s">
        <v>1652</v>
      </c>
      <c r="J1423">
        <v>0</v>
      </c>
      <c r="K1423">
        <v>0</v>
      </c>
    </row>
    <row r="1424" spans="1:11" x14ac:dyDescent="0.25">
      <c r="A1424">
        <v>3848</v>
      </c>
      <c r="B1424" t="s">
        <v>1647</v>
      </c>
      <c r="C1424" t="s">
        <v>301</v>
      </c>
      <c r="D1424" t="s">
        <v>7400</v>
      </c>
      <c r="E1424" t="s">
        <v>8934</v>
      </c>
      <c r="F1424" t="s">
        <v>1674</v>
      </c>
      <c r="G1424" t="s">
        <v>10154</v>
      </c>
      <c r="H1424">
        <v>12</v>
      </c>
      <c r="I1424" t="s">
        <v>1652</v>
      </c>
      <c r="J1424">
        <v>0</v>
      </c>
      <c r="K1424">
        <v>0</v>
      </c>
    </row>
    <row r="1425" spans="1:11" x14ac:dyDescent="0.25">
      <c r="A1425">
        <v>3848</v>
      </c>
      <c r="B1425" t="s">
        <v>1647</v>
      </c>
      <c r="C1425" t="s">
        <v>301</v>
      </c>
      <c r="D1425" t="s">
        <v>7400</v>
      </c>
      <c r="G1425" t="s">
        <v>5793</v>
      </c>
      <c r="H1425">
        <v>20</v>
      </c>
      <c r="I1425" t="s">
        <v>1652</v>
      </c>
      <c r="J1425">
        <v>0</v>
      </c>
      <c r="K1425">
        <v>0</v>
      </c>
    </row>
    <row r="1426" spans="1:11" x14ac:dyDescent="0.25">
      <c r="A1426">
        <v>3848</v>
      </c>
      <c r="B1426" t="s">
        <v>1647</v>
      </c>
      <c r="C1426" t="s">
        <v>301</v>
      </c>
      <c r="D1426" t="s">
        <v>7400</v>
      </c>
      <c r="E1426" t="s">
        <v>3539</v>
      </c>
      <c r="F1426" t="s">
        <v>1657</v>
      </c>
      <c r="G1426" t="s">
        <v>10154</v>
      </c>
      <c r="H1426">
        <v>2</v>
      </c>
      <c r="I1426" t="s">
        <v>1652</v>
      </c>
      <c r="J1426">
        <v>0</v>
      </c>
      <c r="K1426">
        <v>0</v>
      </c>
    </row>
    <row r="1427" spans="1:11" x14ac:dyDescent="0.25">
      <c r="A1427">
        <v>3848</v>
      </c>
      <c r="B1427" t="s">
        <v>1647</v>
      </c>
      <c r="C1427" t="s">
        <v>301</v>
      </c>
      <c r="D1427" t="s">
        <v>7400</v>
      </c>
      <c r="G1427" t="s">
        <v>3036</v>
      </c>
      <c r="H1427">
        <v>30</v>
      </c>
      <c r="I1427" t="s">
        <v>1652</v>
      </c>
      <c r="J1427">
        <v>0</v>
      </c>
      <c r="K1427">
        <v>0</v>
      </c>
    </row>
    <row r="1428" spans="1:11" x14ac:dyDescent="0.25">
      <c r="A1428">
        <v>3848</v>
      </c>
      <c r="B1428" t="s">
        <v>1647</v>
      </c>
      <c r="C1428" t="s">
        <v>301</v>
      </c>
      <c r="D1428" t="s">
        <v>7400</v>
      </c>
      <c r="E1428" t="s">
        <v>3540</v>
      </c>
      <c r="F1428" t="s">
        <v>1673</v>
      </c>
      <c r="G1428" t="s">
        <v>8935</v>
      </c>
      <c r="H1428">
        <v>7</v>
      </c>
      <c r="I1428" t="s">
        <v>1652</v>
      </c>
      <c r="J1428">
        <v>0</v>
      </c>
      <c r="K1428">
        <v>0</v>
      </c>
    </row>
    <row r="1429" spans="1:11" x14ac:dyDescent="0.25">
      <c r="A1429">
        <v>3848</v>
      </c>
      <c r="B1429" t="s">
        <v>1647</v>
      </c>
      <c r="C1429" t="s">
        <v>301</v>
      </c>
      <c r="D1429" t="s">
        <v>7400</v>
      </c>
      <c r="G1429" t="s">
        <v>4982</v>
      </c>
      <c r="H1429">
        <v>27</v>
      </c>
      <c r="I1429" t="s">
        <v>1652</v>
      </c>
      <c r="J1429">
        <v>0</v>
      </c>
      <c r="K1429">
        <v>0</v>
      </c>
    </row>
    <row r="1430" spans="1:11" x14ac:dyDescent="0.25">
      <c r="A1430">
        <v>3848</v>
      </c>
      <c r="B1430" t="s">
        <v>1647</v>
      </c>
      <c r="C1430" t="s">
        <v>301</v>
      </c>
      <c r="D1430" t="s">
        <v>7400</v>
      </c>
      <c r="E1430" t="s">
        <v>10782</v>
      </c>
      <c r="F1430" t="s">
        <v>1657</v>
      </c>
      <c r="G1430" t="s">
        <v>10783</v>
      </c>
      <c r="H1430">
        <v>20</v>
      </c>
      <c r="I1430" t="s">
        <v>1652</v>
      </c>
      <c r="J1430">
        <v>0</v>
      </c>
      <c r="K1430">
        <v>0</v>
      </c>
    </row>
    <row r="1431" spans="1:11" x14ac:dyDescent="0.25">
      <c r="A1431">
        <v>3848</v>
      </c>
      <c r="B1431" t="s">
        <v>1647</v>
      </c>
      <c r="C1431" t="s">
        <v>301</v>
      </c>
      <c r="D1431" t="s">
        <v>7400</v>
      </c>
      <c r="E1431" t="s">
        <v>1970</v>
      </c>
      <c r="F1431" t="s">
        <v>1679</v>
      </c>
      <c r="G1431" t="s">
        <v>3897</v>
      </c>
      <c r="H1431">
        <v>2</v>
      </c>
      <c r="I1431" t="s">
        <v>1652</v>
      </c>
      <c r="J1431">
        <v>0</v>
      </c>
      <c r="K1431">
        <v>0</v>
      </c>
    </row>
    <row r="1432" spans="1:11" x14ac:dyDescent="0.25">
      <c r="A1432">
        <v>3848</v>
      </c>
      <c r="B1432" t="s">
        <v>1647</v>
      </c>
      <c r="C1432" t="s">
        <v>301</v>
      </c>
      <c r="D1432" t="s">
        <v>7400</v>
      </c>
      <c r="G1432" t="s">
        <v>2239</v>
      </c>
      <c r="H1432">
        <v>91</v>
      </c>
      <c r="I1432" t="s">
        <v>1652</v>
      </c>
      <c r="J1432">
        <v>0</v>
      </c>
      <c r="K1432">
        <v>0</v>
      </c>
    </row>
    <row r="1433" spans="1:11" x14ac:dyDescent="0.25">
      <c r="A1433">
        <v>3848</v>
      </c>
      <c r="B1433" t="s">
        <v>1647</v>
      </c>
      <c r="C1433" t="s">
        <v>301</v>
      </c>
      <c r="D1433" t="s">
        <v>7400</v>
      </c>
      <c r="E1433" t="s">
        <v>1969</v>
      </c>
      <c r="F1433" t="s">
        <v>1667</v>
      </c>
      <c r="G1433" t="s">
        <v>7154</v>
      </c>
      <c r="H1433">
        <v>4</v>
      </c>
      <c r="I1433" t="s">
        <v>1652</v>
      </c>
      <c r="J1433">
        <v>0</v>
      </c>
      <c r="K1433">
        <v>0</v>
      </c>
    </row>
    <row r="1434" spans="1:11" x14ac:dyDescent="0.25">
      <c r="A1434">
        <v>3848</v>
      </c>
      <c r="B1434" t="s">
        <v>1647</v>
      </c>
      <c r="C1434" t="s">
        <v>301</v>
      </c>
      <c r="D1434" t="s">
        <v>7400</v>
      </c>
      <c r="G1434" t="s">
        <v>5956</v>
      </c>
      <c r="H1434">
        <v>33</v>
      </c>
      <c r="I1434" t="s">
        <v>1652</v>
      </c>
      <c r="J1434">
        <v>0</v>
      </c>
      <c r="K1434">
        <v>0</v>
      </c>
    </row>
    <row r="1435" spans="1:11" x14ac:dyDescent="0.25">
      <c r="A1435">
        <v>3848</v>
      </c>
      <c r="B1435" t="s">
        <v>1647</v>
      </c>
      <c r="C1435" t="s">
        <v>301</v>
      </c>
      <c r="D1435" t="s">
        <v>7400</v>
      </c>
      <c r="E1435" t="s">
        <v>3541</v>
      </c>
      <c r="F1435" t="s">
        <v>1786</v>
      </c>
      <c r="G1435" t="s">
        <v>6887</v>
      </c>
      <c r="H1435">
        <v>2</v>
      </c>
      <c r="I1435" t="s">
        <v>1652</v>
      </c>
      <c r="J1435">
        <v>0</v>
      </c>
      <c r="K1435">
        <v>0</v>
      </c>
    </row>
    <row r="1436" spans="1:11" x14ac:dyDescent="0.25">
      <c r="A1436">
        <v>3848</v>
      </c>
      <c r="B1436" t="s">
        <v>1647</v>
      </c>
      <c r="C1436" t="s">
        <v>301</v>
      </c>
      <c r="D1436" t="s">
        <v>7400</v>
      </c>
      <c r="G1436" t="s">
        <v>10784</v>
      </c>
      <c r="H1436">
        <v>3</v>
      </c>
      <c r="I1436" t="s">
        <v>1652</v>
      </c>
      <c r="J1436">
        <v>0</v>
      </c>
      <c r="K1436">
        <v>0</v>
      </c>
    </row>
    <row r="1437" spans="1:11" x14ac:dyDescent="0.25">
      <c r="A1437">
        <v>3848</v>
      </c>
      <c r="B1437" t="s">
        <v>1647</v>
      </c>
      <c r="C1437" t="s">
        <v>301</v>
      </c>
      <c r="D1437" t="s">
        <v>7400</v>
      </c>
      <c r="E1437" t="s">
        <v>8585</v>
      </c>
      <c r="F1437" t="s">
        <v>1667</v>
      </c>
      <c r="G1437" t="s">
        <v>3496</v>
      </c>
      <c r="H1437">
        <v>2</v>
      </c>
      <c r="I1437" t="s">
        <v>1652</v>
      </c>
      <c r="J1437">
        <v>0</v>
      </c>
      <c r="K1437">
        <v>0</v>
      </c>
    </row>
    <row r="1438" spans="1:11" x14ac:dyDescent="0.25">
      <c r="A1438">
        <v>3848</v>
      </c>
      <c r="B1438" t="s">
        <v>1647</v>
      </c>
      <c r="C1438" t="s">
        <v>301</v>
      </c>
      <c r="D1438" t="s">
        <v>7400</v>
      </c>
      <c r="G1438" t="s">
        <v>8839</v>
      </c>
      <c r="H1438">
        <v>8</v>
      </c>
      <c r="I1438" t="s">
        <v>1652</v>
      </c>
      <c r="J1438">
        <v>0</v>
      </c>
      <c r="K1438">
        <v>0</v>
      </c>
    </row>
    <row r="1439" spans="1:11" x14ac:dyDescent="0.25">
      <c r="A1439">
        <v>3848</v>
      </c>
      <c r="B1439" t="s">
        <v>1647</v>
      </c>
      <c r="C1439" t="s">
        <v>301</v>
      </c>
      <c r="D1439" t="s">
        <v>7400</v>
      </c>
      <c r="E1439" t="s">
        <v>8586</v>
      </c>
      <c r="F1439" t="s">
        <v>1823</v>
      </c>
      <c r="G1439" t="s">
        <v>7608</v>
      </c>
      <c r="H1439">
        <v>4</v>
      </c>
      <c r="I1439" t="s">
        <v>1652</v>
      </c>
      <c r="J1439">
        <v>0</v>
      </c>
      <c r="K1439">
        <v>0</v>
      </c>
    </row>
    <row r="1440" spans="1:11" x14ac:dyDescent="0.25">
      <c r="A1440">
        <v>3848</v>
      </c>
      <c r="B1440" t="s">
        <v>1647</v>
      </c>
      <c r="C1440" t="s">
        <v>301</v>
      </c>
      <c r="D1440" t="s">
        <v>7400</v>
      </c>
      <c r="E1440" t="s">
        <v>3543</v>
      </c>
      <c r="F1440" t="s">
        <v>1657</v>
      </c>
      <c r="G1440" t="s">
        <v>6778</v>
      </c>
      <c r="H1440">
        <v>8</v>
      </c>
      <c r="I1440" t="s">
        <v>1652</v>
      </c>
      <c r="J1440">
        <v>0</v>
      </c>
      <c r="K1440">
        <v>0</v>
      </c>
    </row>
    <row r="1441" spans="1:11" x14ac:dyDescent="0.25">
      <c r="A1441">
        <v>3848</v>
      </c>
      <c r="B1441" t="s">
        <v>1647</v>
      </c>
      <c r="C1441" t="s">
        <v>301</v>
      </c>
      <c r="D1441" t="s">
        <v>7400</v>
      </c>
      <c r="G1441" t="s">
        <v>4983</v>
      </c>
      <c r="H1441">
        <v>15</v>
      </c>
      <c r="I1441" t="s">
        <v>1652</v>
      </c>
      <c r="J1441">
        <v>0</v>
      </c>
      <c r="K1441">
        <v>0</v>
      </c>
    </row>
    <row r="1442" spans="1:11" x14ac:dyDescent="0.25">
      <c r="A1442">
        <v>3848</v>
      </c>
      <c r="B1442" t="s">
        <v>1647</v>
      </c>
      <c r="C1442" t="s">
        <v>301</v>
      </c>
      <c r="D1442" t="s">
        <v>7400</v>
      </c>
      <c r="E1442" t="s">
        <v>3544</v>
      </c>
      <c r="F1442" t="s">
        <v>1968</v>
      </c>
      <c r="G1442" t="s">
        <v>10145</v>
      </c>
      <c r="H1442">
        <v>4</v>
      </c>
      <c r="I1442" t="s">
        <v>1652</v>
      </c>
      <c r="J1442">
        <v>0</v>
      </c>
      <c r="K1442">
        <v>0</v>
      </c>
    </row>
    <row r="1443" spans="1:11" x14ac:dyDescent="0.25">
      <c r="A1443">
        <v>3848</v>
      </c>
      <c r="B1443" t="s">
        <v>1647</v>
      </c>
      <c r="C1443" t="s">
        <v>301</v>
      </c>
      <c r="D1443" t="s">
        <v>7400</v>
      </c>
      <c r="G1443" t="s">
        <v>10785</v>
      </c>
      <c r="H1443">
        <v>35</v>
      </c>
      <c r="I1443" t="s">
        <v>1652</v>
      </c>
      <c r="J1443">
        <v>0</v>
      </c>
      <c r="K1443">
        <v>0</v>
      </c>
    </row>
    <row r="1444" spans="1:11" x14ac:dyDescent="0.25">
      <c r="A1444">
        <v>3848</v>
      </c>
      <c r="B1444" t="s">
        <v>1647</v>
      </c>
      <c r="C1444" t="s">
        <v>301</v>
      </c>
      <c r="D1444" t="s">
        <v>7400</v>
      </c>
      <c r="E1444" t="s">
        <v>3546</v>
      </c>
      <c r="F1444" t="s">
        <v>1667</v>
      </c>
      <c r="G1444" t="s">
        <v>6782</v>
      </c>
      <c r="H1444">
        <v>2</v>
      </c>
      <c r="I1444" t="s">
        <v>1652</v>
      </c>
      <c r="J1444">
        <v>0</v>
      </c>
      <c r="K1444">
        <v>0</v>
      </c>
    </row>
    <row r="1445" spans="1:11" x14ac:dyDescent="0.25">
      <c r="A1445">
        <v>3848</v>
      </c>
      <c r="B1445" t="s">
        <v>1647</v>
      </c>
      <c r="C1445" t="s">
        <v>301</v>
      </c>
      <c r="D1445" t="s">
        <v>7400</v>
      </c>
      <c r="G1445" t="s">
        <v>4984</v>
      </c>
      <c r="H1445">
        <v>5</v>
      </c>
      <c r="I1445" t="s">
        <v>1652</v>
      </c>
      <c r="J1445">
        <v>0</v>
      </c>
      <c r="K1445">
        <v>0</v>
      </c>
    </row>
    <row r="1446" spans="1:11" x14ac:dyDescent="0.25">
      <c r="A1446">
        <v>3848</v>
      </c>
      <c r="B1446" t="s">
        <v>1647</v>
      </c>
      <c r="C1446" t="s">
        <v>301</v>
      </c>
      <c r="D1446" t="s">
        <v>7400</v>
      </c>
      <c r="E1446" t="s">
        <v>7725</v>
      </c>
      <c r="F1446" t="s">
        <v>1667</v>
      </c>
      <c r="G1446" t="s">
        <v>7726</v>
      </c>
      <c r="H1446">
        <v>4</v>
      </c>
      <c r="I1446" t="s">
        <v>1652</v>
      </c>
      <c r="J1446">
        <v>0</v>
      </c>
      <c r="K1446">
        <v>0</v>
      </c>
    </row>
    <row r="1447" spans="1:11" x14ac:dyDescent="0.25">
      <c r="A1447">
        <v>3848</v>
      </c>
      <c r="B1447" t="s">
        <v>1647</v>
      </c>
      <c r="C1447" t="s">
        <v>301</v>
      </c>
      <c r="D1447" t="s">
        <v>7400</v>
      </c>
      <c r="E1447" t="s">
        <v>10786</v>
      </c>
      <c r="F1447" t="s">
        <v>1948</v>
      </c>
      <c r="G1447" t="s">
        <v>10787</v>
      </c>
      <c r="H1447">
        <v>9</v>
      </c>
      <c r="I1447" t="s">
        <v>1652</v>
      </c>
      <c r="J1447">
        <v>0</v>
      </c>
      <c r="K1447">
        <v>0</v>
      </c>
    </row>
    <row r="1448" spans="1:11" x14ac:dyDescent="0.25">
      <c r="A1448">
        <v>3848</v>
      </c>
      <c r="B1448" t="s">
        <v>1647</v>
      </c>
      <c r="C1448" t="s">
        <v>301</v>
      </c>
      <c r="D1448" t="s">
        <v>7400</v>
      </c>
      <c r="E1448" t="s">
        <v>4985</v>
      </c>
      <c r="F1448" t="s">
        <v>1701</v>
      </c>
      <c r="G1448" t="s">
        <v>4862</v>
      </c>
      <c r="H1448">
        <v>5</v>
      </c>
      <c r="I1448" t="s">
        <v>1652</v>
      </c>
      <c r="J1448">
        <v>0</v>
      </c>
      <c r="K1448">
        <v>0</v>
      </c>
    </row>
    <row r="1449" spans="1:11" x14ac:dyDescent="0.25">
      <c r="A1449">
        <v>3848</v>
      </c>
      <c r="B1449" t="s">
        <v>1647</v>
      </c>
      <c r="C1449" t="s">
        <v>301</v>
      </c>
      <c r="D1449" t="s">
        <v>7400</v>
      </c>
      <c r="E1449" t="s">
        <v>3548</v>
      </c>
      <c r="F1449" t="s">
        <v>1701</v>
      </c>
      <c r="G1449" t="s">
        <v>3461</v>
      </c>
      <c r="H1449">
        <v>2</v>
      </c>
      <c r="I1449" t="s">
        <v>1652</v>
      </c>
      <c r="J1449">
        <v>0</v>
      </c>
      <c r="K1449">
        <v>0</v>
      </c>
    </row>
    <row r="1450" spans="1:11" x14ac:dyDescent="0.25">
      <c r="A1450">
        <v>3848</v>
      </c>
      <c r="B1450" t="s">
        <v>1647</v>
      </c>
      <c r="C1450" t="s">
        <v>301</v>
      </c>
      <c r="D1450" t="s">
        <v>7400</v>
      </c>
      <c r="G1450" t="s">
        <v>10788</v>
      </c>
      <c r="H1450">
        <v>15</v>
      </c>
      <c r="I1450" t="s">
        <v>1652</v>
      </c>
      <c r="J1450">
        <v>0</v>
      </c>
      <c r="K1450">
        <v>0</v>
      </c>
    </row>
    <row r="1451" spans="1:11" x14ac:dyDescent="0.25">
      <c r="A1451">
        <v>3848</v>
      </c>
      <c r="B1451" t="s">
        <v>1647</v>
      </c>
      <c r="C1451" t="s">
        <v>301</v>
      </c>
      <c r="D1451" t="s">
        <v>7400</v>
      </c>
      <c r="E1451" t="s">
        <v>4986</v>
      </c>
      <c r="F1451" t="s">
        <v>1701</v>
      </c>
      <c r="G1451" t="s">
        <v>6722</v>
      </c>
      <c r="H1451">
        <v>13</v>
      </c>
      <c r="I1451" t="s">
        <v>1652</v>
      </c>
      <c r="J1451">
        <v>0</v>
      </c>
      <c r="K1451">
        <v>0</v>
      </c>
    </row>
    <row r="1452" spans="1:11" x14ac:dyDescent="0.25">
      <c r="A1452">
        <v>3848</v>
      </c>
      <c r="B1452" t="s">
        <v>1647</v>
      </c>
      <c r="C1452" t="s">
        <v>301</v>
      </c>
      <c r="D1452" t="s">
        <v>7400</v>
      </c>
      <c r="G1452" t="s">
        <v>2233</v>
      </c>
      <c r="H1452">
        <v>9</v>
      </c>
      <c r="I1452" t="s">
        <v>1652</v>
      </c>
      <c r="J1452">
        <v>0</v>
      </c>
      <c r="K1452">
        <v>0</v>
      </c>
    </row>
    <row r="1453" spans="1:11" x14ac:dyDescent="0.25">
      <c r="A1453">
        <v>3848</v>
      </c>
      <c r="B1453" t="s">
        <v>1647</v>
      </c>
      <c r="C1453" t="s">
        <v>301</v>
      </c>
      <c r="D1453" t="s">
        <v>7400</v>
      </c>
      <c r="E1453" t="s">
        <v>6433</v>
      </c>
      <c r="F1453" t="s">
        <v>1678</v>
      </c>
      <c r="G1453" t="s">
        <v>10155</v>
      </c>
      <c r="H1453">
        <v>19</v>
      </c>
      <c r="I1453" t="s">
        <v>1652</v>
      </c>
      <c r="J1453">
        <v>0</v>
      </c>
      <c r="K1453">
        <v>0</v>
      </c>
    </row>
    <row r="1454" spans="1:11" x14ac:dyDescent="0.25">
      <c r="A1454">
        <v>3848</v>
      </c>
      <c r="B1454" t="s">
        <v>1647</v>
      </c>
      <c r="C1454" t="s">
        <v>301</v>
      </c>
      <c r="D1454" t="s">
        <v>7400</v>
      </c>
      <c r="G1454" t="s">
        <v>6434</v>
      </c>
      <c r="H1454">
        <v>10</v>
      </c>
      <c r="I1454" t="s">
        <v>1652</v>
      </c>
      <c r="J1454">
        <v>0</v>
      </c>
      <c r="K1454">
        <v>0</v>
      </c>
    </row>
    <row r="1455" spans="1:11" x14ac:dyDescent="0.25">
      <c r="A1455">
        <v>3848</v>
      </c>
      <c r="B1455" t="s">
        <v>1647</v>
      </c>
      <c r="C1455" t="s">
        <v>301</v>
      </c>
      <c r="D1455" t="s">
        <v>7400</v>
      </c>
      <c r="E1455" t="s">
        <v>3549</v>
      </c>
      <c r="F1455" t="s">
        <v>1678</v>
      </c>
      <c r="G1455" t="s">
        <v>10155</v>
      </c>
      <c r="H1455">
        <v>119</v>
      </c>
      <c r="I1455" t="s">
        <v>1652</v>
      </c>
      <c r="J1455">
        <v>0</v>
      </c>
      <c r="K1455">
        <v>0</v>
      </c>
    </row>
    <row r="1456" spans="1:11" x14ac:dyDescent="0.25">
      <c r="A1456">
        <v>3848</v>
      </c>
      <c r="B1456" t="s">
        <v>1647</v>
      </c>
      <c r="C1456" t="s">
        <v>301</v>
      </c>
      <c r="D1456" t="s">
        <v>7400</v>
      </c>
      <c r="G1456" t="s">
        <v>4987</v>
      </c>
      <c r="H1456">
        <v>13</v>
      </c>
      <c r="I1456" t="s">
        <v>1652</v>
      </c>
      <c r="J1456">
        <v>0</v>
      </c>
      <c r="K1456">
        <v>0</v>
      </c>
    </row>
    <row r="1457" spans="1:11" x14ac:dyDescent="0.25">
      <c r="A1457">
        <v>3848</v>
      </c>
      <c r="B1457" t="s">
        <v>1647</v>
      </c>
      <c r="C1457" t="s">
        <v>301</v>
      </c>
      <c r="D1457" t="s">
        <v>7400</v>
      </c>
      <c r="E1457" t="s">
        <v>3550</v>
      </c>
      <c r="F1457" t="s">
        <v>1678</v>
      </c>
      <c r="G1457" t="s">
        <v>6958</v>
      </c>
      <c r="H1457">
        <v>45</v>
      </c>
      <c r="I1457" t="s">
        <v>1652</v>
      </c>
      <c r="J1457">
        <v>0</v>
      </c>
      <c r="K1457">
        <v>0</v>
      </c>
    </row>
    <row r="1458" spans="1:11" x14ac:dyDescent="0.25">
      <c r="A1458">
        <v>3848</v>
      </c>
      <c r="B1458" t="s">
        <v>1647</v>
      </c>
      <c r="C1458" t="s">
        <v>301</v>
      </c>
      <c r="D1458" t="s">
        <v>7400</v>
      </c>
      <c r="G1458" t="s">
        <v>4670</v>
      </c>
      <c r="H1458">
        <v>9</v>
      </c>
      <c r="I1458" t="s">
        <v>1652</v>
      </c>
      <c r="J1458">
        <v>0</v>
      </c>
      <c r="K1458">
        <v>0</v>
      </c>
    </row>
    <row r="1459" spans="1:11" x14ac:dyDescent="0.25">
      <c r="A1459">
        <v>3848</v>
      </c>
      <c r="B1459" t="s">
        <v>1647</v>
      </c>
      <c r="C1459" t="s">
        <v>301</v>
      </c>
      <c r="D1459" t="s">
        <v>7400</v>
      </c>
      <c r="E1459" t="s">
        <v>5957</v>
      </c>
      <c r="F1459" t="s">
        <v>1678</v>
      </c>
      <c r="G1459" t="s">
        <v>5926</v>
      </c>
      <c r="H1459">
        <v>42</v>
      </c>
      <c r="I1459" t="s">
        <v>1652</v>
      </c>
      <c r="J1459">
        <v>0</v>
      </c>
      <c r="K1459">
        <v>0</v>
      </c>
    </row>
    <row r="1460" spans="1:11" x14ac:dyDescent="0.25">
      <c r="A1460">
        <v>3848</v>
      </c>
      <c r="B1460" t="s">
        <v>1647</v>
      </c>
      <c r="C1460" t="s">
        <v>301</v>
      </c>
      <c r="D1460" t="s">
        <v>7400</v>
      </c>
      <c r="E1460" t="s">
        <v>3551</v>
      </c>
      <c r="F1460" t="s">
        <v>1678</v>
      </c>
      <c r="G1460" t="s">
        <v>6778</v>
      </c>
      <c r="H1460">
        <v>1</v>
      </c>
      <c r="I1460" t="s">
        <v>1652</v>
      </c>
      <c r="J1460">
        <v>0</v>
      </c>
      <c r="K1460">
        <v>0</v>
      </c>
    </row>
    <row r="1461" spans="1:11" x14ac:dyDescent="0.25">
      <c r="A1461">
        <v>3848</v>
      </c>
      <c r="B1461" t="s">
        <v>1647</v>
      </c>
      <c r="C1461" t="s">
        <v>301</v>
      </c>
      <c r="D1461" t="s">
        <v>7400</v>
      </c>
      <c r="G1461" t="s">
        <v>4988</v>
      </c>
      <c r="H1461">
        <v>6</v>
      </c>
      <c r="I1461" t="s">
        <v>1652</v>
      </c>
      <c r="J1461">
        <v>0</v>
      </c>
      <c r="K1461">
        <v>0</v>
      </c>
    </row>
    <row r="1462" spans="1:11" x14ac:dyDescent="0.25">
      <c r="A1462">
        <v>3848</v>
      </c>
      <c r="B1462" t="s">
        <v>1647</v>
      </c>
      <c r="C1462" t="s">
        <v>301</v>
      </c>
      <c r="D1462" t="s">
        <v>7400</v>
      </c>
      <c r="E1462" t="s">
        <v>3552</v>
      </c>
      <c r="F1462" t="s">
        <v>1678</v>
      </c>
      <c r="G1462" t="s">
        <v>4989</v>
      </c>
      <c r="H1462">
        <v>4</v>
      </c>
      <c r="I1462" t="s">
        <v>1652</v>
      </c>
      <c r="J1462">
        <v>0</v>
      </c>
      <c r="K1462">
        <v>0</v>
      </c>
    </row>
    <row r="1463" spans="1:11" x14ac:dyDescent="0.25">
      <c r="A1463">
        <v>3848</v>
      </c>
      <c r="B1463" t="s">
        <v>1647</v>
      </c>
      <c r="C1463" t="s">
        <v>301</v>
      </c>
      <c r="D1463" t="s">
        <v>7400</v>
      </c>
      <c r="E1463" t="s">
        <v>4990</v>
      </c>
      <c r="F1463" t="s">
        <v>1678</v>
      </c>
      <c r="G1463" t="s">
        <v>6716</v>
      </c>
      <c r="H1463">
        <v>2</v>
      </c>
      <c r="I1463" t="s">
        <v>1652</v>
      </c>
      <c r="J1463">
        <v>0</v>
      </c>
      <c r="K1463">
        <v>0</v>
      </c>
    </row>
    <row r="1464" spans="1:11" x14ac:dyDescent="0.25">
      <c r="A1464">
        <v>3848</v>
      </c>
      <c r="B1464" t="s">
        <v>1647</v>
      </c>
      <c r="C1464" t="s">
        <v>301</v>
      </c>
      <c r="D1464" t="s">
        <v>7400</v>
      </c>
      <c r="G1464" t="s">
        <v>4991</v>
      </c>
      <c r="H1464">
        <v>3</v>
      </c>
      <c r="I1464" t="s">
        <v>1652</v>
      </c>
      <c r="J1464">
        <v>0</v>
      </c>
      <c r="K1464">
        <v>0</v>
      </c>
    </row>
    <row r="1465" spans="1:11" x14ac:dyDescent="0.25">
      <c r="A1465">
        <v>3848</v>
      </c>
      <c r="B1465" t="s">
        <v>1647</v>
      </c>
      <c r="C1465" t="s">
        <v>301</v>
      </c>
      <c r="D1465" t="s">
        <v>7400</v>
      </c>
      <c r="E1465" t="s">
        <v>3553</v>
      </c>
      <c r="F1465" t="s">
        <v>1665</v>
      </c>
      <c r="G1465" t="s">
        <v>6778</v>
      </c>
      <c r="H1465">
        <v>53</v>
      </c>
      <c r="I1465" t="s">
        <v>1652</v>
      </c>
      <c r="J1465">
        <v>0</v>
      </c>
      <c r="K1465">
        <v>0</v>
      </c>
    </row>
    <row r="1466" spans="1:11" x14ac:dyDescent="0.25">
      <c r="A1466">
        <v>3848</v>
      </c>
      <c r="B1466" t="s">
        <v>1647</v>
      </c>
      <c r="C1466" t="s">
        <v>301</v>
      </c>
      <c r="D1466" t="s">
        <v>7400</v>
      </c>
      <c r="G1466" t="s">
        <v>4992</v>
      </c>
      <c r="H1466">
        <v>47</v>
      </c>
      <c r="I1466" t="s">
        <v>1652</v>
      </c>
      <c r="J1466">
        <v>0</v>
      </c>
      <c r="K1466">
        <v>0</v>
      </c>
    </row>
    <row r="1467" spans="1:11" x14ac:dyDescent="0.25">
      <c r="A1467">
        <v>3848</v>
      </c>
      <c r="B1467" t="s">
        <v>1647</v>
      </c>
      <c r="C1467" t="s">
        <v>301</v>
      </c>
      <c r="D1467" t="s">
        <v>7400</v>
      </c>
      <c r="E1467" t="s">
        <v>7727</v>
      </c>
      <c r="F1467" t="s">
        <v>1678</v>
      </c>
      <c r="G1467" t="s">
        <v>6778</v>
      </c>
      <c r="H1467">
        <v>3</v>
      </c>
      <c r="I1467" t="s">
        <v>1652</v>
      </c>
      <c r="J1467">
        <v>0</v>
      </c>
      <c r="K1467">
        <v>0</v>
      </c>
    </row>
    <row r="1468" spans="1:11" x14ac:dyDescent="0.25">
      <c r="A1468">
        <v>3848</v>
      </c>
      <c r="B1468" t="s">
        <v>1647</v>
      </c>
      <c r="C1468" t="s">
        <v>301</v>
      </c>
      <c r="D1468" t="s">
        <v>7400</v>
      </c>
      <c r="G1468" t="s">
        <v>7728</v>
      </c>
      <c r="H1468">
        <v>7</v>
      </c>
      <c r="I1468" t="s">
        <v>1652</v>
      </c>
      <c r="J1468">
        <v>0</v>
      </c>
      <c r="K1468">
        <v>0</v>
      </c>
    </row>
    <row r="1469" spans="1:11" x14ac:dyDescent="0.25">
      <c r="A1469">
        <v>3848</v>
      </c>
      <c r="B1469" t="s">
        <v>1647</v>
      </c>
      <c r="C1469" t="s">
        <v>301</v>
      </c>
      <c r="D1469" t="s">
        <v>7400</v>
      </c>
      <c r="E1469" t="s">
        <v>3554</v>
      </c>
      <c r="F1469" t="s">
        <v>1685</v>
      </c>
      <c r="G1469" t="s">
        <v>10145</v>
      </c>
      <c r="H1469">
        <v>49</v>
      </c>
      <c r="I1469" t="s">
        <v>1652</v>
      </c>
      <c r="J1469">
        <v>0</v>
      </c>
      <c r="K1469">
        <v>0</v>
      </c>
    </row>
    <row r="1470" spans="1:11" x14ac:dyDescent="0.25">
      <c r="A1470">
        <v>3848</v>
      </c>
      <c r="B1470" t="s">
        <v>1647</v>
      </c>
      <c r="C1470" t="s">
        <v>301</v>
      </c>
      <c r="D1470" t="s">
        <v>7400</v>
      </c>
      <c r="G1470" t="s">
        <v>7881</v>
      </c>
      <c r="H1470">
        <v>15</v>
      </c>
      <c r="I1470" t="s">
        <v>1652</v>
      </c>
      <c r="J1470">
        <v>0</v>
      </c>
      <c r="K1470">
        <v>0</v>
      </c>
    </row>
    <row r="1471" spans="1:11" x14ac:dyDescent="0.25">
      <c r="A1471">
        <v>3848</v>
      </c>
      <c r="B1471" t="s">
        <v>1647</v>
      </c>
      <c r="C1471" t="s">
        <v>301</v>
      </c>
      <c r="D1471" t="s">
        <v>7400</v>
      </c>
      <c r="E1471" t="s">
        <v>4993</v>
      </c>
      <c r="F1471" t="s">
        <v>4994</v>
      </c>
      <c r="G1471" t="s">
        <v>6791</v>
      </c>
      <c r="H1471">
        <v>4</v>
      </c>
      <c r="I1471" t="s">
        <v>1652</v>
      </c>
      <c r="J1471">
        <v>0</v>
      </c>
      <c r="K1471">
        <v>0</v>
      </c>
    </row>
    <row r="1472" spans="1:11" x14ac:dyDescent="0.25">
      <c r="A1472">
        <v>3848</v>
      </c>
      <c r="B1472" t="s">
        <v>1647</v>
      </c>
      <c r="C1472" t="s">
        <v>301</v>
      </c>
      <c r="D1472" t="s">
        <v>7400</v>
      </c>
      <c r="G1472" t="s">
        <v>2216</v>
      </c>
      <c r="H1472">
        <v>4</v>
      </c>
      <c r="I1472" t="s">
        <v>1652</v>
      </c>
      <c r="J1472">
        <v>0</v>
      </c>
      <c r="K1472">
        <v>0</v>
      </c>
    </row>
    <row r="1473" spans="1:11" x14ac:dyDescent="0.25">
      <c r="A1473">
        <v>3848</v>
      </c>
      <c r="B1473" t="s">
        <v>1647</v>
      </c>
      <c r="C1473" t="s">
        <v>301</v>
      </c>
      <c r="D1473" t="s">
        <v>7400</v>
      </c>
      <c r="E1473" t="s">
        <v>7729</v>
      </c>
      <c r="F1473" t="s">
        <v>1673</v>
      </c>
      <c r="G1473" t="s">
        <v>7693</v>
      </c>
      <c r="H1473">
        <v>7</v>
      </c>
      <c r="I1473" t="s">
        <v>1652</v>
      </c>
      <c r="J1473">
        <v>0</v>
      </c>
      <c r="K1473">
        <v>0</v>
      </c>
    </row>
    <row r="1474" spans="1:11" x14ac:dyDescent="0.25">
      <c r="A1474">
        <v>3848</v>
      </c>
      <c r="B1474" t="s">
        <v>1647</v>
      </c>
      <c r="C1474" t="s">
        <v>301</v>
      </c>
      <c r="D1474" t="s">
        <v>7400</v>
      </c>
      <c r="G1474" t="s">
        <v>2221</v>
      </c>
      <c r="H1474">
        <v>2</v>
      </c>
      <c r="I1474" t="s">
        <v>1652</v>
      </c>
      <c r="J1474">
        <v>0</v>
      </c>
      <c r="K1474">
        <v>0</v>
      </c>
    </row>
    <row r="1475" spans="1:11" x14ac:dyDescent="0.25">
      <c r="A1475">
        <v>3848</v>
      </c>
      <c r="B1475" t="s">
        <v>1647</v>
      </c>
      <c r="C1475" t="s">
        <v>301</v>
      </c>
      <c r="D1475" t="s">
        <v>7400</v>
      </c>
      <c r="E1475" t="s">
        <v>3555</v>
      </c>
      <c r="F1475" t="s">
        <v>3556</v>
      </c>
      <c r="G1475" t="s">
        <v>6778</v>
      </c>
      <c r="H1475">
        <v>1</v>
      </c>
      <c r="I1475" t="s">
        <v>1652</v>
      </c>
      <c r="J1475">
        <v>0</v>
      </c>
      <c r="K1475">
        <v>0</v>
      </c>
    </row>
    <row r="1476" spans="1:11" x14ac:dyDescent="0.25">
      <c r="A1476">
        <v>3848</v>
      </c>
      <c r="B1476" t="s">
        <v>1647</v>
      </c>
      <c r="C1476" t="s">
        <v>301</v>
      </c>
      <c r="D1476" t="s">
        <v>7400</v>
      </c>
      <c r="G1476" t="s">
        <v>4995</v>
      </c>
      <c r="H1476">
        <v>2</v>
      </c>
      <c r="I1476" t="s">
        <v>1652</v>
      </c>
      <c r="J1476">
        <v>0</v>
      </c>
      <c r="K1476">
        <v>0</v>
      </c>
    </row>
    <row r="1477" spans="1:11" x14ac:dyDescent="0.25">
      <c r="A1477">
        <v>3848</v>
      </c>
      <c r="B1477" t="s">
        <v>1647</v>
      </c>
      <c r="C1477" t="s">
        <v>301</v>
      </c>
      <c r="D1477" t="s">
        <v>7400</v>
      </c>
      <c r="E1477" t="s">
        <v>3557</v>
      </c>
      <c r="F1477" t="s">
        <v>1931</v>
      </c>
      <c r="G1477" t="s">
        <v>3558</v>
      </c>
      <c r="H1477">
        <v>1</v>
      </c>
      <c r="I1477" t="s">
        <v>1652</v>
      </c>
      <c r="J1477">
        <v>0</v>
      </c>
      <c r="K1477">
        <v>0</v>
      </c>
    </row>
    <row r="1478" spans="1:11" x14ac:dyDescent="0.25">
      <c r="A1478">
        <v>3848</v>
      </c>
      <c r="B1478" t="s">
        <v>1647</v>
      </c>
      <c r="C1478" t="s">
        <v>301</v>
      </c>
      <c r="D1478" t="s">
        <v>7400</v>
      </c>
      <c r="G1478" t="s">
        <v>4996</v>
      </c>
      <c r="H1478">
        <v>3</v>
      </c>
      <c r="I1478" t="s">
        <v>1652</v>
      </c>
      <c r="J1478">
        <v>0</v>
      </c>
      <c r="K1478">
        <v>0</v>
      </c>
    </row>
    <row r="1479" spans="1:11" x14ac:dyDescent="0.25">
      <c r="A1479">
        <v>3848</v>
      </c>
      <c r="B1479" t="s">
        <v>1647</v>
      </c>
      <c r="C1479" t="s">
        <v>301</v>
      </c>
      <c r="D1479" t="s">
        <v>7400</v>
      </c>
      <c r="E1479" t="s">
        <v>4997</v>
      </c>
      <c r="F1479" t="s">
        <v>1663</v>
      </c>
      <c r="G1479" t="s">
        <v>3640</v>
      </c>
      <c r="H1479">
        <v>1</v>
      </c>
      <c r="I1479" t="s">
        <v>1652</v>
      </c>
      <c r="J1479">
        <v>0</v>
      </c>
      <c r="K1479">
        <v>0</v>
      </c>
    </row>
    <row r="1480" spans="1:11" x14ac:dyDescent="0.25">
      <c r="A1480">
        <v>3848</v>
      </c>
      <c r="B1480" t="s">
        <v>1647</v>
      </c>
      <c r="C1480" t="s">
        <v>301</v>
      </c>
      <c r="D1480" t="s">
        <v>7400</v>
      </c>
      <c r="G1480" t="s">
        <v>2216</v>
      </c>
      <c r="H1480">
        <v>2</v>
      </c>
      <c r="I1480" t="s">
        <v>1652</v>
      </c>
      <c r="J1480">
        <v>0</v>
      </c>
      <c r="K1480">
        <v>0</v>
      </c>
    </row>
    <row r="1481" spans="1:11" x14ac:dyDescent="0.25">
      <c r="A1481">
        <v>3848</v>
      </c>
      <c r="B1481" t="s">
        <v>1647</v>
      </c>
      <c r="C1481" t="s">
        <v>301</v>
      </c>
      <c r="D1481" t="s">
        <v>7400</v>
      </c>
      <c r="E1481" t="s">
        <v>3559</v>
      </c>
      <c r="F1481" t="s">
        <v>3560</v>
      </c>
      <c r="G1481" t="s">
        <v>3381</v>
      </c>
      <c r="H1481">
        <v>5</v>
      </c>
      <c r="I1481" t="s">
        <v>1652</v>
      </c>
      <c r="J1481">
        <v>0</v>
      </c>
      <c r="K1481">
        <v>0</v>
      </c>
    </row>
    <row r="1482" spans="1:11" x14ac:dyDescent="0.25">
      <c r="A1482">
        <v>3848</v>
      </c>
      <c r="B1482" t="s">
        <v>1647</v>
      </c>
      <c r="C1482" t="s">
        <v>301</v>
      </c>
      <c r="D1482" t="s">
        <v>7400</v>
      </c>
      <c r="G1482" t="s">
        <v>4998</v>
      </c>
      <c r="H1482">
        <v>7</v>
      </c>
      <c r="I1482" t="s">
        <v>1652</v>
      </c>
      <c r="J1482">
        <v>0</v>
      </c>
      <c r="K1482">
        <v>0</v>
      </c>
    </row>
    <row r="1483" spans="1:11" x14ac:dyDescent="0.25">
      <c r="A1483">
        <v>3848</v>
      </c>
      <c r="B1483" t="s">
        <v>1647</v>
      </c>
      <c r="C1483" t="s">
        <v>301</v>
      </c>
      <c r="D1483" t="s">
        <v>7400</v>
      </c>
      <c r="E1483" t="s">
        <v>10789</v>
      </c>
      <c r="F1483" t="s">
        <v>1954</v>
      </c>
      <c r="G1483" t="s">
        <v>2215</v>
      </c>
      <c r="H1483">
        <v>6</v>
      </c>
      <c r="I1483" t="s">
        <v>1652</v>
      </c>
      <c r="J1483">
        <v>0</v>
      </c>
      <c r="K1483">
        <v>0</v>
      </c>
    </row>
    <row r="1484" spans="1:11" x14ac:dyDescent="0.25">
      <c r="A1484">
        <v>3848</v>
      </c>
      <c r="B1484" t="s">
        <v>1647</v>
      </c>
      <c r="C1484" t="s">
        <v>301</v>
      </c>
      <c r="D1484" t="s">
        <v>7400</v>
      </c>
      <c r="E1484" t="s">
        <v>8936</v>
      </c>
      <c r="F1484" t="s">
        <v>1674</v>
      </c>
      <c r="G1484" t="s">
        <v>3561</v>
      </c>
      <c r="H1484">
        <v>2</v>
      </c>
      <c r="I1484" t="s">
        <v>1652</v>
      </c>
      <c r="J1484">
        <v>0</v>
      </c>
      <c r="K1484">
        <v>0</v>
      </c>
    </row>
    <row r="1485" spans="1:11" x14ac:dyDescent="0.25">
      <c r="A1485">
        <v>3848</v>
      </c>
      <c r="B1485" t="s">
        <v>1647</v>
      </c>
      <c r="C1485" t="s">
        <v>301</v>
      </c>
      <c r="D1485" t="s">
        <v>7400</v>
      </c>
      <c r="G1485" t="s">
        <v>2241</v>
      </c>
      <c r="H1485">
        <v>1</v>
      </c>
      <c r="I1485" t="s">
        <v>1652</v>
      </c>
      <c r="J1485">
        <v>0</v>
      </c>
      <c r="K1485">
        <v>0</v>
      </c>
    </row>
    <row r="1486" spans="1:11" x14ac:dyDescent="0.25">
      <c r="A1486">
        <v>3848</v>
      </c>
      <c r="B1486" t="s">
        <v>1647</v>
      </c>
      <c r="C1486" t="s">
        <v>301</v>
      </c>
      <c r="D1486" t="s">
        <v>7400</v>
      </c>
      <c r="E1486" t="s">
        <v>3562</v>
      </c>
      <c r="F1486" t="s">
        <v>3563</v>
      </c>
      <c r="G1486" t="s">
        <v>10156</v>
      </c>
      <c r="H1486">
        <v>13</v>
      </c>
      <c r="I1486" t="s">
        <v>1652</v>
      </c>
      <c r="J1486">
        <v>0</v>
      </c>
      <c r="K1486">
        <v>0</v>
      </c>
    </row>
    <row r="1487" spans="1:11" x14ac:dyDescent="0.25">
      <c r="A1487">
        <v>3848</v>
      </c>
      <c r="B1487" t="s">
        <v>1647</v>
      </c>
      <c r="C1487" t="s">
        <v>301</v>
      </c>
      <c r="D1487" t="s">
        <v>7400</v>
      </c>
      <c r="G1487" t="s">
        <v>6195</v>
      </c>
      <c r="H1487">
        <v>7</v>
      </c>
      <c r="I1487" t="s">
        <v>1652</v>
      </c>
      <c r="J1487">
        <v>0</v>
      </c>
      <c r="K1487">
        <v>0</v>
      </c>
    </row>
    <row r="1488" spans="1:11" x14ac:dyDescent="0.25">
      <c r="A1488">
        <v>3848</v>
      </c>
      <c r="B1488" t="s">
        <v>1647</v>
      </c>
      <c r="C1488" t="s">
        <v>301</v>
      </c>
      <c r="D1488" t="s">
        <v>7400</v>
      </c>
      <c r="E1488" t="s">
        <v>10351</v>
      </c>
      <c r="F1488" t="s">
        <v>1966</v>
      </c>
      <c r="G1488" t="s">
        <v>10352</v>
      </c>
      <c r="H1488">
        <v>3</v>
      </c>
      <c r="I1488" t="s">
        <v>1652</v>
      </c>
      <c r="J1488">
        <v>0</v>
      </c>
      <c r="K1488">
        <v>0</v>
      </c>
    </row>
    <row r="1489" spans="1:11" x14ac:dyDescent="0.25">
      <c r="A1489">
        <v>3848</v>
      </c>
      <c r="B1489" t="s">
        <v>1647</v>
      </c>
      <c r="C1489" t="s">
        <v>301</v>
      </c>
      <c r="D1489" t="s">
        <v>7400</v>
      </c>
      <c r="E1489" t="s">
        <v>1967</v>
      </c>
      <c r="F1489" t="s">
        <v>1937</v>
      </c>
      <c r="G1489" t="s">
        <v>3103</v>
      </c>
      <c r="H1489">
        <v>6</v>
      </c>
      <c r="I1489" t="s">
        <v>1652</v>
      </c>
      <c r="J1489">
        <v>0</v>
      </c>
      <c r="K1489">
        <v>0</v>
      </c>
    </row>
    <row r="1490" spans="1:11" x14ac:dyDescent="0.25">
      <c r="A1490">
        <v>3848</v>
      </c>
      <c r="B1490" t="s">
        <v>1647</v>
      </c>
      <c r="C1490" t="s">
        <v>301</v>
      </c>
      <c r="D1490" t="s">
        <v>7400</v>
      </c>
      <c r="G1490" t="s">
        <v>2242</v>
      </c>
      <c r="H1490">
        <v>7</v>
      </c>
      <c r="I1490" t="s">
        <v>1652</v>
      </c>
      <c r="J1490">
        <v>0</v>
      </c>
      <c r="K1490">
        <v>0</v>
      </c>
    </row>
    <row r="1491" spans="1:11" x14ac:dyDescent="0.25">
      <c r="A1491">
        <v>3848</v>
      </c>
      <c r="B1491" t="s">
        <v>1647</v>
      </c>
      <c r="C1491" t="s">
        <v>301</v>
      </c>
      <c r="D1491" t="s">
        <v>7400</v>
      </c>
      <c r="E1491" t="s">
        <v>4999</v>
      </c>
      <c r="F1491" t="s">
        <v>1701</v>
      </c>
      <c r="G1491" t="s">
        <v>7049</v>
      </c>
      <c r="H1491">
        <v>6</v>
      </c>
      <c r="I1491" t="s">
        <v>1652</v>
      </c>
      <c r="J1491">
        <v>0</v>
      </c>
      <c r="K1491">
        <v>0</v>
      </c>
    </row>
    <row r="1492" spans="1:11" x14ac:dyDescent="0.25">
      <c r="A1492">
        <v>3848</v>
      </c>
      <c r="B1492" t="s">
        <v>1647</v>
      </c>
      <c r="C1492" t="s">
        <v>301</v>
      </c>
      <c r="D1492" t="s">
        <v>7400</v>
      </c>
      <c r="G1492" t="s">
        <v>2219</v>
      </c>
      <c r="H1492">
        <v>23</v>
      </c>
      <c r="I1492" t="s">
        <v>1652</v>
      </c>
      <c r="J1492">
        <v>0</v>
      </c>
      <c r="K1492">
        <v>0</v>
      </c>
    </row>
    <row r="1493" spans="1:11" x14ac:dyDescent="0.25">
      <c r="A1493">
        <v>3848</v>
      </c>
      <c r="B1493" t="s">
        <v>1647</v>
      </c>
      <c r="C1493" t="s">
        <v>301</v>
      </c>
      <c r="D1493" t="s">
        <v>7400</v>
      </c>
      <c r="E1493" t="s">
        <v>3564</v>
      </c>
      <c r="F1493" t="s">
        <v>1679</v>
      </c>
      <c r="G1493" t="s">
        <v>8760</v>
      </c>
      <c r="H1493">
        <v>1</v>
      </c>
      <c r="I1493" t="s">
        <v>1652</v>
      </c>
      <c r="J1493">
        <v>0</v>
      </c>
      <c r="K1493">
        <v>0</v>
      </c>
    </row>
    <row r="1494" spans="1:11" x14ac:dyDescent="0.25">
      <c r="A1494">
        <v>3848</v>
      </c>
      <c r="B1494" t="s">
        <v>1647</v>
      </c>
      <c r="C1494" t="s">
        <v>301</v>
      </c>
      <c r="D1494" t="s">
        <v>7400</v>
      </c>
      <c r="G1494" t="s">
        <v>10790</v>
      </c>
      <c r="H1494">
        <v>20</v>
      </c>
      <c r="I1494" t="s">
        <v>1652</v>
      </c>
      <c r="J1494">
        <v>0</v>
      </c>
      <c r="K1494">
        <v>0</v>
      </c>
    </row>
    <row r="1495" spans="1:11" x14ac:dyDescent="0.25">
      <c r="A1495">
        <v>3848</v>
      </c>
      <c r="B1495" t="s">
        <v>1647</v>
      </c>
      <c r="C1495" t="s">
        <v>301</v>
      </c>
      <c r="D1495" t="s">
        <v>7400</v>
      </c>
      <c r="E1495" t="s">
        <v>8587</v>
      </c>
      <c r="F1495" t="s">
        <v>1966</v>
      </c>
      <c r="G1495" t="s">
        <v>3565</v>
      </c>
      <c r="H1495">
        <v>4</v>
      </c>
      <c r="I1495" t="s">
        <v>1652</v>
      </c>
      <c r="J1495">
        <v>0</v>
      </c>
      <c r="K1495">
        <v>0</v>
      </c>
    </row>
    <row r="1496" spans="1:11" x14ac:dyDescent="0.25">
      <c r="A1496">
        <v>3848</v>
      </c>
      <c r="B1496" t="s">
        <v>1647</v>
      </c>
      <c r="C1496" t="s">
        <v>301</v>
      </c>
      <c r="D1496" t="s">
        <v>7400</v>
      </c>
      <c r="G1496" t="s">
        <v>8588</v>
      </c>
      <c r="H1496">
        <v>3</v>
      </c>
      <c r="I1496" t="s">
        <v>1652</v>
      </c>
      <c r="J1496">
        <v>0</v>
      </c>
      <c r="K1496">
        <v>0</v>
      </c>
    </row>
    <row r="1497" spans="1:11" x14ac:dyDescent="0.25">
      <c r="A1497">
        <v>3848</v>
      </c>
      <c r="B1497" t="s">
        <v>1647</v>
      </c>
      <c r="C1497" t="s">
        <v>301</v>
      </c>
      <c r="D1497" t="s">
        <v>7400</v>
      </c>
      <c r="E1497" t="s">
        <v>10353</v>
      </c>
      <c r="F1497" t="s">
        <v>1701</v>
      </c>
      <c r="G1497" t="s">
        <v>3136</v>
      </c>
      <c r="H1497">
        <v>2</v>
      </c>
      <c r="I1497" t="s">
        <v>1652</v>
      </c>
      <c r="J1497">
        <v>0</v>
      </c>
      <c r="K1497">
        <v>0</v>
      </c>
    </row>
    <row r="1498" spans="1:11" x14ac:dyDescent="0.25">
      <c r="A1498">
        <v>3848</v>
      </c>
      <c r="B1498" t="s">
        <v>1647</v>
      </c>
      <c r="C1498" t="s">
        <v>301</v>
      </c>
      <c r="D1498" t="s">
        <v>7400</v>
      </c>
      <c r="G1498" t="s">
        <v>10354</v>
      </c>
      <c r="H1498">
        <v>27</v>
      </c>
      <c r="I1498" t="s">
        <v>1652</v>
      </c>
      <c r="J1498">
        <v>0</v>
      </c>
      <c r="K1498">
        <v>0</v>
      </c>
    </row>
    <row r="1499" spans="1:11" x14ac:dyDescent="0.25">
      <c r="A1499">
        <v>3848</v>
      </c>
      <c r="B1499" t="s">
        <v>1647</v>
      </c>
      <c r="C1499" t="s">
        <v>301</v>
      </c>
      <c r="D1499" t="s">
        <v>7400</v>
      </c>
      <c r="E1499" t="s">
        <v>10791</v>
      </c>
      <c r="F1499" t="s">
        <v>1954</v>
      </c>
      <c r="G1499" t="s">
        <v>2161</v>
      </c>
      <c r="H1499">
        <v>17</v>
      </c>
      <c r="I1499" t="s">
        <v>1652</v>
      </c>
      <c r="J1499">
        <v>0</v>
      </c>
      <c r="K1499">
        <v>0</v>
      </c>
    </row>
    <row r="1500" spans="1:11" x14ac:dyDescent="0.25">
      <c r="A1500">
        <v>3848</v>
      </c>
      <c r="B1500" t="s">
        <v>1647</v>
      </c>
      <c r="C1500" t="s">
        <v>301</v>
      </c>
      <c r="D1500" t="s">
        <v>7400</v>
      </c>
      <c r="E1500" t="s">
        <v>10355</v>
      </c>
      <c r="F1500" t="s">
        <v>3086</v>
      </c>
      <c r="G1500" t="s">
        <v>10356</v>
      </c>
      <c r="H1500">
        <v>3</v>
      </c>
      <c r="I1500" t="s">
        <v>1652</v>
      </c>
      <c r="J1500">
        <v>0</v>
      </c>
      <c r="K1500">
        <v>0</v>
      </c>
    </row>
    <row r="1501" spans="1:11" x14ac:dyDescent="0.25">
      <c r="A1501">
        <v>3848</v>
      </c>
      <c r="B1501" t="s">
        <v>1647</v>
      </c>
      <c r="C1501" t="s">
        <v>301</v>
      </c>
      <c r="D1501" t="s">
        <v>7400</v>
      </c>
      <c r="E1501" t="s">
        <v>3566</v>
      </c>
      <c r="F1501" t="s">
        <v>1701</v>
      </c>
      <c r="G1501" t="s">
        <v>7635</v>
      </c>
      <c r="H1501">
        <v>480</v>
      </c>
      <c r="I1501" t="s">
        <v>1652</v>
      </c>
      <c r="J1501">
        <v>0</v>
      </c>
      <c r="K1501">
        <v>0</v>
      </c>
    </row>
    <row r="1502" spans="1:11" x14ac:dyDescent="0.25">
      <c r="A1502">
        <v>3848</v>
      </c>
      <c r="B1502" t="s">
        <v>1647</v>
      </c>
      <c r="C1502" t="s">
        <v>301</v>
      </c>
      <c r="D1502" t="s">
        <v>7400</v>
      </c>
      <c r="G1502" t="s">
        <v>7158</v>
      </c>
      <c r="H1502">
        <v>172</v>
      </c>
      <c r="I1502" t="s">
        <v>1652</v>
      </c>
      <c r="J1502">
        <v>0</v>
      </c>
      <c r="K1502">
        <v>0</v>
      </c>
    </row>
    <row r="1503" spans="1:11" x14ac:dyDescent="0.25">
      <c r="A1503">
        <v>3848</v>
      </c>
      <c r="B1503" t="s">
        <v>1647</v>
      </c>
      <c r="C1503" t="s">
        <v>301</v>
      </c>
      <c r="D1503" t="s">
        <v>7400</v>
      </c>
      <c r="E1503" t="s">
        <v>2471</v>
      </c>
      <c r="F1503" t="s">
        <v>1965</v>
      </c>
      <c r="G1503" t="s">
        <v>6389</v>
      </c>
      <c r="H1503">
        <v>28</v>
      </c>
      <c r="I1503" t="s">
        <v>1652</v>
      </c>
      <c r="J1503">
        <v>0</v>
      </c>
      <c r="K1503">
        <v>0</v>
      </c>
    </row>
    <row r="1504" spans="1:11" x14ac:dyDescent="0.25">
      <c r="A1504">
        <v>3848</v>
      </c>
      <c r="B1504" t="s">
        <v>1647</v>
      </c>
      <c r="C1504" t="s">
        <v>301</v>
      </c>
      <c r="D1504" t="s">
        <v>7400</v>
      </c>
      <c r="G1504" t="s">
        <v>2244</v>
      </c>
      <c r="H1504">
        <v>42</v>
      </c>
      <c r="I1504" t="s">
        <v>1652</v>
      </c>
      <c r="J1504">
        <v>0</v>
      </c>
      <c r="K1504">
        <v>0</v>
      </c>
    </row>
    <row r="1505" spans="1:11" x14ac:dyDescent="0.25">
      <c r="A1505">
        <v>3848</v>
      </c>
      <c r="B1505" t="s">
        <v>1647</v>
      </c>
      <c r="C1505" t="s">
        <v>301</v>
      </c>
      <c r="D1505" t="s">
        <v>7400</v>
      </c>
      <c r="E1505" t="s">
        <v>2344</v>
      </c>
      <c r="F1505" t="s">
        <v>1663</v>
      </c>
      <c r="G1505" t="s">
        <v>8268</v>
      </c>
      <c r="H1505">
        <v>27</v>
      </c>
      <c r="I1505" t="s">
        <v>1652</v>
      </c>
      <c r="J1505">
        <v>0</v>
      </c>
      <c r="K1505">
        <v>0</v>
      </c>
    </row>
    <row r="1506" spans="1:11" x14ac:dyDescent="0.25">
      <c r="A1506">
        <v>3848</v>
      </c>
      <c r="B1506" t="s">
        <v>1647</v>
      </c>
      <c r="C1506" t="s">
        <v>301</v>
      </c>
      <c r="D1506" t="s">
        <v>7400</v>
      </c>
      <c r="G1506" t="s">
        <v>4322</v>
      </c>
      <c r="H1506">
        <v>33</v>
      </c>
      <c r="I1506" t="s">
        <v>1652</v>
      </c>
      <c r="J1506">
        <v>0</v>
      </c>
      <c r="K1506">
        <v>0</v>
      </c>
    </row>
    <row r="1507" spans="1:11" x14ac:dyDescent="0.25">
      <c r="A1507">
        <v>3848</v>
      </c>
      <c r="B1507" t="s">
        <v>1647</v>
      </c>
      <c r="C1507" t="s">
        <v>301</v>
      </c>
      <c r="D1507" t="s">
        <v>7400</v>
      </c>
      <c r="E1507" t="s">
        <v>7730</v>
      </c>
      <c r="F1507" t="s">
        <v>3520</v>
      </c>
      <c r="G1507" t="s">
        <v>7180</v>
      </c>
      <c r="H1507">
        <v>2</v>
      </c>
      <c r="I1507" t="s">
        <v>1652</v>
      </c>
      <c r="J1507">
        <v>0</v>
      </c>
      <c r="K1507">
        <v>0</v>
      </c>
    </row>
    <row r="1508" spans="1:11" x14ac:dyDescent="0.25">
      <c r="A1508">
        <v>3848</v>
      </c>
      <c r="B1508" t="s">
        <v>1647</v>
      </c>
      <c r="C1508" t="s">
        <v>301</v>
      </c>
      <c r="D1508" t="s">
        <v>7400</v>
      </c>
      <c r="G1508" t="s">
        <v>8749</v>
      </c>
      <c r="H1508">
        <v>20</v>
      </c>
      <c r="I1508" t="s">
        <v>1652</v>
      </c>
      <c r="J1508">
        <v>0</v>
      </c>
      <c r="K1508">
        <v>0</v>
      </c>
    </row>
    <row r="1509" spans="1:11" x14ac:dyDescent="0.25">
      <c r="A1509">
        <v>3848</v>
      </c>
      <c r="B1509" t="s">
        <v>1647</v>
      </c>
      <c r="C1509" t="s">
        <v>301</v>
      </c>
      <c r="D1509" t="s">
        <v>7400</v>
      </c>
      <c r="E1509" t="s">
        <v>3567</v>
      </c>
      <c r="F1509" t="s">
        <v>1657</v>
      </c>
      <c r="G1509" t="s">
        <v>6789</v>
      </c>
      <c r="H1509">
        <v>4</v>
      </c>
      <c r="I1509" t="s">
        <v>1652</v>
      </c>
      <c r="J1509">
        <v>0</v>
      </c>
      <c r="K1509">
        <v>0</v>
      </c>
    </row>
    <row r="1510" spans="1:11" x14ac:dyDescent="0.25">
      <c r="A1510">
        <v>3848</v>
      </c>
      <c r="B1510" t="s">
        <v>1647</v>
      </c>
      <c r="C1510" t="s">
        <v>301</v>
      </c>
      <c r="D1510" t="s">
        <v>7400</v>
      </c>
      <c r="G1510" t="s">
        <v>5000</v>
      </c>
      <c r="H1510">
        <v>6</v>
      </c>
      <c r="I1510" t="s">
        <v>1652</v>
      </c>
      <c r="J1510">
        <v>0</v>
      </c>
      <c r="K1510">
        <v>0</v>
      </c>
    </row>
    <row r="1511" spans="1:11" x14ac:dyDescent="0.25">
      <c r="A1511">
        <v>3848</v>
      </c>
      <c r="B1511" t="s">
        <v>1647</v>
      </c>
      <c r="C1511" t="s">
        <v>301</v>
      </c>
      <c r="D1511" t="s">
        <v>7400</v>
      </c>
      <c r="E1511" t="s">
        <v>7030</v>
      </c>
      <c r="F1511" t="s">
        <v>1657</v>
      </c>
      <c r="G1511" t="s">
        <v>6789</v>
      </c>
      <c r="H1511">
        <v>4</v>
      </c>
      <c r="I1511" t="s">
        <v>1652</v>
      </c>
      <c r="J1511">
        <v>0</v>
      </c>
      <c r="K1511">
        <v>0</v>
      </c>
    </row>
    <row r="1512" spans="1:11" x14ac:dyDescent="0.25">
      <c r="A1512">
        <v>3848</v>
      </c>
      <c r="B1512" t="s">
        <v>1647</v>
      </c>
      <c r="C1512" t="s">
        <v>301</v>
      </c>
      <c r="D1512" t="s">
        <v>7400</v>
      </c>
      <c r="G1512" t="s">
        <v>7031</v>
      </c>
      <c r="H1512">
        <v>7</v>
      </c>
      <c r="I1512" t="s">
        <v>1652</v>
      </c>
      <c r="J1512">
        <v>0</v>
      </c>
      <c r="K1512">
        <v>0</v>
      </c>
    </row>
    <row r="1513" spans="1:11" x14ac:dyDescent="0.25">
      <c r="A1513">
        <v>3848</v>
      </c>
      <c r="B1513" t="s">
        <v>1647</v>
      </c>
      <c r="C1513" t="s">
        <v>301</v>
      </c>
      <c r="D1513" t="s">
        <v>7400</v>
      </c>
      <c r="E1513" t="s">
        <v>10792</v>
      </c>
      <c r="F1513" t="s">
        <v>1663</v>
      </c>
      <c r="G1513" t="s">
        <v>6716</v>
      </c>
      <c r="H1513">
        <v>4</v>
      </c>
      <c r="I1513" t="s">
        <v>1652</v>
      </c>
      <c r="J1513">
        <v>0</v>
      </c>
      <c r="K1513">
        <v>0</v>
      </c>
    </row>
    <row r="1514" spans="1:11" x14ac:dyDescent="0.25">
      <c r="A1514">
        <v>3848</v>
      </c>
      <c r="B1514" t="s">
        <v>1647</v>
      </c>
      <c r="C1514" t="s">
        <v>301</v>
      </c>
      <c r="D1514" t="s">
        <v>7400</v>
      </c>
      <c r="G1514" t="s">
        <v>10793</v>
      </c>
      <c r="H1514">
        <v>9</v>
      </c>
      <c r="I1514" t="s">
        <v>1652</v>
      </c>
      <c r="J1514">
        <v>0</v>
      </c>
      <c r="K1514">
        <v>0</v>
      </c>
    </row>
    <row r="1515" spans="1:11" x14ac:dyDescent="0.25">
      <c r="A1515">
        <v>3848</v>
      </c>
      <c r="B1515" t="s">
        <v>1647</v>
      </c>
      <c r="C1515" t="s">
        <v>301</v>
      </c>
      <c r="D1515" t="s">
        <v>7400</v>
      </c>
      <c r="E1515" t="s">
        <v>3568</v>
      </c>
      <c r="F1515" t="s">
        <v>3569</v>
      </c>
      <c r="G1515" t="s">
        <v>3269</v>
      </c>
      <c r="H1515">
        <v>30</v>
      </c>
      <c r="I1515" t="s">
        <v>1652</v>
      </c>
      <c r="J1515">
        <v>0</v>
      </c>
      <c r="K1515">
        <v>0</v>
      </c>
    </row>
    <row r="1516" spans="1:11" x14ac:dyDescent="0.25">
      <c r="A1516">
        <v>3848</v>
      </c>
      <c r="B1516" t="s">
        <v>1647</v>
      </c>
      <c r="C1516" t="s">
        <v>301</v>
      </c>
      <c r="D1516" t="s">
        <v>7400</v>
      </c>
      <c r="G1516" t="s">
        <v>5002</v>
      </c>
      <c r="H1516">
        <v>5</v>
      </c>
      <c r="I1516" t="s">
        <v>1652</v>
      </c>
      <c r="J1516">
        <v>0</v>
      </c>
      <c r="K1516">
        <v>0</v>
      </c>
    </row>
    <row r="1517" spans="1:11" x14ac:dyDescent="0.25">
      <c r="A1517">
        <v>3848</v>
      </c>
      <c r="B1517" t="s">
        <v>1647</v>
      </c>
      <c r="C1517" t="s">
        <v>301</v>
      </c>
      <c r="D1517" t="s">
        <v>7400</v>
      </c>
      <c r="E1517" t="s">
        <v>3570</v>
      </c>
      <c r="F1517" t="s">
        <v>3571</v>
      </c>
      <c r="G1517" t="s">
        <v>5003</v>
      </c>
      <c r="H1517">
        <v>23</v>
      </c>
      <c r="I1517" t="s">
        <v>1652</v>
      </c>
      <c r="J1517">
        <v>0</v>
      </c>
      <c r="K1517">
        <v>0</v>
      </c>
    </row>
    <row r="1518" spans="1:11" x14ac:dyDescent="0.25">
      <c r="A1518">
        <v>3848</v>
      </c>
      <c r="B1518" t="s">
        <v>1647</v>
      </c>
      <c r="C1518" t="s">
        <v>301</v>
      </c>
      <c r="D1518" t="s">
        <v>7400</v>
      </c>
      <c r="E1518" t="s">
        <v>5004</v>
      </c>
      <c r="F1518" t="s">
        <v>6888</v>
      </c>
      <c r="G1518" t="s">
        <v>3658</v>
      </c>
      <c r="H1518">
        <v>8</v>
      </c>
      <c r="I1518" t="s">
        <v>1652</v>
      </c>
      <c r="J1518">
        <v>0</v>
      </c>
      <c r="K1518">
        <v>0</v>
      </c>
    </row>
    <row r="1519" spans="1:11" x14ac:dyDescent="0.25">
      <c r="A1519">
        <v>3848</v>
      </c>
      <c r="B1519" t="s">
        <v>1647</v>
      </c>
      <c r="C1519" t="s">
        <v>301</v>
      </c>
      <c r="D1519" t="s">
        <v>7400</v>
      </c>
      <c r="G1519" t="s">
        <v>7207</v>
      </c>
      <c r="H1519">
        <v>1</v>
      </c>
      <c r="I1519" t="s">
        <v>1652</v>
      </c>
      <c r="J1519">
        <v>0</v>
      </c>
      <c r="K1519">
        <v>0</v>
      </c>
    </row>
    <row r="1520" spans="1:11" x14ac:dyDescent="0.25">
      <c r="A1520">
        <v>3848</v>
      </c>
      <c r="B1520" t="s">
        <v>1647</v>
      </c>
      <c r="C1520" t="s">
        <v>301</v>
      </c>
      <c r="D1520" t="s">
        <v>7400</v>
      </c>
      <c r="E1520" t="s">
        <v>3572</v>
      </c>
      <c r="F1520" t="s">
        <v>1673</v>
      </c>
      <c r="G1520" t="s">
        <v>6700</v>
      </c>
      <c r="H1520">
        <v>2</v>
      </c>
      <c r="I1520" t="s">
        <v>1652</v>
      </c>
      <c r="J1520">
        <v>0</v>
      </c>
      <c r="K1520">
        <v>0</v>
      </c>
    </row>
    <row r="1521" spans="1:11" x14ac:dyDescent="0.25">
      <c r="A1521">
        <v>3848</v>
      </c>
      <c r="B1521" t="s">
        <v>1647</v>
      </c>
      <c r="C1521" t="s">
        <v>301</v>
      </c>
      <c r="D1521" t="s">
        <v>7400</v>
      </c>
      <c r="G1521" t="s">
        <v>4980</v>
      </c>
      <c r="H1521">
        <v>3</v>
      </c>
      <c r="I1521" t="s">
        <v>1652</v>
      </c>
      <c r="J1521">
        <v>0</v>
      </c>
      <c r="K1521">
        <v>0</v>
      </c>
    </row>
    <row r="1522" spans="1:11" x14ac:dyDescent="0.25">
      <c r="A1522">
        <v>3848</v>
      </c>
      <c r="B1522" t="s">
        <v>1647</v>
      </c>
      <c r="C1522" t="s">
        <v>301</v>
      </c>
      <c r="D1522" t="s">
        <v>7400</v>
      </c>
      <c r="E1522" t="s">
        <v>6644</v>
      </c>
      <c r="F1522" t="s">
        <v>1699</v>
      </c>
      <c r="G1522" t="s">
        <v>6716</v>
      </c>
      <c r="H1522">
        <v>10</v>
      </c>
      <c r="I1522" t="s">
        <v>1652</v>
      </c>
      <c r="J1522">
        <v>0</v>
      </c>
      <c r="K1522">
        <v>0</v>
      </c>
    </row>
    <row r="1523" spans="1:11" x14ac:dyDescent="0.25">
      <c r="A1523">
        <v>3848</v>
      </c>
      <c r="B1523" t="s">
        <v>1647</v>
      </c>
      <c r="C1523" t="s">
        <v>301</v>
      </c>
      <c r="D1523" t="s">
        <v>7400</v>
      </c>
      <c r="G1523" t="s">
        <v>2245</v>
      </c>
      <c r="H1523">
        <v>13</v>
      </c>
      <c r="I1523" t="s">
        <v>1652</v>
      </c>
      <c r="J1523">
        <v>0</v>
      </c>
      <c r="K1523">
        <v>0</v>
      </c>
    </row>
    <row r="1524" spans="1:11" x14ac:dyDescent="0.25">
      <c r="A1524">
        <v>3848</v>
      </c>
      <c r="B1524" t="s">
        <v>1647</v>
      </c>
      <c r="C1524" t="s">
        <v>301</v>
      </c>
      <c r="D1524" t="s">
        <v>7400</v>
      </c>
      <c r="E1524" t="s">
        <v>3573</v>
      </c>
      <c r="F1524" t="s">
        <v>3574</v>
      </c>
      <c r="G1524" t="s">
        <v>6783</v>
      </c>
      <c r="H1524">
        <v>39</v>
      </c>
      <c r="I1524" t="s">
        <v>1652</v>
      </c>
      <c r="J1524">
        <v>0</v>
      </c>
      <c r="K1524">
        <v>0</v>
      </c>
    </row>
    <row r="1525" spans="1:11" x14ac:dyDescent="0.25">
      <c r="A1525">
        <v>3848</v>
      </c>
      <c r="B1525" t="s">
        <v>1647</v>
      </c>
      <c r="C1525" t="s">
        <v>301</v>
      </c>
      <c r="D1525" t="s">
        <v>7400</v>
      </c>
      <c r="G1525" t="s">
        <v>6196</v>
      </c>
      <c r="H1525">
        <v>47</v>
      </c>
      <c r="I1525" t="s">
        <v>1652</v>
      </c>
      <c r="J1525">
        <v>0</v>
      </c>
      <c r="K1525">
        <v>0</v>
      </c>
    </row>
    <row r="1526" spans="1:11" x14ac:dyDescent="0.25">
      <c r="A1526">
        <v>3848</v>
      </c>
      <c r="B1526" t="s">
        <v>1647</v>
      </c>
      <c r="C1526" t="s">
        <v>301</v>
      </c>
      <c r="D1526" t="s">
        <v>7400</v>
      </c>
      <c r="E1526" t="s">
        <v>5006</v>
      </c>
      <c r="F1526" t="s">
        <v>5007</v>
      </c>
      <c r="G1526" t="s">
        <v>6791</v>
      </c>
      <c r="H1526">
        <v>4</v>
      </c>
      <c r="I1526" t="s">
        <v>1652</v>
      </c>
      <c r="J1526">
        <v>0</v>
      </c>
      <c r="K1526">
        <v>0</v>
      </c>
    </row>
    <row r="1527" spans="1:11" x14ac:dyDescent="0.25">
      <c r="A1527">
        <v>3848</v>
      </c>
      <c r="B1527" t="s">
        <v>1647</v>
      </c>
      <c r="C1527" t="s">
        <v>301</v>
      </c>
      <c r="D1527" t="s">
        <v>7400</v>
      </c>
      <c r="G1527" t="s">
        <v>5008</v>
      </c>
      <c r="H1527">
        <v>3</v>
      </c>
      <c r="I1527" t="s">
        <v>1652</v>
      </c>
      <c r="J1527">
        <v>0</v>
      </c>
      <c r="K1527">
        <v>0</v>
      </c>
    </row>
    <row r="1528" spans="1:11" x14ac:dyDescent="0.25">
      <c r="A1528">
        <v>3848</v>
      </c>
      <c r="B1528" t="s">
        <v>1647</v>
      </c>
      <c r="C1528" t="s">
        <v>301</v>
      </c>
      <c r="D1528" t="s">
        <v>7400</v>
      </c>
      <c r="E1528" t="s">
        <v>3575</v>
      </c>
      <c r="F1528" t="s">
        <v>3574</v>
      </c>
      <c r="G1528" t="s">
        <v>3458</v>
      </c>
      <c r="H1528">
        <v>8</v>
      </c>
      <c r="I1528" t="s">
        <v>1652</v>
      </c>
      <c r="J1528">
        <v>0</v>
      </c>
      <c r="K1528">
        <v>0</v>
      </c>
    </row>
    <row r="1529" spans="1:11" x14ac:dyDescent="0.25">
      <c r="A1529">
        <v>3848</v>
      </c>
      <c r="B1529" t="s">
        <v>1647</v>
      </c>
      <c r="C1529" t="s">
        <v>301</v>
      </c>
      <c r="D1529" t="s">
        <v>7400</v>
      </c>
      <c r="G1529" t="s">
        <v>5009</v>
      </c>
      <c r="H1529">
        <v>9</v>
      </c>
      <c r="I1529" t="s">
        <v>1652</v>
      </c>
      <c r="J1529">
        <v>0</v>
      </c>
      <c r="K1529">
        <v>0</v>
      </c>
    </row>
    <row r="1530" spans="1:11" x14ac:dyDescent="0.25">
      <c r="A1530">
        <v>3848</v>
      </c>
      <c r="B1530" t="s">
        <v>1647</v>
      </c>
      <c r="C1530" t="s">
        <v>301</v>
      </c>
      <c r="D1530" t="s">
        <v>7400</v>
      </c>
      <c r="E1530" t="s">
        <v>7731</v>
      </c>
      <c r="F1530" t="s">
        <v>1666</v>
      </c>
      <c r="G1530" t="s">
        <v>3458</v>
      </c>
      <c r="H1530">
        <v>1</v>
      </c>
      <c r="I1530" t="s">
        <v>1652</v>
      </c>
      <c r="J1530">
        <v>0</v>
      </c>
      <c r="K1530">
        <v>0</v>
      </c>
    </row>
    <row r="1531" spans="1:11" x14ac:dyDescent="0.25">
      <c r="A1531">
        <v>3848</v>
      </c>
      <c r="B1531" t="s">
        <v>1647</v>
      </c>
      <c r="C1531" t="s">
        <v>301</v>
      </c>
      <c r="D1531" t="s">
        <v>7400</v>
      </c>
      <c r="G1531" t="s">
        <v>7732</v>
      </c>
      <c r="H1531">
        <v>2</v>
      </c>
      <c r="I1531" t="s">
        <v>1652</v>
      </c>
      <c r="J1531">
        <v>0</v>
      </c>
      <c r="K1531">
        <v>0</v>
      </c>
    </row>
    <row r="1532" spans="1:11" x14ac:dyDescent="0.25">
      <c r="A1532">
        <v>3848</v>
      </c>
      <c r="B1532" t="s">
        <v>1647</v>
      </c>
      <c r="C1532" t="s">
        <v>301</v>
      </c>
      <c r="D1532" t="s">
        <v>7400</v>
      </c>
      <c r="E1532" t="s">
        <v>9267</v>
      </c>
      <c r="F1532" t="s">
        <v>2508</v>
      </c>
      <c r="G1532" t="s">
        <v>10157</v>
      </c>
      <c r="H1532">
        <v>44</v>
      </c>
      <c r="I1532" t="s">
        <v>1652</v>
      </c>
      <c r="J1532">
        <v>0</v>
      </c>
      <c r="K1532">
        <v>0</v>
      </c>
    </row>
    <row r="1533" spans="1:11" x14ac:dyDescent="0.25">
      <c r="A1533">
        <v>3848</v>
      </c>
      <c r="B1533" t="s">
        <v>1647</v>
      </c>
      <c r="C1533" t="s">
        <v>301</v>
      </c>
      <c r="D1533" t="s">
        <v>7400</v>
      </c>
      <c r="G1533" t="s">
        <v>9904</v>
      </c>
      <c r="H1533">
        <v>16</v>
      </c>
      <c r="I1533" t="s">
        <v>1652</v>
      </c>
      <c r="J1533">
        <v>0</v>
      </c>
      <c r="K1533">
        <v>0</v>
      </c>
    </row>
    <row r="1534" spans="1:11" x14ac:dyDescent="0.25">
      <c r="A1534">
        <v>3848</v>
      </c>
      <c r="B1534" t="s">
        <v>1647</v>
      </c>
      <c r="C1534" t="s">
        <v>301</v>
      </c>
      <c r="D1534" t="s">
        <v>7400</v>
      </c>
      <c r="E1534" t="s">
        <v>9097</v>
      </c>
      <c r="F1534" t="s">
        <v>1679</v>
      </c>
      <c r="G1534" t="s">
        <v>10540</v>
      </c>
      <c r="H1534">
        <v>15</v>
      </c>
      <c r="I1534" t="s">
        <v>1652</v>
      </c>
      <c r="J1534">
        <v>0</v>
      </c>
      <c r="K1534">
        <v>0</v>
      </c>
    </row>
    <row r="1535" spans="1:11" x14ac:dyDescent="0.25">
      <c r="A1535">
        <v>3848</v>
      </c>
      <c r="B1535" t="s">
        <v>1647</v>
      </c>
      <c r="C1535" t="s">
        <v>301</v>
      </c>
      <c r="D1535" t="s">
        <v>7400</v>
      </c>
      <c r="G1535" t="s">
        <v>3042</v>
      </c>
      <c r="H1535">
        <v>21</v>
      </c>
      <c r="I1535" t="s">
        <v>1652</v>
      </c>
      <c r="J1535">
        <v>0</v>
      </c>
      <c r="K1535">
        <v>0</v>
      </c>
    </row>
    <row r="1536" spans="1:11" x14ac:dyDescent="0.25">
      <c r="A1536">
        <v>3848</v>
      </c>
      <c r="B1536" t="s">
        <v>1647</v>
      </c>
      <c r="C1536" t="s">
        <v>301</v>
      </c>
      <c r="D1536" t="s">
        <v>7400</v>
      </c>
      <c r="E1536" t="s">
        <v>7733</v>
      </c>
      <c r="F1536" t="s">
        <v>7734</v>
      </c>
      <c r="G1536" t="s">
        <v>7640</v>
      </c>
      <c r="H1536">
        <v>21</v>
      </c>
      <c r="I1536" t="s">
        <v>1652</v>
      </c>
      <c r="J1536">
        <v>0</v>
      </c>
      <c r="K1536">
        <v>0</v>
      </c>
    </row>
    <row r="1537" spans="1:11" x14ac:dyDescent="0.25">
      <c r="A1537">
        <v>3848</v>
      </c>
      <c r="B1537" t="s">
        <v>1647</v>
      </c>
      <c r="C1537" t="s">
        <v>301</v>
      </c>
      <c r="D1537" t="s">
        <v>7400</v>
      </c>
      <c r="G1537" t="s">
        <v>5624</v>
      </c>
      <c r="H1537">
        <v>29</v>
      </c>
      <c r="I1537" t="s">
        <v>1652</v>
      </c>
      <c r="J1537">
        <v>0</v>
      </c>
      <c r="K1537">
        <v>0</v>
      </c>
    </row>
    <row r="1538" spans="1:11" x14ac:dyDescent="0.25">
      <c r="A1538">
        <v>3848</v>
      </c>
      <c r="B1538" t="s">
        <v>1647</v>
      </c>
      <c r="C1538" t="s">
        <v>301</v>
      </c>
      <c r="D1538" t="s">
        <v>7400</v>
      </c>
      <c r="E1538" t="s">
        <v>3576</v>
      </c>
      <c r="F1538" t="s">
        <v>1885</v>
      </c>
      <c r="G1538" t="s">
        <v>5010</v>
      </c>
      <c r="H1538">
        <v>34</v>
      </c>
      <c r="I1538" t="s">
        <v>1652</v>
      </c>
      <c r="J1538">
        <v>0</v>
      </c>
      <c r="K1538">
        <v>0</v>
      </c>
    </row>
    <row r="1539" spans="1:11" x14ac:dyDescent="0.25">
      <c r="A1539">
        <v>3848</v>
      </c>
      <c r="B1539" t="s">
        <v>1647</v>
      </c>
      <c r="C1539" t="s">
        <v>301</v>
      </c>
      <c r="D1539" t="s">
        <v>7400</v>
      </c>
      <c r="E1539" t="s">
        <v>2528</v>
      </c>
      <c r="F1539" t="s">
        <v>1964</v>
      </c>
      <c r="G1539" t="s">
        <v>6791</v>
      </c>
      <c r="H1539">
        <v>7</v>
      </c>
      <c r="I1539" t="s">
        <v>1652</v>
      </c>
      <c r="J1539">
        <v>0</v>
      </c>
      <c r="K1539">
        <v>0</v>
      </c>
    </row>
    <row r="1540" spans="1:11" x14ac:dyDescent="0.25">
      <c r="A1540">
        <v>3848</v>
      </c>
      <c r="B1540" t="s">
        <v>1647</v>
      </c>
      <c r="C1540" t="s">
        <v>301</v>
      </c>
      <c r="D1540" t="s">
        <v>7400</v>
      </c>
      <c r="G1540" t="s">
        <v>2216</v>
      </c>
      <c r="H1540">
        <v>26</v>
      </c>
      <c r="I1540" t="s">
        <v>1652</v>
      </c>
      <c r="J1540">
        <v>0</v>
      </c>
      <c r="K1540">
        <v>0</v>
      </c>
    </row>
    <row r="1541" spans="1:11" x14ac:dyDescent="0.25">
      <c r="A1541">
        <v>3848</v>
      </c>
      <c r="B1541" t="s">
        <v>1647</v>
      </c>
      <c r="C1541" t="s">
        <v>301</v>
      </c>
      <c r="D1541" t="s">
        <v>7400</v>
      </c>
      <c r="E1541" t="s">
        <v>3577</v>
      </c>
      <c r="F1541" t="s">
        <v>1964</v>
      </c>
      <c r="G1541" t="s">
        <v>6791</v>
      </c>
      <c r="H1541">
        <v>11</v>
      </c>
      <c r="I1541" t="s">
        <v>1652</v>
      </c>
      <c r="J1541">
        <v>0</v>
      </c>
      <c r="K1541">
        <v>0</v>
      </c>
    </row>
    <row r="1542" spans="1:11" x14ac:dyDescent="0.25">
      <c r="A1542">
        <v>3848</v>
      </c>
      <c r="B1542" t="s">
        <v>1647</v>
      </c>
      <c r="C1542" t="s">
        <v>301</v>
      </c>
      <c r="D1542" t="s">
        <v>7400</v>
      </c>
      <c r="G1542" t="s">
        <v>2216</v>
      </c>
      <c r="H1542">
        <v>26</v>
      </c>
      <c r="I1542" t="s">
        <v>1652</v>
      </c>
      <c r="J1542">
        <v>0</v>
      </c>
      <c r="K1542">
        <v>0</v>
      </c>
    </row>
    <row r="1543" spans="1:11" x14ac:dyDescent="0.25">
      <c r="A1543">
        <v>3848</v>
      </c>
      <c r="B1543" t="s">
        <v>1647</v>
      </c>
      <c r="C1543" t="s">
        <v>301</v>
      </c>
      <c r="D1543" t="s">
        <v>7400</v>
      </c>
      <c r="E1543" t="s">
        <v>5011</v>
      </c>
      <c r="F1543" t="s">
        <v>1678</v>
      </c>
      <c r="G1543" t="s">
        <v>3078</v>
      </c>
      <c r="H1543">
        <v>10</v>
      </c>
      <c r="I1543" t="s">
        <v>1652</v>
      </c>
      <c r="J1543">
        <v>0</v>
      </c>
      <c r="K1543">
        <v>0</v>
      </c>
    </row>
    <row r="1544" spans="1:11" x14ac:dyDescent="0.25">
      <c r="A1544">
        <v>3848</v>
      </c>
      <c r="B1544" t="s">
        <v>1647</v>
      </c>
      <c r="C1544" t="s">
        <v>301</v>
      </c>
      <c r="D1544" t="s">
        <v>7400</v>
      </c>
      <c r="G1544" t="s">
        <v>5756</v>
      </c>
      <c r="H1544">
        <v>10</v>
      </c>
      <c r="I1544" t="s">
        <v>1652</v>
      </c>
      <c r="J1544">
        <v>0</v>
      </c>
      <c r="K1544">
        <v>0</v>
      </c>
    </row>
    <row r="1545" spans="1:11" x14ac:dyDescent="0.25">
      <c r="A1545">
        <v>3848</v>
      </c>
      <c r="B1545" t="s">
        <v>1647</v>
      </c>
      <c r="C1545" t="s">
        <v>301</v>
      </c>
      <c r="D1545" t="s">
        <v>7400</v>
      </c>
      <c r="E1545" t="s">
        <v>2509</v>
      </c>
      <c r="F1545" t="s">
        <v>1699</v>
      </c>
      <c r="G1545" t="s">
        <v>3104</v>
      </c>
      <c r="H1545">
        <v>10</v>
      </c>
      <c r="I1545" t="s">
        <v>1652</v>
      </c>
      <c r="J1545">
        <v>0</v>
      </c>
      <c r="K1545">
        <v>0</v>
      </c>
    </row>
    <row r="1546" spans="1:11" x14ac:dyDescent="0.25">
      <c r="A1546">
        <v>3848</v>
      </c>
      <c r="B1546" t="s">
        <v>1647</v>
      </c>
      <c r="C1546" t="s">
        <v>301</v>
      </c>
      <c r="D1546" t="s">
        <v>7400</v>
      </c>
      <c r="G1546" t="s">
        <v>5120</v>
      </c>
      <c r="H1546">
        <v>12</v>
      </c>
      <c r="I1546" t="s">
        <v>1652</v>
      </c>
      <c r="J1546">
        <v>0</v>
      </c>
      <c r="K1546">
        <v>0</v>
      </c>
    </row>
    <row r="1547" spans="1:11" x14ac:dyDescent="0.25">
      <c r="A1547">
        <v>3848</v>
      </c>
      <c r="B1547" t="s">
        <v>1647</v>
      </c>
      <c r="C1547" t="s">
        <v>301</v>
      </c>
      <c r="D1547" t="s">
        <v>7400</v>
      </c>
      <c r="E1547" t="s">
        <v>3578</v>
      </c>
      <c r="F1547" t="s">
        <v>1699</v>
      </c>
      <c r="G1547" t="s">
        <v>10158</v>
      </c>
      <c r="H1547">
        <v>7</v>
      </c>
      <c r="I1547" t="s">
        <v>1652</v>
      </c>
      <c r="J1547">
        <v>0</v>
      </c>
      <c r="K1547">
        <v>0</v>
      </c>
    </row>
    <row r="1548" spans="1:11" x14ac:dyDescent="0.25">
      <c r="A1548">
        <v>3848</v>
      </c>
      <c r="B1548" t="s">
        <v>1647</v>
      </c>
      <c r="C1548" t="s">
        <v>301</v>
      </c>
      <c r="D1548" t="s">
        <v>7400</v>
      </c>
      <c r="G1548" t="s">
        <v>5012</v>
      </c>
      <c r="H1548">
        <v>17</v>
      </c>
      <c r="I1548" t="s">
        <v>1652</v>
      </c>
      <c r="J1548">
        <v>0</v>
      </c>
      <c r="K1548">
        <v>0</v>
      </c>
    </row>
    <row r="1549" spans="1:11" x14ac:dyDescent="0.25">
      <c r="A1549">
        <v>3848</v>
      </c>
      <c r="B1549" t="s">
        <v>1647</v>
      </c>
      <c r="C1549" t="s">
        <v>301</v>
      </c>
      <c r="D1549" t="s">
        <v>7400</v>
      </c>
      <c r="E1549" t="s">
        <v>3579</v>
      </c>
      <c r="F1549" t="s">
        <v>1678</v>
      </c>
      <c r="G1549" t="s">
        <v>3133</v>
      </c>
      <c r="H1549">
        <v>4</v>
      </c>
      <c r="I1549" t="s">
        <v>1652</v>
      </c>
      <c r="J1549">
        <v>0</v>
      </c>
      <c r="K1549">
        <v>0</v>
      </c>
    </row>
    <row r="1550" spans="1:11" x14ac:dyDescent="0.25">
      <c r="A1550">
        <v>3848</v>
      </c>
      <c r="B1550" t="s">
        <v>1647</v>
      </c>
      <c r="C1550" t="s">
        <v>301</v>
      </c>
      <c r="D1550" t="s">
        <v>7400</v>
      </c>
      <c r="G1550" t="s">
        <v>5013</v>
      </c>
      <c r="H1550">
        <v>27</v>
      </c>
      <c r="I1550" t="s">
        <v>1652</v>
      </c>
      <c r="J1550">
        <v>0</v>
      </c>
      <c r="K1550">
        <v>0</v>
      </c>
    </row>
    <row r="1551" spans="1:11" x14ac:dyDescent="0.25">
      <c r="A1551">
        <v>3848</v>
      </c>
      <c r="B1551" t="s">
        <v>1647</v>
      </c>
      <c r="C1551" t="s">
        <v>301</v>
      </c>
      <c r="D1551" t="s">
        <v>7400</v>
      </c>
      <c r="E1551" t="s">
        <v>10357</v>
      </c>
      <c r="F1551" t="s">
        <v>10358</v>
      </c>
      <c r="G1551" t="s">
        <v>2315</v>
      </c>
      <c r="H1551">
        <v>10</v>
      </c>
      <c r="I1551" t="s">
        <v>1652</v>
      </c>
      <c r="J1551">
        <v>0</v>
      </c>
      <c r="K1551">
        <v>0</v>
      </c>
    </row>
    <row r="1552" spans="1:11" x14ac:dyDescent="0.25">
      <c r="A1552">
        <v>3848</v>
      </c>
      <c r="B1552" t="s">
        <v>1647</v>
      </c>
      <c r="C1552" t="s">
        <v>301</v>
      </c>
      <c r="D1552" t="s">
        <v>7400</v>
      </c>
      <c r="E1552" t="s">
        <v>2983</v>
      </c>
      <c r="F1552" t="s">
        <v>1917</v>
      </c>
      <c r="G1552" t="s">
        <v>5014</v>
      </c>
      <c r="H1552">
        <v>20</v>
      </c>
      <c r="I1552" t="s">
        <v>1652</v>
      </c>
      <c r="J1552">
        <v>0</v>
      </c>
      <c r="K1552">
        <v>0</v>
      </c>
    </row>
    <row r="1553" spans="1:11" x14ac:dyDescent="0.25">
      <c r="A1553">
        <v>3848</v>
      </c>
      <c r="B1553" t="s">
        <v>1647</v>
      </c>
      <c r="C1553" t="s">
        <v>301</v>
      </c>
      <c r="D1553" t="s">
        <v>7400</v>
      </c>
      <c r="E1553" t="s">
        <v>5016</v>
      </c>
      <c r="F1553" t="s">
        <v>1673</v>
      </c>
      <c r="G1553" t="s">
        <v>2216</v>
      </c>
      <c r="H1553">
        <v>22</v>
      </c>
      <c r="I1553" t="s">
        <v>1652</v>
      </c>
      <c r="J1553">
        <v>0</v>
      </c>
      <c r="K1553">
        <v>0</v>
      </c>
    </row>
    <row r="1554" spans="1:11" x14ac:dyDescent="0.25">
      <c r="A1554">
        <v>3848</v>
      </c>
      <c r="B1554" t="s">
        <v>1647</v>
      </c>
      <c r="C1554" t="s">
        <v>301</v>
      </c>
      <c r="D1554" t="s">
        <v>7400</v>
      </c>
      <c r="E1554" t="s">
        <v>7736</v>
      </c>
      <c r="F1554" t="s">
        <v>7737</v>
      </c>
      <c r="G1554" t="s">
        <v>7738</v>
      </c>
      <c r="H1554">
        <v>5</v>
      </c>
      <c r="I1554" t="s">
        <v>1652</v>
      </c>
      <c r="J1554">
        <v>0</v>
      </c>
      <c r="K1554">
        <v>0</v>
      </c>
    </row>
    <row r="1555" spans="1:11" x14ac:dyDescent="0.25">
      <c r="A1555">
        <v>3848</v>
      </c>
      <c r="B1555" t="s">
        <v>1647</v>
      </c>
      <c r="C1555" t="s">
        <v>301</v>
      </c>
      <c r="D1555" t="s">
        <v>7400</v>
      </c>
      <c r="E1555" t="s">
        <v>7739</v>
      </c>
      <c r="F1555" t="s">
        <v>1792</v>
      </c>
      <c r="G1555" t="s">
        <v>5017</v>
      </c>
      <c r="H1555">
        <v>2</v>
      </c>
      <c r="I1555" t="s">
        <v>1652</v>
      </c>
      <c r="J1555">
        <v>0</v>
      </c>
      <c r="K1555">
        <v>0</v>
      </c>
    </row>
    <row r="1556" spans="1:11" x14ac:dyDescent="0.25">
      <c r="A1556">
        <v>3848</v>
      </c>
      <c r="B1556" t="s">
        <v>1647</v>
      </c>
      <c r="C1556" t="s">
        <v>301</v>
      </c>
      <c r="D1556" t="s">
        <v>7400</v>
      </c>
      <c r="E1556" t="s">
        <v>7537</v>
      </c>
      <c r="F1556" t="s">
        <v>1700</v>
      </c>
      <c r="G1556" t="s">
        <v>3580</v>
      </c>
      <c r="H1556">
        <v>5</v>
      </c>
      <c r="I1556" t="s">
        <v>1652</v>
      </c>
      <c r="J1556">
        <v>0</v>
      </c>
      <c r="K1556">
        <v>0</v>
      </c>
    </row>
    <row r="1557" spans="1:11" x14ac:dyDescent="0.25">
      <c r="A1557">
        <v>3848</v>
      </c>
      <c r="B1557" t="s">
        <v>1647</v>
      </c>
      <c r="C1557" t="s">
        <v>301</v>
      </c>
      <c r="D1557" t="s">
        <v>7400</v>
      </c>
      <c r="G1557" t="s">
        <v>5620</v>
      </c>
      <c r="H1557">
        <v>13</v>
      </c>
      <c r="I1557" t="s">
        <v>1652</v>
      </c>
      <c r="J1557">
        <v>0</v>
      </c>
      <c r="K1557">
        <v>0</v>
      </c>
    </row>
    <row r="1558" spans="1:11" x14ac:dyDescent="0.25">
      <c r="A1558">
        <v>3848</v>
      </c>
      <c r="B1558" t="s">
        <v>1647</v>
      </c>
      <c r="C1558" t="s">
        <v>301</v>
      </c>
      <c r="D1558" t="s">
        <v>7400</v>
      </c>
      <c r="E1558" t="s">
        <v>6646</v>
      </c>
      <c r="F1558" t="s">
        <v>6647</v>
      </c>
      <c r="G1558" t="s">
        <v>6889</v>
      </c>
      <c r="H1558">
        <v>1</v>
      </c>
      <c r="I1558" t="s">
        <v>1652</v>
      </c>
      <c r="J1558">
        <v>0</v>
      </c>
      <c r="K1558">
        <v>0</v>
      </c>
    </row>
    <row r="1559" spans="1:11" x14ac:dyDescent="0.25">
      <c r="A1559">
        <v>3848</v>
      </c>
      <c r="B1559" t="s">
        <v>1647</v>
      </c>
      <c r="C1559" t="s">
        <v>301</v>
      </c>
      <c r="D1559" t="s">
        <v>7400</v>
      </c>
      <c r="G1559" t="s">
        <v>5620</v>
      </c>
      <c r="H1559">
        <v>23</v>
      </c>
      <c r="I1559" t="s">
        <v>1652</v>
      </c>
      <c r="J1559">
        <v>0</v>
      </c>
      <c r="K1559">
        <v>0</v>
      </c>
    </row>
    <row r="1560" spans="1:11" x14ac:dyDescent="0.25">
      <c r="A1560">
        <v>3848</v>
      </c>
      <c r="B1560" t="s">
        <v>1647</v>
      </c>
      <c r="C1560" t="s">
        <v>301</v>
      </c>
      <c r="D1560" t="s">
        <v>7400</v>
      </c>
      <c r="E1560" t="s">
        <v>2510</v>
      </c>
      <c r="F1560" t="s">
        <v>1700</v>
      </c>
      <c r="G1560" t="s">
        <v>2247</v>
      </c>
      <c r="H1560">
        <v>7</v>
      </c>
      <c r="I1560" t="s">
        <v>1652</v>
      </c>
      <c r="J1560">
        <v>0</v>
      </c>
      <c r="K1560">
        <v>0</v>
      </c>
    </row>
    <row r="1561" spans="1:11" x14ac:dyDescent="0.25">
      <c r="A1561">
        <v>3848</v>
      </c>
      <c r="B1561" t="s">
        <v>1647</v>
      </c>
      <c r="C1561" t="s">
        <v>301</v>
      </c>
      <c r="D1561" t="s">
        <v>7400</v>
      </c>
      <c r="E1561" t="s">
        <v>3581</v>
      </c>
      <c r="F1561" t="s">
        <v>1657</v>
      </c>
      <c r="G1561" t="s">
        <v>3565</v>
      </c>
      <c r="H1561">
        <v>2</v>
      </c>
      <c r="I1561" t="s">
        <v>1652</v>
      </c>
      <c r="J1561">
        <v>0</v>
      </c>
      <c r="K1561">
        <v>0</v>
      </c>
    </row>
    <row r="1562" spans="1:11" x14ac:dyDescent="0.25">
      <c r="A1562">
        <v>3848</v>
      </c>
      <c r="B1562" t="s">
        <v>1647</v>
      </c>
      <c r="C1562" t="s">
        <v>301</v>
      </c>
      <c r="D1562" t="s">
        <v>7400</v>
      </c>
      <c r="G1562" t="s">
        <v>8589</v>
      </c>
      <c r="H1562">
        <v>9</v>
      </c>
      <c r="I1562" t="s">
        <v>1652</v>
      </c>
      <c r="J1562">
        <v>0</v>
      </c>
      <c r="K1562">
        <v>0</v>
      </c>
    </row>
    <row r="1563" spans="1:11" x14ac:dyDescent="0.25">
      <c r="A1563">
        <v>3848</v>
      </c>
      <c r="B1563" t="s">
        <v>1647</v>
      </c>
      <c r="C1563" t="s">
        <v>301</v>
      </c>
      <c r="D1563" t="s">
        <v>7400</v>
      </c>
      <c r="E1563" t="s">
        <v>7740</v>
      </c>
      <c r="F1563" t="s">
        <v>7741</v>
      </c>
      <c r="G1563" t="s">
        <v>3381</v>
      </c>
      <c r="H1563">
        <v>6</v>
      </c>
      <c r="I1563" t="s">
        <v>1652</v>
      </c>
      <c r="J1563">
        <v>0</v>
      </c>
      <c r="K1563">
        <v>0</v>
      </c>
    </row>
    <row r="1564" spans="1:11" x14ac:dyDescent="0.25">
      <c r="A1564">
        <v>3848</v>
      </c>
      <c r="B1564" t="s">
        <v>1647</v>
      </c>
      <c r="C1564" t="s">
        <v>301</v>
      </c>
      <c r="D1564" t="s">
        <v>7400</v>
      </c>
      <c r="G1564" t="s">
        <v>7742</v>
      </c>
      <c r="H1564">
        <v>12</v>
      </c>
      <c r="I1564" t="s">
        <v>1652</v>
      </c>
      <c r="J1564">
        <v>0</v>
      </c>
      <c r="K1564">
        <v>0</v>
      </c>
    </row>
    <row r="1565" spans="1:11" x14ac:dyDescent="0.25">
      <c r="A1565">
        <v>3848</v>
      </c>
      <c r="B1565" t="s">
        <v>1647</v>
      </c>
      <c r="C1565" t="s">
        <v>301</v>
      </c>
      <c r="D1565" t="s">
        <v>7400</v>
      </c>
      <c r="E1565" t="s">
        <v>7743</v>
      </c>
      <c r="F1565" t="s">
        <v>7744</v>
      </c>
      <c r="G1565" t="s">
        <v>3484</v>
      </c>
      <c r="H1565">
        <v>2</v>
      </c>
      <c r="I1565" t="s">
        <v>1652</v>
      </c>
      <c r="J1565">
        <v>0</v>
      </c>
      <c r="K1565">
        <v>0</v>
      </c>
    </row>
    <row r="1566" spans="1:11" x14ac:dyDescent="0.25">
      <c r="A1566">
        <v>3848</v>
      </c>
      <c r="B1566" t="s">
        <v>1647</v>
      </c>
      <c r="C1566" t="s">
        <v>301</v>
      </c>
      <c r="D1566" t="s">
        <v>7400</v>
      </c>
      <c r="G1566" t="s">
        <v>7745</v>
      </c>
      <c r="H1566">
        <v>12</v>
      </c>
      <c r="I1566" t="s">
        <v>1652</v>
      </c>
      <c r="J1566">
        <v>0</v>
      </c>
      <c r="K1566">
        <v>0</v>
      </c>
    </row>
    <row r="1567" spans="1:11" x14ac:dyDescent="0.25">
      <c r="A1567">
        <v>3848</v>
      </c>
      <c r="B1567" t="s">
        <v>1647</v>
      </c>
      <c r="C1567" t="s">
        <v>301</v>
      </c>
      <c r="D1567" t="s">
        <v>7400</v>
      </c>
      <c r="E1567" t="s">
        <v>7746</v>
      </c>
      <c r="F1567" t="s">
        <v>7747</v>
      </c>
      <c r="G1567" t="s">
        <v>6882</v>
      </c>
      <c r="H1567">
        <v>13</v>
      </c>
      <c r="I1567" t="s">
        <v>1652</v>
      </c>
      <c r="J1567">
        <v>0</v>
      </c>
      <c r="K1567">
        <v>0</v>
      </c>
    </row>
    <row r="1568" spans="1:11" x14ac:dyDescent="0.25">
      <c r="A1568">
        <v>3848</v>
      </c>
      <c r="B1568" t="s">
        <v>1647</v>
      </c>
      <c r="C1568" t="s">
        <v>301</v>
      </c>
      <c r="D1568" t="s">
        <v>7400</v>
      </c>
      <c r="G1568" t="s">
        <v>7748</v>
      </c>
      <c r="H1568">
        <v>3</v>
      </c>
      <c r="I1568" t="s">
        <v>1652</v>
      </c>
      <c r="J1568">
        <v>0</v>
      </c>
      <c r="K1568">
        <v>0</v>
      </c>
    </row>
    <row r="1569" spans="1:11" x14ac:dyDescent="0.25">
      <c r="A1569">
        <v>3848</v>
      </c>
      <c r="B1569" t="s">
        <v>1647</v>
      </c>
      <c r="C1569" t="s">
        <v>301</v>
      </c>
      <c r="D1569" t="s">
        <v>7400</v>
      </c>
      <c r="E1569" t="s">
        <v>3582</v>
      </c>
      <c r="F1569" t="s">
        <v>3526</v>
      </c>
      <c r="G1569" t="s">
        <v>5019</v>
      </c>
      <c r="H1569">
        <v>3</v>
      </c>
      <c r="I1569" t="s">
        <v>1652</v>
      </c>
      <c r="J1569">
        <v>0</v>
      </c>
      <c r="K1569">
        <v>0</v>
      </c>
    </row>
    <row r="1570" spans="1:11" x14ac:dyDescent="0.25">
      <c r="A1570">
        <v>3848</v>
      </c>
      <c r="B1570" t="s">
        <v>1647</v>
      </c>
      <c r="C1570" t="s">
        <v>301</v>
      </c>
      <c r="D1570" t="s">
        <v>7400</v>
      </c>
      <c r="E1570" t="s">
        <v>3583</v>
      </c>
      <c r="F1570" t="s">
        <v>3584</v>
      </c>
      <c r="G1570" t="s">
        <v>3056</v>
      </c>
      <c r="H1570">
        <v>11</v>
      </c>
      <c r="I1570" t="s">
        <v>1652</v>
      </c>
      <c r="J1570">
        <v>0</v>
      </c>
      <c r="K1570">
        <v>0</v>
      </c>
    </row>
    <row r="1571" spans="1:11" x14ac:dyDescent="0.25">
      <c r="A1571">
        <v>3848</v>
      </c>
      <c r="B1571" t="s">
        <v>1647</v>
      </c>
      <c r="C1571" t="s">
        <v>301</v>
      </c>
      <c r="D1571" t="s">
        <v>7400</v>
      </c>
      <c r="G1571" t="s">
        <v>6435</v>
      </c>
      <c r="H1571">
        <v>6</v>
      </c>
      <c r="I1571" t="s">
        <v>1652</v>
      </c>
      <c r="J1571">
        <v>0</v>
      </c>
      <c r="K1571">
        <v>0</v>
      </c>
    </row>
    <row r="1572" spans="1:11" x14ac:dyDescent="0.25">
      <c r="A1572">
        <v>3848</v>
      </c>
      <c r="B1572" t="s">
        <v>1647</v>
      </c>
      <c r="C1572" t="s">
        <v>301</v>
      </c>
      <c r="D1572" t="s">
        <v>7400</v>
      </c>
      <c r="E1572" t="s">
        <v>7749</v>
      </c>
      <c r="F1572" t="s">
        <v>1681</v>
      </c>
      <c r="G1572" t="s">
        <v>5020</v>
      </c>
      <c r="H1572">
        <v>3</v>
      </c>
      <c r="I1572" t="s">
        <v>1652</v>
      </c>
      <c r="J1572">
        <v>0</v>
      </c>
      <c r="K1572">
        <v>0</v>
      </c>
    </row>
    <row r="1573" spans="1:11" x14ac:dyDescent="0.25">
      <c r="A1573">
        <v>3848</v>
      </c>
      <c r="B1573" t="s">
        <v>1647</v>
      </c>
      <c r="C1573" t="s">
        <v>301</v>
      </c>
      <c r="D1573" t="s">
        <v>7400</v>
      </c>
      <c r="E1573" t="s">
        <v>10794</v>
      </c>
      <c r="F1573" t="s">
        <v>10795</v>
      </c>
      <c r="G1573" t="s">
        <v>2240</v>
      </c>
      <c r="H1573">
        <v>30</v>
      </c>
      <c r="I1573" t="s">
        <v>1652</v>
      </c>
      <c r="J1573">
        <v>0</v>
      </c>
      <c r="K1573">
        <v>0</v>
      </c>
    </row>
    <row r="1574" spans="1:11" x14ac:dyDescent="0.25">
      <c r="A1574">
        <v>3848</v>
      </c>
      <c r="B1574" t="s">
        <v>1647</v>
      </c>
      <c r="C1574" t="s">
        <v>301</v>
      </c>
      <c r="D1574" t="s">
        <v>7400</v>
      </c>
      <c r="E1574" t="s">
        <v>3585</v>
      </c>
      <c r="F1574" t="s">
        <v>3526</v>
      </c>
      <c r="G1574" t="s">
        <v>3813</v>
      </c>
      <c r="H1574">
        <v>2</v>
      </c>
      <c r="I1574" t="s">
        <v>1652</v>
      </c>
      <c r="J1574">
        <v>0</v>
      </c>
      <c r="K1574">
        <v>0</v>
      </c>
    </row>
    <row r="1575" spans="1:11" x14ac:dyDescent="0.25">
      <c r="A1575">
        <v>3848</v>
      </c>
      <c r="B1575" t="s">
        <v>1647</v>
      </c>
      <c r="C1575" t="s">
        <v>301</v>
      </c>
      <c r="D1575" t="s">
        <v>7400</v>
      </c>
      <c r="G1575" t="s">
        <v>4500</v>
      </c>
      <c r="H1575">
        <v>5</v>
      </c>
      <c r="I1575" t="s">
        <v>1652</v>
      </c>
      <c r="J1575">
        <v>0</v>
      </c>
      <c r="K1575">
        <v>0</v>
      </c>
    </row>
    <row r="1576" spans="1:11" x14ac:dyDescent="0.25">
      <c r="A1576">
        <v>3848</v>
      </c>
      <c r="B1576" t="s">
        <v>1647</v>
      </c>
      <c r="C1576" t="s">
        <v>301</v>
      </c>
      <c r="D1576" t="s">
        <v>7400</v>
      </c>
      <c r="E1576" t="s">
        <v>3586</v>
      </c>
      <c r="F1576" t="s">
        <v>1691</v>
      </c>
      <c r="G1576" t="s">
        <v>3269</v>
      </c>
      <c r="H1576">
        <v>19</v>
      </c>
      <c r="I1576" t="s">
        <v>1652</v>
      </c>
      <c r="J1576">
        <v>0</v>
      </c>
      <c r="K1576">
        <v>0</v>
      </c>
    </row>
    <row r="1577" spans="1:11" x14ac:dyDescent="0.25">
      <c r="A1577">
        <v>3848</v>
      </c>
      <c r="B1577" t="s">
        <v>1647</v>
      </c>
      <c r="C1577" t="s">
        <v>301</v>
      </c>
      <c r="D1577" t="s">
        <v>7400</v>
      </c>
      <c r="G1577" t="s">
        <v>8937</v>
      </c>
      <c r="H1577">
        <v>7</v>
      </c>
      <c r="I1577" t="s">
        <v>1652</v>
      </c>
      <c r="J1577">
        <v>0</v>
      </c>
      <c r="K1577">
        <v>0</v>
      </c>
    </row>
    <row r="1578" spans="1:11" x14ac:dyDescent="0.25">
      <c r="A1578">
        <v>3848</v>
      </c>
      <c r="B1578" t="s">
        <v>1647</v>
      </c>
      <c r="C1578" t="s">
        <v>301</v>
      </c>
      <c r="D1578" t="s">
        <v>7400</v>
      </c>
      <c r="E1578" t="s">
        <v>5021</v>
      </c>
      <c r="F1578" t="s">
        <v>1673</v>
      </c>
      <c r="G1578" t="s">
        <v>8283</v>
      </c>
      <c r="H1578">
        <v>7</v>
      </c>
      <c r="I1578" t="s">
        <v>1652</v>
      </c>
      <c r="J1578">
        <v>0</v>
      </c>
      <c r="K1578">
        <v>0</v>
      </c>
    </row>
    <row r="1579" spans="1:11" x14ac:dyDescent="0.25">
      <c r="A1579">
        <v>3848</v>
      </c>
      <c r="B1579" t="s">
        <v>1647</v>
      </c>
      <c r="C1579" t="s">
        <v>301</v>
      </c>
      <c r="D1579" t="s">
        <v>7400</v>
      </c>
      <c r="E1579" t="s">
        <v>3587</v>
      </c>
      <c r="F1579" t="s">
        <v>1669</v>
      </c>
      <c r="G1579" t="s">
        <v>3653</v>
      </c>
      <c r="H1579">
        <v>1</v>
      </c>
      <c r="I1579" t="s">
        <v>1652</v>
      </c>
      <c r="J1579">
        <v>0</v>
      </c>
      <c r="K1579">
        <v>0</v>
      </c>
    </row>
    <row r="1580" spans="1:11" x14ac:dyDescent="0.25">
      <c r="A1580">
        <v>3848</v>
      </c>
      <c r="B1580" t="s">
        <v>1647</v>
      </c>
      <c r="C1580" t="s">
        <v>301</v>
      </c>
      <c r="D1580" t="s">
        <v>7400</v>
      </c>
      <c r="G1580" t="s">
        <v>5020</v>
      </c>
      <c r="H1580">
        <v>2</v>
      </c>
      <c r="I1580" t="s">
        <v>1652</v>
      </c>
      <c r="J1580">
        <v>0</v>
      </c>
      <c r="K1580">
        <v>0</v>
      </c>
    </row>
    <row r="1581" spans="1:11" x14ac:dyDescent="0.25">
      <c r="A1581">
        <v>3848</v>
      </c>
      <c r="B1581" t="s">
        <v>1647</v>
      </c>
      <c r="C1581" t="s">
        <v>301</v>
      </c>
      <c r="D1581" t="s">
        <v>7400</v>
      </c>
      <c r="E1581" t="s">
        <v>3588</v>
      </c>
      <c r="F1581" t="s">
        <v>1655</v>
      </c>
      <c r="G1581" t="s">
        <v>3590</v>
      </c>
      <c r="H1581">
        <v>21</v>
      </c>
      <c r="I1581" t="s">
        <v>1652</v>
      </c>
      <c r="J1581">
        <v>0</v>
      </c>
      <c r="K1581">
        <v>0</v>
      </c>
    </row>
    <row r="1582" spans="1:11" x14ac:dyDescent="0.25">
      <c r="A1582">
        <v>3848</v>
      </c>
      <c r="B1582" t="s">
        <v>1647</v>
      </c>
      <c r="C1582" t="s">
        <v>301</v>
      </c>
      <c r="D1582" t="s">
        <v>7400</v>
      </c>
      <c r="G1582" t="s">
        <v>4430</v>
      </c>
      <c r="H1582">
        <v>33</v>
      </c>
      <c r="I1582" t="s">
        <v>1652</v>
      </c>
      <c r="J1582">
        <v>0</v>
      </c>
      <c r="K1582">
        <v>0</v>
      </c>
    </row>
    <row r="1583" spans="1:11" x14ac:dyDescent="0.25">
      <c r="A1583">
        <v>3848</v>
      </c>
      <c r="B1583" t="s">
        <v>1647</v>
      </c>
      <c r="C1583" t="s">
        <v>301</v>
      </c>
      <c r="D1583" t="s">
        <v>7400</v>
      </c>
      <c r="E1583" t="s">
        <v>5022</v>
      </c>
      <c r="F1583" t="s">
        <v>5023</v>
      </c>
      <c r="G1583" t="s">
        <v>6883</v>
      </c>
      <c r="H1583">
        <v>1</v>
      </c>
      <c r="I1583" t="s">
        <v>1652</v>
      </c>
      <c r="J1583">
        <v>0</v>
      </c>
      <c r="K1583">
        <v>0</v>
      </c>
    </row>
    <row r="1584" spans="1:11" x14ac:dyDescent="0.25">
      <c r="A1584">
        <v>3848</v>
      </c>
      <c r="B1584" t="s">
        <v>1647</v>
      </c>
      <c r="C1584" t="s">
        <v>301</v>
      </c>
      <c r="D1584" t="s">
        <v>7400</v>
      </c>
      <c r="G1584" t="s">
        <v>5024</v>
      </c>
      <c r="H1584">
        <v>6</v>
      </c>
      <c r="I1584" t="s">
        <v>1652</v>
      </c>
      <c r="J1584">
        <v>0</v>
      </c>
      <c r="K1584">
        <v>0</v>
      </c>
    </row>
    <row r="1585" spans="1:11" x14ac:dyDescent="0.25">
      <c r="A1585">
        <v>3848</v>
      </c>
      <c r="B1585" t="s">
        <v>1647</v>
      </c>
      <c r="C1585" t="s">
        <v>301</v>
      </c>
      <c r="D1585" t="s">
        <v>7400</v>
      </c>
      <c r="E1585" t="s">
        <v>3589</v>
      </c>
      <c r="F1585" t="s">
        <v>1667</v>
      </c>
      <c r="G1585" t="s">
        <v>3590</v>
      </c>
      <c r="H1585">
        <v>39</v>
      </c>
      <c r="I1585" t="s">
        <v>1652</v>
      </c>
      <c r="J1585">
        <v>0</v>
      </c>
      <c r="K1585">
        <v>0</v>
      </c>
    </row>
    <row r="1586" spans="1:11" x14ac:dyDescent="0.25">
      <c r="A1586">
        <v>3848</v>
      </c>
      <c r="B1586" t="s">
        <v>1647</v>
      </c>
      <c r="C1586" t="s">
        <v>301</v>
      </c>
      <c r="D1586" t="s">
        <v>7400</v>
      </c>
      <c r="G1586" t="s">
        <v>5922</v>
      </c>
      <c r="H1586">
        <v>56</v>
      </c>
      <c r="I1586" t="s">
        <v>1652</v>
      </c>
      <c r="J1586">
        <v>0</v>
      </c>
      <c r="K1586">
        <v>0</v>
      </c>
    </row>
    <row r="1587" spans="1:11" x14ac:dyDescent="0.25">
      <c r="A1587">
        <v>3848</v>
      </c>
      <c r="B1587" t="s">
        <v>1647</v>
      </c>
      <c r="C1587" t="s">
        <v>301</v>
      </c>
      <c r="D1587" t="s">
        <v>7400</v>
      </c>
      <c r="E1587" t="s">
        <v>3591</v>
      </c>
      <c r="F1587" t="s">
        <v>3592</v>
      </c>
      <c r="G1587" t="s">
        <v>3590</v>
      </c>
      <c r="H1587">
        <v>5</v>
      </c>
      <c r="I1587" t="s">
        <v>1652</v>
      </c>
      <c r="J1587">
        <v>0</v>
      </c>
      <c r="K1587">
        <v>0</v>
      </c>
    </row>
    <row r="1588" spans="1:11" x14ac:dyDescent="0.25">
      <c r="A1588">
        <v>3848</v>
      </c>
      <c r="B1588" t="s">
        <v>1647</v>
      </c>
      <c r="C1588" t="s">
        <v>301</v>
      </c>
      <c r="D1588" t="s">
        <v>7400</v>
      </c>
      <c r="G1588" t="s">
        <v>4487</v>
      </c>
      <c r="H1588">
        <v>5</v>
      </c>
      <c r="I1588" t="s">
        <v>1652</v>
      </c>
      <c r="J1588">
        <v>0</v>
      </c>
      <c r="K1588">
        <v>0</v>
      </c>
    </row>
    <row r="1589" spans="1:11" x14ac:dyDescent="0.25">
      <c r="A1589">
        <v>3848</v>
      </c>
      <c r="B1589" t="s">
        <v>1647</v>
      </c>
      <c r="C1589" t="s">
        <v>301</v>
      </c>
      <c r="D1589" t="s">
        <v>7400</v>
      </c>
      <c r="E1589" t="s">
        <v>5025</v>
      </c>
      <c r="F1589" t="s">
        <v>1657</v>
      </c>
      <c r="G1589" t="s">
        <v>10159</v>
      </c>
      <c r="H1589">
        <v>9</v>
      </c>
      <c r="I1589" t="s">
        <v>1652</v>
      </c>
      <c r="J1589">
        <v>0</v>
      </c>
      <c r="K1589">
        <v>0</v>
      </c>
    </row>
    <row r="1590" spans="1:11" x14ac:dyDescent="0.25">
      <c r="A1590">
        <v>3848</v>
      </c>
      <c r="B1590" t="s">
        <v>1647</v>
      </c>
      <c r="C1590" t="s">
        <v>301</v>
      </c>
      <c r="D1590" t="s">
        <v>7400</v>
      </c>
      <c r="G1590" t="s">
        <v>4973</v>
      </c>
      <c r="H1590">
        <v>16</v>
      </c>
      <c r="I1590" t="s">
        <v>1652</v>
      </c>
      <c r="J1590">
        <v>0</v>
      </c>
      <c r="K1590">
        <v>0</v>
      </c>
    </row>
    <row r="1591" spans="1:11" x14ac:dyDescent="0.25">
      <c r="A1591">
        <v>3848</v>
      </c>
      <c r="B1591" t="s">
        <v>1647</v>
      </c>
      <c r="C1591" t="s">
        <v>301</v>
      </c>
      <c r="D1591" t="s">
        <v>7400</v>
      </c>
      <c r="E1591" t="s">
        <v>10796</v>
      </c>
      <c r="F1591" t="s">
        <v>3593</v>
      </c>
      <c r="G1591" t="s">
        <v>10797</v>
      </c>
      <c r="H1591">
        <v>5</v>
      </c>
      <c r="I1591" t="s">
        <v>1652</v>
      </c>
      <c r="J1591">
        <v>0</v>
      </c>
      <c r="K1591">
        <v>0</v>
      </c>
    </row>
    <row r="1592" spans="1:11" x14ac:dyDescent="0.25">
      <c r="A1592">
        <v>3848</v>
      </c>
      <c r="B1592" t="s">
        <v>1647</v>
      </c>
      <c r="C1592" t="s">
        <v>301</v>
      </c>
      <c r="D1592" t="s">
        <v>7400</v>
      </c>
      <c r="E1592" t="s">
        <v>8938</v>
      </c>
      <c r="F1592" t="s">
        <v>1948</v>
      </c>
      <c r="G1592" t="s">
        <v>4431</v>
      </c>
      <c r="H1592">
        <v>14</v>
      </c>
      <c r="I1592" t="s">
        <v>1652</v>
      </c>
      <c r="J1592">
        <v>0</v>
      </c>
      <c r="K1592">
        <v>0</v>
      </c>
    </row>
    <row r="1593" spans="1:11" x14ac:dyDescent="0.25">
      <c r="A1593">
        <v>3848</v>
      </c>
      <c r="B1593" t="s">
        <v>1647</v>
      </c>
      <c r="C1593" t="s">
        <v>301</v>
      </c>
      <c r="D1593" t="s">
        <v>7400</v>
      </c>
      <c r="E1593" t="s">
        <v>10798</v>
      </c>
      <c r="F1593" t="s">
        <v>3600</v>
      </c>
      <c r="G1593" t="s">
        <v>5026</v>
      </c>
      <c r="H1593">
        <v>3</v>
      </c>
      <c r="I1593" t="s">
        <v>1652</v>
      </c>
      <c r="J1593">
        <v>0</v>
      </c>
      <c r="K1593">
        <v>0</v>
      </c>
    </row>
    <row r="1594" spans="1:11" x14ac:dyDescent="0.25">
      <c r="A1594">
        <v>3848</v>
      </c>
      <c r="B1594" t="s">
        <v>1647</v>
      </c>
      <c r="C1594" t="s">
        <v>301</v>
      </c>
      <c r="D1594" t="s">
        <v>7400</v>
      </c>
      <c r="E1594" t="s">
        <v>3594</v>
      </c>
      <c r="F1594" t="s">
        <v>3593</v>
      </c>
      <c r="G1594" t="s">
        <v>2237</v>
      </c>
      <c r="H1594">
        <v>8</v>
      </c>
      <c r="I1594" t="s">
        <v>1652</v>
      </c>
      <c r="J1594">
        <v>0</v>
      </c>
      <c r="K1594">
        <v>0</v>
      </c>
    </row>
    <row r="1595" spans="1:11" x14ac:dyDescent="0.25">
      <c r="A1595">
        <v>3848</v>
      </c>
      <c r="B1595" t="s">
        <v>1647</v>
      </c>
      <c r="C1595" t="s">
        <v>301</v>
      </c>
      <c r="D1595" t="s">
        <v>7400</v>
      </c>
      <c r="E1595" t="s">
        <v>3595</v>
      </c>
      <c r="F1595" t="s">
        <v>1667</v>
      </c>
      <c r="G1595" t="s">
        <v>3457</v>
      </c>
      <c r="H1595">
        <v>9</v>
      </c>
      <c r="I1595" t="s">
        <v>1652</v>
      </c>
      <c r="J1595">
        <v>0</v>
      </c>
      <c r="K1595">
        <v>0</v>
      </c>
    </row>
    <row r="1596" spans="1:11" x14ac:dyDescent="0.25">
      <c r="A1596">
        <v>3848</v>
      </c>
      <c r="B1596" t="s">
        <v>1647</v>
      </c>
      <c r="C1596" t="s">
        <v>301</v>
      </c>
      <c r="D1596" t="s">
        <v>7400</v>
      </c>
      <c r="G1596" t="s">
        <v>2243</v>
      </c>
      <c r="H1596">
        <v>28</v>
      </c>
      <c r="I1596" t="s">
        <v>1652</v>
      </c>
      <c r="J1596">
        <v>0</v>
      </c>
      <c r="K1596">
        <v>0</v>
      </c>
    </row>
    <row r="1597" spans="1:11" x14ac:dyDescent="0.25">
      <c r="A1597">
        <v>3848</v>
      </c>
      <c r="B1597" t="s">
        <v>1647</v>
      </c>
      <c r="C1597" t="s">
        <v>301</v>
      </c>
      <c r="D1597" t="s">
        <v>7400</v>
      </c>
      <c r="E1597" t="s">
        <v>1963</v>
      </c>
      <c r="F1597" t="s">
        <v>1962</v>
      </c>
      <c r="G1597" t="s">
        <v>6795</v>
      </c>
      <c r="H1597">
        <v>5</v>
      </c>
      <c r="I1597" t="s">
        <v>1652</v>
      </c>
      <c r="J1597">
        <v>0</v>
      </c>
      <c r="K1597">
        <v>0</v>
      </c>
    </row>
    <row r="1598" spans="1:11" x14ac:dyDescent="0.25">
      <c r="A1598">
        <v>3848</v>
      </c>
      <c r="B1598" t="s">
        <v>1647</v>
      </c>
      <c r="C1598" t="s">
        <v>301</v>
      </c>
      <c r="D1598" t="s">
        <v>7400</v>
      </c>
      <c r="G1598" t="s">
        <v>4252</v>
      </c>
      <c r="H1598">
        <v>5</v>
      </c>
      <c r="I1598" t="s">
        <v>1652</v>
      </c>
      <c r="J1598">
        <v>0</v>
      </c>
      <c r="K1598">
        <v>0</v>
      </c>
    </row>
    <row r="1599" spans="1:11" x14ac:dyDescent="0.25">
      <c r="A1599">
        <v>3848</v>
      </c>
      <c r="B1599" t="s">
        <v>1647</v>
      </c>
      <c r="C1599" t="s">
        <v>301</v>
      </c>
      <c r="D1599" t="s">
        <v>7400</v>
      </c>
      <c r="E1599" t="s">
        <v>1961</v>
      </c>
      <c r="F1599" t="s">
        <v>1960</v>
      </c>
      <c r="G1599" t="s">
        <v>3596</v>
      </c>
      <c r="H1599">
        <v>5</v>
      </c>
      <c r="I1599" t="s">
        <v>1652</v>
      </c>
      <c r="J1599">
        <v>0</v>
      </c>
      <c r="K1599">
        <v>0</v>
      </c>
    </row>
    <row r="1600" spans="1:11" x14ac:dyDescent="0.25">
      <c r="A1600">
        <v>3848</v>
      </c>
      <c r="B1600" t="s">
        <v>1647</v>
      </c>
      <c r="C1600" t="s">
        <v>301</v>
      </c>
      <c r="D1600" t="s">
        <v>7400</v>
      </c>
      <c r="G1600" t="s">
        <v>2248</v>
      </c>
      <c r="H1600">
        <v>4</v>
      </c>
      <c r="I1600" t="s">
        <v>1652</v>
      </c>
      <c r="J1600">
        <v>0</v>
      </c>
      <c r="K1600">
        <v>0</v>
      </c>
    </row>
    <row r="1601" spans="1:11" x14ac:dyDescent="0.25">
      <c r="A1601">
        <v>3848</v>
      </c>
      <c r="B1601" t="s">
        <v>1647</v>
      </c>
      <c r="C1601" t="s">
        <v>301</v>
      </c>
      <c r="D1601" t="s">
        <v>7400</v>
      </c>
      <c r="E1601" t="s">
        <v>3597</v>
      </c>
      <c r="F1601" t="s">
        <v>3598</v>
      </c>
      <c r="G1601" t="s">
        <v>3726</v>
      </c>
      <c r="H1601">
        <v>1</v>
      </c>
      <c r="I1601" t="s">
        <v>1652</v>
      </c>
      <c r="J1601">
        <v>0</v>
      </c>
      <c r="K1601">
        <v>0</v>
      </c>
    </row>
    <row r="1602" spans="1:11" x14ac:dyDescent="0.25">
      <c r="A1602">
        <v>3848</v>
      </c>
      <c r="B1602" t="s">
        <v>1647</v>
      </c>
      <c r="C1602" t="s">
        <v>301</v>
      </c>
      <c r="D1602" t="s">
        <v>7400</v>
      </c>
      <c r="G1602" t="s">
        <v>5027</v>
      </c>
      <c r="H1602">
        <v>5</v>
      </c>
      <c r="I1602" t="s">
        <v>1652</v>
      </c>
      <c r="J1602">
        <v>0</v>
      </c>
      <c r="K1602">
        <v>0</v>
      </c>
    </row>
    <row r="1603" spans="1:11" x14ac:dyDescent="0.25">
      <c r="A1603">
        <v>3848</v>
      </c>
      <c r="B1603" t="s">
        <v>1647</v>
      </c>
      <c r="C1603" t="s">
        <v>301</v>
      </c>
      <c r="D1603" t="s">
        <v>7400</v>
      </c>
      <c r="E1603" t="s">
        <v>3599</v>
      </c>
      <c r="F1603" t="s">
        <v>3600</v>
      </c>
      <c r="G1603" t="s">
        <v>3601</v>
      </c>
      <c r="H1603">
        <v>2</v>
      </c>
      <c r="I1603" t="s">
        <v>1652</v>
      </c>
      <c r="J1603">
        <v>0</v>
      </c>
      <c r="K1603">
        <v>0</v>
      </c>
    </row>
    <row r="1604" spans="1:11" x14ac:dyDescent="0.25">
      <c r="A1604">
        <v>3848</v>
      </c>
      <c r="B1604" t="s">
        <v>1647</v>
      </c>
      <c r="C1604" t="s">
        <v>301</v>
      </c>
      <c r="D1604" t="s">
        <v>7400</v>
      </c>
      <c r="G1604" t="s">
        <v>5028</v>
      </c>
      <c r="H1604">
        <v>2</v>
      </c>
      <c r="I1604" t="s">
        <v>1652</v>
      </c>
      <c r="J1604">
        <v>0</v>
      </c>
      <c r="K1604">
        <v>0</v>
      </c>
    </row>
    <row r="1605" spans="1:11" x14ac:dyDescent="0.25">
      <c r="A1605">
        <v>3848</v>
      </c>
      <c r="B1605" t="s">
        <v>1647</v>
      </c>
      <c r="C1605" t="s">
        <v>301</v>
      </c>
      <c r="D1605" t="s">
        <v>7400</v>
      </c>
      <c r="E1605" t="s">
        <v>3602</v>
      </c>
      <c r="F1605" t="s">
        <v>1701</v>
      </c>
      <c r="G1605" t="s">
        <v>6795</v>
      </c>
      <c r="H1605">
        <v>4</v>
      </c>
      <c r="I1605" t="s">
        <v>1652</v>
      </c>
      <c r="J1605">
        <v>0</v>
      </c>
      <c r="K1605">
        <v>0</v>
      </c>
    </row>
    <row r="1606" spans="1:11" x14ac:dyDescent="0.25">
      <c r="A1606">
        <v>3848</v>
      </c>
      <c r="B1606" t="s">
        <v>1647</v>
      </c>
      <c r="C1606" t="s">
        <v>301</v>
      </c>
      <c r="D1606" t="s">
        <v>7400</v>
      </c>
      <c r="G1606" t="s">
        <v>2243</v>
      </c>
      <c r="H1606">
        <v>2</v>
      </c>
      <c r="I1606" t="s">
        <v>1652</v>
      </c>
      <c r="J1606">
        <v>0</v>
      </c>
      <c r="K1606">
        <v>0</v>
      </c>
    </row>
    <row r="1607" spans="1:11" x14ac:dyDescent="0.25">
      <c r="A1607">
        <v>3848</v>
      </c>
      <c r="B1607" t="s">
        <v>1647</v>
      </c>
      <c r="C1607" t="s">
        <v>301</v>
      </c>
      <c r="D1607" t="s">
        <v>7400</v>
      </c>
      <c r="E1607" t="s">
        <v>3603</v>
      </c>
      <c r="F1607" t="s">
        <v>1701</v>
      </c>
      <c r="G1607" t="s">
        <v>3604</v>
      </c>
      <c r="H1607">
        <v>72</v>
      </c>
      <c r="I1607" t="s">
        <v>1652</v>
      </c>
      <c r="J1607">
        <v>0</v>
      </c>
      <c r="K1607">
        <v>0</v>
      </c>
    </row>
    <row r="1608" spans="1:11" x14ac:dyDescent="0.25">
      <c r="A1608">
        <v>3848</v>
      </c>
      <c r="B1608" t="s">
        <v>1647</v>
      </c>
      <c r="C1608" t="s">
        <v>301</v>
      </c>
      <c r="D1608" t="s">
        <v>7400</v>
      </c>
      <c r="G1608" t="s">
        <v>5029</v>
      </c>
      <c r="H1608">
        <v>74</v>
      </c>
      <c r="I1608" t="s">
        <v>1652</v>
      </c>
      <c r="J1608">
        <v>0</v>
      </c>
      <c r="K1608">
        <v>0</v>
      </c>
    </row>
    <row r="1609" spans="1:11" x14ac:dyDescent="0.25">
      <c r="A1609">
        <v>3848</v>
      </c>
      <c r="B1609" t="s">
        <v>1647</v>
      </c>
      <c r="C1609" t="s">
        <v>301</v>
      </c>
      <c r="D1609" t="s">
        <v>7400</v>
      </c>
      <c r="E1609" t="s">
        <v>6436</v>
      </c>
      <c r="F1609" t="s">
        <v>1678</v>
      </c>
      <c r="G1609" t="s">
        <v>6716</v>
      </c>
      <c r="H1609">
        <v>85</v>
      </c>
      <c r="I1609" t="s">
        <v>1652</v>
      </c>
      <c r="J1609">
        <v>0</v>
      </c>
      <c r="K1609">
        <v>0</v>
      </c>
    </row>
    <row r="1610" spans="1:11" x14ac:dyDescent="0.25">
      <c r="A1610">
        <v>3848</v>
      </c>
      <c r="B1610" t="s">
        <v>1647</v>
      </c>
      <c r="C1610" t="s">
        <v>301</v>
      </c>
      <c r="D1610" t="s">
        <v>7400</v>
      </c>
      <c r="G1610" t="s">
        <v>4670</v>
      </c>
      <c r="H1610">
        <v>31</v>
      </c>
      <c r="I1610" t="s">
        <v>1652</v>
      </c>
      <c r="J1610">
        <v>0</v>
      </c>
      <c r="K1610">
        <v>0</v>
      </c>
    </row>
    <row r="1611" spans="1:11" x14ac:dyDescent="0.25">
      <c r="A1611">
        <v>3848</v>
      </c>
      <c r="B1611" t="s">
        <v>1647</v>
      </c>
      <c r="C1611" t="s">
        <v>301</v>
      </c>
      <c r="D1611" t="s">
        <v>7400</v>
      </c>
      <c r="E1611" t="s">
        <v>7750</v>
      </c>
      <c r="F1611" t="s">
        <v>1916</v>
      </c>
      <c r="G1611" s="201">
        <v>510000000</v>
      </c>
      <c r="H1611">
        <v>1</v>
      </c>
      <c r="I1611" t="s">
        <v>1652</v>
      </c>
      <c r="J1611">
        <v>0</v>
      </c>
      <c r="K1611">
        <v>0</v>
      </c>
    </row>
    <row r="1612" spans="1:11" x14ac:dyDescent="0.25">
      <c r="A1612">
        <v>3848</v>
      </c>
      <c r="B1612" t="s">
        <v>1647</v>
      </c>
      <c r="C1612" t="s">
        <v>301</v>
      </c>
      <c r="D1612" t="s">
        <v>7400</v>
      </c>
      <c r="G1612" t="s">
        <v>7875</v>
      </c>
      <c r="H1612">
        <v>2</v>
      </c>
      <c r="I1612" t="s">
        <v>1652</v>
      </c>
      <c r="J1612">
        <v>0</v>
      </c>
      <c r="K1612">
        <v>0</v>
      </c>
    </row>
    <row r="1613" spans="1:11" x14ac:dyDescent="0.25">
      <c r="A1613">
        <v>3848</v>
      </c>
      <c r="B1613" t="s">
        <v>1647</v>
      </c>
      <c r="C1613" t="s">
        <v>301</v>
      </c>
      <c r="D1613" t="s">
        <v>7400</v>
      </c>
      <c r="E1613" t="s">
        <v>3605</v>
      </c>
      <c r="F1613" t="s">
        <v>1785</v>
      </c>
      <c r="G1613" t="s">
        <v>6791</v>
      </c>
      <c r="H1613">
        <v>5</v>
      </c>
      <c r="I1613" t="s">
        <v>1652</v>
      </c>
      <c r="J1613">
        <v>0</v>
      </c>
      <c r="K1613">
        <v>0</v>
      </c>
    </row>
    <row r="1614" spans="1:11" x14ac:dyDescent="0.25">
      <c r="A1614">
        <v>3848</v>
      </c>
      <c r="B1614" t="s">
        <v>1647</v>
      </c>
      <c r="C1614" t="s">
        <v>301</v>
      </c>
      <c r="D1614" t="s">
        <v>7400</v>
      </c>
      <c r="E1614" t="s">
        <v>5030</v>
      </c>
      <c r="F1614" t="s">
        <v>1916</v>
      </c>
      <c r="G1614" t="s">
        <v>10149</v>
      </c>
      <c r="H1614">
        <v>6</v>
      </c>
      <c r="I1614" t="s">
        <v>1652</v>
      </c>
      <c r="J1614">
        <v>0</v>
      </c>
      <c r="K1614">
        <v>0</v>
      </c>
    </row>
    <row r="1615" spans="1:11" x14ac:dyDescent="0.25">
      <c r="A1615">
        <v>3848</v>
      </c>
      <c r="B1615" t="s">
        <v>1647</v>
      </c>
      <c r="C1615" t="s">
        <v>301</v>
      </c>
      <c r="D1615" t="s">
        <v>7400</v>
      </c>
      <c r="G1615" t="s">
        <v>5031</v>
      </c>
      <c r="H1615">
        <v>22</v>
      </c>
      <c r="I1615" t="s">
        <v>1652</v>
      </c>
      <c r="J1615">
        <v>0</v>
      </c>
      <c r="K1615">
        <v>0</v>
      </c>
    </row>
    <row r="1616" spans="1:11" x14ac:dyDescent="0.25">
      <c r="A1616">
        <v>3848</v>
      </c>
      <c r="B1616" t="s">
        <v>1647</v>
      </c>
      <c r="C1616" t="s">
        <v>301</v>
      </c>
      <c r="D1616" t="s">
        <v>7400</v>
      </c>
      <c r="E1616" t="s">
        <v>3020</v>
      </c>
      <c r="F1616" t="s">
        <v>1701</v>
      </c>
      <c r="G1616" t="s">
        <v>3607</v>
      </c>
      <c r="H1616">
        <v>2</v>
      </c>
      <c r="I1616" t="s">
        <v>1652</v>
      </c>
      <c r="J1616">
        <v>0</v>
      </c>
      <c r="K1616">
        <v>0</v>
      </c>
    </row>
    <row r="1617" spans="1:11" x14ac:dyDescent="0.25">
      <c r="A1617">
        <v>3848</v>
      </c>
      <c r="B1617" t="s">
        <v>1647</v>
      </c>
      <c r="C1617" t="s">
        <v>301</v>
      </c>
      <c r="D1617" t="s">
        <v>7400</v>
      </c>
      <c r="G1617" t="s">
        <v>4323</v>
      </c>
      <c r="H1617">
        <v>23</v>
      </c>
      <c r="I1617" t="s">
        <v>1652</v>
      </c>
      <c r="J1617">
        <v>0</v>
      </c>
      <c r="K1617">
        <v>0</v>
      </c>
    </row>
    <row r="1618" spans="1:11" x14ac:dyDescent="0.25">
      <c r="A1618">
        <v>3848</v>
      </c>
      <c r="B1618" t="s">
        <v>1647</v>
      </c>
      <c r="C1618" t="s">
        <v>301</v>
      </c>
      <c r="D1618" t="s">
        <v>7400</v>
      </c>
      <c r="E1618" t="s">
        <v>3606</v>
      </c>
      <c r="F1618" t="s">
        <v>1701</v>
      </c>
      <c r="G1618" t="s">
        <v>9098</v>
      </c>
      <c r="H1618">
        <v>67</v>
      </c>
      <c r="I1618" t="s">
        <v>1652</v>
      </c>
      <c r="J1618">
        <v>0</v>
      </c>
      <c r="K1618">
        <v>0</v>
      </c>
    </row>
    <row r="1619" spans="1:11" x14ac:dyDescent="0.25">
      <c r="A1619">
        <v>3848</v>
      </c>
      <c r="B1619" t="s">
        <v>1647</v>
      </c>
      <c r="C1619" t="s">
        <v>301</v>
      </c>
      <c r="D1619" t="s">
        <v>7400</v>
      </c>
      <c r="G1619" t="s">
        <v>4323</v>
      </c>
      <c r="H1619">
        <v>10</v>
      </c>
      <c r="I1619" t="s">
        <v>1652</v>
      </c>
      <c r="J1619">
        <v>0</v>
      </c>
      <c r="K1619">
        <v>0</v>
      </c>
    </row>
    <row r="1620" spans="1:11" x14ac:dyDescent="0.25">
      <c r="A1620">
        <v>3848</v>
      </c>
      <c r="B1620" t="s">
        <v>1647</v>
      </c>
      <c r="C1620" t="s">
        <v>301</v>
      </c>
      <c r="D1620" t="s">
        <v>7400</v>
      </c>
      <c r="E1620" t="s">
        <v>3608</v>
      </c>
      <c r="F1620" t="s">
        <v>1948</v>
      </c>
      <c r="G1620" t="s">
        <v>3609</v>
      </c>
      <c r="H1620">
        <v>7</v>
      </c>
      <c r="I1620" t="s">
        <v>1652</v>
      </c>
      <c r="J1620">
        <v>0</v>
      </c>
      <c r="K1620">
        <v>0</v>
      </c>
    </row>
    <row r="1621" spans="1:11" x14ac:dyDescent="0.25">
      <c r="A1621">
        <v>3848</v>
      </c>
      <c r="B1621" t="s">
        <v>1647</v>
      </c>
      <c r="C1621" t="s">
        <v>301</v>
      </c>
      <c r="D1621" t="s">
        <v>7400</v>
      </c>
      <c r="G1621" t="s">
        <v>9543</v>
      </c>
      <c r="H1621">
        <v>5</v>
      </c>
      <c r="I1621" t="s">
        <v>1652</v>
      </c>
      <c r="J1621">
        <v>0</v>
      </c>
      <c r="K1621">
        <v>0</v>
      </c>
    </row>
    <row r="1622" spans="1:11" x14ac:dyDescent="0.25">
      <c r="A1622">
        <v>3848</v>
      </c>
      <c r="B1622" t="s">
        <v>1647</v>
      </c>
      <c r="C1622" t="s">
        <v>301</v>
      </c>
      <c r="D1622" t="s">
        <v>7400</v>
      </c>
      <c r="E1622" t="s">
        <v>5032</v>
      </c>
      <c r="F1622" t="s">
        <v>1669</v>
      </c>
      <c r="G1622" t="s">
        <v>4958</v>
      </c>
      <c r="H1622">
        <v>3</v>
      </c>
      <c r="I1622" t="s">
        <v>1652</v>
      </c>
      <c r="J1622">
        <v>0</v>
      </c>
      <c r="K1622">
        <v>0</v>
      </c>
    </row>
    <row r="1623" spans="1:11" x14ac:dyDescent="0.25">
      <c r="A1623">
        <v>3848</v>
      </c>
      <c r="B1623" t="s">
        <v>1647</v>
      </c>
      <c r="C1623" t="s">
        <v>301</v>
      </c>
      <c r="D1623" t="s">
        <v>7400</v>
      </c>
      <c r="E1623" t="s">
        <v>3610</v>
      </c>
      <c r="F1623" t="s">
        <v>3199</v>
      </c>
      <c r="G1623" t="s">
        <v>3433</v>
      </c>
      <c r="H1623">
        <v>1</v>
      </c>
      <c r="I1623" t="s">
        <v>1652</v>
      </c>
      <c r="J1623">
        <v>0</v>
      </c>
      <c r="K1623">
        <v>0</v>
      </c>
    </row>
    <row r="1624" spans="1:11" x14ac:dyDescent="0.25">
      <c r="A1624">
        <v>3848</v>
      </c>
      <c r="B1624" t="s">
        <v>1647</v>
      </c>
      <c r="C1624" t="s">
        <v>301</v>
      </c>
      <c r="D1624" t="s">
        <v>7400</v>
      </c>
      <c r="G1624" t="s">
        <v>5033</v>
      </c>
      <c r="H1624">
        <v>17</v>
      </c>
      <c r="I1624" t="s">
        <v>1652</v>
      </c>
      <c r="J1624">
        <v>0</v>
      </c>
      <c r="K1624">
        <v>0</v>
      </c>
    </row>
    <row r="1625" spans="1:11" x14ac:dyDescent="0.25">
      <c r="A1625">
        <v>3848</v>
      </c>
      <c r="B1625" t="s">
        <v>1647</v>
      </c>
      <c r="C1625" t="s">
        <v>301</v>
      </c>
      <c r="D1625" t="s">
        <v>7400</v>
      </c>
      <c r="E1625" t="s">
        <v>5034</v>
      </c>
      <c r="F1625" t="s">
        <v>1681</v>
      </c>
      <c r="G1625" t="s">
        <v>8262</v>
      </c>
      <c r="H1625">
        <v>18</v>
      </c>
      <c r="I1625" t="s">
        <v>1652</v>
      </c>
      <c r="J1625">
        <v>0</v>
      </c>
      <c r="K1625">
        <v>0</v>
      </c>
    </row>
    <row r="1626" spans="1:11" x14ac:dyDescent="0.25">
      <c r="A1626">
        <v>3848</v>
      </c>
      <c r="B1626" t="s">
        <v>1647</v>
      </c>
      <c r="C1626" t="s">
        <v>301</v>
      </c>
      <c r="D1626" t="s">
        <v>7400</v>
      </c>
      <c r="G1626" t="s">
        <v>5035</v>
      </c>
      <c r="H1626">
        <v>31</v>
      </c>
      <c r="I1626" t="s">
        <v>1652</v>
      </c>
      <c r="J1626">
        <v>0</v>
      </c>
      <c r="K1626">
        <v>0</v>
      </c>
    </row>
    <row r="1627" spans="1:11" x14ac:dyDescent="0.25">
      <c r="A1627">
        <v>3848</v>
      </c>
      <c r="B1627" t="s">
        <v>1647</v>
      </c>
      <c r="C1627" t="s">
        <v>301</v>
      </c>
      <c r="D1627" t="s">
        <v>7400</v>
      </c>
      <c r="E1627" t="s">
        <v>2511</v>
      </c>
      <c r="F1627" t="s">
        <v>1788</v>
      </c>
      <c r="G1627" t="s">
        <v>3611</v>
      </c>
      <c r="H1627">
        <v>46</v>
      </c>
      <c r="I1627" t="s">
        <v>1652</v>
      </c>
      <c r="J1627">
        <v>0</v>
      </c>
      <c r="K1627">
        <v>0</v>
      </c>
    </row>
    <row r="1628" spans="1:11" x14ac:dyDescent="0.25">
      <c r="A1628">
        <v>3848</v>
      </c>
      <c r="B1628" t="s">
        <v>1647</v>
      </c>
      <c r="C1628" t="s">
        <v>301</v>
      </c>
      <c r="D1628" t="s">
        <v>7400</v>
      </c>
      <c r="G1628" t="s">
        <v>4302</v>
      </c>
      <c r="H1628">
        <v>35</v>
      </c>
      <c r="I1628" t="s">
        <v>1652</v>
      </c>
      <c r="J1628">
        <v>0</v>
      </c>
      <c r="K1628">
        <v>0</v>
      </c>
    </row>
    <row r="1629" spans="1:11" x14ac:dyDescent="0.25">
      <c r="A1629">
        <v>3848</v>
      </c>
      <c r="B1629" t="s">
        <v>1647</v>
      </c>
      <c r="C1629" t="s">
        <v>301</v>
      </c>
      <c r="D1629" t="s">
        <v>7400</v>
      </c>
      <c r="E1629" t="s">
        <v>3612</v>
      </c>
      <c r="F1629" t="s">
        <v>1678</v>
      </c>
      <c r="G1629" t="s">
        <v>8840</v>
      </c>
      <c r="H1629">
        <v>9</v>
      </c>
      <c r="I1629" t="s">
        <v>1652</v>
      </c>
      <c r="J1629">
        <v>0</v>
      </c>
      <c r="K1629">
        <v>0</v>
      </c>
    </row>
    <row r="1630" spans="1:11" x14ac:dyDescent="0.25">
      <c r="A1630">
        <v>3848</v>
      </c>
      <c r="B1630" t="s">
        <v>1647</v>
      </c>
      <c r="C1630" t="s">
        <v>301</v>
      </c>
      <c r="D1630" t="s">
        <v>7400</v>
      </c>
      <c r="E1630" t="s">
        <v>1959</v>
      </c>
      <c r="F1630" t="s">
        <v>1958</v>
      </c>
      <c r="G1630" t="s">
        <v>3484</v>
      </c>
      <c r="H1630">
        <v>1</v>
      </c>
      <c r="I1630" t="s">
        <v>1652</v>
      </c>
      <c r="J1630">
        <v>0</v>
      </c>
      <c r="K1630">
        <v>0</v>
      </c>
    </row>
    <row r="1631" spans="1:11" x14ac:dyDescent="0.25">
      <c r="A1631">
        <v>3848</v>
      </c>
      <c r="B1631" t="s">
        <v>1647</v>
      </c>
      <c r="C1631" t="s">
        <v>301</v>
      </c>
      <c r="D1631" t="s">
        <v>7400</v>
      </c>
      <c r="G1631" t="s">
        <v>2249</v>
      </c>
      <c r="H1631">
        <v>1</v>
      </c>
      <c r="I1631" t="s">
        <v>1652</v>
      </c>
      <c r="J1631">
        <v>0</v>
      </c>
      <c r="K1631">
        <v>0</v>
      </c>
    </row>
    <row r="1632" spans="1:11" x14ac:dyDescent="0.25">
      <c r="A1632">
        <v>3848</v>
      </c>
      <c r="B1632" t="s">
        <v>1647</v>
      </c>
      <c r="C1632" t="s">
        <v>301</v>
      </c>
      <c r="D1632" t="s">
        <v>7400</v>
      </c>
      <c r="E1632" t="s">
        <v>7751</v>
      </c>
      <c r="F1632" t="s">
        <v>3520</v>
      </c>
      <c r="G1632" t="s">
        <v>7752</v>
      </c>
      <c r="H1632">
        <v>4</v>
      </c>
      <c r="I1632" t="s">
        <v>1652</v>
      </c>
      <c r="J1632">
        <v>0</v>
      </c>
      <c r="K1632">
        <v>0</v>
      </c>
    </row>
    <row r="1633" spans="1:11" x14ac:dyDescent="0.25">
      <c r="A1633">
        <v>3848</v>
      </c>
      <c r="B1633" t="s">
        <v>1647</v>
      </c>
      <c r="C1633" t="s">
        <v>301</v>
      </c>
      <c r="D1633" t="s">
        <v>7400</v>
      </c>
      <c r="E1633" t="s">
        <v>10799</v>
      </c>
      <c r="F1633" t="s">
        <v>10800</v>
      </c>
      <c r="G1633" t="s">
        <v>2161</v>
      </c>
      <c r="H1633">
        <v>5</v>
      </c>
      <c r="I1633" t="s">
        <v>1652</v>
      </c>
      <c r="J1633">
        <v>0</v>
      </c>
      <c r="K1633">
        <v>0</v>
      </c>
    </row>
    <row r="1634" spans="1:11" x14ac:dyDescent="0.25">
      <c r="A1634">
        <v>3848</v>
      </c>
      <c r="B1634" t="s">
        <v>1647</v>
      </c>
      <c r="C1634" t="s">
        <v>301</v>
      </c>
      <c r="D1634" t="s">
        <v>7400</v>
      </c>
      <c r="E1634" t="s">
        <v>5036</v>
      </c>
      <c r="F1634" t="s">
        <v>1666</v>
      </c>
      <c r="G1634" t="s">
        <v>3542</v>
      </c>
      <c r="H1634">
        <v>5</v>
      </c>
      <c r="I1634" t="s">
        <v>1652</v>
      </c>
      <c r="J1634">
        <v>0</v>
      </c>
      <c r="K1634">
        <v>0</v>
      </c>
    </row>
    <row r="1635" spans="1:11" x14ac:dyDescent="0.25">
      <c r="A1635">
        <v>3848</v>
      </c>
      <c r="B1635" t="s">
        <v>1647</v>
      </c>
      <c r="C1635" t="s">
        <v>301</v>
      </c>
      <c r="D1635" t="s">
        <v>7400</v>
      </c>
      <c r="E1635" t="s">
        <v>3613</v>
      </c>
      <c r="F1635" t="s">
        <v>1774</v>
      </c>
      <c r="G1635" t="s">
        <v>6525</v>
      </c>
      <c r="H1635">
        <v>35</v>
      </c>
      <c r="I1635" t="s">
        <v>1652</v>
      </c>
      <c r="J1635">
        <v>0</v>
      </c>
      <c r="K1635">
        <v>0</v>
      </c>
    </row>
    <row r="1636" spans="1:11" x14ac:dyDescent="0.25">
      <c r="A1636">
        <v>3848</v>
      </c>
      <c r="B1636" t="s">
        <v>1647</v>
      </c>
      <c r="C1636" t="s">
        <v>301</v>
      </c>
      <c r="D1636" t="s">
        <v>7400</v>
      </c>
      <c r="E1636" t="s">
        <v>2364</v>
      </c>
      <c r="F1636" t="s">
        <v>2365</v>
      </c>
      <c r="G1636" t="s">
        <v>5038</v>
      </c>
      <c r="H1636">
        <v>10</v>
      </c>
      <c r="I1636" t="s">
        <v>1652</v>
      </c>
      <c r="J1636">
        <v>0</v>
      </c>
      <c r="K1636">
        <v>0</v>
      </c>
    </row>
    <row r="1637" spans="1:11" x14ac:dyDescent="0.25">
      <c r="A1637">
        <v>3848</v>
      </c>
      <c r="B1637" t="s">
        <v>1647</v>
      </c>
      <c r="C1637" t="s">
        <v>301</v>
      </c>
      <c r="D1637" t="s">
        <v>7400</v>
      </c>
      <c r="G1637" t="s">
        <v>2251</v>
      </c>
      <c r="H1637">
        <v>13</v>
      </c>
      <c r="I1637" t="s">
        <v>1652</v>
      </c>
      <c r="J1637">
        <v>0</v>
      </c>
      <c r="K1637">
        <v>0</v>
      </c>
    </row>
    <row r="1638" spans="1:11" x14ac:dyDescent="0.25">
      <c r="A1638">
        <v>3848</v>
      </c>
      <c r="B1638" t="s">
        <v>1647</v>
      </c>
      <c r="C1638" t="s">
        <v>301</v>
      </c>
      <c r="D1638" t="s">
        <v>7400</v>
      </c>
      <c r="E1638" t="s">
        <v>3614</v>
      </c>
      <c r="F1638" t="s">
        <v>1657</v>
      </c>
      <c r="G1638" t="s">
        <v>2250</v>
      </c>
      <c r="H1638">
        <v>10</v>
      </c>
      <c r="I1638" t="s">
        <v>1652</v>
      </c>
      <c r="J1638">
        <v>0</v>
      </c>
      <c r="K1638">
        <v>0</v>
      </c>
    </row>
    <row r="1639" spans="1:11" x14ac:dyDescent="0.25">
      <c r="A1639">
        <v>3848</v>
      </c>
      <c r="B1639" t="s">
        <v>1647</v>
      </c>
      <c r="C1639" t="s">
        <v>301</v>
      </c>
      <c r="D1639" t="s">
        <v>7400</v>
      </c>
      <c r="E1639" t="s">
        <v>3615</v>
      </c>
      <c r="F1639" t="s">
        <v>1679</v>
      </c>
      <c r="G1639" t="s">
        <v>8920</v>
      </c>
      <c r="H1639">
        <v>18</v>
      </c>
      <c r="I1639" t="s">
        <v>1652</v>
      </c>
      <c r="J1639">
        <v>0</v>
      </c>
      <c r="K1639">
        <v>0</v>
      </c>
    </row>
    <row r="1640" spans="1:11" x14ac:dyDescent="0.25">
      <c r="A1640">
        <v>3848</v>
      </c>
      <c r="B1640" t="s">
        <v>1647</v>
      </c>
      <c r="C1640" t="s">
        <v>301</v>
      </c>
      <c r="D1640" t="s">
        <v>7400</v>
      </c>
      <c r="G1640" t="s">
        <v>5039</v>
      </c>
      <c r="H1640">
        <v>23</v>
      </c>
      <c r="I1640" t="s">
        <v>1652</v>
      </c>
      <c r="J1640">
        <v>0</v>
      </c>
      <c r="K1640">
        <v>0</v>
      </c>
    </row>
    <row r="1641" spans="1:11" x14ac:dyDescent="0.25">
      <c r="A1641">
        <v>3848</v>
      </c>
      <c r="B1641" t="s">
        <v>1647</v>
      </c>
      <c r="C1641" t="s">
        <v>301</v>
      </c>
      <c r="D1641" t="s">
        <v>7400</v>
      </c>
      <c r="E1641" t="s">
        <v>3616</v>
      </c>
      <c r="F1641" t="s">
        <v>1666</v>
      </c>
      <c r="G1641" t="s">
        <v>7635</v>
      </c>
      <c r="H1641">
        <v>14</v>
      </c>
      <c r="I1641" t="s">
        <v>1652</v>
      </c>
      <c r="J1641">
        <v>0</v>
      </c>
      <c r="K1641">
        <v>0</v>
      </c>
    </row>
    <row r="1642" spans="1:11" x14ac:dyDescent="0.25">
      <c r="A1642">
        <v>3848</v>
      </c>
      <c r="B1642" t="s">
        <v>1647</v>
      </c>
      <c r="C1642" t="s">
        <v>301</v>
      </c>
      <c r="D1642" t="s">
        <v>7400</v>
      </c>
      <c r="G1642" t="s">
        <v>5037</v>
      </c>
      <c r="H1642">
        <v>2</v>
      </c>
      <c r="I1642" t="s">
        <v>1652</v>
      </c>
      <c r="J1642">
        <v>0</v>
      </c>
      <c r="K1642">
        <v>0</v>
      </c>
    </row>
    <row r="1643" spans="1:11" x14ac:dyDescent="0.25">
      <c r="A1643">
        <v>3848</v>
      </c>
      <c r="B1643" t="s">
        <v>1647</v>
      </c>
      <c r="C1643" t="s">
        <v>301</v>
      </c>
      <c r="D1643" t="s">
        <v>7400</v>
      </c>
      <c r="E1643" t="s">
        <v>7753</v>
      </c>
      <c r="F1643" t="s">
        <v>3509</v>
      </c>
      <c r="G1643" t="s">
        <v>2243</v>
      </c>
      <c r="H1643">
        <v>4</v>
      </c>
      <c r="I1643" t="s">
        <v>1652</v>
      </c>
      <c r="J1643">
        <v>0</v>
      </c>
      <c r="K1643">
        <v>0</v>
      </c>
    </row>
    <row r="1644" spans="1:11" x14ac:dyDescent="0.25">
      <c r="A1644">
        <v>3848</v>
      </c>
      <c r="B1644" t="s">
        <v>1647</v>
      </c>
      <c r="C1644" t="s">
        <v>301</v>
      </c>
      <c r="D1644" t="s">
        <v>7400</v>
      </c>
      <c r="E1644" t="s">
        <v>7538</v>
      </c>
      <c r="F1644" t="s">
        <v>1776</v>
      </c>
      <c r="G1644" t="s">
        <v>10153</v>
      </c>
      <c r="H1644">
        <v>292</v>
      </c>
      <c r="I1644" t="s">
        <v>1652</v>
      </c>
      <c r="J1644">
        <v>0</v>
      </c>
      <c r="K1644">
        <v>0</v>
      </c>
    </row>
    <row r="1645" spans="1:11" x14ac:dyDescent="0.25">
      <c r="A1645">
        <v>3848</v>
      </c>
      <c r="B1645" t="s">
        <v>1647</v>
      </c>
      <c r="C1645" t="s">
        <v>301</v>
      </c>
      <c r="D1645" t="s">
        <v>7400</v>
      </c>
      <c r="G1645" t="s">
        <v>5926</v>
      </c>
      <c r="H1645">
        <v>195</v>
      </c>
      <c r="I1645" t="s">
        <v>1652</v>
      </c>
      <c r="J1645">
        <v>0</v>
      </c>
      <c r="K1645">
        <v>0</v>
      </c>
    </row>
    <row r="1646" spans="1:11" x14ac:dyDescent="0.25">
      <c r="A1646">
        <v>3848</v>
      </c>
      <c r="B1646" t="s">
        <v>1647</v>
      </c>
      <c r="C1646" t="s">
        <v>301</v>
      </c>
      <c r="D1646" t="s">
        <v>7400</v>
      </c>
      <c r="E1646" t="s">
        <v>6197</v>
      </c>
      <c r="F1646" t="s">
        <v>1957</v>
      </c>
      <c r="G1646" t="s">
        <v>3345</v>
      </c>
      <c r="H1646">
        <v>6</v>
      </c>
      <c r="I1646" t="s">
        <v>1652</v>
      </c>
      <c r="J1646">
        <v>0</v>
      </c>
      <c r="K1646">
        <v>0</v>
      </c>
    </row>
    <row r="1647" spans="1:11" x14ac:dyDescent="0.25">
      <c r="A1647">
        <v>3848</v>
      </c>
      <c r="B1647" t="s">
        <v>1647</v>
      </c>
      <c r="C1647" t="s">
        <v>301</v>
      </c>
      <c r="D1647" t="s">
        <v>7400</v>
      </c>
      <c r="G1647" t="s">
        <v>6198</v>
      </c>
      <c r="H1647">
        <v>4</v>
      </c>
      <c r="I1647" t="s">
        <v>1652</v>
      </c>
      <c r="J1647">
        <v>0</v>
      </c>
      <c r="K1647">
        <v>0</v>
      </c>
    </row>
    <row r="1648" spans="1:11" x14ac:dyDescent="0.25">
      <c r="A1648">
        <v>3848</v>
      </c>
      <c r="B1648" t="s">
        <v>1647</v>
      </c>
      <c r="C1648" t="s">
        <v>301</v>
      </c>
      <c r="D1648" t="s">
        <v>7400</v>
      </c>
      <c r="E1648" t="s">
        <v>1956</v>
      </c>
      <c r="F1648" t="s">
        <v>1955</v>
      </c>
      <c r="G1648" t="s">
        <v>2231</v>
      </c>
      <c r="H1648">
        <v>5</v>
      </c>
      <c r="I1648" t="s">
        <v>1652</v>
      </c>
      <c r="J1648">
        <v>0</v>
      </c>
      <c r="K1648">
        <v>0</v>
      </c>
    </row>
    <row r="1649" spans="1:11" x14ac:dyDescent="0.25">
      <c r="A1649">
        <v>3848</v>
      </c>
      <c r="B1649" t="s">
        <v>1647</v>
      </c>
      <c r="C1649" t="s">
        <v>301</v>
      </c>
      <c r="D1649" t="s">
        <v>7400</v>
      </c>
      <c r="E1649" t="s">
        <v>7539</v>
      </c>
      <c r="F1649" t="s">
        <v>7540</v>
      </c>
      <c r="G1649" t="s">
        <v>6889</v>
      </c>
      <c r="H1649">
        <v>1</v>
      </c>
      <c r="I1649" t="s">
        <v>1652</v>
      </c>
      <c r="J1649">
        <v>0</v>
      </c>
      <c r="K1649">
        <v>0</v>
      </c>
    </row>
    <row r="1650" spans="1:11" x14ac:dyDescent="0.25">
      <c r="A1650">
        <v>3848</v>
      </c>
      <c r="B1650" t="s">
        <v>1647</v>
      </c>
      <c r="C1650" t="s">
        <v>301</v>
      </c>
      <c r="D1650" t="s">
        <v>7400</v>
      </c>
      <c r="G1650" t="s">
        <v>6199</v>
      </c>
      <c r="H1650">
        <v>16</v>
      </c>
      <c r="I1650" t="s">
        <v>1652</v>
      </c>
      <c r="J1650">
        <v>0</v>
      </c>
      <c r="K1650">
        <v>0</v>
      </c>
    </row>
    <row r="1651" spans="1:11" x14ac:dyDescent="0.25">
      <c r="A1651">
        <v>3848</v>
      </c>
      <c r="B1651" t="s">
        <v>1647</v>
      </c>
      <c r="C1651" t="s">
        <v>301</v>
      </c>
      <c r="D1651" t="s">
        <v>7400</v>
      </c>
      <c r="E1651" t="s">
        <v>8939</v>
      </c>
      <c r="F1651" t="s">
        <v>1769</v>
      </c>
      <c r="G1651" t="s">
        <v>3457</v>
      </c>
      <c r="H1651">
        <v>8</v>
      </c>
      <c r="I1651" t="s">
        <v>1652</v>
      </c>
      <c r="J1651">
        <v>0</v>
      </c>
      <c r="K1651">
        <v>0</v>
      </c>
    </row>
    <row r="1652" spans="1:11" x14ac:dyDescent="0.25">
      <c r="A1652">
        <v>3848</v>
      </c>
      <c r="B1652" t="s">
        <v>1647</v>
      </c>
      <c r="C1652" t="s">
        <v>301</v>
      </c>
      <c r="D1652" t="s">
        <v>7400</v>
      </c>
      <c r="G1652" t="s">
        <v>9544</v>
      </c>
      <c r="H1652">
        <v>28</v>
      </c>
      <c r="I1652" t="s">
        <v>1652</v>
      </c>
      <c r="J1652">
        <v>0</v>
      </c>
      <c r="K1652">
        <v>0</v>
      </c>
    </row>
    <row r="1653" spans="1:11" x14ac:dyDescent="0.25">
      <c r="A1653">
        <v>3848</v>
      </c>
      <c r="B1653" t="s">
        <v>1647</v>
      </c>
      <c r="C1653" t="s">
        <v>301</v>
      </c>
      <c r="D1653" t="s">
        <v>7400</v>
      </c>
      <c r="E1653" t="s">
        <v>2391</v>
      </c>
      <c r="F1653" t="s">
        <v>2392</v>
      </c>
      <c r="G1653" t="s">
        <v>6437</v>
      </c>
      <c r="H1653">
        <v>2</v>
      </c>
      <c r="I1653" t="s">
        <v>1652</v>
      </c>
      <c r="J1653">
        <v>0</v>
      </c>
      <c r="K1653">
        <v>0</v>
      </c>
    </row>
    <row r="1654" spans="1:11" x14ac:dyDescent="0.25">
      <c r="A1654">
        <v>3848</v>
      </c>
      <c r="B1654" t="s">
        <v>1647</v>
      </c>
      <c r="C1654" t="s">
        <v>301</v>
      </c>
      <c r="D1654" t="s">
        <v>7400</v>
      </c>
      <c r="G1654" t="s">
        <v>4325</v>
      </c>
      <c r="H1654">
        <v>19</v>
      </c>
      <c r="I1654" t="s">
        <v>1652</v>
      </c>
      <c r="J1654">
        <v>0</v>
      </c>
      <c r="K1654">
        <v>0</v>
      </c>
    </row>
    <row r="1655" spans="1:11" x14ac:dyDescent="0.25">
      <c r="A1655">
        <v>3848</v>
      </c>
      <c r="B1655" t="s">
        <v>1647</v>
      </c>
      <c r="C1655" t="s">
        <v>301</v>
      </c>
      <c r="D1655" t="s">
        <v>7400</v>
      </c>
      <c r="E1655" t="s">
        <v>10801</v>
      </c>
      <c r="F1655" t="s">
        <v>1917</v>
      </c>
      <c r="G1655" t="s">
        <v>10802</v>
      </c>
      <c r="H1655">
        <v>6</v>
      </c>
      <c r="I1655" t="s">
        <v>1652</v>
      </c>
      <c r="J1655">
        <v>0</v>
      </c>
      <c r="K1655">
        <v>0</v>
      </c>
    </row>
    <row r="1656" spans="1:11" x14ac:dyDescent="0.25">
      <c r="A1656">
        <v>3848</v>
      </c>
      <c r="B1656" t="s">
        <v>1647</v>
      </c>
      <c r="C1656" t="s">
        <v>301</v>
      </c>
      <c r="D1656" t="s">
        <v>7400</v>
      </c>
      <c r="E1656" t="s">
        <v>8940</v>
      </c>
      <c r="F1656" t="s">
        <v>8941</v>
      </c>
      <c r="G1656" t="s">
        <v>3457</v>
      </c>
      <c r="H1656">
        <v>31</v>
      </c>
      <c r="I1656" t="s">
        <v>1652</v>
      </c>
      <c r="J1656">
        <v>0</v>
      </c>
      <c r="K1656">
        <v>0</v>
      </c>
    </row>
    <row r="1657" spans="1:11" x14ac:dyDescent="0.25">
      <c r="A1657">
        <v>3848</v>
      </c>
      <c r="B1657" t="s">
        <v>1647</v>
      </c>
      <c r="C1657" t="s">
        <v>301</v>
      </c>
      <c r="D1657" t="s">
        <v>7400</v>
      </c>
      <c r="G1657" t="s">
        <v>2309</v>
      </c>
      <c r="H1657">
        <v>23</v>
      </c>
      <c r="I1657" t="s">
        <v>1652</v>
      </c>
      <c r="J1657">
        <v>0</v>
      </c>
      <c r="K1657">
        <v>0</v>
      </c>
    </row>
    <row r="1658" spans="1:11" x14ac:dyDescent="0.25">
      <c r="A1658">
        <v>3848</v>
      </c>
      <c r="B1658" t="s">
        <v>1647</v>
      </c>
      <c r="C1658" t="s">
        <v>301</v>
      </c>
      <c r="D1658" t="s">
        <v>7400</v>
      </c>
      <c r="E1658" t="s">
        <v>10803</v>
      </c>
      <c r="F1658" t="s">
        <v>3618</v>
      </c>
      <c r="G1658" t="s">
        <v>10804</v>
      </c>
      <c r="H1658">
        <v>20</v>
      </c>
      <c r="I1658" t="s">
        <v>1652</v>
      </c>
      <c r="J1658">
        <v>0</v>
      </c>
      <c r="K1658">
        <v>0</v>
      </c>
    </row>
    <row r="1659" spans="1:11" x14ac:dyDescent="0.25">
      <c r="A1659">
        <v>3848</v>
      </c>
      <c r="B1659" t="s">
        <v>1647</v>
      </c>
      <c r="C1659" t="s">
        <v>301</v>
      </c>
      <c r="D1659" t="s">
        <v>7400</v>
      </c>
      <c r="E1659" t="s">
        <v>3619</v>
      </c>
      <c r="F1659" t="s">
        <v>3620</v>
      </c>
      <c r="G1659" t="s">
        <v>3538</v>
      </c>
      <c r="H1659">
        <v>2</v>
      </c>
      <c r="I1659" t="s">
        <v>1652</v>
      </c>
      <c r="J1659">
        <v>0</v>
      </c>
      <c r="K1659">
        <v>0</v>
      </c>
    </row>
    <row r="1660" spans="1:11" x14ac:dyDescent="0.25">
      <c r="A1660">
        <v>3848</v>
      </c>
      <c r="B1660" t="s">
        <v>1647</v>
      </c>
      <c r="C1660" t="s">
        <v>301</v>
      </c>
      <c r="D1660" t="s">
        <v>7400</v>
      </c>
      <c r="G1660" t="s">
        <v>2215</v>
      </c>
      <c r="H1660">
        <v>7</v>
      </c>
      <c r="I1660" t="s">
        <v>1652</v>
      </c>
      <c r="J1660">
        <v>0</v>
      </c>
      <c r="K1660">
        <v>0</v>
      </c>
    </row>
    <row r="1661" spans="1:11" x14ac:dyDescent="0.25">
      <c r="A1661">
        <v>3848</v>
      </c>
      <c r="B1661" t="s">
        <v>1647</v>
      </c>
      <c r="C1661" t="s">
        <v>301</v>
      </c>
      <c r="D1661" t="s">
        <v>7400</v>
      </c>
      <c r="E1661" t="s">
        <v>2084</v>
      </c>
      <c r="F1661" t="s">
        <v>1910</v>
      </c>
      <c r="G1661" t="s">
        <v>10331</v>
      </c>
      <c r="H1661">
        <v>13</v>
      </c>
      <c r="I1661" t="s">
        <v>1652</v>
      </c>
      <c r="J1661">
        <v>0</v>
      </c>
      <c r="K1661">
        <v>0</v>
      </c>
    </row>
    <row r="1662" spans="1:11" x14ac:dyDescent="0.25">
      <c r="A1662">
        <v>3848</v>
      </c>
      <c r="B1662" t="s">
        <v>1647</v>
      </c>
      <c r="C1662" t="s">
        <v>301</v>
      </c>
      <c r="D1662" t="s">
        <v>7400</v>
      </c>
      <c r="G1662" t="s">
        <v>4488</v>
      </c>
      <c r="H1662">
        <v>14</v>
      </c>
      <c r="I1662" t="s">
        <v>1652</v>
      </c>
      <c r="J1662">
        <v>0</v>
      </c>
      <c r="K1662">
        <v>0</v>
      </c>
    </row>
    <row r="1663" spans="1:11" x14ac:dyDescent="0.25">
      <c r="A1663">
        <v>3848</v>
      </c>
      <c r="B1663" t="s">
        <v>1647</v>
      </c>
      <c r="C1663" t="s">
        <v>301</v>
      </c>
      <c r="D1663" t="s">
        <v>7400</v>
      </c>
      <c r="E1663" t="s">
        <v>10359</v>
      </c>
      <c r="F1663" t="s">
        <v>1678</v>
      </c>
      <c r="G1663" t="s">
        <v>10360</v>
      </c>
      <c r="H1663">
        <v>7</v>
      </c>
      <c r="I1663" t="s">
        <v>1652</v>
      </c>
      <c r="J1663">
        <v>0</v>
      </c>
      <c r="K1663">
        <v>0</v>
      </c>
    </row>
    <row r="1664" spans="1:11" x14ac:dyDescent="0.25">
      <c r="A1664">
        <v>3848</v>
      </c>
      <c r="B1664" t="s">
        <v>1647</v>
      </c>
      <c r="C1664" t="s">
        <v>301</v>
      </c>
      <c r="D1664" t="s">
        <v>7400</v>
      </c>
      <c r="E1664" t="s">
        <v>3622</v>
      </c>
      <c r="F1664" t="s">
        <v>1673</v>
      </c>
      <c r="G1664" t="s">
        <v>4494</v>
      </c>
      <c r="H1664">
        <v>3</v>
      </c>
      <c r="I1664" t="s">
        <v>1652</v>
      </c>
      <c r="J1664">
        <v>0</v>
      </c>
      <c r="K1664">
        <v>0</v>
      </c>
    </row>
    <row r="1665" spans="1:11" x14ac:dyDescent="0.25">
      <c r="A1665">
        <v>3848</v>
      </c>
      <c r="B1665" t="s">
        <v>1647</v>
      </c>
      <c r="C1665" t="s">
        <v>301</v>
      </c>
      <c r="D1665" t="s">
        <v>7400</v>
      </c>
      <c r="E1665" t="s">
        <v>3623</v>
      </c>
      <c r="F1665" t="s">
        <v>1916</v>
      </c>
      <c r="G1665" t="s">
        <v>4418</v>
      </c>
      <c r="H1665">
        <v>4</v>
      </c>
      <c r="I1665" t="s">
        <v>1652</v>
      </c>
      <c r="J1665">
        <v>0</v>
      </c>
      <c r="K1665">
        <v>0</v>
      </c>
    </row>
    <row r="1666" spans="1:11" x14ac:dyDescent="0.25">
      <c r="A1666">
        <v>3848</v>
      </c>
      <c r="B1666" t="s">
        <v>1647</v>
      </c>
      <c r="C1666" t="s">
        <v>301</v>
      </c>
      <c r="D1666" t="s">
        <v>7400</v>
      </c>
      <c r="E1666" t="s">
        <v>7541</v>
      </c>
      <c r="F1666" t="s">
        <v>7542</v>
      </c>
      <c r="G1666" t="s">
        <v>6793</v>
      </c>
      <c r="H1666">
        <v>10</v>
      </c>
      <c r="I1666" t="s">
        <v>1652</v>
      </c>
      <c r="J1666">
        <v>0</v>
      </c>
      <c r="K1666">
        <v>0</v>
      </c>
    </row>
    <row r="1667" spans="1:11" x14ac:dyDescent="0.25">
      <c r="A1667">
        <v>3848</v>
      </c>
      <c r="B1667" t="s">
        <v>1647</v>
      </c>
      <c r="C1667" t="s">
        <v>301</v>
      </c>
      <c r="D1667" t="s">
        <v>7400</v>
      </c>
      <c r="G1667" t="s">
        <v>5926</v>
      </c>
      <c r="H1667">
        <v>9</v>
      </c>
      <c r="I1667" t="s">
        <v>1652</v>
      </c>
      <c r="J1667">
        <v>0</v>
      </c>
      <c r="K1667">
        <v>0</v>
      </c>
    </row>
    <row r="1668" spans="1:11" x14ac:dyDescent="0.25">
      <c r="A1668">
        <v>3848</v>
      </c>
      <c r="B1668" t="s">
        <v>1647</v>
      </c>
      <c r="C1668" t="s">
        <v>301</v>
      </c>
      <c r="D1668" t="s">
        <v>7400</v>
      </c>
      <c r="E1668" t="s">
        <v>3624</v>
      </c>
      <c r="F1668" t="s">
        <v>3193</v>
      </c>
      <c r="G1668" t="s">
        <v>6739</v>
      </c>
      <c r="H1668">
        <v>9</v>
      </c>
      <c r="I1668" t="s">
        <v>1652</v>
      </c>
      <c r="J1668">
        <v>0</v>
      </c>
      <c r="K1668">
        <v>0</v>
      </c>
    </row>
    <row r="1669" spans="1:11" x14ac:dyDescent="0.25">
      <c r="A1669">
        <v>3848</v>
      </c>
      <c r="B1669" t="s">
        <v>1647</v>
      </c>
      <c r="C1669" t="s">
        <v>301</v>
      </c>
      <c r="D1669" t="s">
        <v>7400</v>
      </c>
      <c r="G1669" t="s">
        <v>4401</v>
      </c>
      <c r="H1669">
        <v>11</v>
      </c>
      <c r="I1669" t="s">
        <v>1652</v>
      </c>
      <c r="J1669">
        <v>0</v>
      </c>
      <c r="K1669">
        <v>0</v>
      </c>
    </row>
    <row r="1670" spans="1:11" x14ac:dyDescent="0.25">
      <c r="A1670">
        <v>3848</v>
      </c>
      <c r="B1670" t="s">
        <v>1647</v>
      </c>
      <c r="C1670" t="s">
        <v>301</v>
      </c>
      <c r="D1670" t="s">
        <v>7400</v>
      </c>
      <c r="E1670" t="s">
        <v>7754</v>
      </c>
      <c r="F1670" t="s">
        <v>3526</v>
      </c>
      <c r="G1670" t="s">
        <v>4052</v>
      </c>
      <c r="H1670">
        <v>5</v>
      </c>
      <c r="I1670" t="s">
        <v>1652</v>
      </c>
      <c r="J1670">
        <v>0</v>
      </c>
      <c r="K1670">
        <v>0</v>
      </c>
    </row>
    <row r="1671" spans="1:11" x14ac:dyDescent="0.25">
      <c r="A1671">
        <v>3848</v>
      </c>
      <c r="B1671" t="s">
        <v>1647</v>
      </c>
      <c r="C1671" t="s">
        <v>301</v>
      </c>
      <c r="D1671" t="s">
        <v>7400</v>
      </c>
      <c r="G1671" t="s">
        <v>7755</v>
      </c>
      <c r="H1671">
        <v>6</v>
      </c>
      <c r="I1671" t="s">
        <v>1652</v>
      </c>
      <c r="J1671">
        <v>0</v>
      </c>
      <c r="K1671">
        <v>0</v>
      </c>
    </row>
    <row r="1672" spans="1:11" x14ac:dyDescent="0.25">
      <c r="A1672">
        <v>3848</v>
      </c>
      <c r="B1672" t="s">
        <v>1647</v>
      </c>
      <c r="C1672" t="s">
        <v>301</v>
      </c>
      <c r="D1672" t="s">
        <v>7400</v>
      </c>
      <c r="E1672" t="s">
        <v>5040</v>
      </c>
      <c r="F1672" t="s">
        <v>1696</v>
      </c>
      <c r="G1672" t="s">
        <v>7208</v>
      </c>
      <c r="H1672">
        <v>1</v>
      </c>
      <c r="I1672" t="s">
        <v>1652</v>
      </c>
      <c r="J1672">
        <v>0</v>
      </c>
      <c r="K1672">
        <v>0</v>
      </c>
    </row>
    <row r="1673" spans="1:11" x14ac:dyDescent="0.25">
      <c r="A1673">
        <v>3848</v>
      </c>
      <c r="B1673" t="s">
        <v>1647</v>
      </c>
      <c r="C1673" t="s">
        <v>301</v>
      </c>
      <c r="D1673" t="s">
        <v>7400</v>
      </c>
      <c r="G1673" t="s">
        <v>5041</v>
      </c>
      <c r="H1673">
        <v>21</v>
      </c>
      <c r="I1673" t="s">
        <v>1652</v>
      </c>
      <c r="J1673">
        <v>0</v>
      </c>
      <c r="K1673">
        <v>0</v>
      </c>
    </row>
    <row r="1674" spans="1:11" x14ac:dyDescent="0.25">
      <c r="A1674">
        <v>3848</v>
      </c>
      <c r="B1674" t="s">
        <v>1647</v>
      </c>
      <c r="C1674" t="s">
        <v>301</v>
      </c>
      <c r="D1674" t="s">
        <v>7400</v>
      </c>
      <c r="E1674" t="s">
        <v>5043</v>
      </c>
      <c r="F1674" t="s">
        <v>1667</v>
      </c>
      <c r="G1674" t="s">
        <v>5044</v>
      </c>
      <c r="H1674">
        <v>8</v>
      </c>
      <c r="I1674" t="s">
        <v>1652</v>
      </c>
      <c r="J1674">
        <v>0</v>
      </c>
      <c r="K1674">
        <v>0</v>
      </c>
    </row>
    <row r="1675" spans="1:11" x14ac:dyDescent="0.25">
      <c r="A1675">
        <v>3848</v>
      </c>
      <c r="B1675" t="s">
        <v>1647</v>
      </c>
      <c r="C1675" t="s">
        <v>301</v>
      </c>
      <c r="D1675" t="s">
        <v>7400</v>
      </c>
      <c r="E1675" t="s">
        <v>10805</v>
      </c>
      <c r="F1675" t="s">
        <v>1938</v>
      </c>
      <c r="G1675" t="s">
        <v>2175</v>
      </c>
      <c r="H1675">
        <v>2</v>
      </c>
      <c r="I1675" t="s">
        <v>1652</v>
      </c>
      <c r="J1675">
        <v>0</v>
      </c>
      <c r="K1675">
        <v>0</v>
      </c>
    </row>
    <row r="1676" spans="1:11" x14ac:dyDescent="0.25">
      <c r="A1676">
        <v>3848</v>
      </c>
      <c r="B1676" t="s">
        <v>1647</v>
      </c>
      <c r="C1676" t="s">
        <v>301</v>
      </c>
      <c r="D1676" t="s">
        <v>7400</v>
      </c>
      <c r="E1676" t="s">
        <v>8754</v>
      </c>
      <c r="F1676" t="s">
        <v>1776</v>
      </c>
      <c r="G1676" t="s">
        <v>3027</v>
      </c>
      <c r="H1676">
        <v>10</v>
      </c>
      <c r="I1676" t="s">
        <v>1652</v>
      </c>
      <c r="J1676">
        <v>0</v>
      </c>
      <c r="K1676">
        <v>0</v>
      </c>
    </row>
    <row r="1677" spans="1:11" x14ac:dyDescent="0.25">
      <c r="A1677">
        <v>3848</v>
      </c>
      <c r="B1677" t="s">
        <v>1647</v>
      </c>
      <c r="C1677" t="s">
        <v>301</v>
      </c>
      <c r="D1677" t="s">
        <v>7400</v>
      </c>
      <c r="E1677" t="s">
        <v>4326</v>
      </c>
      <c r="F1677" t="s">
        <v>1913</v>
      </c>
      <c r="G1677" t="s">
        <v>3111</v>
      </c>
      <c r="H1677">
        <v>9</v>
      </c>
      <c r="I1677" t="s">
        <v>1652</v>
      </c>
      <c r="J1677">
        <v>0</v>
      </c>
      <c r="K1677">
        <v>0</v>
      </c>
    </row>
    <row r="1678" spans="1:11" x14ac:dyDescent="0.25">
      <c r="A1678">
        <v>3848</v>
      </c>
      <c r="B1678" t="s">
        <v>1647</v>
      </c>
      <c r="C1678" t="s">
        <v>301</v>
      </c>
      <c r="D1678" t="s">
        <v>7400</v>
      </c>
      <c r="G1678" t="s">
        <v>5045</v>
      </c>
      <c r="H1678">
        <v>16</v>
      </c>
      <c r="I1678" t="s">
        <v>1652</v>
      </c>
      <c r="J1678">
        <v>0</v>
      </c>
      <c r="K1678">
        <v>0</v>
      </c>
    </row>
    <row r="1679" spans="1:11" x14ac:dyDescent="0.25">
      <c r="A1679">
        <v>3848</v>
      </c>
      <c r="B1679" t="s">
        <v>1647</v>
      </c>
      <c r="C1679" t="s">
        <v>301</v>
      </c>
      <c r="D1679" t="s">
        <v>7400</v>
      </c>
      <c r="E1679" t="s">
        <v>8942</v>
      </c>
      <c r="F1679" t="s">
        <v>1667</v>
      </c>
      <c r="G1679" t="s">
        <v>10145</v>
      </c>
      <c r="H1679">
        <v>21</v>
      </c>
      <c r="I1679" t="s">
        <v>1652</v>
      </c>
      <c r="J1679">
        <v>0</v>
      </c>
      <c r="K1679">
        <v>0</v>
      </c>
    </row>
    <row r="1680" spans="1:11" x14ac:dyDescent="0.25">
      <c r="A1680">
        <v>3848</v>
      </c>
      <c r="B1680" t="s">
        <v>1647</v>
      </c>
      <c r="C1680" t="s">
        <v>301</v>
      </c>
      <c r="D1680" t="s">
        <v>7400</v>
      </c>
      <c r="G1680" t="s">
        <v>2243</v>
      </c>
      <c r="H1680">
        <v>20</v>
      </c>
      <c r="I1680" t="s">
        <v>1652</v>
      </c>
      <c r="J1680">
        <v>0</v>
      </c>
      <c r="K1680">
        <v>0</v>
      </c>
    </row>
    <row r="1681" spans="1:11" x14ac:dyDescent="0.25">
      <c r="A1681">
        <v>3848</v>
      </c>
      <c r="B1681" t="s">
        <v>1647</v>
      </c>
      <c r="C1681" t="s">
        <v>301</v>
      </c>
      <c r="D1681" t="s">
        <v>7400</v>
      </c>
      <c r="E1681" t="s">
        <v>4489</v>
      </c>
      <c r="F1681" t="s">
        <v>1667</v>
      </c>
      <c r="G1681" t="s">
        <v>3457</v>
      </c>
      <c r="H1681">
        <v>14</v>
      </c>
      <c r="I1681" t="s">
        <v>1652</v>
      </c>
      <c r="J1681">
        <v>0</v>
      </c>
      <c r="K1681">
        <v>0</v>
      </c>
    </row>
    <row r="1682" spans="1:11" x14ac:dyDescent="0.25">
      <c r="A1682">
        <v>3848</v>
      </c>
      <c r="B1682" t="s">
        <v>1647</v>
      </c>
      <c r="C1682" t="s">
        <v>301</v>
      </c>
      <c r="D1682" t="s">
        <v>7400</v>
      </c>
      <c r="G1682" t="s">
        <v>2222</v>
      </c>
      <c r="H1682">
        <v>15</v>
      </c>
      <c r="I1682" t="s">
        <v>1652</v>
      </c>
      <c r="J1682">
        <v>0</v>
      </c>
      <c r="K1682">
        <v>0</v>
      </c>
    </row>
    <row r="1683" spans="1:11" x14ac:dyDescent="0.25">
      <c r="A1683">
        <v>3848</v>
      </c>
      <c r="B1683" t="s">
        <v>1647</v>
      </c>
      <c r="C1683" t="s">
        <v>301</v>
      </c>
      <c r="D1683" t="s">
        <v>7400</v>
      </c>
      <c r="E1683" t="s">
        <v>8755</v>
      </c>
      <c r="F1683" t="s">
        <v>1962</v>
      </c>
      <c r="G1683" t="s">
        <v>8756</v>
      </c>
      <c r="H1683">
        <v>8</v>
      </c>
      <c r="I1683" t="s">
        <v>1652</v>
      </c>
      <c r="J1683">
        <v>0</v>
      </c>
      <c r="K1683">
        <v>0</v>
      </c>
    </row>
    <row r="1684" spans="1:11" x14ac:dyDescent="0.25">
      <c r="A1684">
        <v>3848</v>
      </c>
      <c r="B1684" t="s">
        <v>1647</v>
      </c>
      <c r="C1684" t="s">
        <v>301</v>
      </c>
      <c r="D1684" t="s">
        <v>7400</v>
      </c>
      <c r="E1684" t="s">
        <v>5046</v>
      </c>
      <c r="F1684" t="s">
        <v>1655</v>
      </c>
      <c r="G1684" t="s">
        <v>4052</v>
      </c>
      <c r="H1684">
        <v>7</v>
      </c>
      <c r="I1684" t="s">
        <v>1652</v>
      </c>
      <c r="J1684">
        <v>0</v>
      </c>
      <c r="K1684">
        <v>0</v>
      </c>
    </row>
    <row r="1685" spans="1:11" x14ac:dyDescent="0.25">
      <c r="A1685">
        <v>3848</v>
      </c>
      <c r="B1685" t="s">
        <v>1647</v>
      </c>
      <c r="C1685" t="s">
        <v>301</v>
      </c>
      <c r="D1685" t="s">
        <v>7400</v>
      </c>
      <c r="G1685" t="s">
        <v>5047</v>
      </c>
      <c r="H1685">
        <v>16</v>
      </c>
      <c r="I1685" t="s">
        <v>1652</v>
      </c>
      <c r="J1685">
        <v>0</v>
      </c>
      <c r="K1685">
        <v>0</v>
      </c>
    </row>
    <row r="1686" spans="1:11" x14ac:dyDescent="0.25">
      <c r="A1686">
        <v>3848</v>
      </c>
      <c r="B1686" t="s">
        <v>1647</v>
      </c>
      <c r="C1686" t="s">
        <v>301</v>
      </c>
      <c r="D1686" t="s">
        <v>7400</v>
      </c>
      <c r="E1686" t="s">
        <v>5048</v>
      </c>
      <c r="F1686" t="s">
        <v>5049</v>
      </c>
      <c r="G1686" t="s">
        <v>10361</v>
      </c>
      <c r="H1686">
        <v>23</v>
      </c>
      <c r="I1686" t="s">
        <v>1652</v>
      </c>
      <c r="J1686">
        <v>0</v>
      </c>
      <c r="K1686">
        <v>0</v>
      </c>
    </row>
    <row r="1687" spans="1:11" x14ac:dyDescent="0.25">
      <c r="A1687">
        <v>3848</v>
      </c>
      <c r="B1687" t="s">
        <v>1647</v>
      </c>
      <c r="C1687" t="s">
        <v>301</v>
      </c>
      <c r="D1687" t="s">
        <v>7400</v>
      </c>
      <c r="G1687" t="s">
        <v>4972</v>
      </c>
      <c r="H1687">
        <v>17</v>
      </c>
      <c r="I1687" t="s">
        <v>1652</v>
      </c>
      <c r="J1687">
        <v>0</v>
      </c>
      <c r="K1687">
        <v>0</v>
      </c>
    </row>
    <row r="1688" spans="1:11" x14ac:dyDescent="0.25">
      <c r="A1688">
        <v>3848</v>
      </c>
      <c r="B1688" t="s">
        <v>1647</v>
      </c>
      <c r="C1688" t="s">
        <v>301</v>
      </c>
      <c r="D1688" t="s">
        <v>7400</v>
      </c>
      <c r="E1688" t="s">
        <v>6961</v>
      </c>
      <c r="F1688" t="s">
        <v>5050</v>
      </c>
      <c r="G1688" t="s">
        <v>6795</v>
      </c>
      <c r="H1688">
        <v>3</v>
      </c>
      <c r="I1688" t="s">
        <v>1652</v>
      </c>
      <c r="J1688">
        <v>0</v>
      </c>
      <c r="K1688">
        <v>0</v>
      </c>
    </row>
    <row r="1689" spans="1:11" x14ac:dyDescent="0.25">
      <c r="A1689">
        <v>3848</v>
      </c>
      <c r="B1689" t="s">
        <v>1647</v>
      </c>
      <c r="C1689" t="s">
        <v>301</v>
      </c>
      <c r="D1689" t="s">
        <v>7400</v>
      </c>
      <c r="G1689" t="s">
        <v>2229</v>
      </c>
      <c r="H1689">
        <v>4</v>
      </c>
      <c r="I1689" t="s">
        <v>1652</v>
      </c>
      <c r="J1689">
        <v>0</v>
      </c>
      <c r="K1689">
        <v>0</v>
      </c>
    </row>
    <row r="1690" spans="1:11" x14ac:dyDescent="0.25">
      <c r="A1690">
        <v>3848</v>
      </c>
      <c r="B1690" t="s">
        <v>1647</v>
      </c>
      <c r="C1690" t="s">
        <v>301</v>
      </c>
      <c r="D1690" t="s">
        <v>7400</v>
      </c>
      <c r="E1690" t="s">
        <v>4327</v>
      </c>
      <c r="F1690" t="s">
        <v>1701</v>
      </c>
      <c r="G1690" t="s">
        <v>3625</v>
      </c>
      <c r="H1690">
        <v>2</v>
      </c>
      <c r="I1690" t="s">
        <v>1652</v>
      </c>
      <c r="J1690">
        <v>0</v>
      </c>
      <c r="K1690">
        <v>0</v>
      </c>
    </row>
    <row r="1691" spans="1:11" x14ac:dyDescent="0.25">
      <c r="A1691">
        <v>3848</v>
      </c>
      <c r="B1691" t="s">
        <v>1647</v>
      </c>
      <c r="C1691" t="s">
        <v>301</v>
      </c>
      <c r="D1691" t="s">
        <v>7400</v>
      </c>
      <c r="G1691" t="s">
        <v>2253</v>
      </c>
      <c r="H1691">
        <v>13</v>
      </c>
      <c r="I1691" t="s">
        <v>1652</v>
      </c>
      <c r="J1691">
        <v>0</v>
      </c>
      <c r="K1691">
        <v>0</v>
      </c>
    </row>
    <row r="1692" spans="1:11" x14ac:dyDescent="0.25">
      <c r="A1692">
        <v>3848</v>
      </c>
      <c r="B1692" t="s">
        <v>1647</v>
      </c>
      <c r="C1692" t="s">
        <v>301</v>
      </c>
      <c r="D1692" t="s">
        <v>7400</v>
      </c>
      <c r="E1692" t="s">
        <v>6648</v>
      </c>
      <c r="F1692" t="s">
        <v>1701</v>
      </c>
      <c r="G1692" t="s">
        <v>3625</v>
      </c>
      <c r="H1692">
        <v>31</v>
      </c>
      <c r="I1692" t="s">
        <v>1652</v>
      </c>
      <c r="J1692">
        <v>0</v>
      </c>
      <c r="K1692">
        <v>0</v>
      </c>
    </row>
    <row r="1693" spans="1:11" x14ac:dyDescent="0.25">
      <c r="A1693">
        <v>3848</v>
      </c>
      <c r="B1693" t="s">
        <v>1647</v>
      </c>
      <c r="C1693" t="s">
        <v>301</v>
      </c>
      <c r="D1693" t="s">
        <v>7400</v>
      </c>
      <c r="G1693" t="s">
        <v>5859</v>
      </c>
      <c r="H1693">
        <v>23</v>
      </c>
      <c r="I1693" t="s">
        <v>1652</v>
      </c>
      <c r="J1693">
        <v>0</v>
      </c>
      <c r="K1693">
        <v>0</v>
      </c>
    </row>
    <row r="1694" spans="1:11" x14ac:dyDescent="0.25">
      <c r="A1694">
        <v>3848</v>
      </c>
      <c r="B1694" t="s">
        <v>1647</v>
      </c>
      <c r="C1694" t="s">
        <v>301</v>
      </c>
      <c r="D1694" t="s">
        <v>7400</v>
      </c>
      <c r="E1694" t="s">
        <v>7756</v>
      </c>
      <c r="F1694" t="s">
        <v>1678</v>
      </c>
      <c r="G1694" t="s">
        <v>7385</v>
      </c>
      <c r="H1694">
        <v>5</v>
      </c>
      <c r="I1694" t="s">
        <v>1652</v>
      </c>
      <c r="J1694">
        <v>0</v>
      </c>
      <c r="K1694">
        <v>0</v>
      </c>
    </row>
    <row r="1695" spans="1:11" x14ac:dyDescent="0.25">
      <c r="A1695">
        <v>3848</v>
      </c>
      <c r="B1695" t="s">
        <v>1647</v>
      </c>
      <c r="C1695" t="s">
        <v>301</v>
      </c>
      <c r="D1695" t="s">
        <v>7400</v>
      </c>
      <c r="G1695" t="s">
        <v>7757</v>
      </c>
      <c r="H1695">
        <v>13</v>
      </c>
      <c r="I1695" t="s">
        <v>1652</v>
      </c>
      <c r="J1695">
        <v>0</v>
      </c>
      <c r="K1695">
        <v>0</v>
      </c>
    </row>
    <row r="1696" spans="1:11" x14ac:dyDescent="0.25">
      <c r="A1696">
        <v>3848</v>
      </c>
      <c r="B1696" t="s">
        <v>1647</v>
      </c>
      <c r="C1696" t="s">
        <v>301</v>
      </c>
      <c r="D1696" t="s">
        <v>7400</v>
      </c>
      <c r="E1696" t="s">
        <v>5051</v>
      </c>
      <c r="F1696" t="s">
        <v>1678</v>
      </c>
      <c r="G1696" t="s">
        <v>5052</v>
      </c>
      <c r="H1696">
        <v>13</v>
      </c>
      <c r="I1696" t="s">
        <v>1652</v>
      </c>
      <c r="J1696">
        <v>0</v>
      </c>
      <c r="K1696">
        <v>0</v>
      </c>
    </row>
    <row r="1697" spans="1:11" x14ac:dyDescent="0.25">
      <c r="A1697">
        <v>3848</v>
      </c>
      <c r="B1697" t="s">
        <v>1647</v>
      </c>
      <c r="C1697" t="s">
        <v>301</v>
      </c>
      <c r="D1697" t="s">
        <v>7400</v>
      </c>
      <c r="E1697" t="s">
        <v>8841</v>
      </c>
      <c r="F1697" t="s">
        <v>8842</v>
      </c>
      <c r="G1697" t="s">
        <v>8843</v>
      </c>
      <c r="H1697">
        <v>3</v>
      </c>
      <c r="I1697" t="s">
        <v>1652</v>
      </c>
      <c r="J1697">
        <v>0</v>
      </c>
      <c r="K1697">
        <v>0</v>
      </c>
    </row>
    <row r="1698" spans="1:11" x14ac:dyDescent="0.25">
      <c r="A1698">
        <v>3848</v>
      </c>
      <c r="B1698" t="s">
        <v>1647</v>
      </c>
      <c r="C1698" t="s">
        <v>301</v>
      </c>
      <c r="D1698" t="s">
        <v>7400</v>
      </c>
      <c r="E1698" t="s">
        <v>6200</v>
      </c>
      <c r="F1698" t="s">
        <v>1669</v>
      </c>
      <c r="G1698" t="s">
        <v>6634</v>
      </c>
      <c r="H1698">
        <v>1</v>
      </c>
      <c r="I1698" t="s">
        <v>1652</v>
      </c>
      <c r="J1698">
        <v>0</v>
      </c>
      <c r="K1698">
        <v>0</v>
      </c>
    </row>
    <row r="1699" spans="1:11" x14ac:dyDescent="0.25">
      <c r="A1699">
        <v>3848</v>
      </c>
      <c r="B1699" t="s">
        <v>1647</v>
      </c>
      <c r="C1699" t="s">
        <v>301</v>
      </c>
      <c r="D1699" t="s">
        <v>7400</v>
      </c>
      <c r="G1699" t="s">
        <v>5974</v>
      </c>
      <c r="H1699">
        <v>7</v>
      </c>
      <c r="I1699" t="s">
        <v>1652</v>
      </c>
      <c r="J1699">
        <v>0</v>
      </c>
      <c r="K1699">
        <v>0</v>
      </c>
    </row>
    <row r="1700" spans="1:11" x14ac:dyDescent="0.25">
      <c r="A1700">
        <v>3848</v>
      </c>
      <c r="B1700" t="s">
        <v>1647</v>
      </c>
      <c r="C1700" t="s">
        <v>301</v>
      </c>
      <c r="D1700" t="s">
        <v>7400</v>
      </c>
      <c r="E1700" t="s">
        <v>3626</v>
      </c>
      <c r="F1700" t="s">
        <v>1701</v>
      </c>
      <c r="G1700" t="s">
        <v>3590</v>
      </c>
      <c r="H1700">
        <v>2</v>
      </c>
      <c r="I1700" t="s">
        <v>1652</v>
      </c>
      <c r="J1700">
        <v>0</v>
      </c>
      <c r="K1700">
        <v>0</v>
      </c>
    </row>
    <row r="1701" spans="1:11" x14ac:dyDescent="0.25">
      <c r="A1701">
        <v>3848</v>
      </c>
      <c r="B1701" t="s">
        <v>1647</v>
      </c>
      <c r="C1701" t="s">
        <v>301</v>
      </c>
      <c r="D1701" t="s">
        <v>7400</v>
      </c>
      <c r="G1701" t="s">
        <v>2232</v>
      </c>
      <c r="H1701">
        <v>14</v>
      </c>
      <c r="I1701" t="s">
        <v>1652</v>
      </c>
      <c r="J1701">
        <v>0</v>
      </c>
      <c r="K1701">
        <v>0</v>
      </c>
    </row>
    <row r="1702" spans="1:11" x14ac:dyDescent="0.25">
      <c r="A1702">
        <v>3848</v>
      </c>
      <c r="B1702" t="s">
        <v>1647</v>
      </c>
      <c r="C1702" t="s">
        <v>301</v>
      </c>
      <c r="D1702" t="s">
        <v>7400</v>
      </c>
      <c r="E1702" t="s">
        <v>3021</v>
      </c>
      <c r="F1702" t="s">
        <v>1954</v>
      </c>
      <c r="G1702" t="s">
        <v>6727</v>
      </c>
      <c r="H1702">
        <v>6</v>
      </c>
      <c r="I1702" t="s">
        <v>1652</v>
      </c>
      <c r="J1702">
        <v>0</v>
      </c>
      <c r="K1702">
        <v>0</v>
      </c>
    </row>
    <row r="1703" spans="1:11" x14ac:dyDescent="0.25">
      <c r="A1703">
        <v>3848</v>
      </c>
      <c r="B1703" t="s">
        <v>1647</v>
      </c>
      <c r="C1703" t="s">
        <v>301</v>
      </c>
      <c r="D1703" t="s">
        <v>7400</v>
      </c>
      <c r="G1703" t="s">
        <v>2222</v>
      </c>
      <c r="H1703">
        <v>7</v>
      </c>
      <c r="I1703" t="s">
        <v>1652</v>
      </c>
      <c r="J1703">
        <v>0</v>
      </c>
      <c r="K1703">
        <v>0</v>
      </c>
    </row>
    <row r="1704" spans="1:11" x14ac:dyDescent="0.25">
      <c r="A1704">
        <v>3848</v>
      </c>
      <c r="B1704" t="s">
        <v>1647</v>
      </c>
      <c r="C1704" t="s">
        <v>301</v>
      </c>
      <c r="D1704" t="s">
        <v>7400</v>
      </c>
      <c r="E1704" t="s">
        <v>1953</v>
      </c>
      <c r="F1704" t="s">
        <v>1701</v>
      </c>
      <c r="G1704" t="s">
        <v>3665</v>
      </c>
      <c r="H1704">
        <v>4</v>
      </c>
      <c r="I1704" t="s">
        <v>1652</v>
      </c>
      <c r="J1704">
        <v>0</v>
      </c>
      <c r="K1704">
        <v>0</v>
      </c>
    </row>
    <row r="1705" spans="1:11" x14ac:dyDescent="0.25">
      <c r="A1705">
        <v>3848</v>
      </c>
      <c r="B1705" t="s">
        <v>1647</v>
      </c>
      <c r="C1705" t="s">
        <v>301</v>
      </c>
      <c r="D1705" t="s">
        <v>7400</v>
      </c>
      <c r="G1705" t="s">
        <v>5100</v>
      </c>
      <c r="H1705">
        <v>9</v>
      </c>
      <c r="I1705" t="s">
        <v>1652</v>
      </c>
      <c r="J1705">
        <v>0</v>
      </c>
      <c r="K1705">
        <v>0</v>
      </c>
    </row>
    <row r="1706" spans="1:11" x14ac:dyDescent="0.25">
      <c r="A1706">
        <v>3848</v>
      </c>
      <c r="B1706" t="s">
        <v>1647</v>
      </c>
      <c r="C1706" t="s">
        <v>301</v>
      </c>
      <c r="D1706" t="s">
        <v>7400</v>
      </c>
      <c r="E1706" t="s">
        <v>9545</v>
      </c>
      <c r="F1706" t="s">
        <v>1793</v>
      </c>
      <c r="G1706" t="s">
        <v>8929</v>
      </c>
      <c r="H1706">
        <v>18</v>
      </c>
      <c r="I1706" t="s">
        <v>1652</v>
      </c>
      <c r="J1706">
        <v>0</v>
      </c>
      <c r="K1706">
        <v>0</v>
      </c>
    </row>
    <row r="1707" spans="1:11" x14ac:dyDescent="0.25">
      <c r="A1707">
        <v>3848</v>
      </c>
      <c r="B1707" t="s">
        <v>1647</v>
      </c>
      <c r="C1707" t="s">
        <v>301</v>
      </c>
      <c r="D1707" t="s">
        <v>7400</v>
      </c>
      <c r="G1707" t="s">
        <v>9547</v>
      </c>
      <c r="H1707">
        <v>40</v>
      </c>
      <c r="I1707" t="s">
        <v>1652</v>
      </c>
      <c r="J1707">
        <v>0</v>
      </c>
      <c r="K1707">
        <v>0</v>
      </c>
    </row>
    <row r="1708" spans="1:11" x14ac:dyDescent="0.25">
      <c r="A1708">
        <v>3848</v>
      </c>
      <c r="B1708" t="s">
        <v>1647</v>
      </c>
      <c r="C1708" t="s">
        <v>301</v>
      </c>
      <c r="D1708" t="s">
        <v>7400</v>
      </c>
      <c r="E1708" t="s">
        <v>3627</v>
      </c>
      <c r="F1708" t="s">
        <v>1678</v>
      </c>
      <c r="G1708" t="s">
        <v>3073</v>
      </c>
      <c r="H1708">
        <v>1</v>
      </c>
      <c r="I1708" t="s">
        <v>1652</v>
      </c>
      <c r="J1708">
        <v>0</v>
      </c>
      <c r="K1708">
        <v>0</v>
      </c>
    </row>
    <row r="1709" spans="1:11" x14ac:dyDescent="0.25">
      <c r="A1709">
        <v>3848</v>
      </c>
      <c r="B1709" t="s">
        <v>1647</v>
      </c>
      <c r="C1709" t="s">
        <v>301</v>
      </c>
      <c r="D1709" t="s">
        <v>7400</v>
      </c>
      <c r="G1709" t="s">
        <v>10806</v>
      </c>
      <c r="H1709">
        <v>1</v>
      </c>
      <c r="I1709" t="s">
        <v>1652</v>
      </c>
      <c r="J1709">
        <v>0</v>
      </c>
      <c r="K1709">
        <v>0</v>
      </c>
    </row>
    <row r="1710" spans="1:11" x14ac:dyDescent="0.25">
      <c r="A1710">
        <v>3848</v>
      </c>
      <c r="B1710" t="s">
        <v>1647</v>
      </c>
      <c r="C1710" t="s">
        <v>301</v>
      </c>
      <c r="D1710" t="s">
        <v>7400</v>
      </c>
      <c r="E1710" t="s">
        <v>3628</v>
      </c>
      <c r="F1710" t="s">
        <v>1699</v>
      </c>
      <c r="G1710" t="s">
        <v>6722</v>
      </c>
      <c r="H1710">
        <v>3</v>
      </c>
      <c r="I1710" t="s">
        <v>1652</v>
      </c>
      <c r="J1710">
        <v>0</v>
      </c>
      <c r="K1710">
        <v>0</v>
      </c>
    </row>
    <row r="1711" spans="1:11" x14ac:dyDescent="0.25">
      <c r="A1711">
        <v>3848</v>
      </c>
      <c r="B1711" t="s">
        <v>1647</v>
      </c>
      <c r="C1711" t="s">
        <v>301</v>
      </c>
      <c r="D1711" t="s">
        <v>7400</v>
      </c>
      <c r="G1711" t="s">
        <v>5053</v>
      </c>
      <c r="H1711">
        <v>12</v>
      </c>
      <c r="I1711" t="s">
        <v>1652</v>
      </c>
      <c r="J1711">
        <v>0</v>
      </c>
      <c r="K1711">
        <v>0</v>
      </c>
    </row>
    <row r="1712" spans="1:11" x14ac:dyDescent="0.25">
      <c r="A1712">
        <v>3848</v>
      </c>
      <c r="B1712" t="s">
        <v>1647</v>
      </c>
      <c r="C1712" t="s">
        <v>301</v>
      </c>
      <c r="D1712" t="s">
        <v>7400</v>
      </c>
      <c r="E1712" t="s">
        <v>3630</v>
      </c>
      <c r="F1712" t="s">
        <v>1885</v>
      </c>
      <c r="G1712" t="s">
        <v>3136</v>
      </c>
      <c r="H1712">
        <v>5</v>
      </c>
      <c r="I1712" t="s">
        <v>1652</v>
      </c>
      <c r="J1712">
        <v>0</v>
      </c>
      <c r="K1712">
        <v>0</v>
      </c>
    </row>
    <row r="1713" spans="1:11" x14ac:dyDescent="0.25">
      <c r="A1713">
        <v>3848</v>
      </c>
      <c r="B1713" t="s">
        <v>1647</v>
      </c>
      <c r="C1713" t="s">
        <v>301</v>
      </c>
      <c r="D1713" t="s">
        <v>7400</v>
      </c>
      <c r="G1713" t="s">
        <v>5047</v>
      </c>
      <c r="H1713">
        <v>6</v>
      </c>
      <c r="I1713" t="s">
        <v>1652</v>
      </c>
      <c r="J1713">
        <v>0</v>
      </c>
      <c r="K1713">
        <v>0</v>
      </c>
    </row>
    <row r="1714" spans="1:11" x14ac:dyDescent="0.25">
      <c r="A1714">
        <v>3848</v>
      </c>
      <c r="B1714" t="s">
        <v>1647</v>
      </c>
      <c r="C1714" t="s">
        <v>301</v>
      </c>
      <c r="D1714" t="s">
        <v>7400</v>
      </c>
      <c r="E1714" t="s">
        <v>6438</v>
      </c>
      <c r="F1714" t="s">
        <v>6439</v>
      </c>
      <c r="G1714" t="s">
        <v>7389</v>
      </c>
      <c r="H1714">
        <v>3</v>
      </c>
      <c r="I1714" t="s">
        <v>1652</v>
      </c>
      <c r="J1714">
        <v>0</v>
      </c>
      <c r="K1714">
        <v>0</v>
      </c>
    </row>
    <row r="1715" spans="1:11" x14ac:dyDescent="0.25">
      <c r="A1715">
        <v>3848</v>
      </c>
      <c r="B1715" t="s">
        <v>1647</v>
      </c>
      <c r="C1715" t="s">
        <v>301</v>
      </c>
      <c r="D1715" t="s">
        <v>7400</v>
      </c>
      <c r="G1715" t="s">
        <v>6440</v>
      </c>
      <c r="H1715">
        <v>24</v>
      </c>
      <c r="I1715" t="s">
        <v>1652</v>
      </c>
      <c r="J1715">
        <v>0</v>
      </c>
      <c r="K1715">
        <v>0</v>
      </c>
    </row>
    <row r="1716" spans="1:11" x14ac:dyDescent="0.25">
      <c r="A1716">
        <v>3848</v>
      </c>
      <c r="B1716" t="s">
        <v>1647</v>
      </c>
      <c r="C1716" t="s">
        <v>301</v>
      </c>
      <c r="D1716" t="s">
        <v>7400</v>
      </c>
      <c r="E1716" t="s">
        <v>10362</v>
      </c>
      <c r="F1716" t="s">
        <v>1673</v>
      </c>
      <c r="G1716" t="s">
        <v>10363</v>
      </c>
      <c r="H1716">
        <v>3</v>
      </c>
      <c r="I1716" t="s">
        <v>1652</v>
      </c>
      <c r="J1716">
        <v>0</v>
      </c>
      <c r="K1716">
        <v>0</v>
      </c>
    </row>
    <row r="1717" spans="1:11" x14ac:dyDescent="0.25">
      <c r="A1717">
        <v>3848</v>
      </c>
      <c r="B1717" t="s">
        <v>1647</v>
      </c>
      <c r="C1717" t="s">
        <v>301</v>
      </c>
      <c r="D1717" t="s">
        <v>7400</v>
      </c>
      <c r="E1717" t="s">
        <v>1952</v>
      </c>
      <c r="F1717" t="s">
        <v>1666</v>
      </c>
      <c r="G1717" t="s">
        <v>3692</v>
      </c>
      <c r="H1717">
        <v>2</v>
      </c>
      <c r="I1717" t="s">
        <v>1652</v>
      </c>
      <c r="J1717">
        <v>0</v>
      </c>
      <c r="K1717">
        <v>0</v>
      </c>
    </row>
    <row r="1718" spans="1:11" x14ac:dyDescent="0.25">
      <c r="A1718">
        <v>3848</v>
      </c>
      <c r="B1718" t="s">
        <v>1647</v>
      </c>
      <c r="C1718" t="s">
        <v>301</v>
      </c>
      <c r="D1718" t="s">
        <v>7400</v>
      </c>
      <c r="G1718" t="s">
        <v>2220</v>
      </c>
      <c r="H1718">
        <v>4</v>
      </c>
      <c r="I1718" t="s">
        <v>1652</v>
      </c>
      <c r="J1718">
        <v>0</v>
      </c>
      <c r="K1718">
        <v>0</v>
      </c>
    </row>
    <row r="1719" spans="1:11" x14ac:dyDescent="0.25">
      <c r="A1719">
        <v>3848</v>
      </c>
      <c r="B1719" t="s">
        <v>1647</v>
      </c>
      <c r="C1719" t="s">
        <v>301</v>
      </c>
      <c r="D1719" t="s">
        <v>7400</v>
      </c>
      <c r="E1719" t="s">
        <v>8590</v>
      </c>
      <c r="F1719" t="s">
        <v>1792</v>
      </c>
      <c r="G1719" t="s">
        <v>2234</v>
      </c>
      <c r="H1719">
        <v>11</v>
      </c>
      <c r="I1719" t="s">
        <v>1652</v>
      </c>
      <c r="J1719">
        <v>0</v>
      </c>
      <c r="K1719">
        <v>0</v>
      </c>
    </row>
    <row r="1720" spans="1:11" x14ac:dyDescent="0.25">
      <c r="A1720">
        <v>3848</v>
      </c>
      <c r="B1720" t="s">
        <v>1647</v>
      </c>
      <c r="C1720" t="s">
        <v>301</v>
      </c>
      <c r="D1720" t="s">
        <v>7400</v>
      </c>
      <c r="E1720" t="s">
        <v>8591</v>
      </c>
      <c r="F1720" t="s">
        <v>3510</v>
      </c>
      <c r="G1720" t="s">
        <v>10151</v>
      </c>
      <c r="H1720">
        <v>8</v>
      </c>
      <c r="I1720" t="s">
        <v>1652</v>
      </c>
      <c r="J1720">
        <v>0</v>
      </c>
      <c r="K1720">
        <v>0</v>
      </c>
    </row>
    <row r="1721" spans="1:11" x14ac:dyDescent="0.25">
      <c r="A1721">
        <v>3848</v>
      </c>
      <c r="B1721" t="s">
        <v>1647</v>
      </c>
      <c r="C1721" t="s">
        <v>301</v>
      </c>
      <c r="D1721" t="s">
        <v>7400</v>
      </c>
      <c r="E1721" t="s">
        <v>1951</v>
      </c>
      <c r="F1721" t="s">
        <v>1964</v>
      </c>
      <c r="G1721" t="s">
        <v>9176</v>
      </c>
      <c r="H1721">
        <v>8</v>
      </c>
      <c r="I1721" t="s">
        <v>1652</v>
      </c>
      <c r="J1721">
        <v>0</v>
      </c>
      <c r="K1721">
        <v>0</v>
      </c>
    </row>
    <row r="1722" spans="1:11" x14ac:dyDescent="0.25">
      <c r="A1722">
        <v>3848</v>
      </c>
      <c r="B1722" t="s">
        <v>1647</v>
      </c>
      <c r="C1722" t="s">
        <v>301</v>
      </c>
      <c r="D1722" t="s">
        <v>7400</v>
      </c>
      <c r="E1722" t="s">
        <v>1950</v>
      </c>
      <c r="F1722" t="s">
        <v>1949</v>
      </c>
      <c r="G1722" t="s">
        <v>3515</v>
      </c>
      <c r="H1722">
        <v>8</v>
      </c>
      <c r="I1722" t="s">
        <v>1652</v>
      </c>
      <c r="J1722">
        <v>0</v>
      </c>
      <c r="K1722">
        <v>0</v>
      </c>
    </row>
    <row r="1723" spans="1:11" x14ac:dyDescent="0.25">
      <c r="A1723">
        <v>3848</v>
      </c>
      <c r="B1723" t="s">
        <v>1647</v>
      </c>
      <c r="C1723" t="s">
        <v>301</v>
      </c>
      <c r="D1723" t="s">
        <v>7400</v>
      </c>
      <c r="G1723" t="s">
        <v>9176</v>
      </c>
      <c r="H1723">
        <v>8</v>
      </c>
      <c r="I1723" t="s">
        <v>1652</v>
      </c>
      <c r="J1723">
        <v>0</v>
      </c>
      <c r="K1723">
        <v>0</v>
      </c>
    </row>
    <row r="1724" spans="1:11" x14ac:dyDescent="0.25">
      <c r="A1724">
        <v>3848</v>
      </c>
      <c r="B1724" t="s">
        <v>1647</v>
      </c>
      <c r="C1724" t="s">
        <v>301</v>
      </c>
      <c r="D1724" t="s">
        <v>7400</v>
      </c>
      <c r="E1724" t="s">
        <v>3631</v>
      </c>
      <c r="F1724" t="s">
        <v>1885</v>
      </c>
      <c r="G1724" t="s">
        <v>5958</v>
      </c>
      <c r="H1724">
        <v>5</v>
      </c>
      <c r="I1724" t="s">
        <v>1652</v>
      </c>
      <c r="J1724">
        <v>0</v>
      </c>
      <c r="K1724">
        <v>0</v>
      </c>
    </row>
    <row r="1725" spans="1:11" x14ac:dyDescent="0.25">
      <c r="A1725">
        <v>3848</v>
      </c>
      <c r="B1725" t="s">
        <v>1647</v>
      </c>
      <c r="C1725" t="s">
        <v>301</v>
      </c>
      <c r="D1725" t="s">
        <v>7400</v>
      </c>
      <c r="E1725" t="s">
        <v>5054</v>
      </c>
      <c r="F1725" t="s">
        <v>1885</v>
      </c>
      <c r="G1725" t="s">
        <v>6788</v>
      </c>
      <c r="H1725">
        <v>1</v>
      </c>
      <c r="I1725" t="s">
        <v>1652</v>
      </c>
      <c r="J1725">
        <v>0</v>
      </c>
      <c r="K1725">
        <v>0</v>
      </c>
    </row>
    <row r="1726" spans="1:11" x14ac:dyDescent="0.25">
      <c r="A1726">
        <v>3848</v>
      </c>
      <c r="B1726" t="s">
        <v>1647</v>
      </c>
      <c r="C1726" t="s">
        <v>301</v>
      </c>
      <c r="D1726" t="s">
        <v>7400</v>
      </c>
      <c r="G1726" t="s">
        <v>5055</v>
      </c>
      <c r="H1726">
        <v>3</v>
      </c>
      <c r="I1726" t="s">
        <v>1652</v>
      </c>
      <c r="J1726">
        <v>0</v>
      </c>
      <c r="K1726">
        <v>0</v>
      </c>
    </row>
    <row r="1727" spans="1:11" x14ac:dyDescent="0.25">
      <c r="A1727">
        <v>3848</v>
      </c>
      <c r="B1727" t="s">
        <v>1647</v>
      </c>
      <c r="C1727" t="s">
        <v>301</v>
      </c>
      <c r="D1727" t="s">
        <v>7400</v>
      </c>
      <c r="E1727" t="s">
        <v>6441</v>
      </c>
      <c r="F1727" t="s">
        <v>1672</v>
      </c>
      <c r="G1727" t="s">
        <v>3658</v>
      </c>
      <c r="H1727">
        <v>2</v>
      </c>
      <c r="I1727" t="s">
        <v>1652</v>
      </c>
      <c r="J1727">
        <v>0</v>
      </c>
      <c r="K1727">
        <v>0</v>
      </c>
    </row>
    <row r="1728" spans="1:11" x14ac:dyDescent="0.25">
      <c r="A1728">
        <v>3848</v>
      </c>
      <c r="B1728" t="s">
        <v>1647</v>
      </c>
      <c r="C1728" t="s">
        <v>301</v>
      </c>
      <c r="D1728" t="s">
        <v>7400</v>
      </c>
      <c r="G1728" t="s">
        <v>6442</v>
      </c>
      <c r="H1728">
        <v>5</v>
      </c>
      <c r="I1728" t="s">
        <v>1652</v>
      </c>
      <c r="J1728">
        <v>0</v>
      </c>
      <c r="K1728">
        <v>0</v>
      </c>
    </row>
    <row r="1729" spans="1:11" x14ac:dyDescent="0.25">
      <c r="A1729">
        <v>3848</v>
      </c>
      <c r="B1729" t="s">
        <v>1647</v>
      </c>
      <c r="C1729" t="s">
        <v>301</v>
      </c>
      <c r="D1729" t="s">
        <v>7400</v>
      </c>
      <c r="E1729" t="s">
        <v>6443</v>
      </c>
      <c r="F1729" t="s">
        <v>1666</v>
      </c>
      <c r="G1729" t="s">
        <v>2195</v>
      </c>
      <c r="H1729">
        <v>15</v>
      </c>
      <c r="I1729" t="s">
        <v>1652</v>
      </c>
      <c r="J1729">
        <v>0</v>
      </c>
      <c r="K1729">
        <v>0</v>
      </c>
    </row>
    <row r="1730" spans="1:11" x14ac:dyDescent="0.25">
      <c r="A1730">
        <v>3848</v>
      </c>
      <c r="B1730" t="s">
        <v>1647</v>
      </c>
      <c r="C1730" t="s">
        <v>301</v>
      </c>
      <c r="D1730" t="s">
        <v>7400</v>
      </c>
      <c r="E1730" t="s">
        <v>8757</v>
      </c>
      <c r="F1730" t="s">
        <v>1885</v>
      </c>
      <c r="G1730" t="s">
        <v>7766</v>
      </c>
      <c r="H1730">
        <v>3</v>
      </c>
      <c r="I1730" t="s">
        <v>1652</v>
      </c>
      <c r="J1730">
        <v>0</v>
      </c>
      <c r="K1730">
        <v>0</v>
      </c>
    </row>
    <row r="1731" spans="1:11" x14ac:dyDescent="0.25">
      <c r="A1731">
        <v>3848</v>
      </c>
      <c r="B1731" t="s">
        <v>1647</v>
      </c>
      <c r="C1731" t="s">
        <v>301</v>
      </c>
      <c r="D1731" t="s">
        <v>7400</v>
      </c>
      <c r="E1731" t="s">
        <v>3632</v>
      </c>
      <c r="F1731" t="s">
        <v>1672</v>
      </c>
      <c r="G1731" t="s">
        <v>5056</v>
      </c>
      <c r="H1731">
        <v>15</v>
      </c>
      <c r="I1731" t="s">
        <v>1652</v>
      </c>
      <c r="J1731">
        <v>0</v>
      </c>
      <c r="K1731">
        <v>0</v>
      </c>
    </row>
    <row r="1732" spans="1:11" x14ac:dyDescent="0.25">
      <c r="A1732">
        <v>3848</v>
      </c>
      <c r="B1732" t="s">
        <v>1647</v>
      </c>
      <c r="C1732" t="s">
        <v>301</v>
      </c>
      <c r="D1732" t="s">
        <v>7400</v>
      </c>
      <c r="E1732" t="s">
        <v>3633</v>
      </c>
      <c r="F1732" t="s">
        <v>1666</v>
      </c>
      <c r="G1732" t="s">
        <v>3545</v>
      </c>
      <c r="H1732">
        <v>3</v>
      </c>
      <c r="I1732" t="s">
        <v>1652</v>
      </c>
      <c r="J1732">
        <v>0</v>
      </c>
      <c r="K1732">
        <v>0</v>
      </c>
    </row>
    <row r="1733" spans="1:11" x14ac:dyDescent="0.25">
      <c r="A1733">
        <v>3848</v>
      </c>
      <c r="B1733" t="s">
        <v>1647</v>
      </c>
      <c r="C1733" t="s">
        <v>301</v>
      </c>
      <c r="D1733" t="s">
        <v>7400</v>
      </c>
      <c r="G1733" t="s">
        <v>6201</v>
      </c>
      <c r="H1733">
        <v>4</v>
      </c>
      <c r="I1733" t="s">
        <v>1652</v>
      </c>
      <c r="J1733">
        <v>0</v>
      </c>
      <c r="K1733">
        <v>0</v>
      </c>
    </row>
    <row r="1734" spans="1:11" x14ac:dyDescent="0.25">
      <c r="A1734">
        <v>3848</v>
      </c>
      <c r="B1734" t="s">
        <v>1647</v>
      </c>
      <c r="C1734" t="s">
        <v>301</v>
      </c>
      <c r="D1734" t="s">
        <v>7400</v>
      </c>
      <c r="E1734" t="s">
        <v>8758</v>
      </c>
      <c r="F1734" t="s">
        <v>1672</v>
      </c>
      <c r="G1734" t="s">
        <v>8759</v>
      </c>
      <c r="H1734">
        <v>3</v>
      </c>
      <c r="I1734" t="s">
        <v>1652</v>
      </c>
      <c r="J1734">
        <v>0</v>
      </c>
      <c r="K1734">
        <v>0</v>
      </c>
    </row>
    <row r="1735" spans="1:11" x14ac:dyDescent="0.25">
      <c r="A1735">
        <v>3848</v>
      </c>
      <c r="B1735" t="s">
        <v>1647</v>
      </c>
      <c r="C1735" t="s">
        <v>301</v>
      </c>
      <c r="D1735" t="s">
        <v>7400</v>
      </c>
      <c r="E1735" t="s">
        <v>5057</v>
      </c>
      <c r="F1735" t="s">
        <v>1666</v>
      </c>
      <c r="G1735" t="s">
        <v>5058</v>
      </c>
      <c r="H1735">
        <v>2</v>
      </c>
      <c r="I1735" t="s">
        <v>1652</v>
      </c>
      <c r="J1735">
        <v>0</v>
      </c>
      <c r="K1735">
        <v>0</v>
      </c>
    </row>
    <row r="1736" spans="1:11" x14ac:dyDescent="0.25">
      <c r="A1736">
        <v>3848</v>
      </c>
      <c r="B1736" t="s">
        <v>1647</v>
      </c>
      <c r="C1736" t="s">
        <v>301</v>
      </c>
      <c r="D1736" t="s">
        <v>7400</v>
      </c>
      <c r="E1736" t="s">
        <v>5059</v>
      </c>
      <c r="F1736" t="s">
        <v>3510</v>
      </c>
      <c r="G1736" t="s">
        <v>8596</v>
      </c>
      <c r="H1736">
        <v>9</v>
      </c>
      <c r="I1736" t="s">
        <v>1652</v>
      </c>
      <c r="J1736">
        <v>0</v>
      </c>
      <c r="K1736">
        <v>0</v>
      </c>
    </row>
    <row r="1737" spans="1:11" x14ac:dyDescent="0.25">
      <c r="A1737">
        <v>3848</v>
      </c>
      <c r="B1737" t="s">
        <v>1647</v>
      </c>
      <c r="C1737" t="s">
        <v>301</v>
      </c>
      <c r="D1737" t="s">
        <v>7400</v>
      </c>
      <c r="G1737" t="s">
        <v>5060</v>
      </c>
      <c r="H1737">
        <v>9</v>
      </c>
      <c r="I1737" t="s">
        <v>1652</v>
      </c>
      <c r="J1737">
        <v>0</v>
      </c>
      <c r="K1737">
        <v>0</v>
      </c>
    </row>
    <row r="1738" spans="1:11" x14ac:dyDescent="0.25">
      <c r="A1738">
        <v>3848</v>
      </c>
      <c r="B1738" t="s">
        <v>1647</v>
      </c>
      <c r="C1738" t="s">
        <v>301</v>
      </c>
      <c r="D1738" t="s">
        <v>7400</v>
      </c>
      <c r="E1738" t="s">
        <v>8593</v>
      </c>
      <c r="F1738" t="s">
        <v>10541</v>
      </c>
      <c r="G1738" t="s">
        <v>3590</v>
      </c>
      <c r="H1738">
        <v>10</v>
      </c>
      <c r="I1738" t="s">
        <v>1652</v>
      </c>
      <c r="J1738">
        <v>0</v>
      </c>
      <c r="K1738">
        <v>0</v>
      </c>
    </row>
    <row r="1739" spans="1:11" x14ac:dyDescent="0.25">
      <c r="A1739">
        <v>3848</v>
      </c>
      <c r="B1739" t="s">
        <v>1647</v>
      </c>
      <c r="C1739" t="s">
        <v>301</v>
      </c>
      <c r="D1739" t="s">
        <v>7400</v>
      </c>
      <c r="G1739" t="s">
        <v>2312</v>
      </c>
      <c r="H1739">
        <v>12</v>
      </c>
      <c r="I1739" t="s">
        <v>1652</v>
      </c>
      <c r="J1739">
        <v>0</v>
      </c>
      <c r="K1739">
        <v>0</v>
      </c>
    </row>
    <row r="1740" spans="1:11" x14ac:dyDescent="0.25">
      <c r="A1740">
        <v>3848</v>
      </c>
      <c r="B1740" t="s">
        <v>1647</v>
      </c>
      <c r="C1740" t="s">
        <v>301</v>
      </c>
      <c r="D1740" t="s">
        <v>7400</v>
      </c>
      <c r="E1740" t="s">
        <v>8594</v>
      </c>
      <c r="F1740" t="s">
        <v>8595</v>
      </c>
      <c r="G1740" t="s">
        <v>7643</v>
      </c>
      <c r="H1740">
        <v>30</v>
      </c>
      <c r="I1740" t="s">
        <v>1652</v>
      </c>
      <c r="J1740">
        <v>0</v>
      </c>
      <c r="K1740">
        <v>0</v>
      </c>
    </row>
    <row r="1741" spans="1:11" x14ac:dyDescent="0.25">
      <c r="A1741">
        <v>3848</v>
      </c>
      <c r="B1741" t="s">
        <v>1647</v>
      </c>
      <c r="C1741" t="s">
        <v>301</v>
      </c>
      <c r="D1741" t="s">
        <v>7400</v>
      </c>
      <c r="G1741" t="s">
        <v>2312</v>
      </c>
      <c r="H1741">
        <v>44</v>
      </c>
      <c r="I1741" t="s">
        <v>1652</v>
      </c>
      <c r="J1741">
        <v>0</v>
      </c>
      <c r="K1741">
        <v>0</v>
      </c>
    </row>
    <row r="1742" spans="1:11" x14ac:dyDescent="0.25">
      <c r="A1742">
        <v>3848</v>
      </c>
      <c r="B1742" t="s">
        <v>1647</v>
      </c>
      <c r="C1742" t="s">
        <v>301</v>
      </c>
      <c r="D1742" t="s">
        <v>7400</v>
      </c>
      <c r="E1742" t="s">
        <v>6890</v>
      </c>
      <c r="F1742" t="s">
        <v>6891</v>
      </c>
      <c r="G1742" t="s">
        <v>6881</v>
      </c>
      <c r="H1742">
        <v>9</v>
      </c>
      <c r="I1742" t="s">
        <v>1652</v>
      </c>
      <c r="J1742">
        <v>0</v>
      </c>
      <c r="K1742">
        <v>0</v>
      </c>
    </row>
    <row r="1743" spans="1:11" x14ac:dyDescent="0.25">
      <c r="A1743">
        <v>3848</v>
      </c>
      <c r="B1743" t="s">
        <v>1647</v>
      </c>
      <c r="C1743" t="s">
        <v>301</v>
      </c>
      <c r="D1743" t="s">
        <v>7400</v>
      </c>
      <c r="G1743" t="s">
        <v>4335</v>
      </c>
      <c r="H1743">
        <v>9</v>
      </c>
      <c r="I1743" t="s">
        <v>1652</v>
      </c>
      <c r="J1743">
        <v>0</v>
      </c>
      <c r="K1743">
        <v>0</v>
      </c>
    </row>
    <row r="1744" spans="1:11" x14ac:dyDescent="0.25">
      <c r="A1744">
        <v>3848</v>
      </c>
      <c r="B1744" t="s">
        <v>1647</v>
      </c>
      <c r="C1744" t="s">
        <v>301</v>
      </c>
      <c r="D1744" t="s">
        <v>7400</v>
      </c>
      <c r="E1744" t="s">
        <v>6202</v>
      </c>
      <c r="F1744" t="s">
        <v>6203</v>
      </c>
      <c r="G1744" t="s">
        <v>6204</v>
      </c>
      <c r="H1744">
        <v>6</v>
      </c>
      <c r="I1744" t="s">
        <v>1652</v>
      </c>
      <c r="J1744">
        <v>0</v>
      </c>
      <c r="K1744">
        <v>0</v>
      </c>
    </row>
    <row r="1745" spans="1:11" x14ac:dyDescent="0.25">
      <c r="A1745">
        <v>3848</v>
      </c>
      <c r="B1745" t="s">
        <v>1647</v>
      </c>
      <c r="C1745" t="s">
        <v>301</v>
      </c>
      <c r="D1745" t="s">
        <v>7400</v>
      </c>
      <c r="E1745" t="s">
        <v>3635</v>
      </c>
      <c r="F1745" t="s">
        <v>3636</v>
      </c>
      <c r="G1745" t="s">
        <v>3637</v>
      </c>
      <c r="H1745">
        <v>11</v>
      </c>
      <c r="I1745" t="s">
        <v>1652</v>
      </c>
      <c r="J1745">
        <v>0</v>
      </c>
      <c r="K1745">
        <v>0</v>
      </c>
    </row>
    <row r="1746" spans="1:11" x14ac:dyDescent="0.25">
      <c r="A1746">
        <v>3848</v>
      </c>
      <c r="B1746" t="s">
        <v>1647</v>
      </c>
      <c r="C1746" t="s">
        <v>301</v>
      </c>
      <c r="D1746" t="s">
        <v>7400</v>
      </c>
      <c r="G1746" t="s">
        <v>4490</v>
      </c>
      <c r="H1746">
        <v>8</v>
      </c>
      <c r="I1746" t="s">
        <v>1652</v>
      </c>
      <c r="J1746">
        <v>0</v>
      </c>
      <c r="K1746">
        <v>0</v>
      </c>
    </row>
    <row r="1747" spans="1:11" x14ac:dyDescent="0.25">
      <c r="A1747">
        <v>3848</v>
      </c>
      <c r="B1747" t="s">
        <v>1647</v>
      </c>
      <c r="C1747" t="s">
        <v>301</v>
      </c>
      <c r="D1747" t="s">
        <v>7400</v>
      </c>
      <c r="E1747" t="s">
        <v>7758</v>
      </c>
      <c r="F1747" t="s">
        <v>7759</v>
      </c>
      <c r="G1747" t="s">
        <v>6729</v>
      </c>
      <c r="H1747">
        <v>51</v>
      </c>
      <c r="I1747" t="s">
        <v>1652</v>
      </c>
      <c r="J1747">
        <v>0</v>
      </c>
      <c r="K1747">
        <v>0</v>
      </c>
    </row>
    <row r="1748" spans="1:11" x14ac:dyDescent="0.25">
      <c r="A1748">
        <v>3848</v>
      </c>
      <c r="B1748" t="s">
        <v>1647</v>
      </c>
      <c r="C1748" t="s">
        <v>301</v>
      </c>
      <c r="D1748" t="s">
        <v>7400</v>
      </c>
      <c r="G1748" t="s">
        <v>5926</v>
      </c>
      <c r="H1748">
        <v>20</v>
      </c>
      <c r="I1748" t="s">
        <v>1652</v>
      </c>
      <c r="J1748">
        <v>0</v>
      </c>
      <c r="K1748">
        <v>0</v>
      </c>
    </row>
    <row r="1749" spans="1:11" x14ac:dyDescent="0.25">
      <c r="A1749">
        <v>3848</v>
      </c>
      <c r="B1749" t="s">
        <v>1647</v>
      </c>
      <c r="C1749" t="s">
        <v>301</v>
      </c>
      <c r="D1749" t="s">
        <v>7400</v>
      </c>
      <c r="E1749" t="s">
        <v>3638</v>
      </c>
      <c r="F1749" t="s">
        <v>3639</v>
      </c>
      <c r="G1749" t="s">
        <v>7693</v>
      </c>
      <c r="H1749">
        <v>3</v>
      </c>
      <c r="I1749" t="s">
        <v>1652</v>
      </c>
      <c r="J1749">
        <v>0</v>
      </c>
      <c r="K1749">
        <v>0</v>
      </c>
    </row>
    <row r="1750" spans="1:11" x14ac:dyDescent="0.25">
      <c r="A1750">
        <v>3848</v>
      </c>
      <c r="B1750" t="s">
        <v>1647</v>
      </c>
      <c r="C1750" t="s">
        <v>301</v>
      </c>
      <c r="D1750" t="s">
        <v>7400</v>
      </c>
      <c r="E1750" t="s">
        <v>7760</v>
      </c>
      <c r="F1750" t="s">
        <v>7761</v>
      </c>
      <c r="G1750" t="s">
        <v>4981</v>
      </c>
      <c r="H1750">
        <v>5</v>
      </c>
      <c r="I1750" t="s">
        <v>1652</v>
      </c>
      <c r="J1750">
        <v>0</v>
      </c>
      <c r="K1750">
        <v>0</v>
      </c>
    </row>
    <row r="1751" spans="1:11" x14ac:dyDescent="0.25">
      <c r="A1751">
        <v>3848</v>
      </c>
      <c r="B1751" t="s">
        <v>1647</v>
      </c>
      <c r="C1751" t="s">
        <v>301</v>
      </c>
      <c r="D1751" t="s">
        <v>7400</v>
      </c>
      <c r="E1751" t="s">
        <v>10807</v>
      </c>
      <c r="F1751" t="s">
        <v>7759</v>
      </c>
      <c r="G1751" t="s">
        <v>5232</v>
      </c>
      <c r="H1751">
        <v>17</v>
      </c>
      <c r="I1751" t="s">
        <v>1652</v>
      </c>
      <c r="J1751">
        <v>0</v>
      </c>
      <c r="K1751">
        <v>0</v>
      </c>
    </row>
    <row r="1752" spans="1:11" x14ac:dyDescent="0.25">
      <c r="A1752">
        <v>3848</v>
      </c>
      <c r="B1752" t="s">
        <v>1647</v>
      </c>
      <c r="C1752" t="s">
        <v>301</v>
      </c>
      <c r="D1752" t="s">
        <v>7400</v>
      </c>
      <c r="E1752" t="s">
        <v>6650</v>
      </c>
      <c r="F1752" t="s">
        <v>1701</v>
      </c>
      <c r="G1752" t="s">
        <v>6293</v>
      </c>
      <c r="H1752">
        <v>3</v>
      </c>
      <c r="I1752" t="s">
        <v>1652</v>
      </c>
      <c r="J1752">
        <v>0</v>
      </c>
      <c r="K1752">
        <v>0</v>
      </c>
    </row>
    <row r="1753" spans="1:11" x14ac:dyDescent="0.25">
      <c r="A1753">
        <v>3848</v>
      </c>
      <c r="B1753" t="s">
        <v>1647</v>
      </c>
      <c r="C1753" t="s">
        <v>301</v>
      </c>
      <c r="D1753" t="s">
        <v>7400</v>
      </c>
      <c r="G1753" t="s">
        <v>5982</v>
      </c>
      <c r="H1753">
        <v>3</v>
      </c>
      <c r="I1753" t="s">
        <v>1652</v>
      </c>
      <c r="J1753">
        <v>0</v>
      </c>
      <c r="K1753">
        <v>0</v>
      </c>
    </row>
    <row r="1754" spans="1:11" x14ac:dyDescent="0.25">
      <c r="A1754">
        <v>3848</v>
      </c>
      <c r="B1754" t="s">
        <v>1647</v>
      </c>
      <c r="C1754" t="s">
        <v>301</v>
      </c>
      <c r="D1754" t="s">
        <v>7400</v>
      </c>
      <c r="E1754" t="s">
        <v>7543</v>
      </c>
      <c r="F1754" t="s">
        <v>1701</v>
      </c>
      <c r="G1754" t="s">
        <v>3068</v>
      </c>
      <c r="H1754">
        <v>7</v>
      </c>
      <c r="I1754" t="s">
        <v>1652</v>
      </c>
      <c r="J1754">
        <v>0</v>
      </c>
      <c r="K1754">
        <v>0</v>
      </c>
    </row>
    <row r="1755" spans="1:11" x14ac:dyDescent="0.25">
      <c r="A1755">
        <v>3848</v>
      </c>
      <c r="B1755" t="s">
        <v>1647</v>
      </c>
      <c r="C1755" t="s">
        <v>301</v>
      </c>
      <c r="D1755" t="s">
        <v>7400</v>
      </c>
      <c r="G1755" t="s">
        <v>7762</v>
      </c>
      <c r="H1755">
        <v>3</v>
      </c>
      <c r="I1755" t="s">
        <v>1652</v>
      </c>
      <c r="J1755">
        <v>0</v>
      </c>
      <c r="K1755">
        <v>0</v>
      </c>
    </row>
    <row r="1756" spans="1:11" x14ac:dyDescent="0.25">
      <c r="A1756">
        <v>3848</v>
      </c>
      <c r="B1756" t="s">
        <v>1647</v>
      </c>
      <c r="C1756" t="s">
        <v>301</v>
      </c>
      <c r="D1756" t="s">
        <v>7400</v>
      </c>
      <c r="E1756" t="s">
        <v>6651</v>
      </c>
      <c r="F1756" t="s">
        <v>1931</v>
      </c>
      <c r="G1756" t="s">
        <v>6887</v>
      </c>
      <c r="H1756">
        <v>5</v>
      </c>
      <c r="I1756" t="s">
        <v>1652</v>
      </c>
      <c r="J1756">
        <v>0</v>
      </c>
      <c r="K1756">
        <v>0</v>
      </c>
    </row>
    <row r="1757" spans="1:11" x14ac:dyDescent="0.25">
      <c r="A1757">
        <v>3848</v>
      </c>
      <c r="B1757" t="s">
        <v>1647</v>
      </c>
      <c r="C1757" t="s">
        <v>301</v>
      </c>
      <c r="D1757" t="s">
        <v>7400</v>
      </c>
      <c r="G1757" t="s">
        <v>4491</v>
      </c>
      <c r="H1757">
        <v>14</v>
      </c>
      <c r="I1757" t="s">
        <v>1652</v>
      </c>
      <c r="J1757">
        <v>0</v>
      </c>
      <c r="K1757">
        <v>0</v>
      </c>
    </row>
    <row r="1758" spans="1:11" x14ac:dyDescent="0.25">
      <c r="A1758">
        <v>3848</v>
      </c>
      <c r="B1758" t="s">
        <v>1647</v>
      </c>
      <c r="C1758" t="s">
        <v>301</v>
      </c>
      <c r="D1758" t="s">
        <v>7400</v>
      </c>
      <c r="E1758" t="s">
        <v>3641</v>
      </c>
      <c r="F1758" t="s">
        <v>1937</v>
      </c>
      <c r="G1758" t="s">
        <v>3642</v>
      </c>
      <c r="H1758">
        <v>3</v>
      </c>
      <c r="I1758" t="s">
        <v>1652</v>
      </c>
      <c r="J1758">
        <v>0</v>
      </c>
      <c r="K1758">
        <v>0</v>
      </c>
    </row>
    <row r="1759" spans="1:11" x14ac:dyDescent="0.25">
      <c r="A1759">
        <v>3848</v>
      </c>
      <c r="B1759" t="s">
        <v>1647</v>
      </c>
      <c r="C1759" t="s">
        <v>301</v>
      </c>
      <c r="D1759" t="s">
        <v>7400</v>
      </c>
      <c r="G1759" t="s">
        <v>4335</v>
      </c>
      <c r="H1759">
        <v>28</v>
      </c>
      <c r="I1759" t="s">
        <v>1652</v>
      </c>
      <c r="J1759">
        <v>0</v>
      </c>
      <c r="K1759">
        <v>0</v>
      </c>
    </row>
    <row r="1760" spans="1:11" x14ac:dyDescent="0.25">
      <c r="A1760">
        <v>3848</v>
      </c>
      <c r="B1760" t="s">
        <v>1647</v>
      </c>
      <c r="C1760" t="s">
        <v>301</v>
      </c>
      <c r="D1760" t="s">
        <v>7400</v>
      </c>
      <c r="E1760" t="s">
        <v>7763</v>
      </c>
      <c r="F1760" t="s">
        <v>1670</v>
      </c>
      <c r="G1760" t="s">
        <v>7764</v>
      </c>
      <c r="H1760">
        <v>2</v>
      </c>
      <c r="I1760" t="s">
        <v>1652</v>
      </c>
      <c r="J1760">
        <v>0</v>
      </c>
      <c r="K1760">
        <v>0</v>
      </c>
    </row>
    <row r="1761" spans="1:11" x14ac:dyDescent="0.25">
      <c r="A1761">
        <v>3848</v>
      </c>
      <c r="B1761" t="s">
        <v>1647</v>
      </c>
      <c r="C1761" t="s">
        <v>301</v>
      </c>
      <c r="D1761" t="s">
        <v>7400</v>
      </c>
      <c r="E1761" t="s">
        <v>7765</v>
      </c>
      <c r="F1761" t="s">
        <v>1673</v>
      </c>
      <c r="G1761" t="s">
        <v>2243</v>
      </c>
      <c r="H1761">
        <v>8</v>
      </c>
      <c r="I1761" t="s">
        <v>1652</v>
      </c>
      <c r="J1761">
        <v>0</v>
      </c>
      <c r="K1761">
        <v>0</v>
      </c>
    </row>
    <row r="1762" spans="1:11" x14ac:dyDescent="0.25">
      <c r="A1762">
        <v>3848</v>
      </c>
      <c r="B1762" t="s">
        <v>1647</v>
      </c>
      <c r="C1762" t="s">
        <v>301</v>
      </c>
      <c r="D1762" t="s">
        <v>7400</v>
      </c>
      <c r="E1762" t="s">
        <v>6652</v>
      </c>
      <c r="F1762" t="s">
        <v>1701</v>
      </c>
      <c r="G1762" t="s">
        <v>10160</v>
      </c>
      <c r="H1762">
        <v>1</v>
      </c>
      <c r="I1762" t="s">
        <v>1652</v>
      </c>
      <c r="J1762">
        <v>0</v>
      </c>
      <c r="K1762">
        <v>0</v>
      </c>
    </row>
    <row r="1763" spans="1:11" x14ac:dyDescent="0.25">
      <c r="A1763">
        <v>3848</v>
      </c>
      <c r="B1763" t="s">
        <v>1647</v>
      </c>
      <c r="C1763" t="s">
        <v>301</v>
      </c>
      <c r="D1763" t="s">
        <v>7400</v>
      </c>
      <c r="G1763" t="s">
        <v>6641</v>
      </c>
      <c r="H1763">
        <v>21</v>
      </c>
      <c r="I1763" t="s">
        <v>1652</v>
      </c>
      <c r="J1763">
        <v>0</v>
      </c>
      <c r="K1763">
        <v>0</v>
      </c>
    </row>
    <row r="1764" spans="1:11" x14ac:dyDescent="0.25">
      <c r="A1764">
        <v>3848</v>
      </c>
      <c r="B1764" t="s">
        <v>1647</v>
      </c>
      <c r="C1764" t="s">
        <v>301</v>
      </c>
      <c r="D1764" t="s">
        <v>7400</v>
      </c>
      <c r="E1764" t="s">
        <v>2254</v>
      </c>
      <c r="F1764" t="s">
        <v>10542</v>
      </c>
      <c r="G1764" t="s">
        <v>6892</v>
      </c>
      <c r="H1764">
        <v>4</v>
      </c>
      <c r="I1764" t="s">
        <v>1652</v>
      </c>
      <c r="J1764">
        <v>0</v>
      </c>
      <c r="K1764">
        <v>0</v>
      </c>
    </row>
    <row r="1765" spans="1:11" x14ac:dyDescent="0.25">
      <c r="A1765">
        <v>3848</v>
      </c>
      <c r="B1765" t="s">
        <v>1647</v>
      </c>
      <c r="C1765" t="s">
        <v>301</v>
      </c>
      <c r="D1765" t="s">
        <v>7400</v>
      </c>
      <c r="G1765" t="s">
        <v>2165</v>
      </c>
      <c r="H1765">
        <v>22</v>
      </c>
      <c r="I1765" t="s">
        <v>1652</v>
      </c>
      <c r="J1765">
        <v>0</v>
      </c>
      <c r="K1765">
        <v>0</v>
      </c>
    </row>
    <row r="1766" spans="1:11" x14ac:dyDescent="0.25">
      <c r="A1766">
        <v>3848</v>
      </c>
      <c r="B1766" t="s">
        <v>1647</v>
      </c>
      <c r="C1766" t="s">
        <v>301</v>
      </c>
      <c r="D1766" t="s">
        <v>7400</v>
      </c>
      <c r="E1766" t="s">
        <v>5062</v>
      </c>
      <c r="F1766" t="s">
        <v>1785</v>
      </c>
      <c r="G1766" t="s">
        <v>3460</v>
      </c>
      <c r="H1766">
        <v>4</v>
      </c>
      <c r="I1766" t="s">
        <v>1652</v>
      </c>
      <c r="J1766">
        <v>0</v>
      </c>
      <c r="K1766">
        <v>0</v>
      </c>
    </row>
    <row r="1767" spans="1:11" x14ac:dyDescent="0.25">
      <c r="A1767">
        <v>3848</v>
      </c>
      <c r="B1767" t="s">
        <v>1647</v>
      </c>
      <c r="C1767" t="s">
        <v>301</v>
      </c>
      <c r="D1767" t="s">
        <v>7400</v>
      </c>
      <c r="G1767" t="s">
        <v>5063</v>
      </c>
      <c r="H1767">
        <v>7</v>
      </c>
      <c r="I1767" t="s">
        <v>1652</v>
      </c>
      <c r="J1767">
        <v>0</v>
      </c>
      <c r="K1767">
        <v>0</v>
      </c>
    </row>
    <row r="1768" spans="1:11" x14ac:dyDescent="0.25">
      <c r="A1768">
        <v>3848</v>
      </c>
      <c r="B1768" t="s">
        <v>1647</v>
      </c>
      <c r="C1768" t="s">
        <v>301</v>
      </c>
      <c r="D1768" t="s">
        <v>7400</v>
      </c>
      <c r="E1768" t="s">
        <v>10808</v>
      </c>
      <c r="F1768" t="s">
        <v>3643</v>
      </c>
      <c r="G1768" t="s">
        <v>7875</v>
      </c>
      <c r="H1768">
        <v>14</v>
      </c>
      <c r="I1768" t="s">
        <v>1652</v>
      </c>
      <c r="J1768">
        <v>0</v>
      </c>
      <c r="K1768">
        <v>0</v>
      </c>
    </row>
    <row r="1769" spans="1:11" x14ac:dyDescent="0.25">
      <c r="A1769">
        <v>3848</v>
      </c>
      <c r="B1769" t="s">
        <v>1647</v>
      </c>
      <c r="C1769" t="s">
        <v>301</v>
      </c>
      <c r="D1769" t="s">
        <v>7400</v>
      </c>
      <c r="E1769" t="s">
        <v>10809</v>
      </c>
      <c r="F1769" t="s">
        <v>1679</v>
      </c>
      <c r="G1769" t="s">
        <v>4328</v>
      </c>
      <c r="H1769">
        <v>15</v>
      </c>
      <c r="I1769" t="s">
        <v>1652</v>
      </c>
      <c r="J1769">
        <v>0</v>
      </c>
      <c r="K1769">
        <v>0</v>
      </c>
    </row>
    <row r="1770" spans="1:11" x14ac:dyDescent="0.25">
      <c r="A1770">
        <v>3848</v>
      </c>
      <c r="B1770" t="s">
        <v>1647</v>
      </c>
      <c r="C1770" t="s">
        <v>301</v>
      </c>
      <c r="D1770" t="s">
        <v>7400</v>
      </c>
      <c r="E1770" t="s">
        <v>8503</v>
      </c>
      <c r="F1770" t="s">
        <v>1947</v>
      </c>
      <c r="G1770" t="s">
        <v>8746</v>
      </c>
      <c r="H1770">
        <v>42</v>
      </c>
      <c r="I1770" t="s">
        <v>1652</v>
      </c>
      <c r="J1770">
        <v>0</v>
      </c>
      <c r="K1770">
        <v>0</v>
      </c>
    </row>
    <row r="1771" spans="1:11" x14ac:dyDescent="0.25">
      <c r="A1771">
        <v>3848</v>
      </c>
      <c r="B1771" t="s">
        <v>1647</v>
      </c>
      <c r="C1771" t="s">
        <v>301</v>
      </c>
      <c r="D1771" t="s">
        <v>7400</v>
      </c>
      <c r="G1771" t="s">
        <v>4328</v>
      </c>
      <c r="H1771">
        <v>27</v>
      </c>
      <c r="I1771" t="s">
        <v>1652</v>
      </c>
      <c r="J1771">
        <v>0</v>
      </c>
      <c r="K1771">
        <v>0</v>
      </c>
    </row>
    <row r="1772" spans="1:11" x14ac:dyDescent="0.25">
      <c r="A1772">
        <v>3848</v>
      </c>
      <c r="B1772" t="s">
        <v>1647</v>
      </c>
      <c r="C1772" t="s">
        <v>301</v>
      </c>
      <c r="D1772" t="s">
        <v>7400</v>
      </c>
      <c r="E1772" t="s">
        <v>9268</v>
      </c>
      <c r="F1772" t="s">
        <v>1670</v>
      </c>
      <c r="G1772" t="s">
        <v>8760</v>
      </c>
      <c r="H1772">
        <v>22</v>
      </c>
      <c r="I1772" t="s">
        <v>1652</v>
      </c>
      <c r="J1772">
        <v>0</v>
      </c>
      <c r="K1772">
        <v>0</v>
      </c>
    </row>
    <row r="1773" spans="1:11" x14ac:dyDescent="0.25">
      <c r="A1773">
        <v>3848</v>
      </c>
      <c r="B1773" t="s">
        <v>1647</v>
      </c>
      <c r="C1773" t="s">
        <v>301</v>
      </c>
      <c r="D1773" t="s">
        <v>7400</v>
      </c>
      <c r="G1773" t="s">
        <v>9269</v>
      </c>
      <c r="H1773">
        <v>18</v>
      </c>
      <c r="I1773" t="s">
        <v>1652</v>
      </c>
      <c r="J1773">
        <v>0</v>
      </c>
      <c r="K1773">
        <v>0</v>
      </c>
    </row>
    <row r="1774" spans="1:11" x14ac:dyDescent="0.25">
      <c r="A1774">
        <v>3848</v>
      </c>
      <c r="B1774" t="s">
        <v>1647</v>
      </c>
      <c r="C1774" t="s">
        <v>301</v>
      </c>
      <c r="D1774" t="s">
        <v>7400</v>
      </c>
      <c r="E1774" t="s">
        <v>10810</v>
      </c>
      <c r="F1774" t="s">
        <v>1669</v>
      </c>
      <c r="G1774" t="s">
        <v>7766</v>
      </c>
      <c r="H1774">
        <v>10</v>
      </c>
      <c r="I1774" t="s">
        <v>1652</v>
      </c>
      <c r="J1774">
        <v>0</v>
      </c>
      <c r="K1774">
        <v>0</v>
      </c>
    </row>
    <row r="1775" spans="1:11" x14ac:dyDescent="0.25">
      <c r="A1775">
        <v>3848</v>
      </c>
      <c r="B1775" t="s">
        <v>1647</v>
      </c>
      <c r="C1775" t="s">
        <v>301</v>
      </c>
      <c r="D1775" t="s">
        <v>7400</v>
      </c>
      <c r="E1775" t="s">
        <v>9270</v>
      </c>
      <c r="F1775" t="s">
        <v>1769</v>
      </c>
      <c r="G1775" t="s">
        <v>6790</v>
      </c>
      <c r="H1775">
        <v>33</v>
      </c>
      <c r="I1775" t="s">
        <v>1652</v>
      </c>
      <c r="J1775">
        <v>0</v>
      </c>
      <c r="K1775">
        <v>0</v>
      </c>
    </row>
    <row r="1776" spans="1:11" x14ac:dyDescent="0.25">
      <c r="A1776">
        <v>3848</v>
      </c>
      <c r="B1776" t="s">
        <v>1647</v>
      </c>
      <c r="C1776" t="s">
        <v>301</v>
      </c>
      <c r="D1776" t="s">
        <v>7400</v>
      </c>
      <c r="G1776" t="s">
        <v>9905</v>
      </c>
      <c r="H1776">
        <v>5</v>
      </c>
      <c r="I1776" t="s">
        <v>1652</v>
      </c>
      <c r="J1776">
        <v>0</v>
      </c>
      <c r="K1776">
        <v>0</v>
      </c>
    </row>
    <row r="1777" spans="1:11" x14ac:dyDescent="0.25">
      <c r="A1777">
        <v>3848</v>
      </c>
      <c r="B1777" t="s">
        <v>1647</v>
      </c>
      <c r="C1777" t="s">
        <v>301</v>
      </c>
      <c r="D1777" t="s">
        <v>7400</v>
      </c>
      <c r="E1777" t="s">
        <v>2256</v>
      </c>
      <c r="F1777" t="s">
        <v>1679</v>
      </c>
      <c r="G1777" t="s">
        <v>3492</v>
      </c>
      <c r="H1777">
        <v>33</v>
      </c>
      <c r="I1777" t="s">
        <v>1652</v>
      </c>
      <c r="J1777">
        <v>0</v>
      </c>
      <c r="K1777">
        <v>0</v>
      </c>
    </row>
    <row r="1778" spans="1:11" x14ac:dyDescent="0.25">
      <c r="A1778">
        <v>3848</v>
      </c>
      <c r="B1778" t="s">
        <v>1647</v>
      </c>
      <c r="C1778" t="s">
        <v>301</v>
      </c>
      <c r="D1778" t="s">
        <v>7400</v>
      </c>
      <c r="G1778" t="s">
        <v>5064</v>
      </c>
      <c r="H1778">
        <v>26</v>
      </c>
      <c r="I1778" t="s">
        <v>1652</v>
      </c>
      <c r="J1778">
        <v>0</v>
      </c>
      <c r="K1778">
        <v>0</v>
      </c>
    </row>
    <row r="1779" spans="1:11" x14ac:dyDescent="0.25">
      <c r="A1779">
        <v>3848</v>
      </c>
      <c r="B1779" t="s">
        <v>1647</v>
      </c>
      <c r="C1779" t="s">
        <v>301</v>
      </c>
      <c r="D1779" t="s">
        <v>7400</v>
      </c>
      <c r="E1779" t="s">
        <v>3644</v>
      </c>
      <c r="F1779" t="s">
        <v>1796</v>
      </c>
      <c r="G1779" t="s">
        <v>3538</v>
      </c>
      <c r="H1779">
        <v>13</v>
      </c>
      <c r="I1779" t="s">
        <v>1652</v>
      </c>
      <c r="J1779">
        <v>0</v>
      </c>
      <c r="K1779">
        <v>0</v>
      </c>
    </row>
    <row r="1780" spans="1:11" x14ac:dyDescent="0.25">
      <c r="A1780">
        <v>3848</v>
      </c>
      <c r="B1780" t="s">
        <v>1647</v>
      </c>
      <c r="C1780" t="s">
        <v>301</v>
      </c>
      <c r="D1780" t="s">
        <v>7400</v>
      </c>
      <c r="G1780" t="s">
        <v>5065</v>
      </c>
      <c r="H1780">
        <v>13</v>
      </c>
      <c r="I1780" t="s">
        <v>1652</v>
      </c>
      <c r="J1780">
        <v>0</v>
      </c>
      <c r="K1780">
        <v>0</v>
      </c>
    </row>
    <row r="1781" spans="1:11" x14ac:dyDescent="0.25">
      <c r="A1781">
        <v>3848</v>
      </c>
      <c r="B1781" t="s">
        <v>1647</v>
      </c>
      <c r="C1781" t="s">
        <v>301</v>
      </c>
      <c r="D1781" t="s">
        <v>7400</v>
      </c>
      <c r="E1781" t="s">
        <v>8597</v>
      </c>
      <c r="F1781" t="s">
        <v>8598</v>
      </c>
      <c r="G1781" t="s">
        <v>8760</v>
      </c>
      <c r="H1781">
        <v>5</v>
      </c>
      <c r="I1781" t="s">
        <v>1652</v>
      </c>
      <c r="J1781">
        <v>0</v>
      </c>
      <c r="K1781">
        <v>0</v>
      </c>
    </row>
    <row r="1782" spans="1:11" x14ac:dyDescent="0.25">
      <c r="A1782">
        <v>3848</v>
      </c>
      <c r="B1782" t="s">
        <v>1647</v>
      </c>
      <c r="C1782" t="s">
        <v>301</v>
      </c>
      <c r="D1782" t="s">
        <v>7400</v>
      </c>
      <c r="G1782" t="s">
        <v>8599</v>
      </c>
      <c r="H1782">
        <v>10</v>
      </c>
      <c r="I1782" t="s">
        <v>1652</v>
      </c>
      <c r="J1782">
        <v>0</v>
      </c>
      <c r="K1782">
        <v>0</v>
      </c>
    </row>
    <row r="1783" spans="1:11" x14ac:dyDescent="0.25">
      <c r="A1783">
        <v>3848</v>
      </c>
      <c r="B1783" t="s">
        <v>1647</v>
      </c>
      <c r="C1783" t="s">
        <v>301</v>
      </c>
      <c r="D1783" t="s">
        <v>7400</v>
      </c>
      <c r="E1783" t="s">
        <v>9271</v>
      </c>
      <c r="F1783" t="s">
        <v>9272</v>
      </c>
      <c r="G1783" t="s">
        <v>6531</v>
      </c>
      <c r="H1783">
        <v>22</v>
      </c>
      <c r="I1783" t="s">
        <v>1652</v>
      </c>
      <c r="J1783">
        <v>0</v>
      </c>
      <c r="K1783">
        <v>0</v>
      </c>
    </row>
    <row r="1784" spans="1:11" x14ac:dyDescent="0.25">
      <c r="A1784">
        <v>3848</v>
      </c>
      <c r="B1784" t="s">
        <v>1647</v>
      </c>
      <c r="C1784" t="s">
        <v>301</v>
      </c>
      <c r="D1784" t="s">
        <v>7400</v>
      </c>
      <c r="G1784" t="s">
        <v>5066</v>
      </c>
      <c r="H1784">
        <v>13</v>
      </c>
      <c r="I1784" t="s">
        <v>1652</v>
      </c>
      <c r="J1784">
        <v>0</v>
      </c>
      <c r="K1784">
        <v>0</v>
      </c>
    </row>
    <row r="1785" spans="1:11" x14ac:dyDescent="0.25">
      <c r="A1785">
        <v>3848</v>
      </c>
      <c r="B1785" t="s">
        <v>1647</v>
      </c>
      <c r="C1785" t="s">
        <v>301</v>
      </c>
      <c r="D1785" t="s">
        <v>7400</v>
      </c>
      <c r="E1785" t="s">
        <v>3645</v>
      </c>
      <c r="F1785" t="s">
        <v>3646</v>
      </c>
      <c r="G1785" t="s">
        <v>6640</v>
      </c>
      <c r="H1785">
        <v>1</v>
      </c>
      <c r="I1785" t="s">
        <v>1652</v>
      </c>
      <c r="J1785">
        <v>0</v>
      </c>
      <c r="K1785">
        <v>0</v>
      </c>
    </row>
    <row r="1786" spans="1:11" x14ac:dyDescent="0.25">
      <c r="A1786">
        <v>3848</v>
      </c>
      <c r="B1786" t="s">
        <v>1647</v>
      </c>
      <c r="C1786" t="s">
        <v>301</v>
      </c>
      <c r="D1786" t="s">
        <v>7400</v>
      </c>
      <c r="G1786" t="s">
        <v>5067</v>
      </c>
      <c r="H1786">
        <v>4</v>
      </c>
      <c r="I1786" t="s">
        <v>1652</v>
      </c>
      <c r="J1786">
        <v>0</v>
      </c>
      <c r="K1786">
        <v>0</v>
      </c>
    </row>
    <row r="1787" spans="1:11" x14ac:dyDescent="0.25">
      <c r="A1787">
        <v>3848</v>
      </c>
      <c r="B1787" t="s">
        <v>1647</v>
      </c>
      <c r="C1787" t="s">
        <v>301</v>
      </c>
      <c r="D1787" t="s">
        <v>7400</v>
      </c>
      <c r="E1787" t="s">
        <v>7767</v>
      </c>
      <c r="F1787" t="s">
        <v>1671</v>
      </c>
      <c r="G1787" t="s">
        <v>8600</v>
      </c>
      <c r="H1787">
        <v>22</v>
      </c>
      <c r="I1787" t="s">
        <v>1652</v>
      </c>
      <c r="J1787">
        <v>0</v>
      </c>
      <c r="K1787">
        <v>0</v>
      </c>
    </row>
    <row r="1788" spans="1:11" x14ac:dyDescent="0.25">
      <c r="A1788">
        <v>3848</v>
      </c>
      <c r="B1788" t="s">
        <v>1647</v>
      </c>
      <c r="C1788" t="s">
        <v>301</v>
      </c>
      <c r="D1788" t="s">
        <v>7400</v>
      </c>
      <c r="G1788" t="s">
        <v>5068</v>
      </c>
      <c r="H1788">
        <v>2</v>
      </c>
      <c r="I1788" t="s">
        <v>1652</v>
      </c>
      <c r="J1788">
        <v>0</v>
      </c>
      <c r="K1788">
        <v>0</v>
      </c>
    </row>
    <row r="1789" spans="1:11" x14ac:dyDescent="0.25">
      <c r="A1789">
        <v>3848</v>
      </c>
      <c r="B1789" t="s">
        <v>1647</v>
      </c>
      <c r="C1789" t="s">
        <v>301</v>
      </c>
      <c r="D1789" t="s">
        <v>7400</v>
      </c>
      <c r="E1789" t="s">
        <v>7882</v>
      </c>
      <c r="F1789" t="s">
        <v>1885</v>
      </c>
      <c r="G1789" t="s">
        <v>9676</v>
      </c>
      <c r="H1789">
        <v>33</v>
      </c>
      <c r="I1789" t="s">
        <v>1652</v>
      </c>
      <c r="J1789">
        <v>0</v>
      </c>
      <c r="K1789">
        <v>0</v>
      </c>
    </row>
    <row r="1790" spans="1:11" x14ac:dyDescent="0.25">
      <c r="A1790">
        <v>3848</v>
      </c>
      <c r="B1790" t="s">
        <v>1647</v>
      </c>
      <c r="C1790" t="s">
        <v>301</v>
      </c>
      <c r="D1790" t="s">
        <v>7400</v>
      </c>
      <c r="G1790" t="s">
        <v>2309</v>
      </c>
      <c r="H1790">
        <v>8</v>
      </c>
      <c r="I1790" t="s">
        <v>1652</v>
      </c>
      <c r="J1790">
        <v>0</v>
      </c>
      <c r="K1790">
        <v>0</v>
      </c>
    </row>
    <row r="1791" spans="1:11" x14ac:dyDescent="0.25">
      <c r="A1791">
        <v>3848</v>
      </c>
      <c r="B1791" t="s">
        <v>1647</v>
      </c>
      <c r="C1791" t="s">
        <v>301</v>
      </c>
      <c r="D1791" t="s">
        <v>7400</v>
      </c>
      <c r="E1791" t="s">
        <v>3647</v>
      </c>
      <c r="F1791" t="s">
        <v>1694</v>
      </c>
      <c r="G1791" t="s">
        <v>6700</v>
      </c>
      <c r="H1791">
        <v>6</v>
      </c>
      <c r="I1791" t="s">
        <v>1652</v>
      </c>
      <c r="J1791">
        <v>0</v>
      </c>
      <c r="K1791">
        <v>0</v>
      </c>
    </row>
    <row r="1792" spans="1:11" x14ac:dyDescent="0.25">
      <c r="A1792">
        <v>3848</v>
      </c>
      <c r="B1792" t="s">
        <v>1647</v>
      </c>
      <c r="C1792" t="s">
        <v>301</v>
      </c>
      <c r="D1792" t="s">
        <v>7400</v>
      </c>
      <c r="G1792" t="s">
        <v>5069</v>
      </c>
      <c r="H1792">
        <v>7</v>
      </c>
      <c r="I1792" t="s">
        <v>1652</v>
      </c>
      <c r="J1792">
        <v>0</v>
      </c>
      <c r="K1792">
        <v>0</v>
      </c>
    </row>
    <row r="1793" spans="1:11" x14ac:dyDescent="0.25">
      <c r="A1793">
        <v>3848</v>
      </c>
      <c r="B1793" t="s">
        <v>1647</v>
      </c>
      <c r="C1793" t="s">
        <v>301</v>
      </c>
      <c r="D1793" t="s">
        <v>7400</v>
      </c>
      <c r="E1793" t="s">
        <v>5070</v>
      </c>
      <c r="F1793" t="s">
        <v>3724</v>
      </c>
      <c r="G1793" t="s">
        <v>6791</v>
      </c>
      <c r="H1793">
        <v>4</v>
      </c>
      <c r="I1793" t="s">
        <v>1652</v>
      </c>
      <c r="J1793">
        <v>0</v>
      </c>
      <c r="K1793">
        <v>0</v>
      </c>
    </row>
    <row r="1794" spans="1:11" x14ac:dyDescent="0.25">
      <c r="A1794">
        <v>3848</v>
      </c>
      <c r="B1794" t="s">
        <v>1647</v>
      </c>
      <c r="C1794" t="s">
        <v>301</v>
      </c>
      <c r="D1794" t="s">
        <v>7400</v>
      </c>
      <c r="G1794" t="s">
        <v>5071</v>
      </c>
      <c r="H1794">
        <v>6</v>
      </c>
      <c r="I1794" t="s">
        <v>1652</v>
      </c>
      <c r="J1794">
        <v>0</v>
      </c>
      <c r="K1794">
        <v>0</v>
      </c>
    </row>
    <row r="1795" spans="1:11" x14ac:dyDescent="0.25">
      <c r="A1795">
        <v>3848</v>
      </c>
      <c r="B1795" t="s">
        <v>1647</v>
      </c>
      <c r="C1795" t="s">
        <v>301</v>
      </c>
      <c r="D1795" t="s">
        <v>7400</v>
      </c>
      <c r="E1795" t="s">
        <v>1946</v>
      </c>
      <c r="F1795" t="s">
        <v>1945</v>
      </c>
      <c r="G1795" t="s">
        <v>3237</v>
      </c>
      <c r="H1795">
        <v>35</v>
      </c>
      <c r="I1795" t="s">
        <v>1652</v>
      </c>
      <c r="J1795">
        <v>0</v>
      </c>
      <c r="K1795">
        <v>0</v>
      </c>
    </row>
    <row r="1796" spans="1:11" x14ac:dyDescent="0.25">
      <c r="A1796">
        <v>3848</v>
      </c>
      <c r="B1796" t="s">
        <v>1647</v>
      </c>
      <c r="C1796" t="s">
        <v>301</v>
      </c>
      <c r="D1796" t="s">
        <v>7400</v>
      </c>
      <c r="G1796" t="s">
        <v>2257</v>
      </c>
      <c r="H1796">
        <v>21</v>
      </c>
      <c r="I1796" t="s">
        <v>1652</v>
      </c>
      <c r="J1796">
        <v>0</v>
      </c>
      <c r="K1796">
        <v>0</v>
      </c>
    </row>
    <row r="1797" spans="1:11" x14ac:dyDescent="0.25">
      <c r="A1797">
        <v>3848</v>
      </c>
      <c r="B1797" t="s">
        <v>1647</v>
      </c>
      <c r="C1797" t="s">
        <v>301</v>
      </c>
      <c r="D1797" t="s">
        <v>7400</v>
      </c>
      <c r="E1797" t="s">
        <v>3649</v>
      </c>
      <c r="F1797" t="s">
        <v>1655</v>
      </c>
      <c r="G1797" t="s">
        <v>3650</v>
      </c>
      <c r="H1797">
        <v>109</v>
      </c>
      <c r="I1797" t="s">
        <v>1652</v>
      </c>
      <c r="J1797">
        <v>0</v>
      </c>
      <c r="K1797">
        <v>0</v>
      </c>
    </row>
    <row r="1798" spans="1:11" x14ac:dyDescent="0.25">
      <c r="A1798">
        <v>3848</v>
      </c>
      <c r="B1798" t="s">
        <v>1647</v>
      </c>
      <c r="C1798" t="s">
        <v>301</v>
      </c>
      <c r="D1798" t="s">
        <v>7400</v>
      </c>
      <c r="G1798" t="s">
        <v>4287</v>
      </c>
      <c r="H1798">
        <v>12</v>
      </c>
      <c r="I1798" t="s">
        <v>1652</v>
      </c>
      <c r="J1798">
        <v>0</v>
      </c>
      <c r="K1798">
        <v>0</v>
      </c>
    </row>
    <row r="1799" spans="1:11" x14ac:dyDescent="0.25">
      <c r="A1799">
        <v>3848</v>
      </c>
      <c r="B1799" t="s">
        <v>1647</v>
      </c>
      <c r="C1799" t="s">
        <v>301</v>
      </c>
      <c r="D1799" t="s">
        <v>7400</v>
      </c>
      <c r="E1799" t="s">
        <v>8285</v>
      </c>
      <c r="F1799" t="s">
        <v>1924</v>
      </c>
      <c r="G1799" t="s">
        <v>3246</v>
      </c>
      <c r="H1799">
        <v>4</v>
      </c>
      <c r="I1799" t="s">
        <v>1652</v>
      </c>
      <c r="J1799">
        <v>0</v>
      </c>
      <c r="K1799">
        <v>0</v>
      </c>
    </row>
    <row r="1800" spans="1:11" x14ac:dyDescent="0.25">
      <c r="A1800">
        <v>3848</v>
      </c>
      <c r="B1800" t="s">
        <v>1647</v>
      </c>
      <c r="C1800" t="s">
        <v>301</v>
      </c>
      <c r="D1800" t="s">
        <v>7400</v>
      </c>
      <c r="G1800" t="s">
        <v>4666</v>
      </c>
      <c r="H1800">
        <v>6</v>
      </c>
      <c r="I1800" t="s">
        <v>1652</v>
      </c>
      <c r="J1800">
        <v>0</v>
      </c>
      <c r="K1800">
        <v>0</v>
      </c>
    </row>
    <row r="1801" spans="1:11" x14ac:dyDescent="0.25">
      <c r="A1801">
        <v>3848</v>
      </c>
      <c r="B1801" t="s">
        <v>1647</v>
      </c>
      <c r="C1801" t="s">
        <v>301</v>
      </c>
      <c r="D1801" t="s">
        <v>7400</v>
      </c>
      <c r="E1801" t="s">
        <v>5959</v>
      </c>
      <c r="F1801" t="s">
        <v>5960</v>
      </c>
      <c r="G1801" t="s">
        <v>6785</v>
      </c>
      <c r="H1801">
        <v>292</v>
      </c>
      <c r="I1801" t="s">
        <v>1652</v>
      </c>
      <c r="J1801">
        <v>0</v>
      </c>
      <c r="K1801">
        <v>0</v>
      </c>
    </row>
    <row r="1802" spans="1:11" x14ac:dyDescent="0.25">
      <c r="A1802">
        <v>3848</v>
      </c>
      <c r="B1802" t="s">
        <v>1647</v>
      </c>
      <c r="C1802" t="s">
        <v>301</v>
      </c>
      <c r="D1802" t="s">
        <v>7400</v>
      </c>
      <c r="G1802" t="s">
        <v>5961</v>
      </c>
      <c r="H1802">
        <v>30</v>
      </c>
      <c r="I1802" t="s">
        <v>1652</v>
      </c>
      <c r="J1802">
        <v>0</v>
      </c>
      <c r="K1802">
        <v>0</v>
      </c>
    </row>
    <row r="1803" spans="1:11" x14ac:dyDescent="0.25">
      <c r="A1803">
        <v>3848</v>
      </c>
      <c r="B1803" t="s">
        <v>1647</v>
      </c>
      <c r="C1803" t="s">
        <v>301</v>
      </c>
      <c r="D1803" t="s">
        <v>7400</v>
      </c>
      <c r="E1803" t="s">
        <v>3651</v>
      </c>
      <c r="F1803" t="s">
        <v>3652</v>
      </c>
      <c r="G1803" t="s">
        <v>3245</v>
      </c>
      <c r="H1803">
        <v>111</v>
      </c>
      <c r="I1803" t="s">
        <v>1652</v>
      </c>
      <c r="J1803">
        <v>0</v>
      </c>
      <c r="K1803">
        <v>0</v>
      </c>
    </row>
    <row r="1804" spans="1:11" x14ac:dyDescent="0.25">
      <c r="A1804">
        <v>3848</v>
      </c>
      <c r="B1804" t="s">
        <v>1647</v>
      </c>
      <c r="C1804" t="s">
        <v>301</v>
      </c>
      <c r="D1804" t="s">
        <v>7400</v>
      </c>
      <c r="G1804" t="s">
        <v>4998</v>
      </c>
      <c r="H1804">
        <v>108</v>
      </c>
      <c r="I1804" t="s">
        <v>1652</v>
      </c>
      <c r="J1804">
        <v>0</v>
      </c>
      <c r="K1804">
        <v>0</v>
      </c>
    </row>
    <row r="1805" spans="1:11" x14ac:dyDescent="0.25">
      <c r="A1805">
        <v>3848</v>
      </c>
      <c r="B1805" t="s">
        <v>1647</v>
      </c>
      <c r="C1805" t="s">
        <v>301</v>
      </c>
      <c r="D1805" t="s">
        <v>7400</v>
      </c>
      <c r="E1805" t="s">
        <v>7282</v>
      </c>
      <c r="F1805" t="s">
        <v>7283</v>
      </c>
      <c r="G1805" t="s">
        <v>7640</v>
      </c>
      <c r="H1805">
        <v>7</v>
      </c>
      <c r="I1805" t="s">
        <v>1652</v>
      </c>
      <c r="J1805">
        <v>0</v>
      </c>
      <c r="K1805">
        <v>0</v>
      </c>
    </row>
    <row r="1806" spans="1:11" x14ac:dyDescent="0.25">
      <c r="A1806">
        <v>3848</v>
      </c>
      <c r="B1806" t="s">
        <v>1647</v>
      </c>
      <c r="C1806" t="s">
        <v>301</v>
      </c>
      <c r="D1806" t="s">
        <v>7400</v>
      </c>
      <c r="G1806" t="s">
        <v>2309</v>
      </c>
      <c r="H1806">
        <v>66</v>
      </c>
      <c r="I1806" t="s">
        <v>1652</v>
      </c>
      <c r="J1806">
        <v>0</v>
      </c>
      <c r="K1806">
        <v>0</v>
      </c>
    </row>
    <row r="1807" spans="1:11" x14ac:dyDescent="0.25">
      <c r="A1807">
        <v>3848</v>
      </c>
      <c r="B1807" t="s">
        <v>1647</v>
      </c>
      <c r="C1807" t="s">
        <v>301</v>
      </c>
      <c r="D1807" t="s">
        <v>7400</v>
      </c>
      <c r="E1807" t="s">
        <v>5962</v>
      </c>
      <c r="F1807" t="s">
        <v>1678</v>
      </c>
      <c r="G1807" t="s">
        <v>3270</v>
      </c>
      <c r="H1807">
        <v>25</v>
      </c>
      <c r="I1807" t="s">
        <v>1652</v>
      </c>
      <c r="J1807">
        <v>0</v>
      </c>
      <c r="K1807">
        <v>0</v>
      </c>
    </row>
    <row r="1808" spans="1:11" x14ac:dyDescent="0.25">
      <c r="A1808">
        <v>3848</v>
      </c>
      <c r="B1808" t="s">
        <v>1647</v>
      </c>
      <c r="C1808" t="s">
        <v>301</v>
      </c>
      <c r="D1808" t="s">
        <v>7400</v>
      </c>
      <c r="E1808" t="s">
        <v>5963</v>
      </c>
      <c r="F1808" t="s">
        <v>5964</v>
      </c>
      <c r="G1808" t="s">
        <v>6632</v>
      </c>
      <c r="H1808">
        <v>22</v>
      </c>
      <c r="I1808" t="s">
        <v>1652</v>
      </c>
      <c r="J1808">
        <v>0</v>
      </c>
      <c r="K1808">
        <v>0</v>
      </c>
    </row>
    <row r="1809" spans="1:11" x14ac:dyDescent="0.25">
      <c r="A1809">
        <v>3848</v>
      </c>
      <c r="B1809" t="s">
        <v>1647</v>
      </c>
      <c r="C1809" t="s">
        <v>301</v>
      </c>
      <c r="D1809" t="s">
        <v>7400</v>
      </c>
      <c r="G1809" t="s">
        <v>10811</v>
      </c>
      <c r="H1809">
        <v>5</v>
      </c>
      <c r="I1809" t="s">
        <v>1652</v>
      </c>
      <c r="J1809">
        <v>0</v>
      </c>
      <c r="K1809">
        <v>0</v>
      </c>
    </row>
    <row r="1810" spans="1:11" x14ac:dyDescent="0.25">
      <c r="A1810">
        <v>3848</v>
      </c>
      <c r="B1810" t="s">
        <v>1647</v>
      </c>
      <c r="C1810" t="s">
        <v>301</v>
      </c>
      <c r="D1810" t="s">
        <v>7400</v>
      </c>
      <c r="E1810" t="s">
        <v>4492</v>
      </c>
      <c r="F1810" t="s">
        <v>1681</v>
      </c>
      <c r="G1810" t="s">
        <v>3270</v>
      </c>
      <c r="H1810">
        <v>3</v>
      </c>
      <c r="I1810" t="s">
        <v>1652</v>
      </c>
      <c r="J1810">
        <v>0</v>
      </c>
      <c r="K1810">
        <v>0</v>
      </c>
    </row>
    <row r="1811" spans="1:11" x14ac:dyDescent="0.25">
      <c r="A1811">
        <v>3848</v>
      </c>
      <c r="B1811" t="s">
        <v>1647</v>
      </c>
      <c r="C1811" t="s">
        <v>301</v>
      </c>
      <c r="D1811" t="s">
        <v>7400</v>
      </c>
      <c r="G1811" t="s">
        <v>4493</v>
      </c>
      <c r="H1811">
        <v>59</v>
      </c>
      <c r="I1811" t="s">
        <v>1652</v>
      </c>
      <c r="J1811">
        <v>0</v>
      </c>
      <c r="K1811">
        <v>0</v>
      </c>
    </row>
    <row r="1812" spans="1:11" x14ac:dyDescent="0.25">
      <c r="A1812">
        <v>3848</v>
      </c>
      <c r="B1812" t="s">
        <v>1647</v>
      </c>
      <c r="C1812" t="s">
        <v>301</v>
      </c>
      <c r="D1812" t="s">
        <v>7400</v>
      </c>
      <c r="E1812" t="s">
        <v>1944</v>
      </c>
      <c r="F1812" t="s">
        <v>1793</v>
      </c>
      <c r="G1812" t="s">
        <v>10157</v>
      </c>
      <c r="H1812">
        <v>7</v>
      </c>
      <c r="I1812" t="s">
        <v>1652</v>
      </c>
      <c r="J1812">
        <v>0</v>
      </c>
      <c r="K1812">
        <v>0</v>
      </c>
    </row>
    <row r="1813" spans="1:11" x14ac:dyDescent="0.25">
      <c r="A1813">
        <v>3848</v>
      </c>
      <c r="B1813" t="s">
        <v>1647</v>
      </c>
      <c r="C1813" t="s">
        <v>301</v>
      </c>
      <c r="D1813" t="s">
        <v>7400</v>
      </c>
      <c r="G1813" t="s">
        <v>5927</v>
      </c>
      <c r="H1813">
        <v>3</v>
      </c>
      <c r="I1813" t="s">
        <v>1652</v>
      </c>
      <c r="J1813">
        <v>0</v>
      </c>
      <c r="K1813">
        <v>0</v>
      </c>
    </row>
    <row r="1814" spans="1:11" x14ac:dyDescent="0.25">
      <c r="A1814">
        <v>3848</v>
      </c>
      <c r="B1814" t="s">
        <v>1647</v>
      </c>
      <c r="C1814" t="s">
        <v>301</v>
      </c>
      <c r="D1814" t="s">
        <v>7400</v>
      </c>
      <c r="E1814" t="s">
        <v>8761</v>
      </c>
      <c r="F1814" t="s">
        <v>8762</v>
      </c>
      <c r="G1814" t="s">
        <v>10329</v>
      </c>
      <c r="H1814">
        <v>22</v>
      </c>
      <c r="I1814" t="s">
        <v>1652</v>
      </c>
      <c r="J1814">
        <v>0</v>
      </c>
      <c r="K1814">
        <v>0</v>
      </c>
    </row>
    <row r="1815" spans="1:11" x14ac:dyDescent="0.25">
      <c r="A1815">
        <v>3848</v>
      </c>
      <c r="B1815" t="s">
        <v>1647</v>
      </c>
      <c r="C1815" t="s">
        <v>301</v>
      </c>
      <c r="D1815" t="s">
        <v>7400</v>
      </c>
      <c r="G1815" t="s">
        <v>2200</v>
      </c>
      <c r="H1815">
        <v>17</v>
      </c>
      <c r="I1815" t="s">
        <v>1652</v>
      </c>
      <c r="J1815">
        <v>0</v>
      </c>
      <c r="K1815">
        <v>0</v>
      </c>
    </row>
    <row r="1816" spans="1:11" x14ac:dyDescent="0.25">
      <c r="A1816">
        <v>3848</v>
      </c>
      <c r="B1816" t="s">
        <v>1647</v>
      </c>
      <c r="C1816" t="s">
        <v>301</v>
      </c>
      <c r="D1816" t="s">
        <v>7400</v>
      </c>
      <c r="E1816" t="s">
        <v>8504</v>
      </c>
      <c r="F1816" t="s">
        <v>8505</v>
      </c>
      <c r="G1816" t="s">
        <v>6718</v>
      </c>
      <c r="H1816">
        <v>12</v>
      </c>
      <c r="I1816" t="s">
        <v>1652</v>
      </c>
      <c r="J1816">
        <v>0</v>
      </c>
      <c r="K1816">
        <v>0</v>
      </c>
    </row>
    <row r="1817" spans="1:11" x14ac:dyDescent="0.25">
      <c r="A1817">
        <v>3848</v>
      </c>
      <c r="B1817" t="s">
        <v>1647</v>
      </c>
      <c r="C1817" t="s">
        <v>301</v>
      </c>
      <c r="D1817" t="s">
        <v>7400</v>
      </c>
      <c r="G1817" t="s">
        <v>5927</v>
      </c>
      <c r="H1817">
        <v>99</v>
      </c>
      <c r="I1817" t="s">
        <v>1652</v>
      </c>
      <c r="J1817">
        <v>0</v>
      </c>
      <c r="K1817">
        <v>0</v>
      </c>
    </row>
    <row r="1818" spans="1:11" x14ac:dyDescent="0.25">
      <c r="A1818">
        <v>3848</v>
      </c>
      <c r="B1818" t="s">
        <v>1647</v>
      </c>
      <c r="C1818" t="s">
        <v>301</v>
      </c>
      <c r="D1818" t="s">
        <v>7400</v>
      </c>
      <c r="E1818" t="s">
        <v>7544</v>
      </c>
      <c r="F1818" t="s">
        <v>7545</v>
      </c>
      <c r="G1818" t="s">
        <v>6722</v>
      </c>
      <c r="H1818">
        <v>4</v>
      </c>
      <c r="I1818" t="s">
        <v>1652</v>
      </c>
      <c r="J1818">
        <v>0</v>
      </c>
      <c r="K1818">
        <v>0</v>
      </c>
    </row>
    <row r="1819" spans="1:11" x14ac:dyDescent="0.25">
      <c r="A1819">
        <v>3848</v>
      </c>
      <c r="B1819" t="s">
        <v>1647</v>
      </c>
      <c r="C1819" t="s">
        <v>301</v>
      </c>
      <c r="D1819" t="s">
        <v>7400</v>
      </c>
      <c r="G1819" t="s">
        <v>2186</v>
      </c>
      <c r="H1819">
        <v>7</v>
      </c>
      <c r="I1819" t="s">
        <v>1652</v>
      </c>
      <c r="J1819">
        <v>0</v>
      </c>
      <c r="K1819">
        <v>0</v>
      </c>
    </row>
    <row r="1820" spans="1:11" x14ac:dyDescent="0.25">
      <c r="A1820">
        <v>3848</v>
      </c>
      <c r="B1820" t="s">
        <v>1647</v>
      </c>
      <c r="C1820" t="s">
        <v>301</v>
      </c>
      <c r="D1820" t="s">
        <v>7400</v>
      </c>
      <c r="E1820" t="s">
        <v>3654</v>
      </c>
      <c r="F1820" t="s">
        <v>3655</v>
      </c>
      <c r="G1820" t="s">
        <v>3656</v>
      </c>
      <c r="H1820">
        <v>28</v>
      </c>
      <c r="I1820" t="s">
        <v>1652</v>
      </c>
      <c r="J1820">
        <v>0</v>
      </c>
      <c r="K1820">
        <v>0</v>
      </c>
    </row>
    <row r="1821" spans="1:11" x14ac:dyDescent="0.25">
      <c r="A1821">
        <v>3848</v>
      </c>
      <c r="B1821" t="s">
        <v>1647</v>
      </c>
      <c r="C1821" t="s">
        <v>301</v>
      </c>
      <c r="D1821" t="s">
        <v>7400</v>
      </c>
      <c r="E1821" t="s">
        <v>5072</v>
      </c>
      <c r="F1821" t="s">
        <v>5073</v>
      </c>
      <c r="G1821" t="s">
        <v>6417</v>
      </c>
      <c r="H1821">
        <v>3</v>
      </c>
      <c r="I1821" t="s">
        <v>1652</v>
      </c>
      <c r="J1821">
        <v>0</v>
      </c>
      <c r="K1821">
        <v>0</v>
      </c>
    </row>
    <row r="1822" spans="1:11" x14ac:dyDescent="0.25">
      <c r="A1822">
        <v>3848</v>
      </c>
      <c r="B1822" t="s">
        <v>1647</v>
      </c>
      <c r="C1822" t="s">
        <v>301</v>
      </c>
      <c r="D1822" t="s">
        <v>7400</v>
      </c>
      <c r="G1822" t="s">
        <v>5074</v>
      </c>
      <c r="H1822">
        <v>17</v>
      </c>
      <c r="I1822" t="s">
        <v>1652</v>
      </c>
      <c r="J1822">
        <v>0</v>
      </c>
      <c r="K1822">
        <v>0</v>
      </c>
    </row>
    <row r="1823" spans="1:11" x14ac:dyDescent="0.25">
      <c r="A1823">
        <v>3848</v>
      </c>
      <c r="B1823" t="s">
        <v>1647</v>
      </c>
      <c r="C1823" t="s">
        <v>301</v>
      </c>
      <c r="D1823" t="s">
        <v>7400</v>
      </c>
      <c r="E1823" t="s">
        <v>5075</v>
      </c>
      <c r="F1823" t="s">
        <v>5076</v>
      </c>
      <c r="G1823" t="s">
        <v>6525</v>
      </c>
      <c r="H1823">
        <v>21</v>
      </c>
      <c r="I1823" t="s">
        <v>1652</v>
      </c>
      <c r="J1823">
        <v>0</v>
      </c>
      <c r="K1823">
        <v>0</v>
      </c>
    </row>
    <row r="1824" spans="1:11" x14ac:dyDescent="0.25">
      <c r="A1824">
        <v>3848</v>
      </c>
      <c r="B1824" t="s">
        <v>1647</v>
      </c>
      <c r="C1824" t="s">
        <v>301</v>
      </c>
      <c r="D1824" t="s">
        <v>7400</v>
      </c>
      <c r="G1824" t="s">
        <v>5077</v>
      </c>
      <c r="H1824">
        <v>24</v>
      </c>
      <c r="I1824" t="s">
        <v>1652</v>
      </c>
      <c r="J1824">
        <v>0</v>
      </c>
      <c r="K1824">
        <v>0</v>
      </c>
    </row>
    <row r="1825" spans="1:11" x14ac:dyDescent="0.25">
      <c r="A1825">
        <v>3848</v>
      </c>
      <c r="B1825" t="s">
        <v>1647</v>
      </c>
      <c r="C1825" t="s">
        <v>301</v>
      </c>
      <c r="D1825" t="s">
        <v>7400</v>
      </c>
      <c r="E1825" t="s">
        <v>6205</v>
      </c>
      <c r="F1825" t="s">
        <v>1666</v>
      </c>
      <c r="G1825" t="s">
        <v>3073</v>
      </c>
      <c r="H1825">
        <v>3</v>
      </c>
      <c r="I1825" t="s">
        <v>1652</v>
      </c>
      <c r="J1825">
        <v>0</v>
      </c>
      <c r="K1825">
        <v>0</v>
      </c>
    </row>
    <row r="1826" spans="1:11" x14ac:dyDescent="0.25">
      <c r="A1826">
        <v>3848</v>
      </c>
      <c r="B1826" t="s">
        <v>1647</v>
      </c>
      <c r="C1826" t="s">
        <v>301</v>
      </c>
      <c r="D1826" t="s">
        <v>7400</v>
      </c>
      <c r="G1826" t="s">
        <v>4356</v>
      </c>
      <c r="H1826">
        <v>17</v>
      </c>
      <c r="I1826" t="s">
        <v>1652</v>
      </c>
      <c r="J1826">
        <v>0</v>
      </c>
      <c r="K1826">
        <v>0</v>
      </c>
    </row>
    <row r="1827" spans="1:11" x14ac:dyDescent="0.25">
      <c r="A1827">
        <v>3848</v>
      </c>
      <c r="B1827" t="s">
        <v>1647</v>
      </c>
      <c r="C1827" t="s">
        <v>301</v>
      </c>
      <c r="D1827" t="s">
        <v>7400</v>
      </c>
      <c r="E1827" t="s">
        <v>3657</v>
      </c>
      <c r="F1827" t="s">
        <v>1685</v>
      </c>
      <c r="G1827" t="s">
        <v>6785</v>
      </c>
      <c r="H1827">
        <v>95</v>
      </c>
      <c r="I1827" t="s">
        <v>1652</v>
      </c>
      <c r="J1827">
        <v>0</v>
      </c>
      <c r="K1827">
        <v>0</v>
      </c>
    </row>
    <row r="1828" spans="1:11" x14ac:dyDescent="0.25">
      <c r="A1828">
        <v>3848</v>
      </c>
      <c r="B1828" t="s">
        <v>1647</v>
      </c>
      <c r="C1828" t="s">
        <v>301</v>
      </c>
      <c r="D1828" t="s">
        <v>7400</v>
      </c>
      <c r="G1828" t="s">
        <v>2243</v>
      </c>
      <c r="H1828">
        <v>76</v>
      </c>
      <c r="I1828" t="s">
        <v>1652</v>
      </c>
      <c r="J1828">
        <v>0</v>
      </c>
      <c r="K1828">
        <v>0</v>
      </c>
    </row>
    <row r="1829" spans="1:11" x14ac:dyDescent="0.25">
      <c r="A1829">
        <v>3848</v>
      </c>
      <c r="B1829" t="s">
        <v>1647</v>
      </c>
      <c r="C1829" t="s">
        <v>301</v>
      </c>
      <c r="D1829" t="s">
        <v>7400</v>
      </c>
      <c r="E1829" t="s">
        <v>10812</v>
      </c>
      <c r="F1829" t="s">
        <v>1685</v>
      </c>
      <c r="G1829" t="s">
        <v>4257</v>
      </c>
      <c r="H1829">
        <v>204</v>
      </c>
      <c r="I1829" t="s">
        <v>1652</v>
      </c>
      <c r="J1829">
        <v>0</v>
      </c>
      <c r="K1829">
        <v>0</v>
      </c>
    </row>
    <row r="1830" spans="1:11" x14ac:dyDescent="0.25">
      <c r="A1830">
        <v>3848</v>
      </c>
      <c r="B1830" t="s">
        <v>1647</v>
      </c>
      <c r="C1830" t="s">
        <v>301</v>
      </c>
      <c r="D1830" t="s">
        <v>7400</v>
      </c>
      <c r="E1830" t="s">
        <v>7768</v>
      </c>
      <c r="F1830" t="s">
        <v>1685</v>
      </c>
      <c r="G1830" t="s">
        <v>10145</v>
      </c>
      <c r="H1830">
        <v>18</v>
      </c>
      <c r="I1830" t="s">
        <v>1652</v>
      </c>
      <c r="J1830">
        <v>0</v>
      </c>
      <c r="K1830">
        <v>0</v>
      </c>
    </row>
    <row r="1831" spans="1:11" x14ac:dyDescent="0.25">
      <c r="A1831">
        <v>3848</v>
      </c>
      <c r="B1831" t="s">
        <v>1647</v>
      </c>
      <c r="C1831" t="s">
        <v>301</v>
      </c>
      <c r="D1831" t="s">
        <v>7400</v>
      </c>
      <c r="G1831" t="s">
        <v>8286</v>
      </c>
      <c r="H1831">
        <v>11</v>
      </c>
      <c r="I1831" t="s">
        <v>1652</v>
      </c>
      <c r="J1831">
        <v>0</v>
      </c>
      <c r="K1831">
        <v>0</v>
      </c>
    </row>
    <row r="1832" spans="1:11" x14ac:dyDescent="0.25">
      <c r="A1832">
        <v>3848</v>
      </c>
      <c r="B1832" t="s">
        <v>1647</v>
      </c>
      <c r="C1832" t="s">
        <v>301</v>
      </c>
      <c r="D1832" t="s">
        <v>7400</v>
      </c>
      <c r="E1832" t="s">
        <v>3659</v>
      </c>
      <c r="F1832" t="s">
        <v>3660</v>
      </c>
      <c r="G1832" t="s">
        <v>3580</v>
      </c>
      <c r="H1832">
        <v>27</v>
      </c>
      <c r="I1832" t="s">
        <v>1652</v>
      </c>
      <c r="J1832">
        <v>0</v>
      </c>
      <c r="K1832">
        <v>0</v>
      </c>
    </row>
    <row r="1833" spans="1:11" x14ac:dyDescent="0.25">
      <c r="A1833">
        <v>3848</v>
      </c>
      <c r="B1833" t="s">
        <v>1647</v>
      </c>
      <c r="C1833" t="s">
        <v>301</v>
      </c>
      <c r="D1833" t="s">
        <v>7400</v>
      </c>
      <c r="G1833" t="s">
        <v>4329</v>
      </c>
      <c r="H1833">
        <v>11</v>
      </c>
      <c r="I1833" t="s">
        <v>1652</v>
      </c>
      <c r="J1833">
        <v>0</v>
      </c>
      <c r="K1833">
        <v>0</v>
      </c>
    </row>
    <row r="1834" spans="1:11" x14ac:dyDescent="0.25">
      <c r="A1834">
        <v>3848</v>
      </c>
      <c r="B1834" t="s">
        <v>1647</v>
      </c>
      <c r="C1834" t="s">
        <v>301</v>
      </c>
      <c r="D1834" t="s">
        <v>7400</v>
      </c>
      <c r="E1834" t="s">
        <v>8287</v>
      </c>
      <c r="F1834" t="s">
        <v>1657</v>
      </c>
      <c r="G1834" t="s">
        <v>8292</v>
      </c>
      <c r="H1834">
        <v>91</v>
      </c>
      <c r="I1834" t="s">
        <v>1652</v>
      </c>
      <c r="J1834">
        <v>0</v>
      </c>
      <c r="K1834">
        <v>0</v>
      </c>
    </row>
    <row r="1835" spans="1:11" x14ac:dyDescent="0.25">
      <c r="A1835">
        <v>3848</v>
      </c>
      <c r="B1835" t="s">
        <v>1647</v>
      </c>
      <c r="C1835" t="s">
        <v>301</v>
      </c>
      <c r="D1835" t="s">
        <v>7400</v>
      </c>
      <c r="G1835" t="s">
        <v>2212</v>
      </c>
      <c r="H1835">
        <v>33</v>
      </c>
      <c r="I1835" t="s">
        <v>1652</v>
      </c>
      <c r="J1835">
        <v>0</v>
      </c>
      <c r="K1835">
        <v>0</v>
      </c>
    </row>
    <row r="1836" spans="1:11" x14ac:dyDescent="0.25">
      <c r="A1836">
        <v>3848</v>
      </c>
      <c r="B1836" t="s">
        <v>1647</v>
      </c>
      <c r="C1836" t="s">
        <v>301</v>
      </c>
      <c r="D1836" t="s">
        <v>7400</v>
      </c>
      <c r="E1836" t="s">
        <v>5078</v>
      </c>
      <c r="F1836" t="s">
        <v>5079</v>
      </c>
      <c r="G1836" t="s">
        <v>3542</v>
      </c>
      <c r="H1836">
        <v>5</v>
      </c>
      <c r="I1836" t="s">
        <v>1652</v>
      </c>
      <c r="J1836">
        <v>0</v>
      </c>
      <c r="K1836">
        <v>0</v>
      </c>
    </row>
    <row r="1837" spans="1:11" x14ac:dyDescent="0.25">
      <c r="A1837">
        <v>3848</v>
      </c>
      <c r="B1837" t="s">
        <v>1647</v>
      </c>
      <c r="C1837" t="s">
        <v>301</v>
      </c>
      <c r="D1837" t="s">
        <v>7400</v>
      </c>
      <c r="G1837" t="s">
        <v>5080</v>
      </c>
      <c r="H1837">
        <v>4</v>
      </c>
      <c r="I1837" t="s">
        <v>1652</v>
      </c>
      <c r="J1837">
        <v>0</v>
      </c>
      <c r="K1837">
        <v>0</v>
      </c>
    </row>
    <row r="1838" spans="1:11" x14ac:dyDescent="0.25">
      <c r="A1838">
        <v>3848</v>
      </c>
      <c r="B1838" t="s">
        <v>1647</v>
      </c>
      <c r="C1838" t="s">
        <v>301</v>
      </c>
      <c r="D1838" t="s">
        <v>7400</v>
      </c>
      <c r="E1838" t="s">
        <v>1943</v>
      </c>
      <c r="F1838" t="s">
        <v>1786</v>
      </c>
      <c r="G1838" t="s">
        <v>5925</v>
      </c>
      <c r="H1838">
        <v>15</v>
      </c>
      <c r="I1838" t="s">
        <v>1652</v>
      </c>
      <c r="J1838">
        <v>0</v>
      </c>
      <c r="K1838">
        <v>0</v>
      </c>
    </row>
    <row r="1839" spans="1:11" x14ac:dyDescent="0.25">
      <c r="A1839">
        <v>3848</v>
      </c>
      <c r="B1839" t="s">
        <v>1647</v>
      </c>
      <c r="C1839" t="s">
        <v>301</v>
      </c>
      <c r="D1839" t="s">
        <v>7400</v>
      </c>
      <c r="E1839" t="s">
        <v>3661</v>
      </c>
      <c r="F1839" t="s">
        <v>3193</v>
      </c>
      <c r="G1839" t="s">
        <v>6883</v>
      </c>
      <c r="H1839">
        <v>10</v>
      </c>
      <c r="I1839" t="s">
        <v>1652</v>
      </c>
      <c r="J1839">
        <v>0</v>
      </c>
      <c r="K1839">
        <v>0</v>
      </c>
    </row>
    <row r="1840" spans="1:11" x14ac:dyDescent="0.25">
      <c r="A1840">
        <v>3848</v>
      </c>
      <c r="B1840" t="s">
        <v>1647</v>
      </c>
      <c r="C1840" t="s">
        <v>301</v>
      </c>
      <c r="D1840" t="s">
        <v>7400</v>
      </c>
      <c r="G1840" t="s">
        <v>2161</v>
      </c>
      <c r="H1840">
        <v>16</v>
      </c>
      <c r="I1840" t="s">
        <v>1652</v>
      </c>
      <c r="J1840">
        <v>0</v>
      </c>
      <c r="K1840">
        <v>0</v>
      </c>
    </row>
    <row r="1841" spans="1:11" x14ac:dyDescent="0.25">
      <c r="A1841">
        <v>3848</v>
      </c>
      <c r="B1841" t="s">
        <v>1647</v>
      </c>
      <c r="C1841" t="s">
        <v>301</v>
      </c>
      <c r="D1841" t="s">
        <v>7400</v>
      </c>
      <c r="E1841" t="s">
        <v>7769</v>
      </c>
      <c r="F1841" t="s">
        <v>1913</v>
      </c>
      <c r="G1841" t="s">
        <v>7770</v>
      </c>
      <c r="H1841">
        <v>3</v>
      </c>
      <c r="I1841" t="s">
        <v>1652</v>
      </c>
      <c r="J1841">
        <v>0</v>
      </c>
      <c r="K1841">
        <v>0</v>
      </c>
    </row>
    <row r="1842" spans="1:11" x14ac:dyDescent="0.25">
      <c r="A1842">
        <v>3848</v>
      </c>
      <c r="B1842" t="s">
        <v>1647</v>
      </c>
      <c r="C1842" t="s">
        <v>301</v>
      </c>
      <c r="D1842" t="s">
        <v>7400</v>
      </c>
      <c r="E1842" t="s">
        <v>3662</v>
      </c>
      <c r="F1842" t="s">
        <v>1685</v>
      </c>
      <c r="G1842" t="s">
        <v>3496</v>
      </c>
      <c r="H1842">
        <v>60</v>
      </c>
      <c r="I1842" t="s">
        <v>1652</v>
      </c>
      <c r="J1842">
        <v>0</v>
      </c>
      <c r="K1842">
        <v>0</v>
      </c>
    </row>
    <row r="1843" spans="1:11" x14ac:dyDescent="0.25">
      <c r="A1843">
        <v>3848</v>
      </c>
      <c r="B1843" t="s">
        <v>1647</v>
      </c>
      <c r="C1843" t="s">
        <v>301</v>
      </c>
      <c r="D1843" t="s">
        <v>7400</v>
      </c>
      <c r="G1843" t="s">
        <v>5081</v>
      </c>
      <c r="H1843">
        <v>131</v>
      </c>
      <c r="I1843" t="s">
        <v>1652</v>
      </c>
      <c r="J1843">
        <v>0</v>
      </c>
      <c r="K1843">
        <v>0</v>
      </c>
    </row>
    <row r="1844" spans="1:11" x14ac:dyDescent="0.25">
      <c r="A1844">
        <v>3848</v>
      </c>
      <c r="B1844" t="s">
        <v>1647</v>
      </c>
      <c r="C1844" t="s">
        <v>301</v>
      </c>
      <c r="D1844" t="s">
        <v>7400</v>
      </c>
      <c r="E1844" t="s">
        <v>5082</v>
      </c>
      <c r="F1844" t="s">
        <v>1685</v>
      </c>
      <c r="G1844" t="s">
        <v>3542</v>
      </c>
      <c r="H1844">
        <v>3</v>
      </c>
      <c r="I1844" t="s">
        <v>1652</v>
      </c>
      <c r="J1844">
        <v>0</v>
      </c>
      <c r="K1844">
        <v>0</v>
      </c>
    </row>
    <row r="1845" spans="1:11" x14ac:dyDescent="0.25">
      <c r="A1845">
        <v>3848</v>
      </c>
      <c r="B1845" t="s">
        <v>1647</v>
      </c>
      <c r="C1845" t="s">
        <v>301</v>
      </c>
      <c r="D1845" t="s">
        <v>7400</v>
      </c>
      <c r="G1845" t="s">
        <v>5083</v>
      </c>
      <c r="H1845">
        <v>73</v>
      </c>
      <c r="I1845" t="s">
        <v>1652</v>
      </c>
      <c r="J1845">
        <v>0</v>
      </c>
      <c r="K1845">
        <v>0</v>
      </c>
    </row>
    <row r="1846" spans="1:11" x14ac:dyDescent="0.25">
      <c r="A1846">
        <v>3848</v>
      </c>
      <c r="B1846" t="s">
        <v>1647</v>
      </c>
      <c r="C1846" t="s">
        <v>301</v>
      </c>
      <c r="D1846" t="s">
        <v>7400</v>
      </c>
      <c r="E1846" t="s">
        <v>1942</v>
      </c>
      <c r="F1846" t="s">
        <v>1941</v>
      </c>
      <c r="G1846" t="s">
        <v>10364</v>
      </c>
      <c r="H1846">
        <v>3</v>
      </c>
      <c r="I1846" t="s">
        <v>1652</v>
      </c>
      <c r="J1846">
        <v>0</v>
      </c>
      <c r="K1846">
        <v>0</v>
      </c>
    </row>
    <row r="1847" spans="1:11" x14ac:dyDescent="0.25">
      <c r="A1847">
        <v>3848</v>
      </c>
      <c r="B1847" t="s">
        <v>1647</v>
      </c>
      <c r="C1847" t="s">
        <v>301</v>
      </c>
      <c r="D1847" t="s">
        <v>7400</v>
      </c>
      <c r="G1847" t="s">
        <v>2240</v>
      </c>
      <c r="H1847">
        <v>11</v>
      </c>
      <c r="I1847" t="s">
        <v>1652</v>
      </c>
      <c r="J1847">
        <v>0</v>
      </c>
      <c r="K1847">
        <v>0</v>
      </c>
    </row>
    <row r="1848" spans="1:11" x14ac:dyDescent="0.25">
      <c r="A1848">
        <v>3848</v>
      </c>
      <c r="B1848" t="s">
        <v>1647</v>
      </c>
      <c r="C1848" t="s">
        <v>301</v>
      </c>
      <c r="D1848" t="s">
        <v>7400</v>
      </c>
      <c r="E1848" t="s">
        <v>1940</v>
      </c>
      <c r="F1848" t="s">
        <v>1685</v>
      </c>
      <c r="G1848" t="s">
        <v>6785</v>
      </c>
      <c r="H1848">
        <v>111</v>
      </c>
      <c r="I1848" t="s">
        <v>1652</v>
      </c>
      <c r="J1848">
        <v>0</v>
      </c>
      <c r="K1848">
        <v>0</v>
      </c>
    </row>
    <row r="1849" spans="1:11" x14ac:dyDescent="0.25">
      <c r="A1849">
        <v>3848</v>
      </c>
      <c r="B1849" t="s">
        <v>1647</v>
      </c>
      <c r="C1849" t="s">
        <v>301</v>
      </c>
      <c r="D1849" t="s">
        <v>7400</v>
      </c>
      <c r="G1849" t="s">
        <v>5624</v>
      </c>
      <c r="H1849">
        <v>120</v>
      </c>
      <c r="I1849" t="s">
        <v>1652</v>
      </c>
      <c r="J1849">
        <v>0</v>
      </c>
      <c r="K1849">
        <v>0</v>
      </c>
    </row>
    <row r="1850" spans="1:11" x14ac:dyDescent="0.25">
      <c r="A1850">
        <v>3848</v>
      </c>
      <c r="B1850" t="s">
        <v>1647</v>
      </c>
      <c r="C1850" t="s">
        <v>301</v>
      </c>
      <c r="D1850" t="s">
        <v>7400</v>
      </c>
      <c r="E1850" t="s">
        <v>5084</v>
      </c>
      <c r="F1850" t="s">
        <v>1673</v>
      </c>
      <c r="G1850" t="s">
        <v>3457</v>
      </c>
      <c r="H1850">
        <v>4</v>
      </c>
      <c r="I1850" t="s">
        <v>1652</v>
      </c>
      <c r="J1850">
        <v>0</v>
      </c>
      <c r="K1850">
        <v>0</v>
      </c>
    </row>
    <row r="1851" spans="1:11" x14ac:dyDescent="0.25">
      <c r="A1851">
        <v>3848</v>
      </c>
      <c r="B1851" t="s">
        <v>1647</v>
      </c>
      <c r="C1851" t="s">
        <v>301</v>
      </c>
      <c r="D1851" t="s">
        <v>7400</v>
      </c>
      <c r="G1851" t="s">
        <v>4321</v>
      </c>
      <c r="H1851">
        <v>6</v>
      </c>
      <c r="I1851" t="s">
        <v>1652</v>
      </c>
      <c r="J1851">
        <v>0</v>
      </c>
      <c r="K1851">
        <v>0</v>
      </c>
    </row>
    <row r="1852" spans="1:11" x14ac:dyDescent="0.25">
      <c r="A1852">
        <v>3848</v>
      </c>
      <c r="B1852" t="s">
        <v>1647</v>
      </c>
      <c r="C1852" t="s">
        <v>301</v>
      </c>
      <c r="D1852" t="s">
        <v>7400</v>
      </c>
      <c r="E1852" t="s">
        <v>7546</v>
      </c>
      <c r="F1852" t="s">
        <v>3520</v>
      </c>
      <c r="G1852" s="201">
        <v>510000000</v>
      </c>
      <c r="H1852">
        <v>1</v>
      </c>
      <c r="I1852" t="s">
        <v>1652</v>
      </c>
      <c r="J1852">
        <v>0</v>
      </c>
      <c r="K1852">
        <v>0</v>
      </c>
    </row>
    <row r="1853" spans="1:11" x14ac:dyDescent="0.25">
      <c r="A1853">
        <v>3848</v>
      </c>
      <c r="B1853" t="s">
        <v>1647</v>
      </c>
      <c r="C1853" t="s">
        <v>301</v>
      </c>
      <c r="D1853" t="s">
        <v>7400</v>
      </c>
      <c r="G1853" t="s">
        <v>7875</v>
      </c>
      <c r="H1853">
        <v>1</v>
      </c>
      <c r="I1853" t="s">
        <v>1652</v>
      </c>
      <c r="J1853">
        <v>0</v>
      </c>
      <c r="K1853">
        <v>0</v>
      </c>
    </row>
    <row r="1854" spans="1:11" x14ac:dyDescent="0.25">
      <c r="A1854">
        <v>3848</v>
      </c>
      <c r="B1854" t="s">
        <v>1647</v>
      </c>
      <c r="C1854" t="s">
        <v>301</v>
      </c>
      <c r="D1854" t="s">
        <v>7400</v>
      </c>
      <c r="E1854" t="s">
        <v>1939</v>
      </c>
      <c r="F1854" t="s">
        <v>1678</v>
      </c>
      <c r="G1854" t="s">
        <v>10328</v>
      </c>
      <c r="H1854">
        <v>11</v>
      </c>
      <c r="I1854" t="s">
        <v>1652</v>
      </c>
      <c r="J1854">
        <v>0</v>
      </c>
      <c r="K1854">
        <v>0</v>
      </c>
    </row>
    <row r="1855" spans="1:11" x14ac:dyDescent="0.25">
      <c r="A1855">
        <v>3848</v>
      </c>
      <c r="B1855" t="s">
        <v>1647</v>
      </c>
      <c r="C1855" t="s">
        <v>301</v>
      </c>
      <c r="D1855" t="s">
        <v>7400</v>
      </c>
      <c r="G1855" t="s">
        <v>2259</v>
      </c>
      <c r="H1855">
        <v>11</v>
      </c>
      <c r="I1855" t="s">
        <v>1652</v>
      </c>
      <c r="J1855">
        <v>0</v>
      </c>
      <c r="K1855">
        <v>0</v>
      </c>
    </row>
    <row r="1856" spans="1:11" x14ac:dyDescent="0.25">
      <c r="A1856">
        <v>3848</v>
      </c>
      <c r="B1856" t="s">
        <v>1647</v>
      </c>
      <c r="C1856" t="s">
        <v>301</v>
      </c>
      <c r="D1856" t="s">
        <v>7400</v>
      </c>
      <c r="E1856" t="s">
        <v>7547</v>
      </c>
      <c r="F1856" t="s">
        <v>1667</v>
      </c>
      <c r="G1856" t="s">
        <v>6776</v>
      </c>
      <c r="H1856">
        <v>249</v>
      </c>
      <c r="I1856" t="s">
        <v>1652</v>
      </c>
      <c r="J1856">
        <v>0</v>
      </c>
      <c r="K1856">
        <v>0</v>
      </c>
    </row>
    <row r="1857" spans="1:11" x14ac:dyDescent="0.25">
      <c r="A1857">
        <v>3848</v>
      </c>
      <c r="B1857" t="s">
        <v>1647</v>
      </c>
      <c r="C1857" t="s">
        <v>301</v>
      </c>
      <c r="D1857" t="s">
        <v>7400</v>
      </c>
      <c r="G1857" t="s">
        <v>8844</v>
      </c>
      <c r="H1857">
        <v>365</v>
      </c>
      <c r="I1857" t="s">
        <v>1652</v>
      </c>
      <c r="J1857">
        <v>0</v>
      </c>
      <c r="K1857">
        <v>0</v>
      </c>
    </row>
    <row r="1858" spans="1:11" x14ac:dyDescent="0.25">
      <c r="A1858">
        <v>3848</v>
      </c>
      <c r="B1858" t="s">
        <v>1647</v>
      </c>
      <c r="C1858" t="s">
        <v>301</v>
      </c>
      <c r="D1858" t="s">
        <v>7400</v>
      </c>
      <c r="E1858" t="s">
        <v>10813</v>
      </c>
      <c r="F1858" t="s">
        <v>1916</v>
      </c>
      <c r="G1858" t="s">
        <v>4666</v>
      </c>
      <c r="H1858">
        <v>13</v>
      </c>
      <c r="I1858" t="s">
        <v>1652</v>
      </c>
      <c r="J1858">
        <v>0</v>
      </c>
      <c r="K1858">
        <v>0</v>
      </c>
    </row>
    <row r="1859" spans="1:11" x14ac:dyDescent="0.25">
      <c r="A1859">
        <v>3848</v>
      </c>
      <c r="B1859" t="s">
        <v>1647</v>
      </c>
      <c r="C1859" t="s">
        <v>301</v>
      </c>
      <c r="D1859" t="s">
        <v>7400</v>
      </c>
      <c r="E1859" t="s">
        <v>3663</v>
      </c>
      <c r="F1859" t="s">
        <v>1938</v>
      </c>
      <c r="G1859" t="s">
        <v>6795</v>
      </c>
      <c r="H1859">
        <v>6</v>
      </c>
      <c r="I1859" t="s">
        <v>1652</v>
      </c>
      <c r="J1859">
        <v>0</v>
      </c>
      <c r="K1859">
        <v>0</v>
      </c>
    </row>
    <row r="1860" spans="1:11" x14ac:dyDescent="0.25">
      <c r="A1860">
        <v>3848</v>
      </c>
      <c r="B1860" t="s">
        <v>1647</v>
      </c>
      <c r="C1860" t="s">
        <v>301</v>
      </c>
      <c r="D1860" t="s">
        <v>7400</v>
      </c>
      <c r="G1860" t="s">
        <v>2229</v>
      </c>
      <c r="H1860">
        <v>6</v>
      </c>
      <c r="I1860" t="s">
        <v>1652</v>
      </c>
      <c r="J1860">
        <v>0</v>
      </c>
      <c r="K1860">
        <v>0</v>
      </c>
    </row>
    <row r="1861" spans="1:11" x14ac:dyDescent="0.25">
      <c r="A1861">
        <v>3848</v>
      </c>
      <c r="B1861" t="s">
        <v>1647</v>
      </c>
      <c r="C1861" t="s">
        <v>301</v>
      </c>
      <c r="D1861" t="s">
        <v>7400</v>
      </c>
      <c r="E1861" t="s">
        <v>3664</v>
      </c>
      <c r="F1861" t="s">
        <v>1937</v>
      </c>
      <c r="G1861" t="s">
        <v>6887</v>
      </c>
      <c r="H1861">
        <v>10</v>
      </c>
      <c r="I1861" t="s">
        <v>1652</v>
      </c>
      <c r="J1861">
        <v>0</v>
      </c>
      <c r="K1861">
        <v>0</v>
      </c>
    </row>
    <row r="1862" spans="1:11" x14ac:dyDescent="0.25">
      <c r="A1862">
        <v>3848</v>
      </c>
      <c r="B1862" t="s">
        <v>1647</v>
      </c>
      <c r="C1862" t="s">
        <v>301</v>
      </c>
      <c r="D1862" t="s">
        <v>7400</v>
      </c>
      <c r="G1862" t="s">
        <v>2252</v>
      </c>
      <c r="H1862">
        <v>3</v>
      </c>
      <c r="I1862" t="s">
        <v>1652</v>
      </c>
      <c r="J1862">
        <v>0</v>
      </c>
      <c r="K1862">
        <v>0</v>
      </c>
    </row>
    <row r="1863" spans="1:11" x14ac:dyDescent="0.25">
      <c r="A1863">
        <v>3848</v>
      </c>
      <c r="B1863" t="s">
        <v>1647</v>
      </c>
      <c r="C1863" t="s">
        <v>301</v>
      </c>
      <c r="D1863" t="s">
        <v>7400</v>
      </c>
      <c r="E1863" t="s">
        <v>10814</v>
      </c>
      <c r="F1863" t="s">
        <v>1701</v>
      </c>
      <c r="G1863" t="s">
        <v>10815</v>
      </c>
      <c r="H1863">
        <v>16</v>
      </c>
      <c r="I1863" t="s">
        <v>1652</v>
      </c>
      <c r="J1863">
        <v>0</v>
      </c>
      <c r="K1863">
        <v>0</v>
      </c>
    </row>
    <row r="1864" spans="1:11" x14ac:dyDescent="0.25">
      <c r="A1864">
        <v>3848</v>
      </c>
      <c r="B1864" t="s">
        <v>1647</v>
      </c>
      <c r="C1864" t="s">
        <v>301</v>
      </c>
      <c r="D1864" t="s">
        <v>7400</v>
      </c>
      <c r="E1864" t="s">
        <v>6962</v>
      </c>
      <c r="F1864" t="s">
        <v>1673</v>
      </c>
      <c r="G1864" t="s">
        <v>3246</v>
      </c>
      <c r="H1864">
        <v>1</v>
      </c>
      <c r="I1864" t="s">
        <v>1652</v>
      </c>
      <c r="J1864">
        <v>0</v>
      </c>
      <c r="K1864">
        <v>0</v>
      </c>
    </row>
    <row r="1865" spans="1:11" x14ac:dyDescent="0.25">
      <c r="A1865">
        <v>3848</v>
      </c>
      <c r="B1865" t="s">
        <v>1647</v>
      </c>
      <c r="C1865" t="s">
        <v>301</v>
      </c>
      <c r="D1865" t="s">
        <v>7400</v>
      </c>
      <c r="G1865" t="s">
        <v>6471</v>
      </c>
      <c r="H1865">
        <v>6</v>
      </c>
      <c r="I1865" t="s">
        <v>1652</v>
      </c>
      <c r="J1865">
        <v>0</v>
      </c>
      <c r="K1865">
        <v>0</v>
      </c>
    </row>
    <row r="1866" spans="1:11" x14ac:dyDescent="0.25">
      <c r="A1866">
        <v>3848</v>
      </c>
      <c r="B1866" t="s">
        <v>1647</v>
      </c>
      <c r="C1866" t="s">
        <v>301</v>
      </c>
      <c r="D1866" t="s">
        <v>7400</v>
      </c>
      <c r="E1866" t="s">
        <v>10816</v>
      </c>
      <c r="F1866" t="s">
        <v>1694</v>
      </c>
      <c r="G1866" t="s">
        <v>10817</v>
      </c>
      <c r="H1866">
        <v>3</v>
      </c>
      <c r="I1866" t="s">
        <v>1652</v>
      </c>
      <c r="J1866">
        <v>0</v>
      </c>
      <c r="K1866">
        <v>0</v>
      </c>
    </row>
    <row r="1867" spans="1:11" x14ac:dyDescent="0.25">
      <c r="A1867">
        <v>3848</v>
      </c>
      <c r="B1867" t="s">
        <v>1647</v>
      </c>
      <c r="C1867" t="s">
        <v>301</v>
      </c>
      <c r="D1867" t="s">
        <v>7400</v>
      </c>
      <c r="E1867" t="s">
        <v>10365</v>
      </c>
      <c r="F1867" t="s">
        <v>1796</v>
      </c>
      <c r="G1867" t="s">
        <v>10366</v>
      </c>
      <c r="H1867">
        <v>20</v>
      </c>
      <c r="I1867" t="s">
        <v>1652</v>
      </c>
      <c r="J1867">
        <v>0</v>
      </c>
      <c r="K1867">
        <v>0</v>
      </c>
    </row>
    <row r="1868" spans="1:11" x14ac:dyDescent="0.25">
      <c r="A1868">
        <v>3848</v>
      </c>
      <c r="B1868" t="s">
        <v>1647</v>
      </c>
      <c r="C1868" t="s">
        <v>301</v>
      </c>
      <c r="D1868" t="s">
        <v>7400</v>
      </c>
      <c r="E1868" t="s">
        <v>10818</v>
      </c>
      <c r="F1868" t="s">
        <v>2346</v>
      </c>
      <c r="G1868" t="s">
        <v>7651</v>
      </c>
      <c r="H1868">
        <v>20</v>
      </c>
      <c r="I1868" t="s">
        <v>1652</v>
      </c>
      <c r="J1868">
        <v>0</v>
      </c>
      <c r="K1868">
        <v>0</v>
      </c>
    </row>
    <row r="1869" spans="1:11" x14ac:dyDescent="0.25">
      <c r="A1869">
        <v>3848</v>
      </c>
      <c r="B1869" t="s">
        <v>1647</v>
      </c>
      <c r="C1869" t="s">
        <v>301</v>
      </c>
      <c r="D1869" t="s">
        <v>7400</v>
      </c>
      <c r="E1869" t="s">
        <v>7256</v>
      </c>
      <c r="F1869" t="s">
        <v>3182</v>
      </c>
      <c r="G1869" t="s">
        <v>6402</v>
      </c>
      <c r="H1869">
        <v>2</v>
      </c>
      <c r="I1869" t="s">
        <v>1652</v>
      </c>
      <c r="J1869">
        <v>0</v>
      </c>
      <c r="K1869">
        <v>0</v>
      </c>
    </row>
    <row r="1870" spans="1:11" x14ac:dyDescent="0.25">
      <c r="A1870">
        <v>3848</v>
      </c>
      <c r="B1870" t="s">
        <v>1647</v>
      </c>
      <c r="C1870" t="s">
        <v>301</v>
      </c>
      <c r="D1870" t="s">
        <v>7400</v>
      </c>
      <c r="G1870" t="s">
        <v>4466</v>
      </c>
      <c r="H1870">
        <v>1</v>
      </c>
      <c r="I1870" t="s">
        <v>1652</v>
      </c>
      <c r="J1870">
        <v>0</v>
      </c>
      <c r="K1870">
        <v>0</v>
      </c>
    </row>
    <row r="1871" spans="1:11" x14ac:dyDescent="0.25">
      <c r="A1871">
        <v>3848</v>
      </c>
      <c r="B1871" t="s">
        <v>1647</v>
      </c>
      <c r="C1871" t="s">
        <v>301</v>
      </c>
      <c r="D1871" t="s">
        <v>7400</v>
      </c>
      <c r="E1871" t="s">
        <v>5085</v>
      </c>
      <c r="F1871" t="s">
        <v>3182</v>
      </c>
      <c r="G1871" t="s">
        <v>3185</v>
      </c>
      <c r="H1871">
        <v>39</v>
      </c>
      <c r="I1871" t="s">
        <v>1652</v>
      </c>
      <c r="J1871">
        <v>0</v>
      </c>
      <c r="K1871">
        <v>0</v>
      </c>
    </row>
    <row r="1872" spans="1:11" x14ac:dyDescent="0.25">
      <c r="A1872">
        <v>3848</v>
      </c>
      <c r="B1872" t="s">
        <v>1647</v>
      </c>
      <c r="C1872" t="s">
        <v>301</v>
      </c>
      <c r="D1872" t="s">
        <v>7400</v>
      </c>
      <c r="G1872" t="s">
        <v>4461</v>
      </c>
      <c r="H1872">
        <v>4</v>
      </c>
      <c r="I1872" t="s">
        <v>1652</v>
      </c>
      <c r="J1872">
        <v>0</v>
      </c>
      <c r="K1872">
        <v>0</v>
      </c>
    </row>
    <row r="1873" spans="1:11" x14ac:dyDescent="0.25">
      <c r="A1873">
        <v>3848</v>
      </c>
      <c r="B1873" t="s">
        <v>1647</v>
      </c>
      <c r="C1873" t="s">
        <v>301</v>
      </c>
      <c r="D1873" t="s">
        <v>7400</v>
      </c>
      <c r="E1873" t="s">
        <v>6206</v>
      </c>
      <c r="F1873" t="s">
        <v>1655</v>
      </c>
      <c r="G1873" t="s">
        <v>6963</v>
      </c>
      <c r="H1873">
        <v>8</v>
      </c>
      <c r="I1873" t="s">
        <v>1652</v>
      </c>
      <c r="J1873">
        <v>0</v>
      </c>
      <c r="K1873">
        <v>0</v>
      </c>
    </row>
    <row r="1874" spans="1:11" x14ac:dyDescent="0.25">
      <c r="A1874">
        <v>3848</v>
      </c>
      <c r="B1874" t="s">
        <v>1647</v>
      </c>
      <c r="C1874" t="s">
        <v>301</v>
      </c>
      <c r="D1874" t="s">
        <v>7400</v>
      </c>
      <c r="G1874" t="s">
        <v>6207</v>
      </c>
      <c r="H1874">
        <v>22</v>
      </c>
      <c r="I1874" t="s">
        <v>1652</v>
      </c>
      <c r="J1874">
        <v>0</v>
      </c>
      <c r="K1874">
        <v>0</v>
      </c>
    </row>
    <row r="1875" spans="1:11" x14ac:dyDescent="0.25">
      <c r="A1875">
        <v>3848</v>
      </c>
      <c r="B1875" t="s">
        <v>1647</v>
      </c>
      <c r="C1875" t="s">
        <v>301</v>
      </c>
      <c r="D1875" t="s">
        <v>7400</v>
      </c>
      <c r="E1875" t="s">
        <v>5086</v>
      </c>
      <c r="F1875" t="s">
        <v>5087</v>
      </c>
      <c r="G1875" t="s">
        <v>5088</v>
      </c>
      <c r="H1875">
        <v>3</v>
      </c>
      <c r="I1875" t="s">
        <v>1652</v>
      </c>
      <c r="J1875">
        <v>0</v>
      </c>
      <c r="K1875">
        <v>0</v>
      </c>
    </row>
    <row r="1876" spans="1:11" x14ac:dyDescent="0.25">
      <c r="A1876">
        <v>3848</v>
      </c>
      <c r="B1876" t="s">
        <v>1647</v>
      </c>
      <c r="C1876" t="s">
        <v>301</v>
      </c>
      <c r="D1876" t="s">
        <v>7400</v>
      </c>
      <c r="E1876" t="s">
        <v>5089</v>
      </c>
      <c r="F1876" t="s">
        <v>1828</v>
      </c>
      <c r="G1876" t="s">
        <v>6783</v>
      </c>
      <c r="H1876">
        <v>32</v>
      </c>
      <c r="I1876" t="s">
        <v>1652</v>
      </c>
      <c r="J1876">
        <v>0</v>
      </c>
      <c r="K1876">
        <v>0</v>
      </c>
    </row>
    <row r="1877" spans="1:11" x14ac:dyDescent="0.25">
      <c r="A1877">
        <v>3848</v>
      </c>
      <c r="B1877" t="s">
        <v>1647</v>
      </c>
      <c r="C1877" t="s">
        <v>301</v>
      </c>
      <c r="D1877" t="s">
        <v>7400</v>
      </c>
      <c r="G1877" t="s">
        <v>9177</v>
      </c>
      <c r="H1877">
        <v>19</v>
      </c>
      <c r="I1877" t="s">
        <v>1652</v>
      </c>
      <c r="J1877">
        <v>0</v>
      </c>
      <c r="K1877">
        <v>0</v>
      </c>
    </row>
    <row r="1878" spans="1:11" x14ac:dyDescent="0.25">
      <c r="A1878">
        <v>3848</v>
      </c>
      <c r="B1878" t="s">
        <v>1647</v>
      </c>
      <c r="C1878" t="s">
        <v>301</v>
      </c>
      <c r="D1878" t="s">
        <v>7400</v>
      </c>
      <c r="E1878" t="s">
        <v>5090</v>
      </c>
      <c r="F1878" t="s">
        <v>5091</v>
      </c>
      <c r="G1878" t="s">
        <v>6445</v>
      </c>
      <c r="H1878">
        <v>2</v>
      </c>
      <c r="I1878" t="s">
        <v>1652</v>
      </c>
      <c r="J1878">
        <v>0</v>
      </c>
      <c r="K1878">
        <v>0</v>
      </c>
    </row>
    <row r="1879" spans="1:11" x14ac:dyDescent="0.25">
      <c r="A1879">
        <v>3848</v>
      </c>
      <c r="B1879" t="s">
        <v>1647</v>
      </c>
      <c r="C1879" t="s">
        <v>301</v>
      </c>
      <c r="D1879" t="s">
        <v>7400</v>
      </c>
      <c r="E1879" t="s">
        <v>5092</v>
      </c>
      <c r="F1879" t="s">
        <v>5093</v>
      </c>
      <c r="G1879" t="s">
        <v>6445</v>
      </c>
      <c r="H1879">
        <v>8</v>
      </c>
      <c r="I1879" t="s">
        <v>1652</v>
      </c>
      <c r="J1879">
        <v>0</v>
      </c>
      <c r="K1879">
        <v>0</v>
      </c>
    </row>
    <row r="1880" spans="1:11" x14ac:dyDescent="0.25">
      <c r="A1880">
        <v>3848</v>
      </c>
      <c r="B1880" t="s">
        <v>1647</v>
      </c>
      <c r="C1880" t="s">
        <v>301</v>
      </c>
      <c r="D1880" t="s">
        <v>7400</v>
      </c>
      <c r="G1880" t="s">
        <v>2168</v>
      </c>
      <c r="H1880">
        <v>6</v>
      </c>
      <c r="I1880" t="s">
        <v>1652</v>
      </c>
      <c r="J1880">
        <v>0</v>
      </c>
      <c r="K1880">
        <v>0</v>
      </c>
    </row>
    <row r="1881" spans="1:11" x14ac:dyDescent="0.25">
      <c r="A1881">
        <v>3848</v>
      </c>
      <c r="B1881" t="s">
        <v>1647</v>
      </c>
      <c r="C1881" t="s">
        <v>301</v>
      </c>
      <c r="D1881" t="s">
        <v>7400</v>
      </c>
      <c r="E1881" t="s">
        <v>5094</v>
      </c>
      <c r="F1881" t="s">
        <v>5095</v>
      </c>
      <c r="G1881" t="s">
        <v>3133</v>
      </c>
      <c r="H1881">
        <v>2</v>
      </c>
      <c r="I1881" t="s">
        <v>1652</v>
      </c>
      <c r="J1881">
        <v>0</v>
      </c>
      <c r="K1881">
        <v>0</v>
      </c>
    </row>
    <row r="1882" spans="1:11" x14ac:dyDescent="0.25">
      <c r="A1882">
        <v>3848</v>
      </c>
      <c r="B1882" t="s">
        <v>1647</v>
      </c>
      <c r="C1882" t="s">
        <v>301</v>
      </c>
      <c r="D1882" t="s">
        <v>7400</v>
      </c>
      <c r="G1882" t="s">
        <v>4726</v>
      </c>
      <c r="H1882">
        <v>2</v>
      </c>
      <c r="I1882" t="s">
        <v>1652</v>
      </c>
      <c r="J1882">
        <v>0</v>
      </c>
      <c r="K1882">
        <v>0</v>
      </c>
    </row>
    <row r="1883" spans="1:11" x14ac:dyDescent="0.25">
      <c r="A1883">
        <v>3848</v>
      </c>
      <c r="B1883" t="s">
        <v>1647</v>
      </c>
      <c r="C1883" t="s">
        <v>301</v>
      </c>
      <c r="D1883" t="s">
        <v>7400</v>
      </c>
      <c r="E1883" t="s">
        <v>6208</v>
      </c>
      <c r="F1883" t="s">
        <v>3182</v>
      </c>
      <c r="G1883" t="s">
        <v>6402</v>
      </c>
      <c r="H1883">
        <v>2</v>
      </c>
      <c r="I1883" t="s">
        <v>1652</v>
      </c>
      <c r="J1883">
        <v>0</v>
      </c>
      <c r="K1883">
        <v>0</v>
      </c>
    </row>
    <row r="1884" spans="1:11" x14ac:dyDescent="0.25">
      <c r="A1884">
        <v>3848</v>
      </c>
      <c r="B1884" t="s">
        <v>1647</v>
      </c>
      <c r="C1884" t="s">
        <v>301</v>
      </c>
      <c r="D1884" t="s">
        <v>7400</v>
      </c>
      <c r="G1884" t="s">
        <v>4711</v>
      </c>
      <c r="H1884">
        <v>3</v>
      </c>
      <c r="I1884" t="s">
        <v>1652</v>
      </c>
      <c r="J1884">
        <v>0</v>
      </c>
      <c r="K1884">
        <v>0</v>
      </c>
    </row>
    <row r="1885" spans="1:11" x14ac:dyDescent="0.25">
      <c r="A1885">
        <v>3848</v>
      </c>
      <c r="B1885" t="s">
        <v>1647</v>
      </c>
      <c r="C1885" t="s">
        <v>301</v>
      </c>
      <c r="D1885" t="s">
        <v>7400</v>
      </c>
      <c r="E1885" t="s">
        <v>3666</v>
      </c>
      <c r="F1885" t="s">
        <v>3667</v>
      </c>
      <c r="G1885" t="s">
        <v>2172</v>
      </c>
      <c r="H1885">
        <v>7</v>
      </c>
      <c r="I1885" t="s">
        <v>1652</v>
      </c>
      <c r="J1885">
        <v>0</v>
      </c>
      <c r="K1885">
        <v>0</v>
      </c>
    </row>
    <row r="1886" spans="1:11" x14ac:dyDescent="0.25">
      <c r="A1886">
        <v>3848</v>
      </c>
      <c r="B1886" t="s">
        <v>1647</v>
      </c>
      <c r="C1886" t="s">
        <v>301</v>
      </c>
      <c r="D1886" t="s">
        <v>7400</v>
      </c>
      <c r="E1886" t="s">
        <v>6130</v>
      </c>
      <c r="F1886" t="s">
        <v>6131</v>
      </c>
      <c r="G1886" t="s">
        <v>2322</v>
      </c>
      <c r="H1886">
        <v>2</v>
      </c>
      <c r="I1886" t="s">
        <v>1652</v>
      </c>
      <c r="J1886">
        <v>0</v>
      </c>
      <c r="K1886">
        <v>0</v>
      </c>
    </row>
    <row r="1887" spans="1:11" x14ac:dyDescent="0.25">
      <c r="A1887">
        <v>3848</v>
      </c>
      <c r="B1887" t="s">
        <v>1647</v>
      </c>
      <c r="C1887" t="s">
        <v>301</v>
      </c>
      <c r="D1887" t="s">
        <v>7400</v>
      </c>
      <c r="E1887" t="s">
        <v>3668</v>
      </c>
      <c r="F1887" t="s">
        <v>3669</v>
      </c>
      <c r="G1887" t="s">
        <v>6502</v>
      </c>
      <c r="H1887">
        <v>2</v>
      </c>
      <c r="I1887" t="s">
        <v>1652</v>
      </c>
      <c r="J1887">
        <v>0</v>
      </c>
      <c r="K1887">
        <v>0</v>
      </c>
    </row>
    <row r="1888" spans="1:11" x14ac:dyDescent="0.25">
      <c r="A1888">
        <v>3848</v>
      </c>
      <c r="B1888" t="s">
        <v>1647</v>
      </c>
      <c r="C1888" t="s">
        <v>301</v>
      </c>
      <c r="D1888" t="s">
        <v>7400</v>
      </c>
      <c r="G1888" t="s">
        <v>5927</v>
      </c>
      <c r="H1888">
        <v>4</v>
      </c>
      <c r="I1888" t="s">
        <v>1652</v>
      </c>
      <c r="J1888">
        <v>0</v>
      </c>
      <c r="K1888">
        <v>0</v>
      </c>
    </row>
    <row r="1889" spans="1:11" x14ac:dyDescent="0.25">
      <c r="A1889">
        <v>3848</v>
      </c>
      <c r="B1889" t="s">
        <v>1647</v>
      </c>
      <c r="C1889" t="s">
        <v>301</v>
      </c>
      <c r="D1889" t="s">
        <v>7400</v>
      </c>
      <c r="E1889" t="s">
        <v>3671</v>
      </c>
      <c r="F1889" t="s">
        <v>3672</v>
      </c>
      <c r="G1889" t="s">
        <v>10367</v>
      </c>
      <c r="H1889">
        <v>40</v>
      </c>
      <c r="I1889" t="s">
        <v>1652</v>
      </c>
      <c r="J1889">
        <v>0</v>
      </c>
      <c r="K1889">
        <v>0</v>
      </c>
    </row>
    <row r="1890" spans="1:11" x14ac:dyDescent="0.25">
      <c r="A1890">
        <v>3848</v>
      </c>
      <c r="B1890" t="s">
        <v>1647</v>
      </c>
      <c r="C1890" t="s">
        <v>301</v>
      </c>
      <c r="D1890" t="s">
        <v>7400</v>
      </c>
      <c r="G1890" t="s">
        <v>2262</v>
      </c>
      <c r="H1890">
        <v>43</v>
      </c>
      <c r="I1890" t="s">
        <v>1652</v>
      </c>
      <c r="J1890">
        <v>0</v>
      </c>
      <c r="K1890">
        <v>0</v>
      </c>
    </row>
    <row r="1891" spans="1:11" x14ac:dyDescent="0.25">
      <c r="A1891">
        <v>3848</v>
      </c>
      <c r="B1891" t="s">
        <v>1647</v>
      </c>
      <c r="C1891" t="s">
        <v>301</v>
      </c>
      <c r="D1891" t="s">
        <v>7400</v>
      </c>
      <c r="E1891" t="s">
        <v>8288</v>
      </c>
      <c r="F1891" t="s">
        <v>8289</v>
      </c>
      <c r="G1891" t="s">
        <v>7693</v>
      </c>
      <c r="H1891">
        <v>29</v>
      </c>
      <c r="I1891" t="s">
        <v>1652</v>
      </c>
      <c r="J1891">
        <v>0</v>
      </c>
      <c r="K1891">
        <v>0</v>
      </c>
    </row>
    <row r="1892" spans="1:11" x14ac:dyDescent="0.25">
      <c r="A1892">
        <v>3848</v>
      </c>
      <c r="B1892" t="s">
        <v>1647</v>
      </c>
      <c r="C1892" t="s">
        <v>301</v>
      </c>
      <c r="D1892" t="s">
        <v>7400</v>
      </c>
      <c r="E1892" t="s">
        <v>3673</v>
      </c>
      <c r="F1892" t="s">
        <v>3674</v>
      </c>
      <c r="G1892" t="s">
        <v>10367</v>
      </c>
      <c r="H1892">
        <v>17</v>
      </c>
      <c r="I1892" t="s">
        <v>1652</v>
      </c>
      <c r="J1892">
        <v>0</v>
      </c>
      <c r="K1892">
        <v>0</v>
      </c>
    </row>
    <row r="1893" spans="1:11" x14ac:dyDescent="0.25">
      <c r="A1893">
        <v>3848</v>
      </c>
      <c r="B1893" t="s">
        <v>1647</v>
      </c>
      <c r="C1893" t="s">
        <v>301</v>
      </c>
      <c r="D1893" t="s">
        <v>7400</v>
      </c>
      <c r="G1893" t="s">
        <v>4331</v>
      </c>
      <c r="H1893">
        <v>14</v>
      </c>
      <c r="I1893" t="s">
        <v>1652</v>
      </c>
      <c r="J1893">
        <v>0</v>
      </c>
      <c r="K1893">
        <v>0</v>
      </c>
    </row>
    <row r="1894" spans="1:11" x14ac:dyDescent="0.25">
      <c r="A1894">
        <v>3848</v>
      </c>
      <c r="B1894" t="s">
        <v>1647</v>
      </c>
      <c r="C1894" t="s">
        <v>301</v>
      </c>
      <c r="D1894" t="s">
        <v>7400</v>
      </c>
      <c r="E1894" t="s">
        <v>3676</v>
      </c>
      <c r="F1894" t="s">
        <v>3677</v>
      </c>
      <c r="G1894" t="s">
        <v>2166</v>
      </c>
      <c r="H1894">
        <v>43</v>
      </c>
      <c r="I1894" t="s">
        <v>1646</v>
      </c>
      <c r="J1894">
        <v>0</v>
      </c>
      <c r="K1894">
        <v>0</v>
      </c>
    </row>
    <row r="1895" spans="1:11" x14ac:dyDescent="0.25">
      <c r="A1895">
        <v>3848</v>
      </c>
      <c r="B1895" t="s">
        <v>1647</v>
      </c>
      <c r="C1895" t="s">
        <v>301</v>
      </c>
      <c r="D1895" t="s">
        <v>7400</v>
      </c>
      <c r="E1895" t="s">
        <v>6726</v>
      </c>
      <c r="F1895" t="s">
        <v>1663</v>
      </c>
      <c r="G1895" t="s">
        <v>6959</v>
      </c>
      <c r="H1895">
        <v>20</v>
      </c>
      <c r="I1895" t="s">
        <v>1652</v>
      </c>
      <c r="J1895">
        <v>0</v>
      </c>
      <c r="K1895">
        <v>0</v>
      </c>
    </row>
    <row r="1896" spans="1:11" x14ac:dyDescent="0.25">
      <c r="A1896">
        <v>3848</v>
      </c>
      <c r="B1896" t="s">
        <v>1647</v>
      </c>
      <c r="C1896" t="s">
        <v>301</v>
      </c>
      <c r="D1896" t="s">
        <v>7400</v>
      </c>
      <c r="E1896" t="s">
        <v>9906</v>
      </c>
      <c r="F1896" t="s">
        <v>1657</v>
      </c>
      <c r="G1896" t="s">
        <v>9907</v>
      </c>
      <c r="H1896">
        <v>5</v>
      </c>
      <c r="I1896" t="s">
        <v>1652</v>
      </c>
      <c r="J1896">
        <v>0</v>
      </c>
      <c r="K1896">
        <v>0</v>
      </c>
    </row>
    <row r="1897" spans="1:11" x14ac:dyDescent="0.25">
      <c r="A1897">
        <v>3848</v>
      </c>
      <c r="B1897" t="s">
        <v>1647</v>
      </c>
      <c r="C1897" t="s">
        <v>301</v>
      </c>
      <c r="D1897" t="s">
        <v>7400</v>
      </c>
      <c r="E1897" t="s">
        <v>9908</v>
      </c>
      <c r="F1897" t="s">
        <v>1657</v>
      </c>
      <c r="G1897" t="s">
        <v>9909</v>
      </c>
      <c r="H1897">
        <v>9</v>
      </c>
      <c r="I1897" t="s">
        <v>1652</v>
      </c>
      <c r="J1897">
        <v>0</v>
      </c>
      <c r="K1897">
        <v>0</v>
      </c>
    </row>
    <row r="1898" spans="1:11" x14ac:dyDescent="0.25">
      <c r="A1898">
        <v>3848</v>
      </c>
      <c r="B1898" t="s">
        <v>1647</v>
      </c>
      <c r="C1898" t="s">
        <v>301</v>
      </c>
      <c r="D1898" t="s">
        <v>7400</v>
      </c>
      <c r="E1898" t="s">
        <v>3678</v>
      </c>
      <c r="F1898" t="s">
        <v>1657</v>
      </c>
      <c r="G1898" t="s">
        <v>4332</v>
      </c>
      <c r="H1898">
        <v>134</v>
      </c>
      <c r="I1898" t="s">
        <v>1652</v>
      </c>
      <c r="J1898">
        <v>0</v>
      </c>
      <c r="K1898">
        <v>0</v>
      </c>
    </row>
    <row r="1899" spans="1:11" x14ac:dyDescent="0.25">
      <c r="A1899">
        <v>3848</v>
      </c>
      <c r="B1899" t="s">
        <v>1647</v>
      </c>
      <c r="C1899" t="s">
        <v>301</v>
      </c>
      <c r="D1899" t="s">
        <v>7400</v>
      </c>
      <c r="E1899" t="s">
        <v>3679</v>
      </c>
      <c r="F1899" t="s">
        <v>1655</v>
      </c>
      <c r="G1899" t="s">
        <v>10367</v>
      </c>
      <c r="H1899">
        <v>68</v>
      </c>
      <c r="I1899" t="s">
        <v>1652</v>
      </c>
      <c r="J1899">
        <v>0</v>
      </c>
      <c r="K1899">
        <v>0</v>
      </c>
    </row>
    <row r="1900" spans="1:11" x14ac:dyDescent="0.25">
      <c r="A1900">
        <v>3848</v>
      </c>
      <c r="B1900" t="s">
        <v>1647</v>
      </c>
      <c r="C1900" t="s">
        <v>301</v>
      </c>
      <c r="D1900" t="s">
        <v>7400</v>
      </c>
      <c r="G1900" t="s">
        <v>4333</v>
      </c>
      <c r="H1900">
        <v>254</v>
      </c>
      <c r="I1900" t="s">
        <v>1652</v>
      </c>
      <c r="J1900">
        <v>0</v>
      </c>
      <c r="K1900">
        <v>0</v>
      </c>
    </row>
    <row r="1901" spans="1:11" x14ac:dyDescent="0.25">
      <c r="A1901">
        <v>3848</v>
      </c>
      <c r="B1901" t="s">
        <v>1647</v>
      </c>
      <c r="C1901" t="s">
        <v>301</v>
      </c>
      <c r="D1901" t="s">
        <v>7400</v>
      </c>
      <c r="E1901" t="s">
        <v>1936</v>
      </c>
      <c r="F1901" t="s">
        <v>1655</v>
      </c>
      <c r="G1901" t="s">
        <v>10367</v>
      </c>
      <c r="H1901">
        <v>95</v>
      </c>
      <c r="I1901" t="s">
        <v>1652</v>
      </c>
      <c r="J1901">
        <v>0</v>
      </c>
      <c r="K1901">
        <v>0</v>
      </c>
    </row>
    <row r="1902" spans="1:11" x14ac:dyDescent="0.25">
      <c r="A1902">
        <v>3848</v>
      </c>
      <c r="B1902" t="s">
        <v>1647</v>
      </c>
      <c r="C1902" t="s">
        <v>301</v>
      </c>
      <c r="D1902" t="s">
        <v>7400</v>
      </c>
      <c r="G1902" t="s">
        <v>2260</v>
      </c>
      <c r="H1902">
        <v>197</v>
      </c>
      <c r="I1902" t="s">
        <v>1652</v>
      </c>
      <c r="J1902">
        <v>0</v>
      </c>
      <c r="K1902">
        <v>0</v>
      </c>
    </row>
    <row r="1903" spans="1:11" x14ac:dyDescent="0.25">
      <c r="A1903">
        <v>3848</v>
      </c>
      <c r="B1903" t="s">
        <v>1647</v>
      </c>
      <c r="C1903" t="s">
        <v>301</v>
      </c>
      <c r="D1903" t="s">
        <v>7400</v>
      </c>
      <c r="E1903" t="s">
        <v>2440</v>
      </c>
      <c r="F1903" t="s">
        <v>1655</v>
      </c>
      <c r="G1903" t="s">
        <v>10367</v>
      </c>
      <c r="H1903">
        <v>57</v>
      </c>
      <c r="I1903" t="s">
        <v>1652</v>
      </c>
      <c r="J1903">
        <v>0</v>
      </c>
      <c r="K1903">
        <v>0</v>
      </c>
    </row>
    <row r="1904" spans="1:11" x14ac:dyDescent="0.25">
      <c r="A1904">
        <v>3848</v>
      </c>
      <c r="B1904" t="s">
        <v>1647</v>
      </c>
      <c r="C1904" t="s">
        <v>301</v>
      </c>
      <c r="D1904" t="s">
        <v>7400</v>
      </c>
      <c r="G1904" t="s">
        <v>2360</v>
      </c>
      <c r="H1904">
        <v>400</v>
      </c>
      <c r="I1904" t="s">
        <v>1652</v>
      </c>
      <c r="J1904">
        <v>0</v>
      </c>
      <c r="K1904">
        <v>0</v>
      </c>
    </row>
    <row r="1905" spans="1:11" x14ac:dyDescent="0.25">
      <c r="A1905">
        <v>3848</v>
      </c>
      <c r="B1905" t="s">
        <v>1647</v>
      </c>
      <c r="C1905" t="s">
        <v>301</v>
      </c>
      <c r="D1905" t="s">
        <v>7400</v>
      </c>
      <c r="E1905" t="s">
        <v>3682</v>
      </c>
      <c r="F1905" t="s">
        <v>1655</v>
      </c>
      <c r="G1905" t="s">
        <v>10367</v>
      </c>
      <c r="H1905">
        <v>214</v>
      </c>
      <c r="I1905" t="s">
        <v>1652</v>
      </c>
      <c r="J1905">
        <v>0</v>
      </c>
      <c r="K1905">
        <v>0</v>
      </c>
    </row>
    <row r="1906" spans="1:11" x14ac:dyDescent="0.25">
      <c r="A1906">
        <v>3848</v>
      </c>
      <c r="B1906" t="s">
        <v>1647</v>
      </c>
      <c r="C1906" t="s">
        <v>301</v>
      </c>
      <c r="D1906" t="s">
        <v>7400</v>
      </c>
      <c r="G1906" t="s">
        <v>4334</v>
      </c>
      <c r="H1906">
        <v>355</v>
      </c>
      <c r="I1906" t="s">
        <v>1652</v>
      </c>
      <c r="J1906">
        <v>0</v>
      </c>
      <c r="K1906">
        <v>0</v>
      </c>
    </row>
    <row r="1907" spans="1:11" x14ac:dyDescent="0.25">
      <c r="A1907">
        <v>3848</v>
      </c>
      <c r="B1907" t="s">
        <v>1647</v>
      </c>
      <c r="C1907" t="s">
        <v>301</v>
      </c>
      <c r="D1907" t="s">
        <v>7400</v>
      </c>
      <c r="E1907" t="s">
        <v>8290</v>
      </c>
      <c r="F1907" t="s">
        <v>1935</v>
      </c>
      <c r="G1907" t="s">
        <v>4206</v>
      </c>
      <c r="H1907">
        <v>5</v>
      </c>
      <c r="I1907" t="s">
        <v>1652</v>
      </c>
      <c r="J1907">
        <v>0</v>
      </c>
      <c r="K1907">
        <v>0</v>
      </c>
    </row>
    <row r="1908" spans="1:11" x14ac:dyDescent="0.25">
      <c r="A1908">
        <v>3848</v>
      </c>
      <c r="B1908" t="s">
        <v>1647</v>
      </c>
      <c r="C1908" t="s">
        <v>301</v>
      </c>
      <c r="D1908" t="s">
        <v>7400</v>
      </c>
      <c r="E1908" t="s">
        <v>1934</v>
      </c>
      <c r="F1908" t="s">
        <v>1933</v>
      </c>
      <c r="G1908" t="s">
        <v>10367</v>
      </c>
      <c r="H1908">
        <v>38</v>
      </c>
      <c r="I1908" t="s">
        <v>1652</v>
      </c>
      <c r="J1908">
        <v>0</v>
      </c>
      <c r="K1908">
        <v>0</v>
      </c>
    </row>
    <row r="1909" spans="1:11" x14ac:dyDescent="0.25">
      <c r="A1909">
        <v>3848</v>
      </c>
      <c r="B1909" t="s">
        <v>1647</v>
      </c>
      <c r="C1909" t="s">
        <v>301</v>
      </c>
      <c r="D1909" t="s">
        <v>7400</v>
      </c>
      <c r="G1909" t="s">
        <v>2261</v>
      </c>
      <c r="H1909">
        <v>85</v>
      </c>
      <c r="I1909" t="s">
        <v>1652</v>
      </c>
      <c r="J1909">
        <v>0</v>
      </c>
      <c r="K1909">
        <v>0</v>
      </c>
    </row>
    <row r="1910" spans="1:11" x14ac:dyDescent="0.25">
      <c r="A1910">
        <v>3848</v>
      </c>
      <c r="B1910" t="s">
        <v>1647</v>
      </c>
      <c r="C1910" t="s">
        <v>301</v>
      </c>
      <c r="D1910" t="s">
        <v>7400</v>
      </c>
      <c r="E1910" t="s">
        <v>3683</v>
      </c>
      <c r="F1910" t="s">
        <v>3380</v>
      </c>
      <c r="G1910" t="s">
        <v>3136</v>
      </c>
      <c r="H1910">
        <v>4</v>
      </c>
      <c r="I1910" t="s">
        <v>1652</v>
      </c>
      <c r="J1910">
        <v>0</v>
      </c>
      <c r="K1910">
        <v>0</v>
      </c>
    </row>
    <row r="1911" spans="1:11" x14ac:dyDescent="0.25">
      <c r="A1911">
        <v>3848</v>
      </c>
      <c r="B1911" t="s">
        <v>1647</v>
      </c>
      <c r="C1911" t="s">
        <v>301</v>
      </c>
      <c r="D1911" t="s">
        <v>7400</v>
      </c>
      <c r="G1911" t="s">
        <v>2163</v>
      </c>
      <c r="H1911">
        <v>2</v>
      </c>
      <c r="I1911" t="s">
        <v>1652</v>
      </c>
      <c r="J1911">
        <v>0</v>
      </c>
      <c r="K1911">
        <v>0</v>
      </c>
    </row>
    <row r="1912" spans="1:11" x14ac:dyDescent="0.25">
      <c r="A1912">
        <v>3848</v>
      </c>
      <c r="B1912" t="s">
        <v>1647</v>
      </c>
      <c r="C1912" t="s">
        <v>301</v>
      </c>
      <c r="D1912" t="s">
        <v>7400</v>
      </c>
      <c r="E1912" t="s">
        <v>8763</v>
      </c>
      <c r="F1912" t="s">
        <v>8301</v>
      </c>
      <c r="G1912" t="s">
        <v>2165</v>
      </c>
      <c r="H1912">
        <v>1</v>
      </c>
      <c r="I1912" t="s">
        <v>1652</v>
      </c>
      <c r="J1912">
        <v>0</v>
      </c>
      <c r="K1912">
        <v>0</v>
      </c>
    </row>
    <row r="1913" spans="1:11" x14ac:dyDescent="0.25">
      <c r="A1913">
        <v>3848</v>
      </c>
      <c r="B1913" t="s">
        <v>1647</v>
      </c>
      <c r="C1913" t="s">
        <v>301</v>
      </c>
      <c r="D1913" t="s">
        <v>7400</v>
      </c>
      <c r="E1913" t="s">
        <v>10819</v>
      </c>
      <c r="F1913" t="s">
        <v>8301</v>
      </c>
      <c r="G1913" t="s">
        <v>2165</v>
      </c>
      <c r="H1913">
        <v>2</v>
      </c>
      <c r="I1913" t="s">
        <v>1652</v>
      </c>
      <c r="J1913">
        <v>0</v>
      </c>
      <c r="K1913">
        <v>0</v>
      </c>
    </row>
    <row r="1914" spans="1:11" x14ac:dyDescent="0.25">
      <c r="A1914">
        <v>3848</v>
      </c>
      <c r="B1914" t="s">
        <v>1647</v>
      </c>
      <c r="C1914" t="s">
        <v>301</v>
      </c>
      <c r="D1914" t="s">
        <v>7400</v>
      </c>
      <c r="E1914" t="s">
        <v>8764</v>
      </c>
      <c r="F1914" t="s">
        <v>8765</v>
      </c>
      <c r="G1914" t="s">
        <v>8502</v>
      </c>
      <c r="H1914">
        <v>2</v>
      </c>
      <c r="I1914" t="s">
        <v>1652</v>
      </c>
      <c r="J1914">
        <v>0</v>
      </c>
      <c r="K1914">
        <v>0</v>
      </c>
    </row>
    <row r="1915" spans="1:11" x14ac:dyDescent="0.25">
      <c r="A1915">
        <v>3848</v>
      </c>
      <c r="B1915" t="s">
        <v>1647</v>
      </c>
      <c r="C1915" t="s">
        <v>301</v>
      </c>
      <c r="D1915" t="s">
        <v>7400</v>
      </c>
      <c r="E1915" t="s">
        <v>6446</v>
      </c>
      <c r="F1915" t="s">
        <v>6447</v>
      </c>
      <c r="G1915" t="s">
        <v>7780</v>
      </c>
      <c r="H1915">
        <v>2</v>
      </c>
      <c r="I1915" t="s">
        <v>1652</v>
      </c>
      <c r="J1915">
        <v>0</v>
      </c>
      <c r="K1915">
        <v>0</v>
      </c>
    </row>
    <row r="1916" spans="1:11" x14ac:dyDescent="0.25">
      <c r="A1916">
        <v>3848</v>
      </c>
      <c r="B1916" t="s">
        <v>1647</v>
      </c>
      <c r="C1916" t="s">
        <v>301</v>
      </c>
      <c r="D1916" t="s">
        <v>7400</v>
      </c>
      <c r="G1916" t="s">
        <v>8844</v>
      </c>
      <c r="H1916">
        <v>20</v>
      </c>
      <c r="I1916" t="s">
        <v>1652</v>
      </c>
      <c r="J1916">
        <v>0</v>
      </c>
      <c r="K1916">
        <v>0</v>
      </c>
    </row>
    <row r="1917" spans="1:11" x14ac:dyDescent="0.25">
      <c r="A1917">
        <v>3848</v>
      </c>
      <c r="B1917" t="s">
        <v>1647</v>
      </c>
      <c r="C1917" t="s">
        <v>301</v>
      </c>
      <c r="D1917" t="s">
        <v>7400</v>
      </c>
      <c r="E1917" t="s">
        <v>3684</v>
      </c>
      <c r="F1917" t="s">
        <v>3685</v>
      </c>
      <c r="G1917" t="s">
        <v>7032</v>
      </c>
      <c r="H1917">
        <v>3</v>
      </c>
      <c r="I1917" t="s">
        <v>1652</v>
      </c>
      <c r="J1917">
        <v>0</v>
      </c>
      <c r="K1917">
        <v>0</v>
      </c>
    </row>
    <row r="1918" spans="1:11" x14ac:dyDescent="0.25">
      <c r="A1918">
        <v>3848</v>
      </c>
      <c r="B1918" t="s">
        <v>1647</v>
      </c>
      <c r="C1918" t="s">
        <v>301</v>
      </c>
      <c r="D1918" t="s">
        <v>7400</v>
      </c>
      <c r="G1918" t="s">
        <v>4432</v>
      </c>
      <c r="H1918">
        <v>2</v>
      </c>
      <c r="I1918" t="s">
        <v>1652</v>
      </c>
      <c r="J1918">
        <v>0</v>
      </c>
      <c r="K1918">
        <v>0</v>
      </c>
    </row>
    <row r="1919" spans="1:11" x14ac:dyDescent="0.25">
      <c r="A1919">
        <v>3848</v>
      </c>
      <c r="B1919" t="s">
        <v>1647</v>
      </c>
      <c r="C1919" t="s">
        <v>301</v>
      </c>
      <c r="D1919" t="s">
        <v>7400</v>
      </c>
      <c r="E1919" t="s">
        <v>10820</v>
      </c>
      <c r="F1919" t="s">
        <v>1932</v>
      </c>
      <c r="G1919" t="s">
        <v>2204</v>
      </c>
      <c r="H1919">
        <v>6</v>
      </c>
      <c r="I1919" t="s">
        <v>1652</v>
      </c>
      <c r="J1919">
        <v>0</v>
      </c>
      <c r="K1919">
        <v>0</v>
      </c>
    </row>
    <row r="1920" spans="1:11" x14ac:dyDescent="0.25">
      <c r="A1920">
        <v>3848</v>
      </c>
      <c r="B1920" t="s">
        <v>1647</v>
      </c>
      <c r="C1920" t="s">
        <v>301</v>
      </c>
      <c r="D1920" t="s">
        <v>7400</v>
      </c>
      <c r="E1920" t="s">
        <v>3686</v>
      </c>
      <c r="F1920" t="s">
        <v>3687</v>
      </c>
      <c r="G1920" t="s">
        <v>3101</v>
      </c>
      <c r="H1920">
        <v>2</v>
      </c>
      <c r="I1920" t="s">
        <v>1652</v>
      </c>
      <c r="J1920">
        <v>0</v>
      </c>
      <c r="K1920">
        <v>0</v>
      </c>
    </row>
    <row r="1921" spans="1:11" x14ac:dyDescent="0.25">
      <c r="A1921">
        <v>3848</v>
      </c>
      <c r="B1921" t="s">
        <v>1647</v>
      </c>
      <c r="C1921" t="s">
        <v>301</v>
      </c>
      <c r="D1921" t="s">
        <v>7400</v>
      </c>
      <c r="G1921" t="s">
        <v>5096</v>
      </c>
      <c r="H1921">
        <v>7</v>
      </c>
      <c r="I1921" t="s">
        <v>1652</v>
      </c>
      <c r="J1921">
        <v>0</v>
      </c>
      <c r="K1921">
        <v>0</v>
      </c>
    </row>
    <row r="1922" spans="1:11" x14ac:dyDescent="0.25">
      <c r="A1922">
        <v>3848</v>
      </c>
      <c r="B1922" t="s">
        <v>1647</v>
      </c>
      <c r="C1922" t="s">
        <v>301</v>
      </c>
      <c r="D1922" t="s">
        <v>7400</v>
      </c>
      <c r="E1922" t="s">
        <v>3688</v>
      </c>
      <c r="F1922" t="s">
        <v>3689</v>
      </c>
      <c r="G1922" t="s">
        <v>3103</v>
      </c>
      <c r="H1922">
        <v>1</v>
      </c>
      <c r="I1922" t="s">
        <v>1652</v>
      </c>
      <c r="J1922">
        <v>0</v>
      </c>
      <c r="K1922">
        <v>0</v>
      </c>
    </row>
    <row r="1923" spans="1:11" x14ac:dyDescent="0.25">
      <c r="A1923">
        <v>3848</v>
      </c>
      <c r="B1923" t="s">
        <v>1647</v>
      </c>
      <c r="C1923" t="s">
        <v>301</v>
      </c>
      <c r="D1923" t="s">
        <v>7400</v>
      </c>
      <c r="G1923" t="s">
        <v>5097</v>
      </c>
      <c r="H1923">
        <v>2</v>
      </c>
      <c r="I1923" t="s">
        <v>1652</v>
      </c>
      <c r="J1923">
        <v>0</v>
      </c>
      <c r="K1923">
        <v>0</v>
      </c>
    </row>
    <row r="1924" spans="1:11" x14ac:dyDescent="0.25">
      <c r="A1924">
        <v>3848</v>
      </c>
      <c r="B1924" t="s">
        <v>1647</v>
      </c>
      <c r="C1924" t="s">
        <v>301</v>
      </c>
      <c r="D1924" t="s">
        <v>7400</v>
      </c>
      <c r="E1924" t="s">
        <v>5098</v>
      </c>
      <c r="F1924" t="s">
        <v>3761</v>
      </c>
      <c r="G1924" t="s">
        <v>3658</v>
      </c>
      <c r="H1924">
        <v>4</v>
      </c>
      <c r="I1924" t="s">
        <v>1652</v>
      </c>
      <c r="J1924">
        <v>0</v>
      </c>
      <c r="K1924">
        <v>0</v>
      </c>
    </row>
    <row r="1925" spans="1:11" x14ac:dyDescent="0.25">
      <c r="A1925">
        <v>3848</v>
      </c>
      <c r="B1925" t="s">
        <v>1647</v>
      </c>
      <c r="C1925" t="s">
        <v>301</v>
      </c>
      <c r="D1925" t="s">
        <v>7400</v>
      </c>
      <c r="G1925" t="s">
        <v>5099</v>
      </c>
      <c r="H1925">
        <v>2</v>
      </c>
      <c r="I1925" t="s">
        <v>1652</v>
      </c>
      <c r="J1925">
        <v>0</v>
      </c>
      <c r="K1925">
        <v>0</v>
      </c>
    </row>
    <row r="1926" spans="1:11" x14ac:dyDescent="0.25">
      <c r="A1926">
        <v>3848</v>
      </c>
      <c r="B1926" t="s">
        <v>1647</v>
      </c>
      <c r="C1926" t="s">
        <v>301</v>
      </c>
      <c r="D1926" t="s">
        <v>7400</v>
      </c>
      <c r="E1926" t="s">
        <v>8943</v>
      </c>
      <c r="F1926" t="s">
        <v>8601</v>
      </c>
      <c r="G1926" t="s">
        <v>4432</v>
      </c>
      <c r="H1926">
        <v>20</v>
      </c>
      <c r="I1926" t="s">
        <v>1652</v>
      </c>
      <c r="J1926">
        <v>0</v>
      </c>
      <c r="K1926">
        <v>0</v>
      </c>
    </row>
    <row r="1927" spans="1:11" x14ac:dyDescent="0.25">
      <c r="A1927">
        <v>3848</v>
      </c>
      <c r="B1927" t="s">
        <v>1647</v>
      </c>
      <c r="C1927" t="s">
        <v>301</v>
      </c>
      <c r="D1927" t="s">
        <v>7400</v>
      </c>
      <c r="E1927" t="s">
        <v>6448</v>
      </c>
      <c r="F1927" t="s">
        <v>6449</v>
      </c>
      <c r="G1927" t="s">
        <v>6458</v>
      </c>
      <c r="H1927">
        <v>1</v>
      </c>
      <c r="I1927" t="s">
        <v>1652</v>
      </c>
      <c r="J1927">
        <v>0</v>
      </c>
      <c r="K1927">
        <v>0</v>
      </c>
    </row>
    <row r="1928" spans="1:11" x14ac:dyDescent="0.25">
      <c r="A1928">
        <v>3848</v>
      </c>
      <c r="B1928" t="s">
        <v>1647</v>
      </c>
      <c r="C1928" t="s">
        <v>301</v>
      </c>
      <c r="D1928" t="s">
        <v>7400</v>
      </c>
      <c r="E1928" t="s">
        <v>9677</v>
      </c>
      <c r="F1928" t="s">
        <v>9678</v>
      </c>
      <c r="G1928" t="s">
        <v>7635</v>
      </c>
      <c r="H1928">
        <v>6</v>
      </c>
      <c r="I1928" t="s">
        <v>1652</v>
      </c>
      <c r="J1928">
        <v>0</v>
      </c>
      <c r="K1928">
        <v>0</v>
      </c>
    </row>
    <row r="1929" spans="1:11" x14ac:dyDescent="0.25">
      <c r="A1929">
        <v>3848</v>
      </c>
      <c r="B1929" t="s">
        <v>1647</v>
      </c>
      <c r="C1929" t="s">
        <v>301</v>
      </c>
      <c r="D1929" t="s">
        <v>7400</v>
      </c>
      <c r="G1929" t="s">
        <v>8844</v>
      </c>
      <c r="H1929">
        <v>28</v>
      </c>
      <c r="I1929" t="s">
        <v>1652</v>
      </c>
      <c r="J1929">
        <v>0</v>
      </c>
      <c r="K1929">
        <v>0</v>
      </c>
    </row>
    <row r="1930" spans="1:11" x14ac:dyDescent="0.25">
      <c r="A1930">
        <v>3848</v>
      </c>
      <c r="B1930" t="s">
        <v>1647</v>
      </c>
      <c r="C1930" t="s">
        <v>301</v>
      </c>
      <c r="D1930" t="s">
        <v>7400</v>
      </c>
      <c r="E1930" t="s">
        <v>6450</v>
      </c>
      <c r="F1930" t="s">
        <v>6451</v>
      </c>
      <c r="G1930" t="s">
        <v>2240</v>
      </c>
      <c r="H1930">
        <v>2</v>
      </c>
      <c r="I1930" t="s">
        <v>1652</v>
      </c>
      <c r="J1930">
        <v>0</v>
      </c>
      <c r="K1930">
        <v>0</v>
      </c>
    </row>
    <row r="1931" spans="1:11" x14ac:dyDescent="0.25">
      <c r="A1931">
        <v>3848</v>
      </c>
      <c r="B1931" t="s">
        <v>1647</v>
      </c>
      <c r="C1931" t="s">
        <v>301</v>
      </c>
      <c r="D1931" t="s">
        <v>7400</v>
      </c>
      <c r="E1931" t="s">
        <v>9273</v>
      </c>
      <c r="F1931" t="s">
        <v>9274</v>
      </c>
      <c r="G1931" t="s">
        <v>7641</v>
      </c>
      <c r="H1931">
        <v>7</v>
      </c>
      <c r="I1931" t="s">
        <v>1652</v>
      </c>
      <c r="J1931">
        <v>0</v>
      </c>
      <c r="K1931">
        <v>0</v>
      </c>
    </row>
    <row r="1932" spans="1:11" x14ac:dyDescent="0.25">
      <c r="A1932">
        <v>3848</v>
      </c>
      <c r="B1932" t="s">
        <v>1647</v>
      </c>
      <c r="C1932" t="s">
        <v>301</v>
      </c>
      <c r="D1932" t="s">
        <v>7400</v>
      </c>
      <c r="G1932" t="s">
        <v>2182</v>
      </c>
      <c r="H1932">
        <v>11</v>
      </c>
      <c r="I1932" t="s">
        <v>1652</v>
      </c>
      <c r="J1932">
        <v>0</v>
      </c>
      <c r="K1932">
        <v>0</v>
      </c>
    </row>
    <row r="1933" spans="1:11" x14ac:dyDescent="0.25">
      <c r="A1933">
        <v>3848</v>
      </c>
      <c r="B1933" t="s">
        <v>1647</v>
      </c>
      <c r="C1933" t="s">
        <v>301</v>
      </c>
      <c r="D1933" t="s">
        <v>7400</v>
      </c>
      <c r="E1933" t="s">
        <v>3690</v>
      </c>
      <c r="F1933" t="s">
        <v>3691</v>
      </c>
      <c r="G1933" t="s">
        <v>10368</v>
      </c>
      <c r="H1933">
        <v>6</v>
      </c>
      <c r="I1933" t="s">
        <v>1652</v>
      </c>
      <c r="J1933">
        <v>0</v>
      </c>
      <c r="K1933">
        <v>0</v>
      </c>
    </row>
    <row r="1934" spans="1:11" x14ac:dyDescent="0.25">
      <c r="A1934">
        <v>3848</v>
      </c>
      <c r="B1934" t="s">
        <v>1647</v>
      </c>
      <c r="C1934" t="s">
        <v>301</v>
      </c>
      <c r="D1934" t="s">
        <v>7400</v>
      </c>
      <c r="G1934" t="s">
        <v>2268</v>
      </c>
      <c r="H1934">
        <v>6</v>
      </c>
      <c r="I1934" t="s">
        <v>1652</v>
      </c>
      <c r="J1934">
        <v>0</v>
      </c>
      <c r="K1934">
        <v>0</v>
      </c>
    </row>
    <row r="1935" spans="1:11" x14ac:dyDescent="0.25">
      <c r="A1935">
        <v>3848</v>
      </c>
      <c r="B1935" t="s">
        <v>1647</v>
      </c>
      <c r="C1935" t="s">
        <v>301</v>
      </c>
      <c r="D1935" t="s">
        <v>7400</v>
      </c>
      <c r="E1935" t="s">
        <v>10821</v>
      </c>
      <c r="F1935" t="s">
        <v>3693</v>
      </c>
      <c r="G1935" t="s">
        <v>5100</v>
      </c>
      <c r="H1935">
        <v>14</v>
      </c>
      <c r="I1935" t="s">
        <v>1652</v>
      </c>
      <c r="J1935">
        <v>0</v>
      </c>
      <c r="K1935">
        <v>0</v>
      </c>
    </row>
    <row r="1936" spans="1:11" x14ac:dyDescent="0.25">
      <c r="A1936">
        <v>3848</v>
      </c>
      <c r="B1936" t="s">
        <v>1647</v>
      </c>
      <c r="C1936" t="s">
        <v>301</v>
      </c>
      <c r="D1936" t="s">
        <v>7400</v>
      </c>
      <c r="E1936" t="s">
        <v>8602</v>
      </c>
      <c r="F1936" t="s">
        <v>8603</v>
      </c>
      <c r="G1936" t="s">
        <v>10369</v>
      </c>
      <c r="H1936">
        <v>5</v>
      </c>
      <c r="I1936" t="s">
        <v>1652</v>
      </c>
      <c r="J1936">
        <v>0</v>
      </c>
      <c r="K1936">
        <v>0</v>
      </c>
    </row>
    <row r="1937" spans="1:11" x14ac:dyDescent="0.25">
      <c r="A1937">
        <v>3848</v>
      </c>
      <c r="B1937" t="s">
        <v>1647</v>
      </c>
      <c r="C1937" t="s">
        <v>301</v>
      </c>
      <c r="D1937" t="s">
        <v>7400</v>
      </c>
      <c r="G1937" t="s">
        <v>10822</v>
      </c>
      <c r="H1937">
        <v>5</v>
      </c>
      <c r="I1937" t="s">
        <v>1652</v>
      </c>
      <c r="J1937">
        <v>0</v>
      </c>
      <c r="K1937">
        <v>0</v>
      </c>
    </row>
    <row r="1938" spans="1:11" x14ac:dyDescent="0.25">
      <c r="A1938">
        <v>3848</v>
      </c>
      <c r="B1938" t="s">
        <v>1647</v>
      </c>
      <c r="C1938" t="s">
        <v>301</v>
      </c>
      <c r="D1938" t="s">
        <v>7400</v>
      </c>
      <c r="E1938" t="s">
        <v>10823</v>
      </c>
      <c r="F1938" t="s">
        <v>5101</v>
      </c>
      <c r="G1938" t="s">
        <v>10824</v>
      </c>
      <c r="H1938">
        <v>8</v>
      </c>
      <c r="I1938" t="s">
        <v>1652</v>
      </c>
      <c r="J1938">
        <v>0</v>
      </c>
      <c r="K1938">
        <v>0</v>
      </c>
    </row>
    <row r="1939" spans="1:11" x14ac:dyDescent="0.25">
      <c r="A1939">
        <v>3848</v>
      </c>
      <c r="B1939" t="s">
        <v>1647</v>
      </c>
      <c r="C1939" t="s">
        <v>301</v>
      </c>
      <c r="D1939" t="s">
        <v>7400</v>
      </c>
      <c r="E1939" t="s">
        <v>3695</v>
      </c>
      <c r="F1939" t="s">
        <v>3696</v>
      </c>
      <c r="G1939" t="s">
        <v>10370</v>
      </c>
      <c r="H1939">
        <v>4</v>
      </c>
      <c r="I1939" t="s">
        <v>1652</v>
      </c>
      <c r="J1939">
        <v>0</v>
      </c>
      <c r="K1939">
        <v>0</v>
      </c>
    </row>
    <row r="1940" spans="1:11" x14ac:dyDescent="0.25">
      <c r="A1940">
        <v>3848</v>
      </c>
      <c r="B1940" t="s">
        <v>1647</v>
      </c>
      <c r="C1940" t="s">
        <v>301</v>
      </c>
      <c r="D1940" t="s">
        <v>7400</v>
      </c>
      <c r="G1940" t="s">
        <v>5151</v>
      </c>
      <c r="H1940">
        <v>3</v>
      </c>
      <c r="I1940" t="s">
        <v>1652</v>
      </c>
      <c r="J1940">
        <v>0</v>
      </c>
      <c r="K1940">
        <v>0</v>
      </c>
    </row>
    <row r="1941" spans="1:11" x14ac:dyDescent="0.25">
      <c r="A1941">
        <v>3848</v>
      </c>
      <c r="B1941" t="s">
        <v>1647</v>
      </c>
      <c r="C1941" t="s">
        <v>301</v>
      </c>
      <c r="D1941" t="s">
        <v>7400</v>
      </c>
      <c r="E1941" t="s">
        <v>10825</v>
      </c>
      <c r="F1941" t="s">
        <v>3689</v>
      </c>
      <c r="G1941" t="s">
        <v>10826</v>
      </c>
      <c r="H1941">
        <v>8</v>
      </c>
      <c r="I1941" t="s">
        <v>1652</v>
      </c>
      <c r="J1941">
        <v>0</v>
      </c>
      <c r="K1941">
        <v>0</v>
      </c>
    </row>
    <row r="1942" spans="1:11" x14ac:dyDescent="0.25">
      <c r="A1942">
        <v>3848</v>
      </c>
      <c r="B1942" t="s">
        <v>1647</v>
      </c>
      <c r="C1942" t="s">
        <v>301</v>
      </c>
      <c r="D1942" t="s">
        <v>7400</v>
      </c>
      <c r="E1942" t="s">
        <v>3697</v>
      </c>
      <c r="F1942" t="s">
        <v>1666</v>
      </c>
      <c r="G1942" t="s">
        <v>3073</v>
      </c>
      <c r="H1942">
        <v>2</v>
      </c>
      <c r="I1942" t="s">
        <v>1652</v>
      </c>
      <c r="J1942">
        <v>0</v>
      </c>
      <c r="K1942">
        <v>0</v>
      </c>
    </row>
    <row r="1943" spans="1:11" x14ac:dyDescent="0.25">
      <c r="A1943">
        <v>3848</v>
      </c>
      <c r="B1943" t="s">
        <v>1647</v>
      </c>
      <c r="C1943" t="s">
        <v>301</v>
      </c>
      <c r="D1943" t="s">
        <v>7400</v>
      </c>
      <c r="G1943" t="s">
        <v>4329</v>
      </c>
      <c r="H1943">
        <v>9</v>
      </c>
      <c r="I1943" t="s">
        <v>1652</v>
      </c>
      <c r="J1943">
        <v>0</v>
      </c>
      <c r="K1943">
        <v>0</v>
      </c>
    </row>
    <row r="1944" spans="1:11" x14ac:dyDescent="0.25">
      <c r="A1944">
        <v>3848</v>
      </c>
      <c r="B1944" t="s">
        <v>1647</v>
      </c>
      <c r="C1944" t="s">
        <v>301</v>
      </c>
      <c r="D1944" t="s">
        <v>7400</v>
      </c>
      <c r="E1944" t="s">
        <v>10827</v>
      </c>
      <c r="F1944" t="s">
        <v>10828</v>
      </c>
      <c r="G1944" t="s">
        <v>10829</v>
      </c>
      <c r="H1944">
        <v>6</v>
      </c>
      <c r="I1944" t="s">
        <v>1652</v>
      </c>
      <c r="J1944">
        <v>0</v>
      </c>
      <c r="K1944">
        <v>0</v>
      </c>
    </row>
    <row r="1945" spans="1:11" x14ac:dyDescent="0.25">
      <c r="A1945">
        <v>3848</v>
      </c>
      <c r="B1945" t="s">
        <v>1647</v>
      </c>
      <c r="C1945" t="s">
        <v>301</v>
      </c>
      <c r="D1945" t="s">
        <v>7400</v>
      </c>
      <c r="E1945" t="s">
        <v>3699</v>
      </c>
      <c r="F1945" t="s">
        <v>3023</v>
      </c>
      <c r="G1945" t="s">
        <v>3136</v>
      </c>
      <c r="H1945">
        <v>3</v>
      </c>
      <c r="I1945" t="s">
        <v>1652</v>
      </c>
      <c r="J1945">
        <v>0</v>
      </c>
      <c r="K1945">
        <v>0</v>
      </c>
    </row>
    <row r="1946" spans="1:11" x14ac:dyDescent="0.25">
      <c r="A1946">
        <v>3848</v>
      </c>
      <c r="B1946" t="s">
        <v>1647</v>
      </c>
      <c r="C1946" t="s">
        <v>301</v>
      </c>
      <c r="D1946" t="s">
        <v>7400</v>
      </c>
      <c r="G1946" t="s">
        <v>3024</v>
      </c>
      <c r="H1946">
        <v>11</v>
      </c>
      <c r="I1946" t="s">
        <v>1652</v>
      </c>
      <c r="J1946">
        <v>0</v>
      </c>
      <c r="K1946">
        <v>0</v>
      </c>
    </row>
    <row r="1947" spans="1:11" x14ac:dyDescent="0.25">
      <c r="A1947">
        <v>3848</v>
      </c>
      <c r="B1947" t="s">
        <v>1647</v>
      </c>
      <c r="C1947" t="s">
        <v>301</v>
      </c>
      <c r="D1947" t="s">
        <v>7400</v>
      </c>
      <c r="E1947" t="s">
        <v>3022</v>
      </c>
      <c r="F1947" t="s">
        <v>3023</v>
      </c>
      <c r="G1947" t="s">
        <v>3136</v>
      </c>
      <c r="H1947">
        <v>11</v>
      </c>
      <c r="I1947" t="s">
        <v>1652</v>
      </c>
      <c r="J1947">
        <v>0</v>
      </c>
      <c r="K1947">
        <v>0</v>
      </c>
    </row>
    <row r="1948" spans="1:11" x14ac:dyDescent="0.25">
      <c r="A1948">
        <v>3848</v>
      </c>
      <c r="B1948" t="s">
        <v>1647</v>
      </c>
      <c r="C1948" t="s">
        <v>301</v>
      </c>
      <c r="D1948" t="s">
        <v>7400</v>
      </c>
      <c r="G1948" t="s">
        <v>3024</v>
      </c>
      <c r="H1948">
        <v>6</v>
      </c>
      <c r="I1948" t="s">
        <v>1652</v>
      </c>
      <c r="J1948">
        <v>0</v>
      </c>
      <c r="K1948">
        <v>0</v>
      </c>
    </row>
    <row r="1949" spans="1:11" x14ac:dyDescent="0.25">
      <c r="A1949">
        <v>3848</v>
      </c>
      <c r="B1949" t="s">
        <v>1647</v>
      </c>
      <c r="C1949" t="s">
        <v>301</v>
      </c>
      <c r="D1949" t="s">
        <v>7400</v>
      </c>
      <c r="E1949" t="s">
        <v>10830</v>
      </c>
      <c r="F1949" t="s">
        <v>8601</v>
      </c>
      <c r="G1949" t="s">
        <v>4432</v>
      </c>
      <c r="H1949">
        <v>15</v>
      </c>
      <c r="I1949" t="s">
        <v>1652</v>
      </c>
      <c r="J1949">
        <v>0</v>
      </c>
      <c r="K1949">
        <v>0</v>
      </c>
    </row>
    <row r="1950" spans="1:11" x14ac:dyDescent="0.25">
      <c r="A1950">
        <v>3848</v>
      </c>
      <c r="B1950" t="s">
        <v>1647</v>
      </c>
      <c r="C1950" t="s">
        <v>301</v>
      </c>
      <c r="D1950" t="s">
        <v>7400</v>
      </c>
      <c r="E1950" t="s">
        <v>6452</v>
      </c>
      <c r="F1950" t="s">
        <v>1931</v>
      </c>
      <c r="G1950" t="s">
        <v>3457</v>
      </c>
      <c r="H1950">
        <v>2</v>
      </c>
      <c r="I1950" t="s">
        <v>1652</v>
      </c>
      <c r="J1950">
        <v>0</v>
      </c>
      <c r="K1950">
        <v>0</v>
      </c>
    </row>
    <row r="1951" spans="1:11" x14ac:dyDescent="0.25">
      <c r="A1951">
        <v>3848</v>
      </c>
      <c r="B1951" t="s">
        <v>1647</v>
      </c>
      <c r="C1951" t="s">
        <v>301</v>
      </c>
      <c r="D1951" t="s">
        <v>7400</v>
      </c>
      <c r="G1951" t="s">
        <v>6453</v>
      </c>
      <c r="H1951">
        <v>12</v>
      </c>
      <c r="I1951" t="s">
        <v>1652</v>
      </c>
      <c r="J1951">
        <v>0</v>
      </c>
      <c r="K1951">
        <v>0</v>
      </c>
    </row>
    <row r="1952" spans="1:11" x14ac:dyDescent="0.25">
      <c r="A1952">
        <v>3848</v>
      </c>
      <c r="B1952" t="s">
        <v>1647</v>
      </c>
      <c r="C1952" t="s">
        <v>301</v>
      </c>
      <c r="D1952" t="s">
        <v>7400</v>
      </c>
      <c r="E1952" t="s">
        <v>10831</v>
      </c>
      <c r="F1952" t="s">
        <v>10832</v>
      </c>
      <c r="G1952" t="s">
        <v>10833</v>
      </c>
      <c r="H1952">
        <v>8</v>
      </c>
      <c r="I1952" t="s">
        <v>1652</v>
      </c>
      <c r="J1952">
        <v>0</v>
      </c>
      <c r="K1952">
        <v>0</v>
      </c>
    </row>
    <row r="1953" spans="1:11" x14ac:dyDescent="0.25">
      <c r="A1953">
        <v>3848</v>
      </c>
      <c r="B1953" t="s">
        <v>1647</v>
      </c>
      <c r="C1953" t="s">
        <v>301</v>
      </c>
      <c r="D1953" t="s">
        <v>7400</v>
      </c>
      <c r="E1953" t="s">
        <v>8291</v>
      </c>
      <c r="F1953" t="s">
        <v>5101</v>
      </c>
      <c r="G1953" t="s">
        <v>6437</v>
      </c>
      <c r="H1953">
        <v>20</v>
      </c>
      <c r="I1953" t="s">
        <v>1652</v>
      </c>
      <c r="J1953">
        <v>0</v>
      </c>
      <c r="K1953">
        <v>0</v>
      </c>
    </row>
    <row r="1954" spans="1:11" x14ac:dyDescent="0.25">
      <c r="A1954">
        <v>3848</v>
      </c>
      <c r="B1954" t="s">
        <v>1647</v>
      </c>
      <c r="C1954" t="s">
        <v>301</v>
      </c>
      <c r="D1954" t="s">
        <v>7400</v>
      </c>
      <c r="G1954" t="s">
        <v>8845</v>
      </c>
      <c r="H1954">
        <v>5</v>
      </c>
      <c r="I1954" t="s">
        <v>1652</v>
      </c>
      <c r="J1954">
        <v>0</v>
      </c>
      <c r="K1954">
        <v>0</v>
      </c>
    </row>
    <row r="1955" spans="1:11" x14ac:dyDescent="0.25">
      <c r="A1955">
        <v>3848</v>
      </c>
      <c r="B1955" t="s">
        <v>1647</v>
      </c>
      <c r="C1955" t="s">
        <v>301</v>
      </c>
      <c r="D1955" t="s">
        <v>7400</v>
      </c>
      <c r="E1955" t="s">
        <v>2345</v>
      </c>
      <c r="F1955" t="s">
        <v>1930</v>
      </c>
      <c r="G1955" t="s">
        <v>6787</v>
      </c>
      <c r="H1955">
        <v>5</v>
      </c>
      <c r="I1955" t="s">
        <v>1652</v>
      </c>
      <c r="J1955">
        <v>0</v>
      </c>
      <c r="K1955">
        <v>0</v>
      </c>
    </row>
    <row r="1956" spans="1:11" x14ac:dyDescent="0.25">
      <c r="A1956">
        <v>3848</v>
      </c>
      <c r="B1956" t="s">
        <v>1647</v>
      </c>
      <c r="C1956" t="s">
        <v>301</v>
      </c>
      <c r="D1956" t="s">
        <v>7400</v>
      </c>
      <c r="G1956" t="s">
        <v>2237</v>
      </c>
      <c r="H1956">
        <v>4</v>
      </c>
      <c r="I1956" t="s">
        <v>1652</v>
      </c>
      <c r="J1956">
        <v>0</v>
      </c>
      <c r="K1956">
        <v>0</v>
      </c>
    </row>
    <row r="1957" spans="1:11" x14ac:dyDescent="0.25">
      <c r="A1957">
        <v>3848</v>
      </c>
      <c r="B1957" t="s">
        <v>1647</v>
      </c>
      <c r="C1957" t="s">
        <v>301</v>
      </c>
      <c r="D1957" t="s">
        <v>7400</v>
      </c>
      <c r="E1957" t="s">
        <v>6454</v>
      </c>
      <c r="F1957" t="s">
        <v>6455</v>
      </c>
      <c r="G1957" t="s">
        <v>6783</v>
      </c>
      <c r="H1957">
        <v>4</v>
      </c>
      <c r="I1957" t="s">
        <v>1652</v>
      </c>
      <c r="J1957">
        <v>0</v>
      </c>
      <c r="K1957">
        <v>0</v>
      </c>
    </row>
    <row r="1958" spans="1:11" x14ac:dyDescent="0.25">
      <c r="A1958">
        <v>3848</v>
      </c>
      <c r="B1958" t="s">
        <v>1647</v>
      </c>
      <c r="C1958" t="s">
        <v>301</v>
      </c>
      <c r="D1958" t="s">
        <v>7400</v>
      </c>
      <c r="E1958" t="s">
        <v>2085</v>
      </c>
      <c r="F1958" t="s">
        <v>1966</v>
      </c>
      <c r="G1958" t="s">
        <v>3637</v>
      </c>
      <c r="H1958">
        <v>5</v>
      </c>
      <c r="I1958" t="s">
        <v>1652</v>
      </c>
      <c r="J1958">
        <v>0</v>
      </c>
      <c r="K1958">
        <v>0</v>
      </c>
    </row>
    <row r="1959" spans="1:11" x14ac:dyDescent="0.25">
      <c r="A1959">
        <v>3848</v>
      </c>
      <c r="B1959" t="s">
        <v>1647</v>
      </c>
      <c r="C1959" t="s">
        <v>301</v>
      </c>
      <c r="D1959" t="s">
        <v>7400</v>
      </c>
      <c r="E1959" t="s">
        <v>3700</v>
      </c>
      <c r="F1959" t="s">
        <v>1657</v>
      </c>
      <c r="G1959" t="s">
        <v>3130</v>
      </c>
      <c r="H1959">
        <v>26</v>
      </c>
      <c r="I1959" t="s">
        <v>1652</v>
      </c>
      <c r="J1959">
        <v>0</v>
      </c>
      <c r="K1959">
        <v>0</v>
      </c>
    </row>
    <row r="1960" spans="1:11" x14ac:dyDescent="0.25">
      <c r="A1960">
        <v>3848</v>
      </c>
      <c r="B1960" t="s">
        <v>1647</v>
      </c>
      <c r="C1960" t="s">
        <v>301</v>
      </c>
      <c r="D1960" t="s">
        <v>7400</v>
      </c>
      <c r="G1960" t="s">
        <v>4495</v>
      </c>
      <c r="H1960">
        <v>5</v>
      </c>
      <c r="I1960" t="s">
        <v>1652</v>
      </c>
      <c r="J1960">
        <v>0</v>
      </c>
      <c r="K1960">
        <v>0</v>
      </c>
    </row>
    <row r="1961" spans="1:11" x14ac:dyDescent="0.25">
      <c r="A1961">
        <v>3848</v>
      </c>
      <c r="B1961" t="s">
        <v>1647</v>
      </c>
      <c r="C1961" t="s">
        <v>301</v>
      </c>
      <c r="D1961" t="s">
        <v>7400</v>
      </c>
      <c r="E1961" t="s">
        <v>5102</v>
      </c>
      <c r="F1961" t="s">
        <v>5103</v>
      </c>
      <c r="G1961" t="s">
        <v>3130</v>
      </c>
      <c r="H1961">
        <v>13</v>
      </c>
      <c r="I1961" t="s">
        <v>1652</v>
      </c>
      <c r="J1961">
        <v>0</v>
      </c>
      <c r="K1961">
        <v>0</v>
      </c>
    </row>
    <row r="1962" spans="1:11" x14ac:dyDescent="0.25">
      <c r="A1962">
        <v>3848</v>
      </c>
      <c r="B1962" t="s">
        <v>1647</v>
      </c>
      <c r="C1962" t="s">
        <v>301</v>
      </c>
      <c r="D1962" t="s">
        <v>7400</v>
      </c>
      <c r="G1962" t="s">
        <v>4529</v>
      </c>
      <c r="H1962">
        <v>4</v>
      </c>
      <c r="I1962" t="s">
        <v>1652</v>
      </c>
      <c r="J1962">
        <v>0</v>
      </c>
      <c r="K1962">
        <v>0</v>
      </c>
    </row>
    <row r="1963" spans="1:11" x14ac:dyDescent="0.25">
      <c r="A1963">
        <v>3848</v>
      </c>
      <c r="B1963" t="s">
        <v>1647</v>
      </c>
      <c r="C1963" t="s">
        <v>301</v>
      </c>
      <c r="D1963" t="s">
        <v>7400</v>
      </c>
      <c r="E1963" t="s">
        <v>3701</v>
      </c>
      <c r="F1963" t="s">
        <v>3702</v>
      </c>
      <c r="G1963" t="s">
        <v>10367</v>
      </c>
      <c r="H1963">
        <v>14</v>
      </c>
      <c r="I1963" t="s">
        <v>1652</v>
      </c>
      <c r="J1963">
        <v>0</v>
      </c>
      <c r="K1963">
        <v>0</v>
      </c>
    </row>
    <row r="1964" spans="1:11" x14ac:dyDescent="0.25">
      <c r="A1964">
        <v>3848</v>
      </c>
      <c r="B1964" t="s">
        <v>1647</v>
      </c>
      <c r="C1964" t="s">
        <v>301</v>
      </c>
      <c r="D1964" t="s">
        <v>7400</v>
      </c>
      <c r="G1964" t="s">
        <v>2262</v>
      </c>
      <c r="H1964">
        <v>79</v>
      </c>
      <c r="I1964" t="s">
        <v>1652</v>
      </c>
      <c r="J1964">
        <v>0</v>
      </c>
      <c r="K1964">
        <v>0</v>
      </c>
    </row>
    <row r="1965" spans="1:11" x14ac:dyDescent="0.25">
      <c r="A1965">
        <v>3848</v>
      </c>
      <c r="B1965" t="s">
        <v>1647</v>
      </c>
      <c r="C1965" t="s">
        <v>301</v>
      </c>
      <c r="D1965" t="s">
        <v>7400</v>
      </c>
      <c r="E1965" t="s">
        <v>5104</v>
      </c>
      <c r="F1965" t="s">
        <v>1769</v>
      </c>
      <c r="G1965" t="s">
        <v>6401</v>
      </c>
      <c r="H1965">
        <v>1</v>
      </c>
      <c r="I1965" t="s">
        <v>1652</v>
      </c>
      <c r="J1965">
        <v>0</v>
      </c>
      <c r="K1965">
        <v>0</v>
      </c>
    </row>
    <row r="1966" spans="1:11" x14ac:dyDescent="0.25">
      <c r="A1966">
        <v>3848</v>
      </c>
      <c r="B1966" t="s">
        <v>1647</v>
      </c>
      <c r="C1966" t="s">
        <v>301</v>
      </c>
      <c r="D1966" t="s">
        <v>7400</v>
      </c>
      <c r="E1966" t="s">
        <v>6728</v>
      </c>
      <c r="F1966" t="s">
        <v>1769</v>
      </c>
      <c r="G1966" t="s">
        <v>3130</v>
      </c>
      <c r="H1966">
        <v>5</v>
      </c>
      <c r="I1966" t="s">
        <v>1652</v>
      </c>
      <c r="J1966">
        <v>0</v>
      </c>
      <c r="K1966">
        <v>0</v>
      </c>
    </row>
    <row r="1967" spans="1:11" x14ac:dyDescent="0.25">
      <c r="A1967">
        <v>3848</v>
      </c>
      <c r="B1967" t="s">
        <v>1647</v>
      </c>
      <c r="C1967" t="s">
        <v>301</v>
      </c>
      <c r="D1967" t="s">
        <v>7400</v>
      </c>
      <c r="E1967" t="s">
        <v>5105</v>
      </c>
      <c r="F1967" t="s">
        <v>5106</v>
      </c>
      <c r="G1967" t="s">
        <v>2255</v>
      </c>
      <c r="H1967">
        <v>6</v>
      </c>
      <c r="I1967" t="s">
        <v>1652</v>
      </c>
      <c r="J1967">
        <v>0</v>
      </c>
      <c r="K1967">
        <v>0</v>
      </c>
    </row>
    <row r="1968" spans="1:11" x14ac:dyDescent="0.25">
      <c r="A1968">
        <v>3848</v>
      </c>
      <c r="B1968" t="s">
        <v>1647</v>
      </c>
      <c r="C1968" t="s">
        <v>301</v>
      </c>
      <c r="D1968" t="s">
        <v>7400</v>
      </c>
      <c r="E1968" t="s">
        <v>5107</v>
      </c>
      <c r="F1968" t="s">
        <v>1929</v>
      </c>
      <c r="G1968" t="s">
        <v>6631</v>
      </c>
      <c r="H1968">
        <v>8</v>
      </c>
      <c r="I1968" t="s">
        <v>1652</v>
      </c>
      <c r="J1968">
        <v>0</v>
      </c>
      <c r="K1968">
        <v>0</v>
      </c>
    </row>
    <row r="1969" spans="1:11" x14ac:dyDescent="0.25">
      <c r="A1969">
        <v>3848</v>
      </c>
      <c r="B1969" t="s">
        <v>1647</v>
      </c>
      <c r="C1969" t="s">
        <v>301</v>
      </c>
      <c r="D1969" t="s">
        <v>7400</v>
      </c>
      <c r="E1969" t="s">
        <v>10834</v>
      </c>
      <c r="F1969" t="s">
        <v>1929</v>
      </c>
      <c r="G1969" t="s">
        <v>4417</v>
      </c>
      <c r="H1969">
        <v>4</v>
      </c>
      <c r="I1969" t="s">
        <v>1652</v>
      </c>
      <c r="J1969">
        <v>0</v>
      </c>
      <c r="K1969">
        <v>0</v>
      </c>
    </row>
    <row r="1970" spans="1:11" x14ac:dyDescent="0.25">
      <c r="A1970">
        <v>3848</v>
      </c>
      <c r="B1970" t="s">
        <v>1647</v>
      </c>
      <c r="C1970" t="s">
        <v>301</v>
      </c>
      <c r="D1970" t="s">
        <v>7400</v>
      </c>
      <c r="E1970" t="s">
        <v>3703</v>
      </c>
      <c r="F1970" t="s">
        <v>1670</v>
      </c>
      <c r="G1970" t="s">
        <v>6714</v>
      </c>
      <c r="H1970">
        <v>5</v>
      </c>
      <c r="I1970" t="s">
        <v>1652</v>
      </c>
      <c r="J1970">
        <v>0</v>
      </c>
      <c r="K1970">
        <v>0</v>
      </c>
    </row>
    <row r="1971" spans="1:11" x14ac:dyDescent="0.25">
      <c r="A1971">
        <v>3848</v>
      </c>
      <c r="B1971" t="s">
        <v>1647</v>
      </c>
      <c r="C1971" t="s">
        <v>301</v>
      </c>
      <c r="D1971" t="s">
        <v>7400</v>
      </c>
      <c r="E1971" t="s">
        <v>6132</v>
      </c>
      <c r="F1971" t="s">
        <v>9099</v>
      </c>
      <c r="G1971" t="s">
        <v>7641</v>
      </c>
      <c r="H1971">
        <v>166</v>
      </c>
      <c r="I1971" t="s">
        <v>1652</v>
      </c>
      <c r="J1971">
        <v>0</v>
      </c>
      <c r="K1971">
        <v>0</v>
      </c>
    </row>
    <row r="1972" spans="1:11" x14ac:dyDescent="0.25">
      <c r="A1972">
        <v>3848</v>
      </c>
      <c r="B1972" t="s">
        <v>1647</v>
      </c>
      <c r="C1972" t="s">
        <v>301</v>
      </c>
      <c r="D1972" t="s">
        <v>7400</v>
      </c>
      <c r="G1972" t="s">
        <v>4432</v>
      </c>
      <c r="H1972">
        <v>1110</v>
      </c>
      <c r="I1972" t="s">
        <v>1652</v>
      </c>
      <c r="J1972">
        <v>0</v>
      </c>
      <c r="K1972">
        <v>0</v>
      </c>
    </row>
    <row r="1973" spans="1:11" x14ac:dyDescent="0.25">
      <c r="A1973">
        <v>3848</v>
      </c>
      <c r="B1973" t="s">
        <v>1647</v>
      </c>
      <c r="C1973" t="s">
        <v>301</v>
      </c>
      <c r="D1973" t="s">
        <v>7400</v>
      </c>
      <c r="E1973" t="s">
        <v>7033</v>
      </c>
      <c r="F1973" t="s">
        <v>1929</v>
      </c>
      <c r="G1973" t="s">
        <v>3640</v>
      </c>
      <c r="H1973">
        <v>21</v>
      </c>
      <c r="I1973" t="s">
        <v>1652</v>
      </c>
      <c r="J1973">
        <v>0</v>
      </c>
      <c r="K1973">
        <v>0</v>
      </c>
    </row>
    <row r="1974" spans="1:11" x14ac:dyDescent="0.25">
      <c r="A1974">
        <v>3848</v>
      </c>
      <c r="B1974" t="s">
        <v>1647</v>
      </c>
      <c r="C1974" t="s">
        <v>301</v>
      </c>
      <c r="D1974" t="s">
        <v>7400</v>
      </c>
      <c r="E1974" t="s">
        <v>7209</v>
      </c>
      <c r="F1974" t="s">
        <v>1929</v>
      </c>
      <c r="G1974" t="s">
        <v>10149</v>
      </c>
      <c r="H1974">
        <v>448</v>
      </c>
      <c r="I1974" t="s">
        <v>1652</v>
      </c>
      <c r="J1974">
        <v>0</v>
      </c>
      <c r="K1974">
        <v>0</v>
      </c>
    </row>
    <row r="1975" spans="1:11" x14ac:dyDescent="0.25">
      <c r="A1975">
        <v>3848</v>
      </c>
      <c r="B1975" t="s">
        <v>1647</v>
      </c>
      <c r="C1975" t="s">
        <v>301</v>
      </c>
      <c r="D1975" t="s">
        <v>7400</v>
      </c>
      <c r="G1975" t="s">
        <v>4432</v>
      </c>
      <c r="H1975">
        <v>136</v>
      </c>
      <c r="I1975" t="s">
        <v>1652</v>
      </c>
      <c r="J1975">
        <v>0</v>
      </c>
      <c r="K1975">
        <v>0</v>
      </c>
    </row>
    <row r="1976" spans="1:11" x14ac:dyDescent="0.25">
      <c r="A1976">
        <v>3848</v>
      </c>
      <c r="B1976" t="s">
        <v>1647</v>
      </c>
      <c r="C1976" t="s">
        <v>301</v>
      </c>
      <c r="D1976" t="s">
        <v>7400</v>
      </c>
      <c r="E1976" t="s">
        <v>5108</v>
      </c>
      <c r="F1976" t="s">
        <v>1655</v>
      </c>
      <c r="G1976" t="s">
        <v>6635</v>
      </c>
      <c r="H1976">
        <v>28</v>
      </c>
      <c r="I1976" t="s">
        <v>1652</v>
      </c>
      <c r="J1976">
        <v>0</v>
      </c>
      <c r="K1976">
        <v>0</v>
      </c>
    </row>
    <row r="1977" spans="1:11" x14ac:dyDescent="0.25">
      <c r="A1977">
        <v>3848</v>
      </c>
      <c r="B1977" t="s">
        <v>1647</v>
      </c>
      <c r="C1977" t="s">
        <v>301</v>
      </c>
      <c r="D1977" t="s">
        <v>7400</v>
      </c>
      <c r="E1977" t="s">
        <v>4336</v>
      </c>
      <c r="F1977" t="s">
        <v>1912</v>
      </c>
      <c r="G1977" t="s">
        <v>6729</v>
      </c>
      <c r="H1977">
        <v>20</v>
      </c>
      <c r="I1977" t="s">
        <v>1652</v>
      </c>
      <c r="J1977">
        <v>0</v>
      </c>
      <c r="K1977">
        <v>0</v>
      </c>
    </row>
    <row r="1978" spans="1:11" x14ac:dyDescent="0.25">
      <c r="A1978">
        <v>3848</v>
      </c>
      <c r="B1978" t="s">
        <v>1647</v>
      </c>
      <c r="C1978" t="s">
        <v>301</v>
      </c>
      <c r="D1978" t="s">
        <v>7400</v>
      </c>
      <c r="G1978" t="s">
        <v>4418</v>
      </c>
      <c r="H1978">
        <v>24</v>
      </c>
      <c r="I1978" t="s">
        <v>1652</v>
      </c>
      <c r="J1978">
        <v>0</v>
      </c>
      <c r="K1978">
        <v>0</v>
      </c>
    </row>
    <row r="1979" spans="1:11" x14ac:dyDescent="0.25">
      <c r="A1979">
        <v>3848</v>
      </c>
      <c r="B1979" t="s">
        <v>1647</v>
      </c>
      <c r="C1979" t="s">
        <v>301</v>
      </c>
      <c r="D1979" t="s">
        <v>7400</v>
      </c>
      <c r="E1979" t="s">
        <v>5109</v>
      </c>
      <c r="F1979" t="s">
        <v>1655</v>
      </c>
      <c r="G1979" t="s">
        <v>5110</v>
      </c>
      <c r="H1979">
        <v>11</v>
      </c>
      <c r="I1979" t="s">
        <v>1652</v>
      </c>
      <c r="J1979">
        <v>0</v>
      </c>
      <c r="K1979">
        <v>0</v>
      </c>
    </row>
    <row r="1980" spans="1:11" x14ac:dyDescent="0.25">
      <c r="A1980">
        <v>3848</v>
      </c>
      <c r="B1980" t="s">
        <v>1647</v>
      </c>
      <c r="C1980" t="s">
        <v>301</v>
      </c>
      <c r="D1980" t="s">
        <v>7400</v>
      </c>
      <c r="E1980" t="s">
        <v>7034</v>
      </c>
      <c r="F1980" t="s">
        <v>7035</v>
      </c>
      <c r="G1980" t="s">
        <v>5183</v>
      </c>
      <c r="H1980">
        <v>6</v>
      </c>
      <c r="I1980" t="s">
        <v>1652</v>
      </c>
      <c r="J1980">
        <v>0</v>
      </c>
      <c r="K1980">
        <v>0</v>
      </c>
    </row>
    <row r="1981" spans="1:11" x14ac:dyDescent="0.25">
      <c r="A1981">
        <v>3848</v>
      </c>
      <c r="B1981" t="s">
        <v>1647</v>
      </c>
      <c r="C1981" t="s">
        <v>301</v>
      </c>
      <c r="D1981" t="s">
        <v>7400</v>
      </c>
      <c r="E1981" t="s">
        <v>7036</v>
      </c>
      <c r="F1981" t="s">
        <v>2346</v>
      </c>
      <c r="G1981" t="s">
        <v>5183</v>
      </c>
      <c r="H1981">
        <v>6</v>
      </c>
      <c r="I1981" t="s">
        <v>1652</v>
      </c>
      <c r="J1981">
        <v>0</v>
      </c>
      <c r="K1981">
        <v>0</v>
      </c>
    </row>
    <row r="1982" spans="1:11" x14ac:dyDescent="0.25">
      <c r="A1982">
        <v>3848</v>
      </c>
      <c r="B1982" t="s">
        <v>1647</v>
      </c>
      <c r="C1982" t="s">
        <v>301</v>
      </c>
      <c r="D1982" t="s">
        <v>7400</v>
      </c>
      <c r="E1982" t="s">
        <v>6653</v>
      </c>
      <c r="F1982" t="s">
        <v>1657</v>
      </c>
      <c r="G1982" t="s">
        <v>6964</v>
      </c>
      <c r="H1982">
        <v>18</v>
      </c>
      <c r="I1982" t="s">
        <v>1652</v>
      </c>
      <c r="J1982">
        <v>0</v>
      </c>
      <c r="K1982">
        <v>0</v>
      </c>
    </row>
    <row r="1983" spans="1:11" x14ac:dyDescent="0.25">
      <c r="A1983">
        <v>3848</v>
      </c>
      <c r="B1983" t="s">
        <v>1647</v>
      </c>
      <c r="C1983" t="s">
        <v>301</v>
      </c>
      <c r="D1983" t="s">
        <v>7400</v>
      </c>
      <c r="G1983" t="s">
        <v>9178</v>
      </c>
      <c r="H1983">
        <v>25</v>
      </c>
      <c r="I1983" t="s">
        <v>1652</v>
      </c>
      <c r="J1983">
        <v>0</v>
      </c>
      <c r="K1983">
        <v>0</v>
      </c>
    </row>
    <row r="1984" spans="1:11" x14ac:dyDescent="0.25">
      <c r="A1984">
        <v>3848</v>
      </c>
      <c r="B1984" t="s">
        <v>1647</v>
      </c>
      <c r="C1984" t="s">
        <v>301</v>
      </c>
      <c r="D1984" t="s">
        <v>7400</v>
      </c>
      <c r="E1984" t="s">
        <v>5112</v>
      </c>
      <c r="F1984" t="s">
        <v>1769</v>
      </c>
      <c r="G1984" t="s">
        <v>5113</v>
      </c>
      <c r="H1984">
        <v>4</v>
      </c>
      <c r="I1984" t="s">
        <v>1652</v>
      </c>
      <c r="J1984">
        <v>0</v>
      </c>
      <c r="K1984">
        <v>0</v>
      </c>
    </row>
    <row r="1985" spans="1:11" x14ac:dyDescent="0.25">
      <c r="A1985">
        <v>3848</v>
      </c>
      <c r="B1985" t="s">
        <v>1647</v>
      </c>
      <c r="C1985" t="s">
        <v>301</v>
      </c>
      <c r="D1985" t="s">
        <v>7400</v>
      </c>
      <c r="E1985" t="s">
        <v>5114</v>
      </c>
      <c r="F1985" t="s">
        <v>5115</v>
      </c>
      <c r="G1985" t="s">
        <v>6791</v>
      </c>
      <c r="H1985">
        <v>2</v>
      </c>
      <c r="I1985" t="s">
        <v>1652</v>
      </c>
      <c r="J1985">
        <v>0</v>
      </c>
      <c r="K1985">
        <v>0</v>
      </c>
    </row>
    <row r="1986" spans="1:11" x14ac:dyDescent="0.25">
      <c r="A1986">
        <v>3848</v>
      </c>
      <c r="B1986" t="s">
        <v>1647</v>
      </c>
      <c r="C1986" t="s">
        <v>301</v>
      </c>
      <c r="D1986" t="s">
        <v>7400</v>
      </c>
      <c r="G1986" t="s">
        <v>5116</v>
      </c>
      <c r="H1986">
        <v>7</v>
      </c>
      <c r="I1986" t="s">
        <v>1652</v>
      </c>
      <c r="J1986">
        <v>0</v>
      </c>
      <c r="K1986">
        <v>0</v>
      </c>
    </row>
    <row r="1987" spans="1:11" x14ac:dyDescent="0.25">
      <c r="A1987">
        <v>3848</v>
      </c>
      <c r="B1987" t="s">
        <v>1647</v>
      </c>
      <c r="C1987" t="s">
        <v>301</v>
      </c>
      <c r="D1987" t="s">
        <v>7400</v>
      </c>
      <c r="E1987" t="s">
        <v>7159</v>
      </c>
      <c r="F1987" t="s">
        <v>7160</v>
      </c>
      <c r="G1987" t="s">
        <v>3104</v>
      </c>
      <c r="H1987">
        <v>1</v>
      </c>
      <c r="I1987" t="s">
        <v>1652</v>
      </c>
      <c r="J1987">
        <v>0</v>
      </c>
      <c r="K1987">
        <v>0</v>
      </c>
    </row>
    <row r="1988" spans="1:11" x14ac:dyDescent="0.25">
      <c r="A1988">
        <v>3848</v>
      </c>
      <c r="B1988" t="s">
        <v>1647</v>
      </c>
      <c r="C1988" t="s">
        <v>301</v>
      </c>
      <c r="D1988" t="s">
        <v>7400</v>
      </c>
      <c r="G1988" t="s">
        <v>2263</v>
      </c>
      <c r="H1988">
        <v>5</v>
      </c>
      <c r="I1988" t="s">
        <v>1652</v>
      </c>
      <c r="J1988">
        <v>0</v>
      </c>
      <c r="K1988">
        <v>0</v>
      </c>
    </row>
    <row r="1989" spans="1:11" x14ac:dyDescent="0.25">
      <c r="A1989">
        <v>3848</v>
      </c>
      <c r="B1989" t="s">
        <v>1647</v>
      </c>
      <c r="C1989" t="s">
        <v>301</v>
      </c>
      <c r="D1989" t="s">
        <v>7400</v>
      </c>
      <c r="E1989" t="s">
        <v>2086</v>
      </c>
      <c r="F1989" t="s">
        <v>2087</v>
      </c>
      <c r="G1989" t="s">
        <v>2214</v>
      </c>
      <c r="H1989">
        <v>9</v>
      </c>
      <c r="I1989" t="s">
        <v>1652</v>
      </c>
      <c r="J1989">
        <v>0</v>
      </c>
      <c r="K1989">
        <v>0</v>
      </c>
    </row>
    <row r="1990" spans="1:11" x14ac:dyDescent="0.25">
      <c r="A1990">
        <v>3848</v>
      </c>
      <c r="B1990" t="s">
        <v>1647</v>
      </c>
      <c r="C1990" t="s">
        <v>301</v>
      </c>
      <c r="D1990" t="s">
        <v>7400</v>
      </c>
      <c r="E1990" t="s">
        <v>3705</v>
      </c>
      <c r="F1990" t="s">
        <v>2990</v>
      </c>
      <c r="G1990" t="s">
        <v>3088</v>
      </c>
      <c r="H1990">
        <v>66</v>
      </c>
      <c r="I1990" t="s">
        <v>1652</v>
      </c>
      <c r="J1990">
        <v>0</v>
      </c>
      <c r="K1990">
        <v>0</v>
      </c>
    </row>
    <row r="1991" spans="1:11" x14ac:dyDescent="0.25">
      <c r="A1991">
        <v>3848</v>
      </c>
      <c r="B1991" t="s">
        <v>1647</v>
      </c>
      <c r="C1991" t="s">
        <v>301</v>
      </c>
      <c r="D1991" t="s">
        <v>7400</v>
      </c>
      <c r="G1991" t="s">
        <v>4337</v>
      </c>
      <c r="H1991">
        <v>32</v>
      </c>
      <c r="I1991" t="s">
        <v>1652</v>
      </c>
      <c r="J1991">
        <v>0</v>
      </c>
      <c r="K1991">
        <v>0</v>
      </c>
    </row>
    <row r="1992" spans="1:11" x14ac:dyDescent="0.25">
      <c r="A1992">
        <v>3848</v>
      </c>
      <c r="B1992" t="s">
        <v>1647</v>
      </c>
      <c r="C1992" t="s">
        <v>301</v>
      </c>
      <c r="D1992" t="s">
        <v>7400</v>
      </c>
      <c r="E1992" t="s">
        <v>6210</v>
      </c>
      <c r="F1992" t="s">
        <v>1655</v>
      </c>
      <c r="G1992" t="s">
        <v>6792</v>
      </c>
      <c r="H1992">
        <v>10</v>
      </c>
      <c r="I1992" t="s">
        <v>1652</v>
      </c>
      <c r="J1992">
        <v>0</v>
      </c>
      <c r="K1992">
        <v>0</v>
      </c>
    </row>
    <row r="1993" spans="1:11" x14ac:dyDescent="0.25">
      <c r="A1993">
        <v>3848</v>
      </c>
      <c r="B1993" t="s">
        <v>1647</v>
      </c>
      <c r="C1993" t="s">
        <v>301</v>
      </c>
      <c r="D1993" t="s">
        <v>7400</v>
      </c>
      <c r="G1993" t="s">
        <v>7161</v>
      </c>
      <c r="H1993">
        <v>10</v>
      </c>
      <c r="I1993" t="s">
        <v>1652</v>
      </c>
      <c r="J1993">
        <v>0</v>
      </c>
      <c r="K1993">
        <v>0</v>
      </c>
    </row>
    <row r="1994" spans="1:11" x14ac:dyDescent="0.25">
      <c r="A1994">
        <v>3848</v>
      </c>
      <c r="B1994" t="s">
        <v>1647</v>
      </c>
      <c r="C1994" t="s">
        <v>301</v>
      </c>
      <c r="D1994" t="s">
        <v>7400</v>
      </c>
      <c r="E1994" t="s">
        <v>4338</v>
      </c>
      <c r="F1994" t="s">
        <v>5117</v>
      </c>
      <c r="G1994" t="s">
        <v>3698</v>
      </c>
      <c r="H1994">
        <v>120</v>
      </c>
      <c r="I1994" t="s">
        <v>1652</v>
      </c>
      <c r="J1994">
        <v>0</v>
      </c>
      <c r="K1994">
        <v>0</v>
      </c>
    </row>
    <row r="1995" spans="1:11" x14ac:dyDescent="0.25">
      <c r="A1995">
        <v>3848</v>
      </c>
      <c r="B1995" t="s">
        <v>1647</v>
      </c>
      <c r="C1995" t="s">
        <v>301</v>
      </c>
      <c r="D1995" t="s">
        <v>7400</v>
      </c>
      <c r="G1995" t="s">
        <v>4339</v>
      </c>
      <c r="H1995">
        <v>199</v>
      </c>
      <c r="I1995" t="s">
        <v>1652</v>
      </c>
      <c r="J1995">
        <v>0</v>
      </c>
      <c r="K1995">
        <v>0</v>
      </c>
    </row>
    <row r="1996" spans="1:11" x14ac:dyDescent="0.25">
      <c r="A1996">
        <v>3848</v>
      </c>
      <c r="B1996" t="s">
        <v>1647</v>
      </c>
      <c r="C1996" t="s">
        <v>301</v>
      </c>
      <c r="D1996" t="s">
        <v>7400</v>
      </c>
      <c r="E1996" t="s">
        <v>6265</v>
      </c>
      <c r="F1996" t="s">
        <v>6266</v>
      </c>
      <c r="G1996" t="s">
        <v>3332</v>
      </c>
      <c r="H1996">
        <v>41</v>
      </c>
      <c r="I1996" t="s">
        <v>1652</v>
      </c>
      <c r="J1996">
        <v>0</v>
      </c>
      <c r="K1996">
        <v>0</v>
      </c>
    </row>
    <row r="1997" spans="1:11" x14ac:dyDescent="0.25">
      <c r="A1997">
        <v>3848</v>
      </c>
      <c r="B1997" t="s">
        <v>1647</v>
      </c>
      <c r="C1997" t="s">
        <v>301</v>
      </c>
      <c r="D1997" t="s">
        <v>7400</v>
      </c>
      <c r="G1997" t="s">
        <v>2264</v>
      </c>
      <c r="H1997">
        <v>42</v>
      </c>
      <c r="I1997" t="s">
        <v>1652</v>
      </c>
      <c r="J1997">
        <v>0</v>
      </c>
      <c r="K1997">
        <v>0</v>
      </c>
    </row>
    <row r="1998" spans="1:11" x14ac:dyDescent="0.25">
      <c r="A1998">
        <v>3848</v>
      </c>
      <c r="B1998" t="s">
        <v>1647</v>
      </c>
      <c r="C1998" t="s">
        <v>301</v>
      </c>
      <c r="D1998" t="s">
        <v>7400</v>
      </c>
      <c r="E1998" t="s">
        <v>1927</v>
      </c>
      <c r="F1998" t="s">
        <v>1664</v>
      </c>
      <c r="G1998" t="s">
        <v>3706</v>
      </c>
      <c r="H1998">
        <v>9</v>
      </c>
      <c r="I1998" t="s">
        <v>1652</v>
      </c>
      <c r="J1998">
        <v>0</v>
      </c>
      <c r="K1998">
        <v>0</v>
      </c>
    </row>
    <row r="1999" spans="1:11" x14ac:dyDescent="0.25">
      <c r="A1999">
        <v>3848</v>
      </c>
      <c r="B1999" t="s">
        <v>1647</v>
      </c>
      <c r="C1999" t="s">
        <v>301</v>
      </c>
      <c r="D1999" t="s">
        <v>7400</v>
      </c>
      <c r="G1999" t="s">
        <v>2214</v>
      </c>
      <c r="H1999">
        <v>3</v>
      </c>
      <c r="I1999" t="s">
        <v>1652</v>
      </c>
      <c r="J1999">
        <v>0</v>
      </c>
      <c r="K1999">
        <v>0</v>
      </c>
    </row>
    <row r="2000" spans="1:11" x14ac:dyDescent="0.25">
      <c r="A2000">
        <v>3848</v>
      </c>
      <c r="B2000" t="s">
        <v>1647</v>
      </c>
      <c r="C2000" t="s">
        <v>301</v>
      </c>
      <c r="D2000" t="s">
        <v>7400</v>
      </c>
      <c r="E2000" t="s">
        <v>6654</v>
      </c>
      <c r="F2000" t="s">
        <v>1669</v>
      </c>
      <c r="G2000" t="s">
        <v>3332</v>
      </c>
      <c r="H2000">
        <v>4</v>
      </c>
      <c r="I2000" t="s">
        <v>1652</v>
      </c>
      <c r="J2000">
        <v>0</v>
      </c>
      <c r="K2000">
        <v>0</v>
      </c>
    </row>
    <row r="2001" spans="1:11" x14ac:dyDescent="0.25">
      <c r="A2001">
        <v>3848</v>
      </c>
      <c r="B2001" t="s">
        <v>1647</v>
      </c>
      <c r="C2001" t="s">
        <v>301</v>
      </c>
      <c r="D2001" t="s">
        <v>7400</v>
      </c>
      <c r="G2001" t="s">
        <v>4432</v>
      </c>
      <c r="H2001">
        <v>3</v>
      </c>
      <c r="I2001" t="s">
        <v>1652</v>
      </c>
      <c r="J2001">
        <v>0</v>
      </c>
      <c r="K2001">
        <v>0</v>
      </c>
    </row>
    <row r="2002" spans="1:11" x14ac:dyDescent="0.25">
      <c r="A2002">
        <v>3848</v>
      </c>
      <c r="B2002" t="s">
        <v>1647</v>
      </c>
      <c r="C2002" t="s">
        <v>301</v>
      </c>
      <c r="D2002" t="s">
        <v>7400</v>
      </c>
      <c r="E2002" t="s">
        <v>5118</v>
      </c>
      <c r="F2002" t="s">
        <v>1886</v>
      </c>
      <c r="G2002" t="s">
        <v>6882</v>
      </c>
      <c r="H2002">
        <v>6</v>
      </c>
      <c r="I2002" t="s">
        <v>1652</v>
      </c>
      <c r="J2002">
        <v>0</v>
      </c>
      <c r="K2002">
        <v>0</v>
      </c>
    </row>
    <row r="2003" spans="1:11" x14ac:dyDescent="0.25">
      <c r="A2003">
        <v>3848</v>
      </c>
      <c r="B2003" t="s">
        <v>1647</v>
      </c>
      <c r="C2003" t="s">
        <v>301</v>
      </c>
      <c r="D2003" t="s">
        <v>7400</v>
      </c>
      <c r="G2003" t="s">
        <v>5119</v>
      </c>
      <c r="H2003">
        <v>2</v>
      </c>
      <c r="I2003" t="s">
        <v>1652</v>
      </c>
      <c r="J2003">
        <v>0</v>
      </c>
      <c r="K2003">
        <v>0</v>
      </c>
    </row>
    <row r="2004" spans="1:11" x14ac:dyDescent="0.25">
      <c r="A2004">
        <v>3848</v>
      </c>
      <c r="B2004" t="s">
        <v>1647</v>
      </c>
      <c r="C2004" t="s">
        <v>301</v>
      </c>
      <c r="D2004" t="s">
        <v>7400</v>
      </c>
      <c r="E2004" t="s">
        <v>10835</v>
      </c>
      <c r="F2004" t="s">
        <v>1666</v>
      </c>
      <c r="G2004" t="s">
        <v>9679</v>
      </c>
      <c r="H2004">
        <v>19</v>
      </c>
      <c r="I2004" t="s">
        <v>1652</v>
      </c>
      <c r="J2004">
        <v>0</v>
      </c>
      <c r="K2004">
        <v>0</v>
      </c>
    </row>
    <row r="2005" spans="1:11" x14ac:dyDescent="0.25">
      <c r="A2005">
        <v>3848</v>
      </c>
      <c r="B2005" t="s">
        <v>1647</v>
      </c>
      <c r="C2005" t="s">
        <v>301</v>
      </c>
      <c r="D2005" t="s">
        <v>7400</v>
      </c>
      <c r="E2005" t="s">
        <v>5965</v>
      </c>
      <c r="F2005" t="s">
        <v>3509</v>
      </c>
      <c r="G2005" t="s">
        <v>6782</v>
      </c>
      <c r="H2005">
        <v>5</v>
      </c>
      <c r="I2005" t="s">
        <v>1652</v>
      </c>
      <c r="J2005">
        <v>0</v>
      </c>
      <c r="K2005">
        <v>0</v>
      </c>
    </row>
    <row r="2006" spans="1:11" x14ac:dyDescent="0.25">
      <c r="A2006">
        <v>3848</v>
      </c>
      <c r="B2006" t="s">
        <v>1647</v>
      </c>
      <c r="C2006" t="s">
        <v>301</v>
      </c>
      <c r="D2006" t="s">
        <v>7400</v>
      </c>
      <c r="G2006" t="s">
        <v>5966</v>
      </c>
      <c r="H2006">
        <v>14</v>
      </c>
      <c r="I2006" t="s">
        <v>1652</v>
      </c>
      <c r="J2006">
        <v>0</v>
      </c>
      <c r="K2006">
        <v>0</v>
      </c>
    </row>
    <row r="2007" spans="1:11" x14ac:dyDescent="0.25">
      <c r="A2007">
        <v>3848</v>
      </c>
      <c r="B2007" t="s">
        <v>1647</v>
      </c>
      <c r="C2007" t="s">
        <v>301</v>
      </c>
      <c r="D2007" t="s">
        <v>7400</v>
      </c>
      <c r="E2007" t="s">
        <v>3707</v>
      </c>
      <c r="F2007" t="s">
        <v>1670</v>
      </c>
      <c r="G2007" s="201">
        <v>510000000</v>
      </c>
      <c r="H2007">
        <v>1</v>
      </c>
      <c r="I2007" t="s">
        <v>1652</v>
      </c>
      <c r="J2007">
        <v>0</v>
      </c>
      <c r="K2007">
        <v>0</v>
      </c>
    </row>
    <row r="2008" spans="1:11" x14ac:dyDescent="0.25">
      <c r="A2008">
        <v>3848</v>
      </c>
      <c r="B2008" t="s">
        <v>1647</v>
      </c>
      <c r="C2008" t="s">
        <v>301</v>
      </c>
      <c r="D2008" t="s">
        <v>7400</v>
      </c>
      <c r="G2008" t="s">
        <v>2229</v>
      </c>
      <c r="H2008">
        <v>3</v>
      </c>
      <c r="I2008" t="s">
        <v>1652</v>
      </c>
      <c r="J2008">
        <v>0</v>
      </c>
      <c r="K2008">
        <v>0</v>
      </c>
    </row>
    <row r="2009" spans="1:11" x14ac:dyDescent="0.25">
      <c r="A2009">
        <v>3848</v>
      </c>
      <c r="B2009" t="s">
        <v>1647</v>
      </c>
      <c r="C2009" t="s">
        <v>301</v>
      </c>
      <c r="D2009" t="s">
        <v>7400</v>
      </c>
      <c r="E2009" t="s">
        <v>10836</v>
      </c>
      <c r="F2009" t="s">
        <v>1776</v>
      </c>
      <c r="G2009" t="s">
        <v>5120</v>
      </c>
      <c r="H2009">
        <v>10</v>
      </c>
      <c r="I2009" t="s">
        <v>1652</v>
      </c>
      <c r="J2009">
        <v>0</v>
      </c>
      <c r="K2009">
        <v>0</v>
      </c>
    </row>
    <row r="2010" spans="1:11" x14ac:dyDescent="0.25">
      <c r="A2010">
        <v>3848</v>
      </c>
      <c r="B2010" t="s">
        <v>1647</v>
      </c>
      <c r="C2010" t="s">
        <v>301</v>
      </c>
      <c r="D2010" t="s">
        <v>7400</v>
      </c>
      <c r="E2010" t="s">
        <v>3708</v>
      </c>
      <c r="F2010" t="s">
        <v>1672</v>
      </c>
      <c r="G2010" t="s">
        <v>3601</v>
      </c>
      <c r="H2010">
        <v>19</v>
      </c>
      <c r="I2010" t="s">
        <v>1652</v>
      </c>
      <c r="J2010">
        <v>0</v>
      </c>
      <c r="K2010">
        <v>0</v>
      </c>
    </row>
    <row r="2011" spans="1:11" x14ac:dyDescent="0.25">
      <c r="A2011">
        <v>3848</v>
      </c>
      <c r="B2011" t="s">
        <v>1647</v>
      </c>
      <c r="C2011" t="s">
        <v>301</v>
      </c>
      <c r="D2011" t="s">
        <v>7400</v>
      </c>
      <c r="G2011" t="s">
        <v>10161</v>
      </c>
      <c r="H2011">
        <v>29</v>
      </c>
      <c r="I2011" t="s">
        <v>1652</v>
      </c>
      <c r="J2011">
        <v>0</v>
      </c>
      <c r="K2011">
        <v>0</v>
      </c>
    </row>
    <row r="2012" spans="1:11" x14ac:dyDescent="0.25">
      <c r="A2012">
        <v>3848</v>
      </c>
      <c r="B2012" t="s">
        <v>1647</v>
      </c>
      <c r="C2012" t="s">
        <v>301</v>
      </c>
      <c r="D2012" t="s">
        <v>7400</v>
      </c>
      <c r="E2012" t="s">
        <v>3709</v>
      </c>
      <c r="F2012" t="s">
        <v>1670</v>
      </c>
      <c r="G2012" t="s">
        <v>10162</v>
      </c>
      <c r="H2012">
        <v>3</v>
      </c>
      <c r="I2012" t="s">
        <v>1652</v>
      </c>
      <c r="J2012">
        <v>0</v>
      </c>
      <c r="K2012">
        <v>0</v>
      </c>
    </row>
    <row r="2013" spans="1:11" x14ac:dyDescent="0.25">
      <c r="A2013">
        <v>3848</v>
      </c>
      <c r="B2013" t="s">
        <v>1647</v>
      </c>
      <c r="C2013" t="s">
        <v>301</v>
      </c>
      <c r="D2013" t="s">
        <v>7400</v>
      </c>
      <c r="G2013" t="s">
        <v>5121</v>
      </c>
      <c r="H2013">
        <v>10</v>
      </c>
      <c r="I2013" t="s">
        <v>1652</v>
      </c>
      <c r="J2013">
        <v>0</v>
      </c>
      <c r="K2013">
        <v>0</v>
      </c>
    </row>
    <row r="2014" spans="1:11" x14ac:dyDescent="0.25">
      <c r="A2014">
        <v>3848</v>
      </c>
      <c r="B2014" t="s">
        <v>1647</v>
      </c>
      <c r="C2014" t="s">
        <v>301</v>
      </c>
      <c r="D2014" t="s">
        <v>7400</v>
      </c>
      <c r="E2014" t="s">
        <v>5122</v>
      </c>
      <c r="F2014" t="s">
        <v>1669</v>
      </c>
      <c r="G2014" t="s">
        <v>6957</v>
      </c>
      <c r="H2014">
        <v>13</v>
      </c>
      <c r="I2014" t="s">
        <v>1652</v>
      </c>
      <c r="J2014">
        <v>0</v>
      </c>
      <c r="K2014">
        <v>0</v>
      </c>
    </row>
    <row r="2015" spans="1:11" x14ac:dyDescent="0.25">
      <c r="A2015">
        <v>3848</v>
      </c>
      <c r="B2015" t="s">
        <v>1647</v>
      </c>
      <c r="C2015" t="s">
        <v>301</v>
      </c>
      <c r="D2015" t="s">
        <v>7400</v>
      </c>
      <c r="G2015" t="s">
        <v>2255</v>
      </c>
      <c r="H2015">
        <v>10</v>
      </c>
      <c r="I2015" t="s">
        <v>1652</v>
      </c>
      <c r="J2015">
        <v>0</v>
      </c>
      <c r="K2015">
        <v>0</v>
      </c>
    </row>
    <row r="2016" spans="1:11" x14ac:dyDescent="0.25">
      <c r="A2016">
        <v>3848</v>
      </c>
      <c r="B2016" t="s">
        <v>1647</v>
      </c>
      <c r="C2016" t="s">
        <v>301</v>
      </c>
      <c r="D2016" t="s">
        <v>7400</v>
      </c>
      <c r="E2016" t="s">
        <v>9275</v>
      </c>
      <c r="F2016" t="s">
        <v>1923</v>
      </c>
      <c r="G2016" t="s">
        <v>9179</v>
      </c>
      <c r="H2016">
        <v>2</v>
      </c>
      <c r="I2016" t="s">
        <v>1652</v>
      </c>
      <c r="J2016">
        <v>0</v>
      </c>
      <c r="K2016">
        <v>0</v>
      </c>
    </row>
    <row r="2017" spans="1:11" x14ac:dyDescent="0.25">
      <c r="A2017">
        <v>3848</v>
      </c>
      <c r="B2017" t="s">
        <v>1647</v>
      </c>
      <c r="C2017" t="s">
        <v>301</v>
      </c>
      <c r="D2017" t="s">
        <v>7400</v>
      </c>
      <c r="G2017" t="s">
        <v>4321</v>
      </c>
      <c r="H2017">
        <v>13</v>
      </c>
      <c r="I2017" t="s">
        <v>1652</v>
      </c>
      <c r="J2017">
        <v>0</v>
      </c>
      <c r="K2017">
        <v>0</v>
      </c>
    </row>
    <row r="2018" spans="1:11" x14ac:dyDescent="0.25">
      <c r="A2018">
        <v>3848</v>
      </c>
      <c r="B2018" t="s">
        <v>1647</v>
      </c>
      <c r="C2018" t="s">
        <v>301</v>
      </c>
      <c r="D2018" t="s">
        <v>7400</v>
      </c>
      <c r="E2018" t="s">
        <v>7548</v>
      </c>
      <c r="F2018" t="s">
        <v>1885</v>
      </c>
      <c r="G2018" t="s">
        <v>6134</v>
      </c>
      <c r="H2018">
        <v>1</v>
      </c>
      <c r="I2018" t="s">
        <v>1652</v>
      </c>
      <c r="J2018">
        <v>0</v>
      </c>
      <c r="K2018">
        <v>0</v>
      </c>
    </row>
    <row r="2019" spans="1:11" x14ac:dyDescent="0.25">
      <c r="A2019">
        <v>3848</v>
      </c>
      <c r="B2019" t="s">
        <v>1647</v>
      </c>
      <c r="C2019" t="s">
        <v>301</v>
      </c>
      <c r="D2019" t="s">
        <v>7400</v>
      </c>
      <c r="G2019" t="s">
        <v>9680</v>
      </c>
      <c r="H2019">
        <v>5</v>
      </c>
      <c r="I2019" t="s">
        <v>1652</v>
      </c>
      <c r="J2019">
        <v>0</v>
      </c>
      <c r="K2019">
        <v>0</v>
      </c>
    </row>
    <row r="2020" spans="1:11" x14ac:dyDescent="0.25">
      <c r="A2020">
        <v>3848</v>
      </c>
      <c r="B2020" t="s">
        <v>1647</v>
      </c>
      <c r="C2020" t="s">
        <v>301</v>
      </c>
      <c r="D2020" t="s">
        <v>7400</v>
      </c>
      <c r="E2020" t="s">
        <v>7549</v>
      </c>
      <c r="F2020" t="s">
        <v>1785</v>
      </c>
      <c r="G2020" t="s">
        <v>3773</v>
      </c>
      <c r="H2020">
        <v>1</v>
      </c>
      <c r="I2020" t="s">
        <v>1652</v>
      </c>
      <c r="J2020">
        <v>0</v>
      </c>
      <c r="K2020">
        <v>0</v>
      </c>
    </row>
    <row r="2021" spans="1:11" x14ac:dyDescent="0.25">
      <c r="A2021">
        <v>3848</v>
      </c>
      <c r="B2021" t="s">
        <v>1647</v>
      </c>
      <c r="C2021" t="s">
        <v>301</v>
      </c>
      <c r="D2021" t="s">
        <v>7400</v>
      </c>
      <c r="G2021" t="s">
        <v>9679</v>
      </c>
      <c r="H2021">
        <v>6</v>
      </c>
      <c r="I2021" t="s">
        <v>1652</v>
      </c>
      <c r="J2021">
        <v>0</v>
      </c>
      <c r="K2021">
        <v>0</v>
      </c>
    </row>
    <row r="2022" spans="1:11" x14ac:dyDescent="0.25">
      <c r="A2022">
        <v>3848</v>
      </c>
      <c r="B2022" t="s">
        <v>1647</v>
      </c>
      <c r="C2022" t="s">
        <v>301</v>
      </c>
      <c r="D2022" t="s">
        <v>7400</v>
      </c>
      <c r="E2022" t="s">
        <v>7550</v>
      </c>
      <c r="F2022" t="s">
        <v>1694</v>
      </c>
      <c r="G2022" t="s">
        <v>10149</v>
      </c>
      <c r="H2022">
        <v>6</v>
      </c>
      <c r="I2022" t="s">
        <v>1652</v>
      </c>
      <c r="J2022">
        <v>0</v>
      </c>
      <c r="K2022">
        <v>0</v>
      </c>
    </row>
    <row r="2023" spans="1:11" x14ac:dyDescent="0.25">
      <c r="A2023">
        <v>3848</v>
      </c>
      <c r="B2023" t="s">
        <v>1647</v>
      </c>
      <c r="C2023" t="s">
        <v>301</v>
      </c>
      <c r="D2023" t="s">
        <v>7400</v>
      </c>
      <c r="G2023" t="s">
        <v>10371</v>
      </c>
      <c r="H2023">
        <v>5</v>
      </c>
      <c r="I2023" t="s">
        <v>1652</v>
      </c>
      <c r="J2023">
        <v>0</v>
      </c>
      <c r="K2023">
        <v>0</v>
      </c>
    </row>
    <row r="2024" spans="1:11" x14ac:dyDescent="0.25">
      <c r="A2024">
        <v>3848</v>
      </c>
      <c r="B2024" t="s">
        <v>1647</v>
      </c>
      <c r="C2024" t="s">
        <v>301</v>
      </c>
      <c r="D2024" t="s">
        <v>7400</v>
      </c>
      <c r="E2024" t="s">
        <v>7773</v>
      </c>
      <c r="F2024" t="s">
        <v>1674</v>
      </c>
      <c r="G2024" t="s">
        <v>8293</v>
      </c>
      <c r="H2024">
        <v>14</v>
      </c>
      <c r="I2024" t="s">
        <v>1652</v>
      </c>
      <c r="J2024">
        <v>0</v>
      </c>
      <c r="K2024">
        <v>0</v>
      </c>
    </row>
    <row r="2025" spans="1:11" x14ac:dyDescent="0.25">
      <c r="A2025">
        <v>3848</v>
      </c>
      <c r="B2025" t="s">
        <v>1647</v>
      </c>
      <c r="C2025" t="s">
        <v>301</v>
      </c>
      <c r="D2025" t="s">
        <v>7400</v>
      </c>
      <c r="G2025" t="s">
        <v>6469</v>
      </c>
      <c r="H2025">
        <v>14</v>
      </c>
      <c r="I2025" t="s">
        <v>1652</v>
      </c>
      <c r="J2025">
        <v>0</v>
      </c>
      <c r="K2025">
        <v>0</v>
      </c>
    </row>
    <row r="2026" spans="1:11" x14ac:dyDescent="0.25">
      <c r="A2026">
        <v>3848</v>
      </c>
      <c r="B2026" t="s">
        <v>1647</v>
      </c>
      <c r="C2026" t="s">
        <v>301</v>
      </c>
      <c r="D2026" t="s">
        <v>7400</v>
      </c>
      <c r="E2026" t="s">
        <v>5123</v>
      </c>
      <c r="F2026" t="s">
        <v>1681</v>
      </c>
      <c r="G2026" t="s">
        <v>3457</v>
      </c>
      <c r="H2026">
        <v>28</v>
      </c>
      <c r="I2026" t="s">
        <v>1652</v>
      </c>
      <c r="J2026">
        <v>0</v>
      </c>
      <c r="K2026">
        <v>0</v>
      </c>
    </row>
    <row r="2027" spans="1:11" x14ac:dyDescent="0.25">
      <c r="A2027">
        <v>3848</v>
      </c>
      <c r="B2027" t="s">
        <v>1647</v>
      </c>
      <c r="C2027" t="s">
        <v>301</v>
      </c>
      <c r="D2027" t="s">
        <v>7400</v>
      </c>
      <c r="G2027" t="s">
        <v>7402</v>
      </c>
      <c r="H2027">
        <v>30</v>
      </c>
      <c r="I2027" t="s">
        <v>1652</v>
      </c>
      <c r="J2027">
        <v>0</v>
      </c>
      <c r="K2027">
        <v>0</v>
      </c>
    </row>
    <row r="2028" spans="1:11" x14ac:dyDescent="0.25">
      <c r="A2028">
        <v>3848</v>
      </c>
      <c r="B2028" t="s">
        <v>1647</v>
      </c>
      <c r="C2028" t="s">
        <v>301</v>
      </c>
      <c r="D2028" t="s">
        <v>7400</v>
      </c>
      <c r="E2028" t="s">
        <v>3710</v>
      </c>
      <c r="F2028" t="s">
        <v>3711</v>
      </c>
      <c r="G2028" t="s">
        <v>3246</v>
      </c>
      <c r="H2028">
        <v>5</v>
      </c>
      <c r="I2028" t="s">
        <v>1652</v>
      </c>
      <c r="J2028">
        <v>0</v>
      </c>
      <c r="K2028">
        <v>0</v>
      </c>
    </row>
    <row r="2029" spans="1:11" x14ac:dyDescent="0.25">
      <c r="A2029">
        <v>3848</v>
      </c>
      <c r="B2029" t="s">
        <v>1647</v>
      </c>
      <c r="C2029" t="s">
        <v>301</v>
      </c>
      <c r="D2029" t="s">
        <v>7400</v>
      </c>
      <c r="G2029" t="s">
        <v>4324</v>
      </c>
      <c r="H2029">
        <v>10</v>
      </c>
      <c r="I2029" t="s">
        <v>1652</v>
      </c>
      <c r="J2029">
        <v>0</v>
      </c>
      <c r="K2029">
        <v>0</v>
      </c>
    </row>
    <row r="2030" spans="1:11" x14ac:dyDescent="0.25">
      <c r="A2030">
        <v>3848</v>
      </c>
      <c r="B2030" t="s">
        <v>1647</v>
      </c>
      <c r="C2030" t="s">
        <v>301</v>
      </c>
      <c r="D2030" t="s">
        <v>7400</v>
      </c>
      <c r="E2030" t="s">
        <v>6895</v>
      </c>
      <c r="F2030" t="s">
        <v>1666</v>
      </c>
      <c r="G2030" t="s">
        <v>4296</v>
      </c>
      <c r="H2030">
        <v>1</v>
      </c>
      <c r="I2030" t="s">
        <v>1652</v>
      </c>
      <c r="J2030">
        <v>0</v>
      </c>
      <c r="K2030">
        <v>0</v>
      </c>
    </row>
    <row r="2031" spans="1:11" x14ac:dyDescent="0.25">
      <c r="A2031">
        <v>3848</v>
      </c>
      <c r="B2031" t="s">
        <v>1647</v>
      </c>
      <c r="C2031" t="s">
        <v>301</v>
      </c>
      <c r="D2031" t="s">
        <v>7400</v>
      </c>
      <c r="E2031" t="s">
        <v>1926</v>
      </c>
      <c r="F2031" t="s">
        <v>1670</v>
      </c>
      <c r="G2031" t="s">
        <v>6791</v>
      </c>
      <c r="H2031">
        <v>6</v>
      </c>
      <c r="I2031" t="s">
        <v>1652</v>
      </c>
      <c r="J2031">
        <v>0</v>
      </c>
      <c r="K2031">
        <v>0</v>
      </c>
    </row>
    <row r="2032" spans="1:11" x14ac:dyDescent="0.25">
      <c r="A2032">
        <v>3848</v>
      </c>
      <c r="B2032" t="s">
        <v>1647</v>
      </c>
      <c r="C2032" t="s">
        <v>301</v>
      </c>
      <c r="D2032" t="s">
        <v>7400</v>
      </c>
      <c r="G2032" t="s">
        <v>2265</v>
      </c>
      <c r="H2032">
        <v>5</v>
      </c>
      <c r="I2032" t="s">
        <v>1652</v>
      </c>
      <c r="J2032">
        <v>0</v>
      </c>
      <c r="K2032">
        <v>0</v>
      </c>
    </row>
    <row r="2033" spans="1:11" x14ac:dyDescent="0.25">
      <c r="A2033">
        <v>3848</v>
      </c>
      <c r="B2033" t="s">
        <v>1647</v>
      </c>
      <c r="C2033" t="s">
        <v>301</v>
      </c>
      <c r="D2033" t="s">
        <v>7400</v>
      </c>
      <c r="E2033" t="s">
        <v>7774</v>
      </c>
      <c r="F2033" t="s">
        <v>1679</v>
      </c>
      <c r="G2033" t="s">
        <v>8760</v>
      </c>
      <c r="H2033">
        <v>2</v>
      </c>
      <c r="I2033" t="s">
        <v>1652</v>
      </c>
      <c r="J2033">
        <v>0</v>
      </c>
      <c r="K2033">
        <v>0</v>
      </c>
    </row>
    <row r="2034" spans="1:11" x14ac:dyDescent="0.25">
      <c r="A2034">
        <v>3848</v>
      </c>
      <c r="B2034" t="s">
        <v>1647</v>
      </c>
      <c r="C2034" t="s">
        <v>301</v>
      </c>
      <c r="D2034" t="s">
        <v>7400</v>
      </c>
      <c r="E2034" t="s">
        <v>8766</v>
      </c>
      <c r="F2034" t="s">
        <v>1885</v>
      </c>
      <c r="G2034" t="s">
        <v>8846</v>
      </c>
      <c r="H2034">
        <v>2</v>
      </c>
      <c r="I2034" t="s">
        <v>1652</v>
      </c>
      <c r="J2034">
        <v>0</v>
      </c>
      <c r="K2034">
        <v>0</v>
      </c>
    </row>
    <row r="2035" spans="1:11" x14ac:dyDescent="0.25">
      <c r="A2035">
        <v>3848</v>
      </c>
      <c r="B2035" t="s">
        <v>1647</v>
      </c>
      <c r="C2035" t="s">
        <v>301</v>
      </c>
      <c r="D2035" t="s">
        <v>7400</v>
      </c>
      <c r="E2035" t="s">
        <v>5124</v>
      </c>
      <c r="F2035" t="s">
        <v>5125</v>
      </c>
      <c r="G2035" t="s">
        <v>3748</v>
      </c>
      <c r="H2035">
        <v>12</v>
      </c>
      <c r="I2035" t="s">
        <v>1652</v>
      </c>
      <c r="J2035">
        <v>0</v>
      </c>
      <c r="K2035">
        <v>0</v>
      </c>
    </row>
    <row r="2036" spans="1:11" x14ac:dyDescent="0.25">
      <c r="A2036">
        <v>3848</v>
      </c>
      <c r="B2036" t="s">
        <v>1647</v>
      </c>
      <c r="C2036" t="s">
        <v>301</v>
      </c>
      <c r="D2036" t="s">
        <v>7400</v>
      </c>
      <c r="G2036" t="s">
        <v>5126</v>
      </c>
      <c r="H2036">
        <v>4</v>
      </c>
      <c r="I2036" t="s">
        <v>1652</v>
      </c>
      <c r="J2036">
        <v>0</v>
      </c>
      <c r="K2036">
        <v>0</v>
      </c>
    </row>
    <row r="2037" spans="1:11" x14ac:dyDescent="0.25">
      <c r="A2037">
        <v>3848</v>
      </c>
      <c r="B2037" t="s">
        <v>1647</v>
      </c>
      <c r="C2037" t="s">
        <v>301</v>
      </c>
      <c r="D2037" t="s">
        <v>7400</v>
      </c>
      <c r="E2037" t="s">
        <v>8604</v>
      </c>
      <c r="F2037" t="s">
        <v>1912</v>
      </c>
      <c r="G2037" t="s">
        <v>9179</v>
      </c>
      <c r="H2037">
        <v>37</v>
      </c>
      <c r="I2037" t="s">
        <v>1652</v>
      </c>
      <c r="J2037">
        <v>0</v>
      </c>
      <c r="K2037">
        <v>0</v>
      </c>
    </row>
    <row r="2038" spans="1:11" x14ac:dyDescent="0.25">
      <c r="A2038">
        <v>3848</v>
      </c>
      <c r="B2038" t="s">
        <v>1647</v>
      </c>
      <c r="C2038" t="s">
        <v>301</v>
      </c>
      <c r="D2038" t="s">
        <v>7400</v>
      </c>
      <c r="G2038" t="s">
        <v>5927</v>
      </c>
      <c r="H2038">
        <v>8</v>
      </c>
      <c r="I2038" t="s">
        <v>1652</v>
      </c>
      <c r="J2038">
        <v>0</v>
      </c>
      <c r="K2038">
        <v>0</v>
      </c>
    </row>
    <row r="2039" spans="1:11" x14ac:dyDescent="0.25">
      <c r="A2039">
        <v>3848</v>
      </c>
      <c r="B2039" t="s">
        <v>1647</v>
      </c>
      <c r="C2039" t="s">
        <v>301</v>
      </c>
      <c r="D2039" t="s">
        <v>7400</v>
      </c>
      <c r="E2039" t="s">
        <v>9276</v>
      </c>
      <c r="F2039" t="s">
        <v>1925</v>
      </c>
      <c r="G2039" t="s">
        <v>9277</v>
      </c>
      <c r="H2039">
        <v>10</v>
      </c>
      <c r="I2039" t="s">
        <v>1652</v>
      </c>
      <c r="J2039">
        <v>0</v>
      </c>
      <c r="K2039">
        <v>0</v>
      </c>
    </row>
    <row r="2040" spans="1:11" x14ac:dyDescent="0.25">
      <c r="A2040">
        <v>3848</v>
      </c>
      <c r="B2040" t="s">
        <v>1647</v>
      </c>
      <c r="C2040" t="s">
        <v>301</v>
      </c>
      <c r="D2040" t="s">
        <v>7400</v>
      </c>
      <c r="G2040" t="s">
        <v>5931</v>
      </c>
      <c r="H2040">
        <v>5</v>
      </c>
      <c r="I2040" t="s">
        <v>1652</v>
      </c>
      <c r="J2040">
        <v>0</v>
      </c>
      <c r="K2040">
        <v>0</v>
      </c>
    </row>
    <row r="2041" spans="1:11" x14ac:dyDescent="0.25">
      <c r="A2041">
        <v>3848</v>
      </c>
      <c r="B2041" t="s">
        <v>1647</v>
      </c>
      <c r="C2041" t="s">
        <v>301</v>
      </c>
      <c r="D2041" t="s">
        <v>7400</v>
      </c>
      <c r="E2041" t="s">
        <v>3712</v>
      </c>
      <c r="F2041" t="s">
        <v>1657</v>
      </c>
      <c r="G2041" t="s">
        <v>3713</v>
      </c>
      <c r="H2041">
        <v>3</v>
      </c>
      <c r="I2041" t="s">
        <v>1652</v>
      </c>
      <c r="J2041">
        <v>0</v>
      </c>
      <c r="K2041">
        <v>0</v>
      </c>
    </row>
    <row r="2042" spans="1:11" x14ac:dyDescent="0.25">
      <c r="A2042">
        <v>3848</v>
      </c>
      <c r="B2042" t="s">
        <v>1647</v>
      </c>
      <c r="C2042" t="s">
        <v>301</v>
      </c>
      <c r="D2042" t="s">
        <v>7400</v>
      </c>
      <c r="G2042" t="s">
        <v>6211</v>
      </c>
      <c r="H2042">
        <v>26</v>
      </c>
      <c r="I2042" t="s">
        <v>1652</v>
      </c>
      <c r="J2042">
        <v>0</v>
      </c>
      <c r="K2042">
        <v>0</v>
      </c>
    </row>
    <row r="2043" spans="1:11" x14ac:dyDescent="0.25">
      <c r="A2043">
        <v>3848</v>
      </c>
      <c r="B2043" t="s">
        <v>1647</v>
      </c>
      <c r="C2043" t="s">
        <v>301</v>
      </c>
      <c r="D2043" t="s">
        <v>7400</v>
      </c>
      <c r="E2043" t="s">
        <v>8506</v>
      </c>
      <c r="F2043" t="s">
        <v>5023</v>
      </c>
      <c r="G2043" t="s">
        <v>10163</v>
      </c>
      <c r="H2043">
        <v>1</v>
      </c>
      <c r="I2043" t="s">
        <v>1652</v>
      </c>
      <c r="J2043">
        <v>0</v>
      </c>
      <c r="K2043">
        <v>0</v>
      </c>
    </row>
    <row r="2044" spans="1:11" x14ac:dyDescent="0.25">
      <c r="A2044">
        <v>3848</v>
      </c>
      <c r="B2044" t="s">
        <v>1647</v>
      </c>
      <c r="C2044" t="s">
        <v>301</v>
      </c>
      <c r="D2044" t="s">
        <v>7400</v>
      </c>
      <c r="G2044" t="s">
        <v>2178</v>
      </c>
      <c r="H2044">
        <v>3</v>
      </c>
      <c r="I2044" t="s">
        <v>1652</v>
      </c>
      <c r="J2044">
        <v>0</v>
      </c>
      <c r="K2044">
        <v>0</v>
      </c>
    </row>
    <row r="2045" spans="1:11" x14ac:dyDescent="0.25">
      <c r="A2045">
        <v>3848</v>
      </c>
      <c r="B2045" t="s">
        <v>1647</v>
      </c>
      <c r="C2045" t="s">
        <v>301</v>
      </c>
      <c r="D2045" t="s">
        <v>7400</v>
      </c>
      <c r="E2045" t="s">
        <v>8507</v>
      </c>
      <c r="F2045" t="s">
        <v>5023</v>
      </c>
      <c r="G2045" t="s">
        <v>2178</v>
      </c>
      <c r="H2045">
        <v>3</v>
      </c>
      <c r="I2045" t="s">
        <v>1652</v>
      </c>
      <c r="J2045">
        <v>0</v>
      </c>
      <c r="K2045">
        <v>0</v>
      </c>
    </row>
    <row r="2046" spans="1:11" x14ac:dyDescent="0.25">
      <c r="A2046">
        <v>3848</v>
      </c>
      <c r="B2046" t="s">
        <v>1647</v>
      </c>
      <c r="C2046" t="s">
        <v>301</v>
      </c>
      <c r="D2046" t="s">
        <v>7400</v>
      </c>
      <c r="E2046" t="s">
        <v>10837</v>
      </c>
      <c r="F2046" t="s">
        <v>10838</v>
      </c>
      <c r="G2046" t="s">
        <v>6793</v>
      </c>
      <c r="H2046">
        <v>5</v>
      </c>
      <c r="I2046" t="s">
        <v>1652</v>
      </c>
      <c r="J2046">
        <v>0</v>
      </c>
      <c r="K2046">
        <v>0</v>
      </c>
    </row>
    <row r="2047" spans="1:11" x14ac:dyDescent="0.25">
      <c r="A2047">
        <v>3848</v>
      </c>
      <c r="B2047" t="s">
        <v>1647</v>
      </c>
      <c r="C2047" t="s">
        <v>301</v>
      </c>
      <c r="D2047" t="s">
        <v>7400</v>
      </c>
      <c r="G2047" t="s">
        <v>5926</v>
      </c>
      <c r="H2047">
        <v>5</v>
      </c>
      <c r="I2047" t="s">
        <v>1652</v>
      </c>
      <c r="J2047">
        <v>0</v>
      </c>
      <c r="K2047">
        <v>0</v>
      </c>
    </row>
    <row r="2048" spans="1:11" x14ac:dyDescent="0.25">
      <c r="A2048">
        <v>3848</v>
      </c>
      <c r="B2048" t="s">
        <v>1647</v>
      </c>
      <c r="C2048" t="s">
        <v>301</v>
      </c>
      <c r="D2048" t="s">
        <v>7400</v>
      </c>
      <c r="E2048" t="s">
        <v>8944</v>
      </c>
      <c r="F2048" t="s">
        <v>8945</v>
      </c>
      <c r="G2048" t="s">
        <v>6965</v>
      </c>
      <c r="H2048">
        <v>33</v>
      </c>
      <c r="I2048" t="s">
        <v>1652</v>
      </c>
      <c r="J2048">
        <v>0</v>
      </c>
      <c r="K2048">
        <v>0</v>
      </c>
    </row>
    <row r="2049" spans="1:11" x14ac:dyDescent="0.25">
      <c r="A2049">
        <v>3848</v>
      </c>
      <c r="B2049" t="s">
        <v>1647</v>
      </c>
      <c r="C2049" t="s">
        <v>301</v>
      </c>
      <c r="D2049" t="s">
        <v>7400</v>
      </c>
      <c r="G2049" t="s">
        <v>4418</v>
      </c>
      <c r="H2049">
        <v>4</v>
      </c>
      <c r="I2049" t="s">
        <v>1652</v>
      </c>
      <c r="J2049">
        <v>0</v>
      </c>
      <c r="K2049">
        <v>0</v>
      </c>
    </row>
    <row r="2050" spans="1:11" x14ac:dyDescent="0.25">
      <c r="A2050">
        <v>3848</v>
      </c>
      <c r="B2050" t="s">
        <v>1647</v>
      </c>
      <c r="C2050" t="s">
        <v>301</v>
      </c>
      <c r="D2050" t="s">
        <v>7400</v>
      </c>
      <c r="E2050" t="s">
        <v>2529</v>
      </c>
      <c r="F2050" t="s">
        <v>2088</v>
      </c>
      <c r="G2050" t="s">
        <v>6883</v>
      </c>
      <c r="H2050">
        <v>1</v>
      </c>
      <c r="I2050" t="s">
        <v>1652</v>
      </c>
      <c r="J2050">
        <v>0</v>
      </c>
      <c r="K2050">
        <v>0</v>
      </c>
    </row>
    <row r="2051" spans="1:11" x14ac:dyDescent="0.25">
      <c r="A2051">
        <v>3848</v>
      </c>
      <c r="B2051" t="s">
        <v>1647</v>
      </c>
      <c r="C2051" t="s">
        <v>301</v>
      </c>
      <c r="D2051" t="s">
        <v>7400</v>
      </c>
      <c r="G2051" t="s">
        <v>5974</v>
      </c>
      <c r="H2051">
        <v>3</v>
      </c>
      <c r="I2051" t="s">
        <v>1652</v>
      </c>
      <c r="J2051">
        <v>0</v>
      </c>
      <c r="K2051">
        <v>0</v>
      </c>
    </row>
    <row r="2052" spans="1:11" x14ac:dyDescent="0.25">
      <c r="A2052">
        <v>3848</v>
      </c>
      <c r="B2052" t="s">
        <v>1647</v>
      </c>
      <c r="C2052" t="s">
        <v>301</v>
      </c>
      <c r="D2052" t="s">
        <v>7400</v>
      </c>
      <c r="E2052" t="s">
        <v>6267</v>
      </c>
      <c r="F2052" t="s">
        <v>1670</v>
      </c>
      <c r="G2052" t="s">
        <v>6700</v>
      </c>
      <c r="H2052">
        <v>5</v>
      </c>
      <c r="I2052" t="s">
        <v>1652</v>
      </c>
      <c r="J2052">
        <v>0</v>
      </c>
      <c r="K2052">
        <v>0</v>
      </c>
    </row>
    <row r="2053" spans="1:11" x14ac:dyDescent="0.25">
      <c r="A2053">
        <v>3848</v>
      </c>
      <c r="B2053" t="s">
        <v>1647</v>
      </c>
      <c r="C2053" t="s">
        <v>301</v>
      </c>
      <c r="D2053" t="s">
        <v>7400</v>
      </c>
      <c r="E2053" t="s">
        <v>7551</v>
      </c>
      <c r="F2053" t="s">
        <v>1988</v>
      </c>
      <c r="G2053" t="s">
        <v>6724</v>
      </c>
      <c r="H2053">
        <v>10</v>
      </c>
      <c r="I2053" t="s">
        <v>1652</v>
      </c>
      <c r="J2053">
        <v>0</v>
      </c>
      <c r="K2053">
        <v>0</v>
      </c>
    </row>
    <row r="2054" spans="1:11" x14ac:dyDescent="0.25">
      <c r="A2054">
        <v>3848</v>
      </c>
      <c r="B2054" t="s">
        <v>1647</v>
      </c>
      <c r="C2054" t="s">
        <v>301</v>
      </c>
      <c r="D2054" t="s">
        <v>7400</v>
      </c>
      <c r="G2054" t="s">
        <v>7200</v>
      </c>
      <c r="H2054">
        <v>35</v>
      </c>
      <c r="I2054" t="s">
        <v>1652</v>
      </c>
      <c r="J2054">
        <v>0</v>
      </c>
      <c r="K2054">
        <v>0</v>
      </c>
    </row>
    <row r="2055" spans="1:11" x14ac:dyDescent="0.25">
      <c r="A2055">
        <v>3848</v>
      </c>
      <c r="B2055" t="s">
        <v>1647</v>
      </c>
      <c r="C2055" t="s">
        <v>301</v>
      </c>
      <c r="D2055" t="s">
        <v>7400</v>
      </c>
      <c r="E2055" t="s">
        <v>5128</v>
      </c>
      <c r="F2055" t="s">
        <v>1821</v>
      </c>
      <c r="G2055" t="s">
        <v>10158</v>
      </c>
      <c r="H2055">
        <v>32</v>
      </c>
      <c r="I2055" t="s">
        <v>1652</v>
      </c>
      <c r="J2055">
        <v>0</v>
      </c>
      <c r="K2055">
        <v>0</v>
      </c>
    </row>
    <row r="2056" spans="1:11" x14ac:dyDescent="0.25">
      <c r="A2056">
        <v>3848</v>
      </c>
      <c r="B2056" t="s">
        <v>1647</v>
      </c>
      <c r="C2056" t="s">
        <v>301</v>
      </c>
      <c r="D2056" t="s">
        <v>7400</v>
      </c>
      <c r="G2056" t="s">
        <v>4868</v>
      </c>
      <c r="H2056">
        <v>10</v>
      </c>
      <c r="I2056" t="s">
        <v>1652</v>
      </c>
      <c r="J2056">
        <v>0</v>
      </c>
      <c r="K2056">
        <v>0</v>
      </c>
    </row>
    <row r="2057" spans="1:11" x14ac:dyDescent="0.25">
      <c r="A2057">
        <v>3848</v>
      </c>
      <c r="B2057" t="s">
        <v>1647</v>
      </c>
      <c r="C2057" t="s">
        <v>301</v>
      </c>
      <c r="D2057" t="s">
        <v>7400</v>
      </c>
      <c r="E2057" t="s">
        <v>5130</v>
      </c>
      <c r="F2057" t="s">
        <v>5131</v>
      </c>
      <c r="G2057" t="s">
        <v>6791</v>
      </c>
      <c r="H2057">
        <v>1</v>
      </c>
      <c r="I2057" t="s">
        <v>1652</v>
      </c>
      <c r="J2057">
        <v>0</v>
      </c>
      <c r="K2057">
        <v>0</v>
      </c>
    </row>
    <row r="2058" spans="1:11" x14ac:dyDescent="0.25">
      <c r="A2058">
        <v>3848</v>
      </c>
      <c r="B2058" t="s">
        <v>1647</v>
      </c>
      <c r="C2058" t="s">
        <v>301</v>
      </c>
      <c r="D2058" t="s">
        <v>7400</v>
      </c>
      <c r="G2058" t="s">
        <v>5132</v>
      </c>
      <c r="H2058">
        <v>2</v>
      </c>
      <c r="I2058" t="s">
        <v>1652</v>
      </c>
      <c r="J2058">
        <v>0</v>
      </c>
      <c r="K2058">
        <v>0</v>
      </c>
    </row>
    <row r="2059" spans="1:11" x14ac:dyDescent="0.25">
      <c r="A2059">
        <v>3848</v>
      </c>
      <c r="B2059" t="s">
        <v>1647</v>
      </c>
      <c r="C2059" t="s">
        <v>301</v>
      </c>
      <c r="D2059" t="s">
        <v>7400</v>
      </c>
      <c r="E2059" t="s">
        <v>5133</v>
      </c>
      <c r="F2059" t="s">
        <v>1679</v>
      </c>
      <c r="G2059" t="s">
        <v>5129</v>
      </c>
      <c r="H2059">
        <v>53</v>
      </c>
      <c r="I2059" t="s">
        <v>1652</v>
      </c>
      <c r="J2059">
        <v>0</v>
      </c>
      <c r="K2059">
        <v>0</v>
      </c>
    </row>
    <row r="2060" spans="1:11" x14ac:dyDescent="0.25">
      <c r="A2060">
        <v>3848</v>
      </c>
      <c r="B2060" t="s">
        <v>1647</v>
      </c>
      <c r="C2060" t="s">
        <v>301</v>
      </c>
      <c r="D2060" t="s">
        <v>7400</v>
      </c>
      <c r="E2060" t="s">
        <v>5134</v>
      </c>
      <c r="F2060" t="s">
        <v>5135</v>
      </c>
      <c r="G2060" t="s">
        <v>6791</v>
      </c>
      <c r="H2060">
        <v>1</v>
      </c>
      <c r="I2060" t="s">
        <v>1652</v>
      </c>
      <c r="J2060">
        <v>0</v>
      </c>
      <c r="K2060">
        <v>0</v>
      </c>
    </row>
    <row r="2061" spans="1:11" x14ac:dyDescent="0.25">
      <c r="A2061">
        <v>3848</v>
      </c>
      <c r="B2061" t="s">
        <v>1647</v>
      </c>
      <c r="C2061" t="s">
        <v>301</v>
      </c>
      <c r="D2061" t="s">
        <v>7400</v>
      </c>
      <c r="G2061" t="s">
        <v>5127</v>
      </c>
      <c r="H2061">
        <v>2</v>
      </c>
      <c r="I2061" t="s">
        <v>1652</v>
      </c>
      <c r="J2061">
        <v>0</v>
      </c>
      <c r="K2061">
        <v>0</v>
      </c>
    </row>
    <row r="2062" spans="1:11" x14ac:dyDescent="0.25">
      <c r="A2062">
        <v>3848</v>
      </c>
      <c r="B2062" t="s">
        <v>1647</v>
      </c>
      <c r="C2062" t="s">
        <v>301</v>
      </c>
      <c r="D2062" t="s">
        <v>7400</v>
      </c>
      <c r="E2062" t="s">
        <v>5136</v>
      </c>
      <c r="F2062" t="s">
        <v>5137</v>
      </c>
      <c r="G2062" t="s">
        <v>6788</v>
      </c>
      <c r="H2062">
        <v>1</v>
      </c>
      <c r="I2062" t="s">
        <v>1652</v>
      </c>
      <c r="J2062">
        <v>0</v>
      </c>
      <c r="K2062">
        <v>0</v>
      </c>
    </row>
    <row r="2063" spans="1:11" x14ac:dyDescent="0.25">
      <c r="A2063">
        <v>3848</v>
      </c>
      <c r="B2063" t="s">
        <v>1647</v>
      </c>
      <c r="C2063" t="s">
        <v>301</v>
      </c>
      <c r="D2063" t="s">
        <v>7400</v>
      </c>
      <c r="G2063" t="s">
        <v>4868</v>
      </c>
      <c r="H2063">
        <v>2</v>
      </c>
      <c r="I2063" t="s">
        <v>1652</v>
      </c>
      <c r="J2063">
        <v>0</v>
      </c>
      <c r="K2063">
        <v>0</v>
      </c>
    </row>
    <row r="2064" spans="1:11" x14ac:dyDescent="0.25">
      <c r="A2064">
        <v>3848</v>
      </c>
      <c r="B2064" t="s">
        <v>1647</v>
      </c>
      <c r="C2064" t="s">
        <v>301</v>
      </c>
      <c r="D2064" t="s">
        <v>7400</v>
      </c>
      <c r="E2064" t="s">
        <v>5139</v>
      </c>
      <c r="F2064" t="s">
        <v>5140</v>
      </c>
      <c r="G2064" t="s">
        <v>6791</v>
      </c>
      <c r="H2064">
        <v>1</v>
      </c>
      <c r="I2064" t="s">
        <v>1652</v>
      </c>
      <c r="J2064">
        <v>0</v>
      </c>
      <c r="K2064">
        <v>0</v>
      </c>
    </row>
    <row r="2065" spans="1:11" x14ac:dyDescent="0.25">
      <c r="A2065">
        <v>3848</v>
      </c>
      <c r="B2065" t="s">
        <v>1647</v>
      </c>
      <c r="C2065" t="s">
        <v>301</v>
      </c>
      <c r="D2065" t="s">
        <v>7400</v>
      </c>
      <c r="G2065" t="s">
        <v>5127</v>
      </c>
      <c r="H2065">
        <v>2</v>
      </c>
      <c r="I2065" t="s">
        <v>1652</v>
      </c>
      <c r="J2065">
        <v>0</v>
      </c>
      <c r="K2065">
        <v>0</v>
      </c>
    </row>
    <row r="2066" spans="1:11" x14ac:dyDescent="0.25">
      <c r="A2066">
        <v>3848</v>
      </c>
      <c r="B2066" t="s">
        <v>1647</v>
      </c>
      <c r="C2066" t="s">
        <v>301</v>
      </c>
      <c r="D2066" t="s">
        <v>7400</v>
      </c>
      <c r="E2066" t="s">
        <v>8947</v>
      </c>
      <c r="F2066" t="s">
        <v>8948</v>
      </c>
      <c r="G2066" t="s">
        <v>8894</v>
      </c>
      <c r="H2066">
        <v>70</v>
      </c>
      <c r="I2066" t="s">
        <v>1652</v>
      </c>
      <c r="J2066">
        <v>0</v>
      </c>
      <c r="K2066">
        <v>0</v>
      </c>
    </row>
    <row r="2067" spans="1:11" x14ac:dyDescent="0.25">
      <c r="A2067">
        <v>3848</v>
      </c>
      <c r="B2067" t="s">
        <v>1647</v>
      </c>
      <c r="C2067" t="s">
        <v>301</v>
      </c>
      <c r="D2067" t="s">
        <v>7400</v>
      </c>
      <c r="G2067" t="s">
        <v>9681</v>
      </c>
      <c r="H2067">
        <v>20</v>
      </c>
      <c r="I2067" t="s">
        <v>1652</v>
      </c>
      <c r="J2067">
        <v>0</v>
      </c>
      <c r="K2067">
        <v>0</v>
      </c>
    </row>
    <row r="2068" spans="1:11" x14ac:dyDescent="0.25">
      <c r="A2068">
        <v>3848</v>
      </c>
      <c r="B2068" t="s">
        <v>1647</v>
      </c>
      <c r="C2068" t="s">
        <v>301</v>
      </c>
      <c r="D2068" t="s">
        <v>7400</v>
      </c>
      <c r="E2068" t="s">
        <v>8949</v>
      </c>
      <c r="F2068" t="s">
        <v>8950</v>
      </c>
      <c r="G2068" t="s">
        <v>7640</v>
      </c>
      <c r="H2068">
        <v>4</v>
      </c>
      <c r="I2068" t="s">
        <v>1652</v>
      </c>
      <c r="J2068">
        <v>0</v>
      </c>
      <c r="K2068">
        <v>0</v>
      </c>
    </row>
    <row r="2069" spans="1:11" x14ac:dyDescent="0.25">
      <c r="A2069">
        <v>3848</v>
      </c>
      <c r="B2069" t="s">
        <v>1647</v>
      </c>
      <c r="C2069" t="s">
        <v>301</v>
      </c>
      <c r="D2069" t="s">
        <v>7400</v>
      </c>
      <c r="G2069" t="s">
        <v>8946</v>
      </c>
      <c r="H2069">
        <v>8</v>
      </c>
      <c r="I2069" t="s">
        <v>1652</v>
      </c>
      <c r="J2069">
        <v>0</v>
      </c>
      <c r="K2069">
        <v>0</v>
      </c>
    </row>
    <row r="2070" spans="1:11" x14ac:dyDescent="0.25">
      <c r="A2070">
        <v>3848</v>
      </c>
      <c r="B2070" t="s">
        <v>1647</v>
      </c>
      <c r="C2070" t="s">
        <v>301</v>
      </c>
      <c r="D2070" t="s">
        <v>7400</v>
      </c>
      <c r="E2070" t="s">
        <v>7775</v>
      </c>
      <c r="F2070" t="s">
        <v>1819</v>
      </c>
      <c r="G2070" t="s">
        <v>10158</v>
      </c>
      <c r="H2070">
        <v>47</v>
      </c>
      <c r="I2070" t="s">
        <v>1652</v>
      </c>
      <c r="J2070">
        <v>0</v>
      </c>
      <c r="K2070">
        <v>0</v>
      </c>
    </row>
    <row r="2071" spans="1:11" x14ac:dyDescent="0.25">
      <c r="A2071">
        <v>3848</v>
      </c>
      <c r="B2071" t="s">
        <v>1647</v>
      </c>
      <c r="C2071" t="s">
        <v>301</v>
      </c>
      <c r="D2071" t="s">
        <v>7400</v>
      </c>
      <c r="E2071" t="s">
        <v>5141</v>
      </c>
      <c r="F2071" t="s">
        <v>5142</v>
      </c>
      <c r="G2071" t="s">
        <v>5143</v>
      </c>
      <c r="H2071">
        <v>2</v>
      </c>
      <c r="I2071" t="s">
        <v>1652</v>
      </c>
      <c r="J2071">
        <v>0</v>
      </c>
      <c r="K2071">
        <v>0</v>
      </c>
    </row>
    <row r="2072" spans="1:11" x14ac:dyDescent="0.25">
      <c r="A2072">
        <v>3848</v>
      </c>
      <c r="B2072" t="s">
        <v>1647</v>
      </c>
      <c r="C2072" t="s">
        <v>301</v>
      </c>
      <c r="D2072" t="s">
        <v>7400</v>
      </c>
      <c r="E2072" t="s">
        <v>6456</v>
      </c>
      <c r="F2072" t="s">
        <v>6457</v>
      </c>
      <c r="G2072" t="s">
        <v>2195</v>
      </c>
      <c r="H2072">
        <v>3</v>
      </c>
      <c r="I2072" t="s">
        <v>1652</v>
      </c>
      <c r="J2072">
        <v>0</v>
      </c>
      <c r="K2072">
        <v>0</v>
      </c>
    </row>
    <row r="2073" spans="1:11" x14ac:dyDescent="0.25">
      <c r="A2073">
        <v>3848</v>
      </c>
      <c r="B2073" t="s">
        <v>1647</v>
      </c>
      <c r="C2073" t="s">
        <v>301</v>
      </c>
      <c r="D2073" t="s">
        <v>7400</v>
      </c>
      <c r="E2073" t="s">
        <v>9548</v>
      </c>
      <c r="F2073" t="s">
        <v>9549</v>
      </c>
      <c r="G2073" t="s">
        <v>9550</v>
      </c>
      <c r="H2073">
        <v>3</v>
      </c>
      <c r="I2073" t="s">
        <v>1652</v>
      </c>
      <c r="J2073">
        <v>0</v>
      </c>
      <c r="K2073">
        <v>0</v>
      </c>
    </row>
    <row r="2074" spans="1:11" x14ac:dyDescent="0.25">
      <c r="A2074">
        <v>3848</v>
      </c>
      <c r="B2074" t="s">
        <v>1647</v>
      </c>
      <c r="C2074" t="s">
        <v>301</v>
      </c>
      <c r="D2074" t="s">
        <v>7400</v>
      </c>
      <c r="E2074" t="s">
        <v>7776</v>
      </c>
      <c r="F2074" t="s">
        <v>1776</v>
      </c>
      <c r="G2074" t="s">
        <v>8760</v>
      </c>
      <c r="H2074">
        <v>1</v>
      </c>
      <c r="I2074" t="s">
        <v>1652</v>
      </c>
      <c r="J2074">
        <v>0</v>
      </c>
      <c r="K2074">
        <v>0</v>
      </c>
    </row>
    <row r="2075" spans="1:11" x14ac:dyDescent="0.25">
      <c r="A2075">
        <v>3848</v>
      </c>
      <c r="B2075" t="s">
        <v>1647</v>
      </c>
      <c r="C2075" t="s">
        <v>301</v>
      </c>
      <c r="D2075" t="s">
        <v>7400</v>
      </c>
      <c r="G2075" t="s">
        <v>2266</v>
      </c>
      <c r="H2075">
        <v>5</v>
      </c>
      <c r="I2075" t="s">
        <v>1652</v>
      </c>
      <c r="J2075">
        <v>0</v>
      </c>
      <c r="K2075">
        <v>0</v>
      </c>
    </row>
    <row r="2076" spans="1:11" x14ac:dyDescent="0.25">
      <c r="A2076">
        <v>3848</v>
      </c>
      <c r="B2076" t="s">
        <v>1647</v>
      </c>
      <c r="C2076" t="s">
        <v>301</v>
      </c>
      <c r="D2076" t="s">
        <v>7400</v>
      </c>
      <c r="E2076" t="s">
        <v>8767</v>
      </c>
      <c r="F2076" t="s">
        <v>1912</v>
      </c>
      <c r="G2076" t="s">
        <v>8760</v>
      </c>
      <c r="H2076">
        <v>1</v>
      </c>
      <c r="I2076" t="s">
        <v>1652</v>
      </c>
      <c r="J2076">
        <v>0</v>
      </c>
      <c r="K2076">
        <v>0</v>
      </c>
    </row>
    <row r="2077" spans="1:11" x14ac:dyDescent="0.25">
      <c r="A2077">
        <v>3848</v>
      </c>
      <c r="B2077" t="s">
        <v>1647</v>
      </c>
      <c r="C2077" t="s">
        <v>301</v>
      </c>
      <c r="D2077" t="s">
        <v>7400</v>
      </c>
      <c r="G2077" t="s">
        <v>5127</v>
      </c>
      <c r="H2077">
        <v>3</v>
      </c>
      <c r="I2077" t="s">
        <v>1652</v>
      </c>
      <c r="J2077">
        <v>0</v>
      </c>
      <c r="K2077">
        <v>0</v>
      </c>
    </row>
    <row r="2078" spans="1:11" x14ac:dyDescent="0.25">
      <c r="A2078">
        <v>3848</v>
      </c>
      <c r="B2078" t="s">
        <v>1647</v>
      </c>
      <c r="C2078" t="s">
        <v>301</v>
      </c>
      <c r="D2078" t="s">
        <v>7400</v>
      </c>
      <c r="E2078" t="s">
        <v>5144</v>
      </c>
      <c r="F2078" t="s">
        <v>5145</v>
      </c>
      <c r="G2078" t="s">
        <v>4494</v>
      </c>
      <c r="H2078">
        <v>1</v>
      </c>
      <c r="I2078" t="s">
        <v>1652</v>
      </c>
      <c r="J2078">
        <v>0</v>
      </c>
      <c r="K2078">
        <v>0</v>
      </c>
    </row>
    <row r="2079" spans="1:11" x14ac:dyDescent="0.25">
      <c r="A2079">
        <v>3848</v>
      </c>
      <c r="B2079" t="s">
        <v>1647</v>
      </c>
      <c r="C2079" t="s">
        <v>301</v>
      </c>
      <c r="D2079" t="s">
        <v>7400</v>
      </c>
      <c r="G2079" t="s">
        <v>5127</v>
      </c>
      <c r="H2079">
        <v>6</v>
      </c>
      <c r="I2079" t="s">
        <v>1652</v>
      </c>
      <c r="J2079">
        <v>0</v>
      </c>
      <c r="K2079">
        <v>0</v>
      </c>
    </row>
    <row r="2080" spans="1:11" x14ac:dyDescent="0.25">
      <c r="A2080">
        <v>3848</v>
      </c>
      <c r="B2080" t="s">
        <v>1647</v>
      </c>
      <c r="C2080" t="s">
        <v>301</v>
      </c>
      <c r="D2080" t="s">
        <v>7400</v>
      </c>
      <c r="E2080" t="s">
        <v>5146</v>
      </c>
      <c r="F2080" t="s">
        <v>5147</v>
      </c>
      <c r="G2080" t="s">
        <v>6791</v>
      </c>
      <c r="H2080">
        <v>1</v>
      </c>
      <c r="I2080" t="s">
        <v>1652</v>
      </c>
      <c r="J2080">
        <v>0</v>
      </c>
      <c r="K2080">
        <v>0</v>
      </c>
    </row>
    <row r="2081" spans="1:11" x14ac:dyDescent="0.25">
      <c r="A2081">
        <v>3848</v>
      </c>
      <c r="B2081" t="s">
        <v>1647</v>
      </c>
      <c r="C2081" t="s">
        <v>301</v>
      </c>
      <c r="D2081" t="s">
        <v>7400</v>
      </c>
      <c r="G2081" t="s">
        <v>5127</v>
      </c>
      <c r="H2081">
        <v>2</v>
      </c>
      <c r="I2081" t="s">
        <v>1652</v>
      </c>
      <c r="J2081">
        <v>0</v>
      </c>
      <c r="K2081">
        <v>0</v>
      </c>
    </row>
    <row r="2082" spans="1:11" x14ac:dyDescent="0.25">
      <c r="A2082">
        <v>3848</v>
      </c>
      <c r="B2082" t="s">
        <v>1647</v>
      </c>
      <c r="C2082" t="s">
        <v>301</v>
      </c>
      <c r="D2082" t="s">
        <v>7400</v>
      </c>
      <c r="E2082" t="s">
        <v>6268</v>
      </c>
      <c r="F2082" t="s">
        <v>5142</v>
      </c>
      <c r="G2082" t="s">
        <v>6882</v>
      </c>
      <c r="H2082">
        <v>3</v>
      </c>
      <c r="I2082" t="s">
        <v>1652</v>
      </c>
      <c r="J2082">
        <v>0</v>
      </c>
      <c r="K2082">
        <v>0</v>
      </c>
    </row>
    <row r="2083" spans="1:11" x14ac:dyDescent="0.25">
      <c r="A2083">
        <v>3848</v>
      </c>
      <c r="B2083" t="s">
        <v>1647</v>
      </c>
      <c r="C2083" t="s">
        <v>301</v>
      </c>
      <c r="D2083" t="s">
        <v>7400</v>
      </c>
      <c r="G2083" t="s">
        <v>5869</v>
      </c>
      <c r="H2083">
        <v>8</v>
      </c>
      <c r="I2083" t="s">
        <v>1652</v>
      </c>
      <c r="J2083">
        <v>0</v>
      </c>
      <c r="K2083">
        <v>0</v>
      </c>
    </row>
    <row r="2084" spans="1:11" x14ac:dyDescent="0.25">
      <c r="A2084">
        <v>3848</v>
      </c>
      <c r="B2084" t="s">
        <v>1647</v>
      </c>
      <c r="C2084" t="s">
        <v>301</v>
      </c>
      <c r="D2084" t="s">
        <v>7400</v>
      </c>
      <c r="E2084" t="s">
        <v>6459</v>
      </c>
      <c r="F2084" t="s">
        <v>6460</v>
      </c>
      <c r="G2084" t="s">
        <v>6727</v>
      </c>
      <c r="H2084">
        <v>10</v>
      </c>
      <c r="I2084" t="s">
        <v>1652</v>
      </c>
      <c r="J2084">
        <v>0</v>
      </c>
      <c r="K2084">
        <v>0</v>
      </c>
    </row>
    <row r="2085" spans="1:11" x14ac:dyDescent="0.25">
      <c r="A2085">
        <v>3848</v>
      </c>
      <c r="B2085" t="s">
        <v>1647</v>
      </c>
      <c r="C2085" t="s">
        <v>301</v>
      </c>
      <c r="D2085" t="s">
        <v>7400</v>
      </c>
      <c r="G2085" t="s">
        <v>2162</v>
      </c>
      <c r="H2085">
        <v>6</v>
      </c>
      <c r="I2085" t="s">
        <v>1652</v>
      </c>
      <c r="J2085">
        <v>0</v>
      </c>
      <c r="K2085">
        <v>0</v>
      </c>
    </row>
    <row r="2086" spans="1:11" x14ac:dyDescent="0.25">
      <c r="A2086">
        <v>3848</v>
      </c>
      <c r="B2086" t="s">
        <v>1647</v>
      </c>
      <c r="C2086" t="s">
        <v>301</v>
      </c>
      <c r="D2086" t="s">
        <v>7400</v>
      </c>
      <c r="E2086" t="s">
        <v>6461</v>
      </c>
      <c r="F2086" t="s">
        <v>6462</v>
      </c>
      <c r="G2086" t="s">
        <v>6965</v>
      </c>
      <c r="H2086">
        <v>15</v>
      </c>
      <c r="I2086" t="s">
        <v>1652</v>
      </c>
      <c r="J2086">
        <v>0</v>
      </c>
      <c r="K2086">
        <v>0</v>
      </c>
    </row>
    <row r="2087" spans="1:11" x14ac:dyDescent="0.25">
      <c r="A2087">
        <v>3848</v>
      </c>
      <c r="B2087" t="s">
        <v>1647</v>
      </c>
      <c r="C2087" t="s">
        <v>301</v>
      </c>
      <c r="D2087" t="s">
        <v>7400</v>
      </c>
      <c r="G2087" t="s">
        <v>6885</v>
      </c>
      <c r="H2087">
        <v>2</v>
      </c>
      <c r="I2087" t="s">
        <v>1652</v>
      </c>
      <c r="J2087">
        <v>0</v>
      </c>
      <c r="K2087">
        <v>0</v>
      </c>
    </row>
    <row r="2088" spans="1:11" x14ac:dyDescent="0.25">
      <c r="A2088">
        <v>3848</v>
      </c>
      <c r="B2088" t="s">
        <v>1647</v>
      </c>
      <c r="C2088" t="s">
        <v>301</v>
      </c>
      <c r="D2088" t="s">
        <v>7400</v>
      </c>
      <c r="E2088" t="s">
        <v>7777</v>
      </c>
      <c r="F2088" t="s">
        <v>1672</v>
      </c>
      <c r="G2088" t="s">
        <v>3338</v>
      </c>
      <c r="H2088">
        <v>8</v>
      </c>
      <c r="I2088" t="s">
        <v>1652</v>
      </c>
      <c r="J2088">
        <v>0</v>
      </c>
      <c r="K2088">
        <v>0</v>
      </c>
    </row>
    <row r="2089" spans="1:11" x14ac:dyDescent="0.25">
      <c r="A2089">
        <v>3848</v>
      </c>
      <c r="B2089" t="s">
        <v>1647</v>
      </c>
      <c r="C2089" t="s">
        <v>301</v>
      </c>
      <c r="D2089" t="s">
        <v>7400</v>
      </c>
      <c r="G2089" t="s">
        <v>4340</v>
      </c>
      <c r="H2089">
        <v>5</v>
      </c>
      <c r="I2089" t="s">
        <v>1652</v>
      </c>
      <c r="J2089">
        <v>0</v>
      </c>
      <c r="K2089">
        <v>0</v>
      </c>
    </row>
    <row r="2090" spans="1:11" x14ac:dyDescent="0.25">
      <c r="A2090">
        <v>3848</v>
      </c>
      <c r="B2090" t="s">
        <v>1647</v>
      </c>
      <c r="C2090" t="s">
        <v>301</v>
      </c>
      <c r="D2090" t="s">
        <v>7400</v>
      </c>
      <c r="E2090" t="s">
        <v>6463</v>
      </c>
      <c r="F2090" t="s">
        <v>1670</v>
      </c>
      <c r="G2090" t="s">
        <v>6887</v>
      </c>
      <c r="H2090">
        <v>6</v>
      </c>
      <c r="I2090" t="s">
        <v>1652</v>
      </c>
      <c r="J2090">
        <v>0</v>
      </c>
      <c r="K2090">
        <v>0</v>
      </c>
    </row>
    <row r="2091" spans="1:11" x14ac:dyDescent="0.25">
      <c r="A2091">
        <v>3848</v>
      </c>
      <c r="B2091" t="s">
        <v>1647</v>
      </c>
      <c r="C2091" t="s">
        <v>301</v>
      </c>
      <c r="D2091" t="s">
        <v>7400</v>
      </c>
      <c r="G2091" t="s">
        <v>4306</v>
      </c>
      <c r="H2091">
        <v>5</v>
      </c>
      <c r="I2091" t="s">
        <v>1652</v>
      </c>
      <c r="J2091">
        <v>0</v>
      </c>
      <c r="K2091">
        <v>0</v>
      </c>
    </row>
    <row r="2092" spans="1:11" x14ac:dyDescent="0.25">
      <c r="A2092">
        <v>3848</v>
      </c>
      <c r="B2092" t="s">
        <v>1647</v>
      </c>
      <c r="C2092" t="s">
        <v>301</v>
      </c>
      <c r="D2092" t="s">
        <v>7400</v>
      </c>
      <c r="E2092" t="s">
        <v>3714</v>
      </c>
      <c r="F2092" t="s">
        <v>3715</v>
      </c>
      <c r="G2092" t="s">
        <v>3078</v>
      </c>
      <c r="H2092">
        <v>14</v>
      </c>
      <c r="I2092" t="s">
        <v>1652</v>
      </c>
      <c r="J2092">
        <v>0</v>
      </c>
      <c r="K2092">
        <v>0</v>
      </c>
    </row>
    <row r="2093" spans="1:11" x14ac:dyDescent="0.25">
      <c r="A2093">
        <v>3848</v>
      </c>
      <c r="B2093" t="s">
        <v>1647</v>
      </c>
      <c r="C2093" t="s">
        <v>301</v>
      </c>
      <c r="D2093" t="s">
        <v>7400</v>
      </c>
      <c r="G2093" t="s">
        <v>5967</v>
      </c>
      <c r="H2093">
        <v>4</v>
      </c>
      <c r="I2093" t="s">
        <v>1652</v>
      </c>
      <c r="J2093">
        <v>0</v>
      </c>
      <c r="K2093">
        <v>0</v>
      </c>
    </row>
    <row r="2094" spans="1:11" x14ac:dyDescent="0.25">
      <c r="A2094">
        <v>3848</v>
      </c>
      <c r="B2094" t="s">
        <v>1647</v>
      </c>
      <c r="C2094" t="s">
        <v>301</v>
      </c>
      <c r="D2094" t="s">
        <v>7400</v>
      </c>
      <c r="E2094" t="s">
        <v>7037</v>
      </c>
      <c r="F2094" t="s">
        <v>1657</v>
      </c>
      <c r="G2094" t="s">
        <v>3381</v>
      </c>
      <c r="H2094">
        <v>12</v>
      </c>
      <c r="I2094" t="s">
        <v>1652</v>
      </c>
      <c r="J2094">
        <v>0</v>
      </c>
      <c r="K2094">
        <v>0</v>
      </c>
    </row>
    <row r="2095" spans="1:11" x14ac:dyDescent="0.25">
      <c r="A2095">
        <v>3848</v>
      </c>
      <c r="B2095" t="s">
        <v>1647</v>
      </c>
      <c r="C2095" t="s">
        <v>301</v>
      </c>
      <c r="D2095" t="s">
        <v>7400</v>
      </c>
      <c r="G2095" t="s">
        <v>7038</v>
      </c>
      <c r="H2095">
        <v>10</v>
      </c>
      <c r="I2095" t="s">
        <v>1652</v>
      </c>
      <c r="J2095">
        <v>0</v>
      </c>
      <c r="K2095">
        <v>0</v>
      </c>
    </row>
    <row r="2096" spans="1:11" x14ac:dyDescent="0.25">
      <c r="A2096">
        <v>3848</v>
      </c>
      <c r="B2096" t="s">
        <v>1647</v>
      </c>
      <c r="C2096" t="s">
        <v>301</v>
      </c>
      <c r="D2096" t="s">
        <v>7400</v>
      </c>
      <c r="E2096" t="s">
        <v>3717</v>
      </c>
      <c r="F2096" t="s">
        <v>1655</v>
      </c>
      <c r="G2096" t="s">
        <v>3283</v>
      </c>
      <c r="H2096">
        <v>80</v>
      </c>
      <c r="I2096" t="s">
        <v>1652</v>
      </c>
      <c r="J2096">
        <v>0</v>
      </c>
      <c r="K2096">
        <v>0</v>
      </c>
    </row>
    <row r="2097" spans="1:11" x14ac:dyDescent="0.25">
      <c r="A2097">
        <v>3848</v>
      </c>
      <c r="B2097" t="s">
        <v>1647</v>
      </c>
      <c r="C2097" t="s">
        <v>301</v>
      </c>
      <c r="D2097" t="s">
        <v>7400</v>
      </c>
      <c r="G2097" t="s">
        <v>4254</v>
      </c>
      <c r="H2097">
        <v>5</v>
      </c>
      <c r="I2097" t="s">
        <v>1652</v>
      </c>
      <c r="J2097">
        <v>0</v>
      </c>
      <c r="K2097">
        <v>0</v>
      </c>
    </row>
    <row r="2098" spans="1:11" x14ac:dyDescent="0.25">
      <c r="A2098">
        <v>3848</v>
      </c>
      <c r="B2098" t="s">
        <v>1647</v>
      </c>
      <c r="C2098" t="s">
        <v>301</v>
      </c>
      <c r="D2098" t="s">
        <v>7400</v>
      </c>
      <c r="E2098" t="s">
        <v>4255</v>
      </c>
      <c r="F2098" t="s">
        <v>4256</v>
      </c>
      <c r="G2098" t="s">
        <v>3716</v>
      </c>
      <c r="H2098">
        <v>51</v>
      </c>
      <c r="I2098" t="s">
        <v>1652</v>
      </c>
      <c r="J2098">
        <v>0</v>
      </c>
      <c r="K2098">
        <v>0</v>
      </c>
    </row>
    <row r="2099" spans="1:11" x14ac:dyDescent="0.25">
      <c r="A2099">
        <v>3848</v>
      </c>
      <c r="B2099" t="s">
        <v>1647</v>
      </c>
      <c r="C2099" t="s">
        <v>301</v>
      </c>
      <c r="D2099" t="s">
        <v>7400</v>
      </c>
      <c r="G2099" t="s">
        <v>6966</v>
      </c>
      <c r="H2099">
        <v>27</v>
      </c>
      <c r="I2099" t="s">
        <v>1652</v>
      </c>
      <c r="J2099">
        <v>0</v>
      </c>
      <c r="K2099">
        <v>0</v>
      </c>
    </row>
    <row r="2100" spans="1:11" x14ac:dyDescent="0.25">
      <c r="A2100">
        <v>3848</v>
      </c>
      <c r="B2100" t="s">
        <v>1647</v>
      </c>
      <c r="C2100" t="s">
        <v>301</v>
      </c>
      <c r="D2100" t="s">
        <v>7400</v>
      </c>
      <c r="E2100" t="s">
        <v>10839</v>
      </c>
      <c r="F2100" t="s">
        <v>1792</v>
      </c>
      <c r="G2100" t="s">
        <v>3402</v>
      </c>
      <c r="H2100">
        <v>7</v>
      </c>
      <c r="I2100" t="s">
        <v>1652</v>
      </c>
      <c r="J2100">
        <v>0</v>
      </c>
      <c r="K2100">
        <v>0</v>
      </c>
    </row>
    <row r="2101" spans="1:11" x14ac:dyDescent="0.25">
      <c r="A2101">
        <v>3848</v>
      </c>
      <c r="B2101" t="s">
        <v>1647</v>
      </c>
      <c r="C2101" t="s">
        <v>301</v>
      </c>
      <c r="D2101" t="s">
        <v>7400</v>
      </c>
      <c r="G2101" t="s">
        <v>10840</v>
      </c>
      <c r="H2101">
        <v>8</v>
      </c>
      <c r="I2101" t="s">
        <v>1652</v>
      </c>
      <c r="J2101">
        <v>0</v>
      </c>
      <c r="K2101">
        <v>0</v>
      </c>
    </row>
    <row r="2102" spans="1:11" x14ac:dyDescent="0.25">
      <c r="A2102">
        <v>3848</v>
      </c>
      <c r="B2102" t="s">
        <v>1647</v>
      </c>
      <c r="C2102" t="s">
        <v>301</v>
      </c>
      <c r="D2102" t="s">
        <v>7400</v>
      </c>
      <c r="E2102" t="s">
        <v>6730</v>
      </c>
      <c r="F2102" t="s">
        <v>3388</v>
      </c>
      <c r="G2102" t="s">
        <v>8262</v>
      </c>
      <c r="H2102">
        <v>8</v>
      </c>
      <c r="I2102" t="s">
        <v>1652</v>
      </c>
      <c r="J2102">
        <v>0</v>
      </c>
      <c r="K2102">
        <v>0</v>
      </c>
    </row>
    <row r="2103" spans="1:11" x14ac:dyDescent="0.25">
      <c r="A2103">
        <v>3848</v>
      </c>
      <c r="B2103" t="s">
        <v>1647</v>
      </c>
      <c r="C2103" t="s">
        <v>301</v>
      </c>
      <c r="D2103" t="s">
        <v>7400</v>
      </c>
      <c r="G2103" t="s">
        <v>4342</v>
      </c>
      <c r="H2103">
        <v>12</v>
      </c>
      <c r="I2103" t="s">
        <v>1652</v>
      </c>
      <c r="J2103">
        <v>0</v>
      </c>
      <c r="K2103">
        <v>0</v>
      </c>
    </row>
    <row r="2104" spans="1:11" x14ac:dyDescent="0.25">
      <c r="A2104">
        <v>3848</v>
      </c>
      <c r="B2104" t="s">
        <v>1647</v>
      </c>
      <c r="C2104" t="s">
        <v>301</v>
      </c>
      <c r="D2104" t="s">
        <v>7400</v>
      </c>
      <c r="E2104" t="s">
        <v>9278</v>
      </c>
      <c r="F2104" t="s">
        <v>1669</v>
      </c>
      <c r="G2104" t="s">
        <v>3718</v>
      </c>
      <c r="H2104">
        <v>1</v>
      </c>
      <c r="I2104" t="s">
        <v>1652</v>
      </c>
      <c r="J2104">
        <v>0</v>
      </c>
      <c r="K2104">
        <v>0</v>
      </c>
    </row>
    <row r="2105" spans="1:11" x14ac:dyDescent="0.25">
      <c r="A2105">
        <v>3848</v>
      </c>
      <c r="B2105" t="s">
        <v>1647</v>
      </c>
      <c r="C2105" t="s">
        <v>301</v>
      </c>
      <c r="D2105" t="s">
        <v>7400</v>
      </c>
      <c r="E2105" t="s">
        <v>7284</v>
      </c>
      <c r="F2105" t="s">
        <v>1664</v>
      </c>
      <c r="G2105" t="s">
        <v>3280</v>
      </c>
      <c r="H2105">
        <v>13</v>
      </c>
      <c r="I2105" t="s">
        <v>1652</v>
      </c>
      <c r="J2105">
        <v>0</v>
      </c>
      <c r="K2105">
        <v>0</v>
      </c>
    </row>
    <row r="2106" spans="1:11" x14ac:dyDescent="0.25">
      <c r="A2106">
        <v>3848</v>
      </c>
      <c r="B2106" t="s">
        <v>1647</v>
      </c>
      <c r="C2106" t="s">
        <v>301</v>
      </c>
      <c r="D2106" t="s">
        <v>7400</v>
      </c>
      <c r="G2106" t="s">
        <v>5148</v>
      </c>
      <c r="H2106">
        <v>20</v>
      </c>
      <c r="I2106" t="s">
        <v>1652</v>
      </c>
      <c r="J2106">
        <v>0</v>
      </c>
      <c r="K2106">
        <v>0</v>
      </c>
    </row>
    <row r="2107" spans="1:11" x14ac:dyDescent="0.25">
      <c r="A2107">
        <v>3848</v>
      </c>
      <c r="B2107" t="s">
        <v>1647</v>
      </c>
      <c r="C2107" t="s">
        <v>301</v>
      </c>
      <c r="D2107" t="s">
        <v>7400</v>
      </c>
      <c r="E2107" t="s">
        <v>8768</v>
      </c>
      <c r="F2107" t="s">
        <v>8769</v>
      </c>
      <c r="G2107" t="s">
        <v>3719</v>
      </c>
      <c r="H2107">
        <v>26</v>
      </c>
      <c r="I2107" t="s">
        <v>1652</v>
      </c>
      <c r="J2107">
        <v>0</v>
      </c>
      <c r="K2107">
        <v>0</v>
      </c>
    </row>
    <row r="2108" spans="1:11" x14ac:dyDescent="0.25">
      <c r="A2108">
        <v>3848</v>
      </c>
      <c r="B2108" t="s">
        <v>1647</v>
      </c>
      <c r="C2108" t="s">
        <v>301</v>
      </c>
      <c r="D2108" t="s">
        <v>7400</v>
      </c>
      <c r="G2108" t="s">
        <v>4318</v>
      </c>
      <c r="H2108">
        <v>6</v>
      </c>
      <c r="I2108" t="s">
        <v>1652</v>
      </c>
      <c r="J2108">
        <v>0</v>
      </c>
      <c r="K2108">
        <v>0</v>
      </c>
    </row>
    <row r="2109" spans="1:11" x14ac:dyDescent="0.25">
      <c r="A2109">
        <v>3848</v>
      </c>
      <c r="B2109" t="s">
        <v>1647</v>
      </c>
      <c r="C2109" t="s">
        <v>301</v>
      </c>
      <c r="D2109" t="s">
        <v>7400</v>
      </c>
      <c r="E2109" t="s">
        <v>3720</v>
      </c>
      <c r="F2109" t="s">
        <v>3721</v>
      </c>
      <c r="G2109" t="s">
        <v>3719</v>
      </c>
      <c r="H2109">
        <v>10</v>
      </c>
      <c r="I2109" t="s">
        <v>1652</v>
      </c>
      <c r="J2109">
        <v>0</v>
      </c>
      <c r="K2109">
        <v>0</v>
      </c>
    </row>
    <row r="2110" spans="1:11" x14ac:dyDescent="0.25">
      <c r="A2110">
        <v>3848</v>
      </c>
      <c r="B2110" t="s">
        <v>1647</v>
      </c>
      <c r="C2110" t="s">
        <v>301</v>
      </c>
      <c r="D2110" t="s">
        <v>7400</v>
      </c>
      <c r="G2110" t="s">
        <v>5149</v>
      </c>
      <c r="H2110">
        <v>7</v>
      </c>
      <c r="I2110" t="s">
        <v>1652</v>
      </c>
      <c r="J2110">
        <v>0</v>
      </c>
      <c r="K2110">
        <v>0</v>
      </c>
    </row>
    <row r="2111" spans="1:11" x14ac:dyDescent="0.25">
      <c r="A2111">
        <v>3848</v>
      </c>
      <c r="B2111" t="s">
        <v>1647</v>
      </c>
      <c r="C2111" t="s">
        <v>301</v>
      </c>
      <c r="D2111" t="s">
        <v>7400</v>
      </c>
      <c r="E2111" t="s">
        <v>6464</v>
      </c>
      <c r="F2111" t="s">
        <v>1914</v>
      </c>
      <c r="G2111" t="s">
        <v>3196</v>
      </c>
      <c r="H2111">
        <v>42</v>
      </c>
      <c r="I2111" t="s">
        <v>1652</v>
      </c>
      <c r="J2111">
        <v>0</v>
      </c>
      <c r="K2111">
        <v>0</v>
      </c>
    </row>
    <row r="2112" spans="1:11" x14ac:dyDescent="0.25">
      <c r="A2112">
        <v>3848</v>
      </c>
      <c r="B2112" t="s">
        <v>1647</v>
      </c>
      <c r="C2112" t="s">
        <v>301</v>
      </c>
      <c r="D2112" t="s">
        <v>7400</v>
      </c>
      <c r="G2112" t="s">
        <v>2267</v>
      </c>
      <c r="H2112">
        <v>80</v>
      </c>
      <c r="I2112" t="s">
        <v>1652</v>
      </c>
      <c r="J2112">
        <v>0</v>
      </c>
      <c r="K2112">
        <v>0</v>
      </c>
    </row>
    <row r="2113" spans="1:11" x14ac:dyDescent="0.25">
      <c r="A2113">
        <v>3848</v>
      </c>
      <c r="B2113" t="s">
        <v>1647</v>
      </c>
      <c r="C2113" t="s">
        <v>301</v>
      </c>
      <c r="D2113" t="s">
        <v>7400</v>
      </c>
      <c r="E2113" t="s">
        <v>8294</v>
      </c>
      <c r="F2113" t="s">
        <v>1884</v>
      </c>
      <c r="G2113" t="s">
        <v>3719</v>
      </c>
      <c r="H2113">
        <v>6</v>
      </c>
      <c r="I2113" t="s">
        <v>1652</v>
      </c>
      <c r="J2113">
        <v>0</v>
      </c>
      <c r="K2113">
        <v>0</v>
      </c>
    </row>
    <row r="2114" spans="1:11" x14ac:dyDescent="0.25">
      <c r="A2114">
        <v>3848</v>
      </c>
      <c r="B2114" t="s">
        <v>1647</v>
      </c>
      <c r="C2114" t="s">
        <v>301</v>
      </c>
      <c r="D2114" t="s">
        <v>7400</v>
      </c>
      <c r="G2114" t="s">
        <v>8759</v>
      </c>
      <c r="H2114">
        <v>5</v>
      </c>
      <c r="I2114" t="s">
        <v>1652</v>
      </c>
      <c r="J2114">
        <v>0</v>
      </c>
      <c r="K2114">
        <v>0</v>
      </c>
    </row>
    <row r="2115" spans="1:11" x14ac:dyDescent="0.25">
      <c r="A2115">
        <v>3848</v>
      </c>
      <c r="B2115" t="s">
        <v>1647</v>
      </c>
      <c r="C2115" t="s">
        <v>301</v>
      </c>
      <c r="D2115" t="s">
        <v>7400</v>
      </c>
      <c r="E2115" t="s">
        <v>4343</v>
      </c>
      <c r="F2115" t="s">
        <v>1694</v>
      </c>
      <c r="G2115" t="s">
        <v>3706</v>
      </c>
      <c r="H2115">
        <v>37</v>
      </c>
      <c r="I2115" t="s">
        <v>1652</v>
      </c>
      <c r="J2115">
        <v>0</v>
      </c>
      <c r="K2115">
        <v>0</v>
      </c>
    </row>
    <row r="2116" spans="1:11" x14ac:dyDescent="0.25">
      <c r="A2116">
        <v>3848</v>
      </c>
      <c r="B2116" t="s">
        <v>1647</v>
      </c>
      <c r="C2116" t="s">
        <v>301</v>
      </c>
      <c r="D2116" t="s">
        <v>7400</v>
      </c>
      <c r="G2116" t="s">
        <v>8847</v>
      </c>
      <c r="H2116">
        <v>38</v>
      </c>
      <c r="I2116" t="s">
        <v>1652</v>
      </c>
      <c r="J2116">
        <v>0</v>
      </c>
      <c r="K2116">
        <v>0</v>
      </c>
    </row>
    <row r="2117" spans="1:11" x14ac:dyDescent="0.25">
      <c r="A2117">
        <v>3848</v>
      </c>
      <c r="B2117" t="s">
        <v>1647</v>
      </c>
      <c r="C2117" t="s">
        <v>301</v>
      </c>
      <c r="D2117" t="s">
        <v>7400</v>
      </c>
      <c r="E2117" t="s">
        <v>7552</v>
      </c>
      <c r="F2117" t="s">
        <v>1966</v>
      </c>
      <c r="G2117" t="s">
        <v>2200</v>
      </c>
      <c r="H2117">
        <v>4</v>
      </c>
      <c r="I2117" t="s">
        <v>1652</v>
      </c>
      <c r="J2117">
        <v>0</v>
      </c>
      <c r="K2117">
        <v>0</v>
      </c>
    </row>
    <row r="2118" spans="1:11" x14ac:dyDescent="0.25">
      <c r="A2118">
        <v>3848</v>
      </c>
      <c r="B2118" t="s">
        <v>1647</v>
      </c>
      <c r="C2118" t="s">
        <v>301</v>
      </c>
      <c r="D2118" t="s">
        <v>7400</v>
      </c>
      <c r="E2118" t="s">
        <v>3722</v>
      </c>
      <c r="F2118" t="s">
        <v>1655</v>
      </c>
      <c r="G2118" t="s">
        <v>3723</v>
      </c>
      <c r="H2118">
        <v>11</v>
      </c>
      <c r="I2118" t="s">
        <v>1652</v>
      </c>
      <c r="J2118">
        <v>0</v>
      </c>
      <c r="K2118">
        <v>0</v>
      </c>
    </row>
    <row r="2119" spans="1:11" x14ac:dyDescent="0.25">
      <c r="A2119">
        <v>3848</v>
      </c>
      <c r="B2119" t="s">
        <v>1647</v>
      </c>
      <c r="C2119" t="s">
        <v>301</v>
      </c>
      <c r="D2119" t="s">
        <v>7400</v>
      </c>
      <c r="G2119" t="s">
        <v>5150</v>
      </c>
      <c r="H2119">
        <v>23</v>
      </c>
      <c r="I2119" t="s">
        <v>1652</v>
      </c>
      <c r="J2119">
        <v>0</v>
      </c>
      <c r="K2119">
        <v>0</v>
      </c>
    </row>
    <row r="2120" spans="1:11" x14ac:dyDescent="0.25">
      <c r="A2120">
        <v>3848</v>
      </c>
      <c r="B2120" t="s">
        <v>1647</v>
      </c>
      <c r="C2120" t="s">
        <v>301</v>
      </c>
      <c r="D2120" t="s">
        <v>7400</v>
      </c>
      <c r="E2120" t="s">
        <v>6465</v>
      </c>
      <c r="F2120" t="s">
        <v>6466</v>
      </c>
      <c r="G2120" t="s">
        <v>7022</v>
      </c>
      <c r="H2120">
        <v>12</v>
      </c>
      <c r="I2120" t="s">
        <v>1652</v>
      </c>
      <c r="J2120">
        <v>0</v>
      </c>
      <c r="K2120">
        <v>0</v>
      </c>
    </row>
    <row r="2121" spans="1:11" x14ac:dyDescent="0.25">
      <c r="A2121">
        <v>3848</v>
      </c>
      <c r="B2121" t="s">
        <v>1647</v>
      </c>
      <c r="C2121" t="s">
        <v>301</v>
      </c>
      <c r="D2121" t="s">
        <v>7400</v>
      </c>
      <c r="E2121" t="s">
        <v>3725</v>
      </c>
      <c r="F2121" t="s">
        <v>1655</v>
      </c>
      <c r="G2121" t="s">
        <v>10372</v>
      </c>
      <c r="H2121">
        <v>4</v>
      </c>
      <c r="I2121" t="s">
        <v>1652</v>
      </c>
      <c r="J2121">
        <v>0</v>
      </c>
      <c r="K2121">
        <v>0</v>
      </c>
    </row>
    <row r="2122" spans="1:11" x14ac:dyDescent="0.25">
      <c r="A2122">
        <v>3848</v>
      </c>
      <c r="B2122" t="s">
        <v>1647</v>
      </c>
      <c r="C2122" t="s">
        <v>301</v>
      </c>
      <c r="D2122" t="s">
        <v>7400</v>
      </c>
      <c r="G2122" t="s">
        <v>7608</v>
      </c>
      <c r="H2122">
        <v>9</v>
      </c>
      <c r="I2122" t="s">
        <v>1652</v>
      </c>
      <c r="J2122">
        <v>0</v>
      </c>
      <c r="K2122">
        <v>0</v>
      </c>
    </row>
    <row r="2123" spans="1:11" x14ac:dyDescent="0.25">
      <c r="A2123">
        <v>3848</v>
      </c>
      <c r="B2123" t="s">
        <v>1647</v>
      </c>
      <c r="C2123" t="s">
        <v>301</v>
      </c>
      <c r="D2123" t="s">
        <v>7400</v>
      </c>
      <c r="E2123" t="s">
        <v>7778</v>
      </c>
      <c r="F2123" t="s">
        <v>1657</v>
      </c>
      <c r="G2123" t="s">
        <v>3726</v>
      </c>
      <c r="H2123">
        <v>15</v>
      </c>
      <c r="I2123" t="s">
        <v>1652</v>
      </c>
      <c r="J2123">
        <v>0</v>
      </c>
      <c r="K2123">
        <v>0</v>
      </c>
    </row>
    <row r="2124" spans="1:11" x14ac:dyDescent="0.25">
      <c r="A2124">
        <v>3848</v>
      </c>
      <c r="B2124" t="s">
        <v>1647</v>
      </c>
      <c r="C2124" t="s">
        <v>301</v>
      </c>
      <c r="D2124" t="s">
        <v>7400</v>
      </c>
      <c r="G2124" t="s">
        <v>2268</v>
      </c>
      <c r="H2124">
        <v>21</v>
      </c>
      <c r="I2124" t="s">
        <v>1652</v>
      </c>
      <c r="J2124">
        <v>0</v>
      </c>
      <c r="K2124">
        <v>0</v>
      </c>
    </row>
    <row r="2125" spans="1:11" x14ac:dyDescent="0.25">
      <c r="A2125">
        <v>3848</v>
      </c>
      <c r="B2125" t="s">
        <v>1647</v>
      </c>
      <c r="C2125" t="s">
        <v>301</v>
      </c>
      <c r="D2125" t="s">
        <v>7400</v>
      </c>
      <c r="E2125" t="s">
        <v>7779</v>
      </c>
      <c r="F2125" t="s">
        <v>1655</v>
      </c>
      <c r="G2125" t="s">
        <v>3835</v>
      </c>
      <c r="H2125">
        <v>36</v>
      </c>
      <c r="I2125" t="s">
        <v>1652</v>
      </c>
      <c r="J2125">
        <v>0</v>
      </c>
      <c r="K2125">
        <v>0</v>
      </c>
    </row>
    <row r="2126" spans="1:11" x14ac:dyDescent="0.25">
      <c r="A2126">
        <v>3848</v>
      </c>
      <c r="B2126" t="s">
        <v>1647</v>
      </c>
      <c r="C2126" t="s">
        <v>301</v>
      </c>
      <c r="D2126" t="s">
        <v>7400</v>
      </c>
      <c r="G2126" t="s">
        <v>9910</v>
      </c>
      <c r="H2126">
        <v>11</v>
      </c>
      <c r="I2126" t="s">
        <v>1652</v>
      </c>
      <c r="J2126">
        <v>0</v>
      </c>
      <c r="K2126">
        <v>0</v>
      </c>
    </row>
    <row r="2127" spans="1:11" x14ac:dyDescent="0.25">
      <c r="A2127">
        <v>3848</v>
      </c>
      <c r="B2127" t="s">
        <v>1647</v>
      </c>
      <c r="C2127" t="s">
        <v>301</v>
      </c>
      <c r="D2127" t="s">
        <v>7400</v>
      </c>
      <c r="E2127" t="s">
        <v>8606</v>
      </c>
      <c r="F2127" t="s">
        <v>1790</v>
      </c>
      <c r="G2127" t="s">
        <v>7641</v>
      </c>
      <c r="H2127">
        <v>35</v>
      </c>
      <c r="I2127" t="s">
        <v>1652</v>
      </c>
      <c r="J2127">
        <v>0</v>
      </c>
      <c r="K2127">
        <v>0</v>
      </c>
    </row>
    <row r="2128" spans="1:11" x14ac:dyDescent="0.25">
      <c r="A2128">
        <v>3848</v>
      </c>
      <c r="B2128" t="s">
        <v>1647</v>
      </c>
      <c r="C2128" t="s">
        <v>301</v>
      </c>
      <c r="D2128" t="s">
        <v>7400</v>
      </c>
      <c r="G2128" t="s">
        <v>4302</v>
      </c>
      <c r="H2128">
        <v>57</v>
      </c>
      <c r="I2128" t="s">
        <v>1652</v>
      </c>
      <c r="J2128">
        <v>0</v>
      </c>
      <c r="K2128">
        <v>0</v>
      </c>
    </row>
    <row r="2129" spans="1:11" x14ac:dyDescent="0.25">
      <c r="A2129">
        <v>3848</v>
      </c>
      <c r="B2129" t="s">
        <v>1647</v>
      </c>
      <c r="C2129" t="s">
        <v>301</v>
      </c>
      <c r="D2129" t="s">
        <v>7400</v>
      </c>
      <c r="E2129" t="s">
        <v>3727</v>
      </c>
      <c r="F2129" t="s">
        <v>1663</v>
      </c>
      <c r="G2129" t="s">
        <v>7780</v>
      </c>
      <c r="H2129">
        <v>11</v>
      </c>
      <c r="I2129" t="s">
        <v>1652</v>
      </c>
      <c r="J2129">
        <v>0</v>
      </c>
      <c r="K2129">
        <v>0</v>
      </c>
    </row>
    <row r="2130" spans="1:11" x14ac:dyDescent="0.25">
      <c r="A2130">
        <v>3848</v>
      </c>
      <c r="B2130" t="s">
        <v>1647</v>
      </c>
      <c r="C2130" t="s">
        <v>301</v>
      </c>
      <c r="D2130" t="s">
        <v>7400</v>
      </c>
      <c r="G2130" t="s">
        <v>5151</v>
      </c>
      <c r="H2130">
        <v>1</v>
      </c>
      <c r="I2130" t="s">
        <v>1652</v>
      </c>
      <c r="J2130">
        <v>0</v>
      </c>
      <c r="K2130">
        <v>0</v>
      </c>
    </row>
    <row r="2131" spans="1:11" x14ac:dyDescent="0.25">
      <c r="A2131">
        <v>3848</v>
      </c>
      <c r="B2131" t="s">
        <v>1647</v>
      </c>
      <c r="C2131" t="s">
        <v>301</v>
      </c>
      <c r="D2131" t="s">
        <v>7400</v>
      </c>
      <c r="E2131" t="s">
        <v>3728</v>
      </c>
      <c r="F2131" t="s">
        <v>1663</v>
      </c>
      <c r="G2131" t="s">
        <v>7638</v>
      </c>
      <c r="H2131">
        <v>31</v>
      </c>
      <c r="I2131" t="s">
        <v>1652</v>
      </c>
      <c r="J2131">
        <v>0</v>
      </c>
      <c r="K2131">
        <v>0</v>
      </c>
    </row>
    <row r="2132" spans="1:11" x14ac:dyDescent="0.25">
      <c r="A2132">
        <v>3848</v>
      </c>
      <c r="B2132" t="s">
        <v>1647</v>
      </c>
      <c r="C2132" t="s">
        <v>301</v>
      </c>
      <c r="D2132" t="s">
        <v>7400</v>
      </c>
      <c r="G2132" t="s">
        <v>9682</v>
      </c>
      <c r="H2132">
        <v>6</v>
      </c>
      <c r="I2132" t="s">
        <v>1652</v>
      </c>
      <c r="J2132">
        <v>0</v>
      </c>
      <c r="K2132">
        <v>0</v>
      </c>
    </row>
    <row r="2133" spans="1:11" x14ac:dyDescent="0.25">
      <c r="A2133">
        <v>3848</v>
      </c>
      <c r="B2133" t="s">
        <v>1647</v>
      </c>
      <c r="C2133" t="s">
        <v>301</v>
      </c>
      <c r="D2133" t="s">
        <v>7400</v>
      </c>
      <c r="E2133" t="s">
        <v>7781</v>
      </c>
      <c r="F2133" t="s">
        <v>1673</v>
      </c>
      <c r="G2133" t="s">
        <v>8607</v>
      </c>
      <c r="H2133">
        <v>55</v>
      </c>
      <c r="I2133" t="s">
        <v>1652</v>
      </c>
      <c r="J2133">
        <v>0</v>
      </c>
      <c r="K2133">
        <v>0</v>
      </c>
    </row>
    <row r="2134" spans="1:11" x14ac:dyDescent="0.25">
      <c r="A2134">
        <v>3848</v>
      </c>
      <c r="B2134" t="s">
        <v>1647</v>
      </c>
      <c r="C2134" t="s">
        <v>301</v>
      </c>
      <c r="D2134" t="s">
        <v>7400</v>
      </c>
      <c r="G2134" t="s">
        <v>8770</v>
      </c>
      <c r="H2134">
        <v>16</v>
      </c>
      <c r="I2134" t="s">
        <v>1652</v>
      </c>
      <c r="J2134">
        <v>0</v>
      </c>
      <c r="K2134">
        <v>0</v>
      </c>
    </row>
    <row r="2135" spans="1:11" x14ac:dyDescent="0.25">
      <c r="A2135">
        <v>3848</v>
      </c>
      <c r="B2135" t="s">
        <v>1647</v>
      </c>
      <c r="C2135" t="s">
        <v>301</v>
      </c>
      <c r="D2135" t="s">
        <v>7400</v>
      </c>
      <c r="E2135" t="s">
        <v>3729</v>
      </c>
      <c r="F2135" t="s">
        <v>1718</v>
      </c>
      <c r="G2135" t="s">
        <v>3653</v>
      </c>
      <c r="H2135">
        <v>17</v>
      </c>
      <c r="I2135" t="s">
        <v>1652</v>
      </c>
      <c r="J2135">
        <v>0</v>
      </c>
      <c r="K2135">
        <v>0</v>
      </c>
    </row>
    <row r="2136" spans="1:11" x14ac:dyDescent="0.25">
      <c r="A2136">
        <v>3848</v>
      </c>
      <c r="B2136" t="s">
        <v>1647</v>
      </c>
      <c r="C2136" t="s">
        <v>301</v>
      </c>
      <c r="D2136" t="s">
        <v>7400</v>
      </c>
      <c r="G2136" t="s">
        <v>9683</v>
      </c>
      <c r="H2136">
        <v>6</v>
      </c>
      <c r="I2136" t="s">
        <v>1652</v>
      </c>
      <c r="J2136">
        <v>0</v>
      </c>
      <c r="K2136">
        <v>0</v>
      </c>
    </row>
    <row r="2137" spans="1:11" x14ac:dyDescent="0.25">
      <c r="A2137">
        <v>3848</v>
      </c>
      <c r="B2137" t="s">
        <v>1647</v>
      </c>
      <c r="C2137" t="s">
        <v>301</v>
      </c>
      <c r="D2137" t="s">
        <v>7400</v>
      </c>
      <c r="E2137" t="s">
        <v>2347</v>
      </c>
      <c r="F2137" t="s">
        <v>2348</v>
      </c>
      <c r="G2137" t="s">
        <v>10156</v>
      </c>
      <c r="H2137">
        <v>10</v>
      </c>
      <c r="I2137" t="s">
        <v>1652</v>
      </c>
      <c r="J2137">
        <v>0</v>
      </c>
      <c r="K2137">
        <v>0</v>
      </c>
    </row>
    <row r="2138" spans="1:11" x14ac:dyDescent="0.25">
      <c r="A2138">
        <v>3848</v>
      </c>
      <c r="B2138" t="s">
        <v>1647</v>
      </c>
      <c r="C2138" t="s">
        <v>301</v>
      </c>
      <c r="D2138" t="s">
        <v>7400</v>
      </c>
      <c r="E2138" t="s">
        <v>3730</v>
      </c>
      <c r="F2138" t="s">
        <v>1694</v>
      </c>
      <c r="G2138" t="s">
        <v>7782</v>
      </c>
      <c r="H2138">
        <v>10</v>
      </c>
      <c r="I2138" t="s">
        <v>1652</v>
      </c>
      <c r="J2138">
        <v>0</v>
      </c>
      <c r="K2138">
        <v>0</v>
      </c>
    </row>
    <row r="2139" spans="1:11" x14ac:dyDescent="0.25">
      <c r="A2139">
        <v>3848</v>
      </c>
      <c r="B2139" t="s">
        <v>1647</v>
      </c>
      <c r="C2139" t="s">
        <v>301</v>
      </c>
      <c r="D2139" t="s">
        <v>7400</v>
      </c>
      <c r="G2139" t="s">
        <v>5152</v>
      </c>
      <c r="H2139">
        <v>6</v>
      </c>
      <c r="I2139" t="s">
        <v>1652</v>
      </c>
      <c r="J2139">
        <v>0</v>
      </c>
      <c r="K2139">
        <v>0</v>
      </c>
    </row>
    <row r="2140" spans="1:11" x14ac:dyDescent="0.25">
      <c r="A2140">
        <v>3848</v>
      </c>
      <c r="B2140" t="s">
        <v>1647</v>
      </c>
      <c r="C2140" t="s">
        <v>301</v>
      </c>
      <c r="D2140" t="s">
        <v>7400</v>
      </c>
      <c r="E2140" t="s">
        <v>7783</v>
      </c>
      <c r="F2140" t="s">
        <v>1673</v>
      </c>
      <c r="G2140" t="s">
        <v>3692</v>
      </c>
      <c r="H2140">
        <v>10</v>
      </c>
      <c r="I2140" t="s">
        <v>1652</v>
      </c>
      <c r="J2140">
        <v>0</v>
      </c>
      <c r="K2140">
        <v>0</v>
      </c>
    </row>
    <row r="2141" spans="1:11" x14ac:dyDescent="0.25">
      <c r="A2141">
        <v>3848</v>
      </c>
      <c r="B2141" t="s">
        <v>1647</v>
      </c>
      <c r="C2141" t="s">
        <v>301</v>
      </c>
      <c r="D2141" t="s">
        <v>7400</v>
      </c>
      <c r="G2141" t="s">
        <v>10841</v>
      </c>
      <c r="H2141">
        <v>14</v>
      </c>
      <c r="I2141" t="s">
        <v>1652</v>
      </c>
      <c r="J2141">
        <v>0</v>
      </c>
      <c r="K2141">
        <v>0</v>
      </c>
    </row>
    <row r="2142" spans="1:11" x14ac:dyDescent="0.25">
      <c r="A2142">
        <v>3848</v>
      </c>
      <c r="B2142" t="s">
        <v>1647</v>
      </c>
      <c r="C2142" t="s">
        <v>301</v>
      </c>
      <c r="D2142" t="s">
        <v>7400</v>
      </c>
      <c r="E2142" t="s">
        <v>10842</v>
      </c>
      <c r="F2142" t="s">
        <v>1884</v>
      </c>
      <c r="G2142" t="s">
        <v>10331</v>
      </c>
      <c r="H2142">
        <v>17</v>
      </c>
      <c r="I2142" t="s">
        <v>1652</v>
      </c>
      <c r="J2142">
        <v>0</v>
      </c>
      <c r="K2142">
        <v>0</v>
      </c>
    </row>
    <row r="2143" spans="1:11" x14ac:dyDescent="0.25">
      <c r="A2143">
        <v>3848</v>
      </c>
      <c r="B2143" t="s">
        <v>1647</v>
      </c>
      <c r="C2143" t="s">
        <v>301</v>
      </c>
      <c r="D2143" t="s">
        <v>7400</v>
      </c>
      <c r="G2143" t="s">
        <v>2240</v>
      </c>
      <c r="H2143">
        <v>5</v>
      </c>
      <c r="I2143" t="s">
        <v>1652</v>
      </c>
      <c r="J2143">
        <v>0</v>
      </c>
      <c r="K2143">
        <v>0</v>
      </c>
    </row>
    <row r="2144" spans="1:11" x14ac:dyDescent="0.25">
      <c r="A2144">
        <v>3848</v>
      </c>
      <c r="B2144" t="s">
        <v>1647</v>
      </c>
      <c r="C2144" t="s">
        <v>301</v>
      </c>
      <c r="D2144" t="s">
        <v>7400</v>
      </c>
      <c r="E2144" t="s">
        <v>9684</v>
      </c>
      <c r="F2144" t="s">
        <v>1784</v>
      </c>
      <c r="G2144" t="s">
        <v>9685</v>
      </c>
      <c r="H2144">
        <v>1</v>
      </c>
      <c r="I2144" t="s">
        <v>1652</v>
      </c>
      <c r="J2144">
        <v>0</v>
      </c>
      <c r="K2144">
        <v>0</v>
      </c>
    </row>
    <row r="2145" spans="1:11" x14ac:dyDescent="0.25">
      <c r="A2145">
        <v>3848</v>
      </c>
      <c r="B2145" t="s">
        <v>1647</v>
      </c>
      <c r="C2145" t="s">
        <v>301</v>
      </c>
      <c r="D2145" t="s">
        <v>7400</v>
      </c>
      <c r="E2145" t="s">
        <v>7210</v>
      </c>
      <c r="F2145" t="s">
        <v>1924</v>
      </c>
      <c r="G2145" t="s">
        <v>7012</v>
      </c>
      <c r="H2145">
        <v>2</v>
      </c>
      <c r="I2145" t="s">
        <v>1652</v>
      </c>
      <c r="J2145">
        <v>0</v>
      </c>
      <c r="K2145">
        <v>0</v>
      </c>
    </row>
    <row r="2146" spans="1:11" x14ac:dyDescent="0.25">
      <c r="A2146">
        <v>3848</v>
      </c>
      <c r="B2146" t="s">
        <v>1647</v>
      </c>
      <c r="C2146" t="s">
        <v>301</v>
      </c>
      <c r="D2146" t="s">
        <v>7400</v>
      </c>
      <c r="G2146" t="s">
        <v>2181</v>
      </c>
      <c r="H2146">
        <v>10</v>
      </c>
      <c r="I2146" t="s">
        <v>1652</v>
      </c>
      <c r="J2146">
        <v>0</v>
      </c>
      <c r="K2146">
        <v>0</v>
      </c>
    </row>
    <row r="2147" spans="1:11" x14ac:dyDescent="0.25">
      <c r="A2147">
        <v>3848</v>
      </c>
      <c r="B2147" t="s">
        <v>1647</v>
      </c>
      <c r="C2147" t="s">
        <v>301</v>
      </c>
      <c r="D2147" t="s">
        <v>7400</v>
      </c>
      <c r="E2147" t="s">
        <v>3025</v>
      </c>
      <c r="F2147" t="s">
        <v>1670</v>
      </c>
      <c r="G2147" t="s">
        <v>7012</v>
      </c>
      <c r="H2147">
        <v>14</v>
      </c>
      <c r="I2147" t="s">
        <v>1652</v>
      </c>
      <c r="J2147">
        <v>0</v>
      </c>
      <c r="K2147">
        <v>0</v>
      </c>
    </row>
    <row r="2148" spans="1:11" x14ac:dyDescent="0.25">
      <c r="A2148">
        <v>3848</v>
      </c>
      <c r="B2148" t="s">
        <v>1647</v>
      </c>
      <c r="C2148" t="s">
        <v>301</v>
      </c>
      <c r="D2148" t="s">
        <v>7400</v>
      </c>
      <c r="G2148" t="s">
        <v>2215</v>
      </c>
      <c r="H2148">
        <v>120</v>
      </c>
      <c r="I2148" t="s">
        <v>1652</v>
      </c>
      <c r="J2148">
        <v>0</v>
      </c>
      <c r="K2148">
        <v>0</v>
      </c>
    </row>
    <row r="2149" spans="1:11" x14ac:dyDescent="0.25">
      <c r="A2149">
        <v>3848</v>
      </c>
      <c r="B2149" t="s">
        <v>1647</v>
      </c>
      <c r="C2149" t="s">
        <v>301</v>
      </c>
      <c r="D2149" t="s">
        <v>7400</v>
      </c>
      <c r="E2149" t="s">
        <v>8848</v>
      </c>
      <c r="F2149" t="s">
        <v>5106</v>
      </c>
      <c r="G2149" t="s">
        <v>10149</v>
      </c>
      <c r="H2149">
        <v>86</v>
      </c>
      <c r="I2149" t="s">
        <v>1652</v>
      </c>
      <c r="J2149">
        <v>0</v>
      </c>
      <c r="K2149">
        <v>0</v>
      </c>
    </row>
    <row r="2150" spans="1:11" x14ac:dyDescent="0.25">
      <c r="A2150">
        <v>3848</v>
      </c>
      <c r="B2150" t="s">
        <v>1647</v>
      </c>
      <c r="C2150" t="s">
        <v>301</v>
      </c>
      <c r="D2150" t="s">
        <v>7400</v>
      </c>
      <c r="G2150" t="s">
        <v>8849</v>
      </c>
      <c r="H2150">
        <v>44</v>
      </c>
      <c r="I2150" t="s">
        <v>1652</v>
      </c>
      <c r="J2150">
        <v>0</v>
      </c>
      <c r="K2150">
        <v>0</v>
      </c>
    </row>
    <row r="2151" spans="1:11" x14ac:dyDescent="0.25">
      <c r="A2151">
        <v>3848</v>
      </c>
      <c r="B2151" t="s">
        <v>1647</v>
      </c>
      <c r="C2151" t="s">
        <v>301</v>
      </c>
      <c r="D2151" t="s">
        <v>7400</v>
      </c>
      <c r="E2151" t="s">
        <v>1922</v>
      </c>
      <c r="F2151" t="s">
        <v>1921</v>
      </c>
      <c r="G2151" t="s">
        <v>10149</v>
      </c>
      <c r="H2151">
        <v>1</v>
      </c>
      <c r="I2151" t="s">
        <v>1652</v>
      </c>
      <c r="J2151">
        <v>0</v>
      </c>
      <c r="K2151">
        <v>0</v>
      </c>
    </row>
    <row r="2152" spans="1:11" x14ac:dyDescent="0.25">
      <c r="A2152">
        <v>3848</v>
      </c>
      <c r="B2152" t="s">
        <v>1647</v>
      </c>
      <c r="C2152" t="s">
        <v>301</v>
      </c>
      <c r="D2152" t="s">
        <v>7400</v>
      </c>
      <c r="G2152" t="s">
        <v>5927</v>
      </c>
      <c r="H2152">
        <v>12</v>
      </c>
      <c r="I2152" t="s">
        <v>1652</v>
      </c>
      <c r="J2152">
        <v>0</v>
      </c>
      <c r="K2152">
        <v>0</v>
      </c>
    </row>
    <row r="2153" spans="1:11" x14ac:dyDescent="0.25">
      <c r="A2153">
        <v>3848</v>
      </c>
      <c r="B2153" t="s">
        <v>1647</v>
      </c>
      <c r="C2153" t="s">
        <v>301</v>
      </c>
      <c r="D2153" t="s">
        <v>7400</v>
      </c>
      <c r="E2153" t="s">
        <v>8608</v>
      </c>
      <c r="F2153" t="s">
        <v>1788</v>
      </c>
      <c r="G2153" t="s">
        <v>7641</v>
      </c>
      <c r="H2153">
        <v>24</v>
      </c>
      <c r="I2153" t="s">
        <v>1652</v>
      </c>
      <c r="J2153">
        <v>0</v>
      </c>
      <c r="K2153">
        <v>0</v>
      </c>
    </row>
    <row r="2154" spans="1:11" x14ac:dyDescent="0.25">
      <c r="A2154">
        <v>3848</v>
      </c>
      <c r="B2154" t="s">
        <v>1647</v>
      </c>
      <c r="C2154" t="s">
        <v>301</v>
      </c>
      <c r="D2154" t="s">
        <v>7400</v>
      </c>
      <c r="G2154" t="s">
        <v>4432</v>
      </c>
      <c r="H2154">
        <v>51</v>
      </c>
      <c r="I2154" t="s">
        <v>1652</v>
      </c>
      <c r="J2154">
        <v>0</v>
      </c>
      <c r="K2154">
        <v>0</v>
      </c>
    </row>
    <row r="2155" spans="1:11" x14ac:dyDescent="0.25">
      <c r="A2155">
        <v>3848</v>
      </c>
      <c r="B2155" t="s">
        <v>1647</v>
      </c>
      <c r="C2155" t="s">
        <v>301</v>
      </c>
      <c r="D2155" t="s">
        <v>7400</v>
      </c>
      <c r="E2155" t="s">
        <v>1920</v>
      </c>
      <c r="F2155" t="s">
        <v>1918</v>
      </c>
      <c r="G2155" t="s">
        <v>7012</v>
      </c>
      <c r="H2155">
        <v>88</v>
      </c>
      <c r="I2155" t="s">
        <v>1652</v>
      </c>
      <c r="J2155">
        <v>0</v>
      </c>
      <c r="K2155">
        <v>0</v>
      </c>
    </row>
    <row r="2156" spans="1:11" x14ac:dyDescent="0.25">
      <c r="A2156">
        <v>3848</v>
      </c>
      <c r="B2156" t="s">
        <v>1647</v>
      </c>
      <c r="C2156" t="s">
        <v>301</v>
      </c>
      <c r="D2156" t="s">
        <v>7400</v>
      </c>
      <c r="G2156" t="s">
        <v>5927</v>
      </c>
      <c r="H2156">
        <v>35</v>
      </c>
      <c r="I2156" t="s">
        <v>1652</v>
      </c>
      <c r="J2156">
        <v>0</v>
      </c>
      <c r="K2156">
        <v>0</v>
      </c>
    </row>
    <row r="2157" spans="1:11" x14ac:dyDescent="0.25">
      <c r="A2157">
        <v>3848</v>
      </c>
      <c r="B2157" t="s">
        <v>1647</v>
      </c>
      <c r="C2157" t="s">
        <v>301</v>
      </c>
      <c r="D2157" t="s">
        <v>7400</v>
      </c>
      <c r="E2157" t="s">
        <v>7784</v>
      </c>
      <c r="F2157" t="s">
        <v>1918</v>
      </c>
      <c r="G2157" t="s">
        <v>7012</v>
      </c>
      <c r="H2157">
        <v>24</v>
      </c>
      <c r="I2157" t="s">
        <v>1652</v>
      </c>
      <c r="J2157">
        <v>0</v>
      </c>
      <c r="K2157">
        <v>0</v>
      </c>
    </row>
    <row r="2158" spans="1:11" x14ac:dyDescent="0.25">
      <c r="A2158">
        <v>3848</v>
      </c>
      <c r="B2158" t="s">
        <v>1647</v>
      </c>
      <c r="C2158" t="s">
        <v>301</v>
      </c>
      <c r="D2158" t="s">
        <v>7400</v>
      </c>
      <c r="G2158" t="s">
        <v>2255</v>
      </c>
      <c r="H2158">
        <v>10</v>
      </c>
      <c r="I2158" t="s">
        <v>1652</v>
      </c>
      <c r="J2158">
        <v>0</v>
      </c>
      <c r="K2158">
        <v>0</v>
      </c>
    </row>
    <row r="2159" spans="1:11" x14ac:dyDescent="0.25">
      <c r="A2159">
        <v>3848</v>
      </c>
      <c r="B2159" t="s">
        <v>1647</v>
      </c>
      <c r="C2159" t="s">
        <v>301</v>
      </c>
      <c r="D2159" t="s">
        <v>7400</v>
      </c>
      <c r="E2159" t="s">
        <v>8951</v>
      </c>
      <c r="F2159" t="s">
        <v>1790</v>
      </c>
      <c r="G2159" s="201">
        <v>510</v>
      </c>
      <c r="H2159">
        <v>10</v>
      </c>
      <c r="I2159" t="s">
        <v>1652</v>
      </c>
      <c r="J2159">
        <v>0</v>
      </c>
      <c r="K2159">
        <v>0</v>
      </c>
    </row>
    <row r="2160" spans="1:11" x14ac:dyDescent="0.25">
      <c r="A2160">
        <v>3848</v>
      </c>
      <c r="B2160" t="s">
        <v>1647</v>
      </c>
      <c r="C2160" t="s">
        <v>301</v>
      </c>
      <c r="D2160" t="s">
        <v>7400</v>
      </c>
      <c r="G2160" t="s">
        <v>8952</v>
      </c>
      <c r="H2160">
        <v>9</v>
      </c>
      <c r="I2160" t="s">
        <v>1652</v>
      </c>
      <c r="J2160">
        <v>0</v>
      </c>
      <c r="K2160">
        <v>0</v>
      </c>
    </row>
    <row r="2161" spans="1:11" x14ac:dyDescent="0.25">
      <c r="A2161">
        <v>3848</v>
      </c>
      <c r="B2161" t="s">
        <v>1647</v>
      </c>
      <c r="C2161" t="s">
        <v>301</v>
      </c>
      <c r="D2161" t="s">
        <v>7400</v>
      </c>
      <c r="E2161" t="s">
        <v>8953</v>
      </c>
      <c r="F2161" t="s">
        <v>3106</v>
      </c>
      <c r="G2161" s="201">
        <v>510</v>
      </c>
      <c r="H2161">
        <v>10</v>
      </c>
      <c r="I2161" t="s">
        <v>1652</v>
      </c>
      <c r="J2161">
        <v>0</v>
      </c>
      <c r="K2161">
        <v>0</v>
      </c>
    </row>
    <row r="2162" spans="1:11" x14ac:dyDescent="0.25">
      <c r="A2162">
        <v>3848</v>
      </c>
      <c r="B2162" t="s">
        <v>1647</v>
      </c>
      <c r="C2162" t="s">
        <v>301</v>
      </c>
      <c r="D2162" t="s">
        <v>7400</v>
      </c>
      <c r="G2162" t="s">
        <v>8954</v>
      </c>
      <c r="H2162">
        <v>14</v>
      </c>
      <c r="I2162" t="s">
        <v>1652</v>
      </c>
      <c r="J2162">
        <v>0</v>
      </c>
      <c r="K2162">
        <v>0</v>
      </c>
    </row>
    <row r="2163" spans="1:11" x14ac:dyDescent="0.25">
      <c r="A2163">
        <v>3848</v>
      </c>
      <c r="B2163" t="s">
        <v>1647</v>
      </c>
      <c r="C2163" t="s">
        <v>301</v>
      </c>
      <c r="D2163" t="s">
        <v>7400</v>
      </c>
      <c r="E2163" t="s">
        <v>10843</v>
      </c>
      <c r="F2163" t="s">
        <v>10844</v>
      </c>
      <c r="G2163" t="s">
        <v>6724</v>
      </c>
      <c r="H2163">
        <v>1</v>
      </c>
      <c r="I2163" t="s">
        <v>1652</v>
      </c>
      <c r="J2163">
        <v>0</v>
      </c>
      <c r="K2163">
        <v>0</v>
      </c>
    </row>
    <row r="2164" spans="1:11" x14ac:dyDescent="0.25">
      <c r="A2164">
        <v>3848</v>
      </c>
      <c r="B2164" t="s">
        <v>1647</v>
      </c>
      <c r="C2164" t="s">
        <v>301</v>
      </c>
      <c r="D2164" t="s">
        <v>7400</v>
      </c>
      <c r="G2164" t="s">
        <v>2186</v>
      </c>
      <c r="H2164">
        <v>2</v>
      </c>
      <c r="I2164" t="s">
        <v>1652</v>
      </c>
      <c r="J2164">
        <v>0</v>
      </c>
      <c r="K2164">
        <v>0</v>
      </c>
    </row>
    <row r="2165" spans="1:11" x14ac:dyDescent="0.25">
      <c r="A2165">
        <v>3848</v>
      </c>
      <c r="B2165" t="s">
        <v>1647</v>
      </c>
      <c r="C2165" t="s">
        <v>301</v>
      </c>
      <c r="D2165" t="s">
        <v>7400</v>
      </c>
      <c r="E2165" t="s">
        <v>7039</v>
      </c>
      <c r="F2165" t="s">
        <v>1694</v>
      </c>
      <c r="G2165" t="s">
        <v>6078</v>
      </c>
      <c r="H2165">
        <v>13</v>
      </c>
      <c r="I2165" t="s">
        <v>1652</v>
      </c>
      <c r="J2165">
        <v>0</v>
      </c>
      <c r="K2165">
        <v>0</v>
      </c>
    </row>
    <row r="2166" spans="1:11" x14ac:dyDescent="0.25">
      <c r="A2166">
        <v>3848</v>
      </c>
      <c r="B2166" t="s">
        <v>1647</v>
      </c>
      <c r="C2166" t="s">
        <v>301</v>
      </c>
      <c r="D2166" t="s">
        <v>7400</v>
      </c>
      <c r="E2166" t="s">
        <v>6896</v>
      </c>
      <c r="F2166" t="s">
        <v>1670</v>
      </c>
      <c r="G2166" t="s">
        <v>3334</v>
      </c>
      <c r="H2166">
        <v>12</v>
      </c>
      <c r="I2166" t="s">
        <v>1652</v>
      </c>
      <c r="J2166">
        <v>0</v>
      </c>
      <c r="K2166">
        <v>0</v>
      </c>
    </row>
    <row r="2167" spans="1:11" x14ac:dyDescent="0.25">
      <c r="A2167">
        <v>3848</v>
      </c>
      <c r="B2167" t="s">
        <v>1647</v>
      </c>
      <c r="C2167" t="s">
        <v>301</v>
      </c>
      <c r="D2167" t="s">
        <v>7400</v>
      </c>
      <c r="G2167" t="s">
        <v>2207</v>
      </c>
      <c r="H2167">
        <v>5</v>
      </c>
      <c r="I2167" t="s">
        <v>1652</v>
      </c>
      <c r="J2167">
        <v>0</v>
      </c>
      <c r="K2167">
        <v>0</v>
      </c>
    </row>
    <row r="2168" spans="1:11" x14ac:dyDescent="0.25">
      <c r="A2168">
        <v>3848</v>
      </c>
      <c r="B2168" t="s">
        <v>1647</v>
      </c>
      <c r="C2168" t="s">
        <v>301</v>
      </c>
      <c r="D2168" t="s">
        <v>7400</v>
      </c>
      <c r="E2168" t="s">
        <v>7553</v>
      </c>
      <c r="F2168" t="s">
        <v>7554</v>
      </c>
      <c r="G2168" t="s">
        <v>4929</v>
      </c>
      <c r="H2168">
        <v>67</v>
      </c>
      <c r="I2168" t="s">
        <v>1652</v>
      </c>
      <c r="J2168">
        <v>0</v>
      </c>
      <c r="K2168">
        <v>0</v>
      </c>
    </row>
    <row r="2169" spans="1:11" x14ac:dyDescent="0.25">
      <c r="A2169">
        <v>3848</v>
      </c>
      <c r="B2169" t="s">
        <v>1647</v>
      </c>
      <c r="C2169" t="s">
        <v>301</v>
      </c>
      <c r="D2169" t="s">
        <v>7400</v>
      </c>
      <c r="E2169" t="s">
        <v>7555</v>
      </c>
      <c r="F2169" t="s">
        <v>7556</v>
      </c>
      <c r="G2169" t="s">
        <v>3334</v>
      </c>
      <c r="H2169">
        <v>1</v>
      </c>
      <c r="I2169" t="s">
        <v>1652</v>
      </c>
      <c r="J2169">
        <v>0</v>
      </c>
      <c r="K2169">
        <v>0</v>
      </c>
    </row>
    <row r="2170" spans="1:11" x14ac:dyDescent="0.25">
      <c r="A2170">
        <v>3848</v>
      </c>
      <c r="B2170" t="s">
        <v>1647</v>
      </c>
      <c r="C2170" t="s">
        <v>301</v>
      </c>
      <c r="D2170" t="s">
        <v>7400</v>
      </c>
      <c r="G2170" t="s">
        <v>7785</v>
      </c>
      <c r="H2170">
        <v>32</v>
      </c>
      <c r="I2170" t="s">
        <v>1652</v>
      </c>
      <c r="J2170">
        <v>0</v>
      </c>
      <c r="K2170">
        <v>0</v>
      </c>
    </row>
    <row r="2171" spans="1:11" x14ac:dyDescent="0.25">
      <c r="A2171">
        <v>3848</v>
      </c>
      <c r="B2171" t="s">
        <v>1647</v>
      </c>
      <c r="C2171" t="s">
        <v>301</v>
      </c>
      <c r="D2171" t="s">
        <v>7400</v>
      </c>
      <c r="E2171" t="s">
        <v>8295</v>
      </c>
      <c r="F2171" t="s">
        <v>8296</v>
      </c>
      <c r="G2171" t="s">
        <v>3334</v>
      </c>
      <c r="H2171">
        <v>20</v>
      </c>
      <c r="I2171" t="s">
        <v>1652</v>
      </c>
      <c r="J2171">
        <v>0</v>
      </c>
      <c r="K2171">
        <v>0</v>
      </c>
    </row>
    <row r="2172" spans="1:11" x14ac:dyDescent="0.25">
      <c r="A2172">
        <v>3848</v>
      </c>
      <c r="B2172" t="s">
        <v>1647</v>
      </c>
      <c r="C2172" t="s">
        <v>301</v>
      </c>
      <c r="D2172" t="s">
        <v>7400</v>
      </c>
      <c r="G2172" t="s">
        <v>4929</v>
      </c>
      <c r="H2172">
        <v>11</v>
      </c>
      <c r="I2172" t="s">
        <v>1652</v>
      </c>
      <c r="J2172">
        <v>0</v>
      </c>
      <c r="K2172">
        <v>0</v>
      </c>
    </row>
    <row r="2173" spans="1:11" x14ac:dyDescent="0.25">
      <c r="A2173">
        <v>3848</v>
      </c>
      <c r="B2173" t="s">
        <v>1647</v>
      </c>
      <c r="C2173" t="s">
        <v>301</v>
      </c>
      <c r="D2173" t="s">
        <v>7400</v>
      </c>
      <c r="E2173" t="s">
        <v>5153</v>
      </c>
      <c r="F2173" t="s">
        <v>7211</v>
      </c>
      <c r="G2173" t="s">
        <v>6778</v>
      </c>
      <c r="H2173">
        <v>7</v>
      </c>
      <c r="I2173" t="s">
        <v>1652</v>
      </c>
      <c r="J2173">
        <v>0</v>
      </c>
      <c r="K2173">
        <v>0</v>
      </c>
    </row>
    <row r="2174" spans="1:11" x14ac:dyDescent="0.25">
      <c r="A2174">
        <v>3848</v>
      </c>
      <c r="B2174" t="s">
        <v>1647</v>
      </c>
      <c r="C2174" t="s">
        <v>301</v>
      </c>
      <c r="D2174" t="s">
        <v>7400</v>
      </c>
      <c r="G2174" t="s">
        <v>2215</v>
      </c>
      <c r="H2174">
        <v>1</v>
      </c>
      <c r="I2174" t="s">
        <v>1652</v>
      </c>
      <c r="J2174">
        <v>0</v>
      </c>
      <c r="K2174">
        <v>0</v>
      </c>
    </row>
    <row r="2175" spans="1:11" x14ac:dyDescent="0.25">
      <c r="A2175">
        <v>3848</v>
      </c>
      <c r="B2175" t="s">
        <v>1647</v>
      </c>
      <c r="C2175" t="s">
        <v>301</v>
      </c>
      <c r="D2175" t="s">
        <v>7400</v>
      </c>
      <c r="E2175" t="s">
        <v>3734</v>
      </c>
      <c r="F2175" t="s">
        <v>3735</v>
      </c>
      <c r="G2175" t="s">
        <v>3246</v>
      </c>
      <c r="H2175">
        <v>1</v>
      </c>
      <c r="I2175" t="s">
        <v>1652</v>
      </c>
      <c r="J2175">
        <v>0</v>
      </c>
      <c r="K2175">
        <v>0</v>
      </c>
    </row>
    <row r="2176" spans="1:11" x14ac:dyDescent="0.25">
      <c r="A2176">
        <v>3848</v>
      </c>
      <c r="B2176" t="s">
        <v>1647</v>
      </c>
      <c r="C2176" t="s">
        <v>301</v>
      </c>
      <c r="D2176" t="s">
        <v>7400</v>
      </c>
      <c r="E2176" t="s">
        <v>7786</v>
      </c>
      <c r="F2176" t="s">
        <v>1670</v>
      </c>
      <c r="G2176" t="s">
        <v>10372</v>
      </c>
      <c r="H2176">
        <v>6</v>
      </c>
      <c r="I2176" t="s">
        <v>1652</v>
      </c>
      <c r="J2176">
        <v>0</v>
      </c>
      <c r="K2176">
        <v>0</v>
      </c>
    </row>
    <row r="2177" spans="1:11" x14ac:dyDescent="0.25">
      <c r="A2177">
        <v>3848</v>
      </c>
      <c r="B2177" t="s">
        <v>1647</v>
      </c>
      <c r="C2177" t="s">
        <v>301</v>
      </c>
      <c r="D2177" t="s">
        <v>7400</v>
      </c>
      <c r="G2177" t="s">
        <v>7787</v>
      </c>
      <c r="H2177">
        <v>4</v>
      </c>
      <c r="I2177" t="s">
        <v>1652</v>
      </c>
      <c r="J2177">
        <v>0</v>
      </c>
      <c r="K2177">
        <v>0</v>
      </c>
    </row>
    <row r="2178" spans="1:11" x14ac:dyDescent="0.25">
      <c r="A2178">
        <v>3848</v>
      </c>
      <c r="B2178" t="s">
        <v>1647</v>
      </c>
      <c r="C2178" t="s">
        <v>301</v>
      </c>
      <c r="D2178" t="s">
        <v>7400</v>
      </c>
      <c r="E2178" t="s">
        <v>5154</v>
      </c>
      <c r="F2178" t="s">
        <v>1916</v>
      </c>
      <c r="G2178" t="s">
        <v>8850</v>
      </c>
      <c r="H2178">
        <v>70</v>
      </c>
      <c r="I2178" t="s">
        <v>1652</v>
      </c>
      <c r="J2178">
        <v>0</v>
      </c>
      <c r="K2178">
        <v>0</v>
      </c>
    </row>
    <row r="2179" spans="1:11" x14ac:dyDescent="0.25">
      <c r="A2179">
        <v>3848</v>
      </c>
      <c r="B2179" t="s">
        <v>1647</v>
      </c>
      <c r="C2179" t="s">
        <v>301</v>
      </c>
      <c r="D2179" t="s">
        <v>7400</v>
      </c>
      <c r="G2179" t="s">
        <v>7040</v>
      </c>
      <c r="H2179">
        <v>9</v>
      </c>
      <c r="I2179" t="s">
        <v>1652</v>
      </c>
      <c r="J2179">
        <v>0</v>
      </c>
      <c r="K2179">
        <v>0</v>
      </c>
    </row>
    <row r="2180" spans="1:11" x14ac:dyDescent="0.25">
      <c r="A2180">
        <v>3848</v>
      </c>
      <c r="B2180" t="s">
        <v>1647</v>
      </c>
      <c r="C2180" t="s">
        <v>301</v>
      </c>
      <c r="D2180" t="s">
        <v>7400</v>
      </c>
      <c r="E2180" t="s">
        <v>5155</v>
      </c>
      <c r="F2180" t="s">
        <v>3738</v>
      </c>
      <c r="G2180" t="s">
        <v>6791</v>
      </c>
      <c r="H2180">
        <v>7</v>
      </c>
      <c r="I2180" t="s">
        <v>1652</v>
      </c>
      <c r="J2180">
        <v>0</v>
      </c>
      <c r="K2180">
        <v>0</v>
      </c>
    </row>
    <row r="2181" spans="1:11" x14ac:dyDescent="0.25">
      <c r="A2181">
        <v>3848</v>
      </c>
      <c r="B2181" t="s">
        <v>1647</v>
      </c>
      <c r="C2181" t="s">
        <v>301</v>
      </c>
      <c r="D2181" t="s">
        <v>7400</v>
      </c>
      <c r="G2181" t="s">
        <v>6656</v>
      </c>
      <c r="H2181">
        <v>6</v>
      </c>
      <c r="I2181" t="s">
        <v>1652</v>
      </c>
      <c r="J2181">
        <v>0</v>
      </c>
      <c r="K2181">
        <v>0</v>
      </c>
    </row>
    <row r="2182" spans="1:11" x14ac:dyDescent="0.25">
      <c r="A2182">
        <v>3848</v>
      </c>
      <c r="B2182" t="s">
        <v>1647</v>
      </c>
      <c r="C2182" t="s">
        <v>301</v>
      </c>
      <c r="D2182" t="s">
        <v>7400</v>
      </c>
      <c r="E2182" t="s">
        <v>3736</v>
      </c>
      <c r="F2182" t="s">
        <v>1916</v>
      </c>
      <c r="G2182" t="s">
        <v>4306</v>
      </c>
      <c r="H2182">
        <v>4</v>
      </c>
      <c r="I2182" t="s">
        <v>1652</v>
      </c>
      <c r="J2182">
        <v>0</v>
      </c>
      <c r="K2182">
        <v>0</v>
      </c>
    </row>
    <row r="2183" spans="1:11" x14ac:dyDescent="0.25">
      <c r="A2183">
        <v>3848</v>
      </c>
      <c r="B2183" t="s">
        <v>1647</v>
      </c>
      <c r="C2183" t="s">
        <v>301</v>
      </c>
      <c r="D2183" t="s">
        <v>7400</v>
      </c>
      <c r="E2183" t="s">
        <v>3737</v>
      </c>
      <c r="F2183" t="s">
        <v>3738</v>
      </c>
      <c r="G2183" t="s">
        <v>10328</v>
      </c>
      <c r="H2183">
        <v>20</v>
      </c>
      <c r="I2183" t="s">
        <v>1652</v>
      </c>
      <c r="J2183">
        <v>0</v>
      </c>
      <c r="K2183">
        <v>0</v>
      </c>
    </row>
    <row r="2184" spans="1:11" x14ac:dyDescent="0.25">
      <c r="A2184">
        <v>3848</v>
      </c>
      <c r="B2184" t="s">
        <v>1647</v>
      </c>
      <c r="C2184" t="s">
        <v>301</v>
      </c>
      <c r="D2184" t="s">
        <v>7400</v>
      </c>
      <c r="G2184" t="s">
        <v>5156</v>
      </c>
      <c r="H2184">
        <v>21</v>
      </c>
      <c r="I2184" t="s">
        <v>1652</v>
      </c>
      <c r="J2184">
        <v>0</v>
      </c>
      <c r="K2184">
        <v>0</v>
      </c>
    </row>
    <row r="2185" spans="1:11" x14ac:dyDescent="0.25">
      <c r="A2185">
        <v>3848</v>
      </c>
      <c r="B2185" t="s">
        <v>1647</v>
      </c>
      <c r="C2185" t="s">
        <v>301</v>
      </c>
      <c r="D2185" t="s">
        <v>7400</v>
      </c>
      <c r="E2185" t="s">
        <v>5157</v>
      </c>
      <c r="F2185" t="s">
        <v>1673</v>
      </c>
      <c r="G2185" t="s">
        <v>6957</v>
      </c>
      <c r="H2185">
        <v>15</v>
      </c>
      <c r="I2185" t="s">
        <v>1652</v>
      </c>
      <c r="J2185">
        <v>0</v>
      </c>
      <c r="K2185">
        <v>0</v>
      </c>
    </row>
    <row r="2186" spans="1:11" x14ac:dyDescent="0.25">
      <c r="A2186">
        <v>3848</v>
      </c>
      <c r="B2186" t="s">
        <v>1647</v>
      </c>
      <c r="C2186" t="s">
        <v>301</v>
      </c>
      <c r="D2186" t="s">
        <v>7400</v>
      </c>
      <c r="G2186" t="s">
        <v>4321</v>
      </c>
      <c r="H2186">
        <v>5</v>
      </c>
      <c r="I2186" t="s">
        <v>1652</v>
      </c>
      <c r="J2186">
        <v>0</v>
      </c>
      <c r="K2186">
        <v>0</v>
      </c>
    </row>
    <row r="2187" spans="1:11" x14ac:dyDescent="0.25">
      <c r="A2187">
        <v>3848</v>
      </c>
      <c r="B2187" t="s">
        <v>1647</v>
      </c>
      <c r="C2187" t="s">
        <v>301</v>
      </c>
      <c r="D2187" t="s">
        <v>7400</v>
      </c>
      <c r="E2187" t="s">
        <v>1915</v>
      </c>
      <c r="F2187" t="s">
        <v>1657</v>
      </c>
      <c r="G2187" t="s">
        <v>6882</v>
      </c>
      <c r="H2187">
        <v>54</v>
      </c>
      <c r="I2187" t="s">
        <v>1652</v>
      </c>
      <c r="J2187">
        <v>0</v>
      </c>
      <c r="K2187">
        <v>0</v>
      </c>
    </row>
    <row r="2188" spans="1:11" x14ac:dyDescent="0.25">
      <c r="A2188">
        <v>3848</v>
      </c>
      <c r="B2188" t="s">
        <v>1647</v>
      </c>
      <c r="C2188" t="s">
        <v>301</v>
      </c>
      <c r="D2188" t="s">
        <v>7400</v>
      </c>
      <c r="G2188" t="s">
        <v>2255</v>
      </c>
      <c r="H2188">
        <v>48</v>
      </c>
      <c r="I2188" t="s">
        <v>1652</v>
      </c>
      <c r="J2188">
        <v>0</v>
      </c>
      <c r="K2188">
        <v>0</v>
      </c>
    </row>
    <row r="2189" spans="1:11" x14ac:dyDescent="0.25">
      <c r="A2189">
        <v>3848</v>
      </c>
      <c r="B2189" t="s">
        <v>1647</v>
      </c>
      <c r="C2189" t="s">
        <v>301</v>
      </c>
      <c r="D2189" t="s">
        <v>7400</v>
      </c>
      <c r="E2189" t="s">
        <v>7162</v>
      </c>
      <c r="F2189" t="s">
        <v>7163</v>
      </c>
      <c r="G2189" t="s">
        <v>9912</v>
      </c>
      <c r="H2189">
        <v>31</v>
      </c>
      <c r="I2189" t="s">
        <v>1652</v>
      </c>
      <c r="J2189">
        <v>0</v>
      </c>
      <c r="K2189">
        <v>0</v>
      </c>
    </row>
    <row r="2190" spans="1:11" x14ac:dyDescent="0.25">
      <c r="A2190">
        <v>3848</v>
      </c>
      <c r="B2190" t="s">
        <v>1647</v>
      </c>
      <c r="C2190" t="s">
        <v>301</v>
      </c>
      <c r="D2190" t="s">
        <v>7400</v>
      </c>
      <c r="G2190" t="s">
        <v>2185</v>
      </c>
      <c r="H2190">
        <v>18</v>
      </c>
      <c r="I2190" t="s">
        <v>1652</v>
      </c>
      <c r="J2190">
        <v>0</v>
      </c>
      <c r="K2190">
        <v>0</v>
      </c>
    </row>
    <row r="2191" spans="1:11" x14ac:dyDescent="0.25">
      <c r="A2191">
        <v>3848</v>
      </c>
      <c r="B2191" t="s">
        <v>1647</v>
      </c>
      <c r="C2191" t="s">
        <v>301</v>
      </c>
      <c r="D2191" t="s">
        <v>7400</v>
      </c>
      <c r="E2191" t="s">
        <v>3739</v>
      </c>
      <c r="F2191" t="s">
        <v>1802</v>
      </c>
      <c r="G2191" t="s">
        <v>3740</v>
      </c>
      <c r="H2191">
        <v>8</v>
      </c>
      <c r="I2191" t="s">
        <v>1652</v>
      </c>
      <c r="J2191">
        <v>0</v>
      </c>
      <c r="K2191">
        <v>0</v>
      </c>
    </row>
    <row r="2192" spans="1:11" x14ac:dyDescent="0.25">
      <c r="A2192">
        <v>3848</v>
      </c>
      <c r="B2192" t="s">
        <v>1647</v>
      </c>
      <c r="C2192" t="s">
        <v>301</v>
      </c>
      <c r="D2192" t="s">
        <v>7400</v>
      </c>
      <c r="G2192" t="s">
        <v>6191</v>
      </c>
      <c r="H2192">
        <v>25</v>
      </c>
      <c r="I2192" t="s">
        <v>1652</v>
      </c>
      <c r="J2192">
        <v>0</v>
      </c>
      <c r="K2192">
        <v>0</v>
      </c>
    </row>
    <row r="2193" spans="1:11" x14ac:dyDescent="0.25">
      <c r="A2193">
        <v>3848</v>
      </c>
      <c r="B2193" t="s">
        <v>1647</v>
      </c>
      <c r="C2193" t="s">
        <v>301</v>
      </c>
      <c r="D2193" t="s">
        <v>7400</v>
      </c>
      <c r="E2193" t="s">
        <v>3741</v>
      </c>
      <c r="F2193" t="s">
        <v>3742</v>
      </c>
      <c r="G2193" t="s">
        <v>3356</v>
      </c>
      <c r="H2193">
        <v>2</v>
      </c>
      <c r="I2193" t="s">
        <v>1652</v>
      </c>
      <c r="J2193">
        <v>0</v>
      </c>
      <c r="K2193">
        <v>0</v>
      </c>
    </row>
    <row r="2194" spans="1:11" x14ac:dyDescent="0.25">
      <c r="A2194">
        <v>3848</v>
      </c>
      <c r="B2194" t="s">
        <v>1647</v>
      </c>
      <c r="C2194" t="s">
        <v>301</v>
      </c>
      <c r="D2194" t="s">
        <v>7400</v>
      </c>
      <c r="G2194" t="s">
        <v>2236</v>
      </c>
      <c r="H2194">
        <v>7</v>
      </c>
      <c r="I2194" t="s">
        <v>1652</v>
      </c>
      <c r="J2194">
        <v>0</v>
      </c>
      <c r="K2194">
        <v>0</v>
      </c>
    </row>
    <row r="2195" spans="1:11" x14ac:dyDescent="0.25">
      <c r="A2195">
        <v>3848</v>
      </c>
      <c r="B2195" t="s">
        <v>1647</v>
      </c>
      <c r="C2195" t="s">
        <v>301</v>
      </c>
      <c r="D2195" t="s">
        <v>7400</v>
      </c>
      <c r="E2195" t="s">
        <v>3743</v>
      </c>
      <c r="F2195" t="s">
        <v>3744</v>
      </c>
      <c r="G2195" t="s">
        <v>3516</v>
      </c>
      <c r="H2195">
        <v>52</v>
      </c>
      <c r="I2195" t="s">
        <v>1652</v>
      </c>
      <c r="J2195">
        <v>0</v>
      </c>
      <c r="K2195">
        <v>0</v>
      </c>
    </row>
    <row r="2196" spans="1:11" x14ac:dyDescent="0.25">
      <c r="A2196">
        <v>3848</v>
      </c>
      <c r="B2196" t="s">
        <v>1647</v>
      </c>
      <c r="C2196" t="s">
        <v>301</v>
      </c>
      <c r="D2196" t="s">
        <v>7400</v>
      </c>
      <c r="G2196" t="s">
        <v>2312</v>
      </c>
      <c r="H2196">
        <v>78</v>
      </c>
      <c r="I2196" t="s">
        <v>1652</v>
      </c>
      <c r="J2196">
        <v>0</v>
      </c>
      <c r="K2196">
        <v>0</v>
      </c>
    </row>
    <row r="2197" spans="1:11" x14ac:dyDescent="0.25">
      <c r="A2197">
        <v>3848</v>
      </c>
      <c r="B2197" t="s">
        <v>1647</v>
      </c>
      <c r="C2197" t="s">
        <v>301</v>
      </c>
      <c r="D2197" t="s">
        <v>7400</v>
      </c>
      <c r="E2197" t="s">
        <v>3745</v>
      </c>
      <c r="F2197" t="s">
        <v>3746</v>
      </c>
      <c r="G2197" t="s">
        <v>3516</v>
      </c>
      <c r="H2197">
        <v>3</v>
      </c>
      <c r="I2197" t="s">
        <v>1652</v>
      </c>
      <c r="J2197">
        <v>0</v>
      </c>
      <c r="K2197">
        <v>0</v>
      </c>
    </row>
    <row r="2198" spans="1:11" x14ac:dyDescent="0.25">
      <c r="A2198">
        <v>3848</v>
      </c>
      <c r="B2198" t="s">
        <v>1647</v>
      </c>
      <c r="C2198" t="s">
        <v>301</v>
      </c>
      <c r="D2198" t="s">
        <v>7400</v>
      </c>
      <c r="G2198" t="s">
        <v>8771</v>
      </c>
      <c r="H2198">
        <v>4</v>
      </c>
      <c r="I2198" t="s">
        <v>1652</v>
      </c>
      <c r="J2198">
        <v>0</v>
      </c>
      <c r="K2198">
        <v>0</v>
      </c>
    </row>
    <row r="2199" spans="1:11" x14ac:dyDescent="0.25">
      <c r="A2199">
        <v>3848</v>
      </c>
      <c r="B2199" t="s">
        <v>1647</v>
      </c>
      <c r="C2199" t="s">
        <v>301</v>
      </c>
      <c r="D2199" t="s">
        <v>7400</v>
      </c>
      <c r="E2199" t="s">
        <v>7164</v>
      </c>
      <c r="F2199" t="s">
        <v>1914</v>
      </c>
      <c r="G2199" t="s">
        <v>3747</v>
      </c>
      <c r="H2199">
        <v>5</v>
      </c>
      <c r="I2199" t="s">
        <v>1652</v>
      </c>
      <c r="J2199">
        <v>0</v>
      </c>
      <c r="K2199">
        <v>0</v>
      </c>
    </row>
    <row r="2200" spans="1:11" x14ac:dyDescent="0.25">
      <c r="A2200">
        <v>3848</v>
      </c>
      <c r="B2200" t="s">
        <v>1647</v>
      </c>
      <c r="C2200" t="s">
        <v>301</v>
      </c>
      <c r="D2200" t="s">
        <v>7400</v>
      </c>
      <c r="G2200" t="s">
        <v>2225</v>
      </c>
      <c r="H2200">
        <v>9</v>
      </c>
      <c r="I2200" t="s">
        <v>1652</v>
      </c>
      <c r="J2200">
        <v>0</v>
      </c>
      <c r="K2200">
        <v>0</v>
      </c>
    </row>
    <row r="2201" spans="1:11" x14ac:dyDescent="0.25">
      <c r="A2201">
        <v>3848</v>
      </c>
      <c r="B2201" t="s">
        <v>1647</v>
      </c>
      <c r="C2201" t="s">
        <v>301</v>
      </c>
      <c r="D2201" t="s">
        <v>7400</v>
      </c>
      <c r="E2201" t="s">
        <v>6467</v>
      </c>
      <c r="F2201" t="s">
        <v>6468</v>
      </c>
      <c r="G2201" t="s">
        <v>3505</v>
      </c>
      <c r="H2201">
        <v>23</v>
      </c>
      <c r="I2201" t="s">
        <v>1652</v>
      </c>
      <c r="J2201">
        <v>0</v>
      </c>
      <c r="K2201">
        <v>0</v>
      </c>
    </row>
    <row r="2202" spans="1:11" x14ac:dyDescent="0.25">
      <c r="A2202">
        <v>3848</v>
      </c>
      <c r="B2202" t="s">
        <v>1647</v>
      </c>
      <c r="C2202" t="s">
        <v>301</v>
      </c>
      <c r="D2202" t="s">
        <v>7400</v>
      </c>
      <c r="G2202" t="s">
        <v>6469</v>
      </c>
      <c r="H2202">
        <v>48</v>
      </c>
      <c r="I2202" t="s">
        <v>1652</v>
      </c>
      <c r="J2202">
        <v>0</v>
      </c>
      <c r="K2202">
        <v>0</v>
      </c>
    </row>
    <row r="2203" spans="1:11" x14ac:dyDescent="0.25">
      <c r="A2203">
        <v>3848</v>
      </c>
      <c r="B2203" t="s">
        <v>1647</v>
      </c>
      <c r="C2203" t="s">
        <v>301</v>
      </c>
      <c r="D2203" t="s">
        <v>7400</v>
      </c>
      <c r="E2203" t="s">
        <v>3749</v>
      </c>
      <c r="F2203" t="s">
        <v>1657</v>
      </c>
      <c r="G2203" t="s">
        <v>3537</v>
      </c>
      <c r="H2203">
        <v>15</v>
      </c>
      <c r="I2203" t="s">
        <v>1652</v>
      </c>
      <c r="J2203">
        <v>0</v>
      </c>
      <c r="K2203">
        <v>0</v>
      </c>
    </row>
    <row r="2204" spans="1:11" x14ac:dyDescent="0.25">
      <c r="A2204">
        <v>3848</v>
      </c>
      <c r="B2204" t="s">
        <v>1647</v>
      </c>
      <c r="C2204" t="s">
        <v>301</v>
      </c>
      <c r="D2204" t="s">
        <v>7400</v>
      </c>
      <c r="G2204" t="s">
        <v>4496</v>
      </c>
      <c r="H2204">
        <v>26</v>
      </c>
      <c r="I2204" t="s">
        <v>1652</v>
      </c>
      <c r="J2204">
        <v>0</v>
      </c>
      <c r="K2204">
        <v>0</v>
      </c>
    </row>
    <row r="2205" spans="1:11" x14ac:dyDescent="0.25">
      <c r="A2205">
        <v>3848</v>
      </c>
      <c r="B2205" t="s">
        <v>1647</v>
      </c>
      <c r="C2205" t="s">
        <v>301</v>
      </c>
      <c r="D2205" t="s">
        <v>7400</v>
      </c>
      <c r="E2205" t="s">
        <v>10845</v>
      </c>
      <c r="F2205" t="s">
        <v>3026</v>
      </c>
      <c r="G2205" t="s">
        <v>10846</v>
      </c>
      <c r="H2205">
        <v>3</v>
      </c>
      <c r="I2205" t="s">
        <v>1652</v>
      </c>
      <c r="J2205">
        <v>0</v>
      </c>
      <c r="K2205">
        <v>0</v>
      </c>
    </row>
    <row r="2206" spans="1:11" x14ac:dyDescent="0.25">
      <c r="A2206">
        <v>3848</v>
      </c>
      <c r="B2206" t="s">
        <v>1647</v>
      </c>
      <c r="C2206" t="s">
        <v>301</v>
      </c>
      <c r="D2206" t="s">
        <v>7400</v>
      </c>
      <c r="G2206" t="s">
        <v>2227</v>
      </c>
      <c r="H2206">
        <v>2</v>
      </c>
      <c r="I2206" t="s">
        <v>1652</v>
      </c>
      <c r="J2206">
        <v>0</v>
      </c>
      <c r="K2206">
        <v>0</v>
      </c>
    </row>
    <row r="2207" spans="1:11" x14ac:dyDescent="0.25">
      <c r="A2207">
        <v>3848</v>
      </c>
      <c r="B2207" t="s">
        <v>1647</v>
      </c>
      <c r="C2207" t="s">
        <v>301</v>
      </c>
      <c r="D2207" t="s">
        <v>7400</v>
      </c>
      <c r="E2207" t="s">
        <v>4344</v>
      </c>
      <c r="F2207" t="s">
        <v>1913</v>
      </c>
      <c r="G2207" t="s">
        <v>6881</v>
      </c>
      <c r="H2207">
        <v>30</v>
      </c>
      <c r="I2207" t="s">
        <v>1652</v>
      </c>
      <c r="J2207">
        <v>0</v>
      </c>
      <c r="K2207">
        <v>0</v>
      </c>
    </row>
    <row r="2208" spans="1:11" x14ac:dyDescent="0.25">
      <c r="A2208">
        <v>3848</v>
      </c>
      <c r="B2208" t="s">
        <v>1647</v>
      </c>
      <c r="C2208" t="s">
        <v>301</v>
      </c>
      <c r="D2208" t="s">
        <v>7400</v>
      </c>
      <c r="G2208" t="s">
        <v>7212</v>
      </c>
      <c r="H2208">
        <v>4</v>
      </c>
      <c r="I2208" t="s">
        <v>1652</v>
      </c>
      <c r="J2208">
        <v>0</v>
      </c>
      <c r="K2208">
        <v>0</v>
      </c>
    </row>
    <row r="2209" spans="1:11" x14ac:dyDescent="0.25">
      <c r="A2209">
        <v>3848</v>
      </c>
      <c r="B2209" t="s">
        <v>1647</v>
      </c>
      <c r="C2209" t="s">
        <v>301</v>
      </c>
      <c r="D2209" t="s">
        <v>7400</v>
      </c>
      <c r="E2209" t="s">
        <v>3750</v>
      </c>
      <c r="F2209" t="s">
        <v>3751</v>
      </c>
      <c r="G2209" s="201">
        <v>510000000</v>
      </c>
      <c r="H2209">
        <v>7</v>
      </c>
      <c r="I2209" t="s">
        <v>1652</v>
      </c>
      <c r="J2209">
        <v>0</v>
      </c>
      <c r="K2209">
        <v>0</v>
      </c>
    </row>
    <row r="2210" spans="1:11" x14ac:dyDescent="0.25">
      <c r="A2210">
        <v>3848</v>
      </c>
      <c r="B2210" t="s">
        <v>1647</v>
      </c>
      <c r="C2210" t="s">
        <v>301</v>
      </c>
      <c r="D2210" t="s">
        <v>7400</v>
      </c>
      <c r="G2210" t="s">
        <v>7165</v>
      </c>
      <c r="H2210">
        <v>3</v>
      </c>
      <c r="I2210" t="s">
        <v>1652</v>
      </c>
      <c r="J2210">
        <v>0</v>
      </c>
      <c r="K2210">
        <v>0</v>
      </c>
    </row>
    <row r="2211" spans="1:11" x14ac:dyDescent="0.25">
      <c r="A2211">
        <v>3848</v>
      </c>
      <c r="B2211" t="s">
        <v>1647</v>
      </c>
      <c r="C2211" t="s">
        <v>301</v>
      </c>
      <c r="D2211" t="s">
        <v>7400</v>
      </c>
      <c r="E2211" t="s">
        <v>6470</v>
      </c>
      <c r="F2211" t="s">
        <v>5101</v>
      </c>
      <c r="G2211" t="s">
        <v>3457</v>
      </c>
      <c r="H2211">
        <v>1</v>
      </c>
      <c r="I2211" t="s">
        <v>1652</v>
      </c>
      <c r="J2211">
        <v>0</v>
      </c>
      <c r="K2211">
        <v>0</v>
      </c>
    </row>
    <row r="2212" spans="1:11" x14ac:dyDescent="0.25">
      <c r="A2212">
        <v>3848</v>
      </c>
      <c r="B2212" t="s">
        <v>1647</v>
      </c>
      <c r="C2212" t="s">
        <v>301</v>
      </c>
      <c r="D2212" t="s">
        <v>7400</v>
      </c>
      <c r="G2212" t="s">
        <v>6471</v>
      </c>
      <c r="H2212">
        <v>4</v>
      </c>
      <c r="I2212" t="s">
        <v>1652</v>
      </c>
      <c r="J2212">
        <v>0</v>
      </c>
      <c r="K2212">
        <v>0</v>
      </c>
    </row>
    <row r="2213" spans="1:11" x14ac:dyDescent="0.25">
      <c r="A2213">
        <v>3848</v>
      </c>
      <c r="B2213" t="s">
        <v>1647</v>
      </c>
      <c r="C2213" t="s">
        <v>301</v>
      </c>
      <c r="D2213" t="s">
        <v>7400</v>
      </c>
      <c r="E2213" t="s">
        <v>6796</v>
      </c>
      <c r="F2213" t="s">
        <v>1695</v>
      </c>
      <c r="G2213" t="s">
        <v>3457</v>
      </c>
      <c r="H2213">
        <v>1</v>
      </c>
      <c r="I2213" t="s">
        <v>1652</v>
      </c>
      <c r="J2213">
        <v>0</v>
      </c>
      <c r="K2213">
        <v>0</v>
      </c>
    </row>
    <row r="2214" spans="1:11" x14ac:dyDescent="0.25">
      <c r="A2214">
        <v>3848</v>
      </c>
      <c r="B2214" t="s">
        <v>1647</v>
      </c>
      <c r="C2214" t="s">
        <v>301</v>
      </c>
      <c r="D2214" t="s">
        <v>7400</v>
      </c>
      <c r="G2214" t="s">
        <v>2221</v>
      </c>
      <c r="H2214">
        <v>4</v>
      </c>
      <c r="I2214" t="s">
        <v>1652</v>
      </c>
      <c r="J2214">
        <v>0</v>
      </c>
      <c r="K2214">
        <v>0</v>
      </c>
    </row>
    <row r="2215" spans="1:11" x14ac:dyDescent="0.25">
      <c r="A2215">
        <v>3848</v>
      </c>
      <c r="B2215" t="s">
        <v>1647</v>
      </c>
      <c r="C2215" t="s">
        <v>301</v>
      </c>
      <c r="D2215" t="s">
        <v>7400</v>
      </c>
      <c r="E2215" t="s">
        <v>3752</v>
      </c>
      <c r="F2215" t="s">
        <v>3753</v>
      </c>
      <c r="G2215" t="s">
        <v>3457</v>
      </c>
      <c r="H2215">
        <v>3</v>
      </c>
      <c r="I2215" t="s">
        <v>1652</v>
      </c>
      <c r="J2215">
        <v>0</v>
      </c>
      <c r="K2215">
        <v>0</v>
      </c>
    </row>
    <row r="2216" spans="1:11" x14ac:dyDescent="0.25">
      <c r="A2216">
        <v>3848</v>
      </c>
      <c r="B2216" t="s">
        <v>1647</v>
      </c>
      <c r="C2216" t="s">
        <v>301</v>
      </c>
      <c r="D2216" t="s">
        <v>7400</v>
      </c>
      <c r="G2216" t="s">
        <v>5925</v>
      </c>
      <c r="H2216">
        <v>4</v>
      </c>
      <c r="I2216" t="s">
        <v>1652</v>
      </c>
      <c r="J2216">
        <v>0</v>
      </c>
      <c r="K2216">
        <v>0</v>
      </c>
    </row>
    <row r="2217" spans="1:11" x14ac:dyDescent="0.25">
      <c r="A2217">
        <v>3848</v>
      </c>
      <c r="B2217" t="s">
        <v>1647</v>
      </c>
      <c r="C2217" t="s">
        <v>301</v>
      </c>
      <c r="D2217" t="s">
        <v>7400</v>
      </c>
      <c r="E2217" t="s">
        <v>5158</v>
      </c>
      <c r="F2217" t="s">
        <v>5159</v>
      </c>
      <c r="G2217" t="s">
        <v>3103</v>
      </c>
      <c r="H2217">
        <v>17</v>
      </c>
      <c r="I2217" t="s">
        <v>1652</v>
      </c>
      <c r="J2217">
        <v>0</v>
      </c>
      <c r="K2217">
        <v>0</v>
      </c>
    </row>
    <row r="2218" spans="1:11" x14ac:dyDescent="0.25">
      <c r="A2218">
        <v>3848</v>
      </c>
      <c r="B2218" t="s">
        <v>1647</v>
      </c>
      <c r="C2218" t="s">
        <v>301</v>
      </c>
      <c r="D2218" t="s">
        <v>7400</v>
      </c>
      <c r="G2218" t="s">
        <v>4252</v>
      </c>
      <c r="H2218">
        <v>14</v>
      </c>
      <c r="I2218" t="s">
        <v>1652</v>
      </c>
      <c r="J2218">
        <v>0</v>
      </c>
      <c r="K2218">
        <v>0</v>
      </c>
    </row>
    <row r="2219" spans="1:11" x14ac:dyDescent="0.25">
      <c r="A2219">
        <v>3848</v>
      </c>
      <c r="B2219" t="s">
        <v>1647</v>
      </c>
      <c r="C2219" t="s">
        <v>301</v>
      </c>
      <c r="D2219" t="s">
        <v>7400</v>
      </c>
      <c r="E2219" t="s">
        <v>3754</v>
      </c>
      <c r="F2219" t="s">
        <v>1657</v>
      </c>
      <c r="G2219" t="s">
        <v>3532</v>
      </c>
      <c r="H2219">
        <v>9</v>
      </c>
      <c r="I2219" t="s">
        <v>1652</v>
      </c>
      <c r="J2219">
        <v>0</v>
      </c>
      <c r="K2219">
        <v>0</v>
      </c>
    </row>
    <row r="2220" spans="1:11" x14ac:dyDescent="0.25">
      <c r="A2220">
        <v>3848</v>
      </c>
      <c r="B2220" t="s">
        <v>1647</v>
      </c>
      <c r="C2220" t="s">
        <v>301</v>
      </c>
      <c r="D2220" t="s">
        <v>7400</v>
      </c>
      <c r="G2220" t="s">
        <v>5160</v>
      </c>
      <c r="H2220">
        <v>9</v>
      </c>
      <c r="I2220" t="s">
        <v>1652</v>
      </c>
      <c r="J2220">
        <v>0</v>
      </c>
      <c r="K2220">
        <v>0</v>
      </c>
    </row>
    <row r="2221" spans="1:11" x14ac:dyDescent="0.25">
      <c r="A2221">
        <v>3848</v>
      </c>
      <c r="B2221" t="s">
        <v>1647</v>
      </c>
      <c r="C2221" t="s">
        <v>301</v>
      </c>
      <c r="D2221" t="s">
        <v>7400</v>
      </c>
      <c r="E2221" t="s">
        <v>10847</v>
      </c>
      <c r="F2221" t="s">
        <v>3755</v>
      </c>
      <c r="G2221" t="s">
        <v>3756</v>
      </c>
      <c r="H2221">
        <v>5</v>
      </c>
      <c r="I2221" t="s">
        <v>1652</v>
      </c>
      <c r="J2221">
        <v>0</v>
      </c>
      <c r="K2221">
        <v>0</v>
      </c>
    </row>
    <row r="2222" spans="1:11" x14ac:dyDescent="0.25">
      <c r="A2222">
        <v>3848</v>
      </c>
      <c r="B2222" t="s">
        <v>1647</v>
      </c>
      <c r="C2222" t="s">
        <v>301</v>
      </c>
      <c r="D2222" t="s">
        <v>7400</v>
      </c>
      <c r="G2222" t="s">
        <v>10848</v>
      </c>
      <c r="H2222">
        <v>6</v>
      </c>
      <c r="I2222" t="s">
        <v>1652</v>
      </c>
      <c r="J2222">
        <v>0</v>
      </c>
      <c r="K2222">
        <v>0</v>
      </c>
    </row>
    <row r="2223" spans="1:11" x14ac:dyDescent="0.25">
      <c r="A2223">
        <v>3848</v>
      </c>
      <c r="B2223" t="s">
        <v>1647</v>
      </c>
      <c r="C2223" t="s">
        <v>301</v>
      </c>
      <c r="D2223" t="s">
        <v>7400</v>
      </c>
      <c r="E2223" t="s">
        <v>3757</v>
      </c>
      <c r="F2223" t="s">
        <v>3755</v>
      </c>
      <c r="G2223" t="s">
        <v>3534</v>
      </c>
      <c r="H2223">
        <v>7</v>
      </c>
      <c r="I2223" t="s">
        <v>1652</v>
      </c>
      <c r="J2223">
        <v>0</v>
      </c>
      <c r="K2223">
        <v>0</v>
      </c>
    </row>
    <row r="2224" spans="1:11" x14ac:dyDescent="0.25">
      <c r="A2224">
        <v>3848</v>
      </c>
      <c r="B2224" t="s">
        <v>1647</v>
      </c>
      <c r="C2224" t="s">
        <v>301</v>
      </c>
      <c r="D2224" t="s">
        <v>7400</v>
      </c>
      <c r="G2224" t="s">
        <v>5162</v>
      </c>
      <c r="H2224">
        <v>5</v>
      </c>
      <c r="I2224" t="s">
        <v>1652</v>
      </c>
      <c r="J2224">
        <v>0</v>
      </c>
      <c r="K2224">
        <v>0</v>
      </c>
    </row>
    <row r="2225" spans="1:11" x14ac:dyDescent="0.25">
      <c r="A2225">
        <v>3848</v>
      </c>
      <c r="B2225" t="s">
        <v>1647</v>
      </c>
      <c r="C2225" t="s">
        <v>301</v>
      </c>
      <c r="D2225" t="s">
        <v>7400</v>
      </c>
      <c r="E2225" t="s">
        <v>5163</v>
      </c>
      <c r="F2225" t="s">
        <v>3636</v>
      </c>
      <c r="G2225" t="s">
        <v>6622</v>
      </c>
      <c r="H2225">
        <v>18</v>
      </c>
      <c r="I2225" t="s">
        <v>1652</v>
      </c>
      <c r="J2225">
        <v>0</v>
      </c>
      <c r="K2225">
        <v>0</v>
      </c>
    </row>
    <row r="2226" spans="1:11" x14ac:dyDescent="0.25">
      <c r="A2226">
        <v>3848</v>
      </c>
      <c r="B2226" t="s">
        <v>1647</v>
      </c>
      <c r="C2226" t="s">
        <v>301</v>
      </c>
      <c r="D2226" t="s">
        <v>7400</v>
      </c>
      <c r="E2226" t="s">
        <v>6472</v>
      </c>
      <c r="F2226" t="s">
        <v>1793</v>
      </c>
      <c r="G2226" t="s">
        <v>3474</v>
      </c>
      <c r="H2226">
        <v>3</v>
      </c>
      <c r="I2226" t="s">
        <v>1652</v>
      </c>
      <c r="J2226">
        <v>0</v>
      </c>
      <c r="K2226">
        <v>0</v>
      </c>
    </row>
    <row r="2227" spans="1:11" x14ac:dyDescent="0.25">
      <c r="A2227">
        <v>3848</v>
      </c>
      <c r="B2227" t="s">
        <v>1647</v>
      </c>
      <c r="C2227" t="s">
        <v>301</v>
      </c>
      <c r="D2227" t="s">
        <v>7400</v>
      </c>
      <c r="G2227" t="s">
        <v>10849</v>
      </c>
      <c r="H2227">
        <v>4</v>
      </c>
      <c r="I2227" t="s">
        <v>1652</v>
      </c>
      <c r="J2227">
        <v>0</v>
      </c>
      <c r="K2227">
        <v>0</v>
      </c>
    </row>
    <row r="2228" spans="1:11" x14ac:dyDescent="0.25">
      <c r="A2228">
        <v>3848</v>
      </c>
      <c r="B2228" t="s">
        <v>1647</v>
      </c>
      <c r="C2228" t="s">
        <v>301</v>
      </c>
      <c r="D2228" t="s">
        <v>7400</v>
      </c>
      <c r="E2228" t="s">
        <v>5164</v>
      </c>
      <c r="F2228" t="s">
        <v>1718</v>
      </c>
      <c r="G2228" t="s">
        <v>6795</v>
      </c>
      <c r="H2228">
        <v>4</v>
      </c>
      <c r="I2228" t="s">
        <v>1652</v>
      </c>
      <c r="J2228">
        <v>0</v>
      </c>
      <c r="K2228">
        <v>0</v>
      </c>
    </row>
    <row r="2229" spans="1:11" x14ac:dyDescent="0.25">
      <c r="A2229">
        <v>3848</v>
      </c>
      <c r="B2229" t="s">
        <v>1647</v>
      </c>
      <c r="C2229" t="s">
        <v>301</v>
      </c>
      <c r="D2229" t="s">
        <v>7400</v>
      </c>
      <c r="G2229" t="s">
        <v>5165</v>
      </c>
      <c r="H2229">
        <v>5</v>
      </c>
      <c r="I2229" t="s">
        <v>1652</v>
      </c>
      <c r="J2229">
        <v>0</v>
      </c>
      <c r="K2229">
        <v>0</v>
      </c>
    </row>
    <row r="2230" spans="1:11" x14ac:dyDescent="0.25">
      <c r="A2230">
        <v>3848</v>
      </c>
      <c r="B2230" t="s">
        <v>1647</v>
      </c>
      <c r="C2230" t="s">
        <v>301</v>
      </c>
      <c r="D2230" t="s">
        <v>7400</v>
      </c>
      <c r="E2230" t="s">
        <v>3758</v>
      </c>
      <c r="F2230" t="s">
        <v>1666</v>
      </c>
      <c r="G2230" t="s">
        <v>3471</v>
      </c>
      <c r="H2230">
        <v>3</v>
      </c>
      <c r="I2230" t="s">
        <v>1652</v>
      </c>
      <c r="J2230">
        <v>0</v>
      </c>
      <c r="K2230">
        <v>0</v>
      </c>
    </row>
    <row r="2231" spans="1:11" x14ac:dyDescent="0.25">
      <c r="A2231">
        <v>3848</v>
      </c>
      <c r="B2231" t="s">
        <v>1647</v>
      </c>
      <c r="C2231" t="s">
        <v>301</v>
      </c>
      <c r="D2231" t="s">
        <v>7400</v>
      </c>
      <c r="G2231" t="s">
        <v>5026</v>
      </c>
      <c r="H2231">
        <v>19</v>
      </c>
      <c r="I2231" t="s">
        <v>1652</v>
      </c>
      <c r="J2231">
        <v>0</v>
      </c>
      <c r="K2231">
        <v>0</v>
      </c>
    </row>
    <row r="2232" spans="1:11" x14ac:dyDescent="0.25">
      <c r="A2232">
        <v>3848</v>
      </c>
      <c r="B2232" t="s">
        <v>1647</v>
      </c>
      <c r="C2232" t="s">
        <v>301</v>
      </c>
      <c r="D2232" t="s">
        <v>7400</v>
      </c>
      <c r="E2232" t="s">
        <v>6473</v>
      </c>
      <c r="F2232" t="s">
        <v>6474</v>
      </c>
      <c r="G2232" t="s">
        <v>3103</v>
      </c>
      <c r="H2232">
        <v>10</v>
      </c>
      <c r="I2232" t="s">
        <v>1652</v>
      </c>
      <c r="J2232">
        <v>0</v>
      </c>
      <c r="K2232">
        <v>0</v>
      </c>
    </row>
    <row r="2233" spans="1:11" x14ac:dyDescent="0.25">
      <c r="A2233">
        <v>3848</v>
      </c>
      <c r="B2233" t="s">
        <v>1647</v>
      </c>
      <c r="C2233" t="s">
        <v>301</v>
      </c>
      <c r="D2233" t="s">
        <v>7400</v>
      </c>
      <c r="G2233" t="s">
        <v>2201</v>
      </c>
      <c r="H2233">
        <v>20</v>
      </c>
      <c r="I2233" t="s">
        <v>1652</v>
      </c>
      <c r="J2233">
        <v>0</v>
      </c>
      <c r="K2233">
        <v>0</v>
      </c>
    </row>
    <row r="2234" spans="1:11" x14ac:dyDescent="0.25">
      <c r="A2234">
        <v>3848</v>
      </c>
      <c r="B2234" t="s">
        <v>1647</v>
      </c>
      <c r="C2234" t="s">
        <v>301</v>
      </c>
      <c r="D2234" t="s">
        <v>7400</v>
      </c>
      <c r="E2234" t="s">
        <v>5166</v>
      </c>
      <c r="F2234" t="s">
        <v>5167</v>
      </c>
      <c r="G2234" t="s">
        <v>6795</v>
      </c>
      <c r="H2234">
        <v>4</v>
      </c>
      <c r="I2234" t="s">
        <v>1652</v>
      </c>
      <c r="J2234">
        <v>0</v>
      </c>
      <c r="K2234">
        <v>0</v>
      </c>
    </row>
    <row r="2235" spans="1:11" x14ac:dyDescent="0.25">
      <c r="A2235">
        <v>3848</v>
      </c>
      <c r="B2235" t="s">
        <v>1647</v>
      </c>
      <c r="C2235" t="s">
        <v>301</v>
      </c>
      <c r="D2235" t="s">
        <v>7400</v>
      </c>
      <c r="G2235" t="s">
        <v>5168</v>
      </c>
      <c r="H2235">
        <v>8</v>
      </c>
      <c r="I2235" t="s">
        <v>1652</v>
      </c>
      <c r="J2235">
        <v>0</v>
      </c>
      <c r="K2235">
        <v>0</v>
      </c>
    </row>
    <row r="2236" spans="1:11" x14ac:dyDescent="0.25">
      <c r="A2236">
        <v>3848</v>
      </c>
      <c r="B2236" t="s">
        <v>1647</v>
      </c>
      <c r="C2236" t="s">
        <v>301</v>
      </c>
      <c r="D2236" t="s">
        <v>7400</v>
      </c>
      <c r="E2236" t="s">
        <v>8955</v>
      </c>
      <c r="F2236" t="s">
        <v>8956</v>
      </c>
      <c r="G2236" t="s">
        <v>9686</v>
      </c>
      <c r="H2236">
        <v>6</v>
      </c>
      <c r="I2236" t="s">
        <v>1652</v>
      </c>
      <c r="J2236">
        <v>0</v>
      </c>
      <c r="K2236">
        <v>0</v>
      </c>
    </row>
    <row r="2237" spans="1:11" x14ac:dyDescent="0.25">
      <c r="A2237">
        <v>3848</v>
      </c>
      <c r="B2237" t="s">
        <v>1647</v>
      </c>
      <c r="C2237" t="s">
        <v>301</v>
      </c>
      <c r="D2237" t="s">
        <v>7400</v>
      </c>
      <c r="G2237" t="s">
        <v>4498</v>
      </c>
      <c r="H2237">
        <v>20</v>
      </c>
      <c r="I2237" t="s">
        <v>1652</v>
      </c>
      <c r="J2237">
        <v>0</v>
      </c>
      <c r="K2237">
        <v>0</v>
      </c>
    </row>
    <row r="2238" spans="1:11" x14ac:dyDescent="0.25">
      <c r="A2238">
        <v>3848</v>
      </c>
      <c r="B2238" t="s">
        <v>1647</v>
      </c>
      <c r="C2238" t="s">
        <v>301</v>
      </c>
      <c r="D2238" t="s">
        <v>7400</v>
      </c>
      <c r="E2238" t="s">
        <v>3759</v>
      </c>
      <c r="F2238" t="s">
        <v>10373</v>
      </c>
      <c r="G2238" t="s">
        <v>3505</v>
      </c>
      <c r="H2238">
        <v>26</v>
      </c>
      <c r="I2238" t="s">
        <v>1652</v>
      </c>
      <c r="J2238">
        <v>0</v>
      </c>
      <c r="K2238">
        <v>0</v>
      </c>
    </row>
    <row r="2239" spans="1:11" x14ac:dyDescent="0.25">
      <c r="A2239">
        <v>3848</v>
      </c>
      <c r="B2239" t="s">
        <v>1647</v>
      </c>
      <c r="C2239" t="s">
        <v>301</v>
      </c>
      <c r="D2239" t="s">
        <v>7400</v>
      </c>
      <c r="G2239" t="s">
        <v>4345</v>
      </c>
      <c r="H2239">
        <v>31</v>
      </c>
      <c r="I2239" t="s">
        <v>1652</v>
      </c>
      <c r="J2239">
        <v>0</v>
      </c>
      <c r="K2239">
        <v>0</v>
      </c>
    </row>
    <row r="2240" spans="1:11" x14ac:dyDescent="0.25">
      <c r="A2240">
        <v>3848</v>
      </c>
      <c r="B2240" t="s">
        <v>1647</v>
      </c>
      <c r="C2240" t="s">
        <v>301</v>
      </c>
      <c r="D2240" t="s">
        <v>7400</v>
      </c>
      <c r="E2240" t="s">
        <v>10850</v>
      </c>
      <c r="F2240" t="s">
        <v>10851</v>
      </c>
      <c r="G2240" t="s">
        <v>9179</v>
      </c>
      <c r="H2240">
        <v>6</v>
      </c>
      <c r="I2240" t="s">
        <v>1652</v>
      </c>
      <c r="J2240">
        <v>0</v>
      </c>
      <c r="K2240">
        <v>0</v>
      </c>
    </row>
    <row r="2241" spans="1:11" x14ac:dyDescent="0.25">
      <c r="A2241">
        <v>3848</v>
      </c>
      <c r="B2241" t="s">
        <v>1647</v>
      </c>
      <c r="C2241" t="s">
        <v>301</v>
      </c>
      <c r="D2241" t="s">
        <v>7400</v>
      </c>
      <c r="G2241" t="s">
        <v>4418</v>
      </c>
      <c r="H2241">
        <v>11</v>
      </c>
      <c r="I2241" t="s">
        <v>1652</v>
      </c>
      <c r="J2241">
        <v>0</v>
      </c>
      <c r="K2241">
        <v>0</v>
      </c>
    </row>
    <row r="2242" spans="1:11" x14ac:dyDescent="0.25">
      <c r="A2242">
        <v>3848</v>
      </c>
      <c r="B2242" t="s">
        <v>1647</v>
      </c>
      <c r="C2242" t="s">
        <v>301</v>
      </c>
      <c r="D2242" t="s">
        <v>7400</v>
      </c>
      <c r="E2242" t="s">
        <v>8957</v>
      </c>
      <c r="F2242" t="s">
        <v>8958</v>
      </c>
      <c r="G2242" t="s">
        <v>8959</v>
      </c>
      <c r="H2242">
        <v>3</v>
      </c>
      <c r="I2242" t="s">
        <v>1652</v>
      </c>
      <c r="J2242">
        <v>0</v>
      </c>
      <c r="K2242">
        <v>0</v>
      </c>
    </row>
    <row r="2243" spans="1:11" x14ac:dyDescent="0.25">
      <c r="A2243">
        <v>3848</v>
      </c>
      <c r="B2243" t="s">
        <v>1647</v>
      </c>
      <c r="C2243" t="s">
        <v>301</v>
      </c>
      <c r="D2243" t="s">
        <v>7400</v>
      </c>
      <c r="E2243" t="s">
        <v>3760</v>
      </c>
      <c r="F2243" t="s">
        <v>3761</v>
      </c>
      <c r="G2243" t="s">
        <v>10164</v>
      </c>
      <c r="H2243">
        <v>2</v>
      </c>
      <c r="I2243" t="s">
        <v>1652</v>
      </c>
      <c r="J2243">
        <v>0</v>
      </c>
      <c r="K2243">
        <v>0</v>
      </c>
    </row>
    <row r="2244" spans="1:11" x14ac:dyDescent="0.25">
      <c r="A2244">
        <v>3848</v>
      </c>
      <c r="B2244" t="s">
        <v>1647</v>
      </c>
      <c r="C2244" t="s">
        <v>301</v>
      </c>
      <c r="D2244" t="s">
        <v>7400</v>
      </c>
      <c r="G2244" t="s">
        <v>5152</v>
      </c>
      <c r="H2244">
        <v>6</v>
      </c>
      <c r="I2244" t="s">
        <v>1652</v>
      </c>
      <c r="J2244">
        <v>0</v>
      </c>
      <c r="K2244">
        <v>0</v>
      </c>
    </row>
    <row r="2245" spans="1:11" x14ac:dyDescent="0.25">
      <c r="A2245">
        <v>3848</v>
      </c>
      <c r="B2245" t="s">
        <v>1647</v>
      </c>
      <c r="C2245" t="s">
        <v>301</v>
      </c>
      <c r="D2245" t="s">
        <v>7400</v>
      </c>
      <c r="E2245" t="s">
        <v>10852</v>
      </c>
      <c r="F2245" t="s">
        <v>1912</v>
      </c>
      <c r="G2245" t="s">
        <v>8851</v>
      </c>
      <c r="H2245">
        <v>5</v>
      </c>
      <c r="I2245" t="s">
        <v>1652</v>
      </c>
      <c r="J2245">
        <v>0</v>
      </c>
      <c r="K2245">
        <v>0</v>
      </c>
    </row>
    <row r="2246" spans="1:11" x14ac:dyDescent="0.25">
      <c r="A2246">
        <v>3848</v>
      </c>
      <c r="B2246" t="s">
        <v>1647</v>
      </c>
      <c r="C2246" t="s">
        <v>301</v>
      </c>
      <c r="D2246" t="s">
        <v>7400</v>
      </c>
      <c r="G2246" t="s">
        <v>5927</v>
      </c>
      <c r="H2246">
        <v>5</v>
      </c>
      <c r="I2246" t="s">
        <v>1652</v>
      </c>
      <c r="J2246">
        <v>0</v>
      </c>
      <c r="K2246">
        <v>0</v>
      </c>
    </row>
    <row r="2247" spans="1:11" x14ac:dyDescent="0.25">
      <c r="A2247">
        <v>3848</v>
      </c>
      <c r="B2247" t="s">
        <v>1647</v>
      </c>
      <c r="C2247" t="s">
        <v>301</v>
      </c>
      <c r="D2247" t="s">
        <v>7400</v>
      </c>
      <c r="E2247" t="s">
        <v>2472</v>
      </c>
      <c r="F2247" t="s">
        <v>2473</v>
      </c>
      <c r="G2247" t="s">
        <v>6797</v>
      </c>
      <c r="H2247">
        <v>22</v>
      </c>
      <c r="I2247" t="s">
        <v>1652</v>
      </c>
      <c r="J2247">
        <v>0</v>
      </c>
      <c r="K2247">
        <v>0</v>
      </c>
    </row>
    <row r="2248" spans="1:11" x14ac:dyDescent="0.25">
      <c r="A2248">
        <v>3848</v>
      </c>
      <c r="B2248" t="s">
        <v>1647</v>
      </c>
      <c r="C2248" t="s">
        <v>301</v>
      </c>
      <c r="D2248" t="s">
        <v>7400</v>
      </c>
      <c r="G2248" t="s">
        <v>2221</v>
      </c>
      <c r="H2248">
        <v>19</v>
      </c>
      <c r="I2248" t="s">
        <v>1652</v>
      </c>
      <c r="J2248">
        <v>0</v>
      </c>
      <c r="K2248">
        <v>0</v>
      </c>
    </row>
    <row r="2249" spans="1:11" x14ac:dyDescent="0.25">
      <c r="A2249">
        <v>3848</v>
      </c>
      <c r="B2249" t="s">
        <v>1647</v>
      </c>
      <c r="C2249" t="s">
        <v>301</v>
      </c>
      <c r="D2249" t="s">
        <v>7400</v>
      </c>
      <c r="E2249" t="s">
        <v>1911</v>
      </c>
      <c r="F2249" t="s">
        <v>1796</v>
      </c>
      <c r="G2249" t="s">
        <v>3748</v>
      </c>
      <c r="H2249">
        <v>13</v>
      </c>
      <c r="I2249" t="s">
        <v>1652</v>
      </c>
      <c r="J2249">
        <v>0</v>
      </c>
      <c r="K2249">
        <v>0</v>
      </c>
    </row>
    <row r="2250" spans="1:11" x14ac:dyDescent="0.25">
      <c r="A2250">
        <v>3848</v>
      </c>
      <c r="B2250" t="s">
        <v>1647</v>
      </c>
      <c r="C2250" t="s">
        <v>301</v>
      </c>
      <c r="D2250" t="s">
        <v>7400</v>
      </c>
      <c r="G2250" t="s">
        <v>7041</v>
      </c>
      <c r="H2250">
        <v>10</v>
      </c>
      <c r="I2250" t="s">
        <v>1652</v>
      </c>
      <c r="J2250">
        <v>0</v>
      </c>
      <c r="K2250">
        <v>0</v>
      </c>
    </row>
    <row r="2251" spans="1:11" x14ac:dyDescent="0.25">
      <c r="A2251">
        <v>3848</v>
      </c>
      <c r="B2251" t="s">
        <v>1647</v>
      </c>
      <c r="C2251" t="s">
        <v>301</v>
      </c>
      <c r="D2251" t="s">
        <v>7400</v>
      </c>
      <c r="E2251" t="s">
        <v>3762</v>
      </c>
      <c r="F2251" t="s">
        <v>3715</v>
      </c>
      <c r="G2251" t="s">
        <v>3103</v>
      </c>
      <c r="H2251">
        <v>2</v>
      </c>
      <c r="I2251" t="s">
        <v>1652</v>
      </c>
      <c r="J2251">
        <v>0</v>
      </c>
      <c r="K2251">
        <v>0</v>
      </c>
    </row>
    <row r="2252" spans="1:11" x14ac:dyDescent="0.25">
      <c r="A2252">
        <v>3848</v>
      </c>
      <c r="B2252" t="s">
        <v>1647</v>
      </c>
      <c r="C2252" t="s">
        <v>301</v>
      </c>
      <c r="D2252" t="s">
        <v>7400</v>
      </c>
      <c r="G2252" t="s">
        <v>7557</v>
      </c>
      <c r="H2252">
        <v>1</v>
      </c>
      <c r="I2252" t="s">
        <v>1652</v>
      </c>
      <c r="J2252">
        <v>0</v>
      </c>
      <c r="K2252">
        <v>0</v>
      </c>
    </row>
    <row r="2253" spans="1:11" x14ac:dyDescent="0.25">
      <c r="A2253">
        <v>3848</v>
      </c>
      <c r="B2253" t="s">
        <v>1647</v>
      </c>
      <c r="C2253" t="s">
        <v>301</v>
      </c>
      <c r="D2253" t="s">
        <v>7400</v>
      </c>
      <c r="E2253" t="s">
        <v>3763</v>
      </c>
      <c r="F2253" t="s">
        <v>1789</v>
      </c>
      <c r="G2253" t="s">
        <v>3764</v>
      </c>
      <c r="H2253">
        <v>2</v>
      </c>
      <c r="I2253" t="s">
        <v>1652</v>
      </c>
      <c r="J2253">
        <v>0</v>
      </c>
      <c r="K2253">
        <v>0</v>
      </c>
    </row>
    <row r="2254" spans="1:11" x14ac:dyDescent="0.25">
      <c r="A2254">
        <v>3848</v>
      </c>
      <c r="B2254" t="s">
        <v>1647</v>
      </c>
      <c r="C2254" t="s">
        <v>301</v>
      </c>
      <c r="D2254" t="s">
        <v>7400</v>
      </c>
      <c r="G2254" t="s">
        <v>5061</v>
      </c>
      <c r="H2254">
        <v>14</v>
      </c>
      <c r="I2254" t="s">
        <v>1652</v>
      </c>
      <c r="J2254">
        <v>0</v>
      </c>
      <c r="K2254">
        <v>0</v>
      </c>
    </row>
    <row r="2255" spans="1:11" x14ac:dyDescent="0.25">
      <c r="A2255">
        <v>3848</v>
      </c>
      <c r="B2255" t="s">
        <v>1647</v>
      </c>
      <c r="C2255" t="s">
        <v>301</v>
      </c>
      <c r="D2255" t="s">
        <v>7400</v>
      </c>
      <c r="E2255" t="s">
        <v>6475</v>
      </c>
      <c r="F2255" t="s">
        <v>1776</v>
      </c>
      <c r="G2255" t="s">
        <v>7788</v>
      </c>
      <c r="H2255">
        <v>4</v>
      </c>
      <c r="I2255" t="s">
        <v>1652</v>
      </c>
      <c r="J2255">
        <v>0</v>
      </c>
      <c r="K2255">
        <v>0</v>
      </c>
    </row>
    <row r="2256" spans="1:11" x14ac:dyDescent="0.25">
      <c r="A2256">
        <v>3848</v>
      </c>
      <c r="B2256" t="s">
        <v>1647</v>
      </c>
      <c r="C2256" t="s">
        <v>301</v>
      </c>
      <c r="D2256" t="s">
        <v>7400</v>
      </c>
      <c r="G2256" t="s">
        <v>6471</v>
      </c>
      <c r="H2256">
        <v>5</v>
      </c>
      <c r="I2256" t="s">
        <v>1652</v>
      </c>
      <c r="J2256">
        <v>0</v>
      </c>
      <c r="K2256">
        <v>0</v>
      </c>
    </row>
    <row r="2257" spans="1:11" x14ac:dyDescent="0.25">
      <c r="A2257">
        <v>3848</v>
      </c>
      <c r="B2257" t="s">
        <v>1647</v>
      </c>
      <c r="C2257" t="s">
        <v>301</v>
      </c>
      <c r="D2257" t="s">
        <v>7400</v>
      </c>
      <c r="E2257" t="s">
        <v>3765</v>
      </c>
      <c r="F2257" t="s">
        <v>3766</v>
      </c>
      <c r="G2257" t="s">
        <v>5064</v>
      </c>
      <c r="H2257">
        <v>45</v>
      </c>
      <c r="I2257" t="s">
        <v>1652</v>
      </c>
      <c r="J2257">
        <v>0</v>
      </c>
      <c r="K2257">
        <v>0</v>
      </c>
    </row>
    <row r="2258" spans="1:11" x14ac:dyDescent="0.25">
      <c r="A2258">
        <v>3848</v>
      </c>
      <c r="B2258" t="s">
        <v>1647</v>
      </c>
      <c r="C2258" t="s">
        <v>301</v>
      </c>
      <c r="D2258" t="s">
        <v>7400</v>
      </c>
      <c r="E2258" t="s">
        <v>6476</v>
      </c>
      <c r="F2258" t="s">
        <v>6474</v>
      </c>
      <c r="G2258" t="s">
        <v>3458</v>
      </c>
      <c r="H2258">
        <v>3</v>
      </c>
      <c r="I2258" t="s">
        <v>1652</v>
      </c>
      <c r="J2258">
        <v>0</v>
      </c>
      <c r="K2258">
        <v>0</v>
      </c>
    </row>
    <row r="2259" spans="1:11" x14ac:dyDescent="0.25">
      <c r="A2259">
        <v>3848</v>
      </c>
      <c r="B2259" t="s">
        <v>1647</v>
      </c>
      <c r="C2259" t="s">
        <v>301</v>
      </c>
      <c r="D2259" t="s">
        <v>7400</v>
      </c>
      <c r="G2259" t="s">
        <v>5975</v>
      </c>
      <c r="H2259">
        <v>2</v>
      </c>
      <c r="I2259" t="s">
        <v>1652</v>
      </c>
      <c r="J2259">
        <v>0</v>
      </c>
      <c r="K2259">
        <v>0</v>
      </c>
    </row>
    <row r="2260" spans="1:11" x14ac:dyDescent="0.25">
      <c r="A2260">
        <v>3848</v>
      </c>
      <c r="B2260" t="s">
        <v>1647</v>
      </c>
      <c r="C2260" t="s">
        <v>301</v>
      </c>
      <c r="D2260" t="s">
        <v>7400</v>
      </c>
      <c r="E2260" t="s">
        <v>3767</v>
      </c>
      <c r="F2260" t="s">
        <v>3768</v>
      </c>
      <c r="G2260" t="s">
        <v>2202</v>
      </c>
      <c r="H2260">
        <v>9</v>
      </c>
      <c r="I2260" t="s">
        <v>1652</v>
      </c>
      <c r="J2260">
        <v>0</v>
      </c>
      <c r="K2260">
        <v>0</v>
      </c>
    </row>
    <row r="2261" spans="1:11" x14ac:dyDescent="0.25">
      <c r="A2261">
        <v>3848</v>
      </c>
      <c r="B2261" t="s">
        <v>1647</v>
      </c>
      <c r="C2261" t="s">
        <v>301</v>
      </c>
      <c r="D2261" t="s">
        <v>7400</v>
      </c>
      <c r="E2261" t="s">
        <v>9687</v>
      </c>
      <c r="F2261" t="s">
        <v>1681</v>
      </c>
      <c r="G2261" t="s">
        <v>5038</v>
      </c>
      <c r="H2261">
        <v>10</v>
      </c>
      <c r="I2261" t="s">
        <v>1652</v>
      </c>
      <c r="J2261">
        <v>0</v>
      </c>
      <c r="K2261">
        <v>0</v>
      </c>
    </row>
    <row r="2262" spans="1:11" x14ac:dyDescent="0.25">
      <c r="A2262">
        <v>3848</v>
      </c>
      <c r="B2262" t="s">
        <v>1647</v>
      </c>
      <c r="C2262" t="s">
        <v>301</v>
      </c>
      <c r="D2262" t="s">
        <v>7400</v>
      </c>
      <c r="G2262" t="s">
        <v>9688</v>
      </c>
      <c r="H2262">
        <v>42</v>
      </c>
      <c r="I2262" t="s">
        <v>1652</v>
      </c>
      <c r="J2262">
        <v>0</v>
      </c>
      <c r="K2262">
        <v>0</v>
      </c>
    </row>
    <row r="2263" spans="1:11" x14ac:dyDescent="0.25">
      <c r="A2263">
        <v>3848</v>
      </c>
      <c r="B2263" t="s">
        <v>1647</v>
      </c>
      <c r="C2263" t="s">
        <v>301</v>
      </c>
      <c r="D2263" t="s">
        <v>7400</v>
      </c>
      <c r="E2263" t="s">
        <v>3769</v>
      </c>
      <c r="F2263" t="s">
        <v>1657</v>
      </c>
      <c r="G2263" t="s">
        <v>5170</v>
      </c>
      <c r="H2263">
        <v>1</v>
      </c>
      <c r="I2263" t="s">
        <v>1652</v>
      </c>
      <c r="J2263">
        <v>0</v>
      </c>
      <c r="K2263">
        <v>0</v>
      </c>
    </row>
    <row r="2264" spans="1:11" x14ac:dyDescent="0.25">
      <c r="A2264">
        <v>3848</v>
      </c>
      <c r="B2264" t="s">
        <v>1647</v>
      </c>
      <c r="C2264" t="s">
        <v>301</v>
      </c>
      <c r="D2264" t="s">
        <v>7400</v>
      </c>
      <c r="G2264" t="s">
        <v>4499</v>
      </c>
      <c r="H2264">
        <v>22</v>
      </c>
      <c r="I2264" t="s">
        <v>1652</v>
      </c>
      <c r="J2264">
        <v>0</v>
      </c>
      <c r="K2264">
        <v>0</v>
      </c>
    </row>
    <row r="2265" spans="1:11" x14ac:dyDescent="0.25">
      <c r="A2265">
        <v>3848</v>
      </c>
      <c r="B2265" t="s">
        <v>1647</v>
      </c>
      <c r="C2265" t="s">
        <v>301</v>
      </c>
      <c r="D2265" t="s">
        <v>7400</v>
      </c>
      <c r="E2265" t="s">
        <v>5171</v>
      </c>
      <c r="F2265" t="s">
        <v>1910</v>
      </c>
      <c r="G2265" t="s">
        <v>10328</v>
      </c>
      <c r="H2265">
        <v>14</v>
      </c>
      <c r="I2265" t="s">
        <v>1652</v>
      </c>
      <c r="J2265">
        <v>0</v>
      </c>
      <c r="K2265">
        <v>0</v>
      </c>
    </row>
    <row r="2266" spans="1:11" x14ac:dyDescent="0.25">
      <c r="A2266">
        <v>3848</v>
      </c>
      <c r="B2266" t="s">
        <v>1647</v>
      </c>
      <c r="C2266" t="s">
        <v>301</v>
      </c>
      <c r="D2266" t="s">
        <v>7400</v>
      </c>
      <c r="G2266" t="s">
        <v>2248</v>
      </c>
      <c r="H2266">
        <v>2</v>
      </c>
      <c r="I2266" t="s">
        <v>1652</v>
      </c>
      <c r="J2266">
        <v>0</v>
      </c>
      <c r="K2266">
        <v>0</v>
      </c>
    </row>
    <row r="2267" spans="1:11" x14ac:dyDescent="0.25">
      <c r="A2267">
        <v>3848</v>
      </c>
      <c r="B2267" t="s">
        <v>1647</v>
      </c>
      <c r="C2267" t="s">
        <v>301</v>
      </c>
      <c r="D2267" t="s">
        <v>7400</v>
      </c>
      <c r="E2267" t="s">
        <v>5172</v>
      </c>
      <c r="F2267" t="s">
        <v>5138</v>
      </c>
      <c r="G2267" t="s">
        <v>6791</v>
      </c>
      <c r="H2267">
        <v>2</v>
      </c>
      <c r="I2267" t="s">
        <v>1652</v>
      </c>
      <c r="J2267">
        <v>0</v>
      </c>
      <c r="K2267">
        <v>0</v>
      </c>
    </row>
    <row r="2268" spans="1:11" x14ac:dyDescent="0.25">
      <c r="A2268">
        <v>3848</v>
      </c>
      <c r="B2268" t="s">
        <v>1647</v>
      </c>
      <c r="C2268" t="s">
        <v>301</v>
      </c>
      <c r="D2268" t="s">
        <v>7400</v>
      </c>
      <c r="G2268" t="s">
        <v>5028</v>
      </c>
      <c r="H2268">
        <v>2</v>
      </c>
      <c r="I2268" t="s">
        <v>1652</v>
      </c>
      <c r="J2268">
        <v>0</v>
      </c>
      <c r="K2268">
        <v>0</v>
      </c>
    </row>
    <row r="2269" spans="1:11" x14ac:dyDescent="0.25">
      <c r="A2269">
        <v>3848</v>
      </c>
      <c r="B2269" t="s">
        <v>1647</v>
      </c>
      <c r="C2269" t="s">
        <v>301</v>
      </c>
      <c r="D2269" t="s">
        <v>7400</v>
      </c>
      <c r="E2269" t="s">
        <v>10853</v>
      </c>
      <c r="F2269" t="s">
        <v>1657</v>
      </c>
      <c r="G2269" t="s">
        <v>8293</v>
      </c>
      <c r="H2269">
        <v>3</v>
      </c>
      <c r="I2269" t="s">
        <v>1652</v>
      </c>
      <c r="J2269">
        <v>0</v>
      </c>
      <c r="K2269">
        <v>0</v>
      </c>
    </row>
    <row r="2270" spans="1:11" x14ac:dyDescent="0.25">
      <c r="A2270">
        <v>3848</v>
      </c>
      <c r="B2270" t="s">
        <v>1647</v>
      </c>
      <c r="C2270" t="s">
        <v>301</v>
      </c>
      <c r="D2270" t="s">
        <v>7400</v>
      </c>
      <c r="G2270" t="s">
        <v>10854</v>
      </c>
      <c r="H2270">
        <v>4</v>
      </c>
      <c r="I2270" t="s">
        <v>1652</v>
      </c>
      <c r="J2270">
        <v>0</v>
      </c>
      <c r="K2270">
        <v>0</v>
      </c>
    </row>
    <row r="2271" spans="1:11" x14ac:dyDescent="0.25">
      <c r="A2271">
        <v>3848</v>
      </c>
      <c r="B2271" t="s">
        <v>1647</v>
      </c>
      <c r="C2271" t="s">
        <v>301</v>
      </c>
      <c r="D2271" t="s">
        <v>7400</v>
      </c>
      <c r="E2271" t="s">
        <v>10855</v>
      </c>
      <c r="F2271" t="s">
        <v>1703</v>
      </c>
      <c r="G2271" t="s">
        <v>3538</v>
      </c>
      <c r="H2271">
        <v>2</v>
      </c>
      <c r="I2271" t="s">
        <v>1652</v>
      </c>
      <c r="J2271">
        <v>0</v>
      </c>
      <c r="K2271">
        <v>0</v>
      </c>
    </row>
    <row r="2272" spans="1:11" x14ac:dyDescent="0.25">
      <c r="A2272">
        <v>3848</v>
      </c>
      <c r="B2272" t="s">
        <v>1647</v>
      </c>
      <c r="C2272" t="s">
        <v>301</v>
      </c>
      <c r="D2272" t="s">
        <v>7400</v>
      </c>
      <c r="G2272" t="s">
        <v>2232</v>
      </c>
      <c r="H2272">
        <v>3</v>
      </c>
      <c r="I2272" t="s">
        <v>1652</v>
      </c>
      <c r="J2272">
        <v>0</v>
      </c>
      <c r="K2272">
        <v>0</v>
      </c>
    </row>
    <row r="2273" spans="1:11" x14ac:dyDescent="0.25">
      <c r="A2273">
        <v>3848</v>
      </c>
      <c r="B2273" t="s">
        <v>1647</v>
      </c>
      <c r="C2273" t="s">
        <v>301</v>
      </c>
      <c r="D2273" t="s">
        <v>7400</v>
      </c>
      <c r="E2273" t="s">
        <v>10856</v>
      </c>
      <c r="F2273" t="s">
        <v>10857</v>
      </c>
      <c r="G2273" t="s">
        <v>6797</v>
      </c>
      <c r="H2273">
        <v>2</v>
      </c>
      <c r="I2273" t="s">
        <v>1652</v>
      </c>
      <c r="J2273">
        <v>0</v>
      </c>
      <c r="K2273">
        <v>0</v>
      </c>
    </row>
    <row r="2274" spans="1:11" x14ac:dyDescent="0.25">
      <c r="A2274">
        <v>3848</v>
      </c>
      <c r="B2274" t="s">
        <v>1647</v>
      </c>
      <c r="C2274" t="s">
        <v>301</v>
      </c>
      <c r="D2274" t="s">
        <v>7400</v>
      </c>
      <c r="G2274" t="s">
        <v>4252</v>
      </c>
      <c r="H2274">
        <v>1</v>
      </c>
      <c r="I2274" t="s">
        <v>1652</v>
      </c>
      <c r="J2274">
        <v>0</v>
      </c>
      <c r="K2274">
        <v>0</v>
      </c>
    </row>
    <row r="2275" spans="1:11" x14ac:dyDescent="0.25">
      <c r="A2275">
        <v>3848</v>
      </c>
      <c r="B2275" t="s">
        <v>1647</v>
      </c>
      <c r="C2275" t="s">
        <v>301</v>
      </c>
      <c r="D2275" t="s">
        <v>7400</v>
      </c>
      <c r="E2275" t="s">
        <v>2553</v>
      </c>
      <c r="F2275" t="s">
        <v>2554</v>
      </c>
      <c r="G2275" t="s">
        <v>8851</v>
      </c>
      <c r="H2275">
        <v>7</v>
      </c>
      <c r="I2275" t="s">
        <v>1652</v>
      </c>
      <c r="J2275">
        <v>0</v>
      </c>
      <c r="K2275">
        <v>0</v>
      </c>
    </row>
    <row r="2276" spans="1:11" x14ac:dyDescent="0.25">
      <c r="A2276">
        <v>3848</v>
      </c>
      <c r="B2276" t="s">
        <v>1647</v>
      </c>
      <c r="C2276" t="s">
        <v>301</v>
      </c>
      <c r="D2276" t="s">
        <v>7400</v>
      </c>
      <c r="G2276" t="s">
        <v>5926</v>
      </c>
      <c r="H2276">
        <v>9</v>
      </c>
      <c r="I2276" t="s">
        <v>1652</v>
      </c>
      <c r="J2276">
        <v>0</v>
      </c>
      <c r="K2276">
        <v>0</v>
      </c>
    </row>
    <row r="2277" spans="1:11" x14ac:dyDescent="0.25">
      <c r="A2277">
        <v>3848</v>
      </c>
      <c r="B2277" t="s">
        <v>1647</v>
      </c>
      <c r="C2277" t="s">
        <v>301</v>
      </c>
      <c r="D2277" t="s">
        <v>7400</v>
      </c>
      <c r="E2277" t="s">
        <v>10858</v>
      </c>
      <c r="F2277" t="s">
        <v>7163</v>
      </c>
      <c r="G2277" t="s">
        <v>10859</v>
      </c>
      <c r="H2277">
        <v>10</v>
      </c>
      <c r="I2277" t="s">
        <v>1652</v>
      </c>
      <c r="J2277">
        <v>0</v>
      </c>
      <c r="K2277">
        <v>0</v>
      </c>
    </row>
    <row r="2278" spans="1:11" x14ac:dyDescent="0.25">
      <c r="A2278">
        <v>3848</v>
      </c>
      <c r="B2278" t="s">
        <v>1647</v>
      </c>
      <c r="C2278" t="s">
        <v>301</v>
      </c>
      <c r="D2278" t="s">
        <v>7400</v>
      </c>
      <c r="G2278" t="s">
        <v>2240</v>
      </c>
      <c r="H2278">
        <v>10</v>
      </c>
      <c r="I2278" t="s">
        <v>1652</v>
      </c>
      <c r="J2278">
        <v>0</v>
      </c>
      <c r="K2278">
        <v>0</v>
      </c>
    </row>
    <row r="2279" spans="1:11" x14ac:dyDescent="0.25">
      <c r="A2279">
        <v>3848</v>
      </c>
      <c r="B2279" t="s">
        <v>1647</v>
      </c>
      <c r="C2279" t="s">
        <v>301</v>
      </c>
      <c r="D2279" t="s">
        <v>7400</v>
      </c>
      <c r="E2279" t="s">
        <v>6658</v>
      </c>
      <c r="F2279" t="s">
        <v>1910</v>
      </c>
      <c r="G2279" t="s">
        <v>6881</v>
      </c>
      <c r="H2279">
        <v>10</v>
      </c>
      <c r="I2279" t="s">
        <v>1652</v>
      </c>
      <c r="J2279">
        <v>0</v>
      </c>
      <c r="K2279">
        <v>0</v>
      </c>
    </row>
    <row r="2280" spans="1:11" x14ac:dyDescent="0.25">
      <c r="A2280">
        <v>3848</v>
      </c>
      <c r="B2280" t="s">
        <v>1647</v>
      </c>
      <c r="C2280" t="s">
        <v>301</v>
      </c>
      <c r="D2280" t="s">
        <v>7400</v>
      </c>
      <c r="G2280" t="s">
        <v>6659</v>
      </c>
      <c r="H2280">
        <v>5</v>
      </c>
      <c r="I2280" t="s">
        <v>1652</v>
      </c>
      <c r="J2280">
        <v>0</v>
      </c>
      <c r="K2280">
        <v>0</v>
      </c>
    </row>
    <row r="2281" spans="1:11" x14ac:dyDescent="0.25">
      <c r="A2281">
        <v>3848</v>
      </c>
      <c r="B2281" t="s">
        <v>1647</v>
      </c>
      <c r="C2281" t="s">
        <v>301</v>
      </c>
      <c r="D2281" t="s">
        <v>7400</v>
      </c>
      <c r="E2281" t="s">
        <v>10860</v>
      </c>
      <c r="F2281" t="s">
        <v>1923</v>
      </c>
      <c r="G2281" t="s">
        <v>9179</v>
      </c>
      <c r="H2281">
        <v>8</v>
      </c>
      <c r="I2281" t="s">
        <v>1652</v>
      </c>
      <c r="J2281">
        <v>0</v>
      </c>
      <c r="K2281">
        <v>0</v>
      </c>
    </row>
    <row r="2282" spans="1:11" x14ac:dyDescent="0.25">
      <c r="A2282">
        <v>3848</v>
      </c>
      <c r="B2282" t="s">
        <v>1647</v>
      </c>
      <c r="C2282" t="s">
        <v>301</v>
      </c>
      <c r="D2282" t="s">
        <v>7400</v>
      </c>
      <c r="G2282" t="s">
        <v>5927</v>
      </c>
      <c r="H2282">
        <v>9</v>
      </c>
      <c r="I2282" t="s">
        <v>1652</v>
      </c>
      <c r="J2282">
        <v>0</v>
      </c>
      <c r="K2282">
        <v>0</v>
      </c>
    </row>
    <row r="2283" spans="1:11" x14ac:dyDescent="0.25">
      <c r="A2283">
        <v>3848</v>
      </c>
      <c r="B2283" t="s">
        <v>1647</v>
      </c>
      <c r="C2283" t="s">
        <v>301</v>
      </c>
      <c r="D2283" t="s">
        <v>7400</v>
      </c>
      <c r="E2283" t="s">
        <v>10861</v>
      </c>
      <c r="F2283" t="s">
        <v>10862</v>
      </c>
      <c r="G2283" t="s">
        <v>6894</v>
      </c>
      <c r="H2283">
        <v>3</v>
      </c>
      <c r="I2283" t="s">
        <v>1652</v>
      </c>
      <c r="J2283">
        <v>0</v>
      </c>
      <c r="K2283">
        <v>0</v>
      </c>
    </row>
    <row r="2284" spans="1:11" x14ac:dyDescent="0.25">
      <c r="A2284">
        <v>3848</v>
      </c>
      <c r="B2284" t="s">
        <v>1647</v>
      </c>
      <c r="C2284" t="s">
        <v>301</v>
      </c>
      <c r="D2284" t="s">
        <v>7400</v>
      </c>
      <c r="G2284" t="s">
        <v>2221</v>
      </c>
      <c r="H2284">
        <v>4</v>
      </c>
      <c r="I2284" t="s">
        <v>1652</v>
      </c>
      <c r="J2284">
        <v>0</v>
      </c>
      <c r="K2284">
        <v>0</v>
      </c>
    </row>
    <row r="2285" spans="1:11" x14ac:dyDescent="0.25">
      <c r="A2285">
        <v>3848</v>
      </c>
      <c r="B2285" t="s">
        <v>1647</v>
      </c>
      <c r="C2285" t="s">
        <v>301</v>
      </c>
      <c r="D2285" t="s">
        <v>7400</v>
      </c>
      <c r="E2285" t="s">
        <v>3770</v>
      </c>
      <c r="F2285" t="s">
        <v>3766</v>
      </c>
      <c r="G2285" t="s">
        <v>10162</v>
      </c>
      <c r="H2285">
        <v>7</v>
      </c>
      <c r="I2285" t="s">
        <v>1652</v>
      </c>
      <c r="J2285">
        <v>0</v>
      </c>
      <c r="K2285">
        <v>0</v>
      </c>
    </row>
    <row r="2286" spans="1:11" x14ac:dyDescent="0.25">
      <c r="A2286">
        <v>3848</v>
      </c>
      <c r="B2286" t="s">
        <v>1647</v>
      </c>
      <c r="C2286" t="s">
        <v>301</v>
      </c>
      <c r="D2286" t="s">
        <v>7400</v>
      </c>
      <c r="G2286" t="s">
        <v>2251</v>
      </c>
      <c r="H2286">
        <v>33</v>
      </c>
      <c r="I2286" t="s">
        <v>1652</v>
      </c>
      <c r="J2286">
        <v>0</v>
      </c>
      <c r="K2286">
        <v>0</v>
      </c>
    </row>
    <row r="2287" spans="1:11" x14ac:dyDescent="0.25">
      <c r="A2287">
        <v>3848</v>
      </c>
      <c r="B2287" t="s">
        <v>1647</v>
      </c>
      <c r="C2287" t="s">
        <v>301</v>
      </c>
      <c r="D2287" t="s">
        <v>7400</v>
      </c>
      <c r="E2287" t="s">
        <v>5174</v>
      </c>
      <c r="F2287" t="s">
        <v>5175</v>
      </c>
      <c r="G2287" t="s">
        <v>6795</v>
      </c>
      <c r="H2287">
        <v>5</v>
      </c>
      <c r="I2287" t="s">
        <v>1652</v>
      </c>
      <c r="J2287">
        <v>0</v>
      </c>
      <c r="K2287">
        <v>0</v>
      </c>
    </row>
    <row r="2288" spans="1:11" x14ac:dyDescent="0.25">
      <c r="A2288">
        <v>3848</v>
      </c>
      <c r="B2288" t="s">
        <v>1647</v>
      </c>
      <c r="C2288" t="s">
        <v>301</v>
      </c>
      <c r="D2288" t="s">
        <v>7400</v>
      </c>
      <c r="G2288" t="s">
        <v>2231</v>
      </c>
      <c r="H2288">
        <v>5</v>
      </c>
      <c r="I2288" t="s">
        <v>1652</v>
      </c>
      <c r="J2288">
        <v>0</v>
      </c>
      <c r="K2288">
        <v>0</v>
      </c>
    </row>
    <row r="2289" spans="1:11" x14ac:dyDescent="0.25">
      <c r="A2289">
        <v>3848</v>
      </c>
      <c r="B2289" t="s">
        <v>1647</v>
      </c>
      <c r="C2289" t="s">
        <v>301</v>
      </c>
      <c r="D2289" t="s">
        <v>7400</v>
      </c>
      <c r="E2289" t="s">
        <v>3771</v>
      </c>
      <c r="F2289" t="s">
        <v>1789</v>
      </c>
      <c r="G2289" t="s">
        <v>10149</v>
      </c>
      <c r="H2289">
        <v>3</v>
      </c>
      <c r="I2289" t="s">
        <v>1652</v>
      </c>
      <c r="J2289">
        <v>0</v>
      </c>
      <c r="K2289">
        <v>0</v>
      </c>
    </row>
    <row r="2290" spans="1:11" x14ac:dyDescent="0.25">
      <c r="A2290">
        <v>3848</v>
      </c>
      <c r="B2290" t="s">
        <v>1647</v>
      </c>
      <c r="C2290" t="s">
        <v>301</v>
      </c>
      <c r="D2290" t="s">
        <v>7400</v>
      </c>
      <c r="G2290" t="s">
        <v>4481</v>
      </c>
      <c r="H2290">
        <v>7</v>
      </c>
      <c r="I2290" t="s">
        <v>1652</v>
      </c>
      <c r="J2290">
        <v>0</v>
      </c>
      <c r="K2290">
        <v>0</v>
      </c>
    </row>
    <row r="2291" spans="1:11" x14ac:dyDescent="0.25">
      <c r="A2291">
        <v>3848</v>
      </c>
      <c r="B2291" t="s">
        <v>1647</v>
      </c>
      <c r="C2291" t="s">
        <v>301</v>
      </c>
      <c r="D2291" t="s">
        <v>7400</v>
      </c>
      <c r="E2291" t="s">
        <v>7558</v>
      </c>
      <c r="F2291" t="s">
        <v>3026</v>
      </c>
      <c r="G2291" t="s">
        <v>7559</v>
      </c>
      <c r="H2291">
        <v>4</v>
      </c>
      <c r="I2291" t="s">
        <v>1652</v>
      </c>
      <c r="J2291">
        <v>0</v>
      </c>
      <c r="K2291">
        <v>0</v>
      </c>
    </row>
    <row r="2292" spans="1:11" x14ac:dyDescent="0.25">
      <c r="A2292">
        <v>3848</v>
      </c>
      <c r="B2292" t="s">
        <v>1647</v>
      </c>
      <c r="C2292" t="s">
        <v>301</v>
      </c>
      <c r="D2292" t="s">
        <v>7400</v>
      </c>
      <c r="G2292" t="s">
        <v>3027</v>
      </c>
      <c r="H2292">
        <v>4</v>
      </c>
      <c r="I2292" t="s">
        <v>1652</v>
      </c>
      <c r="J2292">
        <v>0</v>
      </c>
      <c r="K2292">
        <v>0</v>
      </c>
    </row>
    <row r="2293" spans="1:11" x14ac:dyDescent="0.25">
      <c r="A2293">
        <v>3848</v>
      </c>
      <c r="B2293" t="s">
        <v>1647</v>
      </c>
      <c r="C2293" t="s">
        <v>301</v>
      </c>
      <c r="D2293" t="s">
        <v>7400</v>
      </c>
      <c r="E2293" t="s">
        <v>10863</v>
      </c>
      <c r="F2293" t="s">
        <v>10864</v>
      </c>
      <c r="G2293" t="s">
        <v>6894</v>
      </c>
      <c r="H2293">
        <v>5</v>
      </c>
      <c r="I2293" t="s">
        <v>1652</v>
      </c>
      <c r="J2293">
        <v>0</v>
      </c>
      <c r="K2293">
        <v>0</v>
      </c>
    </row>
    <row r="2294" spans="1:11" x14ac:dyDescent="0.25">
      <c r="A2294">
        <v>3848</v>
      </c>
      <c r="B2294" t="s">
        <v>1647</v>
      </c>
      <c r="C2294" t="s">
        <v>301</v>
      </c>
      <c r="D2294" t="s">
        <v>7400</v>
      </c>
      <c r="G2294" t="s">
        <v>2175</v>
      </c>
      <c r="H2294">
        <v>5</v>
      </c>
      <c r="I2294" t="s">
        <v>1652</v>
      </c>
      <c r="J2294">
        <v>0</v>
      </c>
      <c r="K2294">
        <v>0</v>
      </c>
    </row>
    <row r="2295" spans="1:11" x14ac:dyDescent="0.25">
      <c r="A2295">
        <v>3848</v>
      </c>
      <c r="B2295" t="s">
        <v>1647</v>
      </c>
      <c r="C2295" t="s">
        <v>301</v>
      </c>
      <c r="D2295" t="s">
        <v>7400</v>
      </c>
      <c r="E2295" t="s">
        <v>5176</v>
      </c>
      <c r="F2295" t="s">
        <v>5177</v>
      </c>
      <c r="G2295" t="s">
        <v>5178</v>
      </c>
      <c r="H2295">
        <v>7</v>
      </c>
      <c r="I2295" t="s">
        <v>1652</v>
      </c>
      <c r="J2295">
        <v>0</v>
      </c>
      <c r="K2295">
        <v>0</v>
      </c>
    </row>
    <row r="2296" spans="1:11" x14ac:dyDescent="0.25">
      <c r="A2296">
        <v>3848</v>
      </c>
      <c r="B2296" t="s">
        <v>1647</v>
      </c>
      <c r="C2296" t="s">
        <v>301</v>
      </c>
      <c r="D2296" t="s">
        <v>7400</v>
      </c>
      <c r="E2296" t="s">
        <v>7789</v>
      </c>
      <c r="F2296" t="s">
        <v>1657</v>
      </c>
      <c r="G2296" t="s">
        <v>7790</v>
      </c>
      <c r="H2296">
        <v>5</v>
      </c>
      <c r="I2296" t="s">
        <v>1652</v>
      </c>
      <c r="J2296">
        <v>0</v>
      </c>
      <c r="K2296">
        <v>0</v>
      </c>
    </row>
    <row r="2297" spans="1:11" x14ac:dyDescent="0.25">
      <c r="A2297">
        <v>3848</v>
      </c>
      <c r="B2297" t="s">
        <v>1647</v>
      </c>
      <c r="C2297" t="s">
        <v>301</v>
      </c>
      <c r="D2297" t="s">
        <v>7400</v>
      </c>
      <c r="E2297" t="s">
        <v>10865</v>
      </c>
      <c r="F2297" t="s">
        <v>10851</v>
      </c>
      <c r="G2297" t="s">
        <v>6881</v>
      </c>
      <c r="H2297">
        <v>2</v>
      </c>
      <c r="I2297" t="s">
        <v>1652</v>
      </c>
      <c r="J2297">
        <v>0</v>
      </c>
      <c r="K2297">
        <v>0</v>
      </c>
    </row>
    <row r="2298" spans="1:11" x14ac:dyDescent="0.25">
      <c r="A2298">
        <v>3848</v>
      </c>
      <c r="B2298" t="s">
        <v>1647</v>
      </c>
      <c r="C2298" t="s">
        <v>301</v>
      </c>
      <c r="D2298" t="s">
        <v>7400</v>
      </c>
      <c r="G2298" t="s">
        <v>2221</v>
      </c>
      <c r="H2298">
        <v>2</v>
      </c>
      <c r="I2298" t="s">
        <v>1652</v>
      </c>
      <c r="J2298">
        <v>0</v>
      </c>
      <c r="K2298">
        <v>0</v>
      </c>
    </row>
    <row r="2299" spans="1:11" x14ac:dyDescent="0.25">
      <c r="A2299">
        <v>3848</v>
      </c>
      <c r="B2299" t="s">
        <v>1647</v>
      </c>
      <c r="C2299" t="s">
        <v>301</v>
      </c>
      <c r="D2299" t="s">
        <v>7400</v>
      </c>
      <c r="E2299" t="s">
        <v>3772</v>
      </c>
      <c r="F2299" t="s">
        <v>3733</v>
      </c>
      <c r="G2299" t="s">
        <v>3773</v>
      </c>
      <c r="H2299">
        <v>1</v>
      </c>
      <c r="I2299" t="s">
        <v>1652</v>
      </c>
      <c r="J2299">
        <v>0</v>
      </c>
      <c r="K2299">
        <v>0</v>
      </c>
    </row>
    <row r="2300" spans="1:11" x14ac:dyDescent="0.25">
      <c r="A2300">
        <v>3848</v>
      </c>
      <c r="B2300" t="s">
        <v>1647</v>
      </c>
      <c r="C2300" t="s">
        <v>301</v>
      </c>
      <c r="D2300" t="s">
        <v>7400</v>
      </c>
      <c r="G2300" t="s">
        <v>3046</v>
      </c>
      <c r="H2300">
        <v>67</v>
      </c>
      <c r="I2300" t="s">
        <v>1652</v>
      </c>
      <c r="J2300">
        <v>0</v>
      </c>
      <c r="K2300">
        <v>0</v>
      </c>
    </row>
    <row r="2301" spans="1:11" x14ac:dyDescent="0.25">
      <c r="A2301">
        <v>3848</v>
      </c>
      <c r="B2301" t="s">
        <v>1647</v>
      </c>
      <c r="C2301" t="s">
        <v>301</v>
      </c>
      <c r="D2301" t="s">
        <v>7400</v>
      </c>
      <c r="E2301" t="s">
        <v>8960</v>
      </c>
      <c r="F2301" t="s">
        <v>8961</v>
      </c>
      <c r="G2301" t="s">
        <v>3773</v>
      </c>
      <c r="H2301">
        <v>6</v>
      </c>
      <c r="I2301" t="s">
        <v>1652</v>
      </c>
      <c r="J2301">
        <v>0</v>
      </c>
      <c r="K2301">
        <v>0</v>
      </c>
    </row>
    <row r="2302" spans="1:11" x14ac:dyDescent="0.25">
      <c r="A2302">
        <v>3848</v>
      </c>
      <c r="B2302" t="s">
        <v>1647</v>
      </c>
      <c r="C2302" t="s">
        <v>301</v>
      </c>
      <c r="D2302" t="s">
        <v>7400</v>
      </c>
      <c r="G2302" t="s">
        <v>9689</v>
      </c>
      <c r="H2302">
        <v>6</v>
      </c>
      <c r="I2302" t="s">
        <v>1652</v>
      </c>
      <c r="J2302">
        <v>0</v>
      </c>
      <c r="K2302">
        <v>0</v>
      </c>
    </row>
    <row r="2303" spans="1:11" x14ac:dyDescent="0.25">
      <c r="A2303">
        <v>3848</v>
      </c>
      <c r="B2303" t="s">
        <v>1647</v>
      </c>
      <c r="C2303" t="s">
        <v>301</v>
      </c>
      <c r="D2303" t="s">
        <v>7400</v>
      </c>
      <c r="E2303" t="s">
        <v>6731</v>
      </c>
      <c r="F2303" t="s">
        <v>6732</v>
      </c>
      <c r="G2303" t="s">
        <v>4257</v>
      </c>
      <c r="H2303">
        <v>44</v>
      </c>
      <c r="I2303" t="s">
        <v>1652</v>
      </c>
      <c r="J2303">
        <v>0</v>
      </c>
      <c r="K2303">
        <v>0</v>
      </c>
    </row>
    <row r="2304" spans="1:11" x14ac:dyDescent="0.25">
      <c r="A2304">
        <v>3848</v>
      </c>
      <c r="B2304" t="s">
        <v>1647</v>
      </c>
      <c r="C2304" t="s">
        <v>301</v>
      </c>
      <c r="D2304" t="s">
        <v>7400</v>
      </c>
      <c r="E2304" t="s">
        <v>3774</v>
      </c>
      <c r="F2304" t="s">
        <v>3775</v>
      </c>
      <c r="G2304" t="s">
        <v>7213</v>
      </c>
      <c r="H2304">
        <v>20</v>
      </c>
      <c r="I2304" t="s">
        <v>1652</v>
      </c>
      <c r="J2304">
        <v>0</v>
      </c>
      <c r="K2304">
        <v>0</v>
      </c>
    </row>
    <row r="2305" spans="1:11" x14ac:dyDescent="0.25">
      <c r="A2305">
        <v>3848</v>
      </c>
      <c r="B2305" t="s">
        <v>1647</v>
      </c>
      <c r="C2305" t="s">
        <v>301</v>
      </c>
      <c r="D2305" t="s">
        <v>7400</v>
      </c>
      <c r="G2305" t="s">
        <v>5180</v>
      </c>
      <c r="H2305">
        <v>19</v>
      </c>
      <c r="I2305" t="s">
        <v>1652</v>
      </c>
      <c r="J2305">
        <v>0</v>
      </c>
      <c r="K2305">
        <v>0</v>
      </c>
    </row>
    <row r="2306" spans="1:11" x14ac:dyDescent="0.25">
      <c r="A2306">
        <v>3848</v>
      </c>
      <c r="B2306" t="s">
        <v>1647</v>
      </c>
      <c r="C2306" t="s">
        <v>301</v>
      </c>
      <c r="D2306" t="s">
        <v>7400</v>
      </c>
      <c r="E2306" t="s">
        <v>3777</v>
      </c>
      <c r="F2306" t="s">
        <v>3778</v>
      </c>
      <c r="G2306" t="s">
        <v>6628</v>
      </c>
      <c r="H2306">
        <v>12</v>
      </c>
      <c r="I2306" t="s">
        <v>1652</v>
      </c>
      <c r="J2306">
        <v>0</v>
      </c>
      <c r="K2306">
        <v>0</v>
      </c>
    </row>
    <row r="2307" spans="1:11" x14ac:dyDescent="0.25">
      <c r="A2307">
        <v>3848</v>
      </c>
      <c r="B2307" t="s">
        <v>1647</v>
      </c>
      <c r="C2307" t="s">
        <v>301</v>
      </c>
      <c r="D2307" t="s">
        <v>7400</v>
      </c>
      <c r="G2307" t="s">
        <v>6212</v>
      </c>
      <c r="H2307">
        <v>30</v>
      </c>
      <c r="I2307" t="s">
        <v>1652</v>
      </c>
      <c r="J2307">
        <v>0</v>
      </c>
      <c r="K2307">
        <v>0</v>
      </c>
    </row>
    <row r="2308" spans="1:11" x14ac:dyDescent="0.25">
      <c r="A2308">
        <v>3848</v>
      </c>
      <c r="B2308" t="s">
        <v>1647</v>
      </c>
      <c r="C2308" t="s">
        <v>301</v>
      </c>
      <c r="D2308" t="s">
        <v>7400</v>
      </c>
      <c r="E2308" t="s">
        <v>3779</v>
      </c>
      <c r="F2308" t="s">
        <v>1889</v>
      </c>
      <c r="G2308" t="s">
        <v>3698</v>
      </c>
      <c r="H2308">
        <v>8</v>
      </c>
      <c r="I2308" t="s">
        <v>1652</v>
      </c>
      <c r="J2308">
        <v>0</v>
      </c>
      <c r="K2308">
        <v>0</v>
      </c>
    </row>
    <row r="2309" spans="1:11" x14ac:dyDescent="0.25">
      <c r="A2309">
        <v>3848</v>
      </c>
      <c r="B2309" t="s">
        <v>1647</v>
      </c>
      <c r="C2309" t="s">
        <v>301</v>
      </c>
      <c r="D2309" t="s">
        <v>7400</v>
      </c>
      <c r="G2309" t="s">
        <v>6213</v>
      </c>
      <c r="H2309">
        <v>19</v>
      </c>
      <c r="I2309" t="s">
        <v>1652</v>
      </c>
      <c r="J2309">
        <v>0</v>
      </c>
      <c r="K2309">
        <v>0</v>
      </c>
    </row>
    <row r="2310" spans="1:11" x14ac:dyDescent="0.25">
      <c r="A2310">
        <v>3848</v>
      </c>
      <c r="B2310" t="s">
        <v>1647</v>
      </c>
      <c r="C2310" t="s">
        <v>301</v>
      </c>
      <c r="D2310" t="s">
        <v>7400</v>
      </c>
      <c r="E2310" t="s">
        <v>6660</v>
      </c>
      <c r="F2310" t="s">
        <v>1889</v>
      </c>
      <c r="G2310" t="s">
        <v>4346</v>
      </c>
      <c r="H2310">
        <v>3</v>
      </c>
      <c r="I2310" t="s">
        <v>1652</v>
      </c>
      <c r="J2310">
        <v>0</v>
      </c>
      <c r="K2310">
        <v>0</v>
      </c>
    </row>
    <row r="2311" spans="1:11" x14ac:dyDescent="0.25">
      <c r="A2311">
        <v>3848</v>
      </c>
      <c r="B2311" t="s">
        <v>1647</v>
      </c>
      <c r="C2311" t="s">
        <v>301</v>
      </c>
      <c r="D2311" t="s">
        <v>7400</v>
      </c>
      <c r="E2311" t="s">
        <v>10866</v>
      </c>
      <c r="F2311" t="s">
        <v>1890</v>
      </c>
      <c r="G2311" t="s">
        <v>7213</v>
      </c>
      <c r="H2311">
        <v>7</v>
      </c>
      <c r="I2311" t="s">
        <v>1652</v>
      </c>
      <c r="J2311">
        <v>0</v>
      </c>
      <c r="K2311">
        <v>0</v>
      </c>
    </row>
    <row r="2312" spans="1:11" x14ac:dyDescent="0.25">
      <c r="A2312">
        <v>3848</v>
      </c>
      <c r="B2312" t="s">
        <v>1647</v>
      </c>
      <c r="C2312" t="s">
        <v>301</v>
      </c>
      <c r="D2312" t="s">
        <v>7400</v>
      </c>
      <c r="G2312" t="s">
        <v>10867</v>
      </c>
      <c r="H2312">
        <v>8</v>
      </c>
      <c r="I2312" t="s">
        <v>1652</v>
      </c>
      <c r="J2312">
        <v>0</v>
      </c>
      <c r="K2312">
        <v>0</v>
      </c>
    </row>
    <row r="2313" spans="1:11" x14ac:dyDescent="0.25">
      <c r="A2313">
        <v>3848</v>
      </c>
      <c r="B2313" t="s">
        <v>1647</v>
      </c>
      <c r="C2313" t="s">
        <v>301</v>
      </c>
      <c r="D2313" t="s">
        <v>7400</v>
      </c>
      <c r="E2313" t="s">
        <v>7042</v>
      </c>
      <c r="F2313" t="s">
        <v>3780</v>
      </c>
      <c r="G2313" t="s">
        <v>7213</v>
      </c>
      <c r="H2313">
        <v>14</v>
      </c>
      <c r="I2313" t="s">
        <v>1652</v>
      </c>
      <c r="J2313">
        <v>0</v>
      </c>
      <c r="K2313">
        <v>0</v>
      </c>
    </row>
    <row r="2314" spans="1:11" x14ac:dyDescent="0.25">
      <c r="A2314">
        <v>3848</v>
      </c>
      <c r="B2314" t="s">
        <v>1647</v>
      </c>
      <c r="C2314" t="s">
        <v>301</v>
      </c>
      <c r="D2314" t="s">
        <v>7400</v>
      </c>
      <c r="G2314" t="s">
        <v>4346</v>
      </c>
      <c r="H2314">
        <v>24</v>
      </c>
      <c r="I2314" t="s">
        <v>1652</v>
      </c>
      <c r="J2314">
        <v>0</v>
      </c>
      <c r="K2314">
        <v>0</v>
      </c>
    </row>
    <row r="2315" spans="1:11" x14ac:dyDescent="0.25">
      <c r="A2315">
        <v>3848</v>
      </c>
      <c r="B2315" t="s">
        <v>1647</v>
      </c>
      <c r="C2315" t="s">
        <v>301</v>
      </c>
      <c r="D2315" t="s">
        <v>7400</v>
      </c>
      <c r="E2315" t="s">
        <v>3781</v>
      </c>
      <c r="F2315" t="s">
        <v>3780</v>
      </c>
      <c r="G2315" t="s">
        <v>7213</v>
      </c>
      <c r="H2315">
        <v>21</v>
      </c>
      <c r="I2315" t="s">
        <v>1652</v>
      </c>
      <c r="J2315">
        <v>0</v>
      </c>
      <c r="K2315">
        <v>0</v>
      </c>
    </row>
    <row r="2316" spans="1:11" x14ac:dyDescent="0.25">
      <c r="A2316">
        <v>3848</v>
      </c>
      <c r="B2316" t="s">
        <v>1647</v>
      </c>
      <c r="C2316" t="s">
        <v>301</v>
      </c>
      <c r="D2316" t="s">
        <v>7400</v>
      </c>
      <c r="G2316" t="s">
        <v>5411</v>
      </c>
      <c r="H2316">
        <v>5</v>
      </c>
      <c r="I2316" t="s">
        <v>1652</v>
      </c>
      <c r="J2316">
        <v>0</v>
      </c>
      <c r="K2316">
        <v>0</v>
      </c>
    </row>
    <row r="2317" spans="1:11" x14ac:dyDescent="0.25">
      <c r="A2317">
        <v>3848</v>
      </c>
      <c r="B2317" t="s">
        <v>1647</v>
      </c>
      <c r="C2317" t="s">
        <v>301</v>
      </c>
      <c r="D2317" t="s">
        <v>7400</v>
      </c>
      <c r="E2317" t="s">
        <v>10868</v>
      </c>
      <c r="F2317" t="s">
        <v>1779</v>
      </c>
      <c r="G2317" t="s">
        <v>3246</v>
      </c>
      <c r="H2317">
        <v>2</v>
      </c>
      <c r="I2317" t="s">
        <v>1652</v>
      </c>
      <c r="J2317">
        <v>0</v>
      </c>
      <c r="K2317">
        <v>0</v>
      </c>
    </row>
    <row r="2318" spans="1:11" x14ac:dyDescent="0.25">
      <c r="A2318">
        <v>3848</v>
      </c>
      <c r="B2318" t="s">
        <v>1647</v>
      </c>
      <c r="C2318" t="s">
        <v>301</v>
      </c>
      <c r="D2318" t="s">
        <v>7400</v>
      </c>
      <c r="G2318" t="s">
        <v>7572</v>
      </c>
      <c r="H2318">
        <v>1</v>
      </c>
      <c r="I2318" t="s">
        <v>1652</v>
      </c>
      <c r="J2318">
        <v>0</v>
      </c>
      <c r="K2318">
        <v>0</v>
      </c>
    </row>
    <row r="2319" spans="1:11" x14ac:dyDescent="0.25">
      <c r="A2319">
        <v>3848</v>
      </c>
      <c r="B2319" t="s">
        <v>1647</v>
      </c>
      <c r="C2319" t="s">
        <v>301</v>
      </c>
      <c r="D2319" t="s">
        <v>7400</v>
      </c>
      <c r="E2319" t="s">
        <v>5181</v>
      </c>
      <c r="F2319" t="s">
        <v>1897</v>
      </c>
      <c r="G2319" t="s">
        <v>6733</v>
      </c>
      <c r="H2319">
        <v>3</v>
      </c>
      <c r="I2319" t="s">
        <v>1652</v>
      </c>
      <c r="J2319">
        <v>0</v>
      </c>
      <c r="K2319">
        <v>0</v>
      </c>
    </row>
    <row r="2320" spans="1:11" x14ac:dyDescent="0.25">
      <c r="A2320">
        <v>3848</v>
      </c>
      <c r="B2320" t="s">
        <v>1647</v>
      </c>
      <c r="C2320" t="s">
        <v>301</v>
      </c>
      <c r="D2320" t="s">
        <v>7400</v>
      </c>
      <c r="G2320" t="s">
        <v>4883</v>
      </c>
      <c r="H2320">
        <v>6</v>
      </c>
      <c r="I2320" t="s">
        <v>1652</v>
      </c>
      <c r="J2320">
        <v>0</v>
      </c>
      <c r="K2320">
        <v>0</v>
      </c>
    </row>
    <row r="2321" spans="1:11" x14ac:dyDescent="0.25">
      <c r="A2321">
        <v>3848</v>
      </c>
      <c r="B2321" t="s">
        <v>1647</v>
      </c>
      <c r="C2321" t="s">
        <v>301</v>
      </c>
      <c r="D2321" t="s">
        <v>7400</v>
      </c>
      <c r="E2321" t="s">
        <v>6477</v>
      </c>
      <c r="F2321" t="s">
        <v>3782</v>
      </c>
      <c r="G2321" t="s">
        <v>3783</v>
      </c>
      <c r="H2321">
        <v>17</v>
      </c>
      <c r="I2321" t="s">
        <v>1652</v>
      </c>
      <c r="J2321">
        <v>0</v>
      </c>
      <c r="K2321">
        <v>0</v>
      </c>
    </row>
    <row r="2322" spans="1:11" x14ac:dyDescent="0.25">
      <c r="A2322">
        <v>3848</v>
      </c>
      <c r="B2322" t="s">
        <v>1647</v>
      </c>
      <c r="C2322" t="s">
        <v>301</v>
      </c>
      <c r="D2322" t="s">
        <v>7400</v>
      </c>
      <c r="G2322" t="s">
        <v>7043</v>
      </c>
      <c r="H2322">
        <v>6</v>
      </c>
      <c r="I2322" t="s">
        <v>1652</v>
      </c>
      <c r="J2322">
        <v>0</v>
      </c>
      <c r="K2322">
        <v>0</v>
      </c>
    </row>
    <row r="2323" spans="1:11" x14ac:dyDescent="0.25">
      <c r="A2323">
        <v>3848</v>
      </c>
      <c r="B2323" t="s">
        <v>1647</v>
      </c>
      <c r="C2323" t="s">
        <v>301</v>
      </c>
      <c r="D2323" t="s">
        <v>7400</v>
      </c>
      <c r="E2323" t="s">
        <v>5969</v>
      </c>
      <c r="F2323" t="s">
        <v>5512</v>
      </c>
      <c r="G2323" t="s">
        <v>6733</v>
      </c>
      <c r="H2323">
        <v>27</v>
      </c>
      <c r="I2323" t="s">
        <v>1652</v>
      </c>
      <c r="J2323">
        <v>0</v>
      </c>
      <c r="K2323">
        <v>0</v>
      </c>
    </row>
    <row r="2324" spans="1:11" x14ac:dyDescent="0.25">
      <c r="A2324">
        <v>3848</v>
      </c>
      <c r="B2324" t="s">
        <v>1647</v>
      </c>
      <c r="C2324" t="s">
        <v>301</v>
      </c>
      <c r="D2324" t="s">
        <v>7400</v>
      </c>
      <c r="G2324" t="s">
        <v>2493</v>
      </c>
      <c r="H2324">
        <v>44</v>
      </c>
      <c r="I2324" t="s">
        <v>1652</v>
      </c>
      <c r="J2324">
        <v>0</v>
      </c>
      <c r="K2324">
        <v>0</v>
      </c>
    </row>
    <row r="2325" spans="1:11" x14ac:dyDescent="0.25">
      <c r="A2325">
        <v>3848</v>
      </c>
      <c r="B2325" t="s">
        <v>1647</v>
      </c>
      <c r="C2325" t="s">
        <v>301</v>
      </c>
      <c r="D2325" t="s">
        <v>7400</v>
      </c>
      <c r="E2325" t="s">
        <v>3784</v>
      </c>
      <c r="F2325" t="s">
        <v>1703</v>
      </c>
      <c r="G2325" t="s">
        <v>3785</v>
      </c>
      <c r="H2325">
        <v>2</v>
      </c>
      <c r="I2325" t="s">
        <v>1652</v>
      </c>
      <c r="J2325">
        <v>0</v>
      </c>
      <c r="K2325">
        <v>0</v>
      </c>
    </row>
    <row r="2326" spans="1:11" x14ac:dyDescent="0.25">
      <c r="A2326">
        <v>3848</v>
      </c>
      <c r="B2326" t="s">
        <v>1647</v>
      </c>
      <c r="C2326" t="s">
        <v>301</v>
      </c>
      <c r="D2326" t="s">
        <v>7400</v>
      </c>
      <c r="E2326" t="s">
        <v>3786</v>
      </c>
      <c r="F2326" t="s">
        <v>1657</v>
      </c>
      <c r="G2326" t="s">
        <v>3783</v>
      </c>
      <c r="H2326">
        <v>2</v>
      </c>
      <c r="I2326" t="s">
        <v>1652</v>
      </c>
      <c r="J2326">
        <v>0</v>
      </c>
      <c r="K2326">
        <v>0</v>
      </c>
    </row>
    <row r="2327" spans="1:11" x14ac:dyDescent="0.25">
      <c r="A2327">
        <v>3848</v>
      </c>
      <c r="B2327" t="s">
        <v>1647</v>
      </c>
      <c r="C2327" t="s">
        <v>301</v>
      </c>
      <c r="D2327" t="s">
        <v>7400</v>
      </c>
      <c r="G2327" t="s">
        <v>5182</v>
      </c>
      <c r="H2327">
        <v>14</v>
      </c>
      <c r="I2327" t="s">
        <v>1652</v>
      </c>
      <c r="J2327">
        <v>0</v>
      </c>
      <c r="K2327">
        <v>0</v>
      </c>
    </row>
    <row r="2328" spans="1:11" x14ac:dyDescent="0.25">
      <c r="A2328">
        <v>3848</v>
      </c>
      <c r="B2328" t="s">
        <v>1647</v>
      </c>
      <c r="C2328" t="s">
        <v>301</v>
      </c>
      <c r="D2328" t="s">
        <v>7400</v>
      </c>
      <c r="E2328" t="s">
        <v>3787</v>
      </c>
      <c r="F2328" t="s">
        <v>3788</v>
      </c>
      <c r="G2328" t="s">
        <v>7561</v>
      </c>
      <c r="H2328">
        <v>5</v>
      </c>
      <c r="I2328" t="s">
        <v>1652</v>
      </c>
      <c r="J2328">
        <v>0</v>
      </c>
      <c r="K2328">
        <v>0</v>
      </c>
    </row>
    <row r="2329" spans="1:11" x14ac:dyDescent="0.25">
      <c r="A2329">
        <v>3848</v>
      </c>
      <c r="B2329" t="s">
        <v>1647</v>
      </c>
      <c r="C2329" t="s">
        <v>301</v>
      </c>
      <c r="D2329" t="s">
        <v>7400</v>
      </c>
      <c r="G2329" t="s">
        <v>2208</v>
      </c>
      <c r="H2329">
        <v>18</v>
      </c>
      <c r="I2329" t="s">
        <v>1652</v>
      </c>
      <c r="J2329">
        <v>0</v>
      </c>
      <c r="K2329">
        <v>0</v>
      </c>
    </row>
    <row r="2330" spans="1:11" x14ac:dyDescent="0.25">
      <c r="A2330">
        <v>3848</v>
      </c>
      <c r="B2330" t="s">
        <v>1647</v>
      </c>
      <c r="C2330" t="s">
        <v>301</v>
      </c>
      <c r="D2330" t="s">
        <v>7400</v>
      </c>
      <c r="E2330" t="s">
        <v>7560</v>
      </c>
      <c r="F2330" t="s">
        <v>1657</v>
      </c>
      <c r="G2330" t="s">
        <v>7561</v>
      </c>
      <c r="H2330">
        <v>10</v>
      </c>
      <c r="I2330" t="s">
        <v>1652</v>
      </c>
      <c r="J2330">
        <v>0</v>
      </c>
      <c r="K2330">
        <v>0</v>
      </c>
    </row>
    <row r="2331" spans="1:11" x14ac:dyDescent="0.25">
      <c r="A2331">
        <v>3848</v>
      </c>
      <c r="B2331" t="s">
        <v>1647</v>
      </c>
      <c r="C2331" t="s">
        <v>301</v>
      </c>
      <c r="D2331" t="s">
        <v>7400</v>
      </c>
      <c r="G2331" t="s">
        <v>7562</v>
      </c>
      <c r="H2331">
        <v>3</v>
      </c>
      <c r="I2331" t="s">
        <v>1652</v>
      </c>
      <c r="J2331">
        <v>0</v>
      </c>
      <c r="K2331">
        <v>0</v>
      </c>
    </row>
    <row r="2332" spans="1:11" x14ac:dyDescent="0.25">
      <c r="A2332">
        <v>3848</v>
      </c>
      <c r="B2332" t="s">
        <v>1647</v>
      </c>
      <c r="C2332" t="s">
        <v>301</v>
      </c>
      <c r="D2332" t="s">
        <v>7400</v>
      </c>
      <c r="E2332" t="s">
        <v>5970</v>
      </c>
      <c r="F2332" t="s">
        <v>3782</v>
      </c>
      <c r="G2332" t="s">
        <v>7213</v>
      </c>
      <c r="H2332">
        <v>5</v>
      </c>
      <c r="I2332" t="s">
        <v>1652</v>
      </c>
      <c r="J2332">
        <v>0</v>
      </c>
      <c r="K2332">
        <v>0</v>
      </c>
    </row>
    <row r="2333" spans="1:11" x14ac:dyDescent="0.25">
      <c r="A2333">
        <v>3848</v>
      </c>
      <c r="B2333" t="s">
        <v>1647</v>
      </c>
      <c r="C2333" t="s">
        <v>301</v>
      </c>
      <c r="D2333" t="s">
        <v>7400</v>
      </c>
      <c r="G2333" t="s">
        <v>4483</v>
      </c>
      <c r="H2333">
        <v>94</v>
      </c>
      <c r="I2333" t="s">
        <v>1652</v>
      </c>
      <c r="J2333">
        <v>0</v>
      </c>
      <c r="K2333">
        <v>0</v>
      </c>
    </row>
    <row r="2334" spans="1:11" x14ac:dyDescent="0.25">
      <c r="A2334">
        <v>3848</v>
      </c>
      <c r="B2334" t="s">
        <v>1647</v>
      </c>
      <c r="C2334" t="s">
        <v>301</v>
      </c>
      <c r="D2334" t="s">
        <v>7400</v>
      </c>
      <c r="E2334" t="s">
        <v>1909</v>
      </c>
      <c r="F2334" t="s">
        <v>1908</v>
      </c>
      <c r="G2334" t="s">
        <v>6733</v>
      </c>
      <c r="H2334">
        <v>39</v>
      </c>
      <c r="I2334" t="s">
        <v>1652</v>
      </c>
      <c r="J2334">
        <v>0</v>
      </c>
      <c r="K2334">
        <v>0</v>
      </c>
    </row>
    <row r="2335" spans="1:11" x14ac:dyDescent="0.25">
      <c r="A2335">
        <v>3848</v>
      </c>
      <c r="B2335" t="s">
        <v>1647</v>
      </c>
      <c r="C2335" t="s">
        <v>301</v>
      </c>
      <c r="D2335" t="s">
        <v>7400</v>
      </c>
      <c r="G2335" t="s">
        <v>6966</v>
      </c>
      <c r="H2335">
        <v>5</v>
      </c>
      <c r="I2335" t="s">
        <v>1652</v>
      </c>
      <c r="J2335">
        <v>0</v>
      </c>
      <c r="K2335">
        <v>0</v>
      </c>
    </row>
    <row r="2336" spans="1:11" x14ac:dyDescent="0.25">
      <c r="A2336">
        <v>3848</v>
      </c>
      <c r="B2336" t="s">
        <v>1647</v>
      </c>
      <c r="C2336" t="s">
        <v>301</v>
      </c>
      <c r="D2336" t="s">
        <v>7400</v>
      </c>
      <c r="E2336" t="s">
        <v>5971</v>
      </c>
      <c r="F2336" t="s">
        <v>1804</v>
      </c>
      <c r="G2336" t="s">
        <v>3295</v>
      </c>
      <c r="H2336">
        <v>3</v>
      </c>
      <c r="I2336" t="s">
        <v>1652</v>
      </c>
      <c r="J2336">
        <v>0</v>
      </c>
      <c r="K2336">
        <v>0</v>
      </c>
    </row>
    <row r="2337" spans="1:11" x14ac:dyDescent="0.25">
      <c r="A2337">
        <v>3848</v>
      </c>
      <c r="B2337" t="s">
        <v>1647</v>
      </c>
      <c r="C2337" t="s">
        <v>301</v>
      </c>
      <c r="D2337" t="s">
        <v>7400</v>
      </c>
      <c r="G2337" t="s">
        <v>7214</v>
      </c>
      <c r="H2337">
        <v>2</v>
      </c>
      <c r="I2337" t="s">
        <v>1652</v>
      </c>
      <c r="J2337">
        <v>0</v>
      </c>
      <c r="K2337">
        <v>0</v>
      </c>
    </row>
    <row r="2338" spans="1:11" x14ac:dyDescent="0.25">
      <c r="A2338">
        <v>3848</v>
      </c>
      <c r="B2338" t="s">
        <v>1647</v>
      </c>
      <c r="C2338" t="s">
        <v>301</v>
      </c>
      <c r="D2338" t="s">
        <v>7400</v>
      </c>
      <c r="E2338" t="s">
        <v>7791</v>
      </c>
      <c r="F2338" t="s">
        <v>1803</v>
      </c>
      <c r="G2338" t="s">
        <v>7213</v>
      </c>
      <c r="H2338">
        <v>5</v>
      </c>
      <c r="I2338" t="s">
        <v>1652</v>
      </c>
      <c r="J2338">
        <v>0</v>
      </c>
      <c r="K2338">
        <v>0</v>
      </c>
    </row>
    <row r="2339" spans="1:11" x14ac:dyDescent="0.25">
      <c r="A2339">
        <v>3848</v>
      </c>
      <c r="B2339" t="s">
        <v>1647</v>
      </c>
      <c r="C2339" t="s">
        <v>301</v>
      </c>
      <c r="D2339" t="s">
        <v>7400</v>
      </c>
      <c r="G2339" t="s">
        <v>2269</v>
      </c>
      <c r="H2339">
        <v>3</v>
      </c>
      <c r="I2339" t="s">
        <v>1652</v>
      </c>
      <c r="J2339">
        <v>0</v>
      </c>
      <c r="K2339">
        <v>0</v>
      </c>
    </row>
    <row r="2340" spans="1:11" x14ac:dyDescent="0.25">
      <c r="A2340">
        <v>3848</v>
      </c>
      <c r="B2340" t="s">
        <v>1647</v>
      </c>
      <c r="C2340" t="s">
        <v>301</v>
      </c>
      <c r="D2340" t="s">
        <v>7400</v>
      </c>
      <c r="E2340" t="s">
        <v>2512</v>
      </c>
      <c r="F2340" t="s">
        <v>2513</v>
      </c>
      <c r="G2340" t="s">
        <v>6794</v>
      </c>
      <c r="H2340">
        <v>98</v>
      </c>
      <c r="I2340" t="s">
        <v>1652</v>
      </c>
      <c r="J2340">
        <v>0</v>
      </c>
      <c r="K2340">
        <v>0</v>
      </c>
    </row>
    <row r="2341" spans="1:11" x14ac:dyDescent="0.25">
      <c r="A2341">
        <v>3848</v>
      </c>
      <c r="B2341" t="s">
        <v>1647</v>
      </c>
      <c r="C2341" t="s">
        <v>301</v>
      </c>
      <c r="D2341" t="s">
        <v>7400</v>
      </c>
      <c r="G2341" t="s">
        <v>4429</v>
      </c>
      <c r="H2341">
        <v>187</v>
      </c>
      <c r="I2341" t="s">
        <v>1652</v>
      </c>
      <c r="J2341">
        <v>0</v>
      </c>
      <c r="K2341">
        <v>0</v>
      </c>
    </row>
    <row r="2342" spans="1:11" x14ac:dyDescent="0.25">
      <c r="A2342">
        <v>3848</v>
      </c>
      <c r="B2342" t="s">
        <v>1647</v>
      </c>
      <c r="C2342" t="s">
        <v>301</v>
      </c>
      <c r="D2342" t="s">
        <v>7400</v>
      </c>
      <c r="E2342" t="s">
        <v>7792</v>
      </c>
      <c r="F2342" t="s">
        <v>1804</v>
      </c>
      <c r="G2342" t="s">
        <v>7213</v>
      </c>
      <c r="H2342">
        <v>6</v>
      </c>
      <c r="I2342" t="s">
        <v>1652</v>
      </c>
      <c r="J2342">
        <v>0</v>
      </c>
      <c r="K2342">
        <v>0</v>
      </c>
    </row>
    <row r="2343" spans="1:11" x14ac:dyDescent="0.25">
      <c r="A2343">
        <v>3848</v>
      </c>
      <c r="B2343" t="s">
        <v>1647</v>
      </c>
      <c r="C2343" t="s">
        <v>301</v>
      </c>
      <c r="D2343" t="s">
        <v>7400</v>
      </c>
      <c r="G2343" t="s">
        <v>4417</v>
      </c>
      <c r="H2343">
        <v>6</v>
      </c>
      <c r="I2343" t="s">
        <v>1652</v>
      </c>
      <c r="J2343">
        <v>0</v>
      </c>
      <c r="K2343">
        <v>0</v>
      </c>
    </row>
    <row r="2344" spans="1:11" x14ac:dyDescent="0.25">
      <c r="A2344">
        <v>3848</v>
      </c>
      <c r="B2344" t="s">
        <v>1647</v>
      </c>
      <c r="C2344" t="s">
        <v>301</v>
      </c>
      <c r="D2344" t="s">
        <v>7400</v>
      </c>
      <c r="E2344" t="s">
        <v>1907</v>
      </c>
      <c r="F2344" t="s">
        <v>1880</v>
      </c>
      <c r="G2344" t="s">
        <v>3088</v>
      </c>
      <c r="H2344">
        <v>20</v>
      </c>
      <c r="I2344" t="s">
        <v>1652</v>
      </c>
      <c r="J2344">
        <v>0</v>
      </c>
      <c r="K2344">
        <v>0</v>
      </c>
    </row>
    <row r="2345" spans="1:11" x14ac:dyDescent="0.25">
      <c r="A2345">
        <v>3848</v>
      </c>
      <c r="B2345" t="s">
        <v>1647</v>
      </c>
      <c r="C2345" t="s">
        <v>301</v>
      </c>
      <c r="D2345" t="s">
        <v>7400</v>
      </c>
      <c r="G2345" t="s">
        <v>4296</v>
      </c>
      <c r="H2345">
        <v>82</v>
      </c>
      <c r="I2345" t="s">
        <v>1652</v>
      </c>
      <c r="J2345">
        <v>0</v>
      </c>
      <c r="K2345">
        <v>0</v>
      </c>
    </row>
    <row r="2346" spans="1:11" x14ac:dyDescent="0.25">
      <c r="A2346">
        <v>3848</v>
      </c>
      <c r="B2346" t="s">
        <v>1647</v>
      </c>
      <c r="C2346" t="s">
        <v>301</v>
      </c>
      <c r="D2346" t="s">
        <v>7400</v>
      </c>
      <c r="E2346" t="s">
        <v>6661</v>
      </c>
      <c r="F2346" t="s">
        <v>1904</v>
      </c>
      <c r="G2346" t="s">
        <v>6287</v>
      </c>
      <c r="H2346">
        <v>4</v>
      </c>
      <c r="I2346" t="s">
        <v>1652</v>
      </c>
      <c r="J2346">
        <v>0</v>
      </c>
      <c r="K2346">
        <v>0</v>
      </c>
    </row>
    <row r="2347" spans="1:11" x14ac:dyDescent="0.25">
      <c r="A2347">
        <v>3848</v>
      </c>
      <c r="B2347" t="s">
        <v>1647</v>
      </c>
      <c r="C2347" t="s">
        <v>301</v>
      </c>
      <c r="D2347" t="s">
        <v>7400</v>
      </c>
      <c r="G2347" t="s">
        <v>6478</v>
      </c>
      <c r="H2347">
        <v>2</v>
      </c>
      <c r="I2347" t="s">
        <v>1652</v>
      </c>
      <c r="J2347">
        <v>0</v>
      </c>
      <c r="K2347">
        <v>0</v>
      </c>
    </row>
    <row r="2348" spans="1:11" x14ac:dyDescent="0.25">
      <c r="A2348">
        <v>3848</v>
      </c>
      <c r="B2348" t="s">
        <v>1647</v>
      </c>
      <c r="C2348" t="s">
        <v>301</v>
      </c>
      <c r="D2348" t="s">
        <v>7400</v>
      </c>
      <c r="E2348" t="s">
        <v>1906</v>
      </c>
      <c r="F2348" t="s">
        <v>1889</v>
      </c>
      <c r="G2348" t="s">
        <v>7213</v>
      </c>
      <c r="H2348">
        <v>1</v>
      </c>
      <c r="I2348" t="s">
        <v>1652</v>
      </c>
      <c r="J2348">
        <v>0</v>
      </c>
      <c r="K2348">
        <v>0</v>
      </c>
    </row>
    <row r="2349" spans="1:11" x14ac:dyDescent="0.25">
      <c r="A2349">
        <v>3848</v>
      </c>
      <c r="B2349" t="s">
        <v>1647</v>
      </c>
      <c r="C2349" t="s">
        <v>301</v>
      </c>
      <c r="D2349" t="s">
        <v>7400</v>
      </c>
      <c r="G2349" t="s">
        <v>4355</v>
      </c>
      <c r="H2349">
        <v>1</v>
      </c>
      <c r="I2349" t="s">
        <v>1652</v>
      </c>
      <c r="J2349">
        <v>0</v>
      </c>
      <c r="K2349">
        <v>0</v>
      </c>
    </row>
    <row r="2350" spans="1:11" x14ac:dyDescent="0.25">
      <c r="A2350">
        <v>3848</v>
      </c>
      <c r="B2350" t="s">
        <v>1647</v>
      </c>
      <c r="C2350" t="s">
        <v>301</v>
      </c>
      <c r="D2350" t="s">
        <v>7400</v>
      </c>
      <c r="E2350" t="s">
        <v>6269</v>
      </c>
      <c r="F2350" t="s">
        <v>1890</v>
      </c>
      <c r="G2350" t="s">
        <v>7213</v>
      </c>
      <c r="H2350">
        <v>5</v>
      </c>
      <c r="I2350" t="s">
        <v>1652</v>
      </c>
      <c r="J2350">
        <v>0</v>
      </c>
      <c r="K2350">
        <v>0</v>
      </c>
    </row>
    <row r="2351" spans="1:11" x14ac:dyDescent="0.25">
      <c r="A2351">
        <v>3848</v>
      </c>
      <c r="B2351" t="s">
        <v>1647</v>
      </c>
      <c r="C2351" t="s">
        <v>301</v>
      </c>
      <c r="D2351" t="s">
        <v>7400</v>
      </c>
      <c r="G2351" t="s">
        <v>10869</v>
      </c>
      <c r="H2351">
        <v>5</v>
      </c>
      <c r="I2351" t="s">
        <v>1652</v>
      </c>
      <c r="J2351">
        <v>0</v>
      </c>
      <c r="K2351">
        <v>0</v>
      </c>
    </row>
    <row r="2352" spans="1:11" x14ac:dyDescent="0.25">
      <c r="A2352">
        <v>3848</v>
      </c>
      <c r="B2352" t="s">
        <v>1647</v>
      </c>
      <c r="C2352" t="s">
        <v>301</v>
      </c>
      <c r="D2352" t="s">
        <v>7400</v>
      </c>
      <c r="E2352" t="s">
        <v>2397</v>
      </c>
      <c r="F2352" t="s">
        <v>1683</v>
      </c>
      <c r="G2352" t="s">
        <v>7213</v>
      </c>
      <c r="H2352">
        <v>25</v>
      </c>
      <c r="I2352" t="s">
        <v>1652</v>
      </c>
      <c r="J2352">
        <v>0</v>
      </c>
      <c r="K2352">
        <v>0</v>
      </c>
    </row>
    <row r="2353" spans="1:11" x14ac:dyDescent="0.25">
      <c r="A2353">
        <v>3848</v>
      </c>
      <c r="B2353" t="s">
        <v>1647</v>
      </c>
      <c r="C2353" t="s">
        <v>301</v>
      </c>
      <c r="D2353" t="s">
        <v>7400</v>
      </c>
      <c r="G2353" t="s">
        <v>4346</v>
      </c>
      <c r="H2353">
        <v>2</v>
      </c>
      <c r="I2353" t="s">
        <v>1652</v>
      </c>
      <c r="J2353">
        <v>0</v>
      </c>
      <c r="K2353">
        <v>0</v>
      </c>
    </row>
    <row r="2354" spans="1:11" x14ac:dyDescent="0.25">
      <c r="A2354">
        <v>3848</v>
      </c>
      <c r="B2354" t="s">
        <v>1647</v>
      </c>
      <c r="C2354" t="s">
        <v>301</v>
      </c>
      <c r="D2354" t="s">
        <v>7400</v>
      </c>
      <c r="E2354" t="s">
        <v>1905</v>
      </c>
      <c r="F2354" t="s">
        <v>1904</v>
      </c>
      <c r="G2354" t="s">
        <v>7213</v>
      </c>
      <c r="H2354">
        <v>28</v>
      </c>
      <c r="I2354" t="s">
        <v>1652</v>
      </c>
      <c r="J2354">
        <v>0</v>
      </c>
      <c r="K2354">
        <v>0</v>
      </c>
    </row>
    <row r="2355" spans="1:11" x14ac:dyDescent="0.25">
      <c r="A2355">
        <v>3848</v>
      </c>
      <c r="B2355" t="s">
        <v>1647</v>
      </c>
      <c r="C2355" t="s">
        <v>301</v>
      </c>
      <c r="D2355" t="s">
        <v>7400</v>
      </c>
      <c r="G2355" t="s">
        <v>6478</v>
      </c>
      <c r="H2355">
        <v>2</v>
      </c>
      <c r="I2355" t="s">
        <v>1652</v>
      </c>
      <c r="J2355">
        <v>0</v>
      </c>
      <c r="K2355">
        <v>0</v>
      </c>
    </row>
    <row r="2356" spans="1:11" x14ac:dyDescent="0.25">
      <c r="A2356">
        <v>3848</v>
      </c>
      <c r="B2356" t="s">
        <v>1647</v>
      </c>
      <c r="C2356" t="s">
        <v>301</v>
      </c>
      <c r="D2356" t="s">
        <v>7400</v>
      </c>
      <c r="E2356" t="s">
        <v>5184</v>
      </c>
      <c r="F2356" t="s">
        <v>3106</v>
      </c>
      <c r="G2356" t="s">
        <v>5185</v>
      </c>
      <c r="H2356">
        <v>11</v>
      </c>
      <c r="I2356" t="s">
        <v>1652</v>
      </c>
      <c r="J2356">
        <v>0</v>
      </c>
      <c r="K2356">
        <v>0</v>
      </c>
    </row>
    <row r="2357" spans="1:11" x14ac:dyDescent="0.25">
      <c r="A2357">
        <v>3848</v>
      </c>
      <c r="B2357" t="s">
        <v>1647</v>
      </c>
      <c r="C2357" t="s">
        <v>301</v>
      </c>
      <c r="D2357" t="s">
        <v>7400</v>
      </c>
      <c r="E2357" t="s">
        <v>8609</v>
      </c>
      <c r="F2357" t="s">
        <v>1887</v>
      </c>
      <c r="G2357" t="s">
        <v>3095</v>
      </c>
      <c r="H2357">
        <v>37</v>
      </c>
      <c r="I2357" t="s">
        <v>1652</v>
      </c>
      <c r="J2357">
        <v>0</v>
      </c>
      <c r="K2357">
        <v>0</v>
      </c>
    </row>
    <row r="2358" spans="1:11" x14ac:dyDescent="0.25">
      <c r="A2358">
        <v>3848</v>
      </c>
      <c r="B2358" t="s">
        <v>1647</v>
      </c>
      <c r="C2358" t="s">
        <v>301</v>
      </c>
      <c r="D2358" t="s">
        <v>7400</v>
      </c>
      <c r="G2358" t="s">
        <v>2159</v>
      </c>
      <c r="H2358">
        <v>27</v>
      </c>
      <c r="I2358" t="s">
        <v>1652</v>
      </c>
      <c r="J2358">
        <v>0</v>
      </c>
      <c r="K2358">
        <v>0</v>
      </c>
    </row>
    <row r="2359" spans="1:11" x14ac:dyDescent="0.25">
      <c r="A2359">
        <v>3848</v>
      </c>
      <c r="B2359" t="s">
        <v>1647</v>
      </c>
      <c r="C2359" t="s">
        <v>301</v>
      </c>
      <c r="D2359" t="s">
        <v>7400</v>
      </c>
      <c r="E2359" t="s">
        <v>6214</v>
      </c>
      <c r="F2359" t="s">
        <v>6215</v>
      </c>
      <c r="G2359" t="s">
        <v>3083</v>
      </c>
      <c r="H2359">
        <v>12</v>
      </c>
      <c r="I2359" t="s">
        <v>1652</v>
      </c>
      <c r="J2359">
        <v>0</v>
      </c>
      <c r="K2359">
        <v>0</v>
      </c>
    </row>
    <row r="2360" spans="1:11" x14ac:dyDescent="0.25">
      <c r="A2360">
        <v>3848</v>
      </c>
      <c r="B2360" t="s">
        <v>1647</v>
      </c>
      <c r="C2360" t="s">
        <v>301</v>
      </c>
      <c r="D2360" t="s">
        <v>7400</v>
      </c>
      <c r="G2360" t="s">
        <v>4296</v>
      </c>
      <c r="H2360">
        <v>3</v>
      </c>
      <c r="I2360" t="s">
        <v>1652</v>
      </c>
      <c r="J2360">
        <v>0</v>
      </c>
      <c r="K2360">
        <v>0</v>
      </c>
    </row>
    <row r="2361" spans="1:11" x14ac:dyDescent="0.25">
      <c r="A2361">
        <v>3848</v>
      </c>
      <c r="B2361" t="s">
        <v>1647</v>
      </c>
      <c r="C2361" t="s">
        <v>301</v>
      </c>
      <c r="D2361" t="s">
        <v>7400</v>
      </c>
      <c r="E2361" t="s">
        <v>8852</v>
      </c>
      <c r="F2361" t="s">
        <v>3100</v>
      </c>
      <c r="G2361" t="s">
        <v>3083</v>
      </c>
      <c r="H2361">
        <v>19</v>
      </c>
      <c r="I2361" t="s">
        <v>1652</v>
      </c>
      <c r="J2361">
        <v>0</v>
      </c>
      <c r="K2361">
        <v>0</v>
      </c>
    </row>
    <row r="2362" spans="1:11" x14ac:dyDescent="0.25">
      <c r="A2362">
        <v>3848</v>
      </c>
      <c r="B2362" t="s">
        <v>1647</v>
      </c>
      <c r="C2362" t="s">
        <v>301</v>
      </c>
      <c r="D2362" t="s">
        <v>7400</v>
      </c>
      <c r="G2362" t="s">
        <v>4434</v>
      </c>
      <c r="H2362">
        <v>15</v>
      </c>
      <c r="I2362" t="s">
        <v>1652</v>
      </c>
      <c r="J2362">
        <v>0</v>
      </c>
      <c r="K2362">
        <v>0</v>
      </c>
    </row>
    <row r="2363" spans="1:11" x14ac:dyDescent="0.25">
      <c r="A2363">
        <v>3848</v>
      </c>
      <c r="B2363" t="s">
        <v>1647</v>
      </c>
      <c r="C2363" t="s">
        <v>301</v>
      </c>
      <c r="D2363" t="s">
        <v>7400</v>
      </c>
      <c r="E2363" t="s">
        <v>10870</v>
      </c>
      <c r="F2363" t="s">
        <v>1779</v>
      </c>
      <c r="G2363" t="s">
        <v>6733</v>
      </c>
      <c r="H2363">
        <v>10</v>
      </c>
      <c r="I2363" t="s">
        <v>1652</v>
      </c>
      <c r="J2363">
        <v>0</v>
      </c>
      <c r="K2363">
        <v>0</v>
      </c>
    </row>
    <row r="2364" spans="1:11" x14ac:dyDescent="0.25">
      <c r="A2364">
        <v>3848</v>
      </c>
      <c r="B2364" t="s">
        <v>1647</v>
      </c>
      <c r="C2364" t="s">
        <v>301</v>
      </c>
      <c r="D2364" t="s">
        <v>7400</v>
      </c>
      <c r="G2364" t="s">
        <v>4432</v>
      </c>
      <c r="H2364">
        <v>10</v>
      </c>
      <c r="I2364" t="s">
        <v>1652</v>
      </c>
      <c r="J2364">
        <v>0</v>
      </c>
      <c r="K2364">
        <v>0</v>
      </c>
    </row>
    <row r="2365" spans="1:11" x14ac:dyDescent="0.25">
      <c r="A2365">
        <v>3848</v>
      </c>
      <c r="B2365" t="s">
        <v>1647</v>
      </c>
      <c r="C2365" t="s">
        <v>301</v>
      </c>
      <c r="D2365" t="s">
        <v>7400</v>
      </c>
      <c r="E2365" t="s">
        <v>7420</v>
      </c>
      <c r="F2365" t="s">
        <v>1804</v>
      </c>
      <c r="G2365" t="s">
        <v>7213</v>
      </c>
      <c r="H2365">
        <v>102</v>
      </c>
      <c r="I2365" t="s">
        <v>1652</v>
      </c>
      <c r="J2365">
        <v>0</v>
      </c>
      <c r="K2365">
        <v>0</v>
      </c>
    </row>
    <row r="2366" spans="1:11" x14ac:dyDescent="0.25">
      <c r="A2366">
        <v>3848</v>
      </c>
      <c r="B2366" t="s">
        <v>1647</v>
      </c>
      <c r="C2366" t="s">
        <v>301</v>
      </c>
      <c r="D2366" t="s">
        <v>7400</v>
      </c>
      <c r="G2366" t="s">
        <v>2155</v>
      </c>
      <c r="H2366">
        <v>74</v>
      </c>
      <c r="I2366" t="s">
        <v>1652</v>
      </c>
      <c r="J2366">
        <v>0</v>
      </c>
      <c r="K2366">
        <v>0</v>
      </c>
    </row>
    <row r="2367" spans="1:11" x14ac:dyDescent="0.25">
      <c r="A2367">
        <v>3848</v>
      </c>
      <c r="B2367" t="s">
        <v>1647</v>
      </c>
      <c r="C2367" t="s">
        <v>301</v>
      </c>
      <c r="D2367" t="s">
        <v>7400</v>
      </c>
      <c r="E2367" t="s">
        <v>10871</v>
      </c>
      <c r="F2367" t="s">
        <v>1804</v>
      </c>
      <c r="G2367" t="s">
        <v>3706</v>
      </c>
      <c r="H2367">
        <v>3</v>
      </c>
      <c r="I2367" t="s">
        <v>1652</v>
      </c>
      <c r="J2367">
        <v>0</v>
      </c>
      <c r="K2367">
        <v>0</v>
      </c>
    </row>
    <row r="2368" spans="1:11" x14ac:dyDescent="0.25">
      <c r="A2368">
        <v>3848</v>
      </c>
      <c r="B2368" t="s">
        <v>1647</v>
      </c>
      <c r="C2368" t="s">
        <v>301</v>
      </c>
      <c r="D2368" t="s">
        <v>7400</v>
      </c>
      <c r="G2368" t="s">
        <v>4432</v>
      </c>
      <c r="H2368">
        <v>2</v>
      </c>
      <c r="I2368" t="s">
        <v>1652</v>
      </c>
      <c r="J2368">
        <v>0</v>
      </c>
      <c r="K2368">
        <v>0</v>
      </c>
    </row>
    <row r="2369" spans="1:11" x14ac:dyDescent="0.25">
      <c r="A2369">
        <v>3848</v>
      </c>
      <c r="B2369" t="s">
        <v>1647</v>
      </c>
      <c r="C2369" t="s">
        <v>301</v>
      </c>
      <c r="D2369" t="s">
        <v>7400</v>
      </c>
      <c r="E2369" t="s">
        <v>2530</v>
      </c>
      <c r="F2369" t="s">
        <v>1880</v>
      </c>
      <c r="G2369" t="s">
        <v>3791</v>
      </c>
      <c r="H2369">
        <v>81</v>
      </c>
      <c r="I2369" t="s">
        <v>1652</v>
      </c>
      <c r="J2369">
        <v>0</v>
      </c>
      <c r="K2369">
        <v>0</v>
      </c>
    </row>
    <row r="2370" spans="1:11" x14ac:dyDescent="0.25">
      <c r="A2370">
        <v>3848</v>
      </c>
      <c r="B2370" t="s">
        <v>1647</v>
      </c>
      <c r="C2370" t="s">
        <v>301</v>
      </c>
      <c r="D2370" t="s">
        <v>7400</v>
      </c>
      <c r="G2370" t="s">
        <v>2159</v>
      </c>
      <c r="H2370">
        <v>20</v>
      </c>
      <c r="I2370" t="s">
        <v>1652</v>
      </c>
      <c r="J2370">
        <v>0</v>
      </c>
      <c r="K2370">
        <v>0</v>
      </c>
    </row>
    <row r="2371" spans="1:11" x14ac:dyDescent="0.25">
      <c r="A2371">
        <v>3848</v>
      </c>
      <c r="B2371" t="s">
        <v>1647</v>
      </c>
      <c r="C2371" t="s">
        <v>301</v>
      </c>
      <c r="D2371" t="s">
        <v>7400</v>
      </c>
      <c r="E2371" t="s">
        <v>6270</v>
      </c>
      <c r="F2371" t="s">
        <v>3775</v>
      </c>
      <c r="G2371" t="s">
        <v>3136</v>
      </c>
      <c r="H2371">
        <v>7</v>
      </c>
      <c r="I2371" t="s">
        <v>1652</v>
      </c>
      <c r="J2371">
        <v>0</v>
      </c>
      <c r="K2371">
        <v>0</v>
      </c>
    </row>
    <row r="2372" spans="1:11" x14ac:dyDescent="0.25">
      <c r="A2372">
        <v>3848</v>
      </c>
      <c r="B2372" t="s">
        <v>1647</v>
      </c>
      <c r="C2372" t="s">
        <v>301</v>
      </c>
      <c r="D2372" t="s">
        <v>7400</v>
      </c>
      <c r="G2372" t="s">
        <v>5910</v>
      </c>
      <c r="H2372">
        <v>10</v>
      </c>
      <c r="I2372" t="s">
        <v>1652</v>
      </c>
      <c r="J2372">
        <v>0</v>
      </c>
      <c r="K2372">
        <v>0</v>
      </c>
    </row>
    <row r="2373" spans="1:11" x14ac:dyDescent="0.25">
      <c r="A2373">
        <v>3848</v>
      </c>
      <c r="B2373" t="s">
        <v>1647</v>
      </c>
      <c r="C2373" t="s">
        <v>301</v>
      </c>
      <c r="D2373" t="s">
        <v>7400</v>
      </c>
      <c r="E2373" t="s">
        <v>5186</v>
      </c>
      <c r="F2373" t="s">
        <v>5187</v>
      </c>
      <c r="G2373" t="s">
        <v>3658</v>
      </c>
      <c r="H2373">
        <v>3</v>
      </c>
      <c r="I2373" t="s">
        <v>1652</v>
      </c>
      <c r="J2373">
        <v>0</v>
      </c>
      <c r="K2373">
        <v>0</v>
      </c>
    </row>
    <row r="2374" spans="1:11" x14ac:dyDescent="0.25">
      <c r="A2374">
        <v>3848</v>
      </c>
      <c r="B2374" t="s">
        <v>1647</v>
      </c>
      <c r="C2374" t="s">
        <v>301</v>
      </c>
      <c r="D2374" t="s">
        <v>7400</v>
      </c>
      <c r="G2374" t="s">
        <v>2271</v>
      </c>
      <c r="H2374">
        <v>5</v>
      </c>
      <c r="I2374" t="s">
        <v>1652</v>
      </c>
      <c r="J2374">
        <v>0</v>
      </c>
      <c r="K2374">
        <v>0</v>
      </c>
    </row>
    <row r="2375" spans="1:11" x14ac:dyDescent="0.25">
      <c r="A2375">
        <v>3848</v>
      </c>
      <c r="B2375" t="s">
        <v>1647</v>
      </c>
      <c r="C2375" t="s">
        <v>301</v>
      </c>
      <c r="D2375" t="s">
        <v>7400</v>
      </c>
      <c r="E2375" t="s">
        <v>3793</v>
      </c>
      <c r="F2375" t="s">
        <v>3794</v>
      </c>
      <c r="G2375" t="s">
        <v>3508</v>
      </c>
      <c r="H2375">
        <v>4</v>
      </c>
      <c r="I2375" t="s">
        <v>1652</v>
      </c>
      <c r="J2375">
        <v>0</v>
      </c>
      <c r="K2375">
        <v>0</v>
      </c>
    </row>
    <row r="2376" spans="1:11" x14ac:dyDescent="0.25">
      <c r="A2376">
        <v>3848</v>
      </c>
      <c r="B2376" t="s">
        <v>1647</v>
      </c>
      <c r="C2376" t="s">
        <v>301</v>
      </c>
      <c r="D2376" t="s">
        <v>7400</v>
      </c>
      <c r="G2376" t="s">
        <v>5188</v>
      </c>
      <c r="H2376">
        <v>9</v>
      </c>
      <c r="I2376" t="s">
        <v>1652</v>
      </c>
      <c r="J2376">
        <v>0</v>
      </c>
      <c r="K2376">
        <v>0</v>
      </c>
    </row>
    <row r="2377" spans="1:11" x14ac:dyDescent="0.25">
      <c r="A2377">
        <v>3848</v>
      </c>
      <c r="B2377" t="s">
        <v>1647</v>
      </c>
      <c r="C2377" t="s">
        <v>301</v>
      </c>
      <c r="D2377" t="s">
        <v>7400</v>
      </c>
      <c r="E2377" t="s">
        <v>5189</v>
      </c>
      <c r="F2377" t="s">
        <v>3794</v>
      </c>
      <c r="G2377" t="s">
        <v>5190</v>
      </c>
      <c r="H2377">
        <v>9</v>
      </c>
      <c r="I2377" t="s">
        <v>1652</v>
      </c>
      <c r="J2377">
        <v>0</v>
      </c>
      <c r="K2377">
        <v>0</v>
      </c>
    </row>
    <row r="2378" spans="1:11" x14ac:dyDescent="0.25">
      <c r="A2378">
        <v>3848</v>
      </c>
      <c r="B2378" t="s">
        <v>1647</v>
      </c>
      <c r="C2378" t="s">
        <v>301</v>
      </c>
      <c r="D2378" t="s">
        <v>7400</v>
      </c>
      <c r="E2378" t="s">
        <v>6271</v>
      </c>
      <c r="F2378" t="s">
        <v>3780</v>
      </c>
      <c r="G2378" t="s">
        <v>6881</v>
      </c>
      <c r="H2378">
        <v>38</v>
      </c>
      <c r="I2378" t="s">
        <v>1652</v>
      </c>
      <c r="J2378">
        <v>0</v>
      </c>
      <c r="K2378">
        <v>0</v>
      </c>
    </row>
    <row r="2379" spans="1:11" x14ac:dyDescent="0.25">
      <c r="A2379">
        <v>3848</v>
      </c>
      <c r="B2379" t="s">
        <v>1647</v>
      </c>
      <c r="C2379" t="s">
        <v>301</v>
      </c>
      <c r="D2379" t="s">
        <v>7400</v>
      </c>
      <c r="G2379" t="s">
        <v>5926</v>
      </c>
      <c r="H2379">
        <v>33</v>
      </c>
      <c r="I2379" t="s">
        <v>1652</v>
      </c>
      <c r="J2379">
        <v>0</v>
      </c>
      <c r="K2379">
        <v>0</v>
      </c>
    </row>
    <row r="2380" spans="1:11" x14ac:dyDescent="0.25">
      <c r="A2380">
        <v>3848</v>
      </c>
      <c r="B2380" t="s">
        <v>1647</v>
      </c>
      <c r="C2380" t="s">
        <v>301</v>
      </c>
      <c r="D2380" t="s">
        <v>7400</v>
      </c>
      <c r="E2380" t="s">
        <v>5972</v>
      </c>
      <c r="F2380" t="s">
        <v>3780</v>
      </c>
      <c r="G2380" t="s">
        <v>6881</v>
      </c>
      <c r="H2380">
        <v>1</v>
      </c>
      <c r="I2380" t="s">
        <v>1652</v>
      </c>
      <c r="J2380">
        <v>0</v>
      </c>
      <c r="K2380">
        <v>0</v>
      </c>
    </row>
    <row r="2381" spans="1:11" x14ac:dyDescent="0.25">
      <c r="A2381">
        <v>3848</v>
      </c>
      <c r="B2381" t="s">
        <v>1647</v>
      </c>
      <c r="C2381" t="s">
        <v>301</v>
      </c>
      <c r="D2381" t="s">
        <v>7400</v>
      </c>
      <c r="G2381" t="s">
        <v>5973</v>
      </c>
      <c r="H2381">
        <v>2</v>
      </c>
      <c r="I2381" t="s">
        <v>1652</v>
      </c>
      <c r="J2381">
        <v>0</v>
      </c>
      <c r="K2381">
        <v>0</v>
      </c>
    </row>
    <row r="2382" spans="1:11" x14ac:dyDescent="0.25">
      <c r="A2382">
        <v>3848</v>
      </c>
      <c r="B2382" t="s">
        <v>1647</v>
      </c>
      <c r="C2382" t="s">
        <v>301</v>
      </c>
      <c r="D2382" t="s">
        <v>7400</v>
      </c>
      <c r="E2382" t="s">
        <v>5191</v>
      </c>
      <c r="F2382" t="s">
        <v>3780</v>
      </c>
      <c r="G2382" t="s">
        <v>5192</v>
      </c>
      <c r="H2382">
        <v>7</v>
      </c>
      <c r="I2382" t="s">
        <v>1652</v>
      </c>
      <c r="J2382">
        <v>0</v>
      </c>
      <c r="K2382">
        <v>0</v>
      </c>
    </row>
    <row r="2383" spans="1:11" x14ac:dyDescent="0.25">
      <c r="A2383">
        <v>3848</v>
      </c>
      <c r="B2383" t="s">
        <v>1647</v>
      </c>
      <c r="C2383" t="s">
        <v>301</v>
      </c>
      <c r="D2383" t="s">
        <v>7400</v>
      </c>
      <c r="E2383" t="s">
        <v>10872</v>
      </c>
      <c r="F2383" t="s">
        <v>10873</v>
      </c>
      <c r="G2383" t="s">
        <v>6733</v>
      </c>
      <c r="H2383">
        <v>5</v>
      </c>
      <c r="I2383" t="s">
        <v>1652</v>
      </c>
      <c r="J2383">
        <v>0</v>
      </c>
      <c r="K2383">
        <v>0</v>
      </c>
    </row>
    <row r="2384" spans="1:11" x14ac:dyDescent="0.25">
      <c r="A2384">
        <v>3848</v>
      </c>
      <c r="B2384" t="s">
        <v>1647</v>
      </c>
      <c r="C2384" t="s">
        <v>301</v>
      </c>
      <c r="D2384" t="s">
        <v>7400</v>
      </c>
      <c r="G2384" t="s">
        <v>10841</v>
      </c>
      <c r="H2384">
        <v>4</v>
      </c>
      <c r="I2384" t="s">
        <v>1652</v>
      </c>
      <c r="J2384">
        <v>0</v>
      </c>
      <c r="K2384">
        <v>0</v>
      </c>
    </row>
    <row r="2385" spans="1:11" x14ac:dyDescent="0.25">
      <c r="A2385">
        <v>3848</v>
      </c>
      <c r="B2385" t="s">
        <v>1647</v>
      </c>
      <c r="C2385" t="s">
        <v>301</v>
      </c>
      <c r="D2385" t="s">
        <v>7400</v>
      </c>
      <c r="E2385" t="s">
        <v>10874</v>
      </c>
      <c r="F2385" t="s">
        <v>1795</v>
      </c>
      <c r="G2385" t="s">
        <v>3692</v>
      </c>
      <c r="H2385">
        <v>4</v>
      </c>
      <c r="I2385" t="s">
        <v>1652</v>
      </c>
      <c r="J2385">
        <v>0</v>
      </c>
      <c r="K2385">
        <v>0</v>
      </c>
    </row>
    <row r="2386" spans="1:11" x14ac:dyDescent="0.25">
      <c r="A2386">
        <v>3848</v>
      </c>
      <c r="B2386" t="s">
        <v>1647</v>
      </c>
      <c r="C2386" t="s">
        <v>301</v>
      </c>
      <c r="D2386" t="s">
        <v>7400</v>
      </c>
      <c r="G2386" t="s">
        <v>10841</v>
      </c>
      <c r="H2386">
        <v>5</v>
      </c>
      <c r="I2386" t="s">
        <v>1652</v>
      </c>
      <c r="J2386">
        <v>0</v>
      </c>
      <c r="K2386">
        <v>0</v>
      </c>
    </row>
    <row r="2387" spans="1:11" x14ac:dyDescent="0.25">
      <c r="A2387">
        <v>3848</v>
      </c>
      <c r="B2387" t="s">
        <v>1647</v>
      </c>
      <c r="C2387" t="s">
        <v>301</v>
      </c>
      <c r="D2387" t="s">
        <v>7400</v>
      </c>
      <c r="E2387" t="s">
        <v>8772</v>
      </c>
      <c r="F2387" t="s">
        <v>1795</v>
      </c>
      <c r="G2387" t="s">
        <v>3545</v>
      </c>
      <c r="H2387">
        <v>17</v>
      </c>
      <c r="I2387" t="s">
        <v>1652</v>
      </c>
      <c r="J2387">
        <v>0</v>
      </c>
      <c r="K2387">
        <v>0</v>
      </c>
    </row>
    <row r="2388" spans="1:11" x14ac:dyDescent="0.25">
      <c r="A2388">
        <v>3848</v>
      </c>
      <c r="B2388" t="s">
        <v>1647</v>
      </c>
      <c r="C2388" t="s">
        <v>301</v>
      </c>
      <c r="D2388" t="s">
        <v>7400</v>
      </c>
      <c r="G2388" t="s">
        <v>8773</v>
      </c>
      <c r="H2388">
        <v>13</v>
      </c>
      <c r="I2388" t="s">
        <v>1652</v>
      </c>
      <c r="J2388">
        <v>0</v>
      </c>
      <c r="K2388">
        <v>0</v>
      </c>
    </row>
    <row r="2389" spans="1:11" x14ac:dyDescent="0.25">
      <c r="A2389">
        <v>3848</v>
      </c>
      <c r="B2389" t="s">
        <v>1647</v>
      </c>
      <c r="C2389" t="s">
        <v>301</v>
      </c>
      <c r="D2389" t="s">
        <v>7400</v>
      </c>
      <c r="E2389" t="s">
        <v>3795</v>
      </c>
      <c r="F2389" t="s">
        <v>3796</v>
      </c>
      <c r="G2389" t="s">
        <v>8297</v>
      </c>
      <c r="H2389">
        <v>4</v>
      </c>
      <c r="I2389" t="s">
        <v>1652</v>
      </c>
      <c r="J2389">
        <v>0</v>
      </c>
      <c r="K2389">
        <v>0</v>
      </c>
    </row>
    <row r="2390" spans="1:11" x14ac:dyDescent="0.25">
      <c r="A2390">
        <v>3848</v>
      </c>
      <c r="B2390" t="s">
        <v>1647</v>
      </c>
      <c r="C2390" t="s">
        <v>301</v>
      </c>
      <c r="D2390" t="s">
        <v>7400</v>
      </c>
      <c r="G2390" t="s">
        <v>4365</v>
      </c>
      <c r="H2390">
        <v>8</v>
      </c>
      <c r="I2390" t="s">
        <v>1652</v>
      </c>
      <c r="J2390">
        <v>0</v>
      </c>
      <c r="K2390">
        <v>0</v>
      </c>
    </row>
    <row r="2391" spans="1:11" x14ac:dyDescent="0.25">
      <c r="A2391">
        <v>3848</v>
      </c>
      <c r="B2391" t="s">
        <v>1647</v>
      </c>
      <c r="C2391" t="s">
        <v>301</v>
      </c>
      <c r="D2391" t="s">
        <v>7400</v>
      </c>
      <c r="E2391" t="s">
        <v>1903</v>
      </c>
      <c r="F2391" t="s">
        <v>1657</v>
      </c>
      <c r="G2391" t="s">
        <v>6133</v>
      </c>
      <c r="H2391">
        <v>8</v>
      </c>
      <c r="I2391" t="s">
        <v>1652</v>
      </c>
      <c r="J2391">
        <v>0</v>
      </c>
      <c r="K2391">
        <v>0</v>
      </c>
    </row>
    <row r="2392" spans="1:11" x14ac:dyDescent="0.25">
      <c r="A2392">
        <v>3848</v>
      </c>
      <c r="B2392" t="s">
        <v>1647</v>
      </c>
      <c r="C2392" t="s">
        <v>301</v>
      </c>
      <c r="D2392" t="s">
        <v>7400</v>
      </c>
      <c r="G2392" t="s">
        <v>4500</v>
      </c>
      <c r="H2392">
        <v>29</v>
      </c>
      <c r="I2392" t="s">
        <v>1652</v>
      </c>
      <c r="J2392">
        <v>0</v>
      </c>
      <c r="K2392">
        <v>0</v>
      </c>
    </row>
    <row r="2393" spans="1:11" x14ac:dyDescent="0.25">
      <c r="A2393">
        <v>3848</v>
      </c>
      <c r="B2393" t="s">
        <v>1647</v>
      </c>
      <c r="C2393" t="s">
        <v>301</v>
      </c>
      <c r="D2393" t="s">
        <v>7400</v>
      </c>
      <c r="E2393" t="s">
        <v>3797</v>
      </c>
      <c r="F2393" t="s">
        <v>1657</v>
      </c>
      <c r="G2393" t="s">
        <v>3798</v>
      </c>
      <c r="H2393">
        <v>25</v>
      </c>
      <c r="I2393" t="s">
        <v>1652</v>
      </c>
      <c r="J2393">
        <v>0</v>
      </c>
      <c r="K2393">
        <v>0</v>
      </c>
    </row>
    <row r="2394" spans="1:11" x14ac:dyDescent="0.25">
      <c r="A2394">
        <v>3848</v>
      </c>
      <c r="B2394" t="s">
        <v>1647</v>
      </c>
      <c r="C2394" t="s">
        <v>301</v>
      </c>
      <c r="D2394" t="s">
        <v>7400</v>
      </c>
      <c r="G2394" t="s">
        <v>4501</v>
      </c>
      <c r="H2394">
        <v>23</v>
      </c>
      <c r="I2394" t="s">
        <v>1652</v>
      </c>
      <c r="J2394">
        <v>0</v>
      </c>
      <c r="K2394">
        <v>0</v>
      </c>
    </row>
    <row r="2395" spans="1:11" x14ac:dyDescent="0.25">
      <c r="A2395">
        <v>3848</v>
      </c>
      <c r="B2395" t="s">
        <v>1647</v>
      </c>
      <c r="C2395" t="s">
        <v>301</v>
      </c>
      <c r="D2395" t="s">
        <v>7400</v>
      </c>
      <c r="E2395" t="s">
        <v>9690</v>
      </c>
      <c r="F2395" t="s">
        <v>1784</v>
      </c>
      <c r="G2395" t="s">
        <v>3658</v>
      </c>
      <c r="H2395">
        <v>24</v>
      </c>
      <c r="I2395" t="s">
        <v>1652</v>
      </c>
      <c r="J2395">
        <v>0</v>
      </c>
      <c r="K2395">
        <v>0</v>
      </c>
    </row>
    <row r="2396" spans="1:11" x14ac:dyDescent="0.25">
      <c r="A2396">
        <v>3848</v>
      </c>
      <c r="B2396" t="s">
        <v>1647</v>
      </c>
      <c r="C2396" t="s">
        <v>301</v>
      </c>
      <c r="D2396" t="s">
        <v>7400</v>
      </c>
      <c r="G2396" t="s">
        <v>8849</v>
      </c>
      <c r="H2396">
        <v>14</v>
      </c>
      <c r="I2396" t="s">
        <v>1652</v>
      </c>
      <c r="J2396">
        <v>0</v>
      </c>
      <c r="K2396">
        <v>0</v>
      </c>
    </row>
    <row r="2397" spans="1:11" x14ac:dyDescent="0.25">
      <c r="A2397">
        <v>3848</v>
      </c>
      <c r="B2397" t="s">
        <v>1647</v>
      </c>
      <c r="C2397" t="s">
        <v>301</v>
      </c>
      <c r="D2397" t="s">
        <v>7400</v>
      </c>
      <c r="E2397" t="s">
        <v>3799</v>
      </c>
      <c r="F2397" t="s">
        <v>1769</v>
      </c>
      <c r="G2397" t="s">
        <v>3800</v>
      </c>
      <c r="H2397">
        <v>1</v>
      </c>
      <c r="I2397" t="s">
        <v>1652</v>
      </c>
      <c r="J2397">
        <v>0</v>
      </c>
      <c r="K2397">
        <v>0</v>
      </c>
    </row>
    <row r="2398" spans="1:11" x14ac:dyDescent="0.25">
      <c r="A2398">
        <v>3848</v>
      </c>
      <c r="B2398" t="s">
        <v>1647</v>
      </c>
      <c r="C2398" t="s">
        <v>301</v>
      </c>
      <c r="D2398" t="s">
        <v>7400</v>
      </c>
      <c r="G2398" t="s">
        <v>5193</v>
      </c>
      <c r="H2398">
        <v>18</v>
      </c>
      <c r="I2398" t="s">
        <v>1652</v>
      </c>
      <c r="J2398">
        <v>0</v>
      </c>
      <c r="K2398">
        <v>0</v>
      </c>
    </row>
    <row r="2399" spans="1:11" x14ac:dyDescent="0.25">
      <c r="A2399">
        <v>3848</v>
      </c>
      <c r="B2399" t="s">
        <v>1647</v>
      </c>
      <c r="C2399" t="s">
        <v>301</v>
      </c>
      <c r="D2399" t="s">
        <v>7400</v>
      </c>
      <c r="E2399" t="s">
        <v>7166</v>
      </c>
      <c r="F2399" t="s">
        <v>1681</v>
      </c>
      <c r="G2399" t="s">
        <v>3801</v>
      </c>
      <c r="H2399">
        <v>35</v>
      </c>
      <c r="I2399" t="s">
        <v>1652</v>
      </c>
      <c r="J2399">
        <v>0</v>
      </c>
      <c r="K2399">
        <v>0</v>
      </c>
    </row>
    <row r="2400" spans="1:11" x14ac:dyDescent="0.25">
      <c r="A2400">
        <v>3848</v>
      </c>
      <c r="B2400" t="s">
        <v>1647</v>
      </c>
      <c r="C2400" t="s">
        <v>301</v>
      </c>
      <c r="D2400" t="s">
        <v>7400</v>
      </c>
      <c r="G2400" t="s">
        <v>8298</v>
      </c>
      <c r="H2400">
        <v>5</v>
      </c>
      <c r="I2400" t="s">
        <v>1652</v>
      </c>
      <c r="J2400">
        <v>0</v>
      </c>
      <c r="K2400">
        <v>0</v>
      </c>
    </row>
    <row r="2401" spans="1:11" x14ac:dyDescent="0.25">
      <c r="A2401">
        <v>3848</v>
      </c>
      <c r="B2401" t="s">
        <v>1647</v>
      </c>
      <c r="C2401" t="s">
        <v>301</v>
      </c>
      <c r="D2401" t="s">
        <v>7400</v>
      </c>
      <c r="E2401" t="s">
        <v>1902</v>
      </c>
      <c r="F2401" t="s">
        <v>1672</v>
      </c>
      <c r="G2401" t="s">
        <v>2272</v>
      </c>
      <c r="H2401">
        <v>20</v>
      </c>
      <c r="I2401" t="s">
        <v>1652</v>
      </c>
      <c r="J2401">
        <v>0</v>
      </c>
      <c r="K2401">
        <v>0</v>
      </c>
    </row>
    <row r="2402" spans="1:11" x14ac:dyDescent="0.25">
      <c r="A2402">
        <v>3848</v>
      </c>
      <c r="B2402" t="s">
        <v>1647</v>
      </c>
      <c r="C2402" t="s">
        <v>301</v>
      </c>
      <c r="D2402" t="s">
        <v>7400</v>
      </c>
      <c r="E2402" t="s">
        <v>2555</v>
      </c>
      <c r="F2402" t="s">
        <v>1672</v>
      </c>
      <c r="G2402" t="s">
        <v>3803</v>
      </c>
      <c r="H2402">
        <v>140</v>
      </c>
      <c r="I2402" t="s">
        <v>1652</v>
      </c>
      <c r="J2402">
        <v>0</v>
      </c>
      <c r="K2402">
        <v>0</v>
      </c>
    </row>
    <row r="2403" spans="1:11" x14ac:dyDescent="0.25">
      <c r="A2403">
        <v>3848</v>
      </c>
      <c r="B2403" t="s">
        <v>1647</v>
      </c>
      <c r="C2403" t="s">
        <v>301</v>
      </c>
      <c r="D2403" t="s">
        <v>7400</v>
      </c>
      <c r="G2403" t="s">
        <v>4337</v>
      </c>
      <c r="H2403">
        <v>84</v>
      </c>
      <c r="I2403" t="s">
        <v>1652</v>
      </c>
      <c r="J2403">
        <v>0</v>
      </c>
      <c r="K2403">
        <v>0</v>
      </c>
    </row>
    <row r="2404" spans="1:11" x14ac:dyDescent="0.25">
      <c r="A2404">
        <v>3848</v>
      </c>
      <c r="B2404" t="s">
        <v>1647</v>
      </c>
      <c r="C2404" t="s">
        <v>301</v>
      </c>
      <c r="D2404" t="s">
        <v>7400</v>
      </c>
      <c r="E2404" t="s">
        <v>1901</v>
      </c>
      <c r="F2404" t="s">
        <v>1655</v>
      </c>
      <c r="G2404" t="s">
        <v>3801</v>
      </c>
      <c r="H2404">
        <v>90</v>
      </c>
      <c r="I2404" t="s">
        <v>1652</v>
      </c>
      <c r="J2404">
        <v>0</v>
      </c>
      <c r="K2404">
        <v>0</v>
      </c>
    </row>
    <row r="2405" spans="1:11" x14ac:dyDescent="0.25">
      <c r="A2405">
        <v>3848</v>
      </c>
      <c r="B2405" t="s">
        <v>1647</v>
      </c>
      <c r="C2405" t="s">
        <v>301</v>
      </c>
      <c r="D2405" t="s">
        <v>7400</v>
      </c>
      <c r="G2405" t="s">
        <v>8298</v>
      </c>
      <c r="H2405">
        <v>207</v>
      </c>
      <c r="I2405" t="s">
        <v>1652</v>
      </c>
      <c r="J2405">
        <v>0</v>
      </c>
      <c r="K2405">
        <v>0</v>
      </c>
    </row>
    <row r="2406" spans="1:11" x14ac:dyDescent="0.25">
      <c r="A2406">
        <v>3848</v>
      </c>
      <c r="B2406" t="s">
        <v>1647</v>
      </c>
      <c r="C2406" t="s">
        <v>301</v>
      </c>
      <c r="D2406" t="s">
        <v>7400</v>
      </c>
      <c r="E2406" t="s">
        <v>1900</v>
      </c>
      <c r="F2406" t="s">
        <v>1672</v>
      </c>
      <c r="G2406" t="s">
        <v>10160</v>
      </c>
      <c r="H2406">
        <v>5</v>
      </c>
      <c r="I2406" t="s">
        <v>1652</v>
      </c>
      <c r="J2406">
        <v>0</v>
      </c>
      <c r="K2406">
        <v>0</v>
      </c>
    </row>
    <row r="2407" spans="1:11" x14ac:dyDescent="0.25">
      <c r="A2407">
        <v>3848</v>
      </c>
      <c r="B2407" t="s">
        <v>1647</v>
      </c>
      <c r="C2407" t="s">
        <v>301</v>
      </c>
      <c r="D2407" t="s">
        <v>7400</v>
      </c>
      <c r="G2407" t="s">
        <v>2273</v>
      </c>
      <c r="H2407">
        <v>9</v>
      </c>
      <c r="I2407" t="s">
        <v>1652</v>
      </c>
      <c r="J2407">
        <v>0</v>
      </c>
      <c r="K2407">
        <v>0</v>
      </c>
    </row>
    <row r="2408" spans="1:11" x14ac:dyDescent="0.25">
      <c r="A2408">
        <v>3848</v>
      </c>
      <c r="B2408" t="s">
        <v>1647</v>
      </c>
      <c r="C2408" t="s">
        <v>301</v>
      </c>
      <c r="D2408" t="s">
        <v>7400</v>
      </c>
      <c r="E2408" t="s">
        <v>8610</v>
      </c>
      <c r="F2408" t="s">
        <v>1657</v>
      </c>
      <c r="G2408" t="s">
        <v>8962</v>
      </c>
      <c r="H2408">
        <v>116</v>
      </c>
      <c r="I2408" t="s">
        <v>1652</v>
      </c>
      <c r="J2408">
        <v>0</v>
      </c>
      <c r="K2408">
        <v>0</v>
      </c>
    </row>
    <row r="2409" spans="1:11" x14ac:dyDescent="0.25">
      <c r="A2409">
        <v>3848</v>
      </c>
      <c r="B2409" t="s">
        <v>1647</v>
      </c>
      <c r="C2409" t="s">
        <v>301</v>
      </c>
      <c r="D2409" t="s">
        <v>7400</v>
      </c>
      <c r="G2409" t="s">
        <v>4337</v>
      </c>
      <c r="H2409">
        <v>17</v>
      </c>
      <c r="I2409" t="s">
        <v>1652</v>
      </c>
      <c r="J2409">
        <v>0</v>
      </c>
      <c r="K2409">
        <v>0</v>
      </c>
    </row>
    <row r="2410" spans="1:11" x14ac:dyDescent="0.25">
      <c r="A2410">
        <v>3848</v>
      </c>
      <c r="B2410" t="s">
        <v>1647</v>
      </c>
      <c r="C2410" t="s">
        <v>301</v>
      </c>
      <c r="D2410" t="s">
        <v>7400</v>
      </c>
      <c r="E2410" t="s">
        <v>3804</v>
      </c>
      <c r="F2410" t="s">
        <v>1655</v>
      </c>
      <c r="G2410" t="s">
        <v>3803</v>
      </c>
      <c r="H2410">
        <v>93</v>
      </c>
      <c r="I2410" t="s">
        <v>1652</v>
      </c>
      <c r="J2410">
        <v>0</v>
      </c>
      <c r="K2410">
        <v>0</v>
      </c>
    </row>
    <row r="2411" spans="1:11" x14ac:dyDescent="0.25">
      <c r="A2411">
        <v>3848</v>
      </c>
      <c r="B2411" t="s">
        <v>1647</v>
      </c>
      <c r="C2411" t="s">
        <v>301</v>
      </c>
      <c r="D2411" t="s">
        <v>7400</v>
      </c>
      <c r="G2411" t="s">
        <v>4502</v>
      </c>
      <c r="H2411">
        <v>234</v>
      </c>
      <c r="I2411" t="s">
        <v>1652</v>
      </c>
      <c r="J2411">
        <v>0</v>
      </c>
      <c r="K2411">
        <v>0</v>
      </c>
    </row>
    <row r="2412" spans="1:11" x14ac:dyDescent="0.25">
      <c r="A2412">
        <v>3848</v>
      </c>
      <c r="B2412" t="s">
        <v>1647</v>
      </c>
      <c r="C2412" t="s">
        <v>301</v>
      </c>
      <c r="D2412" t="s">
        <v>7400</v>
      </c>
      <c r="E2412" t="s">
        <v>3805</v>
      </c>
      <c r="F2412" t="s">
        <v>1655</v>
      </c>
      <c r="G2412" t="s">
        <v>3802</v>
      </c>
      <c r="H2412">
        <v>99</v>
      </c>
      <c r="I2412" t="s">
        <v>1652</v>
      </c>
      <c r="J2412">
        <v>0</v>
      </c>
      <c r="K2412">
        <v>0</v>
      </c>
    </row>
    <row r="2413" spans="1:11" x14ac:dyDescent="0.25">
      <c r="A2413">
        <v>3848</v>
      </c>
      <c r="B2413" t="s">
        <v>1647</v>
      </c>
      <c r="C2413" t="s">
        <v>301</v>
      </c>
      <c r="D2413" t="s">
        <v>7400</v>
      </c>
      <c r="G2413" t="s">
        <v>4347</v>
      </c>
      <c r="H2413">
        <v>198</v>
      </c>
      <c r="I2413" t="s">
        <v>1652</v>
      </c>
      <c r="J2413">
        <v>0</v>
      </c>
      <c r="K2413">
        <v>0</v>
      </c>
    </row>
    <row r="2414" spans="1:11" x14ac:dyDescent="0.25">
      <c r="A2414">
        <v>3848</v>
      </c>
      <c r="B2414" t="s">
        <v>1647</v>
      </c>
      <c r="C2414" t="s">
        <v>301</v>
      </c>
      <c r="D2414" t="s">
        <v>7400</v>
      </c>
      <c r="E2414" t="s">
        <v>3806</v>
      </c>
      <c r="F2414" t="s">
        <v>1655</v>
      </c>
      <c r="G2414" t="s">
        <v>3807</v>
      </c>
      <c r="H2414">
        <v>198</v>
      </c>
      <c r="I2414" t="s">
        <v>1652</v>
      </c>
      <c r="J2414">
        <v>0</v>
      </c>
      <c r="K2414">
        <v>0</v>
      </c>
    </row>
    <row r="2415" spans="1:11" x14ac:dyDescent="0.25">
      <c r="A2415">
        <v>3848</v>
      </c>
      <c r="B2415" t="s">
        <v>1647</v>
      </c>
      <c r="C2415" t="s">
        <v>301</v>
      </c>
      <c r="D2415" t="s">
        <v>7400</v>
      </c>
      <c r="G2415" t="s">
        <v>4348</v>
      </c>
      <c r="H2415">
        <v>155</v>
      </c>
      <c r="I2415" t="s">
        <v>1652</v>
      </c>
      <c r="J2415">
        <v>0</v>
      </c>
      <c r="K2415">
        <v>0</v>
      </c>
    </row>
    <row r="2416" spans="1:11" x14ac:dyDescent="0.25">
      <c r="A2416">
        <v>3848</v>
      </c>
      <c r="B2416" t="s">
        <v>1647</v>
      </c>
      <c r="C2416" t="s">
        <v>301</v>
      </c>
      <c r="D2416" t="s">
        <v>7400</v>
      </c>
      <c r="E2416" t="s">
        <v>8774</v>
      </c>
      <c r="F2416" t="s">
        <v>1896</v>
      </c>
      <c r="G2416" t="s">
        <v>7279</v>
      </c>
      <c r="H2416">
        <v>8</v>
      </c>
      <c r="I2416" t="s">
        <v>1652</v>
      </c>
      <c r="J2416">
        <v>0</v>
      </c>
      <c r="K2416">
        <v>0</v>
      </c>
    </row>
    <row r="2417" spans="1:11" x14ac:dyDescent="0.25">
      <c r="A2417">
        <v>3848</v>
      </c>
      <c r="B2417" t="s">
        <v>1647</v>
      </c>
      <c r="C2417" t="s">
        <v>301</v>
      </c>
      <c r="D2417" t="s">
        <v>7400</v>
      </c>
      <c r="G2417" t="s">
        <v>10875</v>
      </c>
      <c r="H2417">
        <v>9</v>
      </c>
      <c r="I2417" t="s">
        <v>1652</v>
      </c>
      <c r="J2417">
        <v>0</v>
      </c>
      <c r="K2417">
        <v>0</v>
      </c>
    </row>
    <row r="2418" spans="1:11" x14ac:dyDescent="0.25">
      <c r="A2418">
        <v>3848</v>
      </c>
      <c r="B2418" t="s">
        <v>1647</v>
      </c>
      <c r="C2418" t="s">
        <v>301</v>
      </c>
      <c r="D2418" t="s">
        <v>7400</v>
      </c>
      <c r="E2418" t="s">
        <v>10876</v>
      </c>
      <c r="F2418" t="s">
        <v>1908</v>
      </c>
      <c r="G2418" t="s">
        <v>7279</v>
      </c>
      <c r="H2418">
        <v>9</v>
      </c>
      <c r="I2418" t="s">
        <v>1652</v>
      </c>
      <c r="J2418">
        <v>0</v>
      </c>
      <c r="K2418">
        <v>0</v>
      </c>
    </row>
    <row r="2419" spans="1:11" x14ac:dyDescent="0.25">
      <c r="A2419">
        <v>3848</v>
      </c>
      <c r="B2419" t="s">
        <v>1647</v>
      </c>
      <c r="C2419" t="s">
        <v>301</v>
      </c>
      <c r="D2419" t="s">
        <v>7400</v>
      </c>
      <c r="G2419" t="s">
        <v>5927</v>
      </c>
      <c r="H2419">
        <v>9</v>
      </c>
      <c r="I2419" t="s">
        <v>1652</v>
      </c>
      <c r="J2419">
        <v>0</v>
      </c>
      <c r="K2419">
        <v>0</v>
      </c>
    </row>
    <row r="2420" spans="1:11" x14ac:dyDescent="0.25">
      <c r="A2420">
        <v>3848</v>
      </c>
      <c r="B2420" t="s">
        <v>1647</v>
      </c>
      <c r="C2420" t="s">
        <v>301</v>
      </c>
      <c r="D2420" t="s">
        <v>7400</v>
      </c>
      <c r="E2420" t="s">
        <v>3808</v>
      </c>
      <c r="F2420" t="s">
        <v>1769</v>
      </c>
      <c r="G2420" t="s">
        <v>3640</v>
      </c>
      <c r="H2420">
        <v>7</v>
      </c>
      <c r="I2420" t="s">
        <v>1652</v>
      </c>
      <c r="J2420">
        <v>0</v>
      </c>
      <c r="K2420">
        <v>0</v>
      </c>
    </row>
    <row r="2421" spans="1:11" x14ac:dyDescent="0.25">
      <c r="A2421">
        <v>3848</v>
      </c>
      <c r="B2421" t="s">
        <v>1647</v>
      </c>
      <c r="C2421" t="s">
        <v>301</v>
      </c>
      <c r="D2421" t="s">
        <v>7400</v>
      </c>
      <c r="E2421" t="s">
        <v>1899</v>
      </c>
      <c r="F2421" t="s">
        <v>1897</v>
      </c>
      <c r="G2421" t="s">
        <v>6733</v>
      </c>
      <c r="H2421">
        <v>19</v>
      </c>
      <c r="I2421" t="s">
        <v>1652</v>
      </c>
      <c r="J2421">
        <v>0</v>
      </c>
      <c r="K2421">
        <v>0</v>
      </c>
    </row>
    <row r="2422" spans="1:11" x14ac:dyDescent="0.25">
      <c r="A2422">
        <v>3848</v>
      </c>
      <c r="B2422" t="s">
        <v>1647</v>
      </c>
      <c r="C2422" t="s">
        <v>301</v>
      </c>
      <c r="D2422" t="s">
        <v>7400</v>
      </c>
      <c r="G2422" t="s">
        <v>6479</v>
      </c>
      <c r="H2422">
        <v>18</v>
      </c>
      <c r="I2422" t="s">
        <v>1652</v>
      </c>
      <c r="J2422">
        <v>0</v>
      </c>
      <c r="K2422">
        <v>0</v>
      </c>
    </row>
    <row r="2423" spans="1:11" x14ac:dyDescent="0.25">
      <c r="A2423">
        <v>3848</v>
      </c>
      <c r="B2423" t="s">
        <v>1647</v>
      </c>
      <c r="C2423" t="s">
        <v>301</v>
      </c>
      <c r="D2423" t="s">
        <v>7400</v>
      </c>
      <c r="E2423" t="s">
        <v>3809</v>
      </c>
      <c r="F2423" t="s">
        <v>1672</v>
      </c>
      <c r="G2423" t="s">
        <v>3810</v>
      </c>
      <c r="H2423">
        <v>1</v>
      </c>
      <c r="I2423" t="s">
        <v>1652</v>
      </c>
      <c r="J2423">
        <v>0</v>
      </c>
      <c r="K2423">
        <v>0</v>
      </c>
    </row>
    <row r="2424" spans="1:11" x14ac:dyDescent="0.25">
      <c r="A2424">
        <v>3848</v>
      </c>
      <c r="B2424" t="s">
        <v>1647</v>
      </c>
      <c r="C2424" t="s">
        <v>301</v>
      </c>
      <c r="D2424" t="s">
        <v>7400</v>
      </c>
      <c r="G2424" t="s">
        <v>4503</v>
      </c>
      <c r="H2424">
        <v>37</v>
      </c>
      <c r="I2424" t="s">
        <v>1652</v>
      </c>
      <c r="J2424">
        <v>0</v>
      </c>
      <c r="K2424">
        <v>0</v>
      </c>
    </row>
    <row r="2425" spans="1:11" x14ac:dyDescent="0.25">
      <c r="A2425">
        <v>3848</v>
      </c>
      <c r="B2425" t="s">
        <v>1647</v>
      </c>
      <c r="C2425" t="s">
        <v>301</v>
      </c>
      <c r="D2425" t="s">
        <v>7400</v>
      </c>
      <c r="E2425" t="s">
        <v>8775</v>
      </c>
      <c r="F2425" t="s">
        <v>1657</v>
      </c>
      <c r="G2425" t="s">
        <v>8776</v>
      </c>
      <c r="H2425">
        <v>40</v>
      </c>
      <c r="I2425" t="s">
        <v>1652</v>
      </c>
      <c r="J2425">
        <v>0</v>
      </c>
      <c r="K2425">
        <v>0</v>
      </c>
    </row>
    <row r="2426" spans="1:11" x14ac:dyDescent="0.25">
      <c r="A2426">
        <v>3848</v>
      </c>
      <c r="B2426" t="s">
        <v>1647</v>
      </c>
      <c r="C2426" t="s">
        <v>301</v>
      </c>
      <c r="D2426" t="s">
        <v>7400</v>
      </c>
      <c r="G2426" t="s">
        <v>9279</v>
      </c>
      <c r="H2426">
        <v>12</v>
      </c>
      <c r="I2426" t="s">
        <v>1652</v>
      </c>
      <c r="J2426">
        <v>0</v>
      </c>
      <c r="K2426">
        <v>0</v>
      </c>
    </row>
    <row r="2427" spans="1:11" x14ac:dyDescent="0.25">
      <c r="A2427">
        <v>3848</v>
      </c>
      <c r="B2427" t="s">
        <v>1647</v>
      </c>
      <c r="C2427" t="s">
        <v>301</v>
      </c>
      <c r="D2427" t="s">
        <v>7400</v>
      </c>
      <c r="E2427" t="s">
        <v>3811</v>
      </c>
      <c r="F2427" t="s">
        <v>1655</v>
      </c>
      <c r="G2427" t="s">
        <v>3464</v>
      </c>
      <c r="H2427">
        <v>20</v>
      </c>
      <c r="I2427" t="s">
        <v>1652</v>
      </c>
      <c r="J2427">
        <v>0</v>
      </c>
      <c r="K2427">
        <v>0</v>
      </c>
    </row>
    <row r="2428" spans="1:11" x14ac:dyDescent="0.25">
      <c r="A2428">
        <v>3848</v>
      </c>
      <c r="B2428" t="s">
        <v>1647</v>
      </c>
      <c r="C2428" t="s">
        <v>301</v>
      </c>
      <c r="D2428" t="s">
        <v>7400</v>
      </c>
      <c r="G2428" t="s">
        <v>4349</v>
      </c>
      <c r="H2428">
        <v>251</v>
      </c>
      <c r="I2428" t="s">
        <v>1652</v>
      </c>
      <c r="J2428">
        <v>0</v>
      </c>
      <c r="K2428">
        <v>0</v>
      </c>
    </row>
    <row r="2429" spans="1:11" x14ac:dyDescent="0.25">
      <c r="A2429">
        <v>3848</v>
      </c>
      <c r="B2429" t="s">
        <v>1647</v>
      </c>
      <c r="C2429" t="s">
        <v>301</v>
      </c>
      <c r="D2429" t="s">
        <v>7400</v>
      </c>
      <c r="E2429" t="s">
        <v>8777</v>
      </c>
      <c r="F2429" t="s">
        <v>1898</v>
      </c>
      <c r="G2429" t="s">
        <v>3263</v>
      </c>
      <c r="H2429">
        <v>19</v>
      </c>
      <c r="I2429" t="s">
        <v>1652</v>
      </c>
      <c r="J2429">
        <v>0</v>
      </c>
      <c r="K2429">
        <v>0</v>
      </c>
    </row>
    <row r="2430" spans="1:11" x14ac:dyDescent="0.25">
      <c r="A2430">
        <v>3848</v>
      </c>
      <c r="B2430" t="s">
        <v>1647</v>
      </c>
      <c r="C2430" t="s">
        <v>301</v>
      </c>
      <c r="D2430" t="s">
        <v>7400</v>
      </c>
      <c r="G2430" t="s">
        <v>10374</v>
      </c>
      <c r="H2430">
        <v>4</v>
      </c>
      <c r="I2430" t="s">
        <v>1652</v>
      </c>
      <c r="J2430">
        <v>0</v>
      </c>
      <c r="K2430">
        <v>0</v>
      </c>
    </row>
    <row r="2431" spans="1:11" x14ac:dyDescent="0.25">
      <c r="A2431">
        <v>3848</v>
      </c>
      <c r="B2431" t="s">
        <v>1647</v>
      </c>
      <c r="C2431" t="s">
        <v>301</v>
      </c>
      <c r="D2431" t="s">
        <v>7400</v>
      </c>
      <c r="E2431" t="s">
        <v>8299</v>
      </c>
      <c r="F2431" t="s">
        <v>1804</v>
      </c>
      <c r="G2431" t="s">
        <v>7633</v>
      </c>
      <c r="H2431">
        <v>40</v>
      </c>
      <c r="I2431" t="s">
        <v>1652</v>
      </c>
      <c r="J2431">
        <v>0</v>
      </c>
      <c r="K2431">
        <v>0</v>
      </c>
    </row>
    <row r="2432" spans="1:11" x14ac:dyDescent="0.25">
      <c r="A2432">
        <v>3848</v>
      </c>
      <c r="B2432" t="s">
        <v>1647</v>
      </c>
      <c r="C2432" t="s">
        <v>301</v>
      </c>
      <c r="D2432" t="s">
        <v>7400</v>
      </c>
      <c r="G2432" t="s">
        <v>5927</v>
      </c>
      <c r="H2432">
        <v>32</v>
      </c>
      <c r="I2432" t="s">
        <v>1652</v>
      </c>
      <c r="J2432">
        <v>0</v>
      </c>
      <c r="K2432">
        <v>0</v>
      </c>
    </row>
    <row r="2433" spans="1:11" x14ac:dyDescent="0.25">
      <c r="A2433">
        <v>3848</v>
      </c>
      <c r="B2433" t="s">
        <v>1647</v>
      </c>
      <c r="C2433" t="s">
        <v>301</v>
      </c>
      <c r="D2433" t="s">
        <v>7400</v>
      </c>
      <c r="E2433" t="s">
        <v>8611</v>
      </c>
      <c r="F2433" t="s">
        <v>1887</v>
      </c>
      <c r="G2433" t="s">
        <v>7641</v>
      </c>
      <c r="H2433">
        <v>259</v>
      </c>
      <c r="I2433" t="s">
        <v>1652</v>
      </c>
      <c r="J2433">
        <v>0</v>
      </c>
      <c r="K2433">
        <v>0</v>
      </c>
    </row>
    <row r="2434" spans="1:11" x14ac:dyDescent="0.25">
      <c r="A2434">
        <v>3848</v>
      </c>
      <c r="B2434" t="s">
        <v>1647</v>
      </c>
      <c r="C2434" t="s">
        <v>301</v>
      </c>
      <c r="D2434" t="s">
        <v>7400</v>
      </c>
      <c r="G2434" t="s">
        <v>4435</v>
      </c>
      <c r="H2434">
        <v>81</v>
      </c>
      <c r="I2434" t="s">
        <v>1652</v>
      </c>
      <c r="J2434">
        <v>0</v>
      </c>
      <c r="K2434">
        <v>0</v>
      </c>
    </row>
    <row r="2435" spans="1:11" x14ac:dyDescent="0.25">
      <c r="A2435">
        <v>3848</v>
      </c>
      <c r="B2435" t="s">
        <v>1647</v>
      </c>
      <c r="C2435" t="s">
        <v>301</v>
      </c>
      <c r="D2435" t="s">
        <v>7400</v>
      </c>
      <c r="E2435" t="s">
        <v>9691</v>
      </c>
      <c r="F2435" t="s">
        <v>1888</v>
      </c>
      <c r="G2435" t="s">
        <v>3812</v>
      </c>
      <c r="H2435">
        <v>19</v>
      </c>
      <c r="I2435" t="s">
        <v>1652</v>
      </c>
      <c r="J2435">
        <v>0</v>
      </c>
      <c r="K2435">
        <v>0</v>
      </c>
    </row>
    <row r="2436" spans="1:11" x14ac:dyDescent="0.25">
      <c r="A2436">
        <v>3848</v>
      </c>
      <c r="B2436" t="s">
        <v>1647</v>
      </c>
      <c r="C2436" t="s">
        <v>301</v>
      </c>
      <c r="D2436" t="s">
        <v>7400</v>
      </c>
      <c r="G2436" t="s">
        <v>4350</v>
      </c>
      <c r="H2436">
        <v>3</v>
      </c>
      <c r="I2436" t="s">
        <v>1652</v>
      </c>
      <c r="J2436">
        <v>0</v>
      </c>
      <c r="K2436">
        <v>0</v>
      </c>
    </row>
    <row r="2437" spans="1:11" x14ac:dyDescent="0.25">
      <c r="A2437">
        <v>3848</v>
      </c>
      <c r="B2437" t="s">
        <v>1647</v>
      </c>
      <c r="C2437" t="s">
        <v>301</v>
      </c>
      <c r="D2437" t="s">
        <v>7400</v>
      </c>
      <c r="E2437" t="s">
        <v>2474</v>
      </c>
      <c r="F2437" t="s">
        <v>1888</v>
      </c>
      <c r="G2437" t="s">
        <v>3565</v>
      </c>
      <c r="H2437">
        <v>21</v>
      </c>
      <c r="I2437" t="s">
        <v>1652</v>
      </c>
      <c r="J2437">
        <v>0</v>
      </c>
      <c r="K2437">
        <v>0</v>
      </c>
    </row>
    <row r="2438" spans="1:11" x14ac:dyDescent="0.25">
      <c r="A2438">
        <v>3848</v>
      </c>
      <c r="B2438" t="s">
        <v>1647</v>
      </c>
      <c r="C2438" t="s">
        <v>301</v>
      </c>
      <c r="D2438" t="s">
        <v>7400</v>
      </c>
      <c r="G2438" t="s">
        <v>2274</v>
      </c>
      <c r="H2438">
        <v>10</v>
      </c>
      <c r="I2438" t="s">
        <v>1652</v>
      </c>
      <c r="J2438">
        <v>0</v>
      </c>
      <c r="K2438">
        <v>0</v>
      </c>
    </row>
    <row r="2439" spans="1:11" x14ac:dyDescent="0.25">
      <c r="A2439">
        <v>3848</v>
      </c>
      <c r="B2439" t="s">
        <v>1647</v>
      </c>
      <c r="C2439" t="s">
        <v>301</v>
      </c>
      <c r="D2439" t="s">
        <v>7400</v>
      </c>
      <c r="E2439" t="s">
        <v>10877</v>
      </c>
      <c r="F2439" t="s">
        <v>1898</v>
      </c>
      <c r="G2439" t="s">
        <v>3496</v>
      </c>
      <c r="H2439">
        <v>4</v>
      </c>
      <c r="I2439" t="s">
        <v>1652</v>
      </c>
      <c r="J2439">
        <v>0</v>
      </c>
      <c r="K2439">
        <v>0</v>
      </c>
    </row>
    <row r="2440" spans="1:11" x14ac:dyDescent="0.25">
      <c r="A2440">
        <v>3848</v>
      </c>
      <c r="B2440" t="s">
        <v>1647</v>
      </c>
      <c r="C2440" t="s">
        <v>301</v>
      </c>
      <c r="D2440" t="s">
        <v>7400</v>
      </c>
      <c r="G2440" t="s">
        <v>10878</v>
      </c>
      <c r="H2440">
        <v>6</v>
      </c>
      <c r="I2440" t="s">
        <v>1652</v>
      </c>
      <c r="J2440">
        <v>0</v>
      </c>
      <c r="K2440">
        <v>0</v>
      </c>
    </row>
    <row r="2441" spans="1:11" x14ac:dyDescent="0.25">
      <c r="A2441">
        <v>3848</v>
      </c>
      <c r="B2441" t="s">
        <v>1647</v>
      </c>
      <c r="C2441" t="s">
        <v>301</v>
      </c>
      <c r="D2441" t="s">
        <v>7400</v>
      </c>
      <c r="E2441" t="s">
        <v>10879</v>
      </c>
      <c r="F2441" t="s">
        <v>1803</v>
      </c>
      <c r="G2441" t="s">
        <v>3653</v>
      </c>
      <c r="H2441">
        <v>4</v>
      </c>
      <c r="I2441" t="s">
        <v>1652</v>
      </c>
      <c r="J2441">
        <v>0</v>
      </c>
      <c r="K2441">
        <v>0</v>
      </c>
    </row>
    <row r="2442" spans="1:11" x14ac:dyDescent="0.25">
      <c r="A2442">
        <v>3848</v>
      </c>
      <c r="B2442" t="s">
        <v>1647</v>
      </c>
      <c r="C2442" t="s">
        <v>301</v>
      </c>
      <c r="D2442" t="s">
        <v>7400</v>
      </c>
      <c r="G2442" t="s">
        <v>2163</v>
      </c>
      <c r="H2442">
        <v>6</v>
      </c>
      <c r="I2442" t="s">
        <v>1652</v>
      </c>
      <c r="J2442">
        <v>0</v>
      </c>
      <c r="K2442">
        <v>0</v>
      </c>
    </row>
    <row r="2443" spans="1:11" x14ac:dyDescent="0.25">
      <c r="A2443">
        <v>3848</v>
      </c>
      <c r="B2443" t="s">
        <v>1647</v>
      </c>
      <c r="C2443" t="s">
        <v>301</v>
      </c>
      <c r="D2443" t="s">
        <v>7400</v>
      </c>
      <c r="E2443" t="s">
        <v>10880</v>
      </c>
      <c r="F2443" t="s">
        <v>1779</v>
      </c>
      <c r="G2443" t="s">
        <v>6733</v>
      </c>
      <c r="H2443">
        <v>4</v>
      </c>
      <c r="I2443" t="s">
        <v>1652</v>
      </c>
      <c r="J2443">
        <v>0</v>
      </c>
      <c r="K2443">
        <v>0</v>
      </c>
    </row>
    <row r="2444" spans="1:11" x14ac:dyDescent="0.25">
      <c r="A2444">
        <v>3848</v>
      </c>
      <c r="B2444" t="s">
        <v>1647</v>
      </c>
      <c r="C2444" t="s">
        <v>301</v>
      </c>
      <c r="D2444" t="s">
        <v>7400</v>
      </c>
      <c r="G2444" t="s">
        <v>2163</v>
      </c>
      <c r="H2444">
        <v>8</v>
      </c>
      <c r="I2444" t="s">
        <v>1652</v>
      </c>
      <c r="J2444">
        <v>0</v>
      </c>
      <c r="K2444">
        <v>0</v>
      </c>
    </row>
    <row r="2445" spans="1:11" x14ac:dyDescent="0.25">
      <c r="A2445">
        <v>3848</v>
      </c>
      <c r="B2445" t="s">
        <v>1647</v>
      </c>
      <c r="C2445" t="s">
        <v>301</v>
      </c>
      <c r="D2445" t="s">
        <v>7400</v>
      </c>
      <c r="E2445" t="s">
        <v>3814</v>
      </c>
      <c r="F2445" t="s">
        <v>3815</v>
      </c>
      <c r="G2445" t="s">
        <v>3756</v>
      </c>
      <c r="H2445">
        <v>8</v>
      </c>
      <c r="I2445" t="s">
        <v>1652</v>
      </c>
      <c r="J2445">
        <v>0</v>
      </c>
      <c r="K2445">
        <v>0</v>
      </c>
    </row>
    <row r="2446" spans="1:11" x14ac:dyDescent="0.25">
      <c r="A2446">
        <v>3848</v>
      </c>
      <c r="B2446" t="s">
        <v>1647</v>
      </c>
      <c r="C2446" t="s">
        <v>301</v>
      </c>
      <c r="D2446" t="s">
        <v>7400</v>
      </c>
      <c r="G2446" t="s">
        <v>5194</v>
      </c>
      <c r="H2446">
        <v>13</v>
      </c>
      <c r="I2446" t="s">
        <v>1652</v>
      </c>
      <c r="J2446">
        <v>0</v>
      </c>
      <c r="K2446">
        <v>0</v>
      </c>
    </row>
    <row r="2447" spans="1:11" x14ac:dyDescent="0.25">
      <c r="A2447">
        <v>3848</v>
      </c>
      <c r="B2447" t="s">
        <v>1647</v>
      </c>
      <c r="C2447" t="s">
        <v>301</v>
      </c>
      <c r="D2447" t="s">
        <v>7400</v>
      </c>
      <c r="E2447" t="s">
        <v>3816</v>
      </c>
      <c r="F2447" t="s">
        <v>1657</v>
      </c>
      <c r="G2447" t="s">
        <v>5195</v>
      </c>
      <c r="H2447">
        <v>19</v>
      </c>
      <c r="I2447" t="s">
        <v>1652</v>
      </c>
      <c r="J2447">
        <v>0</v>
      </c>
      <c r="K2447">
        <v>0</v>
      </c>
    </row>
    <row r="2448" spans="1:11" x14ac:dyDescent="0.25">
      <c r="A2448">
        <v>3848</v>
      </c>
      <c r="B2448" t="s">
        <v>1647</v>
      </c>
      <c r="C2448" t="s">
        <v>301</v>
      </c>
      <c r="D2448" t="s">
        <v>7400</v>
      </c>
      <c r="E2448" t="s">
        <v>2393</v>
      </c>
      <c r="F2448" t="s">
        <v>1896</v>
      </c>
      <c r="G2448" t="s">
        <v>3803</v>
      </c>
      <c r="H2448">
        <v>1</v>
      </c>
      <c r="I2448" t="s">
        <v>1652</v>
      </c>
      <c r="J2448">
        <v>0</v>
      </c>
      <c r="K2448">
        <v>0</v>
      </c>
    </row>
    <row r="2449" spans="1:11" x14ac:dyDescent="0.25">
      <c r="A2449">
        <v>3848</v>
      </c>
      <c r="B2449" t="s">
        <v>1647</v>
      </c>
      <c r="C2449" t="s">
        <v>301</v>
      </c>
      <c r="D2449" t="s">
        <v>7400</v>
      </c>
      <c r="G2449" t="s">
        <v>2163</v>
      </c>
      <c r="H2449">
        <v>3</v>
      </c>
      <c r="I2449" t="s">
        <v>1652</v>
      </c>
      <c r="J2449">
        <v>0</v>
      </c>
      <c r="K2449">
        <v>0</v>
      </c>
    </row>
    <row r="2450" spans="1:11" x14ac:dyDescent="0.25">
      <c r="A2450">
        <v>3848</v>
      </c>
      <c r="B2450" t="s">
        <v>1647</v>
      </c>
      <c r="C2450" t="s">
        <v>301</v>
      </c>
      <c r="D2450" t="s">
        <v>7400</v>
      </c>
      <c r="E2450" t="s">
        <v>3817</v>
      </c>
      <c r="F2450" t="s">
        <v>3818</v>
      </c>
      <c r="G2450" t="s">
        <v>3819</v>
      </c>
      <c r="H2450">
        <v>5</v>
      </c>
      <c r="I2450" t="s">
        <v>1652</v>
      </c>
      <c r="J2450">
        <v>0</v>
      </c>
      <c r="K2450">
        <v>0</v>
      </c>
    </row>
    <row r="2451" spans="1:11" x14ac:dyDescent="0.25">
      <c r="A2451">
        <v>3848</v>
      </c>
      <c r="B2451" t="s">
        <v>1647</v>
      </c>
      <c r="C2451" t="s">
        <v>301</v>
      </c>
      <c r="D2451" t="s">
        <v>7400</v>
      </c>
      <c r="G2451" t="s">
        <v>5173</v>
      </c>
      <c r="H2451">
        <v>25</v>
      </c>
      <c r="I2451" t="s">
        <v>1652</v>
      </c>
      <c r="J2451">
        <v>0</v>
      </c>
      <c r="K2451">
        <v>0</v>
      </c>
    </row>
    <row r="2452" spans="1:11" x14ac:dyDescent="0.25">
      <c r="A2452">
        <v>3848</v>
      </c>
      <c r="B2452" t="s">
        <v>1647</v>
      </c>
      <c r="C2452" t="s">
        <v>301</v>
      </c>
      <c r="D2452" t="s">
        <v>7400</v>
      </c>
      <c r="E2452" t="s">
        <v>8778</v>
      </c>
      <c r="F2452" t="s">
        <v>1779</v>
      </c>
      <c r="G2452" t="s">
        <v>6733</v>
      </c>
      <c r="H2452">
        <v>14</v>
      </c>
      <c r="I2452" t="s">
        <v>1652</v>
      </c>
      <c r="J2452">
        <v>0</v>
      </c>
      <c r="K2452">
        <v>0</v>
      </c>
    </row>
    <row r="2453" spans="1:11" x14ac:dyDescent="0.25">
      <c r="A2453">
        <v>3848</v>
      </c>
      <c r="B2453" t="s">
        <v>1647</v>
      </c>
      <c r="C2453" t="s">
        <v>301</v>
      </c>
      <c r="D2453" t="s">
        <v>7400</v>
      </c>
      <c r="G2453" t="s">
        <v>2163</v>
      </c>
      <c r="H2453">
        <v>8</v>
      </c>
      <c r="I2453" t="s">
        <v>1652</v>
      </c>
      <c r="J2453">
        <v>0</v>
      </c>
      <c r="K2453">
        <v>0</v>
      </c>
    </row>
    <row r="2454" spans="1:11" x14ac:dyDescent="0.25">
      <c r="A2454">
        <v>3848</v>
      </c>
      <c r="B2454" t="s">
        <v>1647</v>
      </c>
      <c r="C2454" t="s">
        <v>301</v>
      </c>
      <c r="D2454" t="s">
        <v>7400</v>
      </c>
      <c r="E2454" t="s">
        <v>2366</v>
      </c>
      <c r="F2454" t="s">
        <v>1896</v>
      </c>
      <c r="G2454" t="s">
        <v>7279</v>
      </c>
      <c r="H2454">
        <v>19</v>
      </c>
      <c r="I2454" t="s">
        <v>1652</v>
      </c>
      <c r="J2454">
        <v>0</v>
      </c>
      <c r="K2454">
        <v>0</v>
      </c>
    </row>
    <row r="2455" spans="1:11" x14ac:dyDescent="0.25">
      <c r="A2455">
        <v>3848</v>
      </c>
      <c r="B2455" t="s">
        <v>1647</v>
      </c>
      <c r="C2455" t="s">
        <v>301</v>
      </c>
      <c r="D2455" t="s">
        <v>7400</v>
      </c>
      <c r="G2455" t="s">
        <v>2297</v>
      </c>
      <c r="H2455">
        <v>16</v>
      </c>
      <c r="I2455" t="s">
        <v>1652</v>
      </c>
      <c r="J2455">
        <v>0</v>
      </c>
      <c r="K2455">
        <v>0</v>
      </c>
    </row>
    <row r="2456" spans="1:11" x14ac:dyDescent="0.25">
      <c r="A2456">
        <v>3848</v>
      </c>
      <c r="B2456" t="s">
        <v>1647</v>
      </c>
      <c r="C2456" t="s">
        <v>301</v>
      </c>
      <c r="D2456" t="s">
        <v>7400</v>
      </c>
      <c r="E2456" t="s">
        <v>9551</v>
      </c>
      <c r="F2456" t="s">
        <v>1779</v>
      </c>
      <c r="G2456" t="s">
        <v>7279</v>
      </c>
      <c r="H2456">
        <v>18</v>
      </c>
      <c r="I2456" t="s">
        <v>1652</v>
      </c>
      <c r="J2456">
        <v>0</v>
      </c>
      <c r="K2456">
        <v>0</v>
      </c>
    </row>
    <row r="2457" spans="1:11" x14ac:dyDescent="0.25">
      <c r="A2457">
        <v>3848</v>
      </c>
      <c r="B2457" t="s">
        <v>1647</v>
      </c>
      <c r="C2457" t="s">
        <v>301</v>
      </c>
      <c r="D2457" t="s">
        <v>7400</v>
      </c>
      <c r="G2457" t="s">
        <v>5926</v>
      </c>
      <c r="H2457">
        <v>11</v>
      </c>
      <c r="I2457" t="s">
        <v>1652</v>
      </c>
      <c r="J2457">
        <v>0</v>
      </c>
      <c r="K2457">
        <v>0</v>
      </c>
    </row>
    <row r="2458" spans="1:11" x14ac:dyDescent="0.25">
      <c r="A2458">
        <v>3848</v>
      </c>
      <c r="B2458" t="s">
        <v>1647</v>
      </c>
      <c r="C2458" t="s">
        <v>301</v>
      </c>
      <c r="D2458" t="s">
        <v>7400</v>
      </c>
      <c r="E2458" t="s">
        <v>6480</v>
      </c>
      <c r="F2458" t="s">
        <v>6481</v>
      </c>
      <c r="G2458" t="s">
        <v>6782</v>
      </c>
      <c r="H2458">
        <v>10</v>
      </c>
      <c r="I2458" t="s">
        <v>1652</v>
      </c>
      <c r="J2458">
        <v>0</v>
      </c>
      <c r="K2458">
        <v>0</v>
      </c>
    </row>
    <row r="2459" spans="1:11" x14ac:dyDescent="0.25">
      <c r="A2459">
        <v>3848</v>
      </c>
      <c r="B2459" t="s">
        <v>1647</v>
      </c>
      <c r="C2459" t="s">
        <v>301</v>
      </c>
      <c r="D2459" t="s">
        <v>7400</v>
      </c>
      <c r="G2459" t="s">
        <v>5190</v>
      </c>
      <c r="H2459">
        <v>6</v>
      </c>
      <c r="I2459" t="s">
        <v>1652</v>
      </c>
      <c r="J2459">
        <v>0</v>
      </c>
      <c r="K2459">
        <v>0</v>
      </c>
    </row>
    <row r="2460" spans="1:11" x14ac:dyDescent="0.25">
      <c r="A2460">
        <v>3848</v>
      </c>
      <c r="B2460" t="s">
        <v>1647</v>
      </c>
      <c r="C2460" t="s">
        <v>301</v>
      </c>
      <c r="D2460" t="s">
        <v>7400</v>
      </c>
      <c r="E2460" t="s">
        <v>9692</v>
      </c>
      <c r="F2460" t="s">
        <v>8509</v>
      </c>
      <c r="G2460" t="s">
        <v>3534</v>
      </c>
      <c r="H2460">
        <v>8</v>
      </c>
      <c r="I2460" t="s">
        <v>1652</v>
      </c>
      <c r="J2460">
        <v>0</v>
      </c>
      <c r="K2460">
        <v>0</v>
      </c>
    </row>
    <row r="2461" spans="1:11" x14ac:dyDescent="0.25">
      <c r="A2461">
        <v>3848</v>
      </c>
      <c r="B2461" t="s">
        <v>1647</v>
      </c>
      <c r="C2461" t="s">
        <v>301</v>
      </c>
      <c r="D2461" t="s">
        <v>7400</v>
      </c>
      <c r="G2461" t="s">
        <v>9693</v>
      </c>
      <c r="H2461">
        <v>10</v>
      </c>
      <c r="I2461" t="s">
        <v>1652</v>
      </c>
      <c r="J2461">
        <v>0</v>
      </c>
      <c r="K2461">
        <v>0</v>
      </c>
    </row>
    <row r="2462" spans="1:11" x14ac:dyDescent="0.25">
      <c r="A2462">
        <v>3848</v>
      </c>
      <c r="B2462" t="s">
        <v>1647</v>
      </c>
      <c r="C2462" t="s">
        <v>301</v>
      </c>
      <c r="D2462" t="s">
        <v>7400</v>
      </c>
      <c r="E2462" t="s">
        <v>8508</v>
      </c>
      <c r="F2462" t="s">
        <v>8509</v>
      </c>
      <c r="G2462" t="s">
        <v>3534</v>
      </c>
      <c r="H2462">
        <v>14</v>
      </c>
      <c r="I2462" t="s">
        <v>1652</v>
      </c>
      <c r="J2462">
        <v>0</v>
      </c>
      <c r="K2462">
        <v>0</v>
      </c>
    </row>
    <row r="2463" spans="1:11" x14ac:dyDescent="0.25">
      <c r="A2463">
        <v>3848</v>
      </c>
      <c r="B2463" t="s">
        <v>1647</v>
      </c>
      <c r="C2463" t="s">
        <v>301</v>
      </c>
      <c r="D2463" t="s">
        <v>7400</v>
      </c>
      <c r="G2463" t="s">
        <v>2240</v>
      </c>
      <c r="H2463">
        <v>8</v>
      </c>
      <c r="I2463" t="s">
        <v>1652</v>
      </c>
      <c r="J2463">
        <v>0</v>
      </c>
      <c r="K2463">
        <v>0</v>
      </c>
    </row>
    <row r="2464" spans="1:11" x14ac:dyDescent="0.25">
      <c r="A2464">
        <v>3848</v>
      </c>
      <c r="B2464" t="s">
        <v>1647</v>
      </c>
      <c r="C2464" t="s">
        <v>301</v>
      </c>
      <c r="D2464" t="s">
        <v>7400</v>
      </c>
      <c r="E2464" t="s">
        <v>10881</v>
      </c>
      <c r="F2464" t="s">
        <v>1803</v>
      </c>
      <c r="G2464" t="s">
        <v>3694</v>
      </c>
      <c r="H2464">
        <v>3</v>
      </c>
      <c r="I2464" t="s">
        <v>1652</v>
      </c>
      <c r="J2464">
        <v>0</v>
      </c>
      <c r="K2464">
        <v>0</v>
      </c>
    </row>
    <row r="2465" spans="1:11" x14ac:dyDescent="0.25">
      <c r="A2465">
        <v>3848</v>
      </c>
      <c r="B2465" t="s">
        <v>1647</v>
      </c>
      <c r="C2465" t="s">
        <v>301</v>
      </c>
      <c r="D2465" t="s">
        <v>7400</v>
      </c>
      <c r="G2465" t="s">
        <v>4351</v>
      </c>
      <c r="H2465">
        <v>5</v>
      </c>
      <c r="I2465" t="s">
        <v>1652</v>
      </c>
      <c r="J2465">
        <v>0</v>
      </c>
      <c r="K2465">
        <v>0</v>
      </c>
    </row>
    <row r="2466" spans="1:11" x14ac:dyDescent="0.25">
      <c r="A2466">
        <v>3848</v>
      </c>
      <c r="B2466" t="s">
        <v>1647</v>
      </c>
      <c r="C2466" t="s">
        <v>301</v>
      </c>
      <c r="D2466" t="s">
        <v>7400</v>
      </c>
      <c r="E2466" t="s">
        <v>1895</v>
      </c>
      <c r="F2466" t="s">
        <v>1894</v>
      </c>
      <c r="G2466" t="s">
        <v>3475</v>
      </c>
      <c r="H2466">
        <v>1</v>
      </c>
      <c r="I2466" t="s">
        <v>1652</v>
      </c>
      <c r="J2466">
        <v>0</v>
      </c>
      <c r="K2466">
        <v>0</v>
      </c>
    </row>
    <row r="2467" spans="1:11" x14ac:dyDescent="0.25">
      <c r="A2467">
        <v>3848</v>
      </c>
      <c r="B2467" t="s">
        <v>1647</v>
      </c>
      <c r="C2467" t="s">
        <v>301</v>
      </c>
      <c r="D2467" t="s">
        <v>7400</v>
      </c>
      <c r="G2467" t="s">
        <v>2163</v>
      </c>
      <c r="H2467">
        <v>10</v>
      </c>
      <c r="I2467" t="s">
        <v>1652</v>
      </c>
      <c r="J2467">
        <v>0</v>
      </c>
      <c r="K2467">
        <v>0</v>
      </c>
    </row>
    <row r="2468" spans="1:11" x14ac:dyDescent="0.25">
      <c r="A2468">
        <v>3848</v>
      </c>
      <c r="B2468" t="s">
        <v>1647</v>
      </c>
      <c r="C2468" t="s">
        <v>301</v>
      </c>
      <c r="D2468" t="s">
        <v>7400</v>
      </c>
      <c r="E2468" t="s">
        <v>6897</v>
      </c>
      <c r="F2468" t="s">
        <v>1894</v>
      </c>
      <c r="G2468" t="s">
        <v>7639</v>
      </c>
      <c r="H2468">
        <v>5</v>
      </c>
      <c r="I2468" t="s">
        <v>1652</v>
      </c>
      <c r="J2468">
        <v>0</v>
      </c>
      <c r="K2468">
        <v>0</v>
      </c>
    </row>
    <row r="2469" spans="1:11" x14ac:dyDescent="0.25">
      <c r="A2469">
        <v>3848</v>
      </c>
      <c r="B2469" t="s">
        <v>1647</v>
      </c>
      <c r="C2469" t="s">
        <v>301</v>
      </c>
      <c r="D2469" t="s">
        <v>7400</v>
      </c>
      <c r="E2469" t="s">
        <v>1893</v>
      </c>
      <c r="F2469" t="s">
        <v>1892</v>
      </c>
      <c r="G2469" t="s">
        <v>7780</v>
      </c>
      <c r="H2469">
        <v>2</v>
      </c>
      <c r="I2469" t="s">
        <v>1652</v>
      </c>
      <c r="J2469">
        <v>0</v>
      </c>
      <c r="K2469">
        <v>0</v>
      </c>
    </row>
    <row r="2470" spans="1:11" x14ac:dyDescent="0.25">
      <c r="A2470">
        <v>3848</v>
      </c>
      <c r="B2470" t="s">
        <v>1647</v>
      </c>
      <c r="C2470" t="s">
        <v>301</v>
      </c>
      <c r="D2470" t="s">
        <v>7400</v>
      </c>
      <c r="G2470" t="s">
        <v>2163</v>
      </c>
      <c r="H2470">
        <v>18</v>
      </c>
      <c r="I2470" t="s">
        <v>1652</v>
      </c>
      <c r="J2470">
        <v>0</v>
      </c>
      <c r="K2470">
        <v>0</v>
      </c>
    </row>
    <row r="2471" spans="1:11" x14ac:dyDescent="0.25">
      <c r="A2471">
        <v>3848</v>
      </c>
      <c r="B2471" t="s">
        <v>1647</v>
      </c>
      <c r="C2471" t="s">
        <v>301</v>
      </c>
      <c r="D2471" t="s">
        <v>7400</v>
      </c>
      <c r="E2471" t="s">
        <v>10165</v>
      </c>
      <c r="F2471" t="s">
        <v>1890</v>
      </c>
      <c r="G2471" t="s">
        <v>6881</v>
      </c>
      <c r="H2471">
        <v>22</v>
      </c>
      <c r="I2471" t="s">
        <v>1652</v>
      </c>
      <c r="J2471">
        <v>0</v>
      </c>
      <c r="K2471">
        <v>0</v>
      </c>
    </row>
    <row r="2472" spans="1:11" x14ac:dyDescent="0.25">
      <c r="A2472">
        <v>3848</v>
      </c>
      <c r="B2472" t="s">
        <v>1647</v>
      </c>
      <c r="C2472" t="s">
        <v>301</v>
      </c>
      <c r="D2472" t="s">
        <v>7400</v>
      </c>
      <c r="G2472" t="s">
        <v>2274</v>
      </c>
      <c r="H2472">
        <v>4</v>
      </c>
      <c r="I2472" t="s">
        <v>1652</v>
      </c>
      <c r="J2472">
        <v>0</v>
      </c>
      <c r="K2472">
        <v>0</v>
      </c>
    </row>
    <row r="2473" spans="1:11" x14ac:dyDescent="0.25">
      <c r="A2473">
        <v>3848</v>
      </c>
      <c r="B2473" t="s">
        <v>1647</v>
      </c>
      <c r="C2473" t="s">
        <v>301</v>
      </c>
      <c r="D2473" t="s">
        <v>7400</v>
      </c>
      <c r="E2473" t="s">
        <v>3820</v>
      </c>
      <c r="F2473" t="s">
        <v>3822</v>
      </c>
      <c r="G2473" t="s">
        <v>3103</v>
      </c>
      <c r="H2473">
        <v>72</v>
      </c>
      <c r="I2473" t="s">
        <v>1652</v>
      </c>
      <c r="J2473">
        <v>0</v>
      </c>
      <c r="K2473">
        <v>0</v>
      </c>
    </row>
    <row r="2474" spans="1:11" x14ac:dyDescent="0.25">
      <c r="A2474">
        <v>3848</v>
      </c>
      <c r="B2474" t="s">
        <v>1647</v>
      </c>
      <c r="C2474" t="s">
        <v>301</v>
      </c>
      <c r="D2474" t="s">
        <v>7400</v>
      </c>
      <c r="G2474" t="s">
        <v>5926</v>
      </c>
      <c r="H2474">
        <v>16</v>
      </c>
      <c r="I2474" t="s">
        <v>1652</v>
      </c>
      <c r="J2474">
        <v>0</v>
      </c>
      <c r="K2474">
        <v>0</v>
      </c>
    </row>
    <row r="2475" spans="1:11" x14ac:dyDescent="0.25">
      <c r="A2475">
        <v>3848</v>
      </c>
      <c r="B2475" t="s">
        <v>1647</v>
      </c>
      <c r="C2475" t="s">
        <v>301</v>
      </c>
      <c r="D2475" t="s">
        <v>7400</v>
      </c>
      <c r="E2475" t="s">
        <v>2494</v>
      </c>
      <c r="F2475" t="s">
        <v>1684</v>
      </c>
      <c r="G2475" t="s">
        <v>3103</v>
      </c>
      <c r="H2475">
        <v>20</v>
      </c>
      <c r="I2475" t="s">
        <v>1652</v>
      </c>
      <c r="J2475">
        <v>0</v>
      </c>
      <c r="K2475">
        <v>0</v>
      </c>
    </row>
    <row r="2476" spans="1:11" x14ac:dyDescent="0.25">
      <c r="A2476">
        <v>3848</v>
      </c>
      <c r="B2476" t="s">
        <v>1647</v>
      </c>
      <c r="C2476" t="s">
        <v>301</v>
      </c>
      <c r="D2476" t="s">
        <v>7400</v>
      </c>
      <c r="E2476" t="s">
        <v>2275</v>
      </c>
      <c r="F2476" t="s">
        <v>1890</v>
      </c>
      <c r="G2476" t="s">
        <v>3103</v>
      </c>
      <c r="H2476">
        <v>18</v>
      </c>
      <c r="I2476" t="s">
        <v>1652</v>
      </c>
      <c r="J2476">
        <v>0</v>
      </c>
      <c r="K2476">
        <v>0</v>
      </c>
    </row>
    <row r="2477" spans="1:11" x14ac:dyDescent="0.25">
      <c r="A2477">
        <v>3848</v>
      </c>
      <c r="B2477" t="s">
        <v>1647</v>
      </c>
      <c r="C2477" t="s">
        <v>301</v>
      </c>
      <c r="D2477" t="s">
        <v>7400</v>
      </c>
      <c r="G2477" t="s">
        <v>5926</v>
      </c>
      <c r="H2477">
        <v>20</v>
      </c>
      <c r="I2477" t="s">
        <v>1652</v>
      </c>
      <c r="J2477">
        <v>0</v>
      </c>
      <c r="K2477">
        <v>0</v>
      </c>
    </row>
    <row r="2478" spans="1:11" x14ac:dyDescent="0.25">
      <c r="A2478">
        <v>3848</v>
      </c>
      <c r="B2478" t="s">
        <v>1647</v>
      </c>
      <c r="C2478" t="s">
        <v>301</v>
      </c>
      <c r="D2478" t="s">
        <v>7400</v>
      </c>
      <c r="E2478" t="s">
        <v>3821</v>
      </c>
      <c r="F2478" t="s">
        <v>3822</v>
      </c>
      <c r="G2478" t="s">
        <v>7780</v>
      </c>
      <c r="H2478">
        <v>16</v>
      </c>
      <c r="I2478" t="s">
        <v>1652</v>
      </c>
      <c r="J2478">
        <v>0</v>
      </c>
      <c r="K2478">
        <v>0</v>
      </c>
    </row>
    <row r="2479" spans="1:11" x14ac:dyDescent="0.25">
      <c r="A2479">
        <v>3848</v>
      </c>
      <c r="B2479" t="s">
        <v>1647</v>
      </c>
      <c r="C2479" t="s">
        <v>301</v>
      </c>
      <c r="D2479" t="s">
        <v>7400</v>
      </c>
      <c r="G2479" t="s">
        <v>5975</v>
      </c>
      <c r="H2479">
        <v>23</v>
      </c>
      <c r="I2479" t="s">
        <v>1652</v>
      </c>
      <c r="J2479">
        <v>0</v>
      </c>
      <c r="K2479">
        <v>0</v>
      </c>
    </row>
    <row r="2480" spans="1:11" x14ac:dyDescent="0.25">
      <c r="A2480">
        <v>3848</v>
      </c>
      <c r="B2480" t="s">
        <v>1647</v>
      </c>
      <c r="C2480" t="s">
        <v>301</v>
      </c>
      <c r="D2480" t="s">
        <v>7400</v>
      </c>
      <c r="E2480" t="s">
        <v>1891</v>
      </c>
      <c r="F2480" t="s">
        <v>1890</v>
      </c>
      <c r="G2480" t="s">
        <v>3103</v>
      </c>
      <c r="H2480">
        <v>146</v>
      </c>
      <c r="I2480" t="s">
        <v>1652</v>
      </c>
      <c r="J2480">
        <v>0</v>
      </c>
      <c r="K2480">
        <v>0</v>
      </c>
    </row>
    <row r="2481" spans="1:11" x14ac:dyDescent="0.25">
      <c r="A2481">
        <v>3848</v>
      </c>
      <c r="B2481" t="s">
        <v>1647</v>
      </c>
      <c r="C2481" t="s">
        <v>301</v>
      </c>
      <c r="D2481" t="s">
        <v>7400</v>
      </c>
      <c r="G2481" t="s">
        <v>5926</v>
      </c>
      <c r="H2481">
        <v>134</v>
      </c>
      <c r="I2481" t="s">
        <v>1652</v>
      </c>
      <c r="J2481">
        <v>0</v>
      </c>
      <c r="K2481">
        <v>0</v>
      </c>
    </row>
    <row r="2482" spans="1:11" x14ac:dyDescent="0.25">
      <c r="A2482">
        <v>3848</v>
      </c>
      <c r="B2482" t="s">
        <v>1647</v>
      </c>
      <c r="C2482" t="s">
        <v>301</v>
      </c>
      <c r="D2482" t="s">
        <v>7400</v>
      </c>
      <c r="E2482" t="s">
        <v>5196</v>
      </c>
      <c r="F2482" t="s">
        <v>1888</v>
      </c>
      <c r="G2482" t="s">
        <v>10375</v>
      </c>
      <c r="H2482">
        <v>7</v>
      </c>
      <c r="I2482" t="s">
        <v>1652</v>
      </c>
      <c r="J2482">
        <v>0</v>
      </c>
      <c r="K2482">
        <v>0</v>
      </c>
    </row>
    <row r="2483" spans="1:11" x14ac:dyDescent="0.25">
      <c r="A2483">
        <v>3848</v>
      </c>
      <c r="B2483" t="s">
        <v>1647</v>
      </c>
      <c r="C2483" t="s">
        <v>301</v>
      </c>
      <c r="D2483" t="s">
        <v>7400</v>
      </c>
      <c r="G2483" t="s">
        <v>5100</v>
      </c>
      <c r="H2483">
        <v>9</v>
      </c>
      <c r="I2483" t="s">
        <v>1652</v>
      </c>
      <c r="J2483">
        <v>0</v>
      </c>
      <c r="K2483">
        <v>0</v>
      </c>
    </row>
    <row r="2484" spans="1:11" x14ac:dyDescent="0.25">
      <c r="A2484">
        <v>3848</v>
      </c>
      <c r="B2484" t="s">
        <v>1647</v>
      </c>
      <c r="C2484" t="s">
        <v>301</v>
      </c>
      <c r="D2484" t="s">
        <v>7400</v>
      </c>
      <c r="E2484" t="s">
        <v>3824</v>
      </c>
      <c r="F2484" t="s">
        <v>1888</v>
      </c>
      <c r="G2484" t="s">
        <v>3634</v>
      </c>
      <c r="H2484">
        <v>7</v>
      </c>
      <c r="I2484" t="s">
        <v>1652</v>
      </c>
      <c r="J2484">
        <v>0</v>
      </c>
      <c r="K2484">
        <v>0</v>
      </c>
    </row>
    <row r="2485" spans="1:11" x14ac:dyDescent="0.25">
      <c r="A2485">
        <v>3848</v>
      </c>
      <c r="B2485" t="s">
        <v>1647</v>
      </c>
      <c r="C2485" t="s">
        <v>301</v>
      </c>
      <c r="D2485" t="s">
        <v>7400</v>
      </c>
      <c r="G2485" t="s">
        <v>5197</v>
      </c>
      <c r="H2485">
        <v>5</v>
      </c>
      <c r="I2485" t="s">
        <v>1652</v>
      </c>
      <c r="J2485">
        <v>0</v>
      </c>
      <c r="K2485">
        <v>0</v>
      </c>
    </row>
    <row r="2486" spans="1:11" x14ac:dyDescent="0.25">
      <c r="A2486">
        <v>3848</v>
      </c>
      <c r="B2486" t="s">
        <v>1647</v>
      </c>
      <c r="C2486" t="s">
        <v>301</v>
      </c>
      <c r="D2486" t="s">
        <v>7400</v>
      </c>
      <c r="E2486" t="s">
        <v>3825</v>
      </c>
      <c r="F2486" t="s">
        <v>1803</v>
      </c>
      <c r="G2486" t="s">
        <v>7635</v>
      </c>
      <c r="H2486">
        <v>6</v>
      </c>
      <c r="I2486" t="s">
        <v>1652</v>
      </c>
      <c r="J2486">
        <v>0</v>
      </c>
      <c r="K2486">
        <v>0</v>
      </c>
    </row>
    <row r="2487" spans="1:11" x14ac:dyDescent="0.25">
      <c r="A2487">
        <v>3848</v>
      </c>
      <c r="B2487" t="s">
        <v>1647</v>
      </c>
      <c r="C2487" t="s">
        <v>301</v>
      </c>
      <c r="D2487" t="s">
        <v>7400</v>
      </c>
      <c r="G2487" t="s">
        <v>7167</v>
      </c>
      <c r="H2487">
        <v>28</v>
      </c>
      <c r="I2487" t="s">
        <v>1652</v>
      </c>
      <c r="J2487">
        <v>0</v>
      </c>
      <c r="K2487">
        <v>0</v>
      </c>
    </row>
    <row r="2488" spans="1:11" x14ac:dyDescent="0.25">
      <c r="A2488">
        <v>3848</v>
      </c>
      <c r="B2488" t="s">
        <v>1647</v>
      </c>
      <c r="C2488" t="s">
        <v>301</v>
      </c>
      <c r="D2488" t="s">
        <v>7400</v>
      </c>
      <c r="E2488" t="s">
        <v>7563</v>
      </c>
      <c r="F2488" t="s">
        <v>1803</v>
      </c>
      <c r="G2488" t="s">
        <v>10331</v>
      </c>
      <c r="H2488">
        <v>7</v>
      </c>
      <c r="I2488" t="s">
        <v>1652</v>
      </c>
      <c r="J2488">
        <v>0</v>
      </c>
      <c r="K2488">
        <v>0</v>
      </c>
    </row>
    <row r="2489" spans="1:11" x14ac:dyDescent="0.25">
      <c r="A2489">
        <v>3848</v>
      </c>
      <c r="B2489" t="s">
        <v>1647</v>
      </c>
      <c r="C2489" t="s">
        <v>301</v>
      </c>
      <c r="D2489" t="s">
        <v>7400</v>
      </c>
      <c r="G2489" t="s">
        <v>5926</v>
      </c>
      <c r="H2489">
        <v>6</v>
      </c>
      <c r="I2489" t="s">
        <v>1652</v>
      </c>
      <c r="J2489">
        <v>0</v>
      </c>
      <c r="K2489">
        <v>0</v>
      </c>
    </row>
    <row r="2490" spans="1:11" x14ac:dyDescent="0.25">
      <c r="A2490">
        <v>3848</v>
      </c>
      <c r="B2490" t="s">
        <v>1647</v>
      </c>
      <c r="C2490" t="s">
        <v>301</v>
      </c>
      <c r="D2490" t="s">
        <v>7400</v>
      </c>
      <c r="E2490" t="s">
        <v>6482</v>
      </c>
      <c r="F2490" t="s">
        <v>1803</v>
      </c>
      <c r="G2490" t="s">
        <v>3813</v>
      </c>
      <c r="H2490">
        <v>10</v>
      </c>
      <c r="I2490" t="s">
        <v>1652</v>
      </c>
      <c r="J2490">
        <v>0</v>
      </c>
      <c r="K2490">
        <v>0</v>
      </c>
    </row>
    <row r="2491" spans="1:11" x14ac:dyDescent="0.25">
      <c r="A2491">
        <v>3848</v>
      </c>
      <c r="B2491" t="s">
        <v>1647</v>
      </c>
      <c r="C2491" t="s">
        <v>301</v>
      </c>
      <c r="D2491" t="s">
        <v>7400</v>
      </c>
      <c r="G2491" t="s">
        <v>2163</v>
      </c>
      <c r="H2491">
        <v>23</v>
      </c>
      <c r="I2491" t="s">
        <v>1652</v>
      </c>
      <c r="J2491">
        <v>0</v>
      </c>
      <c r="K2491">
        <v>0</v>
      </c>
    </row>
    <row r="2492" spans="1:11" x14ac:dyDescent="0.25">
      <c r="A2492">
        <v>3848</v>
      </c>
      <c r="B2492" t="s">
        <v>1647</v>
      </c>
      <c r="C2492" t="s">
        <v>301</v>
      </c>
      <c r="D2492" t="s">
        <v>7400</v>
      </c>
      <c r="E2492" t="s">
        <v>3826</v>
      </c>
      <c r="F2492" t="s">
        <v>3827</v>
      </c>
      <c r="G2492" t="s">
        <v>7635</v>
      </c>
      <c r="H2492">
        <v>9</v>
      </c>
      <c r="I2492" t="s">
        <v>1652</v>
      </c>
      <c r="J2492">
        <v>0</v>
      </c>
      <c r="K2492">
        <v>0</v>
      </c>
    </row>
    <row r="2493" spans="1:11" x14ac:dyDescent="0.25">
      <c r="A2493">
        <v>3848</v>
      </c>
      <c r="B2493" t="s">
        <v>1647</v>
      </c>
      <c r="C2493" t="s">
        <v>301</v>
      </c>
      <c r="D2493" t="s">
        <v>7400</v>
      </c>
      <c r="G2493" t="s">
        <v>5926</v>
      </c>
      <c r="H2493">
        <v>13</v>
      </c>
      <c r="I2493" t="s">
        <v>1652</v>
      </c>
      <c r="J2493">
        <v>0</v>
      </c>
      <c r="K2493">
        <v>0</v>
      </c>
    </row>
    <row r="2494" spans="1:11" x14ac:dyDescent="0.25">
      <c r="A2494">
        <v>3848</v>
      </c>
      <c r="B2494" t="s">
        <v>1647</v>
      </c>
      <c r="C2494" t="s">
        <v>301</v>
      </c>
      <c r="D2494" t="s">
        <v>7400</v>
      </c>
      <c r="E2494" t="s">
        <v>2556</v>
      </c>
      <c r="F2494" t="s">
        <v>1889</v>
      </c>
      <c r="G2494" t="s">
        <v>7641</v>
      </c>
      <c r="H2494">
        <v>45</v>
      </c>
      <c r="I2494" t="s">
        <v>1652</v>
      </c>
      <c r="J2494">
        <v>0</v>
      </c>
      <c r="K2494">
        <v>0</v>
      </c>
    </row>
    <row r="2495" spans="1:11" x14ac:dyDescent="0.25">
      <c r="A2495">
        <v>3848</v>
      </c>
      <c r="B2495" t="s">
        <v>1647</v>
      </c>
      <c r="C2495" t="s">
        <v>301</v>
      </c>
      <c r="D2495" t="s">
        <v>7400</v>
      </c>
      <c r="G2495" t="s">
        <v>5922</v>
      </c>
      <c r="H2495">
        <v>44</v>
      </c>
      <c r="I2495" t="s">
        <v>1652</v>
      </c>
      <c r="J2495">
        <v>0</v>
      </c>
      <c r="K2495">
        <v>0</v>
      </c>
    </row>
    <row r="2496" spans="1:11" x14ac:dyDescent="0.25">
      <c r="A2496">
        <v>3848</v>
      </c>
      <c r="B2496" t="s">
        <v>1647</v>
      </c>
      <c r="C2496" t="s">
        <v>301</v>
      </c>
      <c r="D2496" t="s">
        <v>7400</v>
      </c>
      <c r="E2496" t="s">
        <v>2531</v>
      </c>
      <c r="F2496" t="s">
        <v>2532</v>
      </c>
      <c r="G2496" t="s">
        <v>7641</v>
      </c>
      <c r="H2496">
        <v>25</v>
      </c>
      <c r="I2496" t="s">
        <v>1652</v>
      </c>
      <c r="J2496">
        <v>0</v>
      </c>
      <c r="K2496">
        <v>0</v>
      </c>
    </row>
    <row r="2497" spans="1:11" x14ac:dyDescent="0.25">
      <c r="A2497">
        <v>3848</v>
      </c>
      <c r="B2497" t="s">
        <v>1647</v>
      </c>
      <c r="C2497" t="s">
        <v>301</v>
      </c>
      <c r="D2497" t="s">
        <v>7400</v>
      </c>
      <c r="G2497" t="s">
        <v>5922</v>
      </c>
      <c r="H2497">
        <v>23</v>
      </c>
      <c r="I2497" t="s">
        <v>1652</v>
      </c>
      <c r="J2497">
        <v>0</v>
      </c>
      <c r="K2497">
        <v>0</v>
      </c>
    </row>
    <row r="2498" spans="1:11" x14ac:dyDescent="0.25">
      <c r="A2498">
        <v>3848</v>
      </c>
      <c r="B2498" t="s">
        <v>1647</v>
      </c>
      <c r="C2498" t="s">
        <v>301</v>
      </c>
      <c r="D2498" t="s">
        <v>7400</v>
      </c>
      <c r="E2498" t="s">
        <v>3028</v>
      </c>
      <c r="F2498" t="s">
        <v>1683</v>
      </c>
      <c r="G2498" t="s">
        <v>10157</v>
      </c>
      <c r="H2498">
        <v>21</v>
      </c>
      <c r="I2498" t="s">
        <v>1652</v>
      </c>
      <c r="J2498">
        <v>0</v>
      </c>
      <c r="K2498">
        <v>0</v>
      </c>
    </row>
    <row r="2499" spans="1:11" x14ac:dyDescent="0.25">
      <c r="A2499">
        <v>3848</v>
      </c>
      <c r="B2499" t="s">
        <v>1647</v>
      </c>
      <c r="C2499" t="s">
        <v>301</v>
      </c>
      <c r="D2499" t="s">
        <v>7400</v>
      </c>
      <c r="G2499" t="s">
        <v>4417</v>
      </c>
      <c r="H2499">
        <v>42</v>
      </c>
      <c r="I2499" t="s">
        <v>1652</v>
      </c>
      <c r="J2499">
        <v>0</v>
      </c>
      <c r="K2499">
        <v>0</v>
      </c>
    </row>
    <row r="2500" spans="1:11" x14ac:dyDescent="0.25">
      <c r="A2500">
        <v>3848</v>
      </c>
      <c r="B2500" t="s">
        <v>1647</v>
      </c>
      <c r="C2500" t="s">
        <v>301</v>
      </c>
      <c r="D2500" t="s">
        <v>7400</v>
      </c>
      <c r="E2500" t="s">
        <v>2425</v>
      </c>
      <c r="F2500" t="s">
        <v>1683</v>
      </c>
      <c r="G2500" t="s">
        <v>10157</v>
      </c>
      <c r="H2500">
        <v>60</v>
      </c>
      <c r="I2500" t="s">
        <v>1652</v>
      </c>
      <c r="J2500">
        <v>0</v>
      </c>
      <c r="K2500">
        <v>0</v>
      </c>
    </row>
    <row r="2501" spans="1:11" x14ac:dyDescent="0.25">
      <c r="A2501">
        <v>3848</v>
      </c>
      <c r="B2501" t="s">
        <v>1647</v>
      </c>
      <c r="C2501" t="s">
        <v>301</v>
      </c>
      <c r="D2501" t="s">
        <v>7400</v>
      </c>
      <c r="G2501" t="s">
        <v>4417</v>
      </c>
      <c r="H2501">
        <v>81</v>
      </c>
      <c r="I2501" t="s">
        <v>1652</v>
      </c>
      <c r="J2501">
        <v>0</v>
      </c>
      <c r="K2501">
        <v>0</v>
      </c>
    </row>
    <row r="2502" spans="1:11" x14ac:dyDescent="0.25">
      <c r="A2502">
        <v>3848</v>
      </c>
      <c r="B2502" t="s">
        <v>1647</v>
      </c>
      <c r="C2502" t="s">
        <v>301</v>
      </c>
      <c r="D2502" t="s">
        <v>7400</v>
      </c>
      <c r="E2502" t="s">
        <v>3828</v>
      </c>
      <c r="F2502" t="s">
        <v>1683</v>
      </c>
      <c r="G2502" t="s">
        <v>7639</v>
      </c>
      <c r="H2502">
        <v>24</v>
      </c>
      <c r="I2502" t="s">
        <v>1652</v>
      </c>
      <c r="J2502">
        <v>0</v>
      </c>
      <c r="K2502">
        <v>0</v>
      </c>
    </row>
    <row r="2503" spans="1:11" x14ac:dyDescent="0.25">
      <c r="A2503">
        <v>3848</v>
      </c>
      <c r="B2503" t="s">
        <v>1647</v>
      </c>
      <c r="C2503" t="s">
        <v>301</v>
      </c>
      <c r="D2503" t="s">
        <v>7400</v>
      </c>
      <c r="G2503" t="s">
        <v>2414</v>
      </c>
      <c r="H2503">
        <v>117</v>
      </c>
      <c r="I2503" t="s">
        <v>1652</v>
      </c>
      <c r="J2503">
        <v>0</v>
      </c>
      <c r="K2503">
        <v>0</v>
      </c>
    </row>
    <row r="2504" spans="1:11" x14ac:dyDescent="0.25">
      <c r="A2504">
        <v>3848</v>
      </c>
      <c r="B2504" t="s">
        <v>1647</v>
      </c>
      <c r="C2504" t="s">
        <v>301</v>
      </c>
      <c r="D2504" t="s">
        <v>7400</v>
      </c>
      <c r="E2504" t="s">
        <v>9180</v>
      </c>
      <c r="F2504" t="s">
        <v>3830</v>
      </c>
      <c r="G2504" t="s">
        <v>8354</v>
      </c>
      <c r="H2504">
        <v>27</v>
      </c>
      <c r="I2504" t="s">
        <v>1652</v>
      </c>
      <c r="J2504">
        <v>0</v>
      </c>
      <c r="K2504">
        <v>0</v>
      </c>
    </row>
    <row r="2505" spans="1:11" x14ac:dyDescent="0.25">
      <c r="A2505">
        <v>3848</v>
      </c>
      <c r="B2505" t="s">
        <v>1647</v>
      </c>
      <c r="C2505" t="s">
        <v>301</v>
      </c>
      <c r="D2505" t="s">
        <v>7400</v>
      </c>
      <c r="G2505" t="s">
        <v>4352</v>
      </c>
      <c r="H2505">
        <v>12</v>
      </c>
      <c r="I2505" t="s">
        <v>1652</v>
      </c>
      <c r="J2505">
        <v>0</v>
      </c>
      <c r="K2505">
        <v>0</v>
      </c>
    </row>
    <row r="2506" spans="1:11" x14ac:dyDescent="0.25">
      <c r="A2506">
        <v>3848</v>
      </c>
      <c r="B2506" t="s">
        <v>1647</v>
      </c>
      <c r="C2506" t="s">
        <v>301</v>
      </c>
      <c r="D2506" t="s">
        <v>7400</v>
      </c>
      <c r="E2506" t="s">
        <v>3829</v>
      </c>
      <c r="F2506" t="s">
        <v>3830</v>
      </c>
      <c r="G2506" t="s">
        <v>6893</v>
      </c>
      <c r="H2506">
        <v>39</v>
      </c>
      <c r="I2506" t="s">
        <v>1652</v>
      </c>
      <c r="J2506">
        <v>0</v>
      </c>
      <c r="K2506">
        <v>0</v>
      </c>
    </row>
    <row r="2507" spans="1:11" x14ac:dyDescent="0.25">
      <c r="A2507">
        <v>3848</v>
      </c>
      <c r="B2507" t="s">
        <v>1647</v>
      </c>
      <c r="C2507" t="s">
        <v>301</v>
      </c>
      <c r="D2507" t="s">
        <v>7400</v>
      </c>
      <c r="G2507" t="s">
        <v>6414</v>
      </c>
      <c r="H2507">
        <v>112</v>
      </c>
      <c r="I2507" t="s">
        <v>1652</v>
      </c>
      <c r="J2507">
        <v>0</v>
      </c>
      <c r="K2507">
        <v>0</v>
      </c>
    </row>
    <row r="2508" spans="1:11" x14ac:dyDescent="0.25">
      <c r="A2508">
        <v>3848</v>
      </c>
      <c r="B2508" t="s">
        <v>1647</v>
      </c>
      <c r="C2508" t="s">
        <v>301</v>
      </c>
      <c r="D2508" t="s">
        <v>7400</v>
      </c>
      <c r="E2508" t="s">
        <v>8510</v>
      </c>
      <c r="F2508" t="s">
        <v>1795</v>
      </c>
      <c r="G2508" t="s">
        <v>8511</v>
      </c>
      <c r="H2508">
        <v>36</v>
      </c>
      <c r="I2508" t="s">
        <v>1652</v>
      </c>
      <c r="J2508">
        <v>0</v>
      </c>
      <c r="K2508">
        <v>0</v>
      </c>
    </row>
    <row r="2509" spans="1:11" x14ac:dyDescent="0.25">
      <c r="A2509">
        <v>3848</v>
      </c>
      <c r="B2509" t="s">
        <v>1647</v>
      </c>
      <c r="C2509" t="s">
        <v>301</v>
      </c>
      <c r="D2509" t="s">
        <v>7400</v>
      </c>
      <c r="E2509" t="s">
        <v>2557</v>
      </c>
      <c r="F2509" t="s">
        <v>1795</v>
      </c>
      <c r="G2509" t="s">
        <v>3831</v>
      </c>
      <c r="H2509">
        <v>43</v>
      </c>
      <c r="I2509" t="s">
        <v>1652</v>
      </c>
      <c r="J2509">
        <v>0</v>
      </c>
      <c r="K2509">
        <v>0</v>
      </c>
    </row>
    <row r="2510" spans="1:11" x14ac:dyDescent="0.25">
      <c r="A2510">
        <v>3848</v>
      </c>
      <c r="B2510" t="s">
        <v>1647</v>
      </c>
      <c r="C2510" t="s">
        <v>301</v>
      </c>
      <c r="D2510" t="s">
        <v>7400</v>
      </c>
      <c r="G2510" t="s">
        <v>6127</v>
      </c>
      <c r="H2510">
        <v>35</v>
      </c>
      <c r="I2510" t="s">
        <v>1652</v>
      </c>
      <c r="J2510">
        <v>0</v>
      </c>
      <c r="K2510">
        <v>0</v>
      </c>
    </row>
    <row r="2511" spans="1:11" x14ac:dyDescent="0.25">
      <c r="A2511">
        <v>3848</v>
      </c>
      <c r="B2511" t="s">
        <v>1647</v>
      </c>
      <c r="C2511" t="s">
        <v>301</v>
      </c>
      <c r="D2511" t="s">
        <v>7400</v>
      </c>
      <c r="E2511" t="s">
        <v>2475</v>
      </c>
      <c r="F2511" t="s">
        <v>1794</v>
      </c>
      <c r="G2511" t="s">
        <v>4566</v>
      </c>
      <c r="H2511">
        <v>27</v>
      </c>
      <c r="I2511" t="s">
        <v>1652</v>
      </c>
      <c r="J2511">
        <v>0</v>
      </c>
      <c r="K2511">
        <v>0</v>
      </c>
    </row>
    <row r="2512" spans="1:11" x14ac:dyDescent="0.25">
      <c r="A2512">
        <v>3848</v>
      </c>
      <c r="B2512" t="s">
        <v>1647</v>
      </c>
      <c r="C2512" t="s">
        <v>301</v>
      </c>
      <c r="D2512" t="s">
        <v>7400</v>
      </c>
      <c r="G2512" t="s">
        <v>4353</v>
      </c>
      <c r="H2512">
        <v>28</v>
      </c>
      <c r="I2512" t="s">
        <v>1652</v>
      </c>
      <c r="J2512">
        <v>0</v>
      </c>
      <c r="K2512">
        <v>0</v>
      </c>
    </row>
    <row r="2513" spans="1:11" x14ac:dyDescent="0.25">
      <c r="A2513">
        <v>3848</v>
      </c>
      <c r="B2513" t="s">
        <v>1647</v>
      </c>
      <c r="C2513" t="s">
        <v>301</v>
      </c>
      <c r="D2513" t="s">
        <v>7400</v>
      </c>
      <c r="E2513" t="s">
        <v>7793</v>
      </c>
      <c r="F2513" t="s">
        <v>7794</v>
      </c>
      <c r="G2513" t="s">
        <v>4353</v>
      </c>
      <c r="H2513">
        <v>9</v>
      </c>
      <c r="I2513" t="s">
        <v>1652</v>
      </c>
      <c r="J2513">
        <v>0</v>
      </c>
      <c r="K2513">
        <v>0</v>
      </c>
    </row>
    <row r="2514" spans="1:11" x14ac:dyDescent="0.25">
      <c r="A2514">
        <v>3848</v>
      </c>
      <c r="B2514" t="s">
        <v>1647</v>
      </c>
      <c r="C2514" t="s">
        <v>301</v>
      </c>
      <c r="D2514" t="s">
        <v>7400</v>
      </c>
      <c r="E2514" t="s">
        <v>5198</v>
      </c>
      <c r="F2514" t="s">
        <v>1657</v>
      </c>
      <c r="G2514" t="s">
        <v>5199</v>
      </c>
      <c r="H2514">
        <v>38</v>
      </c>
      <c r="I2514" t="s">
        <v>1652</v>
      </c>
      <c r="J2514">
        <v>0</v>
      </c>
      <c r="K2514">
        <v>0</v>
      </c>
    </row>
    <row r="2515" spans="1:11" x14ac:dyDescent="0.25">
      <c r="A2515">
        <v>3848</v>
      </c>
      <c r="B2515" t="s">
        <v>1647</v>
      </c>
      <c r="C2515" t="s">
        <v>301</v>
      </c>
      <c r="D2515" t="s">
        <v>7400</v>
      </c>
      <c r="E2515" t="s">
        <v>7215</v>
      </c>
      <c r="F2515" t="s">
        <v>1657</v>
      </c>
      <c r="G2515" t="s">
        <v>3897</v>
      </c>
      <c r="H2515">
        <v>18</v>
      </c>
      <c r="I2515" t="s">
        <v>1652</v>
      </c>
      <c r="J2515">
        <v>0</v>
      </c>
      <c r="K2515">
        <v>0</v>
      </c>
    </row>
    <row r="2516" spans="1:11" x14ac:dyDescent="0.25">
      <c r="A2516">
        <v>3848</v>
      </c>
      <c r="B2516" t="s">
        <v>1647</v>
      </c>
      <c r="C2516" t="s">
        <v>301</v>
      </c>
      <c r="D2516" t="s">
        <v>7400</v>
      </c>
      <c r="G2516" t="s">
        <v>7216</v>
      </c>
      <c r="H2516">
        <v>40</v>
      </c>
      <c r="I2516" t="s">
        <v>1652</v>
      </c>
      <c r="J2516">
        <v>0</v>
      </c>
      <c r="K2516">
        <v>0</v>
      </c>
    </row>
    <row r="2517" spans="1:11" x14ac:dyDescent="0.25">
      <c r="A2517">
        <v>3848</v>
      </c>
      <c r="B2517" t="s">
        <v>1647</v>
      </c>
      <c r="C2517" t="s">
        <v>301</v>
      </c>
      <c r="D2517" t="s">
        <v>7400</v>
      </c>
      <c r="E2517" t="s">
        <v>6663</v>
      </c>
      <c r="F2517" t="s">
        <v>3832</v>
      </c>
      <c r="G2517" t="s">
        <v>4258</v>
      </c>
      <c r="H2517">
        <v>19</v>
      </c>
      <c r="I2517" t="s">
        <v>1652</v>
      </c>
      <c r="J2517">
        <v>0</v>
      </c>
      <c r="K2517">
        <v>0</v>
      </c>
    </row>
    <row r="2518" spans="1:11" x14ac:dyDescent="0.25">
      <c r="A2518">
        <v>3848</v>
      </c>
      <c r="B2518" t="s">
        <v>1647</v>
      </c>
      <c r="C2518" t="s">
        <v>301</v>
      </c>
      <c r="D2518" t="s">
        <v>7400</v>
      </c>
      <c r="G2518" t="s">
        <v>5690</v>
      </c>
      <c r="H2518">
        <v>13</v>
      </c>
      <c r="I2518" t="s">
        <v>1652</v>
      </c>
      <c r="J2518">
        <v>0</v>
      </c>
      <c r="K2518">
        <v>0</v>
      </c>
    </row>
    <row r="2519" spans="1:11" x14ac:dyDescent="0.25">
      <c r="A2519">
        <v>3848</v>
      </c>
      <c r="B2519" t="s">
        <v>1647</v>
      </c>
      <c r="C2519" t="s">
        <v>301</v>
      </c>
      <c r="D2519" t="s">
        <v>7400</v>
      </c>
      <c r="E2519" t="s">
        <v>2984</v>
      </c>
      <c r="F2519" t="s">
        <v>1659</v>
      </c>
      <c r="G2519" t="s">
        <v>10376</v>
      </c>
      <c r="H2519">
        <v>27</v>
      </c>
      <c r="I2519" t="s">
        <v>1652</v>
      </c>
      <c r="J2519">
        <v>0</v>
      </c>
      <c r="K2519">
        <v>0</v>
      </c>
    </row>
    <row r="2520" spans="1:11" x14ac:dyDescent="0.25">
      <c r="A2520">
        <v>3848</v>
      </c>
      <c r="B2520" t="s">
        <v>1647</v>
      </c>
      <c r="C2520" t="s">
        <v>301</v>
      </c>
      <c r="D2520" t="s">
        <v>7400</v>
      </c>
      <c r="G2520" t="s">
        <v>5690</v>
      </c>
      <c r="H2520">
        <v>32</v>
      </c>
      <c r="I2520" t="s">
        <v>1652</v>
      </c>
      <c r="J2520">
        <v>0</v>
      </c>
      <c r="K2520">
        <v>0</v>
      </c>
    </row>
    <row r="2521" spans="1:11" x14ac:dyDescent="0.25">
      <c r="A2521">
        <v>3848</v>
      </c>
      <c r="B2521" t="s">
        <v>1647</v>
      </c>
      <c r="C2521" t="s">
        <v>301</v>
      </c>
      <c r="D2521" t="s">
        <v>7400</v>
      </c>
      <c r="E2521" t="s">
        <v>7883</v>
      </c>
      <c r="F2521" t="s">
        <v>1657</v>
      </c>
      <c r="G2521" t="s">
        <v>5690</v>
      </c>
      <c r="H2521">
        <v>297</v>
      </c>
      <c r="I2521" t="s">
        <v>1652</v>
      </c>
      <c r="J2521">
        <v>0</v>
      </c>
      <c r="K2521">
        <v>0</v>
      </c>
    </row>
    <row r="2522" spans="1:11" x14ac:dyDescent="0.25">
      <c r="A2522">
        <v>3848</v>
      </c>
      <c r="B2522" t="s">
        <v>1647</v>
      </c>
      <c r="C2522" t="s">
        <v>301</v>
      </c>
      <c r="D2522" t="s">
        <v>7400</v>
      </c>
      <c r="E2522" t="s">
        <v>3834</v>
      </c>
      <c r="F2522" t="s">
        <v>1886</v>
      </c>
      <c r="G2522" t="s">
        <v>3928</v>
      </c>
      <c r="H2522">
        <v>16</v>
      </c>
      <c r="I2522" t="s">
        <v>1652</v>
      </c>
      <c r="J2522">
        <v>0</v>
      </c>
      <c r="K2522">
        <v>0</v>
      </c>
    </row>
    <row r="2523" spans="1:11" x14ac:dyDescent="0.25">
      <c r="A2523">
        <v>3848</v>
      </c>
      <c r="B2523" t="s">
        <v>1647</v>
      </c>
      <c r="C2523" t="s">
        <v>301</v>
      </c>
      <c r="D2523" t="s">
        <v>7400</v>
      </c>
      <c r="G2523" t="s">
        <v>5200</v>
      </c>
      <c r="H2523">
        <v>55</v>
      </c>
      <c r="I2523" t="s">
        <v>1652</v>
      </c>
      <c r="J2523">
        <v>0</v>
      </c>
      <c r="K2523">
        <v>0</v>
      </c>
    </row>
    <row r="2524" spans="1:11" x14ac:dyDescent="0.25">
      <c r="A2524">
        <v>3848</v>
      </c>
      <c r="B2524" t="s">
        <v>1647</v>
      </c>
      <c r="C2524" t="s">
        <v>301</v>
      </c>
      <c r="D2524" t="s">
        <v>7400</v>
      </c>
      <c r="E2524" t="s">
        <v>3029</v>
      </c>
      <c r="F2524" t="s">
        <v>3030</v>
      </c>
      <c r="G2524" t="s">
        <v>10882</v>
      </c>
      <c r="H2524">
        <v>5</v>
      </c>
      <c r="I2524" t="s">
        <v>1652</v>
      </c>
      <c r="J2524">
        <v>0</v>
      </c>
      <c r="K2524">
        <v>0</v>
      </c>
    </row>
    <row r="2525" spans="1:11" x14ac:dyDescent="0.25">
      <c r="A2525">
        <v>3848</v>
      </c>
      <c r="B2525" t="s">
        <v>1647</v>
      </c>
      <c r="C2525" t="s">
        <v>301</v>
      </c>
      <c r="D2525" t="s">
        <v>7400</v>
      </c>
      <c r="G2525" t="s">
        <v>5936</v>
      </c>
      <c r="H2525">
        <v>49</v>
      </c>
      <c r="I2525" t="s">
        <v>1652</v>
      </c>
      <c r="J2525">
        <v>0</v>
      </c>
      <c r="K2525">
        <v>0</v>
      </c>
    </row>
    <row r="2526" spans="1:11" x14ac:dyDescent="0.25">
      <c r="A2526">
        <v>3848</v>
      </c>
      <c r="B2526" t="s">
        <v>1647</v>
      </c>
      <c r="C2526" t="s">
        <v>301</v>
      </c>
      <c r="D2526" t="s">
        <v>7400</v>
      </c>
      <c r="E2526" t="s">
        <v>3031</v>
      </c>
      <c r="F2526" t="s">
        <v>1885</v>
      </c>
      <c r="G2526" t="s">
        <v>7044</v>
      </c>
      <c r="H2526">
        <v>36</v>
      </c>
      <c r="I2526" t="s">
        <v>1652</v>
      </c>
      <c r="J2526">
        <v>0</v>
      </c>
      <c r="K2526">
        <v>0</v>
      </c>
    </row>
    <row r="2527" spans="1:11" x14ac:dyDescent="0.25">
      <c r="A2527">
        <v>3848</v>
      </c>
      <c r="B2527" t="s">
        <v>1647</v>
      </c>
      <c r="C2527" t="s">
        <v>301</v>
      </c>
      <c r="D2527" t="s">
        <v>7400</v>
      </c>
      <c r="G2527" t="s">
        <v>3032</v>
      </c>
      <c r="H2527">
        <v>13</v>
      </c>
      <c r="I2527" t="s">
        <v>1652</v>
      </c>
      <c r="J2527">
        <v>0</v>
      </c>
      <c r="K2527">
        <v>0</v>
      </c>
    </row>
    <row r="2528" spans="1:11" x14ac:dyDescent="0.25">
      <c r="A2528">
        <v>3848</v>
      </c>
      <c r="B2528" t="s">
        <v>1647</v>
      </c>
      <c r="C2528" t="s">
        <v>301</v>
      </c>
      <c r="D2528" t="s">
        <v>7400</v>
      </c>
      <c r="E2528" t="s">
        <v>3836</v>
      </c>
      <c r="F2528" t="s">
        <v>1885</v>
      </c>
      <c r="G2528" t="s">
        <v>3194</v>
      </c>
      <c r="H2528">
        <v>52</v>
      </c>
      <c r="I2528" t="s">
        <v>1652</v>
      </c>
      <c r="J2528">
        <v>0</v>
      </c>
      <c r="K2528">
        <v>0</v>
      </c>
    </row>
    <row r="2529" spans="1:11" x14ac:dyDescent="0.25">
      <c r="A2529">
        <v>3848</v>
      </c>
      <c r="B2529" t="s">
        <v>1647</v>
      </c>
      <c r="C2529" t="s">
        <v>301</v>
      </c>
      <c r="D2529" t="s">
        <v>7400</v>
      </c>
      <c r="G2529" t="s">
        <v>4436</v>
      </c>
      <c r="H2529">
        <v>2</v>
      </c>
      <c r="I2529" t="s">
        <v>1652</v>
      </c>
      <c r="J2529">
        <v>0</v>
      </c>
      <c r="K2529">
        <v>0</v>
      </c>
    </row>
    <row r="2530" spans="1:11" x14ac:dyDescent="0.25">
      <c r="A2530">
        <v>3848</v>
      </c>
      <c r="B2530" t="s">
        <v>1647</v>
      </c>
      <c r="C2530" t="s">
        <v>301</v>
      </c>
      <c r="D2530" t="s">
        <v>7400</v>
      </c>
      <c r="E2530" t="s">
        <v>7564</v>
      </c>
      <c r="F2530" t="s">
        <v>1672</v>
      </c>
      <c r="G2530" t="s">
        <v>3841</v>
      </c>
      <c r="H2530">
        <v>159</v>
      </c>
      <c r="I2530" t="s">
        <v>1652</v>
      </c>
      <c r="J2530">
        <v>0</v>
      </c>
      <c r="K2530">
        <v>0</v>
      </c>
    </row>
    <row r="2531" spans="1:11" x14ac:dyDescent="0.25">
      <c r="A2531">
        <v>3848</v>
      </c>
      <c r="B2531" t="s">
        <v>1647</v>
      </c>
      <c r="C2531" t="s">
        <v>301</v>
      </c>
      <c r="D2531" t="s">
        <v>7400</v>
      </c>
      <c r="G2531" t="s">
        <v>9181</v>
      </c>
      <c r="H2531">
        <v>167</v>
      </c>
      <c r="I2531" t="s">
        <v>1652</v>
      </c>
      <c r="J2531">
        <v>0</v>
      </c>
      <c r="K2531">
        <v>0</v>
      </c>
    </row>
    <row r="2532" spans="1:11" x14ac:dyDescent="0.25">
      <c r="A2532">
        <v>3848</v>
      </c>
      <c r="B2532" t="s">
        <v>1647</v>
      </c>
      <c r="C2532" t="s">
        <v>301</v>
      </c>
      <c r="D2532" t="s">
        <v>7400</v>
      </c>
      <c r="E2532" t="s">
        <v>4354</v>
      </c>
      <c r="F2532" t="s">
        <v>1670</v>
      </c>
      <c r="G2532" t="s">
        <v>3208</v>
      </c>
      <c r="H2532">
        <v>30</v>
      </c>
      <c r="I2532" t="s">
        <v>1652</v>
      </c>
      <c r="J2532">
        <v>0</v>
      </c>
      <c r="K2532">
        <v>0</v>
      </c>
    </row>
    <row r="2533" spans="1:11" x14ac:dyDescent="0.25">
      <c r="A2533">
        <v>3848</v>
      </c>
      <c r="B2533" t="s">
        <v>1647</v>
      </c>
      <c r="C2533" t="s">
        <v>301</v>
      </c>
      <c r="D2533" t="s">
        <v>7400</v>
      </c>
      <c r="G2533" t="s">
        <v>7045</v>
      </c>
      <c r="H2533">
        <v>61</v>
      </c>
      <c r="I2533" t="s">
        <v>1652</v>
      </c>
      <c r="J2533">
        <v>0</v>
      </c>
      <c r="K2533">
        <v>0</v>
      </c>
    </row>
    <row r="2534" spans="1:11" x14ac:dyDescent="0.25">
      <c r="A2534">
        <v>3848</v>
      </c>
      <c r="B2534" t="s">
        <v>1647</v>
      </c>
      <c r="C2534" t="s">
        <v>301</v>
      </c>
      <c r="D2534" t="s">
        <v>7400</v>
      </c>
      <c r="E2534" t="s">
        <v>3837</v>
      </c>
      <c r="F2534" t="s">
        <v>3838</v>
      </c>
      <c r="G2534" t="s">
        <v>3648</v>
      </c>
      <c r="H2534">
        <v>60</v>
      </c>
      <c r="I2534" t="s">
        <v>1652</v>
      </c>
      <c r="J2534">
        <v>0</v>
      </c>
      <c r="K2534">
        <v>0</v>
      </c>
    </row>
    <row r="2535" spans="1:11" x14ac:dyDescent="0.25">
      <c r="A2535">
        <v>3848</v>
      </c>
      <c r="B2535" t="s">
        <v>1647</v>
      </c>
      <c r="C2535" t="s">
        <v>301</v>
      </c>
      <c r="D2535" t="s">
        <v>7400</v>
      </c>
      <c r="G2535" t="s">
        <v>4353</v>
      </c>
      <c r="H2535">
        <v>11</v>
      </c>
      <c r="I2535" t="s">
        <v>1652</v>
      </c>
      <c r="J2535">
        <v>0</v>
      </c>
      <c r="K2535">
        <v>0</v>
      </c>
    </row>
    <row r="2536" spans="1:11" x14ac:dyDescent="0.25">
      <c r="A2536">
        <v>3848</v>
      </c>
      <c r="B2536" t="s">
        <v>1647</v>
      </c>
      <c r="C2536" t="s">
        <v>301</v>
      </c>
      <c r="D2536" t="s">
        <v>7400</v>
      </c>
      <c r="E2536" t="s">
        <v>7168</v>
      </c>
      <c r="F2536" t="s">
        <v>7169</v>
      </c>
      <c r="G2536" t="s">
        <v>7636</v>
      </c>
      <c r="H2536">
        <v>214</v>
      </c>
      <c r="I2536" t="s">
        <v>1652</v>
      </c>
      <c r="J2536">
        <v>0</v>
      </c>
      <c r="K2536">
        <v>0</v>
      </c>
    </row>
    <row r="2537" spans="1:11" x14ac:dyDescent="0.25">
      <c r="A2537">
        <v>3848</v>
      </c>
      <c r="B2537" t="s">
        <v>1647</v>
      </c>
      <c r="C2537" t="s">
        <v>301</v>
      </c>
      <c r="D2537" t="s">
        <v>7400</v>
      </c>
      <c r="G2537" t="s">
        <v>4417</v>
      </c>
      <c r="H2537">
        <v>168</v>
      </c>
      <c r="I2537" t="s">
        <v>1652</v>
      </c>
      <c r="J2537">
        <v>0</v>
      </c>
      <c r="K2537">
        <v>0</v>
      </c>
    </row>
    <row r="2538" spans="1:11" x14ac:dyDescent="0.25">
      <c r="A2538">
        <v>3848</v>
      </c>
      <c r="B2538" t="s">
        <v>1647</v>
      </c>
      <c r="C2538" t="s">
        <v>301</v>
      </c>
      <c r="D2538" t="s">
        <v>7400</v>
      </c>
      <c r="E2538" t="s">
        <v>2276</v>
      </c>
      <c r="F2538" t="s">
        <v>2277</v>
      </c>
      <c r="G2538" t="s">
        <v>7636</v>
      </c>
      <c r="H2538">
        <v>114</v>
      </c>
      <c r="I2538" t="s">
        <v>1652</v>
      </c>
      <c r="J2538">
        <v>0</v>
      </c>
      <c r="K2538">
        <v>0</v>
      </c>
    </row>
    <row r="2539" spans="1:11" x14ac:dyDescent="0.25">
      <c r="A2539">
        <v>3848</v>
      </c>
      <c r="B2539" t="s">
        <v>1647</v>
      </c>
      <c r="C2539" t="s">
        <v>301</v>
      </c>
      <c r="D2539" t="s">
        <v>7400</v>
      </c>
      <c r="G2539" t="s">
        <v>5927</v>
      </c>
      <c r="H2539">
        <v>95</v>
      </c>
      <c r="I2539" t="s">
        <v>1652</v>
      </c>
      <c r="J2539">
        <v>0</v>
      </c>
      <c r="K2539">
        <v>0</v>
      </c>
    </row>
    <row r="2540" spans="1:11" x14ac:dyDescent="0.25">
      <c r="A2540">
        <v>3848</v>
      </c>
      <c r="B2540" t="s">
        <v>1647</v>
      </c>
      <c r="C2540" t="s">
        <v>301</v>
      </c>
      <c r="D2540" t="s">
        <v>7400</v>
      </c>
      <c r="E2540" t="s">
        <v>3839</v>
      </c>
      <c r="F2540" t="s">
        <v>3838</v>
      </c>
      <c r="G2540" t="s">
        <v>5201</v>
      </c>
      <c r="H2540">
        <v>67</v>
      </c>
      <c r="I2540" t="s">
        <v>1652</v>
      </c>
      <c r="J2540">
        <v>0</v>
      </c>
      <c r="K2540">
        <v>0</v>
      </c>
    </row>
    <row r="2541" spans="1:11" x14ac:dyDescent="0.25">
      <c r="A2541">
        <v>3848</v>
      </c>
      <c r="B2541" t="s">
        <v>1647</v>
      </c>
      <c r="C2541" t="s">
        <v>301</v>
      </c>
      <c r="D2541" t="s">
        <v>7400</v>
      </c>
      <c r="G2541" t="s">
        <v>4483</v>
      </c>
      <c r="H2541">
        <v>252</v>
      </c>
      <c r="I2541" t="s">
        <v>1652</v>
      </c>
      <c r="J2541">
        <v>0</v>
      </c>
      <c r="K2541">
        <v>0</v>
      </c>
    </row>
    <row r="2542" spans="1:11" x14ac:dyDescent="0.25">
      <c r="A2542">
        <v>3848</v>
      </c>
      <c r="B2542" t="s">
        <v>1647</v>
      </c>
      <c r="C2542" t="s">
        <v>301</v>
      </c>
      <c r="D2542" t="s">
        <v>7400</v>
      </c>
      <c r="E2542" t="s">
        <v>1883</v>
      </c>
      <c r="F2542" t="s">
        <v>1882</v>
      </c>
      <c r="G2542" t="s">
        <v>7636</v>
      </c>
      <c r="H2542">
        <v>89</v>
      </c>
      <c r="I2542" t="s">
        <v>1652</v>
      </c>
      <c r="J2542">
        <v>0</v>
      </c>
      <c r="K2542">
        <v>0</v>
      </c>
    </row>
    <row r="2543" spans="1:11" x14ac:dyDescent="0.25">
      <c r="A2543">
        <v>3848</v>
      </c>
      <c r="B2543" t="s">
        <v>1647</v>
      </c>
      <c r="C2543" t="s">
        <v>301</v>
      </c>
      <c r="D2543" t="s">
        <v>7400</v>
      </c>
      <c r="G2543" t="s">
        <v>5927</v>
      </c>
      <c r="H2543">
        <v>98</v>
      </c>
      <c r="I2543" t="s">
        <v>1652</v>
      </c>
      <c r="J2543">
        <v>0</v>
      </c>
      <c r="K2543">
        <v>0</v>
      </c>
    </row>
    <row r="2544" spans="1:11" x14ac:dyDescent="0.25">
      <c r="A2544">
        <v>3848</v>
      </c>
      <c r="B2544" t="s">
        <v>1647</v>
      </c>
      <c r="C2544" t="s">
        <v>301</v>
      </c>
      <c r="D2544" t="s">
        <v>7400</v>
      </c>
      <c r="E2544" t="s">
        <v>3840</v>
      </c>
      <c r="F2544" t="s">
        <v>3838</v>
      </c>
      <c r="G2544" t="s">
        <v>3841</v>
      </c>
      <c r="H2544">
        <v>51</v>
      </c>
      <c r="I2544" t="s">
        <v>1652</v>
      </c>
      <c r="J2544">
        <v>0</v>
      </c>
      <c r="K2544">
        <v>0</v>
      </c>
    </row>
    <row r="2545" spans="1:11" x14ac:dyDescent="0.25">
      <c r="A2545">
        <v>3848</v>
      </c>
      <c r="B2545" t="s">
        <v>1647</v>
      </c>
      <c r="C2545" t="s">
        <v>301</v>
      </c>
      <c r="D2545" t="s">
        <v>7400</v>
      </c>
      <c r="G2545" t="s">
        <v>4363</v>
      </c>
      <c r="H2545">
        <v>40</v>
      </c>
      <c r="I2545" t="s">
        <v>1652</v>
      </c>
      <c r="J2545">
        <v>0</v>
      </c>
      <c r="K2545">
        <v>0</v>
      </c>
    </row>
    <row r="2546" spans="1:11" x14ac:dyDescent="0.25">
      <c r="A2546">
        <v>3848</v>
      </c>
      <c r="B2546" t="s">
        <v>1647</v>
      </c>
      <c r="C2546" t="s">
        <v>301</v>
      </c>
      <c r="D2546" t="s">
        <v>7400</v>
      </c>
      <c r="E2546" t="s">
        <v>6216</v>
      </c>
      <c r="F2546" t="s">
        <v>1659</v>
      </c>
      <c r="G2546" t="s">
        <v>6967</v>
      </c>
      <c r="H2546">
        <v>26</v>
      </c>
      <c r="I2546" t="s">
        <v>1652</v>
      </c>
      <c r="J2546">
        <v>0</v>
      </c>
      <c r="K2546">
        <v>0</v>
      </c>
    </row>
    <row r="2547" spans="1:11" x14ac:dyDescent="0.25">
      <c r="A2547">
        <v>3848</v>
      </c>
      <c r="B2547" t="s">
        <v>1647</v>
      </c>
      <c r="C2547" t="s">
        <v>301</v>
      </c>
      <c r="D2547" t="s">
        <v>7400</v>
      </c>
      <c r="G2547" t="s">
        <v>5690</v>
      </c>
      <c r="H2547">
        <v>28</v>
      </c>
      <c r="I2547" t="s">
        <v>1652</v>
      </c>
      <c r="J2547">
        <v>0</v>
      </c>
      <c r="K2547">
        <v>0</v>
      </c>
    </row>
    <row r="2548" spans="1:11" x14ac:dyDescent="0.25">
      <c r="A2548">
        <v>3848</v>
      </c>
      <c r="B2548" t="s">
        <v>1647</v>
      </c>
      <c r="C2548" t="s">
        <v>301</v>
      </c>
      <c r="D2548" t="s">
        <v>7400</v>
      </c>
      <c r="E2548" t="s">
        <v>7170</v>
      </c>
      <c r="F2548" t="s">
        <v>1880</v>
      </c>
      <c r="G2548" t="s">
        <v>7636</v>
      </c>
      <c r="H2548">
        <v>43</v>
      </c>
      <c r="I2548" t="s">
        <v>1652</v>
      </c>
      <c r="J2548">
        <v>0</v>
      </c>
      <c r="K2548">
        <v>0</v>
      </c>
    </row>
    <row r="2549" spans="1:11" x14ac:dyDescent="0.25">
      <c r="A2549">
        <v>3848</v>
      </c>
      <c r="B2549" t="s">
        <v>1647</v>
      </c>
      <c r="C2549" t="s">
        <v>301</v>
      </c>
      <c r="D2549" t="s">
        <v>7400</v>
      </c>
      <c r="G2549" t="s">
        <v>4352</v>
      </c>
      <c r="H2549">
        <v>144</v>
      </c>
      <c r="I2549" t="s">
        <v>1652</v>
      </c>
      <c r="J2549">
        <v>0</v>
      </c>
      <c r="K2549">
        <v>0</v>
      </c>
    </row>
    <row r="2550" spans="1:11" x14ac:dyDescent="0.25">
      <c r="A2550">
        <v>3848</v>
      </c>
      <c r="B2550" t="s">
        <v>1647</v>
      </c>
      <c r="C2550" t="s">
        <v>301</v>
      </c>
      <c r="D2550" t="s">
        <v>7400</v>
      </c>
      <c r="E2550" t="s">
        <v>1881</v>
      </c>
      <c r="F2550" t="s">
        <v>1880</v>
      </c>
      <c r="G2550" t="s">
        <v>7636</v>
      </c>
      <c r="H2550">
        <v>4</v>
      </c>
      <c r="I2550" t="s">
        <v>1652</v>
      </c>
      <c r="J2550">
        <v>0</v>
      </c>
      <c r="K2550">
        <v>0</v>
      </c>
    </row>
    <row r="2551" spans="1:11" x14ac:dyDescent="0.25">
      <c r="A2551">
        <v>3848</v>
      </c>
      <c r="B2551" t="s">
        <v>1647</v>
      </c>
      <c r="C2551" t="s">
        <v>301</v>
      </c>
      <c r="D2551" t="s">
        <v>7400</v>
      </c>
      <c r="G2551" t="s">
        <v>4417</v>
      </c>
      <c r="H2551">
        <v>50</v>
      </c>
      <c r="I2551" t="s">
        <v>1652</v>
      </c>
      <c r="J2551">
        <v>0</v>
      </c>
      <c r="K2551">
        <v>0</v>
      </c>
    </row>
    <row r="2552" spans="1:11" x14ac:dyDescent="0.25">
      <c r="A2552">
        <v>3848</v>
      </c>
      <c r="B2552" t="s">
        <v>1647</v>
      </c>
      <c r="C2552" t="s">
        <v>301</v>
      </c>
      <c r="D2552" t="s">
        <v>7400</v>
      </c>
      <c r="E2552" t="s">
        <v>1878</v>
      </c>
      <c r="F2552" t="s">
        <v>1879</v>
      </c>
      <c r="G2552" t="s">
        <v>2263</v>
      </c>
      <c r="H2552">
        <v>9</v>
      </c>
      <c r="I2552" t="s">
        <v>1652</v>
      </c>
      <c r="J2552">
        <v>0</v>
      </c>
      <c r="K2552">
        <v>0</v>
      </c>
    </row>
    <row r="2553" spans="1:11" x14ac:dyDescent="0.25">
      <c r="A2553">
        <v>3848</v>
      </c>
      <c r="B2553" t="s">
        <v>1647</v>
      </c>
      <c r="C2553" t="s">
        <v>301</v>
      </c>
      <c r="D2553" t="s">
        <v>7400</v>
      </c>
      <c r="E2553" t="s">
        <v>6898</v>
      </c>
      <c r="F2553" t="s">
        <v>6899</v>
      </c>
      <c r="G2553" t="s">
        <v>6881</v>
      </c>
      <c r="H2553">
        <v>6</v>
      </c>
      <c r="I2553" t="s">
        <v>1652</v>
      </c>
      <c r="J2553">
        <v>0</v>
      </c>
      <c r="K2553">
        <v>0</v>
      </c>
    </row>
    <row r="2554" spans="1:11" x14ac:dyDescent="0.25">
      <c r="A2554">
        <v>3848</v>
      </c>
      <c r="B2554" t="s">
        <v>1647</v>
      </c>
      <c r="C2554" t="s">
        <v>301</v>
      </c>
      <c r="D2554" t="s">
        <v>7400</v>
      </c>
      <c r="G2554" t="s">
        <v>7046</v>
      </c>
      <c r="H2554">
        <v>7</v>
      </c>
      <c r="I2554" t="s">
        <v>1652</v>
      </c>
      <c r="J2554">
        <v>0</v>
      </c>
      <c r="K2554">
        <v>0</v>
      </c>
    </row>
    <row r="2555" spans="1:11" x14ac:dyDescent="0.25">
      <c r="A2555">
        <v>3848</v>
      </c>
      <c r="B2555" t="s">
        <v>1647</v>
      </c>
      <c r="C2555" t="s">
        <v>301</v>
      </c>
      <c r="D2555" t="s">
        <v>7400</v>
      </c>
      <c r="E2555" t="s">
        <v>8779</v>
      </c>
      <c r="F2555" t="s">
        <v>8780</v>
      </c>
      <c r="G2555" t="s">
        <v>6729</v>
      </c>
      <c r="H2555">
        <v>1</v>
      </c>
      <c r="I2555" t="s">
        <v>1652</v>
      </c>
      <c r="J2555">
        <v>0</v>
      </c>
      <c r="K2555">
        <v>0</v>
      </c>
    </row>
    <row r="2556" spans="1:11" x14ac:dyDescent="0.25">
      <c r="A2556">
        <v>3848</v>
      </c>
      <c r="B2556" t="s">
        <v>1647</v>
      </c>
      <c r="C2556" t="s">
        <v>301</v>
      </c>
      <c r="D2556" t="s">
        <v>7400</v>
      </c>
      <c r="G2556" t="s">
        <v>5956</v>
      </c>
      <c r="H2556">
        <v>1</v>
      </c>
      <c r="I2556" t="s">
        <v>1652</v>
      </c>
      <c r="J2556">
        <v>0</v>
      </c>
      <c r="K2556">
        <v>0</v>
      </c>
    </row>
    <row r="2557" spans="1:11" x14ac:dyDescent="0.25">
      <c r="A2557">
        <v>3848</v>
      </c>
      <c r="B2557" t="s">
        <v>1647</v>
      </c>
      <c r="C2557" t="s">
        <v>301</v>
      </c>
      <c r="D2557" t="s">
        <v>7400</v>
      </c>
      <c r="E2557" t="s">
        <v>5202</v>
      </c>
      <c r="F2557" t="s">
        <v>5203</v>
      </c>
      <c r="G2557" t="s">
        <v>5204</v>
      </c>
      <c r="H2557">
        <v>14</v>
      </c>
      <c r="I2557" t="s">
        <v>1652</v>
      </c>
      <c r="J2557">
        <v>0</v>
      </c>
      <c r="K2557">
        <v>0</v>
      </c>
    </row>
    <row r="2558" spans="1:11" x14ac:dyDescent="0.25">
      <c r="A2558">
        <v>3848</v>
      </c>
      <c r="B2558" t="s">
        <v>1647</v>
      </c>
      <c r="C2558" t="s">
        <v>301</v>
      </c>
      <c r="D2558" t="s">
        <v>7400</v>
      </c>
      <c r="E2558" t="s">
        <v>8300</v>
      </c>
      <c r="F2558" t="s">
        <v>8301</v>
      </c>
      <c r="G2558" t="s">
        <v>7780</v>
      </c>
      <c r="H2558">
        <v>5</v>
      </c>
      <c r="I2558" t="s">
        <v>1652</v>
      </c>
      <c r="J2558">
        <v>0</v>
      </c>
      <c r="K2558">
        <v>0</v>
      </c>
    </row>
    <row r="2559" spans="1:11" x14ac:dyDescent="0.25">
      <c r="A2559">
        <v>3848</v>
      </c>
      <c r="B2559" t="s">
        <v>1647</v>
      </c>
      <c r="C2559" t="s">
        <v>301</v>
      </c>
      <c r="D2559" t="s">
        <v>7400</v>
      </c>
      <c r="E2559" t="s">
        <v>6483</v>
      </c>
      <c r="F2559" t="s">
        <v>1801</v>
      </c>
      <c r="G2559" t="s">
        <v>8259</v>
      </c>
      <c r="H2559">
        <v>96</v>
      </c>
      <c r="I2559" t="s">
        <v>1652</v>
      </c>
      <c r="J2559">
        <v>0</v>
      </c>
      <c r="K2559">
        <v>0</v>
      </c>
    </row>
    <row r="2560" spans="1:11" x14ac:dyDescent="0.25">
      <c r="A2560">
        <v>3848</v>
      </c>
      <c r="B2560" t="s">
        <v>1647</v>
      </c>
      <c r="C2560" t="s">
        <v>301</v>
      </c>
      <c r="D2560" t="s">
        <v>7400</v>
      </c>
      <c r="E2560" t="s">
        <v>7795</v>
      </c>
      <c r="F2560" t="s">
        <v>1681</v>
      </c>
      <c r="G2560" t="s">
        <v>4368</v>
      </c>
      <c r="H2560">
        <v>29</v>
      </c>
      <c r="I2560" t="s">
        <v>1652</v>
      </c>
      <c r="J2560">
        <v>0</v>
      </c>
      <c r="K2560">
        <v>0</v>
      </c>
    </row>
    <row r="2561" spans="1:11" x14ac:dyDescent="0.25">
      <c r="A2561">
        <v>3848</v>
      </c>
      <c r="B2561" t="s">
        <v>1647</v>
      </c>
      <c r="C2561" t="s">
        <v>301</v>
      </c>
      <c r="D2561" t="s">
        <v>7400</v>
      </c>
      <c r="G2561" t="s">
        <v>7796</v>
      </c>
      <c r="H2561">
        <v>26</v>
      </c>
      <c r="I2561" t="s">
        <v>1652</v>
      </c>
      <c r="J2561">
        <v>0</v>
      </c>
      <c r="K2561">
        <v>0</v>
      </c>
    </row>
    <row r="2562" spans="1:11" x14ac:dyDescent="0.25">
      <c r="A2562">
        <v>3848</v>
      </c>
      <c r="B2562" t="s">
        <v>1647</v>
      </c>
      <c r="C2562" t="s">
        <v>301</v>
      </c>
      <c r="D2562" t="s">
        <v>7400</v>
      </c>
      <c r="E2562" t="s">
        <v>3843</v>
      </c>
      <c r="F2562" t="s">
        <v>1681</v>
      </c>
      <c r="G2562" t="s">
        <v>3097</v>
      </c>
      <c r="H2562">
        <v>18</v>
      </c>
      <c r="I2562" t="s">
        <v>1652</v>
      </c>
      <c r="J2562">
        <v>0</v>
      </c>
      <c r="K2562">
        <v>0</v>
      </c>
    </row>
    <row r="2563" spans="1:11" x14ac:dyDescent="0.25">
      <c r="A2563">
        <v>3848</v>
      </c>
      <c r="B2563" t="s">
        <v>1647</v>
      </c>
      <c r="C2563" t="s">
        <v>301</v>
      </c>
      <c r="D2563" t="s">
        <v>7400</v>
      </c>
      <c r="G2563" t="s">
        <v>5205</v>
      </c>
      <c r="H2563">
        <v>70</v>
      </c>
      <c r="I2563" t="s">
        <v>1652</v>
      </c>
      <c r="J2563">
        <v>0</v>
      </c>
      <c r="K2563">
        <v>0</v>
      </c>
    </row>
    <row r="2564" spans="1:11" x14ac:dyDescent="0.25">
      <c r="A2564">
        <v>3848</v>
      </c>
      <c r="B2564" t="s">
        <v>1647</v>
      </c>
      <c r="C2564" t="s">
        <v>301</v>
      </c>
      <c r="D2564" t="s">
        <v>7400</v>
      </c>
      <c r="E2564" t="s">
        <v>3844</v>
      </c>
      <c r="F2564" t="s">
        <v>1681</v>
      </c>
      <c r="G2564" t="s">
        <v>8760</v>
      </c>
      <c r="H2564">
        <v>23</v>
      </c>
      <c r="I2564" t="s">
        <v>1652</v>
      </c>
      <c r="J2564">
        <v>0</v>
      </c>
      <c r="K2564">
        <v>0</v>
      </c>
    </row>
    <row r="2565" spans="1:11" x14ac:dyDescent="0.25">
      <c r="A2565">
        <v>3848</v>
      </c>
      <c r="B2565" t="s">
        <v>1647</v>
      </c>
      <c r="C2565" t="s">
        <v>301</v>
      </c>
      <c r="D2565" t="s">
        <v>7400</v>
      </c>
      <c r="G2565" t="s">
        <v>4259</v>
      </c>
      <c r="H2565">
        <v>30</v>
      </c>
      <c r="I2565" t="s">
        <v>1652</v>
      </c>
      <c r="J2565">
        <v>0</v>
      </c>
      <c r="K2565">
        <v>0</v>
      </c>
    </row>
    <row r="2566" spans="1:11" x14ac:dyDescent="0.25">
      <c r="A2566">
        <v>3848</v>
      </c>
      <c r="B2566" t="s">
        <v>1647</v>
      </c>
      <c r="C2566" t="s">
        <v>301</v>
      </c>
      <c r="D2566" t="s">
        <v>7400</v>
      </c>
      <c r="E2566" t="s">
        <v>3845</v>
      </c>
      <c r="F2566" t="s">
        <v>1681</v>
      </c>
      <c r="G2566" t="s">
        <v>7047</v>
      </c>
      <c r="H2566">
        <v>32</v>
      </c>
      <c r="I2566" t="s">
        <v>1652</v>
      </c>
      <c r="J2566">
        <v>0</v>
      </c>
      <c r="K2566">
        <v>0</v>
      </c>
    </row>
    <row r="2567" spans="1:11" x14ac:dyDescent="0.25">
      <c r="A2567">
        <v>3848</v>
      </c>
      <c r="B2567" t="s">
        <v>1647</v>
      </c>
      <c r="C2567" t="s">
        <v>301</v>
      </c>
      <c r="D2567" t="s">
        <v>7400</v>
      </c>
      <c r="G2567" t="s">
        <v>9694</v>
      </c>
      <c r="H2567">
        <v>4</v>
      </c>
      <c r="I2567" t="s">
        <v>1652</v>
      </c>
      <c r="J2567">
        <v>0</v>
      </c>
      <c r="K2567">
        <v>0</v>
      </c>
    </row>
    <row r="2568" spans="1:11" x14ac:dyDescent="0.25">
      <c r="A2568">
        <v>3848</v>
      </c>
      <c r="B2568" t="s">
        <v>1647</v>
      </c>
      <c r="C2568" t="s">
        <v>301</v>
      </c>
      <c r="D2568" t="s">
        <v>7400</v>
      </c>
      <c r="E2568" t="s">
        <v>1877</v>
      </c>
      <c r="F2568" t="s">
        <v>1681</v>
      </c>
      <c r="G2568" t="s">
        <v>6630</v>
      </c>
      <c r="H2568">
        <v>52</v>
      </c>
      <c r="I2568" t="s">
        <v>1652</v>
      </c>
      <c r="J2568">
        <v>0</v>
      </c>
      <c r="K2568">
        <v>0</v>
      </c>
    </row>
    <row r="2569" spans="1:11" x14ac:dyDescent="0.25">
      <c r="A2569">
        <v>3848</v>
      </c>
      <c r="B2569" t="s">
        <v>1647</v>
      </c>
      <c r="C2569" t="s">
        <v>301</v>
      </c>
      <c r="D2569" t="s">
        <v>7400</v>
      </c>
      <c r="G2569" t="s">
        <v>5206</v>
      </c>
      <c r="H2569">
        <v>19</v>
      </c>
      <c r="I2569" t="s">
        <v>1652</v>
      </c>
      <c r="J2569">
        <v>0</v>
      </c>
      <c r="K2569">
        <v>0</v>
      </c>
    </row>
    <row r="2570" spans="1:11" x14ac:dyDescent="0.25">
      <c r="A2570">
        <v>3848</v>
      </c>
      <c r="B2570" t="s">
        <v>1647</v>
      </c>
      <c r="C2570" t="s">
        <v>301</v>
      </c>
      <c r="D2570" t="s">
        <v>7400</v>
      </c>
      <c r="E2570" t="s">
        <v>9552</v>
      </c>
      <c r="F2570" t="s">
        <v>1681</v>
      </c>
      <c r="G2570" t="s">
        <v>8550</v>
      </c>
      <c r="H2570">
        <v>30</v>
      </c>
      <c r="I2570" t="s">
        <v>1652</v>
      </c>
      <c r="J2570">
        <v>0</v>
      </c>
      <c r="K2570">
        <v>0</v>
      </c>
    </row>
    <row r="2571" spans="1:11" x14ac:dyDescent="0.25">
      <c r="A2571">
        <v>3848</v>
      </c>
      <c r="B2571" t="s">
        <v>1647</v>
      </c>
      <c r="C2571" t="s">
        <v>301</v>
      </c>
      <c r="D2571" t="s">
        <v>7400</v>
      </c>
      <c r="E2571" t="s">
        <v>3846</v>
      </c>
      <c r="F2571" t="s">
        <v>1681</v>
      </c>
      <c r="G2571" t="s">
        <v>3847</v>
      </c>
      <c r="H2571">
        <v>17</v>
      </c>
      <c r="I2571" t="s">
        <v>1652</v>
      </c>
      <c r="J2571">
        <v>0</v>
      </c>
      <c r="K2571">
        <v>0</v>
      </c>
    </row>
    <row r="2572" spans="1:11" x14ac:dyDescent="0.25">
      <c r="A2572">
        <v>3848</v>
      </c>
      <c r="B2572" t="s">
        <v>1647</v>
      </c>
      <c r="C2572" t="s">
        <v>301</v>
      </c>
      <c r="D2572" t="s">
        <v>7400</v>
      </c>
      <c r="G2572" t="s">
        <v>6217</v>
      </c>
      <c r="H2572">
        <v>9</v>
      </c>
      <c r="I2572" t="s">
        <v>1652</v>
      </c>
      <c r="J2572">
        <v>0</v>
      </c>
      <c r="K2572">
        <v>0</v>
      </c>
    </row>
    <row r="2573" spans="1:11" x14ac:dyDescent="0.25">
      <c r="A2573">
        <v>3848</v>
      </c>
      <c r="B2573" t="s">
        <v>1647</v>
      </c>
      <c r="C2573" t="s">
        <v>301</v>
      </c>
      <c r="D2573" t="s">
        <v>7400</v>
      </c>
      <c r="E2573" t="s">
        <v>5976</v>
      </c>
      <c r="F2573" t="s">
        <v>1681</v>
      </c>
      <c r="G2573" t="s">
        <v>6795</v>
      </c>
      <c r="H2573">
        <v>50</v>
      </c>
      <c r="I2573" t="s">
        <v>1652</v>
      </c>
      <c r="J2573">
        <v>0</v>
      </c>
      <c r="K2573">
        <v>0</v>
      </c>
    </row>
    <row r="2574" spans="1:11" x14ac:dyDescent="0.25">
      <c r="A2574">
        <v>3848</v>
      </c>
      <c r="B2574" t="s">
        <v>1647</v>
      </c>
      <c r="C2574" t="s">
        <v>301</v>
      </c>
      <c r="D2574" t="s">
        <v>7400</v>
      </c>
      <c r="G2574" t="s">
        <v>5977</v>
      </c>
      <c r="H2574">
        <v>4</v>
      </c>
      <c r="I2574" t="s">
        <v>1652</v>
      </c>
      <c r="J2574">
        <v>0</v>
      </c>
      <c r="K2574">
        <v>0</v>
      </c>
    </row>
    <row r="2575" spans="1:11" x14ac:dyDescent="0.25">
      <c r="A2575">
        <v>3848</v>
      </c>
      <c r="B2575" t="s">
        <v>1647</v>
      </c>
      <c r="C2575" t="s">
        <v>301</v>
      </c>
      <c r="D2575" t="s">
        <v>7400</v>
      </c>
      <c r="E2575" t="s">
        <v>3848</v>
      </c>
      <c r="F2575" t="s">
        <v>1681</v>
      </c>
      <c r="G2575" t="s">
        <v>8302</v>
      </c>
      <c r="H2575">
        <v>28</v>
      </c>
      <c r="I2575" t="s">
        <v>1652</v>
      </c>
      <c r="J2575">
        <v>0</v>
      </c>
      <c r="K2575">
        <v>0</v>
      </c>
    </row>
    <row r="2576" spans="1:11" x14ac:dyDescent="0.25">
      <c r="A2576">
        <v>3848</v>
      </c>
      <c r="B2576" t="s">
        <v>1647</v>
      </c>
      <c r="C2576" t="s">
        <v>301</v>
      </c>
      <c r="D2576" t="s">
        <v>7400</v>
      </c>
      <c r="G2576" t="s">
        <v>4504</v>
      </c>
      <c r="H2576">
        <v>13</v>
      </c>
      <c r="I2576" t="s">
        <v>1652</v>
      </c>
      <c r="J2576">
        <v>0</v>
      </c>
      <c r="K2576">
        <v>0</v>
      </c>
    </row>
    <row r="2577" spans="1:11" x14ac:dyDescent="0.25">
      <c r="A2577">
        <v>3848</v>
      </c>
      <c r="B2577" t="s">
        <v>1647</v>
      </c>
      <c r="C2577" t="s">
        <v>301</v>
      </c>
      <c r="D2577" t="s">
        <v>7400</v>
      </c>
      <c r="E2577" t="s">
        <v>3849</v>
      </c>
      <c r="F2577" t="s">
        <v>1681</v>
      </c>
      <c r="G2577" t="s">
        <v>3785</v>
      </c>
      <c r="H2577">
        <v>24</v>
      </c>
      <c r="I2577" t="s">
        <v>1652</v>
      </c>
      <c r="J2577">
        <v>0</v>
      </c>
      <c r="K2577">
        <v>0</v>
      </c>
    </row>
    <row r="2578" spans="1:11" x14ac:dyDescent="0.25">
      <c r="A2578">
        <v>3848</v>
      </c>
      <c r="B2578" t="s">
        <v>1647</v>
      </c>
      <c r="C2578" t="s">
        <v>301</v>
      </c>
      <c r="D2578" t="s">
        <v>7400</v>
      </c>
      <c r="G2578" t="s">
        <v>4260</v>
      </c>
      <c r="H2578">
        <v>23</v>
      </c>
      <c r="I2578" t="s">
        <v>1652</v>
      </c>
      <c r="J2578">
        <v>0</v>
      </c>
      <c r="K2578">
        <v>0</v>
      </c>
    </row>
    <row r="2579" spans="1:11" x14ac:dyDescent="0.25">
      <c r="A2579">
        <v>3848</v>
      </c>
      <c r="B2579" t="s">
        <v>1647</v>
      </c>
      <c r="C2579" t="s">
        <v>301</v>
      </c>
      <c r="D2579" t="s">
        <v>7400</v>
      </c>
      <c r="E2579" t="s">
        <v>3850</v>
      </c>
      <c r="F2579" t="s">
        <v>1655</v>
      </c>
      <c r="G2579" t="s">
        <v>3851</v>
      </c>
      <c r="H2579">
        <v>24</v>
      </c>
      <c r="I2579" t="s">
        <v>1652</v>
      </c>
      <c r="J2579">
        <v>0</v>
      </c>
      <c r="K2579">
        <v>0</v>
      </c>
    </row>
    <row r="2580" spans="1:11" x14ac:dyDescent="0.25">
      <c r="A2580">
        <v>3848</v>
      </c>
      <c r="B2580" t="s">
        <v>1647</v>
      </c>
      <c r="C2580" t="s">
        <v>301</v>
      </c>
      <c r="D2580" t="s">
        <v>7400</v>
      </c>
      <c r="G2580" t="s">
        <v>5207</v>
      </c>
      <c r="H2580">
        <v>307</v>
      </c>
      <c r="I2580" t="s">
        <v>1652</v>
      </c>
      <c r="J2580">
        <v>0</v>
      </c>
      <c r="K2580">
        <v>0</v>
      </c>
    </row>
    <row r="2581" spans="1:11" x14ac:dyDescent="0.25">
      <c r="A2581">
        <v>3848</v>
      </c>
      <c r="B2581" t="s">
        <v>1647</v>
      </c>
      <c r="C2581" t="s">
        <v>301</v>
      </c>
      <c r="D2581" t="s">
        <v>7400</v>
      </c>
      <c r="E2581" t="s">
        <v>1876</v>
      </c>
      <c r="F2581" t="s">
        <v>1655</v>
      </c>
      <c r="G2581" t="s">
        <v>3852</v>
      </c>
      <c r="H2581">
        <v>242</v>
      </c>
      <c r="I2581" t="s">
        <v>1652</v>
      </c>
      <c r="J2581">
        <v>0</v>
      </c>
      <c r="K2581">
        <v>0</v>
      </c>
    </row>
    <row r="2582" spans="1:11" x14ac:dyDescent="0.25">
      <c r="A2582">
        <v>3848</v>
      </c>
      <c r="B2582" t="s">
        <v>1647</v>
      </c>
      <c r="C2582" t="s">
        <v>301</v>
      </c>
      <c r="D2582" t="s">
        <v>7400</v>
      </c>
      <c r="G2582" t="s">
        <v>5060</v>
      </c>
      <c r="H2582">
        <v>165</v>
      </c>
      <c r="I2582" t="s">
        <v>1652</v>
      </c>
      <c r="J2582">
        <v>0</v>
      </c>
      <c r="K2582">
        <v>0</v>
      </c>
    </row>
    <row r="2583" spans="1:11" x14ac:dyDescent="0.25">
      <c r="A2583">
        <v>3848</v>
      </c>
      <c r="B2583" t="s">
        <v>1647</v>
      </c>
      <c r="C2583" t="s">
        <v>301</v>
      </c>
      <c r="D2583" t="s">
        <v>7400</v>
      </c>
      <c r="E2583" t="s">
        <v>1875</v>
      </c>
      <c r="F2583" t="s">
        <v>1655</v>
      </c>
      <c r="G2583" t="s">
        <v>3348</v>
      </c>
      <c r="H2583">
        <v>15</v>
      </c>
      <c r="I2583" t="s">
        <v>1652</v>
      </c>
      <c r="J2583">
        <v>0</v>
      </c>
      <c r="K2583">
        <v>0</v>
      </c>
    </row>
    <row r="2584" spans="1:11" x14ac:dyDescent="0.25">
      <c r="A2584">
        <v>3848</v>
      </c>
      <c r="B2584" t="s">
        <v>1647</v>
      </c>
      <c r="C2584" t="s">
        <v>301</v>
      </c>
      <c r="D2584" t="s">
        <v>7400</v>
      </c>
      <c r="G2584" t="s">
        <v>2278</v>
      </c>
      <c r="H2584">
        <v>173</v>
      </c>
      <c r="I2584" t="s">
        <v>1652</v>
      </c>
      <c r="J2584">
        <v>0</v>
      </c>
      <c r="K2584">
        <v>0</v>
      </c>
    </row>
    <row r="2585" spans="1:11" x14ac:dyDescent="0.25">
      <c r="A2585">
        <v>3848</v>
      </c>
      <c r="B2585" t="s">
        <v>1647</v>
      </c>
      <c r="C2585" t="s">
        <v>301</v>
      </c>
      <c r="D2585" t="s">
        <v>7400</v>
      </c>
      <c r="E2585" t="s">
        <v>1874</v>
      </c>
      <c r="F2585" t="s">
        <v>1655</v>
      </c>
      <c r="G2585" t="s">
        <v>3853</v>
      </c>
      <c r="H2585">
        <v>6</v>
      </c>
      <c r="I2585" t="s">
        <v>1652</v>
      </c>
      <c r="J2585">
        <v>0</v>
      </c>
      <c r="K2585">
        <v>0</v>
      </c>
    </row>
    <row r="2586" spans="1:11" x14ac:dyDescent="0.25">
      <c r="A2586">
        <v>3848</v>
      </c>
      <c r="B2586" t="s">
        <v>1647</v>
      </c>
      <c r="C2586" t="s">
        <v>301</v>
      </c>
      <c r="D2586" t="s">
        <v>7400</v>
      </c>
      <c r="G2586" t="s">
        <v>9695</v>
      </c>
      <c r="H2586">
        <v>156</v>
      </c>
      <c r="I2586" t="s">
        <v>1652</v>
      </c>
      <c r="J2586">
        <v>0</v>
      </c>
      <c r="K2586">
        <v>0</v>
      </c>
    </row>
    <row r="2587" spans="1:11" x14ac:dyDescent="0.25">
      <c r="A2587">
        <v>3848</v>
      </c>
      <c r="B2587" t="s">
        <v>1647</v>
      </c>
      <c r="C2587" t="s">
        <v>301</v>
      </c>
      <c r="D2587" t="s">
        <v>7400</v>
      </c>
      <c r="E2587" t="s">
        <v>3854</v>
      </c>
      <c r="F2587" t="s">
        <v>1655</v>
      </c>
      <c r="G2587" t="s">
        <v>3790</v>
      </c>
      <c r="H2587">
        <v>27</v>
      </c>
      <c r="I2587" t="s">
        <v>1652</v>
      </c>
      <c r="J2587">
        <v>0</v>
      </c>
      <c r="K2587">
        <v>0</v>
      </c>
    </row>
    <row r="2588" spans="1:11" x14ac:dyDescent="0.25">
      <c r="A2588">
        <v>3848</v>
      </c>
      <c r="B2588" t="s">
        <v>1647</v>
      </c>
      <c r="C2588" t="s">
        <v>301</v>
      </c>
      <c r="D2588" t="s">
        <v>7400</v>
      </c>
      <c r="G2588" t="s">
        <v>4261</v>
      </c>
      <c r="H2588">
        <v>126</v>
      </c>
      <c r="I2588" t="s">
        <v>1652</v>
      </c>
      <c r="J2588">
        <v>0</v>
      </c>
      <c r="K2588">
        <v>0</v>
      </c>
    </row>
    <row r="2589" spans="1:11" x14ac:dyDescent="0.25">
      <c r="A2589">
        <v>3848</v>
      </c>
      <c r="B2589" t="s">
        <v>1647</v>
      </c>
      <c r="C2589" t="s">
        <v>301</v>
      </c>
      <c r="D2589" t="s">
        <v>7400</v>
      </c>
      <c r="E2589" t="s">
        <v>3856</v>
      </c>
      <c r="F2589" t="s">
        <v>1655</v>
      </c>
      <c r="G2589" t="s">
        <v>3857</v>
      </c>
      <c r="H2589">
        <v>54</v>
      </c>
      <c r="I2589" t="s">
        <v>1652</v>
      </c>
      <c r="J2589">
        <v>0</v>
      </c>
      <c r="K2589">
        <v>0</v>
      </c>
    </row>
    <row r="2590" spans="1:11" x14ac:dyDescent="0.25">
      <c r="A2590">
        <v>3848</v>
      </c>
      <c r="B2590" t="s">
        <v>1647</v>
      </c>
      <c r="C2590" t="s">
        <v>301</v>
      </c>
      <c r="D2590" t="s">
        <v>7400</v>
      </c>
      <c r="G2590" t="s">
        <v>4357</v>
      </c>
      <c r="H2590">
        <v>480</v>
      </c>
      <c r="I2590" t="s">
        <v>1652</v>
      </c>
      <c r="J2590">
        <v>0</v>
      </c>
      <c r="K2590">
        <v>0</v>
      </c>
    </row>
    <row r="2591" spans="1:11" x14ac:dyDescent="0.25">
      <c r="A2591">
        <v>3848</v>
      </c>
      <c r="B2591" t="s">
        <v>1647</v>
      </c>
      <c r="C2591" t="s">
        <v>301</v>
      </c>
      <c r="D2591" t="s">
        <v>7400</v>
      </c>
      <c r="E2591" t="s">
        <v>3858</v>
      </c>
      <c r="F2591" t="s">
        <v>1655</v>
      </c>
      <c r="G2591" t="s">
        <v>3723</v>
      </c>
      <c r="H2591">
        <v>41</v>
      </c>
      <c r="I2591" t="s">
        <v>1652</v>
      </c>
      <c r="J2591">
        <v>0</v>
      </c>
      <c r="K2591">
        <v>0</v>
      </c>
    </row>
    <row r="2592" spans="1:11" x14ac:dyDescent="0.25">
      <c r="A2592">
        <v>3848</v>
      </c>
      <c r="B2592" t="s">
        <v>1647</v>
      </c>
      <c r="C2592" t="s">
        <v>301</v>
      </c>
      <c r="D2592" t="s">
        <v>7400</v>
      </c>
      <c r="G2592" t="s">
        <v>8612</v>
      </c>
      <c r="H2592">
        <v>12</v>
      </c>
      <c r="I2592" t="s">
        <v>1652</v>
      </c>
      <c r="J2592">
        <v>0</v>
      </c>
      <c r="K2592">
        <v>0</v>
      </c>
    </row>
    <row r="2593" spans="1:11" x14ac:dyDescent="0.25">
      <c r="A2593">
        <v>3848</v>
      </c>
      <c r="B2593" t="s">
        <v>1647</v>
      </c>
      <c r="C2593" t="s">
        <v>301</v>
      </c>
      <c r="D2593" t="s">
        <v>7400</v>
      </c>
      <c r="E2593" t="s">
        <v>1873</v>
      </c>
      <c r="F2593" t="s">
        <v>1655</v>
      </c>
      <c r="G2593" t="s">
        <v>6664</v>
      </c>
      <c r="H2593">
        <v>36</v>
      </c>
      <c r="I2593" t="s">
        <v>1652</v>
      </c>
      <c r="J2593">
        <v>0</v>
      </c>
      <c r="K2593">
        <v>0</v>
      </c>
    </row>
    <row r="2594" spans="1:11" x14ac:dyDescent="0.25">
      <c r="A2594">
        <v>3848</v>
      </c>
      <c r="B2594" t="s">
        <v>1647</v>
      </c>
      <c r="C2594" t="s">
        <v>301</v>
      </c>
      <c r="D2594" t="s">
        <v>7400</v>
      </c>
      <c r="G2594" t="s">
        <v>2279</v>
      </c>
      <c r="H2594">
        <v>93</v>
      </c>
      <c r="I2594" t="s">
        <v>1652</v>
      </c>
      <c r="J2594">
        <v>0</v>
      </c>
      <c r="K2594">
        <v>0</v>
      </c>
    </row>
    <row r="2595" spans="1:11" x14ac:dyDescent="0.25">
      <c r="A2595">
        <v>3848</v>
      </c>
      <c r="B2595" t="s">
        <v>1647</v>
      </c>
      <c r="C2595" t="s">
        <v>301</v>
      </c>
      <c r="D2595" t="s">
        <v>7400</v>
      </c>
      <c r="E2595" t="s">
        <v>1872</v>
      </c>
      <c r="F2595" t="s">
        <v>1655</v>
      </c>
      <c r="G2595" t="s">
        <v>3611</v>
      </c>
      <c r="H2595">
        <v>28</v>
      </c>
      <c r="I2595" t="s">
        <v>1652</v>
      </c>
      <c r="J2595">
        <v>0</v>
      </c>
      <c r="K2595">
        <v>0</v>
      </c>
    </row>
    <row r="2596" spans="1:11" x14ac:dyDescent="0.25">
      <c r="A2596">
        <v>3848</v>
      </c>
      <c r="B2596" t="s">
        <v>1647</v>
      </c>
      <c r="C2596" t="s">
        <v>301</v>
      </c>
      <c r="D2596" t="s">
        <v>7400</v>
      </c>
      <c r="G2596" t="s">
        <v>2280</v>
      </c>
      <c r="H2596">
        <v>70</v>
      </c>
      <c r="I2596" t="s">
        <v>1652</v>
      </c>
      <c r="J2596">
        <v>0</v>
      </c>
      <c r="K2596">
        <v>0</v>
      </c>
    </row>
    <row r="2597" spans="1:11" x14ac:dyDescent="0.25">
      <c r="A2597">
        <v>3848</v>
      </c>
      <c r="B2597" t="s">
        <v>1647</v>
      </c>
      <c r="C2597" t="s">
        <v>301</v>
      </c>
      <c r="D2597" t="s">
        <v>7400</v>
      </c>
      <c r="E2597" t="s">
        <v>3859</v>
      </c>
      <c r="F2597" t="s">
        <v>1655</v>
      </c>
      <c r="G2597" t="s">
        <v>3776</v>
      </c>
      <c r="H2597">
        <v>96</v>
      </c>
      <c r="I2597" t="s">
        <v>1652</v>
      </c>
      <c r="J2597">
        <v>0</v>
      </c>
      <c r="K2597">
        <v>0</v>
      </c>
    </row>
    <row r="2598" spans="1:11" x14ac:dyDescent="0.25">
      <c r="A2598">
        <v>3848</v>
      </c>
      <c r="B2598" t="s">
        <v>1647</v>
      </c>
      <c r="C2598" t="s">
        <v>301</v>
      </c>
      <c r="D2598" t="s">
        <v>7400</v>
      </c>
      <c r="G2598" t="s">
        <v>4262</v>
      </c>
      <c r="H2598">
        <v>104</v>
      </c>
      <c r="I2598" t="s">
        <v>1652</v>
      </c>
      <c r="J2598">
        <v>0</v>
      </c>
      <c r="K2598">
        <v>0</v>
      </c>
    </row>
    <row r="2599" spans="1:11" x14ac:dyDescent="0.25">
      <c r="A2599">
        <v>3848</v>
      </c>
      <c r="B2599" t="s">
        <v>1647</v>
      </c>
      <c r="C2599" t="s">
        <v>301</v>
      </c>
      <c r="D2599" t="s">
        <v>7400</v>
      </c>
      <c r="E2599" t="s">
        <v>3860</v>
      </c>
      <c r="F2599" t="s">
        <v>1655</v>
      </c>
      <c r="G2599" t="s">
        <v>3384</v>
      </c>
      <c r="H2599">
        <v>28</v>
      </c>
      <c r="I2599" t="s">
        <v>1652</v>
      </c>
      <c r="J2599">
        <v>0</v>
      </c>
      <c r="K2599">
        <v>0</v>
      </c>
    </row>
    <row r="2600" spans="1:11" x14ac:dyDescent="0.25">
      <c r="A2600">
        <v>3848</v>
      </c>
      <c r="B2600" t="s">
        <v>1647</v>
      </c>
      <c r="C2600" t="s">
        <v>301</v>
      </c>
      <c r="D2600" t="s">
        <v>7400</v>
      </c>
      <c r="G2600" t="s">
        <v>5272</v>
      </c>
      <c r="H2600">
        <v>20</v>
      </c>
      <c r="I2600" t="s">
        <v>1652</v>
      </c>
      <c r="J2600">
        <v>0</v>
      </c>
      <c r="K2600">
        <v>0</v>
      </c>
    </row>
    <row r="2601" spans="1:11" x14ac:dyDescent="0.25">
      <c r="A2601">
        <v>3848</v>
      </c>
      <c r="B2601" t="s">
        <v>1647</v>
      </c>
      <c r="C2601" t="s">
        <v>301</v>
      </c>
      <c r="D2601" t="s">
        <v>7400</v>
      </c>
      <c r="E2601" t="s">
        <v>3861</v>
      </c>
      <c r="F2601" t="s">
        <v>1694</v>
      </c>
      <c r="G2601" t="s">
        <v>3862</v>
      </c>
      <c r="H2601">
        <v>32</v>
      </c>
      <c r="I2601" t="s">
        <v>1652</v>
      </c>
      <c r="J2601">
        <v>0</v>
      </c>
      <c r="K2601">
        <v>0</v>
      </c>
    </row>
    <row r="2602" spans="1:11" x14ac:dyDescent="0.25">
      <c r="A2602">
        <v>3848</v>
      </c>
      <c r="B2602" t="s">
        <v>1647</v>
      </c>
      <c r="C2602" t="s">
        <v>301</v>
      </c>
      <c r="D2602" t="s">
        <v>7400</v>
      </c>
      <c r="G2602" t="s">
        <v>5208</v>
      </c>
      <c r="H2602">
        <v>21</v>
      </c>
      <c r="I2602" t="s">
        <v>1652</v>
      </c>
      <c r="J2602">
        <v>0</v>
      </c>
      <c r="K2602">
        <v>0</v>
      </c>
    </row>
    <row r="2603" spans="1:11" x14ac:dyDescent="0.25">
      <c r="A2603">
        <v>3848</v>
      </c>
      <c r="B2603" t="s">
        <v>1647</v>
      </c>
      <c r="C2603" t="s">
        <v>301</v>
      </c>
      <c r="D2603" t="s">
        <v>7400</v>
      </c>
      <c r="E2603" t="s">
        <v>3863</v>
      </c>
      <c r="F2603" t="s">
        <v>1655</v>
      </c>
      <c r="G2603" t="s">
        <v>3864</v>
      </c>
      <c r="H2603">
        <v>6</v>
      </c>
      <c r="I2603" t="s">
        <v>1652</v>
      </c>
      <c r="J2603">
        <v>0</v>
      </c>
      <c r="K2603">
        <v>0</v>
      </c>
    </row>
    <row r="2604" spans="1:11" x14ac:dyDescent="0.25">
      <c r="A2604">
        <v>3848</v>
      </c>
      <c r="B2604" t="s">
        <v>1647</v>
      </c>
      <c r="C2604" t="s">
        <v>301</v>
      </c>
      <c r="D2604" t="s">
        <v>7400</v>
      </c>
      <c r="G2604" t="s">
        <v>5209</v>
      </c>
      <c r="H2604">
        <v>116</v>
      </c>
      <c r="I2604" t="s">
        <v>1652</v>
      </c>
      <c r="J2604">
        <v>0</v>
      </c>
      <c r="K2604">
        <v>0</v>
      </c>
    </row>
    <row r="2605" spans="1:11" x14ac:dyDescent="0.25">
      <c r="A2605">
        <v>3848</v>
      </c>
      <c r="B2605" t="s">
        <v>1647</v>
      </c>
      <c r="C2605" t="s">
        <v>301</v>
      </c>
      <c r="D2605" t="s">
        <v>7400</v>
      </c>
      <c r="E2605" t="s">
        <v>8303</v>
      </c>
      <c r="F2605" t="s">
        <v>1655</v>
      </c>
      <c r="G2605" t="s">
        <v>3865</v>
      </c>
      <c r="H2605">
        <v>117</v>
      </c>
      <c r="I2605" t="s">
        <v>1652</v>
      </c>
      <c r="J2605">
        <v>0</v>
      </c>
      <c r="K2605">
        <v>0</v>
      </c>
    </row>
    <row r="2606" spans="1:11" x14ac:dyDescent="0.25">
      <c r="A2606">
        <v>3848</v>
      </c>
      <c r="B2606" t="s">
        <v>1647</v>
      </c>
      <c r="C2606" t="s">
        <v>301</v>
      </c>
      <c r="D2606" t="s">
        <v>7400</v>
      </c>
      <c r="G2606" t="s">
        <v>8304</v>
      </c>
      <c r="H2606">
        <v>9</v>
      </c>
      <c r="I2606" t="s">
        <v>1652</v>
      </c>
      <c r="J2606">
        <v>0</v>
      </c>
      <c r="K2606">
        <v>0</v>
      </c>
    </row>
    <row r="2607" spans="1:11" x14ac:dyDescent="0.25">
      <c r="A2607">
        <v>3848</v>
      </c>
      <c r="B2607" t="s">
        <v>1647</v>
      </c>
      <c r="C2607" t="s">
        <v>301</v>
      </c>
      <c r="D2607" t="s">
        <v>7400</v>
      </c>
      <c r="E2607" t="s">
        <v>1871</v>
      </c>
      <c r="F2607" t="s">
        <v>1655</v>
      </c>
      <c r="G2607" t="s">
        <v>3798</v>
      </c>
      <c r="H2607">
        <v>93</v>
      </c>
      <c r="I2607" t="s">
        <v>1652</v>
      </c>
      <c r="J2607">
        <v>0</v>
      </c>
      <c r="K2607">
        <v>0</v>
      </c>
    </row>
    <row r="2608" spans="1:11" x14ac:dyDescent="0.25">
      <c r="A2608">
        <v>3848</v>
      </c>
      <c r="B2608" t="s">
        <v>1647</v>
      </c>
      <c r="C2608" t="s">
        <v>301</v>
      </c>
      <c r="D2608" t="s">
        <v>7400</v>
      </c>
      <c r="E2608" t="s">
        <v>7797</v>
      </c>
      <c r="F2608" t="s">
        <v>1655</v>
      </c>
      <c r="G2608" t="s">
        <v>3959</v>
      </c>
      <c r="H2608">
        <v>10</v>
      </c>
      <c r="I2608" t="s">
        <v>1652</v>
      </c>
      <c r="J2608">
        <v>0</v>
      </c>
      <c r="K2608">
        <v>0</v>
      </c>
    </row>
    <row r="2609" spans="1:11" x14ac:dyDescent="0.25">
      <c r="A2609">
        <v>3848</v>
      </c>
      <c r="B2609" t="s">
        <v>1647</v>
      </c>
      <c r="C2609" t="s">
        <v>301</v>
      </c>
      <c r="D2609" t="s">
        <v>7400</v>
      </c>
      <c r="G2609" t="s">
        <v>7798</v>
      </c>
      <c r="H2609">
        <v>10</v>
      </c>
      <c r="I2609" t="s">
        <v>1652</v>
      </c>
      <c r="J2609">
        <v>0</v>
      </c>
      <c r="K2609">
        <v>0</v>
      </c>
    </row>
    <row r="2610" spans="1:11" x14ac:dyDescent="0.25">
      <c r="A2610">
        <v>3848</v>
      </c>
      <c r="B2610" t="s">
        <v>1647</v>
      </c>
      <c r="C2610" t="s">
        <v>301</v>
      </c>
      <c r="D2610" t="s">
        <v>7400</v>
      </c>
      <c r="E2610" t="s">
        <v>7565</v>
      </c>
      <c r="F2610" t="s">
        <v>1655</v>
      </c>
      <c r="G2610" t="s">
        <v>3507</v>
      </c>
      <c r="H2610">
        <v>17</v>
      </c>
      <c r="I2610" t="s">
        <v>1652</v>
      </c>
      <c r="J2610">
        <v>0</v>
      </c>
      <c r="K2610">
        <v>0</v>
      </c>
    </row>
    <row r="2611" spans="1:11" x14ac:dyDescent="0.25">
      <c r="A2611">
        <v>3848</v>
      </c>
      <c r="B2611" t="s">
        <v>1647</v>
      </c>
      <c r="C2611" t="s">
        <v>301</v>
      </c>
      <c r="D2611" t="s">
        <v>7400</v>
      </c>
      <c r="G2611" t="s">
        <v>7566</v>
      </c>
      <c r="H2611">
        <v>15</v>
      </c>
      <c r="I2611" t="s">
        <v>1652</v>
      </c>
      <c r="J2611">
        <v>0</v>
      </c>
      <c r="K2611">
        <v>0</v>
      </c>
    </row>
    <row r="2612" spans="1:11" x14ac:dyDescent="0.25">
      <c r="A2612">
        <v>3848</v>
      </c>
      <c r="B2612" t="s">
        <v>1647</v>
      </c>
      <c r="C2612" t="s">
        <v>301</v>
      </c>
      <c r="D2612" t="s">
        <v>7400</v>
      </c>
      <c r="E2612" t="s">
        <v>3866</v>
      </c>
      <c r="F2612" t="s">
        <v>1655</v>
      </c>
      <c r="G2612" t="s">
        <v>6394</v>
      </c>
      <c r="H2612">
        <v>93</v>
      </c>
      <c r="I2612" t="s">
        <v>1652</v>
      </c>
      <c r="J2612">
        <v>0</v>
      </c>
      <c r="K2612">
        <v>0</v>
      </c>
    </row>
    <row r="2613" spans="1:11" x14ac:dyDescent="0.25">
      <c r="A2613">
        <v>3848</v>
      </c>
      <c r="B2613" t="s">
        <v>1647</v>
      </c>
      <c r="C2613" t="s">
        <v>301</v>
      </c>
      <c r="D2613" t="s">
        <v>7400</v>
      </c>
      <c r="G2613" t="s">
        <v>6218</v>
      </c>
      <c r="H2613">
        <v>30</v>
      </c>
      <c r="I2613" t="s">
        <v>1652</v>
      </c>
      <c r="J2613">
        <v>0</v>
      </c>
      <c r="K2613">
        <v>0</v>
      </c>
    </row>
    <row r="2614" spans="1:11" x14ac:dyDescent="0.25">
      <c r="A2614">
        <v>3848</v>
      </c>
      <c r="B2614" t="s">
        <v>1647</v>
      </c>
      <c r="C2614" t="s">
        <v>301</v>
      </c>
      <c r="D2614" t="s">
        <v>7400</v>
      </c>
      <c r="E2614" t="s">
        <v>3867</v>
      </c>
      <c r="F2614" t="s">
        <v>1655</v>
      </c>
      <c r="G2614" t="s">
        <v>3868</v>
      </c>
      <c r="H2614">
        <v>24</v>
      </c>
      <c r="I2614" t="s">
        <v>1652</v>
      </c>
      <c r="J2614">
        <v>0</v>
      </c>
      <c r="K2614">
        <v>0</v>
      </c>
    </row>
    <row r="2615" spans="1:11" x14ac:dyDescent="0.25">
      <c r="A2615">
        <v>3848</v>
      </c>
      <c r="B2615" t="s">
        <v>1647</v>
      </c>
      <c r="C2615" t="s">
        <v>301</v>
      </c>
      <c r="D2615" t="s">
        <v>7400</v>
      </c>
      <c r="G2615" t="s">
        <v>5978</v>
      </c>
      <c r="H2615">
        <v>32</v>
      </c>
      <c r="I2615" t="s">
        <v>1652</v>
      </c>
      <c r="J2615">
        <v>0</v>
      </c>
      <c r="K2615">
        <v>0</v>
      </c>
    </row>
    <row r="2616" spans="1:11" x14ac:dyDescent="0.25">
      <c r="A2616">
        <v>3848</v>
      </c>
      <c r="B2616" t="s">
        <v>1647</v>
      </c>
      <c r="C2616" t="s">
        <v>301</v>
      </c>
      <c r="D2616" t="s">
        <v>7400</v>
      </c>
      <c r="E2616" t="s">
        <v>3869</v>
      </c>
      <c r="F2616" t="s">
        <v>1655</v>
      </c>
      <c r="G2616" t="s">
        <v>3870</v>
      </c>
      <c r="H2616">
        <v>5</v>
      </c>
      <c r="I2616" t="s">
        <v>1652</v>
      </c>
      <c r="J2616">
        <v>0</v>
      </c>
      <c r="K2616">
        <v>0</v>
      </c>
    </row>
    <row r="2617" spans="1:11" x14ac:dyDescent="0.25">
      <c r="A2617">
        <v>3848</v>
      </c>
      <c r="B2617" t="s">
        <v>1647</v>
      </c>
      <c r="C2617" t="s">
        <v>301</v>
      </c>
      <c r="D2617" t="s">
        <v>7400</v>
      </c>
      <c r="G2617" t="s">
        <v>4505</v>
      </c>
      <c r="H2617">
        <v>84</v>
      </c>
      <c r="I2617" t="s">
        <v>1652</v>
      </c>
      <c r="J2617">
        <v>0</v>
      </c>
      <c r="K2617">
        <v>0</v>
      </c>
    </row>
    <row r="2618" spans="1:11" x14ac:dyDescent="0.25">
      <c r="A2618">
        <v>3848</v>
      </c>
      <c r="B2618" t="s">
        <v>1647</v>
      </c>
      <c r="C2618" t="s">
        <v>301</v>
      </c>
      <c r="D2618" t="s">
        <v>7400</v>
      </c>
      <c r="E2618" t="s">
        <v>1870</v>
      </c>
      <c r="F2618" t="s">
        <v>1655</v>
      </c>
      <c r="G2618" t="s">
        <v>7012</v>
      </c>
      <c r="H2618">
        <v>353</v>
      </c>
      <c r="I2618" t="s">
        <v>1652</v>
      </c>
      <c r="J2618">
        <v>0</v>
      </c>
      <c r="K2618">
        <v>0</v>
      </c>
    </row>
    <row r="2619" spans="1:11" x14ac:dyDescent="0.25">
      <c r="A2619">
        <v>3848</v>
      </c>
      <c r="B2619" t="s">
        <v>1647</v>
      </c>
      <c r="C2619" t="s">
        <v>301</v>
      </c>
      <c r="D2619" t="s">
        <v>7400</v>
      </c>
      <c r="G2619" t="s">
        <v>2281</v>
      </c>
      <c r="H2619">
        <v>427</v>
      </c>
      <c r="I2619" t="s">
        <v>1652</v>
      </c>
      <c r="J2619">
        <v>0</v>
      </c>
      <c r="K2619">
        <v>0</v>
      </c>
    </row>
    <row r="2620" spans="1:11" x14ac:dyDescent="0.25">
      <c r="A2620">
        <v>3848</v>
      </c>
      <c r="B2620" t="s">
        <v>1647</v>
      </c>
      <c r="C2620" t="s">
        <v>301</v>
      </c>
      <c r="D2620" t="s">
        <v>7400</v>
      </c>
      <c r="E2620" t="s">
        <v>10883</v>
      </c>
      <c r="F2620" t="s">
        <v>1655</v>
      </c>
      <c r="G2620" t="s">
        <v>10884</v>
      </c>
      <c r="H2620">
        <v>20</v>
      </c>
      <c r="I2620" t="s">
        <v>1652</v>
      </c>
      <c r="J2620">
        <v>0</v>
      </c>
      <c r="K2620">
        <v>0</v>
      </c>
    </row>
    <row r="2621" spans="1:11" x14ac:dyDescent="0.25">
      <c r="A2621">
        <v>3848</v>
      </c>
      <c r="B2621" t="s">
        <v>1647</v>
      </c>
      <c r="C2621" t="s">
        <v>301</v>
      </c>
      <c r="D2621" t="s">
        <v>7400</v>
      </c>
      <c r="G2621" t="s">
        <v>10885</v>
      </c>
      <c r="H2621">
        <v>30</v>
      </c>
      <c r="I2621" t="s">
        <v>1652</v>
      </c>
      <c r="J2621">
        <v>0</v>
      </c>
      <c r="K2621">
        <v>0</v>
      </c>
    </row>
    <row r="2622" spans="1:11" x14ac:dyDescent="0.25">
      <c r="A2622">
        <v>3848</v>
      </c>
      <c r="B2622" t="s">
        <v>1647</v>
      </c>
      <c r="C2622" t="s">
        <v>301</v>
      </c>
      <c r="D2622" t="s">
        <v>7400</v>
      </c>
      <c r="E2622" t="s">
        <v>10886</v>
      </c>
      <c r="F2622" t="s">
        <v>1655</v>
      </c>
      <c r="G2622" t="s">
        <v>5979</v>
      </c>
      <c r="H2622">
        <v>48</v>
      </c>
      <c r="I2622" t="s">
        <v>1652</v>
      </c>
      <c r="J2622">
        <v>0</v>
      </c>
      <c r="K2622">
        <v>0</v>
      </c>
    </row>
    <row r="2623" spans="1:11" x14ac:dyDescent="0.25">
      <c r="A2623">
        <v>3848</v>
      </c>
      <c r="B2623" t="s">
        <v>1647</v>
      </c>
      <c r="C2623" t="s">
        <v>301</v>
      </c>
      <c r="D2623" t="s">
        <v>7400</v>
      </c>
      <c r="G2623" t="s">
        <v>10887</v>
      </c>
      <c r="H2623">
        <v>50</v>
      </c>
      <c r="I2623" t="s">
        <v>1652</v>
      </c>
      <c r="J2623">
        <v>0</v>
      </c>
      <c r="K2623">
        <v>0</v>
      </c>
    </row>
    <row r="2624" spans="1:11" x14ac:dyDescent="0.25">
      <c r="A2624">
        <v>3848</v>
      </c>
      <c r="B2624" t="s">
        <v>1647</v>
      </c>
      <c r="C2624" t="s">
        <v>301</v>
      </c>
      <c r="D2624" t="s">
        <v>7400</v>
      </c>
      <c r="E2624" t="s">
        <v>10888</v>
      </c>
      <c r="F2624" t="s">
        <v>1694</v>
      </c>
      <c r="G2624" t="s">
        <v>3505</v>
      </c>
      <c r="H2624">
        <v>95</v>
      </c>
      <c r="I2624" t="s">
        <v>1652</v>
      </c>
      <c r="J2624">
        <v>0</v>
      </c>
      <c r="K2624">
        <v>0</v>
      </c>
    </row>
    <row r="2625" spans="1:11" x14ac:dyDescent="0.25">
      <c r="A2625">
        <v>3848</v>
      </c>
      <c r="B2625" t="s">
        <v>1647</v>
      </c>
      <c r="C2625" t="s">
        <v>301</v>
      </c>
      <c r="D2625" t="s">
        <v>7400</v>
      </c>
      <c r="G2625" t="s">
        <v>10889</v>
      </c>
      <c r="H2625">
        <v>100</v>
      </c>
      <c r="I2625" t="s">
        <v>1652</v>
      </c>
      <c r="J2625">
        <v>0</v>
      </c>
      <c r="K2625">
        <v>0</v>
      </c>
    </row>
    <row r="2626" spans="1:11" x14ac:dyDescent="0.25">
      <c r="A2626">
        <v>3848</v>
      </c>
      <c r="B2626" t="s">
        <v>1647</v>
      </c>
      <c r="C2626" t="s">
        <v>301</v>
      </c>
      <c r="D2626" t="s">
        <v>7400</v>
      </c>
      <c r="E2626" t="s">
        <v>1869</v>
      </c>
      <c r="F2626" t="s">
        <v>1655</v>
      </c>
      <c r="G2626" t="s">
        <v>3871</v>
      </c>
      <c r="H2626">
        <v>6</v>
      </c>
      <c r="I2626" t="s">
        <v>1652</v>
      </c>
      <c r="J2626">
        <v>0</v>
      </c>
      <c r="K2626">
        <v>0</v>
      </c>
    </row>
    <row r="2627" spans="1:11" x14ac:dyDescent="0.25">
      <c r="A2627">
        <v>3848</v>
      </c>
      <c r="B2627" t="s">
        <v>1647</v>
      </c>
      <c r="C2627" t="s">
        <v>301</v>
      </c>
      <c r="D2627" t="s">
        <v>7400</v>
      </c>
      <c r="G2627" t="s">
        <v>5210</v>
      </c>
      <c r="H2627">
        <v>73</v>
      </c>
      <c r="I2627" t="s">
        <v>1652</v>
      </c>
      <c r="J2627">
        <v>0</v>
      </c>
      <c r="K2627">
        <v>0</v>
      </c>
    </row>
    <row r="2628" spans="1:11" x14ac:dyDescent="0.25">
      <c r="A2628">
        <v>3848</v>
      </c>
      <c r="B2628" t="s">
        <v>1647</v>
      </c>
      <c r="C2628" t="s">
        <v>301</v>
      </c>
      <c r="D2628" t="s">
        <v>7400</v>
      </c>
      <c r="E2628" t="s">
        <v>3872</v>
      </c>
      <c r="F2628" t="s">
        <v>1655</v>
      </c>
      <c r="G2628" t="s">
        <v>3823</v>
      </c>
      <c r="H2628">
        <v>78</v>
      </c>
      <c r="I2628" t="s">
        <v>1652</v>
      </c>
      <c r="J2628">
        <v>0</v>
      </c>
      <c r="K2628">
        <v>0</v>
      </c>
    </row>
    <row r="2629" spans="1:11" x14ac:dyDescent="0.25">
      <c r="A2629">
        <v>3848</v>
      </c>
      <c r="B2629" t="s">
        <v>1647</v>
      </c>
      <c r="C2629" t="s">
        <v>301</v>
      </c>
      <c r="D2629" t="s">
        <v>7400</v>
      </c>
      <c r="G2629" t="s">
        <v>6219</v>
      </c>
      <c r="H2629">
        <v>74</v>
      </c>
      <c r="I2629" t="s">
        <v>1652</v>
      </c>
      <c r="J2629">
        <v>0</v>
      </c>
      <c r="K2629">
        <v>0</v>
      </c>
    </row>
    <row r="2630" spans="1:11" x14ac:dyDescent="0.25">
      <c r="A2630">
        <v>3848</v>
      </c>
      <c r="B2630" t="s">
        <v>1647</v>
      </c>
      <c r="C2630" t="s">
        <v>301</v>
      </c>
      <c r="D2630" t="s">
        <v>7400</v>
      </c>
      <c r="E2630" t="s">
        <v>10166</v>
      </c>
      <c r="F2630" t="s">
        <v>1655</v>
      </c>
      <c r="G2630" t="s">
        <v>10890</v>
      </c>
      <c r="H2630">
        <v>100</v>
      </c>
      <c r="I2630" t="s">
        <v>1652</v>
      </c>
      <c r="J2630">
        <v>0</v>
      </c>
      <c r="K2630">
        <v>0</v>
      </c>
    </row>
    <row r="2631" spans="1:11" x14ac:dyDescent="0.25">
      <c r="A2631">
        <v>3848</v>
      </c>
      <c r="B2631" t="s">
        <v>1647</v>
      </c>
      <c r="C2631" t="s">
        <v>301</v>
      </c>
      <c r="D2631" t="s">
        <v>7400</v>
      </c>
      <c r="G2631" t="s">
        <v>10167</v>
      </c>
      <c r="H2631">
        <v>4</v>
      </c>
      <c r="I2631" t="s">
        <v>1652</v>
      </c>
      <c r="J2631">
        <v>0</v>
      </c>
      <c r="K2631">
        <v>0</v>
      </c>
    </row>
    <row r="2632" spans="1:11" x14ac:dyDescent="0.25">
      <c r="A2632">
        <v>3848</v>
      </c>
      <c r="B2632" t="s">
        <v>1647</v>
      </c>
      <c r="C2632" t="s">
        <v>301</v>
      </c>
      <c r="D2632" t="s">
        <v>7400</v>
      </c>
      <c r="E2632" t="s">
        <v>3873</v>
      </c>
      <c r="F2632" t="s">
        <v>1694</v>
      </c>
      <c r="G2632" t="s">
        <v>3545</v>
      </c>
      <c r="H2632">
        <v>97</v>
      </c>
      <c r="I2632" t="s">
        <v>1652</v>
      </c>
      <c r="J2632">
        <v>0</v>
      </c>
      <c r="K2632">
        <v>0</v>
      </c>
    </row>
    <row r="2633" spans="1:11" x14ac:dyDescent="0.25">
      <c r="A2633">
        <v>3848</v>
      </c>
      <c r="B2633" t="s">
        <v>1647</v>
      </c>
      <c r="C2633" t="s">
        <v>301</v>
      </c>
      <c r="D2633" t="s">
        <v>7400</v>
      </c>
      <c r="G2633" t="s">
        <v>4506</v>
      </c>
      <c r="H2633">
        <v>65</v>
      </c>
      <c r="I2633" t="s">
        <v>1652</v>
      </c>
      <c r="J2633">
        <v>0</v>
      </c>
      <c r="K2633">
        <v>0</v>
      </c>
    </row>
    <row r="2634" spans="1:11" x14ac:dyDescent="0.25">
      <c r="A2634">
        <v>3848</v>
      </c>
      <c r="B2634" t="s">
        <v>1647</v>
      </c>
      <c r="C2634" t="s">
        <v>301</v>
      </c>
      <c r="D2634" t="s">
        <v>7400</v>
      </c>
      <c r="E2634" t="s">
        <v>1868</v>
      </c>
      <c r="F2634" t="s">
        <v>1655</v>
      </c>
      <c r="G2634" t="s">
        <v>3629</v>
      </c>
      <c r="H2634">
        <v>156</v>
      </c>
      <c r="I2634" t="s">
        <v>1652</v>
      </c>
      <c r="J2634">
        <v>0</v>
      </c>
      <c r="K2634">
        <v>0</v>
      </c>
    </row>
    <row r="2635" spans="1:11" x14ac:dyDescent="0.25">
      <c r="A2635">
        <v>3848</v>
      </c>
      <c r="B2635" t="s">
        <v>1647</v>
      </c>
      <c r="C2635" t="s">
        <v>301</v>
      </c>
      <c r="D2635" t="s">
        <v>7400</v>
      </c>
      <c r="G2635" t="s">
        <v>7048</v>
      </c>
      <c r="H2635">
        <v>82</v>
      </c>
      <c r="I2635" t="s">
        <v>1652</v>
      </c>
      <c r="J2635">
        <v>0</v>
      </c>
      <c r="K2635">
        <v>0</v>
      </c>
    </row>
    <row r="2636" spans="1:11" x14ac:dyDescent="0.25">
      <c r="A2636">
        <v>3848</v>
      </c>
      <c r="B2636" t="s">
        <v>1647</v>
      </c>
      <c r="C2636" t="s">
        <v>301</v>
      </c>
      <c r="D2636" t="s">
        <v>7400</v>
      </c>
      <c r="E2636" t="s">
        <v>3874</v>
      </c>
      <c r="F2636" t="s">
        <v>1655</v>
      </c>
      <c r="G2636" t="s">
        <v>3875</v>
      </c>
      <c r="H2636">
        <v>60</v>
      </c>
      <c r="I2636" t="s">
        <v>1652</v>
      </c>
      <c r="J2636">
        <v>0</v>
      </c>
      <c r="K2636">
        <v>0</v>
      </c>
    </row>
    <row r="2637" spans="1:11" x14ac:dyDescent="0.25">
      <c r="A2637">
        <v>3848</v>
      </c>
      <c r="B2637" t="s">
        <v>1647</v>
      </c>
      <c r="C2637" t="s">
        <v>301</v>
      </c>
      <c r="D2637" t="s">
        <v>7400</v>
      </c>
      <c r="G2637" t="s">
        <v>4358</v>
      </c>
      <c r="H2637">
        <v>73</v>
      </c>
      <c r="I2637" t="s">
        <v>1652</v>
      </c>
      <c r="J2637">
        <v>0</v>
      </c>
      <c r="K2637">
        <v>0</v>
      </c>
    </row>
    <row r="2638" spans="1:11" x14ac:dyDescent="0.25">
      <c r="A2638">
        <v>3848</v>
      </c>
      <c r="B2638" t="s">
        <v>1647</v>
      </c>
      <c r="C2638" t="s">
        <v>301</v>
      </c>
      <c r="D2638" t="s">
        <v>7400</v>
      </c>
      <c r="E2638" t="s">
        <v>3876</v>
      </c>
      <c r="F2638" t="s">
        <v>1655</v>
      </c>
      <c r="G2638" t="s">
        <v>3877</v>
      </c>
      <c r="H2638">
        <v>27</v>
      </c>
      <c r="I2638" t="s">
        <v>1652</v>
      </c>
      <c r="J2638">
        <v>0</v>
      </c>
      <c r="K2638">
        <v>0</v>
      </c>
    </row>
    <row r="2639" spans="1:11" x14ac:dyDescent="0.25">
      <c r="A2639">
        <v>3848</v>
      </c>
      <c r="B2639" t="s">
        <v>1647</v>
      </c>
      <c r="C2639" t="s">
        <v>301</v>
      </c>
      <c r="D2639" t="s">
        <v>7400</v>
      </c>
      <c r="G2639" t="s">
        <v>7567</v>
      </c>
      <c r="H2639">
        <v>65</v>
      </c>
      <c r="I2639" t="s">
        <v>1652</v>
      </c>
      <c r="J2639">
        <v>0</v>
      </c>
      <c r="K2639">
        <v>0</v>
      </c>
    </row>
    <row r="2640" spans="1:11" x14ac:dyDescent="0.25">
      <c r="A2640">
        <v>3848</v>
      </c>
      <c r="B2640" t="s">
        <v>1647</v>
      </c>
      <c r="C2640" t="s">
        <v>301</v>
      </c>
      <c r="D2640" t="s">
        <v>7400</v>
      </c>
      <c r="E2640" t="s">
        <v>3878</v>
      </c>
      <c r="F2640" t="s">
        <v>1655</v>
      </c>
      <c r="G2640" t="s">
        <v>3879</v>
      </c>
      <c r="H2640">
        <v>25</v>
      </c>
      <c r="I2640" t="s">
        <v>1652</v>
      </c>
      <c r="J2640">
        <v>0</v>
      </c>
      <c r="K2640">
        <v>0</v>
      </c>
    </row>
    <row r="2641" spans="1:11" x14ac:dyDescent="0.25">
      <c r="A2641">
        <v>3848</v>
      </c>
      <c r="B2641" t="s">
        <v>1647</v>
      </c>
      <c r="C2641" t="s">
        <v>301</v>
      </c>
      <c r="D2641" t="s">
        <v>7400</v>
      </c>
      <c r="G2641" t="s">
        <v>5211</v>
      </c>
      <c r="H2641">
        <v>10</v>
      </c>
      <c r="I2641" t="s">
        <v>1652</v>
      </c>
      <c r="J2641">
        <v>0</v>
      </c>
      <c r="K2641">
        <v>0</v>
      </c>
    </row>
    <row r="2642" spans="1:11" x14ac:dyDescent="0.25">
      <c r="A2642">
        <v>3848</v>
      </c>
      <c r="B2642" t="s">
        <v>1647</v>
      </c>
      <c r="C2642" t="s">
        <v>301</v>
      </c>
      <c r="D2642" t="s">
        <v>7400</v>
      </c>
      <c r="E2642" t="s">
        <v>3880</v>
      </c>
      <c r="F2642" t="s">
        <v>1655</v>
      </c>
      <c r="G2642" t="s">
        <v>3881</v>
      </c>
      <c r="H2642">
        <v>11</v>
      </c>
      <c r="I2642" t="s">
        <v>1652</v>
      </c>
      <c r="J2642">
        <v>0</v>
      </c>
      <c r="K2642">
        <v>0</v>
      </c>
    </row>
    <row r="2643" spans="1:11" x14ac:dyDescent="0.25">
      <c r="A2643">
        <v>3848</v>
      </c>
      <c r="B2643" t="s">
        <v>1647</v>
      </c>
      <c r="C2643" t="s">
        <v>301</v>
      </c>
      <c r="D2643" t="s">
        <v>7400</v>
      </c>
      <c r="G2643" t="s">
        <v>4263</v>
      </c>
      <c r="H2643">
        <v>32</v>
      </c>
      <c r="I2643" t="s">
        <v>1652</v>
      </c>
      <c r="J2643">
        <v>0</v>
      </c>
      <c r="K2643">
        <v>0</v>
      </c>
    </row>
    <row r="2644" spans="1:11" x14ac:dyDescent="0.25">
      <c r="A2644">
        <v>3848</v>
      </c>
      <c r="B2644" t="s">
        <v>1647</v>
      </c>
      <c r="C2644" t="s">
        <v>301</v>
      </c>
      <c r="D2644" t="s">
        <v>7400</v>
      </c>
      <c r="E2644" t="s">
        <v>7799</v>
      </c>
      <c r="F2644" t="s">
        <v>1655</v>
      </c>
      <c r="G2644" t="s">
        <v>6782</v>
      </c>
      <c r="H2644">
        <v>3</v>
      </c>
      <c r="I2644" t="s">
        <v>1652</v>
      </c>
      <c r="J2644">
        <v>0</v>
      </c>
      <c r="K2644">
        <v>0</v>
      </c>
    </row>
    <row r="2645" spans="1:11" x14ac:dyDescent="0.25">
      <c r="A2645">
        <v>3848</v>
      </c>
      <c r="B2645" t="s">
        <v>1647</v>
      </c>
      <c r="C2645" t="s">
        <v>301</v>
      </c>
      <c r="D2645" t="s">
        <v>7400</v>
      </c>
      <c r="G2645" t="s">
        <v>7800</v>
      </c>
      <c r="H2645">
        <v>9</v>
      </c>
      <c r="I2645" t="s">
        <v>1652</v>
      </c>
      <c r="J2645">
        <v>0</v>
      </c>
      <c r="K2645">
        <v>0</v>
      </c>
    </row>
    <row r="2646" spans="1:11" x14ac:dyDescent="0.25">
      <c r="A2646">
        <v>3848</v>
      </c>
      <c r="B2646" t="s">
        <v>1647</v>
      </c>
      <c r="C2646" t="s">
        <v>301</v>
      </c>
      <c r="D2646" t="s">
        <v>7400</v>
      </c>
      <c r="E2646" t="s">
        <v>3882</v>
      </c>
      <c r="F2646" t="s">
        <v>1655</v>
      </c>
      <c r="G2646" t="s">
        <v>3537</v>
      </c>
      <c r="H2646">
        <v>9</v>
      </c>
      <c r="I2646" t="s">
        <v>1652</v>
      </c>
      <c r="J2646">
        <v>0</v>
      </c>
      <c r="K2646">
        <v>0</v>
      </c>
    </row>
    <row r="2647" spans="1:11" x14ac:dyDescent="0.25">
      <c r="A2647">
        <v>3848</v>
      </c>
      <c r="B2647" t="s">
        <v>1647</v>
      </c>
      <c r="C2647" t="s">
        <v>301</v>
      </c>
      <c r="D2647" t="s">
        <v>7400</v>
      </c>
      <c r="G2647" t="s">
        <v>5212</v>
      </c>
      <c r="H2647">
        <v>22</v>
      </c>
      <c r="I2647" t="s">
        <v>1652</v>
      </c>
      <c r="J2647">
        <v>0</v>
      </c>
      <c r="K2647">
        <v>0</v>
      </c>
    </row>
    <row r="2648" spans="1:11" x14ac:dyDescent="0.25">
      <c r="A2648">
        <v>3848</v>
      </c>
      <c r="B2648" t="s">
        <v>1647</v>
      </c>
      <c r="C2648" t="s">
        <v>301</v>
      </c>
      <c r="D2648" t="s">
        <v>7400</v>
      </c>
      <c r="E2648" t="s">
        <v>8781</v>
      </c>
      <c r="F2648" t="s">
        <v>1655</v>
      </c>
      <c r="G2648" t="s">
        <v>3590</v>
      </c>
      <c r="H2648">
        <v>1</v>
      </c>
      <c r="I2648" t="s">
        <v>1652</v>
      </c>
      <c r="J2648">
        <v>0</v>
      </c>
      <c r="K2648">
        <v>0</v>
      </c>
    </row>
    <row r="2649" spans="1:11" x14ac:dyDescent="0.25">
      <c r="A2649">
        <v>3848</v>
      </c>
      <c r="B2649" t="s">
        <v>1647</v>
      </c>
      <c r="C2649" t="s">
        <v>301</v>
      </c>
      <c r="D2649" t="s">
        <v>7400</v>
      </c>
      <c r="G2649" t="s">
        <v>8853</v>
      </c>
      <c r="H2649">
        <v>3</v>
      </c>
      <c r="I2649" t="s">
        <v>1652</v>
      </c>
      <c r="J2649">
        <v>0</v>
      </c>
      <c r="K2649">
        <v>0</v>
      </c>
    </row>
    <row r="2650" spans="1:11" x14ac:dyDescent="0.25">
      <c r="A2650">
        <v>3848</v>
      </c>
      <c r="B2650" t="s">
        <v>1647</v>
      </c>
      <c r="C2650" t="s">
        <v>301</v>
      </c>
      <c r="D2650" t="s">
        <v>7400</v>
      </c>
      <c r="E2650" t="s">
        <v>3883</v>
      </c>
      <c r="F2650" t="s">
        <v>1655</v>
      </c>
      <c r="G2650" t="s">
        <v>3965</v>
      </c>
      <c r="H2650">
        <v>79</v>
      </c>
      <c r="I2650" t="s">
        <v>1652</v>
      </c>
      <c r="J2650">
        <v>0</v>
      </c>
      <c r="K2650">
        <v>0</v>
      </c>
    </row>
    <row r="2651" spans="1:11" x14ac:dyDescent="0.25">
      <c r="A2651">
        <v>3848</v>
      </c>
      <c r="B2651" t="s">
        <v>1647</v>
      </c>
      <c r="C2651" t="s">
        <v>301</v>
      </c>
      <c r="D2651" t="s">
        <v>7400</v>
      </c>
      <c r="G2651" t="s">
        <v>4264</v>
      </c>
      <c r="H2651">
        <v>29</v>
      </c>
      <c r="I2651" t="s">
        <v>1652</v>
      </c>
      <c r="J2651">
        <v>0</v>
      </c>
      <c r="K2651">
        <v>0</v>
      </c>
    </row>
    <row r="2652" spans="1:11" x14ac:dyDescent="0.25">
      <c r="A2652">
        <v>3848</v>
      </c>
      <c r="B2652" t="s">
        <v>1647</v>
      </c>
      <c r="C2652" t="s">
        <v>301</v>
      </c>
      <c r="D2652" t="s">
        <v>7400</v>
      </c>
      <c r="E2652" t="s">
        <v>3884</v>
      </c>
      <c r="F2652" t="s">
        <v>1655</v>
      </c>
      <c r="G2652" t="s">
        <v>3871</v>
      </c>
      <c r="H2652">
        <v>46</v>
      </c>
      <c r="I2652" t="s">
        <v>1652</v>
      </c>
      <c r="J2652">
        <v>0</v>
      </c>
      <c r="K2652">
        <v>0</v>
      </c>
    </row>
    <row r="2653" spans="1:11" x14ac:dyDescent="0.25">
      <c r="A2653">
        <v>3848</v>
      </c>
      <c r="B2653" t="s">
        <v>1647</v>
      </c>
      <c r="C2653" t="s">
        <v>301</v>
      </c>
      <c r="D2653" t="s">
        <v>7400</v>
      </c>
      <c r="G2653" t="s">
        <v>4359</v>
      </c>
      <c r="H2653">
        <v>49</v>
      </c>
      <c r="I2653" t="s">
        <v>1652</v>
      </c>
      <c r="J2653">
        <v>0</v>
      </c>
      <c r="K2653">
        <v>0</v>
      </c>
    </row>
    <row r="2654" spans="1:11" x14ac:dyDescent="0.25">
      <c r="A2654">
        <v>3848</v>
      </c>
      <c r="B2654" t="s">
        <v>1647</v>
      </c>
      <c r="C2654" t="s">
        <v>301</v>
      </c>
      <c r="D2654" t="s">
        <v>7400</v>
      </c>
      <c r="E2654" t="s">
        <v>1867</v>
      </c>
      <c r="F2654" t="s">
        <v>1655</v>
      </c>
      <c r="G2654" t="s">
        <v>2282</v>
      </c>
      <c r="H2654">
        <v>67</v>
      </c>
      <c r="I2654" t="s">
        <v>1652</v>
      </c>
      <c r="J2654">
        <v>0</v>
      </c>
      <c r="K2654">
        <v>0</v>
      </c>
    </row>
    <row r="2655" spans="1:11" x14ac:dyDescent="0.25">
      <c r="A2655">
        <v>3848</v>
      </c>
      <c r="B2655" t="s">
        <v>1647</v>
      </c>
      <c r="C2655" t="s">
        <v>301</v>
      </c>
      <c r="D2655" t="s">
        <v>7400</v>
      </c>
      <c r="E2655" t="s">
        <v>10891</v>
      </c>
      <c r="F2655" t="s">
        <v>1655</v>
      </c>
      <c r="G2655" t="s">
        <v>3217</v>
      </c>
      <c r="H2655">
        <v>50</v>
      </c>
      <c r="I2655" t="s">
        <v>1652</v>
      </c>
      <c r="J2655">
        <v>0</v>
      </c>
      <c r="K2655">
        <v>0</v>
      </c>
    </row>
    <row r="2656" spans="1:11" x14ac:dyDescent="0.25">
      <c r="A2656">
        <v>3848</v>
      </c>
      <c r="B2656" t="s">
        <v>1647</v>
      </c>
      <c r="C2656" t="s">
        <v>301</v>
      </c>
      <c r="D2656" t="s">
        <v>7400</v>
      </c>
      <c r="G2656" t="s">
        <v>7800</v>
      </c>
      <c r="H2656">
        <v>50</v>
      </c>
      <c r="I2656" t="s">
        <v>1652</v>
      </c>
      <c r="J2656">
        <v>0</v>
      </c>
      <c r="K2656">
        <v>0</v>
      </c>
    </row>
    <row r="2657" spans="1:11" x14ac:dyDescent="0.25">
      <c r="A2657">
        <v>3848</v>
      </c>
      <c r="B2657" t="s">
        <v>1647</v>
      </c>
      <c r="C2657" t="s">
        <v>301</v>
      </c>
      <c r="D2657" t="s">
        <v>7400</v>
      </c>
      <c r="E2657" t="s">
        <v>3885</v>
      </c>
      <c r="F2657" t="s">
        <v>1655</v>
      </c>
      <c r="G2657" t="s">
        <v>6220</v>
      </c>
      <c r="H2657">
        <v>10</v>
      </c>
      <c r="I2657" t="s">
        <v>1652</v>
      </c>
      <c r="J2657">
        <v>0</v>
      </c>
      <c r="K2657">
        <v>0</v>
      </c>
    </row>
    <row r="2658" spans="1:11" x14ac:dyDescent="0.25">
      <c r="A2658">
        <v>3848</v>
      </c>
      <c r="B2658" t="s">
        <v>1647</v>
      </c>
      <c r="C2658" t="s">
        <v>301</v>
      </c>
      <c r="D2658" t="s">
        <v>7400</v>
      </c>
      <c r="G2658" t="s">
        <v>5213</v>
      </c>
      <c r="H2658">
        <v>9</v>
      </c>
      <c r="I2658" t="s">
        <v>1652</v>
      </c>
      <c r="J2658">
        <v>0</v>
      </c>
      <c r="K2658">
        <v>0</v>
      </c>
    </row>
    <row r="2659" spans="1:11" x14ac:dyDescent="0.25">
      <c r="A2659">
        <v>3848</v>
      </c>
      <c r="B2659" t="s">
        <v>1647</v>
      </c>
      <c r="C2659" t="s">
        <v>301</v>
      </c>
      <c r="D2659" t="s">
        <v>7400</v>
      </c>
      <c r="E2659" t="s">
        <v>5214</v>
      </c>
      <c r="F2659" t="s">
        <v>1655</v>
      </c>
      <c r="G2659" t="s">
        <v>10377</v>
      </c>
      <c r="H2659">
        <v>5</v>
      </c>
      <c r="I2659" t="s">
        <v>1652</v>
      </c>
      <c r="J2659">
        <v>0</v>
      </c>
      <c r="K2659">
        <v>0</v>
      </c>
    </row>
    <row r="2660" spans="1:11" x14ac:dyDescent="0.25">
      <c r="A2660">
        <v>3848</v>
      </c>
      <c r="B2660" t="s">
        <v>1647</v>
      </c>
      <c r="C2660" t="s">
        <v>301</v>
      </c>
      <c r="D2660" t="s">
        <v>7400</v>
      </c>
      <c r="G2660" t="s">
        <v>5215</v>
      </c>
      <c r="H2660">
        <v>23</v>
      </c>
      <c r="I2660" t="s">
        <v>1652</v>
      </c>
      <c r="J2660">
        <v>0</v>
      </c>
      <c r="K2660">
        <v>0</v>
      </c>
    </row>
    <row r="2661" spans="1:11" x14ac:dyDescent="0.25">
      <c r="A2661">
        <v>3848</v>
      </c>
      <c r="B2661" t="s">
        <v>1647</v>
      </c>
      <c r="C2661" t="s">
        <v>301</v>
      </c>
      <c r="D2661" t="s">
        <v>7400</v>
      </c>
      <c r="E2661" t="s">
        <v>7801</v>
      </c>
      <c r="F2661" t="s">
        <v>1655</v>
      </c>
      <c r="G2661" t="s">
        <v>8613</v>
      </c>
      <c r="H2661">
        <v>15</v>
      </c>
      <c r="I2661" t="s">
        <v>1652</v>
      </c>
      <c r="J2661">
        <v>0</v>
      </c>
      <c r="K2661">
        <v>0</v>
      </c>
    </row>
    <row r="2662" spans="1:11" x14ac:dyDescent="0.25">
      <c r="A2662">
        <v>3848</v>
      </c>
      <c r="B2662" t="s">
        <v>1647</v>
      </c>
      <c r="C2662" t="s">
        <v>301</v>
      </c>
      <c r="D2662" t="s">
        <v>7400</v>
      </c>
      <c r="G2662" t="s">
        <v>7802</v>
      </c>
      <c r="H2662">
        <v>10</v>
      </c>
      <c r="I2662" t="s">
        <v>1652</v>
      </c>
      <c r="J2662">
        <v>0</v>
      </c>
      <c r="K2662">
        <v>0</v>
      </c>
    </row>
    <row r="2663" spans="1:11" x14ac:dyDescent="0.25">
      <c r="A2663">
        <v>3848</v>
      </c>
      <c r="B2663" t="s">
        <v>1647</v>
      </c>
      <c r="C2663" t="s">
        <v>301</v>
      </c>
      <c r="D2663" t="s">
        <v>7400</v>
      </c>
      <c r="E2663" t="s">
        <v>10892</v>
      </c>
      <c r="F2663" t="s">
        <v>10893</v>
      </c>
      <c r="G2663" t="s">
        <v>10894</v>
      </c>
      <c r="H2663">
        <v>25</v>
      </c>
      <c r="I2663" t="s">
        <v>1652</v>
      </c>
      <c r="J2663">
        <v>0</v>
      </c>
      <c r="K2663">
        <v>0</v>
      </c>
    </row>
    <row r="2664" spans="1:11" x14ac:dyDescent="0.25">
      <c r="A2664">
        <v>3848</v>
      </c>
      <c r="B2664" t="s">
        <v>1647</v>
      </c>
      <c r="C2664" t="s">
        <v>301</v>
      </c>
      <c r="D2664" t="s">
        <v>7400</v>
      </c>
      <c r="G2664" t="s">
        <v>7803</v>
      </c>
      <c r="H2664">
        <v>27</v>
      </c>
      <c r="I2664" t="s">
        <v>1652</v>
      </c>
      <c r="J2664">
        <v>0</v>
      </c>
      <c r="K2664">
        <v>0</v>
      </c>
    </row>
    <row r="2665" spans="1:11" x14ac:dyDescent="0.25">
      <c r="A2665">
        <v>3848</v>
      </c>
      <c r="B2665" t="s">
        <v>1647</v>
      </c>
      <c r="C2665" t="s">
        <v>301</v>
      </c>
      <c r="D2665" t="s">
        <v>7400</v>
      </c>
      <c r="E2665" t="s">
        <v>10895</v>
      </c>
      <c r="F2665" t="s">
        <v>1694</v>
      </c>
      <c r="G2665" t="s">
        <v>10896</v>
      </c>
      <c r="H2665">
        <v>23</v>
      </c>
      <c r="I2665" t="s">
        <v>1652</v>
      </c>
      <c r="J2665">
        <v>0</v>
      </c>
      <c r="K2665">
        <v>0</v>
      </c>
    </row>
    <row r="2666" spans="1:11" x14ac:dyDescent="0.25">
      <c r="A2666">
        <v>3848</v>
      </c>
      <c r="B2666" t="s">
        <v>1647</v>
      </c>
      <c r="C2666" t="s">
        <v>301</v>
      </c>
      <c r="D2666" t="s">
        <v>7400</v>
      </c>
      <c r="G2666" t="s">
        <v>10889</v>
      </c>
      <c r="H2666">
        <v>24</v>
      </c>
      <c r="I2666" t="s">
        <v>1652</v>
      </c>
      <c r="J2666">
        <v>0</v>
      </c>
      <c r="K2666">
        <v>0</v>
      </c>
    </row>
    <row r="2667" spans="1:11" x14ac:dyDescent="0.25">
      <c r="A2667">
        <v>3848</v>
      </c>
      <c r="B2667" t="s">
        <v>1647</v>
      </c>
      <c r="C2667" t="s">
        <v>301</v>
      </c>
      <c r="D2667" t="s">
        <v>7400</v>
      </c>
      <c r="E2667" t="s">
        <v>3886</v>
      </c>
      <c r="F2667" t="s">
        <v>1694</v>
      </c>
      <c r="G2667" t="s">
        <v>3887</v>
      </c>
      <c r="H2667">
        <v>16</v>
      </c>
      <c r="I2667" t="s">
        <v>1652</v>
      </c>
      <c r="J2667">
        <v>0</v>
      </c>
      <c r="K2667">
        <v>0</v>
      </c>
    </row>
    <row r="2668" spans="1:11" x14ac:dyDescent="0.25">
      <c r="A2668">
        <v>3848</v>
      </c>
      <c r="B2668" t="s">
        <v>1647</v>
      </c>
      <c r="C2668" t="s">
        <v>301</v>
      </c>
      <c r="D2668" t="s">
        <v>7400</v>
      </c>
      <c r="G2668" t="s">
        <v>4360</v>
      </c>
      <c r="H2668">
        <v>45</v>
      </c>
      <c r="I2668" t="s">
        <v>1652</v>
      </c>
      <c r="J2668">
        <v>0</v>
      </c>
      <c r="K2668">
        <v>0</v>
      </c>
    </row>
    <row r="2669" spans="1:11" x14ac:dyDescent="0.25">
      <c r="A2669">
        <v>3848</v>
      </c>
      <c r="B2669" t="s">
        <v>1647</v>
      </c>
      <c r="C2669" t="s">
        <v>301</v>
      </c>
      <c r="D2669" t="s">
        <v>7400</v>
      </c>
      <c r="E2669" t="s">
        <v>5216</v>
      </c>
      <c r="F2669" t="s">
        <v>1655</v>
      </c>
      <c r="G2669" t="s">
        <v>5129</v>
      </c>
      <c r="H2669">
        <v>29</v>
      </c>
      <c r="I2669" t="s">
        <v>1652</v>
      </c>
      <c r="J2669">
        <v>0</v>
      </c>
      <c r="K2669">
        <v>0</v>
      </c>
    </row>
    <row r="2670" spans="1:11" x14ac:dyDescent="0.25">
      <c r="A2670">
        <v>3848</v>
      </c>
      <c r="B2670" t="s">
        <v>1647</v>
      </c>
      <c r="C2670" t="s">
        <v>301</v>
      </c>
      <c r="D2670" t="s">
        <v>7400</v>
      </c>
      <c r="E2670" t="s">
        <v>3888</v>
      </c>
      <c r="F2670" t="s">
        <v>1655</v>
      </c>
      <c r="G2670" t="s">
        <v>3889</v>
      </c>
      <c r="H2670">
        <v>48</v>
      </c>
      <c r="I2670" t="s">
        <v>1652</v>
      </c>
      <c r="J2670">
        <v>0</v>
      </c>
      <c r="K2670">
        <v>0</v>
      </c>
    </row>
    <row r="2671" spans="1:11" x14ac:dyDescent="0.25">
      <c r="A2671">
        <v>3848</v>
      </c>
      <c r="B2671" t="s">
        <v>1647</v>
      </c>
      <c r="C2671" t="s">
        <v>301</v>
      </c>
      <c r="D2671" t="s">
        <v>7400</v>
      </c>
      <c r="G2671" t="s">
        <v>5217</v>
      </c>
      <c r="H2671">
        <v>36</v>
      </c>
      <c r="I2671" t="s">
        <v>1652</v>
      </c>
      <c r="J2671">
        <v>0</v>
      </c>
      <c r="K2671">
        <v>0</v>
      </c>
    </row>
    <row r="2672" spans="1:11" x14ac:dyDescent="0.25">
      <c r="A2672">
        <v>3848</v>
      </c>
      <c r="B2672" t="s">
        <v>1647</v>
      </c>
      <c r="C2672" t="s">
        <v>301</v>
      </c>
      <c r="D2672" t="s">
        <v>7400</v>
      </c>
      <c r="E2672" t="s">
        <v>3890</v>
      </c>
      <c r="F2672" t="s">
        <v>1655</v>
      </c>
      <c r="G2672" t="s">
        <v>7049</v>
      </c>
      <c r="H2672">
        <v>36</v>
      </c>
      <c r="I2672" t="s">
        <v>1652</v>
      </c>
      <c r="J2672">
        <v>0</v>
      </c>
      <c r="K2672">
        <v>0</v>
      </c>
    </row>
    <row r="2673" spans="1:11" x14ac:dyDescent="0.25">
      <c r="A2673">
        <v>3848</v>
      </c>
      <c r="B2673" t="s">
        <v>1647</v>
      </c>
      <c r="C2673" t="s">
        <v>301</v>
      </c>
      <c r="D2673" t="s">
        <v>7400</v>
      </c>
      <c r="G2673" t="s">
        <v>4265</v>
      </c>
      <c r="H2673">
        <v>18</v>
      </c>
      <c r="I2673" t="s">
        <v>1652</v>
      </c>
      <c r="J2673">
        <v>0</v>
      </c>
      <c r="K2673">
        <v>0</v>
      </c>
    </row>
    <row r="2674" spans="1:11" x14ac:dyDescent="0.25">
      <c r="A2674">
        <v>3848</v>
      </c>
      <c r="B2674" t="s">
        <v>1647</v>
      </c>
      <c r="C2674" t="s">
        <v>301</v>
      </c>
      <c r="D2674" t="s">
        <v>7400</v>
      </c>
      <c r="E2674" t="s">
        <v>1866</v>
      </c>
      <c r="F2674" t="s">
        <v>1655</v>
      </c>
      <c r="G2674" t="s">
        <v>3891</v>
      </c>
      <c r="H2674">
        <v>127</v>
      </c>
      <c r="I2674" t="s">
        <v>1652</v>
      </c>
      <c r="J2674">
        <v>0</v>
      </c>
      <c r="K2674">
        <v>0</v>
      </c>
    </row>
    <row r="2675" spans="1:11" x14ac:dyDescent="0.25">
      <c r="A2675">
        <v>3848</v>
      </c>
      <c r="B2675" t="s">
        <v>1647</v>
      </c>
      <c r="C2675" t="s">
        <v>301</v>
      </c>
      <c r="D2675" t="s">
        <v>7400</v>
      </c>
      <c r="G2675" t="s">
        <v>7317</v>
      </c>
      <c r="H2675">
        <v>157</v>
      </c>
      <c r="I2675" t="s">
        <v>1652</v>
      </c>
      <c r="J2675">
        <v>0</v>
      </c>
      <c r="K2675">
        <v>0</v>
      </c>
    </row>
    <row r="2676" spans="1:11" x14ac:dyDescent="0.25">
      <c r="A2676">
        <v>3848</v>
      </c>
      <c r="B2676" t="s">
        <v>1647</v>
      </c>
      <c r="C2676" t="s">
        <v>301</v>
      </c>
      <c r="D2676" t="s">
        <v>7400</v>
      </c>
      <c r="E2676" t="s">
        <v>1865</v>
      </c>
      <c r="F2676" t="s">
        <v>1655</v>
      </c>
      <c r="G2676" t="s">
        <v>9913</v>
      </c>
      <c r="H2676">
        <v>24</v>
      </c>
      <c r="I2676" t="s">
        <v>1652</v>
      </c>
      <c r="J2676">
        <v>0</v>
      </c>
      <c r="K2676">
        <v>0</v>
      </c>
    </row>
    <row r="2677" spans="1:11" x14ac:dyDescent="0.25">
      <c r="A2677">
        <v>3848</v>
      </c>
      <c r="B2677" t="s">
        <v>1647</v>
      </c>
      <c r="C2677" t="s">
        <v>301</v>
      </c>
      <c r="D2677" t="s">
        <v>7400</v>
      </c>
      <c r="G2677" t="s">
        <v>2283</v>
      </c>
      <c r="H2677">
        <v>30</v>
      </c>
      <c r="I2677" t="s">
        <v>1652</v>
      </c>
      <c r="J2677">
        <v>0</v>
      </c>
      <c r="K2677">
        <v>0</v>
      </c>
    </row>
    <row r="2678" spans="1:11" x14ac:dyDescent="0.25">
      <c r="A2678">
        <v>3848</v>
      </c>
      <c r="B2678" t="s">
        <v>1647</v>
      </c>
      <c r="C2678" t="s">
        <v>301</v>
      </c>
      <c r="D2678" t="s">
        <v>7400</v>
      </c>
      <c r="E2678" t="s">
        <v>2284</v>
      </c>
      <c r="F2678" t="s">
        <v>1655</v>
      </c>
      <c r="G2678" t="s">
        <v>7257</v>
      </c>
      <c r="H2678">
        <v>85</v>
      </c>
      <c r="I2678" t="s">
        <v>1652</v>
      </c>
      <c r="J2678">
        <v>0</v>
      </c>
      <c r="K2678">
        <v>0</v>
      </c>
    </row>
    <row r="2679" spans="1:11" x14ac:dyDescent="0.25">
      <c r="A2679">
        <v>3848</v>
      </c>
      <c r="B2679" t="s">
        <v>1647</v>
      </c>
      <c r="C2679" t="s">
        <v>301</v>
      </c>
      <c r="D2679" t="s">
        <v>7400</v>
      </c>
      <c r="G2679" t="s">
        <v>2285</v>
      </c>
      <c r="H2679">
        <v>32</v>
      </c>
      <c r="I2679" t="s">
        <v>1652</v>
      </c>
      <c r="J2679">
        <v>0</v>
      </c>
      <c r="K2679">
        <v>0</v>
      </c>
    </row>
    <row r="2680" spans="1:11" x14ac:dyDescent="0.25">
      <c r="A2680">
        <v>3848</v>
      </c>
      <c r="B2680" t="s">
        <v>1647</v>
      </c>
      <c r="C2680" t="s">
        <v>301</v>
      </c>
      <c r="D2680" t="s">
        <v>7400</v>
      </c>
      <c r="E2680" t="s">
        <v>1864</v>
      </c>
      <c r="F2680" t="s">
        <v>1655</v>
      </c>
      <c r="G2680" t="s">
        <v>3792</v>
      </c>
      <c r="H2680">
        <v>48</v>
      </c>
      <c r="I2680" t="s">
        <v>1652</v>
      </c>
      <c r="J2680">
        <v>0</v>
      </c>
      <c r="K2680">
        <v>0</v>
      </c>
    </row>
    <row r="2681" spans="1:11" x14ac:dyDescent="0.25">
      <c r="A2681">
        <v>3848</v>
      </c>
      <c r="B2681" t="s">
        <v>1647</v>
      </c>
      <c r="C2681" t="s">
        <v>301</v>
      </c>
      <c r="D2681" t="s">
        <v>7400</v>
      </c>
      <c r="G2681" t="s">
        <v>6645</v>
      </c>
      <c r="H2681">
        <v>85</v>
      </c>
      <c r="I2681" t="s">
        <v>1652</v>
      </c>
      <c r="J2681">
        <v>0</v>
      </c>
      <c r="K2681">
        <v>0</v>
      </c>
    </row>
    <row r="2682" spans="1:11" x14ac:dyDescent="0.25">
      <c r="A2682">
        <v>3848</v>
      </c>
      <c r="B2682" t="s">
        <v>1647</v>
      </c>
      <c r="C2682" t="s">
        <v>301</v>
      </c>
      <c r="D2682" t="s">
        <v>7400</v>
      </c>
      <c r="E2682" t="s">
        <v>3892</v>
      </c>
      <c r="F2682" t="s">
        <v>1655</v>
      </c>
      <c r="G2682" t="s">
        <v>10152</v>
      </c>
      <c r="H2682">
        <v>223</v>
      </c>
      <c r="I2682" t="s">
        <v>1652</v>
      </c>
      <c r="J2682">
        <v>0</v>
      </c>
      <c r="K2682">
        <v>0</v>
      </c>
    </row>
    <row r="2683" spans="1:11" x14ac:dyDescent="0.25">
      <c r="A2683">
        <v>3848</v>
      </c>
      <c r="B2683" t="s">
        <v>1647</v>
      </c>
      <c r="C2683" t="s">
        <v>301</v>
      </c>
      <c r="D2683" t="s">
        <v>7400</v>
      </c>
      <c r="E2683" t="s">
        <v>3893</v>
      </c>
      <c r="F2683" t="s">
        <v>1655</v>
      </c>
      <c r="G2683" t="s">
        <v>6783</v>
      </c>
      <c r="H2683">
        <v>5</v>
      </c>
      <c r="I2683" t="s">
        <v>1652</v>
      </c>
      <c r="J2683">
        <v>0</v>
      </c>
      <c r="K2683">
        <v>0</v>
      </c>
    </row>
    <row r="2684" spans="1:11" x14ac:dyDescent="0.25">
      <c r="A2684">
        <v>3848</v>
      </c>
      <c r="B2684" t="s">
        <v>1647</v>
      </c>
      <c r="C2684" t="s">
        <v>301</v>
      </c>
      <c r="D2684" t="s">
        <v>7400</v>
      </c>
      <c r="G2684" t="s">
        <v>4666</v>
      </c>
      <c r="H2684">
        <v>37</v>
      </c>
      <c r="I2684" t="s">
        <v>1652</v>
      </c>
      <c r="J2684">
        <v>0</v>
      </c>
      <c r="K2684">
        <v>0</v>
      </c>
    </row>
    <row r="2685" spans="1:11" x14ac:dyDescent="0.25">
      <c r="A2685">
        <v>3848</v>
      </c>
      <c r="B2685" t="s">
        <v>1647</v>
      </c>
      <c r="C2685" t="s">
        <v>301</v>
      </c>
      <c r="D2685" t="s">
        <v>7400</v>
      </c>
      <c r="E2685" t="s">
        <v>2286</v>
      </c>
      <c r="F2685" t="s">
        <v>1655</v>
      </c>
      <c r="G2685" t="s">
        <v>3894</v>
      </c>
      <c r="H2685">
        <v>117</v>
      </c>
      <c r="I2685" t="s">
        <v>1652</v>
      </c>
      <c r="J2685">
        <v>0</v>
      </c>
      <c r="K2685">
        <v>0</v>
      </c>
    </row>
    <row r="2686" spans="1:11" x14ac:dyDescent="0.25">
      <c r="A2686">
        <v>3848</v>
      </c>
      <c r="B2686" t="s">
        <v>1647</v>
      </c>
      <c r="C2686" t="s">
        <v>301</v>
      </c>
      <c r="D2686" t="s">
        <v>7400</v>
      </c>
      <c r="G2686" t="s">
        <v>2158</v>
      </c>
      <c r="H2686">
        <v>192</v>
      </c>
      <c r="I2686" t="s">
        <v>1652</v>
      </c>
      <c r="J2686">
        <v>0</v>
      </c>
      <c r="K2686">
        <v>0</v>
      </c>
    </row>
    <row r="2687" spans="1:11" x14ac:dyDescent="0.25">
      <c r="A2687">
        <v>3848</v>
      </c>
      <c r="B2687" t="s">
        <v>1647</v>
      </c>
      <c r="C2687" t="s">
        <v>301</v>
      </c>
      <c r="D2687" t="s">
        <v>7400</v>
      </c>
      <c r="E2687" t="s">
        <v>3895</v>
      </c>
      <c r="F2687" t="s">
        <v>1655</v>
      </c>
      <c r="G2687" t="s">
        <v>3896</v>
      </c>
      <c r="H2687">
        <v>32</v>
      </c>
      <c r="I2687" t="s">
        <v>1652</v>
      </c>
      <c r="J2687">
        <v>0</v>
      </c>
      <c r="K2687">
        <v>0</v>
      </c>
    </row>
    <row r="2688" spans="1:11" x14ac:dyDescent="0.25">
      <c r="A2688">
        <v>3848</v>
      </c>
      <c r="B2688" t="s">
        <v>1647</v>
      </c>
      <c r="C2688" t="s">
        <v>301</v>
      </c>
      <c r="D2688" t="s">
        <v>7400</v>
      </c>
      <c r="G2688" t="s">
        <v>4507</v>
      </c>
      <c r="H2688">
        <v>2</v>
      </c>
      <c r="I2688" t="s">
        <v>1652</v>
      </c>
      <c r="J2688">
        <v>0</v>
      </c>
      <c r="K2688">
        <v>0</v>
      </c>
    </row>
    <row r="2689" spans="1:11" x14ac:dyDescent="0.25">
      <c r="A2689">
        <v>3848</v>
      </c>
      <c r="B2689" t="s">
        <v>1647</v>
      </c>
      <c r="C2689" t="s">
        <v>301</v>
      </c>
      <c r="D2689" t="s">
        <v>7400</v>
      </c>
      <c r="E2689" t="s">
        <v>2089</v>
      </c>
      <c r="F2689" t="s">
        <v>1655</v>
      </c>
      <c r="G2689" t="s">
        <v>3897</v>
      </c>
      <c r="H2689">
        <v>25</v>
      </c>
      <c r="I2689" t="s">
        <v>1652</v>
      </c>
      <c r="J2689">
        <v>0</v>
      </c>
      <c r="K2689">
        <v>0</v>
      </c>
    </row>
    <row r="2690" spans="1:11" x14ac:dyDescent="0.25">
      <c r="A2690">
        <v>3848</v>
      </c>
      <c r="B2690" t="s">
        <v>1647</v>
      </c>
      <c r="C2690" t="s">
        <v>301</v>
      </c>
      <c r="D2690" t="s">
        <v>7400</v>
      </c>
      <c r="G2690" t="s">
        <v>9100</v>
      </c>
      <c r="H2690">
        <v>41</v>
      </c>
      <c r="I2690" t="s">
        <v>1652</v>
      </c>
      <c r="J2690">
        <v>0</v>
      </c>
      <c r="K2690">
        <v>0</v>
      </c>
    </row>
    <row r="2691" spans="1:11" x14ac:dyDescent="0.25">
      <c r="A2691">
        <v>3848</v>
      </c>
      <c r="B2691" t="s">
        <v>1647</v>
      </c>
      <c r="C2691" t="s">
        <v>301</v>
      </c>
      <c r="D2691" t="s">
        <v>7400</v>
      </c>
      <c r="E2691" t="s">
        <v>3898</v>
      </c>
      <c r="F2691" t="s">
        <v>1655</v>
      </c>
      <c r="G2691" t="s">
        <v>3899</v>
      </c>
      <c r="H2691">
        <v>68</v>
      </c>
      <c r="I2691" t="s">
        <v>1652</v>
      </c>
      <c r="J2691">
        <v>0</v>
      </c>
      <c r="K2691">
        <v>0</v>
      </c>
    </row>
    <row r="2692" spans="1:11" x14ac:dyDescent="0.25">
      <c r="A2692">
        <v>3848</v>
      </c>
      <c r="B2692" t="s">
        <v>1647</v>
      </c>
      <c r="C2692" t="s">
        <v>301</v>
      </c>
      <c r="D2692" t="s">
        <v>7400</v>
      </c>
      <c r="G2692" t="s">
        <v>4361</v>
      </c>
      <c r="H2692">
        <v>53</v>
      </c>
      <c r="I2692" t="s">
        <v>1652</v>
      </c>
      <c r="J2692">
        <v>0</v>
      </c>
      <c r="K2692">
        <v>0</v>
      </c>
    </row>
    <row r="2693" spans="1:11" x14ac:dyDescent="0.25">
      <c r="A2693">
        <v>3848</v>
      </c>
      <c r="B2693" t="s">
        <v>1647</v>
      </c>
      <c r="C2693" t="s">
        <v>301</v>
      </c>
      <c r="D2693" t="s">
        <v>7400</v>
      </c>
      <c r="E2693" t="s">
        <v>3900</v>
      </c>
      <c r="F2693" t="s">
        <v>1655</v>
      </c>
      <c r="G2693" t="s">
        <v>3901</v>
      </c>
      <c r="H2693">
        <v>64</v>
      </c>
      <c r="I2693" t="s">
        <v>1652</v>
      </c>
      <c r="J2693">
        <v>0</v>
      </c>
      <c r="K2693">
        <v>0</v>
      </c>
    </row>
    <row r="2694" spans="1:11" x14ac:dyDescent="0.25">
      <c r="A2694">
        <v>3848</v>
      </c>
      <c r="B2694" t="s">
        <v>1647</v>
      </c>
      <c r="C2694" t="s">
        <v>301</v>
      </c>
      <c r="D2694" t="s">
        <v>7400</v>
      </c>
      <c r="G2694" t="s">
        <v>6665</v>
      </c>
      <c r="H2694">
        <v>28</v>
      </c>
      <c r="I2694" t="s">
        <v>1652</v>
      </c>
      <c r="J2694">
        <v>0</v>
      </c>
      <c r="K2694">
        <v>0</v>
      </c>
    </row>
    <row r="2695" spans="1:11" x14ac:dyDescent="0.25">
      <c r="A2695">
        <v>3848</v>
      </c>
      <c r="B2695" t="s">
        <v>1647</v>
      </c>
      <c r="C2695" t="s">
        <v>301</v>
      </c>
      <c r="D2695" t="s">
        <v>7400</v>
      </c>
      <c r="E2695" t="s">
        <v>3902</v>
      </c>
      <c r="F2695" t="s">
        <v>1655</v>
      </c>
      <c r="G2695" t="s">
        <v>3514</v>
      </c>
      <c r="H2695">
        <v>10</v>
      </c>
      <c r="I2695" t="s">
        <v>1652</v>
      </c>
      <c r="J2695">
        <v>0</v>
      </c>
      <c r="K2695">
        <v>0</v>
      </c>
    </row>
    <row r="2696" spans="1:11" x14ac:dyDescent="0.25">
      <c r="A2696">
        <v>3848</v>
      </c>
      <c r="B2696" t="s">
        <v>1647</v>
      </c>
      <c r="C2696" t="s">
        <v>301</v>
      </c>
      <c r="D2696" t="s">
        <v>7400</v>
      </c>
      <c r="G2696" t="s">
        <v>4266</v>
      </c>
      <c r="H2696">
        <v>61</v>
      </c>
      <c r="I2696" t="s">
        <v>1652</v>
      </c>
      <c r="J2696">
        <v>0</v>
      </c>
      <c r="K2696">
        <v>0</v>
      </c>
    </row>
    <row r="2697" spans="1:11" x14ac:dyDescent="0.25">
      <c r="A2697">
        <v>3848</v>
      </c>
      <c r="B2697" t="s">
        <v>1647</v>
      </c>
      <c r="C2697" t="s">
        <v>301</v>
      </c>
      <c r="D2697" t="s">
        <v>7400</v>
      </c>
      <c r="E2697" t="s">
        <v>10378</v>
      </c>
      <c r="F2697" t="s">
        <v>1655</v>
      </c>
      <c r="G2697" t="s">
        <v>7568</v>
      </c>
      <c r="H2697">
        <v>30</v>
      </c>
      <c r="I2697" t="s">
        <v>1652</v>
      </c>
      <c r="J2697">
        <v>0</v>
      </c>
      <c r="K2697">
        <v>0</v>
      </c>
    </row>
    <row r="2698" spans="1:11" x14ac:dyDescent="0.25">
      <c r="A2698">
        <v>3848</v>
      </c>
      <c r="B2698" t="s">
        <v>1647</v>
      </c>
      <c r="C2698" t="s">
        <v>301</v>
      </c>
      <c r="D2698" t="s">
        <v>7400</v>
      </c>
      <c r="G2698" t="s">
        <v>10379</v>
      </c>
      <c r="H2698">
        <v>60</v>
      </c>
      <c r="I2698" t="s">
        <v>1652</v>
      </c>
      <c r="J2698">
        <v>0</v>
      </c>
      <c r="K2698">
        <v>0</v>
      </c>
    </row>
    <row r="2699" spans="1:11" x14ac:dyDescent="0.25">
      <c r="A2699">
        <v>3848</v>
      </c>
      <c r="B2699" t="s">
        <v>1647</v>
      </c>
      <c r="C2699" t="s">
        <v>301</v>
      </c>
      <c r="D2699" t="s">
        <v>7400</v>
      </c>
      <c r="E2699" t="s">
        <v>1863</v>
      </c>
      <c r="F2699" t="s">
        <v>1655</v>
      </c>
      <c r="G2699" t="s">
        <v>3903</v>
      </c>
      <c r="H2699">
        <v>96</v>
      </c>
      <c r="I2699" t="s">
        <v>1652</v>
      </c>
      <c r="J2699">
        <v>0</v>
      </c>
      <c r="K2699">
        <v>0</v>
      </c>
    </row>
    <row r="2700" spans="1:11" x14ac:dyDescent="0.25">
      <c r="A2700">
        <v>3848</v>
      </c>
      <c r="B2700" t="s">
        <v>1647</v>
      </c>
      <c r="C2700" t="s">
        <v>301</v>
      </c>
      <c r="D2700" t="s">
        <v>7400</v>
      </c>
      <c r="G2700" t="s">
        <v>5218</v>
      </c>
      <c r="H2700">
        <v>151</v>
      </c>
      <c r="I2700" t="s">
        <v>1652</v>
      </c>
      <c r="J2700">
        <v>0</v>
      </c>
      <c r="K2700">
        <v>0</v>
      </c>
    </row>
    <row r="2701" spans="1:11" x14ac:dyDescent="0.25">
      <c r="A2701">
        <v>3848</v>
      </c>
      <c r="B2701" t="s">
        <v>1647</v>
      </c>
      <c r="C2701" t="s">
        <v>301</v>
      </c>
      <c r="D2701" t="s">
        <v>7400</v>
      </c>
      <c r="E2701" t="s">
        <v>3904</v>
      </c>
      <c r="F2701" t="s">
        <v>1655</v>
      </c>
      <c r="G2701" t="s">
        <v>3905</v>
      </c>
      <c r="H2701">
        <v>17</v>
      </c>
      <c r="I2701" t="s">
        <v>1652</v>
      </c>
      <c r="J2701">
        <v>0</v>
      </c>
      <c r="K2701">
        <v>0</v>
      </c>
    </row>
    <row r="2702" spans="1:11" x14ac:dyDescent="0.25">
      <c r="A2702">
        <v>3848</v>
      </c>
      <c r="B2702" t="s">
        <v>1647</v>
      </c>
      <c r="C2702" t="s">
        <v>301</v>
      </c>
      <c r="D2702" t="s">
        <v>7400</v>
      </c>
      <c r="G2702" t="s">
        <v>4508</v>
      </c>
      <c r="H2702">
        <v>369</v>
      </c>
      <c r="I2702" t="s">
        <v>1652</v>
      </c>
      <c r="J2702">
        <v>0</v>
      </c>
      <c r="K2702">
        <v>0</v>
      </c>
    </row>
    <row r="2703" spans="1:11" x14ac:dyDescent="0.25">
      <c r="A2703">
        <v>3848</v>
      </c>
      <c r="B2703" t="s">
        <v>1647</v>
      </c>
      <c r="C2703" t="s">
        <v>301</v>
      </c>
      <c r="D2703" t="s">
        <v>7400</v>
      </c>
      <c r="E2703" t="s">
        <v>10380</v>
      </c>
      <c r="F2703" t="s">
        <v>1655</v>
      </c>
      <c r="G2703" t="s">
        <v>10543</v>
      </c>
      <c r="H2703">
        <v>38</v>
      </c>
      <c r="I2703" t="s">
        <v>1652</v>
      </c>
      <c r="J2703">
        <v>0</v>
      </c>
      <c r="K2703">
        <v>0</v>
      </c>
    </row>
    <row r="2704" spans="1:11" x14ac:dyDescent="0.25">
      <c r="A2704">
        <v>3848</v>
      </c>
      <c r="B2704" t="s">
        <v>1647</v>
      </c>
      <c r="C2704" t="s">
        <v>301</v>
      </c>
      <c r="D2704" t="s">
        <v>7400</v>
      </c>
      <c r="G2704" t="s">
        <v>10381</v>
      </c>
      <c r="H2704">
        <v>56</v>
      </c>
      <c r="I2704" t="s">
        <v>1652</v>
      </c>
      <c r="J2704">
        <v>0</v>
      </c>
      <c r="K2704">
        <v>0</v>
      </c>
    </row>
    <row r="2705" spans="1:11" x14ac:dyDescent="0.25">
      <c r="A2705">
        <v>3848</v>
      </c>
      <c r="B2705" t="s">
        <v>1647</v>
      </c>
      <c r="C2705" t="s">
        <v>301</v>
      </c>
      <c r="D2705" t="s">
        <v>7400</v>
      </c>
      <c r="E2705" t="s">
        <v>8512</v>
      </c>
      <c r="F2705" t="s">
        <v>1655</v>
      </c>
      <c r="G2705" t="s">
        <v>9280</v>
      </c>
      <c r="H2705">
        <v>23</v>
      </c>
      <c r="I2705" t="s">
        <v>1652</v>
      </c>
      <c r="J2705">
        <v>0</v>
      </c>
      <c r="K2705">
        <v>0</v>
      </c>
    </row>
    <row r="2706" spans="1:11" x14ac:dyDescent="0.25">
      <c r="A2706">
        <v>3848</v>
      </c>
      <c r="B2706" t="s">
        <v>1647</v>
      </c>
      <c r="C2706" t="s">
        <v>301</v>
      </c>
      <c r="D2706" t="s">
        <v>7400</v>
      </c>
      <c r="G2706" t="s">
        <v>8513</v>
      </c>
      <c r="H2706">
        <v>122</v>
      </c>
      <c r="I2706" t="s">
        <v>1652</v>
      </c>
      <c r="J2706">
        <v>0</v>
      </c>
      <c r="K2706">
        <v>0</v>
      </c>
    </row>
    <row r="2707" spans="1:11" x14ac:dyDescent="0.25">
      <c r="A2707">
        <v>3848</v>
      </c>
      <c r="B2707" t="s">
        <v>1647</v>
      </c>
      <c r="C2707" t="s">
        <v>301</v>
      </c>
      <c r="D2707" t="s">
        <v>7400</v>
      </c>
      <c r="E2707" t="s">
        <v>8614</v>
      </c>
      <c r="F2707" t="s">
        <v>1655</v>
      </c>
      <c r="G2707" t="s">
        <v>7012</v>
      </c>
      <c r="H2707">
        <v>50</v>
      </c>
      <c r="I2707" t="s">
        <v>1652</v>
      </c>
      <c r="J2707">
        <v>0</v>
      </c>
      <c r="K2707">
        <v>0</v>
      </c>
    </row>
    <row r="2708" spans="1:11" x14ac:dyDescent="0.25">
      <c r="A2708">
        <v>3848</v>
      </c>
      <c r="B2708" t="s">
        <v>1647</v>
      </c>
      <c r="C2708" t="s">
        <v>301</v>
      </c>
      <c r="D2708" t="s">
        <v>7400</v>
      </c>
      <c r="G2708" t="s">
        <v>2312</v>
      </c>
      <c r="H2708">
        <v>64</v>
      </c>
      <c r="I2708" t="s">
        <v>1652</v>
      </c>
      <c r="J2708">
        <v>0</v>
      </c>
      <c r="K2708">
        <v>0</v>
      </c>
    </row>
    <row r="2709" spans="1:11" x14ac:dyDescent="0.25">
      <c r="A2709">
        <v>3848</v>
      </c>
      <c r="B2709" t="s">
        <v>1647</v>
      </c>
      <c r="C2709" t="s">
        <v>301</v>
      </c>
      <c r="D2709" t="s">
        <v>7400</v>
      </c>
      <c r="E2709" t="s">
        <v>3907</v>
      </c>
      <c r="F2709" t="s">
        <v>1655</v>
      </c>
      <c r="G2709" t="s">
        <v>3908</v>
      </c>
      <c r="H2709">
        <v>16</v>
      </c>
      <c r="I2709" t="s">
        <v>1652</v>
      </c>
      <c r="J2709">
        <v>0</v>
      </c>
      <c r="K2709">
        <v>0</v>
      </c>
    </row>
    <row r="2710" spans="1:11" x14ac:dyDescent="0.25">
      <c r="A2710">
        <v>3848</v>
      </c>
      <c r="B2710" t="s">
        <v>1647</v>
      </c>
      <c r="C2710" t="s">
        <v>301</v>
      </c>
      <c r="D2710" t="s">
        <v>7400</v>
      </c>
      <c r="G2710" t="s">
        <v>4362</v>
      </c>
      <c r="H2710">
        <v>12</v>
      </c>
      <c r="I2710" t="s">
        <v>1652</v>
      </c>
      <c r="J2710">
        <v>0</v>
      </c>
      <c r="K2710">
        <v>0</v>
      </c>
    </row>
    <row r="2711" spans="1:11" x14ac:dyDescent="0.25">
      <c r="A2711">
        <v>3848</v>
      </c>
      <c r="B2711" t="s">
        <v>1647</v>
      </c>
      <c r="C2711" t="s">
        <v>301</v>
      </c>
      <c r="D2711" t="s">
        <v>7400</v>
      </c>
      <c r="E2711" t="s">
        <v>9696</v>
      </c>
      <c r="F2711" t="s">
        <v>1655</v>
      </c>
      <c r="G2711" t="s">
        <v>10897</v>
      </c>
      <c r="H2711">
        <v>25</v>
      </c>
      <c r="I2711" t="s">
        <v>1652</v>
      </c>
      <c r="J2711">
        <v>0</v>
      </c>
      <c r="K2711">
        <v>0</v>
      </c>
    </row>
    <row r="2712" spans="1:11" x14ac:dyDescent="0.25">
      <c r="A2712">
        <v>3848</v>
      </c>
      <c r="B2712" t="s">
        <v>1647</v>
      </c>
      <c r="C2712" t="s">
        <v>301</v>
      </c>
      <c r="D2712" t="s">
        <v>7400</v>
      </c>
      <c r="G2712" t="s">
        <v>10382</v>
      </c>
      <c r="H2712">
        <v>25</v>
      </c>
      <c r="I2712" t="s">
        <v>1652</v>
      </c>
      <c r="J2712">
        <v>0</v>
      </c>
      <c r="K2712">
        <v>0</v>
      </c>
    </row>
    <row r="2713" spans="1:11" x14ac:dyDescent="0.25">
      <c r="A2713">
        <v>3848</v>
      </c>
      <c r="B2713" t="s">
        <v>1647</v>
      </c>
      <c r="C2713" t="s">
        <v>301</v>
      </c>
      <c r="D2713" t="s">
        <v>7400</v>
      </c>
      <c r="E2713" t="s">
        <v>3909</v>
      </c>
      <c r="F2713" t="s">
        <v>1655</v>
      </c>
      <c r="G2713" t="s">
        <v>8605</v>
      </c>
      <c r="H2713">
        <v>90</v>
      </c>
      <c r="I2713" t="s">
        <v>1652</v>
      </c>
      <c r="J2713">
        <v>0</v>
      </c>
      <c r="K2713">
        <v>0</v>
      </c>
    </row>
    <row r="2714" spans="1:11" x14ac:dyDescent="0.25">
      <c r="A2714">
        <v>3848</v>
      </c>
      <c r="B2714" t="s">
        <v>1647</v>
      </c>
      <c r="C2714" t="s">
        <v>301</v>
      </c>
      <c r="D2714" t="s">
        <v>7400</v>
      </c>
      <c r="G2714" t="s">
        <v>9914</v>
      </c>
      <c r="H2714">
        <v>40</v>
      </c>
      <c r="I2714" t="s">
        <v>1652</v>
      </c>
      <c r="J2714">
        <v>0</v>
      </c>
      <c r="K2714">
        <v>0</v>
      </c>
    </row>
    <row r="2715" spans="1:11" x14ac:dyDescent="0.25">
      <c r="A2715">
        <v>3848</v>
      </c>
      <c r="B2715" t="s">
        <v>1647</v>
      </c>
      <c r="C2715" t="s">
        <v>301</v>
      </c>
      <c r="D2715" t="s">
        <v>7400</v>
      </c>
      <c r="E2715" t="s">
        <v>10898</v>
      </c>
      <c r="F2715" t="s">
        <v>1655</v>
      </c>
      <c r="G2715" t="s">
        <v>10899</v>
      </c>
      <c r="H2715">
        <v>110</v>
      </c>
      <c r="I2715" t="s">
        <v>1652</v>
      </c>
      <c r="J2715">
        <v>0</v>
      </c>
      <c r="K2715">
        <v>0</v>
      </c>
    </row>
    <row r="2716" spans="1:11" x14ac:dyDescent="0.25">
      <c r="A2716">
        <v>3848</v>
      </c>
      <c r="B2716" t="s">
        <v>1647</v>
      </c>
      <c r="C2716" t="s">
        <v>301</v>
      </c>
      <c r="D2716" t="s">
        <v>7400</v>
      </c>
      <c r="G2716" t="s">
        <v>10900</v>
      </c>
      <c r="H2716">
        <v>15</v>
      </c>
      <c r="I2716" t="s">
        <v>1652</v>
      </c>
      <c r="J2716">
        <v>0</v>
      </c>
      <c r="K2716">
        <v>0</v>
      </c>
    </row>
    <row r="2717" spans="1:11" x14ac:dyDescent="0.25">
      <c r="A2717">
        <v>3848</v>
      </c>
      <c r="B2717" t="s">
        <v>1647</v>
      </c>
      <c r="C2717" t="s">
        <v>301</v>
      </c>
      <c r="D2717" t="s">
        <v>7400</v>
      </c>
      <c r="E2717" t="s">
        <v>3910</v>
      </c>
      <c r="F2717" t="s">
        <v>3911</v>
      </c>
      <c r="G2717" t="s">
        <v>6411</v>
      </c>
      <c r="H2717">
        <v>16</v>
      </c>
      <c r="I2717" t="s">
        <v>1652</v>
      </c>
      <c r="J2717">
        <v>0</v>
      </c>
      <c r="K2717">
        <v>0</v>
      </c>
    </row>
    <row r="2718" spans="1:11" x14ac:dyDescent="0.25">
      <c r="A2718">
        <v>3848</v>
      </c>
      <c r="B2718" t="s">
        <v>1647</v>
      </c>
      <c r="C2718" t="s">
        <v>301</v>
      </c>
      <c r="D2718" t="s">
        <v>7400</v>
      </c>
      <c r="G2718" t="s">
        <v>5219</v>
      </c>
      <c r="H2718">
        <v>19</v>
      </c>
      <c r="I2718" t="s">
        <v>1652</v>
      </c>
      <c r="J2718">
        <v>0</v>
      </c>
      <c r="K2718">
        <v>0</v>
      </c>
    </row>
    <row r="2719" spans="1:11" x14ac:dyDescent="0.25">
      <c r="A2719">
        <v>3848</v>
      </c>
      <c r="B2719" t="s">
        <v>1647</v>
      </c>
      <c r="C2719" t="s">
        <v>301</v>
      </c>
      <c r="D2719" t="s">
        <v>7400</v>
      </c>
      <c r="E2719" t="s">
        <v>3912</v>
      </c>
      <c r="F2719" t="s">
        <v>1655</v>
      </c>
      <c r="G2719" t="s">
        <v>10168</v>
      </c>
      <c r="H2719">
        <v>30</v>
      </c>
      <c r="I2719" t="s">
        <v>1652</v>
      </c>
      <c r="J2719">
        <v>0</v>
      </c>
      <c r="K2719">
        <v>0</v>
      </c>
    </row>
    <row r="2720" spans="1:11" x14ac:dyDescent="0.25">
      <c r="A2720">
        <v>3848</v>
      </c>
      <c r="B2720" t="s">
        <v>1647</v>
      </c>
      <c r="C2720" t="s">
        <v>301</v>
      </c>
      <c r="D2720" t="s">
        <v>7400</v>
      </c>
      <c r="G2720" t="s">
        <v>7421</v>
      </c>
      <c r="H2720">
        <v>25</v>
      </c>
      <c r="I2720" t="s">
        <v>1652</v>
      </c>
      <c r="J2720">
        <v>0</v>
      </c>
      <c r="K2720">
        <v>0</v>
      </c>
    </row>
    <row r="2721" spans="1:11" x14ac:dyDescent="0.25">
      <c r="A2721">
        <v>3848</v>
      </c>
      <c r="B2721" t="s">
        <v>1647</v>
      </c>
      <c r="C2721" t="s">
        <v>301</v>
      </c>
      <c r="D2721" t="s">
        <v>7400</v>
      </c>
      <c r="E2721" t="s">
        <v>1862</v>
      </c>
      <c r="F2721" t="s">
        <v>1655</v>
      </c>
      <c r="G2721" t="s">
        <v>4386</v>
      </c>
      <c r="H2721">
        <v>7</v>
      </c>
      <c r="I2721" t="s">
        <v>1652</v>
      </c>
      <c r="J2721">
        <v>0</v>
      </c>
      <c r="K2721">
        <v>0</v>
      </c>
    </row>
    <row r="2722" spans="1:11" x14ac:dyDescent="0.25">
      <c r="A2722">
        <v>3848</v>
      </c>
      <c r="B2722" t="s">
        <v>1647</v>
      </c>
      <c r="C2722" t="s">
        <v>301</v>
      </c>
      <c r="D2722" t="s">
        <v>7400</v>
      </c>
      <c r="G2722" t="s">
        <v>7804</v>
      </c>
      <c r="H2722">
        <v>7</v>
      </c>
      <c r="I2722" t="s">
        <v>1652</v>
      </c>
      <c r="J2722">
        <v>0</v>
      </c>
      <c r="K2722">
        <v>0</v>
      </c>
    </row>
    <row r="2723" spans="1:11" x14ac:dyDescent="0.25">
      <c r="A2723">
        <v>3848</v>
      </c>
      <c r="B2723" t="s">
        <v>1647</v>
      </c>
      <c r="C2723" t="s">
        <v>301</v>
      </c>
      <c r="D2723" t="s">
        <v>7400</v>
      </c>
      <c r="E2723" t="s">
        <v>8305</v>
      </c>
      <c r="F2723" t="s">
        <v>1655</v>
      </c>
      <c r="G2723" t="s">
        <v>5979</v>
      </c>
      <c r="H2723">
        <v>18</v>
      </c>
      <c r="I2723" t="s">
        <v>1652</v>
      </c>
      <c r="J2723">
        <v>0</v>
      </c>
      <c r="K2723">
        <v>0</v>
      </c>
    </row>
    <row r="2724" spans="1:11" x14ac:dyDescent="0.25">
      <c r="A2724">
        <v>3848</v>
      </c>
      <c r="B2724" t="s">
        <v>1647</v>
      </c>
      <c r="C2724" t="s">
        <v>301</v>
      </c>
      <c r="D2724" t="s">
        <v>7400</v>
      </c>
      <c r="E2724" t="s">
        <v>10383</v>
      </c>
      <c r="F2724" t="s">
        <v>1655</v>
      </c>
      <c r="G2724" t="s">
        <v>5220</v>
      </c>
      <c r="H2724">
        <v>62</v>
      </c>
      <c r="I2724" t="s">
        <v>1652</v>
      </c>
      <c r="J2724">
        <v>0</v>
      </c>
      <c r="K2724">
        <v>0</v>
      </c>
    </row>
    <row r="2725" spans="1:11" x14ac:dyDescent="0.25">
      <c r="A2725">
        <v>3848</v>
      </c>
      <c r="B2725" t="s">
        <v>1647</v>
      </c>
      <c r="C2725" t="s">
        <v>301</v>
      </c>
      <c r="D2725" t="s">
        <v>7400</v>
      </c>
      <c r="G2725" t="s">
        <v>10384</v>
      </c>
      <c r="H2725">
        <v>28</v>
      </c>
      <c r="I2725" t="s">
        <v>1652</v>
      </c>
      <c r="J2725">
        <v>0</v>
      </c>
      <c r="K2725">
        <v>0</v>
      </c>
    </row>
    <row r="2726" spans="1:11" x14ac:dyDescent="0.25">
      <c r="A2726">
        <v>3848</v>
      </c>
      <c r="B2726" t="s">
        <v>1647</v>
      </c>
      <c r="C2726" t="s">
        <v>301</v>
      </c>
      <c r="D2726" t="s">
        <v>7400</v>
      </c>
      <c r="E2726" t="s">
        <v>5980</v>
      </c>
      <c r="F2726" t="s">
        <v>1655</v>
      </c>
      <c r="G2726" t="s">
        <v>3536</v>
      </c>
      <c r="H2726">
        <v>30</v>
      </c>
      <c r="I2726" t="s">
        <v>1652</v>
      </c>
      <c r="J2726">
        <v>0</v>
      </c>
      <c r="K2726">
        <v>0</v>
      </c>
    </row>
    <row r="2727" spans="1:11" x14ac:dyDescent="0.25">
      <c r="A2727">
        <v>3848</v>
      </c>
      <c r="B2727" t="s">
        <v>1647</v>
      </c>
      <c r="C2727" t="s">
        <v>301</v>
      </c>
      <c r="D2727" t="s">
        <v>7400</v>
      </c>
      <c r="G2727" t="s">
        <v>5981</v>
      </c>
      <c r="H2727">
        <v>7</v>
      </c>
      <c r="I2727" t="s">
        <v>1652</v>
      </c>
      <c r="J2727">
        <v>0</v>
      </c>
      <c r="K2727">
        <v>0</v>
      </c>
    </row>
    <row r="2728" spans="1:11" x14ac:dyDescent="0.25">
      <c r="A2728">
        <v>3848</v>
      </c>
      <c r="B2728" t="s">
        <v>1647</v>
      </c>
      <c r="C2728" t="s">
        <v>301</v>
      </c>
      <c r="D2728" t="s">
        <v>7400</v>
      </c>
      <c r="E2728" t="s">
        <v>3913</v>
      </c>
      <c r="F2728" t="s">
        <v>1655</v>
      </c>
      <c r="G2728" t="s">
        <v>3831</v>
      </c>
      <c r="H2728">
        <v>4</v>
      </c>
      <c r="I2728" t="s">
        <v>1652</v>
      </c>
      <c r="J2728">
        <v>0</v>
      </c>
      <c r="K2728">
        <v>0</v>
      </c>
    </row>
    <row r="2729" spans="1:11" x14ac:dyDescent="0.25">
      <c r="A2729">
        <v>3848</v>
      </c>
      <c r="B2729" t="s">
        <v>1647</v>
      </c>
      <c r="C2729" t="s">
        <v>301</v>
      </c>
      <c r="D2729" t="s">
        <v>7400</v>
      </c>
      <c r="G2729" t="s">
        <v>7805</v>
      </c>
      <c r="H2729">
        <v>23</v>
      </c>
      <c r="I2729" t="s">
        <v>1652</v>
      </c>
      <c r="J2729">
        <v>0</v>
      </c>
      <c r="K2729">
        <v>0</v>
      </c>
    </row>
    <row r="2730" spans="1:11" x14ac:dyDescent="0.25">
      <c r="A2730">
        <v>3848</v>
      </c>
      <c r="B2730" t="s">
        <v>1647</v>
      </c>
      <c r="C2730" t="s">
        <v>301</v>
      </c>
      <c r="D2730" t="s">
        <v>7400</v>
      </c>
      <c r="E2730" t="s">
        <v>4267</v>
      </c>
      <c r="F2730" t="s">
        <v>1694</v>
      </c>
      <c r="G2730" t="s">
        <v>8292</v>
      </c>
      <c r="H2730">
        <v>95</v>
      </c>
      <c r="I2730" t="s">
        <v>1652</v>
      </c>
      <c r="J2730">
        <v>0</v>
      </c>
      <c r="K2730">
        <v>0</v>
      </c>
    </row>
    <row r="2731" spans="1:11" x14ac:dyDescent="0.25">
      <c r="A2731">
        <v>3848</v>
      </c>
      <c r="B2731" t="s">
        <v>1647</v>
      </c>
      <c r="C2731" t="s">
        <v>301</v>
      </c>
      <c r="D2731" t="s">
        <v>7400</v>
      </c>
      <c r="G2731" t="s">
        <v>2212</v>
      </c>
      <c r="H2731">
        <v>23</v>
      </c>
      <c r="I2731" t="s">
        <v>1652</v>
      </c>
      <c r="J2731">
        <v>0</v>
      </c>
      <c r="K2731">
        <v>0</v>
      </c>
    </row>
    <row r="2732" spans="1:11" x14ac:dyDescent="0.25">
      <c r="A2732">
        <v>3848</v>
      </c>
      <c r="B2732" t="s">
        <v>1647</v>
      </c>
      <c r="C2732" t="s">
        <v>301</v>
      </c>
      <c r="D2732" t="s">
        <v>7400</v>
      </c>
      <c r="E2732" t="s">
        <v>2476</v>
      </c>
      <c r="F2732" t="s">
        <v>1655</v>
      </c>
      <c r="G2732" t="s">
        <v>3914</v>
      </c>
      <c r="H2732">
        <v>191</v>
      </c>
      <c r="I2732" t="s">
        <v>1652</v>
      </c>
      <c r="J2732">
        <v>0</v>
      </c>
      <c r="K2732">
        <v>0</v>
      </c>
    </row>
    <row r="2733" spans="1:11" x14ac:dyDescent="0.25">
      <c r="A2733">
        <v>3848</v>
      </c>
      <c r="B2733" t="s">
        <v>1647</v>
      </c>
      <c r="C2733" t="s">
        <v>301</v>
      </c>
      <c r="D2733" t="s">
        <v>7400</v>
      </c>
      <c r="G2733" t="s">
        <v>5221</v>
      </c>
      <c r="H2733">
        <v>347</v>
      </c>
      <c r="I2733" t="s">
        <v>1652</v>
      </c>
      <c r="J2733">
        <v>0</v>
      </c>
      <c r="K2733">
        <v>0</v>
      </c>
    </row>
    <row r="2734" spans="1:11" x14ac:dyDescent="0.25">
      <c r="A2734">
        <v>3848</v>
      </c>
      <c r="B2734" t="s">
        <v>1647</v>
      </c>
      <c r="C2734" t="s">
        <v>301</v>
      </c>
      <c r="D2734" t="s">
        <v>7400</v>
      </c>
      <c r="E2734" t="s">
        <v>10901</v>
      </c>
      <c r="F2734" t="s">
        <v>1655</v>
      </c>
      <c r="G2734" t="s">
        <v>10902</v>
      </c>
      <c r="H2734">
        <v>50</v>
      </c>
      <c r="I2734" t="s">
        <v>1652</v>
      </c>
      <c r="J2734">
        <v>0</v>
      </c>
      <c r="K2734">
        <v>0</v>
      </c>
    </row>
    <row r="2735" spans="1:11" x14ac:dyDescent="0.25">
      <c r="A2735">
        <v>3848</v>
      </c>
      <c r="B2735" t="s">
        <v>1647</v>
      </c>
      <c r="C2735" t="s">
        <v>301</v>
      </c>
      <c r="D2735" t="s">
        <v>7400</v>
      </c>
      <c r="G2735" t="s">
        <v>10903</v>
      </c>
      <c r="H2735">
        <v>50</v>
      </c>
      <c r="I2735" t="s">
        <v>1652</v>
      </c>
      <c r="J2735">
        <v>0</v>
      </c>
      <c r="K2735">
        <v>0</v>
      </c>
    </row>
    <row r="2736" spans="1:11" x14ac:dyDescent="0.25">
      <c r="A2736">
        <v>3848</v>
      </c>
      <c r="B2736" t="s">
        <v>1647</v>
      </c>
      <c r="C2736" t="s">
        <v>301</v>
      </c>
      <c r="D2736" t="s">
        <v>7400</v>
      </c>
      <c r="E2736" t="s">
        <v>3915</v>
      </c>
      <c r="F2736" t="s">
        <v>1655</v>
      </c>
      <c r="G2736" t="s">
        <v>3916</v>
      </c>
      <c r="H2736">
        <v>28</v>
      </c>
      <c r="I2736" t="s">
        <v>1652</v>
      </c>
      <c r="J2736">
        <v>0</v>
      </c>
      <c r="K2736">
        <v>0</v>
      </c>
    </row>
    <row r="2737" spans="1:11" x14ac:dyDescent="0.25">
      <c r="A2737">
        <v>3848</v>
      </c>
      <c r="B2737" t="s">
        <v>1647</v>
      </c>
      <c r="C2737" t="s">
        <v>301</v>
      </c>
      <c r="D2737" t="s">
        <v>7400</v>
      </c>
      <c r="G2737" t="s">
        <v>9697</v>
      </c>
      <c r="H2737">
        <v>24</v>
      </c>
      <c r="I2737" t="s">
        <v>1652</v>
      </c>
      <c r="J2737">
        <v>0</v>
      </c>
      <c r="K2737">
        <v>0</v>
      </c>
    </row>
    <row r="2738" spans="1:11" x14ac:dyDescent="0.25">
      <c r="A2738">
        <v>3848</v>
      </c>
      <c r="B2738" t="s">
        <v>1647</v>
      </c>
      <c r="C2738" t="s">
        <v>301</v>
      </c>
      <c r="D2738" t="s">
        <v>7400</v>
      </c>
      <c r="E2738" t="s">
        <v>10169</v>
      </c>
      <c r="F2738" t="s">
        <v>1655</v>
      </c>
      <c r="G2738" t="s">
        <v>10170</v>
      </c>
      <c r="H2738">
        <v>50</v>
      </c>
      <c r="I2738" t="s">
        <v>1652</v>
      </c>
      <c r="J2738">
        <v>0</v>
      </c>
      <c r="K2738">
        <v>0</v>
      </c>
    </row>
    <row r="2739" spans="1:11" x14ac:dyDescent="0.25">
      <c r="A2739">
        <v>3848</v>
      </c>
      <c r="B2739" t="s">
        <v>1647</v>
      </c>
      <c r="C2739" t="s">
        <v>301</v>
      </c>
      <c r="D2739" t="s">
        <v>7400</v>
      </c>
      <c r="G2739" t="s">
        <v>2156</v>
      </c>
      <c r="H2739">
        <v>45</v>
      </c>
      <c r="I2739" t="s">
        <v>1652</v>
      </c>
      <c r="J2739">
        <v>0</v>
      </c>
      <c r="K2739">
        <v>0</v>
      </c>
    </row>
    <row r="2740" spans="1:11" x14ac:dyDescent="0.25">
      <c r="A2740">
        <v>3848</v>
      </c>
      <c r="B2740" t="s">
        <v>1647</v>
      </c>
      <c r="C2740" t="s">
        <v>301</v>
      </c>
      <c r="D2740" t="s">
        <v>7400</v>
      </c>
      <c r="E2740" t="s">
        <v>7569</v>
      </c>
      <c r="F2740" t="s">
        <v>1655</v>
      </c>
      <c r="G2740" t="s">
        <v>3918</v>
      </c>
      <c r="H2740">
        <v>6</v>
      </c>
      <c r="I2740" t="s">
        <v>1652</v>
      </c>
      <c r="J2740">
        <v>0</v>
      </c>
      <c r="K2740">
        <v>0</v>
      </c>
    </row>
    <row r="2741" spans="1:11" x14ac:dyDescent="0.25">
      <c r="A2741">
        <v>3848</v>
      </c>
      <c r="B2741" t="s">
        <v>1647</v>
      </c>
      <c r="C2741" t="s">
        <v>301</v>
      </c>
      <c r="D2741" t="s">
        <v>7400</v>
      </c>
      <c r="G2741" t="s">
        <v>8963</v>
      </c>
      <c r="H2741">
        <v>13</v>
      </c>
      <c r="I2741" t="s">
        <v>1652</v>
      </c>
      <c r="J2741">
        <v>0</v>
      </c>
      <c r="K2741">
        <v>0</v>
      </c>
    </row>
    <row r="2742" spans="1:11" x14ac:dyDescent="0.25">
      <c r="A2742">
        <v>3848</v>
      </c>
      <c r="B2742" t="s">
        <v>1647</v>
      </c>
      <c r="C2742" t="s">
        <v>301</v>
      </c>
      <c r="D2742" t="s">
        <v>7400</v>
      </c>
      <c r="E2742" t="s">
        <v>3919</v>
      </c>
      <c r="F2742" t="s">
        <v>1655</v>
      </c>
      <c r="G2742" t="s">
        <v>3057</v>
      </c>
      <c r="H2742">
        <v>20</v>
      </c>
      <c r="I2742" t="s">
        <v>1652</v>
      </c>
      <c r="J2742">
        <v>0</v>
      </c>
      <c r="K2742">
        <v>0</v>
      </c>
    </row>
    <row r="2743" spans="1:11" x14ac:dyDescent="0.25">
      <c r="A2743">
        <v>3848</v>
      </c>
      <c r="B2743" t="s">
        <v>1647</v>
      </c>
      <c r="C2743" t="s">
        <v>301</v>
      </c>
      <c r="D2743" t="s">
        <v>7400</v>
      </c>
      <c r="G2743" t="s">
        <v>4268</v>
      </c>
      <c r="H2743">
        <v>108</v>
      </c>
      <c r="I2743" t="s">
        <v>1652</v>
      </c>
      <c r="J2743">
        <v>0</v>
      </c>
      <c r="K2743">
        <v>0</v>
      </c>
    </row>
    <row r="2744" spans="1:11" x14ac:dyDescent="0.25">
      <c r="A2744">
        <v>3848</v>
      </c>
      <c r="B2744" t="s">
        <v>1647</v>
      </c>
      <c r="C2744" t="s">
        <v>301</v>
      </c>
      <c r="D2744" t="s">
        <v>7400</v>
      </c>
      <c r="E2744" t="s">
        <v>1861</v>
      </c>
      <c r="F2744" t="s">
        <v>1655</v>
      </c>
      <c r="G2744" t="s">
        <v>3502</v>
      </c>
      <c r="H2744">
        <v>15</v>
      </c>
      <c r="I2744" t="s">
        <v>1652</v>
      </c>
      <c r="J2744">
        <v>0</v>
      </c>
      <c r="K2744">
        <v>0</v>
      </c>
    </row>
    <row r="2745" spans="1:11" x14ac:dyDescent="0.25">
      <c r="A2745">
        <v>3848</v>
      </c>
      <c r="B2745" t="s">
        <v>1647</v>
      </c>
      <c r="C2745" t="s">
        <v>301</v>
      </c>
      <c r="D2745" t="s">
        <v>7400</v>
      </c>
      <c r="G2745" t="s">
        <v>4509</v>
      </c>
      <c r="H2745">
        <v>30</v>
      </c>
      <c r="I2745" t="s">
        <v>1652</v>
      </c>
      <c r="J2745">
        <v>0</v>
      </c>
      <c r="K2745">
        <v>0</v>
      </c>
    </row>
    <row r="2746" spans="1:11" x14ac:dyDescent="0.25">
      <c r="A2746">
        <v>3848</v>
      </c>
      <c r="B2746" t="s">
        <v>1647</v>
      </c>
      <c r="C2746" t="s">
        <v>301</v>
      </c>
      <c r="D2746" t="s">
        <v>7400</v>
      </c>
      <c r="E2746" t="s">
        <v>3920</v>
      </c>
      <c r="F2746" t="s">
        <v>1655</v>
      </c>
      <c r="G2746" t="s">
        <v>3287</v>
      </c>
      <c r="H2746">
        <v>13</v>
      </c>
      <c r="I2746" t="s">
        <v>1652</v>
      </c>
      <c r="J2746">
        <v>0</v>
      </c>
      <c r="K2746">
        <v>0</v>
      </c>
    </row>
    <row r="2747" spans="1:11" x14ac:dyDescent="0.25">
      <c r="A2747">
        <v>3848</v>
      </c>
      <c r="B2747" t="s">
        <v>1647</v>
      </c>
      <c r="C2747" t="s">
        <v>301</v>
      </c>
      <c r="D2747" t="s">
        <v>7400</v>
      </c>
      <c r="G2747" t="s">
        <v>5222</v>
      </c>
      <c r="H2747">
        <v>26</v>
      </c>
      <c r="I2747" t="s">
        <v>1652</v>
      </c>
      <c r="J2747">
        <v>0</v>
      </c>
      <c r="K2747">
        <v>0</v>
      </c>
    </row>
    <row r="2748" spans="1:11" x14ac:dyDescent="0.25">
      <c r="A2748">
        <v>3848</v>
      </c>
      <c r="B2748" t="s">
        <v>1647</v>
      </c>
      <c r="C2748" t="s">
        <v>301</v>
      </c>
      <c r="D2748" t="s">
        <v>7400</v>
      </c>
      <c r="E2748" t="s">
        <v>1860</v>
      </c>
      <c r="F2748" t="s">
        <v>1655</v>
      </c>
      <c r="G2748" t="s">
        <v>3921</v>
      </c>
      <c r="H2748">
        <v>4</v>
      </c>
      <c r="I2748" t="s">
        <v>1652</v>
      </c>
      <c r="J2748">
        <v>0</v>
      </c>
      <c r="K2748">
        <v>0</v>
      </c>
    </row>
    <row r="2749" spans="1:11" x14ac:dyDescent="0.25">
      <c r="A2749">
        <v>3848</v>
      </c>
      <c r="B2749" t="s">
        <v>1647</v>
      </c>
      <c r="C2749" t="s">
        <v>301</v>
      </c>
      <c r="D2749" t="s">
        <v>7400</v>
      </c>
      <c r="G2749" t="s">
        <v>6478</v>
      </c>
      <c r="H2749">
        <v>358</v>
      </c>
      <c r="I2749" t="s">
        <v>1652</v>
      </c>
      <c r="J2749">
        <v>0</v>
      </c>
      <c r="K2749">
        <v>0</v>
      </c>
    </row>
    <row r="2750" spans="1:11" x14ac:dyDescent="0.25">
      <c r="A2750">
        <v>3848</v>
      </c>
      <c r="B2750" t="s">
        <v>1647</v>
      </c>
      <c r="C2750" t="s">
        <v>301</v>
      </c>
      <c r="D2750" t="s">
        <v>7400</v>
      </c>
      <c r="E2750" t="s">
        <v>8964</v>
      </c>
      <c r="F2750" t="s">
        <v>1655</v>
      </c>
      <c r="G2750" t="s">
        <v>3238</v>
      </c>
      <c r="H2750">
        <v>50</v>
      </c>
      <c r="I2750" t="s">
        <v>1652</v>
      </c>
      <c r="J2750">
        <v>0</v>
      </c>
      <c r="K2750">
        <v>0</v>
      </c>
    </row>
    <row r="2751" spans="1:11" x14ac:dyDescent="0.25">
      <c r="A2751">
        <v>3848</v>
      </c>
      <c r="B2751" t="s">
        <v>1647</v>
      </c>
      <c r="C2751" t="s">
        <v>301</v>
      </c>
      <c r="D2751" t="s">
        <v>7400</v>
      </c>
      <c r="G2751" t="s">
        <v>7050</v>
      </c>
      <c r="H2751">
        <v>3</v>
      </c>
      <c r="I2751" t="s">
        <v>1652</v>
      </c>
      <c r="J2751">
        <v>0</v>
      </c>
      <c r="K2751">
        <v>0</v>
      </c>
    </row>
    <row r="2752" spans="1:11" x14ac:dyDescent="0.25">
      <c r="A2752">
        <v>3848</v>
      </c>
      <c r="B2752" t="s">
        <v>1647</v>
      </c>
      <c r="C2752" t="s">
        <v>301</v>
      </c>
      <c r="D2752" t="s">
        <v>7400</v>
      </c>
      <c r="E2752" t="s">
        <v>3922</v>
      </c>
      <c r="F2752" t="s">
        <v>1655</v>
      </c>
      <c r="G2752" t="s">
        <v>3609</v>
      </c>
      <c r="H2752">
        <v>29</v>
      </c>
      <c r="I2752" t="s">
        <v>1652</v>
      </c>
      <c r="J2752">
        <v>0</v>
      </c>
      <c r="K2752">
        <v>0</v>
      </c>
    </row>
    <row r="2753" spans="1:11" x14ac:dyDescent="0.25">
      <c r="A2753">
        <v>3848</v>
      </c>
      <c r="B2753" t="s">
        <v>1647</v>
      </c>
      <c r="C2753" t="s">
        <v>301</v>
      </c>
      <c r="D2753" t="s">
        <v>7400</v>
      </c>
      <c r="G2753" t="s">
        <v>4271</v>
      </c>
      <c r="H2753">
        <v>32</v>
      </c>
      <c r="I2753" t="s">
        <v>1652</v>
      </c>
      <c r="J2753">
        <v>0</v>
      </c>
      <c r="K2753">
        <v>0</v>
      </c>
    </row>
    <row r="2754" spans="1:11" x14ac:dyDescent="0.25">
      <c r="A2754">
        <v>3848</v>
      </c>
      <c r="B2754" t="s">
        <v>1647</v>
      </c>
      <c r="C2754" t="s">
        <v>301</v>
      </c>
      <c r="D2754" t="s">
        <v>7400</v>
      </c>
      <c r="E2754" t="s">
        <v>7806</v>
      </c>
      <c r="F2754" t="s">
        <v>1655</v>
      </c>
      <c r="G2754" t="s">
        <v>8306</v>
      </c>
      <c r="H2754">
        <v>32</v>
      </c>
      <c r="I2754" t="s">
        <v>1652</v>
      </c>
      <c r="J2754">
        <v>0</v>
      </c>
      <c r="K2754">
        <v>0</v>
      </c>
    </row>
    <row r="2755" spans="1:11" x14ac:dyDescent="0.25">
      <c r="A2755">
        <v>3848</v>
      </c>
      <c r="B2755" t="s">
        <v>1647</v>
      </c>
      <c r="C2755" t="s">
        <v>301</v>
      </c>
      <c r="D2755" t="s">
        <v>7400</v>
      </c>
      <c r="G2755" t="s">
        <v>7807</v>
      </c>
      <c r="H2755">
        <v>16</v>
      </c>
      <c r="I2755" t="s">
        <v>1652</v>
      </c>
      <c r="J2755">
        <v>0</v>
      </c>
      <c r="K2755">
        <v>0</v>
      </c>
    </row>
    <row r="2756" spans="1:11" x14ac:dyDescent="0.25">
      <c r="A2756">
        <v>3848</v>
      </c>
      <c r="B2756" t="s">
        <v>1647</v>
      </c>
      <c r="C2756" t="s">
        <v>301</v>
      </c>
      <c r="D2756" t="s">
        <v>7400</v>
      </c>
      <c r="E2756" t="s">
        <v>7808</v>
      </c>
      <c r="F2756" t="s">
        <v>1655</v>
      </c>
      <c r="G2756" t="s">
        <v>3301</v>
      </c>
      <c r="H2756">
        <v>26</v>
      </c>
      <c r="I2756" t="s">
        <v>1652</v>
      </c>
      <c r="J2756">
        <v>0</v>
      </c>
      <c r="K2756">
        <v>0</v>
      </c>
    </row>
    <row r="2757" spans="1:11" x14ac:dyDescent="0.25">
      <c r="A2757">
        <v>3848</v>
      </c>
      <c r="B2757" t="s">
        <v>1647</v>
      </c>
      <c r="C2757" t="s">
        <v>301</v>
      </c>
      <c r="D2757" t="s">
        <v>7400</v>
      </c>
      <c r="G2757" t="s">
        <v>10904</v>
      </c>
      <c r="H2757">
        <v>25</v>
      </c>
      <c r="I2757" t="s">
        <v>1652</v>
      </c>
      <c r="J2757">
        <v>0</v>
      </c>
      <c r="K2757">
        <v>0</v>
      </c>
    </row>
    <row r="2758" spans="1:11" x14ac:dyDescent="0.25">
      <c r="A2758">
        <v>3848</v>
      </c>
      <c r="B2758" t="s">
        <v>1647</v>
      </c>
      <c r="C2758" t="s">
        <v>301</v>
      </c>
      <c r="D2758" t="s">
        <v>7400</v>
      </c>
      <c r="E2758" t="s">
        <v>1859</v>
      </c>
      <c r="F2758" t="s">
        <v>1655</v>
      </c>
      <c r="G2758" t="s">
        <v>3924</v>
      </c>
      <c r="H2758">
        <v>30</v>
      </c>
      <c r="I2758" t="s">
        <v>1652</v>
      </c>
      <c r="J2758">
        <v>0</v>
      </c>
      <c r="K2758">
        <v>0</v>
      </c>
    </row>
    <row r="2759" spans="1:11" x14ac:dyDescent="0.25">
      <c r="A2759">
        <v>3848</v>
      </c>
      <c r="B2759" t="s">
        <v>1647</v>
      </c>
      <c r="C2759" t="s">
        <v>301</v>
      </c>
      <c r="D2759" t="s">
        <v>7400</v>
      </c>
      <c r="G2759" t="s">
        <v>5223</v>
      </c>
      <c r="H2759">
        <v>103</v>
      </c>
      <c r="I2759" t="s">
        <v>1652</v>
      </c>
      <c r="J2759">
        <v>0</v>
      </c>
      <c r="K2759">
        <v>0</v>
      </c>
    </row>
    <row r="2760" spans="1:11" x14ac:dyDescent="0.25">
      <c r="A2760">
        <v>3848</v>
      </c>
      <c r="B2760" t="s">
        <v>1647</v>
      </c>
      <c r="C2760" t="s">
        <v>301</v>
      </c>
      <c r="D2760" t="s">
        <v>7400</v>
      </c>
      <c r="E2760" t="s">
        <v>3923</v>
      </c>
      <c r="F2760" t="s">
        <v>1655</v>
      </c>
      <c r="G2760" t="s">
        <v>3865</v>
      </c>
      <c r="H2760">
        <v>49</v>
      </c>
      <c r="I2760" t="s">
        <v>1652</v>
      </c>
      <c r="J2760">
        <v>0</v>
      </c>
      <c r="K2760">
        <v>0</v>
      </c>
    </row>
    <row r="2761" spans="1:11" x14ac:dyDescent="0.25">
      <c r="A2761">
        <v>3848</v>
      </c>
      <c r="B2761" t="s">
        <v>1647</v>
      </c>
      <c r="C2761" t="s">
        <v>301</v>
      </c>
      <c r="D2761" t="s">
        <v>7400</v>
      </c>
      <c r="G2761" t="s">
        <v>4364</v>
      </c>
      <c r="H2761">
        <v>67</v>
      </c>
      <c r="I2761" t="s">
        <v>1652</v>
      </c>
      <c r="J2761">
        <v>0</v>
      </c>
      <c r="K2761">
        <v>0</v>
      </c>
    </row>
    <row r="2762" spans="1:11" x14ac:dyDescent="0.25">
      <c r="A2762">
        <v>3848</v>
      </c>
      <c r="B2762" t="s">
        <v>1647</v>
      </c>
      <c r="C2762" t="s">
        <v>301</v>
      </c>
      <c r="D2762" t="s">
        <v>7400</v>
      </c>
      <c r="E2762" t="s">
        <v>1858</v>
      </c>
      <c r="F2762" t="s">
        <v>1655</v>
      </c>
      <c r="G2762" t="s">
        <v>3924</v>
      </c>
      <c r="H2762">
        <v>58</v>
      </c>
      <c r="I2762" t="s">
        <v>1652</v>
      </c>
      <c r="J2762">
        <v>0</v>
      </c>
      <c r="K2762">
        <v>0</v>
      </c>
    </row>
    <row r="2763" spans="1:11" x14ac:dyDescent="0.25">
      <c r="A2763">
        <v>3848</v>
      </c>
      <c r="B2763" t="s">
        <v>1647</v>
      </c>
      <c r="C2763" t="s">
        <v>301</v>
      </c>
      <c r="D2763" t="s">
        <v>7400</v>
      </c>
      <c r="G2763" t="s">
        <v>5224</v>
      </c>
      <c r="H2763">
        <v>100</v>
      </c>
      <c r="I2763" t="s">
        <v>1652</v>
      </c>
      <c r="J2763">
        <v>0</v>
      </c>
      <c r="K2763">
        <v>0</v>
      </c>
    </row>
    <row r="2764" spans="1:11" x14ac:dyDescent="0.25">
      <c r="A2764">
        <v>3848</v>
      </c>
      <c r="B2764" t="s">
        <v>1647</v>
      </c>
      <c r="C2764" t="s">
        <v>301</v>
      </c>
      <c r="D2764" t="s">
        <v>7400</v>
      </c>
      <c r="E2764" t="s">
        <v>1857</v>
      </c>
      <c r="F2764" t="s">
        <v>1655</v>
      </c>
      <c r="G2764" t="s">
        <v>3454</v>
      </c>
      <c r="H2764">
        <v>76</v>
      </c>
      <c r="I2764" t="s">
        <v>1652</v>
      </c>
      <c r="J2764">
        <v>0</v>
      </c>
      <c r="K2764">
        <v>0</v>
      </c>
    </row>
    <row r="2765" spans="1:11" x14ac:dyDescent="0.25">
      <c r="A2765">
        <v>3848</v>
      </c>
      <c r="B2765" t="s">
        <v>1647</v>
      </c>
      <c r="C2765" t="s">
        <v>301</v>
      </c>
      <c r="D2765" t="s">
        <v>7400</v>
      </c>
      <c r="G2765" t="s">
        <v>2287</v>
      </c>
      <c r="H2765">
        <v>25</v>
      </c>
      <c r="I2765" t="s">
        <v>1652</v>
      </c>
      <c r="J2765">
        <v>0</v>
      </c>
      <c r="K2765">
        <v>0</v>
      </c>
    </row>
    <row r="2766" spans="1:11" x14ac:dyDescent="0.25">
      <c r="A2766">
        <v>3848</v>
      </c>
      <c r="B2766" t="s">
        <v>1647</v>
      </c>
      <c r="C2766" t="s">
        <v>301</v>
      </c>
      <c r="D2766" t="s">
        <v>7400</v>
      </c>
      <c r="E2766" t="s">
        <v>8782</v>
      </c>
      <c r="F2766" t="s">
        <v>1655</v>
      </c>
      <c r="G2766" t="s">
        <v>8760</v>
      </c>
      <c r="H2766">
        <v>65</v>
      </c>
      <c r="I2766" t="s">
        <v>1652</v>
      </c>
      <c r="J2766">
        <v>0</v>
      </c>
      <c r="K2766">
        <v>0</v>
      </c>
    </row>
    <row r="2767" spans="1:11" x14ac:dyDescent="0.25">
      <c r="A2767">
        <v>3848</v>
      </c>
      <c r="B2767" t="s">
        <v>1647</v>
      </c>
      <c r="C2767" t="s">
        <v>301</v>
      </c>
      <c r="D2767" t="s">
        <v>7400</v>
      </c>
      <c r="E2767" t="s">
        <v>1856</v>
      </c>
      <c r="F2767" t="s">
        <v>1655</v>
      </c>
      <c r="G2767" t="s">
        <v>3925</v>
      </c>
      <c r="H2767">
        <v>17</v>
      </c>
      <c r="I2767" t="s">
        <v>1652</v>
      </c>
      <c r="J2767">
        <v>0</v>
      </c>
      <c r="K2767">
        <v>0</v>
      </c>
    </row>
    <row r="2768" spans="1:11" x14ac:dyDescent="0.25">
      <c r="A2768">
        <v>3848</v>
      </c>
      <c r="B2768" t="s">
        <v>1647</v>
      </c>
      <c r="C2768" t="s">
        <v>301</v>
      </c>
      <c r="D2768" t="s">
        <v>7400</v>
      </c>
      <c r="G2768" t="s">
        <v>2288</v>
      </c>
      <c r="H2768">
        <v>107</v>
      </c>
      <c r="I2768" t="s">
        <v>1652</v>
      </c>
      <c r="J2768">
        <v>0</v>
      </c>
      <c r="K2768">
        <v>0</v>
      </c>
    </row>
    <row r="2769" spans="1:11" x14ac:dyDescent="0.25">
      <c r="A2769">
        <v>3848</v>
      </c>
      <c r="B2769" t="s">
        <v>1647</v>
      </c>
      <c r="C2769" t="s">
        <v>301</v>
      </c>
      <c r="D2769" t="s">
        <v>7400</v>
      </c>
      <c r="E2769" t="s">
        <v>7570</v>
      </c>
      <c r="F2769" t="s">
        <v>1655</v>
      </c>
      <c r="G2769" t="s">
        <v>9915</v>
      </c>
      <c r="H2769">
        <v>19</v>
      </c>
      <c r="I2769" t="s">
        <v>1652</v>
      </c>
      <c r="J2769">
        <v>0</v>
      </c>
      <c r="K2769">
        <v>0</v>
      </c>
    </row>
    <row r="2770" spans="1:11" x14ac:dyDescent="0.25">
      <c r="A2770">
        <v>3848</v>
      </c>
      <c r="B2770" t="s">
        <v>1647</v>
      </c>
      <c r="C2770" t="s">
        <v>301</v>
      </c>
      <c r="D2770" t="s">
        <v>7400</v>
      </c>
      <c r="G2770" t="s">
        <v>8965</v>
      </c>
      <c r="H2770">
        <v>8</v>
      </c>
      <c r="I2770" t="s">
        <v>1652</v>
      </c>
      <c r="J2770">
        <v>0</v>
      </c>
      <c r="K2770">
        <v>0</v>
      </c>
    </row>
    <row r="2771" spans="1:11" x14ac:dyDescent="0.25">
      <c r="A2771">
        <v>3848</v>
      </c>
      <c r="B2771" t="s">
        <v>1647</v>
      </c>
      <c r="C2771" t="s">
        <v>301</v>
      </c>
      <c r="D2771" t="s">
        <v>7400</v>
      </c>
      <c r="E2771" t="s">
        <v>9182</v>
      </c>
      <c r="F2771" t="s">
        <v>1655</v>
      </c>
      <c r="G2771" t="s">
        <v>10171</v>
      </c>
      <c r="H2771">
        <v>69</v>
      </c>
      <c r="I2771" t="s">
        <v>1652</v>
      </c>
      <c r="J2771">
        <v>0</v>
      </c>
      <c r="K2771">
        <v>0</v>
      </c>
    </row>
    <row r="2772" spans="1:11" x14ac:dyDescent="0.25">
      <c r="A2772">
        <v>3848</v>
      </c>
      <c r="B2772" t="s">
        <v>1647</v>
      </c>
      <c r="C2772" t="s">
        <v>301</v>
      </c>
      <c r="D2772" t="s">
        <v>7400</v>
      </c>
      <c r="G2772" t="s">
        <v>9698</v>
      </c>
      <c r="H2772">
        <v>7</v>
      </c>
      <c r="I2772" t="s">
        <v>1652</v>
      </c>
      <c r="J2772">
        <v>0</v>
      </c>
      <c r="K2772">
        <v>0</v>
      </c>
    </row>
    <row r="2773" spans="1:11" x14ac:dyDescent="0.25">
      <c r="A2773">
        <v>3848</v>
      </c>
      <c r="B2773" t="s">
        <v>1647</v>
      </c>
      <c r="C2773" t="s">
        <v>301</v>
      </c>
      <c r="D2773" t="s">
        <v>7400</v>
      </c>
      <c r="E2773" t="s">
        <v>10172</v>
      </c>
      <c r="F2773" t="s">
        <v>1655</v>
      </c>
      <c r="G2773" t="s">
        <v>10173</v>
      </c>
      <c r="H2773">
        <v>26</v>
      </c>
      <c r="I2773" t="s">
        <v>1652</v>
      </c>
      <c r="J2773">
        <v>0</v>
      </c>
      <c r="K2773">
        <v>0</v>
      </c>
    </row>
    <row r="2774" spans="1:11" x14ac:dyDescent="0.25">
      <c r="A2774">
        <v>3848</v>
      </c>
      <c r="B2774" t="s">
        <v>1647</v>
      </c>
      <c r="C2774" t="s">
        <v>301</v>
      </c>
      <c r="D2774" t="s">
        <v>7400</v>
      </c>
      <c r="G2774" t="s">
        <v>4365</v>
      </c>
      <c r="H2774">
        <v>60</v>
      </c>
      <c r="I2774" t="s">
        <v>1652</v>
      </c>
      <c r="J2774">
        <v>0</v>
      </c>
      <c r="K2774">
        <v>0</v>
      </c>
    </row>
    <row r="2775" spans="1:11" x14ac:dyDescent="0.25">
      <c r="A2775">
        <v>3848</v>
      </c>
      <c r="B2775" t="s">
        <v>1647</v>
      </c>
      <c r="C2775" t="s">
        <v>301</v>
      </c>
      <c r="D2775" t="s">
        <v>7400</v>
      </c>
      <c r="E2775" t="s">
        <v>3926</v>
      </c>
      <c r="F2775" t="s">
        <v>1655</v>
      </c>
      <c r="G2775" t="s">
        <v>10152</v>
      </c>
      <c r="H2775">
        <v>418</v>
      </c>
      <c r="I2775" t="s">
        <v>1652</v>
      </c>
      <c r="J2775">
        <v>0</v>
      </c>
      <c r="K2775">
        <v>0</v>
      </c>
    </row>
    <row r="2776" spans="1:11" x14ac:dyDescent="0.25">
      <c r="A2776">
        <v>3848</v>
      </c>
      <c r="B2776" t="s">
        <v>1647</v>
      </c>
      <c r="C2776" t="s">
        <v>301</v>
      </c>
      <c r="D2776" t="s">
        <v>7400</v>
      </c>
      <c r="G2776" t="s">
        <v>5926</v>
      </c>
      <c r="H2776">
        <v>85</v>
      </c>
      <c r="I2776" t="s">
        <v>1652</v>
      </c>
      <c r="J2776">
        <v>0</v>
      </c>
      <c r="K2776">
        <v>0</v>
      </c>
    </row>
    <row r="2777" spans="1:11" x14ac:dyDescent="0.25">
      <c r="A2777">
        <v>3848</v>
      </c>
      <c r="B2777" t="s">
        <v>1647</v>
      </c>
      <c r="C2777" t="s">
        <v>301</v>
      </c>
      <c r="D2777" t="s">
        <v>7400</v>
      </c>
      <c r="E2777" t="s">
        <v>3927</v>
      </c>
      <c r="F2777" t="s">
        <v>1655</v>
      </c>
      <c r="G2777" t="s">
        <v>6714</v>
      </c>
      <c r="H2777">
        <v>28</v>
      </c>
      <c r="I2777" t="s">
        <v>1652</v>
      </c>
      <c r="J2777">
        <v>0</v>
      </c>
      <c r="K2777">
        <v>0</v>
      </c>
    </row>
    <row r="2778" spans="1:11" x14ac:dyDescent="0.25">
      <c r="A2778">
        <v>3848</v>
      </c>
      <c r="B2778" t="s">
        <v>1647</v>
      </c>
      <c r="C2778" t="s">
        <v>301</v>
      </c>
      <c r="D2778" t="s">
        <v>7400</v>
      </c>
      <c r="G2778" t="s">
        <v>4918</v>
      </c>
      <c r="H2778">
        <v>74</v>
      </c>
      <c r="I2778" t="s">
        <v>1652</v>
      </c>
      <c r="J2778">
        <v>0</v>
      </c>
      <c r="K2778">
        <v>0</v>
      </c>
    </row>
    <row r="2779" spans="1:11" x14ac:dyDescent="0.25">
      <c r="A2779">
        <v>3848</v>
      </c>
      <c r="B2779" t="s">
        <v>1647</v>
      </c>
      <c r="C2779" t="s">
        <v>301</v>
      </c>
      <c r="D2779" t="s">
        <v>7400</v>
      </c>
      <c r="E2779" t="s">
        <v>10385</v>
      </c>
      <c r="F2779" t="s">
        <v>1655</v>
      </c>
      <c r="G2779" t="s">
        <v>3928</v>
      </c>
      <c r="H2779">
        <v>22</v>
      </c>
      <c r="I2779" t="s">
        <v>1652</v>
      </c>
      <c r="J2779">
        <v>0</v>
      </c>
      <c r="K2779">
        <v>0</v>
      </c>
    </row>
    <row r="2780" spans="1:11" x14ac:dyDescent="0.25">
      <c r="A2780">
        <v>3848</v>
      </c>
      <c r="B2780" t="s">
        <v>1647</v>
      </c>
      <c r="C2780" t="s">
        <v>301</v>
      </c>
      <c r="D2780" t="s">
        <v>7400</v>
      </c>
      <c r="G2780" t="s">
        <v>10386</v>
      </c>
      <c r="H2780">
        <v>43</v>
      </c>
      <c r="I2780" t="s">
        <v>1652</v>
      </c>
      <c r="J2780">
        <v>0</v>
      </c>
      <c r="K2780">
        <v>0</v>
      </c>
    </row>
    <row r="2781" spans="1:11" x14ac:dyDescent="0.25">
      <c r="A2781">
        <v>3848</v>
      </c>
      <c r="B2781" t="s">
        <v>1647</v>
      </c>
      <c r="C2781" t="s">
        <v>301</v>
      </c>
      <c r="D2781" t="s">
        <v>7400</v>
      </c>
      <c r="E2781" t="s">
        <v>3929</v>
      </c>
      <c r="F2781" t="s">
        <v>1655</v>
      </c>
      <c r="G2781" t="s">
        <v>4437</v>
      </c>
      <c r="H2781">
        <v>27</v>
      </c>
      <c r="I2781" t="s">
        <v>1652</v>
      </c>
      <c r="J2781">
        <v>0</v>
      </c>
      <c r="K2781">
        <v>0</v>
      </c>
    </row>
    <row r="2782" spans="1:11" x14ac:dyDescent="0.25">
      <c r="A2782">
        <v>3848</v>
      </c>
      <c r="B2782" t="s">
        <v>1647</v>
      </c>
      <c r="C2782" t="s">
        <v>301</v>
      </c>
      <c r="D2782" t="s">
        <v>7400</v>
      </c>
      <c r="G2782" t="s">
        <v>7051</v>
      </c>
      <c r="H2782">
        <v>308</v>
      </c>
      <c r="I2782" t="s">
        <v>1652</v>
      </c>
      <c r="J2782">
        <v>0</v>
      </c>
      <c r="K2782">
        <v>0</v>
      </c>
    </row>
    <row r="2783" spans="1:11" x14ac:dyDescent="0.25">
      <c r="A2783">
        <v>3848</v>
      </c>
      <c r="B2783" t="s">
        <v>1647</v>
      </c>
      <c r="C2783" t="s">
        <v>301</v>
      </c>
      <c r="D2783" t="s">
        <v>7400</v>
      </c>
      <c r="E2783" t="s">
        <v>3930</v>
      </c>
      <c r="F2783" t="s">
        <v>1655</v>
      </c>
      <c r="G2783" t="s">
        <v>3931</v>
      </c>
      <c r="H2783">
        <v>37</v>
      </c>
      <c r="I2783" t="s">
        <v>1652</v>
      </c>
      <c r="J2783">
        <v>0</v>
      </c>
      <c r="K2783">
        <v>0</v>
      </c>
    </row>
    <row r="2784" spans="1:11" x14ac:dyDescent="0.25">
      <c r="A2784">
        <v>3848</v>
      </c>
      <c r="B2784" t="s">
        <v>1647</v>
      </c>
      <c r="C2784" t="s">
        <v>301</v>
      </c>
      <c r="D2784" t="s">
        <v>7400</v>
      </c>
      <c r="G2784" t="s">
        <v>4269</v>
      </c>
      <c r="H2784">
        <v>20</v>
      </c>
      <c r="I2784" t="s">
        <v>1652</v>
      </c>
      <c r="J2784">
        <v>0</v>
      </c>
      <c r="K2784">
        <v>0</v>
      </c>
    </row>
    <row r="2785" spans="1:11" x14ac:dyDescent="0.25">
      <c r="A2785">
        <v>3848</v>
      </c>
      <c r="B2785" t="s">
        <v>1647</v>
      </c>
      <c r="C2785" t="s">
        <v>301</v>
      </c>
      <c r="D2785" t="s">
        <v>7400</v>
      </c>
      <c r="E2785" t="s">
        <v>3932</v>
      </c>
      <c r="F2785" t="s">
        <v>1655</v>
      </c>
      <c r="G2785" t="s">
        <v>3547</v>
      </c>
      <c r="H2785">
        <v>76</v>
      </c>
      <c r="I2785" t="s">
        <v>1652</v>
      </c>
      <c r="J2785">
        <v>0</v>
      </c>
      <c r="K2785">
        <v>0</v>
      </c>
    </row>
    <row r="2786" spans="1:11" x14ac:dyDescent="0.25">
      <c r="A2786">
        <v>3848</v>
      </c>
      <c r="B2786" t="s">
        <v>1647</v>
      </c>
      <c r="C2786" t="s">
        <v>301</v>
      </c>
      <c r="D2786" t="s">
        <v>7400</v>
      </c>
      <c r="G2786" t="s">
        <v>6695</v>
      </c>
      <c r="H2786">
        <v>21</v>
      </c>
      <c r="I2786" t="s">
        <v>1652</v>
      </c>
      <c r="J2786">
        <v>0</v>
      </c>
      <c r="K2786">
        <v>0</v>
      </c>
    </row>
    <row r="2787" spans="1:11" x14ac:dyDescent="0.25">
      <c r="A2787">
        <v>3848</v>
      </c>
      <c r="B2787" t="s">
        <v>1647</v>
      </c>
      <c r="C2787" t="s">
        <v>301</v>
      </c>
      <c r="D2787" t="s">
        <v>7400</v>
      </c>
      <c r="E2787" t="s">
        <v>2367</v>
      </c>
      <c r="F2787" t="s">
        <v>1655</v>
      </c>
      <c r="G2787" t="s">
        <v>9911</v>
      </c>
      <c r="H2787">
        <v>100</v>
      </c>
      <c r="I2787" t="s">
        <v>1652</v>
      </c>
      <c r="J2787">
        <v>0</v>
      </c>
      <c r="K2787">
        <v>0</v>
      </c>
    </row>
    <row r="2788" spans="1:11" x14ac:dyDescent="0.25">
      <c r="A2788">
        <v>3848</v>
      </c>
      <c r="B2788" t="s">
        <v>1647</v>
      </c>
      <c r="C2788" t="s">
        <v>301</v>
      </c>
      <c r="D2788" t="s">
        <v>7400</v>
      </c>
      <c r="G2788" t="s">
        <v>2368</v>
      </c>
      <c r="H2788">
        <v>138</v>
      </c>
      <c r="I2788" t="s">
        <v>1652</v>
      </c>
      <c r="J2788">
        <v>0</v>
      </c>
      <c r="K2788">
        <v>0</v>
      </c>
    </row>
    <row r="2789" spans="1:11" x14ac:dyDescent="0.25">
      <c r="A2789">
        <v>3848</v>
      </c>
      <c r="B2789" t="s">
        <v>1647</v>
      </c>
      <c r="C2789" t="s">
        <v>301</v>
      </c>
      <c r="D2789" t="s">
        <v>7400</v>
      </c>
      <c r="E2789" t="s">
        <v>3933</v>
      </c>
      <c r="F2789" t="s">
        <v>1655</v>
      </c>
      <c r="G2789" t="s">
        <v>3052</v>
      </c>
      <c r="H2789">
        <v>64</v>
      </c>
      <c r="I2789" t="s">
        <v>1652</v>
      </c>
      <c r="J2789">
        <v>0</v>
      </c>
      <c r="K2789">
        <v>0</v>
      </c>
    </row>
    <row r="2790" spans="1:11" x14ac:dyDescent="0.25">
      <c r="A2790">
        <v>3848</v>
      </c>
      <c r="B2790" t="s">
        <v>1647</v>
      </c>
      <c r="C2790" t="s">
        <v>301</v>
      </c>
      <c r="D2790" t="s">
        <v>7400</v>
      </c>
      <c r="G2790" t="s">
        <v>5225</v>
      </c>
      <c r="H2790">
        <v>109</v>
      </c>
      <c r="I2790" t="s">
        <v>1652</v>
      </c>
      <c r="J2790">
        <v>0</v>
      </c>
      <c r="K2790">
        <v>0</v>
      </c>
    </row>
    <row r="2791" spans="1:11" x14ac:dyDescent="0.25">
      <c r="A2791">
        <v>3848</v>
      </c>
      <c r="B2791" t="s">
        <v>1647</v>
      </c>
      <c r="C2791" t="s">
        <v>301</v>
      </c>
      <c r="D2791" t="s">
        <v>7400</v>
      </c>
      <c r="E2791" t="s">
        <v>3934</v>
      </c>
      <c r="F2791" t="s">
        <v>1655</v>
      </c>
      <c r="G2791" t="s">
        <v>5226</v>
      </c>
      <c r="H2791">
        <v>24</v>
      </c>
      <c r="I2791" t="s">
        <v>1652</v>
      </c>
      <c r="J2791">
        <v>0</v>
      </c>
      <c r="K2791">
        <v>0</v>
      </c>
    </row>
    <row r="2792" spans="1:11" x14ac:dyDescent="0.25">
      <c r="A2792">
        <v>3848</v>
      </c>
      <c r="B2792" t="s">
        <v>1647</v>
      </c>
      <c r="C2792" t="s">
        <v>301</v>
      </c>
      <c r="D2792" t="s">
        <v>7400</v>
      </c>
      <c r="E2792" t="s">
        <v>1855</v>
      </c>
      <c r="F2792" t="s">
        <v>1655</v>
      </c>
      <c r="G2792" t="s">
        <v>3935</v>
      </c>
      <c r="H2792">
        <v>147</v>
      </c>
      <c r="I2792" t="s">
        <v>1652</v>
      </c>
      <c r="J2792">
        <v>0</v>
      </c>
      <c r="K2792">
        <v>0</v>
      </c>
    </row>
    <row r="2793" spans="1:11" x14ac:dyDescent="0.25">
      <c r="A2793">
        <v>3848</v>
      </c>
      <c r="B2793" t="s">
        <v>1647</v>
      </c>
      <c r="C2793" t="s">
        <v>301</v>
      </c>
      <c r="D2793" t="s">
        <v>7400</v>
      </c>
      <c r="G2793" t="s">
        <v>5227</v>
      </c>
      <c r="H2793">
        <v>86</v>
      </c>
      <c r="I2793" t="s">
        <v>1652</v>
      </c>
      <c r="J2793">
        <v>0</v>
      </c>
      <c r="K2793">
        <v>0</v>
      </c>
    </row>
    <row r="2794" spans="1:11" x14ac:dyDescent="0.25">
      <c r="A2794">
        <v>3848</v>
      </c>
      <c r="B2794" t="s">
        <v>1647</v>
      </c>
      <c r="C2794" t="s">
        <v>301</v>
      </c>
      <c r="D2794" t="s">
        <v>7400</v>
      </c>
      <c r="E2794" t="s">
        <v>3936</v>
      </c>
      <c r="F2794" t="s">
        <v>1655</v>
      </c>
      <c r="G2794" t="s">
        <v>6783</v>
      </c>
      <c r="H2794">
        <v>23</v>
      </c>
      <c r="I2794" t="s">
        <v>1652</v>
      </c>
      <c r="J2794">
        <v>0</v>
      </c>
      <c r="K2794">
        <v>0</v>
      </c>
    </row>
    <row r="2795" spans="1:11" x14ac:dyDescent="0.25">
      <c r="A2795">
        <v>3848</v>
      </c>
      <c r="B2795" t="s">
        <v>1647</v>
      </c>
      <c r="C2795" t="s">
        <v>301</v>
      </c>
      <c r="D2795" t="s">
        <v>7400</v>
      </c>
      <c r="G2795" t="s">
        <v>4366</v>
      </c>
      <c r="H2795">
        <v>100</v>
      </c>
      <c r="I2795" t="s">
        <v>1652</v>
      </c>
      <c r="J2795">
        <v>0</v>
      </c>
      <c r="K2795">
        <v>0</v>
      </c>
    </row>
    <row r="2796" spans="1:11" x14ac:dyDescent="0.25">
      <c r="A2796">
        <v>3848</v>
      </c>
      <c r="B2796" t="s">
        <v>1647</v>
      </c>
      <c r="C2796" t="s">
        <v>301</v>
      </c>
      <c r="D2796" t="s">
        <v>7400</v>
      </c>
      <c r="E2796" t="s">
        <v>10387</v>
      </c>
      <c r="F2796" t="s">
        <v>10388</v>
      </c>
      <c r="G2796" t="s">
        <v>10347</v>
      </c>
      <c r="H2796">
        <v>27</v>
      </c>
      <c r="I2796" t="s">
        <v>1652</v>
      </c>
      <c r="J2796">
        <v>0</v>
      </c>
      <c r="K2796">
        <v>0</v>
      </c>
    </row>
    <row r="2797" spans="1:11" x14ac:dyDescent="0.25">
      <c r="A2797">
        <v>3848</v>
      </c>
      <c r="B2797" t="s">
        <v>1647</v>
      </c>
      <c r="C2797" t="s">
        <v>301</v>
      </c>
      <c r="D2797" t="s">
        <v>7400</v>
      </c>
      <c r="G2797" t="s">
        <v>10389</v>
      </c>
      <c r="H2797">
        <v>58</v>
      </c>
      <c r="I2797" t="s">
        <v>1652</v>
      </c>
      <c r="J2797">
        <v>0</v>
      </c>
      <c r="K2797">
        <v>0</v>
      </c>
    </row>
    <row r="2798" spans="1:11" x14ac:dyDescent="0.25">
      <c r="A2798">
        <v>3848</v>
      </c>
      <c r="B2798" t="s">
        <v>1647</v>
      </c>
      <c r="C2798" t="s">
        <v>301</v>
      </c>
      <c r="D2798" t="s">
        <v>7400</v>
      </c>
      <c r="E2798" t="s">
        <v>3937</v>
      </c>
      <c r="F2798" t="s">
        <v>1655</v>
      </c>
      <c r="G2798" t="s">
        <v>3938</v>
      </c>
      <c r="H2798">
        <v>7</v>
      </c>
      <c r="I2798" t="s">
        <v>1652</v>
      </c>
      <c r="J2798">
        <v>0</v>
      </c>
      <c r="K2798">
        <v>0</v>
      </c>
    </row>
    <row r="2799" spans="1:11" x14ac:dyDescent="0.25">
      <c r="A2799">
        <v>3848</v>
      </c>
      <c r="B2799" t="s">
        <v>1647</v>
      </c>
      <c r="C2799" t="s">
        <v>301</v>
      </c>
      <c r="D2799" t="s">
        <v>7400</v>
      </c>
      <c r="G2799" t="s">
        <v>4984</v>
      </c>
      <c r="H2799">
        <v>147</v>
      </c>
      <c r="I2799" t="s">
        <v>1652</v>
      </c>
      <c r="J2799">
        <v>0</v>
      </c>
      <c r="K2799">
        <v>0</v>
      </c>
    </row>
    <row r="2800" spans="1:11" x14ac:dyDescent="0.25">
      <c r="A2800">
        <v>3848</v>
      </c>
      <c r="B2800" t="s">
        <v>1647</v>
      </c>
      <c r="C2800" t="s">
        <v>301</v>
      </c>
      <c r="D2800" t="s">
        <v>7400</v>
      </c>
      <c r="E2800" t="s">
        <v>5228</v>
      </c>
      <c r="F2800" t="s">
        <v>1655</v>
      </c>
      <c r="G2800" t="s">
        <v>7053</v>
      </c>
      <c r="H2800">
        <v>37</v>
      </c>
      <c r="I2800" t="s">
        <v>1652</v>
      </c>
      <c r="J2800">
        <v>0</v>
      </c>
      <c r="K2800">
        <v>0</v>
      </c>
    </row>
    <row r="2801" spans="1:11" x14ac:dyDescent="0.25">
      <c r="A2801">
        <v>3848</v>
      </c>
      <c r="B2801" t="s">
        <v>1647</v>
      </c>
      <c r="C2801" t="s">
        <v>301</v>
      </c>
      <c r="D2801" t="s">
        <v>7400</v>
      </c>
      <c r="G2801" t="s">
        <v>5229</v>
      </c>
      <c r="H2801">
        <v>101</v>
      </c>
      <c r="I2801" t="s">
        <v>1652</v>
      </c>
      <c r="J2801">
        <v>0</v>
      </c>
      <c r="K2801">
        <v>0</v>
      </c>
    </row>
    <row r="2802" spans="1:11" x14ac:dyDescent="0.25">
      <c r="A2802">
        <v>3848</v>
      </c>
      <c r="B2802" t="s">
        <v>1647</v>
      </c>
      <c r="C2802" t="s">
        <v>301</v>
      </c>
      <c r="D2802" t="s">
        <v>7400</v>
      </c>
      <c r="E2802" t="s">
        <v>3939</v>
      </c>
      <c r="F2802" t="s">
        <v>1655</v>
      </c>
      <c r="G2802" t="s">
        <v>3940</v>
      </c>
      <c r="H2802">
        <v>24</v>
      </c>
      <c r="I2802" t="s">
        <v>1652</v>
      </c>
      <c r="J2802">
        <v>0</v>
      </c>
      <c r="K2802">
        <v>0</v>
      </c>
    </row>
    <row r="2803" spans="1:11" x14ac:dyDescent="0.25">
      <c r="A2803">
        <v>3848</v>
      </c>
      <c r="B2803" t="s">
        <v>1647</v>
      </c>
      <c r="C2803" t="s">
        <v>301</v>
      </c>
      <c r="D2803" t="s">
        <v>7400</v>
      </c>
      <c r="G2803" t="s">
        <v>4367</v>
      </c>
      <c r="H2803">
        <v>218</v>
      </c>
      <c r="I2803" t="s">
        <v>1652</v>
      </c>
      <c r="J2803">
        <v>0</v>
      </c>
      <c r="K2803">
        <v>0</v>
      </c>
    </row>
    <row r="2804" spans="1:11" x14ac:dyDescent="0.25">
      <c r="A2804">
        <v>3848</v>
      </c>
      <c r="B2804" t="s">
        <v>1647</v>
      </c>
      <c r="C2804" t="s">
        <v>301</v>
      </c>
      <c r="D2804" t="s">
        <v>7400</v>
      </c>
      <c r="E2804" t="s">
        <v>3941</v>
      </c>
      <c r="F2804" t="s">
        <v>1655</v>
      </c>
      <c r="G2804" t="s">
        <v>3942</v>
      </c>
      <c r="H2804">
        <v>81</v>
      </c>
      <c r="I2804" t="s">
        <v>1652</v>
      </c>
      <c r="J2804">
        <v>0</v>
      </c>
      <c r="K2804">
        <v>0</v>
      </c>
    </row>
    <row r="2805" spans="1:11" x14ac:dyDescent="0.25">
      <c r="A2805">
        <v>3848</v>
      </c>
      <c r="B2805" t="s">
        <v>1647</v>
      </c>
      <c r="C2805" t="s">
        <v>301</v>
      </c>
      <c r="D2805" t="s">
        <v>7400</v>
      </c>
      <c r="G2805" t="s">
        <v>5230</v>
      </c>
      <c r="H2805">
        <v>68</v>
      </c>
      <c r="I2805" t="s">
        <v>1652</v>
      </c>
      <c r="J2805">
        <v>0</v>
      </c>
      <c r="K2805">
        <v>0</v>
      </c>
    </row>
    <row r="2806" spans="1:11" x14ac:dyDescent="0.25">
      <c r="A2806">
        <v>3848</v>
      </c>
      <c r="B2806" t="s">
        <v>1647</v>
      </c>
      <c r="C2806" t="s">
        <v>301</v>
      </c>
      <c r="D2806" t="s">
        <v>7400</v>
      </c>
      <c r="E2806" t="s">
        <v>3943</v>
      </c>
      <c r="F2806" t="s">
        <v>1655</v>
      </c>
      <c r="G2806" t="s">
        <v>3944</v>
      </c>
      <c r="H2806">
        <v>21</v>
      </c>
      <c r="I2806" t="s">
        <v>1652</v>
      </c>
      <c r="J2806">
        <v>0</v>
      </c>
      <c r="K2806">
        <v>0</v>
      </c>
    </row>
    <row r="2807" spans="1:11" x14ac:dyDescent="0.25">
      <c r="A2807">
        <v>3848</v>
      </c>
      <c r="B2807" t="s">
        <v>1647</v>
      </c>
      <c r="C2807" t="s">
        <v>301</v>
      </c>
      <c r="D2807" t="s">
        <v>7400</v>
      </c>
      <c r="G2807" t="s">
        <v>4510</v>
      </c>
      <c r="H2807">
        <v>21</v>
      </c>
      <c r="I2807" t="s">
        <v>1652</v>
      </c>
      <c r="J2807">
        <v>0</v>
      </c>
      <c r="K2807">
        <v>0</v>
      </c>
    </row>
    <row r="2808" spans="1:11" x14ac:dyDescent="0.25">
      <c r="A2808">
        <v>3848</v>
      </c>
      <c r="B2808" t="s">
        <v>1647</v>
      </c>
      <c r="C2808" t="s">
        <v>301</v>
      </c>
      <c r="D2808" t="s">
        <v>7400</v>
      </c>
      <c r="E2808" t="s">
        <v>1854</v>
      </c>
      <c r="F2808" t="s">
        <v>1694</v>
      </c>
      <c r="G2808" t="s">
        <v>3945</v>
      </c>
      <c r="H2808">
        <v>2</v>
      </c>
      <c r="I2808" t="s">
        <v>1652</v>
      </c>
      <c r="J2808">
        <v>0</v>
      </c>
      <c r="K2808">
        <v>0</v>
      </c>
    </row>
    <row r="2809" spans="1:11" x14ac:dyDescent="0.25">
      <c r="A2809">
        <v>3848</v>
      </c>
      <c r="B2809" t="s">
        <v>1647</v>
      </c>
      <c r="C2809" t="s">
        <v>301</v>
      </c>
      <c r="D2809" t="s">
        <v>7400</v>
      </c>
      <c r="G2809" t="s">
        <v>2252</v>
      </c>
      <c r="H2809">
        <v>18</v>
      </c>
      <c r="I2809" t="s">
        <v>1652</v>
      </c>
      <c r="J2809">
        <v>0</v>
      </c>
      <c r="K2809">
        <v>0</v>
      </c>
    </row>
    <row r="2810" spans="1:11" x14ac:dyDescent="0.25">
      <c r="A2810">
        <v>3848</v>
      </c>
      <c r="B2810" t="s">
        <v>1647</v>
      </c>
      <c r="C2810" t="s">
        <v>301</v>
      </c>
      <c r="D2810" t="s">
        <v>7400</v>
      </c>
      <c r="E2810" t="s">
        <v>5231</v>
      </c>
      <c r="F2810" t="s">
        <v>1655</v>
      </c>
      <c r="G2810" t="s">
        <v>6563</v>
      </c>
      <c r="H2810">
        <v>4</v>
      </c>
      <c r="I2810" t="s">
        <v>1652</v>
      </c>
      <c r="J2810">
        <v>0</v>
      </c>
      <c r="K2810">
        <v>0</v>
      </c>
    </row>
    <row r="2811" spans="1:11" x14ac:dyDescent="0.25">
      <c r="A2811">
        <v>3848</v>
      </c>
      <c r="B2811" t="s">
        <v>1647</v>
      </c>
      <c r="C2811" t="s">
        <v>301</v>
      </c>
      <c r="D2811" t="s">
        <v>7400</v>
      </c>
      <c r="G2811" t="s">
        <v>5232</v>
      </c>
      <c r="H2811">
        <v>8</v>
      </c>
      <c r="I2811" t="s">
        <v>1652</v>
      </c>
      <c r="J2811">
        <v>0</v>
      </c>
      <c r="K2811">
        <v>0</v>
      </c>
    </row>
    <row r="2812" spans="1:11" x14ac:dyDescent="0.25">
      <c r="A2812">
        <v>3848</v>
      </c>
      <c r="B2812" t="s">
        <v>1647</v>
      </c>
      <c r="C2812" t="s">
        <v>301</v>
      </c>
      <c r="D2812" t="s">
        <v>7400</v>
      </c>
      <c r="E2812" t="s">
        <v>1853</v>
      </c>
      <c r="F2812" t="s">
        <v>1655</v>
      </c>
      <c r="G2812" t="s">
        <v>2289</v>
      </c>
      <c r="H2812">
        <v>45</v>
      </c>
      <c r="I2812" t="s">
        <v>1652</v>
      </c>
      <c r="J2812">
        <v>0</v>
      </c>
      <c r="K2812">
        <v>0</v>
      </c>
    </row>
    <row r="2813" spans="1:11" x14ac:dyDescent="0.25">
      <c r="A2813">
        <v>3848</v>
      </c>
      <c r="B2813" t="s">
        <v>1647</v>
      </c>
      <c r="C2813" t="s">
        <v>301</v>
      </c>
      <c r="D2813" t="s">
        <v>7400</v>
      </c>
      <c r="E2813" t="s">
        <v>9281</v>
      </c>
      <c r="F2813" t="s">
        <v>1655</v>
      </c>
      <c r="G2813" t="s">
        <v>8637</v>
      </c>
      <c r="H2813">
        <v>138</v>
      </c>
      <c r="I2813" t="s">
        <v>1652</v>
      </c>
      <c r="J2813">
        <v>0</v>
      </c>
      <c r="K2813">
        <v>0</v>
      </c>
    </row>
    <row r="2814" spans="1:11" x14ac:dyDescent="0.25">
      <c r="A2814">
        <v>3848</v>
      </c>
      <c r="B2814" t="s">
        <v>1647</v>
      </c>
      <c r="C2814" t="s">
        <v>301</v>
      </c>
      <c r="D2814" t="s">
        <v>7400</v>
      </c>
      <c r="G2814" t="s">
        <v>7609</v>
      </c>
      <c r="H2814">
        <v>260</v>
      </c>
      <c r="I2814" t="s">
        <v>1652</v>
      </c>
      <c r="J2814">
        <v>0</v>
      </c>
      <c r="K2814">
        <v>0</v>
      </c>
    </row>
    <row r="2815" spans="1:11" x14ac:dyDescent="0.25">
      <c r="A2815">
        <v>3848</v>
      </c>
      <c r="B2815" t="s">
        <v>1647</v>
      </c>
      <c r="C2815" t="s">
        <v>301</v>
      </c>
      <c r="D2815" t="s">
        <v>7400</v>
      </c>
      <c r="E2815" t="s">
        <v>7171</v>
      </c>
      <c r="F2815" t="s">
        <v>1655</v>
      </c>
      <c r="G2815" t="s">
        <v>7644</v>
      </c>
      <c r="H2815">
        <v>76</v>
      </c>
      <c r="I2815" t="s">
        <v>1652</v>
      </c>
      <c r="J2815">
        <v>0</v>
      </c>
      <c r="K2815">
        <v>0</v>
      </c>
    </row>
    <row r="2816" spans="1:11" x14ac:dyDescent="0.25">
      <c r="A2816">
        <v>3848</v>
      </c>
      <c r="B2816" t="s">
        <v>1647</v>
      </c>
      <c r="C2816" t="s">
        <v>301</v>
      </c>
      <c r="D2816" t="s">
        <v>7400</v>
      </c>
      <c r="G2816" t="s">
        <v>7609</v>
      </c>
      <c r="H2816">
        <v>138</v>
      </c>
      <c r="I2816" t="s">
        <v>1652</v>
      </c>
      <c r="J2816">
        <v>0</v>
      </c>
      <c r="K2816">
        <v>0</v>
      </c>
    </row>
    <row r="2817" spans="1:11" x14ac:dyDescent="0.25">
      <c r="A2817">
        <v>3848</v>
      </c>
      <c r="B2817" t="s">
        <v>1647</v>
      </c>
      <c r="C2817" t="s">
        <v>301</v>
      </c>
      <c r="D2817" t="s">
        <v>7400</v>
      </c>
      <c r="E2817" t="s">
        <v>7571</v>
      </c>
      <c r="F2817" t="s">
        <v>1655</v>
      </c>
      <c r="G2817" t="s">
        <v>3946</v>
      </c>
      <c r="H2817">
        <v>37</v>
      </c>
      <c r="I2817" t="s">
        <v>1652</v>
      </c>
      <c r="J2817">
        <v>0</v>
      </c>
      <c r="K2817">
        <v>0</v>
      </c>
    </row>
    <row r="2818" spans="1:11" x14ac:dyDescent="0.25">
      <c r="A2818">
        <v>3848</v>
      </c>
      <c r="B2818" t="s">
        <v>1647</v>
      </c>
      <c r="C2818" t="s">
        <v>301</v>
      </c>
      <c r="D2818" t="s">
        <v>7400</v>
      </c>
      <c r="E2818" t="s">
        <v>8615</v>
      </c>
      <c r="F2818" t="s">
        <v>1655</v>
      </c>
      <c r="G2818" t="s">
        <v>8616</v>
      </c>
      <c r="H2818">
        <v>30</v>
      </c>
      <c r="I2818" t="s">
        <v>1652</v>
      </c>
      <c r="J2818">
        <v>0</v>
      </c>
      <c r="K2818">
        <v>0</v>
      </c>
    </row>
    <row r="2819" spans="1:11" x14ac:dyDescent="0.25">
      <c r="A2819">
        <v>3848</v>
      </c>
      <c r="B2819" t="s">
        <v>1647</v>
      </c>
      <c r="C2819" t="s">
        <v>301</v>
      </c>
      <c r="D2819" t="s">
        <v>7400</v>
      </c>
      <c r="G2819" t="s">
        <v>9553</v>
      </c>
      <c r="H2819">
        <v>36</v>
      </c>
      <c r="I2819" t="s">
        <v>1652</v>
      </c>
      <c r="J2819">
        <v>0</v>
      </c>
      <c r="K2819">
        <v>0</v>
      </c>
    </row>
    <row r="2820" spans="1:11" x14ac:dyDescent="0.25">
      <c r="A2820">
        <v>3848</v>
      </c>
      <c r="B2820" t="s">
        <v>1647</v>
      </c>
      <c r="C2820" t="s">
        <v>301</v>
      </c>
      <c r="D2820" t="s">
        <v>7400</v>
      </c>
      <c r="E2820" t="s">
        <v>1852</v>
      </c>
      <c r="F2820" t="s">
        <v>1655</v>
      </c>
      <c r="G2820" t="s">
        <v>3947</v>
      </c>
      <c r="H2820">
        <v>25</v>
      </c>
      <c r="I2820" t="s">
        <v>1652</v>
      </c>
      <c r="J2820">
        <v>0</v>
      </c>
      <c r="K2820">
        <v>0</v>
      </c>
    </row>
    <row r="2821" spans="1:11" x14ac:dyDescent="0.25">
      <c r="A2821">
        <v>3848</v>
      </c>
      <c r="B2821" t="s">
        <v>1647</v>
      </c>
      <c r="C2821" t="s">
        <v>301</v>
      </c>
      <c r="D2821" t="s">
        <v>7400</v>
      </c>
      <c r="G2821" t="s">
        <v>9699</v>
      </c>
      <c r="H2821">
        <v>25</v>
      </c>
      <c r="I2821" t="s">
        <v>1652</v>
      </c>
      <c r="J2821">
        <v>0</v>
      </c>
      <c r="K2821">
        <v>0</v>
      </c>
    </row>
    <row r="2822" spans="1:11" x14ac:dyDescent="0.25">
      <c r="A2822">
        <v>3848</v>
      </c>
      <c r="B2822" t="s">
        <v>1647</v>
      </c>
      <c r="C2822" t="s">
        <v>301</v>
      </c>
      <c r="D2822" t="s">
        <v>7400</v>
      </c>
      <c r="E2822" t="s">
        <v>10390</v>
      </c>
      <c r="F2822" t="s">
        <v>1655</v>
      </c>
      <c r="G2822" t="s">
        <v>10544</v>
      </c>
      <c r="H2822">
        <v>49</v>
      </c>
      <c r="I2822" t="s">
        <v>1652</v>
      </c>
      <c r="J2822">
        <v>0</v>
      </c>
      <c r="K2822">
        <v>0</v>
      </c>
    </row>
    <row r="2823" spans="1:11" x14ac:dyDescent="0.25">
      <c r="A2823">
        <v>3848</v>
      </c>
      <c r="B2823" t="s">
        <v>1647</v>
      </c>
      <c r="C2823" t="s">
        <v>301</v>
      </c>
      <c r="D2823" t="s">
        <v>7400</v>
      </c>
      <c r="G2823" t="s">
        <v>10391</v>
      </c>
      <c r="H2823">
        <v>44</v>
      </c>
      <c r="I2823" t="s">
        <v>1652</v>
      </c>
      <c r="J2823">
        <v>0</v>
      </c>
      <c r="K2823">
        <v>0</v>
      </c>
    </row>
    <row r="2824" spans="1:11" x14ac:dyDescent="0.25">
      <c r="A2824">
        <v>3848</v>
      </c>
      <c r="B2824" t="s">
        <v>1647</v>
      </c>
      <c r="C2824" t="s">
        <v>301</v>
      </c>
      <c r="D2824" t="s">
        <v>7400</v>
      </c>
      <c r="E2824" t="s">
        <v>5233</v>
      </c>
      <c r="F2824" t="s">
        <v>1655</v>
      </c>
      <c r="G2824" t="s">
        <v>5234</v>
      </c>
      <c r="H2824">
        <v>16</v>
      </c>
      <c r="I2824" t="s">
        <v>1652</v>
      </c>
      <c r="J2824">
        <v>0</v>
      </c>
      <c r="K2824">
        <v>0</v>
      </c>
    </row>
    <row r="2825" spans="1:11" x14ac:dyDescent="0.25">
      <c r="A2825">
        <v>3848</v>
      </c>
      <c r="B2825" t="s">
        <v>1647</v>
      </c>
      <c r="C2825" t="s">
        <v>301</v>
      </c>
      <c r="D2825" t="s">
        <v>7400</v>
      </c>
      <c r="E2825" t="s">
        <v>3948</v>
      </c>
      <c r="F2825" t="s">
        <v>1655</v>
      </c>
      <c r="G2825" t="s">
        <v>3949</v>
      </c>
      <c r="H2825">
        <v>17</v>
      </c>
      <c r="I2825" t="s">
        <v>1652</v>
      </c>
      <c r="J2825">
        <v>0</v>
      </c>
      <c r="K2825">
        <v>0</v>
      </c>
    </row>
    <row r="2826" spans="1:11" x14ac:dyDescent="0.25">
      <c r="A2826">
        <v>3848</v>
      </c>
      <c r="B2826" t="s">
        <v>1647</v>
      </c>
      <c r="C2826" t="s">
        <v>301</v>
      </c>
      <c r="D2826" t="s">
        <v>7400</v>
      </c>
      <c r="G2826" t="s">
        <v>5235</v>
      </c>
      <c r="H2826">
        <v>16</v>
      </c>
      <c r="I2826" t="s">
        <v>1652</v>
      </c>
      <c r="J2826">
        <v>0</v>
      </c>
      <c r="K2826">
        <v>0</v>
      </c>
    </row>
    <row r="2827" spans="1:11" x14ac:dyDescent="0.25">
      <c r="A2827">
        <v>3848</v>
      </c>
      <c r="B2827" t="s">
        <v>1647</v>
      </c>
      <c r="C2827" t="s">
        <v>301</v>
      </c>
      <c r="D2827" t="s">
        <v>7400</v>
      </c>
      <c r="E2827" t="s">
        <v>2090</v>
      </c>
      <c r="F2827" t="s">
        <v>1655</v>
      </c>
      <c r="G2827" t="s">
        <v>3186</v>
      </c>
      <c r="H2827">
        <v>16</v>
      </c>
      <c r="I2827" t="s">
        <v>1652</v>
      </c>
      <c r="J2827">
        <v>0</v>
      </c>
      <c r="K2827">
        <v>0</v>
      </c>
    </row>
    <row r="2828" spans="1:11" x14ac:dyDescent="0.25">
      <c r="A2828">
        <v>3848</v>
      </c>
      <c r="B2828" t="s">
        <v>1647</v>
      </c>
      <c r="C2828" t="s">
        <v>301</v>
      </c>
      <c r="D2828" t="s">
        <v>7400</v>
      </c>
      <c r="G2828" t="s">
        <v>4369</v>
      </c>
      <c r="H2828">
        <v>90</v>
      </c>
      <c r="I2828" t="s">
        <v>1652</v>
      </c>
      <c r="J2828">
        <v>0</v>
      </c>
      <c r="K2828">
        <v>0</v>
      </c>
    </row>
    <row r="2829" spans="1:11" x14ac:dyDescent="0.25">
      <c r="A2829">
        <v>3848</v>
      </c>
      <c r="B2829" t="s">
        <v>1647</v>
      </c>
      <c r="C2829" t="s">
        <v>301</v>
      </c>
      <c r="D2829" t="s">
        <v>7400</v>
      </c>
      <c r="E2829" t="s">
        <v>8966</v>
      </c>
      <c r="F2829" t="s">
        <v>1655</v>
      </c>
      <c r="G2829" t="s">
        <v>8967</v>
      </c>
      <c r="H2829">
        <v>6</v>
      </c>
      <c r="I2829" t="s">
        <v>1652</v>
      </c>
      <c r="J2829">
        <v>0</v>
      </c>
      <c r="K2829">
        <v>0</v>
      </c>
    </row>
    <row r="2830" spans="1:11" x14ac:dyDescent="0.25">
      <c r="A2830">
        <v>3848</v>
      </c>
      <c r="B2830" t="s">
        <v>1647</v>
      </c>
      <c r="C2830" t="s">
        <v>301</v>
      </c>
      <c r="D2830" t="s">
        <v>7400</v>
      </c>
      <c r="G2830" t="s">
        <v>8968</v>
      </c>
      <c r="H2830">
        <v>18</v>
      </c>
      <c r="I2830" t="s">
        <v>1652</v>
      </c>
      <c r="J2830">
        <v>0</v>
      </c>
      <c r="K2830">
        <v>0</v>
      </c>
    </row>
    <row r="2831" spans="1:11" x14ac:dyDescent="0.25">
      <c r="A2831">
        <v>3848</v>
      </c>
      <c r="B2831" t="s">
        <v>1647</v>
      </c>
      <c r="C2831" t="s">
        <v>301</v>
      </c>
      <c r="D2831" t="s">
        <v>7400</v>
      </c>
      <c r="E2831" t="s">
        <v>8617</v>
      </c>
      <c r="F2831" t="s">
        <v>1655</v>
      </c>
      <c r="G2831" t="s">
        <v>3747</v>
      </c>
      <c r="H2831">
        <v>59</v>
      </c>
      <c r="I2831" t="s">
        <v>1652</v>
      </c>
      <c r="J2831">
        <v>0</v>
      </c>
      <c r="K2831">
        <v>0</v>
      </c>
    </row>
    <row r="2832" spans="1:11" x14ac:dyDescent="0.25">
      <c r="A2832">
        <v>3848</v>
      </c>
      <c r="B2832" t="s">
        <v>1647</v>
      </c>
      <c r="C2832" t="s">
        <v>301</v>
      </c>
      <c r="D2832" t="s">
        <v>7400</v>
      </c>
      <c r="G2832" t="s">
        <v>10905</v>
      </c>
      <c r="H2832">
        <v>4</v>
      </c>
      <c r="I2832" t="s">
        <v>1652</v>
      </c>
      <c r="J2832">
        <v>0</v>
      </c>
      <c r="K2832">
        <v>0</v>
      </c>
    </row>
    <row r="2833" spans="1:11" x14ac:dyDescent="0.25">
      <c r="A2833">
        <v>3848</v>
      </c>
      <c r="B2833" t="s">
        <v>1647</v>
      </c>
      <c r="C2833" t="s">
        <v>301</v>
      </c>
      <c r="D2833" t="s">
        <v>7400</v>
      </c>
      <c r="E2833" t="s">
        <v>10906</v>
      </c>
      <c r="F2833" t="s">
        <v>10907</v>
      </c>
      <c r="G2833" t="s">
        <v>10908</v>
      </c>
      <c r="H2833">
        <v>30</v>
      </c>
      <c r="I2833" t="s">
        <v>1652</v>
      </c>
      <c r="J2833">
        <v>0</v>
      </c>
      <c r="K2833">
        <v>0</v>
      </c>
    </row>
    <row r="2834" spans="1:11" x14ac:dyDescent="0.25">
      <c r="A2834">
        <v>3848</v>
      </c>
      <c r="B2834" t="s">
        <v>1647</v>
      </c>
      <c r="C2834" t="s">
        <v>301</v>
      </c>
      <c r="D2834" t="s">
        <v>7400</v>
      </c>
      <c r="G2834" t="s">
        <v>10909</v>
      </c>
      <c r="H2834">
        <v>26</v>
      </c>
      <c r="I2834" t="s">
        <v>1652</v>
      </c>
      <c r="J2834">
        <v>0</v>
      </c>
      <c r="K2834">
        <v>0</v>
      </c>
    </row>
    <row r="2835" spans="1:11" x14ac:dyDescent="0.25">
      <c r="A2835">
        <v>3848</v>
      </c>
      <c r="B2835" t="s">
        <v>1647</v>
      </c>
      <c r="C2835" t="s">
        <v>301</v>
      </c>
      <c r="D2835" t="s">
        <v>7400</v>
      </c>
      <c r="E2835" t="s">
        <v>10910</v>
      </c>
      <c r="F2835" t="s">
        <v>1655</v>
      </c>
      <c r="G2835" t="s">
        <v>3505</v>
      </c>
      <c r="H2835">
        <v>50</v>
      </c>
      <c r="I2835" t="s">
        <v>1652</v>
      </c>
      <c r="J2835">
        <v>0</v>
      </c>
      <c r="K2835">
        <v>0</v>
      </c>
    </row>
    <row r="2836" spans="1:11" x14ac:dyDescent="0.25">
      <c r="A2836">
        <v>3848</v>
      </c>
      <c r="B2836" t="s">
        <v>1647</v>
      </c>
      <c r="C2836" t="s">
        <v>301</v>
      </c>
      <c r="D2836" t="s">
        <v>7400</v>
      </c>
      <c r="G2836" t="s">
        <v>10911</v>
      </c>
      <c r="H2836">
        <v>50</v>
      </c>
      <c r="I2836" t="s">
        <v>1652</v>
      </c>
      <c r="J2836">
        <v>0</v>
      </c>
      <c r="K2836">
        <v>0</v>
      </c>
    </row>
    <row r="2837" spans="1:11" x14ac:dyDescent="0.25">
      <c r="A2837">
        <v>3848</v>
      </c>
      <c r="B2837" t="s">
        <v>1647</v>
      </c>
      <c r="C2837" t="s">
        <v>301</v>
      </c>
      <c r="D2837" t="s">
        <v>7400</v>
      </c>
      <c r="E2837" t="s">
        <v>1851</v>
      </c>
      <c r="F2837" t="s">
        <v>1655</v>
      </c>
      <c r="G2837" t="s">
        <v>3789</v>
      </c>
      <c r="H2837">
        <v>25</v>
      </c>
      <c r="I2837" t="s">
        <v>1652</v>
      </c>
      <c r="J2837">
        <v>0</v>
      </c>
      <c r="K2837">
        <v>0</v>
      </c>
    </row>
    <row r="2838" spans="1:11" x14ac:dyDescent="0.25">
      <c r="A2838">
        <v>3848</v>
      </c>
      <c r="B2838" t="s">
        <v>1647</v>
      </c>
      <c r="C2838" t="s">
        <v>301</v>
      </c>
      <c r="D2838" t="s">
        <v>7400</v>
      </c>
      <c r="G2838" t="s">
        <v>10912</v>
      </c>
      <c r="H2838">
        <v>27</v>
      </c>
      <c r="I2838" t="s">
        <v>1652</v>
      </c>
      <c r="J2838">
        <v>0</v>
      </c>
      <c r="K2838">
        <v>0</v>
      </c>
    </row>
    <row r="2839" spans="1:11" x14ac:dyDescent="0.25">
      <c r="A2839">
        <v>3848</v>
      </c>
      <c r="B2839" t="s">
        <v>1647</v>
      </c>
      <c r="C2839" t="s">
        <v>301</v>
      </c>
      <c r="D2839" t="s">
        <v>7400</v>
      </c>
      <c r="E2839" t="s">
        <v>4438</v>
      </c>
      <c r="F2839" t="s">
        <v>1655</v>
      </c>
      <c r="G2839" t="s">
        <v>3901</v>
      </c>
      <c r="H2839">
        <v>12</v>
      </c>
      <c r="I2839" t="s">
        <v>1652</v>
      </c>
      <c r="J2839">
        <v>0</v>
      </c>
      <c r="K2839">
        <v>0</v>
      </c>
    </row>
    <row r="2840" spans="1:11" x14ac:dyDescent="0.25">
      <c r="A2840">
        <v>3848</v>
      </c>
      <c r="B2840" t="s">
        <v>1647</v>
      </c>
      <c r="C2840" t="s">
        <v>301</v>
      </c>
      <c r="D2840" t="s">
        <v>7400</v>
      </c>
      <c r="G2840" t="s">
        <v>8309</v>
      </c>
      <c r="H2840">
        <v>15</v>
      </c>
      <c r="I2840" t="s">
        <v>1652</v>
      </c>
      <c r="J2840">
        <v>0</v>
      </c>
      <c r="K2840">
        <v>0</v>
      </c>
    </row>
    <row r="2841" spans="1:11" x14ac:dyDescent="0.25">
      <c r="A2841">
        <v>3848</v>
      </c>
      <c r="B2841" t="s">
        <v>1647</v>
      </c>
      <c r="C2841" t="s">
        <v>301</v>
      </c>
      <c r="D2841" t="s">
        <v>7400</v>
      </c>
      <c r="E2841" t="s">
        <v>7217</v>
      </c>
      <c r="F2841" t="s">
        <v>1655</v>
      </c>
      <c r="G2841" t="s">
        <v>3457</v>
      </c>
      <c r="H2841">
        <v>25</v>
      </c>
      <c r="I2841" t="s">
        <v>1652</v>
      </c>
      <c r="J2841">
        <v>0</v>
      </c>
      <c r="K2841">
        <v>0</v>
      </c>
    </row>
    <row r="2842" spans="1:11" x14ac:dyDescent="0.25">
      <c r="A2842">
        <v>3848</v>
      </c>
      <c r="B2842" t="s">
        <v>1647</v>
      </c>
      <c r="C2842" t="s">
        <v>301</v>
      </c>
      <c r="D2842" t="s">
        <v>7400</v>
      </c>
      <c r="G2842" t="s">
        <v>2245</v>
      </c>
      <c r="H2842">
        <v>25</v>
      </c>
      <c r="I2842" t="s">
        <v>1652</v>
      </c>
      <c r="J2842">
        <v>0</v>
      </c>
      <c r="K2842">
        <v>0</v>
      </c>
    </row>
    <row r="2843" spans="1:11" x14ac:dyDescent="0.25">
      <c r="A2843">
        <v>3848</v>
      </c>
      <c r="B2843" t="s">
        <v>1647</v>
      </c>
      <c r="C2843" t="s">
        <v>301</v>
      </c>
      <c r="D2843" t="s">
        <v>7400</v>
      </c>
      <c r="E2843" t="s">
        <v>10913</v>
      </c>
      <c r="F2843" t="s">
        <v>1655</v>
      </c>
      <c r="G2843" t="s">
        <v>3457</v>
      </c>
      <c r="H2843">
        <v>27</v>
      </c>
      <c r="I2843" t="s">
        <v>1652</v>
      </c>
      <c r="J2843">
        <v>0</v>
      </c>
      <c r="K2843">
        <v>0</v>
      </c>
    </row>
    <row r="2844" spans="1:11" x14ac:dyDescent="0.25">
      <c r="A2844">
        <v>3848</v>
      </c>
      <c r="B2844" t="s">
        <v>1647</v>
      </c>
      <c r="C2844" t="s">
        <v>301</v>
      </c>
      <c r="D2844" t="s">
        <v>7400</v>
      </c>
      <c r="G2844" t="s">
        <v>10914</v>
      </c>
      <c r="H2844">
        <v>25</v>
      </c>
      <c r="I2844" t="s">
        <v>1652</v>
      </c>
      <c r="J2844">
        <v>0</v>
      </c>
      <c r="K2844">
        <v>0</v>
      </c>
    </row>
    <row r="2845" spans="1:11" x14ac:dyDescent="0.25">
      <c r="A2845">
        <v>3848</v>
      </c>
      <c r="B2845" t="s">
        <v>1647</v>
      </c>
      <c r="C2845" t="s">
        <v>301</v>
      </c>
      <c r="D2845" t="s">
        <v>7400</v>
      </c>
      <c r="E2845" t="s">
        <v>5236</v>
      </c>
      <c r="F2845" t="s">
        <v>1655</v>
      </c>
      <c r="G2845" t="s">
        <v>7052</v>
      </c>
      <c r="H2845">
        <v>106</v>
      </c>
      <c r="I2845" t="s">
        <v>1652</v>
      </c>
      <c r="J2845">
        <v>0</v>
      </c>
      <c r="K2845">
        <v>0</v>
      </c>
    </row>
    <row r="2846" spans="1:11" x14ac:dyDescent="0.25">
      <c r="A2846">
        <v>3848</v>
      </c>
      <c r="B2846" t="s">
        <v>1647</v>
      </c>
      <c r="C2846" t="s">
        <v>301</v>
      </c>
      <c r="D2846" t="s">
        <v>7400</v>
      </c>
      <c r="E2846" t="s">
        <v>7809</v>
      </c>
      <c r="F2846" t="s">
        <v>1655</v>
      </c>
      <c r="G2846" t="s">
        <v>5982</v>
      </c>
      <c r="H2846">
        <v>40</v>
      </c>
      <c r="I2846" t="s">
        <v>1652</v>
      </c>
      <c r="J2846">
        <v>0</v>
      </c>
      <c r="K2846">
        <v>0</v>
      </c>
    </row>
    <row r="2847" spans="1:11" x14ac:dyDescent="0.25">
      <c r="A2847">
        <v>3848</v>
      </c>
      <c r="B2847" t="s">
        <v>1647</v>
      </c>
      <c r="C2847" t="s">
        <v>301</v>
      </c>
      <c r="D2847" t="s">
        <v>7400</v>
      </c>
      <c r="E2847" t="s">
        <v>5237</v>
      </c>
      <c r="F2847" t="s">
        <v>1655</v>
      </c>
      <c r="G2847" t="s">
        <v>5902</v>
      </c>
      <c r="H2847">
        <v>1</v>
      </c>
      <c r="I2847" t="s">
        <v>1652</v>
      </c>
      <c r="J2847">
        <v>0</v>
      </c>
      <c r="K2847">
        <v>0</v>
      </c>
    </row>
    <row r="2848" spans="1:11" x14ac:dyDescent="0.25">
      <c r="A2848">
        <v>3848</v>
      </c>
      <c r="B2848" t="s">
        <v>1647</v>
      </c>
      <c r="C2848" t="s">
        <v>301</v>
      </c>
      <c r="D2848" t="s">
        <v>7400</v>
      </c>
      <c r="G2848" t="s">
        <v>9700</v>
      </c>
      <c r="H2848">
        <v>39</v>
      </c>
      <c r="I2848" t="s">
        <v>1652</v>
      </c>
      <c r="J2848">
        <v>0</v>
      </c>
      <c r="K2848">
        <v>0</v>
      </c>
    </row>
    <row r="2849" spans="1:11" x14ac:dyDescent="0.25">
      <c r="A2849">
        <v>3848</v>
      </c>
      <c r="B2849" t="s">
        <v>1647</v>
      </c>
      <c r="C2849" t="s">
        <v>301</v>
      </c>
      <c r="D2849" t="s">
        <v>7400</v>
      </c>
      <c r="E2849" t="s">
        <v>6484</v>
      </c>
      <c r="F2849" t="s">
        <v>1655</v>
      </c>
      <c r="G2849" t="s">
        <v>6782</v>
      </c>
      <c r="H2849">
        <v>30</v>
      </c>
      <c r="I2849" t="s">
        <v>1652</v>
      </c>
      <c r="J2849">
        <v>0</v>
      </c>
      <c r="K2849">
        <v>0</v>
      </c>
    </row>
    <row r="2850" spans="1:11" x14ac:dyDescent="0.25">
      <c r="A2850">
        <v>3848</v>
      </c>
      <c r="B2850" t="s">
        <v>1647</v>
      </c>
      <c r="C2850" t="s">
        <v>301</v>
      </c>
      <c r="D2850" t="s">
        <v>7400</v>
      </c>
      <c r="G2850" t="s">
        <v>6485</v>
      </c>
      <c r="H2850">
        <v>6</v>
      </c>
      <c r="I2850" t="s">
        <v>1652</v>
      </c>
      <c r="J2850">
        <v>0</v>
      </c>
      <c r="K2850">
        <v>0</v>
      </c>
    </row>
    <row r="2851" spans="1:11" x14ac:dyDescent="0.25">
      <c r="A2851">
        <v>3848</v>
      </c>
      <c r="B2851" t="s">
        <v>1647</v>
      </c>
      <c r="C2851" t="s">
        <v>301</v>
      </c>
      <c r="D2851" t="s">
        <v>7400</v>
      </c>
      <c r="E2851" t="s">
        <v>4569</v>
      </c>
      <c r="F2851" t="s">
        <v>1655</v>
      </c>
      <c r="G2851" t="s">
        <v>3513</v>
      </c>
      <c r="H2851">
        <v>10</v>
      </c>
      <c r="I2851" t="s">
        <v>1652</v>
      </c>
      <c r="J2851">
        <v>0</v>
      </c>
      <c r="K2851">
        <v>0</v>
      </c>
    </row>
    <row r="2852" spans="1:11" x14ac:dyDescent="0.25">
      <c r="A2852">
        <v>3848</v>
      </c>
      <c r="B2852" t="s">
        <v>1647</v>
      </c>
      <c r="C2852" t="s">
        <v>301</v>
      </c>
      <c r="D2852" t="s">
        <v>7400</v>
      </c>
      <c r="G2852" t="s">
        <v>5238</v>
      </c>
      <c r="H2852">
        <v>26</v>
      </c>
      <c r="I2852" t="s">
        <v>1652</v>
      </c>
      <c r="J2852">
        <v>0</v>
      </c>
      <c r="K2852">
        <v>0</v>
      </c>
    </row>
    <row r="2853" spans="1:11" x14ac:dyDescent="0.25">
      <c r="A2853">
        <v>3848</v>
      </c>
      <c r="B2853" t="s">
        <v>1647</v>
      </c>
      <c r="C2853" t="s">
        <v>301</v>
      </c>
      <c r="D2853" t="s">
        <v>7400</v>
      </c>
      <c r="E2853" t="s">
        <v>3950</v>
      </c>
      <c r="F2853" t="s">
        <v>1655</v>
      </c>
      <c r="G2853" t="s">
        <v>3951</v>
      </c>
      <c r="H2853">
        <v>42</v>
      </c>
      <c r="I2853" t="s">
        <v>1652</v>
      </c>
      <c r="J2853">
        <v>0</v>
      </c>
      <c r="K2853">
        <v>0</v>
      </c>
    </row>
    <row r="2854" spans="1:11" x14ac:dyDescent="0.25">
      <c r="A2854">
        <v>3848</v>
      </c>
      <c r="B2854" t="s">
        <v>1647</v>
      </c>
      <c r="C2854" t="s">
        <v>301</v>
      </c>
      <c r="D2854" t="s">
        <v>7400</v>
      </c>
      <c r="G2854" t="s">
        <v>4370</v>
      </c>
      <c r="H2854">
        <v>21</v>
      </c>
      <c r="I2854" t="s">
        <v>1652</v>
      </c>
      <c r="J2854">
        <v>0</v>
      </c>
      <c r="K2854">
        <v>0</v>
      </c>
    </row>
    <row r="2855" spans="1:11" x14ac:dyDescent="0.25">
      <c r="A2855">
        <v>3848</v>
      </c>
      <c r="B2855" t="s">
        <v>1647</v>
      </c>
      <c r="C2855" t="s">
        <v>301</v>
      </c>
      <c r="D2855" t="s">
        <v>7400</v>
      </c>
      <c r="E2855" t="s">
        <v>3952</v>
      </c>
      <c r="F2855" t="s">
        <v>1655</v>
      </c>
      <c r="G2855" t="s">
        <v>7810</v>
      </c>
      <c r="H2855">
        <v>5</v>
      </c>
      <c r="I2855" t="s">
        <v>1652</v>
      </c>
      <c r="J2855">
        <v>0</v>
      </c>
      <c r="K2855">
        <v>0</v>
      </c>
    </row>
    <row r="2856" spans="1:11" x14ac:dyDescent="0.25">
      <c r="A2856">
        <v>3848</v>
      </c>
      <c r="B2856" t="s">
        <v>1647</v>
      </c>
      <c r="C2856" t="s">
        <v>301</v>
      </c>
      <c r="D2856" t="s">
        <v>7400</v>
      </c>
      <c r="G2856" t="s">
        <v>4270</v>
      </c>
      <c r="H2856">
        <v>101</v>
      </c>
      <c r="I2856" t="s">
        <v>1652</v>
      </c>
      <c r="J2856">
        <v>0</v>
      </c>
      <c r="K2856">
        <v>0</v>
      </c>
    </row>
    <row r="2857" spans="1:11" x14ac:dyDescent="0.25">
      <c r="A2857">
        <v>3848</v>
      </c>
      <c r="B2857" t="s">
        <v>1647</v>
      </c>
      <c r="C2857" t="s">
        <v>301</v>
      </c>
      <c r="D2857" t="s">
        <v>7400</v>
      </c>
      <c r="E2857" t="s">
        <v>3953</v>
      </c>
      <c r="F2857" t="s">
        <v>1655</v>
      </c>
      <c r="G2857" t="s">
        <v>3954</v>
      </c>
      <c r="H2857">
        <v>22</v>
      </c>
      <c r="I2857" t="s">
        <v>1652</v>
      </c>
      <c r="J2857">
        <v>0</v>
      </c>
      <c r="K2857">
        <v>0</v>
      </c>
    </row>
    <row r="2858" spans="1:11" x14ac:dyDescent="0.25">
      <c r="A2858">
        <v>3848</v>
      </c>
      <c r="B2858" t="s">
        <v>1647</v>
      </c>
      <c r="C2858" t="s">
        <v>301</v>
      </c>
      <c r="D2858" t="s">
        <v>7400</v>
      </c>
      <c r="G2858" t="s">
        <v>4371</v>
      </c>
      <c r="H2858">
        <v>76</v>
      </c>
      <c r="I2858" t="s">
        <v>1652</v>
      </c>
      <c r="J2858">
        <v>0</v>
      </c>
      <c r="K2858">
        <v>0</v>
      </c>
    </row>
    <row r="2859" spans="1:11" x14ac:dyDescent="0.25">
      <c r="A2859">
        <v>3848</v>
      </c>
      <c r="B2859" t="s">
        <v>1647</v>
      </c>
      <c r="C2859" t="s">
        <v>301</v>
      </c>
      <c r="D2859" t="s">
        <v>7400</v>
      </c>
      <c r="E2859" t="s">
        <v>2533</v>
      </c>
      <c r="F2859" t="s">
        <v>1655</v>
      </c>
      <c r="G2859" t="s">
        <v>8969</v>
      </c>
      <c r="H2859">
        <v>8</v>
      </c>
      <c r="I2859" t="s">
        <v>1652</v>
      </c>
      <c r="J2859">
        <v>0</v>
      </c>
      <c r="K2859">
        <v>0</v>
      </c>
    </row>
    <row r="2860" spans="1:11" x14ac:dyDescent="0.25">
      <c r="A2860">
        <v>3848</v>
      </c>
      <c r="B2860" t="s">
        <v>1647</v>
      </c>
      <c r="C2860" t="s">
        <v>301</v>
      </c>
      <c r="D2860" t="s">
        <v>7400</v>
      </c>
      <c r="E2860" t="s">
        <v>1850</v>
      </c>
      <c r="F2860" t="s">
        <v>1655</v>
      </c>
      <c r="G2860" t="s">
        <v>3515</v>
      </c>
      <c r="H2860">
        <v>178</v>
      </c>
      <c r="I2860" t="s">
        <v>1652</v>
      </c>
      <c r="J2860">
        <v>0</v>
      </c>
      <c r="K2860">
        <v>0</v>
      </c>
    </row>
    <row r="2861" spans="1:11" x14ac:dyDescent="0.25">
      <c r="A2861">
        <v>3848</v>
      </c>
      <c r="B2861" t="s">
        <v>1647</v>
      </c>
      <c r="C2861" t="s">
        <v>301</v>
      </c>
      <c r="D2861" t="s">
        <v>7400</v>
      </c>
      <c r="G2861" t="s">
        <v>5983</v>
      </c>
      <c r="H2861">
        <v>120</v>
      </c>
      <c r="I2861" t="s">
        <v>1652</v>
      </c>
      <c r="J2861">
        <v>0</v>
      </c>
      <c r="K2861">
        <v>0</v>
      </c>
    </row>
    <row r="2862" spans="1:11" x14ac:dyDescent="0.25">
      <c r="A2862">
        <v>3848</v>
      </c>
      <c r="B2862" t="s">
        <v>1647</v>
      </c>
      <c r="C2862" t="s">
        <v>301</v>
      </c>
      <c r="D2862" t="s">
        <v>7400</v>
      </c>
      <c r="E2862" t="s">
        <v>3955</v>
      </c>
      <c r="F2862" t="s">
        <v>1655</v>
      </c>
      <c r="G2862" t="s">
        <v>3719</v>
      </c>
      <c r="H2862">
        <v>50</v>
      </c>
      <c r="I2862" t="s">
        <v>1652</v>
      </c>
      <c r="J2862">
        <v>0</v>
      </c>
      <c r="K2862">
        <v>0</v>
      </c>
    </row>
    <row r="2863" spans="1:11" x14ac:dyDescent="0.25">
      <c r="A2863">
        <v>3848</v>
      </c>
      <c r="B2863" t="s">
        <v>1647</v>
      </c>
      <c r="C2863" t="s">
        <v>301</v>
      </c>
      <c r="D2863" t="s">
        <v>7400</v>
      </c>
      <c r="G2863" t="s">
        <v>4355</v>
      </c>
      <c r="H2863">
        <v>52</v>
      </c>
      <c r="I2863" t="s">
        <v>1652</v>
      </c>
      <c r="J2863">
        <v>0</v>
      </c>
      <c r="K2863">
        <v>0</v>
      </c>
    </row>
    <row r="2864" spans="1:11" x14ac:dyDescent="0.25">
      <c r="A2864">
        <v>3848</v>
      </c>
      <c r="B2864" t="s">
        <v>1647</v>
      </c>
      <c r="C2864" t="s">
        <v>301</v>
      </c>
      <c r="D2864" t="s">
        <v>7400</v>
      </c>
      <c r="E2864" t="s">
        <v>1849</v>
      </c>
      <c r="F2864" t="s">
        <v>1655</v>
      </c>
      <c r="G2864" t="s">
        <v>3956</v>
      </c>
      <c r="H2864">
        <v>564</v>
      </c>
      <c r="I2864" t="s">
        <v>1652</v>
      </c>
      <c r="J2864">
        <v>0</v>
      </c>
      <c r="K2864">
        <v>0</v>
      </c>
    </row>
    <row r="2865" spans="1:11" x14ac:dyDescent="0.25">
      <c r="A2865">
        <v>3848</v>
      </c>
      <c r="B2865" t="s">
        <v>1647</v>
      </c>
      <c r="C2865" t="s">
        <v>301</v>
      </c>
      <c r="D2865" t="s">
        <v>7400</v>
      </c>
      <c r="G2865" t="s">
        <v>7573</v>
      </c>
      <c r="H2865">
        <v>28</v>
      </c>
      <c r="I2865" t="s">
        <v>1652</v>
      </c>
      <c r="J2865">
        <v>0</v>
      </c>
      <c r="K2865">
        <v>0</v>
      </c>
    </row>
    <row r="2866" spans="1:11" x14ac:dyDescent="0.25">
      <c r="A2866">
        <v>3848</v>
      </c>
      <c r="B2866" t="s">
        <v>1647</v>
      </c>
      <c r="C2866" t="s">
        <v>301</v>
      </c>
      <c r="D2866" t="s">
        <v>7400</v>
      </c>
      <c r="E2866" t="s">
        <v>4439</v>
      </c>
      <c r="F2866" t="s">
        <v>1655</v>
      </c>
      <c r="G2866" t="s">
        <v>3665</v>
      </c>
      <c r="H2866">
        <v>31</v>
      </c>
      <c r="I2866" t="s">
        <v>1652</v>
      </c>
      <c r="J2866">
        <v>0</v>
      </c>
      <c r="K2866">
        <v>0</v>
      </c>
    </row>
    <row r="2867" spans="1:11" x14ac:dyDescent="0.25">
      <c r="A2867">
        <v>3848</v>
      </c>
      <c r="B2867" t="s">
        <v>1647</v>
      </c>
      <c r="C2867" t="s">
        <v>301</v>
      </c>
      <c r="D2867" t="s">
        <v>7400</v>
      </c>
      <c r="G2867" t="s">
        <v>5239</v>
      </c>
      <c r="H2867">
        <v>80</v>
      </c>
      <c r="I2867" t="s">
        <v>1652</v>
      </c>
      <c r="J2867">
        <v>0</v>
      </c>
      <c r="K2867">
        <v>0</v>
      </c>
    </row>
    <row r="2868" spans="1:11" x14ac:dyDescent="0.25">
      <c r="A2868">
        <v>3848</v>
      </c>
      <c r="B2868" t="s">
        <v>1647</v>
      </c>
      <c r="C2868" t="s">
        <v>301</v>
      </c>
      <c r="D2868" t="s">
        <v>7400</v>
      </c>
      <c r="E2868" t="s">
        <v>1848</v>
      </c>
      <c r="F2868" t="s">
        <v>1655</v>
      </c>
      <c r="G2868" t="s">
        <v>4511</v>
      </c>
      <c r="H2868">
        <v>87</v>
      </c>
      <c r="I2868" t="s">
        <v>1652</v>
      </c>
      <c r="J2868">
        <v>0</v>
      </c>
      <c r="K2868">
        <v>0</v>
      </c>
    </row>
    <row r="2869" spans="1:11" x14ac:dyDescent="0.25">
      <c r="A2869">
        <v>3848</v>
      </c>
      <c r="B2869" t="s">
        <v>1647</v>
      </c>
      <c r="C2869" t="s">
        <v>301</v>
      </c>
      <c r="D2869" t="s">
        <v>7400</v>
      </c>
      <c r="G2869" t="s">
        <v>5240</v>
      </c>
      <c r="H2869">
        <v>267</v>
      </c>
      <c r="I2869" t="s">
        <v>1652</v>
      </c>
      <c r="J2869">
        <v>0</v>
      </c>
      <c r="K2869">
        <v>0</v>
      </c>
    </row>
    <row r="2870" spans="1:11" x14ac:dyDescent="0.25">
      <c r="A2870">
        <v>3848</v>
      </c>
      <c r="B2870" t="s">
        <v>1647</v>
      </c>
      <c r="C2870" t="s">
        <v>301</v>
      </c>
      <c r="D2870" t="s">
        <v>7400</v>
      </c>
      <c r="E2870" t="s">
        <v>3957</v>
      </c>
      <c r="F2870" t="s">
        <v>1655</v>
      </c>
      <c r="G2870" t="s">
        <v>3908</v>
      </c>
      <c r="H2870">
        <v>26</v>
      </c>
      <c r="I2870" t="s">
        <v>1652</v>
      </c>
      <c r="J2870">
        <v>0</v>
      </c>
      <c r="K2870">
        <v>0</v>
      </c>
    </row>
    <row r="2871" spans="1:11" x14ac:dyDescent="0.25">
      <c r="A2871">
        <v>3848</v>
      </c>
      <c r="B2871" t="s">
        <v>1647</v>
      </c>
      <c r="C2871" t="s">
        <v>301</v>
      </c>
      <c r="D2871" t="s">
        <v>7400</v>
      </c>
      <c r="E2871" t="s">
        <v>1847</v>
      </c>
      <c r="F2871" t="s">
        <v>1655</v>
      </c>
      <c r="G2871" t="s">
        <v>3071</v>
      </c>
      <c r="H2871">
        <v>45</v>
      </c>
      <c r="I2871" t="s">
        <v>1652</v>
      </c>
      <c r="J2871">
        <v>0</v>
      </c>
      <c r="K2871">
        <v>0</v>
      </c>
    </row>
    <row r="2872" spans="1:11" x14ac:dyDescent="0.25">
      <c r="A2872">
        <v>3848</v>
      </c>
      <c r="B2872" t="s">
        <v>1647</v>
      </c>
      <c r="C2872" t="s">
        <v>301</v>
      </c>
      <c r="D2872" t="s">
        <v>7400</v>
      </c>
      <c r="G2872" t="s">
        <v>2290</v>
      </c>
      <c r="H2872">
        <v>5</v>
      </c>
      <c r="I2872" t="s">
        <v>1652</v>
      </c>
      <c r="J2872">
        <v>0</v>
      </c>
      <c r="K2872">
        <v>0</v>
      </c>
    </row>
    <row r="2873" spans="1:11" x14ac:dyDescent="0.25">
      <c r="A2873">
        <v>3848</v>
      </c>
      <c r="B2873" t="s">
        <v>1647</v>
      </c>
      <c r="C2873" t="s">
        <v>301</v>
      </c>
      <c r="D2873" t="s">
        <v>7400</v>
      </c>
      <c r="E2873" t="s">
        <v>3958</v>
      </c>
      <c r="F2873" t="s">
        <v>1655</v>
      </c>
      <c r="G2873" t="s">
        <v>3959</v>
      </c>
      <c r="H2873">
        <v>5</v>
      </c>
      <c r="I2873" t="s">
        <v>1652</v>
      </c>
      <c r="J2873">
        <v>0</v>
      </c>
      <c r="K2873">
        <v>0</v>
      </c>
    </row>
    <row r="2874" spans="1:11" x14ac:dyDescent="0.25">
      <c r="A2874">
        <v>3848</v>
      </c>
      <c r="B2874" t="s">
        <v>1647</v>
      </c>
      <c r="C2874" t="s">
        <v>301</v>
      </c>
      <c r="D2874" t="s">
        <v>7400</v>
      </c>
      <c r="G2874" t="s">
        <v>7468</v>
      </c>
      <c r="H2874">
        <v>27</v>
      </c>
      <c r="I2874" t="s">
        <v>1652</v>
      </c>
      <c r="J2874">
        <v>0</v>
      </c>
      <c r="K2874">
        <v>0</v>
      </c>
    </row>
    <row r="2875" spans="1:11" x14ac:dyDescent="0.25">
      <c r="A2875">
        <v>3848</v>
      </c>
      <c r="B2875" t="s">
        <v>1647</v>
      </c>
      <c r="C2875" t="s">
        <v>301</v>
      </c>
      <c r="D2875" t="s">
        <v>7400</v>
      </c>
      <c r="E2875" t="s">
        <v>5242</v>
      </c>
      <c r="F2875" t="s">
        <v>1655</v>
      </c>
      <c r="G2875" t="s">
        <v>5243</v>
      </c>
      <c r="H2875">
        <v>82</v>
      </c>
      <c r="I2875" t="s">
        <v>1652</v>
      </c>
      <c r="J2875">
        <v>0</v>
      </c>
      <c r="K2875">
        <v>0</v>
      </c>
    </row>
    <row r="2876" spans="1:11" x14ac:dyDescent="0.25">
      <c r="A2876">
        <v>3848</v>
      </c>
      <c r="B2876" t="s">
        <v>1647</v>
      </c>
      <c r="C2876" t="s">
        <v>301</v>
      </c>
      <c r="D2876" t="s">
        <v>7400</v>
      </c>
      <c r="E2876" t="s">
        <v>3960</v>
      </c>
      <c r="F2876" t="s">
        <v>1655</v>
      </c>
      <c r="G2876" t="s">
        <v>3961</v>
      </c>
      <c r="H2876">
        <v>30</v>
      </c>
      <c r="I2876" t="s">
        <v>1652</v>
      </c>
      <c r="J2876">
        <v>0</v>
      </c>
      <c r="K2876">
        <v>0</v>
      </c>
    </row>
    <row r="2877" spans="1:11" x14ac:dyDescent="0.25">
      <c r="A2877">
        <v>3848</v>
      </c>
      <c r="B2877" t="s">
        <v>1647</v>
      </c>
      <c r="C2877" t="s">
        <v>301</v>
      </c>
      <c r="D2877" t="s">
        <v>7400</v>
      </c>
      <c r="G2877" t="s">
        <v>4512</v>
      </c>
      <c r="H2877">
        <v>52</v>
      </c>
      <c r="I2877" t="s">
        <v>1652</v>
      </c>
      <c r="J2877">
        <v>0</v>
      </c>
      <c r="K2877">
        <v>0</v>
      </c>
    </row>
    <row r="2878" spans="1:11" x14ac:dyDescent="0.25">
      <c r="A2878">
        <v>3848</v>
      </c>
      <c r="B2878" t="s">
        <v>1647</v>
      </c>
      <c r="C2878" t="s">
        <v>301</v>
      </c>
      <c r="D2878" t="s">
        <v>7400</v>
      </c>
      <c r="E2878" t="s">
        <v>3962</v>
      </c>
      <c r="F2878" t="s">
        <v>1655</v>
      </c>
      <c r="G2878" t="s">
        <v>8307</v>
      </c>
      <c r="H2878">
        <v>47</v>
      </c>
      <c r="I2878" t="s">
        <v>1652</v>
      </c>
      <c r="J2878">
        <v>0</v>
      </c>
      <c r="K2878">
        <v>0</v>
      </c>
    </row>
    <row r="2879" spans="1:11" x14ac:dyDescent="0.25">
      <c r="A2879">
        <v>3848</v>
      </c>
      <c r="B2879" t="s">
        <v>1647</v>
      </c>
      <c r="C2879" t="s">
        <v>301</v>
      </c>
      <c r="D2879" t="s">
        <v>7400</v>
      </c>
      <c r="G2879" t="s">
        <v>5244</v>
      </c>
      <c r="H2879">
        <v>47</v>
      </c>
      <c r="I2879" t="s">
        <v>1652</v>
      </c>
      <c r="J2879">
        <v>0</v>
      </c>
      <c r="K2879">
        <v>0</v>
      </c>
    </row>
    <row r="2880" spans="1:11" x14ac:dyDescent="0.25">
      <c r="A2880">
        <v>3848</v>
      </c>
      <c r="B2880" t="s">
        <v>1647</v>
      </c>
      <c r="C2880" t="s">
        <v>301</v>
      </c>
      <c r="D2880" t="s">
        <v>7400</v>
      </c>
      <c r="E2880" t="s">
        <v>3963</v>
      </c>
      <c r="F2880" t="s">
        <v>1655</v>
      </c>
      <c r="G2880" t="s">
        <v>3561</v>
      </c>
      <c r="H2880">
        <v>33</v>
      </c>
      <c r="I2880" t="s">
        <v>1652</v>
      </c>
      <c r="J2880">
        <v>0</v>
      </c>
      <c r="K2880">
        <v>0</v>
      </c>
    </row>
    <row r="2881" spans="1:11" x14ac:dyDescent="0.25">
      <c r="A2881">
        <v>3848</v>
      </c>
      <c r="B2881" t="s">
        <v>1647</v>
      </c>
      <c r="C2881" t="s">
        <v>301</v>
      </c>
      <c r="D2881" t="s">
        <v>7400</v>
      </c>
      <c r="G2881" t="s">
        <v>5984</v>
      </c>
      <c r="H2881">
        <v>46</v>
      </c>
      <c r="I2881" t="s">
        <v>1652</v>
      </c>
      <c r="J2881">
        <v>0</v>
      </c>
      <c r="K2881">
        <v>0</v>
      </c>
    </row>
    <row r="2882" spans="1:11" x14ac:dyDescent="0.25">
      <c r="A2882">
        <v>3848</v>
      </c>
      <c r="B2882" t="s">
        <v>1647</v>
      </c>
      <c r="C2882" t="s">
        <v>301</v>
      </c>
      <c r="D2882" t="s">
        <v>7400</v>
      </c>
      <c r="E2882" t="s">
        <v>1846</v>
      </c>
      <c r="F2882" t="s">
        <v>1655</v>
      </c>
      <c r="G2882" t="s">
        <v>3964</v>
      </c>
      <c r="H2882">
        <v>28</v>
      </c>
      <c r="I2882" t="s">
        <v>1652</v>
      </c>
      <c r="J2882">
        <v>0</v>
      </c>
      <c r="K2882">
        <v>0</v>
      </c>
    </row>
    <row r="2883" spans="1:11" x14ac:dyDescent="0.25">
      <c r="A2883">
        <v>3848</v>
      </c>
      <c r="B2883" t="s">
        <v>1647</v>
      </c>
      <c r="C2883" t="s">
        <v>301</v>
      </c>
      <c r="D2883" t="s">
        <v>7400</v>
      </c>
      <c r="G2883" t="s">
        <v>2163</v>
      </c>
      <c r="H2883">
        <v>50</v>
      </c>
      <c r="I2883" t="s">
        <v>1652</v>
      </c>
      <c r="J2883">
        <v>0</v>
      </c>
      <c r="K2883">
        <v>0</v>
      </c>
    </row>
    <row r="2884" spans="1:11" x14ac:dyDescent="0.25">
      <c r="A2884">
        <v>3848</v>
      </c>
      <c r="B2884" t="s">
        <v>1647</v>
      </c>
      <c r="C2884" t="s">
        <v>301</v>
      </c>
      <c r="D2884" t="s">
        <v>7400</v>
      </c>
      <c r="E2884" t="s">
        <v>4513</v>
      </c>
      <c r="F2884" t="s">
        <v>1655</v>
      </c>
      <c r="G2884" t="s">
        <v>6221</v>
      </c>
      <c r="H2884">
        <v>20</v>
      </c>
      <c r="I2884" t="s">
        <v>1652</v>
      </c>
      <c r="J2884">
        <v>0</v>
      </c>
      <c r="K2884">
        <v>0</v>
      </c>
    </row>
    <row r="2885" spans="1:11" x14ac:dyDescent="0.25">
      <c r="A2885">
        <v>3848</v>
      </c>
      <c r="B2885" t="s">
        <v>1647</v>
      </c>
      <c r="C2885" t="s">
        <v>301</v>
      </c>
      <c r="D2885" t="s">
        <v>7400</v>
      </c>
      <c r="G2885" t="s">
        <v>4514</v>
      </c>
      <c r="H2885">
        <v>30</v>
      </c>
      <c r="I2885" t="s">
        <v>1652</v>
      </c>
      <c r="J2885">
        <v>0</v>
      </c>
      <c r="K2885">
        <v>0</v>
      </c>
    </row>
    <row r="2886" spans="1:11" x14ac:dyDescent="0.25">
      <c r="A2886">
        <v>3848</v>
      </c>
      <c r="B2886" t="s">
        <v>1647</v>
      </c>
      <c r="C2886" t="s">
        <v>301</v>
      </c>
      <c r="D2886" t="s">
        <v>7400</v>
      </c>
      <c r="E2886" t="s">
        <v>8308</v>
      </c>
      <c r="F2886" t="s">
        <v>1655</v>
      </c>
      <c r="G2886" t="s">
        <v>8853</v>
      </c>
      <c r="H2886">
        <v>3</v>
      </c>
      <c r="I2886" t="s">
        <v>1652</v>
      </c>
      <c r="J2886">
        <v>0</v>
      </c>
      <c r="K2886">
        <v>0</v>
      </c>
    </row>
    <row r="2887" spans="1:11" x14ac:dyDescent="0.25">
      <c r="A2887">
        <v>3848</v>
      </c>
      <c r="B2887" t="s">
        <v>1647</v>
      </c>
      <c r="C2887" t="s">
        <v>301</v>
      </c>
      <c r="D2887" t="s">
        <v>7400</v>
      </c>
      <c r="E2887" t="s">
        <v>3966</v>
      </c>
      <c r="F2887" t="s">
        <v>1655</v>
      </c>
      <c r="G2887" t="s">
        <v>3481</v>
      </c>
      <c r="H2887">
        <v>1</v>
      </c>
      <c r="I2887" t="s">
        <v>1652</v>
      </c>
      <c r="J2887">
        <v>0</v>
      </c>
      <c r="K2887">
        <v>0</v>
      </c>
    </row>
    <row r="2888" spans="1:11" x14ac:dyDescent="0.25">
      <c r="A2888">
        <v>3848</v>
      </c>
      <c r="B2888" t="s">
        <v>1647</v>
      </c>
      <c r="C2888" t="s">
        <v>301</v>
      </c>
      <c r="D2888" t="s">
        <v>7400</v>
      </c>
      <c r="G2888" t="s">
        <v>6222</v>
      </c>
      <c r="H2888">
        <v>58</v>
      </c>
      <c r="I2888" t="s">
        <v>1652</v>
      </c>
      <c r="J2888">
        <v>0</v>
      </c>
      <c r="K2888">
        <v>0</v>
      </c>
    </row>
    <row r="2889" spans="1:11" x14ac:dyDescent="0.25">
      <c r="A2889">
        <v>3848</v>
      </c>
      <c r="B2889" t="s">
        <v>1647</v>
      </c>
      <c r="C2889" t="s">
        <v>301</v>
      </c>
      <c r="D2889" t="s">
        <v>7400</v>
      </c>
      <c r="E2889" t="s">
        <v>3967</v>
      </c>
      <c r="F2889" t="s">
        <v>1655</v>
      </c>
      <c r="G2889" t="s">
        <v>3968</v>
      </c>
      <c r="H2889">
        <v>5</v>
      </c>
      <c r="I2889" t="s">
        <v>1652</v>
      </c>
      <c r="J2889">
        <v>0</v>
      </c>
      <c r="K2889">
        <v>0</v>
      </c>
    </row>
    <row r="2890" spans="1:11" x14ac:dyDescent="0.25">
      <c r="A2890">
        <v>3848</v>
      </c>
      <c r="B2890" t="s">
        <v>1647</v>
      </c>
      <c r="C2890" t="s">
        <v>301</v>
      </c>
      <c r="D2890" t="s">
        <v>7400</v>
      </c>
      <c r="G2890" t="s">
        <v>5985</v>
      </c>
      <c r="H2890">
        <v>150</v>
      </c>
      <c r="I2890" t="s">
        <v>1652</v>
      </c>
      <c r="J2890">
        <v>0</v>
      </c>
      <c r="K2890">
        <v>0</v>
      </c>
    </row>
    <row r="2891" spans="1:11" x14ac:dyDescent="0.25">
      <c r="A2891">
        <v>3848</v>
      </c>
      <c r="B2891" t="s">
        <v>1647</v>
      </c>
      <c r="C2891" t="s">
        <v>301</v>
      </c>
      <c r="D2891" t="s">
        <v>7400</v>
      </c>
      <c r="E2891" t="s">
        <v>5245</v>
      </c>
      <c r="F2891" t="s">
        <v>1655</v>
      </c>
      <c r="G2891" t="s">
        <v>3617</v>
      </c>
      <c r="H2891">
        <v>24</v>
      </c>
      <c r="I2891" t="s">
        <v>1652</v>
      </c>
      <c r="J2891">
        <v>0</v>
      </c>
      <c r="K2891">
        <v>0</v>
      </c>
    </row>
    <row r="2892" spans="1:11" x14ac:dyDescent="0.25">
      <c r="A2892">
        <v>3848</v>
      </c>
      <c r="B2892" t="s">
        <v>1647</v>
      </c>
      <c r="C2892" t="s">
        <v>301</v>
      </c>
      <c r="D2892" t="s">
        <v>7400</v>
      </c>
      <c r="G2892" t="s">
        <v>5246</v>
      </c>
      <c r="H2892">
        <v>24</v>
      </c>
      <c r="I2892" t="s">
        <v>1652</v>
      </c>
      <c r="J2892">
        <v>0</v>
      </c>
      <c r="K2892">
        <v>0</v>
      </c>
    </row>
    <row r="2893" spans="1:11" x14ac:dyDescent="0.25">
      <c r="A2893">
        <v>3848</v>
      </c>
      <c r="B2893" t="s">
        <v>1647</v>
      </c>
      <c r="C2893" t="s">
        <v>301</v>
      </c>
      <c r="D2893" t="s">
        <v>7400</v>
      </c>
      <c r="E2893" t="s">
        <v>5247</v>
      </c>
      <c r="F2893" t="s">
        <v>1655</v>
      </c>
      <c r="G2893" t="s">
        <v>6428</v>
      </c>
      <c r="H2893">
        <v>39</v>
      </c>
      <c r="I2893" t="s">
        <v>1652</v>
      </c>
      <c r="J2893">
        <v>0</v>
      </c>
      <c r="K2893">
        <v>0</v>
      </c>
    </row>
    <row r="2894" spans="1:11" x14ac:dyDescent="0.25">
      <c r="A2894">
        <v>3848</v>
      </c>
      <c r="B2894" t="s">
        <v>1647</v>
      </c>
      <c r="C2894" t="s">
        <v>301</v>
      </c>
      <c r="D2894" t="s">
        <v>7400</v>
      </c>
      <c r="G2894" t="s">
        <v>5248</v>
      </c>
      <c r="H2894">
        <v>71</v>
      </c>
      <c r="I2894" t="s">
        <v>1652</v>
      </c>
      <c r="J2894">
        <v>0</v>
      </c>
      <c r="K2894">
        <v>0</v>
      </c>
    </row>
    <row r="2895" spans="1:11" x14ac:dyDescent="0.25">
      <c r="A2895">
        <v>3848</v>
      </c>
      <c r="B2895" t="s">
        <v>1647</v>
      </c>
      <c r="C2895" t="s">
        <v>301</v>
      </c>
      <c r="D2895" t="s">
        <v>7400</v>
      </c>
      <c r="E2895" t="s">
        <v>4440</v>
      </c>
      <c r="F2895" t="s">
        <v>1655</v>
      </c>
      <c r="G2895" t="s">
        <v>3505</v>
      </c>
      <c r="H2895">
        <v>12</v>
      </c>
      <c r="I2895" t="s">
        <v>1652</v>
      </c>
      <c r="J2895">
        <v>0</v>
      </c>
      <c r="K2895">
        <v>0</v>
      </c>
    </row>
    <row r="2896" spans="1:11" x14ac:dyDescent="0.25">
      <c r="A2896">
        <v>3848</v>
      </c>
      <c r="B2896" t="s">
        <v>1647</v>
      </c>
      <c r="C2896" t="s">
        <v>301</v>
      </c>
      <c r="D2896" t="s">
        <v>7400</v>
      </c>
      <c r="G2896" t="s">
        <v>6885</v>
      </c>
      <c r="H2896">
        <v>15</v>
      </c>
      <c r="I2896" t="s">
        <v>1652</v>
      </c>
      <c r="J2896">
        <v>0</v>
      </c>
      <c r="K2896">
        <v>0</v>
      </c>
    </row>
    <row r="2897" spans="1:11" x14ac:dyDescent="0.25">
      <c r="A2897">
        <v>3848</v>
      </c>
      <c r="B2897" t="s">
        <v>1647</v>
      </c>
      <c r="C2897" t="s">
        <v>301</v>
      </c>
      <c r="D2897" t="s">
        <v>7400</v>
      </c>
      <c r="E2897" t="s">
        <v>3969</v>
      </c>
      <c r="F2897" t="s">
        <v>1655</v>
      </c>
      <c r="G2897" t="s">
        <v>9701</v>
      </c>
      <c r="H2897">
        <v>36</v>
      </c>
      <c r="I2897" t="s">
        <v>1652</v>
      </c>
      <c r="J2897">
        <v>0</v>
      </c>
      <c r="K2897">
        <v>0</v>
      </c>
    </row>
    <row r="2898" spans="1:11" x14ac:dyDescent="0.25">
      <c r="A2898">
        <v>3848</v>
      </c>
      <c r="B2898" t="s">
        <v>1647</v>
      </c>
      <c r="C2898" t="s">
        <v>301</v>
      </c>
      <c r="D2898" t="s">
        <v>7400</v>
      </c>
      <c r="G2898" t="s">
        <v>6879</v>
      </c>
      <c r="H2898">
        <v>99</v>
      </c>
      <c r="I2898" t="s">
        <v>1652</v>
      </c>
      <c r="J2898">
        <v>0</v>
      </c>
      <c r="K2898">
        <v>0</v>
      </c>
    </row>
    <row r="2899" spans="1:11" x14ac:dyDescent="0.25">
      <c r="A2899">
        <v>3848</v>
      </c>
      <c r="B2899" t="s">
        <v>1647</v>
      </c>
      <c r="C2899" t="s">
        <v>301</v>
      </c>
      <c r="D2899" t="s">
        <v>7400</v>
      </c>
      <c r="E2899" t="s">
        <v>3970</v>
      </c>
      <c r="F2899" t="s">
        <v>1655</v>
      </c>
      <c r="G2899" t="s">
        <v>3971</v>
      </c>
      <c r="H2899">
        <v>40</v>
      </c>
      <c r="I2899" t="s">
        <v>1652</v>
      </c>
      <c r="J2899">
        <v>0</v>
      </c>
      <c r="K2899">
        <v>0</v>
      </c>
    </row>
    <row r="2900" spans="1:11" x14ac:dyDescent="0.25">
      <c r="A2900">
        <v>3848</v>
      </c>
      <c r="B2900" t="s">
        <v>1647</v>
      </c>
      <c r="C2900" t="s">
        <v>301</v>
      </c>
      <c r="D2900" t="s">
        <v>7400</v>
      </c>
      <c r="G2900" t="s">
        <v>4515</v>
      </c>
      <c r="H2900">
        <v>25</v>
      </c>
      <c r="I2900" t="s">
        <v>1652</v>
      </c>
      <c r="J2900">
        <v>0</v>
      </c>
      <c r="K2900">
        <v>0</v>
      </c>
    </row>
    <row r="2901" spans="1:11" x14ac:dyDescent="0.25">
      <c r="A2901">
        <v>3848</v>
      </c>
      <c r="B2901" t="s">
        <v>1647</v>
      </c>
      <c r="C2901" t="s">
        <v>301</v>
      </c>
      <c r="D2901" t="s">
        <v>7400</v>
      </c>
      <c r="E2901" t="s">
        <v>3972</v>
      </c>
      <c r="F2901" t="s">
        <v>1655</v>
      </c>
      <c r="G2901" t="s">
        <v>10377</v>
      </c>
      <c r="H2901">
        <v>45</v>
      </c>
      <c r="I2901" t="s">
        <v>1652</v>
      </c>
      <c r="J2901">
        <v>0</v>
      </c>
      <c r="K2901">
        <v>0</v>
      </c>
    </row>
    <row r="2902" spans="1:11" x14ac:dyDescent="0.25">
      <c r="A2902">
        <v>3848</v>
      </c>
      <c r="B2902" t="s">
        <v>1647</v>
      </c>
      <c r="C2902" t="s">
        <v>301</v>
      </c>
      <c r="D2902" t="s">
        <v>7400</v>
      </c>
      <c r="G2902" t="s">
        <v>2291</v>
      </c>
      <c r="H2902">
        <v>4</v>
      </c>
      <c r="I2902" t="s">
        <v>1652</v>
      </c>
      <c r="J2902">
        <v>0</v>
      </c>
      <c r="K2902">
        <v>0</v>
      </c>
    </row>
    <row r="2903" spans="1:11" x14ac:dyDescent="0.25">
      <c r="A2903">
        <v>3848</v>
      </c>
      <c r="B2903" t="s">
        <v>1647</v>
      </c>
      <c r="C2903" t="s">
        <v>301</v>
      </c>
      <c r="D2903" t="s">
        <v>7400</v>
      </c>
      <c r="E2903" t="s">
        <v>8783</v>
      </c>
      <c r="F2903" t="s">
        <v>1655</v>
      </c>
      <c r="G2903" t="s">
        <v>6783</v>
      </c>
      <c r="H2903">
        <v>10</v>
      </c>
      <c r="I2903" t="s">
        <v>1652</v>
      </c>
      <c r="J2903">
        <v>0</v>
      </c>
      <c r="K2903">
        <v>0</v>
      </c>
    </row>
    <row r="2904" spans="1:11" x14ac:dyDescent="0.25">
      <c r="A2904">
        <v>3848</v>
      </c>
      <c r="B2904" t="s">
        <v>1647</v>
      </c>
      <c r="C2904" t="s">
        <v>301</v>
      </c>
      <c r="D2904" t="s">
        <v>7400</v>
      </c>
      <c r="G2904" t="s">
        <v>5249</v>
      </c>
      <c r="H2904">
        <v>31</v>
      </c>
      <c r="I2904" t="s">
        <v>1652</v>
      </c>
      <c r="J2904">
        <v>0</v>
      </c>
      <c r="K2904">
        <v>0</v>
      </c>
    </row>
    <row r="2905" spans="1:11" x14ac:dyDescent="0.25">
      <c r="A2905">
        <v>3848</v>
      </c>
      <c r="B2905" t="s">
        <v>1647</v>
      </c>
      <c r="C2905" t="s">
        <v>301</v>
      </c>
      <c r="D2905" t="s">
        <v>7400</v>
      </c>
      <c r="E2905" t="s">
        <v>3973</v>
      </c>
      <c r="F2905" t="s">
        <v>1655</v>
      </c>
      <c r="G2905" t="s">
        <v>8784</v>
      </c>
      <c r="H2905">
        <v>57</v>
      </c>
      <c r="I2905" t="s">
        <v>1652</v>
      </c>
      <c r="J2905">
        <v>0</v>
      </c>
      <c r="K2905">
        <v>0</v>
      </c>
    </row>
    <row r="2906" spans="1:11" x14ac:dyDescent="0.25">
      <c r="A2906">
        <v>3848</v>
      </c>
      <c r="B2906" t="s">
        <v>1647</v>
      </c>
      <c r="C2906" t="s">
        <v>301</v>
      </c>
      <c r="D2906" t="s">
        <v>7400</v>
      </c>
      <c r="G2906" t="s">
        <v>9279</v>
      </c>
      <c r="H2906">
        <v>19</v>
      </c>
      <c r="I2906" t="s">
        <v>1652</v>
      </c>
      <c r="J2906">
        <v>0</v>
      </c>
      <c r="K2906">
        <v>0</v>
      </c>
    </row>
    <row r="2907" spans="1:11" x14ac:dyDescent="0.25">
      <c r="A2907">
        <v>3848</v>
      </c>
      <c r="B2907" t="s">
        <v>1647</v>
      </c>
      <c r="C2907" t="s">
        <v>301</v>
      </c>
      <c r="D2907" t="s">
        <v>7400</v>
      </c>
      <c r="E2907" t="s">
        <v>10915</v>
      </c>
      <c r="F2907" t="s">
        <v>1655</v>
      </c>
      <c r="G2907" t="s">
        <v>3665</v>
      </c>
      <c r="H2907">
        <v>30</v>
      </c>
      <c r="I2907" t="s">
        <v>1652</v>
      </c>
      <c r="J2907">
        <v>0</v>
      </c>
      <c r="K2907">
        <v>0</v>
      </c>
    </row>
    <row r="2908" spans="1:11" x14ac:dyDescent="0.25">
      <c r="A2908">
        <v>3848</v>
      </c>
      <c r="B2908" t="s">
        <v>1647</v>
      </c>
      <c r="C2908" t="s">
        <v>301</v>
      </c>
      <c r="D2908" t="s">
        <v>7400</v>
      </c>
      <c r="E2908" t="s">
        <v>5250</v>
      </c>
      <c r="F2908" t="s">
        <v>1655</v>
      </c>
      <c r="G2908" t="s">
        <v>8310</v>
      </c>
      <c r="H2908">
        <v>32</v>
      </c>
      <c r="I2908" t="s">
        <v>1652</v>
      </c>
      <c r="J2908">
        <v>0</v>
      </c>
      <c r="K2908">
        <v>0</v>
      </c>
    </row>
    <row r="2909" spans="1:11" x14ac:dyDescent="0.25">
      <c r="A2909">
        <v>3848</v>
      </c>
      <c r="B2909" t="s">
        <v>1647</v>
      </c>
      <c r="C2909" t="s">
        <v>301</v>
      </c>
      <c r="D2909" t="s">
        <v>7400</v>
      </c>
      <c r="G2909" t="s">
        <v>5251</v>
      </c>
      <c r="H2909">
        <v>20</v>
      </c>
      <c r="I2909" t="s">
        <v>1652</v>
      </c>
      <c r="J2909">
        <v>0</v>
      </c>
      <c r="K2909">
        <v>0</v>
      </c>
    </row>
    <row r="2910" spans="1:11" x14ac:dyDescent="0.25">
      <c r="A2910">
        <v>3848</v>
      </c>
      <c r="B2910" t="s">
        <v>1647</v>
      </c>
      <c r="C2910" t="s">
        <v>301</v>
      </c>
      <c r="D2910" t="s">
        <v>7400</v>
      </c>
      <c r="E2910" t="s">
        <v>3974</v>
      </c>
      <c r="F2910" t="s">
        <v>1655</v>
      </c>
      <c r="G2910" t="s">
        <v>8760</v>
      </c>
      <c r="H2910">
        <v>50</v>
      </c>
      <c r="I2910" t="s">
        <v>1652</v>
      </c>
      <c r="J2910">
        <v>0</v>
      </c>
      <c r="K2910">
        <v>0</v>
      </c>
    </row>
    <row r="2911" spans="1:11" x14ac:dyDescent="0.25">
      <c r="A2911">
        <v>3848</v>
      </c>
      <c r="B2911" t="s">
        <v>1647</v>
      </c>
      <c r="C2911" t="s">
        <v>301</v>
      </c>
      <c r="D2911" t="s">
        <v>7400</v>
      </c>
      <c r="G2911" t="s">
        <v>4372</v>
      </c>
      <c r="H2911">
        <v>58</v>
      </c>
      <c r="I2911" t="s">
        <v>1652</v>
      </c>
      <c r="J2911">
        <v>0</v>
      </c>
      <c r="K2911">
        <v>0</v>
      </c>
    </row>
    <row r="2912" spans="1:11" x14ac:dyDescent="0.25">
      <c r="A2912">
        <v>3848</v>
      </c>
      <c r="B2912" t="s">
        <v>1647</v>
      </c>
      <c r="C2912" t="s">
        <v>301</v>
      </c>
      <c r="D2912" t="s">
        <v>7400</v>
      </c>
      <c r="E2912" t="s">
        <v>8311</v>
      </c>
      <c r="F2912" t="s">
        <v>1655</v>
      </c>
      <c r="G2912" t="s">
        <v>8312</v>
      </c>
      <c r="H2912">
        <v>32</v>
      </c>
      <c r="I2912" t="s">
        <v>1652</v>
      </c>
      <c r="J2912">
        <v>0</v>
      </c>
      <c r="K2912">
        <v>0</v>
      </c>
    </row>
    <row r="2913" spans="1:11" x14ac:dyDescent="0.25">
      <c r="A2913">
        <v>3848</v>
      </c>
      <c r="B2913" t="s">
        <v>1647</v>
      </c>
      <c r="C2913" t="s">
        <v>301</v>
      </c>
      <c r="D2913" t="s">
        <v>7400</v>
      </c>
      <c r="G2913" t="s">
        <v>2309</v>
      </c>
      <c r="H2913">
        <v>39</v>
      </c>
      <c r="I2913" t="s">
        <v>1652</v>
      </c>
      <c r="J2913">
        <v>0</v>
      </c>
      <c r="K2913">
        <v>0</v>
      </c>
    </row>
    <row r="2914" spans="1:11" x14ac:dyDescent="0.25">
      <c r="A2914">
        <v>3848</v>
      </c>
      <c r="B2914" t="s">
        <v>1647</v>
      </c>
      <c r="C2914" t="s">
        <v>301</v>
      </c>
      <c r="D2914" t="s">
        <v>7400</v>
      </c>
      <c r="E2914" t="s">
        <v>3975</v>
      </c>
      <c r="F2914" t="s">
        <v>1655</v>
      </c>
      <c r="G2914" t="s">
        <v>3091</v>
      </c>
      <c r="H2914">
        <v>6</v>
      </c>
      <c r="I2914" t="s">
        <v>1652</v>
      </c>
      <c r="J2914">
        <v>0</v>
      </c>
      <c r="K2914">
        <v>0</v>
      </c>
    </row>
    <row r="2915" spans="1:11" x14ac:dyDescent="0.25">
      <c r="A2915">
        <v>3848</v>
      </c>
      <c r="B2915" t="s">
        <v>1647</v>
      </c>
      <c r="C2915" t="s">
        <v>301</v>
      </c>
      <c r="D2915" t="s">
        <v>7400</v>
      </c>
      <c r="G2915" t="s">
        <v>8854</v>
      </c>
      <c r="H2915">
        <v>151</v>
      </c>
      <c r="I2915" t="s">
        <v>1652</v>
      </c>
      <c r="J2915">
        <v>0</v>
      </c>
      <c r="K2915">
        <v>0</v>
      </c>
    </row>
    <row r="2916" spans="1:11" x14ac:dyDescent="0.25">
      <c r="A2916">
        <v>3848</v>
      </c>
      <c r="B2916" t="s">
        <v>1647</v>
      </c>
      <c r="C2916" t="s">
        <v>301</v>
      </c>
      <c r="D2916" t="s">
        <v>7400</v>
      </c>
      <c r="E2916" t="s">
        <v>3976</v>
      </c>
      <c r="F2916" t="s">
        <v>1655</v>
      </c>
      <c r="G2916" t="s">
        <v>8313</v>
      </c>
      <c r="H2916">
        <v>14</v>
      </c>
      <c r="I2916" t="s">
        <v>1652</v>
      </c>
      <c r="J2916">
        <v>0</v>
      </c>
      <c r="K2916">
        <v>0</v>
      </c>
    </row>
    <row r="2917" spans="1:11" x14ac:dyDescent="0.25">
      <c r="A2917">
        <v>3848</v>
      </c>
      <c r="B2917" t="s">
        <v>1647</v>
      </c>
      <c r="C2917" t="s">
        <v>301</v>
      </c>
      <c r="D2917" t="s">
        <v>7400</v>
      </c>
      <c r="G2917" t="s">
        <v>8618</v>
      </c>
      <c r="H2917">
        <v>17</v>
      </c>
      <c r="I2917" t="s">
        <v>1652</v>
      </c>
      <c r="J2917">
        <v>0</v>
      </c>
      <c r="K2917">
        <v>0</v>
      </c>
    </row>
    <row r="2918" spans="1:11" x14ac:dyDescent="0.25">
      <c r="A2918">
        <v>3848</v>
      </c>
      <c r="B2918" t="s">
        <v>1647</v>
      </c>
      <c r="C2918" t="s">
        <v>301</v>
      </c>
      <c r="D2918" t="s">
        <v>7400</v>
      </c>
      <c r="E2918" t="s">
        <v>3977</v>
      </c>
      <c r="F2918" t="s">
        <v>1655</v>
      </c>
      <c r="G2918" t="s">
        <v>3425</v>
      </c>
      <c r="H2918">
        <v>30</v>
      </c>
      <c r="I2918" t="s">
        <v>1652</v>
      </c>
      <c r="J2918">
        <v>0</v>
      </c>
      <c r="K2918">
        <v>0</v>
      </c>
    </row>
    <row r="2919" spans="1:11" x14ac:dyDescent="0.25">
      <c r="A2919">
        <v>3848</v>
      </c>
      <c r="B2919" t="s">
        <v>1647</v>
      </c>
      <c r="C2919" t="s">
        <v>301</v>
      </c>
      <c r="D2919" t="s">
        <v>7400</v>
      </c>
      <c r="G2919" t="s">
        <v>9916</v>
      </c>
      <c r="H2919">
        <v>23</v>
      </c>
      <c r="I2919" t="s">
        <v>1652</v>
      </c>
      <c r="J2919">
        <v>0</v>
      </c>
      <c r="K2919">
        <v>0</v>
      </c>
    </row>
    <row r="2920" spans="1:11" x14ac:dyDescent="0.25">
      <c r="A2920">
        <v>3848</v>
      </c>
      <c r="B2920" t="s">
        <v>1647</v>
      </c>
      <c r="C2920" t="s">
        <v>301</v>
      </c>
      <c r="D2920" t="s">
        <v>7400</v>
      </c>
      <c r="E2920" t="s">
        <v>9917</v>
      </c>
      <c r="F2920" t="s">
        <v>1655</v>
      </c>
      <c r="G2920" t="s">
        <v>3607</v>
      </c>
      <c r="H2920">
        <v>14</v>
      </c>
      <c r="I2920" t="s">
        <v>1652</v>
      </c>
      <c r="J2920">
        <v>0</v>
      </c>
      <c r="K2920">
        <v>0</v>
      </c>
    </row>
    <row r="2921" spans="1:11" x14ac:dyDescent="0.25">
      <c r="A2921">
        <v>3848</v>
      </c>
      <c r="B2921" t="s">
        <v>1647</v>
      </c>
      <c r="C2921" t="s">
        <v>301</v>
      </c>
      <c r="D2921" t="s">
        <v>7400</v>
      </c>
      <c r="G2921" t="s">
        <v>10916</v>
      </c>
      <c r="H2921">
        <v>56</v>
      </c>
      <c r="I2921" t="s">
        <v>1652</v>
      </c>
      <c r="J2921">
        <v>0</v>
      </c>
      <c r="K2921">
        <v>0</v>
      </c>
    </row>
    <row r="2922" spans="1:11" x14ac:dyDescent="0.25">
      <c r="A2922">
        <v>3848</v>
      </c>
      <c r="B2922" t="s">
        <v>1647</v>
      </c>
      <c r="C2922" t="s">
        <v>301</v>
      </c>
      <c r="D2922" t="s">
        <v>7400</v>
      </c>
      <c r="E2922" t="s">
        <v>7574</v>
      </c>
      <c r="F2922" t="s">
        <v>1655</v>
      </c>
      <c r="G2922" t="s">
        <v>9098</v>
      </c>
      <c r="H2922">
        <v>25</v>
      </c>
      <c r="I2922" t="s">
        <v>1652</v>
      </c>
      <c r="J2922">
        <v>0</v>
      </c>
      <c r="K2922">
        <v>0</v>
      </c>
    </row>
    <row r="2923" spans="1:11" x14ac:dyDescent="0.25">
      <c r="A2923">
        <v>3848</v>
      </c>
      <c r="B2923" t="s">
        <v>1647</v>
      </c>
      <c r="C2923" t="s">
        <v>301</v>
      </c>
      <c r="D2923" t="s">
        <v>7400</v>
      </c>
      <c r="G2923" t="s">
        <v>7575</v>
      </c>
      <c r="H2923">
        <v>31</v>
      </c>
      <c r="I2923" t="s">
        <v>1652</v>
      </c>
      <c r="J2923">
        <v>0</v>
      </c>
      <c r="K2923">
        <v>0</v>
      </c>
    </row>
    <row r="2924" spans="1:11" x14ac:dyDescent="0.25">
      <c r="A2924">
        <v>3848</v>
      </c>
      <c r="B2924" t="s">
        <v>1647</v>
      </c>
      <c r="C2924" t="s">
        <v>301</v>
      </c>
      <c r="D2924" t="s">
        <v>7400</v>
      </c>
      <c r="E2924" t="s">
        <v>5252</v>
      </c>
      <c r="F2924" t="s">
        <v>1681</v>
      </c>
      <c r="G2924" t="s">
        <v>3455</v>
      </c>
      <c r="H2924">
        <v>35</v>
      </c>
      <c r="I2924" t="s">
        <v>1652</v>
      </c>
      <c r="J2924">
        <v>0</v>
      </c>
      <c r="K2924">
        <v>0</v>
      </c>
    </row>
    <row r="2925" spans="1:11" x14ac:dyDescent="0.25">
      <c r="A2925">
        <v>3848</v>
      </c>
      <c r="B2925" t="s">
        <v>1647</v>
      </c>
      <c r="C2925" t="s">
        <v>301</v>
      </c>
      <c r="D2925" t="s">
        <v>7400</v>
      </c>
      <c r="G2925" t="s">
        <v>5253</v>
      </c>
      <c r="H2925">
        <v>32</v>
      </c>
      <c r="I2925" t="s">
        <v>1652</v>
      </c>
      <c r="J2925">
        <v>0</v>
      </c>
      <c r="K2925">
        <v>0</v>
      </c>
    </row>
    <row r="2926" spans="1:11" x14ac:dyDescent="0.25">
      <c r="A2926">
        <v>3848</v>
      </c>
      <c r="B2926" t="s">
        <v>1647</v>
      </c>
      <c r="C2926" t="s">
        <v>301</v>
      </c>
      <c r="D2926" t="s">
        <v>7400</v>
      </c>
      <c r="E2926" t="s">
        <v>8785</v>
      </c>
      <c r="F2926" t="s">
        <v>1681</v>
      </c>
      <c r="G2926" t="s">
        <v>8760</v>
      </c>
      <c r="H2926">
        <v>5</v>
      </c>
      <c r="I2926" t="s">
        <v>1652</v>
      </c>
      <c r="J2926">
        <v>0</v>
      </c>
      <c r="K2926">
        <v>0</v>
      </c>
    </row>
    <row r="2927" spans="1:11" x14ac:dyDescent="0.25">
      <c r="A2927">
        <v>3848</v>
      </c>
      <c r="B2927" t="s">
        <v>1647</v>
      </c>
      <c r="C2927" t="s">
        <v>301</v>
      </c>
      <c r="D2927" t="s">
        <v>7400</v>
      </c>
      <c r="G2927" t="s">
        <v>2266</v>
      </c>
      <c r="H2927">
        <v>5</v>
      </c>
      <c r="I2927" t="s">
        <v>1652</v>
      </c>
      <c r="J2927">
        <v>0</v>
      </c>
      <c r="K2927">
        <v>0</v>
      </c>
    </row>
    <row r="2928" spans="1:11" x14ac:dyDescent="0.25">
      <c r="A2928">
        <v>3848</v>
      </c>
      <c r="B2928" t="s">
        <v>1647</v>
      </c>
      <c r="C2928" t="s">
        <v>301</v>
      </c>
      <c r="D2928" t="s">
        <v>7400</v>
      </c>
      <c r="E2928" t="s">
        <v>9282</v>
      </c>
      <c r="F2928" t="s">
        <v>1681</v>
      </c>
      <c r="G2928" t="s">
        <v>8592</v>
      </c>
      <c r="H2928">
        <v>359</v>
      </c>
      <c r="I2928" t="s">
        <v>1652</v>
      </c>
      <c r="J2928">
        <v>0</v>
      </c>
      <c r="K2928">
        <v>0</v>
      </c>
    </row>
    <row r="2929" spans="1:11" x14ac:dyDescent="0.25">
      <c r="A2929">
        <v>3848</v>
      </c>
      <c r="B2929" t="s">
        <v>1647</v>
      </c>
      <c r="C2929" t="s">
        <v>301</v>
      </c>
      <c r="D2929" t="s">
        <v>7400</v>
      </c>
      <c r="G2929" t="s">
        <v>6188</v>
      </c>
      <c r="H2929">
        <v>35</v>
      </c>
      <c r="I2929" t="s">
        <v>1652</v>
      </c>
      <c r="J2929">
        <v>0</v>
      </c>
      <c r="K2929">
        <v>0</v>
      </c>
    </row>
    <row r="2930" spans="1:11" x14ac:dyDescent="0.25">
      <c r="A2930">
        <v>3848</v>
      </c>
      <c r="B2930" t="s">
        <v>1647</v>
      </c>
      <c r="C2930" t="s">
        <v>301</v>
      </c>
      <c r="D2930" t="s">
        <v>7400</v>
      </c>
      <c r="E2930" t="s">
        <v>3978</v>
      </c>
      <c r="F2930" t="s">
        <v>1681</v>
      </c>
      <c r="G2930" t="s">
        <v>10392</v>
      </c>
      <c r="H2930">
        <v>13</v>
      </c>
      <c r="I2930" t="s">
        <v>1652</v>
      </c>
      <c r="J2930">
        <v>0</v>
      </c>
      <c r="K2930">
        <v>0</v>
      </c>
    </row>
    <row r="2931" spans="1:11" x14ac:dyDescent="0.25">
      <c r="A2931">
        <v>3848</v>
      </c>
      <c r="B2931" t="s">
        <v>1647</v>
      </c>
      <c r="C2931" t="s">
        <v>301</v>
      </c>
      <c r="D2931" t="s">
        <v>7400</v>
      </c>
      <c r="G2931" t="s">
        <v>4373</v>
      </c>
      <c r="H2931">
        <v>75</v>
      </c>
      <c r="I2931" t="s">
        <v>1652</v>
      </c>
      <c r="J2931">
        <v>0</v>
      </c>
      <c r="K2931">
        <v>0</v>
      </c>
    </row>
    <row r="2932" spans="1:11" x14ac:dyDescent="0.25">
      <c r="A2932">
        <v>3848</v>
      </c>
      <c r="B2932" t="s">
        <v>1647</v>
      </c>
      <c r="C2932" t="s">
        <v>301</v>
      </c>
      <c r="D2932" t="s">
        <v>7400</v>
      </c>
      <c r="E2932" t="s">
        <v>3979</v>
      </c>
      <c r="F2932" t="s">
        <v>1681</v>
      </c>
      <c r="G2932" t="s">
        <v>3918</v>
      </c>
      <c r="H2932">
        <v>25</v>
      </c>
      <c r="I2932" t="s">
        <v>1652</v>
      </c>
      <c r="J2932">
        <v>0</v>
      </c>
      <c r="K2932">
        <v>0</v>
      </c>
    </row>
    <row r="2933" spans="1:11" x14ac:dyDescent="0.25">
      <c r="A2933">
        <v>3848</v>
      </c>
      <c r="B2933" t="s">
        <v>1647</v>
      </c>
      <c r="C2933" t="s">
        <v>301</v>
      </c>
      <c r="D2933" t="s">
        <v>7400</v>
      </c>
      <c r="G2933" t="s">
        <v>5254</v>
      </c>
      <c r="H2933">
        <v>96</v>
      </c>
      <c r="I2933" t="s">
        <v>1652</v>
      </c>
      <c r="J2933">
        <v>0</v>
      </c>
      <c r="K2933">
        <v>0</v>
      </c>
    </row>
    <row r="2934" spans="1:11" x14ac:dyDescent="0.25">
      <c r="A2934">
        <v>3848</v>
      </c>
      <c r="B2934" t="s">
        <v>1647</v>
      </c>
      <c r="C2934" t="s">
        <v>301</v>
      </c>
      <c r="D2934" t="s">
        <v>7400</v>
      </c>
      <c r="E2934" t="s">
        <v>3980</v>
      </c>
      <c r="F2934" t="s">
        <v>1681</v>
      </c>
      <c r="G2934" t="s">
        <v>3981</v>
      </c>
      <c r="H2934">
        <v>3</v>
      </c>
      <c r="I2934" t="s">
        <v>1652</v>
      </c>
      <c r="J2934">
        <v>0</v>
      </c>
      <c r="K2934">
        <v>0</v>
      </c>
    </row>
    <row r="2935" spans="1:11" x14ac:dyDescent="0.25">
      <c r="A2935">
        <v>3848</v>
      </c>
      <c r="B2935" t="s">
        <v>1647</v>
      </c>
      <c r="C2935" t="s">
        <v>301</v>
      </c>
      <c r="D2935" t="s">
        <v>7400</v>
      </c>
      <c r="G2935" t="s">
        <v>4441</v>
      </c>
      <c r="H2935">
        <v>41</v>
      </c>
      <c r="I2935" t="s">
        <v>1652</v>
      </c>
      <c r="J2935">
        <v>0</v>
      </c>
      <c r="K2935">
        <v>0</v>
      </c>
    </row>
    <row r="2936" spans="1:11" x14ac:dyDescent="0.25">
      <c r="A2936">
        <v>3848</v>
      </c>
      <c r="B2936" t="s">
        <v>1647</v>
      </c>
      <c r="C2936" t="s">
        <v>301</v>
      </c>
      <c r="D2936" t="s">
        <v>7400</v>
      </c>
      <c r="E2936" t="s">
        <v>3982</v>
      </c>
      <c r="F2936" t="s">
        <v>1681</v>
      </c>
      <c r="G2936" t="s">
        <v>9554</v>
      </c>
      <c r="H2936">
        <v>19</v>
      </c>
      <c r="I2936" t="s">
        <v>1652</v>
      </c>
      <c r="J2936">
        <v>0</v>
      </c>
      <c r="K2936">
        <v>0</v>
      </c>
    </row>
    <row r="2937" spans="1:11" x14ac:dyDescent="0.25">
      <c r="A2937">
        <v>3848</v>
      </c>
      <c r="B2937" t="s">
        <v>1647</v>
      </c>
      <c r="C2937" t="s">
        <v>301</v>
      </c>
      <c r="D2937" t="s">
        <v>7400</v>
      </c>
      <c r="G2937" t="s">
        <v>4442</v>
      </c>
      <c r="H2937">
        <v>39</v>
      </c>
      <c r="I2937" t="s">
        <v>1652</v>
      </c>
      <c r="J2937">
        <v>0</v>
      </c>
      <c r="K2937">
        <v>0</v>
      </c>
    </row>
    <row r="2938" spans="1:11" x14ac:dyDescent="0.25">
      <c r="A2938">
        <v>3848</v>
      </c>
      <c r="B2938" t="s">
        <v>1647</v>
      </c>
      <c r="C2938" t="s">
        <v>301</v>
      </c>
      <c r="D2938" t="s">
        <v>7400</v>
      </c>
      <c r="E2938" t="s">
        <v>3983</v>
      </c>
      <c r="F2938" t="s">
        <v>1681</v>
      </c>
      <c r="G2938" t="s">
        <v>3194</v>
      </c>
      <c r="H2938">
        <v>79</v>
      </c>
      <c r="I2938" t="s">
        <v>1652</v>
      </c>
      <c r="J2938">
        <v>0</v>
      </c>
      <c r="K2938">
        <v>0</v>
      </c>
    </row>
    <row r="2939" spans="1:11" x14ac:dyDescent="0.25">
      <c r="A2939">
        <v>3848</v>
      </c>
      <c r="B2939" t="s">
        <v>1647</v>
      </c>
      <c r="C2939" t="s">
        <v>301</v>
      </c>
      <c r="D2939" t="s">
        <v>7400</v>
      </c>
      <c r="G2939" t="s">
        <v>5255</v>
      </c>
      <c r="H2939">
        <v>55</v>
      </c>
      <c r="I2939" t="s">
        <v>1652</v>
      </c>
      <c r="J2939">
        <v>0</v>
      </c>
      <c r="K2939">
        <v>0</v>
      </c>
    </row>
    <row r="2940" spans="1:11" x14ac:dyDescent="0.25">
      <c r="A2940">
        <v>3848</v>
      </c>
      <c r="B2940" t="s">
        <v>1647</v>
      </c>
      <c r="C2940" t="s">
        <v>301</v>
      </c>
      <c r="D2940" t="s">
        <v>7400</v>
      </c>
      <c r="E2940" t="s">
        <v>1845</v>
      </c>
      <c r="F2940" t="s">
        <v>1681</v>
      </c>
      <c r="G2940" t="s">
        <v>6968</v>
      </c>
      <c r="H2940">
        <v>39</v>
      </c>
      <c r="I2940" t="s">
        <v>1652</v>
      </c>
      <c r="J2940">
        <v>0</v>
      </c>
      <c r="K2940">
        <v>0</v>
      </c>
    </row>
    <row r="2941" spans="1:11" x14ac:dyDescent="0.25">
      <c r="A2941">
        <v>3848</v>
      </c>
      <c r="B2941" t="s">
        <v>1647</v>
      </c>
      <c r="C2941" t="s">
        <v>301</v>
      </c>
      <c r="D2941" t="s">
        <v>7400</v>
      </c>
      <c r="E2941" t="s">
        <v>3984</v>
      </c>
      <c r="F2941" t="s">
        <v>1681</v>
      </c>
      <c r="G2941" t="s">
        <v>5220</v>
      </c>
      <c r="H2941">
        <v>14</v>
      </c>
      <c r="I2941" t="s">
        <v>1652</v>
      </c>
      <c r="J2941">
        <v>0</v>
      </c>
      <c r="K2941">
        <v>0</v>
      </c>
    </row>
    <row r="2942" spans="1:11" x14ac:dyDescent="0.25">
      <c r="A2942">
        <v>3848</v>
      </c>
      <c r="B2942" t="s">
        <v>1647</v>
      </c>
      <c r="C2942" t="s">
        <v>301</v>
      </c>
      <c r="D2942" t="s">
        <v>7400</v>
      </c>
      <c r="G2942" t="s">
        <v>4516</v>
      </c>
      <c r="H2942">
        <v>70</v>
      </c>
      <c r="I2942" t="s">
        <v>1652</v>
      </c>
      <c r="J2942">
        <v>0</v>
      </c>
      <c r="K2942">
        <v>0</v>
      </c>
    </row>
    <row r="2943" spans="1:11" x14ac:dyDescent="0.25">
      <c r="A2943">
        <v>3848</v>
      </c>
      <c r="B2943" t="s">
        <v>1647</v>
      </c>
      <c r="C2943" t="s">
        <v>301</v>
      </c>
      <c r="D2943" t="s">
        <v>7400</v>
      </c>
      <c r="E2943" t="s">
        <v>7172</v>
      </c>
      <c r="F2943" t="s">
        <v>1655</v>
      </c>
      <c r="G2943" t="s">
        <v>3947</v>
      </c>
      <c r="H2943">
        <v>35</v>
      </c>
      <c r="I2943" t="s">
        <v>1652</v>
      </c>
      <c r="J2943">
        <v>0</v>
      </c>
      <c r="K2943">
        <v>0</v>
      </c>
    </row>
    <row r="2944" spans="1:11" x14ac:dyDescent="0.25">
      <c r="A2944">
        <v>3848</v>
      </c>
      <c r="B2944" t="s">
        <v>1647</v>
      </c>
      <c r="C2944" t="s">
        <v>301</v>
      </c>
      <c r="D2944" t="s">
        <v>7400</v>
      </c>
      <c r="G2944" t="s">
        <v>9101</v>
      </c>
      <c r="H2944">
        <v>110</v>
      </c>
      <c r="I2944" t="s">
        <v>1652</v>
      </c>
      <c r="J2944">
        <v>0</v>
      </c>
      <c r="K2944">
        <v>0</v>
      </c>
    </row>
    <row r="2945" spans="1:11" x14ac:dyDescent="0.25">
      <c r="A2945">
        <v>3848</v>
      </c>
      <c r="B2945" t="s">
        <v>1647</v>
      </c>
      <c r="C2945" t="s">
        <v>301</v>
      </c>
      <c r="D2945" t="s">
        <v>7400</v>
      </c>
      <c r="E2945" t="s">
        <v>3985</v>
      </c>
      <c r="F2945" t="s">
        <v>1655</v>
      </c>
      <c r="G2945" t="s">
        <v>4570</v>
      </c>
      <c r="H2945">
        <v>158</v>
      </c>
      <c r="I2945" t="s">
        <v>1652</v>
      </c>
      <c r="J2945">
        <v>0</v>
      </c>
      <c r="K2945">
        <v>0</v>
      </c>
    </row>
    <row r="2946" spans="1:11" x14ac:dyDescent="0.25">
      <c r="A2946">
        <v>3848</v>
      </c>
      <c r="B2946" t="s">
        <v>1647</v>
      </c>
      <c r="C2946" t="s">
        <v>301</v>
      </c>
      <c r="D2946" t="s">
        <v>7400</v>
      </c>
      <c r="G2946" t="s">
        <v>5256</v>
      </c>
      <c r="H2946">
        <v>240</v>
      </c>
      <c r="I2946" t="s">
        <v>1652</v>
      </c>
      <c r="J2946">
        <v>0</v>
      </c>
      <c r="K2946">
        <v>0</v>
      </c>
    </row>
    <row r="2947" spans="1:11" x14ac:dyDescent="0.25">
      <c r="A2947">
        <v>3848</v>
      </c>
      <c r="B2947" t="s">
        <v>1647</v>
      </c>
      <c r="C2947" t="s">
        <v>301</v>
      </c>
      <c r="D2947" t="s">
        <v>7400</v>
      </c>
      <c r="E2947" t="s">
        <v>3986</v>
      </c>
      <c r="F2947" t="s">
        <v>1655</v>
      </c>
      <c r="G2947" t="s">
        <v>10393</v>
      </c>
      <c r="H2947">
        <v>48</v>
      </c>
      <c r="I2947" t="s">
        <v>1652</v>
      </c>
      <c r="J2947">
        <v>0</v>
      </c>
      <c r="K2947">
        <v>0</v>
      </c>
    </row>
    <row r="2948" spans="1:11" x14ac:dyDescent="0.25">
      <c r="A2948">
        <v>3848</v>
      </c>
      <c r="B2948" t="s">
        <v>1647</v>
      </c>
      <c r="C2948" t="s">
        <v>301</v>
      </c>
      <c r="D2948" t="s">
        <v>7400</v>
      </c>
      <c r="G2948" t="s">
        <v>4272</v>
      </c>
      <c r="H2948">
        <v>146</v>
      </c>
      <c r="I2948" t="s">
        <v>1652</v>
      </c>
      <c r="J2948">
        <v>0</v>
      </c>
      <c r="K2948">
        <v>0</v>
      </c>
    </row>
    <row r="2949" spans="1:11" x14ac:dyDescent="0.25">
      <c r="A2949">
        <v>3848</v>
      </c>
      <c r="B2949" t="s">
        <v>1647</v>
      </c>
      <c r="C2949" t="s">
        <v>301</v>
      </c>
      <c r="D2949" t="s">
        <v>7400</v>
      </c>
      <c r="E2949" t="s">
        <v>3987</v>
      </c>
      <c r="F2949" t="s">
        <v>1655</v>
      </c>
      <c r="G2949" t="s">
        <v>3988</v>
      </c>
      <c r="H2949">
        <v>40</v>
      </c>
      <c r="I2949" t="s">
        <v>1652</v>
      </c>
      <c r="J2949">
        <v>0</v>
      </c>
      <c r="K2949">
        <v>0</v>
      </c>
    </row>
    <row r="2950" spans="1:11" x14ac:dyDescent="0.25">
      <c r="A2950">
        <v>3848</v>
      </c>
      <c r="B2950" t="s">
        <v>1647</v>
      </c>
      <c r="C2950" t="s">
        <v>301</v>
      </c>
      <c r="D2950" t="s">
        <v>7400</v>
      </c>
      <c r="G2950" t="s">
        <v>4517</v>
      </c>
      <c r="H2950">
        <v>153</v>
      </c>
      <c r="I2950" t="s">
        <v>1652</v>
      </c>
      <c r="J2950">
        <v>0</v>
      </c>
      <c r="K2950">
        <v>0</v>
      </c>
    </row>
    <row r="2951" spans="1:11" x14ac:dyDescent="0.25">
      <c r="A2951">
        <v>3848</v>
      </c>
      <c r="B2951" t="s">
        <v>1647</v>
      </c>
      <c r="C2951" t="s">
        <v>301</v>
      </c>
      <c r="D2951" t="s">
        <v>7400</v>
      </c>
      <c r="E2951" t="s">
        <v>3989</v>
      </c>
      <c r="F2951" t="s">
        <v>1655</v>
      </c>
      <c r="G2951" t="s">
        <v>8316</v>
      </c>
      <c r="H2951">
        <v>15</v>
      </c>
      <c r="I2951" t="s">
        <v>1652</v>
      </c>
      <c r="J2951">
        <v>0</v>
      </c>
      <c r="K2951">
        <v>0</v>
      </c>
    </row>
    <row r="2952" spans="1:11" x14ac:dyDescent="0.25">
      <c r="A2952">
        <v>3848</v>
      </c>
      <c r="B2952" t="s">
        <v>1647</v>
      </c>
      <c r="C2952" t="s">
        <v>301</v>
      </c>
      <c r="D2952" t="s">
        <v>7400</v>
      </c>
      <c r="G2952" t="s">
        <v>5257</v>
      </c>
      <c r="H2952">
        <v>42</v>
      </c>
      <c r="I2952" t="s">
        <v>1652</v>
      </c>
      <c r="J2952">
        <v>0</v>
      </c>
      <c r="K2952">
        <v>0</v>
      </c>
    </row>
    <row r="2953" spans="1:11" x14ac:dyDescent="0.25">
      <c r="A2953">
        <v>3848</v>
      </c>
      <c r="B2953" t="s">
        <v>1647</v>
      </c>
      <c r="C2953" t="s">
        <v>301</v>
      </c>
      <c r="D2953" t="s">
        <v>7400</v>
      </c>
      <c r="E2953" t="s">
        <v>2985</v>
      </c>
      <c r="F2953" t="s">
        <v>1655</v>
      </c>
      <c r="G2953" t="s">
        <v>7047</v>
      </c>
      <c r="H2953">
        <v>50</v>
      </c>
      <c r="I2953" t="s">
        <v>1652</v>
      </c>
      <c r="J2953">
        <v>0</v>
      </c>
      <c r="K2953">
        <v>0</v>
      </c>
    </row>
    <row r="2954" spans="1:11" x14ac:dyDescent="0.25">
      <c r="A2954">
        <v>3848</v>
      </c>
      <c r="B2954" t="s">
        <v>1647</v>
      </c>
      <c r="C2954" t="s">
        <v>301</v>
      </c>
      <c r="D2954" t="s">
        <v>7400</v>
      </c>
      <c r="E2954" t="s">
        <v>1844</v>
      </c>
      <c r="F2954" t="s">
        <v>1655</v>
      </c>
      <c r="G2954" t="s">
        <v>3812</v>
      </c>
      <c r="H2954">
        <v>27</v>
      </c>
      <c r="I2954" t="s">
        <v>1652</v>
      </c>
      <c r="J2954">
        <v>0</v>
      </c>
      <c r="K2954">
        <v>0</v>
      </c>
    </row>
    <row r="2955" spans="1:11" x14ac:dyDescent="0.25">
      <c r="A2955">
        <v>3848</v>
      </c>
      <c r="B2955" t="s">
        <v>1647</v>
      </c>
      <c r="C2955" t="s">
        <v>301</v>
      </c>
      <c r="D2955" t="s">
        <v>7400</v>
      </c>
      <c r="G2955" t="s">
        <v>4350</v>
      </c>
      <c r="H2955">
        <v>38</v>
      </c>
      <c r="I2955" t="s">
        <v>1652</v>
      </c>
      <c r="J2955">
        <v>0</v>
      </c>
      <c r="K2955">
        <v>0</v>
      </c>
    </row>
    <row r="2956" spans="1:11" x14ac:dyDescent="0.25">
      <c r="A2956">
        <v>3848</v>
      </c>
      <c r="B2956" t="s">
        <v>1647</v>
      </c>
      <c r="C2956" t="s">
        <v>301</v>
      </c>
      <c r="D2956" t="s">
        <v>7400</v>
      </c>
      <c r="E2956" t="s">
        <v>2558</v>
      </c>
      <c r="F2956" t="s">
        <v>1655</v>
      </c>
      <c r="G2956" t="s">
        <v>4374</v>
      </c>
      <c r="H2956">
        <v>23</v>
      </c>
      <c r="I2956" t="s">
        <v>1652</v>
      </c>
      <c r="J2956">
        <v>0</v>
      </c>
      <c r="K2956">
        <v>0</v>
      </c>
    </row>
    <row r="2957" spans="1:11" x14ac:dyDescent="0.25">
      <c r="A2957">
        <v>3848</v>
      </c>
      <c r="B2957" t="s">
        <v>1647</v>
      </c>
      <c r="C2957" t="s">
        <v>301</v>
      </c>
      <c r="D2957" t="s">
        <v>7400</v>
      </c>
      <c r="G2957" t="s">
        <v>5258</v>
      </c>
      <c r="H2957">
        <v>357</v>
      </c>
      <c r="I2957" t="s">
        <v>1652</v>
      </c>
      <c r="J2957">
        <v>0</v>
      </c>
      <c r="K2957">
        <v>0</v>
      </c>
    </row>
    <row r="2958" spans="1:11" x14ac:dyDescent="0.25">
      <c r="A2958">
        <v>3848</v>
      </c>
      <c r="B2958" t="s">
        <v>1647</v>
      </c>
      <c r="C2958" t="s">
        <v>301</v>
      </c>
      <c r="D2958" t="s">
        <v>7400</v>
      </c>
      <c r="E2958" t="s">
        <v>1843</v>
      </c>
      <c r="F2958" t="s">
        <v>1655</v>
      </c>
      <c r="G2958" t="s">
        <v>3833</v>
      </c>
      <c r="H2958">
        <v>84</v>
      </c>
      <c r="I2958" t="s">
        <v>1652</v>
      </c>
      <c r="J2958">
        <v>0</v>
      </c>
      <c r="K2958">
        <v>0</v>
      </c>
    </row>
    <row r="2959" spans="1:11" x14ac:dyDescent="0.25">
      <c r="A2959">
        <v>3848</v>
      </c>
      <c r="B2959" t="s">
        <v>1647</v>
      </c>
      <c r="C2959" t="s">
        <v>301</v>
      </c>
      <c r="D2959" t="s">
        <v>7400</v>
      </c>
      <c r="G2959" t="s">
        <v>2312</v>
      </c>
      <c r="H2959">
        <v>71</v>
      </c>
      <c r="I2959" t="s">
        <v>1652</v>
      </c>
      <c r="J2959">
        <v>0</v>
      </c>
      <c r="K2959">
        <v>0</v>
      </c>
    </row>
    <row r="2960" spans="1:11" x14ac:dyDescent="0.25">
      <c r="A2960">
        <v>3848</v>
      </c>
      <c r="B2960" t="s">
        <v>1647</v>
      </c>
      <c r="C2960" t="s">
        <v>301</v>
      </c>
      <c r="D2960" t="s">
        <v>7400</v>
      </c>
      <c r="E2960" t="s">
        <v>3990</v>
      </c>
      <c r="F2960" t="s">
        <v>1655</v>
      </c>
      <c r="G2960" t="s">
        <v>4571</v>
      </c>
      <c r="H2960">
        <v>36</v>
      </c>
      <c r="I2960" t="s">
        <v>1652</v>
      </c>
      <c r="J2960">
        <v>0</v>
      </c>
      <c r="K2960">
        <v>0</v>
      </c>
    </row>
    <row r="2961" spans="1:11" x14ac:dyDescent="0.25">
      <c r="A2961">
        <v>3848</v>
      </c>
      <c r="B2961" t="s">
        <v>1647</v>
      </c>
      <c r="C2961" t="s">
        <v>301</v>
      </c>
      <c r="D2961" t="s">
        <v>7400</v>
      </c>
      <c r="G2961" t="s">
        <v>4375</v>
      </c>
      <c r="H2961">
        <v>149</v>
      </c>
      <c r="I2961" t="s">
        <v>1652</v>
      </c>
      <c r="J2961">
        <v>0</v>
      </c>
      <c r="K2961">
        <v>0</v>
      </c>
    </row>
    <row r="2962" spans="1:11" x14ac:dyDescent="0.25">
      <c r="A2962">
        <v>3848</v>
      </c>
      <c r="B2962" t="s">
        <v>1647</v>
      </c>
      <c r="C2962" t="s">
        <v>301</v>
      </c>
      <c r="D2962" t="s">
        <v>7400</v>
      </c>
      <c r="E2962" t="s">
        <v>1842</v>
      </c>
      <c r="F2962" t="s">
        <v>1655</v>
      </c>
      <c r="G2962" t="s">
        <v>10393</v>
      </c>
      <c r="H2962">
        <v>17</v>
      </c>
      <c r="I2962" t="s">
        <v>1652</v>
      </c>
      <c r="J2962">
        <v>0</v>
      </c>
      <c r="K2962">
        <v>0</v>
      </c>
    </row>
    <row r="2963" spans="1:11" x14ac:dyDescent="0.25">
      <c r="A2963">
        <v>3848</v>
      </c>
      <c r="B2963" t="s">
        <v>1647</v>
      </c>
      <c r="C2963" t="s">
        <v>301</v>
      </c>
      <c r="D2963" t="s">
        <v>7400</v>
      </c>
      <c r="G2963" t="s">
        <v>2292</v>
      </c>
      <c r="H2963">
        <v>16</v>
      </c>
      <c r="I2963" t="s">
        <v>1652</v>
      </c>
      <c r="J2963">
        <v>0</v>
      </c>
      <c r="K2963">
        <v>0</v>
      </c>
    </row>
    <row r="2964" spans="1:11" x14ac:dyDescent="0.25">
      <c r="A2964">
        <v>3848</v>
      </c>
      <c r="B2964" t="s">
        <v>1647</v>
      </c>
      <c r="C2964" t="s">
        <v>301</v>
      </c>
      <c r="D2964" t="s">
        <v>7400</v>
      </c>
      <c r="E2964" t="s">
        <v>1841</v>
      </c>
      <c r="F2964" t="s">
        <v>1655</v>
      </c>
      <c r="G2964" t="s">
        <v>3991</v>
      </c>
      <c r="H2964">
        <v>82</v>
      </c>
      <c r="I2964" t="s">
        <v>1652</v>
      </c>
      <c r="J2964">
        <v>0</v>
      </c>
      <c r="K2964">
        <v>0</v>
      </c>
    </row>
    <row r="2965" spans="1:11" x14ac:dyDescent="0.25">
      <c r="A2965">
        <v>3848</v>
      </c>
      <c r="B2965" t="s">
        <v>1647</v>
      </c>
      <c r="C2965" t="s">
        <v>301</v>
      </c>
      <c r="D2965" t="s">
        <v>7400</v>
      </c>
      <c r="G2965" t="s">
        <v>2293</v>
      </c>
      <c r="H2965">
        <v>300</v>
      </c>
      <c r="I2965" t="s">
        <v>1652</v>
      </c>
      <c r="J2965">
        <v>0</v>
      </c>
      <c r="K2965">
        <v>0</v>
      </c>
    </row>
    <row r="2966" spans="1:11" x14ac:dyDescent="0.25">
      <c r="A2966">
        <v>3848</v>
      </c>
      <c r="B2966" t="s">
        <v>1647</v>
      </c>
      <c r="C2966" t="s">
        <v>301</v>
      </c>
      <c r="D2966" t="s">
        <v>7400</v>
      </c>
      <c r="E2966" t="s">
        <v>3992</v>
      </c>
      <c r="F2966" t="s">
        <v>1655</v>
      </c>
      <c r="G2966" t="s">
        <v>7811</v>
      </c>
      <c r="H2966">
        <v>95</v>
      </c>
      <c r="I2966" t="s">
        <v>1652</v>
      </c>
      <c r="J2966">
        <v>0</v>
      </c>
      <c r="K2966">
        <v>0</v>
      </c>
    </row>
    <row r="2967" spans="1:11" x14ac:dyDescent="0.25">
      <c r="A2967">
        <v>3848</v>
      </c>
      <c r="B2967" t="s">
        <v>1647</v>
      </c>
      <c r="C2967" t="s">
        <v>301</v>
      </c>
      <c r="D2967" t="s">
        <v>7400</v>
      </c>
      <c r="G2967" t="s">
        <v>4376</v>
      </c>
      <c r="H2967">
        <v>47</v>
      </c>
      <c r="I2967" t="s">
        <v>1652</v>
      </c>
      <c r="J2967">
        <v>0</v>
      </c>
      <c r="K2967">
        <v>0</v>
      </c>
    </row>
    <row r="2968" spans="1:11" x14ac:dyDescent="0.25">
      <c r="A2968">
        <v>3848</v>
      </c>
      <c r="B2968" t="s">
        <v>1647</v>
      </c>
      <c r="C2968" t="s">
        <v>301</v>
      </c>
      <c r="D2968" t="s">
        <v>7400</v>
      </c>
      <c r="E2968" t="s">
        <v>3993</v>
      </c>
      <c r="F2968" t="s">
        <v>1655</v>
      </c>
      <c r="G2968" t="s">
        <v>4273</v>
      </c>
      <c r="H2968">
        <v>75</v>
      </c>
      <c r="I2968" t="s">
        <v>1652</v>
      </c>
      <c r="J2968">
        <v>0</v>
      </c>
      <c r="K2968">
        <v>0</v>
      </c>
    </row>
    <row r="2969" spans="1:11" x14ac:dyDescent="0.25">
      <c r="A2969">
        <v>3848</v>
      </c>
      <c r="B2969" t="s">
        <v>1647</v>
      </c>
      <c r="C2969" t="s">
        <v>301</v>
      </c>
      <c r="D2969" t="s">
        <v>7400</v>
      </c>
      <c r="E2969" t="s">
        <v>1840</v>
      </c>
      <c r="F2969" t="s">
        <v>1655</v>
      </c>
      <c r="G2969" t="s">
        <v>3316</v>
      </c>
      <c r="H2969">
        <v>19</v>
      </c>
      <c r="I2969" t="s">
        <v>1652</v>
      </c>
      <c r="J2969">
        <v>0</v>
      </c>
      <c r="K2969">
        <v>0</v>
      </c>
    </row>
    <row r="2970" spans="1:11" x14ac:dyDescent="0.25">
      <c r="A2970">
        <v>3848</v>
      </c>
      <c r="B2970" t="s">
        <v>1647</v>
      </c>
      <c r="C2970" t="s">
        <v>301</v>
      </c>
      <c r="D2970" t="s">
        <v>7400</v>
      </c>
      <c r="G2970" t="s">
        <v>7591</v>
      </c>
      <c r="H2970">
        <v>222</v>
      </c>
      <c r="I2970" t="s">
        <v>1652</v>
      </c>
      <c r="J2970">
        <v>0</v>
      </c>
      <c r="K2970">
        <v>0</v>
      </c>
    </row>
    <row r="2971" spans="1:11" x14ac:dyDescent="0.25">
      <c r="A2971">
        <v>3848</v>
      </c>
      <c r="B2971" t="s">
        <v>1647</v>
      </c>
      <c r="C2971" t="s">
        <v>301</v>
      </c>
      <c r="D2971" t="s">
        <v>7400</v>
      </c>
      <c r="E2971" t="s">
        <v>3994</v>
      </c>
      <c r="F2971" t="s">
        <v>1655</v>
      </c>
      <c r="G2971" t="s">
        <v>3353</v>
      </c>
      <c r="H2971">
        <v>36</v>
      </c>
      <c r="I2971" t="s">
        <v>1652</v>
      </c>
      <c r="J2971">
        <v>0</v>
      </c>
      <c r="K2971">
        <v>0</v>
      </c>
    </row>
    <row r="2972" spans="1:11" x14ac:dyDescent="0.25">
      <c r="A2972">
        <v>3848</v>
      </c>
      <c r="B2972" t="s">
        <v>1647</v>
      </c>
      <c r="C2972" t="s">
        <v>301</v>
      </c>
      <c r="D2972" t="s">
        <v>7400</v>
      </c>
      <c r="G2972" t="s">
        <v>4518</v>
      </c>
      <c r="H2972">
        <v>50</v>
      </c>
      <c r="I2972" t="s">
        <v>1652</v>
      </c>
      <c r="J2972">
        <v>0</v>
      </c>
      <c r="K2972">
        <v>0</v>
      </c>
    </row>
    <row r="2973" spans="1:11" x14ac:dyDescent="0.25">
      <c r="A2973">
        <v>3848</v>
      </c>
      <c r="B2973" t="s">
        <v>1647</v>
      </c>
      <c r="C2973" t="s">
        <v>301</v>
      </c>
      <c r="D2973" t="s">
        <v>7400</v>
      </c>
      <c r="E2973" t="s">
        <v>3995</v>
      </c>
      <c r="F2973" t="s">
        <v>1655</v>
      </c>
      <c r="G2973" t="s">
        <v>3097</v>
      </c>
      <c r="H2973">
        <v>7</v>
      </c>
      <c r="I2973" t="s">
        <v>1652</v>
      </c>
      <c r="J2973">
        <v>0</v>
      </c>
      <c r="K2973">
        <v>0</v>
      </c>
    </row>
    <row r="2974" spans="1:11" x14ac:dyDescent="0.25">
      <c r="A2974">
        <v>3848</v>
      </c>
      <c r="B2974" t="s">
        <v>1647</v>
      </c>
      <c r="C2974" t="s">
        <v>301</v>
      </c>
      <c r="D2974" t="s">
        <v>7400</v>
      </c>
      <c r="G2974" t="s">
        <v>4377</v>
      </c>
      <c r="H2974">
        <v>123</v>
      </c>
      <c r="I2974" t="s">
        <v>1652</v>
      </c>
      <c r="J2974">
        <v>0</v>
      </c>
      <c r="K2974">
        <v>0</v>
      </c>
    </row>
    <row r="2975" spans="1:11" x14ac:dyDescent="0.25">
      <c r="A2975">
        <v>3848</v>
      </c>
      <c r="B2975" t="s">
        <v>1647</v>
      </c>
      <c r="C2975" t="s">
        <v>301</v>
      </c>
      <c r="D2975" t="s">
        <v>7400</v>
      </c>
      <c r="E2975" t="s">
        <v>3996</v>
      </c>
      <c r="F2975" t="s">
        <v>1655</v>
      </c>
      <c r="G2975" t="s">
        <v>3961</v>
      </c>
      <c r="H2975">
        <v>14</v>
      </c>
      <c r="I2975" t="s">
        <v>1652</v>
      </c>
      <c r="J2975">
        <v>0</v>
      </c>
      <c r="K2975">
        <v>0</v>
      </c>
    </row>
    <row r="2976" spans="1:11" x14ac:dyDescent="0.25">
      <c r="A2976">
        <v>3848</v>
      </c>
      <c r="B2976" t="s">
        <v>1647</v>
      </c>
      <c r="C2976" t="s">
        <v>301</v>
      </c>
      <c r="D2976" t="s">
        <v>7400</v>
      </c>
      <c r="G2976" t="s">
        <v>4378</v>
      </c>
      <c r="H2976">
        <v>80</v>
      </c>
      <c r="I2976" t="s">
        <v>1652</v>
      </c>
      <c r="J2976">
        <v>0</v>
      </c>
      <c r="K2976">
        <v>0</v>
      </c>
    </row>
    <row r="2977" spans="1:11" x14ac:dyDescent="0.25">
      <c r="A2977">
        <v>3848</v>
      </c>
      <c r="B2977" t="s">
        <v>1647</v>
      </c>
      <c r="C2977" t="s">
        <v>301</v>
      </c>
      <c r="D2977" t="s">
        <v>7400</v>
      </c>
      <c r="E2977" t="s">
        <v>6486</v>
      </c>
      <c r="F2977" t="s">
        <v>1655</v>
      </c>
      <c r="G2977" t="s">
        <v>6969</v>
      </c>
      <c r="H2977">
        <v>20</v>
      </c>
      <c r="I2977" t="s">
        <v>1652</v>
      </c>
      <c r="J2977">
        <v>0</v>
      </c>
      <c r="K2977">
        <v>0</v>
      </c>
    </row>
    <row r="2978" spans="1:11" x14ac:dyDescent="0.25">
      <c r="A2978">
        <v>3848</v>
      </c>
      <c r="B2978" t="s">
        <v>1647</v>
      </c>
      <c r="C2978" t="s">
        <v>301</v>
      </c>
      <c r="D2978" t="s">
        <v>7400</v>
      </c>
      <c r="G2978" t="s">
        <v>5111</v>
      </c>
      <c r="H2978">
        <v>37</v>
      </c>
      <c r="I2978" t="s">
        <v>1652</v>
      </c>
      <c r="J2978">
        <v>0</v>
      </c>
      <c r="K2978">
        <v>0</v>
      </c>
    </row>
    <row r="2979" spans="1:11" x14ac:dyDescent="0.25">
      <c r="A2979">
        <v>3848</v>
      </c>
      <c r="B2979" t="s">
        <v>1647</v>
      </c>
      <c r="C2979" t="s">
        <v>301</v>
      </c>
      <c r="D2979" t="s">
        <v>7400</v>
      </c>
      <c r="E2979" t="s">
        <v>9555</v>
      </c>
      <c r="F2979" t="s">
        <v>1655</v>
      </c>
      <c r="G2979" t="s">
        <v>10394</v>
      </c>
      <c r="H2979">
        <v>17</v>
      </c>
      <c r="I2979" t="s">
        <v>1652</v>
      </c>
      <c r="J2979">
        <v>0</v>
      </c>
      <c r="K2979">
        <v>0</v>
      </c>
    </row>
    <row r="2980" spans="1:11" x14ac:dyDescent="0.25">
      <c r="A2980">
        <v>3848</v>
      </c>
      <c r="B2980" t="s">
        <v>1647</v>
      </c>
      <c r="C2980" t="s">
        <v>301</v>
      </c>
      <c r="D2980" t="s">
        <v>7400</v>
      </c>
      <c r="E2980" t="s">
        <v>3997</v>
      </c>
      <c r="F2980" t="s">
        <v>1655</v>
      </c>
      <c r="G2980" t="s">
        <v>3998</v>
      </c>
      <c r="H2980">
        <v>107</v>
      </c>
      <c r="I2980" t="s">
        <v>1652</v>
      </c>
      <c r="J2980">
        <v>0</v>
      </c>
      <c r="K2980">
        <v>0</v>
      </c>
    </row>
    <row r="2981" spans="1:11" x14ac:dyDescent="0.25">
      <c r="A2981">
        <v>3848</v>
      </c>
      <c r="B2981" t="s">
        <v>1647</v>
      </c>
      <c r="C2981" t="s">
        <v>301</v>
      </c>
      <c r="D2981" t="s">
        <v>7400</v>
      </c>
      <c r="G2981" t="s">
        <v>4379</v>
      </c>
      <c r="H2981">
        <v>340</v>
      </c>
      <c r="I2981" t="s">
        <v>1652</v>
      </c>
      <c r="J2981">
        <v>0</v>
      </c>
      <c r="K2981">
        <v>0</v>
      </c>
    </row>
    <row r="2982" spans="1:11" x14ac:dyDescent="0.25">
      <c r="A2982">
        <v>3848</v>
      </c>
      <c r="B2982" t="s">
        <v>1647</v>
      </c>
      <c r="C2982" t="s">
        <v>301</v>
      </c>
      <c r="D2982" t="s">
        <v>7400</v>
      </c>
      <c r="E2982" t="s">
        <v>1839</v>
      </c>
      <c r="F2982" t="s">
        <v>1655</v>
      </c>
      <c r="G2982" t="s">
        <v>3227</v>
      </c>
      <c r="H2982">
        <v>39</v>
      </c>
      <c r="I2982" t="s">
        <v>1652</v>
      </c>
      <c r="J2982">
        <v>0</v>
      </c>
      <c r="K2982">
        <v>0</v>
      </c>
    </row>
    <row r="2983" spans="1:11" x14ac:dyDescent="0.25">
      <c r="A2983">
        <v>3848</v>
      </c>
      <c r="B2983" t="s">
        <v>1647</v>
      </c>
      <c r="C2983" t="s">
        <v>301</v>
      </c>
      <c r="D2983" t="s">
        <v>7400</v>
      </c>
      <c r="G2983" t="s">
        <v>7468</v>
      </c>
      <c r="H2983">
        <v>43</v>
      </c>
      <c r="I2983" t="s">
        <v>1652</v>
      </c>
      <c r="J2983">
        <v>0</v>
      </c>
      <c r="K2983">
        <v>0</v>
      </c>
    </row>
    <row r="2984" spans="1:11" x14ac:dyDescent="0.25">
      <c r="A2984">
        <v>3848</v>
      </c>
      <c r="B2984" t="s">
        <v>1647</v>
      </c>
      <c r="C2984" t="s">
        <v>301</v>
      </c>
      <c r="D2984" t="s">
        <v>7400</v>
      </c>
      <c r="E2984" t="s">
        <v>3999</v>
      </c>
      <c r="F2984" t="s">
        <v>1655</v>
      </c>
      <c r="G2984" t="s">
        <v>8314</v>
      </c>
      <c r="H2984">
        <v>26</v>
      </c>
      <c r="I2984" t="s">
        <v>1652</v>
      </c>
      <c r="J2984">
        <v>0</v>
      </c>
      <c r="K2984">
        <v>0</v>
      </c>
    </row>
    <row r="2985" spans="1:11" x14ac:dyDescent="0.25">
      <c r="A2985">
        <v>3848</v>
      </c>
      <c r="B2985" t="s">
        <v>1647</v>
      </c>
      <c r="C2985" t="s">
        <v>301</v>
      </c>
      <c r="D2985" t="s">
        <v>7400</v>
      </c>
      <c r="G2985" t="s">
        <v>5259</v>
      </c>
      <c r="H2985">
        <v>34</v>
      </c>
      <c r="I2985" t="s">
        <v>1652</v>
      </c>
      <c r="J2985">
        <v>0</v>
      </c>
      <c r="K2985">
        <v>0</v>
      </c>
    </row>
    <row r="2986" spans="1:11" x14ac:dyDescent="0.25">
      <c r="A2986">
        <v>3848</v>
      </c>
      <c r="B2986" t="s">
        <v>1647</v>
      </c>
      <c r="C2986" t="s">
        <v>301</v>
      </c>
      <c r="D2986" t="s">
        <v>7400</v>
      </c>
      <c r="E2986" t="s">
        <v>4000</v>
      </c>
      <c r="F2986" t="s">
        <v>1655</v>
      </c>
      <c r="G2986" t="s">
        <v>3634</v>
      </c>
      <c r="H2986">
        <v>44</v>
      </c>
      <c r="I2986" t="s">
        <v>1652</v>
      </c>
      <c r="J2986">
        <v>0</v>
      </c>
      <c r="K2986">
        <v>0</v>
      </c>
    </row>
    <row r="2987" spans="1:11" x14ac:dyDescent="0.25">
      <c r="A2987">
        <v>3848</v>
      </c>
      <c r="B2987" t="s">
        <v>1647</v>
      </c>
      <c r="C2987" t="s">
        <v>301</v>
      </c>
      <c r="D2987" t="s">
        <v>7400</v>
      </c>
      <c r="G2987" t="s">
        <v>7403</v>
      </c>
      <c r="H2987">
        <v>80</v>
      </c>
      <c r="I2987" t="s">
        <v>1652</v>
      </c>
      <c r="J2987">
        <v>0</v>
      </c>
      <c r="K2987">
        <v>0</v>
      </c>
    </row>
    <row r="2988" spans="1:11" x14ac:dyDescent="0.25">
      <c r="A2988">
        <v>3848</v>
      </c>
      <c r="B2988" t="s">
        <v>1647</v>
      </c>
      <c r="C2988" t="s">
        <v>301</v>
      </c>
      <c r="D2988" t="s">
        <v>7400</v>
      </c>
      <c r="E2988" t="s">
        <v>4001</v>
      </c>
      <c r="F2988" t="s">
        <v>1655</v>
      </c>
      <c r="G2988" t="s">
        <v>4380</v>
      </c>
      <c r="H2988">
        <v>20</v>
      </c>
      <c r="I2988" t="s">
        <v>1652</v>
      </c>
      <c r="J2988">
        <v>0</v>
      </c>
      <c r="K2988">
        <v>0</v>
      </c>
    </row>
    <row r="2989" spans="1:11" x14ac:dyDescent="0.25">
      <c r="A2989">
        <v>3848</v>
      </c>
      <c r="B2989" t="s">
        <v>1647</v>
      </c>
      <c r="C2989" t="s">
        <v>301</v>
      </c>
      <c r="D2989" t="s">
        <v>7400</v>
      </c>
      <c r="E2989" t="s">
        <v>4002</v>
      </c>
      <c r="F2989" t="s">
        <v>1655</v>
      </c>
      <c r="G2989" t="s">
        <v>4003</v>
      </c>
      <c r="H2989">
        <v>82</v>
      </c>
      <c r="I2989" t="s">
        <v>1652</v>
      </c>
      <c r="J2989">
        <v>0</v>
      </c>
      <c r="K2989">
        <v>0</v>
      </c>
    </row>
    <row r="2990" spans="1:11" x14ac:dyDescent="0.25">
      <c r="A2990">
        <v>3848</v>
      </c>
      <c r="B2990" t="s">
        <v>1647</v>
      </c>
      <c r="C2990" t="s">
        <v>301</v>
      </c>
      <c r="D2990" t="s">
        <v>7400</v>
      </c>
      <c r="G2990" t="s">
        <v>5260</v>
      </c>
      <c r="H2990">
        <v>237</v>
      </c>
      <c r="I2990" t="s">
        <v>1652</v>
      </c>
      <c r="J2990">
        <v>0</v>
      </c>
      <c r="K2990">
        <v>0</v>
      </c>
    </row>
    <row r="2991" spans="1:11" x14ac:dyDescent="0.25">
      <c r="A2991">
        <v>3848</v>
      </c>
      <c r="B2991" t="s">
        <v>1647</v>
      </c>
      <c r="C2991" t="s">
        <v>301</v>
      </c>
      <c r="D2991" t="s">
        <v>7400</v>
      </c>
      <c r="E2991" t="s">
        <v>4004</v>
      </c>
      <c r="F2991" t="s">
        <v>1655</v>
      </c>
      <c r="G2991" t="s">
        <v>3238</v>
      </c>
      <c r="H2991">
        <v>1</v>
      </c>
      <c r="I2991" t="s">
        <v>1652</v>
      </c>
      <c r="J2991">
        <v>0</v>
      </c>
      <c r="K2991">
        <v>0</v>
      </c>
    </row>
    <row r="2992" spans="1:11" x14ac:dyDescent="0.25">
      <c r="A2992">
        <v>3848</v>
      </c>
      <c r="B2992" t="s">
        <v>1647</v>
      </c>
      <c r="C2992" t="s">
        <v>301</v>
      </c>
      <c r="D2992" t="s">
        <v>7400</v>
      </c>
      <c r="G2992" t="s">
        <v>6223</v>
      </c>
      <c r="H2992">
        <v>50</v>
      </c>
      <c r="I2992" t="s">
        <v>1652</v>
      </c>
      <c r="J2992">
        <v>0</v>
      </c>
      <c r="K2992">
        <v>0</v>
      </c>
    </row>
    <row r="2993" spans="1:11" x14ac:dyDescent="0.25">
      <c r="A2993">
        <v>3848</v>
      </c>
      <c r="B2993" t="s">
        <v>1647</v>
      </c>
      <c r="C2993" t="s">
        <v>301</v>
      </c>
      <c r="D2993" t="s">
        <v>7400</v>
      </c>
      <c r="E2993" t="s">
        <v>4005</v>
      </c>
      <c r="F2993" t="s">
        <v>1655</v>
      </c>
      <c r="G2993" t="s">
        <v>3841</v>
      </c>
      <c r="H2993">
        <v>15</v>
      </c>
      <c r="I2993" t="s">
        <v>1652</v>
      </c>
      <c r="J2993">
        <v>0</v>
      </c>
      <c r="K2993">
        <v>0</v>
      </c>
    </row>
    <row r="2994" spans="1:11" x14ac:dyDescent="0.25">
      <c r="A2994">
        <v>3848</v>
      </c>
      <c r="B2994" t="s">
        <v>1647</v>
      </c>
      <c r="C2994" t="s">
        <v>301</v>
      </c>
      <c r="D2994" t="s">
        <v>7400</v>
      </c>
      <c r="G2994" t="s">
        <v>4519</v>
      </c>
      <c r="H2994">
        <v>17</v>
      </c>
      <c r="I2994" t="s">
        <v>1652</v>
      </c>
      <c r="J2994">
        <v>0</v>
      </c>
      <c r="K2994">
        <v>0</v>
      </c>
    </row>
    <row r="2995" spans="1:11" x14ac:dyDescent="0.25">
      <c r="A2995">
        <v>3848</v>
      </c>
      <c r="B2995" t="s">
        <v>1647</v>
      </c>
      <c r="C2995" t="s">
        <v>301</v>
      </c>
      <c r="D2995" t="s">
        <v>7400</v>
      </c>
      <c r="E2995" t="s">
        <v>4006</v>
      </c>
      <c r="F2995" t="s">
        <v>1655</v>
      </c>
      <c r="G2995" t="s">
        <v>4007</v>
      </c>
      <c r="H2995">
        <v>11</v>
      </c>
      <c r="I2995" t="s">
        <v>1652</v>
      </c>
      <c r="J2995">
        <v>0</v>
      </c>
      <c r="K2995">
        <v>0</v>
      </c>
    </row>
    <row r="2996" spans="1:11" x14ac:dyDescent="0.25">
      <c r="A2996">
        <v>3848</v>
      </c>
      <c r="B2996" t="s">
        <v>1647</v>
      </c>
      <c r="C2996" t="s">
        <v>301</v>
      </c>
      <c r="D2996" t="s">
        <v>7400</v>
      </c>
      <c r="G2996" t="s">
        <v>4381</v>
      </c>
      <c r="H2996">
        <v>56</v>
      </c>
      <c r="I2996" t="s">
        <v>1652</v>
      </c>
      <c r="J2996">
        <v>0</v>
      </c>
      <c r="K2996">
        <v>0</v>
      </c>
    </row>
    <row r="2997" spans="1:11" x14ac:dyDescent="0.25">
      <c r="A2997">
        <v>3848</v>
      </c>
      <c r="B2997" t="s">
        <v>1647</v>
      </c>
      <c r="C2997" t="s">
        <v>301</v>
      </c>
      <c r="D2997" t="s">
        <v>7400</v>
      </c>
      <c r="E2997" t="s">
        <v>1838</v>
      </c>
      <c r="F2997" t="s">
        <v>1655</v>
      </c>
      <c r="G2997" t="s">
        <v>3217</v>
      </c>
      <c r="H2997">
        <v>2</v>
      </c>
      <c r="I2997" t="s">
        <v>1652</v>
      </c>
      <c r="J2997">
        <v>0</v>
      </c>
      <c r="K2997">
        <v>0</v>
      </c>
    </row>
    <row r="2998" spans="1:11" x14ac:dyDescent="0.25">
      <c r="A2998">
        <v>3848</v>
      </c>
      <c r="B2998" t="s">
        <v>1647</v>
      </c>
      <c r="C2998" t="s">
        <v>301</v>
      </c>
      <c r="D2998" t="s">
        <v>7400</v>
      </c>
      <c r="G2998" t="s">
        <v>4382</v>
      </c>
      <c r="H2998">
        <v>26</v>
      </c>
      <c r="I2998" t="s">
        <v>1652</v>
      </c>
      <c r="J2998">
        <v>0</v>
      </c>
      <c r="K2998">
        <v>0</v>
      </c>
    </row>
    <row r="2999" spans="1:11" x14ac:dyDescent="0.25">
      <c r="A2999">
        <v>3848</v>
      </c>
      <c r="B2999" t="s">
        <v>1647</v>
      </c>
      <c r="C2999" t="s">
        <v>301</v>
      </c>
      <c r="D2999" t="s">
        <v>7400</v>
      </c>
      <c r="E2999" t="s">
        <v>5261</v>
      </c>
      <c r="F2999" t="s">
        <v>1655</v>
      </c>
      <c r="G2999" t="s">
        <v>5262</v>
      </c>
      <c r="H2999">
        <v>32</v>
      </c>
      <c r="I2999" t="s">
        <v>1652</v>
      </c>
      <c r="J2999">
        <v>0</v>
      </c>
      <c r="K2999">
        <v>0</v>
      </c>
    </row>
    <row r="3000" spans="1:11" x14ac:dyDescent="0.25">
      <c r="A3000">
        <v>3848</v>
      </c>
      <c r="B3000" t="s">
        <v>1647</v>
      </c>
      <c r="C3000" t="s">
        <v>301</v>
      </c>
      <c r="D3000" t="s">
        <v>7400</v>
      </c>
      <c r="E3000" t="s">
        <v>5263</v>
      </c>
      <c r="F3000" t="s">
        <v>1655</v>
      </c>
      <c r="G3000" t="s">
        <v>4052</v>
      </c>
      <c r="H3000">
        <v>34</v>
      </c>
      <c r="I3000" t="s">
        <v>1652</v>
      </c>
      <c r="J3000">
        <v>0</v>
      </c>
      <c r="K3000">
        <v>0</v>
      </c>
    </row>
    <row r="3001" spans="1:11" x14ac:dyDescent="0.25">
      <c r="A3001">
        <v>3848</v>
      </c>
      <c r="B3001" t="s">
        <v>1647</v>
      </c>
      <c r="C3001" t="s">
        <v>301</v>
      </c>
      <c r="D3001" t="s">
        <v>7400</v>
      </c>
      <c r="G3001" t="s">
        <v>5264</v>
      </c>
      <c r="H3001">
        <v>30</v>
      </c>
      <c r="I3001" t="s">
        <v>1652</v>
      </c>
      <c r="J3001">
        <v>0</v>
      </c>
      <c r="K3001">
        <v>0</v>
      </c>
    </row>
    <row r="3002" spans="1:11" x14ac:dyDescent="0.25">
      <c r="A3002">
        <v>3848</v>
      </c>
      <c r="B3002" t="s">
        <v>1647</v>
      </c>
      <c r="C3002" t="s">
        <v>301</v>
      </c>
      <c r="D3002" t="s">
        <v>7400</v>
      </c>
      <c r="E3002" t="s">
        <v>4008</v>
      </c>
      <c r="F3002" t="s">
        <v>1655</v>
      </c>
      <c r="G3002" t="s">
        <v>4009</v>
      </c>
      <c r="H3002">
        <v>31</v>
      </c>
      <c r="I3002" t="s">
        <v>1652</v>
      </c>
      <c r="J3002">
        <v>0</v>
      </c>
      <c r="K3002">
        <v>0</v>
      </c>
    </row>
    <row r="3003" spans="1:11" x14ac:dyDescent="0.25">
      <c r="A3003">
        <v>3848</v>
      </c>
      <c r="B3003" t="s">
        <v>1647</v>
      </c>
      <c r="C3003" t="s">
        <v>301</v>
      </c>
      <c r="D3003" t="s">
        <v>7400</v>
      </c>
      <c r="G3003" t="s">
        <v>5265</v>
      </c>
      <c r="H3003">
        <v>23</v>
      </c>
      <c r="I3003" t="s">
        <v>1652</v>
      </c>
      <c r="J3003">
        <v>0</v>
      </c>
      <c r="K3003">
        <v>0</v>
      </c>
    </row>
    <row r="3004" spans="1:11" x14ac:dyDescent="0.25">
      <c r="A3004">
        <v>3848</v>
      </c>
      <c r="B3004" t="s">
        <v>1647</v>
      </c>
      <c r="C3004" t="s">
        <v>301</v>
      </c>
      <c r="D3004" t="s">
        <v>7400</v>
      </c>
      <c r="E3004" t="s">
        <v>6224</v>
      </c>
      <c r="F3004" t="s">
        <v>1655</v>
      </c>
      <c r="G3004" t="s">
        <v>8315</v>
      </c>
      <c r="H3004">
        <v>42</v>
      </c>
      <c r="I3004" t="s">
        <v>1652</v>
      </c>
      <c r="J3004">
        <v>0</v>
      </c>
      <c r="K3004">
        <v>0</v>
      </c>
    </row>
    <row r="3005" spans="1:11" x14ac:dyDescent="0.25">
      <c r="A3005">
        <v>3848</v>
      </c>
      <c r="B3005" t="s">
        <v>1647</v>
      </c>
      <c r="C3005" t="s">
        <v>301</v>
      </c>
      <c r="D3005" t="s">
        <v>7400</v>
      </c>
      <c r="G3005" t="s">
        <v>6225</v>
      </c>
      <c r="H3005">
        <v>98</v>
      </c>
      <c r="I3005" t="s">
        <v>1652</v>
      </c>
      <c r="J3005">
        <v>0</v>
      </c>
      <c r="K3005">
        <v>0</v>
      </c>
    </row>
    <row r="3006" spans="1:11" x14ac:dyDescent="0.25">
      <c r="A3006">
        <v>3848</v>
      </c>
      <c r="B3006" t="s">
        <v>1647</v>
      </c>
      <c r="C3006" t="s">
        <v>301</v>
      </c>
      <c r="D3006" t="s">
        <v>7400</v>
      </c>
      <c r="E3006" t="s">
        <v>4010</v>
      </c>
      <c r="F3006" t="s">
        <v>1655</v>
      </c>
      <c r="G3006" t="s">
        <v>7208</v>
      </c>
      <c r="H3006">
        <v>49</v>
      </c>
      <c r="I3006" t="s">
        <v>1652</v>
      </c>
      <c r="J3006">
        <v>0</v>
      </c>
      <c r="K3006">
        <v>0</v>
      </c>
    </row>
    <row r="3007" spans="1:11" x14ac:dyDescent="0.25">
      <c r="A3007">
        <v>3848</v>
      </c>
      <c r="B3007" t="s">
        <v>1647</v>
      </c>
      <c r="C3007" t="s">
        <v>301</v>
      </c>
      <c r="D3007" t="s">
        <v>7400</v>
      </c>
      <c r="G3007" t="s">
        <v>4274</v>
      </c>
      <c r="H3007">
        <v>77</v>
      </c>
      <c r="I3007" t="s">
        <v>1652</v>
      </c>
      <c r="J3007">
        <v>0</v>
      </c>
      <c r="K3007">
        <v>0</v>
      </c>
    </row>
    <row r="3008" spans="1:11" x14ac:dyDescent="0.25">
      <c r="A3008">
        <v>3848</v>
      </c>
      <c r="B3008" t="s">
        <v>1647</v>
      </c>
      <c r="C3008" t="s">
        <v>301</v>
      </c>
      <c r="D3008" t="s">
        <v>7400</v>
      </c>
      <c r="E3008" t="s">
        <v>2514</v>
      </c>
      <c r="F3008" t="s">
        <v>1655</v>
      </c>
      <c r="G3008" t="s">
        <v>3254</v>
      </c>
      <c r="H3008">
        <v>159</v>
      </c>
      <c r="I3008" t="s">
        <v>1652</v>
      </c>
      <c r="J3008">
        <v>0</v>
      </c>
      <c r="K3008">
        <v>0</v>
      </c>
    </row>
    <row r="3009" spans="1:11" x14ac:dyDescent="0.25">
      <c r="A3009">
        <v>3848</v>
      </c>
      <c r="B3009" t="s">
        <v>1647</v>
      </c>
      <c r="C3009" t="s">
        <v>301</v>
      </c>
      <c r="D3009" t="s">
        <v>7400</v>
      </c>
      <c r="G3009" t="s">
        <v>5099</v>
      </c>
      <c r="H3009">
        <v>77</v>
      </c>
      <c r="I3009" t="s">
        <v>1652</v>
      </c>
      <c r="J3009">
        <v>0</v>
      </c>
      <c r="K3009">
        <v>0</v>
      </c>
    </row>
    <row r="3010" spans="1:11" x14ac:dyDescent="0.25">
      <c r="A3010">
        <v>3848</v>
      </c>
      <c r="B3010" t="s">
        <v>1647</v>
      </c>
      <c r="C3010" t="s">
        <v>301</v>
      </c>
      <c r="D3010" t="s">
        <v>7400</v>
      </c>
      <c r="E3010" t="s">
        <v>10917</v>
      </c>
      <c r="F3010" t="s">
        <v>1655</v>
      </c>
      <c r="G3010" t="s">
        <v>10918</v>
      </c>
      <c r="H3010">
        <v>85</v>
      </c>
      <c r="I3010" t="s">
        <v>1652</v>
      </c>
      <c r="J3010">
        <v>0</v>
      </c>
      <c r="K3010">
        <v>0</v>
      </c>
    </row>
    <row r="3011" spans="1:11" x14ac:dyDescent="0.25">
      <c r="A3011">
        <v>3848</v>
      </c>
      <c r="B3011" t="s">
        <v>1647</v>
      </c>
      <c r="C3011" t="s">
        <v>301</v>
      </c>
      <c r="D3011" t="s">
        <v>7400</v>
      </c>
      <c r="G3011" t="s">
        <v>10919</v>
      </c>
      <c r="H3011">
        <v>28</v>
      </c>
      <c r="I3011" t="s">
        <v>1652</v>
      </c>
      <c r="J3011">
        <v>0</v>
      </c>
      <c r="K3011">
        <v>0</v>
      </c>
    </row>
    <row r="3012" spans="1:11" x14ac:dyDescent="0.25">
      <c r="A3012">
        <v>3848</v>
      </c>
      <c r="B3012" t="s">
        <v>1647</v>
      </c>
      <c r="C3012" t="s">
        <v>301</v>
      </c>
      <c r="D3012" t="s">
        <v>7400</v>
      </c>
      <c r="E3012" t="s">
        <v>4572</v>
      </c>
      <c r="F3012" t="s">
        <v>1655</v>
      </c>
      <c r="G3012" t="s">
        <v>6487</v>
      </c>
      <c r="H3012">
        <v>212</v>
      </c>
      <c r="I3012" t="s">
        <v>1652</v>
      </c>
      <c r="J3012">
        <v>0</v>
      </c>
      <c r="K3012">
        <v>0</v>
      </c>
    </row>
    <row r="3013" spans="1:11" x14ac:dyDescent="0.25">
      <c r="A3013">
        <v>3848</v>
      </c>
      <c r="B3013" t="s">
        <v>1647</v>
      </c>
      <c r="C3013" t="s">
        <v>301</v>
      </c>
      <c r="D3013" t="s">
        <v>7400</v>
      </c>
      <c r="G3013" t="s">
        <v>3032</v>
      </c>
      <c r="H3013">
        <v>43</v>
      </c>
      <c r="I3013" t="s">
        <v>1652</v>
      </c>
      <c r="J3013">
        <v>0</v>
      </c>
      <c r="K3013">
        <v>0</v>
      </c>
    </row>
    <row r="3014" spans="1:11" x14ac:dyDescent="0.25">
      <c r="A3014">
        <v>3848</v>
      </c>
      <c r="B3014" t="s">
        <v>1647</v>
      </c>
      <c r="C3014" t="s">
        <v>301</v>
      </c>
      <c r="D3014" t="s">
        <v>7400</v>
      </c>
      <c r="E3014" t="s">
        <v>5266</v>
      </c>
      <c r="F3014" t="s">
        <v>1655</v>
      </c>
      <c r="G3014" t="s">
        <v>6133</v>
      </c>
      <c r="H3014">
        <v>58</v>
      </c>
      <c r="I3014" t="s">
        <v>1652</v>
      </c>
      <c r="J3014">
        <v>0</v>
      </c>
      <c r="K3014">
        <v>0</v>
      </c>
    </row>
    <row r="3015" spans="1:11" x14ac:dyDescent="0.25">
      <c r="A3015">
        <v>3848</v>
      </c>
      <c r="B3015" t="s">
        <v>1647</v>
      </c>
      <c r="C3015" t="s">
        <v>301</v>
      </c>
      <c r="D3015" t="s">
        <v>7400</v>
      </c>
      <c r="G3015" t="s">
        <v>5267</v>
      </c>
      <c r="H3015">
        <v>50</v>
      </c>
      <c r="I3015" t="s">
        <v>1652</v>
      </c>
      <c r="J3015">
        <v>0</v>
      </c>
      <c r="K3015">
        <v>0</v>
      </c>
    </row>
    <row r="3016" spans="1:11" x14ac:dyDescent="0.25">
      <c r="A3016">
        <v>3848</v>
      </c>
      <c r="B3016" t="s">
        <v>1647</v>
      </c>
      <c r="C3016" t="s">
        <v>301</v>
      </c>
      <c r="D3016" t="s">
        <v>7400</v>
      </c>
      <c r="E3016" t="s">
        <v>1837</v>
      </c>
      <c r="F3016" t="s">
        <v>1655</v>
      </c>
      <c r="G3016" t="s">
        <v>7404</v>
      </c>
      <c r="H3016">
        <v>44</v>
      </c>
      <c r="I3016" t="s">
        <v>1652</v>
      </c>
      <c r="J3016">
        <v>0</v>
      </c>
      <c r="K3016">
        <v>0</v>
      </c>
    </row>
    <row r="3017" spans="1:11" x14ac:dyDescent="0.25">
      <c r="A3017">
        <v>3848</v>
      </c>
      <c r="B3017" t="s">
        <v>1647</v>
      </c>
      <c r="C3017" t="s">
        <v>301</v>
      </c>
      <c r="D3017" t="s">
        <v>7400</v>
      </c>
      <c r="G3017" t="s">
        <v>2294</v>
      </c>
      <c r="H3017">
        <v>212</v>
      </c>
      <c r="I3017" t="s">
        <v>1652</v>
      </c>
      <c r="J3017">
        <v>0</v>
      </c>
      <c r="K3017">
        <v>0</v>
      </c>
    </row>
    <row r="3018" spans="1:11" x14ac:dyDescent="0.25">
      <c r="A3018">
        <v>3848</v>
      </c>
      <c r="B3018" t="s">
        <v>1647</v>
      </c>
      <c r="C3018" t="s">
        <v>301</v>
      </c>
      <c r="D3018" t="s">
        <v>7400</v>
      </c>
      <c r="E3018" t="s">
        <v>4011</v>
      </c>
      <c r="F3018" t="s">
        <v>1655</v>
      </c>
      <c r="G3018" t="s">
        <v>4258</v>
      </c>
      <c r="H3018">
        <v>5</v>
      </c>
      <c r="I3018" t="s">
        <v>1652</v>
      </c>
      <c r="J3018">
        <v>0</v>
      </c>
      <c r="K3018">
        <v>0</v>
      </c>
    </row>
    <row r="3019" spans="1:11" x14ac:dyDescent="0.25">
      <c r="A3019">
        <v>3848</v>
      </c>
      <c r="B3019" t="s">
        <v>1647</v>
      </c>
      <c r="C3019" t="s">
        <v>301</v>
      </c>
      <c r="D3019" t="s">
        <v>7400</v>
      </c>
      <c r="G3019" t="s">
        <v>4275</v>
      </c>
      <c r="H3019">
        <v>135</v>
      </c>
      <c r="I3019" t="s">
        <v>1652</v>
      </c>
      <c r="J3019">
        <v>0</v>
      </c>
      <c r="K3019">
        <v>0</v>
      </c>
    </row>
    <row r="3020" spans="1:11" x14ac:dyDescent="0.25">
      <c r="A3020">
        <v>3848</v>
      </c>
      <c r="B3020" t="s">
        <v>1647</v>
      </c>
      <c r="C3020" t="s">
        <v>301</v>
      </c>
      <c r="D3020" t="s">
        <v>7400</v>
      </c>
      <c r="E3020" t="s">
        <v>1836</v>
      </c>
      <c r="F3020" t="s">
        <v>1655</v>
      </c>
      <c r="G3020" t="s">
        <v>4012</v>
      </c>
      <c r="H3020">
        <v>151</v>
      </c>
      <c r="I3020" t="s">
        <v>1652</v>
      </c>
      <c r="J3020">
        <v>0</v>
      </c>
      <c r="K3020">
        <v>0</v>
      </c>
    </row>
    <row r="3021" spans="1:11" x14ac:dyDescent="0.25">
      <c r="A3021">
        <v>3848</v>
      </c>
      <c r="B3021" t="s">
        <v>1647</v>
      </c>
      <c r="C3021" t="s">
        <v>301</v>
      </c>
      <c r="D3021" t="s">
        <v>7400</v>
      </c>
      <c r="G3021" t="s">
        <v>4276</v>
      </c>
      <c r="H3021">
        <v>142</v>
      </c>
      <c r="I3021" t="s">
        <v>1652</v>
      </c>
      <c r="J3021">
        <v>0</v>
      </c>
      <c r="K3021">
        <v>0</v>
      </c>
    </row>
    <row r="3022" spans="1:11" x14ac:dyDescent="0.25">
      <c r="A3022">
        <v>3848</v>
      </c>
      <c r="B3022" t="s">
        <v>1647</v>
      </c>
      <c r="C3022" t="s">
        <v>301</v>
      </c>
      <c r="D3022" t="s">
        <v>7400</v>
      </c>
      <c r="E3022" t="s">
        <v>7812</v>
      </c>
      <c r="F3022" t="s">
        <v>1655</v>
      </c>
      <c r="G3022" t="s">
        <v>8316</v>
      </c>
      <c r="H3022">
        <v>47</v>
      </c>
      <c r="I3022" t="s">
        <v>1652</v>
      </c>
      <c r="J3022">
        <v>0</v>
      </c>
      <c r="K3022">
        <v>0</v>
      </c>
    </row>
    <row r="3023" spans="1:11" x14ac:dyDescent="0.25">
      <c r="A3023">
        <v>3848</v>
      </c>
      <c r="B3023" t="s">
        <v>1647</v>
      </c>
      <c r="C3023" t="s">
        <v>301</v>
      </c>
      <c r="D3023" t="s">
        <v>7400</v>
      </c>
      <c r="G3023" t="s">
        <v>7813</v>
      </c>
      <c r="H3023">
        <v>1</v>
      </c>
      <c r="I3023" t="s">
        <v>1652</v>
      </c>
      <c r="J3023">
        <v>0</v>
      </c>
      <c r="K3023">
        <v>0</v>
      </c>
    </row>
    <row r="3024" spans="1:11" x14ac:dyDescent="0.25">
      <c r="A3024">
        <v>3848</v>
      </c>
      <c r="B3024" t="s">
        <v>1647</v>
      </c>
      <c r="C3024" t="s">
        <v>301</v>
      </c>
      <c r="D3024" t="s">
        <v>7400</v>
      </c>
      <c r="E3024" t="s">
        <v>4013</v>
      </c>
      <c r="F3024" t="s">
        <v>1655</v>
      </c>
      <c r="G3024" t="s">
        <v>8317</v>
      </c>
      <c r="H3024">
        <v>14</v>
      </c>
      <c r="I3024" t="s">
        <v>1652</v>
      </c>
      <c r="J3024">
        <v>0</v>
      </c>
      <c r="K3024">
        <v>0</v>
      </c>
    </row>
    <row r="3025" spans="1:11" x14ac:dyDescent="0.25">
      <c r="A3025">
        <v>3848</v>
      </c>
      <c r="B3025" t="s">
        <v>1647</v>
      </c>
      <c r="C3025" t="s">
        <v>301</v>
      </c>
      <c r="D3025" t="s">
        <v>7400</v>
      </c>
      <c r="G3025" t="s">
        <v>4383</v>
      </c>
      <c r="H3025">
        <v>21</v>
      </c>
      <c r="I3025" t="s">
        <v>1652</v>
      </c>
      <c r="J3025">
        <v>0</v>
      </c>
      <c r="K3025">
        <v>0</v>
      </c>
    </row>
    <row r="3026" spans="1:11" x14ac:dyDescent="0.25">
      <c r="A3026">
        <v>3848</v>
      </c>
      <c r="B3026" t="s">
        <v>1647</v>
      </c>
      <c r="C3026" t="s">
        <v>301</v>
      </c>
      <c r="D3026" t="s">
        <v>7400</v>
      </c>
      <c r="E3026" t="s">
        <v>4014</v>
      </c>
      <c r="F3026" t="s">
        <v>1655</v>
      </c>
      <c r="G3026" t="s">
        <v>3334</v>
      </c>
      <c r="H3026">
        <v>3</v>
      </c>
      <c r="I3026" t="s">
        <v>1652</v>
      </c>
      <c r="J3026">
        <v>0</v>
      </c>
      <c r="K3026">
        <v>0</v>
      </c>
    </row>
    <row r="3027" spans="1:11" x14ac:dyDescent="0.25">
      <c r="A3027">
        <v>3848</v>
      </c>
      <c r="B3027" t="s">
        <v>1647</v>
      </c>
      <c r="C3027" t="s">
        <v>301</v>
      </c>
      <c r="D3027" t="s">
        <v>7400</v>
      </c>
      <c r="G3027" t="s">
        <v>5268</v>
      </c>
      <c r="H3027">
        <v>25</v>
      </c>
      <c r="I3027" t="s">
        <v>1652</v>
      </c>
      <c r="J3027">
        <v>0</v>
      </c>
      <c r="K3027">
        <v>0</v>
      </c>
    </row>
    <row r="3028" spans="1:11" x14ac:dyDescent="0.25">
      <c r="A3028">
        <v>3848</v>
      </c>
      <c r="B3028" t="s">
        <v>1647</v>
      </c>
      <c r="C3028" t="s">
        <v>301</v>
      </c>
      <c r="D3028" t="s">
        <v>7400</v>
      </c>
      <c r="E3028" t="s">
        <v>1835</v>
      </c>
      <c r="F3028" t="s">
        <v>1655</v>
      </c>
      <c r="G3028" t="s">
        <v>3819</v>
      </c>
      <c r="H3028">
        <v>13</v>
      </c>
      <c r="I3028" t="s">
        <v>1652</v>
      </c>
      <c r="J3028">
        <v>0</v>
      </c>
      <c r="K3028">
        <v>0</v>
      </c>
    </row>
    <row r="3029" spans="1:11" x14ac:dyDescent="0.25">
      <c r="A3029">
        <v>3848</v>
      </c>
      <c r="B3029" t="s">
        <v>1647</v>
      </c>
      <c r="C3029" t="s">
        <v>301</v>
      </c>
      <c r="D3029" t="s">
        <v>7400</v>
      </c>
      <c r="G3029" t="s">
        <v>5269</v>
      </c>
      <c r="H3029">
        <v>158</v>
      </c>
      <c r="I3029" t="s">
        <v>1652</v>
      </c>
      <c r="J3029">
        <v>0</v>
      </c>
      <c r="K3029">
        <v>0</v>
      </c>
    </row>
    <row r="3030" spans="1:11" x14ac:dyDescent="0.25">
      <c r="A3030">
        <v>3848</v>
      </c>
      <c r="B3030" t="s">
        <v>1647</v>
      </c>
      <c r="C3030" t="s">
        <v>301</v>
      </c>
      <c r="D3030" t="s">
        <v>7400</v>
      </c>
      <c r="E3030" t="s">
        <v>4015</v>
      </c>
      <c r="F3030" t="s">
        <v>1655</v>
      </c>
      <c r="G3030" t="s">
        <v>3418</v>
      </c>
      <c r="H3030">
        <v>105</v>
      </c>
      <c r="I3030" t="s">
        <v>1652</v>
      </c>
      <c r="J3030">
        <v>0</v>
      </c>
      <c r="K3030">
        <v>0</v>
      </c>
    </row>
    <row r="3031" spans="1:11" x14ac:dyDescent="0.25">
      <c r="A3031">
        <v>3848</v>
      </c>
      <c r="B3031" t="s">
        <v>1647</v>
      </c>
      <c r="C3031" t="s">
        <v>301</v>
      </c>
      <c r="D3031" t="s">
        <v>7400</v>
      </c>
      <c r="G3031" t="s">
        <v>4277</v>
      </c>
      <c r="H3031">
        <v>50</v>
      </c>
      <c r="I3031" t="s">
        <v>1652</v>
      </c>
      <c r="J3031">
        <v>0</v>
      </c>
      <c r="K3031">
        <v>0</v>
      </c>
    </row>
    <row r="3032" spans="1:11" x14ac:dyDescent="0.25">
      <c r="A3032">
        <v>3848</v>
      </c>
      <c r="B3032" t="s">
        <v>1647</v>
      </c>
      <c r="C3032" t="s">
        <v>301</v>
      </c>
      <c r="D3032" t="s">
        <v>7400</v>
      </c>
      <c r="E3032" t="s">
        <v>7219</v>
      </c>
      <c r="F3032" t="s">
        <v>1655</v>
      </c>
      <c r="G3032" t="s">
        <v>7220</v>
      </c>
      <c r="H3032">
        <v>300</v>
      </c>
      <c r="I3032" t="s">
        <v>1652</v>
      </c>
      <c r="J3032">
        <v>0</v>
      </c>
      <c r="K3032">
        <v>0</v>
      </c>
    </row>
    <row r="3033" spans="1:11" x14ac:dyDescent="0.25">
      <c r="A3033">
        <v>3848</v>
      </c>
      <c r="B3033" t="s">
        <v>1647</v>
      </c>
      <c r="C3033" t="s">
        <v>301</v>
      </c>
      <c r="D3033" t="s">
        <v>7400</v>
      </c>
      <c r="G3033" t="s">
        <v>7318</v>
      </c>
      <c r="H3033">
        <v>289</v>
      </c>
      <c r="I3033" t="s">
        <v>1652</v>
      </c>
      <c r="J3033">
        <v>0</v>
      </c>
      <c r="K3033">
        <v>0</v>
      </c>
    </row>
    <row r="3034" spans="1:11" x14ac:dyDescent="0.25">
      <c r="A3034">
        <v>3848</v>
      </c>
      <c r="B3034" t="s">
        <v>1647</v>
      </c>
      <c r="C3034" t="s">
        <v>301</v>
      </c>
      <c r="D3034" t="s">
        <v>7400</v>
      </c>
      <c r="E3034" t="s">
        <v>4016</v>
      </c>
      <c r="F3034" t="s">
        <v>1655</v>
      </c>
      <c r="G3034" t="s">
        <v>8269</v>
      </c>
      <c r="H3034">
        <v>43</v>
      </c>
      <c r="I3034" t="s">
        <v>1652</v>
      </c>
      <c r="J3034">
        <v>0</v>
      </c>
      <c r="K3034">
        <v>0</v>
      </c>
    </row>
    <row r="3035" spans="1:11" x14ac:dyDescent="0.25">
      <c r="A3035">
        <v>3848</v>
      </c>
      <c r="B3035" t="s">
        <v>1647</v>
      </c>
      <c r="C3035" t="s">
        <v>301</v>
      </c>
      <c r="D3035" t="s">
        <v>7400</v>
      </c>
      <c r="G3035" t="s">
        <v>4384</v>
      </c>
      <c r="H3035">
        <v>34</v>
      </c>
      <c r="I3035" t="s">
        <v>1652</v>
      </c>
      <c r="J3035">
        <v>0</v>
      </c>
      <c r="K3035">
        <v>0</v>
      </c>
    </row>
    <row r="3036" spans="1:11" x14ac:dyDescent="0.25">
      <c r="A3036">
        <v>3848</v>
      </c>
      <c r="B3036" t="s">
        <v>1647</v>
      </c>
      <c r="C3036" t="s">
        <v>301</v>
      </c>
      <c r="D3036" t="s">
        <v>7400</v>
      </c>
      <c r="E3036" t="s">
        <v>8619</v>
      </c>
      <c r="F3036" t="s">
        <v>1655</v>
      </c>
      <c r="G3036" t="s">
        <v>8620</v>
      </c>
      <c r="H3036">
        <v>41</v>
      </c>
      <c r="I3036" t="s">
        <v>1652</v>
      </c>
      <c r="J3036">
        <v>0</v>
      </c>
      <c r="K3036">
        <v>0</v>
      </c>
    </row>
    <row r="3037" spans="1:11" x14ac:dyDescent="0.25">
      <c r="A3037">
        <v>3848</v>
      </c>
      <c r="B3037" t="s">
        <v>1647</v>
      </c>
      <c r="C3037" t="s">
        <v>301</v>
      </c>
      <c r="D3037" t="s">
        <v>7400</v>
      </c>
      <c r="G3037" t="s">
        <v>9556</v>
      </c>
      <c r="H3037">
        <v>23</v>
      </c>
      <c r="I3037" t="s">
        <v>1652</v>
      </c>
      <c r="J3037">
        <v>0</v>
      </c>
      <c r="K3037">
        <v>0</v>
      </c>
    </row>
    <row r="3038" spans="1:11" x14ac:dyDescent="0.25">
      <c r="A3038">
        <v>3848</v>
      </c>
      <c r="B3038" t="s">
        <v>1647</v>
      </c>
      <c r="C3038" t="s">
        <v>301</v>
      </c>
      <c r="D3038" t="s">
        <v>7400</v>
      </c>
      <c r="E3038" t="s">
        <v>4017</v>
      </c>
      <c r="F3038" t="s">
        <v>1655</v>
      </c>
      <c r="G3038" t="s">
        <v>4018</v>
      </c>
      <c r="H3038">
        <v>7</v>
      </c>
      <c r="I3038" t="s">
        <v>1652</v>
      </c>
      <c r="J3038">
        <v>0</v>
      </c>
      <c r="K3038">
        <v>0</v>
      </c>
    </row>
    <row r="3039" spans="1:11" x14ac:dyDescent="0.25">
      <c r="A3039">
        <v>3848</v>
      </c>
      <c r="B3039" t="s">
        <v>1647</v>
      </c>
      <c r="C3039" t="s">
        <v>301</v>
      </c>
      <c r="D3039" t="s">
        <v>7400</v>
      </c>
      <c r="G3039" t="s">
        <v>5270</v>
      </c>
      <c r="H3039">
        <v>48</v>
      </c>
      <c r="I3039" t="s">
        <v>1652</v>
      </c>
      <c r="J3039">
        <v>0</v>
      </c>
      <c r="K3039">
        <v>0</v>
      </c>
    </row>
    <row r="3040" spans="1:11" x14ac:dyDescent="0.25">
      <c r="A3040">
        <v>3848</v>
      </c>
      <c r="B3040" t="s">
        <v>1647</v>
      </c>
      <c r="C3040" t="s">
        <v>301</v>
      </c>
      <c r="D3040" t="s">
        <v>7400</v>
      </c>
      <c r="E3040" t="s">
        <v>4019</v>
      </c>
      <c r="F3040" t="s">
        <v>1655</v>
      </c>
      <c r="G3040" t="s">
        <v>3334</v>
      </c>
      <c r="H3040">
        <v>7</v>
      </c>
      <c r="I3040" t="s">
        <v>1652</v>
      </c>
      <c r="J3040">
        <v>0</v>
      </c>
      <c r="K3040">
        <v>0</v>
      </c>
    </row>
    <row r="3041" spans="1:11" x14ac:dyDescent="0.25">
      <c r="A3041">
        <v>3848</v>
      </c>
      <c r="B3041" t="s">
        <v>1647</v>
      </c>
      <c r="C3041" t="s">
        <v>301</v>
      </c>
      <c r="D3041" t="s">
        <v>7400</v>
      </c>
      <c r="G3041" t="s">
        <v>2213</v>
      </c>
      <c r="H3041">
        <v>79</v>
      </c>
      <c r="I3041" t="s">
        <v>1652</v>
      </c>
      <c r="J3041">
        <v>0</v>
      </c>
      <c r="K3041">
        <v>0</v>
      </c>
    </row>
    <row r="3042" spans="1:11" x14ac:dyDescent="0.25">
      <c r="A3042">
        <v>3848</v>
      </c>
      <c r="B3042" t="s">
        <v>1647</v>
      </c>
      <c r="C3042" t="s">
        <v>301</v>
      </c>
      <c r="D3042" t="s">
        <v>7400</v>
      </c>
      <c r="E3042" t="s">
        <v>5271</v>
      </c>
      <c r="F3042" t="s">
        <v>1655</v>
      </c>
      <c r="G3042" t="s">
        <v>3345</v>
      </c>
      <c r="H3042">
        <v>40</v>
      </c>
      <c r="I3042" t="s">
        <v>1652</v>
      </c>
      <c r="J3042">
        <v>0</v>
      </c>
      <c r="K3042">
        <v>0</v>
      </c>
    </row>
    <row r="3043" spans="1:11" x14ac:dyDescent="0.25">
      <c r="A3043">
        <v>3848</v>
      </c>
      <c r="B3043" t="s">
        <v>1647</v>
      </c>
      <c r="C3043" t="s">
        <v>301</v>
      </c>
      <c r="D3043" t="s">
        <v>7400</v>
      </c>
      <c r="G3043" t="s">
        <v>5272</v>
      </c>
      <c r="H3043">
        <v>52</v>
      </c>
      <c r="I3043" t="s">
        <v>1652</v>
      </c>
      <c r="J3043">
        <v>0</v>
      </c>
      <c r="K3043">
        <v>0</v>
      </c>
    </row>
    <row r="3044" spans="1:11" x14ac:dyDescent="0.25">
      <c r="A3044">
        <v>3848</v>
      </c>
      <c r="B3044" t="s">
        <v>1647</v>
      </c>
      <c r="C3044" t="s">
        <v>301</v>
      </c>
      <c r="D3044" t="s">
        <v>7400</v>
      </c>
      <c r="E3044" t="s">
        <v>4020</v>
      </c>
      <c r="F3044" t="s">
        <v>1655</v>
      </c>
      <c r="G3044" t="s">
        <v>4021</v>
      </c>
      <c r="H3044">
        <v>258</v>
      </c>
      <c r="I3044" t="s">
        <v>1652</v>
      </c>
      <c r="J3044">
        <v>0</v>
      </c>
      <c r="K3044">
        <v>0</v>
      </c>
    </row>
    <row r="3045" spans="1:11" x14ac:dyDescent="0.25">
      <c r="A3045">
        <v>3848</v>
      </c>
      <c r="B3045" t="s">
        <v>1647</v>
      </c>
      <c r="C3045" t="s">
        <v>301</v>
      </c>
      <c r="D3045" t="s">
        <v>7400</v>
      </c>
      <c r="G3045" t="s">
        <v>6226</v>
      </c>
      <c r="H3045">
        <v>196</v>
      </c>
      <c r="I3045" t="s">
        <v>1652</v>
      </c>
      <c r="J3045">
        <v>0</v>
      </c>
      <c r="K3045">
        <v>0</v>
      </c>
    </row>
    <row r="3046" spans="1:11" x14ac:dyDescent="0.25">
      <c r="A3046">
        <v>3848</v>
      </c>
      <c r="B3046" t="s">
        <v>1647</v>
      </c>
      <c r="C3046" t="s">
        <v>301</v>
      </c>
      <c r="D3046" t="s">
        <v>7400</v>
      </c>
      <c r="E3046" t="s">
        <v>4022</v>
      </c>
      <c r="F3046" t="s">
        <v>1655</v>
      </c>
      <c r="G3046" t="s">
        <v>10174</v>
      </c>
      <c r="H3046">
        <v>145</v>
      </c>
      <c r="I3046" t="s">
        <v>1652</v>
      </c>
      <c r="J3046">
        <v>0</v>
      </c>
      <c r="K3046">
        <v>0</v>
      </c>
    </row>
    <row r="3047" spans="1:11" x14ac:dyDescent="0.25">
      <c r="A3047">
        <v>3848</v>
      </c>
      <c r="B3047" t="s">
        <v>1647</v>
      </c>
      <c r="C3047" t="s">
        <v>301</v>
      </c>
      <c r="D3047" t="s">
        <v>7400</v>
      </c>
      <c r="G3047" t="s">
        <v>4443</v>
      </c>
      <c r="H3047">
        <v>347</v>
      </c>
      <c r="I3047" t="s">
        <v>1652</v>
      </c>
      <c r="J3047">
        <v>0</v>
      </c>
      <c r="K3047">
        <v>0</v>
      </c>
    </row>
    <row r="3048" spans="1:11" x14ac:dyDescent="0.25">
      <c r="A3048">
        <v>3848</v>
      </c>
      <c r="B3048" t="s">
        <v>1647</v>
      </c>
      <c r="C3048" t="s">
        <v>301</v>
      </c>
      <c r="D3048" t="s">
        <v>7400</v>
      </c>
      <c r="E3048" t="s">
        <v>5273</v>
      </c>
      <c r="F3048" t="s">
        <v>1655</v>
      </c>
      <c r="G3048" t="s">
        <v>3537</v>
      </c>
      <c r="H3048">
        <v>64</v>
      </c>
      <c r="I3048" t="s">
        <v>1652</v>
      </c>
      <c r="J3048">
        <v>0</v>
      </c>
      <c r="K3048">
        <v>0</v>
      </c>
    </row>
    <row r="3049" spans="1:11" x14ac:dyDescent="0.25">
      <c r="A3049">
        <v>3848</v>
      </c>
      <c r="B3049" t="s">
        <v>1647</v>
      </c>
      <c r="C3049" t="s">
        <v>301</v>
      </c>
      <c r="D3049" t="s">
        <v>7400</v>
      </c>
      <c r="G3049" t="s">
        <v>5179</v>
      </c>
      <c r="H3049">
        <v>30</v>
      </c>
      <c r="I3049" t="s">
        <v>1652</v>
      </c>
      <c r="J3049">
        <v>0</v>
      </c>
      <c r="K3049">
        <v>0</v>
      </c>
    </row>
    <row r="3050" spans="1:11" x14ac:dyDescent="0.25">
      <c r="A3050">
        <v>3848</v>
      </c>
      <c r="B3050" t="s">
        <v>1647</v>
      </c>
      <c r="C3050" t="s">
        <v>301</v>
      </c>
      <c r="D3050" t="s">
        <v>7400</v>
      </c>
      <c r="E3050" t="s">
        <v>4023</v>
      </c>
      <c r="F3050" t="s">
        <v>1655</v>
      </c>
      <c r="G3050" t="s">
        <v>3596</v>
      </c>
      <c r="H3050">
        <v>20</v>
      </c>
      <c r="I3050" t="s">
        <v>1652</v>
      </c>
      <c r="J3050">
        <v>0</v>
      </c>
      <c r="K3050">
        <v>0</v>
      </c>
    </row>
    <row r="3051" spans="1:11" x14ac:dyDescent="0.25">
      <c r="A3051">
        <v>3848</v>
      </c>
      <c r="B3051" t="s">
        <v>1647</v>
      </c>
      <c r="C3051" t="s">
        <v>301</v>
      </c>
      <c r="D3051" t="s">
        <v>7400</v>
      </c>
      <c r="G3051" t="s">
        <v>4520</v>
      </c>
      <c r="H3051">
        <v>133</v>
      </c>
      <c r="I3051" t="s">
        <v>1652</v>
      </c>
      <c r="J3051">
        <v>0</v>
      </c>
      <c r="K3051">
        <v>0</v>
      </c>
    </row>
    <row r="3052" spans="1:11" x14ac:dyDescent="0.25">
      <c r="A3052">
        <v>3848</v>
      </c>
      <c r="B3052" t="s">
        <v>1647</v>
      </c>
      <c r="C3052" t="s">
        <v>301</v>
      </c>
      <c r="D3052" t="s">
        <v>7400</v>
      </c>
      <c r="E3052" t="s">
        <v>7814</v>
      </c>
      <c r="F3052" t="s">
        <v>1655</v>
      </c>
      <c r="G3052" t="s">
        <v>7815</v>
      </c>
      <c r="H3052">
        <v>32</v>
      </c>
      <c r="I3052" t="s">
        <v>1652</v>
      </c>
      <c r="J3052">
        <v>0</v>
      </c>
      <c r="K3052">
        <v>0</v>
      </c>
    </row>
    <row r="3053" spans="1:11" x14ac:dyDescent="0.25">
      <c r="A3053">
        <v>3848</v>
      </c>
      <c r="B3053" t="s">
        <v>1647</v>
      </c>
      <c r="C3053" t="s">
        <v>301</v>
      </c>
      <c r="D3053" t="s">
        <v>7400</v>
      </c>
      <c r="G3053" t="s">
        <v>7816</v>
      </c>
      <c r="H3053">
        <v>128</v>
      </c>
      <c r="I3053" t="s">
        <v>1652</v>
      </c>
      <c r="J3053">
        <v>0</v>
      </c>
      <c r="K3053">
        <v>0</v>
      </c>
    </row>
    <row r="3054" spans="1:11" x14ac:dyDescent="0.25">
      <c r="A3054">
        <v>3848</v>
      </c>
      <c r="B3054" t="s">
        <v>1647</v>
      </c>
      <c r="C3054" t="s">
        <v>301</v>
      </c>
      <c r="D3054" t="s">
        <v>7400</v>
      </c>
      <c r="E3054" t="s">
        <v>1834</v>
      </c>
      <c r="F3054" t="s">
        <v>1655</v>
      </c>
      <c r="G3054" t="s">
        <v>10393</v>
      </c>
      <c r="H3054">
        <v>68</v>
      </c>
      <c r="I3054" t="s">
        <v>1652</v>
      </c>
      <c r="J3054">
        <v>0</v>
      </c>
      <c r="K3054">
        <v>0</v>
      </c>
    </row>
    <row r="3055" spans="1:11" x14ac:dyDescent="0.25">
      <c r="A3055">
        <v>3848</v>
      </c>
      <c r="B3055" t="s">
        <v>1647</v>
      </c>
      <c r="C3055" t="s">
        <v>301</v>
      </c>
      <c r="D3055" t="s">
        <v>7400</v>
      </c>
      <c r="G3055" t="s">
        <v>5274</v>
      </c>
      <c r="H3055">
        <v>13</v>
      </c>
      <c r="I3055" t="s">
        <v>1652</v>
      </c>
      <c r="J3055">
        <v>0</v>
      </c>
      <c r="K3055">
        <v>0</v>
      </c>
    </row>
    <row r="3056" spans="1:11" x14ac:dyDescent="0.25">
      <c r="A3056">
        <v>3848</v>
      </c>
      <c r="B3056" t="s">
        <v>1647</v>
      </c>
      <c r="C3056" t="s">
        <v>301</v>
      </c>
      <c r="D3056" t="s">
        <v>7400</v>
      </c>
      <c r="E3056" t="s">
        <v>4024</v>
      </c>
      <c r="F3056" t="s">
        <v>1655</v>
      </c>
      <c r="G3056" t="s">
        <v>3356</v>
      </c>
      <c r="H3056">
        <v>49</v>
      </c>
      <c r="I3056" t="s">
        <v>1652</v>
      </c>
      <c r="J3056">
        <v>0</v>
      </c>
      <c r="K3056">
        <v>0</v>
      </c>
    </row>
    <row r="3057" spans="1:11" x14ac:dyDescent="0.25">
      <c r="A3057">
        <v>3848</v>
      </c>
      <c r="B3057" t="s">
        <v>1647</v>
      </c>
      <c r="C3057" t="s">
        <v>301</v>
      </c>
      <c r="D3057" t="s">
        <v>7400</v>
      </c>
      <c r="G3057" t="s">
        <v>9557</v>
      </c>
      <c r="H3057">
        <v>292</v>
      </c>
      <c r="I3057" t="s">
        <v>1652</v>
      </c>
      <c r="J3057">
        <v>0</v>
      </c>
      <c r="K3057">
        <v>0</v>
      </c>
    </row>
    <row r="3058" spans="1:11" x14ac:dyDescent="0.25">
      <c r="A3058">
        <v>3848</v>
      </c>
      <c r="B3058" t="s">
        <v>1647</v>
      </c>
      <c r="C3058" t="s">
        <v>301</v>
      </c>
      <c r="D3058" t="s">
        <v>7400</v>
      </c>
      <c r="E3058" t="s">
        <v>2398</v>
      </c>
      <c r="F3058" t="s">
        <v>1655</v>
      </c>
      <c r="G3058" t="s">
        <v>3111</v>
      </c>
      <c r="H3058">
        <v>54</v>
      </c>
      <c r="I3058" t="s">
        <v>1652</v>
      </c>
      <c r="J3058">
        <v>0</v>
      </c>
      <c r="K3058">
        <v>0</v>
      </c>
    </row>
    <row r="3059" spans="1:11" x14ac:dyDescent="0.25">
      <c r="A3059">
        <v>3848</v>
      </c>
      <c r="B3059" t="s">
        <v>1647</v>
      </c>
      <c r="C3059" t="s">
        <v>301</v>
      </c>
      <c r="D3059" t="s">
        <v>7400</v>
      </c>
      <c r="G3059" t="s">
        <v>7591</v>
      </c>
      <c r="H3059">
        <v>380</v>
      </c>
      <c r="I3059" t="s">
        <v>1652</v>
      </c>
      <c r="J3059">
        <v>0</v>
      </c>
      <c r="K3059">
        <v>0</v>
      </c>
    </row>
    <row r="3060" spans="1:11" x14ac:dyDescent="0.25">
      <c r="A3060">
        <v>3848</v>
      </c>
      <c r="B3060" t="s">
        <v>1647</v>
      </c>
      <c r="C3060" t="s">
        <v>301</v>
      </c>
      <c r="D3060" t="s">
        <v>7400</v>
      </c>
      <c r="E3060" t="s">
        <v>4025</v>
      </c>
      <c r="F3060" t="s">
        <v>1655</v>
      </c>
      <c r="G3060" t="s">
        <v>4026</v>
      </c>
      <c r="H3060">
        <v>14</v>
      </c>
      <c r="I3060" t="s">
        <v>1652</v>
      </c>
      <c r="J3060">
        <v>0</v>
      </c>
      <c r="K3060">
        <v>0</v>
      </c>
    </row>
    <row r="3061" spans="1:11" x14ac:dyDescent="0.25">
      <c r="A3061">
        <v>3848</v>
      </c>
      <c r="B3061" t="s">
        <v>1647</v>
      </c>
      <c r="C3061" t="s">
        <v>301</v>
      </c>
      <c r="D3061" t="s">
        <v>7400</v>
      </c>
      <c r="G3061" t="s">
        <v>4385</v>
      </c>
      <c r="H3061">
        <v>179</v>
      </c>
      <c r="I3061" t="s">
        <v>1652</v>
      </c>
      <c r="J3061">
        <v>0</v>
      </c>
      <c r="K3061">
        <v>0</v>
      </c>
    </row>
    <row r="3062" spans="1:11" x14ac:dyDescent="0.25">
      <c r="A3062">
        <v>3848</v>
      </c>
      <c r="B3062" t="s">
        <v>1647</v>
      </c>
      <c r="C3062" t="s">
        <v>301</v>
      </c>
      <c r="D3062" t="s">
        <v>7400</v>
      </c>
      <c r="E3062" t="s">
        <v>4027</v>
      </c>
      <c r="F3062" t="s">
        <v>1655</v>
      </c>
      <c r="G3062" t="s">
        <v>3518</v>
      </c>
      <c r="H3062">
        <v>20</v>
      </c>
      <c r="I3062" t="s">
        <v>1652</v>
      </c>
      <c r="J3062">
        <v>0</v>
      </c>
      <c r="K3062">
        <v>0</v>
      </c>
    </row>
    <row r="3063" spans="1:11" x14ac:dyDescent="0.25">
      <c r="A3063">
        <v>3848</v>
      </c>
      <c r="B3063" t="s">
        <v>1647</v>
      </c>
      <c r="C3063" t="s">
        <v>301</v>
      </c>
      <c r="D3063" t="s">
        <v>7400</v>
      </c>
      <c r="G3063" t="s">
        <v>5249</v>
      </c>
      <c r="H3063">
        <v>16</v>
      </c>
      <c r="I3063" t="s">
        <v>1652</v>
      </c>
      <c r="J3063">
        <v>0</v>
      </c>
      <c r="K3063">
        <v>0</v>
      </c>
    </row>
    <row r="3064" spans="1:11" x14ac:dyDescent="0.25">
      <c r="A3064">
        <v>3848</v>
      </c>
      <c r="B3064" t="s">
        <v>1647</v>
      </c>
      <c r="C3064" t="s">
        <v>301</v>
      </c>
      <c r="D3064" t="s">
        <v>7400</v>
      </c>
      <c r="E3064" t="s">
        <v>4028</v>
      </c>
      <c r="F3064" t="s">
        <v>1655</v>
      </c>
      <c r="G3064" t="s">
        <v>3842</v>
      </c>
      <c r="H3064">
        <v>11</v>
      </c>
      <c r="I3064" t="s">
        <v>1652</v>
      </c>
      <c r="J3064">
        <v>0</v>
      </c>
      <c r="K3064">
        <v>0</v>
      </c>
    </row>
    <row r="3065" spans="1:11" x14ac:dyDescent="0.25">
      <c r="A3065">
        <v>3848</v>
      </c>
      <c r="B3065" t="s">
        <v>1647</v>
      </c>
      <c r="C3065" t="s">
        <v>301</v>
      </c>
      <c r="D3065" t="s">
        <v>7400</v>
      </c>
      <c r="G3065" t="s">
        <v>5275</v>
      </c>
      <c r="H3065">
        <v>99</v>
      </c>
      <c r="I3065" t="s">
        <v>1652</v>
      </c>
      <c r="J3065">
        <v>0</v>
      </c>
      <c r="K3065">
        <v>0</v>
      </c>
    </row>
    <row r="3066" spans="1:11" x14ac:dyDescent="0.25">
      <c r="A3066">
        <v>3848</v>
      </c>
      <c r="B3066" t="s">
        <v>1647</v>
      </c>
      <c r="C3066" t="s">
        <v>301</v>
      </c>
      <c r="D3066" t="s">
        <v>7400</v>
      </c>
      <c r="E3066" t="s">
        <v>1833</v>
      </c>
      <c r="F3066" t="s">
        <v>1655</v>
      </c>
      <c r="G3066" t="s">
        <v>4566</v>
      </c>
      <c r="H3066">
        <v>19</v>
      </c>
      <c r="I3066" t="s">
        <v>1652</v>
      </c>
      <c r="J3066">
        <v>0</v>
      </c>
      <c r="K3066">
        <v>0</v>
      </c>
    </row>
    <row r="3067" spans="1:11" x14ac:dyDescent="0.25">
      <c r="A3067">
        <v>3848</v>
      </c>
      <c r="B3067" t="s">
        <v>1647</v>
      </c>
      <c r="C3067" t="s">
        <v>301</v>
      </c>
      <c r="D3067" t="s">
        <v>7400</v>
      </c>
      <c r="G3067" t="s">
        <v>4353</v>
      </c>
      <c r="H3067">
        <v>26</v>
      </c>
      <c r="I3067" t="s">
        <v>1652</v>
      </c>
      <c r="J3067">
        <v>0</v>
      </c>
      <c r="K3067">
        <v>0</v>
      </c>
    </row>
    <row r="3068" spans="1:11" x14ac:dyDescent="0.25">
      <c r="A3068">
        <v>3848</v>
      </c>
      <c r="B3068" t="s">
        <v>1647</v>
      </c>
      <c r="C3068" t="s">
        <v>301</v>
      </c>
      <c r="D3068" t="s">
        <v>7400</v>
      </c>
      <c r="E3068" t="s">
        <v>4387</v>
      </c>
      <c r="F3068" t="s">
        <v>1655</v>
      </c>
      <c r="G3068" t="s">
        <v>4388</v>
      </c>
      <c r="H3068">
        <v>136</v>
      </c>
      <c r="I3068" t="s">
        <v>1652</v>
      </c>
      <c r="J3068">
        <v>0</v>
      </c>
      <c r="K3068">
        <v>0</v>
      </c>
    </row>
    <row r="3069" spans="1:11" x14ac:dyDescent="0.25">
      <c r="A3069">
        <v>3848</v>
      </c>
      <c r="B3069" t="s">
        <v>1647</v>
      </c>
      <c r="C3069" t="s">
        <v>301</v>
      </c>
      <c r="D3069" t="s">
        <v>7400</v>
      </c>
      <c r="E3069" t="s">
        <v>4029</v>
      </c>
      <c r="F3069" t="s">
        <v>1655</v>
      </c>
      <c r="G3069" t="s">
        <v>3301</v>
      </c>
      <c r="H3069">
        <v>11</v>
      </c>
      <c r="I3069" t="s">
        <v>1652</v>
      </c>
      <c r="J3069">
        <v>0</v>
      </c>
      <c r="K3069">
        <v>0</v>
      </c>
    </row>
    <row r="3070" spans="1:11" x14ac:dyDescent="0.25">
      <c r="A3070">
        <v>3848</v>
      </c>
      <c r="B3070" t="s">
        <v>1647</v>
      </c>
      <c r="C3070" t="s">
        <v>301</v>
      </c>
      <c r="D3070" t="s">
        <v>7400</v>
      </c>
      <c r="G3070" t="s">
        <v>4389</v>
      </c>
      <c r="H3070">
        <v>95</v>
      </c>
      <c r="I3070" t="s">
        <v>1652</v>
      </c>
      <c r="J3070">
        <v>0</v>
      </c>
      <c r="K3070">
        <v>0</v>
      </c>
    </row>
    <row r="3071" spans="1:11" x14ac:dyDescent="0.25">
      <c r="A3071">
        <v>3848</v>
      </c>
      <c r="B3071" t="s">
        <v>1647</v>
      </c>
      <c r="C3071" t="s">
        <v>301</v>
      </c>
      <c r="D3071" t="s">
        <v>7400</v>
      </c>
      <c r="E3071" t="s">
        <v>4573</v>
      </c>
      <c r="F3071" t="s">
        <v>1655</v>
      </c>
      <c r="G3071" t="s">
        <v>4517</v>
      </c>
      <c r="H3071">
        <v>20</v>
      </c>
      <c r="I3071" t="s">
        <v>1652</v>
      </c>
      <c r="J3071">
        <v>0</v>
      </c>
      <c r="K3071">
        <v>0</v>
      </c>
    </row>
    <row r="3072" spans="1:11" x14ac:dyDescent="0.25">
      <c r="A3072">
        <v>3848</v>
      </c>
      <c r="B3072" t="s">
        <v>1647</v>
      </c>
      <c r="C3072" t="s">
        <v>301</v>
      </c>
      <c r="D3072" t="s">
        <v>7400</v>
      </c>
      <c r="E3072" t="s">
        <v>4030</v>
      </c>
      <c r="F3072" t="s">
        <v>1655</v>
      </c>
      <c r="G3072" t="s">
        <v>3455</v>
      </c>
      <c r="H3072">
        <v>12</v>
      </c>
      <c r="I3072" t="s">
        <v>1652</v>
      </c>
      <c r="J3072">
        <v>0</v>
      </c>
      <c r="K3072">
        <v>0</v>
      </c>
    </row>
    <row r="3073" spans="1:11" x14ac:dyDescent="0.25">
      <c r="A3073">
        <v>3848</v>
      </c>
      <c r="B3073" t="s">
        <v>1647</v>
      </c>
      <c r="C3073" t="s">
        <v>301</v>
      </c>
      <c r="D3073" t="s">
        <v>7400</v>
      </c>
      <c r="G3073" t="s">
        <v>4521</v>
      </c>
      <c r="H3073">
        <v>51</v>
      </c>
      <c r="I3073" t="s">
        <v>1652</v>
      </c>
      <c r="J3073">
        <v>0</v>
      </c>
      <c r="K3073">
        <v>0</v>
      </c>
    </row>
    <row r="3074" spans="1:11" x14ac:dyDescent="0.25">
      <c r="A3074">
        <v>3848</v>
      </c>
      <c r="B3074" t="s">
        <v>1647</v>
      </c>
      <c r="C3074" t="s">
        <v>301</v>
      </c>
      <c r="D3074" t="s">
        <v>7400</v>
      </c>
      <c r="E3074" t="s">
        <v>1832</v>
      </c>
      <c r="F3074" t="s">
        <v>1655</v>
      </c>
      <c r="G3074" t="s">
        <v>3998</v>
      </c>
      <c r="H3074">
        <v>4</v>
      </c>
      <c r="I3074" t="s">
        <v>1652</v>
      </c>
      <c r="J3074">
        <v>0</v>
      </c>
      <c r="K3074">
        <v>0</v>
      </c>
    </row>
    <row r="3075" spans="1:11" x14ac:dyDescent="0.25">
      <c r="A3075">
        <v>3848</v>
      </c>
      <c r="B3075" t="s">
        <v>1647</v>
      </c>
      <c r="C3075" t="s">
        <v>301</v>
      </c>
      <c r="D3075" t="s">
        <v>7400</v>
      </c>
      <c r="G3075" t="s">
        <v>6018</v>
      </c>
      <c r="H3075">
        <v>14</v>
      </c>
      <c r="I3075" t="s">
        <v>1652</v>
      </c>
      <c r="J3075">
        <v>0</v>
      </c>
      <c r="K3075">
        <v>0</v>
      </c>
    </row>
    <row r="3076" spans="1:11" x14ac:dyDescent="0.25">
      <c r="A3076">
        <v>3848</v>
      </c>
      <c r="B3076" t="s">
        <v>1647</v>
      </c>
      <c r="C3076" t="s">
        <v>301</v>
      </c>
      <c r="D3076" t="s">
        <v>7400</v>
      </c>
      <c r="E3076" t="s">
        <v>4031</v>
      </c>
      <c r="F3076" t="s">
        <v>1655</v>
      </c>
      <c r="G3076" t="s">
        <v>5276</v>
      </c>
      <c r="H3076">
        <v>87</v>
      </c>
      <c r="I3076" t="s">
        <v>1652</v>
      </c>
      <c r="J3076">
        <v>0</v>
      </c>
      <c r="K3076">
        <v>0</v>
      </c>
    </row>
    <row r="3077" spans="1:11" x14ac:dyDescent="0.25">
      <c r="A3077">
        <v>3848</v>
      </c>
      <c r="B3077" t="s">
        <v>1647</v>
      </c>
      <c r="C3077" t="s">
        <v>301</v>
      </c>
      <c r="D3077" t="s">
        <v>7400</v>
      </c>
      <c r="E3077" t="s">
        <v>6488</v>
      </c>
      <c r="F3077" t="s">
        <v>1655</v>
      </c>
      <c r="G3077" t="s">
        <v>10332</v>
      </c>
      <c r="H3077">
        <v>34</v>
      </c>
      <c r="I3077" t="s">
        <v>1652</v>
      </c>
      <c r="J3077">
        <v>0</v>
      </c>
      <c r="K3077">
        <v>0</v>
      </c>
    </row>
    <row r="3078" spans="1:11" x14ac:dyDescent="0.25">
      <c r="A3078">
        <v>3848</v>
      </c>
      <c r="B3078" t="s">
        <v>1647</v>
      </c>
      <c r="C3078" t="s">
        <v>301</v>
      </c>
      <c r="D3078" t="s">
        <v>7400</v>
      </c>
      <c r="G3078" t="s">
        <v>7029</v>
      </c>
      <c r="H3078">
        <v>28</v>
      </c>
      <c r="I3078" t="s">
        <v>1652</v>
      </c>
      <c r="J3078">
        <v>0</v>
      </c>
      <c r="K3078">
        <v>0</v>
      </c>
    </row>
    <row r="3079" spans="1:11" x14ac:dyDescent="0.25">
      <c r="A3079">
        <v>3848</v>
      </c>
      <c r="B3079" t="s">
        <v>1647</v>
      </c>
      <c r="C3079" t="s">
        <v>301</v>
      </c>
      <c r="D3079" t="s">
        <v>7400</v>
      </c>
      <c r="E3079" t="s">
        <v>4032</v>
      </c>
      <c r="F3079" t="s">
        <v>1655</v>
      </c>
      <c r="G3079" t="s">
        <v>4033</v>
      </c>
      <c r="H3079">
        <v>27</v>
      </c>
      <c r="I3079" t="s">
        <v>1652</v>
      </c>
      <c r="J3079">
        <v>0</v>
      </c>
      <c r="K3079">
        <v>0</v>
      </c>
    </row>
    <row r="3080" spans="1:11" x14ac:dyDescent="0.25">
      <c r="A3080">
        <v>3848</v>
      </c>
      <c r="B3080" t="s">
        <v>1647</v>
      </c>
      <c r="C3080" t="s">
        <v>301</v>
      </c>
      <c r="D3080" t="s">
        <v>7400</v>
      </c>
      <c r="G3080" t="s">
        <v>6188</v>
      </c>
      <c r="H3080">
        <v>207</v>
      </c>
      <c r="I3080" t="s">
        <v>1652</v>
      </c>
      <c r="J3080">
        <v>0</v>
      </c>
      <c r="K3080">
        <v>0</v>
      </c>
    </row>
    <row r="3081" spans="1:11" x14ac:dyDescent="0.25">
      <c r="A3081">
        <v>3848</v>
      </c>
      <c r="B3081" t="s">
        <v>1647</v>
      </c>
      <c r="C3081" t="s">
        <v>301</v>
      </c>
      <c r="D3081" t="s">
        <v>7400</v>
      </c>
      <c r="E3081" t="s">
        <v>4034</v>
      </c>
      <c r="F3081" t="s">
        <v>1655</v>
      </c>
      <c r="G3081" t="s">
        <v>4033</v>
      </c>
      <c r="H3081">
        <v>11</v>
      </c>
      <c r="I3081" t="s">
        <v>1652</v>
      </c>
      <c r="J3081">
        <v>0</v>
      </c>
      <c r="K3081">
        <v>0</v>
      </c>
    </row>
    <row r="3082" spans="1:11" x14ac:dyDescent="0.25">
      <c r="A3082">
        <v>3848</v>
      </c>
      <c r="B3082" t="s">
        <v>1647</v>
      </c>
      <c r="C3082" t="s">
        <v>301</v>
      </c>
      <c r="D3082" t="s">
        <v>7400</v>
      </c>
      <c r="G3082" t="s">
        <v>4390</v>
      </c>
      <c r="H3082">
        <v>40</v>
      </c>
      <c r="I3082" t="s">
        <v>1652</v>
      </c>
      <c r="J3082">
        <v>0</v>
      </c>
      <c r="K3082">
        <v>0</v>
      </c>
    </row>
    <row r="3083" spans="1:11" x14ac:dyDescent="0.25">
      <c r="A3083">
        <v>3848</v>
      </c>
      <c r="B3083" t="s">
        <v>1647</v>
      </c>
      <c r="C3083" t="s">
        <v>301</v>
      </c>
      <c r="D3083" t="s">
        <v>7400</v>
      </c>
      <c r="E3083" t="s">
        <v>1831</v>
      </c>
      <c r="F3083" t="s">
        <v>1655</v>
      </c>
      <c r="G3083" t="s">
        <v>3864</v>
      </c>
      <c r="H3083">
        <v>23</v>
      </c>
      <c r="I3083" t="s">
        <v>1652</v>
      </c>
      <c r="J3083">
        <v>0</v>
      </c>
      <c r="K3083">
        <v>0</v>
      </c>
    </row>
    <row r="3084" spans="1:11" x14ac:dyDescent="0.25">
      <c r="A3084">
        <v>3848</v>
      </c>
      <c r="B3084" t="s">
        <v>1647</v>
      </c>
      <c r="C3084" t="s">
        <v>301</v>
      </c>
      <c r="D3084" t="s">
        <v>7400</v>
      </c>
      <c r="G3084" t="s">
        <v>2295</v>
      </c>
      <c r="H3084">
        <v>34</v>
      </c>
      <c r="I3084" t="s">
        <v>1652</v>
      </c>
      <c r="J3084">
        <v>0</v>
      </c>
      <c r="K3084">
        <v>0</v>
      </c>
    </row>
    <row r="3085" spans="1:11" x14ac:dyDescent="0.25">
      <c r="A3085">
        <v>3848</v>
      </c>
      <c r="B3085" t="s">
        <v>1647</v>
      </c>
      <c r="C3085" t="s">
        <v>301</v>
      </c>
      <c r="D3085" t="s">
        <v>7400</v>
      </c>
      <c r="E3085" t="s">
        <v>4035</v>
      </c>
      <c r="F3085" t="s">
        <v>1655</v>
      </c>
      <c r="G3085" t="s">
        <v>4036</v>
      </c>
      <c r="H3085">
        <v>24</v>
      </c>
      <c r="I3085" t="s">
        <v>1652</v>
      </c>
      <c r="J3085">
        <v>0</v>
      </c>
      <c r="K3085">
        <v>0</v>
      </c>
    </row>
    <row r="3086" spans="1:11" x14ac:dyDescent="0.25">
      <c r="A3086">
        <v>3848</v>
      </c>
      <c r="B3086" t="s">
        <v>1647</v>
      </c>
      <c r="C3086" t="s">
        <v>301</v>
      </c>
      <c r="D3086" t="s">
        <v>7400</v>
      </c>
      <c r="G3086" t="s">
        <v>5277</v>
      </c>
      <c r="H3086">
        <v>15</v>
      </c>
      <c r="I3086" t="s">
        <v>1652</v>
      </c>
      <c r="J3086">
        <v>0</v>
      </c>
      <c r="K3086">
        <v>0</v>
      </c>
    </row>
    <row r="3087" spans="1:11" x14ac:dyDescent="0.25">
      <c r="A3087">
        <v>3848</v>
      </c>
      <c r="B3087" t="s">
        <v>1647</v>
      </c>
      <c r="C3087" t="s">
        <v>301</v>
      </c>
      <c r="D3087" t="s">
        <v>7400</v>
      </c>
      <c r="E3087" t="s">
        <v>4037</v>
      </c>
      <c r="F3087" t="s">
        <v>1655</v>
      </c>
      <c r="G3087" t="s">
        <v>10393</v>
      </c>
      <c r="H3087">
        <v>5</v>
      </c>
      <c r="I3087" t="s">
        <v>1652</v>
      </c>
      <c r="J3087">
        <v>0</v>
      </c>
      <c r="K3087">
        <v>0</v>
      </c>
    </row>
    <row r="3088" spans="1:11" x14ac:dyDescent="0.25">
      <c r="A3088">
        <v>3848</v>
      </c>
      <c r="B3088" t="s">
        <v>1647</v>
      </c>
      <c r="C3088" t="s">
        <v>301</v>
      </c>
      <c r="D3088" t="s">
        <v>7400</v>
      </c>
      <c r="G3088" t="s">
        <v>7054</v>
      </c>
      <c r="H3088">
        <v>83</v>
      </c>
      <c r="I3088" t="s">
        <v>1652</v>
      </c>
      <c r="J3088">
        <v>0</v>
      </c>
      <c r="K3088">
        <v>0</v>
      </c>
    </row>
    <row r="3089" spans="1:11" x14ac:dyDescent="0.25">
      <c r="A3089">
        <v>3848</v>
      </c>
      <c r="B3089" t="s">
        <v>1647</v>
      </c>
      <c r="C3089" t="s">
        <v>301</v>
      </c>
      <c r="D3089" t="s">
        <v>7400</v>
      </c>
      <c r="E3089" t="s">
        <v>9702</v>
      </c>
      <c r="F3089" t="s">
        <v>1655</v>
      </c>
      <c r="G3089" t="s">
        <v>8760</v>
      </c>
      <c r="H3089">
        <v>40</v>
      </c>
      <c r="I3089" t="s">
        <v>1652</v>
      </c>
      <c r="J3089">
        <v>0</v>
      </c>
      <c r="K3089">
        <v>0</v>
      </c>
    </row>
    <row r="3090" spans="1:11" x14ac:dyDescent="0.25">
      <c r="A3090">
        <v>3848</v>
      </c>
      <c r="B3090" t="s">
        <v>1647</v>
      </c>
      <c r="C3090" t="s">
        <v>301</v>
      </c>
      <c r="D3090" t="s">
        <v>7400</v>
      </c>
      <c r="G3090" t="s">
        <v>9703</v>
      </c>
      <c r="H3090">
        <v>10</v>
      </c>
      <c r="I3090" t="s">
        <v>1652</v>
      </c>
      <c r="J3090">
        <v>0</v>
      </c>
      <c r="K3090">
        <v>0</v>
      </c>
    </row>
    <row r="3091" spans="1:11" x14ac:dyDescent="0.25">
      <c r="A3091">
        <v>3848</v>
      </c>
      <c r="B3091" t="s">
        <v>1647</v>
      </c>
      <c r="C3091" t="s">
        <v>301</v>
      </c>
      <c r="D3091" t="s">
        <v>7400</v>
      </c>
      <c r="E3091" t="s">
        <v>5278</v>
      </c>
      <c r="F3091" t="s">
        <v>3034</v>
      </c>
      <c r="G3091" t="s">
        <v>5279</v>
      </c>
      <c r="H3091">
        <v>13</v>
      </c>
      <c r="I3091" t="s">
        <v>1652</v>
      </c>
      <c r="J3091">
        <v>0</v>
      </c>
      <c r="K3091">
        <v>0</v>
      </c>
    </row>
    <row r="3092" spans="1:11" x14ac:dyDescent="0.25">
      <c r="A3092">
        <v>3848</v>
      </c>
      <c r="B3092" t="s">
        <v>1647</v>
      </c>
      <c r="C3092" t="s">
        <v>301</v>
      </c>
      <c r="D3092" t="s">
        <v>7400</v>
      </c>
      <c r="E3092" t="s">
        <v>10395</v>
      </c>
      <c r="F3092" t="s">
        <v>1689</v>
      </c>
      <c r="G3092" t="s">
        <v>6783</v>
      </c>
      <c r="H3092">
        <v>4</v>
      </c>
      <c r="I3092" t="s">
        <v>1652</v>
      </c>
      <c r="J3092">
        <v>0</v>
      </c>
      <c r="K3092">
        <v>0</v>
      </c>
    </row>
    <row r="3093" spans="1:11" x14ac:dyDescent="0.25">
      <c r="A3093">
        <v>3848</v>
      </c>
      <c r="B3093" t="s">
        <v>1647</v>
      </c>
      <c r="C3093" t="s">
        <v>301</v>
      </c>
      <c r="D3093" t="s">
        <v>7400</v>
      </c>
      <c r="G3093" t="s">
        <v>5195</v>
      </c>
      <c r="H3093">
        <v>5</v>
      </c>
      <c r="I3093" t="s">
        <v>1652</v>
      </c>
      <c r="J3093">
        <v>0</v>
      </c>
      <c r="K3093">
        <v>0</v>
      </c>
    </row>
    <row r="3094" spans="1:11" x14ac:dyDescent="0.25">
      <c r="A3094">
        <v>3848</v>
      </c>
      <c r="B3094" t="s">
        <v>1647</v>
      </c>
      <c r="C3094" t="s">
        <v>301</v>
      </c>
      <c r="D3094" t="s">
        <v>7400</v>
      </c>
      <c r="E3094" t="s">
        <v>4038</v>
      </c>
      <c r="F3094" t="s">
        <v>1689</v>
      </c>
      <c r="G3094" t="s">
        <v>10149</v>
      </c>
      <c r="H3094">
        <v>8</v>
      </c>
      <c r="I3094" t="s">
        <v>1652</v>
      </c>
      <c r="J3094">
        <v>0</v>
      </c>
      <c r="K3094">
        <v>0</v>
      </c>
    </row>
    <row r="3095" spans="1:11" x14ac:dyDescent="0.25">
      <c r="A3095">
        <v>3848</v>
      </c>
      <c r="B3095" t="s">
        <v>1647</v>
      </c>
      <c r="C3095" t="s">
        <v>301</v>
      </c>
      <c r="D3095" t="s">
        <v>7400</v>
      </c>
      <c r="G3095" t="s">
        <v>5280</v>
      </c>
      <c r="H3095">
        <v>12</v>
      </c>
      <c r="I3095" t="s">
        <v>1652</v>
      </c>
      <c r="J3095">
        <v>0</v>
      </c>
      <c r="K3095">
        <v>0</v>
      </c>
    </row>
    <row r="3096" spans="1:11" x14ac:dyDescent="0.25">
      <c r="A3096">
        <v>3848</v>
      </c>
      <c r="B3096" t="s">
        <v>1647</v>
      </c>
      <c r="C3096" t="s">
        <v>301</v>
      </c>
      <c r="D3096" t="s">
        <v>7400</v>
      </c>
      <c r="E3096" t="s">
        <v>2515</v>
      </c>
      <c r="F3096" t="s">
        <v>1689</v>
      </c>
      <c r="G3096" t="s">
        <v>2296</v>
      </c>
      <c r="H3096">
        <v>2</v>
      </c>
      <c r="I3096" t="s">
        <v>1652</v>
      </c>
      <c r="J3096">
        <v>0</v>
      </c>
      <c r="K3096">
        <v>0</v>
      </c>
    </row>
    <row r="3097" spans="1:11" x14ac:dyDescent="0.25">
      <c r="A3097">
        <v>3848</v>
      </c>
      <c r="B3097" t="s">
        <v>1647</v>
      </c>
      <c r="C3097" t="s">
        <v>301</v>
      </c>
      <c r="D3097" t="s">
        <v>7400</v>
      </c>
      <c r="E3097" t="s">
        <v>7576</v>
      </c>
      <c r="F3097" t="s">
        <v>1689</v>
      </c>
      <c r="G3097" t="s">
        <v>6798</v>
      </c>
      <c r="H3097">
        <v>23</v>
      </c>
      <c r="I3097" t="s">
        <v>1652</v>
      </c>
      <c r="J3097">
        <v>0</v>
      </c>
      <c r="K3097">
        <v>0</v>
      </c>
    </row>
    <row r="3098" spans="1:11" x14ac:dyDescent="0.25">
      <c r="A3098">
        <v>3848</v>
      </c>
      <c r="B3098" t="s">
        <v>1647</v>
      </c>
      <c r="C3098" t="s">
        <v>301</v>
      </c>
      <c r="D3098" t="s">
        <v>7400</v>
      </c>
      <c r="G3098" t="s">
        <v>5804</v>
      </c>
      <c r="H3098">
        <v>6</v>
      </c>
      <c r="I3098" t="s">
        <v>1652</v>
      </c>
      <c r="J3098">
        <v>0</v>
      </c>
      <c r="K3098">
        <v>0</v>
      </c>
    </row>
    <row r="3099" spans="1:11" x14ac:dyDescent="0.25">
      <c r="A3099">
        <v>3848</v>
      </c>
      <c r="B3099" t="s">
        <v>1647</v>
      </c>
      <c r="C3099" t="s">
        <v>301</v>
      </c>
      <c r="D3099" t="s">
        <v>7400</v>
      </c>
      <c r="E3099" t="s">
        <v>8621</v>
      </c>
      <c r="F3099" t="s">
        <v>1689</v>
      </c>
      <c r="G3099" t="s">
        <v>6798</v>
      </c>
      <c r="H3099">
        <v>2</v>
      </c>
      <c r="I3099" t="s">
        <v>1652</v>
      </c>
      <c r="J3099">
        <v>0</v>
      </c>
      <c r="K3099">
        <v>0</v>
      </c>
    </row>
    <row r="3100" spans="1:11" x14ac:dyDescent="0.25">
      <c r="A3100">
        <v>3848</v>
      </c>
      <c r="B3100" t="s">
        <v>1647</v>
      </c>
      <c r="C3100" t="s">
        <v>301</v>
      </c>
      <c r="D3100" t="s">
        <v>7400</v>
      </c>
      <c r="G3100" t="s">
        <v>8855</v>
      </c>
      <c r="H3100">
        <v>3</v>
      </c>
      <c r="I3100" t="s">
        <v>1652</v>
      </c>
      <c r="J3100">
        <v>0</v>
      </c>
      <c r="K3100">
        <v>0</v>
      </c>
    </row>
    <row r="3101" spans="1:11" x14ac:dyDescent="0.25">
      <c r="A3101">
        <v>3848</v>
      </c>
      <c r="B3101" t="s">
        <v>1647</v>
      </c>
      <c r="C3101" t="s">
        <v>301</v>
      </c>
      <c r="D3101" t="s">
        <v>7400</v>
      </c>
      <c r="E3101" t="s">
        <v>10920</v>
      </c>
      <c r="F3101" t="s">
        <v>1689</v>
      </c>
      <c r="G3101" t="s">
        <v>3136</v>
      </c>
      <c r="H3101">
        <v>4</v>
      </c>
      <c r="I3101" t="s">
        <v>1652</v>
      </c>
      <c r="J3101">
        <v>0</v>
      </c>
      <c r="K3101">
        <v>0</v>
      </c>
    </row>
    <row r="3102" spans="1:11" x14ac:dyDescent="0.25">
      <c r="A3102">
        <v>3848</v>
      </c>
      <c r="B3102" t="s">
        <v>1647</v>
      </c>
      <c r="C3102" t="s">
        <v>301</v>
      </c>
      <c r="D3102" t="s">
        <v>7400</v>
      </c>
      <c r="E3102" t="s">
        <v>1830</v>
      </c>
      <c r="F3102" t="s">
        <v>1689</v>
      </c>
      <c r="G3102" t="s">
        <v>6798</v>
      </c>
      <c r="H3102">
        <v>6</v>
      </c>
      <c r="I3102" t="s">
        <v>1652</v>
      </c>
      <c r="J3102">
        <v>0</v>
      </c>
      <c r="K3102">
        <v>0</v>
      </c>
    </row>
    <row r="3103" spans="1:11" x14ac:dyDescent="0.25">
      <c r="A3103">
        <v>3848</v>
      </c>
      <c r="B3103" t="s">
        <v>1647</v>
      </c>
      <c r="C3103" t="s">
        <v>301</v>
      </c>
      <c r="D3103" t="s">
        <v>7400</v>
      </c>
      <c r="G3103" t="s">
        <v>5931</v>
      </c>
      <c r="H3103">
        <v>17</v>
      </c>
      <c r="I3103" t="s">
        <v>1652</v>
      </c>
      <c r="J3103">
        <v>0</v>
      </c>
      <c r="K3103">
        <v>0</v>
      </c>
    </row>
    <row r="3104" spans="1:11" x14ac:dyDescent="0.25">
      <c r="A3104">
        <v>3848</v>
      </c>
      <c r="B3104" t="s">
        <v>1647</v>
      </c>
      <c r="C3104" t="s">
        <v>301</v>
      </c>
      <c r="D3104" t="s">
        <v>7400</v>
      </c>
      <c r="E3104" t="s">
        <v>2091</v>
      </c>
      <c r="F3104" t="s">
        <v>1689</v>
      </c>
      <c r="G3104" t="s">
        <v>6798</v>
      </c>
      <c r="H3104">
        <v>12</v>
      </c>
      <c r="I3104" t="s">
        <v>1652</v>
      </c>
      <c r="J3104">
        <v>0</v>
      </c>
      <c r="K3104">
        <v>0</v>
      </c>
    </row>
    <row r="3105" spans="1:11" x14ac:dyDescent="0.25">
      <c r="A3105">
        <v>3848</v>
      </c>
      <c r="B3105" t="s">
        <v>1647</v>
      </c>
      <c r="C3105" t="s">
        <v>301</v>
      </c>
      <c r="D3105" t="s">
        <v>7400</v>
      </c>
      <c r="G3105" t="s">
        <v>5931</v>
      </c>
      <c r="H3105">
        <v>20</v>
      </c>
      <c r="I3105" t="s">
        <v>1652</v>
      </c>
      <c r="J3105">
        <v>0</v>
      </c>
      <c r="K3105">
        <v>0</v>
      </c>
    </row>
    <row r="3106" spans="1:11" x14ac:dyDescent="0.25">
      <c r="A3106">
        <v>3848</v>
      </c>
      <c r="B3106" t="s">
        <v>1647</v>
      </c>
      <c r="C3106" t="s">
        <v>301</v>
      </c>
      <c r="D3106" t="s">
        <v>7400</v>
      </c>
      <c r="E3106" t="s">
        <v>1829</v>
      </c>
      <c r="F3106" t="s">
        <v>1689</v>
      </c>
      <c r="G3106" t="s">
        <v>6798</v>
      </c>
      <c r="H3106">
        <v>5</v>
      </c>
      <c r="I3106" t="s">
        <v>1652</v>
      </c>
      <c r="J3106">
        <v>0</v>
      </c>
      <c r="K3106">
        <v>0</v>
      </c>
    </row>
    <row r="3107" spans="1:11" x14ac:dyDescent="0.25">
      <c r="A3107">
        <v>3848</v>
      </c>
      <c r="B3107" t="s">
        <v>1647</v>
      </c>
      <c r="C3107" t="s">
        <v>301</v>
      </c>
      <c r="D3107" t="s">
        <v>7400</v>
      </c>
      <c r="G3107" t="s">
        <v>5931</v>
      </c>
      <c r="H3107">
        <v>31</v>
      </c>
      <c r="I3107" t="s">
        <v>1652</v>
      </c>
      <c r="J3107">
        <v>0</v>
      </c>
      <c r="K3107">
        <v>0</v>
      </c>
    </row>
    <row r="3108" spans="1:11" x14ac:dyDescent="0.25">
      <c r="A3108">
        <v>3848</v>
      </c>
      <c r="B3108" t="s">
        <v>1647</v>
      </c>
      <c r="C3108" t="s">
        <v>301</v>
      </c>
      <c r="D3108" t="s">
        <v>7400</v>
      </c>
      <c r="E3108" t="s">
        <v>10921</v>
      </c>
      <c r="F3108" t="s">
        <v>1772</v>
      </c>
      <c r="G3108" t="s">
        <v>6788</v>
      </c>
      <c r="H3108">
        <v>15</v>
      </c>
      <c r="I3108" t="s">
        <v>1652</v>
      </c>
      <c r="J3108">
        <v>0</v>
      </c>
      <c r="K3108">
        <v>0</v>
      </c>
    </row>
    <row r="3109" spans="1:11" x14ac:dyDescent="0.25">
      <c r="A3109">
        <v>3848</v>
      </c>
      <c r="B3109" t="s">
        <v>1647</v>
      </c>
      <c r="C3109" t="s">
        <v>301</v>
      </c>
      <c r="D3109" t="s">
        <v>7400</v>
      </c>
      <c r="G3109" t="s">
        <v>10922</v>
      </c>
      <c r="H3109">
        <v>15</v>
      </c>
      <c r="I3109" t="s">
        <v>1652</v>
      </c>
      <c r="J3109">
        <v>0</v>
      </c>
      <c r="K3109">
        <v>0</v>
      </c>
    </row>
    <row r="3110" spans="1:11" x14ac:dyDescent="0.25">
      <c r="A3110">
        <v>3848</v>
      </c>
      <c r="B3110" t="s">
        <v>1647</v>
      </c>
      <c r="C3110" t="s">
        <v>301</v>
      </c>
      <c r="D3110" t="s">
        <v>7400</v>
      </c>
      <c r="E3110" t="s">
        <v>10923</v>
      </c>
      <c r="F3110" t="s">
        <v>1828</v>
      </c>
      <c r="G3110" t="s">
        <v>4039</v>
      </c>
      <c r="H3110">
        <v>14</v>
      </c>
      <c r="I3110" t="s">
        <v>1652</v>
      </c>
      <c r="J3110">
        <v>0</v>
      </c>
      <c r="K3110">
        <v>0</v>
      </c>
    </row>
    <row r="3111" spans="1:11" x14ac:dyDescent="0.25">
      <c r="A3111">
        <v>3848</v>
      </c>
      <c r="B3111" t="s">
        <v>1647</v>
      </c>
      <c r="C3111" t="s">
        <v>301</v>
      </c>
      <c r="D3111" t="s">
        <v>7400</v>
      </c>
      <c r="G3111" t="s">
        <v>10924</v>
      </c>
      <c r="H3111">
        <v>17</v>
      </c>
      <c r="I3111" t="s">
        <v>1652</v>
      </c>
      <c r="J3111">
        <v>0</v>
      </c>
      <c r="K3111">
        <v>0</v>
      </c>
    </row>
    <row r="3112" spans="1:11" x14ac:dyDescent="0.25">
      <c r="A3112">
        <v>3848</v>
      </c>
      <c r="B3112" t="s">
        <v>1647</v>
      </c>
      <c r="C3112" t="s">
        <v>301</v>
      </c>
      <c r="D3112" t="s">
        <v>7400</v>
      </c>
      <c r="E3112" t="s">
        <v>4040</v>
      </c>
      <c r="F3112" t="s">
        <v>1828</v>
      </c>
      <c r="G3112" t="s">
        <v>4039</v>
      </c>
      <c r="H3112">
        <v>10</v>
      </c>
      <c r="I3112" t="s">
        <v>1652</v>
      </c>
      <c r="J3112">
        <v>0</v>
      </c>
      <c r="K3112">
        <v>0</v>
      </c>
    </row>
    <row r="3113" spans="1:11" x14ac:dyDescent="0.25">
      <c r="A3113">
        <v>3848</v>
      </c>
      <c r="B3113" t="s">
        <v>1647</v>
      </c>
      <c r="C3113" t="s">
        <v>301</v>
      </c>
      <c r="D3113" t="s">
        <v>7400</v>
      </c>
      <c r="G3113" t="s">
        <v>9283</v>
      </c>
      <c r="H3113">
        <v>20</v>
      </c>
      <c r="I3113" t="s">
        <v>1652</v>
      </c>
      <c r="J3113">
        <v>0</v>
      </c>
      <c r="K3113">
        <v>0</v>
      </c>
    </row>
    <row r="3114" spans="1:11" x14ac:dyDescent="0.25">
      <c r="A3114">
        <v>3848</v>
      </c>
      <c r="B3114" t="s">
        <v>1647</v>
      </c>
      <c r="C3114" t="s">
        <v>301</v>
      </c>
      <c r="D3114" t="s">
        <v>7400</v>
      </c>
      <c r="E3114" t="s">
        <v>10396</v>
      </c>
      <c r="F3114" t="s">
        <v>10397</v>
      </c>
      <c r="G3114" t="s">
        <v>8306</v>
      </c>
      <c r="H3114">
        <v>13</v>
      </c>
      <c r="I3114" t="s">
        <v>1652</v>
      </c>
      <c r="J3114">
        <v>0</v>
      </c>
      <c r="K3114">
        <v>0</v>
      </c>
    </row>
    <row r="3115" spans="1:11" x14ac:dyDescent="0.25">
      <c r="A3115">
        <v>3848</v>
      </c>
      <c r="B3115" t="s">
        <v>1647</v>
      </c>
      <c r="C3115" t="s">
        <v>301</v>
      </c>
      <c r="D3115" t="s">
        <v>7400</v>
      </c>
      <c r="G3115" t="s">
        <v>10398</v>
      </c>
      <c r="H3115">
        <v>38</v>
      </c>
      <c r="I3115" t="s">
        <v>1652</v>
      </c>
      <c r="J3115">
        <v>0</v>
      </c>
      <c r="K3115">
        <v>0</v>
      </c>
    </row>
    <row r="3116" spans="1:11" x14ac:dyDescent="0.25">
      <c r="A3116">
        <v>3848</v>
      </c>
      <c r="B3116" t="s">
        <v>1647</v>
      </c>
      <c r="C3116" t="s">
        <v>301</v>
      </c>
      <c r="D3116" t="s">
        <v>7400</v>
      </c>
      <c r="E3116" t="s">
        <v>5281</v>
      </c>
      <c r="F3116" t="s">
        <v>1791</v>
      </c>
      <c r="G3116" t="s">
        <v>8596</v>
      </c>
      <c r="H3116">
        <v>14</v>
      </c>
      <c r="I3116" t="s">
        <v>1652</v>
      </c>
      <c r="J3116">
        <v>0</v>
      </c>
      <c r="K3116">
        <v>0</v>
      </c>
    </row>
    <row r="3117" spans="1:11" x14ac:dyDescent="0.25">
      <c r="A3117">
        <v>3848</v>
      </c>
      <c r="B3117" t="s">
        <v>1647</v>
      </c>
      <c r="C3117" t="s">
        <v>301</v>
      </c>
      <c r="D3117" t="s">
        <v>7400</v>
      </c>
      <c r="G3117" t="s">
        <v>5282</v>
      </c>
      <c r="H3117">
        <v>15</v>
      </c>
      <c r="I3117" t="s">
        <v>1652</v>
      </c>
      <c r="J3117">
        <v>0</v>
      </c>
      <c r="K3117">
        <v>0</v>
      </c>
    </row>
    <row r="3118" spans="1:11" x14ac:dyDescent="0.25">
      <c r="A3118">
        <v>3848</v>
      </c>
      <c r="B3118" t="s">
        <v>1647</v>
      </c>
      <c r="C3118" t="s">
        <v>301</v>
      </c>
      <c r="D3118" t="s">
        <v>7400</v>
      </c>
      <c r="E3118" t="s">
        <v>4574</v>
      </c>
      <c r="F3118" t="s">
        <v>1791</v>
      </c>
      <c r="G3118" t="s">
        <v>2266</v>
      </c>
      <c r="H3118">
        <v>30</v>
      </c>
      <c r="I3118" t="s">
        <v>1652</v>
      </c>
      <c r="J3118">
        <v>0</v>
      </c>
      <c r="K3118">
        <v>0</v>
      </c>
    </row>
    <row r="3119" spans="1:11" x14ac:dyDescent="0.25">
      <c r="A3119">
        <v>3848</v>
      </c>
      <c r="B3119" t="s">
        <v>1647</v>
      </c>
      <c r="C3119" t="s">
        <v>301</v>
      </c>
      <c r="D3119" t="s">
        <v>7400</v>
      </c>
      <c r="E3119" t="s">
        <v>4041</v>
      </c>
      <c r="F3119" t="s">
        <v>1791</v>
      </c>
      <c r="G3119" t="s">
        <v>10740</v>
      </c>
      <c r="H3119">
        <v>20</v>
      </c>
      <c r="I3119" t="s">
        <v>1652</v>
      </c>
      <c r="J3119">
        <v>0</v>
      </c>
      <c r="K3119">
        <v>0</v>
      </c>
    </row>
    <row r="3120" spans="1:11" x14ac:dyDescent="0.25">
      <c r="A3120">
        <v>3848</v>
      </c>
      <c r="B3120" t="s">
        <v>1647</v>
      </c>
      <c r="C3120" t="s">
        <v>301</v>
      </c>
      <c r="D3120" t="s">
        <v>7400</v>
      </c>
      <c r="G3120" t="s">
        <v>5283</v>
      </c>
      <c r="H3120">
        <v>30</v>
      </c>
      <c r="I3120" t="s">
        <v>1652</v>
      </c>
      <c r="J3120">
        <v>0</v>
      </c>
      <c r="K3120">
        <v>0</v>
      </c>
    </row>
    <row r="3121" spans="1:11" x14ac:dyDescent="0.25">
      <c r="A3121">
        <v>3848</v>
      </c>
      <c r="B3121" t="s">
        <v>1647</v>
      </c>
      <c r="C3121" t="s">
        <v>301</v>
      </c>
      <c r="D3121" t="s">
        <v>7400</v>
      </c>
      <c r="E3121" t="s">
        <v>5284</v>
      </c>
      <c r="F3121" t="s">
        <v>1828</v>
      </c>
      <c r="G3121" t="s">
        <v>5285</v>
      </c>
      <c r="H3121">
        <v>29</v>
      </c>
      <c r="I3121" t="s">
        <v>1652</v>
      </c>
      <c r="J3121">
        <v>0</v>
      </c>
      <c r="K3121">
        <v>0</v>
      </c>
    </row>
    <row r="3122" spans="1:11" x14ac:dyDescent="0.25">
      <c r="A3122">
        <v>3848</v>
      </c>
      <c r="B3122" t="s">
        <v>1647</v>
      </c>
      <c r="C3122" t="s">
        <v>301</v>
      </c>
      <c r="D3122" t="s">
        <v>7400</v>
      </c>
      <c r="E3122" t="s">
        <v>4042</v>
      </c>
      <c r="F3122" t="s">
        <v>1827</v>
      </c>
      <c r="G3122" t="s">
        <v>3270</v>
      </c>
      <c r="H3122">
        <v>2</v>
      </c>
      <c r="I3122" t="s">
        <v>1652</v>
      </c>
      <c r="J3122">
        <v>0</v>
      </c>
      <c r="K3122">
        <v>0</v>
      </c>
    </row>
    <row r="3123" spans="1:11" x14ac:dyDescent="0.25">
      <c r="A3123">
        <v>3848</v>
      </c>
      <c r="B3123" t="s">
        <v>1647</v>
      </c>
      <c r="C3123" t="s">
        <v>301</v>
      </c>
      <c r="D3123" t="s">
        <v>7400</v>
      </c>
      <c r="G3123" t="s">
        <v>5286</v>
      </c>
      <c r="H3123">
        <v>20</v>
      </c>
      <c r="I3123" t="s">
        <v>1652</v>
      </c>
      <c r="J3123">
        <v>0</v>
      </c>
      <c r="K3123">
        <v>0</v>
      </c>
    </row>
    <row r="3124" spans="1:11" x14ac:dyDescent="0.25">
      <c r="A3124">
        <v>3848</v>
      </c>
      <c r="B3124" t="s">
        <v>1647</v>
      </c>
      <c r="C3124" t="s">
        <v>301</v>
      </c>
      <c r="D3124" t="s">
        <v>7400</v>
      </c>
      <c r="E3124" t="s">
        <v>4043</v>
      </c>
      <c r="F3124" t="s">
        <v>1827</v>
      </c>
      <c r="G3124" t="s">
        <v>6718</v>
      </c>
      <c r="H3124">
        <v>3</v>
      </c>
      <c r="I3124" t="s">
        <v>1652</v>
      </c>
      <c r="J3124">
        <v>0</v>
      </c>
      <c r="K3124">
        <v>0</v>
      </c>
    </row>
    <row r="3125" spans="1:11" x14ac:dyDescent="0.25">
      <c r="A3125">
        <v>3848</v>
      </c>
      <c r="B3125" t="s">
        <v>1647</v>
      </c>
      <c r="C3125" t="s">
        <v>301</v>
      </c>
      <c r="D3125" t="s">
        <v>7400</v>
      </c>
      <c r="G3125" t="s">
        <v>4522</v>
      </c>
      <c r="H3125">
        <v>40</v>
      </c>
      <c r="I3125" t="s">
        <v>1652</v>
      </c>
      <c r="J3125">
        <v>0</v>
      </c>
      <c r="K3125">
        <v>0</v>
      </c>
    </row>
    <row r="3126" spans="1:11" x14ac:dyDescent="0.25">
      <c r="A3126">
        <v>3848</v>
      </c>
      <c r="B3126" t="s">
        <v>1647</v>
      </c>
      <c r="C3126" t="s">
        <v>301</v>
      </c>
      <c r="D3126" t="s">
        <v>7400</v>
      </c>
      <c r="E3126" t="s">
        <v>4044</v>
      </c>
      <c r="F3126" t="s">
        <v>1827</v>
      </c>
      <c r="G3126" t="s">
        <v>6791</v>
      </c>
      <c r="H3126">
        <v>4</v>
      </c>
      <c r="I3126" t="s">
        <v>1652</v>
      </c>
      <c r="J3126">
        <v>0</v>
      </c>
      <c r="K3126">
        <v>0</v>
      </c>
    </row>
    <row r="3127" spans="1:11" x14ac:dyDescent="0.25">
      <c r="A3127">
        <v>3848</v>
      </c>
      <c r="B3127" t="s">
        <v>1647</v>
      </c>
      <c r="C3127" t="s">
        <v>301</v>
      </c>
      <c r="D3127" t="s">
        <v>7400</v>
      </c>
      <c r="G3127" t="s">
        <v>5287</v>
      </c>
      <c r="H3127">
        <v>11</v>
      </c>
      <c r="I3127" t="s">
        <v>1652</v>
      </c>
      <c r="J3127">
        <v>0</v>
      </c>
      <c r="K3127">
        <v>0</v>
      </c>
    </row>
    <row r="3128" spans="1:11" x14ac:dyDescent="0.25">
      <c r="A3128">
        <v>3848</v>
      </c>
      <c r="B3128" t="s">
        <v>1647</v>
      </c>
      <c r="C3128" t="s">
        <v>301</v>
      </c>
      <c r="D3128" t="s">
        <v>7400</v>
      </c>
      <c r="E3128" t="s">
        <v>4045</v>
      </c>
      <c r="F3128" t="s">
        <v>1827</v>
      </c>
      <c r="G3128" t="s">
        <v>7771</v>
      </c>
      <c r="H3128">
        <v>7</v>
      </c>
      <c r="I3128" t="s">
        <v>1652</v>
      </c>
      <c r="J3128">
        <v>0</v>
      </c>
      <c r="K3128">
        <v>0</v>
      </c>
    </row>
    <row r="3129" spans="1:11" x14ac:dyDescent="0.25">
      <c r="A3129">
        <v>3848</v>
      </c>
      <c r="B3129" t="s">
        <v>1647</v>
      </c>
      <c r="C3129" t="s">
        <v>301</v>
      </c>
      <c r="D3129" t="s">
        <v>7400</v>
      </c>
      <c r="G3129" t="s">
        <v>2221</v>
      </c>
      <c r="H3129">
        <v>6</v>
      </c>
      <c r="I3129" t="s">
        <v>1652</v>
      </c>
      <c r="J3129">
        <v>0</v>
      </c>
      <c r="K3129">
        <v>0</v>
      </c>
    </row>
    <row r="3130" spans="1:11" x14ac:dyDescent="0.25">
      <c r="A3130">
        <v>3848</v>
      </c>
      <c r="B3130" t="s">
        <v>1647</v>
      </c>
      <c r="C3130" t="s">
        <v>301</v>
      </c>
      <c r="D3130" t="s">
        <v>7400</v>
      </c>
      <c r="E3130" t="s">
        <v>10399</v>
      </c>
      <c r="F3130" t="s">
        <v>1827</v>
      </c>
      <c r="G3130" t="s">
        <v>8640</v>
      </c>
      <c r="H3130">
        <v>6</v>
      </c>
      <c r="I3130" t="s">
        <v>1652</v>
      </c>
      <c r="J3130">
        <v>0</v>
      </c>
      <c r="K3130">
        <v>0</v>
      </c>
    </row>
    <row r="3131" spans="1:11" x14ac:dyDescent="0.25">
      <c r="A3131">
        <v>3848</v>
      </c>
      <c r="B3131" t="s">
        <v>1647</v>
      </c>
      <c r="C3131" t="s">
        <v>301</v>
      </c>
      <c r="D3131" t="s">
        <v>7400</v>
      </c>
      <c r="E3131" t="s">
        <v>4046</v>
      </c>
      <c r="F3131" t="s">
        <v>4047</v>
      </c>
      <c r="G3131" t="s">
        <v>6227</v>
      </c>
      <c r="H3131">
        <v>4</v>
      </c>
      <c r="I3131" t="s">
        <v>1652</v>
      </c>
      <c r="J3131">
        <v>0</v>
      </c>
      <c r="K3131">
        <v>0</v>
      </c>
    </row>
    <row r="3132" spans="1:11" x14ac:dyDescent="0.25">
      <c r="A3132">
        <v>3848</v>
      </c>
      <c r="B3132" t="s">
        <v>1647</v>
      </c>
      <c r="C3132" t="s">
        <v>301</v>
      </c>
      <c r="D3132" t="s">
        <v>7400</v>
      </c>
      <c r="E3132" t="s">
        <v>7577</v>
      </c>
      <c r="F3132" t="s">
        <v>1827</v>
      </c>
      <c r="G3132" t="s">
        <v>5288</v>
      </c>
      <c r="H3132">
        <v>21</v>
      </c>
      <c r="I3132" t="s">
        <v>1652</v>
      </c>
      <c r="J3132">
        <v>0</v>
      </c>
      <c r="K3132">
        <v>0</v>
      </c>
    </row>
    <row r="3133" spans="1:11" x14ac:dyDescent="0.25">
      <c r="A3133">
        <v>3848</v>
      </c>
      <c r="B3133" t="s">
        <v>1647</v>
      </c>
      <c r="C3133" t="s">
        <v>301</v>
      </c>
      <c r="D3133" t="s">
        <v>7400</v>
      </c>
      <c r="E3133" t="s">
        <v>10925</v>
      </c>
      <c r="F3133" t="s">
        <v>1827</v>
      </c>
      <c r="G3133" t="s">
        <v>10926</v>
      </c>
      <c r="H3133">
        <v>2</v>
      </c>
      <c r="I3133" t="s">
        <v>1652</v>
      </c>
      <c r="J3133">
        <v>0</v>
      </c>
      <c r="K3133">
        <v>0</v>
      </c>
    </row>
    <row r="3134" spans="1:11" x14ac:dyDescent="0.25">
      <c r="A3134">
        <v>3848</v>
      </c>
      <c r="B3134" t="s">
        <v>1647</v>
      </c>
      <c r="C3134" t="s">
        <v>301</v>
      </c>
      <c r="D3134" t="s">
        <v>7400</v>
      </c>
      <c r="E3134" t="s">
        <v>4048</v>
      </c>
      <c r="F3134" t="s">
        <v>1776</v>
      </c>
      <c r="G3134" t="s">
        <v>3287</v>
      </c>
      <c r="H3134">
        <v>17</v>
      </c>
      <c r="I3134" t="s">
        <v>1652</v>
      </c>
      <c r="J3134">
        <v>0</v>
      </c>
      <c r="K3134">
        <v>0</v>
      </c>
    </row>
    <row r="3135" spans="1:11" x14ac:dyDescent="0.25">
      <c r="A3135">
        <v>3848</v>
      </c>
      <c r="B3135" t="s">
        <v>1647</v>
      </c>
      <c r="C3135" t="s">
        <v>301</v>
      </c>
      <c r="D3135" t="s">
        <v>7400</v>
      </c>
      <c r="G3135" t="s">
        <v>5289</v>
      </c>
      <c r="H3135">
        <v>16</v>
      </c>
      <c r="I3135" t="s">
        <v>1652</v>
      </c>
      <c r="J3135">
        <v>0</v>
      </c>
      <c r="K3135">
        <v>0</v>
      </c>
    </row>
    <row r="3136" spans="1:11" x14ac:dyDescent="0.25">
      <c r="A3136">
        <v>3848</v>
      </c>
      <c r="B3136" t="s">
        <v>1647</v>
      </c>
      <c r="C3136" t="s">
        <v>301</v>
      </c>
      <c r="D3136" t="s">
        <v>7400</v>
      </c>
      <c r="E3136" t="s">
        <v>3033</v>
      </c>
      <c r="F3136" t="s">
        <v>3034</v>
      </c>
      <c r="G3136" t="s">
        <v>3461</v>
      </c>
      <c r="H3136">
        <v>9</v>
      </c>
      <c r="I3136" t="s">
        <v>1652</v>
      </c>
      <c r="J3136">
        <v>0</v>
      </c>
      <c r="K3136">
        <v>0</v>
      </c>
    </row>
    <row r="3137" spans="1:11" x14ac:dyDescent="0.25">
      <c r="A3137">
        <v>3848</v>
      </c>
      <c r="B3137" t="s">
        <v>1647</v>
      </c>
      <c r="C3137" t="s">
        <v>301</v>
      </c>
      <c r="D3137" t="s">
        <v>7400</v>
      </c>
      <c r="G3137" t="s">
        <v>3035</v>
      </c>
      <c r="H3137">
        <v>10</v>
      </c>
      <c r="I3137" t="s">
        <v>1652</v>
      </c>
      <c r="J3137">
        <v>0</v>
      </c>
      <c r="K3137">
        <v>0</v>
      </c>
    </row>
    <row r="3138" spans="1:11" x14ac:dyDescent="0.25">
      <c r="A3138">
        <v>3848</v>
      </c>
      <c r="B3138" t="s">
        <v>1647</v>
      </c>
      <c r="C3138" t="s">
        <v>301</v>
      </c>
      <c r="D3138" t="s">
        <v>7400</v>
      </c>
      <c r="E3138" t="s">
        <v>10927</v>
      </c>
      <c r="F3138" t="s">
        <v>1826</v>
      </c>
      <c r="G3138" t="s">
        <v>8345</v>
      </c>
      <c r="H3138">
        <v>2</v>
      </c>
      <c r="I3138" t="s">
        <v>1652</v>
      </c>
      <c r="J3138">
        <v>0</v>
      </c>
      <c r="K3138">
        <v>0</v>
      </c>
    </row>
    <row r="3139" spans="1:11" x14ac:dyDescent="0.25">
      <c r="A3139">
        <v>3848</v>
      </c>
      <c r="B3139" t="s">
        <v>1647</v>
      </c>
      <c r="C3139" t="s">
        <v>301</v>
      </c>
      <c r="D3139" t="s">
        <v>7400</v>
      </c>
      <c r="G3139" t="s">
        <v>3036</v>
      </c>
      <c r="H3139">
        <v>5</v>
      </c>
      <c r="I3139" t="s">
        <v>1652</v>
      </c>
      <c r="J3139">
        <v>0</v>
      </c>
      <c r="K3139">
        <v>0</v>
      </c>
    </row>
    <row r="3140" spans="1:11" x14ac:dyDescent="0.25">
      <c r="A3140">
        <v>3848</v>
      </c>
      <c r="B3140" t="s">
        <v>1647</v>
      </c>
      <c r="C3140" t="s">
        <v>301</v>
      </c>
      <c r="D3140" t="s">
        <v>7400</v>
      </c>
      <c r="E3140" t="s">
        <v>4049</v>
      </c>
      <c r="F3140" t="s">
        <v>1660</v>
      </c>
      <c r="G3140" t="s">
        <v>6979</v>
      </c>
      <c r="H3140">
        <v>27</v>
      </c>
      <c r="I3140" t="s">
        <v>1652</v>
      </c>
      <c r="J3140">
        <v>0</v>
      </c>
      <c r="K3140">
        <v>0</v>
      </c>
    </row>
    <row r="3141" spans="1:11" x14ac:dyDescent="0.25">
      <c r="A3141">
        <v>3848</v>
      </c>
      <c r="B3141" t="s">
        <v>1647</v>
      </c>
      <c r="C3141" t="s">
        <v>301</v>
      </c>
      <c r="D3141" t="s">
        <v>7400</v>
      </c>
      <c r="G3141" t="s">
        <v>10928</v>
      </c>
      <c r="H3141">
        <v>39</v>
      </c>
      <c r="I3141" t="s">
        <v>1652</v>
      </c>
      <c r="J3141">
        <v>0</v>
      </c>
      <c r="K3141">
        <v>0</v>
      </c>
    </row>
    <row r="3142" spans="1:11" x14ac:dyDescent="0.25">
      <c r="A3142">
        <v>3848</v>
      </c>
      <c r="B3142" t="s">
        <v>1647</v>
      </c>
      <c r="C3142" t="s">
        <v>301</v>
      </c>
      <c r="D3142" t="s">
        <v>7400</v>
      </c>
      <c r="E3142" t="s">
        <v>4050</v>
      </c>
      <c r="F3142" t="s">
        <v>1660</v>
      </c>
      <c r="G3142" t="s">
        <v>3337</v>
      </c>
      <c r="H3142">
        <v>65</v>
      </c>
      <c r="I3142" t="s">
        <v>1652</v>
      </c>
      <c r="J3142">
        <v>0</v>
      </c>
      <c r="K3142">
        <v>0</v>
      </c>
    </row>
    <row r="3143" spans="1:11" x14ac:dyDescent="0.25">
      <c r="A3143">
        <v>3848</v>
      </c>
      <c r="B3143" t="s">
        <v>1647</v>
      </c>
      <c r="C3143" t="s">
        <v>301</v>
      </c>
      <c r="D3143" t="s">
        <v>7400</v>
      </c>
      <c r="G3143" t="s">
        <v>4523</v>
      </c>
      <c r="H3143">
        <v>110</v>
      </c>
      <c r="I3143" t="s">
        <v>1652</v>
      </c>
      <c r="J3143">
        <v>0</v>
      </c>
      <c r="K3143">
        <v>0</v>
      </c>
    </row>
    <row r="3144" spans="1:11" x14ac:dyDescent="0.25">
      <c r="A3144">
        <v>3848</v>
      </c>
      <c r="B3144" t="s">
        <v>1647</v>
      </c>
      <c r="C3144" t="s">
        <v>301</v>
      </c>
      <c r="D3144" t="s">
        <v>7400</v>
      </c>
      <c r="E3144" t="s">
        <v>10929</v>
      </c>
      <c r="F3144" t="s">
        <v>1679</v>
      </c>
      <c r="G3144" t="s">
        <v>4039</v>
      </c>
      <c r="H3144">
        <v>10</v>
      </c>
      <c r="I3144" t="s">
        <v>1652</v>
      </c>
      <c r="J3144">
        <v>0</v>
      </c>
      <c r="K3144">
        <v>0</v>
      </c>
    </row>
    <row r="3145" spans="1:11" x14ac:dyDescent="0.25">
      <c r="A3145">
        <v>3848</v>
      </c>
      <c r="B3145" t="s">
        <v>1647</v>
      </c>
      <c r="C3145" t="s">
        <v>301</v>
      </c>
      <c r="D3145" t="s">
        <v>7400</v>
      </c>
      <c r="G3145" t="s">
        <v>4272</v>
      </c>
      <c r="H3145">
        <v>9</v>
      </c>
      <c r="I3145" t="s">
        <v>1652</v>
      </c>
      <c r="J3145">
        <v>0</v>
      </c>
      <c r="K3145">
        <v>0</v>
      </c>
    </row>
    <row r="3146" spans="1:11" x14ac:dyDescent="0.25">
      <c r="A3146">
        <v>3848</v>
      </c>
      <c r="B3146" t="s">
        <v>1647</v>
      </c>
      <c r="C3146" t="s">
        <v>301</v>
      </c>
      <c r="D3146" t="s">
        <v>7400</v>
      </c>
      <c r="E3146" t="s">
        <v>5986</v>
      </c>
      <c r="F3146" t="s">
        <v>1679</v>
      </c>
      <c r="G3146" t="s">
        <v>4039</v>
      </c>
      <c r="H3146">
        <v>44</v>
      </c>
      <c r="I3146" t="s">
        <v>1652</v>
      </c>
      <c r="J3146">
        <v>0</v>
      </c>
      <c r="K3146">
        <v>0</v>
      </c>
    </row>
    <row r="3147" spans="1:11" x14ac:dyDescent="0.25">
      <c r="A3147">
        <v>3848</v>
      </c>
      <c r="B3147" t="s">
        <v>1647</v>
      </c>
      <c r="C3147" t="s">
        <v>301</v>
      </c>
      <c r="D3147" t="s">
        <v>7400</v>
      </c>
      <c r="E3147" t="s">
        <v>4575</v>
      </c>
      <c r="F3147" t="s">
        <v>1679</v>
      </c>
      <c r="G3147" t="s">
        <v>7405</v>
      </c>
      <c r="H3147">
        <v>69</v>
      </c>
      <c r="I3147" t="s">
        <v>1652</v>
      </c>
      <c r="J3147">
        <v>0</v>
      </c>
      <c r="K3147">
        <v>0</v>
      </c>
    </row>
    <row r="3148" spans="1:11" x14ac:dyDescent="0.25">
      <c r="A3148">
        <v>3848</v>
      </c>
      <c r="B3148" t="s">
        <v>1647</v>
      </c>
      <c r="C3148" t="s">
        <v>301</v>
      </c>
      <c r="D3148" t="s">
        <v>7400</v>
      </c>
      <c r="G3148" t="s">
        <v>5290</v>
      </c>
      <c r="H3148">
        <v>61</v>
      </c>
      <c r="I3148" t="s">
        <v>1652</v>
      </c>
      <c r="J3148">
        <v>0</v>
      </c>
      <c r="K3148">
        <v>0</v>
      </c>
    </row>
    <row r="3149" spans="1:11" x14ac:dyDescent="0.25">
      <c r="A3149">
        <v>3848</v>
      </c>
      <c r="B3149" t="s">
        <v>1647</v>
      </c>
      <c r="C3149" t="s">
        <v>301</v>
      </c>
      <c r="D3149" t="s">
        <v>7400</v>
      </c>
      <c r="E3149" t="s">
        <v>5987</v>
      </c>
      <c r="F3149" t="s">
        <v>5988</v>
      </c>
      <c r="G3149" t="s">
        <v>5066</v>
      </c>
      <c r="H3149">
        <v>10</v>
      </c>
      <c r="I3149" t="s">
        <v>1652</v>
      </c>
      <c r="J3149">
        <v>0</v>
      </c>
      <c r="K3149">
        <v>0</v>
      </c>
    </row>
    <row r="3150" spans="1:11" x14ac:dyDescent="0.25">
      <c r="A3150">
        <v>3848</v>
      </c>
      <c r="B3150" t="s">
        <v>1647</v>
      </c>
      <c r="C3150" t="s">
        <v>301</v>
      </c>
      <c r="D3150" t="s">
        <v>7400</v>
      </c>
      <c r="E3150" t="s">
        <v>1825</v>
      </c>
      <c r="F3150" t="s">
        <v>1824</v>
      </c>
      <c r="G3150" t="s">
        <v>3243</v>
      </c>
      <c r="H3150">
        <v>34</v>
      </c>
      <c r="I3150" t="s">
        <v>1652</v>
      </c>
      <c r="J3150">
        <v>0</v>
      </c>
      <c r="K3150">
        <v>0</v>
      </c>
    </row>
    <row r="3151" spans="1:11" x14ac:dyDescent="0.25">
      <c r="A3151">
        <v>3848</v>
      </c>
      <c r="B3151" t="s">
        <v>1647</v>
      </c>
      <c r="C3151" t="s">
        <v>301</v>
      </c>
      <c r="D3151" t="s">
        <v>7400</v>
      </c>
      <c r="G3151" t="s">
        <v>5291</v>
      </c>
      <c r="H3151">
        <v>48</v>
      </c>
      <c r="I3151" t="s">
        <v>1652</v>
      </c>
      <c r="J3151">
        <v>0</v>
      </c>
      <c r="K3151">
        <v>0</v>
      </c>
    </row>
    <row r="3152" spans="1:11" x14ac:dyDescent="0.25">
      <c r="A3152">
        <v>3848</v>
      </c>
      <c r="B3152" t="s">
        <v>1647</v>
      </c>
      <c r="C3152" t="s">
        <v>301</v>
      </c>
      <c r="D3152" t="s">
        <v>7400</v>
      </c>
      <c r="E3152" t="s">
        <v>4051</v>
      </c>
      <c r="F3152" t="s">
        <v>3504</v>
      </c>
      <c r="G3152" t="s">
        <v>4052</v>
      </c>
      <c r="H3152">
        <v>95</v>
      </c>
      <c r="I3152" t="s">
        <v>1652</v>
      </c>
      <c r="J3152">
        <v>0</v>
      </c>
      <c r="K3152">
        <v>0</v>
      </c>
    </row>
    <row r="3153" spans="1:11" x14ac:dyDescent="0.25">
      <c r="A3153">
        <v>3848</v>
      </c>
      <c r="B3153" t="s">
        <v>1647</v>
      </c>
      <c r="C3153" t="s">
        <v>301</v>
      </c>
      <c r="D3153" t="s">
        <v>7400</v>
      </c>
      <c r="G3153" t="s">
        <v>5292</v>
      </c>
      <c r="H3153">
        <v>399</v>
      </c>
      <c r="I3153" t="s">
        <v>1652</v>
      </c>
      <c r="J3153">
        <v>0</v>
      </c>
      <c r="K3153">
        <v>0</v>
      </c>
    </row>
    <row r="3154" spans="1:11" x14ac:dyDescent="0.25">
      <c r="A3154">
        <v>3848</v>
      </c>
      <c r="B3154" t="s">
        <v>1647</v>
      </c>
      <c r="C3154" t="s">
        <v>301</v>
      </c>
      <c r="D3154" t="s">
        <v>7400</v>
      </c>
      <c r="E3154" t="s">
        <v>4053</v>
      </c>
      <c r="F3154" t="s">
        <v>3592</v>
      </c>
      <c r="G3154" t="s">
        <v>3196</v>
      </c>
      <c r="H3154">
        <v>33</v>
      </c>
      <c r="I3154" t="s">
        <v>1652</v>
      </c>
      <c r="J3154">
        <v>0</v>
      </c>
      <c r="K3154">
        <v>0</v>
      </c>
    </row>
    <row r="3155" spans="1:11" x14ac:dyDescent="0.25">
      <c r="A3155">
        <v>3848</v>
      </c>
      <c r="B3155" t="s">
        <v>1647</v>
      </c>
      <c r="C3155" t="s">
        <v>301</v>
      </c>
      <c r="D3155" t="s">
        <v>7400</v>
      </c>
      <c r="G3155" t="s">
        <v>4325</v>
      </c>
      <c r="H3155">
        <v>49</v>
      </c>
      <c r="I3155" t="s">
        <v>1652</v>
      </c>
      <c r="J3155">
        <v>0</v>
      </c>
      <c r="K3155">
        <v>0</v>
      </c>
    </row>
    <row r="3156" spans="1:11" x14ac:dyDescent="0.25">
      <c r="A3156">
        <v>3848</v>
      </c>
      <c r="B3156" t="s">
        <v>1647</v>
      </c>
      <c r="C3156" t="s">
        <v>301</v>
      </c>
      <c r="D3156" t="s">
        <v>7400</v>
      </c>
      <c r="E3156" t="s">
        <v>4576</v>
      </c>
      <c r="F3156" t="s">
        <v>1823</v>
      </c>
      <c r="G3156" t="s">
        <v>4368</v>
      </c>
      <c r="H3156">
        <v>9</v>
      </c>
      <c r="I3156" t="s">
        <v>1652</v>
      </c>
      <c r="J3156">
        <v>0</v>
      </c>
      <c r="K3156">
        <v>0</v>
      </c>
    </row>
    <row r="3157" spans="1:11" x14ac:dyDescent="0.25">
      <c r="A3157">
        <v>3848</v>
      </c>
      <c r="B3157" t="s">
        <v>1647</v>
      </c>
      <c r="C3157" t="s">
        <v>301</v>
      </c>
      <c r="D3157" t="s">
        <v>7400</v>
      </c>
      <c r="G3157" t="s">
        <v>5293</v>
      </c>
      <c r="H3157">
        <v>10</v>
      </c>
      <c r="I3157" t="s">
        <v>1652</v>
      </c>
      <c r="J3157">
        <v>0</v>
      </c>
      <c r="K3157">
        <v>0</v>
      </c>
    </row>
    <row r="3158" spans="1:11" x14ac:dyDescent="0.25">
      <c r="A3158">
        <v>3848</v>
      </c>
      <c r="B3158" t="s">
        <v>1647</v>
      </c>
      <c r="C3158" t="s">
        <v>301</v>
      </c>
      <c r="D3158" t="s">
        <v>7400</v>
      </c>
      <c r="E3158" t="s">
        <v>4054</v>
      </c>
      <c r="F3158" t="s">
        <v>1672</v>
      </c>
      <c r="G3158" t="s">
        <v>7578</v>
      </c>
      <c r="H3158">
        <v>26</v>
      </c>
      <c r="I3158" t="s">
        <v>1652</v>
      </c>
      <c r="J3158">
        <v>0</v>
      </c>
      <c r="K3158">
        <v>0</v>
      </c>
    </row>
    <row r="3159" spans="1:11" x14ac:dyDescent="0.25">
      <c r="A3159">
        <v>3848</v>
      </c>
      <c r="B3159" t="s">
        <v>1647</v>
      </c>
      <c r="C3159" t="s">
        <v>301</v>
      </c>
      <c r="D3159" t="s">
        <v>7400</v>
      </c>
      <c r="G3159" t="s">
        <v>5294</v>
      </c>
      <c r="H3159">
        <v>59</v>
      </c>
      <c r="I3159" t="s">
        <v>1652</v>
      </c>
      <c r="J3159">
        <v>0</v>
      </c>
      <c r="K3159">
        <v>0</v>
      </c>
    </row>
    <row r="3160" spans="1:11" x14ac:dyDescent="0.25">
      <c r="A3160">
        <v>3848</v>
      </c>
      <c r="B3160" t="s">
        <v>1647</v>
      </c>
      <c r="C3160" t="s">
        <v>301</v>
      </c>
      <c r="D3160" t="s">
        <v>7400</v>
      </c>
      <c r="E3160" t="s">
        <v>4055</v>
      </c>
      <c r="F3160" t="s">
        <v>3504</v>
      </c>
      <c r="G3160" t="s">
        <v>5295</v>
      </c>
      <c r="H3160">
        <v>2</v>
      </c>
      <c r="I3160" t="s">
        <v>1652</v>
      </c>
      <c r="J3160">
        <v>0</v>
      </c>
      <c r="K3160">
        <v>0</v>
      </c>
    </row>
    <row r="3161" spans="1:11" x14ac:dyDescent="0.25">
      <c r="A3161">
        <v>3848</v>
      </c>
      <c r="B3161" t="s">
        <v>1647</v>
      </c>
      <c r="C3161" t="s">
        <v>301</v>
      </c>
      <c r="D3161" t="s">
        <v>7400</v>
      </c>
      <c r="E3161" t="s">
        <v>4056</v>
      </c>
      <c r="F3161" t="s">
        <v>3504</v>
      </c>
      <c r="G3161" t="s">
        <v>8622</v>
      </c>
      <c r="H3161">
        <v>4</v>
      </c>
      <c r="I3161" t="s">
        <v>1652</v>
      </c>
      <c r="J3161">
        <v>0</v>
      </c>
      <c r="K3161">
        <v>0</v>
      </c>
    </row>
    <row r="3162" spans="1:11" x14ac:dyDescent="0.25">
      <c r="A3162">
        <v>3848</v>
      </c>
      <c r="B3162" t="s">
        <v>1647</v>
      </c>
      <c r="C3162" t="s">
        <v>301</v>
      </c>
      <c r="D3162" t="s">
        <v>7400</v>
      </c>
      <c r="G3162" t="s">
        <v>9704</v>
      </c>
      <c r="H3162">
        <v>5</v>
      </c>
      <c r="I3162" t="s">
        <v>1652</v>
      </c>
      <c r="J3162">
        <v>0</v>
      </c>
      <c r="K3162">
        <v>0</v>
      </c>
    </row>
    <row r="3163" spans="1:11" x14ac:dyDescent="0.25">
      <c r="A3163">
        <v>3848</v>
      </c>
      <c r="B3163" t="s">
        <v>1647</v>
      </c>
      <c r="C3163" t="s">
        <v>301</v>
      </c>
      <c r="D3163" t="s">
        <v>7400</v>
      </c>
      <c r="E3163" t="s">
        <v>4057</v>
      </c>
      <c r="F3163" t="s">
        <v>1672</v>
      </c>
      <c r="G3163" t="s">
        <v>3931</v>
      </c>
      <c r="H3163">
        <v>4</v>
      </c>
      <c r="I3163" t="s">
        <v>1652</v>
      </c>
      <c r="J3163">
        <v>0</v>
      </c>
      <c r="K3163">
        <v>0</v>
      </c>
    </row>
    <row r="3164" spans="1:11" x14ac:dyDescent="0.25">
      <c r="A3164">
        <v>3848</v>
      </c>
      <c r="B3164" t="s">
        <v>1647</v>
      </c>
      <c r="C3164" t="s">
        <v>301</v>
      </c>
      <c r="D3164" t="s">
        <v>7400</v>
      </c>
      <c r="G3164" t="s">
        <v>5296</v>
      </c>
      <c r="H3164">
        <v>9</v>
      </c>
      <c r="I3164" t="s">
        <v>1652</v>
      </c>
      <c r="J3164">
        <v>0</v>
      </c>
      <c r="K3164">
        <v>0</v>
      </c>
    </row>
    <row r="3165" spans="1:11" x14ac:dyDescent="0.25">
      <c r="A3165">
        <v>3848</v>
      </c>
      <c r="B3165" t="s">
        <v>1647</v>
      </c>
      <c r="C3165" t="s">
        <v>301</v>
      </c>
      <c r="D3165" t="s">
        <v>7400</v>
      </c>
      <c r="E3165" t="s">
        <v>1822</v>
      </c>
      <c r="F3165" t="s">
        <v>1821</v>
      </c>
      <c r="G3165" t="s">
        <v>8319</v>
      </c>
      <c r="H3165">
        <v>9</v>
      </c>
      <c r="I3165" t="s">
        <v>1652</v>
      </c>
      <c r="J3165">
        <v>0</v>
      </c>
      <c r="K3165">
        <v>0</v>
      </c>
    </row>
    <row r="3166" spans="1:11" x14ac:dyDescent="0.25">
      <c r="A3166">
        <v>3848</v>
      </c>
      <c r="B3166" t="s">
        <v>1647</v>
      </c>
      <c r="C3166" t="s">
        <v>301</v>
      </c>
      <c r="D3166" t="s">
        <v>7400</v>
      </c>
      <c r="G3166" t="s">
        <v>8970</v>
      </c>
      <c r="H3166">
        <v>7</v>
      </c>
      <c r="I3166" t="s">
        <v>1652</v>
      </c>
      <c r="J3166">
        <v>0</v>
      </c>
      <c r="K3166">
        <v>0</v>
      </c>
    </row>
    <row r="3167" spans="1:11" x14ac:dyDescent="0.25">
      <c r="A3167">
        <v>3848</v>
      </c>
      <c r="B3167" t="s">
        <v>1647</v>
      </c>
      <c r="C3167" t="s">
        <v>301</v>
      </c>
      <c r="D3167" t="s">
        <v>7400</v>
      </c>
      <c r="E3167" t="s">
        <v>5297</v>
      </c>
      <c r="F3167" t="s">
        <v>1772</v>
      </c>
      <c r="G3167" t="s">
        <v>7218</v>
      </c>
      <c r="H3167">
        <v>1</v>
      </c>
      <c r="I3167" t="s">
        <v>1652</v>
      </c>
      <c r="J3167">
        <v>0</v>
      </c>
      <c r="K3167">
        <v>0</v>
      </c>
    </row>
    <row r="3168" spans="1:11" x14ac:dyDescent="0.25">
      <c r="A3168">
        <v>3848</v>
      </c>
      <c r="B3168" t="s">
        <v>1647</v>
      </c>
      <c r="C3168" t="s">
        <v>301</v>
      </c>
      <c r="D3168" t="s">
        <v>7400</v>
      </c>
      <c r="G3168" t="s">
        <v>7406</v>
      </c>
      <c r="H3168">
        <v>2</v>
      </c>
      <c r="I3168" t="s">
        <v>1652</v>
      </c>
      <c r="J3168">
        <v>0</v>
      </c>
      <c r="K3168">
        <v>0</v>
      </c>
    </row>
    <row r="3169" spans="1:11" x14ac:dyDescent="0.25">
      <c r="A3169">
        <v>3848</v>
      </c>
      <c r="B3169" t="s">
        <v>1647</v>
      </c>
      <c r="C3169" t="s">
        <v>301</v>
      </c>
      <c r="D3169" t="s">
        <v>7400</v>
      </c>
      <c r="E3169" t="s">
        <v>2092</v>
      </c>
      <c r="F3169" t="s">
        <v>1775</v>
      </c>
      <c r="G3169" t="s">
        <v>6715</v>
      </c>
      <c r="H3169">
        <v>14</v>
      </c>
      <c r="I3169" t="s">
        <v>1652</v>
      </c>
      <c r="J3169">
        <v>0</v>
      </c>
      <c r="K3169">
        <v>0</v>
      </c>
    </row>
    <row r="3170" spans="1:11" x14ac:dyDescent="0.25">
      <c r="A3170">
        <v>3848</v>
      </c>
      <c r="B3170" t="s">
        <v>1647</v>
      </c>
      <c r="C3170" t="s">
        <v>301</v>
      </c>
      <c r="D3170" t="s">
        <v>7400</v>
      </c>
      <c r="G3170" t="s">
        <v>5968</v>
      </c>
      <c r="H3170">
        <v>36</v>
      </c>
      <c r="I3170" t="s">
        <v>1652</v>
      </c>
      <c r="J3170">
        <v>0</v>
      </c>
      <c r="K3170">
        <v>0</v>
      </c>
    </row>
    <row r="3171" spans="1:11" x14ac:dyDescent="0.25">
      <c r="A3171">
        <v>3848</v>
      </c>
      <c r="B3171" t="s">
        <v>1647</v>
      </c>
      <c r="C3171" t="s">
        <v>301</v>
      </c>
      <c r="D3171" t="s">
        <v>7400</v>
      </c>
      <c r="E3171" t="s">
        <v>8514</v>
      </c>
      <c r="F3171" t="s">
        <v>1775</v>
      </c>
      <c r="G3171" t="s">
        <v>6715</v>
      </c>
      <c r="H3171">
        <v>10</v>
      </c>
      <c r="I3171" t="s">
        <v>1652</v>
      </c>
      <c r="J3171">
        <v>0</v>
      </c>
      <c r="K3171">
        <v>0</v>
      </c>
    </row>
    <row r="3172" spans="1:11" x14ac:dyDescent="0.25">
      <c r="A3172">
        <v>3848</v>
      </c>
      <c r="B3172" t="s">
        <v>1647</v>
      </c>
      <c r="C3172" t="s">
        <v>301</v>
      </c>
      <c r="D3172" t="s">
        <v>7400</v>
      </c>
      <c r="G3172" t="s">
        <v>5968</v>
      </c>
      <c r="H3172">
        <v>29</v>
      </c>
      <c r="I3172" t="s">
        <v>1652</v>
      </c>
      <c r="J3172">
        <v>0</v>
      </c>
      <c r="K3172">
        <v>0</v>
      </c>
    </row>
    <row r="3173" spans="1:11" x14ac:dyDescent="0.25">
      <c r="A3173">
        <v>3848</v>
      </c>
      <c r="B3173" t="s">
        <v>1647</v>
      </c>
      <c r="C3173" t="s">
        <v>301</v>
      </c>
      <c r="D3173" t="s">
        <v>7400</v>
      </c>
      <c r="E3173" t="s">
        <v>7579</v>
      </c>
      <c r="F3173" t="s">
        <v>1775</v>
      </c>
      <c r="G3173" t="s">
        <v>6715</v>
      </c>
      <c r="H3173">
        <v>28</v>
      </c>
      <c r="I3173" t="s">
        <v>1652</v>
      </c>
      <c r="J3173">
        <v>0</v>
      </c>
      <c r="K3173">
        <v>0</v>
      </c>
    </row>
    <row r="3174" spans="1:11" x14ac:dyDescent="0.25">
      <c r="A3174">
        <v>3848</v>
      </c>
      <c r="B3174" t="s">
        <v>1647</v>
      </c>
      <c r="C3174" t="s">
        <v>301</v>
      </c>
      <c r="D3174" t="s">
        <v>7400</v>
      </c>
      <c r="G3174" t="s">
        <v>5968</v>
      </c>
      <c r="H3174">
        <v>15</v>
      </c>
      <c r="I3174" t="s">
        <v>1652</v>
      </c>
      <c r="J3174">
        <v>0</v>
      </c>
      <c r="K3174">
        <v>0</v>
      </c>
    </row>
    <row r="3175" spans="1:11" x14ac:dyDescent="0.25">
      <c r="A3175">
        <v>3848</v>
      </c>
      <c r="B3175" t="s">
        <v>1647</v>
      </c>
      <c r="C3175" t="s">
        <v>301</v>
      </c>
      <c r="D3175" t="s">
        <v>7400</v>
      </c>
      <c r="E3175" t="s">
        <v>4059</v>
      </c>
      <c r="F3175" t="s">
        <v>1775</v>
      </c>
      <c r="G3175" t="s">
        <v>6715</v>
      </c>
      <c r="H3175">
        <v>18</v>
      </c>
      <c r="I3175" t="s">
        <v>1652</v>
      </c>
      <c r="J3175">
        <v>0</v>
      </c>
      <c r="K3175">
        <v>0</v>
      </c>
    </row>
    <row r="3176" spans="1:11" x14ac:dyDescent="0.25">
      <c r="A3176">
        <v>3848</v>
      </c>
      <c r="B3176" t="s">
        <v>1647</v>
      </c>
      <c r="C3176" t="s">
        <v>301</v>
      </c>
      <c r="D3176" t="s">
        <v>7400</v>
      </c>
      <c r="G3176" t="s">
        <v>5968</v>
      </c>
      <c r="H3176">
        <v>27</v>
      </c>
      <c r="I3176" t="s">
        <v>1652</v>
      </c>
      <c r="J3176">
        <v>0</v>
      </c>
      <c r="K3176">
        <v>0</v>
      </c>
    </row>
    <row r="3177" spans="1:11" x14ac:dyDescent="0.25">
      <c r="A3177">
        <v>3848</v>
      </c>
      <c r="B3177" t="s">
        <v>1647</v>
      </c>
      <c r="C3177" t="s">
        <v>301</v>
      </c>
      <c r="D3177" t="s">
        <v>7400</v>
      </c>
      <c r="E3177" t="s">
        <v>5298</v>
      </c>
      <c r="F3177" t="s">
        <v>1679</v>
      </c>
      <c r="G3177" t="s">
        <v>6627</v>
      </c>
      <c r="H3177">
        <v>99</v>
      </c>
      <c r="I3177" t="s">
        <v>1652</v>
      </c>
      <c r="J3177">
        <v>0</v>
      </c>
      <c r="K3177">
        <v>0</v>
      </c>
    </row>
    <row r="3178" spans="1:11" x14ac:dyDescent="0.25">
      <c r="A3178">
        <v>3848</v>
      </c>
      <c r="B3178" t="s">
        <v>1647</v>
      </c>
      <c r="C3178" t="s">
        <v>301</v>
      </c>
      <c r="D3178" t="s">
        <v>7400</v>
      </c>
      <c r="G3178" t="s">
        <v>5299</v>
      </c>
      <c r="H3178">
        <v>21</v>
      </c>
      <c r="I3178" t="s">
        <v>1652</v>
      </c>
      <c r="J3178">
        <v>0</v>
      </c>
      <c r="K3178">
        <v>0</v>
      </c>
    </row>
    <row r="3179" spans="1:11" x14ac:dyDescent="0.25">
      <c r="A3179">
        <v>3848</v>
      </c>
      <c r="B3179" t="s">
        <v>1647</v>
      </c>
      <c r="C3179" t="s">
        <v>301</v>
      </c>
      <c r="D3179" t="s">
        <v>7400</v>
      </c>
      <c r="E3179" t="s">
        <v>1820</v>
      </c>
      <c r="F3179" t="s">
        <v>1819</v>
      </c>
      <c r="G3179" t="s">
        <v>3954</v>
      </c>
      <c r="H3179">
        <v>9</v>
      </c>
      <c r="I3179" t="s">
        <v>1652</v>
      </c>
      <c r="J3179">
        <v>0</v>
      </c>
      <c r="K3179">
        <v>0</v>
      </c>
    </row>
    <row r="3180" spans="1:11" x14ac:dyDescent="0.25">
      <c r="A3180">
        <v>3848</v>
      </c>
      <c r="B3180" t="s">
        <v>1647</v>
      </c>
      <c r="C3180" t="s">
        <v>301</v>
      </c>
      <c r="D3180" t="s">
        <v>7400</v>
      </c>
      <c r="G3180" t="s">
        <v>2298</v>
      </c>
      <c r="H3180">
        <v>7</v>
      </c>
      <c r="I3180" t="s">
        <v>1652</v>
      </c>
      <c r="J3180">
        <v>0</v>
      </c>
      <c r="K3180">
        <v>0</v>
      </c>
    </row>
    <row r="3181" spans="1:11" x14ac:dyDescent="0.25">
      <c r="A3181">
        <v>3848</v>
      </c>
      <c r="B3181" t="s">
        <v>1647</v>
      </c>
      <c r="C3181" t="s">
        <v>301</v>
      </c>
      <c r="D3181" t="s">
        <v>7400</v>
      </c>
      <c r="E3181" t="s">
        <v>1818</v>
      </c>
      <c r="F3181" t="s">
        <v>1817</v>
      </c>
      <c r="G3181" t="s">
        <v>3855</v>
      </c>
      <c r="H3181">
        <v>21</v>
      </c>
      <c r="I3181" t="s">
        <v>1646</v>
      </c>
      <c r="J3181">
        <v>0</v>
      </c>
      <c r="K3181">
        <v>0</v>
      </c>
    </row>
    <row r="3182" spans="1:11" x14ac:dyDescent="0.25">
      <c r="A3182">
        <v>3848</v>
      </c>
      <c r="B3182" t="s">
        <v>1647</v>
      </c>
      <c r="C3182" t="s">
        <v>301</v>
      </c>
      <c r="D3182" t="s">
        <v>7400</v>
      </c>
      <c r="E3182" t="s">
        <v>1816</v>
      </c>
      <c r="F3182" t="s">
        <v>1815</v>
      </c>
      <c r="G3182" t="s">
        <v>4567</v>
      </c>
      <c r="H3182">
        <v>14</v>
      </c>
      <c r="I3182" t="s">
        <v>1646</v>
      </c>
      <c r="J3182">
        <v>0</v>
      </c>
      <c r="K3182">
        <v>0</v>
      </c>
    </row>
    <row r="3183" spans="1:11" x14ac:dyDescent="0.25">
      <c r="A3183">
        <v>3848</v>
      </c>
      <c r="B3183" t="s">
        <v>1647</v>
      </c>
      <c r="C3183" t="s">
        <v>301</v>
      </c>
      <c r="D3183" t="s">
        <v>7400</v>
      </c>
      <c r="E3183" t="s">
        <v>10175</v>
      </c>
      <c r="F3183" t="s">
        <v>10176</v>
      </c>
      <c r="G3183" t="s">
        <v>9183</v>
      </c>
      <c r="H3183">
        <v>2</v>
      </c>
      <c r="I3183" t="s">
        <v>1646</v>
      </c>
      <c r="J3183">
        <v>0</v>
      </c>
      <c r="K3183">
        <v>0</v>
      </c>
    </row>
    <row r="3184" spans="1:11" x14ac:dyDescent="0.25">
      <c r="A3184">
        <v>3848</v>
      </c>
      <c r="B3184" t="s">
        <v>1647</v>
      </c>
      <c r="C3184" t="s">
        <v>301</v>
      </c>
      <c r="D3184" t="s">
        <v>7400</v>
      </c>
      <c r="E3184" t="s">
        <v>1814</v>
      </c>
      <c r="F3184" t="s">
        <v>1813</v>
      </c>
      <c r="G3184" t="s">
        <v>3397</v>
      </c>
      <c r="H3184">
        <v>2</v>
      </c>
      <c r="I3184" t="s">
        <v>1646</v>
      </c>
      <c r="J3184">
        <v>0</v>
      </c>
      <c r="K3184">
        <v>0</v>
      </c>
    </row>
    <row r="3185" spans="1:11" x14ac:dyDescent="0.25">
      <c r="A3185">
        <v>3848</v>
      </c>
      <c r="B3185" t="s">
        <v>1647</v>
      </c>
      <c r="C3185" t="s">
        <v>301</v>
      </c>
      <c r="D3185" t="s">
        <v>7400</v>
      </c>
      <c r="E3185" t="s">
        <v>1812</v>
      </c>
      <c r="F3185" t="s">
        <v>1811</v>
      </c>
      <c r="G3185" t="s">
        <v>3424</v>
      </c>
      <c r="H3185">
        <v>8</v>
      </c>
      <c r="I3185" t="s">
        <v>1646</v>
      </c>
      <c r="J3185">
        <v>0</v>
      </c>
      <c r="K3185">
        <v>0</v>
      </c>
    </row>
    <row r="3186" spans="1:11" x14ac:dyDescent="0.25">
      <c r="A3186">
        <v>3848</v>
      </c>
      <c r="B3186" t="s">
        <v>1647</v>
      </c>
      <c r="C3186" t="s">
        <v>301</v>
      </c>
      <c r="D3186" t="s">
        <v>7400</v>
      </c>
      <c r="E3186" t="s">
        <v>5989</v>
      </c>
      <c r="F3186" t="s">
        <v>6272</v>
      </c>
      <c r="G3186" t="s">
        <v>4279</v>
      </c>
      <c r="H3186">
        <v>18</v>
      </c>
      <c r="I3186" t="s">
        <v>1652</v>
      </c>
      <c r="J3186">
        <v>0</v>
      </c>
      <c r="K3186">
        <v>0</v>
      </c>
    </row>
    <row r="3187" spans="1:11" x14ac:dyDescent="0.25">
      <c r="A3187">
        <v>3848</v>
      </c>
      <c r="B3187" t="s">
        <v>1647</v>
      </c>
      <c r="C3187" t="s">
        <v>301</v>
      </c>
      <c r="D3187" t="s">
        <v>7400</v>
      </c>
      <c r="E3187" t="s">
        <v>5990</v>
      </c>
      <c r="F3187" t="s">
        <v>6273</v>
      </c>
      <c r="G3187" t="s">
        <v>8760</v>
      </c>
      <c r="H3187">
        <v>5</v>
      </c>
      <c r="I3187" t="s">
        <v>1652</v>
      </c>
      <c r="J3187">
        <v>0</v>
      </c>
      <c r="K3187">
        <v>0</v>
      </c>
    </row>
    <row r="3188" spans="1:11" x14ac:dyDescent="0.25">
      <c r="A3188">
        <v>3848</v>
      </c>
      <c r="B3188" t="s">
        <v>1647</v>
      </c>
      <c r="C3188" t="s">
        <v>301</v>
      </c>
      <c r="D3188" t="s">
        <v>7400</v>
      </c>
      <c r="G3188" t="s">
        <v>5991</v>
      </c>
      <c r="H3188">
        <v>13</v>
      </c>
      <c r="I3188" t="s">
        <v>1652</v>
      </c>
      <c r="J3188">
        <v>0</v>
      </c>
      <c r="K3188">
        <v>0</v>
      </c>
    </row>
    <row r="3189" spans="1:11" x14ac:dyDescent="0.25">
      <c r="A3189">
        <v>3848</v>
      </c>
      <c r="B3189" t="s">
        <v>1647</v>
      </c>
      <c r="C3189" t="s">
        <v>301</v>
      </c>
      <c r="D3189" t="s">
        <v>7400</v>
      </c>
      <c r="E3189" t="s">
        <v>4061</v>
      </c>
      <c r="F3189" t="s">
        <v>4062</v>
      </c>
      <c r="G3189" t="s">
        <v>4278</v>
      </c>
      <c r="H3189">
        <v>32</v>
      </c>
      <c r="I3189" t="s">
        <v>1652</v>
      </c>
      <c r="J3189">
        <v>0</v>
      </c>
      <c r="K3189">
        <v>0</v>
      </c>
    </row>
    <row r="3190" spans="1:11" x14ac:dyDescent="0.25">
      <c r="A3190">
        <v>3848</v>
      </c>
      <c r="B3190" t="s">
        <v>1647</v>
      </c>
      <c r="C3190" t="s">
        <v>301</v>
      </c>
      <c r="D3190" t="s">
        <v>7400</v>
      </c>
      <c r="E3190" t="s">
        <v>5301</v>
      </c>
      <c r="F3190" t="s">
        <v>5302</v>
      </c>
      <c r="G3190" t="s">
        <v>5303</v>
      </c>
      <c r="H3190">
        <v>10</v>
      </c>
      <c r="I3190" t="s">
        <v>1652</v>
      </c>
      <c r="J3190">
        <v>0</v>
      </c>
      <c r="K3190">
        <v>0</v>
      </c>
    </row>
    <row r="3191" spans="1:11" x14ac:dyDescent="0.25">
      <c r="A3191">
        <v>3848</v>
      </c>
      <c r="B3191" t="s">
        <v>1647</v>
      </c>
      <c r="C3191" t="s">
        <v>301</v>
      </c>
      <c r="D3191" t="s">
        <v>7400</v>
      </c>
      <c r="E3191" t="s">
        <v>5304</v>
      </c>
      <c r="F3191" t="s">
        <v>5305</v>
      </c>
      <c r="G3191" t="s">
        <v>5306</v>
      </c>
      <c r="H3191">
        <v>7</v>
      </c>
      <c r="I3191" t="s">
        <v>1652</v>
      </c>
      <c r="J3191">
        <v>0</v>
      </c>
      <c r="K3191">
        <v>0</v>
      </c>
    </row>
    <row r="3192" spans="1:11" x14ac:dyDescent="0.25">
      <c r="A3192">
        <v>3848</v>
      </c>
      <c r="B3192" t="s">
        <v>1647</v>
      </c>
      <c r="C3192" t="s">
        <v>301</v>
      </c>
      <c r="D3192" t="s">
        <v>7400</v>
      </c>
      <c r="E3192" t="s">
        <v>5307</v>
      </c>
      <c r="F3192" t="s">
        <v>5308</v>
      </c>
      <c r="G3192" t="s">
        <v>3154</v>
      </c>
      <c r="H3192">
        <v>2</v>
      </c>
      <c r="I3192" t="s">
        <v>1652</v>
      </c>
      <c r="J3192">
        <v>0</v>
      </c>
      <c r="K3192">
        <v>0</v>
      </c>
    </row>
    <row r="3193" spans="1:11" x14ac:dyDescent="0.25">
      <c r="A3193">
        <v>3848</v>
      </c>
      <c r="B3193" t="s">
        <v>1647</v>
      </c>
      <c r="C3193" t="s">
        <v>301</v>
      </c>
      <c r="D3193" t="s">
        <v>7400</v>
      </c>
      <c r="G3193" t="s">
        <v>7580</v>
      </c>
      <c r="H3193">
        <v>3</v>
      </c>
      <c r="I3193" t="s">
        <v>1652</v>
      </c>
      <c r="J3193">
        <v>0</v>
      </c>
      <c r="K3193">
        <v>0</v>
      </c>
    </row>
    <row r="3194" spans="1:11" x14ac:dyDescent="0.25">
      <c r="A3194">
        <v>3848</v>
      </c>
      <c r="B3194" t="s">
        <v>1647</v>
      </c>
      <c r="C3194" t="s">
        <v>301</v>
      </c>
      <c r="D3194" t="s">
        <v>7400</v>
      </c>
      <c r="E3194" t="s">
        <v>5309</v>
      </c>
      <c r="F3194" t="s">
        <v>5310</v>
      </c>
      <c r="G3194" t="s">
        <v>6624</v>
      </c>
      <c r="H3194">
        <v>4</v>
      </c>
      <c r="I3194" t="s">
        <v>1652</v>
      </c>
      <c r="J3194">
        <v>0</v>
      </c>
      <c r="K3194">
        <v>0</v>
      </c>
    </row>
    <row r="3195" spans="1:11" x14ac:dyDescent="0.25">
      <c r="A3195">
        <v>3848</v>
      </c>
      <c r="B3195" t="s">
        <v>1647</v>
      </c>
      <c r="C3195" t="s">
        <v>301</v>
      </c>
      <c r="D3195" t="s">
        <v>7400</v>
      </c>
      <c r="G3195" t="s">
        <v>5311</v>
      </c>
      <c r="H3195">
        <v>4</v>
      </c>
      <c r="I3195" t="s">
        <v>1652</v>
      </c>
      <c r="J3195">
        <v>0</v>
      </c>
      <c r="K3195">
        <v>0</v>
      </c>
    </row>
    <row r="3196" spans="1:11" x14ac:dyDescent="0.25">
      <c r="A3196">
        <v>3848</v>
      </c>
      <c r="B3196" t="s">
        <v>1647</v>
      </c>
      <c r="C3196" t="s">
        <v>301</v>
      </c>
      <c r="D3196" t="s">
        <v>7400</v>
      </c>
      <c r="E3196" t="s">
        <v>5312</v>
      </c>
      <c r="F3196" t="s">
        <v>5313</v>
      </c>
      <c r="G3196" t="s">
        <v>6624</v>
      </c>
      <c r="H3196">
        <v>7</v>
      </c>
      <c r="I3196" t="s">
        <v>1652</v>
      </c>
      <c r="J3196">
        <v>0</v>
      </c>
      <c r="K3196">
        <v>0</v>
      </c>
    </row>
    <row r="3197" spans="1:11" x14ac:dyDescent="0.25">
      <c r="A3197">
        <v>3848</v>
      </c>
      <c r="B3197" t="s">
        <v>1647</v>
      </c>
      <c r="C3197" t="s">
        <v>301</v>
      </c>
      <c r="D3197" t="s">
        <v>7400</v>
      </c>
      <c r="G3197" t="s">
        <v>5314</v>
      </c>
      <c r="H3197">
        <v>2</v>
      </c>
      <c r="I3197" t="s">
        <v>1652</v>
      </c>
      <c r="J3197">
        <v>0</v>
      </c>
      <c r="K3197">
        <v>0</v>
      </c>
    </row>
    <row r="3198" spans="1:11" x14ac:dyDescent="0.25">
      <c r="A3198">
        <v>3848</v>
      </c>
      <c r="B3198" t="s">
        <v>1647</v>
      </c>
      <c r="C3198" t="s">
        <v>301</v>
      </c>
      <c r="D3198" t="s">
        <v>7400</v>
      </c>
      <c r="E3198" t="s">
        <v>5315</v>
      </c>
      <c r="F3198" t="s">
        <v>5316</v>
      </c>
      <c r="G3198" t="s">
        <v>5317</v>
      </c>
      <c r="H3198">
        <v>4</v>
      </c>
      <c r="I3198" t="s">
        <v>1652</v>
      </c>
      <c r="J3198">
        <v>0</v>
      </c>
      <c r="K3198">
        <v>0</v>
      </c>
    </row>
    <row r="3199" spans="1:11" x14ac:dyDescent="0.25">
      <c r="A3199">
        <v>3848</v>
      </c>
      <c r="B3199" t="s">
        <v>1647</v>
      </c>
      <c r="C3199" t="s">
        <v>301</v>
      </c>
      <c r="D3199" t="s">
        <v>7400</v>
      </c>
      <c r="E3199" t="s">
        <v>5318</v>
      </c>
      <c r="F3199" t="s">
        <v>5319</v>
      </c>
      <c r="G3199" t="s">
        <v>5320</v>
      </c>
      <c r="H3199">
        <v>4</v>
      </c>
      <c r="I3199" t="s">
        <v>1652</v>
      </c>
      <c r="J3199">
        <v>0</v>
      </c>
      <c r="K3199">
        <v>0</v>
      </c>
    </row>
    <row r="3200" spans="1:11" x14ac:dyDescent="0.25">
      <c r="A3200">
        <v>3848</v>
      </c>
      <c r="B3200" t="s">
        <v>1647</v>
      </c>
      <c r="C3200" t="s">
        <v>301</v>
      </c>
      <c r="D3200" t="s">
        <v>7400</v>
      </c>
      <c r="E3200" t="s">
        <v>5321</v>
      </c>
      <c r="F3200" t="s">
        <v>5322</v>
      </c>
      <c r="G3200" t="s">
        <v>6624</v>
      </c>
      <c r="H3200">
        <v>2</v>
      </c>
      <c r="I3200" t="s">
        <v>1652</v>
      </c>
      <c r="J3200">
        <v>0</v>
      </c>
      <c r="K3200">
        <v>0</v>
      </c>
    </row>
    <row r="3201" spans="1:11" x14ac:dyDescent="0.25">
      <c r="A3201">
        <v>3848</v>
      </c>
      <c r="B3201" t="s">
        <v>1647</v>
      </c>
      <c r="C3201" t="s">
        <v>301</v>
      </c>
      <c r="D3201" t="s">
        <v>7400</v>
      </c>
      <c r="E3201" t="s">
        <v>5323</v>
      </c>
      <c r="F3201" t="s">
        <v>5319</v>
      </c>
      <c r="G3201" t="s">
        <v>5324</v>
      </c>
      <c r="H3201">
        <v>4</v>
      </c>
      <c r="I3201" t="s">
        <v>1652</v>
      </c>
      <c r="J3201">
        <v>0</v>
      </c>
      <c r="K3201">
        <v>0</v>
      </c>
    </row>
    <row r="3202" spans="1:11" x14ac:dyDescent="0.25">
      <c r="A3202">
        <v>3848</v>
      </c>
      <c r="B3202" t="s">
        <v>1647</v>
      </c>
      <c r="C3202" t="s">
        <v>301</v>
      </c>
      <c r="D3202" t="s">
        <v>7400</v>
      </c>
      <c r="E3202" t="s">
        <v>5325</v>
      </c>
      <c r="F3202" t="s">
        <v>5326</v>
      </c>
      <c r="G3202" t="s">
        <v>5327</v>
      </c>
      <c r="H3202">
        <v>4</v>
      </c>
      <c r="I3202" t="s">
        <v>1652</v>
      </c>
      <c r="J3202">
        <v>0</v>
      </c>
      <c r="K3202">
        <v>0</v>
      </c>
    </row>
    <row r="3203" spans="1:11" x14ac:dyDescent="0.25">
      <c r="A3203">
        <v>3848</v>
      </c>
      <c r="B3203" t="s">
        <v>1647</v>
      </c>
      <c r="C3203" t="s">
        <v>301</v>
      </c>
      <c r="D3203" t="s">
        <v>7400</v>
      </c>
      <c r="E3203" t="s">
        <v>5328</v>
      </c>
      <c r="F3203" t="s">
        <v>5329</v>
      </c>
      <c r="G3203" t="s">
        <v>6624</v>
      </c>
      <c r="H3203">
        <v>1</v>
      </c>
      <c r="I3203" t="s">
        <v>1652</v>
      </c>
      <c r="J3203">
        <v>0</v>
      </c>
      <c r="K3203">
        <v>0</v>
      </c>
    </row>
    <row r="3204" spans="1:11" x14ac:dyDescent="0.25">
      <c r="A3204">
        <v>3848</v>
      </c>
      <c r="B3204" t="s">
        <v>1647</v>
      </c>
      <c r="C3204" t="s">
        <v>301</v>
      </c>
      <c r="D3204" t="s">
        <v>7400</v>
      </c>
      <c r="G3204" t="s">
        <v>5330</v>
      </c>
      <c r="H3204">
        <v>2</v>
      </c>
      <c r="I3204" t="s">
        <v>1652</v>
      </c>
      <c r="J3204">
        <v>0</v>
      </c>
      <c r="K3204">
        <v>0</v>
      </c>
    </row>
    <row r="3205" spans="1:11" x14ac:dyDescent="0.25">
      <c r="A3205">
        <v>3848</v>
      </c>
      <c r="B3205" t="s">
        <v>1647</v>
      </c>
      <c r="C3205" t="s">
        <v>301</v>
      </c>
      <c r="D3205" t="s">
        <v>7400</v>
      </c>
      <c r="E3205" t="s">
        <v>5331</v>
      </c>
      <c r="F3205" t="s">
        <v>5332</v>
      </c>
      <c r="G3205" t="s">
        <v>5333</v>
      </c>
      <c r="H3205">
        <v>5</v>
      </c>
      <c r="I3205" t="s">
        <v>1652</v>
      </c>
      <c r="J3205">
        <v>0</v>
      </c>
      <c r="K3205">
        <v>0</v>
      </c>
    </row>
    <row r="3206" spans="1:11" x14ac:dyDescent="0.25">
      <c r="A3206">
        <v>3848</v>
      </c>
      <c r="B3206" t="s">
        <v>1647</v>
      </c>
      <c r="C3206" t="s">
        <v>301</v>
      </c>
      <c r="D3206" t="s">
        <v>7400</v>
      </c>
      <c r="E3206" t="s">
        <v>1810</v>
      </c>
      <c r="F3206" t="s">
        <v>1809</v>
      </c>
      <c r="G3206" t="s">
        <v>4494</v>
      </c>
      <c r="H3206">
        <v>4</v>
      </c>
      <c r="I3206" t="s">
        <v>1652</v>
      </c>
      <c r="J3206">
        <v>0</v>
      </c>
      <c r="K3206">
        <v>0</v>
      </c>
    </row>
    <row r="3207" spans="1:11" x14ac:dyDescent="0.25">
      <c r="A3207">
        <v>3848</v>
      </c>
      <c r="B3207" t="s">
        <v>1647</v>
      </c>
      <c r="C3207" t="s">
        <v>301</v>
      </c>
      <c r="D3207" t="s">
        <v>7400</v>
      </c>
      <c r="G3207" t="s">
        <v>2299</v>
      </c>
      <c r="H3207">
        <v>5</v>
      </c>
      <c r="I3207" t="s">
        <v>1652</v>
      </c>
      <c r="J3207">
        <v>0</v>
      </c>
      <c r="K3207">
        <v>0</v>
      </c>
    </row>
    <row r="3208" spans="1:11" x14ac:dyDescent="0.25">
      <c r="A3208">
        <v>3848</v>
      </c>
      <c r="B3208" t="s">
        <v>1647</v>
      </c>
      <c r="C3208" t="s">
        <v>301</v>
      </c>
      <c r="D3208" t="s">
        <v>7400</v>
      </c>
      <c r="E3208" t="s">
        <v>5334</v>
      </c>
      <c r="F3208" t="s">
        <v>5335</v>
      </c>
      <c r="G3208" t="s">
        <v>10400</v>
      </c>
      <c r="H3208">
        <v>9</v>
      </c>
      <c r="I3208" t="s">
        <v>1652</v>
      </c>
      <c r="J3208">
        <v>0</v>
      </c>
      <c r="K3208">
        <v>0</v>
      </c>
    </row>
    <row r="3209" spans="1:11" x14ac:dyDescent="0.25">
      <c r="A3209">
        <v>3848</v>
      </c>
      <c r="B3209" t="s">
        <v>1647</v>
      </c>
      <c r="C3209" t="s">
        <v>301</v>
      </c>
      <c r="D3209" t="s">
        <v>7400</v>
      </c>
      <c r="G3209" t="s">
        <v>5336</v>
      </c>
      <c r="H3209">
        <v>11</v>
      </c>
      <c r="I3209" t="s">
        <v>1652</v>
      </c>
      <c r="J3209">
        <v>0</v>
      </c>
      <c r="K3209">
        <v>0</v>
      </c>
    </row>
    <row r="3210" spans="1:11" x14ac:dyDescent="0.25">
      <c r="A3210">
        <v>3848</v>
      </c>
      <c r="B3210" t="s">
        <v>1647</v>
      </c>
      <c r="C3210" t="s">
        <v>301</v>
      </c>
      <c r="D3210" t="s">
        <v>7400</v>
      </c>
      <c r="E3210" t="s">
        <v>5337</v>
      </c>
      <c r="F3210" t="s">
        <v>5338</v>
      </c>
      <c r="G3210" t="s">
        <v>2299</v>
      </c>
      <c r="H3210">
        <v>4</v>
      </c>
      <c r="I3210" t="s">
        <v>1652</v>
      </c>
      <c r="J3210">
        <v>0</v>
      </c>
      <c r="K3210">
        <v>0</v>
      </c>
    </row>
    <row r="3211" spans="1:11" x14ac:dyDescent="0.25">
      <c r="A3211">
        <v>3848</v>
      </c>
      <c r="B3211" t="s">
        <v>1647</v>
      </c>
      <c r="C3211" t="s">
        <v>301</v>
      </c>
      <c r="D3211" t="s">
        <v>7400</v>
      </c>
      <c r="E3211" t="s">
        <v>7817</v>
      </c>
      <c r="F3211" t="s">
        <v>7818</v>
      </c>
      <c r="G3211" t="s">
        <v>8760</v>
      </c>
      <c r="H3211">
        <v>1</v>
      </c>
      <c r="I3211" t="s">
        <v>1652</v>
      </c>
      <c r="J3211">
        <v>0</v>
      </c>
      <c r="K3211">
        <v>0</v>
      </c>
    </row>
    <row r="3212" spans="1:11" x14ac:dyDescent="0.25">
      <c r="A3212">
        <v>3848</v>
      </c>
      <c r="B3212" t="s">
        <v>1647</v>
      </c>
      <c r="C3212" t="s">
        <v>301</v>
      </c>
      <c r="D3212" t="s">
        <v>7400</v>
      </c>
      <c r="G3212" t="s">
        <v>7819</v>
      </c>
      <c r="H3212">
        <v>2</v>
      </c>
      <c r="I3212" t="s">
        <v>1652</v>
      </c>
      <c r="J3212">
        <v>0</v>
      </c>
      <c r="K3212">
        <v>0</v>
      </c>
    </row>
    <row r="3213" spans="1:11" x14ac:dyDescent="0.25">
      <c r="A3213">
        <v>3848</v>
      </c>
      <c r="B3213" t="s">
        <v>1647</v>
      </c>
      <c r="C3213" t="s">
        <v>301</v>
      </c>
      <c r="D3213" t="s">
        <v>7400</v>
      </c>
      <c r="E3213" t="s">
        <v>5340</v>
      </c>
      <c r="F3213" t="s">
        <v>5341</v>
      </c>
      <c r="G3213" t="s">
        <v>5342</v>
      </c>
      <c r="H3213">
        <v>8</v>
      </c>
      <c r="I3213" t="s">
        <v>1652</v>
      </c>
      <c r="J3213">
        <v>0</v>
      </c>
      <c r="K3213">
        <v>0</v>
      </c>
    </row>
    <row r="3214" spans="1:11" x14ac:dyDescent="0.25">
      <c r="A3214">
        <v>3848</v>
      </c>
      <c r="B3214" t="s">
        <v>1647</v>
      </c>
      <c r="C3214" t="s">
        <v>301</v>
      </c>
      <c r="D3214" t="s">
        <v>7400</v>
      </c>
      <c r="E3214" t="s">
        <v>8786</v>
      </c>
      <c r="F3214" t="s">
        <v>7818</v>
      </c>
      <c r="G3214" t="s">
        <v>8760</v>
      </c>
      <c r="H3214">
        <v>4</v>
      </c>
      <c r="I3214" t="s">
        <v>1652</v>
      </c>
      <c r="J3214">
        <v>0</v>
      </c>
      <c r="K3214">
        <v>0</v>
      </c>
    </row>
    <row r="3215" spans="1:11" x14ac:dyDescent="0.25">
      <c r="A3215">
        <v>3848</v>
      </c>
      <c r="B3215" t="s">
        <v>1647</v>
      </c>
      <c r="C3215" t="s">
        <v>301</v>
      </c>
      <c r="D3215" t="s">
        <v>7400</v>
      </c>
      <c r="E3215" t="s">
        <v>5344</v>
      </c>
      <c r="F3215" t="s">
        <v>5345</v>
      </c>
      <c r="G3215" t="s">
        <v>6715</v>
      </c>
      <c r="H3215">
        <v>4</v>
      </c>
      <c r="I3215" t="s">
        <v>1652</v>
      </c>
      <c r="J3215">
        <v>0</v>
      </c>
      <c r="K3215">
        <v>0</v>
      </c>
    </row>
    <row r="3216" spans="1:11" x14ac:dyDescent="0.25">
      <c r="A3216">
        <v>3848</v>
      </c>
      <c r="B3216" t="s">
        <v>1647</v>
      </c>
      <c r="C3216" t="s">
        <v>301</v>
      </c>
      <c r="D3216" t="s">
        <v>7400</v>
      </c>
      <c r="G3216" t="s">
        <v>2299</v>
      </c>
      <c r="H3216">
        <v>4</v>
      </c>
      <c r="I3216" t="s">
        <v>1652</v>
      </c>
      <c r="J3216">
        <v>0</v>
      </c>
      <c r="K3216">
        <v>0</v>
      </c>
    </row>
    <row r="3217" spans="1:11" x14ac:dyDescent="0.25">
      <c r="A3217">
        <v>3848</v>
      </c>
      <c r="B3217" t="s">
        <v>1647</v>
      </c>
      <c r="C3217" t="s">
        <v>301</v>
      </c>
      <c r="D3217" t="s">
        <v>7400</v>
      </c>
      <c r="E3217" t="s">
        <v>8856</v>
      </c>
      <c r="F3217" t="s">
        <v>5339</v>
      </c>
      <c r="G3217" t="s">
        <v>8857</v>
      </c>
      <c r="H3217">
        <v>5</v>
      </c>
      <c r="I3217" t="s">
        <v>1652</v>
      </c>
      <c r="J3217">
        <v>0</v>
      </c>
      <c r="K3217">
        <v>0</v>
      </c>
    </row>
    <row r="3218" spans="1:11" x14ac:dyDescent="0.25">
      <c r="A3218">
        <v>3848</v>
      </c>
      <c r="B3218" t="s">
        <v>1647</v>
      </c>
      <c r="C3218" t="s">
        <v>301</v>
      </c>
      <c r="D3218" t="s">
        <v>7400</v>
      </c>
      <c r="E3218" t="s">
        <v>5992</v>
      </c>
      <c r="F3218" t="s">
        <v>6274</v>
      </c>
      <c r="G3218" t="s">
        <v>5991</v>
      </c>
      <c r="H3218">
        <v>18</v>
      </c>
      <c r="I3218" t="s">
        <v>1652</v>
      </c>
      <c r="J3218">
        <v>0</v>
      </c>
      <c r="K3218">
        <v>0</v>
      </c>
    </row>
    <row r="3219" spans="1:11" x14ac:dyDescent="0.25">
      <c r="A3219">
        <v>3848</v>
      </c>
      <c r="B3219" t="s">
        <v>1647</v>
      </c>
      <c r="C3219" t="s">
        <v>301</v>
      </c>
      <c r="D3219" t="s">
        <v>7400</v>
      </c>
      <c r="E3219" t="s">
        <v>7820</v>
      </c>
      <c r="F3219" t="s">
        <v>5346</v>
      </c>
      <c r="G3219" t="s">
        <v>8760</v>
      </c>
      <c r="H3219">
        <v>1</v>
      </c>
      <c r="I3219" t="s">
        <v>1652</v>
      </c>
      <c r="J3219">
        <v>0</v>
      </c>
      <c r="K3219">
        <v>0</v>
      </c>
    </row>
    <row r="3220" spans="1:11" x14ac:dyDescent="0.25">
      <c r="A3220">
        <v>3848</v>
      </c>
      <c r="B3220" t="s">
        <v>1647</v>
      </c>
      <c r="C3220" t="s">
        <v>301</v>
      </c>
      <c r="D3220" t="s">
        <v>7400</v>
      </c>
      <c r="G3220" t="s">
        <v>7821</v>
      </c>
      <c r="H3220">
        <v>3</v>
      </c>
      <c r="I3220" t="s">
        <v>1652</v>
      </c>
      <c r="J3220">
        <v>0</v>
      </c>
      <c r="K3220">
        <v>0</v>
      </c>
    </row>
    <row r="3221" spans="1:11" x14ac:dyDescent="0.25">
      <c r="A3221">
        <v>3848</v>
      </c>
      <c r="B3221" t="s">
        <v>1647</v>
      </c>
      <c r="C3221" t="s">
        <v>301</v>
      </c>
      <c r="D3221" t="s">
        <v>7400</v>
      </c>
      <c r="E3221" t="s">
        <v>5347</v>
      </c>
      <c r="F3221" t="s">
        <v>5343</v>
      </c>
      <c r="G3221" t="s">
        <v>4394</v>
      </c>
      <c r="H3221">
        <v>20</v>
      </c>
      <c r="I3221" t="s">
        <v>1652</v>
      </c>
      <c r="J3221">
        <v>0</v>
      </c>
      <c r="K3221">
        <v>0</v>
      </c>
    </row>
    <row r="3222" spans="1:11" x14ac:dyDescent="0.25">
      <c r="A3222">
        <v>3848</v>
      </c>
      <c r="B3222" t="s">
        <v>1647</v>
      </c>
      <c r="C3222" t="s">
        <v>301</v>
      </c>
      <c r="D3222" t="s">
        <v>7400</v>
      </c>
      <c r="G3222" t="s">
        <v>5348</v>
      </c>
      <c r="H3222">
        <v>8</v>
      </c>
      <c r="I3222" t="s">
        <v>1652</v>
      </c>
      <c r="J3222">
        <v>0</v>
      </c>
      <c r="K3222">
        <v>0</v>
      </c>
    </row>
    <row r="3223" spans="1:11" x14ac:dyDescent="0.25">
      <c r="A3223">
        <v>3848</v>
      </c>
      <c r="B3223" t="s">
        <v>1647</v>
      </c>
      <c r="C3223" t="s">
        <v>301</v>
      </c>
      <c r="D3223" t="s">
        <v>7400</v>
      </c>
      <c r="E3223" t="s">
        <v>5349</v>
      </c>
      <c r="F3223" t="s">
        <v>6275</v>
      </c>
      <c r="G3223" t="s">
        <v>5350</v>
      </c>
      <c r="H3223">
        <v>8</v>
      </c>
      <c r="I3223" t="s">
        <v>1652</v>
      </c>
      <c r="J3223">
        <v>0</v>
      </c>
      <c r="K3223">
        <v>0</v>
      </c>
    </row>
    <row r="3224" spans="1:11" x14ac:dyDescent="0.25">
      <c r="A3224">
        <v>3848</v>
      </c>
      <c r="B3224" t="s">
        <v>1647</v>
      </c>
      <c r="C3224" t="s">
        <v>301</v>
      </c>
      <c r="D3224" t="s">
        <v>7400</v>
      </c>
      <c r="E3224" t="s">
        <v>5351</v>
      </c>
      <c r="F3224" t="s">
        <v>6276</v>
      </c>
      <c r="G3224" t="s">
        <v>5352</v>
      </c>
      <c r="H3224">
        <v>8</v>
      </c>
      <c r="I3224" t="s">
        <v>1652</v>
      </c>
      <c r="J3224">
        <v>0</v>
      </c>
      <c r="K3224">
        <v>0</v>
      </c>
    </row>
    <row r="3225" spans="1:11" x14ac:dyDescent="0.25">
      <c r="A3225">
        <v>3848</v>
      </c>
      <c r="B3225" t="s">
        <v>1647</v>
      </c>
      <c r="C3225" t="s">
        <v>301</v>
      </c>
      <c r="D3225" t="s">
        <v>7400</v>
      </c>
      <c r="E3225" t="s">
        <v>5353</v>
      </c>
      <c r="F3225" t="s">
        <v>5319</v>
      </c>
      <c r="G3225" t="s">
        <v>5359</v>
      </c>
      <c r="H3225">
        <v>4</v>
      </c>
      <c r="I3225" t="s">
        <v>1652</v>
      </c>
      <c r="J3225">
        <v>0</v>
      </c>
      <c r="K3225">
        <v>0</v>
      </c>
    </row>
    <row r="3226" spans="1:11" x14ac:dyDescent="0.25">
      <c r="A3226">
        <v>3848</v>
      </c>
      <c r="B3226" t="s">
        <v>1647</v>
      </c>
      <c r="C3226" t="s">
        <v>301</v>
      </c>
      <c r="D3226" t="s">
        <v>7400</v>
      </c>
      <c r="E3226" t="s">
        <v>5354</v>
      </c>
      <c r="F3226" t="s">
        <v>5355</v>
      </c>
      <c r="G3226" t="s">
        <v>4394</v>
      </c>
      <c r="H3226">
        <v>5</v>
      </c>
      <c r="I3226" t="s">
        <v>1652</v>
      </c>
      <c r="J3226">
        <v>0</v>
      </c>
      <c r="K3226">
        <v>0</v>
      </c>
    </row>
    <row r="3227" spans="1:11" x14ac:dyDescent="0.25">
      <c r="A3227">
        <v>3848</v>
      </c>
      <c r="B3227" t="s">
        <v>1647</v>
      </c>
      <c r="C3227" t="s">
        <v>301</v>
      </c>
      <c r="D3227" t="s">
        <v>7400</v>
      </c>
      <c r="G3227" t="s">
        <v>5356</v>
      </c>
      <c r="H3227">
        <v>5</v>
      </c>
      <c r="I3227" t="s">
        <v>1652</v>
      </c>
      <c r="J3227">
        <v>0</v>
      </c>
      <c r="K3227">
        <v>0</v>
      </c>
    </row>
    <row r="3228" spans="1:11" x14ac:dyDescent="0.25">
      <c r="A3228">
        <v>3848</v>
      </c>
      <c r="B3228" t="s">
        <v>1647</v>
      </c>
      <c r="C3228" t="s">
        <v>301</v>
      </c>
      <c r="D3228" t="s">
        <v>7400</v>
      </c>
      <c r="E3228" t="s">
        <v>5357</v>
      </c>
      <c r="F3228" t="s">
        <v>5358</v>
      </c>
      <c r="G3228" t="s">
        <v>5359</v>
      </c>
      <c r="H3228">
        <v>4</v>
      </c>
      <c r="I3228" t="s">
        <v>1652</v>
      </c>
      <c r="J3228">
        <v>0</v>
      </c>
      <c r="K3228">
        <v>0</v>
      </c>
    </row>
    <row r="3229" spans="1:11" x14ac:dyDescent="0.25">
      <c r="A3229">
        <v>3848</v>
      </c>
      <c r="B3229" t="s">
        <v>1647</v>
      </c>
      <c r="C3229" t="s">
        <v>301</v>
      </c>
      <c r="D3229" t="s">
        <v>7400</v>
      </c>
      <c r="E3229" t="s">
        <v>5360</v>
      </c>
      <c r="F3229" t="s">
        <v>6277</v>
      </c>
      <c r="G3229" t="s">
        <v>5361</v>
      </c>
      <c r="H3229">
        <v>18</v>
      </c>
      <c r="I3229" t="s">
        <v>1652</v>
      </c>
      <c r="J3229">
        <v>0</v>
      </c>
      <c r="K3229">
        <v>0</v>
      </c>
    </row>
    <row r="3230" spans="1:11" x14ac:dyDescent="0.25">
      <c r="A3230">
        <v>3848</v>
      </c>
      <c r="B3230" t="s">
        <v>1647</v>
      </c>
      <c r="C3230" t="s">
        <v>301</v>
      </c>
      <c r="D3230" t="s">
        <v>7400</v>
      </c>
      <c r="E3230" t="s">
        <v>5362</v>
      </c>
      <c r="F3230" t="s">
        <v>5339</v>
      </c>
      <c r="G3230" t="s">
        <v>5363</v>
      </c>
      <c r="H3230">
        <v>10</v>
      </c>
      <c r="I3230" t="s">
        <v>1652</v>
      </c>
      <c r="J3230">
        <v>0</v>
      </c>
      <c r="K3230">
        <v>0</v>
      </c>
    </row>
    <row r="3231" spans="1:11" x14ac:dyDescent="0.25">
      <c r="A3231">
        <v>3848</v>
      </c>
      <c r="B3231" t="s">
        <v>1647</v>
      </c>
      <c r="C3231" t="s">
        <v>301</v>
      </c>
      <c r="D3231" t="s">
        <v>7400</v>
      </c>
      <c r="E3231" t="s">
        <v>5364</v>
      </c>
      <c r="F3231" t="s">
        <v>5365</v>
      </c>
      <c r="G3231" t="s">
        <v>4394</v>
      </c>
      <c r="H3231">
        <v>12</v>
      </c>
      <c r="I3231" t="s">
        <v>1652</v>
      </c>
      <c r="J3231">
        <v>0</v>
      </c>
      <c r="K3231">
        <v>0</v>
      </c>
    </row>
    <row r="3232" spans="1:11" x14ac:dyDescent="0.25">
      <c r="A3232">
        <v>3848</v>
      </c>
      <c r="B3232" t="s">
        <v>1647</v>
      </c>
      <c r="C3232" t="s">
        <v>301</v>
      </c>
      <c r="D3232" t="s">
        <v>7400</v>
      </c>
      <c r="G3232" t="s">
        <v>5366</v>
      </c>
      <c r="H3232">
        <v>17</v>
      </c>
      <c r="I3232" t="s">
        <v>1652</v>
      </c>
      <c r="J3232">
        <v>0</v>
      </c>
      <c r="K3232">
        <v>0</v>
      </c>
    </row>
    <row r="3233" spans="1:11" x14ac:dyDescent="0.25">
      <c r="A3233">
        <v>3848</v>
      </c>
      <c r="B3233" t="s">
        <v>1647</v>
      </c>
      <c r="C3233" t="s">
        <v>301</v>
      </c>
      <c r="D3233" t="s">
        <v>7400</v>
      </c>
      <c r="E3233" t="s">
        <v>5367</v>
      </c>
      <c r="F3233" t="s">
        <v>6277</v>
      </c>
      <c r="G3233" t="s">
        <v>5368</v>
      </c>
      <c r="H3233">
        <v>18</v>
      </c>
      <c r="I3233" t="s">
        <v>1652</v>
      </c>
      <c r="J3233">
        <v>0</v>
      </c>
      <c r="K3233">
        <v>0</v>
      </c>
    </row>
    <row r="3234" spans="1:11" x14ac:dyDescent="0.25">
      <c r="A3234">
        <v>3848</v>
      </c>
      <c r="B3234" t="s">
        <v>1647</v>
      </c>
      <c r="C3234" t="s">
        <v>301</v>
      </c>
      <c r="D3234" t="s">
        <v>7400</v>
      </c>
      <c r="E3234" t="s">
        <v>5369</v>
      </c>
      <c r="F3234" t="s">
        <v>5346</v>
      </c>
      <c r="G3234" t="s">
        <v>5370</v>
      </c>
      <c r="H3234">
        <v>10</v>
      </c>
      <c r="I3234" t="s">
        <v>1652</v>
      </c>
      <c r="J3234">
        <v>0</v>
      </c>
      <c r="K3234">
        <v>0</v>
      </c>
    </row>
    <row r="3235" spans="1:11" x14ac:dyDescent="0.25">
      <c r="A3235">
        <v>3848</v>
      </c>
      <c r="B3235" t="s">
        <v>1647</v>
      </c>
      <c r="C3235" t="s">
        <v>301</v>
      </c>
      <c r="D3235" t="s">
        <v>7400</v>
      </c>
      <c r="E3235" t="s">
        <v>5372</v>
      </c>
      <c r="F3235" t="s">
        <v>5373</v>
      </c>
      <c r="G3235" t="s">
        <v>3190</v>
      </c>
      <c r="H3235">
        <v>5</v>
      </c>
      <c r="I3235" t="s">
        <v>1652</v>
      </c>
      <c r="J3235">
        <v>0</v>
      </c>
      <c r="K3235">
        <v>0</v>
      </c>
    </row>
    <row r="3236" spans="1:11" x14ac:dyDescent="0.25">
      <c r="A3236">
        <v>3848</v>
      </c>
      <c r="B3236" t="s">
        <v>1647</v>
      </c>
      <c r="C3236" t="s">
        <v>301</v>
      </c>
      <c r="D3236" t="s">
        <v>7400</v>
      </c>
      <c r="G3236" t="s">
        <v>5371</v>
      </c>
      <c r="H3236">
        <v>3</v>
      </c>
      <c r="I3236" t="s">
        <v>1652</v>
      </c>
      <c r="J3236">
        <v>0</v>
      </c>
      <c r="K3236">
        <v>0</v>
      </c>
    </row>
    <row r="3237" spans="1:11" x14ac:dyDescent="0.25">
      <c r="A3237">
        <v>3848</v>
      </c>
      <c r="B3237" t="s">
        <v>1647</v>
      </c>
      <c r="C3237" t="s">
        <v>301</v>
      </c>
      <c r="D3237" t="s">
        <v>7400</v>
      </c>
      <c r="E3237" t="s">
        <v>5374</v>
      </c>
      <c r="F3237" t="s">
        <v>5375</v>
      </c>
      <c r="G3237" t="s">
        <v>3190</v>
      </c>
      <c r="H3237">
        <v>5</v>
      </c>
      <c r="I3237" t="s">
        <v>1652</v>
      </c>
      <c r="J3237">
        <v>0</v>
      </c>
      <c r="K3237">
        <v>0</v>
      </c>
    </row>
    <row r="3238" spans="1:11" x14ac:dyDescent="0.25">
      <c r="A3238">
        <v>3848</v>
      </c>
      <c r="B3238" t="s">
        <v>1647</v>
      </c>
      <c r="C3238" t="s">
        <v>301</v>
      </c>
      <c r="D3238" t="s">
        <v>7400</v>
      </c>
      <c r="G3238" t="s">
        <v>5333</v>
      </c>
      <c r="H3238">
        <v>3</v>
      </c>
      <c r="I3238" t="s">
        <v>1652</v>
      </c>
      <c r="J3238">
        <v>0</v>
      </c>
      <c r="K3238">
        <v>0</v>
      </c>
    </row>
    <row r="3239" spans="1:11" x14ac:dyDescent="0.25">
      <c r="A3239">
        <v>3848</v>
      </c>
      <c r="B3239" t="s">
        <v>1647</v>
      </c>
      <c r="C3239" t="s">
        <v>301</v>
      </c>
      <c r="D3239" t="s">
        <v>7400</v>
      </c>
      <c r="E3239" t="s">
        <v>5376</v>
      </c>
      <c r="F3239" t="s">
        <v>5377</v>
      </c>
      <c r="G3239" t="s">
        <v>3190</v>
      </c>
      <c r="H3239">
        <v>5</v>
      </c>
      <c r="I3239" t="s">
        <v>1652</v>
      </c>
      <c r="J3239">
        <v>0</v>
      </c>
      <c r="K3239">
        <v>0</v>
      </c>
    </row>
    <row r="3240" spans="1:11" x14ac:dyDescent="0.25">
      <c r="A3240">
        <v>3848</v>
      </c>
      <c r="B3240" t="s">
        <v>1647</v>
      </c>
      <c r="C3240" t="s">
        <v>301</v>
      </c>
      <c r="D3240" t="s">
        <v>7400</v>
      </c>
      <c r="G3240" t="s">
        <v>5378</v>
      </c>
      <c r="H3240">
        <v>4</v>
      </c>
      <c r="I3240" t="s">
        <v>1652</v>
      </c>
      <c r="J3240">
        <v>0</v>
      </c>
      <c r="K3240">
        <v>0</v>
      </c>
    </row>
    <row r="3241" spans="1:11" x14ac:dyDescent="0.25">
      <c r="A3241">
        <v>3848</v>
      </c>
      <c r="B3241" t="s">
        <v>1647</v>
      </c>
      <c r="C3241" t="s">
        <v>301</v>
      </c>
      <c r="D3241" t="s">
        <v>7400</v>
      </c>
      <c r="E3241" t="s">
        <v>5379</v>
      </c>
      <c r="F3241" t="s">
        <v>5300</v>
      </c>
      <c r="G3241" t="s">
        <v>5342</v>
      </c>
      <c r="H3241">
        <v>18</v>
      </c>
      <c r="I3241" t="s">
        <v>1652</v>
      </c>
      <c r="J3241">
        <v>0</v>
      </c>
      <c r="K3241">
        <v>0</v>
      </c>
    </row>
    <row r="3242" spans="1:11" x14ac:dyDescent="0.25">
      <c r="A3242">
        <v>3848</v>
      </c>
      <c r="B3242" t="s">
        <v>1647</v>
      </c>
      <c r="C3242" t="s">
        <v>301</v>
      </c>
      <c r="D3242" t="s">
        <v>7400</v>
      </c>
      <c r="E3242" t="s">
        <v>5380</v>
      </c>
      <c r="F3242" t="s">
        <v>5381</v>
      </c>
      <c r="G3242" t="s">
        <v>5382</v>
      </c>
      <c r="H3242">
        <v>8</v>
      </c>
      <c r="I3242" t="s">
        <v>1652</v>
      </c>
      <c r="J3242">
        <v>0</v>
      </c>
      <c r="K3242">
        <v>0</v>
      </c>
    </row>
    <row r="3243" spans="1:11" x14ac:dyDescent="0.25">
      <c r="A3243">
        <v>3848</v>
      </c>
      <c r="B3243" t="s">
        <v>1647</v>
      </c>
      <c r="C3243" t="s">
        <v>301</v>
      </c>
      <c r="D3243" t="s">
        <v>7400</v>
      </c>
      <c r="E3243" t="s">
        <v>5994</v>
      </c>
      <c r="F3243" t="s">
        <v>1655</v>
      </c>
      <c r="G3243" t="s">
        <v>5852</v>
      </c>
      <c r="H3243">
        <v>18</v>
      </c>
      <c r="I3243" t="s">
        <v>1652</v>
      </c>
      <c r="J3243">
        <v>0</v>
      </c>
      <c r="K3243">
        <v>0</v>
      </c>
    </row>
    <row r="3244" spans="1:11" x14ac:dyDescent="0.25">
      <c r="A3244">
        <v>3848</v>
      </c>
      <c r="B3244" t="s">
        <v>1647</v>
      </c>
      <c r="C3244" t="s">
        <v>301</v>
      </c>
      <c r="D3244" t="s">
        <v>7400</v>
      </c>
      <c r="E3244" t="s">
        <v>5995</v>
      </c>
      <c r="F3244" t="s">
        <v>5383</v>
      </c>
      <c r="G3244" t="s">
        <v>5993</v>
      </c>
      <c r="H3244">
        <v>18</v>
      </c>
      <c r="I3244" t="s">
        <v>1652</v>
      </c>
      <c r="J3244">
        <v>0</v>
      </c>
      <c r="K3244">
        <v>0</v>
      </c>
    </row>
    <row r="3245" spans="1:11" x14ac:dyDescent="0.25">
      <c r="A3245">
        <v>3848</v>
      </c>
      <c r="B3245" t="s">
        <v>1647</v>
      </c>
      <c r="C3245" t="s">
        <v>301</v>
      </c>
      <c r="D3245" t="s">
        <v>7400</v>
      </c>
      <c r="E3245" t="s">
        <v>10930</v>
      </c>
      <c r="F3245" t="s">
        <v>10931</v>
      </c>
      <c r="G3245" t="s">
        <v>8760</v>
      </c>
      <c r="H3245">
        <v>3</v>
      </c>
      <c r="I3245" t="s">
        <v>1652</v>
      </c>
      <c r="J3245">
        <v>0</v>
      </c>
      <c r="K3245">
        <v>0</v>
      </c>
    </row>
    <row r="3246" spans="1:11" x14ac:dyDescent="0.25">
      <c r="A3246">
        <v>3848</v>
      </c>
      <c r="B3246" t="s">
        <v>1647</v>
      </c>
      <c r="C3246" t="s">
        <v>301</v>
      </c>
      <c r="D3246" t="s">
        <v>7400</v>
      </c>
      <c r="E3246" t="s">
        <v>8320</v>
      </c>
      <c r="F3246" t="s">
        <v>8321</v>
      </c>
      <c r="G3246" t="s">
        <v>6624</v>
      </c>
      <c r="H3246">
        <v>4</v>
      </c>
      <c r="I3246" t="s">
        <v>1652</v>
      </c>
      <c r="J3246">
        <v>0</v>
      </c>
      <c r="K3246">
        <v>0</v>
      </c>
    </row>
    <row r="3247" spans="1:11" x14ac:dyDescent="0.25">
      <c r="A3247">
        <v>3848</v>
      </c>
      <c r="B3247" t="s">
        <v>1647</v>
      </c>
      <c r="C3247" t="s">
        <v>301</v>
      </c>
      <c r="D3247" t="s">
        <v>7400</v>
      </c>
      <c r="E3247" t="s">
        <v>4063</v>
      </c>
      <c r="F3247" t="s">
        <v>4064</v>
      </c>
      <c r="G3247" t="s">
        <v>5385</v>
      </c>
      <c r="H3247">
        <v>3</v>
      </c>
      <c r="I3247" t="s">
        <v>1652</v>
      </c>
      <c r="J3247">
        <v>0</v>
      </c>
      <c r="K3247">
        <v>0</v>
      </c>
    </row>
    <row r="3248" spans="1:11" x14ac:dyDescent="0.25">
      <c r="A3248">
        <v>3848</v>
      </c>
      <c r="B3248" t="s">
        <v>1647</v>
      </c>
      <c r="C3248" t="s">
        <v>301</v>
      </c>
      <c r="D3248" t="s">
        <v>7400</v>
      </c>
      <c r="E3248" t="s">
        <v>7822</v>
      </c>
      <c r="F3248" t="s">
        <v>7823</v>
      </c>
      <c r="G3248" t="s">
        <v>8760</v>
      </c>
      <c r="H3248">
        <v>3</v>
      </c>
      <c r="I3248" t="s">
        <v>1652</v>
      </c>
      <c r="J3248">
        <v>0</v>
      </c>
      <c r="K3248">
        <v>0</v>
      </c>
    </row>
    <row r="3249" spans="1:11" x14ac:dyDescent="0.25">
      <c r="A3249">
        <v>3848</v>
      </c>
      <c r="B3249" t="s">
        <v>1647</v>
      </c>
      <c r="C3249" t="s">
        <v>301</v>
      </c>
      <c r="D3249" t="s">
        <v>7400</v>
      </c>
      <c r="G3249" t="s">
        <v>7824</v>
      </c>
      <c r="H3249">
        <v>2</v>
      </c>
      <c r="I3249" t="s">
        <v>1652</v>
      </c>
      <c r="J3249">
        <v>0</v>
      </c>
      <c r="K3249">
        <v>0</v>
      </c>
    </row>
    <row r="3250" spans="1:11" x14ac:dyDescent="0.25">
      <c r="A3250">
        <v>3848</v>
      </c>
      <c r="B3250" t="s">
        <v>1647</v>
      </c>
      <c r="C3250" t="s">
        <v>301</v>
      </c>
      <c r="D3250" t="s">
        <v>7400</v>
      </c>
      <c r="E3250" t="s">
        <v>8515</v>
      </c>
      <c r="F3250" t="s">
        <v>7823</v>
      </c>
      <c r="G3250" t="s">
        <v>8516</v>
      </c>
      <c r="H3250">
        <v>4</v>
      </c>
      <c r="I3250" t="s">
        <v>1652</v>
      </c>
      <c r="J3250">
        <v>0</v>
      </c>
      <c r="K3250">
        <v>0</v>
      </c>
    </row>
    <row r="3251" spans="1:11" x14ac:dyDescent="0.25">
      <c r="A3251">
        <v>3848</v>
      </c>
      <c r="B3251" t="s">
        <v>1647</v>
      </c>
      <c r="C3251" t="s">
        <v>301</v>
      </c>
      <c r="D3251" t="s">
        <v>7400</v>
      </c>
      <c r="E3251" t="s">
        <v>5386</v>
      </c>
      <c r="F3251" t="s">
        <v>5365</v>
      </c>
      <c r="G3251" t="s">
        <v>5387</v>
      </c>
      <c r="H3251">
        <v>18</v>
      </c>
      <c r="I3251" t="s">
        <v>1652</v>
      </c>
      <c r="J3251">
        <v>0</v>
      </c>
      <c r="K3251">
        <v>0</v>
      </c>
    </row>
    <row r="3252" spans="1:11" x14ac:dyDescent="0.25">
      <c r="A3252">
        <v>3848</v>
      </c>
      <c r="B3252" t="s">
        <v>1647</v>
      </c>
      <c r="C3252" t="s">
        <v>301</v>
      </c>
      <c r="D3252" t="s">
        <v>7400</v>
      </c>
      <c r="E3252" t="s">
        <v>5388</v>
      </c>
      <c r="F3252" t="s">
        <v>5389</v>
      </c>
      <c r="G3252" t="s">
        <v>3748</v>
      </c>
      <c r="H3252">
        <v>11</v>
      </c>
      <c r="I3252" t="s">
        <v>1652</v>
      </c>
      <c r="J3252">
        <v>0</v>
      </c>
      <c r="K3252">
        <v>0</v>
      </c>
    </row>
    <row r="3253" spans="1:11" x14ac:dyDescent="0.25">
      <c r="A3253">
        <v>3848</v>
      </c>
      <c r="B3253" t="s">
        <v>1647</v>
      </c>
      <c r="C3253" t="s">
        <v>301</v>
      </c>
      <c r="D3253" t="s">
        <v>7400</v>
      </c>
      <c r="G3253" t="s">
        <v>5390</v>
      </c>
      <c r="H3253">
        <v>7</v>
      </c>
      <c r="I3253" t="s">
        <v>1652</v>
      </c>
      <c r="J3253">
        <v>0</v>
      </c>
      <c r="K3253">
        <v>0</v>
      </c>
    </row>
    <row r="3254" spans="1:11" x14ac:dyDescent="0.25">
      <c r="A3254">
        <v>3848</v>
      </c>
      <c r="B3254" t="s">
        <v>1647</v>
      </c>
      <c r="C3254" t="s">
        <v>301</v>
      </c>
      <c r="D3254" t="s">
        <v>7400</v>
      </c>
      <c r="E3254" t="s">
        <v>6489</v>
      </c>
      <c r="F3254" t="s">
        <v>6490</v>
      </c>
      <c r="G3254" t="s">
        <v>3748</v>
      </c>
      <c r="H3254">
        <v>26</v>
      </c>
      <c r="I3254" t="s">
        <v>1652</v>
      </c>
      <c r="J3254">
        <v>0</v>
      </c>
      <c r="K3254">
        <v>0</v>
      </c>
    </row>
    <row r="3255" spans="1:11" x14ac:dyDescent="0.25">
      <c r="A3255">
        <v>3848</v>
      </c>
      <c r="B3255" t="s">
        <v>1647</v>
      </c>
      <c r="C3255" t="s">
        <v>301</v>
      </c>
      <c r="D3255" t="s">
        <v>7400</v>
      </c>
      <c r="G3255" t="s">
        <v>6491</v>
      </c>
      <c r="H3255">
        <v>26</v>
      </c>
      <c r="I3255" t="s">
        <v>1652</v>
      </c>
      <c r="J3255">
        <v>0</v>
      </c>
      <c r="K3255">
        <v>0</v>
      </c>
    </row>
    <row r="3256" spans="1:11" x14ac:dyDescent="0.25">
      <c r="A3256">
        <v>3848</v>
      </c>
      <c r="B3256" t="s">
        <v>1647</v>
      </c>
      <c r="C3256" t="s">
        <v>301</v>
      </c>
      <c r="D3256" t="s">
        <v>7400</v>
      </c>
      <c r="E3256" t="s">
        <v>5391</v>
      </c>
      <c r="F3256" t="s">
        <v>5392</v>
      </c>
      <c r="G3256" t="s">
        <v>2299</v>
      </c>
      <c r="H3256">
        <v>4</v>
      </c>
      <c r="I3256" t="s">
        <v>1652</v>
      </c>
      <c r="J3256">
        <v>0</v>
      </c>
      <c r="K3256">
        <v>0</v>
      </c>
    </row>
    <row r="3257" spans="1:11" x14ac:dyDescent="0.25">
      <c r="A3257">
        <v>3848</v>
      </c>
      <c r="B3257" t="s">
        <v>1647</v>
      </c>
      <c r="C3257" t="s">
        <v>301</v>
      </c>
      <c r="D3257" t="s">
        <v>7400</v>
      </c>
      <c r="E3257" t="s">
        <v>7581</v>
      </c>
      <c r="F3257" t="s">
        <v>1794</v>
      </c>
      <c r="G3257" t="s">
        <v>8322</v>
      </c>
      <c r="H3257">
        <v>1</v>
      </c>
      <c r="I3257" t="s">
        <v>1652</v>
      </c>
      <c r="J3257">
        <v>0</v>
      </c>
      <c r="K3257">
        <v>0</v>
      </c>
    </row>
    <row r="3258" spans="1:11" x14ac:dyDescent="0.25">
      <c r="A3258">
        <v>3848</v>
      </c>
      <c r="B3258" t="s">
        <v>1647</v>
      </c>
      <c r="C3258" t="s">
        <v>301</v>
      </c>
      <c r="D3258" t="s">
        <v>7400</v>
      </c>
      <c r="G3258" t="s">
        <v>7582</v>
      </c>
      <c r="H3258">
        <v>4</v>
      </c>
      <c r="I3258" t="s">
        <v>1652</v>
      </c>
      <c r="J3258">
        <v>0</v>
      </c>
      <c r="K3258">
        <v>0</v>
      </c>
    </row>
    <row r="3259" spans="1:11" x14ac:dyDescent="0.25">
      <c r="A3259">
        <v>3848</v>
      </c>
      <c r="B3259" t="s">
        <v>1647</v>
      </c>
      <c r="C3259" t="s">
        <v>301</v>
      </c>
      <c r="D3259" t="s">
        <v>7400</v>
      </c>
      <c r="E3259" t="s">
        <v>5393</v>
      </c>
      <c r="F3259" t="s">
        <v>1793</v>
      </c>
      <c r="G3259" t="s">
        <v>7055</v>
      </c>
      <c r="H3259">
        <v>3</v>
      </c>
      <c r="I3259" t="s">
        <v>1652</v>
      </c>
      <c r="J3259">
        <v>0</v>
      </c>
      <c r="K3259">
        <v>0</v>
      </c>
    </row>
    <row r="3260" spans="1:11" x14ac:dyDescent="0.25">
      <c r="A3260">
        <v>3848</v>
      </c>
      <c r="B3260" t="s">
        <v>1647</v>
      </c>
      <c r="C3260" t="s">
        <v>301</v>
      </c>
      <c r="D3260" t="s">
        <v>7400</v>
      </c>
      <c r="E3260" t="s">
        <v>5394</v>
      </c>
      <c r="F3260" t="s">
        <v>5395</v>
      </c>
      <c r="G3260" t="s">
        <v>5396</v>
      </c>
      <c r="H3260">
        <v>6</v>
      </c>
      <c r="I3260" t="s">
        <v>1652</v>
      </c>
      <c r="J3260">
        <v>0</v>
      </c>
      <c r="K3260">
        <v>0</v>
      </c>
    </row>
    <row r="3261" spans="1:11" x14ac:dyDescent="0.25">
      <c r="A3261">
        <v>3848</v>
      </c>
      <c r="B3261" t="s">
        <v>1647</v>
      </c>
      <c r="C3261" t="s">
        <v>301</v>
      </c>
      <c r="D3261" t="s">
        <v>7400</v>
      </c>
      <c r="E3261" t="s">
        <v>6492</v>
      </c>
      <c r="F3261" t="s">
        <v>5397</v>
      </c>
      <c r="G3261" t="s">
        <v>5398</v>
      </c>
      <c r="H3261">
        <v>2</v>
      </c>
      <c r="I3261" t="s">
        <v>1652</v>
      </c>
      <c r="J3261">
        <v>0</v>
      </c>
      <c r="K3261">
        <v>0</v>
      </c>
    </row>
    <row r="3262" spans="1:11" x14ac:dyDescent="0.25">
      <c r="A3262">
        <v>3848</v>
      </c>
      <c r="B3262" t="s">
        <v>1647</v>
      </c>
      <c r="C3262" t="s">
        <v>301</v>
      </c>
      <c r="D3262" t="s">
        <v>7400</v>
      </c>
      <c r="E3262" t="s">
        <v>5399</v>
      </c>
      <c r="F3262" t="s">
        <v>5400</v>
      </c>
      <c r="G3262" t="s">
        <v>5401</v>
      </c>
      <c r="H3262">
        <v>2</v>
      </c>
      <c r="I3262" t="s">
        <v>1652</v>
      </c>
      <c r="J3262">
        <v>0</v>
      </c>
      <c r="K3262">
        <v>0</v>
      </c>
    </row>
    <row r="3263" spans="1:11" x14ac:dyDescent="0.25">
      <c r="A3263">
        <v>3848</v>
      </c>
      <c r="B3263" t="s">
        <v>1647</v>
      </c>
      <c r="C3263" t="s">
        <v>301</v>
      </c>
      <c r="D3263" t="s">
        <v>7400</v>
      </c>
      <c r="E3263" t="s">
        <v>5402</v>
      </c>
      <c r="F3263" t="s">
        <v>5403</v>
      </c>
      <c r="G3263" t="s">
        <v>2299</v>
      </c>
      <c r="H3263">
        <v>4</v>
      </c>
      <c r="I3263" t="s">
        <v>1652</v>
      </c>
      <c r="J3263">
        <v>0</v>
      </c>
      <c r="K3263">
        <v>0</v>
      </c>
    </row>
    <row r="3264" spans="1:11" x14ac:dyDescent="0.25">
      <c r="A3264">
        <v>3848</v>
      </c>
      <c r="B3264" t="s">
        <v>1647</v>
      </c>
      <c r="C3264" t="s">
        <v>301</v>
      </c>
      <c r="D3264" t="s">
        <v>7400</v>
      </c>
      <c r="E3264" t="s">
        <v>5404</v>
      </c>
      <c r="F3264" t="s">
        <v>5405</v>
      </c>
      <c r="G3264" t="s">
        <v>4098</v>
      </c>
      <c r="H3264">
        <v>4</v>
      </c>
      <c r="I3264" t="s">
        <v>1652</v>
      </c>
      <c r="J3264">
        <v>0</v>
      </c>
      <c r="K3264">
        <v>0</v>
      </c>
    </row>
    <row r="3265" spans="1:11" x14ac:dyDescent="0.25">
      <c r="A3265">
        <v>3848</v>
      </c>
      <c r="B3265" t="s">
        <v>1647</v>
      </c>
      <c r="C3265" t="s">
        <v>301</v>
      </c>
      <c r="D3265" t="s">
        <v>7400</v>
      </c>
      <c r="E3265" t="s">
        <v>5406</v>
      </c>
      <c r="F3265" t="s">
        <v>4062</v>
      </c>
      <c r="G3265" t="s">
        <v>3748</v>
      </c>
      <c r="H3265">
        <v>10</v>
      </c>
      <c r="I3265" t="s">
        <v>1652</v>
      </c>
      <c r="J3265">
        <v>0</v>
      </c>
      <c r="K3265">
        <v>0</v>
      </c>
    </row>
    <row r="3266" spans="1:11" x14ac:dyDescent="0.25">
      <c r="A3266">
        <v>3848</v>
      </c>
      <c r="B3266" t="s">
        <v>1647</v>
      </c>
      <c r="C3266" t="s">
        <v>301</v>
      </c>
      <c r="D3266" t="s">
        <v>7400</v>
      </c>
      <c r="E3266" t="s">
        <v>4065</v>
      </c>
      <c r="F3266" t="s">
        <v>4062</v>
      </c>
      <c r="G3266" t="s">
        <v>8322</v>
      </c>
      <c r="H3266">
        <v>37</v>
      </c>
      <c r="I3266" t="s">
        <v>1652</v>
      </c>
      <c r="J3266">
        <v>0</v>
      </c>
      <c r="K3266">
        <v>0</v>
      </c>
    </row>
    <row r="3267" spans="1:11" x14ac:dyDescent="0.25">
      <c r="A3267">
        <v>3848</v>
      </c>
      <c r="B3267" t="s">
        <v>1647</v>
      </c>
      <c r="C3267" t="s">
        <v>301</v>
      </c>
      <c r="D3267" t="s">
        <v>7400</v>
      </c>
      <c r="G3267" t="s">
        <v>4280</v>
      </c>
      <c r="H3267">
        <v>14</v>
      </c>
      <c r="I3267" t="s">
        <v>1652</v>
      </c>
      <c r="J3267">
        <v>0</v>
      </c>
      <c r="K3267">
        <v>0</v>
      </c>
    </row>
    <row r="3268" spans="1:11" x14ac:dyDescent="0.25">
      <c r="A3268">
        <v>3848</v>
      </c>
      <c r="B3268" t="s">
        <v>1647</v>
      </c>
      <c r="C3268" t="s">
        <v>301</v>
      </c>
      <c r="D3268" t="s">
        <v>7400</v>
      </c>
      <c r="E3268" t="s">
        <v>5407</v>
      </c>
      <c r="F3268" t="s">
        <v>5302</v>
      </c>
      <c r="G3268" t="s">
        <v>8322</v>
      </c>
      <c r="H3268">
        <v>1</v>
      </c>
      <c r="I3268" t="s">
        <v>1652</v>
      </c>
      <c r="J3268">
        <v>0</v>
      </c>
      <c r="K3268">
        <v>0</v>
      </c>
    </row>
    <row r="3269" spans="1:11" x14ac:dyDescent="0.25">
      <c r="A3269">
        <v>3848</v>
      </c>
      <c r="B3269" t="s">
        <v>1647</v>
      </c>
      <c r="C3269" t="s">
        <v>301</v>
      </c>
      <c r="D3269" t="s">
        <v>7400</v>
      </c>
      <c r="G3269" t="s">
        <v>5408</v>
      </c>
      <c r="H3269">
        <v>18</v>
      </c>
      <c r="I3269" t="s">
        <v>1652</v>
      </c>
      <c r="J3269">
        <v>0</v>
      </c>
      <c r="K3269">
        <v>0</v>
      </c>
    </row>
    <row r="3270" spans="1:11" x14ac:dyDescent="0.25">
      <c r="A3270">
        <v>3848</v>
      </c>
      <c r="B3270" t="s">
        <v>1647</v>
      </c>
      <c r="C3270" t="s">
        <v>301</v>
      </c>
      <c r="D3270" t="s">
        <v>7400</v>
      </c>
      <c r="E3270" t="s">
        <v>8323</v>
      </c>
      <c r="F3270" t="s">
        <v>5300</v>
      </c>
      <c r="G3270" t="s">
        <v>8322</v>
      </c>
      <c r="H3270">
        <v>1</v>
      </c>
      <c r="I3270" t="s">
        <v>1652</v>
      </c>
      <c r="J3270">
        <v>0</v>
      </c>
      <c r="K3270">
        <v>0</v>
      </c>
    </row>
    <row r="3271" spans="1:11" x14ac:dyDescent="0.25">
      <c r="A3271">
        <v>3848</v>
      </c>
      <c r="B3271" t="s">
        <v>1647</v>
      </c>
      <c r="C3271" t="s">
        <v>301</v>
      </c>
      <c r="D3271" t="s">
        <v>7400</v>
      </c>
      <c r="E3271" t="s">
        <v>5409</v>
      </c>
      <c r="F3271" t="s">
        <v>1677</v>
      </c>
      <c r="G3271" t="s">
        <v>3694</v>
      </c>
      <c r="H3271">
        <v>2</v>
      </c>
      <c r="I3271" t="s">
        <v>1652</v>
      </c>
      <c r="J3271">
        <v>0</v>
      </c>
      <c r="K3271">
        <v>0</v>
      </c>
    </row>
    <row r="3272" spans="1:11" x14ac:dyDescent="0.25">
      <c r="A3272">
        <v>3848</v>
      </c>
      <c r="B3272" t="s">
        <v>1647</v>
      </c>
      <c r="C3272" t="s">
        <v>301</v>
      </c>
      <c r="D3272" t="s">
        <v>7400</v>
      </c>
      <c r="G3272" t="s">
        <v>4885</v>
      </c>
      <c r="H3272">
        <v>1</v>
      </c>
      <c r="I3272" t="s">
        <v>1652</v>
      </c>
      <c r="J3272">
        <v>0</v>
      </c>
      <c r="K3272">
        <v>0</v>
      </c>
    </row>
    <row r="3273" spans="1:11" x14ac:dyDescent="0.25">
      <c r="A3273">
        <v>3848</v>
      </c>
      <c r="B3273" t="s">
        <v>1647</v>
      </c>
      <c r="C3273" t="s">
        <v>301</v>
      </c>
      <c r="D3273" t="s">
        <v>7400</v>
      </c>
      <c r="E3273" t="s">
        <v>5410</v>
      </c>
      <c r="F3273" t="s">
        <v>3780</v>
      </c>
      <c r="G3273" t="s">
        <v>6791</v>
      </c>
      <c r="H3273">
        <v>3</v>
      </c>
      <c r="I3273" t="s">
        <v>1652</v>
      </c>
      <c r="J3273">
        <v>0</v>
      </c>
      <c r="K3273">
        <v>0</v>
      </c>
    </row>
    <row r="3274" spans="1:11" x14ac:dyDescent="0.25">
      <c r="A3274">
        <v>3848</v>
      </c>
      <c r="B3274" t="s">
        <v>1647</v>
      </c>
      <c r="C3274" t="s">
        <v>301</v>
      </c>
      <c r="D3274" t="s">
        <v>7400</v>
      </c>
      <c r="G3274" t="s">
        <v>5119</v>
      </c>
      <c r="H3274">
        <v>3</v>
      </c>
      <c r="I3274" t="s">
        <v>1652</v>
      </c>
      <c r="J3274">
        <v>0</v>
      </c>
      <c r="K3274">
        <v>0</v>
      </c>
    </row>
    <row r="3275" spans="1:11" x14ac:dyDescent="0.25">
      <c r="A3275">
        <v>3848</v>
      </c>
      <c r="B3275" t="s">
        <v>1647</v>
      </c>
      <c r="C3275" t="s">
        <v>301</v>
      </c>
      <c r="D3275" t="s">
        <v>7400</v>
      </c>
      <c r="E3275" t="s">
        <v>10932</v>
      </c>
      <c r="F3275" t="s">
        <v>10933</v>
      </c>
      <c r="G3275" t="s">
        <v>5927</v>
      </c>
      <c r="H3275">
        <v>1</v>
      </c>
      <c r="I3275" t="s">
        <v>1652</v>
      </c>
      <c r="J3275">
        <v>0</v>
      </c>
      <c r="K3275">
        <v>0</v>
      </c>
    </row>
    <row r="3276" spans="1:11" x14ac:dyDescent="0.25">
      <c r="A3276">
        <v>3848</v>
      </c>
      <c r="B3276" t="s">
        <v>1647</v>
      </c>
      <c r="C3276" t="s">
        <v>301</v>
      </c>
      <c r="D3276" t="s">
        <v>7400</v>
      </c>
      <c r="E3276" t="s">
        <v>1808</v>
      </c>
      <c r="F3276" t="s">
        <v>1807</v>
      </c>
      <c r="G3276" t="s">
        <v>3098</v>
      </c>
      <c r="H3276">
        <v>11</v>
      </c>
      <c r="I3276" t="s">
        <v>1646</v>
      </c>
      <c r="J3276">
        <v>0</v>
      </c>
      <c r="K3276">
        <v>0</v>
      </c>
    </row>
    <row r="3277" spans="1:11" x14ac:dyDescent="0.25">
      <c r="A3277">
        <v>3848</v>
      </c>
      <c r="B3277" t="s">
        <v>1647</v>
      </c>
      <c r="C3277" t="s">
        <v>301</v>
      </c>
      <c r="D3277" t="s">
        <v>7400</v>
      </c>
      <c r="E3277" t="s">
        <v>5412</v>
      </c>
      <c r="F3277" t="s">
        <v>5413</v>
      </c>
      <c r="G3277" t="s">
        <v>4923</v>
      </c>
      <c r="H3277">
        <v>3</v>
      </c>
      <c r="I3277" t="s">
        <v>1646</v>
      </c>
      <c r="J3277">
        <v>0</v>
      </c>
      <c r="K3277">
        <v>0</v>
      </c>
    </row>
    <row r="3278" spans="1:11" x14ac:dyDescent="0.25">
      <c r="A3278">
        <v>3848</v>
      </c>
      <c r="B3278" t="s">
        <v>1647</v>
      </c>
      <c r="C3278" t="s">
        <v>301</v>
      </c>
      <c r="D3278" t="s">
        <v>7400</v>
      </c>
      <c r="G3278" t="s">
        <v>7407</v>
      </c>
      <c r="H3278">
        <v>3</v>
      </c>
      <c r="I3278" t="s">
        <v>1646</v>
      </c>
      <c r="J3278">
        <v>0</v>
      </c>
      <c r="K3278">
        <v>0</v>
      </c>
    </row>
    <row r="3279" spans="1:11" x14ac:dyDescent="0.25">
      <c r="A3279">
        <v>3848</v>
      </c>
      <c r="B3279" t="s">
        <v>1647</v>
      </c>
      <c r="C3279" t="s">
        <v>301</v>
      </c>
      <c r="D3279" t="s">
        <v>7400</v>
      </c>
      <c r="E3279" t="s">
        <v>1806</v>
      </c>
      <c r="F3279" t="s">
        <v>1805</v>
      </c>
      <c r="G3279" t="s">
        <v>3066</v>
      </c>
      <c r="H3279">
        <v>4</v>
      </c>
      <c r="I3279" t="s">
        <v>1646</v>
      </c>
      <c r="J3279">
        <v>0</v>
      </c>
      <c r="K3279">
        <v>0</v>
      </c>
    </row>
    <row r="3280" spans="1:11" x14ac:dyDescent="0.25">
      <c r="A3280">
        <v>3848</v>
      </c>
      <c r="B3280" t="s">
        <v>1647</v>
      </c>
      <c r="C3280" t="s">
        <v>301</v>
      </c>
      <c r="D3280" t="s">
        <v>7400</v>
      </c>
      <c r="G3280" t="s">
        <v>7408</v>
      </c>
      <c r="H3280">
        <v>3</v>
      </c>
      <c r="I3280" t="s">
        <v>1646</v>
      </c>
      <c r="J3280">
        <v>0</v>
      </c>
      <c r="K3280">
        <v>0</v>
      </c>
    </row>
    <row r="3281" spans="1:11" x14ac:dyDescent="0.25">
      <c r="A3281">
        <v>3848</v>
      </c>
      <c r="B3281" t="s">
        <v>1647</v>
      </c>
      <c r="C3281" t="s">
        <v>301</v>
      </c>
      <c r="D3281" t="s">
        <v>7400</v>
      </c>
      <c r="E3281" t="s">
        <v>6667</v>
      </c>
      <c r="F3281" t="s">
        <v>1803</v>
      </c>
      <c r="G3281" t="s">
        <v>6639</v>
      </c>
      <c r="H3281">
        <v>5</v>
      </c>
      <c r="I3281" t="s">
        <v>1652</v>
      </c>
      <c r="J3281">
        <v>0</v>
      </c>
      <c r="K3281">
        <v>0</v>
      </c>
    </row>
    <row r="3282" spans="1:11" x14ac:dyDescent="0.25">
      <c r="A3282">
        <v>3848</v>
      </c>
      <c r="B3282" t="s">
        <v>1647</v>
      </c>
      <c r="C3282" t="s">
        <v>301</v>
      </c>
      <c r="D3282" t="s">
        <v>7400</v>
      </c>
      <c r="E3282" t="s">
        <v>10177</v>
      </c>
      <c r="F3282" t="s">
        <v>10178</v>
      </c>
      <c r="G3282" t="s">
        <v>9183</v>
      </c>
      <c r="H3282">
        <v>1</v>
      </c>
      <c r="I3282" t="s">
        <v>1646</v>
      </c>
      <c r="J3282">
        <v>0</v>
      </c>
      <c r="K3282">
        <v>0</v>
      </c>
    </row>
    <row r="3283" spans="1:11" x14ac:dyDescent="0.25">
      <c r="A3283">
        <v>3848</v>
      </c>
      <c r="B3283" t="s">
        <v>1647</v>
      </c>
      <c r="C3283" t="s">
        <v>301</v>
      </c>
      <c r="D3283" t="s">
        <v>7400</v>
      </c>
      <c r="E3283" t="s">
        <v>2442</v>
      </c>
      <c r="F3283" t="s">
        <v>2443</v>
      </c>
      <c r="G3283" t="s">
        <v>9183</v>
      </c>
      <c r="H3283">
        <v>2</v>
      </c>
      <c r="I3283" t="s">
        <v>1646</v>
      </c>
      <c r="J3283">
        <v>0</v>
      </c>
      <c r="K3283">
        <v>0</v>
      </c>
    </row>
    <row r="3284" spans="1:11" x14ac:dyDescent="0.25">
      <c r="A3284">
        <v>3848</v>
      </c>
      <c r="B3284" t="s">
        <v>1647</v>
      </c>
      <c r="C3284" t="s">
        <v>301</v>
      </c>
      <c r="D3284" t="s">
        <v>7400</v>
      </c>
      <c r="G3284" t="s">
        <v>3069</v>
      </c>
      <c r="H3284">
        <v>1</v>
      </c>
      <c r="I3284" t="s">
        <v>1646</v>
      </c>
      <c r="J3284">
        <v>0</v>
      </c>
      <c r="K3284">
        <v>0</v>
      </c>
    </row>
    <row r="3285" spans="1:11" x14ac:dyDescent="0.25">
      <c r="A3285">
        <v>3848</v>
      </c>
      <c r="B3285" t="s">
        <v>1647</v>
      </c>
      <c r="C3285" t="s">
        <v>301</v>
      </c>
      <c r="D3285" t="s">
        <v>7400</v>
      </c>
      <c r="E3285" t="s">
        <v>7354</v>
      </c>
      <c r="F3285" t="s">
        <v>7355</v>
      </c>
      <c r="G3285" t="s">
        <v>10152</v>
      </c>
      <c r="H3285">
        <v>4</v>
      </c>
      <c r="I3285" t="s">
        <v>1652</v>
      </c>
      <c r="J3285">
        <v>0</v>
      </c>
      <c r="K3285">
        <v>0</v>
      </c>
    </row>
    <row r="3286" spans="1:11" x14ac:dyDescent="0.25">
      <c r="A3286">
        <v>3848</v>
      </c>
      <c r="B3286" t="s">
        <v>1647</v>
      </c>
      <c r="C3286" t="s">
        <v>301</v>
      </c>
      <c r="D3286" t="s">
        <v>7400</v>
      </c>
      <c r="G3286" t="s">
        <v>7040</v>
      </c>
      <c r="H3286">
        <v>17</v>
      </c>
      <c r="I3286" t="s">
        <v>1652</v>
      </c>
      <c r="J3286">
        <v>0</v>
      </c>
      <c r="K3286">
        <v>0</v>
      </c>
    </row>
    <row r="3287" spans="1:11" x14ac:dyDescent="0.25">
      <c r="A3287">
        <v>3848</v>
      </c>
      <c r="B3287" t="s">
        <v>1647</v>
      </c>
      <c r="C3287" t="s">
        <v>301</v>
      </c>
      <c r="D3287" t="s">
        <v>7400</v>
      </c>
      <c r="E3287" t="s">
        <v>2093</v>
      </c>
      <c r="F3287" t="s">
        <v>2094</v>
      </c>
      <c r="G3287" t="s">
        <v>7409</v>
      </c>
      <c r="H3287">
        <v>6</v>
      </c>
      <c r="I3287" t="s">
        <v>1646</v>
      </c>
      <c r="J3287">
        <v>0</v>
      </c>
      <c r="K3287">
        <v>0</v>
      </c>
    </row>
    <row r="3288" spans="1:11" x14ac:dyDescent="0.25">
      <c r="A3288">
        <v>3848</v>
      </c>
      <c r="B3288" t="s">
        <v>1647</v>
      </c>
      <c r="C3288" t="s">
        <v>301</v>
      </c>
      <c r="D3288" t="s">
        <v>7400</v>
      </c>
      <c r="E3288" t="s">
        <v>4066</v>
      </c>
      <c r="F3288" t="s">
        <v>4067</v>
      </c>
      <c r="G3288" t="s">
        <v>7639</v>
      </c>
      <c r="H3288">
        <v>74</v>
      </c>
      <c r="I3288" t="s">
        <v>1652</v>
      </c>
      <c r="J3288">
        <v>0</v>
      </c>
      <c r="K3288">
        <v>0</v>
      </c>
    </row>
    <row r="3289" spans="1:11" x14ac:dyDescent="0.25">
      <c r="A3289">
        <v>3848</v>
      </c>
      <c r="B3289" t="s">
        <v>1647</v>
      </c>
      <c r="C3289" t="s">
        <v>301</v>
      </c>
      <c r="D3289" t="s">
        <v>7400</v>
      </c>
      <c r="G3289" t="s">
        <v>4525</v>
      </c>
      <c r="H3289">
        <v>8</v>
      </c>
      <c r="I3289" t="s">
        <v>1652</v>
      </c>
      <c r="J3289">
        <v>0</v>
      </c>
      <c r="K3289">
        <v>0</v>
      </c>
    </row>
    <row r="3290" spans="1:11" x14ac:dyDescent="0.25">
      <c r="A3290">
        <v>3848</v>
      </c>
      <c r="B3290" t="s">
        <v>1647</v>
      </c>
      <c r="C3290" t="s">
        <v>301</v>
      </c>
      <c r="D3290" t="s">
        <v>7400</v>
      </c>
      <c r="E3290" t="s">
        <v>4068</v>
      </c>
      <c r="F3290" t="s">
        <v>4069</v>
      </c>
      <c r="G3290" t="s">
        <v>3190</v>
      </c>
      <c r="H3290">
        <v>1</v>
      </c>
      <c r="I3290" t="s">
        <v>1652</v>
      </c>
      <c r="J3290">
        <v>0</v>
      </c>
      <c r="K3290">
        <v>0</v>
      </c>
    </row>
    <row r="3291" spans="1:11" x14ac:dyDescent="0.25">
      <c r="A3291">
        <v>3848</v>
      </c>
      <c r="B3291" t="s">
        <v>1647</v>
      </c>
      <c r="C3291" t="s">
        <v>301</v>
      </c>
      <c r="D3291" t="s">
        <v>7400</v>
      </c>
      <c r="E3291" t="s">
        <v>4070</v>
      </c>
      <c r="F3291" t="s">
        <v>4071</v>
      </c>
      <c r="G3291" t="s">
        <v>10401</v>
      </c>
      <c r="H3291">
        <v>4</v>
      </c>
      <c r="I3291" t="s">
        <v>1652</v>
      </c>
      <c r="J3291">
        <v>0</v>
      </c>
      <c r="K3291">
        <v>0</v>
      </c>
    </row>
    <row r="3292" spans="1:11" x14ac:dyDescent="0.25">
      <c r="A3292">
        <v>3848</v>
      </c>
      <c r="B3292" t="s">
        <v>1647</v>
      </c>
      <c r="C3292" t="s">
        <v>301</v>
      </c>
      <c r="D3292" t="s">
        <v>7400</v>
      </c>
      <c r="G3292" t="s">
        <v>4281</v>
      </c>
      <c r="H3292">
        <v>1</v>
      </c>
      <c r="I3292" t="s">
        <v>1652</v>
      </c>
      <c r="J3292">
        <v>0</v>
      </c>
      <c r="K3292">
        <v>0</v>
      </c>
    </row>
    <row r="3293" spans="1:11" x14ac:dyDescent="0.25">
      <c r="A3293">
        <v>3848</v>
      </c>
      <c r="B3293" t="s">
        <v>1647</v>
      </c>
      <c r="C3293" t="s">
        <v>301</v>
      </c>
      <c r="D3293" t="s">
        <v>7400</v>
      </c>
      <c r="E3293" t="s">
        <v>4073</v>
      </c>
      <c r="F3293" t="s">
        <v>4074</v>
      </c>
      <c r="G3293" t="s">
        <v>6882</v>
      </c>
      <c r="H3293">
        <v>5</v>
      </c>
      <c r="I3293" t="s">
        <v>1652</v>
      </c>
      <c r="J3293">
        <v>0</v>
      </c>
      <c r="K3293">
        <v>0</v>
      </c>
    </row>
    <row r="3294" spans="1:11" x14ac:dyDescent="0.25">
      <c r="A3294">
        <v>3848</v>
      </c>
      <c r="B3294" t="s">
        <v>1647</v>
      </c>
      <c r="C3294" t="s">
        <v>301</v>
      </c>
      <c r="D3294" t="s">
        <v>7400</v>
      </c>
      <c r="G3294" t="s">
        <v>6228</v>
      </c>
      <c r="H3294">
        <v>6</v>
      </c>
      <c r="I3294" t="s">
        <v>1652</v>
      </c>
      <c r="J3294">
        <v>0</v>
      </c>
      <c r="K3294">
        <v>0</v>
      </c>
    </row>
    <row r="3295" spans="1:11" x14ac:dyDescent="0.25">
      <c r="A3295">
        <v>3848</v>
      </c>
      <c r="B3295" t="s">
        <v>1647</v>
      </c>
      <c r="C3295" t="s">
        <v>301</v>
      </c>
      <c r="D3295" t="s">
        <v>7400</v>
      </c>
      <c r="E3295" t="s">
        <v>6493</v>
      </c>
      <c r="F3295" t="s">
        <v>1678</v>
      </c>
      <c r="G3295" t="s">
        <v>4356</v>
      </c>
      <c r="H3295">
        <v>11</v>
      </c>
      <c r="I3295" t="s">
        <v>1652</v>
      </c>
      <c r="J3295">
        <v>0</v>
      </c>
      <c r="K3295">
        <v>0</v>
      </c>
    </row>
    <row r="3296" spans="1:11" x14ac:dyDescent="0.25">
      <c r="A3296">
        <v>3848</v>
      </c>
      <c r="B3296" t="s">
        <v>1647</v>
      </c>
      <c r="C3296" t="s">
        <v>301</v>
      </c>
      <c r="D3296" t="s">
        <v>7400</v>
      </c>
      <c r="E3296" t="s">
        <v>8787</v>
      </c>
      <c r="F3296" t="s">
        <v>1779</v>
      </c>
      <c r="G3296" t="s">
        <v>6797</v>
      </c>
      <c r="H3296">
        <v>1</v>
      </c>
      <c r="I3296" t="s">
        <v>1652</v>
      </c>
      <c r="J3296">
        <v>0</v>
      </c>
      <c r="K3296">
        <v>0</v>
      </c>
    </row>
    <row r="3297" spans="1:11" x14ac:dyDescent="0.25">
      <c r="A3297">
        <v>3848</v>
      </c>
      <c r="B3297" t="s">
        <v>1647</v>
      </c>
      <c r="C3297" t="s">
        <v>301</v>
      </c>
      <c r="D3297" t="s">
        <v>7400</v>
      </c>
      <c r="G3297" t="s">
        <v>4524</v>
      </c>
      <c r="H3297">
        <v>2</v>
      </c>
      <c r="I3297" t="s">
        <v>1652</v>
      </c>
      <c r="J3297">
        <v>0</v>
      </c>
      <c r="K3297">
        <v>0</v>
      </c>
    </row>
    <row r="3298" spans="1:11" x14ac:dyDescent="0.25">
      <c r="A3298">
        <v>3848</v>
      </c>
      <c r="B3298" t="s">
        <v>1647</v>
      </c>
      <c r="C3298" t="s">
        <v>301</v>
      </c>
      <c r="D3298" t="s">
        <v>7400</v>
      </c>
      <c r="E3298" t="s">
        <v>6494</v>
      </c>
      <c r="F3298" t="s">
        <v>1683</v>
      </c>
      <c r="G3298" t="s">
        <v>3621</v>
      </c>
      <c r="H3298">
        <v>16</v>
      </c>
      <c r="I3298" t="s">
        <v>1652</v>
      </c>
      <c r="J3298">
        <v>0</v>
      </c>
      <c r="K3298">
        <v>0</v>
      </c>
    </row>
    <row r="3299" spans="1:11" x14ac:dyDescent="0.25">
      <c r="A3299">
        <v>3848</v>
      </c>
      <c r="B3299" t="s">
        <v>1647</v>
      </c>
      <c r="C3299" t="s">
        <v>301</v>
      </c>
      <c r="D3299" t="s">
        <v>7400</v>
      </c>
      <c r="G3299" t="s">
        <v>4524</v>
      </c>
      <c r="H3299">
        <v>17</v>
      </c>
      <c r="I3299" t="s">
        <v>1652</v>
      </c>
      <c r="J3299">
        <v>0</v>
      </c>
      <c r="K3299">
        <v>0</v>
      </c>
    </row>
    <row r="3300" spans="1:11" x14ac:dyDescent="0.25">
      <c r="A3300">
        <v>3848</v>
      </c>
      <c r="B3300" t="s">
        <v>1647</v>
      </c>
      <c r="C3300" t="s">
        <v>301</v>
      </c>
      <c r="D3300" t="s">
        <v>7400</v>
      </c>
      <c r="E3300" t="s">
        <v>4075</v>
      </c>
      <c r="F3300" t="s">
        <v>4076</v>
      </c>
      <c r="G3300" t="s">
        <v>6799</v>
      </c>
      <c r="H3300">
        <v>12</v>
      </c>
      <c r="I3300" t="s">
        <v>1652</v>
      </c>
      <c r="J3300">
        <v>0</v>
      </c>
      <c r="K3300">
        <v>0</v>
      </c>
    </row>
    <row r="3301" spans="1:11" x14ac:dyDescent="0.25">
      <c r="A3301">
        <v>3848</v>
      </c>
      <c r="B3301" t="s">
        <v>1647</v>
      </c>
      <c r="C3301" t="s">
        <v>301</v>
      </c>
      <c r="D3301" t="s">
        <v>7400</v>
      </c>
      <c r="G3301" t="s">
        <v>8517</v>
      </c>
      <c r="H3301">
        <v>2</v>
      </c>
      <c r="I3301" t="s">
        <v>1652</v>
      </c>
      <c r="J3301">
        <v>0</v>
      </c>
      <c r="K3301">
        <v>0</v>
      </c>
    </row>
    <row r="3302" spans="1:11" x14ac:dyDescent="0.25">
      <c r="A3302">
        <v>3848</v>
      </c>
      <c r="B3302" t="s">
        <v>1647</v>
      </c>
      <c r="C3302" t="s">
        <v>301</v>
      </c>
      <c r="D3302" t="s">
        <v>7400</v>
      </c>
      <c r="E3302" t="s">
        <v>4282</v>
      </c>
      <c r="F3302" t="s">
        <v>4157</v>
      </c>
      <c r="G3302" t="s">
        <v>10331</v>
      </c>
      <c r="H3302">
        <v>16</v>
      </c>
      <c r="I3302" t="s">
        <v>1652</v>
      </c>
      <c r="J3302">
        <v>0</v>
      </c>
      <c r="K3302">
        <v>0</v>
      </c>
    </row>
    <row r="3303" spans="1:11" x14ac:dyDescent="0.25">
      <c r="A3303">
        <v>3848</v>
      </c>
      <c r="B3303" t="s">
        <v>1647</v>
      </c>
      <c r="C3303" t="s">
        <v>301</v>
      </c>
      <c r="D3303" t="s">
        <v>7400</v>
      </c>
      <c r="G3303" t="s">
        <v>6229</v>
      </c>
      <c r="H3303">
        <v>20</v>
      </c>
      <c r="I3303" t="s">
        <v>1652</v>
      </c>
      <c r="J3303">
        <v>0</v>
      </c>
      <c r="K3303">
        <v>0</v>
      </c>
    </row>
    <row r="3304" spans="1:11" x14ac:dyDescent="0.25">
      <c r="A3304">
        <v>3848</v>
      </c>
      <c r="B3304" t="s">
        <v>1647</v>
      </c>
      <c r="C3304" t="s">
        <v>301</v>
      </c>
      <c r="D3304" t="s">
        <v>7400</v>
      </c>
      <c r="E3304" t="s">
        <v>6278</v>
      </c>
      <c r="F3304" t="s">
        <v>1801</v>
      </c>
      <c r="G3304" t="s">
        <v>8259</v>
      </c>
      <c r="H3304">
        <v>69</v>
      </c>
      <c r="I3304" t="s">
        <v>1652</v>
      </c>
      <c r="J3304">
        <v>0</v>
      </c>
      <c r="K3304">
        <v>0</v>
      </c>
    </row>
    <row r="3305" spans="1:11" x14ac:dyDescent="0.25">
      <c r="A3305">
        <v>3848</v>
      </c>
      <c r="B3305" t="s">
        <v>1647</v>
      </c>
      <c r="C3305" t="s">
        <v>301</v>
      </c>
      <c r="D3305" t="s">
        <v>7400</v>
      </c>
      <c r="E3305" t="s">
        <v>4077</v>
      </c>
      <c r="F3305" t="s">
        <v>4078</v>
      </c>
      <c r="G3305" t="s">
        <v>7639</v>
      </c>
      <c r="H3305">
        <v>112</v>
      </c>
      <c r="I3305" t="s">
        <v>1652</v>
      </c>
      <c r="J3305">
        <v>0</v>
      </c>
      <c r="K3305">
        <v>0</v>
      </c>
    </row>
    <row r="3306" spans="1:11" x14ac:dyDescent="0.25">
      <c r="A3306">
        <v>3848</v>
      </c>
      <c r="B3306" t="s">
        <v>1647</v>
      </c>
      <c r="C3306" t="s">
        <v>301</v>
      </c>
      <c r="D3306" t="s">
        <v>7400</v>
      </c>
      <c r="G3306" t="s">
        <v>4525</v>
      </c>
      <c r="H3306">
        <v>8</v>
      </c>
      <c r="I3306" t="s">
        <v>1652</v>
      </c>
      <c r="J3306">
        <v>0</v>
      </c>
      <c r="K3306">
        <v>0</v>
      </c>
    </row>
    <row r="3307" spans="1:11" x14ac:dyDescent="0.25">
      <c r="A3307">
        <v>3848</v>
      </c>
      <c r="B3307" t="s">
        <v>1647</v>
      </c>
      <c r="C3307" t="s">
        <v>301</v>
      </c>
      <c r="D3307" t="s">
        <v>7400</v>
      </c>
      <c r="E3307" t="s">
        <v>7221</v>
      </c>
      <c r="F3307" t="s">
        <v>7222</v>
      </c>
      <c r="G3307" t="s">
        <v>7223</v>
      </c>
      <c r="H3307">
        <v>18</v>
      </c>
      <c r="I3307" t="s">
        <v>1652</v>
      </c>
      <c r="J3307">
        <v>0</v>
      </c>
      <c r="K3307">
        <v>0</v>
      </c>
    </row>
    <row r="3308" spans="1:11" x14ac:dyDescent="0.25">
      <c r="A3308">
        <v>3848</v>
      </c>
      <c r="B3308" t="s">
        <v>1647</v>
      </c>
      <c r="C3308" t="s">
        <v>301</v>
      </c>
      <c r="D3308" t="s">
        <v>7400</v>
      </c>
      <c r="E3308" t="s">
        <v>5414</v>
      </c>
      <c r="F3308" t="s">
        <v>5415</v>
      </c>
      <c r="G3308" t="s">
        <v>7583</v>
      </c>
      <c r="H3308">
        <v>4</v>
      </c>
      <c r="I3308" t="s">
        <v>1652</v>
      </c>
      <c r="J3308">
        <v>0</v>
      </c>
      <c r="K3308">
        <v>0</v>
      </c>
    </row>
    <row r="3309" spans="1:11" x14ac:dyDescent="0.25">
      <c r="A3309">
        <v>3848</v>
      </c>
      <c r="B3309" t="s">
        <v>1647</v>
      </c>
      <c r="C3309" t="s">
        <v>301</v>
      </c>
      <c r="D3309" t="s">
        <v>7400</v>
      </c>
      <c r="G3309" t="s">
        <v>9184</v>
      </c>
      <c r="H3309">
        <v>6</v>
      </c>
      <c r="I3309" t="s">
        <v>1652</v>
      </c>
      <c r="J3309">
        <v>0</v>
      </c>
      <c r="K3309">
        <v>0</v>
      </c>
    </row>
    <row r="3310" spans="1:11" x14ac:dyDescent="0.25">
      <c r="A3310">
        <v>3848</v>
      </c>
      <c r="B3310" t="s">
        <v>1647</v>
      </c>
      <c r="C3310" t="s">
        <v>301</v>
      </c>
      <c r="D3310" t="s">
        <v>7400</v>
      </c>
      <c r="E3310" t="s">
        <v>4080</v>
      </c>
      <c r="F3310" t="s">
        <v>4081</v>
      </c>
      <c r="G3310" t="s">
        <v>7645</v>
      </c>
      <c r="H3310">
        <v>7</v>
      </c>
      <c r="I3310" t="s">
        <v>1652</v>
      </c>
      <c r="J3310">
        <v>0</v>
      </c>
      <c r="K3310">
        <v>0</v>
      </c>
    </row>
    <row r="3311" spans="1:11" x14ac:dyDescent="0.25">
      <c r="A3311">
        <v>3848</v>
      </c>
      <c r="B3311" t="s">
        <v>1647</v>
      </c>
      <c r="C3311" t="s">
        <v>301</v>
      </c>
      <c r="D3311" t="s">
        <v>7400</v>
      </c>
      <c r="G3311" t="s">
        <v>9185</v>
      </c>
      <c r="H3311">
        <v>13</v>
      </c>
      <c r="I3311" t="s">
        <v>1652</v>
      </c>
      <c r="J3311">
        <v>0</v>
      </c>
      <c r="K3311">
        <v>0</v>
      </c>
    </row>
    <row r="3312" spans="1:11" x14ac:dyDescent="0.25">
      <c r="A3312">
        <v>3848</v>
      </c>
      <c r="B3312" t="s">
        <v>1647</v>
      </c>
      <c r="C3312" t="s">
        <v>301</v>
      </c>
      <c r="D3312" t="s">
        <v>7400</v>
      </c>
      <c r="E3312" t="s">
        <v>9558</v>
      </c>
      <c r="F3312" t="s">
        <v>9559</v>
      </c>
      <c r="G3312" t="s">
        <v>3190</v>
      </c>
      <c r="H3312">
        <v>14</v>
      </c>
      <c r="I3312" t="s">
        <v>1652</v>
      </c>
      <c r="J3312">
        <v>0</v>
      </c>
      <c r="K3312">
        <v>0</v>
      </c>
    </row>
    <row r="3313" spans="1:11" x14ac:dyDescent="0.25">
      <c r="A3313">
        <v>3848</v>
      </c>
      <c r="B3313" t="s">
        <v>1647</v>
      </c>
      <c r="C3313" t="s">
        <v>301</v>
      </c>
      <c r="D3313" t="s">
        <v>7400</v>
      </c>
      <c r="E3313" t="s">
        <v>5996</v>
      </c>
      <c r="F3313" t="s">
        <v>5997</v>
      </c>
      <c r="G3313" t="s">
        <v>6402</v>
      </c>
      <c r="H3313">
        <v>1</v>
      </c>
      <c r="I3313" t="s">
        <v>1652</v>
      </c>
      <c r="J3313">
        <v>0</v>
      </c>
      <c r="K3313">
        <v>0</v>
      </c>
    </row>
    <row r="3314" spans="1:11" x14ac:dyDescent="0.25">
      <c r="A3314">
        <v>3848</v>
      </c>
      <c r="B3314" t="s">
        <v>1647</v>
      </c>
      <c r="C3314" t="s">
        <v>301</v>
      </c>
      <c r="D3314" t="s">
        <v>7400</v>
      </c>
      <c r="G3314" t="s">
        <v>4283</v>
      </c>
      <c r="H3314">
        <v>10</v>
      </c>
      <c r="I3314" t="s">
        <v>1652</v>
      </c>
      <c r="J3314">
        <v>0</v>
      </c>
      <c r="K3314">
        <v>0</v>
      </c>
    </row>
    <row r="3315" spans="1:11" x14ac:dyDescent="0.25">
      <c r="A3315">
        <v>3848</v>
      </c>
      <c r="B3315" t="s">
        <v>1647</v>
      </c>
      <c r="C3315" t="s">
        <v>301</v>
      </c>
      <c r="D3315" t="s">
        <v>7400</v>
      </c>
      <c r="E3315" t="s">
        <v>6735</v>
      </c>
      <c r="F3315" t="s">
        <v>6736</v>
      </c>
      <c r="G3315" t="s">
        <v>6505</v>
      </c>
      <c r="H3315">
        <v>3</v>
      </c>
      <c r="I3315" t="s">
        <v>1652</v>
      </c>
      <c r="J3315">
        <v>0</v>
      </c>
      <c r="K3315">
        <v>0</v>
      </c>
    </row>
    <row r="3316" spans="1:11" x14ac:dyDescent="0.25">
      <c r="A3316">
        <v>3848</v>
      </c>
      <c r="B3316" t="s">
        <v>1647</v>
      </c>
      <c r="C3316" t="s">
        <v>301</v>
      </c>
      <c r="D3316" t="s">
        <v>7400</v>
      </c>
      <c r="G3316" t="s">
        <v>6060</v>
      </c>
      <c r="H3316">
        <v>4</v>
      </c>
      <c r="I3316" t="s">
        <v>1652</v>
      </c>
      <c r="J3316">
        <v>0</v>
      </c>
      <c r="K3316">
        <v>0</v>
      </c>
    </row>
    <row r="3317" spans="1:11" x14ac:dyDescent="0.25">
      <c r="A3317">
        <v>3848</v>
      </c>
      <c r="B3317" t="s">
        <v>1647</v>
      </c>
      <c r="C3317" t="s">
        <v>301</v>
      </c>
      <c r="D3317" t="s">
        <v>7400</v>
      </c>
      <c r="E3317" t="s">
        <v>5416</v>
      </c>
      <c r="F3317" t="s">
        <v>5417</v>
      </c>
      <c r="G3317" t="s">
        <v>6970</v>
      </c>
      <c r="H3317">
        <v>7</v>
      </c>
      <c r="I3317" t="s">
        <v>1652</v>
      </c>
      <c r="J3317">
        <v>0</v>
      </c>
      <c r="K3317">
        <v>0</v>
      </c>
    </row>
    <row r="3318" spans="1:11" x14ac:dyDescent="0.25">
      <c r="A3318">
        <v>3848</v>
      </c>
      <c r="B3318" t="s">
        <v>1647</v>
      </c>
      <c r="C3318" t="s">
        <v>301</v>
      </c>
      <c r="D3318" t="s">
        <v>7400</v>
      </c>
      <c r="G3318" t="s">
        <v>4283</v>
      </c>
      <c r="H3318">
        <v>10</v>
      </c>
      <c r="I3318" t="s">
        <v>1652</v>
      </c>
      <c r="J3318">
        <v>0</v>
      </c>
      <c r="K3318">
        <v>0</v>
      </c>
    </row>
    <row r="3319" spans="1:11" x14ac:dyDescent="0.25">
      <c r="A3319">
        <v>3848</v>
      </c>
      <c r="B3319" t="s">
        <v>1647</v>
      </c>
      <c r="C3319" t="s">
        <v>301</v>
      </c>
      <c r="D3319" t="s">
        <v>7400</v>
      </c>
      <c r="E3319" t="s">
        <v>10934</v>
      </c>
      <c r="F3319" t="s">
        <v>10935</v>
      </c>
      <c r="G3319" t="s">
        <v>10936</v>
      </c>
      <c r="H3319">
        <v>1</v>
      </c>
      <c r="I3319" t="s">
        <v>1652</v>
      </c>
      <c r="J3319">
        <v>0</v>
      </c>
      <c r="K3319">
        <v>0</v>
      </c>
    </row>
    <row r="3320" spans="1:11" x14ac:dyDescent="0.25">
      <c r="A3320">
        <v>3848</v>
      </c>
      <c r="B3320" t="s">
        <v>1647</v>
      </c>
      <c r="C3320" t="s">
        <v>301</v>
      </c>
      <c r="D3320" t="s">
        <v>7400</v>
      </c>
      <c r="G3320" t="s">
        <v>10937</v>
      </c>
      <c r="H3320">
        <v>2</v>
      </c>
      <c r="I3320" t="s">
        <v>1652</v>
      </c>
      <c r="J3320">
        <v>0</v>
      </c>
      <c r="K3320">
        <v>0</v>
      </c>
    </row>
    <row r="3321" spans="1:11" x14ac:dyDescent="0.25">
      <c r="A3321">
        <v>3848</v>
      </c>
      <c r="B3321" t="s">
        <v>1647</v>
      </c>
      <c r="C3321" t="s">
        <v>301</v>
      </c>
      <c r="D3321" t="s">
        <v>7400</v>
      </c>
      <c r="E3321" t="s">
        <v>5418</v>
      </c>
      <c r="F3321" t="s">
        <v>1791</v>
      </c>
      <c r="G3321" t="s">
        <v>6649</v>
      </c>
      <c r="H3321">
        <v>1</v>
      </c>
      <c r="I3321" t="s">
        <v>1652</v>
      </c>
      <c r="J3321">
        <v>0</v>
      </c>
      <c r="K3321">
        <v>0</v>
      </c>
    </row>
    <row r="3322" spans="1:11" x14ac:dyDescent="0.25">
      <c r="A3322">
        <v>3848</v>
      </c>
      <c r="B3322" t="s">
        <v>1647</v>
      </c>
      <c r="C3322" t="s">
        <v>301</v>
      </c>
      <c r="D3322" t="s">
        <v>7400</v>
      </c>
      <c r="E3322" t="s">
        <v>10938</v>
      </c>
      <c r="F3322" t="s">
        <v>10939</v>
      </c>
      <c r="G3322" t="s">
        <v>3164</v>
      </c>
      <c r="H3322">
        <v>1</v>
      </c>
      <c r="I3322" t="s">
        <v>1652</v>
      </c>
      <c r="J3322">
        <v>0</v>
      </c>
      <c r="K3322">
        <v>0</v>
      </c>
    </row>
    <row r="3323" spans="1:11" x14ac:dyDescent="0.25">
      <c r="A3323">
        <v>3848</v>
      </c>
      <c r="B3323" t="s">
        <v>1647</v>
      </c>
      <c r="C3323" t="s">
        <v>301</v>
      </c>
      <c r="D3323" t="s">
        <v>7400</v>
      </c>
      <c r="G3323" t="s">
        <v>4526</v>
      </c>
      <c r="H3323">
        <v>2</v>
      </c>
      <c r="I3323" t="s">
        <v>1652</v>
      </c>
      <c r="J3323">
        <v>0</v>
      </c>
      <c r="K3323">
        <v>0</v>
      </c>
    </row>
    <row r="3324" spans="1:11" x14ac:dyDescent="0.25">
      <c r="A3324">
        <v>3848</v>
      </c>
      <c r="B3324" t="s">
        <v>1647</v>
      </c>
      <c r="C3324" t="s">
        <v>301</v>
      </c>
      <c r="D3324" t="s">
        <v>7400</v>
      </c>
      <c r="E3324" t="s">
        <v>6231</v>
      </c>
      <c r="F3324" t="s">
        <v>6232</v>
      </c>
      <c r="G3324" t="s">
        <v>6495</v>
      </c>
      <c r="H3324">
        <v>19</v>
      </c>
      <c r="I3324" t="s">
        <v>1652</v>
      </c>
      <c r="J3324">
        <v>0</v>
      </c>
      <c r="K3324">
        <v>0</v>
      </c>
    </row>
    <row r="3325" spans="1:11" x14ac:dyDescent="0.25">
      <c r="A3325">
        <v>3848</v>
      </c>
      <c r="B3325" t="s">
        <v>1647</v>
      </c>
      <c r="C3325" t="s">
        <v>301</v>
      </c>
      <c r="D3325" t="s">
        <v>7400</v>
      </c>
      <c r="E3325" t="s">
        <v>5420</v>
      </c>
      <c r="F3325" t="s">
        <v>5421</v>
      </c>
      <c r="G3325" t="s">
        <v>6791</v>
      </c>
      <c r="H3325">
        <v>4</v>
      </c>
      <c r="I3325" t="s">
        <v>1652</v>
      </c>
      <c r="J3325">
        <v>0</v>
      </c>
      <c r="K3325">
        <v>0</v>
      </c>
    </row>
    <row r="3326" spans="1:11" x14ac:dyDescent="0.25">
      <c r="A3326">
        <v>3848</v>
      </c>
      <c r="B3326" t="s">
        <v>1647</v>
      </c>
      <c r="C3326" t="s">
        <v>301</v>
      </c>
      <c r="D3326" t="s">
        <v>7400</v>
      </c>
      <c r="G3326" t="s">
        <v>5422</v>
      </c>
      <c r="H3326">
        <v>2</v>
      </c>
      <c r="I3326" t="s">
        <v>1652</v>
      </c>
      <c r="J3326">
        <v>0</v>
      </c>
      <c r="K3326">
        <v>0</v>
      </c>
    </row>
    <row r="3327" spans="1:11" x14ac:dyDescent="0.25">
      <c r="A3327">
        <v>3848</v>
      </c>
      <c r="B3327" t="s">
        <v>1647</v>
      </c>
      <c r="C3327" t="s">
        <v>301</v>
      </c>
      <c r="D3327" t="s">
        <v>7400</v>
      </c>
      <c r="E3327" t="s">
        <v>7825</v>
      </c>
      <c r="F3327" t="s">
        <v>7826</v>
      </c>
      <c r="G3327" t="s">
        <v>3104</v>
      </c>
      <c r="H3327">
        <v>4</v>
      </c>
      <c r="I3327" t="s">
        <v>1652</v>
      </c>
      <c r="J3327">
        <v>0</v>
      </c>
      <c r="K3327">
        <v>0</v>
      </c>
    </row>
    <row r="3328" spans="1:11" x14ac:dyDescent="0.25">
      <c r="A3328">
        <v>3848</v>
      </c>
      <c r="B3328" t="s">
        <v>1647</v>
      </c>
      <c r="C3328" t="s">
        <v>301</v>
      </c>
      <c r="D3328" t="s">
        <v>7400</v>
      </c>
      <c r="G3328" t="s">
        <v>7827</v>
      </c>
      <c r="H3328">
        <v>4</v>
      </c>
      <c r="I3328" t="s">
        <v>1652</v>
      </c>
      <c r="J3328">
        <v>0</v>
      </c>
      <c r="K3328">
        <v>0</v>
      </c>
    </row>
    <row r="3329" spans="1:11" x14ac:dyDescent="0.25">
      <c r="A3329">
        <v>3848</v>
      </c>
      <c r="B3329" t="s">
        <v>1647</v>
      </c>
      <c r="C3329" t="s">
        <v>301</v>
      </c>
      <c r="D3329" t="s">
        <v>7400</v>
      </c>
      <c r="E3329" t="s">
        <v>5423</v>
      </c>
      <c r="F3329" t="s">
        <v>5424</v>
      </c>
      <c r="G3329" t="s">
        <v>3658</v>
      </c>
      <c r="H3329">
        <v>5</v>
      </c>
      <c r="I3329" t="s">
        <v>1652</v>
      </c>
      <c r="J3329">
        <v>0</v>
      </c>
      <c r="K3329">
        <v>0</v>
      </c>
    </row>
    <row r="3330" spans="1:11" x14ac:dyDescent="0.25">
      <c r="A3330">
        <v>3848</v>
      </c>
      <c r="B3330" t="s">
        <v>1647</v>
      </c>
      <c r="C3330" t="s">
        <v>301</v>
      </c>
      <c r="D3330" t="s">
        <v>7400</v>
      </c>
      <c r="G3330" t="s">
        <v>5425</v>
      </c>
      <c r="H3330">
        <v>2</v>
      </c>
      <c r="I3330" t="s">
        <v>1652</v>
      </c>
      <c r="J3330">
        <v>0</v>
      </c>
      <c r="K3330">
        <v>0</v>
      </c>
    </row>
    <row r="3331" spans="1:11" x14ac:dyDescent="0.25">
      <c r="A3331">
        <v>3848</v>
      </c>
      <c r="B3331" t="s">
        <v>1647</v>
      </c>
      <c r="C3331" t="s">
        <v>301</v>
      </c>
      <c r="D3331" t="s">
        <v>7400</v>
      </c>
      <c r="E3331" t="s">
        <v>8623</v>
      </c>
      <c r="F3331" t="s">
        <v>8624</v>
      </c>
      <c r="G3331" t="s">
        <v>3154</v>
      </c>
      <c r="H3331">
        <v>3</v>
      </c>
      <c r="I3331" t="s">
        <v>1652</v>
      </c>
      <c r="J3331">
        <v>0</v>
      </c>
      <c r="K3331">
        <v>0</v>
      </c>
    </row>
    <row r="3332" spans="1:11" x14ac:dyDescent="0.25">
      <c r="A3332">
        <v>3848</v>
      </c>
      <c r="B3332" t="s">
        <v>1647</v>
      </c>
      <c r="C3332" t="s">
        <v>301</v>
      </c>
      <c r="D3332" t="s">
        <v>7400</v>
      </c>
      <c r="E3332" t="s">
        <v>7828</v>
      </c>
      <c r="F3332" t="s">
        <v>7829</v>
      </c>
      <c r="G3332" t="s">
        <v>7830</v>
      </c>
      <c r="H3332">
        <v>2</v>
      </c>
      <c r="I3332" t="s">
        <v>1652</v>
      </c>
      <c r="J3332">
        <v>0</v>
      </c>
      <c r="K3332">
        <v>0</v>
      </c>
    </row>
    <row r="3333" spans="1:11" x14ac:dyDescent="0.25">
      <c r="A3333">
        <v>3848</v>
      </c>
      <c r="B3333" t="s">
        <v>1647</v>
      </c>
      <c r="C3333" t="s">
        <v>301</v>
      </c>
      <c r="D3333" t="s">
        <v>7400</v>
      </c>
      <c r="E3333" t="s">
        <v>5426</v>
      </c>
      <c r="F3333" t="s">
        <v>5427</v>
      </c>
      <c r="G3333" t="s">
        <v>5428</v>
      </c>
      <c r="H3333">
        <v>5</v>
      </c>
      <c r="I3333" t="s">
        <v>1652</v>
      </c>
      <c r="J3333">
        <v>0</v>
      </c>
      <c r="K3333">
        <v>0</v>
      </c>
    </row>
    <row r="3334" spans="1:11" x14ac:dyDescent="0.25">
      <c r="A3334">
        <v>3848</v>
      </c>
      <c r="B3334" t="s">
        <v>1647</v>
      </c>
      <c r="C3334" t="s">
        <v>301</v>
      </c>
      <c r="D3334" t="s">
        <v>7400</v>
      </c>
      <c r="E3334" t="s">
        <v>7173</v>
      </c>
      <c r="F3334" t="s">
        <v>7174</v>
      </c>
      <c r="G3334" t="s">
        <v>4084</v>
      </c>
      <c r="H3334">
        <v>24</v>
      </c>
      <c r="I3334" t="s">
        <v>1652</v>
      </c>
      <c r="J3334">
        <v>0</v>
      </c>
      <c r="K3334">
        <v>0</v>
      </c>
    </row>
    <row r="3335" spans="1:11" x14ac:dyDescent="0.25">
      <c r="A3335">
        <v>3848</v>
      </c>
      <c r="B3335" t="s">
        <v>1647</v>
      </c>
      <c r="C3335" t="s">
        <v>301</v>
      </c>
      <c r="D3335" t="s">
        <v>7400</v>
      </c>
      <c r="G3335" t="s">
        <v>4320</v>
      </c>
      <c r="H3335">
        <v>26</v>
      </c>
      <c r="I3335" t="s">
        <v>1652</v>
      </c>
      <c r="J3335">
        <v>0</v>
      </c>
      <c r="K3335">
        <v>0</v>
      </c>
    </row>
    <row r="3336" spans="1:11" x14ac:dyDescent="0.25">
      <c r="A3336">
        <v>3848</v>
      </c>
      <c r="B3336" t="s">
        <v>1647</v>
      </c>
      <c r="C3336" t="s">
        <v>301</v>
      </c>
      <c r="D3336" t="s">
        <v>7400</v>
      </c>
      <c r="E3336" t="s">
        <v>4085</v>
      </c>
      <c r="F3336" t="s">
        <v>4086</v>
      </c>
      <c r="G3336" t="s">
        <v>7831</v>
      </c>
      <c r="H3336">
        <v>33</v>
      </c>
      <c r="I3336" t="s">
        <v>1652</v>
      </c>
      <c r="J3336">
        <v>0</v>
      </c>
      <c r="K3336">
        <v>0</v>
      </c>
    </row>
    <row r="3337" spans="1:11" x14ac:dyDescent="0.25">
      <c r="A3337">
        <v>3848</v>
      </c>
      <c r="B3337" t="s">
        <v>1647</v>
      </c>
      <c r="C3337" t="s">
        <v>301</v>
      </c>
      <c r="D3337" t="s">
        <v>7400</v>
      </c>
      <c r="G3337" t="s">
        <v>4320</v>
      </c>
      <c r="H3337">
        <v>78</v>
      </c>
      <c r="I3337" t="s">
        <v>1652</v>
      </c>
      <c r="J3337">
        <v>0</v>
      </c>
      <c r="K3337">
        <v>0</v>
      </c>
    </row>
    <row r="3338" spans="1:11" x14ac:dyDescent="0.25">
      <c r="A3338">
        <v>3848</v>
      </c>
      <c r="B3338" t="s">
        <v>1647</v>
      </c>
      <c r="C3338" t="s">
        <v>301</v>
      </c>
      <c r="D3338" t="s">
        <v>7400</v>
      </c>
      <c r="E3338" t="s">
        <v>5429</v>
      </c>
      <c r="F3338" t="s">
        <v>5430</v>
      </c>
      <c r="G3338" t="s">
        <v>3246</v>
      </c>
      <c r="H3338">
        <v>10</v>
      </c>
      <c r="I3338" t="s">
        <v>1652</v>
      </c>
      <c r="J3338">
        <v>0</v>
      </c>
      <c r="K3338">
        <v>0</v>
      </c>
    </row>
    <row r="3339" spans="1:11" x14ac:dyDescent="0.25">
      <c r="A3339">
        <v>3848</v>
      </c>
      <c r="B3339" t="s">
        <v>1647</v>
      </c>
      <c r="C3339" t="s">
        <v>301</v>
      </c>
      <c r="D3339" t="s">
        <v>7400</v>
      </c>
      <c r="G3339" t="s">
        <v>5431</v>
      </c>
      <c r="H3339">
        <v>24</v>
      </c>
      <c r="I3339" t="s">
        <v>1652</v>
      </c>
      <c r="J3339">
        <v>0</v>
      </c>
      <c r="K3339">
        <v>0</v>
      </c>
    </row>
    <row r="3340" spans="1:11" x14ac:dyDescent="0.25">
      <c r="A3340">
        <v>3848</v>
      </c>
      <c r="B3340" t="s">
        <v>1647</v>
      </c>
      <c r="C3340" t="s">
        <v>301</v>
      </c>
      <c r="D3340" t="s">
        <v>7400</v>
      </c>
      <c r="E3340" t="s">
        <v>4087</v>
      </c>
      <c r="F3340" t="s">
        <v>4088</v>
      </c>
      <c r="G3340" t="s">
        <v>6800</v>
      </c>
      <c r="H3340">
        <v>4</v>
      </c>
      <c r="I3340" t="s">
        <v>1652</v>
      </c>
      <c r="J3340">
        <v>0</v>
      </c>
      <c r="K3340">
        <v>0</v>
      </c>
    </row>
    <row r="3341" spans="1:11" x14ac:dyDescent="0.25">
      <c r="A3341">
        <v>3848</v>
      </c>
      <c r="B3341" t="s">
        <v>1647</v>
      </c>
      <c r="C3341" t="s">
        <v>301</v>
      </c>
      <c r="D3341" t="s">
        <v>7400</v>
      </c>
      <c r="G3341" t="s">
        <v>5432</v>
      </c>
      <c r="H3341">
        <v>4</v>
      </c>
      <c r="I3341" t="s">
        <v>1652</v>
      </c>
      <c r="J3341">
        <v>0</v>
      </c>
      <c r="K3341">
        <v>0</v>
      </c>
    </row>
    <row r="3342" spans="1:11" x14ac:dyDescent="0.25">
      <c r="A3342">
        <v>3848</v>
      </c>
      <c r="B3342" t="s">
        <v>1647</v>
      </c>
      <c r="C3342" t="s">
        <v>301</v>
      </c>
      <c r="D3342" t="s">
        <v>7400</v>
      </c>
      <c r="E3342" t="s">
        <v>5998</v>
      </c>
      <c r="F3342" t="s">
        <v>5999</v>
      </c>
      <c r="G3342" t="s">
        <v>3164</v>
      </c>
      <c r="H3342">
        <v>3</v>
      </c>
      <c r="I3342" t="s">
        <v>1652</v>
      </c>
      <c r="J3342">
        <v>0</v>
      </c>
      <c r="K3342">
        <v>0</v>
      </c>
    </row>
    <row r="3343" spans="1:11" x14ac:dyDescent="0.25">
      <c r="A3343">
        <v>3848</v>
      </c>
      <c r="B3343" t="s">
        <v>1647</v>
      </c>
      <c r="C3343" t="s">
        <v>301</v>
      </c>
      <c r="D3343" t="s">
        <v>7400</v>
      </c>
      <c r="G3343" t="s">
        <v>9184</v>
      </c>
      <c r="H3343">
        <v>5</v>
      </c>
      <c r="I3343" t="s">
        <v>1652</v>
      </c>
      <c r="J3343">
        <v>0</v>
      </c>
      <c r="K3343">
        <v>0</v>
      </c>
    </row>
    <row r="3344" spans="1:11" x14ac:dyDescent="0.25">
      <c r="A3344">
        <v>3848</v>
      </c>
      <c r="B3344" t="s">
        <v>1647</v>
      </c>
      <c r="C3344" t="s">
        <v>301</v>
      </c>
      <c r="D3344" t="s">
        <v>7400</v>
      </c>
      <c r="E3344" t="s">
        <v>4089</v>
      </c>
      <c r="F3344" t="s">
        <v>4090</v>
      </c>
      <c r="G3344" t="s">
        <v>4091</v>
      </c>
      <c r="H3344">
        <v>3</v>
      </c>
      <c r="I3344" t="s">
        <v>1652</v>
      </c>
      <c r="J3344">
        <v>0</v>
      </c>
      <c r="K3344">
        <v>0</v>
      </c>
    </row>
    <row r="3345" spans="1:11" x14ac:dyDescent="0.25">
      <c r="A3345">
        <v>3848</v>
      </c>
      <c r="B3345" t="s">
        <v>1647</v>
      </c>
      <c r="C3345" t="s">
        <v>301</v>
      </c>
      <c r="D3345" t="s">
        <v>7400</v>
      </c>
      <c r="G3345" t="s">
        <v>4527</v>
      </c>
      <c r="H3345">
        <v>15</v>
      </c>
      <c r="I3345" t="s">
        <v>1652</v>
      </c>
      <c r="J3345">
        <v>0</v>
      </c>
      <c r="K3345">
        <v>0</v>
      </c>
    </row>
    <row r="3346" spans="1:11" x14ac:dyDescent="0.25">
      <c r="A3346">
        <v>3848</v>
      </c>
      <c r="B3346" t="s">
        <v>1647</v>
      </c>
      <c r="C3346" t="s">
        <v>301</v>
      </c>
      <c r="D3346" t="s">
        <v>7400</v>
      </c>
      <c r="E3346" t="s">
        <v>4092</v>
      </c>
      <c r="F3346" t="s">
        <v>4093</v>
      </c>
      <c r="G3346" t="s">
        <v>4079</v>
      </c>
      <c r="H3346">
        <v>3</v>
      </c>
      <c r="I3346" t="s">
        <v>1652</v>
      </c>
      <c r="J3346">
        <v>0</v>
      </c>
      <c r="K3346">
        <v>0</v>
      </c>
    </row>
    <row r="3347" spans="1:11" x14ac:dyDescent="0.25">
      <c r="A3347">
        <v>3848</v>
      </c>
      <c r="B3347" t="s">
        <v>1647</v>
      </c>
      <c r="C3347" t="s">
        <v>301</v>
      </c>
      <c r="D3347" t="s">
        <v>7400</v>
      </c>
      <c r="G3347" t="s">
        <v>6496</v>
      </c>
      <c r="H3347">
        <v>11</v>
      </c>
      <c r="I3347" t="s">
        <v>1652</v>
      </c>
      <c r="J3347">
        <v>0</v>
      </c>
      <c r="K3347">
        <v>0</v>
      </c>
    </row>
    <row r="3348" spans="1:11" x14ac:dyDescent="0.25">
      <c r="A3348">
        <v>3848</v>
      </c>
      <c r="B3348" t="s">
        <v>1647</v>
      </c>
      <c r="C3348" t="s">
        <v>301</v>
      </c>
      <c r="D3348" t="s">
        <v>7400</v>
      </c>
      <c r="E3348" t="s">
        <v>6497</v>
      </c>
      <c r="F3348" t="s">
        <v>1791</v>
      </c>
      <c r="G3348" t="s">
        <v>6964</v>
      </c>
      <c r="H3348">
        <v>1</v>
      </c>
      <c r="I3348" t="s">
        <v>1652</v>
      </c>
      <c r="J3348">
        <v>0</v>
      </c>
      <c r="K3348">
        <v>0</v>
      </c>
    </row>
    <row r="3349" spans="1:11" x14ac:dyDescent="0.25">
      <c r="A3349">
        <v>3848</v>
      </c>
      <c r="B3349" t="s">
        <v>1647</v>
      </c>
      <c r="C3349" t="s">
        <v>301</v>
      </c>
      <c r="D3349" t="s">
        <v>7400</v>
      </c>
      <c r="G3349" t="s">
        <v>6496</v>
      </c>
      <c r="H3349">
        <v>12</v>
      </c>
      <c r="I3349" t="s">
        <v>1652</v>
      </c>
      <c r="J3349">
        <v>0</v>
      </c>
      <c r="K3349">
        <v>0</v>
      </c>
    </row>
    <row r="3350" spans="1:11" x14ac:dyDescent="0.25">
      <c r="A3350">
        <v>3848</v>
      </c>
      <c r="B3350" t="s">
        <v>1647</v>
      </c>
      <c r="C3350" t="s">
        <v>301</v>
      </c>
      <c r="D3350" t="s">
        <v>7400</v>
      </c>
      <c r="E3350" t="s">
        <v>5433</v>
      </c>
      <c r="F3350" t="s">
        <v>5434</v>
      </c>
      <c r="G3350" t="s">
        <v>6505</v>
      </c>
      <c r="H3350">
        <v>2</v>
      </c>
      <c r="I3350" t="s">
        <v>1652</v>
      </c>
      <c r="J3350">
        <v>0</v>
      </c>
      <c r="K3350">
        <v>0</v>
      </c>
    </row>
    <row r="3351" spans="1:11" x14ac:dyDescent="0.25">
      <c r="A3351">
        <v>3848</v>
      </c>
      <c r="B3351" t="s">
        <v>1647</v>
      </c>
      <c r="C3351" t="s">
        <v>301</v>
      </c>
      <c r="D3351" t="s">
        <v>7400</v>
      </c>
      <c r="G3351" t="s">
        <v>4407</v>
      </c>
      <c r="H3351">
        <v>2</v>
      </c>
      <c r="I3351" t="s">
        <v>1652</v>
      </c>
      <c r="J3351">
        <v>0</v>
      </c>
      <c r="K3351">
        <v>0</v>
      </c>
    </row>
    <row r="3352" spans="1:11" x14ac:dyDescent="0.25">
      <c r="A3352">
        <v>3848</v>
      </c>
      <c r="B3352" t="s">
        <v>1647</v>
      </c>
      <c r="C3352" t="s">
        <v>301</v>
      </c>
      <c r="D3352" t="s">
        <v>7400</v>
      </c>
      <c r="E3352" t="s">
        <v>4094</v>
      </c>
      <c r="F3352" t="s">
        <v>4095</v>
      </c>
      <c r="G3352" t="s">
        <v>7633</v>
      </c>
      <c r="H3352">
        <v>9</v>
      </c>
      <c r="I3352" t="s">
        <v>1652</v>
      </c>
      <c r="J3352">
        <v>0</v>
      </c>
      <c r="K3352">
        <v>0</v>
      </c>
    </row>
    <row r="3353" spans="1:11" x14ac:dyDescent="0.25">
      <c r="A3353">
        <v>3848</v>
      </c>
      <c r="B3353" t="s">
        <v>1647</v>
      </c>
      <c r="C3353" t="s">
        <v>301</v>
      </c>
      <c r="D3353" t="s">
        <v>7400</v>
      </c>
      <c r="G3353" t="s">
        <v>4407</v>
      </c>
      <c r="H3353">
        <v>9</v>
      </c>
      <c r="I3353" t="s">
        <v>1652</v>
      </c>
      <c r="J3353">
        <v>0</v>
      </c>
      <c r="K3353">
        <v>0</v>
      </c>
    </row>
    <row r="3354" spans="1:11" x14ac:dyDescent="0.25">
      <c r="A3354">
        <v>3848</v>
      </c>
      <c r="B3354" t="s">
        <v>1647</v>
      </c>
      <c r="C3354" t="s">
        <v>301</v>
      </c>
      <c r="D3354" t="s">
        <v>7400</v>
      </c>
      <c r="E3354" t="s">
        <v>4096</v>
      </c>
      <c r="F3354" t="s">
        <v>1667</v>
      </c>
      <c r="G3354" t="s">
        <v>7633</v>
      </c>
      <c r="H3354">
        <v>17</v>
      </c>
      <c r="I3354" t="s">
        <v>1652</v>
      </c>
      <c r="J3354">
        <v>0</v>
      </c>
      <c r="K3354">
        <v>0</v>
      </c>
    </row>
    <row r="3355" spans="1:11" x14ac:dyDescent="0.25">
      <c r="A3355">
        <v>3848</v>
      </c>
      <c r="B3355" t="s">
        <v>1647</v>
      </c>
      <c r="C3355" t="s">
        <v>301</v>
      </c>
      <c r="D3355" t="s">
        <v>7400</v>
      </c>
      <c r="G3355" t="s">
        <v>5419</v>
      </c>
      <c r="H3355">
        <v>31</v>
      </c>
      <c r="I3355" t="s">
        <v>1652</v>
      </c>
      <c r="J3355">
        <v>0</v>
      </c>
      <c r="K3355">
        <v>0</v>
      </c>
    </row>
    <row r="3356" spans="1:11" x14ac:dyDescent="0.25">
      <c r="A3356">
        <v>3848</v>
      </c>
      <c r="B3356" t="s">
        <v>1647</v>
      </c>
      <c r="C3356" t="s">
        <v>301</v>
      </c>
      <c r="D3356" t="s">
        <v>7400</v>
      </c>
      <c r="E3356" t="s">
        <v>9705</v>
      </c>
      <c r="F3356" t="s">
        <v>9706</v>
      </c>
      <c r="G3356" t="s">
        <v>7633</v>
      </c>
      <c r="H3356">
        <v>3</v>
      </c>
      <c r="I3356" t="s">
        <v>1652</v>
      </c>
      <c r="J3356">
        <v>0</v>
      </c>
      <c r="K3356">
        <v>0</v>
      </c>
    </row>
    <row r="3357" spans="1:11" x14ac:dyDescent="0.25">
      <c r="A3357">
        <v>3848</v>
      </c>
      <c r="B3357" t="s">
        <v>1647</v>
      </c>
      <c r="C3357" t="s">
        <v>301</v>
      </c>
      <c r="D3357" t="s">
        <v>7400</v>
      </c>
      <c r="E3357" t="s">
        <v>8625</v>
      </c>
      <c r="F3357" t="s">
        <v>4082</v>
      </c>
      <c r="G3357" t="s">
        <v>4104</v>
      </c>
      <c r="H3357">
        <v>2</v>
      </c>
      <c r="I3357" t="s">
        <v>1652</v>
      </c>
      <c r="J3357">
        <v>0</v>
      </c>
      <c r="K3357">
        <v>0</v>
      </c>
    </row>
    <row r="3358" spans="1:11" x14ac:dyDescent="0.25">
      <c r="A3358">
        <v>3848</v>
      </c>
      <c r="B3358" t="s">
        <v>1647</v>
      </c>
      <c r="C3358" t="s">
        <v>301</v>
      </c>
      <c r="D3358" t="s">
        <v>7400</v>
      </c>
      <c r="G3358" t="s">
        <v>5425</v>
      </c>
      <c r="H3358">
        <v>8</v>
      </c>
      <c r="I3358" t="s">
        <v>1652</v>
      </c>
      <c r="J3358">
        <v>0</v>
      </c>
      <c r="K3358">
        <v>0</v>
      </c>
    </row>
    <row r="3359" spans="1:11" x14ac:dyDescent="0.25">
      <c r="A3359">
        <v>3848</v>
      </c>
      <c r="B3359" t="s">
        <v>1647</v>
      </c>
      <c r="C3359" t="s">
        <v>301</v>
      </c>
      <c r="D3359" t="s">
        <v>7400</v>
      </c>
      <c r="E3359" t="s">
        <v>1800</v>
      </c>
      <c r="F3359" t="s">
        <v>1799</v>
      </c>
      <c r="G3359" t="s">
        <v>4098</v>
      </c>
      <c r="H3359">
        <v>6</v>
      </c>
      <c r="I3359" t="s">
        <v>1652</v>
      </c>
      <c r="J3359">
        <v>0</v>
      </c>
      <c r="K3359">
        <v>0</v>
      </c>
    </row>
    <row r="3360" spans="1:11" x14ac:dyDescent="0.25">
      <c r="A3360">
        <v>3848</v>
      </c>
      <c r="B3360" t="s">
        <v>1647</v>
      </c>
      <c r="C3360" t="s">
        <v>301</v>
      </c>
      <c r="D3360" t="s">
        <v>7400</v>
      </c>
      <c r="G3360" t="s">
        <v>2300</v>
      </c>
      <c r="H3360">
        <v>5</v>
      </c>
      <c r="I3360" t="s">
        <v>1652</v>
      </c>
      <c r="J3360">
        <v>0</v>
      </c>
      <c r="K3360">
        <v>0</v>
      </c>
    </row>
    <row r="3361" spans="1:11" x14ac:dyDescent="0.25">
      <c r="A3361">
        <v>3848</v>
      </c>
      <c r="B3361" t="s">
        <v>1647</v>
      </c>
      <c r="C3361" t="s">
        <v>301</v>
      </c>
      <c r="D3361" t="s">
        <v>7400</v>
      </c>
      <c r="E3361" t="s">
        <v>8324</v>
      </c>
      <c r="F3361" t="s">
        <v>1655</v>
      </c>
      <c r="G3361" t="s">
        <v>4083</v>
      </c>
      <c r="H3361">
        <v>17</v>
      </c>
      <c r="I3361" t="s">
        <v>1652</v>
      </c>
      <c r="J3361">
        <v>0</v>
      </c>
      <c r="K3361">
        <v>0</v>
      </c>
    </row>
    <row r="3362" spans="1:11" x14ac:dyDescent="0.25">
      <c r="A3362">
        <v>3848</v>
      </c>
      <c r="B3362" t="s">
        <v>1647</v>
      </c>
      <c r="C3362" t="s">
        <v>301</v>
      </c>
      <c r="D3362" t="s">
        <v>7400</v>
      </c>
      <c r="E3362" t="s">
        <v>4099</v>
      </c>
      <c r="F3362" t="s">
        <v>1655</v>
      </c>
      <c r="G3362" t="s">
        <v>5435</v>
      </c>
      <c r="H3362">
        <v>6</v>
      </c>
      <c r="I3362" t="s">
        <v>1652</v>
      </c>
      <c r="J3362">
        <v>0</v>
      </c>
      <c r="K3362">
        <v>0</v>
      </c>
    </row>
    <row r="3363" spans="1:11" x14ac:dyDescent="0.25">
      <c r="A3363">
        <v>3848</v>
      </c>
      <c r="B3363" t="s">
        <v>1647</v>
      </c>
      <c r="C3363" t="s">
        <v>301</v>
      </c>
      <c r="D3363" t="s">
        <v>7400</v>
      </c>
      <c r="E3363" t="s">
        <v>4100</v>
      </c>
      <c r="F3363" t="s">
        <v>4101</v>
      </c>
      <c r="G3363" t="s">
        <v>7056</v>
      </c>
      <c r="H3363">
        <v>18</v>
      </c>
      <c r="I3363" t="s">
        <v>1652</v>
      </c>
      <c r="J3363">
        <v>0</v>
      </c>
      <c r="K3363">
        <v>0</v>
      </c>
    </row>
    <row r="3364" spans="1:11" x14ac:dyDescent="0.25">
      <c r="A3364">
        <v>3848</v>
      </c>
      <c r="B3364" t="s">
        <v>1647</v>
      </c>
      <c r="C3364" t="s">
        <v>301</v>
      </c>
      <c r="D3364" t="s">
        <v>7400</v>
      </c>
      <c r="G3364" t="s">
        <v>4391</v>
      </c>
      <c r="H3364">
        <v>96</v>
      </c>
      <c r="I3364" t="s">
        <v>1652</v>
      </c>
      <c r="J3364">
        <v>0</v>
      </c>
      <c r="K3364">
        <v>0</v>
      </c>
    </row>
    <row r="3365" spans="1:11" x14ac:dyDescent="0.25">
      <c r="A3365">
        <v>3848</v>
      </c>
      <c r="B3365" t="s">
        <v>1647</v>
      </c>
      <c r="C3365" t="s">
        <v>301</v>
      </c>
      <c r="D3365" t="s">
        <v>7400</v>
      </c>
      <c r="E3365" t="s">
        <v>8626</v>
      </c>
      <c r="F3365" t="s">
        <v>8627</v>
      </c>
      <c r="G3365" t="s">
        <v>3133</v>
      </c>
      <c r="H3365">
        <v>19</v>
      </c>
      <c r="I3365" t="s">
        <v>1652</v>
      </c>
      <c r="J3365">
        <v>0</v>
      </c>
      <c r="K3365">
        <v>0</v>
      </c>
    </row>
    <row r="3366" spans="1:11" x14ac:dyDescent="0.25">
      <c r="A3366">
        <v>3848</v>
      </c>
      <c r="B3366" t="s">
        <v>1647</v>
      </c>
      <c r="C3366" t="s">
        <v>301</v>
      </c>
      <c r="D3366" t="s">
        <v>7400</v>
      </c>
      <c r="E3366" t="s">
        <v>5436</v>
      </c>
      <c r="F3366" t="s">
        <v>5437</v>
      </c>
      <c r="G3366" t="s">
        <v>5438</v>
      </c>
      <c r="H3366">
        <v>5</v>
      </c>
      <c r="I3366" t="s">
        <v>1652</v>
      </c>
      <c r="J3366">
        <v>0</v>
      </c>
      <c r="K3366">
        <v>0</v>
      </c>
    </row>
    <row r="3367" spans="1:11" x14ac:dyDescent="0.25">
      <c r="A3367">
        <v>3848</v>
      </c>
      <c r="B3367" t="s">
        <v>1647</v>
      </c>
      <c r="C3367" t="s">
        <v>301</v>
      </c>
      <c r="D3367" t="s">
        <v>7400</v>
      </c>
      <c r="E3367" t="s">
        <v>10940</v>
      </c>
      <c r="F3367" t="s">
        <v>10941</v>
      </c>
      <c r="G3367" t="s">
        <v>3726</v>
      </c>
      <c r="H3367">
        <v>20</v>
      </c>
      <c r="I3367" t="s">
        <v>1652</v>
      </c>
      <c r="J3367">
        <v>0</v>
      </c>
      <c r="K3367">
        <v>0</v>
      </c>
    </row>
    <row r="3368" spans="1:11" x14ac:dyDescent="0.25">
      <c r="A3368">
        <v>3848</v>
      </c>
      <c r="B3368" t="s">
        <v>1647</v>
      </c>
      <c r="C3368" t="s">
        <v>301</v>
      </c>
      <c r="D3368" t="s">
        <v>7400</v>
      </c>
      <c r="G3368" t="s">
        <v>10942</v>
      </c>
      <c r="H3368">
        <v>30</v>
      </c>
      <c r="I3368" t="s">
        <v>1652</v>
      </c>
      <c r="J3368">
        <v>0</v>
      </c>
      <c r="K3368">
        <v>0</v>
      </c>
    </row>
    <row r="3369" spans="1:11" x14ac:dyDescent="0.25">
      <c r="A3369">
        <v>3848</v>
      </c>
      <c r="B3369" t="s">
        <v>1647</v>
      </c>
      <c r="C3369" t="s">
        <v>301</v>
      </c>
      <c r="D3369" t="s">
        <v>7400</v>
      </c>
      <c r="E3369" t="s">
        <v>4102</v>
      </c>
      <c r="F3369" t="s">
        <v>3149</v>
      </c>
      <c r="G3369" t="s">
        <v>3251</v>
      </c>
      <c r="H3369">
        <v>20</v>
      </c>
      <c r="I3369" t="s">
        <v>1652</v>
      </c>
      <c r="J3369">
        <v>0</v>
      </c>
      <c r="K3369">
        <v>0</v>
      </c>
    </row>
    <row r="3370" spans="1:11" x14ac:dyDescent="0.25">
      <c r="A3370">
        <v>3848</v>
      </c>
      <c r="B3370" t="s">
        <v>1647</v>
      </c>
      <c r="C3370" t="s">
        <v>301</v>
      </c>
      <c r="D3370" t="s">
        <v>7400</v>
      </c>
      <c r="G3370" t="s">
        <v>4528</v>
      </c>
      <c r="H3370">
        <v>10</v>
      </c>
      <c r="I3370" t="s">
        <v>1652</v>
      </c>
      <c r="J3370">
        <v>0</v>
      </c>
      <c r="K3370">
        <v>0</v>
      </c>
    </row>
    <row r="3371" spans="1:11" x14ac:dyDescent="0.25">
      <c r="A3371">
        <v>3848</v>
      </c>
      <c r="B3371" t="s">
        <v>1647</v>
      </c>
      <c r="C3371" t="s">
        <v>301</v>
      </c>
      <c r="D3371" t="s">
        <v>7400</v>
      </c>
      <c r="E3371" t="s">
        <v>6498</v>
      </c>
      <c r="F3371" t="s">
        <v>3149</v>
      </c>
      <c r="G3371" t="s">
        <v>6970</v>
      </c>
      <c r="H3371">
        <v>4</v>
      </c>
      <c r="I3371" t="s">
        <v>1652</v>
      </c>
      <c r="J3371">
        <v>0</v>
      </c>
      <c r="K3371">
        <v>0</v>
      </c>
    </row>
    <row r="3372" spans="1:11" x14ac:dyDescent="0.25">
      <c r="A3372">
        <v>3848</v>
      </c>
      <c r="B3372" t="s">
        <v>1647</v>
      </c>
      <c r="C3372" t="s">
        <v>301</v>
      </c>
      <c r="D3372" t="s">
        <v>7400</v>
      </c>
      <c r="G3372" t="s">
        <v>6228</v>
      </c>
      <c r="H3372">
        <v>29</v>
      </c>
      <c r="I3372" t="s">
        <v>1652</v>
      </c>
      <c r="J3372">
        <v>0</v>
      </c>
      <c r="K3372">
        <v>0</v>
      </c>
    </row>
    <row r="3373" spans="1:11" x14ac:dyDescent="0.25">
      <c r="A3373">
        <v>3848</v>
      </c>
      <c r="B3373" t="s">
        <v>1647</v>
      </c>
      <c r="C3373" t="s">
        <v>301</v>
      </c>
      <c r="D3373" t="s">
        <v>7400</v>
      </c>
      <c r="E3373" t="s">
        <v>6499</v>
      </c>
      <c r="F3373" t="s">
        <v>6500</v>
      </c>
      <c r="G3373" t="s">
        <v>3110</v>
      </c>
      <c r="H3373">
        <v>4</v>
      </c>
      <c r="I3373" t="s">
        <v>1652</v>
      </c>
      <c r="J3373">
        <v>0</v>
      </c>
      <c r="K3373">
        <v>0</v>
      </c>
    </row>
    <row r="3374" spans="1:11" x14ac:dyDescent="0.25">
      <c r="A3374">
        <v>3848</v>
      </c>
      <c r="B3374" t="s">
        <v>1647</v>
      </c>
      <c r="C3374" t="s">
        <v>301</v>
      </c>
      <c r="D3374" t="s">
        <v>7400</v>
      </c>
      <c r="G3374" t="s">
        <v>6501</v>
      </c>
      <c r="H3374">
        <v>12</v>
      </c>
      <c r="I3374" t="s">
        <v>1652</v>
      </c>
      <c r="J3374">
        <v>0</v>
      </c>
      <c r="K3374">
        <v>0</v>
      </c>
    </row>
    <row r="3375" spans="1:11" x14ac:dyDescent="0.25">
      <c r="A3375">
        <v>3848</v>
      </c>
      <c r="B3375" t="s">
        <v>1647</v>
      </c>
      <c r="C3375" t="s">
        <v>301</v>
      </c>
      <c r="D3375" t="s">
        <v>7400</v>
      </c>
      <c r="E3375" t="s">
        <v>6668</v>
      </c>
      <c r="F3375" t="s">
        <v>6669</v>
      </c>
      <c r="G3375" t="s">
        <v>6496</v>
      </c>
      <c r="H3375">
        <v>19</v>
      </c>
      <c r="I3375" t="s">
        <v>1652</v>
      </c>
      <c r="J3375">
        <v>0</v>
      </c>
      <c r="K3375">
        <v>0</v>
      </c>
    </row>
    <row r="3376" spans="1:11" x14ac:dyDescent="0.25">
      <c r="A3376">
        <v>3848</v>
      </c>
      <c r="B3376" t="s">
        <v>1647</v>
      </c>
      <c r="C3376" t="s">
        <v>301</v>
      </c>
      <c r="D3376" t="s">
        <v>7400</v>
      </c>
      <c r="E3376" t="s">
        <v>4103</v>
      </c>
      <c r="F3376" t="s">
        <v>1655</v>
      </c>
      <c r="G3376" t="s">
        <v>4104</v>
      </c>
      <c r="H3376">
        <v>29</v>
      </c>
      <c r="I3376" t="s">
        <v>1652</v>
      </c>
      <c r="J3376">
        <v>0</v>
      </c>
      <c r="K3376">
        <v>0</v>
      </c>
    </row>
    <row r="3377" spans="1:11" x14ac:dyDescent="0.25">
      <c r="A3377">
        <v>3848</v>
      </c>
      <c r="B3377" t="s">
        <v>1647</v>
      </c>
      <c r="C3377" t="s">
        <v>301</v>
      </c>
      <c r="D3377" t="s">
        <v>7400</v>
      </c>
      <c r="G3377" t="s">
        <v>4284</v>
      </c>
      <c r="H3377">
        <v>32</v>
      </c>
      <c r="I3377" t="s">
        <v>1652</v>
      </c>
      <c r="J3377">
        <v>0</v>
      </c>
      <c r="K3377">
        <v>0</v>
      </c>
    </row>
    <row r="3378" spans="1:11" x14ac:dyDescent="0.25">
      <c r="A3378">
        <v>3848</v>
      </c>
      <c r="B3378" t="s">
        <v>1647</v>
      </c>
      <c r="C3378" t="s">
        <v>301</v>
      </c>
      <c r="D3378" t="s">
        <v>7400</v>
      </c>
      <c r="E3378" t="s">
        <v>4105</v>
      </c>
      <c r="F3378" t="s">
        <v>1655</v>
      </c>
      <c r="G3378" t="s">
        <v>4091</v>
      </c>
      <c r="H3378">
        <v>24</v>
      </c>
      <c r="I3378" t="s">
        <v>1652</v>
      </c>
      <c r="J3378">
        <v>0</v>
      </c>
      <c r="K3378">
        <v>0</v>
      </c>
    </row>
    <row r="3379" spans="1:11" x14ac:dyDescent="0.25">
      <c r="A3379">
        <v>3848</v>
      </c>
      <c r="B3379" t="s">
        <v>1647</v>
      </c>
      <c r="C3379" t="s">
        <v>301</v>
      </c>
      <c r="D3379" t="s">
        <v>7400</v>
      </c>
      <c r="G3379" t="s">
        <v>6000</v>
      </c>
      <c r="H3379">
        <v>20</v>
      </c>
      <c r="I3379" t="s">
        <v>1652</v>
      </c>
      <c r="J3379">
        <v>0</v>
      </c>
      <c r="K3379">
        <v>0</v>
      </c>
    </row>
    <row r="3380" spans="1:11" x14ac:dyDescent="0.25">
      <c r="A3380">
        <v>3848</v>
      </c>
      <c r="B3380" t="s">
        <v>1647</v>
      </c>
      <c r="C3380" t="s">
        <v>301</v>
      </c>
      <c r="D3380" t="s">
        <v>7400</v>
      </c>
      <c r="E3380" t="s">
        <v>4106</v>
      </c>
      <c r="F3380" t="s">
        <v>4107</v>
      </c>
      <c r="G3380" t="s">
        <v>3154</v>
      </c>
      <c r="H3380">
        <v>20</v>
      </c>
      <c r="I3380" t="s">
        <v>1652</v>
      </c>
      <c r="J3380">
        <v>0</v>
      </c>
      <c r="K3380">
        <v>0</v>
      </c>
    </row>
    <row r="3381" spans="1:11" x14ac:dyDescent="0.25">
      <c r="A3381">
        <v>3848</v>
      </c>
      <c r="B3381" t="s">
        <v>1647</v>
      </c>
      <c r="C3381" t="s">
        <v>301</v>
      </c>
      <c r="D3381" t="s">
        <v>7400</v>
      </c>
      <c r="G3381" t="s">
        <v>4392</v>
      </c>
      <c r="H3381">
        <v>20</v>
      </c>
      <c r="I3381" t="s">
        <v>1652</v>
      </c>
      <c r="J3381">
        <v>0</v>
      </c>
      <c r="K3381">
        <v>0</v>
      </c>
    </row>
    <row r="3382" spans="1:11" x14ac:dyDescent="0.25">
      <c r="A3382">
        <v>3848</v>
      </c>
      <c r="B3382" t="s">
        <v>1647</v>
      </c>
      <c r="C3382" t="s">
        <v>301</v>
      </c>
      <c r="D3382" t="s">
        <v>7400</v>
      </c>
      <c r="E3382" t="s">
        <v>5439</v>
      </c>
      <c r="F3382" t="s">
        <v>1798</v>
      </c>
      <c r="G3382" t="s">
        <v>6970</v>
      </c>
      <c r="H3382">
        <v>1</v>
      </c>
      <c r="I3382" t="s">
        <v>1652</v>
      </c>
      <c r="J3382">
        <v>0</v>
      </c>
      <c r="K3382">
        <v>0</v>
      </c>
    </row>
    <row r="3383" spans="1:11" x14ac:dyDescent="0.25">
      <c r="A3383">
        <v>3848</v>
      </c>
      <c r="B3383" t="s">
        <v>1647</v>
      </c>
      <c r="C3383" t="s">
        <v>301</v>
      </c>
      <c r="D3383" t="s">
        <v>7400</v>
      </c>
      <c r="G3383" t="s">
        <v>5419</v>
      </c>
      <c r="H3383">
        <v>8</v>
      </c>
      <c r="I3383" t="s">
        <v>1652</v>
      </c>
      <c r="J3383">
        <v>0</v>
      </c>
      <c r="K3383">
        <v>0</v>
      </c>
    </row>
    <row r="3384" spans="1:11" x14ac:dyDescent="0.25">
      <c r="A3384">
        <v>3848</v>
      </c>
      <c r="B3384" t="s">
        <v>1647</v>
      </c>
      <c r="C3384" t="s">
        <v>301</v>
      </c>
      <c r="D3384" t="s">
        <v>7400</v>
      </c>
      <c r="E3384" t="s">
        <v>4108</v>
      </c>
      <c r="F3384" t="s">
        <v>1655</v>
      </c>
      <c r="G3384" t="s">
        <v>3185</v>
      </c>
      <c r="H3384">
        <v>10</v>
      </c>
      <c r="I3384" t="s">
        <v>1652</v>
      </c>
      <c r="J3384">
        <v>0</v>
      </c>
      <c r="K3384">
        <v>0</v>
      </c>
    </row>
    <row r="3385" spans="1:11" x14ac:dyDescent="0.25">
      <c r="A3385">
        <v>3848</v>
      </c>
      <c r="B3385" t="s">
        <v>1647</v>
      </c>
      <c r="C3385" t="s">
        <v>301</v>
      </c>
      <c r="D3385" t="s">
        <v>7400</v>
      </c>
      <c r="G3385" t="s">
        <v>4285</v>
      </c>
      <c r="H3385">
        <v>59</v>
      </c>
      <c r="I3385" t="s">
        <v>1652</v>
      </c>
      <c r="J3385">
        <v>0</v>
      </c>
      <c r="K3385">
        <v>0</v>
      </c>
    </row>
    <row r="3386" spans="1:11" x14ac:dyDescent="0.25">
      <c r="A3386">
        <v>3848</v>
      </c>
      <c r="B3386" t="s">
        <v>1647</v>
      </c>
      <c r="C3386" t="s">
        <v>301</v>
      </c>
      <c r="D3386" t="s">
        <v>7400</v>
      </c>
      <c r="E3386" t="s">
        <v>9186</v>
      </c>
      <c r="F3386" t="s">
        <v>1655</v>
      </c>
      <c r="G3386" t="s">
        <v>9187</v>
      </c>
      <c r="H3386">
        <v>2</v>
      </c>
      <c r="I3386" t="s">
        <v>1652</v>
      </c>
      <c r="J3386">
        <v>0</v>
      </c>
      <c r="K3386">
        <v>0</v>
      </c>
    </row>
    <row r="3387" spans="1:11" x14ac:dyDescent="0.25">
      <c r="A3387">
        <v>3848</v>
      </c>
      <c r="B3387" t="s">
        <v>1647</v>
      </c>
      <c r="C3387" t="s">
        <v>301</v>
      </c>
      <c r="D3387" t="s">
        <v>7400</v>
      </c>
      <c r="G3387" t="s">
        <v>5440</v>
      </c>
      <c r="H3387">
        <v>6</v>
      </c>
      <c r="I3387" t="s">
        <v>1652</v>
      </c>
      <c r="J3387">
        <v>0</v>
      </c>
      <c r="K3387">
        <v>0</v>
      </c>
    </row>
    <row r="3388" spans="1:11" x14ac:dyDescent="0.25">
      <c r="A3388">
        <v>3848</v>
      </c>
      <c r="B3388" t="s">
        <v>1647</v>
      </c>
      <c r="C3388" t="s">
        <v>301</v>
      </c>
      <c r="D3388" t="s">
        <v>7400</v>
      </c>
      <c r="E3388" t="s">
        <v>4109</v>
      </c>
      <c r="F3388" t="s">
        <v>1655</v>
      </c>
      <c r="G3388" t="s">
        <v>3150</v>
      </c>
      <c r="H3388">
        <v>4</v>
      </c>
      <c r="I3388" t="s">
        <v>1652</v>
      </c>
      <c r="J3388">
        <v>0</v>
      </c>
      <c r="K3388">
        <v>0</v>
      </c>
    </row>
    <row r="3389" spans="1:11" x14ac:dyDescent="0.25">
      <c r="A3389">
        <v>3848</v>
      </c>
      <c r="B3389" t="s">
        <v>1647</v>
      </c>
      <c r="C3389" t="s">
        <v>301</v>
      </c>
      <c r="D3389" t="s">
        <v>7400</v>
      </c>
      <c r="G3389" t="s">
        <v>4393</v>
      </c>
      <c r="H3389">
        <v>40</v>
      </c>
      <c r="I3389" t="s">
        <v>1652</v>
      </c>
      <c r="J3389">
        <v>0</v>
      </c>
      <c r="K3389">
        <v>0</v>
      </c>
    </row>
    <row r="3390" spans="1:11" x14ac:dyDescent="0.25">
      <c r="A3390">
        <v>3848</v>
      </c>
      <c r="B3390" t="s">
        <v>1647</v>
      </c>
      <c r="C3390" t="s">
        <v>301</v>
      </c>
      <c r="D3390" t="s">
        <v>7400</v>
      </c>
      <c r="E3390" t="s">
        <v>6670</v>
      </c>
      <c r="F3390" t="s">
        <v>1655</v>
      </c>
      <c r="G3390" t="s">
        <v>6881</v>
      </c>
      <c r="H3390">
        <v>10</v>
      </c>
      <c r="I3390" t="s">
        <v>1652</v>
      </c>
      <c r="J3390">
        <v>0</v>
      </c>
      <c r="K3390">
        <v>0</v>
      </c>
    </row>
    <row r="3391" spans="1:11" x14ac:dyDescent="0.25">
      <c r="A3391">
        <v>3848</v>
      </c>
      <c r="B3391" t="s">
        <v>1647</v>
      </c>
      <c r="C3391" t="s">
        <v>301</v>
      </c>
      <c r="D3391" t="s">
        <v>7400</v>
      </c>
      <c r="G3391" t="s">
        <v>6671</v>
      </c>
      <c r="H3391">
        <v>30</v>
      </c>
      <c r="I3391" t="s">
        <v>1652</v>
      </c>
      <c r="J3391">
        <v>0</v>
      </c>
      <c r="K3391">
        <v>0</v>
      </c>
    </row>
    <row r="3392" spans="1:11" x14ac:dyDescent="0.25">
      <c r="A3392">
        <v>3848</v>
      </c>
      <c r="B3392" t="s">
        <v>1647</v>
      </c>
      <c r="C3392" t="s">
        <v>301</v>
      </c>
      <c r="D3392" t="s">
        <v>7400</v>
      </c>
      <c r="E3392" t="s">
        <v>9188</v>
      </c>
      <c r="F3392" t="s">
        <v>1655</v>
      </c>
      <c r="G3392" t="s">
        <v>9189</v>
      </c>
      <c r="H3392">
        <v>10</v>
      </c>
      <c r="I3392" t="s">
        <v>1652</v>
      </c>
      <c r="J3392">
        <v>0</v>
      </c>
      <c r="K3392">
        <v>0</v>
      </c>
    </row>
    <row r="3393" spans="1:11" x14ac:dyDescent="0.25">
      <c r="A3393">
        <v>3848</v>
      </c>
      <c r="B3393" t="s">
        <v>1647</v>
      </c>
      <c r="C3393" t="s">
        <v>301</v>
      </c>
      <c r="D3393" t="s">
        <v>7400</v>
      </c>
      <c r="E3393" t="s">
        <v>4110</v>
      </c>
      <c r="F3393" t="s">
        <v>4111</v>
      </c>
      <c r="G3393" t="s">
        <v>3263</v>
      </c>
      <c r="H3393">
        <v>3</v>
      </c>
      <c r="I3393" t="s">
        <v>1652</v>
      </c>
      <c r="J3393">
        <v>0</v>
      </c>
      <c r="K3393">
        <v>0</v>
      </c>
    </row>
    <row r="3394" spans="1:11" x14ac:dyDescent="0.25">
      <c r="A3394">
        <v>3848</v>
      </c>
      <c r="B3394" t="s">
        <v>1647</v>
      </c>
      <c r="C3394" t="s">
        <v>301</v>
      </c>
      <c r="D3394" t="s">
        <v>7400</v>
      </c>
      <c r="G3394" t="s">
        <v>4285</v>
      </c>
      <c r="H3394">
        <v>124</v>
      </c>
      <c r="I3394" t="s">
        <v>1652</v>
      </c>
      <c r="J3394">
        <v>0</v>
      </c>
      <c r="K3394">
        <v>0</v>
      </c>
    </row>
    <row r="3395" spans="1:11" x14ac:dyDescent="0.25">
      <c r="A3395">
        <v>3848</v>
      </c>
      <c r="B3395" t="s">
        <v>1647</v>
      </c>
      <c r="C3395" t="s">
        <v>301</v>
      </c>
      <c r="D3395" t="s">
        <v>7400</v>
      </c>
      <c r="E3395" t="s">
        <v>8788</v>
      </c>
      <c r="F3395" t="s">
        <v>1655</v>
      </c>
      <c r="G3395" t="s">
        <v>8789</v>
      </c>
      <c r="H3395">
        <v>22</v>
      </c>
      <c r="I3395" t="s">
        <v>1652</v>
      </c>
      <c r="J3395">
        <v>0</v>
      </c>
      <c r="K3395">
        <v>0</v>
      </c>
    </row>
    <row r="3396" spans="1:11" x14ac:dyDescent="0.25">
      <c r="A3396">
        <v>3848</v>
      </c>
      <c r="B3396" t="s">
        <v>1647</v>
      </c>
      <c r="C3396" t="s">
        <v>301</v>
      </c>
      <c r="D3396" t="s">
        <v>7400</v>
      </c>
      <c r="E3396" t="s">
        <v>7884</v>
      </c>
      <c r="F3396" t="s">
        <v>7885</v>
      </c>
      <c r="G3396" t="s">
        <v>3154</v>
      </c>
      <c r="H3396">
        <v>2</v>
      </c>
      <c r="I3396" t="s">
        <v>1652</v>
      </c>
      <c r="J3396">
        <v>0</v>
      </c>
      <c r="K3396">
        <v>0</v>
      </c>
    </row>
    <row r="3397" spans="1:11" x14ac:dyDescent="0.25">
      <c r="A3397">
        <v>3848</v>
      </c>
      <c r="B3397" t="s">
        <v>1647</v>
      </c>
      <c r="C3397" t="s">
        <v>301</v>
      </c>
      <c r="D3397" t="s">
        <v>7400</v>
      </c>
      <c r="G3397" t="s">
        <v>7886</v>
      </c>
      <c r="H3397">
        <v>2</v>
      </c>
      <c r="I3397" t="s">
        <v>1652</v>
      </c>
      <c r="J3397">
        <v>0</v>
      </c>
      <c r="K3397">
        <v>0</v>
      </c>
    </row>
    <row r="3398" spans="1:11" x14ac:dyDescent="0.25">
      <c r="A3398">
        <v>3848</v>
      </c>
      <c r="B3398" t="s">
        <v>1647</v>
      </c>
      <c r="C3398" t="s">
        <v>301</v>
      </c>
      <c r="D3398" t="s">
        <v>7400</v>
      </c>
      <c r="E3398" t="s">
        <v>5441</v>
      </c>
      <c r="F3398" t="s">
        <v>1655</v>
      </c>
      <c r="G3398" t="s">
        <v>7056</v>
      </c>
      <c r="H3398">
        <v>9</v>
      </c>
      <c r="I3398" t="s">
        <v>1652</v>
      </c>
      <c r="J3398">
        <v>0</v>
      </c>
      <c r="K3398">
        <v>0</v>
      </c>
    </row>
    <row r="3399" spans="1:11" x14ac:dyDescent="0.25">
      <c r="A3399">
        <v>3848</v>
      </c>
      <c r="B3399" t="s">
        <v>1647</v>
      </c>
      <c r="C3399" t="s">
        <v>301</v>
      </c>
      <c r="D3399" t="s">
        <v>7400</v>
      </c>
      <c r="G3399" t="s">
        <v>5442</v>
      </c>
      <c r="H3399">
        <v>9</v>
      </c>
      <c r="I3399" t="s">
        <v>1652</v>
      </c>
      <c r="J3399">
        <v>0</v>
      </c>
      <c r="K3399">
        <v>0</v>
      </c>
    </row>
    <row r="3400" spans="1:11" x14ac:dyDescent="0.25">
      <c r="A3400">
        <v>3848</v>
      </c>
      <c r="B3400" t="s">
        <v>1647</v>
      </c>
      <c r="C3400" t="s">
        <v>301</v>
      </c>
      <c r="D3400" t="s">
        <v>7400</v>
      </c>
      <c r="E3400" t="s">
        <v>4112</v>
      </c>
      <c r="F3400" t="s">
        <v>4113</v>
      </c>
      <c r="G3400" t="s">
        <v>7056</v>
      </c>
      <c r="H3400">
        <v>16</v>
      </c>
      <c r="I3400" t="s">
        <v>1652</v>
      </c>
      <c r="J3400">
        <v>0</v>
      </c>
      <c r="K3400">
        <v>0</v>
      </c>
    </row>
    <row r="3401" spans="1:11" x14ac:dyDescent="0.25">
      <c r="A3401">
        <v>3848</v>
      </c>
      <c r="B3401" t="s">
        <v>1647</v>
      </c>
      <c r="C3401" t="s">
        <v>301</v>
      </c>
      <c r="D3401" t="s">
        <v>7400</v>
      </c>
      <c r="G3401" t="s">
        <v>5443</v>
      </c>
      <c r="H3401">
        <v>6</v>
      </c>
      <c r="I3401" t="s">
        <v>1652</v>
      </c>
      <c r="J3401">
        <v>0</v>
      </c>
      <c r="K3401">
        <v>0</v>
      </c>
    </row>
    <row r="3402" spans="1:11" x14ac:dyDescent="0.25">
      <c r="A3402">
        <v>3848</v>
      </c>
      <c r="B3402" t="s">
        <v>1647</v>
      </c>
      <c r="C3402" t="s">
        <v>301</v>
      </c>
      <c r="D3402" t="s">
        <v>7400</v>
      </c>
      <c r="E3402" t="s">
        <v>4114</v>
      </c>
      <c r="F3402" t="s">
        <v>4115</v>
      </c>
      <c r="G3402" t="s">
        <v>4116</v>
      </c>
      <c r="H3402">
        <v>9</v>
      </c>
      <c r="I3402" t="s">
        <v>1652</v>
      </c>
      <c r="J3402">
        <v>0</v>
      </c>
      <c r="K3402">
        <v>0</v>
      </c>
    </row>
    <row r="3403" spans="1:11" x14ac:dyDescent="0.25">
      <c r="A3403">
        <v>3848</v>
      </c>
      <c r="B3403" t="s">
        <v>1647</v>
      </c>
      <c r="C3403" t="s">
        <v>301</v>
      </c>
      <c r="D3403" t="s">
        <v>7400</v>
      </c>
      <c r="E3403" t="s">
        <v>4117</v>
      </c>
      <c r="F3403" t="s">
        <v>4118</v>
      </c>
      <c r="G3403" t="s">
        <v>4119</v>
      </c>
      <c r="H3403">
        <v>1</v>
      </c>
      <c r="I3403" t="s">
        <v>1652</v>
      </c>
      <c r="J3403">
        <v>0</v>
      </c>
      <c r="K3403">
        <v>0</v>
      </c>
    </row>
    <row r="3404" spans="1:11" x14ac:dyDescent="0.25">
      <c r="A3404">
        <v>3848</v>
      </c>
      <c r="B3404" t="s">
        <v>1647</v>
      </c>
      <c r="C3404" t="s">
        <v>301</v>
      </c>
      <c r="D3404" t="s">
        <v>7400</v>
      </c>
      <c r="G3404" t="s">
        <v>6000</v>
      </c>
      <c r="H3404">
        <v>2</v>
      </c>
      <c r="I3404" t="s">
        <v>1652</v>
      </c>
      <c r="J3404">
        <v>0</v>
      </c>
      <c r="K3404">
        <v>0</v>
      </c>
    </row>
    <row r="3405" spans="1:11" x14ac:dyDescent="0.25">
      <c r="A3405">
        <v>3848</v>
      </c>
      <c r="B3405" t="s">
        <v>1647</v>
      </c>
      <c r="C3405" t="s">
        <v>301</v>
      </c>
      <c r="D3405" t="s">
        <v>7400</v>
      </c>
      <c r="E3405" t="s">
        <v>5444</v>
      </c>
      <c r="F3405" t="s">
        <v>5445</v>
      </c>
      <c r="G3405" t="s">
        <v>6230</v>
      </c>
      <c r="H3405">
        <v>1</v>
      </c>
      <c r="I3405" t="s">
        <v>1652</v>
      </c>
      <c r="J3405">
        <v>0</v>
      </c>
      <c r="K3405">
        <v>0</v>
      </c>
    </row>
    <row r="3406" spans="1:11" x14ac:dyDescent="0.25">
      <c r="A3406">
        <v>3848</v>
      </c>
      <c r="B3406" t="s">
        <v>1647</v>
      </c>
      <c r="C3406" t="s">
        <v>301</v>
      </c>
      <c r="D3406" t="s">
        <v>7400</v>
      </c>
      <c r="G3406" t="s">
        <v>5446</v>
      </c>
      <c r="H3406">
        <v>8</v>
      </c>
      <c r="I3406" t="s">
        <v>1652</v>
      </c>
      <c r="J3406">
        <v>0</v>
      </c>
      <c r="K3406">
        <v>0</v>
      </c>
    </row>
    <row r="3407" spans="1:11" x14ac:dyDescent="0.25">
      <c r="A3407">
        <v>3848</v>
      </c>
      <c r="B3407" t="s">
        <v>1647</v>
      </c>
      <c r="C3407" t="s">
        <v>301</v>
      </c>
      <c r="D3407" t="s">
        <v>7400</v>
      </c>
      <c r="E3407" t="s">
        <v>6001</v>
      </c>
      <c r="F3407" t="s">
        <v>1799</v>
      </c>
      <c r="G3407" t="s">
        <v>4083</v>
      </c>
      <c r="H3407">
        <v>2</v>
      </c>
      <c r="I3407" t="s">
        <v>1652</v>
      </c>
      <c r="J3407">
        <v>0</v>
      </c>
      <c r="K3407">
        <v>0</v>
      </c>
    </row>
    <row r="3408" spans="1:11" x14ac:dyDescent="0.25">
      <c r="A3408">
        <v>3848</v>
      </c>
      <c r="B3408" t="s">
        <v>1647</v>
      </c>
      <c r="C3408" t="s">
        <v>301</v>
      </c>
      <c r="D3408" t="s">
        <v>7400</v>
      </c>
      <c r="G3408" t="s">
        <v>5440</v>
      </c>
      <c r="H3408">
        <v>5</v>
      </c>
      <c r="I3408" t="s">
        <v>1652</v>
      </c>
      <c r="J3408">
        <v>0</v>
      </c>
      <c r="K3408">
        <v>0</v>
      </c>
    </row>
    <row r="3409" spans="1:11" x14ac:dyDescent="0.25">
      <c r="A3409">
        <v>3848</v>
      </c>
      <c r="B3409" t="s">
        <v>1647</v>
      </c>
      <c r="C3409" t="s">
        <v>301</v>
      </c>
      <c r="D3409" t="s">
        <v>7400</v>
      </c>
      <c r="E3409" t="s">
        <v>4120</v>
      </c>
      <c r="F3409" t="s">
        <v>1655</v>
      </c>
      <c r="G3409" t="s">
        <v>4121</v>
      </c>
      <c r="H3409">
        <v>27</v>
      </c>
      <c r="I3409" t="s">
        <v>1652</v>
      </c>
      <c r="J3409">
        <v>0</v>
      </c>
      <c r="K3409">
        <v>0</v>
      </c>
    </row>
    <row r="3410" spans="1:11" x14ac:dyDescent="0.25">
      <c r="A3410">
        <v>3848</v>
      </c>
      <c r="B3410" t="s">
        <v>1647</v>
      </c>
      <c r="C3410" t="s">
        <v>301</v>
      </c>
      <c r="D3410" t="s">
        <v>7400</v>
      </c>
      <c r="G3410" t="s">
        <v>5447</v>
      </c>
      <c r="H3410">
        <v>66</v>
      </c>
      <c r="I3410" t="s">
        <v>1652</v>
      </c>
      <c r="J3410">
        <v>0</v>
      </c>
      <c r="K3410">
        <v>0</v>
      </c>
    </row>
    <row r="3411" spans="1:11" x14ac:dyDescent="0.25">
      <c r="A3411">
        <v>3848</v>
      </c>
      <c r="B3411" t="s">
        <v>1647</v>
      </c>
      <c r="C3411" t="s">
        <v>301</v>
      </c>
      <c r="D3411" t="s">
        <v>7400</v>
      </c>
      <c r="E3411" t="s">
        <v>4577</v>
      </c>
      <c r="F3411" t="s">
        <v>4578</v>
      </c>
      <c r="G3411" t="s">
        <v>4079</v>
      </c>
      <c r="H3411">
        <v>10</v>
      </c>
      <c r="I3411" t="s">
        <v>1652</v>
      </c>
      <c r="J3411">
        <v>0</v>
      </c>
      <c r="K3411">
        <v>0</v>
      </c>
    </row>
    <row r="3412" spans="1:11" x14ac:dyDescent="0.25">
      <c r="A3412">
        <v>3848</v>
      </c>
      <c r="B3412" t="s">
        <v>1647</v>
      </c>
      <c r="C3412" t="s">
        <v>301</v>
      </c>
      <c r="D3412" t="s">
        <v>7400</v>
      </c>
      <c r="G3412" t="s">
        <v>5448</v>
      </c>
      <c r="H3412">
        <v>10</v>
      </c>
      <c r="I3412" t="s">
        <v>1652</v>
      </c>
      <c r="J3412">
        <v>0</v>
      </c>
      <c r="K3412">
        <v>0</v>
      </c>
    </row>
    <row r="3413" spans="1:11" x14ac:dyDescent="0.25">
      <c r="A3413">
        <v>3848</v>
      </c>
      <c r="B3413" t="s">
        <v>1647</v>
      </c>
      <c r="C3413" t="s">
        <v>301</v>
      </c>
      <c r="D3413" t="s">
        <v>7400</v>
      </c>
      <c r="E3413" t="s">
        <v>8325</v>
      </c>
      <c r="F3413" t="s">
        <v>8326</v>
      </c>
      <c r="G3413" t="s">
        <v>8628</v>
      </c>
      <c r="H3413">
        <v>6</v>
      </c>
      <c r="I3413" t="s">
        <v>1652</v>
      </c>
      <c r="J3413">
        <v>0</v>
      </c>
      <c r="K3413">
        <v>0</v>
      </c>
    </row>
    <row r="3414" spans="1:11" x14ac:dyDescent="0.25">
      <c r="A3414">
        <v>3848</v>
      </c>
      <c r="B3414" t="s">
        <v>1647</v>
      </c>
      <c r="C3414" t="s">
        <v>301</v>
      </c>
      <c r="D3414" t="s">
        <v>7400</v>
      </c>
      <c r="E3414" t="s">
        <v>2394</v>
      </c>
      <c r="F3414" t="s">
        <v>1655</v>
      </c>
      <c r="G3414" t="s">
        <v>4122</v>
      </c>
      <c r="H3414">
        <v>121</v>
      </c>
      <c r="I3414" t="s">
        <v>1652</v>
      </c>
      <c r="J3414">
        <v>0</v>
      </c>
      <c r="K3414">
        <v>0</v>
      </c>
    </row>
    <row r="3415" spans="1:11" x14ac:dyDescent="0.25">
      <c r="A3415">
        <v>3848</v>
      </c>
      <c r="B3415" t="s">
        <v>1647</v>
      </c>
      <c r="C3415" t="s">
        <v>301</v>
      </c>
      <c r="D3415" t="s">
        <v>7400</v>
      </c>
      <c r="G3415" t="s">
        <v>5449</v>
      </c>
      <c r="H3415">
        <v>77</v>
      </c>
      <c r="I3415" t="s">
        <v>1652</v>
      </c>
      <c r="J3415">
        <v>0</v>
      </c>
      <c r="K3415">
        <v>0</v>
      </c>
    </row>
    <row r="3416" spans="1:11" x14ac:dyDescent="0.25">
      <c r="A3416">
        <v>3848</v>
      </c>
      <c r="B3416" t="s">
        <v>1647</v>
      </c>
      <c r="C3416" t="s">
        <v>301</v>
      </c>
      <c r="D3416" t="s">
        <v>7400</v>
      </c>
      <c r="E3416" t="s">
        <v>4123</v>
      </c>
      <c r="F3416" t="s">
        <v>4124</v>
      </c>
      <c r="G3416" t="s">
        <v>4286</v>
      </c>
      <c r="H3416">
        <v>93</v>
      </c>
      <c r="I3416" t="s">
        <v>1652</v>
      </c>
      <c r="J3416">
        <v>0</v>
      </c>
      <c r="K3416">
        <v>0</v>
      </c>
    </row>
    <row r="3417" spans="1:11" x14ac:dyDescent="0.25">
      <c r="A3417">
        <v>3848</v>
      </c>
      <c r="B3417" t="s">
        <v>1647</v>
      </c>
      <c r="C3417" t="s">
        <v>301</v>
      </c>
      <c r="D3417" t="s">
        <v>7400</v>
      </c>
      <c r="E3417" t="s">
        <v>5450</v>
      </c>
      <c r="F3417" t="s">
        <v>1655</v>
      </c>
      <c r="G3417" t="s">
        <v>5451</v>
      </c>
      <c r="H3417">
        <v>16</v>
      </c>
      <c r="I3417" t="s">
        <v>1652</v>
      </c>
      <c r="J3417">
        <v>0</v>
      </c>
      <c r="K3417">
        <v>0</v>
      </c>
    </row>
    <row r="3418" spans="1:11" x14ac:dyDescent="0.25">
      <c r="A3418">
        <v>3848</v>
      </c>
      <c r="B3418" t="s">
        <v>1647</v>
      </c>
      <c r="C3418" t="s">
        <v>301</v>
      </c>
      <c r="D3418" t="s">
        <v>7400</v>
      </c>
      <c r="E3418" t="s">
        <v>9707</v>
      </c>
      <c r="F3418" t="s">
        <v>1792</v>
      </c>
      <c r="G3418" t="s">
        <v>9918</v>
      </c>
      <c r="H3418">
        <v>1</v>
      </c>
      <c r="I3418" t="s">
        <v>1652</v>
      </c>
      <c r="J3418">
        <v>0</v>
      </c>
      <c r="K3418">
        <v>0</v>
      </c>
    </row>
    <row r="3419" spans="1:11" x14ac:dyDescent="0.25">
      <c r="A3419">
        <v>3848</v>
      </c>
      <c r="B3419" t="s">
        <v>1647</v>
      </c>
      <c r="C3419" t="s">
        <v>301</v>
      </c>
      <c r="D3419" t="s">
        <v>7400</v>
      </c>
      <c r="G3419" t="s">
        <v>9708</v>
      </c>
      <c r="H3419">
        <v>3</v>
      </c>
      <c r="I3419" t="s">
        <v>1652</v>
      </c>
      <c r="J3419">
        <v>0</v>
      </c>
      <c r="K3419">
        <v>0</v>
      </c>
    </row>
    <row r="3420" spans="1:11" x14ac:dyDescent="0.25">
      <c r="A3420">
        <v>3848</v>
      </c>
      <c r="B3420" t="s">
        <v>1647</v>
      </c>
      <c r="C3420" t="s">
        <v>301</v>
      </c>
      <c r="D3420" t="s">
        <v>7400</v>
      </c>
      <c r="E3420" t="s">
        <v>10402</v>
      </c>
      <c r="F3420" t="s">
        <v>1657</v>
      </c>
      <c r="G3420" t="s">
        <v>4527</v>
      </c>
      <c r="H3420">
        <v>4</v>
      </c>
      <c r="I3420" t="s">
        <v>1652</v>
      </c>
      <c r="J3420">
        <v>0</v>
      </c>
      <c r="K3420">
        <v>0</v>
      </c>
    </row>
    <row r="3421" spans="1:11" x14ac:dyDescent="0.25">
      <c r="A3421">
        <v>3848</v>
      </c>
      <c r="B3421" t="s">
        <v>1647</v>
      </c>
      <c r="C3421" t="s">
        <v>301</v>
      </c>
      <c r="D3421" t="s">
        <v>7400</v>
      </c>
      <c r="E3421" t="s">
        <v>7224</v>
      </c>
      <c r="F3421" t="s">
        <v>7225</v>
      </c>
      <c r="G3421" t="s">
        <v>7633</v>
      </c>
      <c r="H3421">
        <v>4</v>
      </c>
      <c r="I3421" t="s">
        <v>1652</v>
      </c>
      <c r="J3421">
        <v>0</v>
      </c>
      <c r="K3421">
        <v>0</v>
      </c>
    </row>
    <row r="3422" spans="1:11" x14ac:dyDescent="0.25">
      <c r="A3422">
        <v>3848</v>
      </c>
      <c r="B3422" t="s">
        <v>1647</v>
      </c>
      <c r="C3422" t="s">
        <v>301</v>
      </c>
      <c r="D3422" t="s">
        <v>7400</v>
      </c>
      <c r="G3422" t="s">
        <v>7226</v>
      </c>
      <c r="H3422">
        <v>8</v>
      </c>
      <c r="I3422" t="s">
        <v>1652</v>
      </c>
      <c r="J3422">
        <v>0</v>
      </c>
      <c r="K3422">
        <v>0</v>
      </c>
    </row>
    <row r="3423" spans="1:11" x14ac:dyDescent="0.25">
      <c r="A3423">
        <v>3848</v>
      </c>
      <c r="B3423" t="s">
        <v>1647</v>
      </c>
      <c r="C3423" t="s">
        <v>301</v>
      </c>
      <c r="D3423" t="s">
        <v>7400</v>
      </c>
      <c r="E3423" t="s">
        <v>10943</v>
      </c>
      <c r="F3423" t="s">
        <v>3303</v>
      </c>
      <c r="G3423" t="s">
        <v>10944</v>
      </c>
      <c r="H3423">
        <v>2</v>
      </c>
      <c r="I3423" t="s">
        <v>1652</v>
      </c>
      <c r="J3423">
        <v>0</v>
      </c>
      <c r="K3423">
        <v>0</v>
      </c>
    </row>
    <row r="3424" spans="1:11" x14ac:dyDescent="0.25">
      <c r="A3424">
        <v>3848</v>
      </c>
      <c r="B3424" t="s">
        <v>1647</v>
      </c>
      <c r="C3424" t="s">
        <v>301</v>
      </c>
      <c r="D3424" t="s">
        <v>7400</v>
      </c>
      <c r="G3424" t="s">
        <v>4407</v>
      </c>
      <c r="H3424">
        <v>3</v>
      </c>
      <c r="I3424" t="s">
        <v>1652</v>
      </c>
      <c r="J3424">
        <v>0</v>
      </c>
      <c r="K3424">
        <v>0</v>
      </c>
    </row>
    <row r="3425" spans="1:11" x14ac:dyDescent="0.25">
      <c r="A3425">
        <v>3848</v>
      </c>
      <c r="B3425" t="s">
        <v>1647</v>
      </c>
      <c r="C3425" t="s">
        <v>301</v>
      </c>
      <c r="D3425" t="s">
        <v>7400</v>
      </c>
      <c r="E3425" t="s">
        <v>4125</v>
      </c>
      <c r="F3425" t="s">
        <v>4126</v>
      </c>
      <c r="G3425" t="s">
        <v>5432</v>
      </c>
      <c r="H3425">
        <v>3</v>
      </c>
      <c r="I3425" t="s">
        <v>1652</v>
      </c>
      <c r="J3425">
        <v>0</v>
      </c>
      <c r="K3425">
        <v>0</v>
      </c>
    </row>
    <row r="3426" spans="1:11" x14ac:dyDescent="0.25">
      <c r="A3426">
        <v>3848</v>
      </c>
      <c r="B3426" t="s">
        <v>1647</v>
      </c>
      <c r="C3426" t="s">
        <v>301</v>
      </c>
      <c r="D3426" t="s">
        <v>7400</v>
      </c>
      <c r="E3426" t="s">
        <v>6002</v>
      </c>
      <c r="F3426" t="s">
        <v>1657</v>
      </c>
      <c r="G3426" t="s">
        <v>4083</v>
      </c>
      <c r="H3426">
        <v>6</v>
      </c>
      <c r="I3426" t="s">
        <v>1652</v>
      </c>
      <c r="J3426">
        <v>0</v>
      </c>
      <c r="K3426">
        <v>0</v>
      </c>
    </row>
    <row r="3427" spans="1:11" x14ac:dyDescent="0.25">
      <c r="A3427">
        <v>3848</v>
      </c>
      <c r="B3427" t="s">
        <v>1647</v>
      </c>
      <c r="C3427" t="s">
        <v>301</v>
      </c>
      <c r="D3427" t="s">
        <v>7400</v>
      </c>
      <c r="G3427" t="s">
        <v>6003</v>
      </c>
      <c r="H3427">
        <v>15</v>
      </c>
      <c r="I3427" t="s">
        <v>1652</v>
      </c>
      <c r="J3427">
        <v>0</v>
      </c>
      <c r="K3427">
        <v>0</v>
      </c>
    </row>
    <row r="3428" spans="1:11" x14ac:dyDescent="0.25">
      <c r="A3428">
        <v>3848</v>
      </c>
      <c r="B3428" t="s">
        <v>1647</v>
      </c>
      <c r="C3428" t="s">
        <v>301</v>
      </c>
      <c r="D3428" t="s">
        <v>7400</v>
      </c>
      <c r="E3428" t="s">
        <v>5452</v>
      </c>
      <c r="F3428" t="s">
        <v>1657</v>
      </c>
      <c r="G3428" t="s">
        <v>6800</v>
      </c>
      <c r="H3428">
        <v>5</v>
      </c>
      <c r="I3428" t="s">
        <v>1652</v>
      </c>
      <c r="J3428">
        <v>0</v>
      </c>
      <c r="K3428">
        <v>0</v>
      </c>
    </row>
    <row r="3429" spans="1:11" x14ac:dyDescent="0.25">
      <c r="A3429">
        <v>3848</v>
      </c>
      <c r="B3429" t="s">
        <v>1647</v>
      </c>
      <c r="C3429" t="s">
        <v>301</v>
      </c>
      <c r="D3429" t="s">
        <v>7400</v>
      </c>
      <c r="G3429" t="s">
        <v>5453</v>
      </c>
      <c r="H3429">
        <v>4</v>
      </c>
      <c r="I3429" t="s">
        <v>1652</v>
      </c>
      <c r="J3429">
        <v>0</v>
      </c>
      <c r="K3429">
        <v>0</v>
      </c>
    </row>
    <row r="3430" spans="1:11" x14ac:dyDescent="0.25">
      <c r="A3430">
        <v>3848</v>
      </c>
      <c r="B3430" t="s">
        <v>1647</v>
      </c>
      <c r="C3430" t="s">
        <v>301</v>
      </c>
      <c r="D3430" t="s">
        <v>7400</v>
      </c>
      <c r="E3430" t="s">
        <v>5454</v>
      </c>
      <c r="F3430" t="s">
        <v>5455</v>
      </c>
      <c r="G3430" t="s">
        <v>4392</v>
      </c>
      <c r="H3430">
        <v>10</v>
      </c>
      <c r="I3430" t="s">
        <v>1652</v>
      </c>
      <c r="J3430">
        <v>0</v>
      </c>
      <c r="K3430">
        <v>0</v>
      </c>
    </row>
    <row r="3431" spans="1:11" x14ac:dyDescent="0.25">
      <c r="A3431">
        <v>3848</v>
      </c>
      <c r="B3431" t="s">
        <v>1647</v>
      </c>
      <c r="C3431" t="s">
        <v>301</v>
      </c>
      <c r="D3431" t="s">
        <v>7400</v>
      </c>
      <c r="E3431" t="s">
        <v>10945</v>
      </c>
      <c r="F3431" t="s">
        <v>1773</v>
      </c>
      <c r="G3431" t="s">
        <v>3246</v>
      </c>
      <c r="H3431">
        <v>1</v>
      </c>
      <c r="I3431" t="s">
        <v>1652</v>
      </c>
      <c r="J3431">
        <v>0</v>
      </c>
      <c r="K3431">
        <v>0</v>
      </c>
    </row>
    <row r="3432" spans="1:11" x14ac:dyDescent="0.25">
      <c r="A3432">
        <v>3848</v>
      </c>
      <c r="B3432" t="s">
        <v>1647</v>
      </c>
      <c r="C3432" t="s">
        <v>301</v>
      </c>
      <c r="D3432" t="s">
        <v>7400</v>
      </c>
      <c r="G3432" t="s">
        <v>4526</v>
      </c>
      <c r="H3432">
        <v>3</v>
      </c>
      <c r="I3432" t="s">
        <v>1652</v>
      </c>
      <c r="J3432">
        <v>0</v>
      </c>
      <c r="K3432">
        <v>0</v>
      </c>
    </row>
    <row r="3433" spans="1:11" x14ac:dyDescent="0.25">
      <c r="A3433">
        <v>3848</v>
      </c>
      <c r="B3433" t="s">
        <v>1647</v>
      </c>
      <c r="C3433" t="s">
        <v>301</v>
      </c>
      <c r="D3433" t="s">
        <v>7400</v>
      </c>
      <c r="E3433" t="s">
        <v>4127</v>
      </c>
      <c r="F3433" t="s">
        <v>1683</v>
      </c>
      <c r="G3433" t="s">
        <v>2210</v>
      </c>
      <c r="H3433">
        <v>2</v>
      </c>
      <c r="I3433" t="s">
        <v>1652</v>
      </c>
      <c r="J3433">
        <v>0</v>
      </c>
      <c r="K3433">
        <v>0</v>
      </c>
    </row>
    <row r="3434" spans="1:11" x14ac:dyDescent="0.25">
      <c r="A3434">
        <v>3848</v>
      </c>
      <c r="B3434" t="s">
        <v>1647</v>
      </c>
      <c r="C3434" t="s">
        <v>301</v>
      </c>
      <c r="D3434" t="s">
        <v>7400</v>
      </c>
      <c r="E3434" t="s">
        <v>10179</v>
      </c>
      <c r="F3434" t="s">
        <v>10180</v>
      </c>
      <c r="G3434" t="s">
        <v>9183</v>
      </c>
      <c r="H3434">
        <v>2</v>
      </c>
      <c r="I3434" t="s">
        <v>1646</v>
      </c>
      <c r="J3434">
        <v>0</v>
      </c>
      <c r="K3434">
        <v>0</v>
      </c>
    </row>
    <row r="3435" spans="1:11" x14ac:dyDescent="0.25">
      <c r="A3435">
        <v>3848</v>
      </c>
      <c r="B3435" t="s">
        <v>1647</v>
      </c>
      <c r="C3435" t="s">
        <v>301</v>
      </c>
      <c r="D3435" t="s">
        <v>7400</v>
      </c>
      <c r="E3435" t="s">
        <v>2986</v>
      </c>
      <c r="F3435" t="s">
        <v>2987</v>
      </c>
      <c r="G3435" t="s">
        <v>3140</v>
      </c>
      <c r="H3435">
        <v>5</v>
      </c>
      <c r="I3435" t="s">
        <v>1652</v>
      </c>
      <c r="J3435">
        <v>0</v>
      </c>
      <c r="K3435">
        <v>0</v>
      </c>
    </row>
    <row r="3436" spans="1:11" x14ac:dyDescent="0.25">
      <c r="A3436">
        <v>3848</v>
      </c>
      <c r="B3436" t="s">
        <v>1647</v>
      </c>
      <c r="C3436" t="s">
        <v>301</v>
      </c>
      <c r="D3436" t="s">
        <v>7400</v>
      </c>
      <c r="E3436" t="s">
        <v>4128</v>
      </c>
      <c r="F3436" t="s">
        <v>4129</v>
      </c>
      <c r="G3436" t="s">
        <v>4130</v>
      </c>
      <c r="H3436">
        <v>4</v>
      </c>
      <c r="I3436" t="s">
        <v>1652</v>
      </c>
      <c r="J3436">
        <v>0</v>
      </c>
      <c r="K3436">
        <v>0</v>
      </c>
    </row>
    <row r="3437" spans="1:11" x14ac:dyDescent="0.25">
      <c r="A3437">
        <v>3848</v>
      </c>
      <c r="B3437" t="s">
        <v>1647</v>
      </c>
      <c r="C3437" t="s">
        <v>301</v>
      </c>
      <c r="D3437" t="s">
        <v>7400</v>
      </c>
      <c r="E3437" t="s">
        <v>4131</v>
      </c>
      <c r="F3437" t="s">
        <v>4132</v>
      </c>
      <c r="G3437" t="s">
        <v>6502</v>
      </c>
      <c r="H3437">
        <v>8</v>
      </c>
      <c r="I3437" t="s">
        <v>1652</v>
      </c>
      <c r="J3437">
        <v>0</v>
      </c>
      <c r="K3437">
        <v>0</v>
      </c>
    </row>
    <row r="3438" spans="1:11" x14ac:dyDescent="0.25">
      <c r="A3438">
        <v>3848</v>
      </c>
      <c r="B3438" t="s">
        <v>1647</v>
      </c>
      <c r="C3438" t="s">
        <v>301</v>
      </c>
      <c r="D3438" t="s">
        <v>7400</v>
      </c>
      <c r="E3438" t="s">
        <v>6503</v>
      </c>
      <c r="F3438" t="s">
        <v>4133</v>
      </c>
      <c r="G3438" t="s">
        <v>4130</v>
      </c>
      <c r="H3438">
        <v>5</v>
      </c>
      <c r="I3438" t="s">
        <v>1652</v>
      </c>
      <c r="J3438">
        <v>0</v>
      </c>
      <c r="K3438">
        <v>0</v>
      </c>
    </row>
    <row r="3439" spans="1:11" x14ac:dyDescent="0.25">
      <c r="A3439">
        <v>3848</v>
      </c>
      <c r="B3439" t="s">
        <v>1647</v>
      </c>
      <c r="C3439" t="s">
        <v>301</v>
      </c>
      <c r="D3439" t="s">
        <v>7400</v>
      </c>
      <c r="E3439" t="s">
        <v>9560</v>
      </c>
      <c r="F3439" t="s">
        <v>9561</v>
      </c>
      <c r="G3439" t="s">
        <v>10332</v>
      </c>
      <c r="H3439">
        <v>10</v>
      </c>
      <c r="I3439" t="s">
        <v>1652</v>
      </c>
      <c r="J3439">
        <v>0</v>
      </c>
      <c r="K3439">
        <v>0</v>
      </c>
    </row>
    <row r="3440" spans="1:11" x14ac:dyDescent="0.25">
      <c r="A3440">
        <v>3848</v>
      </c>
      <c r="B3440" t="s">
        <v>1647</v>
      </c>
      <c r="C3440" t="s">
        <v>301</v>
      </c>
      <c r="D3440" t="s">
        <v>7400</v>
      </c>
      <c r="E3440" t="s">
        <v>5456</v>
      </c>
      <c r="F3440" t="s">
        <v>5457</v>
      </c>
      <c r="G3440" t="s">
        <v>3502</v>
      </c>
      <c r="H3440">
        <v>7</v>
      </c>
      <c r="I3440" t="s">
        <v>1652</v>
      </c>
      <c r="J3440">
        <v>0</v>
      </c>
      <c r="K3440">
        <v>0</v>
      </c>
    </row>
    <row r="3441" spans="1:11" x14ac:dyDescent="0.25">
      <c r="A3441">
        <v>3848</v>
      </c>
      <c r="B3441" t="s">
        <v>1647</v>
      </c>
      <c r="C3441" t="s">
        <v>301</v>
      </c>
      <c r="D3441" t="s">
        <v>7400</v>
      </c>
      <c r="E3441" t="s">
        <v>5458</v>
      </c>
      <c r="F3441" t="s">
        <v>1677</v>
      </c>
      <c r="G3441" t="s">
        <v>6401</v>
      </c>
      <c r="H3441">
        <v>19</v>
      </c>
      <c r="I3441" t="s">
        <v>1652</v>
      </c>
      <c r="J3441">
        <v>0</v>
      </c>
      <c r="K3441">
        <v>0</v>
      </c>
    </row>
    <row r="3442" spans="1:11" x14ac:dyDescent="0.25">
      <c r="A3442">
        <v>3848</v>
      </c>
      <c r="B3442" t="s">
        <v>1647</v>
      </c>
      <c r="C3442" t="s">
        <v>301</v>
      </c>
      <c r="D3442" t="s">
        <v>7400</v>
      </c>
      <c r="E3442" t="s">
        <v>6233</v>
      </c>
      <c r="F3442" t="s">
        <v>6234</v>
      </c>
      <c r="G3442" t="s">
        <v>4083</v>
      </c>
      <c r="H3442">
        <v>2</v>
      </c>
      <c r="I3442" t="s">
        <v>1652</v>
      </c>
      <c r="J3442">
        <v>0</v>
      </c>
      <c r="K3442">
        <v>0</v>
      </c>
    </row>
    <row r="3443" spans="1:11" x14ac:dyDescent="0.25">
      <c r="A3443">
        <v>3848</v>
      </c>
      <c r="B3443" t="s">
        <v>1647</v>
      </c>
      <c r="C3443" t="s">
        <v>301</v>
      </c>
      <c r="D3443" t="s">
        <v>7400</v>
      </c>
      <c r="E3443" t="s">
        <v>5459</v>
      </c>
      <c r="F3443" t="s">
        <v>5460</v>
      </c>
      <c r="G3443" t="s">
        <v>6445</v>
      </c>
      <c r="H3443">
        <v>3</v>
      </c>
      <c r="I3443" t="s">
        <v>1652</v>
      </c>
      <c r="J3443">
        <v>0</v>
      </c>
      <c r="K3443">
        <v>0</v>
      </c>
    </row>
    <row r="3444" spans="1:11" x14ac:dyDescent="0.25">
      <c r="A3444">
        <v>3848</v>
      </c>
      <c r="B3444" t="s">
        <v>1647</v>
      </c>
      <c r="C3444" t="s">
        <v>301</v>
      </c>
      <c r="D3444" t="s">
        <v>7400</v>
      </c>
      <c r="E3444" t="s">
        <v>5462</v>
      </c>
      <c r="F3444" t="s">
        <v>1677</v>
      </c>
      <c r="G3444" t="s">
        <v>3130</v>
      </c>
      <c r="H3444">
        <v>54</v>
      </c>
      <c r="I3444" t="s">
        <v>1652</v>
      </c>
      <c r="J3444">
        <v>0</v>
      </c>
      <c r="K3444">
        <v>0</v>
      </c>
    </row>
    <row r="3445" spans="1:11" x14ac:dyDescent="0.25">
      <c r="A3445">
        <v>3848</v>
      </c>
      <c r="B3445" t="s">
        <v>1647</v>
      </c>
      <c r="C3445" t="s">
        <v>301</v>
      </c>
      <c r="D3445" t="s">
        <v>7400</v>
      </c>
      <c r="E3445" t="s">
        <v>5463</v>
      </c>
      <c r="F3445" t="s">
        <v>1677</v>
      </c>
      <c r="G3445" t="s">
        <v>6401</v>
      </c>
      <c r="H3445">
        <v>2</v>
      </c>
      <c r="I3445" t="s">
        <v>1652</v>
      </c>
      <c r="J3445">
        <v>0</v>
      </c>
      <c r="K3445">
        <v>0</v>
      </c>
    </row>
    <row r="3446" spans="1:11" x14ac:dyDescent="0.25">
      <c r="A3446">
        <v>3848</v>
      </c>
      <c r="B3446" t="s">
        <v>1647</v>
      </c>
      <c r="C3446" t="s">
        <v>301</v>
      </c>
      <c r="D3446" t="s">
        <v>7400</v>
      </c>
      <c r="E3446" t="s">
        <v>8858</v>
      </c>
      <c r="F3446" t="s">
        <v>1798</v>
      </c>
      <c r="G3446" t="s">
        <v>6505</v>
      </c>
      <c r="H3446">
        <v>6</v>
      </c>
      <c r="I3446" t="s">
        <v>1652</v>
      </c>
      <c r="J3446">
        <v>0</v>
      </c>
      <c r="K3446">
        <v>0</v>
      </c>
    </row>
    <row r="3447" spans="1:11" x14ac:dyDescent="0.25">
      <c r="A3447">
        <v>3848</v>
      </c>
      <c r="B3447" t="s">
        <v>1647</v>
      </c>
      <c r="C3447" t="s">
        <v>301</v>
      </c>
      <c r="D3447" t="s">
        <v>7400</v>
      </c>
      <c r="E3447" t="s">
        <v>8859</v>
      </c>
      <c r="F3447" t="s">
        <v>1655</v>
      </c>
      <c r="G3447" t="s">
        <v>3152</v>
      </c>
      <c r="H3447">
        <v>6</v>
      </c>
      <c r="I3447" t="s">
        <v>1652</v>
      </c>
      <c r="J3447">
        <v>0</v>
      </c>
      <c r="K3447">
        <v>0</v>
      </c>
    </row>
    <row r="3448" spans="1:11" x14ac:dyDescent="0.25">
      <c r="A3448">
        <v>3848</v>
      </c>
      <c r="B3448" t="s">
        <v>1647</v>
      </c>
      <c r="C3448" t="s">
        <v>301</v>
      </c>
      <c r="D3448" t="s">
        <v>7400</v>
      </c>
      <c r="E3448" t="s">
        <v>8860</v>
      </c>
      <c r="F3448" t="s">
        <v>1679</v>
      </c>
      <c r="G3448" t="s">
        <v>3532</v>
      </c>
      <c r="H3448">
        <v>6</v>
      </c>
      <c r="I3448" t="s">
        <v>1652</v>
      </c>
      <c r="J3448">
        <v>0</v>
      </c>
      <c r="K3448">
        <v>0</v>
      </c>
    </row>
    <row r="3449" spans="1:11" x14ac:dyDescent="0.25">
      <c r="A3449">
        <v>3848</v>
      </c>
      <c r="B3449" t="s">
        <v>1647</v>
      </c>
      <c r="C3449" t="s">
        <v>301</v>
      </c>
      <c r="D3449" t="s">
        <v>7400</v>
      </c>
      <c r="E3449" t="s">
        <v>8327</v>
      </c>
      <c r="F3449" t="s">
        <v>8328</v>
      </c>
      <c r="G3449" t="s">
        <v>10334</v>
      </c>
      <c r="H3449">
        <v>24</v>
      </c>
      <c r="I3449" t="s">
        <v>1652</v>
      </c>
      <c r="J3449">
        <v>0</v>
      </c>
      <c r="K3449">
        <v>0</v>
      </c>
    </row>
    <row r="3450" spans="1:11" x14ac:dyDescent="0.25">
      <c r="A3450">
        <v>3848</v>
      </c>
      <c r="B3450" t="s">
        <v>1647</v>
      </c>
      <c r="C3450" t="s">
        <v>301</v>
      </c>
      <c r="D3450" t="s">
        <v>7400</v>
      </c>
      <c r="E3450" t="s">
        <v>4135</v>
      </c>
      <c r="F3450" t="s">
        <v>4136</v>
      </c>
      <c r="G3450" t="s">
        <v>3502</v>
      </c>
      <c r="H3450">
        <v>11</v>
      </c>
      <c r="I3450" t="s">
        <v>1652</v>
      </c>
      <c r="J3450">
        <v>0</v>
      </c>
      <c r="K3450">
        <v>0</v>
      </c>
    </row>
    <row r="3451" spans="1:11" x14ac:dyDescent="0.25">
      <c r="A3451">
        <v>3848</v>
      </c>
      <c r="B3451" t="s">
        <v>1647</v>
      </c>
      <c r="C3451" t="s">
        <v>301</v>
      </c>
      <c r="D3451" t="s">
        <v>7400</v>
      </c>
      <c r="E3451" t="s">
        <v>8861</v>
      </c>
      <c r="F3451" t="s">
        <v>1655</v>
      </c>
      <c r="G3451" t="s">
        <v>6445</v>
      </c>
      <c r="H3451">
        <v>6</v>
      </c>
      <c r="I3451" t="s">
        <v>1652</v>
      </c>
      <c r="J3451">
        <v>0</v>
      </c>
      <c r="K3451">
        <v>0</v>
      </c>
    </row>
    <row r="3452" spans="1:11" x14ac:dyDescent="0.25">
      <c r="A3452">
        <v>3848</v>
      </c>
      <c r="B3452" t="s">
        <v>1647</v>
      </c>
      <c r="C3452" t="s">
        <v>301</v>
      </c>
      <c r="D3452" t="s">
        <v>7400</v>
      </c>
      <c r="E3452" t="s">
        <v>5464</v>
      </c>
      <c r="F3452" t="s">
        <v>1655</v>
      </c>
      <c r="G3452" t="s">
        <v>3502</v>
      </c>
      <c r="H3452">
        <v>5</v>
      </c>
      <c r="I3452" t="s">
        <v>1652</v>
      </c>
      <c r="J3452">
        <v>0</v>
      </c>
      <c r="K3452">
        <v>0</v>
      </c>
    </row>
    <row r="3453" spans="1:11" x14ac:dyDescent="0.25">
      <c r="A3453">
        <v>3848</v>
      </c>
      <c r="B3453" t="s">
        <v>1647</v>
      </c>
      <c r="C3453" t="s">
        <v>301</v>
      </c>
      <c r="D3453" t="s">
        <v>7400</v>
      </c>
      <c r="E3453" t="s">
        <v>4137</v>
      </c>
      <c r="F3453" t="s">
        <v>1655</v>
      </c>
      <c r="G3453" t="s">
        <v>4206</v>
      </c>
      <c r="H3453">
        <v>57</v>
      </c>
      <c r="I3453" t="s">
        <v>1652</v>
      </c>
      <c r="J3453">
        <v>0</v>
      </c>
      <c r="K3453">
        <v>0</v>
      </c>
    </row>
    <row r="3454" spans="1:11" x14ac:dyDescent="0.25">
      <c r="A3454">
        <v>3848</v>
      </c>
      <c r="B3454" t="s">
        <v>1647</v>
      </c>
      <c r="C3454" t="s">
        <v>301</v>
      </c>
      <c r="D3454" t="s">
        <v>7400</v>
      </c>
      <c r="E3454" t="s">
        <v>8862</v>
      </c>
      <c r="F3454" t="s">
        <v>4700</v>
      </c>
      <c r="G3454" t="s">
        <v>3731</v>
      </c>
      <c r="H3454">
        <v>7</v>
      </c>
      <c r="I3454" t="s">
        <v>1652</v>
      </c>
      <c r="J3454">
        <v>0</v>
      </c>
      <c r="K3454">
        <v>0</v>
      </c>
    </row>
    <row r="3455" spans="1:11" x14ac:dyDescent="0.25">
      <c r="A3455">
        <v>3848</v>
      </c>
      <c r="B3455" t="s">
        <v>1647</v>
      </c>
      <c r="C3455" t="s">
        <v>301</v>
      </c>
      <c r="D3455" t="s">
        <v>7400</v>
      </c>
      <c r="E3455" t="s">
        <v>8863</v>
      </c>
      <c r="F3455" t="s">
        <v>1679</v>
      </c>
      <c r="G3455" t="s">
        <v>8600</v>
      </c>
      <c r="H3455">
        <v>6</v>
      </c>
      <c r="I3455" t="s">
        <v>1652</v>
      </c>
      <c r="J3455">
        <v>0</v>
      </c>
      <c r="K3455">
        <v>0</v>
      </c>
    </row>
    <row r="3456" spans="1:11" x14ac:dyDescent="0.25">
      <c r="A3456">
        <v>3848</v>
      </c>
      <c r="B3456" t="s">
        <v>1647</v>
      </c>
      <c r="C3456" t="s">
        <v>301</v>
      </c>
      <c r="D3456" t="s">
        <v>7400</v>
      </c>
      <c r="E3456" t="s">
        <v>8790</v>
      </c>
      <c r="F3456" t="s">
        <v>8791</v>
      </c>
      <c r="G3456" t="s">
        <v>3675</v>
      </c>
      <c r="H3456">
        <v>2</v>
      </c>
      <c r="I3456" t="s">
        <v>1652</v>
      </c>
      <c r="J3456">
        <v>0</v>
      </c>
      <c r="K3456">
        <v>0</v>
      </c>
    </row>
    <row r="3457" spans="1:11" x14ac:dyDescent="0.25">
      <c r="A3457">
        <v>3848</v>
      </c>
      <c r="B3457" t="s">
        <v>1647</v>
      </c>
      <c r="C3457" t="s">
        <v>301</v>
      </c>
      <c r="D3457" t="s">
        <v>7400</v>
      </c>
      <c r="E3457" t="s">
        <v>4138</v>
      </c>
      <c r="F3457" t="s">
        <v>3149</v>
      </c>
      <c r="G3457" t="s">
        <v>10331</v>
      </c>
      <c r="H3457">
        <v>175</v>
      </c>
      <c r="I3457" t="s">
        <v>1652</v>
      </c>
      <c r="J3457">
        <v>0</v>
      </c>
      <c r="K3457">
        <v>0</v>
      </c>
    </row>
    <row r="3458" spans="1:11" x14ac:dyDescent="0.25">
      <c r="A3458">
        <v>3848</v>
      </c>
      <c r="B3458" t="s">
        <v>1647</v>
      </c>
      <c r="C3458" t="s">
        <v>301</v>
      </c>
      <c r="D3458" t="s">
        <v>7400</v>
      </c>
      <c r="E3458" t="s">
        <v>6506</v>
      </c>
      <c r="F3458" t="s">
        <v>1679</v>
      </c>
      <c r="G3458" t="s">
        <v>3110</v>
      </c>
      <c r="H3458">
        <v>14</v>
      </c>
      <c r="I3458" t="s">
        <v>1652</v>
      </c>
      <c r="J3458">
        <v>0</v>
      </c>
      <c r="K3458">
        <v>0</v>
      </c>
    </row>
    <row r="3459" spans="1:11" x14ac:dyDescent="0.25">
      <c r="A3459">
        <v>3848</v>
      </c>
      <c r="B3459" t="s">
        <v>1647</v>
      </c>
      <c r="C3459" t="s">
        <v>301</v>
      </c>
      <c r="D3459" t="s">
        <v>7400</v>
      </c>
      <c r="E3459" t="s">
        <v>6235</v>
      </c>
      <c r="F3459" t="s">
        <v>1655</v>
      </c>
      <c r="G3459" t="s">
        <v>3110</v>
      </c>
      <c r="H3459">
        <v>1</v>
      </c>
      <c r="I3459" t="s">
        <v>1652</v>
      </c>
      <c r="J3459">
        <v>0</v>
      </c>
      <c r="K3459">
        <v>0</v>
      </c>
    </row>
    <row r="3460" spans="1:11" x14ac:dyDescent="0.25">
      <c r="A3460">
        <v>3848</v>
      </c>
      <c r="B3460" t="s">
        <v>1647</v>
      </c>
      <c r="C3460" t="s">
        <v>301</v>
      </c>
      <c r="D3460" t="s">
        <v>7400</v>
      </c>
      <c r="E3460" t="s">
        <v>8792</v>
      </c>
      <c r="F3460" t="s">
        <v>1797</v>
      </c>
      <c r="G3460" t="s">
        <v>4139</v>
      </c>
      <c r="H3460">
        <v>7</v>
      </c>
      <c r="I3460" t="s">
        <v>1652</v>
      </c>
      <c r="J3460">
        <v>0</v>
      </c>
      <c r="K3460">
        <v>0</v>
      </c>
    </row>
    <row r="3461" spans="1:11" x14ac:dyDescent="0.25">
      <c r="A3461">
        <v>3848</v>
      </c>
      <c r="B3461" t="s">
        <v>1647</v>
      </c>
      <c r="C3461" t="s">
        <v>301</v>
      </c>
      <c r="D3461" t="s">
        <v>7400</v>
      </c>
      <c r="E3461" t="s">
        <v>4140</v>
      </c>
      <c r="F3461" t="s">
        <v>4141</v>
      </c>
      <c r="G3461" t="s">
        <v>3152</v>
      </c>
      <c r="H3461">
        <v>11</v>
      </c>
      <c r="I3461" t="s">
        <v>1652</v>
      </c>
      <c r="J3461">
        <v>0</v>
      </c>
      <c r="K3461">
        <v>0</v>
      </c>
    </row>
    <row r="3462" spans="1:11" x14ac:dyDescent="0.25">
      <c r="A3462">
        <v>3848</v>
      </c>
      <c r="B3462" t="s">
        <v>1647</v>
      </c>
      <c r="C3462" t="s">
        <v>301</v>
      </c>
      <c r="D3462" t="s">
        <v>7400</v>
      </c>
      <c r="E3462" t="s">
        <v>4142</v>
      </c>
      <c r="F3462" t="s">
        <v>1681</v>
      </c>
      <c r="G3462" t="s">
        <v>3731</v>
      </c>
      <c r="H3462">
        <v>23</v>
      </c>
      <c r="I3462" t="s">
        <v>1652</v>
      </c>
      <c r="J3462">
        <v>0</v>
      </c>
      <c r="K3462">
        <v>0</v>
      </c>
    </row>
    <row r="3463" spans="1:11" x14ac:dyDescent="0.25">
      <c r="A3463">
        <v>3848</v>
      </c>
      <c r="B3463" t="s">
        <v>1647</v>
      </c>
      <c r="C3463" t="s">
        <v>301</v>
      </c>
      <c r="D3463" t="s">
        <v>7400</v>
      </c>
      <c r="E3463" t="s">
        <v>4143</v>
      </c>
      <c r="F3463" t="s">
        <v>4144</v>
      </c>
      <c r="G3463" t="s">
        <v>4072</v>
      </c>
      <c r="H3463">
        <v>38</v>
      </c>
      <c r="I3463" t="s">
        <v>1652</v>
      </c>
      <c r="J3463">
        <v>0</v>
      </c>
      <c r="K3463">
        <v>0</v>
      </c>
    </row>
    <row r="3464" spans="1:11" x14ac:dyDescent="0.25">
      <c r="A3464">
        <v>3848</v>
      </c>
      <c r="B3464" t="s">
        <v>1647</v>
      </c>
      <c r="C3464" t="s">
        <v>301</v>
      </c>
      <c r="D3464" t="s">
        <v>7400</v>
      </c>
      <c r="E3464" t="s">
        <v>4145</v>
      </c>
      <c r="F3464" t="s">
        <v>1796</v>
      </c>
      <c r="G3464" t="s">
        <v>4130</v>
      </c>
      <c r="H3464">
        <v>7</v>
      </c>
      <c r="I3464" t="s">
        <v>1652</v>
      </c>
      <c r="J3464">
        <v>0</v>
      </c>
      <c r="K3464">
        <v>0</v>
      </c>
    </row>
    <row r="3465" spans="1:11" x14ac:dyDescent="0.25">
      <c r="A3465">
        <v>3848</v>
      </c>
      <c r="B3465" t="s">
        <v>1647</v>
      </c>
      <c r="C3465" t="s">
        <v>301</v>
      </c>
      <c r="D3465" t="s">
        <v>7400</v>
      </c>
      <c r="E3465" t="s">
        <v>4146</v>
      </c>
      <c r="F3465" t="s">
        <v>4147</v>
      </c>
      <c r="G3465" t="s">
        <v>4130</v>
      </c>
      <c r="H3465">
        <v>12</v>
      </c>
      <c r="I3465" t="s">
        <v>1652</v>
      </c>
      <c r="J3465">
        <v>0</v>
      </c>
      <c r="K3465">
        <v>0</v>
      </c>
    </row>
    <row r="3466" spans="1:11" x14ac:dyDescent="0.25">
      <c r="A3466">
        <v>3848</v>
      </c>
      <c r="B3466" t="s">
        <v>1647</v>
      </c>
      <c r="C3466" t="s">
        <v>301</v>
      </c>
      <c r="D3466" t="s">
        <v>7400</v>
      </c>
      <c r="E3466" t="s">
        <v>7057</v>
      </c>
      <c r="F3466" t="s">
        <v>8971</v>
      </c>
      <c r="G3466" t="s">
        <v>4134</v>
      </c>
      <c r="H3466">
        <v>9</v>
      </c>
      <c r="I3466" t="s">
        <v>1652</v>
      </c>
      <c r="J3466">
        <v>0</v>
      </c>
      <c r="K3466">
        <v>0</v>
      </c>
    </row>
    <row r="3467" spans="1:11" x14ac:dyDescent="0.25">
      <c r="A3467">
        <v>3848</v>
      </c>
      <c r="B3467" t="s">
        <v>1647</v>
      </c>
      <c r="C3467" t="s">
        <v>301</v>
      </c>
      <c r="D3467" t="s">
        <v>7400</v>
      </c>
      <c r="E3467" t="s">
        <v>4148</v>
      </c>
      <c r="F3467" t="s">
        <v>8972</v>
      </c>
      <c r="G3467" t="s">
        <v>4134</v>
      </c>
      <c r="H3467">
        <v>34</v>
      </c>
      <c r="I3467" t="s">
        <v>1652</v>
      </c>
      <c r="J3467">
        <v>0</v>
      </c>
      <c r="K3467">
        <v>0</v>
      </c>
    </row>
    <row r="3468" spans="1:11" x14ac:dyDescent="0.25">
      <c r="A3468">
        <v>3848</v>
      </c>
      <c r="B3468" t="s">
        <v>1647</v>
      </c>
      <c r="C3468" t="s">
        <v>301</v>
      </c>
      <c r="D3468" t="s">
        <v>7400</v>
      </c>
      <c r="E3468" t="s">
        <v>4149</v>
      </c>
      <c r="F3468" t="s">
        <v>1655</v>
      </c>
      <c r="G3468" t="s">
        <v>6963</v>
      </c>
      <c r="H3468">
        <v>86</v>
      </c>
      <c r="I3468" t="s">
        <v>1652</v>
      </c>
      <c r="J3468">
        <v>0</v>
      </c>
      <c r="K3468">
        <v>0</v>
      </c>
    </row>
    <row r="3469" spans="1:11" x14ac:dyDescent="0.25">
      <c r="A3469">
        <v>3848</v>
      </c>
      <c r="B3469" t="s">
        <v>1647</v>
      </c>
      <c r="C3469" t="s">
        <v>301</v>
      </c>
      <c r="D3469" t="s">
        <v>7400</v>
      </c>
      <c r="E3469" t="s">
        <v>4395</v>
      </c>
      <c r="F3469" t="s">
        <v>3149</v>
      </c>
      <c r="G3469" t="s">
        <v>4119</v>
      </c>
      <c r="H3469">
        <v>199</v>
      </c>
      <c r="I3469" t="s">
        <v>1652</v>
      </c>
      <c r="J3469">
        <v>0</v>
      </c>
      <c r="K3469">
        <v>0</v>
      </c>
    </row>
    <row r="3470" spans="1:11" x14ac:dyDescent="0.25">
      <c r="A3470">
        <v>3848</v>
      </c>
      <c r="B3470" t="s">
        <v>1647</v>
      </c>
      <c r="C3470" t="s">
        <v>301</v>
      </c>
      <c r="D3470" t="s">
        <v>7400</v>
      </c>
      <c r="E3470" t="s">
        <v>4150</v>
      </c>
      <c r="F3470" t="s">
        <v>3149</v>
      </c>
      <c r="G3470" t="s">
        <v>3140</v>
      </c>
      <c r="H3470">
        <v>125</v>
      </c>
      <c r="I3470" t="s">
        <v>1652</v>
      </c>
      <c r="J3470">
        <v>0</v>
      </c>
      <c r="K3470">
        <v>0</v>
      </c>
    </row>
    <row r="3471" spans="1:11" x14ac:dyDescent="0.25">
      <c r="A3471">
        <v>3848</v>
      </c>
      <c r="B3471" t="s">
        <v>1647</v>
      </c>
      <c r="C3471" t="s">
        <v>301</v>
      </c>
      <c r="D3471" t="s">
        <v>7400</v>
      </c>
      <c r="E3471" t="s">
        <v>5465</v>
      </c>
      <c r="F3471" t="s">
        <v>5466</v>
      </c>
      <c r="G3471" t="s">
        <v>10332</v>
      </c>
      <c r="H3471">
        <v>4</v>
      </c>
      <c r="I3471" t="s">
        <v>1652</v>
      </c>
      <c r="J3471">
        <v>0</v>
      </c>
      <c r="K3471">
        <v>0</v>
      </c>
    </row>
    <row r="3472" spans="1:11" x14ac:dyDescent="0.25">
      <c r="A3472">
        <v>3848</v>
      </c>
      <c r="B3472" t="s">
        <v>1647</v>
      </c>
      <c r="C3472" t="s">
        <v>301</v>
      </c>
      <c r="D3472" t="s">
        <v>7400</v>
      </c>
      <c r="E3472" t="s">
        <v>5467</v>
      </c>
      <c r="F3472" t="s">
        <v>5468</v>
      </c>
      <c r="G3472" t="s">
        <v>5148</v>
      </c>
      <c r="H3472">
        <v>8</v>
      </c>
      <c r="I3472" t="s">
        <v>1652</v>
      </c>
      <c r="J3472">
        <v>0</v>
      </c>
      <c r="K3472">
        <v>0</v>
      </c>
    </row>
    <row r="3473" spans="1:11" x14ac:dyDescent="0.25">
      <c r="A3473">
        <v>3848</v>
      </c>
      <c r="B3473" t="s">
        <v>1647</v>
      </c>
      <c r="C3473" t="s">
        <v>301</v>
      </c>
      <c r="D3473" t="s">
        <v>7400</v>
      </c>
      <c r="E3473" t="s">
        <v>6004</v>
      </c>
      <c r="F3473" t="s">
        <v>1664</v>
      </c>
      <c r="G3473" t="s">
        <v>6791</v>
      </c>
      <c r="H3473">
        <v>7</v>
      </c>
      <c r="I3473" t="s">
        <v>1652</v>
      </c>
      <c r="J3473">
        <v>0</v>
      </c>
      <c r="K3473">
        <v>0</v>
      </c>
    </row>
    <row r="3474" spans="1:11" x14ac:dyDescent="0.25">
      <c r="A3474">
        <v>3848</v>
      </c>
      <c r="B3474" t="s">
        <v>1647</v>
      </c>
      <c r="C3474" t="s">
        <v>301</v>
      </c>
      <c r="D3474" t="s">
        <v>7400</v>
      </c>
      <c r="G3474" t="s">
        <v>6005</v>
      </c>
      <c r="H3474">
        <v>3</v>
      </c>
      <c r="I3474" t="s">
        <v>1652</v>
      </c>
      <c r="J3474">
        <v>0</v>
      </c>
      <c r="K3474">
        <v>0</v>
      </c>
    </row>
    <row r="3475" spans="1:11" x14ac:dyDescent="0.25">
      <c r="A3475">
        <v>3848</v>
      </c>
      <c r="B3475" t="s">
        <v>1647</v>
      </c>
      <c r="C3475" t="s">
        <v>301</v>
      </c>
      <c r="D3475" t="s">
        <v>7400</v>
      </c>
      <c r="E3475" t="s">
        <v>5470</v>
      </c>
      <c r="F3475" t="s">
        <v>3593</v>
      </c>
      <c r="G3475" t="s">
        <v>6971</v>
      </c>
      <c r="H3475">
        <v>2</v>
      </c>
      <c r="I3475" t="s">
        <v>1652</v>
      </c>
      <c r="J3475">
        <v>0</v>
      </c>
      <c r="K3475">
        <v>0</v>
      </c>
    </row>
    <row r="3476" spans="1:11" x14ac:dyDescent="0.25">
      <c r="A3476">
        <v>3848</v>
      </c>
      <c r="B3476" t="s">
        <v>1647</v>
      </c>
      <c r="C3476" t="s">
        <v>301</v>
      </c>
      <c r="D3476" t="s">
        <v>7400</v>
      </c>
      <c r="G3476" t="s">
        <v>4356</v>
      </c>
      <c r="H3476">
        <v>1</v>
      </c>
      <c r="I3476" t="s">
        <v>1652</v>
      </c>
      <c r="J3476">
        <v>0</v>
      </c>
      <c r="K3476">
        <v>0</v>
      </c>
    </row>
    <row r="3477" spans="1:11" x14ac:dyDescent="0.25">
      <c r="A3477">
        <v>3848</v>
      </c>
      <c r="B3477" t="s">
        <v>1647</v>
      </c>
      <c r="C3477" t="s">
        <v>301</v>
      </c>
      <c r="D3477" t="s">
        <v>7400</v>
      </c>
      <c r="E3477" t="s">
        <v>5471</v>
      </c>
      <c r="F3477" t="s">
        <v>5472</v>
      </c>
      <c r="G3477" t="s">
        <v>4909</v>
      </c>
      <c r="H3477">
        <v>8</v>
      </c>
      <c r="I3477" t="s">
        <v>1652</v>
      </c>
      <c r="J3477">
        <v>0</v>
      </c>
      <c r="K3477">
        <v>0</v>
      </c>
    </row>
    <row r="3478" spans="1:11" x14ac:dyDescent="0.25">
      <c r="A3478">
        <v>3848</v>
      </c>
      <c r="B3478" t="s">
        <v>1647</v>
      </c>
      <c r="C3478" t="s">
        <v>301</v>
      </c>
      <c r="D3478" t="s">
        <v>7400</v>
      </c>
      <c r="E3478" t="s">
        <v>5473</v>
      </c>
      <c r="F3478" t="s">
        <v>5474</v>
      </c>
      <c r="G3478" t="s">
        <v>6882</v>
      </c>
      <c r="H3478">
        <v>2</v>
      </c>
      <c r="I3478" t="s">
        <v>1652</v>
      </c>
      <c r="J3478">
        <v>0</v>
      </c>
      <c r="K3478">
        <v>0</v>
      </c>
    </row>
    <row r="3479" spans="1:11" x14ac:dyDescent="0.25">
      <c r="A3479">
        <v>3848</v>
      </c>
      <c r="B3479" t="s">
        <v>1647</v>
      </c>
      <c r="C3479" t="s">
        <v>301</v>
      </c>
      <c r="D3479" t="s">
        <v>7400</v>
      </c>
      <c r="G3479" t="s">
        <v>4899</v>
      </c>
      <c r="H3479">
        <v>1</v>
      </c>
      <c r="I3479" t="s">
        <v>1652</v>
      </c>
      <c r="J3479">
        <v>0</v>
      </c>
      <c r="K3479">
        <v>0</v>
      </c>
    </row>
    <row r="3480" spans="1:11" x14ac:dyDescent="0.25">
      <c r="A3480">
        <v>3848</v>
      </c>
      <c r="B3480" t="s">
        <v>1647</v>
      </c>
      <c r="C3480" t="s">
        <v>301</v>
      </c>
      <c r="D3480" t="s">
        <v>7400</v>
      </c>
      <c r="E3480" t="s">
        <v>5475</v>
      </c>
      <c r="F3480" t="s">
        <v>5476</v>
      </c>
      <c r="G3480" t="s">
        <v>6882</v>
      </c>
      <c r="H3480">
        <v>2</v>
      </c>
      <c r="I3480" t="s">
        <v>1652</v>
      </c>
      <c r="J3480">
        <v>0</v>
      </c>
      <c r="K3480">
        <v>0</v>
      </c>
    </row>
    <row r="3481" spans="1:11" x14ac:dyDescent="0.25">
      <c r="A3481">
        <v>3848</v>
      </c>
      <c r="B3481" t="s">
        <v>1647</v>
      </c>
      <c r="C3481" t="s">
        <v>301</v>
      </c>
      <c r="D3481" t="s">
        <v>7400</v>
      </c>
      <c r="G3481" t="s">
        <v>4316</v>
      </c>
      <c r="H3481">
        <v>1</v>
      </c>
      <c r="I3481" t="s">
        <v>1652</v>
      </c>
      <c r="J3481">
        <v>0</v>
      </c>
      <c r="K3481">
        <v>0</v>
      </c>
    </row>
    <row r="3482" spans="1:11" x14ac:dyDescent="0.25">
      <c r="A3482">
        <v>3848</v>
      </c>
      <c r="B3482" t="s">
        <v>1647</v>
      </c>
      <c r="C3482" t="s">
        <v>301</v>
      </c>
      <c r="D3482" t="s">
        <v>7400</v>
      </c>
      <c r="E3482" t="s">
        <v>6006</v>
      </c>
      <c r="F3482" t="s">
        <v>1673</v>
      </c>
      <c r="G3482" t="s">
        <v>6007</v>
      </c>
      <c r="H3482">
        <v>18</v>
      </c>
      <c r="I3482" t="s">
        <v>1652</v>
      </c>
      <c r="J3482">
        <v>0</v>
      </c>
      <c r="K3482">
        <v>0</v>
      </c>
    </row>
    <row r="3483" spans="1:11" x14ac:dyDescent="0.25">
      <c r="A3483">
        <v>3848</v>
      </c>
      <c r="B3483" t="s">
        <v>1647</v>
      </c>
      <c r="C3483" t="s">
        <v>301</v>
      </c>
      <c r="D3483" t="s">
        <v>7400</v>
      </c>
      <c r="E3483" t="s">
        <v>6008</v>
      </c>
      <c r="F3483" t="s">
        <v>1678</v>
      </c>
      <c r="G3483" t="s">
        <v>6791</v>
      </c>
      <c r="H3483">
        <v>2</v>
      </c>
      <c r="I3483" t="s">
        <v>1652</v>
      </c>
      <c r="J3483">
        <v>0</v>
      </c>
      <c r="K3483">
        <v>0</v>
      </c>
    </row>
    <row r="3484" spans="1:11" x14ac:dyDescent="0.25">
      <c r="A3484">
        <v>3848</v>
      </c>
      <c r="B3484" t="s">
        <v>1647</v>
      </c>
      <c r="C3484" t="s">
        <v>301</v>
      </c>
      <c r="D3484" t="s">
        <v>7400</v>
      </c>
      <c r="G3484" t="s">
        <v>6009</v>
      </c>
      <c r="H3484">
        <v>2</v>
      </c>
      <c r="I3484" t="s">
        <v>1652</v>
      </c>
      <c r="J3484">
        <v>0</v>
      </c>
      <c r="K3484">
        <v>0</v>
      </c>
    </row>
    <row r="3485" spans="1:11" x14ac:dyDescent="0.25">
      <c r="A3485">
        <v>3848</v>
      </c>
      <c r="B3485" t="s">
        <v>1647</v>
      </c>
      <c r="C3485" t="s">
        <v>301</v>
      </c>
      <c r="D3485" t="s">
        <v>7400</v>
      </c>
      <c r="E3485" t="s">
        <v>5477</v>
      </c>
      <c r="F3485" t="s">
        <v>1672</v>
      </c>
      <c r="G3485" t="s">
        <v>6882</v>
      </c>
      <c r="H3485">
        <v>2</v>
      </c>
      <c r="I3485" t="s">
        <v>1652</v>
      </c>
      <c r="J3485">
        <v>0</v>
      </c>
      <c r="K3485">
        <v>0</v>
      </c>
    </row>
    <row r="3486" spans="1:11" x14ac:dyDescent="0.25">
      <c r="A3486">
        <v>3848</v>
      </c>
      <c r="B3486" t="s">
        <v>1647</v>
      </c>
      <c r="C3486" t="s">
        <v>301</v>
      </c>
      <c r="D3486" t="s">
        <v>7400</v>
      </c>
      <c r="G3486" t="s">
        <v>5478</v>
      </c>
      <c r="H3486">
        <v>1</v>
      </c>
      <c r="I3486" t="s">
        <v>1652</v>
      </c>
      <c r="J3486">
        <v>0</v>
      </c>
      <c r="K3486">
        <v>0</v>
      </c>
    </row>
    <row r="3487" spans="1:11" x14ac:dyDescent="0.25">
      <c r="A3487">
        <v>3848</v>
      </c>
      <c r="B3487" t="s">
        <v>1647</v>
      </c>
      <c r="C3487" t="s">
        <v>301</v>
      </c>
      <c r="D3487" t="s">
        <v>7400</v>
      </c>
      <c r="E3487" t="s">
        <v>5479</v>
      </c>
      <c r="F3487" t="s">
        <v>5474</v>
      </c>
      <c r="G3487" t="s">
        <v>5480</v>
      </c>
      <c r="H3487">
        <v>19</v>
      </c>
      <c r="I3487" t="s">
        <v>1652</v>
      </c>
      <c r="J3487">
        <v>0</v>
      </c>
      <c r="K3487">
        <v>0</v>
      </c>
    </row>
    <row r="3488" spans="1:11" x14ac:dyDescent="0.25">
      <c r="A3488">
        <v>3848</v>
      </c>
      <c r="B3488" t="s">
        <v>1647</v>
      </c>
      <c r="C3488" t="s">
        <v>301</v>
      </c>
      <c r="D3488" t="s">
        <v>7400</v>
      </c>
      <c r="E3488" t="s">
        <v>7175</v>
      </c>
      <c r="F3488" t="s">
        <v>5481</v>
      </c>
      <c r="G3488" t="s">
        <v>4903</v>
      </c>
      <c r="H3488">
        <v>4</v>
      </c>
      <c r="I3488" t="s">
        <v>1652</v>
      </c>
      <c r="J3488">
        <v>0</v>
      </c>
      <c r="K3488">
        <v>0</v>
      </c>
    </row>
    <row r="3489" spans="1:11" x14ac:dyDescent="0.25">
      <c r="A3489">
        <v>3848</v>
      </c>
      <c r="B3489" t="s">
        <v>1647</v>
      </c>
      <c r="C3489" t="s">
        <v>301</v>
      </c>
      <c r="D3489" t="s">
        <v>7400</v>
      </c>
      <c r="E3489" t="s">
        <v>8864</v>
      </c>
      <c r="F3489" t="s">
        <v>1657</v>
      </c>
      <c r="G3489" t="s">
        <v>8865</v>
      </c>
      <c r="H3489">
        <v>2</v>
      </c>
      <c r="I3489" t="s">
        <v>1652</v>
      </c>
      <c r="J3489">
        <v>0</v>
      </c>
      <c r="K3489">
        <v>0</v>
      </c>
    </row>
    <row r="3490" spans="1:11" x14ac:dyDescent="0.25">
      <c r="A3490">
        <v>3848</v>
      </c>
      <c r="B3490" t="s">
        <v>1647</v>
      </c>
      <c r="C3490" t="s">
        <v>301</v>
      </c>
      <c r="D3490" t="s">
        <v>7400</v>
      </c>
      <c r="E3490" t="s">
        <v>6507</v>
      </c>
      <c r="F3490" t="s">
        <v>5483</v>
      </c>
      <c r="G3490" t="s">
        <v>4361</v>
      </c>
      <c r="H3490">
        <v>18</v>
      </c>
      <c r="I3490" t="s">
        <v>1652</v>
      </c>
      <c r="J3490">
        <v>0</v>
      </c>
      <c r="K3490">
        <v>0</v>
      </c>
    </row>
    <row r="3491" spans="1:11" x14ac:dyDescent="0.25">
      <c r="A3491">
        <v>3848</v>
      </c>
      <c r="B3491" t="s">
        <v>1647</v>
      </c>
      <c r="C3491" t="s">
        <v>301</v>
      </c>
      <c r="D3491" t="s">
        <v>7400</v>
      </c>
      <c r="E3491" t="s">
        <v>6010</v>
      </c>
      <c r="F3491" t="s">
        <v>1678</v>
      </c>
      <c r="G3491" t="s">
        <v>6011</v>
      </c>
      <c r="H3491">
        <v>19</v>
      </c>
      <c r="I3491" t="s">
        <v>1652</v>
      </c>
      <c r="J3491">
        <v>0</v>
      </c>
      <c r="K3491">
        <v>0</v>
      </c>
    </row>
    <row r="3492" spans="1:11" x14ac:dyDescent="0.25">
      <c r="A3492">
        <v>3848</v>
      </c>
      <c r="B3492" t="s">
        <v>1647</v>
      </c>
      <c r="C3492" t="s">
        <v>301</v>
      </c>
      <c r="D3492" t="s">
        <v>7400</v>
      </c>
      <c r="E3492" t="s">
        <v>6012</v>
      </c>
      <c r="F3492" t="s">
        <v>6013</v>
      </c>
      <c r="G3492" t="s">
        <v>6014</v>
      </c>
      <c r="H3492">
        <v>8</v>
      </c>
      <c r="I3492" t="s">
        <v>1652</v>
      </c>
      <c r="J3492">
        <v>0</v>
      </c>
      <c r="K3492">
        <v>0</v>
      </c>
    </row>
    <row r="3493" spans="1:11" x14ac:dyDescent="0.25">
      <c r="A3493">
        <v>3848</v>
      </c>
      <c r="B3493" t="s">
        <v>1647</v>
      </c>
      <c r="C3493" t="s">
        <v>301</v>
      </c>
      <c r="D3493" t="s">
        <v>7400</v>
      </c>
      <c r="E3493" t="s">
        <v>6015</v>
      </c>
      <c r="F3493" t="s">
        <v>6016</v>
      </c>
      <c r="G3493" t="s">
        <v>6017</v>
      </c>
      <c r="H3493">
        <v>7</v>
      </c>
      <c r="I3493" t="s">
        <v>1652</v>
      </c>
      <c r="J3493">
        <v>0</v>
      </c>
      <c r="K3493">
        <v>0</v>
      </c>
    </row>
    <row r="3494" spans="1:11" x14ac:dyDescent="0.25">
      <c r="A3494">
        <v>3848</v>
      </c>
      <c r="B3494" t="s">
        <v>1647</v>
      </c>
      <c r="C3494" t="s">
        <v>301</v>
      </c>
      <c r="D3494" t="s">
        <v>7400</v>
      </c>
      <c r="E3494" t="s">
        <v>6672</v>
      </c>
      <c r="F3494" t="s">
        <v>1665</v>
      </c>
      <c r="G3494" t="s">
        <v>6639</v>
      </c>
      <c r="H3494">
        <v>1</v>
      </c>
      <c r="I3494" t="s">
        <v>1652</v>
      </c>
      <c r="J3494">
        <v>0</v>
      </c>
      <c r="K3494">
        <v>0</v>
      </c>
    </row>
    <row r="3495" spans="1:11" x14ac:dyDescent="0.25">
      <c r="A3495">
        <v>3848</v>
      </c>
      <c r="B3495" t="s">
        <v>1647</v>
      </c>
      <c r="C3495" t="s">
        <v>301</v>
      </c>
      <c r="D3495" t="s">
        <v>7400</v>
      </c>
      <c r="E3495" t="s">
        <v>5485</v>
      </c>
      <c r="F3495" t="s">
        <v>3832</v>
      </c>
      <c r="G3495" t="s">
        <v>5486</v>
      </c>
      <c r="H3495">
        <v>8</v>
      </c>
      <c r="I3495" t="s">
        <v>1652</v>
      </c>
      <c r="J3495">
        <v>0</v>
      </c>
      <c r="K3495">
        <v>0</v>
      </c>
    </row>
    <row r="3496" spans="1:11" x14ac:dyDescent="0.25">
      <c r="A3496">
        <v>3848</v>
      </c>
      <c r="B3496" t="s">
        <v>1647</v>
      </c>
      <c r="C3496" t="s">
        <v>301</v>
      </c>
      <c r="D3496" t="s">
        <v>7400</v>
      </c>
      <c r="E3496" t="s">
        <v>5488</v>
      </c>
      <c r="F3496" t="s">
        <v>1782</v>
      </c>
      <c r="G3496" t="s">
        <v>5489</v>
      </c>
      <c r="H3496">
        <v>13</v>
      </c>
      <c r="I3496" t="s">
        <v>1652</v>
      </c>
      <c r="J3496">
        <v>0</v>
      </c>
      <c r="K3496">
        <v>0</v>
      </c>
    </row>
    <row r="3497" spans="1:11" x14ac:dyDescent="0.25">
      <c r="A3497">
        <v>3848</v>
      </c>
      <c r="B3497" t="s">
        <v>1647</v>
      </c>
      <c r="C3497" t="s">
        <v>301</v>
      </c>
      <c r="D3497" t="s">
        <v>7400</v>
      </c>
      <c r="E3497" t="s">
        <v>5492</v>
      </c>
      <c r="F3497" t="s">
        <v>5493</v>
      </c>
      <c r="G3497" t="s">
        <v>6882</v>
      </c>
      <c r="H3497">
        <v>4</v>
      </c>
      <c r="I3497" t="s">
        <v>1652</v>
      </c>
      <c r="J3497">
        <v>0</v>
      </c>
      <c r="K3497">
        <v>0</v>
      </c>
    </row>
    <row r="3498" spans="1:11" x14ac:dyDescent="0.25">
      <c r="A3498">
        <v>3848</v>
      </c>
      <c r="B3498" t="s">
        <v>1647</v>
      </c>
      <c r="C3498" t="s">
        <v>301</v>
      </c>
      <c r="D3498" t="s">
        <v>7400</v>
      </c>
      <c r="G3498" t="s">
        <v>5469</v>
      </c>
      <c r="H3498">
        <v>1</v>
      </c>
      <c r="I3498" t="s">
        <v>1652</v>
      </c>
      <c r="J3498">
        <v>0</v>
      </c>
      <c r="K3498">
        <v>0</v>
      </c>
    </row>
    <row r="3499" spans="1:11" x14ac:dyDescent="0.25">
      <c r="A3499">
        <v>3848</v>
      </c>
      <c r="B3499" t="s">
        <v>1647</v>
      </c>
      <c r="C3499" t="s">
        <v>301</v>
      </c>
      <c r="D3499" t="s">
        <v>7400</v>
      </c>
      <c r="E3499" t="s">
        <v>6508</v>
      </c>
      <c r="F3499" t="s">
        <v>6509</v>
      </c>
      <c r="G3499" t="s">
        <v>4479</v>
      </c>
      <c r="H3499">
        <v>32</v>
      </c>
      <c r="I3499" t="s">
        <v>1652</v>
      </c>
      <c r="J3499">
        <v>0</v>
      </c>
      <c r="K3499">
        <v>0</v>
      </c>
    </row>
    <row r="3500" spans="1:11" x14ac:dyDescent="0.25">
      <c r="A3500">
        <v>3848</v>
      </c>
      <c r="B3500" t="s">
        <v>1647</v>
      </c>
      <c r="C3500" t="s">
        <v>301</v>
      </c>
      <c r="D3500" t="s">
        <v>7400</v>
      </c>
      <c r="E3500" t="s">
        <v>5494</v>
      </c>
      <c r="F3500" t="s">
        <v>4901</v>
      </c>
      <c r="G3500" t="s">
        <v>5495</v>
      </c>
      <c r="H3500">
        <v>2</v>
      </c>
      <c r="I3500" t="s">
        <v>1652</v>
      </c>
      <c r="J3500">
        <v>0</v>
      </c>
      <c r="K3500">
        <v>0</v>
      </c>
    </row>
    <row r="3501" spans="1:11" x14ac:dyDescent="0.25">
      <c r="A3501">
        <v>3848</v>
      </c>
      <c r="B3501" t="s">
        <v>1647</v>
      </c>
      <c r="C3501" t="s">
        <v>301</v>
      </c>
      <c r="D3501" t="s">
        <v>7400</v>
      </c>
      <c r="E3501" t="s">
        <v>6511</v>
      </c>
      <c r="F3501" t="s">
        <v>4133</v>
      </c>
      <c r="G3501" t="s">
        <v>4130</v>
      </c>
      <c r="H3501">
        <v>10</v>
      </c>
      <c r="I3501" t="s">
        <v>1652</v>
      </c>
      <c r="J3501">
        <v>0</v>
      </c>
      <c r="K3501">
        <v>0</v>
      </c>
    </row>
    <row r="3502" spans="1:11" x14ac:dyDescent="0.25">
      <c r="A3502">
        <v>3848</v>
      </c>
      <c r="B3502" t="s">
        <v>1647</v>
      </c>
      <c r="C3502" t="s">
        <v>301</v>
      </c>
      <c r="D3502" t="s">
        <v>7400</v>
      </c>
      <c r="E3502" t="s">
        <v>6512</v>
      </c>
      <c r="F3502" t="s">
        <v>1672</v>
      </c>
      <c r="G3502" t="s">
        <v>6688</v>
      </c>
      <c r="H3502">
        <v>9</v>
      </c>
      <c r="I3502" t="s">
        <v>1652</v>
      </c>
      <c r="J3502">
        <v>0</v>
      </c>
      <c r="K3502">
        <v>0</v>
      </c>
    </row>
    <row r="3503" spans="1:11" x14ac:dyDescent="0.25">
      <c r="A3503">
        <v>3848</v>
      </c>
      <c r="B3503" t="s">
        <v>1647</v>
      </c>
      <c r="C3503" t="s">
        <v>301</v>
      </c>
      <c r="D3503" t="s">
        <v>7400</v>
      </c>
      <c r="E3503" t="s">
        <v>5496</v>
      </c>
      <c r="F3503" t="s">
        <v>1701</v>
      </c>
      <c r="G3503" t="s">
        <v>6882</v>
      </c>
      <c r="H3503">
        <v>2</v>
      </c>
      <c r="I3503" t="s">
        <v>1652</v>
      </c>
      <c r="J3503">
        <v>0</v>
      </c>
      <c r="K3503">
        <v>0</v>
      </c>
    </row>
    <row r="3504" spans="1:11" x14ac:dyDescent="0.25">
      <c r="A3504">
        <v>3848</v>
      </c>
      <c r="B3504" t="s">
        <v>1647</v>
      </c>
      <c r="C3504" t="s">
        <v>301</v>
      </c>
      <c r="D3504" t="s">
        <v>7400</v>
      </c>
      <c r="G3504" t="s">
        <v>2211</v>
      </c>
      <c r="H3504">
        <v>1</v>
      </c>
      <c r="I3504" t="s">
        <v>1652</v>
      </c>
      <c r="J3504">
        <v>0</v>
      </c>
      <c r="K3504">
        <v>0</v>
      </c>
    </row>
    <row r="3505" spans="1:11" x14ac:dyDescent="0.25">
      <c r="A3505">
        <v>3848</v>
      </c>
      <c r="B3505" t="s">
        <v>1647</v>
      </c>
      <c r="C3505" t="s">
        <v>301</v>
      </c>
      <c r="D3505" t="s">
        <v>7400</v>
      </c>
      <c r="E3505" t="s">
        <v>6900</v>
      </c>
      <c r="F3505" t="s">
        <v>1783</v>
      </c>
      <c r="G3505" t="s">
        <v>6881</v>
      </c>
      <c r="H3505">
        <v>6</v>
      </c>
      <c r="I3505" t="s">
        <v>1652</v>
      </c>
      <c r="J3505">
        <v>0</v>
      </c>
      <c r="K3505">
        <v>0</v>
      </c>
    </row>
    <row r="3506" spans="1:11" x14ac:dyDescent="0.25">
      <c r="A3506">
        <v>3848</v>
      </c>
      <c r="B3506" t="s">
        <v>1647</v>
      </c>
      <c r="C3506" t="s">
        <v>301</v>
      </c>
      <c r="D3506" t="s">
        <v>7400</v>
      </c>
      <c r="G3506" t="s">
        <v>4356</v>
      </c>
      <c r="H3506">
        <v>26</v>
      </c>
      <c r="I3506" t="s">
        <v>1652</v>
      </c>
      <c r="J3506">
        <v>0</v>
      </c>
      <c r="K3506">
        <v>0</v>
      </c>
    </row>
    <row r="3507" spans="1:11" x14ac:dyDescent="0.25">
      <c r="A3507">
        <v>3848</v>
      </c>
      <c r="B3507" t="s">
        <v>1647</v>
      </c>
      <c r="C3507" t="s">
        <v>301</v>
      </c>
      <c r="D3507" t="s">
        <v>7400</v>
      </c>
      <c r="E3507" t="s">
        <v>6513</v>
      </c>
      <c r="F3507" t="s">
        <v>6514</v>
      </c>
      <c r="G3507" t="s">
        <v>6185</v>
      </c>
      <c r="H3507">
        <v>3</v>
      </c>
      <c r="I3507" t="s">
        <v>1652</v>
      </c>
      <c r="J3507">
        <v>0</v>
      </c>
      <c r="K3507">
        <v>0</v>
      </c>
    </row>
    <row r="3508" spans="1:11" x14ac:dyDescent="0.25">
      <c r="A3508">
        <v>3848</v>
      </c>
      <c r="B3508" t="s">
        <v>1647</v>
      </c>
      <c r="C3508" t="s">
        <v>301</v>
      </c>
      <c r="D3508" t="s">
        <v>7400</v>
      </c>
      <c r="E3508" t="s">
        <v>5497</v>
      </c>
      <c r="F3508" t="s">
        <v>1667</v>
      </c>
      <c r="G3508" t="s">
        <v>5498</v>
      </c>
      <c r="H3508">
        <v>5</v>
      </c>
      <c r="I3508" t="s">
        <v>1652</v>
      </c>
      <c r="J3508">
        <v>0</v>
      </c>
      <c r="K3508">
        <v>0</v>
      </c>
    </row>
    <row r="3509" spans="1:11" x14ac:dyDescent="0.25">
      <c r="A3509">
        <v>3848</v>
      </c>
      <c r="B3509" t="s">
        <v>1647</v>
      </c>
      <c r="C3509" t="s">
        <v>301</v>
      </c>
      <c r="D3509" t="s">
        <v>7400</v>
      </c>
      <c r="E3509" t="s">
        <v>6019</v>
      </c>
      <c r="F3509" t="s">
        <v>6020</v>
      </c>
      <c r="G3509" t="s">
        <v>6021</v>
      </c>
      <c r="H3509">
        <v>7</v>
      </c>
      <c r="I3509" t="s">
        <v>1652</v>
      </c>
      <c r="J3509">
        <v>0</v>
      </c>
      <c r="K3509">
        <v>0</v>
      </c>
    </row>
    <row r="3510" spans="1:11" x14ac:dyDescent="0.25">
      <c r="A3510">
        <v>3848</v>
      </c>
      <c r="B3510" t="s">
        <v>1647</v>
      </c>
      <c r="C3510" t="s">
        <v>301</v>
      </c>
      <c r="D3510" t="s">
        <v>7400</v>
      </c>
      <c r="E3510" t="s">
        <v>6515</v>
      </c>
      <c r="F3510" t="s">
        <v>1792</v>
      </c>
      <c r="G3510" t="s">
        <v>6227</v>
      </c>
      <c r="H3510">
        <v>4</v>
      </c>
      <c r="I3510" t="s">
        <v>1652</v>
      </c>
      <c r="J3510">
        <v>0</v>
      </c>
      <c r="K3510">
        <v>0</v>
      </c>
    </row>
    <row r="3511" spans="1:11" x14ac:dyDescent="0.25">
      <c r="A3511">
        <v>3848</v>
      </c>
      <c r="B3511" t="s">
        <v>1647</v>
      </c>
      <c r="C3511" t="s">
        <v>301</v>
      </c>
      <c r="D3511" t="s">
        <v>7400</v>
      </c>
      <c r="E3511" t="s">
        <v>6516</v>
      </c>
      <c r="F3511" t="s">
        <v>1678</v>
      </c>
      <c r="G3511" t="s">
        <v>5501</v>
      </c>
      <c r="H3511">
        <v>6</v>
      </c>
      <c r="I3511" t="s">
        <v>1652</v>
      </c>
      <c r="J3511">
        <v>0</v>
      </c>
      <c r="K3511">
        <v>0</v>
      </c>
    </row>
    <row r="3512" spans="1:11" x14ac:dyDescent="0.25">
      <c r="A3512">
        <v>3848</v>
      </c>
      <c r="B3512" t="s">
        <v>1647</v>
      </c>
      <c r="C3512" t="s">
        <v>301</v>
      </c>
      <c r="D3512" t="s">
        <v>7400</v>
      </c>
      <c r="E3512" t="s">
        <v>6517</v>
      </c>
      <c r="F3512" t="s">
        <v>1667</v>
      </c>
      <c r="G3512" t="s">
        <v>5491</v>
      </c>
      <c r="H3512">
        <v>6</v>
      </c>
      <c r="I3512" t="s">
        <v>1652</v>
      </c>
      <c r="J3512">
        <v>0</v>
      </c>
      <c r="K3512">
        <v>0</v>
      </c>
    </row>
    <row r="3513" spans="1:11" x14ac:dyDescent="0.25">
      <c r="A3513">
        <v>3848</v>
      </c>
      <c r="B3513" t="s">
        <v>1647</v>
      </c>
      <c r="C3513" t="s">
        <v>301</v>
      </c>
      <c r="D3513" t="s">
        <v>7400</v>
      </c>
      <c r="E3513" t="s">
        <v>6673</v>
      </c>
      <c r="F3513" t="s">
        <v>3563</v>
      </c>
      <c r="G3513" t="s">
        <v>6229</v>
      </c>
      <c r="H3513">
        <v>6</v>
      </c>
      <c r="I3513" t="s">
        <v>1652</v>
      </c>
      <c r="J3513">
        <v>0</v>
      </c>
      <c r="K3513">
        <v>0</v>
      </c>
    </row>
    <row r="3514" spans="1:11" x14ac:dyDescent="0.25">
      <c r="A3514">
        <v>3848</v>
      </c>
      <c r="B3514" t="s">
        <v>1647</v>
      </c>
      <c r="C3514" t="s">
        <v>301</v>
      </c>
      <c r="D3514" t="s">
        <v>7400</v>
      </c>
      <c r="E3514" t="s">
        <v>5503</v>
      </c>
      <c r="F3514" t="s">
        <v>5504</v>
      </c>
      <c r="G3514" t="s">
        <v>2204</v>
      </c>
      <c r="H3514">
        <v>8</v>
      </c>
      <c r="I3514" t="s">
        <v>1652</v>
      </c>
      <c r="J3514">
        <v>0</v>
      </c>
      <c r="K3514">
        <v>0</v>
      </c>
    </row>
    <row r="3515" spans="1:11" x14ac:dyDescent="0.25">
      <c r="A3515">
        <v>3848</v>
      </c>
      <c r="B3515" t="s">
        <v>1647</v>
      </c>
      <c r="C3515" t="s">
        <v>301</v>
      </c>
      <c r="D3515" t="s">
        <v>7400</v>
      </c>
      <c r="E3515" t="s">
        <v>6022</v>
      </c>
      <c r="F3515" t="s">
        <v>1672</v>
      </c>
      <c r="G3515" t="s">
        <v>6023</v>
      </c>
      <c r="H3515">
        <v>17</v>
      </c>
      <c r="I3515" t="s">
        <v>1652</v>
      </c>
      <c r="J3515">
        <v>0</v>
      </c>
      <c r="K3515">
        <v>0</v>
      </c>
    </row>
    <row r="3516" spans="1:11" x14ac:dyDescent="0.25">
      <c r="A3516">
        <v>3848</v>
      </c>
      <c r="B3516" t="s">
        <v>1647</v>
      </c>
      <c r="C3516" t="s">
        <v>301</v>
      </c>
      <c r="D3516" t="s">
        <v>7400</v>
      </c>
      <c r="E3516" t="s">
        <v>6518</v>
      </c>
      <c r="F3516" t="s">
        <v>1788</v>
      </c>
      <c r="G3516" t="s">
        <v>6519</v>
      </c>
      <c r="H3516">
        <v>5</v>
      </c>
      <c r="I3516" t="s">
        <v>1652</v>
      </c>
      <c r="J3516">
        <v>0</v>
      </c>
      <c r="K3516">
        <v>0</v>
      </c>
    </row>
    <row r="3517" spans="1:11" x14ac:dyDescent="0.25">
      <c r="A3517">
        <v>3848</v>
      </c>
      <c r="B3517" t="s">
        <v>1647</v>
      </c>
      <c r="C3517" t="s">
        <v>301</v>
      </c>
      <c r="D3517" t="s">
        <v>7400</v>
      </c>
      <c r="E3517" t="s">
        <v>5505</v>
      </c>
      <c r="F3517" t="s">
        <v>5506</v>
      </c>
      <c r="G3517" t="s">
        <v>6882</v>
      </c>
      <c r="H3517">
        <v>2</v>
      </c>
      <c r="I3517" t="s">
        <v>1652</v>
      </c>
      <c r="J3517">
        <v>0</v>
      </c>
      <c r="K3517">
        <v>0</v>
      </c>
    </row>
    <row r="3518" spans="1:11" x14ac:dyDescent="0.25">
      <c r="A3518">
        <v>3848</v>
      </c>
      <c r="B3518" t="s">
        <v>1647</v>
      </c>
      <c r="C3518" t="s">
        <v>301</v>
      </c>
      <c r="D3518" t="s">
        <v>7400</v>
      </c>
      <c r="G3518" t="s">
        <v>4253</v>
      </c>
      <c r="H3518">
        <v>2</v>
      </c>
      <c r="I3518" t="s">
        <v>1652</v>
      </c>
      <c r="J3518">
        <v>0</v>
      </c>
      <c r="K3518">
        <v>0</v>
      </c>
    </row>
    <row r="3519" spans="1:11" x14ac:dyDescent="0.25">
      <c r="A3519">
        <v>3848</v>
      </c>
      <c r="B3519" t="s">
        <v>1647</v>
      </c>
      <c r="C3519" t="s">
        <v>301</v>
      </c>
      <c r="D3519" t="s">
        <v>7400</v>
      </c>
      <c r="E3519" t="s">
        <v>5507</v>
      </c>
      <c r="F3519" t="s">
        <v>5508</v>
      </c>
      <c r="G3519" t="s">
        <v>2204</v>
      </c>
      <c r="H3519">
        <v>7</v>
      </c>
      <c r="I3519" t="s">
        <v>1652</v>
      </c>
      <c r="J3519">
        <v>0</v>
      </c>
      <c r="K3519">
        <v>0</v>
      </c>
    </row>
    <row r="3520" spans="1:11" x14ac:dyDescent="0.25">
      <c r="A3520">
        <v>3848</v>
      </c>
      <c r="B3520" t="s">
        <v>1647</v>
      </c>
      <c r="C3520" t="s">
        <v>301</v>
      </c>
      <c r="D3520" t="s">
        <v>7400</v>
      </c>
      <c r="E3520" t="s">
        <v>6674</v>
      </c>
      <c r="F3520" t="s">
        <v>1657</v>
      </c>
      <c r="G3520" t="s">
        <v>6675</v>
      </c>
      <c r="H3520">
        <v>2</v>
      </c>
      <c r="I3520" t="s">
        <v>1652</v>
      </c>
      <c r="J3520">
        <v>0</v>
      </c>
      <c r="K3520">
        <v>0</v>
      </c>
    </row>
    <row r="3521" spans="1:11" x14ac:dyDescent="0.25">
      <c r="A3521">
        <v>3848</v>
      </c>
      <c r="B3521" t="s">
        <v>1647</v>
      </c>
      <c r="C3521" t="s">
        <v>301</v>
      </c>
      <c r="D3521" t="s">
        <v>7400</v>
      </c>
      <c r="E3521" t="s">
        <v>6676</v>
      </c>
      <c r="F3521" t="s">
        <v>6677</v>
      </c>
      <c r="G3521" t="s">
        <v>6639</v>
      </c>
      <c r="H3521">
        <v>3</v>
      </c>
      <c r="I3521" t="s">
        <v>1652</v>
      </c>
      <c r="J3521">
        <v>0</v>
      </c>
      <c r="K3521">
        <v>0</v>
      </c>
    </row>
    <row r="3522" spans="1:11" x14ac:dyDescent="0.25">
      <c r="A3522">
        <v>3848</v>
      </c>
      <c r="B3522" t="s">
        <v>1647</v>
      </c>
      <c r="C3522" t="s">
        <v>301</v>
      </c>
      <c r="D3522" t="s">
        <v>7400</v>
      </c>
      <c r="G3522" t="s">
        <v>4429</v>
      </c>
      <c r="H3522">
        <v>7</v>
      </c>
      <c r="I3522" t="s">
        <v>1652</v>
      </c>
      <c r="J3522">
        <v>0</v>
      </c>
      <c r="K3522">
        <v>0</v>
      </c>
    </row>
    <row r="3523" spans="1:11" x14ac:dyDescent="0.25">
      <c r="A3523">
        <v>3848</v>
      </c>
      <c r="B3523" t="s">
        <v>1647</v>
      </c>
      <c r="C3523" t="s">
        <v>301</v>
      </c>
      <c r="D3523" t="s">
        <v>7400</v>
      </c>
      <c r="E3523" t="s">
        <v>5509</v>
      </c>
      <c r="F3523" t="s">
        <v>5005</v>
      </c>
      <c r="G3523" t="s">
        <v>5510</v>
      </c>
      <c r="H3523">
        <v>8</v>
      </c>
      <c r="I3523" t="s">
        <v>1652</v>
      </c>
      <c r="J3523">
        <v>0</v>
      </c>
      <c r="K3523">
        <v>0</v>
      </c>
    </row>
    <row r="3524" spans="1:11" x14ac:dyDescent="0.25">
      <c r="A3524">
        <v>3848</v>
      </c>
      <c r="B3524" t="s">
        <v>1647</v>
      </c>
      <c r="C3524" t="s">
        <v>301</v>
      </c>
      <c r="D3524" t="s">
        <v>7400</v>
      </c>
      <c r="E3524" t="s">
        <v>6520</v>
      </c>
      <c r="F3524" t="s">
        <v>6521</v>
      </c>
      <c r="G3524" t="s">
        <v>6691</v>
      </c>
      <c r="H3524">
        <v>1</v>
      </c>
      <c r="I3524" t="s">
        <v>1652</v>
      </c>
      <c r="J3524">
        <v>0</v>
      </c>
      <c r="K3524">
        <v>0</v>
      </c>
    </row>
    <row r="3525" spans="1:11" x14ac:dyDescent="0.25">
      <c r="A3525">
        <v>3848</v>
      </c>
      <c r="B3525" t="s">
        <v>1647</v>
      </c>
      <c r="C3525" t="s">
        <v>301</v>
      </c>
      <c r="D3525" t="s">
        <v>7400</v>
      </c>
      <c r="G3525" t="s">
        <v>6522</v>
      </c>
      <c r="H3525">
        <v>7</v>
      </c>
      <c r="I3525" t="s">
        <v>1652</v>
      </c>
      <c r="J3525">
        <v>0</v>
      </c>
      <c r="K3525">
        <v>0</v>
      </c>
    </row>
    <row r="3526" spans="1:11" x14ac:dyDescent="0.25">
      <c r="A3526">
        <v>3848</v>
      </c>
      <c r="B3526" t="s">
        <v>1647</v>
      </c>
      <c r="C3526" t="s">
        <v>301</v>
      </c>
      <c r="D3526" t="s">
        <v>7400</v>
      </c>
      <c r="E3526" t="s">
        <v>5511</v>
      </c>
      <c r="F3526" t="s">
        <v>3832</v>
      </c>
      <c r="G3526" t="s">
        <v>6882</v>
      </c>
      <c r="H3526">
        <v>3</v>
      </c>
      <c r="I3526" t="s">
        <v>1652</v>
      </c>
      <c r="J3526">
        <v>0</v>
      </c>
      <c r="K3526">
        <v>0</v>
      </c>
    </row>
    <row r="3527" spans="1:11" x14ac:dyDescent="0.25">
      <c r="A3527">
        <v>3848</v>
      </c>
      <c r="B3527" t="s">
        <v>1647</v>
      </c>
      <c r="C3527" t="s">
        <v>301</v>
      </c>
      <c r="D3527" t="s">
        <v>7400</v>
      </c>
      <c r="G3527" t="s">
        <v>4667</v>
      </c>
      <c r="H3527">
        <v>1</v>
      </c>
      <c r="I3527" t="s">
        <v>1652</v>
      </c>
      <c r="J3527">
        <v>0</v>
      </c>
      <c r="K3527">
        <v>0</v>
      </c>
    </row>
    <row r="3528" spans="1:11" x14ac:dyDescent="0.25">
      <c r="A3528">
        <v>3848</v>
      </c>
      <c r="B3528" t="s">
        <v>1647</v>
      </c>
      <c r="C3528" t="s">
        <v>301</v>
      </c>
      <c r="D3528" t="s">
        <v>7400</v>
      </c>
      <c r="E3528" t="s">
        <v>5513</v>
      </c>
      <c r="F3528" t="s">
        <v>5514</v>
      </c>
      <c r="G3528" t="s">
        <v>10403</v>
      </c>
      <c r="H3528">
        <v>2</v>
      </c>
      <c r="I3528" t="s">
        <v>1652</v>
      </c>
      <c r="J3528">
        <v>0</v>
      </c>
      <c r="K3528">
        <v>0</v>
      </c>
    </row>
    <row r="3529" spans="1:11" x14ac:dyDescent="0.25">
      <c r="A3529">
        <v>3848</v>
      </c>
      <c r="B3529" t="s">
        <v>1647</v>
      </c>
      <c r="C3529" t="s">
        <v>301</v>
      </c>
      <c r="D3529" t="s">
        <v>7400</v>
      </c>
      <c r="G3529" t="s">
        <v>5515</v>
      </c>
      <c r="H3529">
        <v>4</v>
      </c>
      <c r="I3529" t="s">
        <v>1652</v>
      </c>
      <c r="J3529">
        <v>0</v>
      </c>
      <c r="K3529">
        <v>0</v>
      </c>
    </row>
    <row r="3530" spans="1:11" x14ac:dyDescent="0.25">
      <c r="A3530">
        <v>3848</v>
      </c>
      <c r="B3530" t="s">
        <v>1647</v>
      </c>
      <c r="C3530" t="s">
        <v>301</v>
      </c>
      <c r="D3530" t="s">
        <v>7400</v>
      </c>
      <c r="E3530" t="s">
        <v>5516</v>
      </c>
      <c r="F3530" t="s">
        <v>5514</v>
      </c>
      <c r="G3530" t="s">
        <v>6882</v>
      </c>
      <c r="H3530">
        <v>5</v>
      </c>
      <c r="I3530" t="s">
        <v>1652</v>
      </c>
      <c r="J3530">
        <v>0</v>
      </c>
      <c r="K3530">
        <v>0</v>
      </c>
    </row>
    <row r="3531" spans="1:11" x14ac:dyDescent="0.25">
      <c r="A3531">
        <v>3848</v>
      </c>
      <c r="B3531" t="s">
        <v>1647</v>
      </c>
      <c r="C3531" t="s">
        <v>301</v>
      </c>
      <c r="D3531" t="s">
        <v>7400</v>
      </c>
      <c r="G3531" t="s">
        <v>5517</v>
      </c>
      <c r="H3531">
        <v>3</v>
      </c>
      <c r="I3531" t="s">
        <v>1652</v>
      </c>
      <c r="J3531">
        <v>0</v>
      </c>
      <c r="K3531">
        <v>0</v>
      </c>
    </row>
    <row r="3532" spans="1:11" x14ac:dyDescent="0.25">
      <c r="A3532">
        <v>3848</v>
      </c>
      <c r="B3532" t="s">
        <v>1647</v>
      </c>
      <c r="C3532" t="s">
        <v>301</v>
      </c>
      <c r="D3532" t="s">
        <v>7400</v>
      </c>
      <c r="E3532" t="s">
        <v>5518</v>
      </c>
      <c r="F3532" t="s">
        <v>1785</v>
      </c>
      <c r="G3532" t="s">
        <v>6882</v>
      </c>
      <c r="H3532">
        <v>2</v>
      </c>
      <c r="I3532" t="s">
        <v>1652</v>
      </c>
      <c r="J3532">
        <v>0</v>
      </c>
      <c r="K3532">
        <v>0</v>
      </c>
    </row>
    <row r="3533" spans="1:11" x14ac:dyDescent="0.25">
      <c r="A3533">
        <v>3848</v>
      </c>
      <c r="B3533" t="s">
        <v>1647</v>
      </c>
      <c r="C3533" t="s">
        <v>301</v>
      </c>
      <c r="D3533" t="s">
        <v>7400</v>
      </c>
      <c r="G3533" t="s">
        <v>4883</v>
      </c>
      <c r="H3533">
        <v>1</v>
      </c>
      <c r="I3533" t="s">
        <v>1652</v>
      </c>
      <c r="J3533">
        <v>0</v>
      </c>
      <c r="K3533">
        <v>0</v>
      </c>
    </row>
    <row r="3534" spans="1:11" x14ac:dyDescent="0.25">
      <c r="A3534">
        <v>3848</v>
      </c>
      <c r="B3534" t="s">
        <v>1647</v>
      </c>
      <c r="C3534" t="s">
        <v>301</v>
      </c>
      <c r="D3534" t="s">
        <v>7400</v>
      </c>
      <c r="E3534" t="s">
        <v>5519</v>
      </c>
      <c r="F3534" t="s">
        <v>5502</v>
      </c>
      <c r="G3534" t="s">
        <v>6882</v>
      </c>
      <c r="H3534">
        <v>2</v>
      </c>
      <c r="I3534" t="s">
        <v>1652</v>
      </c>
      <c r="J3534">
        <v>0</v>
      </c>
      <c r="K3534">
        <v>0</v>
      </c>
    </row>
    <row r="3535" spans="1:11" x14ac:dyDescent="0.25">
      <c r="A3535">
        <v>3848</v>
      </c>
      <c r="B3535" t="s">
        <v>1647</v>
      </c>
      <c r="C3535" t="s">
        <v>301</v>
      </c>
      <c r="D3535" t="s">
        <v>7400</v>
      </c>
      <c r="G3535" t="s">
        <v>4341</v>
      </c>
      <c r="H3535">
        <v>1</v>
      </c>
      <c r="I3535" t="s">
        <v>1652</v>
      </c>
      <c r="J3535">
        <v>0</v>
      </c>
      <c r="K3535">
        <v>0</v>
      </c>
    </row>
    <row r="3536" spans="1:11" x14ac:dyDescent="0.25">
      <c r="A3536">
        <v>3848</v>
      </c>
      <c r="B3536" t="s">
        <v>1647</v>
      </c>
      <c r="C3536" t="s">
        <v>301</v>
      </c>
      <c r="D3536" t="s">
        <v>7400</v>
      </c>
      <c r="E3536" t="s">
        <v>6024</v>
      </c>
      <c r="F3536" t="s">
        <v>1665</v>
      </c>
      <c r="G3536" t="s">
        <v>6025</v>
      </c>
      <c r="H3536">
        <v>7</v>
      </c>
      <c r="I3536" t="s">
        <v>1652</v>
      </c>
      <c r="J3536">
        <v>0</v>
      </c>
      <c r="K3536">
        <v>0</v>
      </c>
    </row>
    <row r="3537" spans="1:11" x14ac:dyDescent="0.25">
      <c r="A3537">
        <v>3848</v>
      </c>
      <c r="B3537" t="s">
        <v>1647</v>
      </c>
      <c r="C3537" t="s">
        <v>301</v>
      </c>
      <c r="D3537" t="s">
        <v>7400</v>
      </c>
      <c r="E3537" t="s">
        <v>6026</v>
      </c>
      <c r="F3537" t="s">
        <v>1784</v>
      </c>
      <c r="G3537" t="s">
        <v>2322</v>
      </c>
      <c r="H3537">
        <v>18</v>
      </c>
      <c r="I3537" t="s">
        <v>1652</v>
      </c>
      <c r="J3537">
        <v>0</v>
      </c>
      <c r="K3537">
        <v>0</v>
      </c>
    </row>
    <row r="3538" spans="1:11" x14ac:dyDescent="0.25">
      <c r="A3538">
        <v>3848</v>
      </c>
      <c r="B3538" t="s">
        <v>1647</v>
      </c>
      <c r="C3538" t="s">
        <v>301</v>
      </c>
      <c r="D3538" t="s">
        <v>7400</v>
      </c>
      <c r="E3538" t="s">
        <v>6678</v>
      </c>
      <c r="F3538" t="s">
        <v>6679</v>
      </c>
      <c r="G3538" t="s">
        <v>6881</v>
      </c>
      <c r="H3538">
        <v>2</v>
      </c>
      <c r="I3538" t="s">
        <v>1652</v>
      </c>
      <c r="J3538">
        <v>0</v>
      </c>
      <c r="K3538">
        <v>0</v>
      </c>
    </row>
    <row r="3539" spans="1:11" x14ac:dyDescent="0.25">
      <c r="A3539">
        <v>3848</v>
      </c>
      <c r="B3539" t="s">
        <v>1647</v>
      </c>
      <c r="C3539" t="s">
        <v>301</v>
      </c>
      <c r="D3539" t="s">
        <v>7400</v>
      </c>
      <c r="G3539" t="s">
        <v>6680</v>
      </c>
      <c r="H3539">
        <v>2</v>
      </c>
      <c r="I3539" t="s">
        <v>1652</v>
      </c>
      <c r="J3539">
        <v>0</v>
      </c>
      <c r="K3539">
        <v>0</v>
      </c>
    </row>
    <row r="3540" spans="1:11" x14ac:dyDescent="0.25">
      <c r="A3540">
        <v>3848</v>
      </c>
      <c r="B3540" t="s">
        <v>1647</v>
      </c>
      <c r="C3540" t="s">
        <v>301</v>
      </c>
      <c r="D3540" t="s">
        <v>7400</v>
      </c>
      <c r="E3540" t="s">
        <v>5521</v>
      </c>
      <c r="F3540" t="s">
        <v>5490</v>
      </c>
      <c r="G3540" t="s">
        <v>6882</v>
      </c>
      <c r="H3540">
        <v>2</v>
      </c>
      <c r="I3540" t="s">
        <v>1652</v>
      </c>
      <c r="J3540">
        <v>0</v>
      </c>
      <c r="K3540">
        <v>0</v>
      </c>
    </row>
    <row r="3541" spans="1:11" x14ac:dyDescent="0.25">
      <c r="A3541">
        <v>3848</v>
      </c>
      <c r="B3541" t="s">
        <v>1647</v>
      </c>
      <c r="C3541" t="s">
        <v>301</v>
      </c>
      <c r="D3541" t="s">
        <v>7400</v>
      </c>
      <c r="G3541" t="s">
        <v>5478</v>
      </c>
      <c r="H3541">
        <v>1</v>
      </c>
      <c r="I3541" t="s">
        <v>1652</v>
      </c>
      <c r="J3541">
        <v>0</v>
      </c>
      <c r="K3541">
        <v>0</v>
      </c>
    </row>
    <row r="3542" spans="1:11" x14ac:dyDescent="0.25">
      <c r="A3542">
        <v>3848</v>
      </c>
      <c r="B3542" t="s">
        <v>1647</v>
      </c>
      <c r="C3542" t="s">
        <v>301</v>
      </c>
      <c r="D3542" t="s">
        <v>7400</v>
      </c>
      <c r="E3542" t="s">
        <v>5522</v>
      </c>
      <c r="F3542" t="s">
        <v>5523</v>
      </c>
      <c r="G3542" t="s">
        <v>6791</v>
      </c>
      <c r="H3542">
        <v>3</v>
      </c>
      <c r="I3542" t="s">
        <v>1652</v>
      </c>
      <c r="J3542">
        <v>0</v>
      </c>
      <c r="K3542">
        <v>0</v>
      </c>
    </row>
    <row r="3543" spans="1:11" x14ac:dyDescent="0.25">
      <c r="A3543">
        <v>3848</v>
      </c>
      <c r="B3543" t="s">
        <v>1647</v>
      </c>
      <c r="C3543" t="s">
        <v>301</v>
      </c>
      <c r="D3543" t="s">
        <v>7400</v>
      </c>
      <c r="G3543" t="s">
        <v>5499</v>
      </c>
      <c r="H3543">
        <v>1</v>
      </c>
      <c r="I3543" t="s">
        <v>1652</v>
      </c>
      <c r="J3543">
        <v>0</v>
      </c>
      <c r="K3543">
        <v>0</v>
      </c>
    </row>
    <row r="3544" spans="1:11" x14ac:dyDescent="0.25">
      <c r="A3544">
        <v>3848</v>
      </c>
      <c r="B3544" t="s">
        <v>1647</v>
      </c>
      <c r="C3544" t="s">
        <v>301</v>
      </c>
      <c r="D3544" t="s">
        <v>7400</v>
      </c>
      <c r="E3544" t="s">
        <v>6681</v>
      </c>
      <c r="F3544" t="s">
        <v>6682</v>
      </c>
      <c r="G3544" t="s">
        <v>6882</v>
      </c>
      <c r="H3544">
        <v>2</v>
      </c>
      <c r="I3544" t="s">
        <v>1652</v>
      </c>
      <c r="J3544">
        <v>0</v>
      </c>
      <c r="K3544">
        <v>0</v>
      </c>
    </row>
    <row r="3545" spans="1:11" x14ac:dyDescent="0.25">
      <c r="A3545">
        <v>3848</v>
      </c>
      <c r="B3545" t="s">
        <v>1647</v>
      </c>
      <c r="C3545" t="s">
        <v>301</v>
      </c>
      <c r="D3545" t="s">
        <v>7400</v>
      </c>
      <c r="E3545" t="s">
        <v>6683</v>
      </c>
      <c r="F3545" t="s">
        <v>5524</v>
      </c>
      <c r="G3545" t="s">
        <v>5534</v>
      </c>
      <c r="H3545">
        <v>1</v>
      </c>
      <c r="I3545" t="s">
        <v>1652</v>
      </c>
      <c r="J3545">
        <v>0</v>
      </c>
      <c r="K3545">
        <v>0</v>
      </c>
    </row>
    <row r="3546" spans="1:11" x14ac:dyDescent="0.25">
      <c r="A3546">
        <v>3848</v>
      </c>
      <c r="B3546" t="s">
        <v>1647</v>
      </c>
      <c r="C3546" t="s">
        <v>301</v>
      </c>
      <c r="D3546" t="s">
        <v>7400</v>
      </c>
      <c r="E3546" t="s">
        <v>5525</v>
      </c>
      <c r="F3546" t="s">
        <v>5526</v>
      </c>
      <c r="G3546" t="s">
        <v>4253</v>
      </c>
      <c r="H3546">
        <v>2</v>
      </c>
      <c r="I3546" t="s">
        <v>1652</v>
      </c>
      <c r="J3546">
        <v>0</v>
      </c>
      <c r="K3546">
        <v>0</v>
      </c>
    </row>
    <row r="3547" spans="1:11" x14ac:dyDescent="0.25">
      <c r="A3547">
        <v>3848</v>
      </c>
      <c r="B3547" t="s">
        <v>1647</v>
      </c>
      <c r="C3547" t="s">
        <v>301</v>
      </c>
      <c r="D3547" t="s">
        <v>7400</v>
      </c>
      <c r="E3547" t="s">
        <v>6523</v>
      </c>
      <c r="F3547" t="s">
        <v>1685</v>
      </c>
      <c r="G3547" t="s">
        <v>6185</v>
      </c>
      <c r="H3547">
        <v>7</v>
      </c>
      <c r="I3547" t="s">
        <v>1652</v>
      </c>
      <c r="J3547">
        <v>0</v>
      </c>
      <c r="K3547">
        <v>0</v>
      </c>
    </row>
    <row r="3548" spans="1:11" x14ac:dyDescent="0.25">
      <c r="A3548">
        <v>3848</v>
      </c>
      <c r="B3548" t="s">
        <v>1647</v>
      </c>
      <c r="C3548" t="s">
        <v>301</v>
      </c>
      <c r="D3548" t="s">
        <v>7400</v>
      </c>
      <c r="E3548" t="s">
        <v>5527</v>
      </c>
      <c r="F3548" t="s">
        <v>5528</v>
      </c>
      <c r="G3548" t="s">
        <v>5529</v>
      </c>
      <c r="H3548">
        <v>7</v>
      </c>
      <c r="I3548" t="s">
        <v>1652</v>
      </c>
      <c r="J3548">
        <v>0</v>
      </c>
      <c r="K3548">
        <v>0</v>
      </c>
    </row>
    <row r="3549" spans="1:11" x14ac:dyDescent="0.25">
      <c r="A3549">
        <v>3848</v>
      </c>
      <c r="B3549" t="s">
        <v>1647</v>
      </c>
      <c r="C3549" t="s">
        <v>301</v>
      </c>
      <c r="D3549" t="s">
        <v>7400</v>
      </c>
      <c r="E3549" t="s">
        <v>5530</v>
      </c>
      <c r="F3549" t="s">
        <v>5531</v>
      </c>
      <c r="G3549" t="s">
        <v>6791</v>
      </c>
      <c r="H3549">
        <v>1</v>
      </c>
      <c r="I3549" t="s">
        <v>1652</v>
      </c>
      <c r="J3549">
        <v>0</v>
      </c>
      <c r="K3549">
        <v>0</v>
      </c>
    </row>
    <row r="3550" spans="1:11" x14ac:dyDescent="0.25">
      <c r="A3550">
        <v>3848</v>
      </c>
      <c r="B3550" t="s">
        <v>1647</v>
      </c>
      <c r="C3550" t="s">
        <v>301</v>
      </c>
      <c r="D3550" t="s">
        <v>7400</v>
      </c>
      <c r="E3550" t="s">
        <v>6027</v>
      </c>
      <c r="F3550" t="s">
        <v>1782</v>
      </c>
      <c r="G3550" t="s">
        <v>6028</v>
      </c>
      <c r="H3550">
        <v>45</v>
      </c>
      <c r="I3550" t="s">
        <v>1652</v>
      </c>
      <c r="J3550">
        <v>0</v>
      </c>
      <c r="K3550">
        <v>0</v>
      </c>
    </row>
    <row r="3551" spans="1:11" x14ac:dyDescent="0.25">
      <c r="A3551">
        <v>3848</v>
      </c>
      <c r="B3551" t="s">
        <v>1647</v>
      </c>
      <c r="C3551" t="s">
        <v>301</v>
      </c>
      <c r="D3551" t="s">
        <v>7400</v>
      </c>
      <c r="E3551" t="s">
        <v>4151</v>
      </c>
      <c r="F3551" t="s">
        <v>3618</v>
      </c>
      <c r="G3551" t="s">
        <v>3789</v>
      </c>
      <c r="H3551">
        <v>3</v>
      </c>
      <c r="I3551" t="s">
        <v>1652</v>
      </c>
      <c r="J3551">
        <v>0</v>
      </c>
      <c r="K3551">
        <v>0</v>
      </c>
    </row>
    <row r="3552" spans="1:11" x14ac:dyDescent="0.25">
      <c r="A3552">
        <v>3848</v>
      </c>
      <c r="B3552" t="s">
        <v>1647</v>
      </c>
      <c r="C3552" t="s">
        <v>301</v>
      </c>
      <c r="D3552" t="s">
        <v>7400</v>
      </c>
      <c r="E3552" t="s">
        <v>1781</v>
      </c>
      <c r="F3552" t="s">
        <v>1780</v>
      </c>
      <c r="G3552" t="s">
        <v>4568</v>
      </c>
      <c r="H3552">
        <v>21</v>
      </c>
      <c r="I3552" t="s">
        <v>1646</v>
      </c>
      <c r="J3552">
        <v>0</v>
      </c>
      <c r="K3552">
        <v>0</v>
      </c>
    </row>
    <row r="3553" spans="1:11" x14ac:dyDescent="0.25">
      <c r="A3553">
        <v>3848</v>
      </c>
      <c r="B3553" t="s">
        <v>1647</v>
      </c>
      <c r="C3553" t="s">
        <v>301</v>
      </c>
      <c r="D3553" t="s">
        <v>7400</v>
      </c>
      <c r="E3553" t="s">
        <v>5532</v>
      </c>
      <c r="F3553" t="s">
        <v>5533</v>
      </c>
      <c r="G3553" t="s">
        <v>4253</v>
      </c>
      <c r="H3553">
        <v>5</v>
      </c>
      <c r="I3553" t="s">
        <v>1652</v>
      </c>
      <c r="J3553">
        <v>0</v>
      </c>
      <c r="K3553">
        <v>0</v>
      </c>
    </row>
    <row r="3554" spans="1:11" x14ac:dyDescent="0.25">
      <c r="A3554">
        <v>3848</v>
      </c>
      <c r="B3554" t="s">
        <v>1647</v>
      </c>
      <c r="C3554" t="s">
        <v>301</v>
      </c>
      <c r="D3554" t="s">
        <v>7400</v>
      </c>
      <c r="E3554" t="s">
        <v>7832</v>
      </c>
      <c r="F3554" t="s">
        <v>7833</v>
      </c>
      <c r="G3554" t="s">
        <v>4058</v>
      </c>
      <c r="H3554">
        <v>2</v>
      </c>
      <c r="I3554" t="s">
        <v>1652</v>
      </c>
      <c r="J3554">
        <v>0</v>
      </c>
      <c r="K3554">
        <v>0</v>
      </c>
    </row>
    <row r="3555" spans="1:11" x14ac:dyDescent="0.25">
      <c r="A3555">
        <v>3848</v>
      </c>
      <c r="B3555" t="s">
        <v>1647</v>
      </c>
      <c r="C3555" t="s">
        <v>301</v>
      </c>
      <c r="D3555" t="s">
        <v>7400</v>
      </c>
      <c r="E3555" t="s">
        <v>9919</v>
      </c>
      <c r="F3555" t="s">
        <v>9920</v>
      </c>
      <c r="G3555" t="s">
        <v>5931</v>
      </c>
      <c r="H3555">
        <v>29</v>
      </c>
      <c r="I3555" t="s">
        <v>1652</v>
      </c>
      <c r="J3555">
        <v>0</v>
      </c>
      <c r="K3555">
        <v>0</v>
      </c>
    </row>
    <row r="3556" spans="1:11" x14ac:dyDescent="0.25">
      <c r="A3556">
        <v>3848</v>
      </c>
      <c r="B3556" t="s">
        <v>1647</v>
      </c>
      <c r="C3556" t="s">
        <v>301</v>
      </c>
      <c r="D3556" t="s">
        <v>7400</v>
      </c>
      <c r="E3556" t="s">
        <v>6684</v>
      </c>
      <c r="F3556" t="s">
        <v>1660</v>
      </c>
      <c r="G3556" t="s">
        <v>5182</v>
      </c>
      <c r="H3556">
        <v>1</v>
      </c>
      <c r="I3556" t="s">
        <v>1652</v>
      </c>
      <c r="J3556">
        <v>0</v>
      </c>
      <c r="K3556">
        <v>0</v>
      </c>
    </row>
    <row r="3557" spans="1:11" x14ac:dyDescent="0.25">
      <c r="A3557">
        <v>3848</v>
      </c>
      <c r="B3557" t="s">
        <v>1647</v>
      </c>
      <c r="C3557" t="s">
        <v>301</v>
      </c>
      <c r="D3557" t="s">
        <v>7400</v>
      </c>
      <c r="E3557" t="s">
        <v>6029</v>
      </c>
      <c r="F3557" t="s">
        <v>1660</v>
      </c>
      <c r="G3557" t="s">
        <v>2255</v>
      </c>
      <c r="H3557">
        <v>6</v>
      </c>
      <c r="I3557" t="s">
        <v>1652</v>
      </c>
      <c r="J3557">
        <v>0</v>
      </c>
      <c r="K3557">
        <v>0</v>
      </c>
    </row>
    <row r="3558" spans="1:11" x14ac:dyDescent="0.25">
      <c r="A3558">
        <v>3848</v>
      </c>
      <c r="B3558" t="s">
        <v>1647</v>
      </c>
      <c r="C3558" t="s">
        <v>301</v>
      </c>
      <c r="D3558" t="s">
        <v>7400</v>
      </c>
      <c r="E3558" t="s">
        <v>1778</v>
      </c>
      <c r="F3558" t="s">
        <v>1777</v>
      </c>
      <c r="G3558" t="s">
        <v>3379</v>
      </c>
      <c r="H3558">
        <v>10</v>
      </c>
      <c r="I3558" t="s">
        <v>1646</v>
      </c>
      <c r="J3558">
        <v>0</v>
      </c>
      <c r="K3558">
        <v>0</v>
      </c>
    </row>
    <row r="3559" spans="1:11" x14ac:dyDescent="0.25">
      <c r="A3559">
        <v>3848</v>
      </c>
      <c r="B3559" t="s">
        <v>1647</v>
      </c>
      <c r="C3559" t="s">
        <v>301</v>
      </c>
      <c r="D3559" t="s">
        <v>7400</v>
      </c>
      <c r="E3559" t="s">
        <v>6294</v>
      </c>
      <c r="F3559" t="s">
        <v>3593</v>
      </c>
      <c r="G3559" t="s">
        <v>6295</v>
      </c>
      <c r="H3559">
        <v>6</v>
      </c>
      <c r="I3559" t="s">
        <v>1652</v>
      </c>
      <c r="J3559">
        <v>0</v>
      </c>
      <c r="K3559">
        <v>0</v>
      </c>
    </row>
    <row r="3560" spans="1:11" x14ac:dyDescent="0.25">
      <c r="A3560">
        <v>3848</v>
      </c>
      <c r="B3560" t="s">
        <v>1647</v>
      </c>
      <c r="C3560" t="s">
        <v>301</v>
      </c>
      <c r="D3560" t="s">
        <v>7400</v>
      </c>
      <c r="E3560" t="s">
        <v>7058</v>
      </c>
      <c r="F3560" t="s">
        <v>7059</v>
      </c>
      <c r="G3560" t="s">
        <v>6396</v>
      </c>
      <c r="H3560">
        <v>4</v>
      </c>
      <c r="I3560" t="s">
        <v>1652</v>
      </c>
      <c r="J3560">
        <v>0</v>
      </c>
      <c r="K3560">
        <v>0</v>
      </c>
    </row>
    <row r="3561" spans="1:11" x14ac:dyDescent="0.25">
      <c r="A3561">
        <v>3848</v>
      </c>
      <c r="B3561" t="s">
        <v>1647</v>
      </c>
      <c r="C3561" t="s">
        <v>301</v>
      </c>
      <c r="D3561" t="s">
        <v>7400</v>
      </c>
      <c r="E3561" t="s">
        <v>7060</v>
      </c>
      <c r="F3561" t="s">
        <v>7061</v>
      </c>
      <c r="G3561" t="s">
        <v>6381</v>
      </c>
      <c r="H3561">
        <v>5</v>
      </c>
      <c r="I3561" t="s">
        <v>1652</v>
      </c>
      <c r="J3561">
        <v>0</v>
      </c>
      <c r="K3561">
        <v>0</v>
      </c>
    </row>
    <row r="3562" spans="1:11" x14ac:dyDescent="0.25">
      <c r="A3562">
        <v>3848</v>
      </c>
      <c r="B3562" t="s">
        <v>1647</v>
      </c>
      <c r="C3562" t="s">
        <v>301</v>
      </c>
      <c r="D3562" t="s">
        <v>7400</v>
      </c>
      <c r="E3562" t="s">
        <v>5535</v>
      </c>
      <c r="F3562" t="s">
        <v>5536</v>
      </c>
      <c r="G3562" t="s">
        <v>6524</v>
      </c>
      <c r="H3562">
        <v>7</v>
      </c>
      <c r="I3562" t="s">
        <v>1652</v>
      </c>
      <c r="J3562">
        <v>0</v>
      </c>
      <c r="K3562">
        <v>0</v>
      </c>
    </row>
    <row r="3563" spans="1:11" x14ac:dyDescent="0.25">
      <c r="A3563">
        <v>3848</v>
      </c>
      <c r="B3563" t="s">
        <v>1647</v>
      </c>
      <c r="C3563" t="s">
        <v>301</v>
      </c>
      <c r="D3563" t="s">
        <v>7400</v>
      </c>
      <c r="E3563" t="s">
        <v>5537</v>
      </c>
      <c r="F3563" t="s">
        <v>5538</v>
      </c>
      <c r="G3563" t="s">
        <v>10156</v>
      </c>
      <c r="H3563">
        <v>1</v>
      </c>
      <c r="I3563" t="s">
        <v>1652</v>
      </c>
      <c r="J3563">
        <v>0</v>
      </c>
      <c r="K3563">
        <v>0</v>
      </c>
    </row>
    <row r="3564" spans="1:11" x14ac:dyDescent="0.25">
      <c r="A3564">
        <v>3848</v>
      </c>
      <c r="B3564" t="s">
        <v>1647</v>
      </c>
      <c r="C3564" t="s">
        <v>301</v>
      </c>
      <c r="D3564" t="s">
        <v>7400</v>
      </c>
      <c r="E3564" t="s">
        <v>6030</v>
      </c>
      <c r="F3564" t="s">
        <v>1657</v>
      </c>
      <c r="G3564" t="s">
        <v>6533</v>
      </c>
      <c r="H3564">
        <v>10</v>
      </c>
      <c r="I3564" t="s">
        <v>1652</v>
      </c>
      <c r="J3564">
        <v>0</v>
      </c>
      <c r="K3564">
        <v>0</v>
      </c>
    </row>
    <row r="3565" spans="1:11" x14ac:dyDescent="0.25">
      <c r="A3565">
        <v>3848</v>
      </c>
      <c r="B3565" t="s">
        <v>1647</v>
      </c>
      <c r="C3565" t="s">
        <v>301</v>
      </c>
      <c r="D3565" t="s">
        <v>7400</v>
      </c>
      <c r="E3565" t="s">
        <v>5539</v>
      </c>
      <c r="F3565" t="s">
        <v>5540</v>
      </c>
      <c r="G3565" t="s">
        <v>6380</v>
      </c>
      <c r="H3565">
        <v>7</v>
      </c>
      <c r="I3565" t="s">
        <v>1652</v>
      </c>
      <c r="J3565">
        <v>0</v>
      </c>
      <c r="K3565">
        <v>0</v>
      </c>
    </row>
    <row r="3566" spans="1:11" x14ac:dyDescent="0.25">
      <c r="A3566">
        <v>3848</v>
      </c>
      <c r="B3566" t="s">
        <v>1647</v>
      </c>
      <c r="C3566" t="s">
        <v>301</v>
      </c>
      <c r="D3566" t="s">
        <v>7400</v>
      </c>
      <c r="E3566" t="s">
        <v>5541</v>
      </c>
      <c r="F3566" t="s">
        <v>5542</v>
      </c>
      <c r="G3566" t="s">
        <v>6411</v>
      </c>
      <c r="H3566">
        <v>5</v>
      </c>
      <c r="I3566" t="s">
        <v>1652</v>
      </c>
      <c r="J3566">
        <v>0</v>
      </c>
      <c r="K3566">
        <v>0</v>
      </c>
    </row>
    <row r="3567" spans="1:11" x14ac:dyDescent="0.25">
      <c r="A3567">
        <v>3848</v>
      </c>
      <c r="B3567" t="s">
        <v>1647</v>
      </c>
      <c r="C3567" t="s">
        <v>301</v>
      </c>
      <c r="D3567" t="s">
        <v>7400</v>
      </c>
      <c r="E3567" t="s">
        <v>5543</v>
      </c>
      <c r="F3567" t="s">
        <v>5544</v>
      </c>
      <c r="G3567" t="s">
        <v>6528</v>
      </c>
      <c r="H3567">
        <v>3</v>
      </c>
      <c r="I3567" t="s">
        <v>1652</v>
      </c>
      <c r="J3567">
        <v>0</v>
      </c>
      <c r="K3567">
        <v>0</v>
      </c>
    </row>
    <row r="3568" spans="1:11" x14ac:dyDescent="0.25">
      <c r="A3568">
        <v>3848</v>
      </c>
      <c r="B3568" t="s">
        <v>1647</v>
      </c>
      <c r="C3568" t="s">
        <v>301</v>
      </c>
      <c r="D3568" t="s">
        <v>7400</v>
      </c>
      <c r="E3568" t="s">
        <v>5545</v>
      </c>
      <c r="F3568" t="s">
        <v>5546</v>
      </c>
      <c r="G3568" t="s">
        <v>6529</v>
      </c>
      <c r="H3568">
        <v>2</v>
      </c>
      <c r="I3568" t="s">
        <v>1652</v>
      </c>
      <c r="J3568">
        <v>0</v>
      </c>
      <c r="K3568">
        <v>0</v>
      </c>
    </row>
    <row r="3569" spans="1:11" x14ac:dyDescent="0.25">
      <c r="A3569">
        <v>3848</v>
      </c>
      <c r="B3569" t="s">
        <v>1647</v>
      </c>
      <c r="C3569" t="s">
        <v>301</v>
      </c>
      <c r="D3569" t="s">
        <v>7400</v>
      </c>
      <c r="E3569" t="s">
        <v>8329</v>
      </c>
      <c r="F3569" t="s">
        <v>1775</v>
      </c>
      <c r="G3569" t="s">
        <v>8330</v>
      </c>
      <c r="H3569">
        <v>2</v>
      </c>
      <c r="I3569" t="s">
        <v>1652</v>
      </c>
      <c r="J3569">
        <v>0</v>
      </c>
      <c r="K3569">
        <v>0</v>
      </c>
    </row>
    <row r="3570" spans="1:11" x14ac:dyDescent="0.25">
      <c r="A3570">
        <v>3848</v>
      </c>
      <c r="B3570" t="s">
        <v>1647</v>
      </c>
      <c r="C3570" t="s">
        <v>301</v>
      </c>
      <c r="D3570" t="s">
        <v>7400</v>
      </c>
      <c r="E3570" t="s">
        <v>4152</v>
      </c>
      <c r="F3570" t="s">
        <v>4153</v>
      </c>
      <c r="G3570" t="s">
        <v>6495</v>
      </c>
      <c r="H3570">
        <v>2</v>
      </c>
      <c r="I3570" t="s">
        <v>1652</v>
      </c>
      <c r="J3570">
        <v>0</v>
      </c>
      <c r="K3570">
        <v>0</v>
      </c>
    </row>
    <row r="3571" spans="1:11" x14ac:dyDescent="0.25">
      <c r="A3571">
        <v>3848</v>
      </c>
      <c r="B3571" t="s">
        <v>1647</v>
      </c>
      <c r="C3571" t="s">
        <v>301</v>
      </c>
      <c r="D3571" t="s">
        <v>7400</v>
      </c>
      <c r="E3571" t="s">
        <v>8331</v>
      </c>
      <c r="F3571" t="s">
        <v>8332</v>
      </c>
      <c r="G3571" t="s">
        <v>8333</v>
      </c>
      <c r="H3571">
        <v>2</v>
      </c>
      <c r="I3571" t="s">
        <v>1652</v>
      </c>
      <c r="J3571">
        <v>0</v>
      </c>
      <c r="K3571">
        <v>0</v>
      </c>
    </row>
    <row r="3572" spans="1:11" x14ac:dyDescent="0.25">
      <c r="A3572">
        <v>3848</v>
      </c>
      <c r="B3572" t="s">
        <v>1647</v>
      </c>
      <c r="C3572" t="s">
        <v>301</v>
      </c>
      <c r="D3572" t="s">
        <v>7400</v>
      </c>
      <c r="E3572" t="s">
        <v>2988</v>
      </c>
      <c r="F3572" t="s">
        <v>2989</v>
      </c>
      <c r="G3572" t="s">
        <v>6532</v>
      </c>
      <c r="H3572">
        <v>7</v>
      </c>
      <c r="I3572" t="s">
        <v>1652</v>
      </c>
      <c r="J3572">
        <v>0</v>
      </c>
      <c r="K3572">
        <v>0</v>
      </c>
    </row>
    <row r="3573" spans="1:11" x14ac:dyDescent="0.25">
      <c r="A3573">
        <v>3848</v>
      </c>
      <c r="B3573" t="s">
        <v>1647</v>
      </c>
      <c r="C3573" t="s">
        <v>301</v>
      </c>
      <c r="D3573" t="s">
        <v>7400</v>
      </c>
      <c r="E3573" t="s">
        <v>5547</v>
      </c>
      <c r="F3573" t="s">
        <v>1679</v>
      </c>
      <c r="G3573" t="s">
        <v>6396</v>
      </c>
      <c r="H3573">
        <v>5</v>
      </c>
      <c r="I3573" t="s">
        <v>1652</v>
      </c>
      <c r="J3573">
        <v>0</v>
      </c>
      <c r="K3573">
        <v>0</v>
      </c>
    </row>
    <row r="3574" spans="1:11" x14ac:dyDescent="0.25">
      <c r="A3574">
        <v>3848</v>
      </c>
      <c r="B3574" t="s">
        <v>1647</v>
      </c>
      <c r="C3574" t="s">
        <v>301</v>
      </c>
      <c r="D3574" t="s">
        <v>7400</v>
      </c>
      <c r="E3574" t="s">
        <v>5548</v>
      </c>
      <c r="F3574" t="s">
        <v>1774</v>
      </c>
      <c r="G3574" t="s">
        <v>6527</v>
      </c>
      <c r="H3574">
        <v>6</v>
      </c>
      <c r="I3574" t="s">
        <v>1652</v>
      </c>
      <c r="J3574">
        <v>0</v>
      </c>
      <c r="K3574">
        <v>0</v>
      </c>
    </row>
    <row r="3575" spans="1:11" x14ac:dyDescent="0.25">
      <c r="A3575">
        <v>3848</v>
      </c>
      <c r="B3575" t="s">
        <v>1647</v>
      </c>
      <c r="C3575" t="s">
        <v>301</v>
      </c>
      <c r="D3575" t="s">
        <v>7400</v>
      </c>
      <c r="E3575" t="s">
        <v>5549</v>
      </c>
      <c r="F3575" t="s">
        <v>5550</v>
      </c>
      <c r="G3575" t="s">
        <v>6534</v>
      </c>
      <c r="H3575">
        <v>7</v>
      </c>
      <c r="I3575" t="s">
        <v>1652</v>
      </c>
      <c r="J3575">
        <v>0</v>
      </c>
      <c r="K3575">
        <v>0</v>
      </c>
    </row>
    <row r="3576" spans="1:11" x14ac:dyDescent="0.25">
      <c r="A3576">
        <v>3848</v>
      </c>
      <c r="B3576" t="s">
        <v>1647</v>
      </c>
      <c r="C3576" t="s">
        <v>301</v>
      </c>
      <c r="D3576" t="s">
        <v>7400</v>
      </c>
      <c r="E3576" t="s">
        <v>8334</v>
      </c>
      <c r="F3576" t="s">
        <v>4064</v>
      </c>
      <c r="G3576" t="s">
        <v>8335</v>
      </c>
      <c r="H3576">
        <v>3</v>
      </c>
      <c r="I3576" t="s">
        <v>1652</v>
      </c>
      <c r="J3576">
        <v>0</v>
      </c>
      <c r="K3576">
        <v>0</v>
      </c>
    </row>
    <row r="3577" spans="1:11" x14ac:dyDescent="0.25">
      <c r="A3577">
        <v>3848</v>
      </c>
      <c r="B3577" t="s">
        <v>1647</v>
      </c>
      <c r="C3577" t="s">
        <v>301</v>
      </c>
      <c r="D3577" t="s">
        <v>7400</v>
      </c>
      <c r="E3577" t="s">
        <v>5551</v>
      </c>
      <c r="F3577" t="s">
        <v>5552</v>
      </c>
      <c r="G3577" t="s">
        <v>6526</v>
      </c>
      <c r="H3577">
        <v>1</v>
      </c>
      <c r="I3577" t="s">
        <v>1652</v>
      </c>
      <c r="J3577">
        <v>0</v>
      </c>
      <c r="K3577">
        <v>0</v>
      </c>
    </row>
    <row r="3578" spans="1:11" x14ac:dyDescent="0.25">
      <c r="A3578">
        <v>3848</v>
      </c>
      <c r="B3578" t="s">
        <v>1647</v>
      </c>
      <c r="C3578" t="s">
        <v>301</v>
      </c>
      <c r="D3578" t="s">
        <v>7400</v>
      </c>
      <c r="E3578" t="s">
        <v>5553</v>
      </c>
      <c r="F3578" t="s">
        <v>4750</v>
      </c>
      <c r="G3578" t="s">
        <v>6535</v>
      </c>
      <c r="H3578">
        <v>8</v>
      </c>
      <c r="I3578" t="s">
        <v>1652</v>
      </c>
      <c r="J3578">
        <v>0</v>
      </c>
      <c r="K3578">
        <v>0</v>
      </c>
    </row>
    <row r="3579" spans="1:11" x14ac:dyDescent="0.25">
      <c r="A3579">
        <v>3848</v>
      </c>
      <c r="B3579" t="s">
        <v>1647</v>
      </c>
      <c r="C3579" t="s">
        <v>301</v>
      </c>
      <c r="D3579" t="s">
        <v>7400</v>
      </c>
      <c r="E3579" t="s">
        <v>5554</v>
      </c>
      <c r="F3579" t="s">
        <v>5555</v>
      </c>
      <c r="G3579" t="s">
        <v>6536</v>
      </c>
      <c r="H3579">
        <v>8</v>
      </c>
      <c r="I3579" t="s">
        <v>1652</v>
      </c>
      <c r="J3579">
        <v>0</v>
      </c>
      <c r="K3579">
        <v>0</v>
      </c>
    </row>
    <row r="3580" spans="1:11" x14ac:dyDescent="0.25">
      <c r="A3580">
        <v>3848</v>
      </c>
      <c r="B3580" t="s">
        <v>1647</v>
      </c>
      <c r="C3580" t="s">
        <v>301</v>
      </c>
      <c r="D3580" t="s">
        <v>7400</v>
      </c>
      <c r="E3580" t="s">
        <v>8336</v>
      </c>
      <c r="F3580" t="s">
        <v>2990</v>
      </c>
      <c r="G3580" t="s">
        <v>10404</v>
      </c>
      <c r="H3580">
        <v>31</v>
      </c>
      <c r="I3580" t="s">
        <v>1652</v>
      </c>
      <c r="J3580">
        <v>0</v>
      </c>
      <c r="K3580">
        <v>0</v>
      </c>
    </row>
    <row r="3581" spans="1:11" x14ac:dyDescent="0.25">
      <c r="A3581">
        <v>3848</v>
      </c>
      <c r="B3581" t="s">
        <v>1647</v>
      </c>
      <c r="C3581" t="s">
        <v>301</v>
      </c>
      <c r="D3581" t="s">
        <v>7400</v>
      </c>
      <c r="E3581" t="s">
        <v>4155</v>
      </c>
      <c r="F3581" t="s">
        <v>4156</v>
      </c>
      <c r="G3581" t="s">
        <v>10405</v>
      </c>
      <c r="H3581">
        <v>3</v>
      </c>
      <c r="I3581" t="s">
        <v>1652</v>
      </c>
      <c r="J3581">
        <v>0</v>
      </c>
      <c r="K3581">
        <v>0</v>
      </c>
    </row>
    <row r="3582" spans="1:11" x14ac:dyDescent="0.25">
      <c r="A3582">
        <v>3848</v>
      </c>
      <c r="B3582" t="s">
        <v>1647</v>
      </c>
      <c r="C3582" t="s">
        <v>301</v>
      </c>
      <c r="D3582" t="s">
        <v>7400</v>
      </c>
      <c r="E3582" t="s">
        <v>5556</v>
      </c>
      <c r="F3582" t="s">
        <v>5557</v>
      </c>
      <c r="G3582" t="s">
        <v>6537</v>
      </c>
      <c r="H3582">
        <v>8</v>
      </c>
      <c r="I3582" t="s">
        <v>1652</v>
      </c>
      <c r="J3582">
        <v>0</v>
      </c>
      <c r="K3582">
        <v>0</v>
      </c>
    </row>
    <row r="3583" spans="1:11" x14ac:dyDescent="0.25">
      <c r="A3583">
        <v>3848</v>
      </c>
      <c r="B3583" t="s">
        <v>1647</v>
      </c>
      <c r="C3583" t="s">
        <v>301</v>
      </c>
      <c r="D3583" t="s">
        <v>7400</v>
      </c>
      <c r="E3583" t="s">
        <v>6031</v>
      </c>
      <c r="F3583" t="s">
        <v>6032</v>
      </c>
      <c r="G3583" t="s">
        <v>6526</v>
      </c>
      <c r="H3583">
        <v>1</v>
      </c>
      <c r="I3583" t="s">
        <v>1652</v>
      </c>
      <c r="J3583">
        <v>0</v>
      </c>
      <c r="K3583">
        <v>0</v>
      </c>
    </row>
    <row r="3584" spans="1:11" x14ac:dyDescent="0.25">
      <c r="A3584">
        <v>3848</v>
      </c>
      <c r="B3584" t="s">
        <v>1647</v>
      </c>
      <c r="C3584" t="s">
        <v>301</v>
      </c>
      <c r="D3584" t="s">
        <v>7400</v>
      </c>
      <c r="E3584" t="s">
        <v>5558</v>
      </c>
      <c r="F3584" t="s">
        <v>5559</v>
      </c>
      <c r="G3584" t="s">
        <v>6538</v>
      </c>
      <c r="H3584">
        <v>8</v>
      </c>
      <c r="I3584" t="s">
        <v>1652</v>
      </c>
      <c r="J3584">
        <v>0</v>
      </c>
      <c r="K3584">
        <v>0</v>
      </c>
    </row>
    <row r="3585" spans="1:11" x14ac:dyDescent="0.25">
      <c r="A3585">
        <v>3848</v>
      </c>
      <c r="B3585" t="s">
        <v>1647</v>
      </c>
      <c r="C3585" t="s">
        <v>301</v>
      </c>
      <c r="D3585" t="s">
        <v>7400</v>
      </c>
      <c r="E3585" t="s">
        <v>5560</v>
      </c>
      <c r="F3585" t="s">
        <v>4700</v>
      </c>
      <c r="G3585" t="s">
        <v>3120</v>
      </c>
      <c r="H3585">
        <v>5</v>
      </c>
      <c r="I3585" t="s">
        <v>1652</v>
      </c>
      <c r="J3585">
        <v>0</v>
      </c>
      <c r="K3585">
        <v>0</v>
      </c>
    </row>
    <row r="3586" spans="1:11" x14ac:dyDescent="0.25">
      <c r="A3586">
        <v>3848</v>
      </c>
      <c r="B3586" t="s">
        <v>1647</v>
      </c>
      <c r="C3586" t="s">
        <v>301</v>
      </c>
      <c r="D3586" t="s">
        <v>7400</v>
      </c>
      <c r="G3586" t="s">
        <v>5461</v>
      </c>
      <c r="H3586">
        <v>3</v>
      </c>
      <c r="I3586" t="s">
        <v>1652</v>
      </c>
      <c r="J3586">
        <v>0</v>
      </c>
      <c r="K3586">
        <v>0</v>
      </c>
    </row>
    <row r="3587" spans="1:11" x14ac:dyDescent="0.25">
      <c r="A3587">
        <v>3848</v>
      </c>
      <c r="B3587" t="s">
        <v>1647</v>
      </c>
      <c r="C3587" t="s">
        <v>301</v>
      </c>
      <c r="D3587" t="s">
        <v>7400</v>
      </c>
      <c r="E3587" t="s">
        <v>7584</v>
      </c>
      <c r="F3587" t="s">
        <v>1655</v>
      </c>
      <c r="G3587" t="s">
        <v>2301</v>
      </c>
      <c r="H3587">
        <v>10</v>
      </c>
      <c r="I3587" t="s">
        <v>1652</v>
      </c>
      <c r="J3587">
        <v>0</v>
      </c>
      <c r="K3587">
        <v>0</v>
      </c>
    </row>
    <row r="3588" spans="1:11" x14ac:dyDescent="0.25">
      <c r="A3588">
        <v>3848</v>
      </c>
      <c r="B3588" t="s">
        <v>1647</v>
      </c>
      <c r="C3588" t="s">
        <v>301</v>
      </c>
      <c r="D3588" t="s">
        <v>7400</v>
      </c>
      <c r="E3588" t="s">
        <v>5561</v>
      </c>
      <c r="F3588" t="s">
        <v>5562</v>
      </c>
      <c r="G3588" t="s">
        <v>6527</v>
      </c>
      <c r="H3588">
        <v>4</v>
      </c>
      <c r="I3588" t="s">
        <v>1652</v>
      </c>
      <c r="J3588">
        <v>0</v>
      </c>
      <c r="K3588">
        <v>0</v>
      </c>
    </row>
    <row r="3589" spans="1:11" x14ac:dyDescent="0.25">
      <c r="A3589">
        <v>3848</v>
      </c>
      <c r="B3589" t="s">
        <v>1647</v>
      </c>
      <c r="C3589" t="s">
        <v>301</v>
      </c>
      <c r="D3589" t="s">
        <v>7400</v>
      </c>
      <c r="E3589" t="s">
        <v>9190</v>
      </c>
      <c r="F3589" t="s">
        <v>1655</v>
      </c>
      <c r="G3589" t="s">
        <v>9191</v>
      </c>
      <c r="H3589">
        <v>109</v>
      </c>
      <c r="I3589" t="s">
        <v>1652</v>
      </c>
      <c r="J3589">
        <v>0</v>
      </c>
      <c r="K3589">
        <v>0</v>
      </c>
    </row>
    <row r="3590" spans="1:11" x14ac:dyDescent="0.25">
      <c r="A3590">
        <v>3848</v>
      </c>
      <c r="B3590" t="s">
        <v>1647</v>
      </c>
      <c r="C3590" t="s">
        <v>301</v>
      </c>
      <c r="D3590" t="s">
        <v>7400</v>
      </c>
      <c r="E3590" t="s">
        <v>6033</v>
      </c>
      <c r="F3590" t="s">
        <v>1655</v>
      </c>
      <c r="G3590" t="s">
        <v>6034</v>
      </c>
      <c r="H3590">
        <v>48</v>
      </c>
      <c r="I3590" t="s">
        <v>1652</v>
      </c>
      <c r="J3590">
        <v>0</v>
      </c>
      <c r="K3590">
        <v>0</v>
      </c>
    </row>
    <row r="3591" spans="1:11" x14ac:dyDescent="0.25">
      <c r="A3591">
        <v>3848</v>
      </c>
      <c r="B3591" t="s">
        <v>1647</v>
      </c>
      <c r="C3591" t="s">
        <v>301</v>
      </c>
      <c r="D3591" t="s">
        <v>7400</v>
      </c>
      <c r="E3591" t="s">
        <v>6035</v>
      </c>
      <c r="F3591" t="s">
        <v>5564</v>
      </c>
      <c r="G3591" t="s">
        <v>6036</v>
      </c>
      <c r="H3591">
        <v>9</v>
      </c>
      <c r="I3591" t="s">
        <v>1652</v>
      </c>
      <c r="J3591">
        <v>0</v>
      </c>
      <c r="K3591">
        <v>0</v>
      </c>
    </row>
    <row r="3592" spans="1:11" x14ac:dyDescent="0.25">
      <c r="A3592">
        <v>3848</v>
      </c>
      <c r="B3592" t="s">
        <v>1647</v>
      </c>
      <c r="C3592" t="s">
        <v>301</v>
      </c>
      <c r="D3592" t="s">
        <v>7400</v>
      </c>
      <c r="E3592" t="s">
        <v>6037</v>
      </c>
      <c r="F3592" t="s">
        <v>5564</v>
      </c>
      <c r="G3592" t="s">
        <v>6038</v>
      </c>
      <c r="H3592">
        <v>23</v>
      </c>
      <c r="I3592" t="s">
        <v>1652</v>
      </c>
      <c r="J3592">
        <v>0</v>
      </c>
      <c r="K3592">
        <v>0</v>
      </c>
    </row>
    <row r="3593" spans="1:11" x14ac:dyDescent="0.25">
      <c r="A3593">
        <v>3848</v>
      </c>
      <c r="B3593" t="s">
        <v>1647</v>
      </c>
      <c r="C3593" t="s">
        <v>301</v>
      </c>
      <c r="D3593" t="s">
        <v>7400</v>
      </c>
      <c r="E3593" t="s">
        <v>6039</v>
      </c>
      <c r="F3593" t="s">
        <v>5564</v>
      </c>
      <c r="G3593" t="s">
        <v>6040</v>
      </c>
      <c r="H3593">
        <v>12</v>
      </c>
      <c r="I3593" t="s">
        <v>1652</v>
      </c>
      <c r="J3593">
        <v>0</v>
      </c>
      <c r="K3593">
        <v>0</v>
      </c>
    </row>
    <row r="3594" spans="1:11" x14ac:dyDescent="0.25">
      <c r="A3594">
        <v>3848</v>
      </c>
      <c r="B3594" t="s">
        <v>1647</v>
      </c>
      <c r="C3594" t="s">
        <v>301</v>
      </c>
      <c r="D3594" t="s">
        <v>7400</v>
      </c>
      <c r="E3594" t="s">
        <v>5565</v>
      </c>
      <c r="F3594" t="s">
        <v>5564</v>
      </c>
      <c r="G3594" t="s">
        <v>5566</v>
      </c>
      <c r="H3594">
        <v>6</v>
      </c>
      <c r="I3594" t="s">
        <v>1652</v>
      </c>
      <c r="J3594">
        <v>0</v>
      </c>
      <c r="K3594">
        <v>0</v>
      </c>
    </row>
    <row r="3595" spans="1:11" x14ac:dyDescent="0.25">
      <c r="A3595">
        <v>3848</v>
      </c>
      <c r="B3595" t="s">
        <v>1647</v>
      </c>
      <c r="C3595" t="s">
        <v>301</v>
      </c>
      <c r="D3595" t="s">
        <v>7400</v>
      </c>
      <c r="E3595" t="s">
        <v>6041</v>
      </c>
      <c r="F3595" t="s">
        <v>1655</v>
      </c>
      <c r="G3595" t="s">
        <v>6791</v>
      </c>
      <c r="H3595">
        <v>11</v>
      </c>
      <c r="I3595" t="s">
        <v>1652</v>
      </c>
      <c r="J3595">
        <v>0</v>
      </c>
      <c r="K3595">
        <v>0</v>
      </c>
    </row>
    <row r="3596" spans="1:11" x14ac:dyDescent="0.25">
      <c r="A3596">
        <v>3848</v>
      </c>
      <c r="B3596" t="s">
        <v>1647</v>
      </c>
      <c r="C3596" t="s">
        <v>301</v>
      </c>
      <c r="D3596" t="s">
        <v>7400</v>
      </c>
      <c r="G3596" t="s">
        <v>6042</v>
      </c>
      <c r="H3596">
        <v>6</v>
      </c>
      <c r="I3596" t="s">
        <v>1652</v>
      </c>
      <c r="J3596">
        <v>0</v>
      </c>
      <c r="K3596">
        <v>0</v>
      </c>
    </row>
    <row r="3597" spans="1:11" x14ac:dyDescent="0.25">
      <c r="A3597">
        <v>3848</v>
      </c>
      <c r="B3597" t="s">
        <v>1647</v>
      </c>
      <c r="C3597" t="s">
        <v>301</v>
      </c>
      <c r="D3597" t="s">
        <v>7400</v>
      </c>
      <c r="E3597" t="s">
        <v>6043</v>
      </c>
      <c r="F3597" t="s">
        <v>1655</v>
      </c>
      <c r="G3597" t="s">
        <v>6044</v>
      </c>
      <c r="H3597">
        <v>24</v>
      </c>
      <c r="I3597" t="s">
        <v>1652</v>
      </c>
      <c r="J3597">
        <v>0</v>
      </c>
      <c r="K3597">
        <v>0</v>
      </c>
    </row>
    <row r="3598" spans="1:11" x14ac:dyDescent="0.25">
      <c r="A3598">
        <v>3848</v>
      </c>
      <c r="B3598" t="s">
        <v>1647</v>
      </c>
      <c r="C3598" t="s">
        <v>301</v>
      </c>
      <c r="D3598" t="s">
        <v>7400</v>
      </c>
      <c r="E3598" t="s">
        <v>6685</v>
      </c>
      <c r="F3598" t="s">
        <v>1655</v>
      </c>
      <c r="G3598" t="s">
        <v>6686</v>
      </c>
      <c r="H3598">
        <v>7</v>
      </c>
      <c r="I3598" t="s">
        <v>1652</v>
      </c>
      <c r="J3598">
        <v>0</v>
      </c>
      <c r="K3598">
        <v>0</v>
      </c>
    </row>
    <row r="3599" spans="1:11" x14ac:dyDescent="0.25">
      <c r="A3599">
        <v>3848</v>
      </c>
      <c r="B3599" t="s">
        <v>1647</v>
      </c>
      <c r="C3599" t="s">
        <v>301</v>
      </c>
      <c r="D3599" t="s">
        <v>7400</v>
      </c>
      <c r="E3599" t="s">
        <v>5567</v>
      </c>
      <c r="F3599" t="s">
        <v>5564</v>
      </c>
      <c r="G3599" t="s">
        <v>5568</v>
      </c>
      <c r="H3599">
        <v>32</v>
      </c>
      <c r="I3599" t="s">
        <v>1652</v>
      </c>
      <c r="J3599">
        <v>0</v>
      </c>
      <c r="K3599">
        <v>0</v>
      </c>
    </row>
    <row r="3600" spans="1:11" x14ac:dyDescent="0.25">
      <c r="A3600">
        <v>3848</v>
      </c>
      <c r="B3600" t="s">
        <v>1647</v>
      </c>
      <c r="C3600" t="s">
        <v>301</v>
      </c>
      <c r="D3600" t="s">
        <v>7400</v>
      </c>
      <c r="E3600" t="s">
        <v>6045</v>
      </c>
      <c r="F3600" t="s">
        <v>5564</v>
      </c>
      <c r="G3600" t="s">
        <v>6046</v>
      </c>
      <c r="H3600">
        <v>51</v>
      </c>
      <c r="I3600" t="s">
        <v>1652</v>
      </c>
      <c r="J3600">
        <v>0</v>
      </c>
      <c r="K3600">
        <v>0</v>
      </c>
    </row>
    <row r="3601" spans="1:11" x14ac:dyDescent="0.25">
      <c r="A3601">
        <v>3848</v>
      </c>
      <c r="B3601" t="s">
        <v>1647</v>
      </c>
      <c r="C3601" t="s">
        <v>301</v>
      </c>
      <c r="D3601" t="s">
        <v>7400</v>
      </c>
      <c r="E3601" t="s">
        <v>6047</v>
      </c>
      <c r="F3601" t="s">
        <v>5564</v>
      </c>
      <c r="G3601" t="s">
        <v>6048</v>
      </c>
      <c r="H3601">
        <v>21</v>
      </c>
      <c r="I3601" t="s">
        <v>1652</v>
      </c>
      <c r="J3601">
        <v>0</v>
      </c>
      <c r="K3601">
        <v>0</v>
      </c>
    </row>
    <row r="3602" spans="1:11" x14ac:dyDescent="0.25">
      <c r="A3602">
        <v>3848</v>
      </c>
      <c r="B3602" t="s">
        <v>1647</v>
      </c>
      <c r="C3602" t="s">
        <v>301</v>
      </c>
      <c r="D3602" t="s">
        <v>7400</v>
      </c>
      <c r="E3602" t="s">
        <v>6049</v>
      </c>
      <c r="F3602" t="s">
        <v>5564</v>
      </c>
      <c r="G3602" t="s">
        <v>6050</v>
      </c>
      <c r="H3602">
        <v>31</v>
      </c>
      <c r="I3602" t="s">
        <v>1652</v>
      </c>
      <c r="J3602">
        <v>0</v>
      </c>
      <c r="K3602">
        <v>0</v>
      </c>
    </row>
    <row r="3603" spans="1:11" x14ac:dyDescent="0.25">
      <c r="A3603">
        <v>3848</v>
      </c>
      <c r="B3603" t="s">
        <v>1647</v>
      </c>
      <c r="C3603" t="s">
        <v>301</v>
      </c>
      <c r="D3603" t="s">
        <v>7400</v>
      </c>
      <c r="E3603" t="s">
        <v>4579</v>
      </c>
      <c r="F3603" t="s">
        <v>1655</v>
      </c>
      <c r="G3603" t="s">
        <v>6691</v>
      </c>
      <c r="H3603">
        <v>2</v>
      </c>
      <c r="I3603" t="s">
        <v>1652</v>
      </c>
      <c r="J3603">
        <v>0</v>
      </c>
      <c r="K3603">
        <v>0</v>
      </c>
    </row>
    <row r="3604" spans="1:11" x14ac:dyDescent="0.25">
      <c r="A3604">
        <v>3848</v>
      </c>
      <c r="B3604" t="s">
        <v>1647</v>
      </c>
      <c r="C3604" t="s">
        <v>301</v>
      </c>
      <c r="D3604" t="s">
        <v>7400</v>
      </c>
      <c r="G3604" t="s">
        <v>4902</v>
      </c>
      <c r="H3604">
        <v>5</v>
      </c>
      <c r="I3604" t="s">
        <v>1652</v>
      </c>
      <c r="J3604">
        <v>0</v>
      </c>
      <c r="K3604">
        <v>0</v>
      </c>
    </row>
    <row r="3605" spans="1:11" x14ac:dyDescent="0.25">
      <c r="A3605">
        <v>3848</v>
      </c>
      <c r="B3605" t="s">
        <v>1647</v>
      </c>
      <c r="C3605" t="s">
        <v>301</v>
      </c>
      <c r="D3605" t="s">
        <v>7400</v>
      </c>
      <c r="E3605" t="s">
        <v>6051</v>
      </c>
      <c r="F3605" t="s">
        <v>5564</v>
      </c>
      <c r="G3605" t="s">
        <v>6052</v>
      </c>
      <c r="H3605">
        <v>7</v>
      </c>
      <c r="I3605" t="s">
        <v>1652</v>
      </c>
      <c r="J3605">
        <v>0</v>
      </c>
      <c r="K3605">
        <v>0</v>
      </c>
    </row>
    <row r="3606" spans="1:11" x14ac:dyDescent="0.25">
      <c r="A3606">
        <v>3848</v>
      </c>
      <c r="B3606" t="s">
        <v>1647</v>
      </c>
      <c r="C3606" t="s">
        <v>301</v>
      </c>
      <c r="D3606" t="s">
        <v>7400</v>
      </c>
      <c r="E3606" t="s">
        <v>6687</v>
      </c>
      <c r="F3606" t="s">
        <v>1655</v>
      </c>
      <c r="G3606" t="s">
        <v>6688</v>
      </c>
      <c r="H3606">
        <v>5</v>
      </c>
      <c r="I3606" t="s">
        <v>1652</v>
      </c>
      <c r="J3606">
        <v>0</v>
      </c>
      <c r="K3606">
        <v>0</v>
      </c>
    </row>
    <row r="3607" spans="1:11" x14ac:dyDescent="0.25">
      <c r="A3607">
        <v>3848</v>
      </c>
      <c r="B3607" t="s">
        <v>1647</v>
      </c>
      <c r="C3607" t="s">
        <v>301</v>
      </c>
      <c r="D3607" t="s">
        <v>7400</v>
      </c>
      <c r="E3607" t="s">
        <v>6053</v>
      </c>
      <c r="F3607" t="s">
        <v>5564</v>
      </c>
      <c r="G3607" t="s">
        <v>6054</v>
      </c>
      <c r="H3607">
        <v>8</v>
      </c>
      <c r="I3607" t="s">
        <v>1652</v>
      </c>
      <c r="J3607">
        <v>0</v>
      </c>
      <c r="K3607">
        <v>0</v>
      </c>
    </row>
    <row r="3608" spans="1:11" x14ac:dyDescent="0.25">
      <c r="A3608">
        <v>3848</v>
      </c>
      <c r="B3608" t="s">
        <v>1647</v>
      </c>
      <c r="C3608" t="s">
        <v>301</v>
      </c>
      <c r="D3608" t="s">
        <v>7400</v>
      </c>
      <c r="E3608" t="s">
        <v>6539</v>
      </c>
      <c r="F3608" t="s">
        <v>1655</v>
      </c>
      <c r="G3608" t="s">
        <v>5563</v>
      </c>
      <c r="H3608">
        <v>2</v>
      </c>
      <c r="I3608" t="s">
        <v>1652</v>
      </c>
      <c r="J3608">
        <v>0</v>
      </c>
      <c r="K3608">
        <v>0</v>
      </c>
    </row>
    <row r="3609" spans="1:11" x14ac:dyDescent="0.25">
      <c r="A3609">
        <v>3848</v>
      </c>
      <c r="B3609" t="s">
        <v>1647</v>
      </c>
      <c r="C3609" t="s">
        <v>301</v>
      </c>
      <c r="D3609" t="s">
        <v>7400</v>
      </c>
      <c r="E3609" t="s">
        <v>6540</v>
      </c>
      <c r="F3609" t="s">
        <v>5570</v>
      </c>
      <c r="G3609" t="s">
        <v>4261</v>
      </c>
      <c r="H3609">
        <v>16</v>
      </c>
      <c r="I3609" t="s">
        <v>1652</v>
      </c>
      <c r="J3609">
        <v>0</v>
      </c>
      <c r="K3609">
        <v>0</v>
      </c>
    </row>
    <row r="3610" spans="1:11" x14ac:dyDescent="0.25">
      <c r="A3610">
        <v>3848</v>
      </c>
      <c r="B3610" t="s">
        <v>1647</v>
      </c>
      <c r="C3610" t="s">
        <v>301</v>
      </c>
      <c r="D3610" t="s">
        <v>7400</v>
      </c>
      <c r="E3610" t="s">
        <v>6541</v>
      </c>
      <c r="F3610" t="s">
        <v>5487</v>
      </c>
      <c r="G3610" t="s">
        <v>6213</v>
      </c>
      <c r="H3610">
        <v>44</v>
      </c>
      <c r="I3610" t="s">
        <v>1652</v>
      </c>
      <c r="J3610">
        <v>0</v>
      </c>
      <c r="K3610">
        <v>0</v>
      </c>
    </row>
    <row r="3611" spans="1:11" x14ac:dyDescent="0.25">
      <c r="A3611">
        <v>3848</v>
      </c>
      <c r="B3611" t="s">
        <v>1647</v>
      </c>
      <c r="C3611" t="s">
        <v>301</v>
      </c>
      <c r="D3611" t="s">
        <v>7400</v>
      </c>
      <c r="E3611" t="s">
        <v>6055</v>
      </c>
      <c r="F3611" t="s">
        <v>5573</v>
      </c>
      <c r="G3611" t="s">
        <v>6056</v>
      </c>
      <c r="H3611">
        <v>21</v>
      </c>
      <c r="I3611" t="s">
        <v>1652</v>
      </c>
      <c r="J3611">
        <v>0</v>
      </c>
      <c r="K3611">
        <v>0</v>
      </c>
    </row>
    <row r="3612" spans="1:11" x14ac:dyDescent="0.25">
      <c r="A3612">
        <v>3848</v>
      </c>
      <c r="B3612" t="s">
        <v>1647</v>
      </c>
      <c r="C3612" t="s">
        <v>301</v>
      </c>
      <c r="D3612" t="s">
        <v>7400</v>
      </c>
      <c r="E3612" t="s">
        <v>6057</v>
      </c>
      <c r="F3612" t="s">
        <v>5564</v>
      </c>
      <c r="G3612" t="s">
        <v>6058</v>
      </c>
      <c r="H3612">
        <v>54</v>
      </c>
      <c r="I3612" t="s">
        <v>1652</v>
      </c>
      <c r="J3612">
        <v>0</v>
      </c>
      <c r="K3612">
        <v>0</v>
      </c>
    </row>
    <row r="3613" spans="1:11" x14ac:dyDescent="0.25">
      <c r="A3613">
        <v>3848</v>
      </c>
      <c r="B3613" t="s">
        <v>1647</v>
      </c>
      <c r="C3613" t="s">
        <v>301</v>
      </c>
      <c r="D3613" t="s">
        <v>7400</v>
      </c>
      <c r="E3613" t="s">
        <v>5571</v>
      </c>
      <c r="F3613" t="s">
        <v>5569</v>
      </c>
      <c r="G3613" t="s">
        <v>6882</v>
      </c>
      <c r="H3613">
        <v>1</v>
      </c>
      <c r="I3613" t="s">
        <v>1652</v>
      </c>
      <c r="J3613">
        <v>0</v>
      </c>
      <c r="K3613">
        <v>0</v>
      </c>
    </row>
    <row r="3614" spans="1:11" x14ac:dyDescent="0.25">
      <c r="A3614">
        <v>3848</v>
      </c>
      <c r="B3614" t="s">
        <v>1647</v>
      </c>
      <c r="C3614" t="s">
        <v>301</v>
      </c>
      <c r="D3614" t="s">
        <v>7400</v>
      </c>
      <c r="G3614" t="s">
        <v>5572</v>
      </c>
      <c r="H3614">
        <v>1</v>
      </c>
      <c r="I3614" t="s">
        <v>1652</v>
      </c>
      <c r="J3614">
        <v>0</v>
      </c>
      <c r="K3614">
        <v>0</v>
      </c>
    </row>
    <row r="3615" spans="1:11" x14ac:dyDescent="0.25">
      <c r="A3615">
        <v>3848</v>
      </c>
      <c r="B3615" t="s">
        <v>1647</v>
      </c>
      <c r="C3615" t="s">
        <v>301</v>
      </c>
      <c r="D3615" t="s">
        <v>7400</v>
      </c>
      <c r="E3615" t="s">
        <v>8866</v>
      </c>
      <c r="F3615" t="s">
        <v>5573</v>
      </c>
      <c r="G3615" t="s">
        <v>8867</v>
      </c>
      <c r="H3615">
        <v>5</v>
      </c>
      <c r="I3615" t="s">
        <v>1652</v>
      </c>
      <c r="J3615">
        <v>0</v>
      </c>
      <c r="K3615">
        <v>0</v>
      </c>
    </row>
    <row r="3616" spans="1:11" x14ac:dyDescent="0.25">
      <c r="A3616">
        <v>3848</v>
      </c>
      <c r="B3616" t="s">
        <v>1647</v>
      </c>
      <c r="C3616" t="s">
        <v>301</v>
      </c>
      <c r="D3616" t="s">
        <v>7400</v>
      </c>
      <c r="E3616" t="s">
        <v>5574</v>
      </c>
      <c r="F3616" t="s">
        <v>1772</v>
      </c>
      <c r="G3616" t="s">
        <v>6882</v>
      </c>
      <c r="H3616">
        <v>2</v>
      </c>
      <c r="I3616" t="s">
        <v>1652</v>
      </c>
      <c r="J3616">
        <v>0</v>
      </c>
      <c r="K3616">
        <v>0</v>
      </c>
    </row>
    <row r="3617" spans="1:11" x14ac:dyDescent="0.25">
      <c r="A3617">
        <v>3848</v>
      </c>
      <c r="B3617" t="s">
        <v>1647</v>
      </c>
      <c r="C3617" t="s">
        <v>301</v>
      </c>
      <c r="D3617" t="s">
        <v>7400</v>
      </c>
      <c r="E3617" t="s">
        <v>5575</v>
      </c>
      <c r="F3617" t="s">
        <v>5576</v>
      </c>
      <c r="G3617" t="s">
        <v>4253</v>
      </c>
      <c r="H3617">
        <v>3</v>
      </c>
      <c r="I3617" t="s">
        <v>1652</v>
      </c>
      <c r="J3617">
        <v>0</v>
      </c>
      <c r="K3617">
        <v>0</v>
      </c>
    </row>
    <row r="3618" spans="1:11" x14ac:dyDescent="0.25">
      <c r="A3618">
        <v>3848</v>
      </c>
      <c r="B3618" t="s">
        <v>1647</v>
      </c>
      <c r="C3618" t="s">
        <v>301</v>
      </c>
      <c r="D3618" t="s">
        <v>7400</v>
      </c>
      <c r="E3618" t="s">
        <v>6542</v>
      </c>
      <c r="F3618" t="s">
        <v>6543</v>
      </c>
      <c r="G3618" t="s">
        <v>4417</v>
      </c>
      <c r="H3618">
        <v>14</v>
      </c>
      <c r="I3618" t="s">
        <v>1652</v>
      </c>
      <c r="J3618">
        <v>0</v>
      </c>
      <c r="K3618">
        <v>0</v>
      </c>
    </row>
    <row r="3619" spans="1:11" x14ac:dyDescent="0.25">
      <c r="A3619">
        <v>3848</v>
      </c>
      <c r="B3619" t="s">
        <v>1647</v>
      </c>
      <c r="C3619" t="s">
        <v>301</v>
      </c>
      <c r="D3619" t="s">
        <v>7400</v>
      </c>
      <c r="E3619" t="s">
        <v>6544</v>
      </c>
      <c r="F3619" t="s">
        <v>1657</v>
      </c>
      <c r="G3619" t="s">
        <v>6163</v>
      </c>
      <c r="H3619">
        <v>14</v>
      </c>
      <c r="I3619" t="s">
        <v>1652</v>
      </c>
      <c r="J3619">
        <v>0</v>
      </c>
      <c r="K3619">
        <v>0</v>
      </c>
    </row>
    <row r="3620" spans="1:11" x14ac:dyDescent="0.25">
      <c r="A3620">
        <v>3848</v>
      </c>
      <c r="B3620" t="s">
        <v>1647</v>
      </c>
      <c r="C3620" t="s">
        <v>301</v>
      </c>
      <c r="D3620" t="s">
        <v>7400</v>
      </c>
      <c r="E3620" t="s">
        <v>6689</v>
      </c>
      <c r="F3620" t="s">
        <v>3388</v>
      </c>
      <c r="G3620" t="s">
        <v>6639</v>
      </c>
      <c r="H3620">
        <v>2</v>
      </c>
      <c r="I3620" t="s">
        <v>1652</v>
      </c>
      <c r="J3620">
        <v>0</v>
      </c>
      <c r="K3620">
        <v>0</v>
      </c>
    </row>
    <row r="3621" spans="1:11" x14ac:dyDescent="0.25">
      <c r="A3621">
        <v>3848</v>
      </c>
      <c r="B3621" t="s">
        <v>1647</v>
      </c>
      <c r="C3621" t="s">
        <v>301</v>
      </c>
      <c r="D3621" t="s">
        <v>7400</v>
      </c>
      <c r="G3621" t="s">
        <v>4876</v>
      </c>
      <c r="H3621">
        <v>7</v>
      </c>
      <c r="I3621" t="s">
        <v>1652</v>
      </c>
      <c r="J3621">
        <v>0</v>
      </c>
      <c r="K3621">
        <v>0</v>
      </c>
    </row>
    <row r="3622" spans="1:11" x14ac:dyDescent="0.25">
      <c r="A3622">
        <v>3848</v>
      </c>
      <c r="B3622" t="s">
        <v>1647</v>
      </c>
      <c r="C3622" t="s">
        <v>301</v>
      </c>
      <c r="D3622" t="s">
        <v>7400</v>
      </c>
      <c r="E3622" t="s">
        <v>5579</v>
      </c>
      <c r="F3622" t="s">
        <v>1679</v>
      </c>
      <c r="G3622" t="s">
        <v>5580</v>
      </c>
      <c r="H3622">
        <v>8</v>
      </c>
      <c r="I3622" t="s">
        <v>1652</v>
      </c>
      <c r="J3622">
        <v>0</v>
      </c>
      <c r="K3622">
        <v>0</v>
      </c>
    </row>
    <row r="3623" spans="1:11" x14ac:dyDescent="0.25">
      <c r="A3623">
        <v>3848</v>
      </c>
      <c r="B3623" t="s">
        <v>1647</v>
      </c>
      <c r="C3623" t="s">
        <v>301</v>
      </c>
      <c r="D3623" t="s">
        <v>7400</v>
      </c>
      <c r="E3623" t="s">
        <v>5581</v>
      </c>
      <c r="F3623" t="s">
        <v>1679</v>
      </c>
      <c r="G3623" t="s">
        <v>6882</v>
      </c>
      <c r="H3623">
        <v>2</v>
      </c>
      <c r="I3623" t="s">
        <v>1652</v>
      </c>
      <c r="J3623">
        <v>0</v>
      </c>
      <c r="K3623">
        <v>0</v>
      </c>
    </row>
    <row r="3624" spans="1:11" x14ac:dyDescent="0.25">
      <c r="A3624">
        <v>3848</v>
      </c>
      <c r="B3624" t="s">
        <v>1647</v>
      </c>
      <c r="C3624" t="s">
        <v>301</v>
      </c>
      <c r="D3624" t="s">
        <v>7400</v>
      </c>
      <c r="E3624" t="s">
        <v>5582</v>
      </c>
      <c r="F3624" t="s">
        <v>1679</v>
      </c>
      <c r="G3624" t="s">
        <v>5520</v>
      </c>
      <c r="H3624">
        <v>6</v>
      </c>
      <c r="I3624" t="s">
        <v>1652</v>
      </c>
      <c r="J3624">
        <v>0</v>
      </c>
      <c r="K3624">
        <v>0</v>
      </c>
    </row>
    <row r="3625" spans="1:11" x14ac:dyDescent="0.25">
      <c r="A3625">
        <v>3848</v>
      </c>
      <c r="B3625" t="s">
        <v>1647</v>
      </c>
      <c r="C3625" t="s">
        <v>301</v>
      </c>
      <c r="D3625" t="s">
        <v>7400</v>
      </c>
      <c r="E3625" t="s">
        <v>6545</v>
      </c>
      <c r="F3625" t="s">
        <v>1679</v>
      </c>
      <c r="G3625" t="s">
        <v>6519</v>
      </c>
      <c r="H3625">
        <v>2</v>
      </c>
      <c r="I3625" t="s">
        <v>1652</v>
      </c>
      <c r="J3625">
        <v>0</v>
      </c>
      <c r="K3625">
        <v>0</v>
      </c>
    </row>
    <row r="3626" spans="1:11" x14ac:dyDescent="0.25">
      <c r="A3626">
        <v>3848</v>
      </c>
      <c r="B3626" t="s">
        <v>1647</v>
      </c>
      <c r="C3626" t="s">
        <v>301</v>
      </c>
      <c r="D3626" t="s">
        <v>7400</v>
      </c>
      <c r="E3626" t="s">
        <v>8793</v>
      </c>
      <c r="F3626" t="s">
        <v>8794</v>
      </c>
      <c r="G3626" t="s">
        <v>6965</v>
      </c>
      <c r="H3626">
        <v>9</v>
      </c>
      <c r="I3626" t="s">
        <v>1652</v>
      </c>
      <c r="J3626">
        <v>0</v>
      </c>
      <c r="K3626">
        <v>0</v>
      </c>
    </row>
    <row r="3627" spans="1:11" x14ac:dyDescent="0.25">
      <c r="A3627">
        <v>3848</v>
      </c>
      <c r="B3627" t="s">
        <v>1647</v>
      </c>
      <c r="C3627" t="s">
        <v>301</v>
      </c>
      <c r="D3627" t="s">
        <v>7400</v>
      </c>
      <c r="G3627" t="s">
        <v>2217</v>
      </c>
      <c r="H3627">
        <v>22</v>
      </c>
      <c r="I3627" t="s">
        <v>1652</v>
      </c>
      <c r="J3627">
        <v>0</v>
      </c>
      <c r="K3627">
        <v>0</v>
      </c>
    </row>
    <row r="3628" spans="1:11" x14ac:dyDescent="0.25">
      <c r="A3628">
        <v>3848</v>
      </c>
      <c r="B3628" t="s">
        <v>1647</v>
      </c>
      <c r="C3628" t="s">
        <v>301</v>
      </c>
      <c r="D3628" t="s">
        <v>7400</v>
      </c>
      <c r="E3628" t="s">
        <v>2444</v>
      </c>
      <c r="F3628" t="s">
        <v>2495</v>
      </c>
      <c r="G3628" t="s">
        <v>9192</v>
      </c>
      <c r="H3628">
        <v>1</v>
      </c>
      <c r="I3628" t="s">
        <v>1646</v>
      </c>
      <c r="J3628">
        <v>0</v>
      </c>
      <c r="K3628">
        <v>0</v>
      </c>
    </row>
    <row r="3629" spans="1:11" x14ac:dyDescent="0.25">
      <c r="A3629">
        <v>3848</v>
      </c>
      <c r="B3629" t="s">
        <v>1647</v>
      </c>
      <c r="C3629" t="s">
        <v>301</v>
      </c>
      <c r="D3629" t="s">
        <v>7400</v>
      </c>
      <c r="G3629" t="s">
        <v>7410</v>
      </c>
      <c r="H3629">
        <v>15</v>
      </c>
      <c r="I3629" t="s">
        <v>1646</v>
      </c>
      <c r="J3629">
        <v>0</v>
      </c>
      <c r="K3629">
        <v>0</v>
      </c>
    </row>
    <row r="3630" spans="1:11" x14ac:dyDescent="0.25">
      <c r="A3630">
        <v>3848</v>
      </c>
      <c r="B3630" t="s">
        <v>1647</v>
      </c>
      <c r="C3630" t="s">
        <v>301</v>
      </c>
      <c r="D3630" t="s">
        <v>7400</v>
      </c>
      <c r="E3630" t="s">
        <v>8973</v>
      </c>
      <c r="F3630" t="s">
        <v>8974</v>
      </c>
      <c r="G3630" t="s">
        <v>3502</v>
      </c>
      <c r="H3630">
        <v>25</v>
      </c>
      <c r="I3630" t="s">
        <v>1652</v>
      </c>
      <c r="J3630">
        <v>0</v>
      </c>
      <c r="K3630">
        <v>0</v>
      </c>
    </row>
    <row r="3631" spans="1:11" x14ac:dyDescent="0.25">
      <c r="A3631">
        <v>3848</v>
      </c>
      <c r="B3631" t="s">
        <v>1647</v>
      </c>
      <c r="C3631" t="s">
        <v>301</v>
      </c>
      <c r="D3631" t="s">
        <v>7400</v>
      </c>
      <c r="G3631" t="s">
        <v>8975</v>
      </c>
      <c r="H3631">
        <v>19</v>
      </c>
      <c r="I3631" t="s">
        <v>1652</v>
      </c>
      <c r="J3631">
        <v>0</v>
      </c>
      <c r="K3631">
        <v>0</v>
      </c>
    </row>
    <row r="3632" spans="1:11" x14ac:dyDescent="0.25">
      <c r="A3632">
        <v>3848</v>
      </c>
      <c r="B3632" t="s">
        <v>1647</v>
      </c>
      <c r="C3632" t="s">
        <v>301</v>
      </c>
      <c r="D3632" t="s">
        <v>7400</v>
      </c>
      <c r="E3632" t="s">
        <v>5583</v>
      </c>
      <c r="F3632" t="s">
        <v>1670</v>
      </c>
      <c r="G3632" t="s">
        <v>6957</v>
      </c>
      <c r="H3632">
        <v>6</v>
      </c>
      <c r="I3632" t="s">
        <v>1652</v>
      </c>
      <c r="J3632">
        <v>0</v>
      </c>
      <c r="K3632">
        <v>0</v>
      </c>
    </row>
    <row r="3633" spans="1:11" x14ac:dyDescent="0.25">
      <c r="A3633">
        <v>3848</v>
      </c>
      <c r="B3633" t="s">
        <v>1647</v>
      </c>
      <c r="C3633" t="s">
        <v>301</v>
      </c>
      <c r="D3633" t="s">
        <v>7400</v>
      </c>
      <c r="G3633" t="s">
        <v>5584</v>
      </c>
      <c r="H3633">
        <v>5</v>
      </c>
      <c r="I3633" t="s">
        <v>1652</v>
      </c>
      <c r="J3633">
        <v>0</v>
      </c>
      <c r="K3633">
        <v>0</v>
      </c>
    </row>
    <row r="3634" spans="1:11" x14ac:dyDescent="0.25">
      <c r="A3634">
        <v>3848</v>
      </c>
      <c r="B3634" t="s">
        <v>1647</v>
      </c>
      <c r="C3634" t="s">
        <v>301</v>
      </c>
      <c r="D3634" t="s">
        <v>7400</v>
      </c>
      <c r="E3634" t="s">
        <v>5585</v>
      </c>
      <c r="F3634" t="s">
        <v>5586</v>
      </c>
      <c r="G3634" t="s">
        <v>6531</v>
      </c>
      <c r="H3634">
        <v>6</v>
      </c>
      <c r="I3634" t="s">
        <v>1652</v>
      </c>
      <c r="J3634">
        <v>0</v>
      </c>
      <c r="K3634">
        <v>0</v>
      </c>
    </row>
    <row r="3635" spans="1:11" x14ac:dyDescent="0.25">
      <c r="A3635">
        <v>3848</v>
      </c>
      <c r="B3635" t="s">
        <v>1647</v>
      </c>
      <c r="C3635" t="s">
        <v>301</v>
      </c>
      <c r="D3635" t="s">
        <v>7400</v>
      </c>
      <c r="E3635" t="s">
        <v>8337</v>
      </c>
      <c r="F3635" t="s">
        <v>8338</v>
      </c>
      <c r="G3635" t="s">
        <v>6533</v>
      </c>
      <c r="H3635">
        <v>8</v>
      </c>
      <c r="I3635" t="s">
        <v>1652</v>
      </c>
      <c r="J3635">
        <v>0</v>
      </c>
      <c r="K3635">
        <v>0</v>
      </c>
    </row>
    <row r="3636" spans="1:11" x14ac:dyDescent="0.25">
      <c r="A3636">
        <v>3848</v>
      </c>
      <c r="B3636" t="s">
        <v>1647</v>
      </c>
      <c r="C3636" t="s">
        <v>301</v>
      </c>
      <c r="D3636" t="s">
        <v>7400</v>
      </c>
      <c r="E3636" t="s">
        <v>5587</v>
      </c>
      <c r="F3636" t="s">
        <v>5588</v>
      </c>
      <c r="G3636" t="s">
        <v>6405</v>
      </c>
      <c r="H3636">
        <v>8</v>
      </c>
      <c r="I3636" t="s">
        <v>1652</v>
      </c>
      <c r="J3636">
        <v>0</v>
      </c>
      <c r="K3636">
        <v>0</v>
      </c>
    </row>
    <row r="3637" spans="1:11" x14ac:dyDescent="0.25">
      <c r="A3637">
        <v>3848</v>
      </c>
      <c r="B3637" t="s">
        <v>1647</v>
      </c>
      <c r="C3637" t="s">
        <v>301</v>
      </c>
      <c r="D3637" t="s">
        <v>7400</v>
      </c>
      <c r="E3637" t="s">
        <v>5589</v>
      </c>
      <c r="F3637" t="s">
        <v>1655</v>
      </c>
      <c r="G3637" t="s">
        <v>6394</v>
      </c>
      <c r="H3637">
        <v>25</v>
      </c>
      <c r="I3637" t="s">
        <v>1652</v>
      </c>
      <c r="J3637">
        <v>0</v>
      </c>
      <c r="K3637">
        <v>0</v>
      </c>
    </row>
    <row r="3638" spans="1:11" x14ac:dyDescent="0.25">
      <c r="A3638">
        <v>3848</v>
      </c>
      <c r="B3638" t="s">
        <v>1647</v>
      </c>
      <c r="C3638" t="s">
        <v>301</v>
      </c>
      <c r="D3638" t="s">
        <v>7400</v>
      </c>
      <c r="E3638" t="s">
        <v>5590</v>
      </c>
      <c r="F3638" t="s">
        <v>5591</v>
      </c>
      <c r="G3638" t="s">
        <v>6546</v>
      </c>
      <c r="H3638">
        <v>7</v>
      </c>
      <c r="I3638" t="s">
        <v>1652</v>
      </c>
      <c r="J3638">
        <v>0</v>
      </c>
      <c r="K3638">
        <v>0</v>
      </c>
    </row>
    <row r="3639" spans="1:11" x14ac:dyDescent="0.25">
      <c r="A3639">
        <v>3848</v>
      </c>
      <c r="B3639" t="s">
        <v>1647</v>
      </c>
      <c r="C3639" t="s">
        <v>301</v>
      </c>
      <c r="D3639" t="s">
        <v>7400</v>
      </c>
      <c r="E3639" t="s">
        <v>5592</v>
      </c>
      <c r="F3639" t="s">
        <v>5593</v>
      </c>
      <c r="G3639" t="s">
        <v>6409</v>
      </c>
      <c r="H3639">
        <v>7</v>
      </c>
      <c r="I3639" t="s">
        <v>1652</v>
      </c>
      <c r="J3639">
        <v>0</v>
      </c>
      <c r="K3639">
        <v>0</v>
      </c>
    </row>
    <row r="3640" spans="1:11" x14ac:dyDescent="0.25">
      <c r="A3640">
        <v>3848</v>
      </c>
      <c r="B3640" t="s">
        <v>1647</v>
      </c>
      <c r="C3640" t="s">
        <v>301</v>
      </c>
      <c r="D3640" t="s">
        <v>7400</v>
      </c>
      <c r="E3640" t="s">
        <v>5594</v>
      </c>
      <c r="F3640" t="s">
        <v>5595</v>
      </c>
      <c r="G3640" t="s">
        <v>6547</v>
      </c>
      <c r="H3640">
        <v>5</v>
      </c>
      <c r="I3640" t="s">
        <v>1652</v>
      </c>
      <c r="J3640">
        <v>0</v>
      </c>
      <c r="K3640">
        <v>0</v>
      </c>
    </row>
    <row r="3641" spans="1:11" x14ac:dyDescent="0.25">
      <c r="A3641">
        <v>3848</v>
      </c>
      <c r="B3641" t="s">
        <v>1647</v>
      </c>
      <c r="C3641" t="s">
        <v>301</v>
      </c>
      <c r="D3641" t="s">
        <v>7400</v>
      </c>
      <c r="E3641" t="s">
        <v>5596</v>
      </c>
      <c r="F3641" t="s">
        <v>5597</v>
      </c>
      <c r="G3641" t="s">
        <v>6393</v>
      </c>
      <c r="H3641">
        <v>3</v>
      </c>
      <c r="I3641" t="s">
        <v>1652</v>
      </c>
      <c r="J3641">
        <v>0</v>
      </c>
      <c r="K3641">
        <v>0</v>
      </c>
    </row>
    <row r="3642" spans="1:11" x14ac:dyDescent="0.25">
      <c r="A3642">
        <v>3848</v>
      </c>
      <c r="B3642" t="s">
        <v>1647</v>
      </c>
      <c r="C3642" t="s">
        <v>301</v>
      </c>
      <c r="D3642" t="s">
        <v>7400</v>
      </c>
      <c r="E3642" t="s">
        <v>5598</v>
      </c>
      <c r="F3642" t="s">
        <v>5599</v>
      </c>
      <c r="G3642" t="s">
        <v>6548</v>
      </c>
      <c r="H3642">
        <v>5</v>
      </c>
      <c r="I3642" t="s">
        <v>1652</v>
      </c>
      <c r="J3642">
        <v>0</v>
      </c>
      <c r="K3642">
        <v>0</v>
      </c>
    </row>
    <row r="3643" spans="1:11" x14ac:dyDescent="0.25">
      <c r="A3643">
        <v>3848</v>
      </c>
      <c r="B3643" t="s">
        <v>1647</v>
      </c>
      <c r="C3643" t="s">
        <v>301</v>
      </c>
      <c r="D3643" t="s">
        <v>7400</v>
      </c>
      <c r="E3643" t="s">
        <v>5600</v>
      </c>
      <c r="F3643" t="s">
        <v>5601</v>
      </c>
      <c r="G3643" t="s">
        <v>6549</v>
      </c>
      <c r="H3643">
        <v>9</v>
      </c>
      <c r="I3643" t="s">
        <v>1652</v>
      </c>
      <c r="J3643">
        <v>0</v>
      </c>
      <c r="K3643">
        <v>0</v>
      </c>
    </row>
    <row r="3644" spans="1:11" x14ac:dyDescent="0.25">
      <c r="A3644">
        <v>3848</v>
      </c>
      <c r="B3644" t="s">
        <v>1647</v>
      </c>
      <c r="C3644" t="s">
        <v>301</v>
      </c>
      <c r="D3644" t="s">
        <v>7400</v>
      </c>
      <c r="E3644" t="s">
        <v>5602</v>
      </c>
      <c r="F3644" t="s">
        <v>5597</v>
      </c>
      <c r="G3644" t="s">
        <v>6524</v>
      </c>
      <c r="H3644">
        <v>8</v>
      </c>
      <c r="I3644" t="s">
        <v>1652</v>
      </c>
      <c r="J3644">
        <v>0</v>
      </c>
      <c r="K3644">
        <v>0</v>
      </c>
    </row>
    <row r="3645" spans="1:11" x14ac:dyDescent="0.25">
      <c r="A3645">
        <v>3848</v>
      </c>
      <c r="B3645" t="s">
        <v>1647</v>
      </c>
      <c r="C3645" t="s">
        <v>301</v>
      </c>
      <c r="D3645" t="s">
        <v>7400</v>
      </c>
      <c r="E3645" t="s">
        <v>5603</v>
      </c>
      <c r="F3645" t="s">
        <v>1655</v>
      </c>
      <c r="G3645" t="s">
        <v>6549</v>
      </c>
      <c r="H3645">
        <v>9</v>
      </c>
      <c r="I3645" t="s">
        <v>1652</v>
      </c>
      <c r="J3645">
        <v>0</v>
      </c>
      <c r="K3645">
        <v>0</v>
      </c>
    </row>
    <row r="3646" spans="1:11" x14ac:dyDescent="0.25">
      <c r="A3646">
        <v>3848</v>
      </c>
      <c r="B3646" t="s">
        <v>1647</v>
      </c>
      <c r="C3646" t="s">
        <v>301</v>
      </c>
      <c r="D3646" t="s">
        <v>7400</v>
      </c>
      <c r="E3646" t="s">
        <v>6236</v>
      </c>
      <c r="F3646" t="s">
        <v>6237</v>
      </c>
      <c r="G3646" t="s">
        <v>6550</v>
      </c>
      <c r="H3646">
        <v>21</v>
      </c>
      <c r="I3646" t="s">
        <v>1652</v>
      </c>
      <c r="J3646">
        <v>0</v>
      </c>
      <c r="K3646">
        <v>0</v>
      </c>
    </row>
    <row r="3647" spans="1:11" x14ac:dyDescent="0.25">
      <c r="A3647">
        <v>3848</v>
      </c>
      <c r="B3647" t="s">
        <v>1647</v>
      </c>
      <c r="C3647" t="s">
        <v>301</v>
      </c>
      <c r="D3647" t="s">
        <v>7400</v>
      </c>
      <c r="E3647" t="s">
        <v>1771</v>
      </c>
      <c r="F3647" t="s">
        <v>1770</v>
      </c>
      <c r="G3647" t="s">
        <v>3965</v>
      </c>
      <c r="H3647">
        <v>2</v>
      </c>
      <c r="I3647" t="s">
        <v>1652</v>
      </c>
      <c r="J3647">
        <v>0</v>
      </c>
      <c r="K3647">
        <v>0</v>
      </c>
    </row>
    <row r="3648" spans="1:11" x14ac:dyDescent="0.25">
      <c r="A3648">
        <v>3848</v>
      </c>
      <c r="B3648" t="s">
        <v>1647</v>
      </c>
      <c r="C3648" t="s">
        <v>301</v>
      </c>
      <c r="D3648" t="s">
        <v>7400</v>
      </c>
      <c r="G3648" t="s">
        <v>5604</v>
      </c>
      <c r="H3648">
        <v>45</v>
      </c>
      <c r="I3648" t="s">
        <v>1652</v>
      </c>
      <c r="J3648">
        <v>0</v>
      </c>
      <c r="K3648">
        <v>0</v>
      </c>
    </row>
    <row r="3649" spans="1:11" x14ac:dyDescent="0.25">
      <c r="A3649">
        <v>3848</v>
      </c>
      <c r="B3649" t="s">
        <v>1647</v>
      </c>
      <c r="C3649" t="s">
        <v>301</v>
      </c>
      <c r="D3649" t="s">
        <v>7400</v>
      </c>
      <c r="E3649" t="s">
        <v>3037</v>
      </c>
      <c r="F3649" t="s">
        <v>1664</v>
      </c>
      <c r="G3649" t="s">
        <v>6786</v>
      </c>
      <c r="H3649">
        <v>122</v>
      </c>
      <c r="I3649" t="s">
        <v>1652</v>
      </c>
      <c r="J3649">
        <v>0</v>
      </c>
      <c r="K3649">
        <v>0</v>
      </c>
    </row>
    <row r="3650" spans="1:11" x14ac:dyDescent="0.25">
      <c r="A3650">
        <v>3848</v>
      </c>
      <c r="B3650" t="s">
        <v>1647</v>
      </c>
      <c r="C3650" t="s">
        <v>301</v>
      </c>
      <c r="D3650" t="s">
        <v>7400</v>
      </c>
      <c r="G3650" t="s">
        <v>5605</v>
      </c>
      <c r="H3650">
        <v>9</v>
      </c>
      <c r="I3650" t="s">
        <v>1652</v>
      </c>
      <c r="J3650">
        <v>0</v>
      </c>
      <c r="K3650">
        <v>0</v>
      </c>
    </row>
    <row r="3651" spans="1:11" x14ac:dyDescent="0.25">
      <c r="A3651">
        <v>3848</v>
      </c>
      <c r="B3651" t="s">
        <v>1647</v>
      </c>
      <c r="C3651" t="s">
        <v>301</v>
      </c>
      <c r="D3651" t="s">
        <v>7400</v>
      </c>
      <c r="E3651" t="s">
        <v>10946</v>
      </c>
      <c r="F3651" t="s">
        <v>10947</v>
      </c>
      <c r="G3651" t="s">
        <v>3565</v>
      </c>
      <c r="H3651">
        <v>1</v>
      </c>
      <c r="I3651" t="s">
        <v>1652</v>
      </c>
      <c r="J3651">
        <v>0</v>
      </c>
      <c r="K3651">
        <v>0</v>
      </c>
    </row>
    <row r="3652" spans="1:11" x14ac:dyDescent="0.25">
      <c r="A3652">
        <v>3848</v>
      </c>
      <c r="B3652" t="s">
        <v>1647</v>
      </c>
      <c r="C3652" t="s">
        <v>301</v>
      </c>
      <c r="D3652" t="s">
        <v>7400</v>
      </c>
      <c r="E3652" t="s">
        <v>6552</v>
      </c>
      <c r="F3652" t="s">
        <v>1769</v>
      </c>
      <c r="G3652" t="s">
        <v>3457</v>
      </c>
      <c r="H3652">
        <v>2</v>
      </c>
      <c r="I3652" t="s">
        <v>1652</v>
      </c>
      <c r="J3652">
        <v>0</v>
      </c>
      <c r="K3652">
        <v>0</v>
      </c>
    </row>
    <row r="3653" spans="1:11" x14ac:dyDescent="0.25">
      <c r="A3653">
        <v>3848</v>
      </c>
      <c r="B3653" t="s">
        <v>1647</v>
      </c>
      <c r="C3653" t="s">
        <v>301</v>
      </c>
      <c r="D3653" t="s">
        <v>7400</v>
      </c>
      <c r="E3653" t="s">
        <v>8339</v>
      </c>
      <c r="F3653" t="s">
        <v>8340</v>
      </c>
      <c r="G3653" t="s">
        <v>5931</v>
      </c>
      <c r="H3653">
        <v>6</v>
      </c>
      <c r="I3653" t="s">
        <v>1646</v>
      </c>
      <c r="J3653">
        <v>0</v>
      </c>
      <c r="K3653">
        <v>0</v>
      </c>
    </row>
    <row r="3654" spans="1:11" x14ac:dyDescent="0.25">
      <c r="A3654">
        <v>3848</v>
      </c>
      <c r="B3654" t="s">
        <v>1647</v>
      </c>
      <c r="C3654" t="s">
        <v>301</v>
      </c>
      <c r="D3654" t="s">
        <v>7400</v>
      </c>
      <c r="E3654" t="s">
        <v>2991</v>
      </c>
      <c r="F3654" t="s">
        <v>2992</v>
      </c>
      <c r="G3654" t="s">
        <v>10367</v>
      </c>
      <c r="H3654">
        <v>1</v>
      </c>
      <c r="I3654" t="s">
        <v>1652</v>
      </c>
      <c r="J3654">
        <v>0</v>
      </c>
      <c r="K3654">
        <v>0</v>
      </c>
    </row>
    <row r="3655" spans="1:11" x14ac:dyDescent="0.25">
      <c r="A3655">
        <v>3848</v>
      </c>
      <c r="B3655" t="s">
        <v>1647</v>
      </c>
      <c r="C3655" t="s">
        <v>301</v>
      </c>
      <c r="D3655" t="s">
        <v>7400</v>
      </c>
      <c r="G3655" t="s">
        <v>2166</v>
      </c>
      <c r="H3655">
        <v>63</v>
      </c>
      <c r="I3655" t="s">
        <v>1652</v>
      </c>
      <c r="J3655">
        <v>0</v>
      </c>
      <c r="K3655">
        <v>0</v>
      </c>
    </row>
    <row r="3656" spans="1:11" x14ac:dyDescent="0.25">
      <c r="A3656">
        <v>3848</v>
      </c>
      <c r="B3656" t="s">
        <v>1647</v>
      </c>
      <c r="C3656" t="s">
        <v>301</v>
      </c>
      <c r="D3656" t="s">
        <v>7400</v>
      </c>
      <c r="E3656" t="s">
        <v>5606</v>
      </c>
      <c r="F3656" t="s">
        <v>5607</v>
      </c>
      <c r="G3656" t="s">
        <v>8596</v>
      </c>
      <c r="H3656">
        <v>37</v>
      </c>
      <c r="I3656" t="s">
        <v>1652</v>
      </c>
      <c r="J3656">
        <v>0</v>
      </c>
      <c r="K3656">
        <v>0</v>
      </c>
    </row>
    <row r="3657" spans="1:11" x14ac:dyDescent="0.25">
      <c r="A3657">
        <v>3848</v>
      </c>
      <c r="B3657" t="s">
        <v>1647</v>
      </c>
      <c r="C3657" t="s">
        <v>301</v>
      </c>
      <c r="D3657" t="s">
        <v>7400</v>
      </c>
      <c r="G3657" t="s">
        <v>4878</v>
      </c>
      <c r="H3657">
        <v>46</v>
      </c>
      <c r="I3657" t="s">
        <v>1652</v>
      </c>
      <c r="J3657">
        <v>0</v>
      </c>
      <c r="K3657">
        <v>0</v>
      </c>
    </row>
    <row r="3658" spans="1:11" x14ac:dyDescent="0.25">
      <c r="A3658">
        <v>3848</v>
      </c>
      <c r="B3658" t="s">
        <v>1647</v>
      </c>
      <c r="C3658" t="s">
        <v>301</v>
      </c>
      <c r="D3658" t="s">
        <v>7400</v>
      </c>
      <c r="E3658" t="s">
        <v>5608</v>
      </c>
      <c r="F3658" t="s">
        <v>5609</v>
      </c>
      <c r="G3658" t="s">
        <v>6551</v>
      </c>
      <c r="H3658">
        <v>14</v>
      </c>
      <c r="I3658" t="s">
        <v>1652</v>
      </c>
      <c r="J3658">
        <v>0</v>
      </c>
      <c r="K3658">
        <v>0</v>
      </c>
    </row>
    <row r="3659" spans="1:11" x14ac:dyDescent="0.25">
      <c r="A3659">
        <v>3848</v>
      </c>
      <c r="B3659" t="s">
        <v>1647</v>
      </c>
      <c r="C3659" t="s">
        <v>301</v>
      </c>
      <c r="D3659" t="s">
        <v>7400</v>
      </c>
      <c r="E3659" t="s">
        <v>10406</v>
      </c>
      <c r="F3659" t="s">
        <v>10407</v>
      </c>
      <c r="G3659" t="s">
        <v>3164</v>
      </c>
      <c r="H3659">
        <v>12</v>
      </c>
      <c r="I3659" t="s">
        <v>1652</v>
      </c>
      <c r="J3659">
        <v>0</v>
      </c>
      <c r="K3659">
        <v>0</v>
      </c>
    </row>
    <row r="3660" spans="1:11" x14ac:dyDescent="0.25">
      <c r="A3660">
        <v>3848</v>
      </c>
      <c r="B3660" t="s">
        <v>1647</v>
      </c>
      <c r="C3660" t="s">
        <v>301</v>
      </c>
      <c r="D3660" t="s">
        <v>7400</v>
      </c>
      <c r="G3660" t="s">
        <v>4302</v>
      </c>
      <c r="H3660">
        <v>2</v>
      </c>
      <c r="I3660" t="s">
        <v>1652</v>
      </c>
      <c r="J3660">
        <v>0</v>
      </c>
      <c r="K3660">
        <v>0</v>
      </c>
    </row>
    <row r="3661" spans="1:11" x14ac:dyDescent="0.25">
      <c r="A3661">
        <v>3848</v>
      </c>
      <c r="B3661" t="s">
        <v>1647</v>
      </c>
      <c r="C3661" t="s">
        <v>301</v>
      </c>
      <c r="D3661" t="s">
        <v>7400</v>
      </c>
      <c r="E3661" t="s">
        <v>5610</v>
      </c>
      <c r="F3661" t="s">
        <v>5611</v>
      </c>
      <c r="G3661" t="s">
        <v>6777</v>
      </c>
      <c r="H3661">
        <v>6</v>
      </c>
      <c r="I3661" t="s">
        <v>1652</v>
      </c>
      <c r="J3661">
        <v>0</v>
      </c>
      <c r="K3661">
        <v>0</v>
      </c>
    </row>
    <row r="3662" spans="1:11" x14ac:dyDescent="0.25">
      <c r="A3662">
        <v>3848</v>
      </c>
      <c r="B3662" t="s">
        <v>1647</v>
      </c>
      <c r="C3662" t="s">
        <v>301</v>
      </c>
      <c r="D3662" t="s">
        <v>7400</v>
      </c>
      <c r="G3662" t="s">
        <v>5612</v>
      </c>
      <c r="H3662">
        <v>2</v>
      </c>
      <c r="I3662" t="s">
        <v>1652</v>
      </c>
      <c r="J3662">
        <v>0</v>
      </c>
      <c r="K3662">
        <v>0</v>
      </c>
    </row>
    <row r="3663" spans="1:11" x14ac:dyDescent="0.25">
      <c r="A3663">
        <v>3848</v>
      </c>
      <c r="B3663" t="s">
        <v>1647</v>
      </c>
      <c r="C3663" t="s">
        <v>301</v>
      </c>
      <c r="D3663" t="s">
        <v>7400</v>
      </c>
      <c r="E3663" t="s">
        <v>1768</v>
      </c>
      <c r="F3663" t="s">
        <v>3106</v>
      </c>
      <c r="G3663" t="s">
        <v>6878</v>
      </c>
      <c r="H3663">
        <v>14</v>
      </c>
      <c r="I3663" t="s">
        <v>1652</v>
      </c>
      <c r="J3663">
        <v>0</v>
      </c>
      <c r="K3663">
        <v>0</v>
      </c>
    </row>
    <row r="3664" spans="1:11" x14ac:dyDescent="0.25">
      <c r="A3664">
        <v>3848</v>
      </c>
      <c r="B3664" t="s">
        <v>1647</v>
      </c>
      <c r="C3664" t="s">
        <v>301</v>
      </c>
      <c r="D3664" t="s">
        <v>7400</v>
      </c>
      <c r="G3664" t="s">
        <v>2303</v>
      </c>
      <c r="H3664">
        <v>12</v>
      </c>
      <c r="I3664" t="s">
        <v>1652</v>
      </c>
      <c r="J3664">
        <v>0</v>
      </c>
      <c r="K3664">
        <v>0</v>
      </c>
    </row>
    <row r="3665" spans="1:11" x14ac:dyDescent="0.25">
      <c r="A3665">
        <v>3848</v>
      </c>
      <c r="B3665" t="s">
        <v>1647</v>
      </c>
      <c r="C3665" t="s">
        <v>301</v>
      </c>
      <c r="D3665" t="s">
        <v>7400</v>
      </c>
      <c r="E3665" t="s">
        <v>5614</v>
      </c>
      <c r="F3665" t="s">
        <v>5615</v>
      </c>
      <c r="G3665" t="s">
        <v>6878</v>
      </c>
      <c r="H3665">
        <v>1</v>
      </c>
      <c r="I3665" t="s">
        <v>1652</v>
      </c>
      <c r="J3665">
        <v>0</v>
      </c>
      <c r="K3665">
        <v>0</v>
      </c>
    </row>
    <row r="3666" spans="1:11" x14ac:dyDescent="0.25">
      <c r="A3666">
        <v>3848</v>
      </c>
      <c r="B3666" t="s">
        <v>1647</v>
      </c>
      <c r="C3666" t="s">
        <v>301</v>
      </c>
      <c r="D3666" t="s">
        <v>7400</v>
      </c>
      <c r="G3666" t="s">
        <v>5616</v>
      </c>
      <c r="H3666">
        <v>2</v>
      </c>
      <c r="I3666" t="s">
        <v>1652</v>
      </c>
      <c r="J3666">
        <v>0</v>
      </c>
      <c r="K3666">
        <v>0</v>
      </c>
    </row>
    <row r="3667" spans="1:11" x14ac:dyDescent="0.25">
      <c r="A3667">
        <v>3848</v>
      </c>
      <c r="B3667" t="s">
        <v>1647</v>
      </c>
      <c r="C3667" t="s">
        <v>301</v>
      </c>
      <c r="D3667" t="s">
        <v>7400</v>
      </c>
      <c r="E3667" t="s">
        <v>9045</v>
      </c>
      <c r="F3667" t="s">
        <v>9102</v>
      </c>
      <c r="G3667" t="s">
        <v>1556</v>
      </c>
      <c r="H3667">
        <v>3</v>
      </c>
      <c r="I3667" t="s">
        <v>1652</v>
      </c>
      <c r="J3667">
        <v>0</v>
      </c>
      <c r="K3667">
        <v>0</v>
      </c>
    </row>
    <row r="3668" spans="1:11" x14ac:dyDescent="0.25">
      <c r="A3668">
        <v>3848</v>
      </c>
      <c r="B3668" t="s">
        <v>1647</v>
      </c>
      <c r="C3668" t="s">
        <v>301</v>
      </c>
      <c r="D3668" t="s">
        <v>7400</v>
      </c>
      <c r="E3668" t="s">
        <v>9050</v>
      </c>
      <c r="F3668" t="s">
        <v>9103</v>
      </c>
      <c r="G3668" t="s">
        <v>1556</v>
      </c>
      <c r="H3668">
        <v>1</v>
      </c>
      <c r="I3668" t="s">
        <v>1652</v>
      </c>
      <c r="J3668">
        <v>0</v>
      </c>
      <c r="K3668">
        <v>0</v>
      </c>
    </row>
    <row r="3669" spans="1:11" x14ac:dyDescent="0.25">
      <c r="A3669">
        <v>3848</v>
      </c>
      <c r="B3669" t="s">
        <v>1647</v>
      </c>
      <c r="C3669" t="s">
        <v>301</v>
      </c>
      <c r="D3669" t="s">
        <v>7400</v>
      </c>
      <c r="E3669" t="s">
        <v>9046</v>
      </c>
      <c r="F3669" t="s">
        <v>9104</v>
      </c>
      <c r="G3669" t="s">
        <v>1556</v>
      </c>
      <c r="H3669">
        <v>7</v>
      </c>
      <c r="I3669" t="s">
        <v>1652</v>
      </c>
      <c r="J3669">
        <v>0</v>
      </c>
      <c r="K3669">
        <v>0</v>
      </c>
    </row>
    <row r="3670" spans="1:11" x14ac:dyDescent="0.25">
      <c r="A3670">
        <v>3848</v>
      </c>
      <c r="B3670" t="s">
        <v>1647</v>
      </c>
      <c r="C3670" t="s">
        <v>301</v>
      </c>
      <c r="D3670" t="s">
        <v>7400</v>
      </c>
      <c r="E3670" t="s">
        <v>9040</v>
      </c>
      <c r="F3670" t="s">
        <v>9105</v>
      </c>
      <c r="G3670" t="s">
        <v>1556</v>
      </c>
      <c r="H3670">
        <v>7</v>
      </c>
      <c r="I3670" t="s">
        <v>1652</v>
      </c>
      <c r="J3670">
        <v>0</v>
      </c>
      <c r="K3670">
        <v>0</v>
      </c>
    </row>
    <row r="3671" spans="1:11" x14ac:dyDescent="0.25">
      <c r="A3671">
        <v>3848</v>
      </c>
      <c r="B3671" t="s">
        <v>1647</v>
      </c>
      <c r="C3671" t="s">
        <v>301</v>
      </c>
      <c r="D3671" t="s">
        <v>7400</v>
      </c>
      <c r="E3671" t="s">
        <v>9041</v>
      </c>
      <c r="F3671" t="s">
        <v>10545</v>
      </c>
      <c r="G3671" t="s">
        <v>1556</v>
      </c>
      <c r="H3671">
        <v>3</v>
      </c>
      <c r="I3671" t="s">
        <v>1652</v>
      </c>
      <c r="J3671">
        <v>0</v>
      </c>
      <c r="K3671">
        <v>0</v>
      </c>
    </row>
    <row r="3672" spans="1:11" x14ac:dyDescent="0.25">
      <c r="A3672">
        <v>3848</v>
      </c>
      <c r="B3672" t="s">
        <v>1647</v>
      </c>
      <c r="C3672" t="s">
        <v>301</v>
      </c>
      <c r="D3672" t="s">
        <v>7400</v>
      </c>
      <c r="E3672" t="s">
        <v>7285</v>
      </c>
      <c r="F3672" t="s">
        <v>1918</v>
      </c>
      <c r="G3672" t="s">
        <v>7639</v>
      </c>
      <c r="H3672">
        <v>12</v>
      </c>
      <c r="I3672" t="s">
        <v>1652</v>
      </c>
      <c r="J3672">
        <v>0</v>
      </c>
      <c r="K3672">
        <v>0</v>
      </c>
    </row>
    <row r="3673" spans="1:11" x14ac:dyDescent="0.25">
      <c r="A3673">
        <v>3848</v>
      </c>
      <c r="B3673" t="s">
        <v>1647</v>
      </c>
      <c r="C3673" t="s">
        <v>301</v>
      </c>
      <c r="D3673" t="s">
        <v>7400</v>
      </c>
      <c r="G3673" t="s">
        <v>7286</v>
      </c>
      <c r="H3673">
        <v>7</v>
      </c>
      <c r="I3673" t="s">
        <v>1652</v>
      </c>
      <c r="J3673">
        <v>0</v>
      </c>
      <c r="K3673">
        <v>0</v>
      </c>
    </row>
    <row r="3674" spans="1:11" x14ac:dyDescent="0.25">
      <c r="A3674">
        <v>3848</v>
      </c>
      <c r="B3674" t="s">
        <v>1647</v>
      </c>
      <c r="C3674" t="s">
        <v>301</v>
      </c>
      <c r="D3674" t="s">
        <v>7400</v>
      </c>
      <c r="E3674" t="s">
        <v>2304</v>
      </c>
      <c r="F3674" t="s">
        <v>2305</v>
      </c>
      <c r="G3674" t="s">
        <v>8851</v>
      </c>
      <c r="H3674">
        <v>3</v>
      </c>
      <c r="I3674" t="s">
        <v>1652</v>
      </c>
      <c r="J3674">
        <v>0</v>
      </c>
      <c r="K3674">
        <v>0</v>
      </c>
    </row>
    <row r="3675" spans="1:11" x14ac:dyDescent="0.25">
      <c r="A3675">
        <v>3848</v>
      </c>
      <c r="B3675" t="s">
        <v>1647</v>
      </c>
      <c r="C3675" t="s">
        <v>301</v>
      </c>
      <c r="D3675" t="s">
        <v>7400</v>
      </c>
      <c r="G3675" t="s">
        <v>5926</v>
      </c>
      <c r="H3675">
        <v>5</v>
      </c>
      <c r="I3675" t="s">
        <v>1652</v>
      </c>
      <c r="J3675">
        <v>0</v>
      </c>
      <c r="K3675">
        <v>0</v>
      </c>
    </row>
    <row r="3676" spans="1:11" x14ac:dyDescent="0.25">
      <c r="A3676">
        <v>3848</v>
      </c>
      <c r="B3676" t="s">
        <v>1647</v>
      </c>
      <c r="C3676" t="s">
        <v>301</v>
      </c>
      <c r="D3676" t="s">
        <v>7400</v>
      </c>
      <c r="E3676" t="s">
        <v>4396</v>
      </c>
      <c r="F3676" t="s">
        <v>1888</v>
      </c>
      <c r="G3676" t="s">
        <v>3776</v>
      </c>
      <c r="H3676">
        <v>10</v>
      </c>
      <c r="I3676" t="s">
        <v>1652</v>
      </c>
      <c r="J3676">
        <v>0</v>
      </c>
      <c r="K3676">
        <v>0</v>
      </c>
    </row>
    <row r="3677" spans="1:11" x14ac:dyDescent="0.25">
      <c r="A3677">
        <v>3848</v>
      </c>
      <c r="B3677" t="s">
        <v>1647</v>
      </c>
      <c r="C3677" t="s">
        <v>301</v>
      </c>
      <c r="D3677" t="s">
        <v>7400</v>
      </c>
      <c r="G3677" t="s">
        <v>5018</v>
      </c>
      <c r="H3677">
        <v>5</v>
      </c>
      <c r="I3677" t="s">
        <v>1652</v>
      </c>
      <c r="J3677">
        <v>0</v>
      </c>
      <c r="K3677">
        <v>0</v>
      </c>
    </row>
    <row r="3678" spans="1:11" x14ac:dyDescent="0.25">
      <c r="A3678">
        <v>3848</v>
      </c>
      <c r="B3678" t="s">
        <v>1647</v>
      </c>
      <c r="C3678" t="s">
        <v>301</v>
      </c>
      <c r="D3678" t="s">
        <v>7400</v>
      </c>
      <c r="E3678" t="s">
        <v>10408</v>
      </c>
      <c r="F3678" t="s">
        <v>1803</v>
      </c>
      <c r="G3678" t="s">
        <v>7279</v>
      </c>
      <c r="H3678">
        <v>12</v>
      </c>
      <c r="I3678" t="s">
        <v>1652</v>
      </c>
      <c r="J3678">
        <v>0</v>
      </c>
      <c r="K3678">
        <v>0</v>
      </c>
    </row>
    <row r="3679" spans="1:11" x14ac:dyDescent="0.25">
      <c r="A3679">
        <v>3848</v>
      </c>
      <c r="B3679" t="s">
        <v>1647</v>
      </c>
      <c r="C3679" t="s">
        <v>301</v>
      </c>
      <c r="D3679" t="s">
        <v>7400</v>
      </c>
      <c r="G3679" t="s">
        <v>2195</v>
      </c>
      <c r="H3679">
        <v>6</v>
      </c>
      <c r="I3679" t="s">
        <v>1652</v>
      </c>
      <c r="J3679">
        <v>0</v>
      </c>
      <c r="K3679">
        <v>0</v>
      </c>
    </row>
    <row r="3680" spans="1:11" x14ac:dyDescent="0.25">
      <c r="A3680">
        <v>3848</v>
      </c>
      <c r="B3680" t="s">
        <v>1647</v>
      </c>
      <c r="C3680" t="s">
        <v>301</v>
      </c>
      <c r="D3680" t="s">
        <v>7400</v>
      </c>
      <c r="E3680" t="s">
        <v>9921</v>
      </c>
      <c r="F3680" t="s">
        <v>1890</v>
      </c>
      <c r="G3680" t="s">
        <v>4417</v>
      </c>
      <c r="H3680">
        <v>30</v>
      </c>
      <c r="I3680" t="s">
        <v>1652</v>
      </c>
      <c r="J3680">
        <v>0</v>
      </c>
      <c r="K3680">
        <v>0</v>
      </c>
    </row>
    <row r="3681" spans="1:11" x14ac:dyDescent="0.25">
      <c r="A3681">
        <v>3848</v>
      </c>
      <c r="B3681" t="s">
        <v>1647</v>
      </c>
      <c r="C3681" t="s">
        <v>301</v>
      </c>
      <c r="D3681" t="s">
        <v>7400</v>
      </c>
      <c r="E3681" t="s">
        <v>4158</v>
      </c>
      <c r="F3681" t="s">
        <v>1897</v>
      </c>
      <c r="G3681" t="s">
        <v>3298</v>
      </c>
      <c r="H3681">
        <v>15</v>
      </c>
      <c r="I3681" t="s">
        <v>1652</v>
      </c>
      <c r="J3681">
        <v>0</v>
      </c>
      <c r="K3681">
        <v>0</v>
      </c>
    </row>
    <row r="3682" spans="1:11" x14ac:dyDescent="0.25">
      <c r="A3682">
        <v>3848</v>
      </c>
      <c r="B3682" t="s">
        <v>1647</v>
      </c>
      <c r="C3682" t="s">
        <v>301</v>
      </c>
      <c r="D3682" t="s">
        <v>7400</v>
      </c>
      <c r="G3682" t="s">
        <v>6059</v>
      </c>
      <c r="H3682">
        <v>223</v>
      </c>
      <c r="I3682" t="s">
        <v>1652</v>
      </c>
      <c r="J3682">
        <v>0</v>
      </c>
      <c r="K3682">
        <v>0</v>
      </c>
    </row>
    <row r="3683" spans="1:11" x14ac:dyDescent="0.25">
      <c r="A3683">
        <v>3848</v>
      </c>
      <c r="B3683" t="s">
        <v>1647</v>
      </c>
      <c r="C3683" t="s">
        <v>301</v>
      </c>
      <c r="D3683" t="s">
        <v>7400</v>
      </c>
      <c r="E3683" t="s">
        <v>2095</v>
      </c>
      <c r="F3683" t="s">
        <v>2096</v>
      </c>
      <c r="G3683" t="s">
        <v>8872</v>
      </c>
      <c r="H3683">
        <v>492</v>
      </c>
      <c r="I3683" t="s">
        <v>1652</v>
      </c>
      <c r="J3683">
        <v>0</v>
      </c>
      <c r="K3683">
        <v>0</v>
      </c>
    </row>
    <row r="3684" spans="1:11" x14ac:dyDescent="0.25">
      <c r="A3684">
        <v>3848</v>
      </c>
      <c r="B3684" t="s">
        <v>1647</v>
      </c>
      <c r="C3684" t="s">
        <v>301</v>
      </c>
      <c r="D3684" t="s">
        <v>7400</v>
      </c>
      <c r="G3684" t="s">
        <v>5901</v>
      </c>
      <c r="H3684">
        <v>859</v>
      </c>
      <c r="I3684" t="s">
        <v>1652</v>
      </c>
      <c r="J3684">
        <v>0</v>
      </c>
      <c r="K3684">
        <v>0</v>
      </c>
    </row>
    <row r="3685" spans="1:11" x14ac:dyDescent="0.25">
      <c r="A3685">
        <v>3848</v>
      </c>
      <c r="B3685" t="s">
        <v>1647</v>
      </c>
      <c r="C3685" t="s">
        <v>301</v>
      </c>
      <c r="D3685" t="s">
        <v>7400</v>
      </c>
      <c r="E3685" t="s">
        <v>6279</v>
      </c>
      <c r="F3685" t="s">
        <v>6280</v>
      </c>
      <c r="G3685" t="s">
        <v>7735</v>
      </c>
      <c r="H3685">
        <v>678</v>
      </c>
      <c r="I3685" t="s">
        <v>1652</v>
      </c>
      <c r="J3685">
        <v>0</v>
      </c>
      <c r="K3685">
        <v>0</v>
      </c>
    </row>
    <row r="3686" spans="1:11" x14ac:dyDescent="0.25">
      <c r="A3686">
        <v>3848</v>
      </c>
      <c r="B3686" t="s">
        <v>1647</v>
      </c>
      <c r="C3686" t="s">
        <v>301</v>
      </c>
      <c r="D3686" t="s">
        <v>7400</v>
      </c>
      <c r="G3686" t="s">
        <v>5887</v>
      </c>
      <c r="H3686">
        <v>1141</v>
      </c>
      <c r="I3686" t="s">
        <v>1652</v>
      </c>
      <c r="J3686">
        <v>0</v>
      </c>
      <c r="K3686">
        <v>0</v>
      </c>
    </row>
    <row r="3687" spans="1:11" x14ac:dyDescent="0.25">
      <c r="A3687">
        <v>3848</v>
      </c>
      <c r="B3687" t="s">
        <v>1647</v>
      </c>
      <c r="C3687" t="s">
        <v>301</v>
      </c>
      <c r="D3687" t="s">
        <v>7400</v>
      </c>
      <c r="E3687" t="s">
        <v>6801</v>
      </c>
      <c r="F3687" t="s">
        <v>6802</v>
      </c>
      <c r="G3687" t="s">
        <v>10181</v>
      </c>
      <c r="H3687">
        <v>6034</v>
      </c>
      <c r="I3687" t="s">
        <v>1652</v>
      </c>
      <c r="J3687">
        <v>0</v>
      </c>
      <c r="K3687">
        <v>0</v>
      </c>
    </row>
    <row r="3688" spans="1:11" x14ac:dyDescent="0.25">
      <c r="A3688">
        <v>3848</v>
      </c>
      <c r="B3688" t="s">
        <v>1647</v>
      </c>
      <c r="C3688" t="s">
        <v>301</v>
      </c>
      <c r="D3688" t="s">
        <v>7400</v>
      </c>
      <c r="G3688" t="s">
        <v>5875</v>
      </c>
      <c r="H3688">
        <v>14125</v>
      </c>
      <c r="I3688" t="s">
        <v>1652</v>
      </c>
      <c r="J3688">
        <v>0</v>
      </c>
      <c r="K3688">
        <v>0</v>
      </c>
    </row>
    <row r="3689" spans="1:11" x14ac:dyDescent="0.25">
      <c r="A3689">
        <v>3848</v>
      </c>
      <c r="B3689" t="s">
        <v>1647</v>
      </c>
      <c r="C3689" t="s">
        <v>301</v>
      </c>
      <c r="D3689" t="s">
        <v>7400</v>
      </c>
      <c r="E3689" t="s">
        <v>126</v>
      </c>
      <c r="F3689" t="s">
        <v>6690</v>
      </c>
      <c r="G3689" t="s">
        <v>1556</v>
      </c>
      <c r="H3689">
        <v>1</v>
      </c>
      <c r="I3689" t="s">
        <v>1652</v>
      </c>
      <c r="J3689">
        <v>0</v>
      </c>
      <c r="K3689">
        <v>0</v>
      </c>
    </row>
    <row r="3690" spans="1:11" x14ac:dyDescent="0.25">
      <c r="A3690">
        <v>3848</v>
      </c>
      <c r="B3690" t="s">
        <v>1647</v>
      </c>
      <c r="C3690" t="s">
        <v>301</v>
      </c>
      <c r="D3690" t="s">
        <v>7400</v>
      </c>
      <c r="E3690" t="s">
        <v>127</v>
      </c>
      <c r="F3690" t="s">
        <v>7237</v>
      </c>
      <c r="G3690" t="s">
        <v>78</v>
      </c>
      <c r="H3690">
        <v>4</v>
      </c>
      <c r="I3690" t="s">
        <v>1652</v>
      </c>
      <c r="J3690">
        <v>0</v>
      </c>
      <c r="K3690">
        <v>0</v>
      </c>
    </row>
    <row r="3691" spans="1:11" x14ac:dyDescent="0.25">
      <c r="A3691">
        <v>3848</v>
      </c>
      <c r="B3691" t="s">
        <v>1647</v>
      </c>
      <c r="C3691" t="s">
        <v>301</v>
      </c>
      <c r="D3691" t="s">
        <v>7400</v>
      </c>
      <c r="E3691" t="s">
        <v>1767</v>
      </c>
      <c r="F3691" t="s">
        <v>1766</v>
      </c>
      <c r="G3691" t="s">
        <v>2306</v>
      </c>
      <c r="H3691">
        <v>4</v>
      </c>
      <c r="I3691" t="s">
        <v>1652</v>
      </c>
      <c r="J3691">
        <v>0</v>
      </c>
      <c r="K3691">
        <v>0</v>
      </c>
    </row>
    <row r="3692" spans="1:11" x14ac:dyDescent="0.25">
      <c r="A3692">
        <v>3848</v>
      </c>
      <c r="B3692" t="s">
        <v>1647</v>
      </c>
      <c r="C3692" t="s">
        <v>301</v>
      </c>
      <c r="D3692" t="s">
        <v>7400</v>
      </c>
      <c r="E3692" t="s">
        <v>4159</v>
      </c>
      <c r="F3692" t="s">
        <v>4160</v>
      </c>
      <c r="G3692" t="s">
        <v>3136</v>
      </c>
      <c r="H3692">
        <v>1</v>
      </c>
      <c r="I3692" t="s">
        <v>1652</v>
      </c>
      <c r="J3692">
        <v>0</v>
      </c>
      <c r="K3692">
        <v>0</v>
      </c>
    </row>
    <row r="3693" spans="1:11" x14ac:dyDescent="0.25">
      <c r="A3693">
        <v>3848</v>
      </c>
      <c r="B3693" t="s">
        <v>1647</v>
      </c>
      <c r="C3693" t="s">
        <v>301</v>
      </c>
      <c r="D3693" t="s">
        <v>7400</v>
      </c>
      <c r="E3693" t="s">
        <v>1765</v>
      </c>
      <c r="F3693" t="s">
        <v>1763</v>
      </c>
      <c r="G3693" t="s">
        <v>3107</v>
      </c>
      <c r="H3693">
        <v>20</v>
      </c>
      <c r="I3693" t="s">
        <v>1652</v>
      </c>
      <c r="J3693">
        <v>0</v>
      </c>
      <c r="K3693">
        <v>0</v>
      </c>
    </row>
    <row r="3694" spans="1:11" x14ac:dyDescent="0.25">
      <c r="A3694">
        <v>3848</v>
      </c>
      <c r="B3694" t="s">
        <v>1647</v>
      </c>
      <c r="C3694" t="s">
        <v>301</v>
      </c>
      <c r="D3694" t="s">
        <v>7400</v>
      </c>
      <c r="E3694" t="s">
        <v>2477</v>
      </c>
      <c r="F3694" t="s">
        <v>1763</v>
      </c>
      <c r="G3694" t="s">
        <v>4161</v>
      </c>
      <c r="H3694">
        <v>14</v>
      </c>
      <c r="I3694" t="s">
        <v>1652</v>
      </c>
      <c r="J3694">
        <v>0</v>
      </c>
      <c r="K3694">
        <v>0</v>
      </c>
    </row>
    <row r="3695" spans="1:11" x14ac:dyDescent="0.25">
      <c r="A3695">
        <v>3848</v>
      </c>
      <c r="B3695" t="s">
        <v>1647</v>
      </c>
      <c r="C3695" t="s">
        <v>301</v>
      </c>
      <c r="D3695" t="s">
        <v>7400</v>
      </c>
      <c r="E3695" t="s">
        <v>2496</v>
      </c>
      <c r="F3695" t="s">
        <v>2497</v>
      </c>
      <c r="G3695" t="s">
        <v>3113</v>
      </c>
      <c r="H3695">
        <v>21</v>
      </c>
      <c r="I3695" t="s">
        <v>1652</v>
      </c>
      <c r="J3695">
        <v>0</v>
      </c>
      <c r="K3695">
        <v>0</v>
      </c>
    </row>
    <row r="3696" spans="1:11" x14ac:dyDescent="0.25">
      <c r="A3696">
        <v>3848</v>
      </c>
      <c r="B3696" t="s">
        <v>1647</v>
      </c>
      <c r="C3696" t="s">
        <v>301</v>
      </c>
      <c r="D3696" t="s">
        <v>7400</v>
      </c>
      <c r="E3696" t="s">
        <v>2409</v>
      </c>
      <c r="F3696" t="s">
        <v>2410</v>
      </c>
      <c r="G3696" t="s">
        <v>4060</v>
      </c>
      <c r="H3696">
        <v>2</v>
      </c>
      <c r="I3696" t="s">
        <v>1652</v>
      </c>
      <c r="J3696">
        <v>0</v>
      </c>
      <c r="K3696">
        <v>0</v>
      </c>
    </row>
    <row r="3697" spans="1:11" x14ac:dyDescent="0.25">
      <c r="A3697">
        <v>3848</v>
      </c>
      <c r="B3697" t="s">
        <v>1647</v>
      </c>
      <c r="C3697" t="s">
        <v>301</v>
      </c>
      <c r="D3697" t="s">
        <v>7400</v>
      </c>
      <c r="E3697" t="s">
        <v>7227</v>
      </c>
      <c r="F3697" t="s">
        <v>1763</v>
      </c>
      <c r="G3697" t="s">
        <v>4162</v>
      </c>
      <c r="H3697">
        <v>110</v>
      </c>
      <c r="I3697" t="s">
        <v>1652</v>
      </c>
      <c r="J3697">
        <v>0</v>
      </c>
      <c r="K3697">
        <v>0</v>
      </c>
    </row>
    <row r="3698" spans="1:11" x14ac:dyDescent="0.25">
      <c r="A3698">
        <v>3848</v>
      </c>
      <c r="B3698" t="s">
        <v>1647</v>
      </c>
      <c r="C3698" t="s">
        <v>301</v>
      </c>
      <c r="D3698" t="s">
        <v>7400</v>
      </c>
      <c r="E3698" t="s">
        <v>1764</v>
      </c>
      <c r="F3698" t="s">
        <v>1763</v>
      </c>
      <c r="G3698" t="s">
        <v>4161</v>
      </c>
      <c r="H3698">
        <v>173</v>
      </c>
      <c r="I3698" t="s">
        <v>1652</v>
      </c>
      <c r="J3698">
        <v>0</v>
      </c>
      <c r="K3698">
        <v>0</v>
      </c>
    </row>
    <row r="3699" spans="1:11" x14ac:dyDescent="0.25">
      <c r="A3699">
        <v>3848</v>
      </c>
      <c r="B3699" t="s">
        <v>1647</v>
      </c>
      <c r="C3699" t="s">
        <v>301</v>
      </c>
      <c r="D3699" t="s">
        <v>7400</v>
      </c>
      <c r="E3699" t="s">
        <v>8976</v>
      </c>
      <c r="F3699" t="s">
        <v>1763</v>
      </c>
      <c r="G3699" t="s">
        <v>9918</v>
      </c>
      <c r="H3699">
        <v>37</v>
      </c>
      <c r="I3699" t="s">
        <v>1652</v>
      </c>
      <c r="J3699">
        <v>0</v>
      </c>
      <c r="K3699">
        <v>0</v>
      </c>
    </row>
    <row r="3700" spans="1:11" x14ac:dyDescent="0.25">
      <c r="A3700">
        <v>3848</v>
      </c>
      <c r="B3700" t="s">
        <v>1647</v>
      </c>
      <c r="C3700" t="s">
        <v>301</v>
      </c>
      <c r="D3700" t="s">
        <v>7400</v>
      </c>
      <c r="G3700" t="s">
        <v>7609</v>
      </c>
      <c r="H3700">
        <v>75</v>
      </c>
      <c r="I3700" t="s">
        <v>1652</v>
      </c>
      <c r="J3700">
        <v>0</v>
      </c>
      <c r="K3700">
        <v>0</v>
      </c>
    </row>
    <row r="3701" spans="1:11" x14ac:dyDescent="0.25">
      <c r="A3701">
        <v>3848</v>
      </c>
      <c r="B3701" t="s">
        <v>1647</v>
      </c>
      <c r="C3701" t="s">
        <v>301</v>
      </c>
      <c r="D3701" t="s">
        <v>7400</v>
      </c>
      <c r="E3701" t="s">
        <v>4163</v>
      </c>
      <c r="F3701" t="s">
        <v>1681</v>
      </c>
      <c r="G3701" t="s">
        <v>3097</v>
      </c>
      <c r="H3701">
        <v>9</v>
      </c>
      <c r="I3701" t="s">
        <v>1652</v>
      </c>
      <c r="J3701">
        <v>0</v>
      </c>
      <c r="K3701">
        <v>0</v>
      </c>
    </row>
    <row r="3702" spans="1:11" x14ac:dyDescent="0.25">
      <c r="A3702">
        <v>3848</v>
      </c>
      <c r="B3702" t="s">
        <v>1647</v>
      </c>
      <c r="C3702" t="s">
        <v>301</v>
      </c>
      <c r="D3702" t="s">
        <v>7400</v>
      </c>
      <c r="G3702" t="s">
        <v>5619</v>
      </c>
      <c r="H3702">
        <v>10</v>
      </c>
      <c r="I3702" t="s">
        <v>1652</v>
      </c>
      <c r="J3702">
        <v>0</v>
      </c>
      <c r="K3702">
        <v>0</v>
      </c>
    </row>
    <row r="3703" spans="1:11" x14ac:dyDescent="0.25">
      <c r="A3703">
        <v>3848</v>
      </c>
      <c r="B3703" t="s">
        <v>1647</v>
      </c>
      <c r="C3703" t="s">
        <v>301</v>
      </c>
      <c r="D3703" t="s">
        <v>7400</v>
      </c>
      <c r="E3703" t="s">
        <v>10948</v>
      </c>
      <c r="F3703" t="s">
        <v>1700</v>
      </c>
      <c r="G3703" t="s">
        <v>3565</v>
      </c>
      <c r="H3703">
        <v>3</v>
      </c>
      <c r="I3703" t="s">
        <v>1652</v>
      </c>
      <c r="J3703">
        <v>0</v>
      </c>
      <c r="K3703">
        <v>0</v>
      </c>
    </row>
    <row r="3704" spans="1:11" x14ac:dyDescent="0.25">
      <c r="A3704">
        <v>3848</v>
      </c>
      <c r="B3704" t="s">
        <v>1647</v>
      </c>
      <c r="C3704" t="s">
        <v>301</v>
      </c>
      <c r="D3704" t="s">
        <v>7400</v>
      </c>
      <c r="E3704" t="s">
        <v>10949</v>
      </c>
      <c r="F3704" t="s">
        <v>10950</v>
      </c>
      <c r="G3704" t="s">
        <v>5925</v>
      </c>
      <c r="H3704">
        <v>20</v>
      </c>
      <c r="I3704" t="s">
        <v>1652</v>
      </c>
      <c r="J3704">
        <v>0</v>
      </c>
      <c r="K3704">
        <v>0</v>
      </c>
    </row>
    <row r="3705" spans="1:11" x14ac:dyDescent="0.25">
      <c r="A3705">
        <v>3848</v>
      </c>
      <c r="B3705" t="s">
        <v>1647</v>
      </c>
      <c r="C3705" t="s">
        <v>301</v>
      </c>
      <c r="D3705" t="s">
        <v>7400</v>
      </c>
      <c r="E3705" t="s">
        <v>131</v>
      </c>
      <c r="F3705" t="s">
        <v>7585</v>
      </c>
      <c r="G3705" t="s">
        <v>1557</v>
      </c>
      <c r="H3705">
        <v>6</v>
      </c>
      <c r="I3705" t="s">
        <v>1652</v>
      </c>
      <c r="J3705">
        <v>0</v>
      </c>
      <c r="K3705">
        <v>0</v>
      </c>
    </row>
    <row r="3706" spans="1:11" x14ac:dyDescent="0.25">
      <c r="A3706">
        <v>3848</v>
      </c>
      <c r="B3706" t="s">
        <v>1647</v>
      </c>
      <c r="C3706" t="s">
        <v>301</v>
      </c>
      <c r="D3706" t="s">
        <v>7400</v>
      </c>
      <c r="E3706" t="s">
        <v>5621</v>
      </c>
      <c r="F3706" t="s">
        <v>5622</v>
      </c>
      <c r="G3706" t="s">
        <v>5623</v>
      </c>
      <c r="H3706">
        <v>2</v>
      </c>
      <c r="I3706" t="s">
        <v>1652</v>
      </c>
      <c r="J3706">
        <v>0</v>
      </c>
      <c r="K3706">
        <v>0</v>
      </c>
    </row>
    <row r="3707" spans="1:11" x14ac:dyDescent="0.25">
      <c r="A3707">
        <v>3848</v>
      </c>
      <c r="B3707" t="s">
        <v>1647</v>
      </c>
      <c r="C3707" t="s">
        <v>301</v>
      </c>
      <c r="D3707" t="s">
        <v>7400</v>
      </c>
      <c r="E3707" t="s">
        <v>5625</v>
      </c>
      <c r="F3707" t="s">
        <v>5626</v>
      </c>
      <c r="G3707" t="s">
        <v>5627</v>
      </c>
      <c r="H3707">
        <v>9</v>
      </c>
      <c r="I3707" t="s">
        <v>1652</v>
      </c>
      <c r="J3707">
        <v>0</v>
      </c>
      <c r="K3707">
        <v>0</v>
      </c>
    </row>
    <row r="3708" spans="1:11" x14ac:dyDescent="0.25">
      <c r="A3708">
        <v>3848</v>
      </c>
      <c r="B3708" t="s">
        <v>1647</v>
      </c>
      <c r="C3708" t="s">
        <v>301</v>
      </c>
      <c r="D3708" t="s">
        <v>7400</v>
      </c>
      <c r="E3708" t="s">
        <v>5628</v>
      </c>
      <c r="F3708" t="s">
        <v>5629</v>
      </c>
      <c r="G3708" t="s">
        <v>5630</v>
      </c>
      <c r="H3708">
        <v>16</v>
      </c>
      <c r="I3708" t="s">
        <v>1652</v>
      </c>
      <c r="J3708">
        <v>0</v>
      </c>
      <c r="K3708">
        <v>0</v>
      </c>
    </row>
    <row r="3709" spans="1:11" x14ac:dyDescent="0.25">
      <c r="A3709">
        <v>3848</v>
      </c>
      <c r="B3709" t="s">
        <v>1647</v>
      </c>
      <c r="C3709" t="s">
        <v>301</v>
      </c>
      <c r="D3709" t="s">
        <v>7400</v>
      </c>
      <c r="E3709" t="s">
        <v>5631</v>
      </c>
      <c r="F3709" t="s">
        <v>5632</v>
      </c>
      <c r="G3709" t="s">
        <v>5633</v>
      </c>
      <c r="H3709">
        <v>5</v>
      </c>
      <c r="I3709" t="s">
        <v>1652</v>
      </c>
      <c r="J3709">
        <v>0</v>
      </c>
      <c r="K3709">
        <v>0</v>
      </c>
    </row>
    <row r="3710" spans="1:11" x14ac:dyDescent="0.25">
      <c r="A3710">
        <v>3848</v>
      </c>
      <c r="B3710" t="s">
        <v>1647</v>
      </c>
      <c r="C3710" t="s">
        <v>301</v>
      </c>
      <c r="D3710" t="s">
        <v>7400</v>
      </c>
      <c r="E3710" t="s">
        <v>800</v>
      </c>
      <c r="F3710" t="s">
        <v>8629</v>
      </c>
      <c r="G3710" t="s">
        <v>1556</v>
      </c>
      <c r="H3710">
        <v>16</v>
      </c>
      <c r="I3710" t="s">
        <v>1652</v>
      </c>
      <c r="J3710">
        <v>0</v>
      </c>
      <c r="K3710">
        <v>0</v>
      </c>
    </row>
    <row r="3711" spans="1:11" x14ac:dyDescent="0.25">
      <c r="A3711">
        <v>3848</v>
      </c>
      <c r="B3711" t="s">
        <v>1647</v>
      </c>
      <c r="C3711" t="s">
        <v>301</v>
      </c>
      <c r="D3711" t="s">
        <v>7400</v>
      </c>
      <c r="E3711" t="s">
        <v>801</v>
      </c>
      <c r="F3711" t="s">
        <v>8795</v>
      </c>
      <c r="G3711" t="s">
        <v>1556</v>
      </c>
      <c r="H3711">
        <v>20</v>
      </c>
      <c r="I3711" t="s">
        <v>1652</v>
      </c>
      <c r="J3711">
        <v>0</v>
      </c>
      <c r="K3711">
        <v>0</v>
      </c>
    </row>
    <row r="3712" spans="1:11" x14ac:dyDescent="0.25">
      <c r="A3712">
        <v>3848</v>
      </c>
      <c r="B3712" t="s">
        <v>1647</v>
      </c>
      <c r="C3712" t="s">
        <v>301</v>
      </c>
      <c r="D3712" t="s">
        <v>7400</v>
      </c>
      <c r="E3712" t="s">
        <v>802</v>
      </c>
      <c r="F3712" t="s">
        <v>9106</v>
      </c>
      <c r="G3712" t="s">
        <v>1556</v>
      </c>
      <c r="H3712">
        <v>27</v>
      </c>
      <c r="I3712" t="s">
        <v>1652</v>
      </c>
      <c r="J3712">
        <v>0</v>
      </c>
      <c r="K3712">
        <v>0</v>
      </c>
    </row>
    <row r="3713" spans="1:11" x14ac:dyDescent="0.25">
      <c r="A3713">
        <v>3848</v>
      </c>
      <c r="B3713" t="s">
        <v>1647</v>
      </c>
      <c r="C3713" t="s">
        <v>301</v>
      </c>
      <c r="D3713" t="s">
        <v>7400</v>
      </c>
      <c r="E3713" t="s">
        <v>5634</v>
      </c>
      <c r="F3713" t="s">
        <v>5635</v>
      </c>
      <c r="G3713" t="s">
        <v>5636</v>
      </c>
      <c r="H3713">
        <v>12</v>
      </c>
      <c r="I3713" t="s">
        <v>1652</v>
      </c>
      <c r="J3713">
        <v>0</v>
      </c>
      <c r="K3713">
        <v>0</v>
      </c>
    </row>
    <row r="3714" spans="1:11" x14ac:dyDescent="0.25">
      <c r="A3714">
        <v>3848</v>
      </c>
      <c r="B3714" t="s">
        <v>1647</v>
      </c>
      <c r="C3714" t="s">
        <v>301</v>
      </c>
      <c r="D3714" t="s">
        <v>7400</v>
      </c>
      <c r="E3714" t="s">
        <v>5637</v>
      </c>
      <c r="F3714" t="s">
        <v>5638</v>
      </c>
      <c r="G3714" t="s">
        <v>5639</v>
      </c>
      <c r="H3714">
        <v>4</v>
      </c>
      <c r="I3714" t="s">
        <v>1652</v>
      </c>
      <c r="J3714">
        <v>0</v>
      </c>
      <c r="K3714">
        <v>0</v>
      </c>
    </row>
    <row r="3715" spans="1:11" x14ac:dyDescent="0.25">
      <c r="A3715">
        <v>3848</v>
      </c>
      <c r="B3715" t="s">
        <v>1647</v>
      </c>
      <c r="C3715" t="s">
        <v>301</v>
      </c>
      <c r="D3715" t="s">
        <v>7400</v>
      </c>
      <c r="E3715" t="s">
        <v>133</v>
      </c>
      <c r="F3715" t="s">
        <v>7258</v>
      </c>
      <c r="G3715" t="s">
        <v>1547</v>
      </c>
      <c r="H3715">
        <v>12</v>
      </c>
      <c r="I3715" t="s">
        <v>1652</v>
      </c>
      <c r="J3715">
        <v>0</v>
      </c>
      <c r="K3715">
        <v>0</v>
      </c>
    </row>
    <row r="3716" spans="1:11" x14ac:dyDescent="0.25">
      <c r="A3716">
        <v>3848</v>
      </c>
      <c r="B3716" t="s">
        <v>1647</v>
      </c>
      <c r="C3716" t="s">
        <v>301</v>
      </c>
      <c r="D3716" t="s">
        <v>7400</v>
      </c>
      <c r="E3716" t="s">
        <v>733</v>
      </c>
      <c r="F3716" t="s">
        <v>7062</v>
      </c>
      <c r="G3716" t="s">
        <v>1530</v>
      </c>
      <c r="H3716">
        <v>120</v>
      </c>
      <c r="I3716" t="s">
        <v>1652</v>
      </c>
      <c r="J3716">
        <v>0</v>
      </c>
      <c r="K3716">
        <v>0</v>
      </c>
    </row>
    <row r="3717" spans="1:11" x14ac:dyDescent="0.25">
      <c r="A3717">
        <v>3848</v>
      </c>
      <c r="B3717" t="s">
        <v>1647</v>
      </c>
      <c r="C3717" t="s">
        <v>301</v>
      </c>
      <c r="D3717" t="s">
        <v>7400</v>
      </c>
      <c r="E3717" t="s">
        <v>835</v>
      </c>
      <c r="F3717" t="s">
        <v>10951</v>
      </c>
      <c r="G3717" t="s">
        <v>78</v>
      </c>
      <c r="H3717">
        <v>5</v>
      </c>
      <c r="I3717" t="s">
        <v>1652</v>
      </c>
      <c r="J3717">
        <v>0</v>
      </c>
      <c r="K3717">
        <v>0</v>
      </c>
    </row>
    <row r="3718" spans="1:11" x14ac:dyDescent="0.25">
      <c r="A3718">
        <v>3848</v>
      </c>
      <c r="B3718" t="s">
        <v>1647</v>
      </c>
      <c r="C3718" t="s">
        <v>301</v>
      </c>
      <c r="D3718" t="s">
        <v>7400</v>
      </c>
      <c r="E3718" t="s">
        <v>836</v>
      </c>
      <c r="F3718" t="s">
        <v>10952</v>
      </c>
      <c r="G3718" t="s">
        <v>78</v>
      </c>
      <c r="H3718">
        <v>6</v>
      </c>
      <c r="I3718" t="s">
        <v>1652</v>
      </c>
      <c r="J3718">
        <v>0</v>
      </c>
      <c r="K3718">
        <v>0</v>
      </c>
    </row>
    <row r="3719" spans="1:11" x14ac:dyDescent="0.25">
      <c r="A3719">
        <v>3848</v>
      </c>
      <c r="B3719" t="s">
        <v>1647</v>
      </c>
      <c r="C3719" t="s">
        <v>301</v>
      </c>
      <c r="D3719" t="s">
        <v>7400</v>
      </c>
      <c r="E3719" t="s">
        <v>837</v>
      </c>
      <c r="F3719" t="s">
        <v>10953</v>
      </c>
      <c r="G3719" t="s">
        <v>78</v>
      </c>
      <c r="H3719">
        <v>5</v>
      </c>
      <c r="I3719" t="s">
        <v>1652</v>
      </c>
      <c r="J3719">
        <v>0</v>
      </c>
      <c r="K3719">
        <v>0</v>
      </c>
    </row>
    <row r="3720" spans="1:11" x14ac:dyDescent="0.25">
      <c r="A3720">
        <v>3848</v>
      </c>
      <c r="B3720" t="s">
        <v>1647</v>
      </c>
      <c r="C3720" t="s">
        <v>301</v>
      </c>
      <c r="D3720" t="s">
        <v>7400</v>
      </c>
      <c r="E3720" t="s">
        <v>838</v>
      </c>
      <c r="F3720" t="s">
        <v>10954</v>
      </c>
      <c r="G3720" t="s">
        <v>78</v>
      </c>
      <c r="H3720">
        <v>6</v>
      </c>
      <c r="I3720" t="s">
        <v>1652</v>
      </c>
      <c r="J3720">
        <v>0</v>
      </c>
      <c r="K3720">
        <v>0</v>
      </c>
    </row>
    <row r="3721" spans="1:11" x14ac:dyDescent="0.25">
      <c r="A3721">
        <v>3848</v>
      </c>
      <c r="B3721" t="s">
        <v>1647</v>
      </c>
      <c r="C3721" t="s">
        <v>301</v>
      </c>
      <c r="D3721" t="s">
        <v>7400</v>
      </c>
      <c r="E3721" t="s">
        <v>844</v>
      </c>
      <c r="F3721" t="s">
        <v>7586</v>
      </c>
      <c r="G3721" t="s">
        <v>1548</v>
      </c>
      <c r="H3721">
        <v>2</v>
      </c>
      <c r="I3721" t="s">
        <v>1652</v>
      </c>
      <c r="J3721">
        <v>0</v>
      </c>
      <c r="K3721">
        <v>0</v>
      </c>
    </row>
    <row r="3722" spans="1:11" x14ac:dyDescent="0.25">
      <c r="A3722">
        <v>3848</v>
      </c>
      <c r="B3722" t="s">
        <v>1647</v>
      </c>
      <c r="C3722" t="s">
        <v>301</v>
      </c>
      <c r="D3722" t="s">
        <v>7400</v>
      </c>
      <c r="E3722" t="s">
        <v>692</v>
      </c>
      <c r="F3722" t="s">
        <v>6238</v>
      </c>
      <c r="G3722" t="s">
        <v>1528</v>
      </c>
      <c r="H3722">
        <v>5</v>
      </c>
      <c r="I3722" t="s">
        <v>1652</v>
      </c>
      <c r="J3722">
        <v>0</v>
      </c>
      <c r="K3722">
        <v>0</v>
      </c>
    </row>
    <row r="3723" spans="1:11" x14ac:dyDescent="0.25">
      <c r="A3723">
        <v>3848</v>
      </c>
      <c r="B3723" t="s">
        <v>1647</v>
      </c>
      <c r="C3723" t="s">
        <v>301</v>
      </c>
      <c r="D3723" t="s">
        <v>7400</v>
      </c>
      <c r="E3723" t="s">
        <v>134</v>
      </c>
      <c r="F3723" t="s">
        <v>5640</v>
      </c>
      <c r="G3723" t="s">
        <v>1563</v>
      </c>
      <c r="H3723">
        <v>24</v>
      </c>
      <c r="I3723" t="s">
        <v>1652</v>
      </c>
      <c r="J3723">
        <v>0</v>
      </c>
      <c r="K3723">
        <v>0</v>
      </c>
    </row>
    <row r="3724" spans="1:11" x14ac:dyDescent="0.25">
      <c r="A3724">
        <v>3848</v>
      </c>
      <c r="B3724" t="s">
        <v>1647</v>
      </c>
      <c r="C3724" t="s">
        <v>301</v>
      </c>
      <c r="D3724" t="s">
        <v>7400</v>
      </c>
      <c r="E3724" t="s">
        <v>1317</v>
      </c>
      <c r="F3724" t="s">
        <v>8630</v>
      </c>
      <c r="G3724" t="s">
        <v>97</v>
      </c>
      <c r="H3724">
        <v>25</v>
      </c>
      <c r="I3724" t="s">
        <v>1652</v>
      </c>
      <c r="J3724">
        <v>0</v>
      </c>
      <c r="K3724">
        <v>0</v>
      </c>
    </row>
    <row r="3725" spans="1:11" x14ac:dyDescent="0.25">
      <c r="A3725">
        <v>3848</v>
      </c>
      <c r="B3725" t="s">
        <v>1647</v>
      </c>
      <c r="C3725" t="s">
        <v>301</v>
      </c>
      <c r="D3725" t="s">
        <v>7400</v>
      </c>
      <c r="E3725" t="s">
        <v>1321</v>
      </c>
      <c r="F3725" t="s">
        <v>10182</v>
      </c>
      <c r="G3725" t="s">
        <v>1528</v>
      </c>
      <c r="H3725">
        <v>22</v>
      </c>
      <c r="I3725" t="s">
        <v>1652</v>
      </c>
      <c r="J3725">
        <v>0</v>
      </c>
      <c r="K3725">
        <v>0</v>
      </c>
    </row>
    <row r="3726" spans="1:11" x14ac:dyDescent="0.25">
      <c r="A3726">
        <v>3848</v>
      </c>
      <c r="B3726" t="s">
        <v>1647</v>
      </c>
      <c r="C3726" t="s">
        <v>301</v>
      </c>
      <c r="D3726" t="s">
        <v>7400</v>
      </c>
      <c r="E3726" t="s">
        <v>663</v>
      </c>
      <c r="F3726" t="s">
        <v>10546</v>
      </c>
      <c r="G3726" t="s">
        <v>1518</v>
      </c>
      <c r="H3726">
        <v>3</v>
      </c>
      <c r="I3726" t="s">
        <v>1652</v>
      </c>
      <c r="J3726">
        <v>0</v>
      </c>
      <c r="K3726">
        <v>0</v>
      </c>
    </row>
    <row r="3727" spans="1:11" x14ac:dyDescent="0.25">
      <c r="A3727">
        <v>3848</v>
      </c>
      <c r="B3727" t="s">
        <v>1647</v>
      </c>
      <c r="C3727" t="s">
        <v>301</v>
      </c>
      <c r="D3727" t="s">
        <v>7400</v>
      </c>
      <c r="E3727" t="s">
        <v>871</v>
      </c>
      <c r="F3727" t="s">
        <v>1762</v>
      </c>
      <c r="G3727" t="s">
        <v>1528</v>
      </c>
      <c r="H3727">
        <v>19</v>
      </c>
      <c r="I3727" t="s">
        <v>1652</v>
      </c>
      <c r="J3727">
        <v>0</v>
      </c>
      <c r="K3727">
        <v>0</v>
      </c>
    </row>
    <row r="3728" spans="1:11" x14ac:dyDescent="0.25">
      <c r="A3728">
        <v>3848</v>
      </c>
      <c r="B3728" t="s">
        <v>1647</v>
      </c>
      <c r="C3728" t="s">
        <v>301</v>
      </c>
      <c r="D3728" t="s">
        <v>7400</v>
      </c>
      <c r="E3728" t="s">
        <v>793</v>
      </c>
      <c r="F3728" t="s">
        <v>1761</v>
      </c>
      <c r="G3728" t="s">
        <v>1527</v>
      </c>
      <c r="H3728">
        <v>11</v>
      </c>
      <c r="I3728" t="s">
        <v>1652</v>
      </c>
      <c r="J3728">
        <v>0</v>
      </c>
      <c r="K3728">
        <v>0</v>
      </c>
    </row>
    <row r="3729" spans="1:11" x14ac:dyDescent="0.25">
      <c r="A3729">
        <v>3848</v>
      </c>
      <c r="B3729" t="s">
        <v>1647</v>
      </c>
      <c r="C3729" t="s">
        <v>301</v>
      </c>
      <c r="D3729" t="s">
        <v>7400</v>
      </c>
      <c r="E3729" t="s">
        <v>786</v>
      </c>
      <c r="F3729" t="s">
        <v>9284</v>
      </c>
      <c r="G3729" t="s">
        <v>1563</v>
      </c>
      <c r="H3729">
        <v>35</v>
      </c>
      <c r="I3729" t="s">
        <v>1652</v>
      </c>
      <c r="J3729">
        <v>0</v>
      </c>
      <c r="K3729">
        <v>0</v>
      </c>
    </row>
    <row r="3730" spans="1:11" x14ac:dyDescent="0.25">
      <c r="A3730">
        <v>3848</v>
      </c>
      <c r="B3730" t="s">
        <v>1647</v>
      </c>
      <c r="C3730" t="s">
        <v>301</v>
      </c>
      <c r="D3730" t="s">
        <v>7400</v>
      </c>
      <c r="E3730" t="s">
        <v>847</v>
      </c>
      <c r="F3730" t="s">
        <v>8341</v>
      </c>
      <c r="G3730" t="s">
        <v>1537</v>
      </c>
      <c r="H3730">
        <v>4</v>
      </c>
      <c r="I3730" t="s">
        <v>1652</v>
      </c>
      <c r="J3730">
        <v>0</v>
      </c>
      <c r="K3730">
        <v>0</v>
      </c>
    </row>
    <row r="3731" spans="1:11" x14ac:dyDescent="0.25">
      <c r="A3731">
        <v>3848</v>
      </c>
      <c r="B3731" t="s">
        <v>1647</v>
      </c>
      <c r="C3731" t="s">
        <v>301</v>
      </c>
      <c r="D3731" t="s">
        <v>7400</v>
      </c>
      <c r="E3731" t="s">
        <v>853</v>
      </c>
      <c r="F3731" t="s">
        <v>1760</v>
      </c>
      <c r="G3731" t="s">
        <v>1527</v>
      </c>
      <c r="H3731">
        <v>7</v>
      </c>
      <c r="I3731" t="s">
        <v>1652</v>
      </c>
      <c r="J3731">
        <v>0</v>
      </c>
      <c r="K3731">
        <v>0</v>
      </c>
    </row>
    <row r="3732" spans="1:11" x14ac:dyDescent="0.25">
      <c r="A3732">
        <v>3848</v>
      </c>
      <c r="B3732" t="s">
        <v>1647</v>
      </c>
      <c r="C3732" t="s">
        <v>301</v>
      </c>
      <c r="D3732" t="s">
        <v>7400</v>
      </c>
      <c r="E3732" t="s">
        <v>854</v>
      </c>
      <c r="F3732" t="s">
        <v>6901</v>
      </c>
      <c r="G3732" t="s">
        <v>1556</v>
      </c>
      <c r="H3732">
        <v>5</v>
      </c>
      <c r="I3732" t="s">
        <v>1652</v>
      </c>
      <c r="J3732">
        <v>0</v>
      </c>
      <c r="K3732">
        <v>0</v>
      </c>
    </row>
    <row r="3733" spans="1:11" x14ac:dyDescent="0.25">
      <c r="A3733">
        <v>3848</v>
      </c>
      <c r="B3733" t="s">
        <v>1647</v>
      </c>
      <c r="C3733" t="s">
        <v>301</v>
      </c>
      <c r="D3733" t="s">
        <v>7400</v>
      </c>
      <c r="E3733" t="s">
        <v>5641</v>
      </c>
      <c r="F3733" t="s">
        <v>3030</v>
      </c>
      <c r="G3733" t="s">
        <v>6777</v>
      </c>
      <c r="H3733">
        <v>2</v>
      </c>
      <c r="I3733" t="s">
        <v>1652</v>
      </c>
      <c r="J3733">
        <v>0</v>
      </c>
      <c r="K3733">
        <v>0</v>
      </c>
    </row>
    <row r="3734" spans="1:11" x14ac:dyDescent="0.25">
      <c r="A3734">
        <v>3848</v>
      </c>
      <c r="B3734" t="s">
        <v>1647</v>
      </c>
      <c r="C3734" t="s">
        <v>301</v>
      </c>
      <c r="D3734" t="s">
        <v>7400</v>
      </c>
      <c r="G3734" t="s">
        <v>2164</v>
      </c>
      <c r="H3734">
        <v>3</v>
      </c>
      <c r="I3734" t="s">
        <v>1652</v>
      </c>
      <c r="J3734">
        <v>0</v>
      </c>
      <c r="K3734">
        <v>0</v>
      </c>
    </row>
    <row r="3735" spans="1:11" x14ac:dyDescent="0.25">
      <c r="A3735">
        <v>3848</v>
      </c>
      <c r="B3735" t="s">
        <v>1647</v>
      </c>
      <c r="C3735" t="s">
        <v>301</v>
      </c>
      <c r="D3735" t="s">
        <v>7400</v>
      </c>
      <c r="E3735" t="s">
        <v>5642</v>
      </c>
      <c r="F3735" t="s">
        <v>5643</v>
      </c>
      <c r="G3735" t="s">
        <v>6777</v>
      </c>
      <c r="H3735">
        <v>2</v>
      </c>
      <c r="I3735" t="s">
        <v>1652</v>
      </c>
      <c r="J3735">
        <v>0</v>
      </c>
      <c r="K3735">
        <v>0</v>
      </c>
    </row>
    <row r="3736" spans="1:11" x14ac:dyDescent="0.25">
      <c r="A3736">
        <v>3848</v>
      </c>
      <c r="B3736" t="s">
        <v>1647</v>
      </c>
      <c r="C3736" t="s">
        <v>301</v>
      </c>
      <c r="D3736" t="s">
        <v>7400</v>
      </c>
      <c r="G3736" t="s">
        <v>4647</v>
      </c>
      <c r="H3736">
        <v>3</v>
      </c>
      <c r="I3736" t="s">
        <v>1652</v>
      </c>
      <c r="J3736">
        <v>0</v>
      </c>
      <c r="K3736">
        <v>0</v>
      </c>
    </row>
    <row r="3737" spans="1:11" x14ac:dyDescent="0.25">
      <c r="A3737">
        <v>3848</v>
      </c>
      <c r="B3737" t="s">
        <v>1647</v>
      </c>
      <c r="C3737" t="s">
        <v>301</v>
      </c>
      <c r="D3737" t="s">
        <v>7400</v>
      </c>
      <c r="E3737" t="s">
        <v>5644</v>
      </c>
      <c r="F3737" t="s">
        <v>7390</v>
      </c>
      <c r="G3737" t="s">
        <v>6777</v>
      </c>
      <c r="H3737">
        <v>10</v>
      </c>
      <c r="I3737" t="s">
        <v>1652</v>
      </c>
      <c r="J3737">
        <v>0</v>
      </c>
      <c r="K3737">
        <v>0</v>
      </c>
    </row>
    <row r="3738" spans="1:11" x14ac:dyDescent="0.25">
      <c r="A3738">
        <v>3848</v>
      </c>
      <c r="B3738" t="s">
        <v>1647</v>
      </c>
      <c r="C3738" t="s">
        <v>301</v>
      </c>
      <c r="D3738" t="s">
        <v>7400</v>
      </c>
      <c r="G3738" t="s">
        <v>2164</v>
      </c>
      <c r="H3738">
        <v>3</v>
      </c>
      <c r="I3738" t="s">
        <v>1652</v>
      </c>
      <c r="J3738">
        <v>0</v>
      </c>
      <c r="K3738">
        <v>0</v>
      </c>
    </row>
    <row r="3739" spans="1:11" x14ac:dyDescent="0.25">
      <c r="A3739">
        <v>3848</v>
      </c>
      <c r="B3739" t="s">
        <v>1647</v>
      </c>
      <c r="C3739" t="s">
        <v>301</v>
      </c>
      <c r="D3739" t="s">
        <v>7400</v>
      </c>
      <c r="E3739" t="s">
        <v>5645</v>
      </c>
      <c r="F3739" t="s">
        <v>4626</v>
      </c>
      <c r="G3739" t="s">
        <v>6777</v>
      </c>
      <c r="H3739">
        <v>10</v>
      </c>
      <c r="I3739" t="s">
        <v>1652</v>
      </c>
      <c r="J3739">
        <v>0</v>
      </c>
      <c r="K3739">
        <v>0</v>
      </c>
    </row>
    <row r="3740" spans="1:11" x14ac:dyDescent="0.25">
      <c r="A3740">
        <v>3848</v>
      </c>
      <c r="B3740" t="s">
        <v>1647</v>
      </c>
      <c r="C3740" t="s">
        <v>301</v>
      </c>
      <c r="D3740" t="s">
        <v>7400</v>
      </c>
      <c r="G3740" t="s">
        <v>4416</v>
      </c>
      <c r="H3740">
        <v>3</v>
      </c>
      <c r="I3740" t="s">
        <v>1652</v>
      </c>
      <c r="J3740">
        <v>0</v>
      </c>
      <c r="K3740">
        <v>0</v>
      </c>
    </row>
    <row r="3741" spans="1:11" x14ac:dyDescent="0.25">
      <c r="A3741">
        <v>3848</v>
      </c>
      <c r="B3741" t="s">
        <v>1647</v>
      </c>
      <c r="C3741" t="s">
        <v>301</v>
      </c>
      <c r="D3741" t="s">
        <v>7400</v>
      </c>
      <c r="E3741" t="s">
        <v>5646</v>
      </c>
      <c r="F3741" t="s">
        <v>5647</v>
      </c>
      <c r="G3741" t="s">
        <v>6777</v>
      </c>
      <c r="H3741">
        <v>2</v>
      </c>
      <c r="I3741" t="s">
        <v>1652</v>
      </c>
      <c r="J3741">
        <v>0</v>
      </c>
      <c r="K3741">
        <v>0</v>
      </c>
    </row>
    <row r="3742" spans="1:11" x14ac:dyDescent="0.25">
      <c r="A3742">
        <v>3848</v>
      </c>
      <c r="B3742" t="s">
        <v>1647</v>
      </c>
      <c r="C3742" t="s">
        <v>301</v>
      </c>
      <c r="D3742" t="s">
        <v>7400</v>
      </c>
      <c r="G3742" t="s">
        <v>2164</v>
      </c>
      <c r="H3742">
        <v>2</v>
      </c>
      <c r="I3742" t="s">
        <v>1652</v>
      </c>
      <c r="J3742">
        <v>0</v>
      </c>
      <c r="K3742">
        <v>0</v>
      </c>
    </row>
    <row r="3743" spans="1:11" x14ac:dyDescent="0.25">
      <c r="A3743">
        <v>3848</v>
      </c>
      <c r="B3743" t="s">
        <v>1647</v>
      </c>
      <c r="C3743" t="s">
        <v>301</v>
      </c>
      <c r="D3743" t="s">
        <v>7400</v>
      </c>
      <c r="E3743" t="s">
        <v>5648</v>
      </c>
      <c r="F3743" t="s">
        <v>5649</v>
      </c>
      <c r="G3743" t="s">
        <v>6777</v>
      </c>
      <c r="H3743">
        <v>10</v>
      </c>
      <c r="I3743" t="s">
        <v>1652</v>
      </c>
      <c r="J3743">
        <v>0</v>
      </c>
      <c r="K3743">
        <v>0</v>
      </c>
    </row>
    <row r="3744" spans="1:11" x14ac:dyDescent="0.25">
      <c r="A3744">
        <v>3848</v>
      </c>
      <c r="B3744" t="s">
        <v>1647</v>
      </c>
      <c r="C3744" t="s">
        <v>301</v>
      </c>
      <c r="D3744" t="s">
        <v>7400</v>
      </c>
      <c r="E3744" t="s">
        <v>5650</v>
      </c>
      <c r="F3744" t="s">
        <v>5651</v>
      </c>
      <c r="G3744" t="s">
        <v>6777</v>
      </c>
      <c r="H3744">
        <v>20</v>
      </c>
      <c r="I3744" t="s">
        <v>1652</v>
      </c>
      <c r="J3744">
        <v>0</v>
      </c>
      <c r="K3744">
        <v>0</v>
      </c>
    </row>
    <row r="3745" spans="1:11" x14ac:dyDescent="0.25">
      <c r="A3745">
        <v>3848</v>
      </c>
      <c r="B3745" t="s">
        <v>1647</v>
      </c>
      <c r="C3745" t="s">
        <v>301</v>
      </c>
      <c r="D3745" t="s">
        <v>7400</v>
      </c>
      <c r="E3745" t="s">
        <v>5652</v>
      </c>
      <c r="F3745" t="s">
        <v>5647</v>
      </c>
      <c r="G3745" t="s">
        <v>6777</v>
      </c>
      <c r="H3745">
        <v>2</v>
      </c>
      <c r="I3745" t="s">
        <v>1652</v>
      </c>
      <c r="J3745">
        <v>0</v>
      </c>
      <c r="K3745">
        <v>0</v>
      </c>
    </row>
    <row r="3746" spans="1:11" x14ac:dyDescent="0.25">
      <c r="A3746">
        <v>3848</v>
      </c>
      <c r="B3746" t="s">
        <v>1647</v>
      </c>
      <c r="C3746" t="s">
        <v>301</v>
      </c>
      <c r="D3746" t="s">
        <v>7400</v>
      </c>
      <c r="G3746" t="s">
        <v>4647</v>
      </c>
      <c r="H3746">
        <v>2</v>
      </c>
      <c r="I3746" t="s">
        <v>1652</v>
      </c>
      <c r="J3746">
        <v>0</v>
      </c>
      <c r="K3746">
        <v>0</v>
      </c>
    </row>
    <row r="3747" spans="1:11" x14ac:dyDescent="0.25">
      <c r="A3747">
        <v>3848</v>
      </c>
      <c r="B3747" t="s">
        <v>1647</v>
      </c>
      <c r="C3747" t="s">
        <v>301</v>
      </c>
      <c r="D3747" t="s">
        <v>7400</v>
      </c>
      <c r="E3747" t="s">
        <v>7176</v>
      </c>
      <c r="F3747" t="s">
        <v>3780</v>
      </c>
      <c r="G3747" t="s">
        <v>4416</v>
      </c>
      <c r="H3747">
        <v>3</v>
      </c>
      <c r="I3747" t="s">
        <v>1652</v>
      </c>
      <c r="J3747">
        <v>0</v>
      </c>
      <c r="K3747">
        <v>0</v>
      </c>
    </row>
    <row r="3748" spans="1:11" x14ac:dyDescent="0.25">
      <c r="A3748">
        <v>3848</v>
      </c>
      <c r="B3748" t="s">
        <v>1647</v>
      </c>
      <c r="C3748" t="s">
        <v>301</v>
      </c>
      <c r="D3748" t="s">
        <v>7400</v>
      </c>
      <c r="E3748" t="s">
        <v>4164</v>
      </c>
      <c r="F3748" t="s">
        <v>4165</v>
      </c>
      <c r="G3748" t="s">
        <v>4627</v>
      </c>
      <c r="H3748">
        <v>7</v>
      </c>
      <c r="I3748" t="s">
        <v>1652</v>
      </c>
      <c r="J3748">
        <v>0</v>
      </c>
      <c r="K3748">
        <v>0</v>
      </c>
    </row>
    <row r="3749" spans="1:11" x14ac:dyDescent="0.25">
      <c r="A3749">
        <v>3848</v>
      </c>
      <c r="B3749" t="s">
        <v>1647</v>
      </c>
      <c r="C3749" t="s">
        <v>301</v>
      </c>
      <c r="D3749" t="s">
        <v>7400</v>
      </c>
      <c r="E3749" t="s">
        <v>4166</v>
      </c>
      <c r="F3749" t="s">
        <v>4167</v>
      </c>
      <c r="G3749" t="s">
        <v>2164</v>
      </c>
      <c r="H3749">
        <v>1</v>
      </c>
      <c r="I3749" t="s">
        <v>1652</v>
      </c>
      <c r="J3749">
        <v>0</v>
      </c>
      <c r="K3749">
        <v>0</v>
      </c>
    </row>
    <row r="3750" spans="1:11" x14ac:dyDescent="0.25">
      <c r="A3750">
        <v>3848</v>
      </c>
      <c r="B3750" t="s">
        <v>1647</v>
      </c>
      <c r="C3750" t="s">
        <v>301</v>
      </c>
      <c r="D3750" t="s">
        <v>7400</v>
      </c>
      <c r="E3750" t="s">
        <v>135</v>
      </c>
      <c r="F3750" t="s">
        <v>2097</v>
      </c>
      <c r="G3750" t="s">
        <v>99</v>
      </c>
      <c r="H3750">
        <v>2</v>
      </c>
      <c r="I3750" t="s">
        <v>1652</v>
      </c>
      <c r="J3750">
        <v>0</v>
      </c>
      <c r="K3750">
        <v>0</v>
      </c>
    </row>
    <row r="3751" spans="1:11" x14ac:dyDescent="0.25">
      <c r="A3751">
        <v>3848</v>
      </c>
      <c r="B3751" t="s">
        <v>1647</v>
      </c>
      <c r="C3751" t="s">
        <v>301</v>
      </c>
      <c r="D3751" t="s">
        <v>7400</v>
      </c>
      <c r="E3751" t="s">
        <v>241</v>
      </c>
      <c r="F3751" t="s">
        <v>4580</v>
      </c>
      <c r="G3751" t="s">
        <v>78</v>
      </c>
      <c r="H3751">
        <v>8</v>
      </c>
      <c r="I3751" t="s">
        <v>1652</v>
      </c>
      <c r="J3751">
        <v>0</v>
      </c>
      <c r="K3751">
        <v>0</v>
      </c>
    </row>
    <row r="3752" spans="1:11" x14ac:dyDescent="0.25">
      <c r="A3752">
        <v>3848</v>
      </c>
      <c r="B3752" t="s">
        <v>1647</v>
      </c>
      <c r="C3752" t="s">
        <v>301</v>
      </c>
      <c r="D3752" t="s">
        <v>7400</v>
      </c>
      <c r="E3752" t="s">
        <v>138</v>
      </c>
      <c r="F3752" t="s">
        <v>8868</v>
      </c>
      <c r="G3752" t="s">
        <v>1528</v>
      </c>
      <c r="H3752">
        <v>179</v>
      </c>
      <c r="I3752" t="s">
        <v>1652</v>
      </c>
      <c r="J3752">
        <v>0</v>
      </c>
      <c r="K3752">
        <v>0</v>
      </c>
    </row>
    <row r="3753" spans="1:11" x14ac:dyDescent="0.25">
      <c r="A3753">
        <v>3848</v>
      </c>
      <c r="B3753" t="s">
        <v>1647</v>
      </c>
      <c r="C3753" t="s">
        <v>301</v>
      </c>
      <c r="D3753" t="s">
        <v>7400</v>
      </c>
      <c r="E3753" t="s">
        <v>139</v>
      </c>
      <c r="F3753" t="s">
        <v>8869</v>
      </c>
      <c r="G3753" t="s">
        <v>1528</v>
      </c>
      <c r="H3753">
        <v>180</v>
      </c>
      <c r="I3753" t="s">
        <v>1652</v>
      </c>
      <c r="J3753">
        <v>0</v>
      </c>
      <c r="K3753">
        <v>0</v>
      </c>
    </row>
    <row r="3754" spans="1:11" x14ac:dyDescent="0.25">
      <c r="A3754">
        <v>3848</v>
      </c>
      <c r="B3754" t="s">
        <v>1647</v>
      </c>
      <c r="C3754" t="s">
        <v>301</v>
      </c>
      <c r="D3754" t="s">
        <v>7400</v>
      </c>
      <c r="E3754" t="s">
        <v>140</v>
      </c>
      <c r="F3754" t="s">
        <v>1759</v>
      </c>
      <c r="G3754" t="s">
        <v>1528</v>
      </c>
      <c r="H3754">
        <v>21</v>
      </c>
      <c r="I3754" t="s">
        <v>1652</v>
      </c>
      <c r="J3754">
        <v>0</v>
      </c>
      <c r="K3754">
        <v>0</v>
      </c>
    </row>
    <row r="3755" spans="1:11" x14ac:dyDescent="0.25">
      <c r="A3755">
        <v>3848</v>
      </c>
      <c r="B3755" t="s">
        <v>1647</v>
      </c>
      <c r="C3755" t="s">
        <v>301</v>
      </c>
      <c r="D3755" t="s">
        <v>7400</v>
      </c>
      <c r="E3755" t="s">
        <v>681</v>
      </c>
      <c r="F3755" t="s">
        <v>6972</v>
      </c>
      <c r="G3755" t="s">
        <v>1528</v>
      </c>
      <c r="H3755">
        <v>15</v>
      </c>
      <c r="I3755" t="s">
        <v>1652</v>
      </c>
      <c r="J3755">
        <v>0</v>
      </c>
      <c r="K3755">
        <v>0</v>
      </c>
    </row>
    <row r="3756" spans="1:11" x14ac:dyDescent="0.25">
      <c r="A3756">
        <v>3848</v>
      </c>
      <c r="B3756" t="s">
        <v>1647</v>
      </c>
      <c r="C3756" t="s">
        <v>301</v>
      </c>
      <c r="D3756" t="s">
        <v>7400</v>
      </c>
      <c r="E3756" t="s">
        <v>141</v>
      </c>
      <c r="F3756" t="s">
        <v>1758</v>
      </c>
      <c r="G3756" t="s">
        <v>1528</v>
      </c>
      <c r="H3756">
        <v>18</v>
      </c>
      <c r="I3756" t="s">
        <v>1652</v>
      </c>
      <c r="J3756">
        <v>0</v>
      </c>
      <c r="K3756">
        <v>0</v>
      </c>
    </row>
    <row r="3757" spans="1:11" x14ac:dyDescent="0.25">
      <c r="A3757">
        <v>3848</v>
      </c>
      <c r="B3757" t="s">
        <v>1647</v>
      </c>
      <c r="C3757" t="s">
        <v>301</v>
      </c>
      <c r="D3757" t="s">
        <v>7400</v>
      </c>
      <c r="E3757" t="s">
        <v>142</v>
      </c>
      <c r="F3757" t="s">
        <v>7319</v>
      </c>
      <c r="G3757" t="s">
        <v>1527</v>
      </c>
      <c r="H3757">
        <v>5</v>
      </c>
      <c r="I3757" t="s">
        <v>1652</v>
      </c>
      <c r="J3757">
        <v>0</v>
      </c>
      <c r="K3757">
        <v>0</v>
      </c>
    </row>
    <row r="3758" spans="1:11" x14ac:dyDescent="0.25">
      <c r="A3758">
        <v>3848</v>
      </c>
      <c r="B3758" t="s">
        <v>1647</v>
      </c>
      <c r="C3758" t="s">
        <v>301</v>
      </c>
      <c r="D3758" t="s">
        <v>7400</v>
      </c>
      <c r="E3758" t="s">
        <v>143</v>
      </c>
      <c r="F3758" t="s">
        <v>1757</v>
      </c>
      <c r="G3758" t="s">
        <v>1528</v>
      </c>
      <c r="H3758">
        <v>14</v>
      </c>
      <c r="I3758" t="s">
        <v>1652</v>
      </c>
      <c r="J3758">
        <v>0</v>
      </c>
      <c r="K3758">
        <v>0</v>
      </c>
    </row>
    <row r="3759" spans="1:11" x14ac:dyDescent="0.25">
      <c r="A3759">
        <v>3848</v>
      </c>
      <c r="B3759" t="s">
        <v>1647</v>
      </c>
      <c r="C3759" t="s">
        <v>301</v>
      </c>
      <c r="D3759" t="s">
        <v>7400</v>
      </c>
      <c r="E3759" t="s">
        <v>144</v>
      </c>
      <c r="F3759" t="s">
        <v>7610</v>
      </c>
      <c r="G3759" t="s">
        <v>1528</v>
      </c>
      <c r="H3759">
        <v>15</v>
      </c>
      <c r="I3759" t="s">
        <v>1652</v>
      </c>
      <c r="J3759">
        <v>0</v>
      </c>
      <c r="K3759">
        <v>0</v>
      </c>
    </row>
    <row r="3760" spans="1:11" x14ac:dyDescent="0.25">
      <c r="A3760">
        <v>3848</v>
      </c>
      <c r="B3760" t="s">
        <v>1647</v>
      </c>
      <c r="C3760" t="s">
        <v>301</v>
      </c>
      <c r="D3760" t="s">
        <v>7400</v>
      </c>
      <c r="E3760" t="s">
        <v>145</v>
      </c>
      <c r="F3760" t="s">
        <v>7259</v>
      </c>
      <c r="G3760" t="s">
        <v>1528</v>
      </c>
      <c r="H3760">
        <v>14</v>
      </c>
      <c r="I3760" t="s">
        <v>1652</v>
      </c>
      <c r="J3760">
        <v>0</v>
      </c>
      <c r="K3760">
        <v>0</v>
      </c>
    </row>
    <row r="3761" spans="1:11" x14ac:dyDescent="0.25">
      <c r="A3761">
        <v>3848</v>
      </c>
      <c r="B3761" t="s">
        <v>1647</v>
      </c>
      <c r="C3761" t="s">
        <v>301</v>
      </c>
      <c r="D3761" t="s">
        <v>7400</v>
      </c>
      <c r="E3761" t="s">
        <v>146</v>
      </c>
      <c r="F3761" t="s">
        <v>9709</v>
      </c>
      <c r="G3761" t="s">
        <v>1528</v>
      </c>
      <c r="H3761">
        <v>11</v>
      </c>
      <c r="I3761" t="s">
        <v>1652</v>
      </c>
      <c r="J3761">
        <v>0</v>
      </c>
      <c r="K3761">
        <v>0</v>
      </c>
    </row>
    <row r="3762" spans="1:11" x14ac:dyDescent="0.25">
      <c r="A3762">
        <v>3848</v>
      </c>
      <c r="B3762" t="s">
        <v>1647</v>
      </c>
      <c r="C3762" t="s">
        <v>301</v>
      </c>
      <c r="D3762" t="s">
        <v>7400</v>
      </c>
      <c r="E3762" t="s">
        <v>147</v>
      </c>
      <c r="F3762" t="s">
        <v>7469</v>
      </c>
      <c r="G3762" t="s">
        <v>1528</v>
      </c>
      <c r="H3762">
        <v>12</v>
      </c>
      <c r="I3762" t="s">
        <v>1652</v>
      </c>
      <c r="J3762">
        <v>0</v>
      </c>
      <c r="K3762">
        <v>0</v>
      </c>
    </row>
    <row r="3763" spans="1:11" x14ac:dyDescent="0.25">
      <c r="A3763">
        <v>3848</v>
      </c>
      <c r="B3763" t="s">
        <v>1647</v>
      </c>
      <c r="C3763" t="s">
        <v>301</v>
      </c>
      <c r="D3763" t="s">
        <v>7400</v>
      </c>
      <c r="E3763" t="s">
        <v>148</v>
      </c>
      <c r="F3763" t="s">
        <v>2308</v>
      </c>
      <c r="G3763" t="s">
        <v>1528</v>
      </c>
      <c r="H3763">
        <v>10</v>
      </c>
      <c r="I3763" t="s">
        <v>1652</v>
      </c>
      <c r="J3763">
        <v>0</v>
      </c>
      <c r="K3763">
        <v>0</v>
      </c>
    </row>
    <row r="3764" spans="1:11" x14ac:dyDescent="0.25">
      <c r="A3764">
        <v>3848</v>
      </c>
      <c r="B3764" t="s">
        <v>1647</v>
      </c>
      <c r="C3764" t="s">
        <v>301</v>
      </c>
      <c r="D3764" t="s">
        <v>7400</v>
      </c>
      <c r="E3764" t="s">
        <v>757</v>
      </c>
      <c r="F3764" t="s">
        <v>9922</v>
      </c>
      <c r="G3764" t="s">
        <v>1589</v>
      </c>
      <c r="H3764">
        <v>10</v>
      </c>
      <c r="I3764" t="s">
        <v>1652</v>
      </c>
      <c r="J3764">
        <v>0</v>
      </c>
      <c r="K3764">
        <v>0</v>
      </c>
    </row>
    <row r="3765" spans="1:11" x14ac:dyDescent="0.25">
      <c r="A3765">
        <v>3848</v>
      </c>
      <c r="B3765" t="s">
        <v>1647</v>
      </c>
      <c r="C3765" t="s">
        <v>301</v>
      </c>
      <c r="D3765" t="s">
        <v>7400</v>
      </c>
      <c r="E3765" t="s">
        <v>149</v>
      </c>
      <c r="F3765" t="s">
        <v>1756</v>
      </c>
      <c r="G3765" t="s">
        <v>1528</v>
      </c>
      <c r="H3765">
        <v>13</v>
      </c>
      <c r="I3765" t="s">
        <v>1652</v>
      </c>
      <c r="J3765">
        <v>0</v>
      </c>
      <c r="K3765">
        <v>0</v>
      </c>
    </row>
    <row r="3766" spans="1:11" x14ac:dyDescent="0.25">
      <c r="A3766">
        <v>3848</v>
      </c>
      <c r="B3766" t="s">
        <v>1647</v>
      </c>
      <c r="C3766" t="s">
        <v>301</v>
      </c>
      <c r="D3766" t="s">
        <v>7400</v>
      </c>
      <c r="E3766" t="s">
        <v>150</v>
      </c>
      <c r="F3766" t="s">
        <v>1755</v>
      </c>
      <c r="G3766" t="s">
        <v>1563</v>
      </c>
      <c r="H3766">
        <v>13</v>
      </c>
      <c r="I3766" t="s">
        <v>1652</v>
      </c>
      <c r="J3766">
        <v>0</v>
      </c>
      <c r="K3766">
        <v>0</v>
      </c>
    </row>
    <row r="3767" spans="1:11" x14ac:dyDescent="0.25">
      <c r="A3767">
        <v>3848</v>
      </c>
      <c r="B3767" t="s">
        <v>1647</v>
      </c>
      <c r="C3767" t="s">
        <v>301</v>
      </c>
      <c r="D3767" t="s">
        <v>7400</v>
      </c>
      <c r="E3767" t="s">
        <v>151</v>
      </c>
      <c r="F3767" t="s">
        <v>9107</v>
      </c>
      <c r="G3767" t="s">
        <v>1563</v>
      </c>
      <c r="H3767">
        <v>18</v>
      </c>
      <c r="I3767" t="s">
        <v>1652</v>
      </c>
      <c r="J3767">
        <v>0</v>
      </c>
      <c r="K3767">
        <v>0</v>
      </c>
    </row>
    <row r="3768" spans="1:11" x14ac:dyDescent="0.25">
      <c r="A3768">
        <v>3848</v>
      </c>
      <c r="B3768" t="s">
        <v>1647</v>
      </c>
      <c r="C3768" t="s">
        <v>301</v>
      </c>
      <c r="D3768" t="s">
        <v>7400</v>
      </c>
      <c r="E3768" t="s">
        <v>152</v>
      </c>
      <c r="F3768" t="s">
        <v>7063</v>
      </c>
      <c r="G3768" t="s">
        <v>1563</v>
      </c>
      <c r="H3768">
        <v>21</v>
      </c>
      <c r="I3768" t="s">
        <v>1652</v>
      </c>
      <c r="J3768">
        <v>0</v>
      </c>
      <c r="K3768">
        <v>0</v>
      </c>
    </row>
    <row r="3769" spans="1:11" x14ac:dyDescent="0.25">
      <c r="A3769">
        <v>3848</v>
      </c>
      <c r="B3769" t="s">
        <v>1647</v>
      </c>
      <c r="C3769" t="s">
        <v>301</v>
      </c>
      <c r="D3769" t="s">
        <v>7400</v>
      </c>
      <c r="E3769" t="s">
        <v>153</v>
      </c>
      <c r="F3769" t="s">
        <v>1754</v>
      </c>
      <c r="G3769" t="s">
        <v>1572</v>
      </c>
      <c r="H3769">
        <v>96</v>
      </c>
      <c r="I3769" t="s">
        <v>1652</v>
      </c>
      <c r="J3769">
        <v>0</v>
      </c>
      <c r="K3769">
        <v>0</v>
      </c>
    </row>
    <row r="3770" spans="1:11" x14ac:dyDescent="0.25">
      <c r="A3770">
        <v>3848</v>
      </c>
      <c r="B3770" t="s">
        <v>1647</v>
      </c>
      <c r="C3770" t="s">
        <v>301</v>
      </c>
      <c r="D3770" t="s">
        <v>7400</v>
      </c>
      <c r="E3770" t="s">
        <v>684</v>
      </c>
      <c r="F3770" t="s">
        <v>4581</v>
      </c>
      <c r="G3770" t="s">
        <v>1572</v>
      </c>
      <c r="H3770">
        <v>600</v>
      </c>
      <c r="I3770" t="s">
        <v>1652</v>
      </c>
      <c r="J3770">
        <v>0</v>
      </c>
      <c r="K3770">
        <v>0</v>
      </c>
    </row>
    <row r="3771" spans="1:11" x14ac:dyDescent="0.25">
      <c r="A3771">
        <v>3848</v>
      </c>
      <c r="B3771" t="s">
        <v>1647</v>
      </c>
      <c r="C3771" t="s">
        <v>301</v>
      </c>
      <c r="D3771" t="s">
        <v>7400</v>
      </c>
      <c r="E3771" t="s">
        <v>718</v>
      </c>
      <c r="F3771" t="s">
        <v>2445</v>
      </c>
      <c r="G3771" t="s">
        <v>1563</v>
      </c>
      <c r="H3771">
        <v>62</v>
      </c>
      <c r="I3771" t="s">
        <v>1652</v>
      </c>
      <c r="J3771">
        <v>0</v>
      </c>
      <c r="K3771">
        <v>0</v>
      </c>
    </row>
    <row r="3772" spans="1:11" x14ac:dyDescent="0.25">
      <c r="A3772">
        <v>3848</v>
      </c>
      <c r="B3772" t="s">
        <v>1647</v>
      </c>
      <c r="C3772" t="s">
        <v>301</v>
      </c>
      <c r="D3772" t="s">
        <v>7400</v>
      </c>
      <c r="E3772" t="s">
        <v>789</v>
      </c>
      <c r="F3772" t="s">
        <v>9108</v>
      </c>
      <c r="G3772" t="s">
        <v>1586</v>
      </c>
      <c r="H3772">
        <v>21</v>
      </c>
      <c r="I3772" t="s">
        <v>1652</v>
      </c>
      <c r="J3772">
        <v>0</v>
      </c>
      <c r="K3772">
        <v>0</v>
      </c>
    </row>
    <row r="3773" spans="1:11" x14ac:dyDescent="0.25">
      <c r="A3773">
        <v>3848</v>
      </c>
      <c r="B3773" t="s">
        <v>1647</v>
      </c>
      <c r="C3773" t="s">
        <v>301</v>
      </c>
      <c r="D3773" t="s">
        <v>7400</v>
      </c>
      <c r="E3773" t="s">
        <v>728</v>
      </c>
      <c r="F3773" t="s">
        <v>10183</v>
      </c>
      <c r="G3773" t="s">
        <v>1533</v>
      </c>
      <c r="H3773">
        <v>380</v>
      </c>
      <c r="I3773" t="s">
        <v>1652</v>
      </c>
      <c r="J3773">
        <v>0</v>
      </c>
      <c r="K3773">
        <v>0</v>
      </c>
    </row>
    <row r="3774" spans="1:11" x14ac:dyDescent="0.25">
      <c r="A3774">
        <v>3848</v>
      </c>
      <c r="B3774" t="s">
        <v>1647</v>
      </c>
      <c r="C3774" t="s">
        <v>301</v>
      </c>
      <c r="D3774" t="s">
        <v>7400</v>
      </c>
      <c r="E3774" t="s">
        <v>729</v>
      </c>
      <c r="F3774" t="s">
        <v>8342</v>
      </c>
      <c r="G3774" t="s">
        <v>1533</v>
      </c>
      <c r="H3774">
        <v>88</v>
      </c>
      <c r="I3774" t="s">
        <v>1652</v>
      </c>
      <c r="J3774">
        <v>0</v>
      </c>
      <c r="K3774">
        <v>0</v>
      </c>
    </row>
    <row r="3775" spans="1:11" x14ac:dyDescent="0.25">
      <c r="A3775">
        <v>3848</v>
      </c>
      <c r="B3775" t="s">
        <v>1647</v>
      </c>
      <c r="C3775" t="s">
        <v>301</v>
      </c>
      <c r="D3775" t="s">
        <v>7400</v>
      </c>
      <c r="E3775" t="s">
        <v>730</v>
      </c>
      <c r="F3775" t="s">
        <v>8977</v>
      </c>
      <c r="G3775" t="s">
        <v>1535</v>
      </c>
      <c r="H3775">
        <v>3</v>
      </c>
      <c r="I3775" t="s">
        <v>1652</v>
      </c>
      <c r="J3775">
        <v>0</v>
      </c>
      <c r="K3775">
        <v>0</v>
      </c>
    </row>
    <row r="3776" spans="1:11" x14ac:dyDescent="0.25">
      <c r="A3776">
        <v>3848</v>
      </c>
      <c r="B3776" t="s">
        <v>1647</v>
      </c>
      <c r="C3776" t="s">
        <v>301</v>
      </c>
      <c r="D3776" t="s">
        <v>7400</v>
      </c>
      <c r="E3776" t="s">
        <v>1327</v>
      </c>
      <c r="F3776" t="s">
        <v>9710</v>
      </c>
      <c r="G3776" t="s">
        <v>1518</v>
      </c>
      <c r="H3776">
        <v>34</v>
      </c>
      <c r="I3776" t="s">
        <v>1652</v>
      </c>
      <c r="J3776">
        <v>0</v>
      </c>
      <c r="K3776">
        <v>0</v>
      </c>
    </row>
    <row r="3777" spans="1:11" x14ac:dyDescent="0.25">
      <c r="A3777">
        <v>3848</v>
      </c>
      <c r="B3777" t="s">
        <v>1647</v>
      </c>
      <c r="C3777" t="s">
        <v>301</v>
      </c>
      <c r="D3777" t="s">
        <v>7400</v>
      </c>
      <c r="E3777" t="s">
        <v>766</v>
      </c>
      <c r="F3777" t="s">
        <v>9711</v>
      </c>
      <c r="G3777" t="s">
        <v>1518</v>
      </c>
      <c r="H3777">
        <v>5</v>
      </c>
      <c r="I3777" t="s">
        <v>1652</v>
      </c>
      <c r="J3777">
        <v>0</v>
      </c>
      <c r="K3777">
        <v>0</v>
      </c>
    </row>
    <row r="3778" spans="1:11" x14ac:dyDescent="0.25">
      <c r="A3778">
        <v>3848</v>
      </c>
      <c r="B3778" t="s">
        <v>1647</v>
      </c>
      <c r="C3778" t="s">
        <v>301</v>
      </c>
      <c r="D3778" t="s">
        <v>7400</v>
      </c>
      <c r="E3778" t="s">
        <v>765</v>
      </c>
      <c r="F3778" t="s">
        <v>7260</v>
      </c>
      <c r="G3778" t="s">
        <v>1518</v>
      </c>
      <c r="H3778">
        <v>19</v>
      </c>
      <c r="I3778" t="s">
        <v>1652</v>
      </c>
      <c r="J3778">
        <v>0</v>
      </c>
      <c r="K3778">
        <v>0</v>
      </c>
    </row>
    <row r="3779" spans="1:11" x14ac:dyDescent="0.25">
      <c r="A3779">
        <v>3848</v>
      </c>
      <c r="B3779" t="s">
        <v>1647</v>
      </c>
      <c r="C3779" t="s">
        <v>301</v>
      </c>
      <c r="D3779" t="s">
        <v>7400</v>
      </c>
      <c r="E3779" t="s">
        <v>790</v>
      </c>
      <c r="F3779" t="s">
        <v>4397</v>
      </c>
      <c r="G3779" t="s">
        <v>1586</v>
      </c>
      <c r="H3779">
        <v>33</v>
      </c>
      <c r="I3779" t="s">
        <v>1652</v>
      </c>
      <c r="J3779">
        <v>0</v>
      </c>
      <c r="K3779">
        <v>0</v>
      </c>
    </row>
    <row r="3780" spans="1:11" x14ac:dyDescent="0.25">
      <c r="A3780">
        <v>3848</v>
      </c>
      <c r="B3780" t="s">
        <v>1647</v>
      </c>
      <c r="C3780" t="s">
        <v>301</v>
      </c>
      <c r="D3780" t="s">
        <v>7400</v>
      </c>
      <c r="E3780" t="s">
        <v>719</v>
      </c>
      <c r="F3780" t="s">
        <v>6973</v>
      </c>
      <c r="G3780" t="s">
        <v>1528</v>
      </c>
      <c r="H3780">
        <v>10</v>
      </c>
      <c r="I3780" t="s">
        <v>1652</v>
      </c>
      <c r="J3780">
        <v>0</v>
      </c>
      <c r="K3780">
        <v>0</v>
      </c>
    </row>
    <row r="3781" spans="1:11" x14ac:dyDescent="0.25">
      <c r="A3781">
        <v>3848</v>
      </c>
      <c r="B3781" t="s">
        <v>1647</v>
      </c>
      <c r="C3781" t="s">
        <v>301</v>
      </c>
      <c r="D3781" t="s">
        <v>7400</v>
      </c>
      <c r="E3781" t="s">
        <v>720</v>
      </c>
      <c r="F3781" t="s">
        <v>6973</v>
      </c>
      <c r="G3781" t="s">
        <v>1528</v>
      </c>
      <c r="H3781">
        <v>11</v>
      </c>
      <c r="I3781" t="s">
        <v>1652</v>
      </c>
      <c r="J3781">
        <v>0</v>
      </c>
      <c r="K3781">
        <v>0</v>
      </c>
    </row>
    <row r="3782" spans="1:11" x14ac:dyDescent="0.25">
      <c r="A3782">
        <v>3848</v>
      </c>
      <c r="B3782" t="s">
        <v>1647</v>
      </c>
      <c r="C3782" t="s">
        <v>301</v>
      </c>
      <c r="D3782" t="s">
        <v>7400</v>
      </c>
      <c r="E3782" t="s">
        <v>1331</v>
      </c>
      <c r="F3782" t="s">
        <v>2411</v>
      </c>
      <c r="G3782" t="s">
        <v>1535</v>
      </c>
      <c r="H3782">
        <v>23</v>
      </c>
      <c r="I3782" t="s">
        <v>1652</v>
      </c>
      <c r="J3782">
        <v>0</v>
      </c>
      <c r="K3782">
        <v>0</v>
      </c>
    </row>
    <row r="3783" spans="1:11" x14ac:dyDescent="0.25">
      <c r="A3783">
        <v>3848</v>
      </c>
      <c r="B3783" t="s">
        <v>1647</v>
      </c>
      <c r="C3783" t="s">
        <v>301</v>
      </c>
      <c r="D3783" t="s">
        <v>7400</v>
      </c>
      <c r="E3783" t="s">
        <v>732</v>
      </c>
      <c r="F3783" t="s">
        <v>9712</v>
      </c>
      <c r="G3783" t="s">
        <v>1530</v>
      </c>
      <c r="H3783">
        <v>95</v>
      </c>
      <c r="I3783" t="s">
        <v>1652</v>
      </c>
      <c r="J3783">
        <v>0</v>
      </c>
      <c r="K3783">
        <v>0</v>
      </c>
    </row>
    <row r="3784" spans="1:11" x14ac:dyDescent="0.25">
      <c r="A3784">
        <v>3848</v>
      </c>
      <c r="B3784" t="s">
        <v>1647</v>
      </c>
      <c r="C3784" t="s">
        <v>301</v>
      </c>
      <c r="D3784" t="s">
        <v>7400</v>
      </c>
      <c r="E3784" t="s">
        <v>666</v>
      </c>
      <c r="F3784" t="s">
        <v>8978</v>
      </c>
      <c r="G3784" t="s">
        <v>1533</v>
      </c>
      <c r="H3784">
        <v>4</v>
      </c>
      <c r="I3784" t="s">
        <v>1652</v>
      </c>
      <c r="J3784">
        <v>0</v>
      </c>
      <c r="K3784">
        <v>0</v>
      </c>
    </row>
    <row r="3785" spans="1:11" x14ac:dyDescent="0.25">
      <c r="A3785">
        <v>3848</v>
      </c>
      <c r="B3785" t="s">
        <v>1647</v>
      </c>
      <c r="C3785" t="s">
        <v>301</v>
      </c>
      <c r="D3785" t="s">
        <v>7400</v>
      </c>
      <c r="E3785" t="s">
        <v>1363</v>
      </c>
      <c r="F3785" t="s">
        <v>8979</v>
      </c>
      <c r="G3785" t="s">
        <v>1533</v>
      </c>
      <c r="H3785">
        <v>7</v>
      </c>
      <c r="I3785" t="s">
        <v>1652</v>
      </c>
      <c r="J3785">
        <v>0</v>
      </c>
      <c r="K3785">
        <v>0</v>
      </c>
    </row>
    <row r="3786" spans="1:11" x14ac:dyDescent="0.25">
      <c r="A3786">
        <v>3848</v>
      </c>
      <c r="B3786" t="s">
        <v>1647</v>
      </c>
      <c r="C3786" t="s">
        <v>301</v>
      </c>
      <c r="D3786" t="s">
        <v>7400</v>
      </c>
      <c r="E3786" t="s">
        <v>696</v>
      </c>
      <c r="F3786" t="s">
        <v>1753</v>
      </c>
      <c r="G3786" t="s">
        <v>1535</v>
      </c>
      <c r="H3786">
        <v>4</v>
      </c>
      <c r="I3786" t="s">
        <v>1652</v>
      </c>
      <c r="J3786">
        <v>0</v>
      </c>
      <c r="K3786">
        <v>0</v>
      </c>
    </row>
    <row r="3787" spans="1:11" x14ac:dyDescent="0.25">
      <c r="A3787">
        <v>3848</v>
      </c>
      <c r="B3787" t="s">
        <v>1647</v>
      </c>
      <c r="C3787" t="s">
        <v>301</v>
      </c>
      <c r="D3787" t="s">
        <v>7400</v>
      </c>
      <c r="E3787" t="s">
        <v>794</v>
      </c>
      <c r="F3787" t="s">
        <v>1726</v>
      </c>
      <c r="G3787" t="s">
        <v>1535</v>
      </c>
      <c r="H3787">
        <v>7</v>
      </c>
      <c r="I3787" t="s">
        <v>1652</v>
      </c>
      <c r="J3787">
        <v>0</v>
      </c>
      <c r="K3787">
        <v>0</v>
      </c>
    </row>
    <row r="3788" spans="1:11" x14ac:dyDescent="0.25">
      <c r="A3788">
        <v>3848</v>
      </c>
      <c r="B3788" t="s">
        <v>1647</v>
      </c>
      <c r="C3788" t="s">
        <v>301</v>
      </c>
      <c r="D3788" t="s">
        <v>7400</v>
      </c>
      <c r="E3788" t="s">
        <v>874</v>
      </c>
      <c r="F3788" t="s">
        <v>7587</v>
      </c>
      <c r="G3788" t="s">
        <v>1528</v>
      </c>
      <c r="H3788">
        <v>7</v>
      </c>
      <c r="I3788" t="s">
        <v>1652</v>
      </c>
      <c r="J3788">
        <v>0</v>
      </c>
      <c r="K3788">
        <v>0</v>
      </c>
    </row>
    <row r="3789" spans="1:11" x14ac:dyDescent="0.25">
      <c r="A3789">
        <v>3848</v>
      </c>
      <c r="B3789" t="s">
        <v>1647</v>
      </c>
      <c r="C3789" t="s">
        <v>301</v>
      </c>
      <c r="D3789" t="s">
        <v>7400</v>
      </c>
      <c r="E3789" t="s">
        <v>735</v>
      </c>
      <c r="F3789" t="s">
        <v>7433</v>
      </c>
      <c r="G3789" t="s">
        <v>1530</v>
      </c>
      <c r="H3789">
        <v>2</v>
      </c>
      <c r="I3789" t="s">
        <v>1652</v>
      </c>
      <c r="J3789">
        <v>0</v>
      </c>
      <c r="K3789">
        <v>0</v>
      </c>
    </row>
    <row r="3790" spans="1:11" x14ac:dyDescent="0.25">
      <c r="A3790">
        <v>3848</v>
      </c>
      <c r="B3790" t="s">
        <v>1647</v>
      </c>
      <c r="C3790" t="s">
        <v>301</v>
      </c>
      <c r="D3790" t="s">
        <v>7400</v>
      </c>
      <c r="E3790" t="s">
        <v>797</v>
      </c>
      <c r="F3790" t="s">
        <v>7646</v>
      </c>
      <c r="G3790" t="s">
        <v>1589</v>
      </c>
      <c r="H3790">
        <v>30</v>
      </c>
      <c r="I3790" t="s">
        <v>1652</v>
      </c>
      <c r="J3790">
        <v>0</v>
      </c>
      <c r="K3790">
        <v>0</v>
      </c>
    </row>
    <row r="3791" spans="1:11" x14ac:dyDescent="0.25">
      <c r="A3791">
        <v>3848</v>
      </c>
      <c r="B3791" t="s">
        <v>1647</v>
      </c>
      <c r="C3791" t="s">
        <v>301</v>
      </c>
      <c r="D3791" t="s">
        <v>7400</v>
      </c>
      <c r="E3791" t="s">
        <v>664</v>
      </c>
      <c r="F3791" t="s">
        <v>10409</v>
      </c>
      <c r="G3791" t="s">
        <v>1583</v>
      </c>
      <c r="H3791">
        <v>9</v>
      </c>
      <c r="I3791" t="s">
        <v>1652</v>
      </c>
      <c r="J3791">
        <v>0</v>
      </c>
      <c r="K3791">
        <v>0</v>
      </c>
    </row>
    <row r="3792" spans="1:11" x14ac:dyDescent="0.25">
      <c r="A3792">
        <v>3848</v>
      </c>
      <c r="B3792" t="s">
        <v>1647</v>
      </c>
      <c r="C3792" t="s">
        <v>301</v>
      </c>
      <c r="D3792" t="s">
        <v>7400</v>
      </c>
      <c r="E3792" t="s">
        <v>808</v>
      </c>
      <c r="F3792" t="s">
        <v>10955</v>
      </c>
      <c r="G3792" t="s">
        <v>1589</v>
      </c>
      <c r="H3792">
        <v>50</v>
      </c>
      <c r="I3792" t="s">
        <v>1652</v>
      </c>
      <c r="J3792">
        <v>0</v>
      </c>
      <c r="K3792">
        <v>0</v>
      </c>
    </row>
    <row r="3793" spans="1:11" x14ac:dyDescent="0.25">
      <c r="A3793">
        <v>3848</v>
      </c>
      <c r="B3793" t="s">
        <v>1647</v>
      </c>
      <c r="C3793" t="s">
        <v>301</v>
      </c>
      <c r="D3793" t="s">
        <v>7400</v>
      </c>
      <c r="E3793" t="s">
        <v>759</v>
      </c>
      <c r="F3793" t="s">
        <v>1752</v>
      </c>
      <c r="G3793" t="s">
        <v>1535</v>
      </c>
      <c r="H3793">
        <v>10</v>
      </c>
      <c r="I3793" t="s">
        <v>1652</v>
      </c>
      <c r="J3793">
        <v>0</v>
      </c>
      <c r="K3793">
        <v>0</v>
      </c>
    </row>
    <row r="3794" spans="1:11" x14ac:dyDescent="0.25">
      <c r="A3794">
        <v>3848</v>
      </c>
      <c r="B3794" t="s">
        <v>1647</v>
      </c>
      <c r="C3794" t="s">
        <v>301</v>
      </c>
      <c r="D3794" t="s">
        <v>7400</v>
      </c>
      <c r="E3794" t="s">
        <v>697</v>
      </c>
      <c r="F3794" t="s">
        <v>7238</v>
      </c>
      <c r="G3794" t="s">
        <v>1533</v>
      </c>
      <c r="H3794">
        <v>37</v>
      </c>
      <c r="I3794" t="s">
        <v>1652</v>
      </c>
      <c r="J3794">
        <v>0</v>
      </c>
      <c r="K3794">
        <v>0</v>
      </c>
    </row>
    <row r="3795" spans="1:11" x14ac:dyDescent="0.25">
      <c r="A3795">
        <v>3848</v>
      </c>
      <c r="B3795" t="s">
        <v>1647</v>
      </c>
      <c r="C3795" t="s">
        <v>301</v>
      </c>
      <c r="D3795" t="s">
        <v>7400</v>
      </c>
      <c r="E3795" t="s">
        <v>667</v>
      </c>
      <c r="F3795" t="s">
        <v>1751</v>
      </c>
      <c r="G3795" t="s">
        <v>1563</v>
      </c>
      <c r="H3795">
        <v>250</v>
      </c>
      <c r="I3795" t="s">
        <v>1652</v>
      </c>
      <c r="J3795">
        <v>0</v>
      </c>
      <c r="K3795">
        <v>0</v>
      </c>
    </row>
    <row r="3796" spans="1:11" x14ac:dyDescent="0.25">
      <c r="A3796">
        <v>3848</v>
      </c>
      <c r="B3796" t="s">
        <v>1647</v>
      </c>
      <c r="C3796" t="s">
        <v>301</v>
      </c>
      <c r="D3796" t="s">
        <v>7400</v>
      </c>
      <c r="E3796" t="s">
        <v>1338</v>
      </c>
      <c r="F3796" t="s">
        <v>7064</v>
      </c>
      <c r="G3796" t="s">
        <v>1535</v>
      </c>
      <c r="H3796">
        <v>25</v>
      </c>
      <c r="I3796" t="s">
        <v>1652</v>
      </c>
      <c r="J3796">
        <v>0</v>
      </c>
      <c r="K3796">
        <v>0</v>
      </c>
    </row>
    <row r="3797" spans="1:11" x14ac:dyDescent="0.25">
      <c r="A3797">
        <v>3848</v>
      </c>
      <c r="B3797" t="s">
        <v>1647</v>
      </c>
      <c r="C3797" t="s">
        <v>301</v>
      </c>
      <c r="D3797" t="s">
        <v>7400</v>
      </c>
      <c r="E3797" t="s">
        <v>855</v>
      </c>
      <c r="F3797" t="s">
        <v>9193</v>
      </c>
      <c r="G3797" t="s">
        <v>1582</v>
      </c>
      <c r="H3797">
        <v>1</v>
      </c>
      <c r="I3797" t="s">
        <v>1652</v>
      </c>
      <c r="J3797">
        <v>0</v>
      </c>
      <c r="K3797">
        <v>0</v>
      </c>
    </row>
    <row r="3798" spans="1:11" x14ac:dyDescent="0.25">
      <c r="A3798">
        <v>3848</v>
      </c>
      <c r="B3798" t="s">
        <v>1647</v>
      </c>
      <c r="C3798" t="s">
        <v>301</v>
      </c>
      <c r="D3798" t="s">
        <v>7400</v>
      </c>
      <c r="E3798" t="s">
        <v>856</v>
      </c>
      <c r="F3798" t="s">
        <v>1750</v>
      </c>
      <c r="G3798" t="s">
        <v>1527</v>
      </c>
      <c r="H3798">
        <v>23</v>
      </c>
      <c r="I3798" t="s">
        <v>1652</v>
      </c>
      <c r="J3798">
        <v>0</v>
      </c>
      <c r="K3798">
        <v>0</v>
      </c>
    </row>
    <row r="3799" spans="1:11" x14ac:dyDescent="0.25">
      <c r="A3799">
        <v>3848</v>
      </c>
      <c r="B3799" t="s">
        <v>1647</v>
      </c>
      <c r="C3799" t="s">
        <v>301</v>
      </c>
      <c r="D3799" t="s">
        <v>7400</v>
      </c>
      <c r="E3799" t="s">
        <v>857</v>
      </c>
      <c r="F3799" t="s">
        <v>2098</v>
      </c>
      <c r="G3799" t="s">
        <v>1527</v>
      </c>
      <c r="H3799">
        <v>16</v>
      </c>
      <c r="I3799" t="s">
        <v>1652</v>
      </c>
      <c r="J3799">
        <v>0</v>
      </c>
      <c r="K3799">
        <v>0</v>
      </c>
    </row>
    <row r="3800" spans="1:11" x14ac:dyDescent="0.25">
      <c r="A3800">
        <v>3848</v>
      </c>
      <c r="B3800" t="s">
        <v>1647</v>
      </c>
      <c r="C3800" t="s">
        <v>301</v>
      </c>
      <c r="D3800" t="s">
        <v>7400</v>
      </c>
      <c r="E3800" t="s">
        <v>824</v>
      </c>
      <c r="F3800" t="s">
        <v>9109</v>
      </c>
      <c r="G3800" t="s">
        <v>1527</v>
      </c>
      <c r="H3800">
        <v>7</v>
      </c>
      <c r="I3800" t="s">
        <v>1652</v>
      </c>
      <c r="J3800">
        <v>0</v>
      </c>
      <c r="K3800">
        <v>0</v>
      </c>
    </row>
    <row r="3801" spans="1:11" x14ac:dyDescent="0.25">
      <c r="A3801">
        <v>3848</v>
      </c>
      <c r="B3801" t="s">
        <v>1647</v>
      </c>
      <c r="C3801" t="s">
        <v>301</v>
      </c>
      <c r="D3801" t="s">
        <v>7400</v>
      </c>
      <c r="E3801" t="s">
        <v>825</v>
      </c>
      <c r="F3801" t="s">
        <v>6902</v>
      </c>
      <c r="G3801" t="s">
        <v>1556</v>
      </c>
      <c r="H3801">
        <v>12</v>
      </c>
      <c r="I3801" t="s">
        <v>1652</v>
      </c>
      <c r="J3801">
        <v>0</v>
      </c>
      <c r="K3801">
        <v>0</v>
      </c>
    </row>
    <row r="3802" spans="1:11" x14ac:dyDescent="0.25">
      <c r="A3802">
        <v>3848</v>
      </c>
      <c r="B3802" t="s">
        <v>1647</v>
      </c>
      <c r="C3802" t="s">
        <v>301</v>
      </c>
      <c r="D3802" t="s">
        <v>7400</v>
      </c>
      <c r="E3802" t="s">
        <v>811</v>
      </c>
      <c r="F3802" t="s">
        <v>1749</v>
      </c>
      <c r="G3802" t="s">
        <v>1527</v>
      </c>
      <c r="H3802">
        <v>18</v>
      </c>
      <c r="I3802" t="s">
        <v>1652</v>
      </c>
      <c r="J3802">
        <v>0</v>
      </c>
      <c r="K3802">
        <v>0</v>
      </c>
    </row>
    <row r="3803" spans="1:11" x14ac:dyDescent="0.25">
      <c r="A3803">
        <v>3848</v>
      </c>
      <c r="B3803" t="s">
        <v>1647</v>
      </c>
      <c r="C3803" t="s">
        <v>301</v>
      </c>
      <c r="D3803" t="s">
        <v>7400</v>
      </c>
      <c r="E3803" t="s">
        <v>818</v>
      </c>
      <c r="F3803" t="s">
        <v>1748</v>
      </c>
      <c r="G3803" t="s">
        <v>1527</v>
      </c>
      <c r="H3803">
        <v>1</v>
      </c>
      <c r="I3803" t="s">
        <v>1652</v>
      </c>
      <c r="J3803">
        <v>0</v>
      </c>
      <c r="K3803">
        <v>0</v>
      </c>
    </row>
    <row r="3804" spans="1:11" x14ac:dyDescent="0.25">
      <c r="A3804">
        <v>3848</v>
      </c>
      <c r="B3804" t="s">
        <v>1647</v>
      </c>
      <c r="C3804" t="s">
        <v>301</v>
      </c>
      <c r="D3804" t="s">
        <v>7400</v>
      </c>
      <c r="E3804" t="s">
        <v>875</v>
      </c>
      <c r="F3804" t="s">
        <v>1747</v>
      </c>
      <c r="G3804" t="s">
        <v>1528</v>
      </c>
      <c r="H3804">
        <v>14</v>
      </c>
      <c r="I3804" t="s">
        <v>1652</v>
      </c>
      <c r="J3804">
        <v>0</v>
      </c>
      <c r="K3804">
        <v>0</v>
      </c>
    </row>
    <row r="3805" spans="1:11" x14ac:dyDescent="0.25">
      <c r="A3805">
        <v>3848</v>
      </c>
      <c r="B3805" t="s">
        <v>1647</v>
      </c>
      <c r="C3805" t="s">
        <v>301</v>
      </c>
      <c r="D3805" t="s">
        <v>7400</v>
      </c>
      <c r="E3805" t="s">
        <v>736</v>
      </c>
      <c r="F3805" t="s">
        <v>10547</v>
      </c>
      <c r="G3805" t="s">
        <v>1528</v>
      </c>
      <c r="H3805">
        <v>1</v>
      </c>
      <c r="I3805" t="s">
        <v>1652</v>
      </c>
      <c r="J3805">
        <v>0</v>
      </c>
      <c r="K3805">
        <v>0</v>
      </c>
    </row>
    <row r="3806" spans="1:11" x14ac:dyDescent="0.25">
      <c r="A3806">
        <v>3848</v>
      </c>
      <c r="B3806" t="s">
        <v>1647</v>
      </c>
      <c r="C3806" t="s">
        <v>301</v>
      </c>
      <c r="D3806" t="s">
        <v>7400</v>
      </c>
      <c r="E3806" t="s">
        <v>737</v>
      </c>
      <c r="F3806" t="s">
        <v>2993</v>
      </c>
      <c r="G3806" t="s">
        <v>1527</v>
      </c>
      <c r="H3806">
        <v>13</v>
      </c>
      <c r="I3806" t="s">
        <v>1652</v>
      </c>
      <c r="J3806">
        <v>0</v>
      </c>
      <c r="K3806">
        <v>0</v>
      </c>
    </row>
    <row r="3807" spans="1:11" x14ac:dyDescent="0.25">
      <c r="A3807">
        <v>3848</v>
      </c>
      <c r="B3807" t="s">
        <v>1647</v>
      </c>
      <c r="C3807" t="s">
        <v>301</v>
      </c>
      <c r="D3807" t="s">
        <v>7400</v>
      </c>
      <c r="E3807" t="s">
        <v>783</v>
      </c>
      <c r="F3807" t="s">
        <v>9194</v>
      </c>
      <c r="G3807" t="s">
        <v>1527</v>
      </c>
      <c r="H3807">
        <v>11</v>
      </c>
      <c r="I3807" t="s">
        <v>1652</v>
      </c>
      <c r="J3807">
        <v>0</v>
      </c>
      <c r="K3807">
        <v>0</v>
      </c>
    </row>
    <row r="3808" spans="1:11" x14ac:dyDescent="0.25">
      <c r="A3808">
        <v>3848</v>
      </c>
      <c r="B3808" t="s">
        <v>1647</v>
      </c>
      <c r="C3808" t="s">
        <v>301</v>
      </c>
      <c r="D3808" t="s">
        <v>7400</v>
      </c>
      <c r="E3808" t="s">
        <v>876</v>
      </c>
      <c r="F3808" t="s">
        <v>6296</v>
      </c>
      <c r="G3808" t="s">
        <v>1533</v>
      </c>
      <c r="H3808">
        <v>22</v>
      </c>
      <c r="I3808" t="s">
        <v>1652</v>
      </c>
      <c r="J3808">
        <v>0</v>
      </c>
      <c r="K3808">
        <v>0</v>
      </c>
    </row>
    <row r="3809" spans="1:11" x14ac:dyDescent="0.25">
      <c r="A3809">
        <v>3848</v>
      </c>
      <c r="B3809" t="s">
        <v>1647</v>
      </c>
      <c r="C3809" t="s">
        <v>301</v>
      </c>
      <c r="D3809" t="s">
        <v>7400</v>
      </c>
      <c r="E3809" t="s">
        <v>877</v>
      </c>
      <c r="F3809" t="s">
        <v>1746</v>
      </c>
      <c r="G3809" t="s">
        <v>1533</v>
      </c>
      <c r="H3809">
        <v>68</v>
      </c>
      <c r="I3809" t="s">
        <v>1652</v>
      </c>
      <c r="J3809">
        <v>0</v>
      </c>
      <c r="K3809">
        <v>0</v>
      </c>
    </row>
    <row r="3810" spans="1:11" x14ac:dyDescent="0.25">
      <c r="A3810">
        <v>3848</v>
      </c>
      <c r="B3810" t="s">
        <v>1647</v>
      </c>
      <c r="C3810" t="s">
        <v>301</v>
      </c>
      <c r="D3810" t="s">
        <v>7400</v>
      </c>
      <c r="E3810" t="s">
        <v>788</v>
      </c>
      <c r="F3810" t="s">
        <v>8631</v>
      </c>
      <c r="G3810" t="s">
        <v>1518</v>
      </c>
      <c r="H3810">
        <v>10</v>
      </c>
      <c r="I3810" t="s">
        <v>1652</v>
      </c>
      <c r="J3810">
        <v>0</v>
      </c>
      <c r="K3810">
        <v>0</v>
      </c>
    </row>
    <row r="3811" spans="1:11" x14ac:dyDescent="0.25">
      <c r="A3811">
        <v>3848</v>
      </c>
      <c r="B3811" t="s">
        <v>1647</v>
      </c>
      <c r="C3811" t="s">
        <v>301</v>
      </c>
      <c r="D3811" t="s">
        <v>7400</v>
      </c>
      <c r="E3811" t="s">
        <v>683</v>
      </c>
      <c r="F3811" t="s">
        <v>8980</v>
      </c>
      <c r="G3811" t="s">
        <v>1537</v>
      </c>
      <c r="H3811">
        <v>10</v>
      </c>
      <c r="I3811" t="s">
        <v>1652</v>
      </c>
      <c r="J3811">
        <v>0</v>
      </c>
      <c r="K3811">
        <v>0</v>
      </c>
    </row>
    <row r="3812" spans="1:11" x14ac:dyDescent="0.25">
      <c r="A3812">
        <v>3848</v>
      </c>
      <c r="B3812" t="s">
        <v>1647</v>
      </c>
      <c r="C3812" t="s">
        <v>301</v>
      </c>
      <c r="D3812" t="s">
        <v>7400</v>
      </c>
      <c r="E3812" t="s">
        <v>4168</v>
      </c>
      <c r="F3812" t="s">
        <v>4169</v>
      </c>
      <c r="G3812" t="s">
        <v>5653</v>
      </c>
      <c r="H3812">
        <v>3</v>
      </c>
      <c r="I3812" t="s">
        <v>1652</v>
      </c>
      <c r="J3812">
        <v>0</v>
      </c>
      <c r="K3812">
        <v>0</v>
      </c>
    </row>
    <row r="3813" spans="1:11" x14ac:dyDescent="0.25">
      <c r="A3813">
        <v>3848</v>
      </c>
      <c r="B3813" t="s">
        <v>1647</v>
      </c>
      <c r="C3813" t="s">
        <v>301</v>
      </c>
      <c r="D3813" t="s">
        <v>7400</v>
      </c>
      <c r="E3813" t="s">
        <v>5654</v>
      </c>
      <c r="F3813" t="s">
        <v>5655</v>
      </c>
      <c r="G3813" t="s">
        <v>5653</v>
      </c>
      <c r="H3813">
        <v>1</v>
      </c>
      <c r="I3813" t="s">
        <v>1652</v>
      </c>
      <c r="J3813">
        <v>0</v>
      </c>
      <c r="K3813">
        <v>0</v>
      </c>
    </row>
    <row r="3814" spans="1:11" x14ac:dyDescent="0.25">
      <c r="A3814">
        <v>3848</v>
      </c>
      <c r="B3814" t="s">
        <v>1647</v>
      </c>
      <c r="C3814" t="s">
        <v>301</v>
      </c>
      <c r="D3814" t="s">
        <v>7400</v>
      </c>
      <c r="E3814" t="s">
        <v>5656</v>
      </c>
      <c r="F3814" t="s">
        <v>5657</v>
      </c>
      <c r="G3814" t="s">
        <v>5653</v>
      </c>
      <c r="H3814">
        <v>1</v>
      </c>
      <c r="I3814" t="s">
        <v>1652</v>
      </c>
      <c r="J3814">
        <v>0</v>
      </c>
      <c r="K3814">
        <v>0</v>
      </c>
    </row>
    <row r="3815" spans="1:11" x14ac:dyDescent="0.25">
      <c r="A3815">
        <v>3848</v>
      </c>
      <c r="B3815" t="s">
        <v>1647</v>
      </c>
      <c r="C3815" t="s">
        <v>301</v>
      </c>
      <c r="D3815" t="s">
        <v>7400</v>
      </c>
      <c r="E3815" t="s">
        <v>5658</v>
      </c>
      <c r="F3815" t="s">
        <v>5657</v>
      </c>
      <c r="G3815" t="s">
        <v>5653</v>
      </c>
      <c r="H3815">
        <v>1</v>
      </c>
      <c r="I3815" t="s">
        <v>1652</v>
      </c>
      <c r="J3815">
        <v>0</v>
      </c>
      <c r="K3815">
        <v>0</v>
      </c>
    </row>
    <row r="3816" spans="1:11" x14ac:dyDescent="0.25">
      <c r="A3816">
        <v>3848</v>
      </c>
      <c r="B3816" t="s">
        <v>1647</v>
      </c>
      <c r="C3816" t="s">
        <v>301</v>
      </c>
      <c r="D3816" t="s">
        <v>7400</v>
      </c>
      <c r="E3816" t="s">
        <v>5661</v>
      </c>
      <c r="F3816" t="s">
        <v>5659</v>
      </c>
      <c r="G3816" t="s">
        <v>4670</v>
      </c>
      <c r="H3816">
        <v>5</v>
      </c>
      <c r="I3816" t="s">
        <v>1652</v>
      </c>
      <c r="J3816">
        <v>0</v>
      </c>
      <c r="K3816">
        <v>0</v>
      </c>
    </row>
    <row r="3817" spans="1:11" x14ac:dyDescent="0.25">
      <c r="A3817">
        <v>3848</v>
      </c>
      <c r="B3817" t="s">
        <v>1647</v>
      </c>
      <c r="C3817" t="s">
        <v>301</v>
      </c>
      <c r="D3817" t="s">
        <v>7400</v>
      </c>
      <c r="E3817" t="s">
        <v>5662</v>
      </c>
      <c r="F3817" t="s">
        <v>5660</v>
      </c>
      <c r="G3817" t="s">
        <v>4670</v>
      </c>
      <c r="H3817">
        <v>1</v>
      </c>
      <c r="I3817" t="s">
        <v>1652</v>
      </c>
      <c r="J3817">
        <v>0</v>
      </c>
      <c r="K3817">
        <v>0</v>
      </c>
    </row>
    <row r="3818" spans="1:11" x14ac:dyDescent="0.25">
      <c r="A3818">
        <v>3848</v>
      </c>
      <c r="B3818" t="s">
        <v>1647</v>
      </c>
      <c r="C3818" t="s">
        <v>301</v>
      </c>
      <c r="D3818" t="s">
        <v>7400</v>
      </c>
      <c r="E3818" t="s">
        <v>156</v>
      </c>
      <c r="F3818" t="s">
        <v>1745</v>
      </c>
      <c r="G3818" t="s">
        <v>1572</v>
      </c>
      <c r="H3818">
        <v>53</v>
      </c>
      <c r="I3818" t="s">
        <v>1652</v>
      </c>
      <c r="J3818">
        <v>0</v>
      </c>
      <c r="K3818">
        <v>0</v>
      </c>
    </row>
    <row r="3819" spans="1:11" x14ac:dyDescent="0.25">
      <c r="A3819">
        <v>3848</v>
      </c>
      <c r="B3819" t="s">
        <v>1647</v>
      </c>
      <c r="C3819" t="s">
        <v>301</v>
      </c>
      <c r="D3819" t="s">
        <v>7400</v>
      </c>
      <c r="E3819" t="s">
        <v>232</v>
      </c>
      <c r="F3819" t="s">
        <v>8343</v>
      </c>
      <c r="G3819" t="s">
        <v>1547</v>
      </c>
      <c r="H3819">
        <v>4</v>
      </c>
      <c r="I3819" t="s">
        <v>1652</v>
      </c>
      <c r="J3819">
        <v>0</v>
      </c>
      <c r="K3819">
        <v>0</v>
      </c>
    </row>
    <row r="3820" spans="1:11" x14ac:dyDescent="0.25">
      <c r="A3820">
        <v>3848</v>
      </c>
      <c r="B3820" t="s">
        <v>1647</v>
      </c>
      <c r="C3820" t="s">
        <v>301</v>
      </c>
      <c r="D3820" t="s">
        <v>7400</v>
      </c>
      <c r="E3820" t="s">
        <v>665</v>
      </c>
      <c r="F3820" t="s">
        <v>6135</v>
      </c>
      <c r="G3820" t="s">
        <v>1571</v>
      </c>
      <c r="H3820">
        <v>12</v>
      </c>
      <c r="I3820" t="s">
        <v>1652</v>
      </c>
      <c r="J3820">
        <v>0</v>
      </c>
      <c r="K3820">
        <v>0</v>
      </c>
    </row>
    <row r="3821" spans="1:11" x14ac:dyDescent="0.25">
      <c r="A3821">
        <v>3848</v>
      </c>
      <c r="B3821" t="s">
        <v>1647</v>
      </c>
      <c r="C3821" t="s">
        <v>301</v>
      </c>
      <c r="D3821" t="s">
        <v>7400</v>
      </c>
      <c r="E3821" t="s">
        <v>158</v>
      </c>
      <c r="F3821" t="s">
        <v>10184</v>
      </c>
      <c r="G3821" t="s">
        <v>1571</v>
      </c>
      <c r="H3821">
        <v>20</v>
      </c>
      <c r="I3821" t="s">
        <v>1652</v>
      </c>
      <c r="J3821">
        <v>0</v>
      </c>
      <c r="K3821">
        <v>0</v>
      </c>
    </row>
    <row r="3822" spans="1:11" x14ac:dyDescent="0.25">
      <c r="A3822">
        <v>3848</v>
      </c>
      <c r="B3822" t="s">
        <v>1647</v>
      </c>
      <c r="C3822" t="s">
        <v>301</v>
      </c>
      <c r="D3822" t="s">
        <v>7400</v>
      </c>
      <c r="E3822" t="s">
        <v>159</v>
      </c>
      <c r="F3822" t="s">
        <v>10956</v>
      </c>
      <c r="G3822" t="s">
        <v>1548</v>
      </c>
      <c r="H3822">
        <v>10</v>
      </c>
      <c r="I3822" t="s">
        <v>1652</v>
      </c>
      <c r="J3822">
        <v>0</v>
      </c>
      <c r="K3822">
        <v>0</v>
      </c>
    </row>
    <row r="3823" spans="1:11" x14ac:dyDescent="0.25">
      <c r="A3823">
        <v>3848</v>
      </c>
      <c r="B3823" t="s">
        <v>1647</v>
      </c>
      <c r="C3823" t="s">
        <v>301</v>
      </c>
      <c r="D3823" t="s">
        <v>7400</v>
      </c>
      <c r="E3823" t="s">
        <v>160</v>
      </c>
      <c r="F3823" t="s">
        <v>9713</v>
      </c>
      <c r="G3823" t="s">
        <v>1548</v>
      </c>
      <c r="H3823">
        <v>8</v>
      </c>
      <c r="I3823" t="s">
        <v>1652</v>
      </c>
      <c r="J3823">
        <v>0</v>
      </c>
      <c r="K3823">
        <v>0</v>
      </c>
    </row>
    <row r="3824" spans="1:11" x14ac:dyDescent="0.25">
      <c r="A3824">
        <v>3848</v>
      </c>
      <c r="B3824" t="s">
        <v>1647</v>
      </c>
      <c r="C3824" t="s">
        <v>301</v>
      </c>
      <c r="D3824" t="s">
        <v>7400</v>
      </c>
      <c r="E3824" t="s">
        <v>161</v>
      </c>
      <c r="F3824" t="s">
        <v>10957</v>
      </c>
      <c r="G3824" t="s">
        <v>1593</v>
      </c>
      <c r="H3824">
        <v>8</v>
      </c>
      <c r="I3824" t="s">
        <v>1652</v>
      </c>
      <c r="J3824">
        <v>0</v>
      </c>
      <c r="K3824">
        <v>0</v>
      </c>
    </row>
    <row r="3825" spans="1:11" x14ac:dyDescent="0.25">
      <c r="A3825">
        <v>3848</v>
      </c>
      <c r="B3825" t="s">
        <v>1647</v>
      </c>
      <c r="C3825" t="s">
        <v>301</v>
      </c>
      <c r="D3825" t="s">
        <v>7400</v>
      </c>
      <c r="E3825" t="s">
        <v>163</v>
      </c>
      <c r="F3825" t="s">
        <v>7434</v>
      </c>
      <c r="G3825" t="s">
        <v>1594</v>
      </c>
      <c r="H3825">
        <v>7</v>
      </c>
      <c r="I3825" t="s">
        <v>1652</v>
      </c>
      <c r="J3825">
        <v>0</v>
      </c>
      <c r="K3825">
        <v>0</v>
      </c>
    </row>
    <row r="3826" spans="1:11" x14ac:dyDescent="0.25">
      <c r="A3826">
        <v>3848</v>
      </c>
      <c r="B3826" t="s">
        <v>1647</v>
      </c>
      <c r="C3826" t="s">
        <v>301</v>
      </c>
      <c r="D3826" t="s">
        <v>7400</v>
      </c>
      <c r="E3826" t="s">
        <v>168</v>
      </c>
      <c r="F3826" t="s">
        <v>2099</v>
      </c>
      <c r="G3826" t="s">
        <v>99</v>
      </c>
      <c r="H3826">
        <v>6</v>
      </c>
      <c r="I3826" t="s">
        <v>1652</v>
      </c>
      <c r="J3826">
        <v>0</v>
      </c>
      <c r="K3826">
        <v>0</v>
      </c>
    </row>
    <row r="3827" spans="1:11" x14ac:dyDescent="0.25">
      <c r="A3827">
        <v>3848</v>
      </c>
      <c r="B3827" t="s">
        <v>1647</v>
      </c>
      <c r="C3827" t="s">
        <v>301</v>
      </c>
      <c r="D3827" t="s">
        <v>7400</v>
      </c>
      <c r="E3827" t="s">
        <v>169</v>
      </c>
      <c r="F3827" t="s">
        <v>1744</v>
      </c>
      <c r="G3827" t="s">
        <v>1535</v>
      </c>
      <c r="H3827">
        <v>2</v>
      </c>
      <c r="I3827" t="s">
        <v>1652</v>
      </c>
      <c r="J3827">
        <v>0</v>
      </c>
      <c r="K3827">
        <v>0</v>
      </c>
    </row>
    <row r="3828" spans="1:11" x14ac:dyDescent="0.25">
      <c r="A3828">
        <v>3848</v>
      </c>
      <c r="B3828" t="s">
        <v>1647</v>
      </c>
      <c r="C3828" t="s">
        <v>301</v>
      </c>
      <c r="D3828" t="s">
        <v>7400</v>
      </c>
      <c r="E3828" t="s">
        <v>243</v>
      </c>
      <c r="F3828" t="s">
        <v>9923</v>
      </c>
      <c r="G3828" t="s">
        <v>108</v>
      </c>
      <c r="H3828">
        <v>1</v>
      </c>
      <c r="I3828" t="s">
        <v>1652</v>
      </c>
      <c r="J3828">
        <v>0</v>
      </c>
      <c r="K3828">
        <v>0</v>
      </c>
    </row>
    <row r="3829" spans="1:11" x14ac:dyDescent="0.25">
      <c r="A3829">
        <v>3848</v>
      </c>
      <c r="B3829" t="s">
        <v>1647</v>
      </c>
      <c r="C3829" t="s">
        <v>301</v>
      </c>
      <c r="D3829" t="s">
        <v>7400</v>
      </c>
      <c r="E3829" t="s">
        <v>244</v>
      </c>
      <c r="F3829" t="s">
        <v>1743</v>
      </c>
      <c r="G3829" t="s">
        <v>108</v>
      </c>
      <c r="H3829">
        <v>4</v>
      </c>
      <c r="I3829" t="s">
        <v>1652</v>
      </c>
      <c r="J3829">
        <v>0</v>
      </c>
      <c r="K3829">
        <v>0</v>
      </c>
    </row>
    <row r="3830" spans="1:11" x14ac:dyDescent="0.25">
      <c r="A3830">
        <v>3848</v>
      </c>
      <c r="B3830" t="s">
        <v>1647</v>
      </c>
      <c r="C3830" t="s">
        <v>301</v>
      </c>
      <c r="D3830" t="s">
        <v>7400</v>
      </c>
      <c r="E3830" t="s">
        <v>170</v>
      </c>
      <c r="F3830" t="s">
        <v>10958</v>
      </c>
      <c r="G3830" t="s">
        <v>1593</v>
      </c>
      <c r="H3830">
        <v>4</v>
      </c>
      <c r="I3830" t="s">
        <v>1652</v>
      </c>
      <c r="J3830">
        <v>0</v>
      </c>
      <c r="K3830">
        <v>0</v>
      </c>
    </row>
    <row r="3831" spans="1:11" x14ac:dyDescent="0.25">
      <c r="A3831">
        <v>3848</v>
      </c>
      <c r="B3831" t="s">
        <v>1647</v>
      </c>
      <c r="C3831" t="s">
        <v>301</v>
      </c>
      <c r="D3831" t="s">
        <v>7400</v>
      </c>
      <c r="E3831" t="s">
        <v>173</v>
      </c>
      <c r="F3831" t="s">
        <v>1742</v>
      </c>
      <c r="G3831" t="s">
        <v>99</v>
      </c>
      <c r="H3831">
        <v>9</v>
      </c>
      <c r="I3831" t="s">
        <v>1652</v>
      </c>
      <c r="J3831">
        <v>0</v>
      </c>
      <c r="K3831">
        <v>0</v>
      </c>
    </row>
    <row r="3832" spans="1:11" x14ac:dyDescent="0.25">
      <c r="A3832">
        <v>3848</v>
      </c>
      <c r="B3832" t="s">
        <v>1647</v>
      </c>
      <c r="C3832" t="s">
        <v>301</v>
      </c>
      <c r="D3832" t="s">
        <v>7400</v>
      </c>
      <c r="E3832" t="s">
        <v>805</v>
      </c>
      <c r="F3832" t="s">
        <v>7588</v>
      </c>
      <c r="G3832" t="s">
        <v>1555</v>
      </c>
      <c r="H3832">
        <v>3</v>
      </c>
      <c r="I3832" t="s">
        <v>1652</v>
      </c>
      <c r="J3832">
        <v>0</v>
      </c>
      <c r="K3832">
        <v>0</v>
      </c>
    </row>
    <row r="3833" spans="1:11" x14ac:dyDescent="0.25">
      <c r="A3833">
        <v>3848</v>
      </c>
      <c r="B3833" t="s">
        <v>1647</v>
      </c>
      <c r="C3833" t="s">
        <v>301</v>
      </c>
      <c r="D3833" t="s">
        <v>7400</v>
      </c>
      <c r="E3833" t="s">
        <v>888</v>
      </c>
      <c r="F3833" t="s">
        <v>10548</v>
      </c>
      <c r="G3833" t="s">
        <v>99</v>
      </c>
      <c r="H3833">
        <v>10</v>
      </c>
      <c r="I3833" t="s">
        <v>1652</v>
      </c>
      <c r="J3833">
        <v>0</v>
      </c>
      <c r="K3833">
        <v>0</v>
      </c>
    </row>
    <row r="3834" spans="1:11" x14ac:dyDescent="0.25">
      <c r="A3834">
        <v>3848</v>
      </c>
      <c r="B3834" t="s">
        <v>1647</v>
      </c>
      <c r="C3834" t="s">
        <v>301</v>
      </c>
      <c r="D3834" t="s">
        <v>7400</v>
      </c>
      <c r="E3834" t="s">
        <v>830</v>
      </c>
      <c r="F3834" t="s">
        <v>1741</v>
      </c>
      <c r="G3834" t="s">
        <v>1571</v>
      </c>
      <c r="H3834">
        <v>25</v>
      </c>
      <c r="I3834" t="s">
        <v>1652</v>
      </c>
      <c r="J3834">
        <v>0</v>
      </c>
      <c r="K3834">
        <v>0</v>
      </c>
    </row>
    <row r="3835" spans="1:11" x14ac:dyDescent="0.25">
      <c r="A3835">
        <v>3848</v>
      </c>
      <c r="B3835" t="s">
        <v>1647</v>
      </c>
      <c r="C3835" t="s">
        <v>301</v>
      </c>
      <c r="D3835" t="s">
        <v>7400</v>
      </c>
      <c r="E3835" t="s">
        <v>1354</v>
      </c>
      <c r="F3835" t="s">
        <v>10959</v>
      </c>
      <c r="G3835" t="s">
        <v>1598</v>
      </c>
      <c r="H3835">
        <v>156</v>
      </c>
      <c r="I3835" t="s">
        <v>1652</v>
      </c>
      <c r="J3835">
        <v>0</v>
      </c>
      <c r="K3835">
        <v>0</v>
      </c>
    </row>
    <row r="3836" spans="1:11" x14ac:dyDescent="0.25">
      <c r="A3836">
        <v>3848</v>
      </c>
      <c r="B3836" t="s">
        <v>1647</v>
      </c>
      <c r="C3836" t="s">
        <v>301</v>
      </c>
      <c r="D3836" t="s">
        <v>7400</v>
      </c>
      <c r="E3836" t="s">
        <v>833</v>
      </c>
      <c r="F3836" t="s">
        <v>7589</v>
      </c>
      <c r="G3836" t="s">
        <v>1571</v>
      </c>
      <c r="H3836">
        <v>1</v>
      </c>
      <c r="I3836" t="s">
        <v>1652</v>
      </c>
      <c r="J3836">
        <v>0</v>
      </c>
      <c r="K3836">
        <v>0</v>
      </c>
    </row>
    <row r="3837" spans="1:11" x14ac:dyDescent="0.25">
      <c r="A3837">
        <v>3848</v>
      </c>
      <c r="B3837" t="s">
        <v>1647</v>
      </c>
      <c r="C3837" t="s">
        <v>301</v>
      </c>
      <c r="D3837" t="s">
        <v>7400</v>
      </c>
      <c r="E3837" t="s">
        <v>179</v>
      </c>
      <c r="F3837" t="s">
        <v>4582</v>
      </c>
      <c r="G3837" t="s">
        <v>99</v>
      </c>
      <c r="H3837">
        <v>18</v>
      </c>
      <c r="I3837" t="s">
        <v>1652</v>
      </c>
      <c r="J3837">
        <v>0</v>
      </c>
      <c r="K3837">
        <v>0</v>
      </c>
    </row>
    <row r="3838" spans="1:11" x14ac:dyDescent="0.25">
      <c r="A3838">
        <v>3848</v>
      </c>
      <c r="B3838" t="s">
        <v>1647</v>
      </c>
      <c r="C3838" t="s">
        <v>301</v>
      </c>
      <c r="D3838" t="s">
        <v>7400</v>
      </c>
      <c r="E3838" t="s">
        <v>180</v>
      </c>
      <c r="F3838" t="s">
        <v>1740</v>
      </c>
      <c r="G3838" t="s">
        <v>99</v>
      </c>
      <c r="H3838">
        <v>19</v>
      </c>
      <c r="I3838" t="s">
        <v>1652</v>
      </c>
      <c r="J3838">
        <v>0</v>
      </c>
      <c r="K3838">
        <v>0</v>
      </c>
    </row>
    <row r="3839" spans="1:11" x14ac:dyDescent="0.25">
      <c r="A3839">
        <v>3848</v>
      </c>
      <c r="B3839" t="s">
        <v>1647</v>
      </c>
      <c r="C3839" t="s">
        <v>301</v>
      </c>
      <c r="D3839" t="s">
        <v>7400</v>
      </c>
      <c r="E3839" t="s">
        <v>680</v>
      </c>
      <c r="F3839" t="s">
        <v>9110</v>
      </c>
      <c r="G3839" t="s">
        <v>99</v>
      </c>
      <c r="H3839">
        <v>8</v>
      </c>
      <c r="I3839" t="s">
        <v>1652</v>
      </c>
      <c r="J3839">
        <v>0</v>
      </c>
      <c r="K3839">
        <v>0</v>
      </c>
    </row>
    <row r="3840" spans="1:11" x14ac:dyDescent="0.25">
      <c r="A3840">
        <v>3848</v>
      </c>
      <c r="B3840" t="s">
        <v>1647</v>
      </c>
      <c r="C3840" t="s">
        <v>301</v>
      </c>
      <c r="D3840" t="s">
        <v>7400</v>
      </c>
      <c r="E3840" t="s">
        <v>827</v>
      </c>
      <c r="F3840" t="s">
        <v>8870</v>
      </c>
      <c r="G3840" t="s">
        <v>1563</v>
      </c>
      <c r="H3840">
        <v>1</v>
      </c>
      <c r="I3840" t="s">
        <v>1652</v>
      </c>
      <c r="J3840">
        <v>0</v>
      </c>
      <c r="K3840">
        <v>0</v>
      </c>
    </row>
    <row r="3841" spans="1:11" x14ac:dyDescent="0.25">
      <c r="A3841">
        <v>3848</v>
      </c>
      <c r="B3841" t="s">
        <v>1647</v>
      </c>
      <c r="C3841" t="s">
        <v>301</v>
      </c>
      <c r="D3841" t="s">
        <v>7400</v>
      </c>
      <c r="E3841" t="s">
        <v>182</v>
      </c>
      <c r="F3841" t="s">
        <v>6136</v>
      </c>
      <c r="G3841" t="s">
        <v>97</v>
      </c>
      <c r="H3841">
        <v>4</v>
      </c>
      <c r="I3841" t="s">
        <v>1652</v>
      </c>
      <c r="J3841">
        <v>0</v>
      </c>
      <c r="K3841">
        <v>0</v>
      </c>
    </row>
    <row r="3842" spans="1:11" x14ac:dyDescent="0.25">
      <c r="A3842">
        <v>3848</v>
      </c>
      <c r="B3842" t="s">
        <v>1647</v>
      </c>
      <c r="C3842" t="s">
        <v>301</v>
      </c>
      <c r="D3842" t="s">
        <v>7400</v>
      </c>
      <c r="E3842" t="s">
        <v>184</v>
      </c>
      <c r="F3842" t="s">
        <v>6137</v>
      </c>
      <c r="G3842" t="s">
        <v>1555</v>
      </c>
      <c r="H3842">
        <v>3</v>
      </c>
      <c r="I3842" t="s">
        <v>1652</v>
      </c>
      <c r="J3842">
        <v>0</v>
      </c>
      <c r="K3842">
        <v>0</v>
      </c>
    </row>
    <row r="3843" spans="1:11" x14ac:dyDescent="0.25">
      <c r="A3843">
        <v>3848</v>
      </c>
      <c r="B3843" t="s">
        <v>1647</v>
      </c>
      <c r="C3843" t="s">
        <v>301</v>
      </c>
      <c r="D3843" t="s">
        <v>7400</v>
      </c>
      <c r="E3843" t="s">
        <v>186</v>
      </c>
      <c r="F3843" t="s">
        <v>10185</v>
      </c>
      <c r="G3843" t="s">
        <v>1598</v>
      </c>
      <c r="H3843">
        <v>4</v>
      </c>
      <c r="I3843" t="s">
        <v>1652</v>
      </c>
      <c r="J3843">
        <v>0</v>
      </c>
      <c r="K3843">
        <v>0</v>
      </c>
    </row>
    <row r="3844" spans="1:11" x14ac:dyDescent="0.25">
      <c r="A3844">
        <v>3848</v>
      </c>
      <c r="B3844" t="s">
        <v>1647</v>
      </c>
      <c r="C3844" t="s">
        <v>301</v>
      </c>
      <c r="D3844" t="s">
        <v>7400</v>
      </c>
      <c r="E3844" t="s">
        <v>187</v>
      </c>
      <c r="F3844" t="s">
        <v>7177</v>
      </c>
      <c r="G3844" t="s">
        <v>1549</v>
      </c>
      <c r="H3844">
        <v>6</v>
      </c>
      <c r="I3844" t="s">
        <v>1652</v>
      </c>
      <c r="J3844">
        <v>0</v>
      </c>
      <c r="K3844">
        <v>0</v>
      </c>
    </row>
    <row r="3845" spans="1:11" x14ac:dyDescent="0.25">
      <c r="A3845">
        <v>3848</v>
      </c>
      <c r="B3845" t="s">
        <v>1647</v>
      </c>
      <c r="C3845" t="s">
        <v>301</v>
      </c>
      <c r="D3845" t="s">
        <v>7400</v>
      </c>
      <c r="E3845" t="s">
        <v>725</v>
      </c>
      <c r="F3845" t="s">
        <v>8981</v>
      </c>
      <c r="G3845" t="s">
        <v>1583</v>
      </c>
      <c r="H3845">
        <v>4</v>
      </c>
      <c r="I3845" t="s">
        <v>1652</v>
      </c>
      <c r="J3845">
        <v>0</v>
      </c>
      <c r="K3845">
        <v>0</v>
      </c>
    </row>
    <row r="3846" spans="1:11" x14ac:dyDescent="0.25">
      <c r="A3846">
        <v>3848</v>
      </c>
      <c r="B3846" t="s">
        <v>1647</v>
      </c>
      <c r="C3846" t="s">
        <v>301</v>
      </c>
      <c r="D3846" t="s">
        <v>7400</v>
      </c>
      <c r="E3846" t="s">
        <v>188</v>
      </c>
      <c r="F3846" t="s">
        <v>6138</v>
      </c>
      <c r="G3846" t="s">
        <v>1549</v>
      </c>
      <c r="H3846">
        <v>7</v>
      </c>
      <c r="I3846" t="s">
        <v>1652</v>
      </c>
      <c r="J3846">
        <v>0</v>
      </c>
      <c r="K3846">
        <v>0</v>
      </c>
    </row>
    <row r="3847" spans="1:11" x14ac:dyDescent="0.25">
      <c r="A3847">
        <v>3848</v>
      </c>
      <c r="B3847" t="s">
        <v>1647</v>
      </c>
      <c r="C3847" t="s">
        <v>301</v>
      </c>
      <c r="D3847" t="s">
        <v>7400</v>
      </c>
      <c r="E3847" t="s">
        <v>195</v>
      </c>
      <c r="F3847" t="s">
        <v>1739</v>
      </c>
      <c r="G3847" t="s">
        <v>1517</v>
      </c>
      <c r="H3847">
        <v>2</v>
      </c>
      <c r="I3847" t="s">
        <v>1652</v>
      </c>
      <c r="J3847">
        <v>0</v>
      </c>
      <c r="K3847">
        <v>0</v>
      </c>
    </row>
    <row r="3848" spans="1:11" x14ac:dyDescent="0.25">
      <c r="A3848">
        <v>3848</v>
      </c>
      <c r="B3848" t="s">
        <v>1647</v>
      </c>
      <c r="C3848" t="s">
        <v>301</v>
      </c>
      <c r="D3848" t="s">
        <v>7400</v>
      </c>
      <c r="E3848" t="s">
        <v>197</v>
      </c>
      <c r="F3848" t="s">
        <v>7178</v>
      </c>
      <c r="G3848" t="s">
        <v>1528</v>
      </c>
      <c r="H3848">
        <v>1</v>
      </c>
      <c r="I3848" t="s">
        <v>1652</v>
      </c>
      <c r="J3848">
        <v>0</v>
      </c>
      <c r="K3848">
        <v>0</v>
      </c>
    </row>
    <row r="3849" spans="1:11" x14ac:dyDescent="0.25">
      <c r="A3849">
        <v>3848</v>
      </c>
      <c r="B3849" t="s">
        <v>1647</v>
      </c>
      <c r="C3849" t="s">
        <v>301</v>
      </c>
      <c r="D3849" t="s">
        <v>7400</v>
      </c>
      <c r="E3849" t="s">
        <v>198</v>
      </c>
      <c r="F3849" t="s">
        <v>8871</v>
      </c>
      <c r="G3849" t="s">
        <v>1528</v>
      </c>
      <c r="H3849">
        <v>2</v>
      </c>
      <c r="I3849" t="s">
        <v>1652</v>
      </c>
      <c r="J3849">
        <v>0</v>
      </c>
      <c r="K3849">
        <v>0</v>
      </c>
    </row>
    <row r="3850" spans="1:11" x14ac:dyDescent="0.25">
      <c r="A3850">
        <v>3848</v>
      </c>
      <c r="B3850" t="s">
        <v>1647</v>
      </c>
      <c r="C3850" t="s">
        <v>301</v>
      </c>
      <c r="D3850" t="s">
        <v>7400</v>
      </c>
      <c r="E3850" t="s">
        <v>199</v>
      </c>
      <c r="F3850" t="s">
        <v>9195</v>
      </c>
      <c r="G3850" t="s">
        <v>1535</v>
      </c>
      <c r="H3850">
        <v>3</v>
      </c>
      <c r="I3850" t="s">
        <v>1652</v>
      </c>
      <c r="J3850">
        <v>0</v>
      </c>
      <c r="K3850">
        <v>0</v>
      </c>
    </row>
    <row r="3851" spans="1:11" x14ac:dyDescent="0.25">
      <c r="A3851">
        <v>3848</v>
      </c>
      <c r="B3851" t="s">
        <v>1647</v>
      </c>
      <c r="C3851" t="s">
        <v>301</v>
      </c>
      <c r="D3851" t="s">
        <v>7400</v>
      </c>
      <c r="E3851" t="s">
        <v>200</v>
      </c>
      <c r="F3851" t="s">
        <v>1738</v>
      </c>
      <c r="G3851" t="s">
        <v>1548</v>
      </c>
      <c r="H3851">
        <v>18</v>
      </c>
      <c r="I3851" t="s">
        <v>1652</v>
      </c>
      <c r="J3851">
        <v>0</v>
      </c>
      <c r="K3851">
        <v>0</v>
      </c>
    </row>
    <row r="3852" spans="1:11" x14ac:dyDescent="0.25">
      <c r="A3852">
        <v>3848</v>
      </c>
      <c r="B3852" t="s">
        <v>1647</v>
      </c>
      <c r="C3852" t="s">
        <v>301</v>
      </c>
      <c r="D3852" t="s">
        <v>7400</v>
      </c>
      <c r="E3852" t="s">
        <v>201</v>
      </c>
      <c r="F3852" t="s">
        <v>1738</v>
      </c>
      <c r="G3852" t="s">
        <v>1548</v>
      </c>
      <c r="H3852">
        <v>30</v>
      </c>
      <c r="I3852" t="s">
        <v>1652</v>
      </c>
      <c r="J3852">
        <v>0</v>
      </c>
      <c r="K3852">
        <v>0</v>
      </c>
    </row>
    <row r="3853" spans="1:11" x14ac:dyDescent="0.25">
      <c r="A3853">
        <v>3848</v>
      </c>
      <c r="B3853" t="s">
        <v>1647</v>
      </c>
      <c r="C3853" t="s">
        <v>301</v>
      </c>
      <c r="D3853" t="s">
        <v>7400</v>
      </c>
      <c r="E3853" t="s">
        <v>756</v>
      </c>
      <c r="F3853" t="s">
        <v>9196</v>
      </c>
      <c r="G3853" t="s">
        <v>99</v>
      </c>
      <c r="H3853">
        <v>50</v>
      </c>
      <c r="I3853" t="s">
        <v>1652</v>
      </c>
      <c r="J3853">
        <v>0</v>
      </c>
      <c r="K3853">
        <v>0</v>
      </c>
    </row>
    <row r="3854" spans="1:11" x14ac:dyDescent="0.25">
      <c r="A3854">
        <v>3848</v>
      </c>
      <c r="B3854" t="s">
        <v>1647</v>
      </c>
      <c r="C3854" t="s">
        <v>301</v>
      </c>
      <c r="D3854" t="s">
        <v>7400</v>
      </c>
      <c r="E3854" t="s">
        <v>726</v>
      </c>
      <c r="F3854" t="s">
        <v>7320</v>
      </c>
      <c r="G3854" t="s">
        <v>1549</v>
      </c>
      <c r="H3854">
        <v>4</v>
      </c>
      <c r="I3854" t="s">
        <v>1652</v>
      </c>
      <c r="J3854">
        <v>0</v>
      </c>
      <c r="K3854">
        <v>0</v>
      </c>
    </row>
    <row r="3855" spans="1:11" x14ac:dyDescent="0.25">
      <c r="A3855">
        <v>3848</v>
      </c>
      <c r="B3855" t="s">
        <v>1647</v>
      </c>
      <c r="C3855" t="s">
        <v>301</v>
      </c>
      <c r="D3855" t="s">
        <v>7400</v>
      </c>
      <c r="E3855" t="s">
        <v>204</v>
      </c>
      <c r="F3855" t="s">
        <v>2100</v>
      </c>
      <c r="G3855" t="s">
        <v>1548</v>
      </c>
      <c r="H3855">
        <v>4</v>
      </c>
      <c r="I3855" t="s">
        <v>1652</v>
      </c>
      <c r="J3855">
        <v>0</v>
      </c>
      <c r="K3855">
        <v>0</v>
      </c>
    </row>
    <row r="3856" spans="1:11" x14ac:dyDescent="0.25">
      <c r="A3856">
        <v>3848</v>
      </c>
      <c r="B3856" t="s">
        <v>1647</v>
      </c>
      <c r="C3856" t="s">
        <v>301</v>
      </c>
      <c r="D3856" t="s">
        <v>7400</v>
      </c>
      <c r="E3856" t="s">
        <v>705</v>
      </c>
      <c r="F3856" t="s">
        <v>7179</v>
      </c>
      <c r="G3856" t="s">
        <v>1517</v>
      </c>
      <c r="H3856">
        <v>44</v>
      </c>
      <c r="I3856" t="s">
        <v>1652</v>
      </c>
      <c r="J3856">
        <v>0</v>
      </c>
      <c r="K3856">
        <v>0</v>
      </c>
    </row>
    <row r="3857" spans="1:11" x14ac:dyDescent="0.25">
      <c r="A3857">
        <v>3848</v>
      </c>
      <c r="B3857" t="s">
        <v>1647</v>
      </c>
      <c r="C3857" t="s">
        <v>301</v>
      </c>
      <c r="D3857" t="s">
        <v>7400</v>
      </c>
      <c r="E3857" t="s">
        <v>205</v>
      </c>
      <c r="F3857" t="s">
        <v>10960</v>
      </c>
      <c r="G3857" t="s">
        <v>1552</v>
      </c>
      <c r="H3857">
        <v>4</v>
      </c>
      <c r="I3857" t="s">
        <v>1652</v>
      </c>
      <c r="J3857">
        <v>0</v>
      </c>
      <c r="K3857">
        <v>0</v>
      </c>
    </row>
    <row r="3858" spans="1:11" x14ac:dyDescent="0.25">
      <c r="A3858">
        <v>3848</v>
      </c>
      <c r="B3858" t="s">
        <v>1647</v>
      </c>
      <c r="C3858" t="s">
        <v>301</v>
      </c>
      <c r="D3858" t="s">
        <v>7400</v>
      </c>
      <c r="E3858" t="s">
        <v>206</v>
      </c>
      <c r="F3858" t="s">
        <v>10961</v>
      </c>
      <c r="G3858" t="s">
        <v>1549</v>
      </c>
      <c r="H3858">
        <v>10</v>
      </c>
      <c r="I3858" t="s">
        <v>1652</v>
      </c>
      <c r="J3858">
        <v>0</v>
      </c>
      <c r="K3858">
        <v>0</v>
      </c>
    </row>
    <row r="3859" spans="1:11" x14ac:dyDescent="0.25">
      <c r="A3859">
        <v>3848</v>
      </c>
      <c r="B3859" t="s">
        <v>1647</v>
      </c>
      <c r="C3859" t="s">
        <v>301</v>
      </c>
      <c r="D3859" t="s">
        <v>7400</v>
      </c>
      <c r="E3859" t="s">
        <v>208</v>
      </c>
      <c r="F3859" t="s">
        <v>10186</v>
      </c>
      <c r="G3859" t="s">
        <v>1541</v>
      </c>
      <c r="H3859">
        <v>8</v>
      </c>
      <c r="I3859" t="s">
        <v>1652</v>
      </c>
      <c r="J3859">
        <v>0</v>
      </c>
      <c r="K3859">
        <v>0</v>
      </c>
    </row>
    <row r="3860" spans="1:11" x14ac:dyDescent="0.25">
      <c r="A3860">
        <v>3848</v>
      </c>
      <c r="B3860" t="s">
        <v>1647</v>
      </c>
      <c r="C3860" t="s">
        <v>301</v>
      </c>
      <c r="D3860" t="s">
        <v>7400</v>
      </c>
      <c r="E3860" t="s">
        <v>209</v>
      </c>
      <c r="F3860" t="s">
        <v>1737</v>
      </c>
      <c r="G3860" t="s">
        <v>99</v>
      </c>
      <c r="H3860">
        <v>16</v>
      </c>
      <c r="I3860" t="s">
        <v>1652</v>
      </c>
      <c r="J3860">
        <v>0</v>
      </c>
      <c r="K3860">
        <v>0</v>
      </c>
    </row>
    <row r="3861" spans="1:11" x14ac:dyDescent="0.25">
      <c r="A3861">
        <v>3848</v>
      </c>
      <c r="B3861" t="s">
        <v>1647</v>
      </c>
      <c r="C3861" t="s">
        <v>301</v>
      </c>
      <c r="D3861" t="s">
        <v>7400</v>
      </c>
      <c r="E3861" t="s">
        <v>210</v>
      </c>
      <c r="F3861" t="s">
        <v>1736</v>
      </c>
      <c r="G3861" t="s">
        <v>99</v>
      </c>
      <c r="H3861">
        <v>19</v>
      </c>
      <c r="I3861" t="s">
        <v>1652</v>
      </c>
      <c r="J3861">
        <v>0</v>
      </c>
      <c r="K3861">
        <v>0</v>
      </c>
    </row>
    <row r="3862" spans="1:11" x14ac:dyDescent="0.25">
      <c r="A3862">
        <v>3848</v>
      </c>
      <c r="B3862" t="s">
        <v>1647</v>
      </c>
      <c r="C3862" t="s">
        <v>301</v>
      </c>
      <c r="D3862" t="s">
        <v>7400</v>
      </c>
      <c r="E3862" t="s">
        <v>669</v>
      </c>
      <c r="F3862" t="s">
        <v>6903</v>
      </c>
      <c r="G3862" t="s">
        <v>1571</v>
      </c>
      <c r="H3862">
        <v>11</v>
      </c>
      <c r="I3862" t="s">
        <v>1652</v>
      </c>
      <c r="J3862">
        <v>0</v>
      </c>
      <c r="K3862">
        <v>0</v>
      </c>
    </row>
    <row r="3863" spans="1:11" x14ac:dyDescent="0.25">
      <c r="A3863">
        <v>3848</v>
      </c>
      <c r="B3863" t="s">
        <v>1647</v>
      </c>
      <c r="C3863" t="s">
        <v>301</v>
      </c>
      <c r="D3863" t="s">
        <v>7400</v>
      </c>
      <c r="E3863" t="s">
        <v>211</v>
      </c>
      <c r="F3863" t="s">
        <v>1735</v>
      </c>
      <c r="G3863" t="s">
        <v>99</v>
      </c>
      <c r="H3863">
        <v>6</v>
      </c>
      <c r="I3863" t="s">
        <v>1652</v>
      </c>
      <c r="J3863">
        <v>0</v>
      </c>
      <c r="K3863">
        <v>0</v>
      </c>
    </row>
    <row r="3864" spans="1:11" x14ac:dyDescent="0.25">
      <c r="A3864">
        <v>3848</v>
      </c>
      <c r="B3864" t="s">
        <v>1647</v>
      </c>
      <c r="C3864" t="s">
        <v>301</v>
      </c>
      <c r="D3864" t="s">
        <v>7400</v>
      </c>
      <c r="E3864" t="s">
        <v>212</v>
      </c>
      <c r="F3864" t="s">
        <v>9924</v>
      </c>
      <c r="G3864" t="s">
        <v>99</v>
      </c>
      <c r="H3864">
        <v>5</v>
      </c>
      <c r="I3864" t="s">
        <v>1652</v>
      </c>
      <c r="J3864">
        <v>0</v>
      </c>
      <c r="K3864">
        <v>0</v>
      </c>
    </row>
    <row r="3865" spans="1:11" x14ac:dyDescent="0.25">
      <c r="A3865">
        <v>3848</v>
      </c>
      <c r="B3865" t="s">
        <v>1647</v>
      </c>
      <c r="C3865" t="s">
        <v>301</v>
      </c>
      <c r="D3865" t="s">
        <v>7400</v>
      </c>
      <c r="E3865" t="s">
        <v>213</v>
      </c>
      <c r="F3865" t="s">
        <v>1734</v>
      </c>
      <c r="G3865" t="s">
        <v>99</v>
      </c>
      <c r="H3865">
        <v>10</v>
      </c>
      <c r="I3865" t="s">
        <v>1652</v>
      </c>
      <c r="J3865">
        <v>0</v>
      </c>
      <c r="K3865">
        <v>0</v>
      </c>
    </row>
    <row r="3866" spans="1:11" x14ac:dyDescent="0.25">
      <c r="A3866">
        <v>3848</v>
      </c>
      <c r="B3866" t="s">
        <v>1647</v>
      </c>
      <c r="C3866" t="s">
        <v>301</v>
      </c>
      <c r="D3866" t="s">
        <v>7400</v>
      </c>
      <c r="E3866" t="s">
        <v>214</v>
      </c>
      <c r="F3866" t="s">
        <v>5663</v>
      </c>
      <c r="G3866" t="s">
        <v>99</v>
      </c>
      <c r="H3866">
        <v>11</v>
      </c>
      <c r="I3866" t="s">
        <v>1652</v>
      </c>
      <c r="J3866">
        <v>0</v>
      </c>
      <c r="K3866">
        <v>0</v>
      </c>
    </row>
    <row r="3867" spans="1:11" x14ac:dyDescent="0.25">
      <c r="A3867">
        <v>3848</v>
      </c>
      <c r="B3867" t="s">
        <v>1647</v>
      </c>
      <c r="C3867" t="s">
        <v>301</v>
      </c>
      <c r="D3867" t="s">
        <v>7400</v>
      </c>
      <c r="E3867" t="s">
        <v>673</v>
      </c>
      <c r="F3867" t="s">
        <v>10410</v>
      </c>
      <c r="G3867" t="s">
        <v>107</v>
      </c>
      <c r="H3867">
        <v>50</v>
      </c>
      <c r="I3867" t="s">
        <v>1652</v>
      </c>
      <c r="J3867">
        <v>0</v>
      </c>
      <c r="K3867">
        <v>0</v>
      </c>
    </row>
    <row r="3868" spans="1:11" x14ac:dyDescent="0.25">
      <c r="A3868">
        <v>3848</v>
      </c>
      <c r="B3868" t="s">
        <v>1647</v>
      </c>
      <c r="C3868" t="s">
        <v>301</v>
      </c>
      <c r="D3868" t="s">
        <v>7400</v>
      </c>
      <c r="E3868" t="s">
        <v>828</v>
      </c>
      <c r="F3868" t="s">
        <v>10549</v>
      </c>
      <c r="G3868" t="s">
        <v>1571</v>
      </c>
      <c r="H3868">
        <v>92</v>
      </c>
      <c r="I3868" t="s">
        <v>1652</v>
      </c>
      <c r="J3868">
        <v>0</v>
      </c>
      <c r="K3868">
        <v>0</v>
      </c>
    </row>
    <row r="3869" spans="1:11" x14ac:dyDescent="0.25">
      <c r="A3869">
        <v>3848</v>
      </c>
      <c r="B3869" t="s">
        <v>1647</v>
      </c>
      <c r="C3869" t="s">
        <v>301</v>
      </c>
      <c r="D3869" t="s">
        <v>7400</v>
      </c>
      <c r="E3869" t="s">
        <v>831</v>
      </c>
      <c r="F3869" t="s">
        <v>10550</v>
      </c>
      <c r="G3869" t="s">
        <v>1571</v>
      </c>
      <c r="H3869">
        <v>20</v>
      </c>
      <c r="I3869" t="s">
        <v>1652</v>
      </c>
      <c r="J3869">
        <v>0</v>
      </c>
      <c r="K3869">
        <v>0</v>
      </c>
    </row>
    <row r="3870" spans="1:11" x14ac:dyDescent="0.25">
      <c r="A3870">
        <v>3848</v>
      </c>
      <c r="B3870" t="s">
        <v>1647</v>
      </c>
      <c r="C3870" t="s">
        <v>301</v>
      </c>
      <c r="D3870" t="s">
        <v>7400</v>
      </c>
      <c r="E3870" t="s">
        <v>706</v>
      </c>
      <c r="F3870" t="s">
        <v>1733</v>
      </c>
      <c r="G3870" t="s">
        <v>1556</v>
      </c>
      <c r="H3870">
        <v>7</v>
      </c>
      <c r="I3870" t="s">
        <v>1652</v>
      </c>
      <c r="J3870">
        <v>0</v>
      </c>
      <c r="K3870">
        <v>0</v>
      </c>
    </row>
    <row r="3871" spans="1:11" x14ac:dyDescent="0.25">
      <c r="A3871">
        <v>3848</v>
      </c>
      <c r="B3871" t="s">
        <v>1647</v>
      </c>
      <c r="C3871" t="s">
        <v>301</v>
      </c>
      <c r="D3871" t="s">
        <v>7400</v>
      </c>
      <c r="E3871" t="s">
        <v>674</v>
      </c>
      <c r="F3871" t="s">
        <v>10411</v>
      </c>
      <c r="G3871" t="s">
        <v>107</v>
      </c>
      <c r="H3871">
        <v>50</v>
      </c>
      <c r="I3871" t="s">
        <v>1652</v>
      </c>
      <c r="J3871">
        <v>0</v>
      </c>
      <c r="K3871">
        <v>0</v>
      </c>
    </row>
    <row r="3872" spans="1:11" x14ac:dyDescent="0.25">
      <c r="A3872">
        <v>3848</v>
      </c>
      <c r="B3872" t="s">
        <v>1647</v>
      </c>
      <c r="C3872" t="s">
        <v>301</v>
      </c>
      <c r="D3872" t="s">
        <v>7400</v>
      </c>
      <c r="E3872" t="s">
        <v>675</v>
      </c>
      <c r="F3872" t="s">
        <v>7065</v>
      </c>
      <c r="G3872" t="s">
        <v>107</v>
      </c>
      <c r="H3872">
        <v>96</v>
      </c>
      <c r="I3872" t="s">
        <v>1652</v>
      </c>
      <c r="J3872">
        <v>0</v>
      </c>
      <c r="K3872">
        <v>0</v>
      </c>
    </row>
    <row r="3873" spans="1:11" x14ac:dyDescent="0.25">
      <c r="A3873">
        <v>3848</v>
      </c>
      <c r="B3873" t="s">
        <v>1647</v>
      </c>
      <c r="C3873" t="s">
        <v>301</v>
      </c>
      <c r="D3873" t="s">
        <v>7400</v>
      </c>
      <c r="E3873" t="s">
        <v>676</v>
      </c>
      <c r="F3873" t="s">
        <v>7066</v>
      </c>
      <c r="G3873" t="s">
        <v>107</v>
      </c>
      <c r="H3873">
        <v>60</v>
      </c>
      <c r="I3873" t="s">
        <v>1652</v>
      </c>
      <c r="J3873">
        <v>0</v>
      </c>
      <c r="K3873">
        <v>0</v>
      </c>
    </row>
    <row r="3874" spans="1:11" x14ac:dyDescent="0.25">
      <c r="A3874">
        <v>3848</v>
      </c>
      <c r="B3874" t="s">
        <v>1647</v>
      </c>
      <c r="C3874" t="s">
        <v>301</v>
      </c>
      <c r="D3874" t="s">
        <v>7400</v>
      </c>
      <c r="E3874" t="s">
        <v>677</v>
      </c>
      <c r="F3874" t="s">
        <v>7887</v>
      </c>
      <c r="G3874" t="s">
        <v>1548</v>
      </c>
      <c r="H3874">
        <v>21</v>
      </c>
      <c r="I3874" t="s">
        <v>1652</v>
      </c>
      <c r="J3874">
        <v>0</v>
      </c>
      <c r="K3874">
        <v>0</v>
      </c>
    </row>
    <row r="3875" spans="1:11" x14ac:dyDescent="0.25">
      <c r="A3875">
        <v>3848</v>
      </c>
      <c r="B3875" t="s">
        <v>1647</v>
      </c>
      <c r="C3875" t="s">
        <v>301</v>
      </c>
      <c r="D3875" t="s">
        <v>7400</v>
      </c>
      <c r="E3875" t="s">
        <v>701</v>
      </c>
      <c r="F3875" t="s">
        <v>10187</v>
      </c>
      <c r="G3875" t="s">
        <v>1597</v>
      </c>
      <c r="H3875">
        <v>1</v>
      </c>
      <c r="I3875" t="s">
        <v>1652</v>
      </c>
      <c r="J3875">
        <v>0</v>
      </c>
      <c r="K3875">
        <v>0</v>
      </c>
    </row>
    <row r="3876" spans="1:11" x14ac:dyDescent="0.25">
      <c r="A3876">
        <v>3848</v>
      </c>
      <c r="B3876" t="s">
        <v>1647</v>
      </c>
      <c r="C3876" t="s">
        <v>301</v>
      </c>
      <c r="D3876" t="s">
        <v>7400</v>
      </c>
      <c r="E3876" t="s">
        <v>1314</v>
      </c>
      <c r="F3876" t="s">
        <v>10551</v>
      </c>
      <c r="G3876" t="s">
        <v>1563</v>
      </c>
      <c r="H3876">
        <v>5</v>
      </c>
      <c r="I3876" t="s">
        <v>1652</v>
      </c>
      <c r="J3876">
        <v>0</v>
      </c>
      <c r="K3876">
        <v>0</v>
      </c>
    </row>
    <row r="3877" spans="1:11" x14ac:dyDescent="0.25">
      <c r="A3877">
        <v>3848</v>
      </c>
      <c r="B3877" t="s">
        <v>1647</v>
      </c>
      <c r="C3877" t="s">
        <v>301</v>
      </c>
      <c r="D3877" t="s">
        <v>7400</v>
      </c>
      <c r="E3877" t="s">
        <v>219</v>
      </c>
      <c r="F3877" t="s">
        <v>1732</v>
      </c>
      <c r="G3877" t="s">
        <v>1548</v>
      </c>
      <c r="H3877">
        <v>9</v>
      </c>
      <c r="I3877" t="s">
        <v>1652</v>
      </c>
      <c r="J3877">
        <v>0</v>
      </c>
      <c r="K3877">
        <v>0</v>
      </c>
    </row>
    <row r="3878" spans="1:11" x14ac:dyDescent="0.25">
      <c r="A3878">
        <v>3848</v>
      </c>
      <c r="B3878" t="s">
        <v>1647</v>
      </c>
      <c r="C3878" t="s">
        <v>301</v>
      </c>
      <c r="D3878" t="s">
        <v>7400</v>
      </c>
      <c r="E3878" t="s">
        <v>678</v>
      </c>
      <c r="F3878" t="s">
        <v>7888</v>
      </c>
      <c r="G3878" t="s">
        <v>1548</v>
      </c>
      <c r="H3878">
        <v>15</v>
      </c>
      <c r="I3878" t="s">
        <v>1652</v>
      </c>
      <c r="J3878">
        <v>0</v>
      </c>
      <c r="K3878">
        <v>0</v>
      </c>
    </row>
    <row r="3879" spans="1:11" x14ac:dyDescent="0.25">
      <c r="A3879">
        <v>3848</v>
      </c>
      <c r="B3879" t="s">
        <v>1647</v>
      </c>
      <c r="C3879" t="s">
        <v>301</v>
      </c>
      <c r="D3879" t="s">
        <v>7400</v>
      </c>
      <c r="E3879" t="s">
        <v>221</v>
      </c>
      <c r="F3879" t="s">
        <v>10962</v>
      </c>
      <c r="G3879" t="s">
        <v>99</v>
      </c>
      <c r="H3879">
        <v>28</v>
      </c>
      <c r="I3879" t="s">
        <v>1652</v>
      </c>
      <c r="J3879">
        <v>0</v>
      </c>
      <c r="K3879">
        <v>0</v>
      </c>
    </row>
    <row r="3880" spans="1:11" x14ac:dyDescent="0.25">
      <c r="A3880">
        <v>3848</v>
      </c>
      <c r="B3880" t="s">
        <v>1647</v>
      </c>
      <c r="C3880" t="s">
        <v>301</v>
      </c>
      <c r="D3880" t="s">
        <v>7400</v>
      </c>
      <c r="E3880" t="s">
        <v>702</v>
      </c>
      <c r="F3880" t="s">
        <v>8632</v>
      </c>
      <c r="G3880" t="s">
        <v>1547</v>
      </c>
      <c r="H3880">
        <v>3</v>
      </c>
      <c r="I3880" t="s">
        <v>1652</v>
      </c>
      <c r="J3880">
        <v>0</v>
      </c>
      <c r="K3880">
        <v>0</v>
      </c>
    </row>
    <row r="3881" spans="1:11" x14ac:dyDescent="0.25">
      <c r="A3881">
        <v>3848</v>
      </c>
      <c r="B3881" t="s">
        <v>1647</v>
      </c>
      <c r="C3881" t="s">
        <v>301</v>
      </c>
      <c r="D3881" t="s">
        <v>7400</v>
      </c>
      <c r="E3881" t="s">
        <v>226</v>
      </c>
      <c r="F3881" t="s">
        <v>9197</v>
      </c>
      <c r="G3881" t="s">
        <v>77</v>
      </c>
      <c r="H3881">
        <v>5</v>
      </c>
      <c r="I3881" t="s">
        <v>1652</v>
      </c>
      <c r="J3881">
        <v>0</v>
      </c>
      <c r="K3881">
        <v>0</v>
      </c>
    </row>
    <row r="3882" spans="1:11" x14ac:dyDescent="0.25">
      <c r="A3882">
        <v>3848</v>
      </c>
      <c r="B3882" t="s">
        <v>1647</v>
      </c>
      <c r="C3882" t="s">
        <v>301</v>
      </c>
      <c r="D3882" t="s">
        <v>7400</v>
      </c>
      <c r="E3882" t="s">
        <v>832</v>
      </c>
      <c r="F3882" t="s">
        <v>4583</v>
      </c>
      <c r="G3882" t="s">
        <v>1571</v>
      </c>
      <c r="H3882">
        <v>16</v>
      </c>
      <c r="I3882" t="s">
        <v>1652</v>
      </c>
      <c r="J3882">
        <v>0</v>
      </c>
      <c r="K3882">
        <v>0</v>
      </c>
    </row>
    <row r="3883" spans="1:11" x14ac:dyDescent="0.25">
      <c r="A3883">
        <v>3848</v>
      </c>
      <c r="B3883" t="s">
        <v>1647</v>
      </c>
      <c r="C3883" t="s">
        <v>301</v>
      </c>
      <c r="D3883" t="s">
        <v>7400</v>
      </c>
      <c r="E3883" t="s">
        <v>229</v>
      </c>
      <c r="F3883" t="s">
        <v>9198</v>
      </c>
      <c r="G3883" t="s">
        <v>1547</v>
      </c>
      <c r="H3883">
        <v>1</v>
      </c>
      <c r="I3883" t="s">
        <v>1652</v>
      </c>
      <c r="J3883">
        <v>0</v>
      </c>
      <c r="K3883">
        <v>0</v>
      </c>
    </row>
    <row r="3884" spans="1:11" x14ac:dyDescent="0.25">
      <c r="A3884">
        <v>3848</v>
      </c>
      <c r="B3884" t="s">
        <v>1647</v>
      </c>
      <c r="C3884" t="s">
        <v>301</v>
      </c>
      <c r="D3884" t="s">
        <v>7400</v>
      </c>
      <c r="E3884" t="s">
        <v>780</v>
      </c>
      <c r="F3884" t="s">
        <v>10552</v>
      </c>
      <c r="G3884" t="s">
        <v>1548</v>
      </c>
      <c r="H3884">
        <v>4</v>
      </c>
      <c r="I3884" t="s">
        <v>1652</v>
      </c>
      <c r="J3884">
        <v>0</v>
      </c>
      <c r="K3884">
        <v>0</v>
      </c>
    </row>
    <row r="3885" spans="1:11" x14ac:dyDescent="0.25">
      <c r="A3885">
        <v>3848</v>
      </c>
      <c r="B3885" t="s">
        <v>1647</v>
      </c>
      <c r="C3885" t="s">
        <v>301</v>
      </c>
      <c r="D3885" t="s">
        <v>7400</v>
      </c>
      <c r="E3885" t="s">
        <v>740</v>
      </c>
      <c r="F3885" t="s">
        <v>9111</v>
      </c>
      <c r="G3885" t="s">
        <v>1599</v>
      </c>
      <c r="H3885">
        <v>1</v>
      </c>
      <c r="I3885" t="s">
        <v>1652</v>
      </c>
      <c r="J3885">
        <v>0</v>
      </c>
      <c r="K3885">
        <v>0</v>
      </c>
    </row>
    <row r="3886" spans="1:11" x14ac:dyDescent="0.25">
      <c r="A3886">
        <v>3848</v>
      </c>
      <c r="B3886" t="s">
        <v>1647</v>
      </c>
      <c r="C3886" t="s">
        <v>301</v>
      </c>
      <c r="D3886" t="s">
        <v>7400</v>
      </c>
      <c r="E3886" t="s">
        <v>6974</v>
      </c>
      <c r="F3886" t="s">
        <v>6975</v>
      </c>
      <c r="G3886" t="s">
        <v>6878</v>
      </c>
      <c r="H3886">
        <v>23</v>
      </c>
      <c r="I3886" t="s">
        <v>1652</v>
      </c>
      <c r="J3886">
        <v>0</v>
      </c>
      <c r="K3886">
        <v>0</v>
      </c>
    </row>
    <row r="3887" spans="1:11" x14ac:dyDescent="0.25">
      <c r="A3887">
        <v>3848</v>
      </c>
      <c r="B3887" t="s">
        <v>1647</v>
      </c>
      <c r="C3887" t="s">
        <v>301</v>
      </c>
      <c r="D3887" t="s">
        <v>7400</v>
      </c>
      <c r="E3887" t="s">
        <v>5665</v>
      </c>
      <c r="F3887" t="s">
        <v>5666</v>
      </c>
      <c r="G3887" t="s">
        <v>6878</v>
      </c>
      <c r="H3887">
        <v>1</v>
      </c>
      <c r="I3887" t="s">
        <v>1652</v>
      </c>
      <c r="J3887">
        <v>0</v>
      </c>
      <c r="K3887">
        <v>0</v>
      </c>
    </row>
    <row r="3888" spans="1:11" x14ac:dyDescent="0.25">
      <c r="A3888">
        <v>3848</v>
      </c>
      <c r="B3888" t="s">
        <v>1647</v>
      </c>
      <c r="C3888" t="s">
        <v>301</v>
      </c>
      <c r="D3888" t="s">
        <v>7400</v>
      </c>
      <c r="G3888" t="s">
        <v>5664</v>
      </c>
      <c r="H3888">
        <v>8</v>
      </c>
      <c r="I3888" t="s">
        <v>1652</v>
      </c>
      <c r="J3888">
        <v>0</v>
      </c>
      <c r="K3888">
        <v>0</v>
      </c>
    </row>
    <row r="3889" spans="1:11" x14ac:dyDescent="0.25">
      <c r="A3889">
        <v>3848</v>
      </c>
      <c r="B3889" t="s">
        <v>1647</v>
      </c>
      <c r="C3889" t="s">
        <v>301</v>
      </c>
      <c r="D3889" t="s">
        <v>7400</v>
      </c>
      <c r="E3889" t="s">
        <v>6976</v>
      </c>
      <c r="F3889" t="s">
        <v>3106</v>
      </c>
      <c r="G3889" t="s">
        <v>6777</v>
      </c>
      <c r="H3889">
        <v>13</v>
      </c>
      <c r="I3889" t="s">
        <v>1652</v>
      </c>
      <c r="J3889">
        <v>0</v>
      </c>
      <c r="K3889">
        <v>0</v>
      </c>
    </row>
    <row r="3890" spans="1:11" x14ac:dyDescent="0.25">
      <c r="A3890">
        <v>3848</v>
      </c>
      <c r="B3890" t="s">
        <v>1647</v>
      </c>
      <c r="C3890" t="s">
        <v>301</v>
      </c>
      <c r="D3890" t="s">
        <v>7400</v>
      </c>
      <c r="E3890" t="s">
        <v>6977</v>
      </c>
      <c r="F3890" t="s">
        <v>6978</v>
      </c>
      <c r="G3890" t="s">
        <v>6777</v>
      </c>
      <c r="H3890">
        <v>8</v>
      </c>
      <c r="I3890" t="s">
        <v>1652</v>
      </c>
      <c r="J3890">
        <v>0</v>
      </c>
      <c r="K3890">
        <v>0</v>
      </c>
    </row>
    <row r="3891" spans="1:11" x14ac:dyDescent="0.25">
      <c r="A3891">
        <v>3848</v>
      </c>
      <c r="B3891" t="s">
        <v>1647</v>
      </c>
      <c r="C3891" t="s">
        <v>301</v>
      </c>
      <c r="D3891" t="s">
        <v>7400</v>
      </c>
      <c r="E3891" t="s">
        <v>5667</v>
      </c>
      <c r="F3891" t="s">
        <v>6737</v>
      </c>
      <c r="G3891" t="s">
        <v>5668</v>
      </c>
      <c r="H3891">
        <v>1</v>
      </c>
      <c r="I3891" t="s">
        <v>1652</v>
      </c>
      <c r="J3891">
        <v>0</v>
      </c>
      <c r="K3891">
        <v>0</v>
      </c>
    </row>
    <row r="3892" spans="1:11" x14ac:dyDescent="0.25">
      <c r="A3892">
        <v>3848</v>
      </c>
      <c r="B3892" t="s">
        <v>1647</v>
      </c>
      <c r="C3892" t="s">
        <v>301</v>
      </c>
      <c r="D3892" t="s">
        <v>7400</v>
      </c>
      <c r="E3892" t="s">
        <v>5670</v>
      </c>
      <c r="F3892" t="s">
        <v>5671</v>
      </c>
      <c r="G3892" t="s">
        <v>5669</v>
      </c>
      <c r="H3892">
        <v>2</v>
      </c>
      <c r="I3892" t="s">
        <v>1652</v>
      </c>
      <c r="J3892">
        <v>0</v>
      </c>
      <c r="K3892">
        <v>0</v>
      </c>
    </row>
    <row r="3893" spans="1:11" x14ac:dyDescent="0.25">
      <c r="A3893">
        <v>3848</v>
      </c>
      <c r="B3893" t="s">
        <v>1647</v>
      </c>
      <c r="C3893" t="s">
        <v>301</v>
      </c>
      <c r="D3893" t="s">
        <v>7400</v>
      </c>
      <c r="E3893" t="s">
        <v>5672</v>
      </c>
      <c r="F3893" t="s">
        <v>5673</v>
      </c>
      <c r="G3893" t="s">
        <v>6878</v>
      </c>
      <c r="H3893">
        <v>12</v>
      </c>
      <c r="I3893" t="s">
        <v>1652</v>
      </c>
      <c r="J3893">
        <v>0</v>
      </c>
      <c r="K3893">
        <v>0</v>
      </c>
    </row>
    <row r="3894" spans="1:11" x14ac:dyDescent="0.25">
      <c r="A3894">
        <v>3848</v>
      </c>
      <c r="B3894" t="s">
        <v>1647</v>
      </c>
      <c r="C3894" t="s">
        <v>301</v>
      </c>
      <c r="D3894" t="s">
        <v>7400</v>
      </c>
      <c r="G3894" t="s">
        <v>5613</v>
      </c>
      <c r="H3894">
        <v>7</v>
      </c>
      <c r="I3894" t="s">
        <v>1652</v>
      </c>
      <c r="J3894">
        <v>0</v>
      </c>
      <c r="K3894">
        <v>0</v>
      </c>
    </row>
    <row r="3895" spans="1:11" x14ac:dyDescent="0.25">
      <c r="A3895">
        <v>3848</v>
      </c>
      <c r="B3895" t="s">
        <v>1647</v>
      </c>
      <c r="C3895" t="s">
        <v>301</v>
      </c>
      <c r="D3895" t="s">
        <v>7400</v>
      </c>
      <c r="E3895" t="s">
        <v>5674</v>
      </c>
      <c r="F3895" t="s">
        <v>6738</v>
      </c>
      <c r="G3895" t="s">
        <v>6878</v>
      </c>
      <c r="H3895">
        <v>2</v>
      </c>
      <c r="I3895" t="s">
        <v>1652</v>
      </c>
      <c r="J3895">
        <v>0</v>
      </c>
      <c r="K3895">
        <v>0</v>
      </c>
    </row>
    <row r="3896" spans="1:11" x14ac:dyDescent="0.25">
      <c r="A3896">
        <v>3848</v>
      </c>
      <c r="B3896" t="s">
        <v>1647</v>
      </c>
      <c r="C3896" t="s">
        <v>301</v>
      </c>
      <c r="D3896" t="s">
        <v>7400</v>
      </c>
      <c r="G3896" t="s">
        <v>2303</v>
      </c>
      <c r="H3896">
        <v>1</v>
      </c>
      <c r="I3896" t="s">
        <v>1652</v>
      </c>
      <c r="J3896">
        <v>0</v>
      </c>
      <c r="K3896">
        <v>0</v>
      </c>
    </row>
    <row r="3897" spans="1:11" x14ac:dyDescent="0.25">
      <c r="A3897">
        <v>3848</v>
      </c>
      <c r="B3897" t="s">
        <v>1647</v>
      </c>
      <c r="C3897" t="s">
        <v>301</v>
      </c>
      <c r="D3897" t="s">
        <v>7400</v>
      </c>
      <c r="E3897" t="s">
        <v>1731</v>
      </c>
      <c r="F3897" t="s">
        <v>1795</v>
      </c>
      <c r="G3897" t="s">
        <v>3726</v>
      </c>
      <c r="H3897">
        <v>5</v>
      </c>
      <c r="I3897" t="s">
        <v>1652</v>
      </c>
      <c r="J3897">
        <v>0</v>
      </c>
      <c r="K3897">
        <v>0</v>
      </c>
    </row>
    <row r="3898" spans="1:11" x14ac:dyDescent="0.25">
      <c r="A3898">
        <v>3848</v>
      </c>
      <c r="B3898" t="s">
        <v>1647</v>
      </c>
      <c r="C3898" t="s">
        <v>301</v>
      </c>
      <c r="D3898" t="s">
        <v>7400</v>
      </c>
      <c r="G3898" t="s">
        <v>2310</v>
      </c>
      <c r="H3898">
        <v>5</v>
      </c>
      <c r="I3898" t="s">
        <v>1652</v>
      </c>
      <c r="J3898">
        <v>0</v>
      </c>
      <c r="K3898">
        <v>0</v>
      </c>
    </row>
    <row r="3899" spans="1:11" x14ac:dyDescent="0.25">
      <c r="A3899">
        <v>3848</v>
      </c>
      <c r="B3899" t="s">
        <v>1647</v>
      </c>
      <c r="C3899" t="s">
        <v>301</v>
      </c>
      <c r="D3899" t="s">
        <v>7400</v>
      </c>
      <c r="E3899" t="s">
        <v>7889</v>
      </c>
      <c r="F3899" t="s">
        <v>7890</v>
      </c>
      <c r="G3899" t="s">
        <v>7735</v>
      </c>
      <c r="H3899">
        <v>319</v>
      </c>
      <c r="I3899" t="s">
        <v>1646</v>
      </c>
      <c r="J3899">
        <v>0</v>
      </c>
      <c r="K3899">
        <v>0</v>
      </c>
    </row>
    <row r="3900" spans="1:11" x14ac:dyDescent="0.25">
      <c r="A3900">
        <v>3848</v>
      </c>
      <c r="B3900" t="s">
        <v>1647</v>
      </c>
      <c r="C3900" t="s">
        <v>301</v>
      </c>
      <c r="D3900" t="s">
        <v>7400</v>
      </c>
      <c r="G3900" t="s">
        <v>5617</v>
      </c>
      <c r="H3900">
        <v>8596</v>
      </c>
      <c r="I3900" t="s">
        <v>1646</v>
      </c>
      <c r="J3900">
        <v>0</v>
      </c>
      <c r="K3900">
        <v>0</v>
      </c>
    </row>
    <row r="3901" spans="1:11" x14ac:dyDescent="0.25">
      <c r="A3901">
        <v>3848</v>
      </c>
      <c r="B3901" t="s">
        <v>1647</v>
      </c>
      <c r="C3901" t="s">
        <v>301</v>
      </c>
      <c r="D3901" t="s">
        <v>7400</v>
      </c>
      <c r="E3901" t="s">
        <v>727</v>
      </c>
      <c r="F3901" t="s">
        <v>10963</v>
      </c>
      <c r="G3901" t="s">
        <v>1527</v>
      </c>
      <c r="H3901">
        <v>20</v>
      </c>
      <c r="I3901" t="s">
        <v>1652</v>
      </c>
      <c r="J3901">
        <v>0</v>
      </c>
      <c r="K3901">
        <v>0</v>
      </c>
    </row>
    <row r="3902" spans="1:11" x14ac:dyDescent="0.25">
      <c r="A3902">
        <v>3848</v>
      </c>
      <c r="B3902" t="s">
        <v>1647</v>
      </c>
      <c r="C3902" t="s">
        <v>301</v>
      </c>
      <c r="D3902" t="s">
        <v>7400</v>
      </c>
      <c r="E3902" t="s">
        <v>848</v>
      </c>
      <c r="F3902" t="s">
        <v>1718</v>
      </c>
      <c r="G3902" t="s">
        <v>97</v>
      </c>
      <c r="H3902">
        <v>40</v>
      </c>
      <c r="I3902" t="s">
        <v>1652</v>
      </c>
      <c r="J3902">
        <v>0</v>
      </c>
      <c r="K3902">
        <v>0</v>
      </c>
    </row>
    <row r="3903" spans="1:11" x14ac:dyDescent="0.25">
      <c r="A3903">
        <v>3848</v>
      </c>
      <c r="B3903" t="s">
        <v>1647</v>
      </c>
      <c r="C3903" t="s">
        <v>301</v>
      </c>
      <c r="D3903" t="s">
        <v>7400</v>
      </c>
      <c r="E3903" t="s">
        <v>235</v>
      </c>
      <c r="F3903" t="s">
        <v>1730</v>
      </c>
      <c r="G3903" t="s">
        <v>1548</v>
      </c>
      <c r="H3903">
        <v>6</v>
      </c>
      <c r="I3903" t="s">
        <v>1652</v>
      </c>
      <c r="J3903">
        <v>0</v>
      </c>
      <c r="K3903">
        <v>0</v>
      </c>
    </row>
    <row r="3904" spans="1:11" x14ac:dyDescent="0.25">
      <c r="A3904">
        <v>3848</v>
      </c>
      <c r="B3904" t="s">
        <v>1647</v>
      </c>
      <c r="C3904" t="s">
        <v>301</v>
      </c>
      <c r="D3904" t="s">
        <v>7400</v>
      </c>
      <c r="E3904" t="s">
        <v>236</v>
      </c>
      <c r="F3904" t="s">
        <v>1729</v>
      </c>
      <c r="G3904" t="s">
        <v>1548</v>
      </c>
      <c r="H3904">
        <v>7</v>
      </c>
      <c r="I3904" t="s">
        <v>1652</v>
      </c>
      <c r="J3904">
        <v>0</v>
      </c>
      <c r="K3904">
        <v>0</v>
      </c>
    </row>
    <row r="3905" spans="1:11" x14ac:dyDescent="0.25">
      <c r="A3905">
        <v>3848</v>
      </c>
      <c r="B3905" t="s">
        <v>1647</v>
      </c>
      <c r="C3905" t="s">
        <v>301</v>
      </c>
      <c r="D3905" t="s">
        <v>7400</v>
      </c>
      <c r="E3905" t="s">
        <v>237</v>
      </c>
      <c r="F3905" t="s">
        <v>10964</v>
      </c>
      <c r="G3905" t="s">
        <v>1548</v>
      </c>
      <c r="H3905">
        <v>28</v>
      </c>
      <c r="I3905" t="s">
        <v>1652</v>
      </c>
      <c r="J3905">
        <v>0</v>
      </c>
      <c r="K3905">
        <v>0</v>
      </c>
    </row>
    <row r="3906" spans="1:11" x14ac:dyDescent="0.25">
      <c r="A3906">
        <v>3848</v>
      </c>
      <c r="B3906" t="s">
        <v>1647</v>
      </c>
      <c r="C3906" t="s">
        <v>301</v>
      </c>
      <c r="D3906" t="s">
        <v>7400</v>
      </c>
      <c r="E3906" t="s">
        <v>238</v>
      </c>
      <c r="F3906" t="s">
        <v>7391</v>
      </c>
      <c r="G3906" t="s">
        <v>1597</v>
      </c>
      <c r="H3906">
        <v>5</v>
      </c>
      <c r="I3906" t="s">
        <v>7291</v>
      </c>
      <c r="J3906">
        <v>0</v>
      </c>
      <c r="K3906">
        <v>0</v>
      </c>
    </row>
    <row r="3907" spans="1:11" x14ac:dyDescent="0.25">
      <c r="A3907">
        <v>3848</v>
      </c>
      <c r="B3907" t="s">
        <v>1647</v>
      </c>
      <c r="C3907" t="s">
        <v>301</v>
      </c>
      <c r="D3907" t="s">
        <v>7400</v>
      </c>
      <c r="E3907" t="s">
        <v>843</v>
      </c>
      <c r="F3907" t="s">
        <v>9199</v>
      </c>
      <c r="G3907" t="s">
        <v>78</v>
      </c>
      <c r="H3907">
        <v>17</v>
      </c>
      <c r="I3907" t="s">
        <v>1652</v>
      </c>
      <c r="J3907">
        <v>0</v>
      </c>
      <c r="K3907">
        <v>0</v>
      </c>
    </row>
    <row r="3908" spans="1:11" x14ac:dyDescent="0.25">
      <c r="A3908">
        <v>3848</v>
      </c>
      <c r="B3908" t="s">
        <v>1647</v>
      </c>
      <c r="C3908" t="s">
        <v>301</v>
      </c>
      <c r="D3908" t="s">
        <v>7400</v>
      </c>
      <c r="E3908" t="s">
        <v>803</v>
      </c>
      <c r="F3908" t="s">
        <v>10965</v>
      </c>
      <c r="G3908" t="s">
        <v>1584</v>
      </c>
      <c r="H3908">
        <v>10</v>
      </c>
      <c r="I3908" t="s">
        <v>1652</v>
      </c>
      <c r="J3908">
        <v>0</v>
      </c>
      <c r="K3908">
        <v>0</v>
      </c>
    </row>
    <row r="3909" spans="1:11" x14ac:dyDescent="0.25">
      <c r="A3909">
        <v>3848</v>
      </c>
      <c r="B3909" t="s">
        <v>1647</v>
      </c>
      <c r="C3909" t="s">
        <v>301</v>
      </c>
      <c r="D3909" t="s">
        <v>7400</v>
      </c>
      <c r="E3909" t="s">
        <v>760</v>
      </c>
      <c r="F3909" t="s">
        <v>3646</v>
      </c>
      <c r="G3909" t="s">
        <v>1518</v>
      </c>
      <c r="H3909">
        <v>10</v>
      </c>
      <c r="I3909" t="s">
        <v>1652</v>
      </c>
      <c r="J3909">
        <v>0</v>
      </c>
      <c r="K3909">
        <v>0</v>
      </c>
    </row>
    <row r="3910" spans="1:11" x14ac:dyDescent="0.25">
      <c r="A3910">
        <v>3848</v>
      </c>
      <c r="B3910" t="s">
        <v>1647</v>
      </c>
      <c r="C3910" t="s">
        <v>301</v>
      </c>
      <c r="D3910" t="s">
        <v>7400</v>
      </c>
      <c r="E3910" t="s">
        <v>721</v>
      </c>
      <c r="F3910" t="s">
        <v>4584</v>
      </c>
      <c r="G3910" t="s">
        <v>1563</v>
      </c>
      <c r="H3910">
        <v>13</v>
      </c>
      <c r="I3910" t="s">
        <v>1652</v>
      </c>
      <c r="J3910">
        <v>0</v>
      </c>
      <c r="K3910">
        <v>0</v>
      </c>
    </row>
    <row r="3911" spans="1:11" x14ac:dyDescent="0.25">
      <c r="A3911">
        <v>3848</v>
      </c>
      <c r="B3911" t="s">
        <v>1647</v>
      </c>
      <c r="C3911" t="s">
        <v>301</v>
      </c>
      <c r="D3911" t="s">
        <v>7400</v>
      </c>
      <c r="E3911" t="s">
        <v>761</v>
      </c>
      <c r="F3911" t="s">
        <v>10966</v>
      </c>
      <c r="G3911" t="s">
        <v>1518</v>
      </c>
      <c r="H3911">
        <v>10</v>
      </c>
      <c r="I3911" t="s">
        <v>1652</v>
      </c>
      <c r="J3911">
        <v>0</v>
      </c>
      <c r="K3911">
        <v>0</v>
      </c>
    </row>
    <row r="3912" spans="1:11" x14ac:dyDescent="0.25">
      <c r="A3912">
        <v>3848</v>
      </c>
      <c r="B3912" t="s">
        <v>1647</v>
      </c>
      <c r="C3912" t="s">
        <v>301</v>
      </c>
      <c r="D3912" t="s">
        <v>7400</v>
      </c>
      <c r="E3912" t="s">
        <v>691</v>
      </c>
      <c r="F3912" t="s">
        <v>4530</v>
      </c>
      <c r="G3912" t="s">
        <v>1527</v>
      </c>
      <c r="H3912">
        <v>18</v>
      </c>
      <c r="I3912" t="s">
        <v>1652</v>
      </c>
      <c r="J3912">
        <v>0</v>
      </c>
      <c r="K3912">
        <v>0</v>
      </c>
    </row>
    <row r="3913" spans="1:11" x14ac:dyDescent="0.25">
      <c r="A3913">
        <v>3848</v>
      </c>
      <c r="B3913" t="s">
        <v>1647</v>
      </c>
      <c r="C3913" t="s">
        <v>301</v>
      </c>
      <c r="D3913" t="s">
        <v>7400</v>
      </c>
      <c r="E3913" t="s">
        <v>781</v>
      </c>
      <c r="F3913" t="s">
        <v>10412</v>
      </c>
      <c r="G3913" t="s">
        <v>1533</v>
      </c>
      <c r="H3913">
        <v>18</v>
      </c>
      <c r="I3913" t="s">
        <v>1652</v>
      </c>
      <c r="J3913">
        <v>0</v>
      </c>
      <c r="K3913">
        <v>0</v>
      </c>
    </row>
    <row r="3914" spans="1:11" x14ac:dyDescent="0.25">
      <c r="A3914">
        <v>3848</v>
      </c>
      <c r="B3914" t="s">
        <v>1647</v>
      </c>
      <c r="C3914" t="s">
        <v>301</v>
      </c>
      <c r="D3914" t="s">
        <v>7400</v>
      </c>
      <c r="E3914" t="s">
        <v>668</v>
      </c>
      <c r="F3914" t="s">
        <v>4584</v>
      </c>
      <c r="G3914" t="s">
        <v>1571</v>
      </c>
      <c r="H3914">
        <v>49</v>
      </c>
      <c r="I3914" t="s">
        <v>1652</v>
      </c>
      <c r="J3914">
        <v>0</v>
      </c>
      <c r="K3914">
        <v>0</v>
      </c>
    </row>
    <row r="3915" spans="1:11" x14ac:dyDescent="0.25">
      <c r="A3915">
        <v>3848</v>
      </c>
      <c r="B3915" t="s">
        <v>1647</v>
      </c>
      <c r="C3915" t="s">
        <v>301</v>
      </c>
      <c r="D3915" t="s">
        <v>7400</v>
      </c>
      <c r="E3915" t="s">
        <v>687</v>
      </c>
      <c r="F3915" t="s">
        <v>10188</v>
      </c>
      <c r="G3915" t="s">
        <v>1528</v>
      </c>
      <c r="H3915">
        <v>4</v>
      </c>
      <c r="I3915" t="s">
        <v>1652</v>
      </c>
      <c r="J3915">
        <v>0</v>
      </c>
      <c r="K3915">
        <v>0</v>
      </c>
    </row>
    <row r="3916" spans="1:11" x14ac:dyDescent="0.25">
      <c r="A3916">
        <v>3848</v>
      </c>
      <c r="B3916" t="s">
        <v>1647</v>
      </c>
      <c r="C3916" t="s">
        <v>301</v>
      </c>
      <c r="D3916" t="s">
        <v>7400</v>
      </c>
      <c r="E3916" t="s">
        <v>731</v>
      </c>
      <c r="F3916" t="s">
        <v>10967</v>
      </c>
      <c r="G3916" t="s">
        <v>1518</v>
      </c>
      <c r="H3916">
        <v>20</v>
      </c>
      <c r="I3916" t="s">
        <v>1706</v>
      </c>
      <c r="J3916">
        <v>0</v>
      </c>
      <c r="K3916">
        <v>0</v>
      </c>
    </row>
    <row r="3917" spans="1:11" x14ac:dyDescent="0.25">
      <c r="A3917">
        <v>3848</v>
      </c>
      <c r="B3917" t="s">
        <v>1647</v>
      </c>
      <c r="C3917" t="s">
        <v>301</v>
      </c>
      <c r="D3917" t="s">
        <v>7400</v>
      </c>
      <c r="E3917" t="s">
        <v>762</v>
      </c>
      <c r="F3917" t="s">
        <v>10189</v>
      </c>
      <c r="G3917" t="s">
        <v>1596</v>
      </c>
      <c r="H3917">
        <v>3</v>
      </c>
      <c r="I3917" t="s">
        <v>1652</v>
      </c>
      <c r="J3917">
        <v>0</v>
      </c>
      <c r="K3917">
        <v>0</v>
      </c>
    </row>
    <row r="3918" spans="1:11" x14ac:dyDescent="0.25">
      <c r="A3918">
        <v>3848</v>
      </c>
      <c r="B3918" t="s">
        <v>1647</v>
      </c>
      <c r="C3918" t="s">
        <v>301</v>
      </c>
      <c r="D3918" t="s">
        <v>7400</v>
      </c>
      <c r="E3918" t="s">
        <v>804</v>
      </c>
      <c r="F3918" t="s">
        <v>10968</v>
      </c>
      <c r="G3918" t="s">
        <v>1528</v>
      </c>
      <c r="H3918">
        <v>20</v>
      </c>
      <c r="I3918" t="s">
        <v>1652</v>
      </c>
      <c r="J3918">
        <v>0</v>
      </c>
      <c r="K3918">
        <v>0</v>
      </c>
    </row>
    <row r="3919" spans="1:11" x14ac:dyDescent="0.25">
      <c r="A3919">
        <v>3848</v>
      </c>
      <c r="B3919" t="s">
        <v>1647</v>
      </c>
      <c r="C3919" t="s">
        <v>301</v>
      </c>
      <c r="D3919" t="s">
        <v>7400</v>
      </c>
      <c r="E3919" t="s">
        <v>798</v>
      </c>
      <c r="F3919" t="s">
        <v>1728</v>
      </c>
      <c r="G3919" t="s">
        <v>1517</v>
      </c>
      <c r="H3919">
        <v>7</v>
      </c>
      <c r="I3919" t="s">
        <v>1652</v>
      </c>
      <c r="J3919">
        <v>0</v>
      </c>
      <c r="K3919">
        <v>0</v>
      </c>
    </row>
    <row r="3920" spans="1:11" x14ac:dyDescent="0.25">
      <c r="A3920">
        <v>3848</v>
      </c>
      <c r="B3920" t="s">
        <v>1647</v>
      </c>
      <c r="C3920" t="s">
        <v>301</v>
      </c>
      <c r="D3920" t="s">
        <v>7400</v>
      </c>
      <c r="E3920" t="s">
        <v>799</v>
      </c>
      <c r="F3920" t="s">
        <v>1727</v>
      </c>
      <c r="G3920" t="s">
        <v>1517</v>
      </c>
      <c r="H3920">
        <v>7</v>
      </c>
      <c r="I3920" t="s">
        <v>1652</v>
      </c>
      <c r="J3920">
        <v>0</v>
      </c>
      <c r="K3920">
        <v>0</v>
      </c>
    </row>
    <row r="3921" spans="1:11" x14ac:dyDescent="0.25">
      <c r="A3921">
        <v>3848</v>
      </c>
      <c r="B3921" t="s">
        <v>1647</v>
      </c>
      <c r="C3921" t="s">
        <v>301</v>
      </c>
      <c r="D3921" t="s">
        <v>7400</v>
      </c>
      <c r="E3921" t="s">
        <v>716</v>
      </c>
      <c r="F3921" t="s">
        <v>9714</v>
      </c>
      <c r="G3921" t="s">
        <v>1533</v>
      </c>
      <c r="H3921">
        <v>12</v>
      </c>
      <c r="I3921" t="s">
        <v>1652</v>
      </c>
      <c r="J3921">
        <v>0</v>
      </c>
      <c r="K3921">
        <v>0</v>
      </c>
    </row>
    <row r="3922" spans="1:11" x14ac:dyDescent="0.25">
      <c r="A3922">
        <v>3848</v>
      </c>
      <c r="B3922" t="s">
        <v>1647</v>
      </c>
      <c r="C3922" t="s">
        <v>301</v>
      </c>
      <c r="D3922" t="s">
        <v>7400</v>
      </c>
      <c r="E3922" t="s">
        <v>1387</v>
      </c>
      <c r="F3922" t="s">
        <v>1726</v>
      </c>
      <c r="G3922" t="s">
        <v>1535</v>
      </c>
      <c r="H3922">
        <v>9</v>
      </c>
      <c r="I3922" t="s">
        <v>1652</v>
      </c>
      <c r="J3922">
        <v>0</v>
      </c>
      <c r="K3922">
        <v>0</v>
      </c>
    </row>
    <row r="3923" spans="1:11" x14ac:dyDescent="0.25">
      <c r="A3923">
        <v>3848</v>
      </c>
      <c r="B3923" t="s">
        <v>1647</v>
      </c>
      <c r="C3923" t="s">
        <v>301</v>
      </c>
      <c r="D3923" t="s">
        <v>7400</v>
      </c>
      <c r="E3923" t="s">
        <v>752</v>
      </c>
      <c r="F3923" t="s">
        <v>9112</v>
      </c>
      <c r="G3923" t="s">
        <v>1599</v>
      </c>
      <c r="H3923">
        <v>1</v>
      </c>
      <c r="I3923" t="s">
        <v>1652</v>
      </c>
      <c r="J3923">
        <v>0</v>
      </c>
      <c r="K3923">
        <v>0</v>
      </c>
    </row>
    <row r="3924" spans="1:11" x14ac:dyDescent="0.25">
      <c r="A3924">
        <v>3848</v>
      </c>
      <c r="B3924" t="s">
        <v>1647</v>
      </c>
      <c r="C3924" t="s">
        <v>301</v>
      </c>
      <c r="D3924" t="s">
        <v>7400</v>
      </c>
      <c r="E3924" t="s">
        <v>245</v>
      </c>
      <c r="F3924" t="s">
        <v>1725</v>
      </c>
      <c r="G3924" t="s">
        <v>99</v>
      </c>
      <c r="H3924">
        <v>1</v>
      </c>
      <c r="I3924" t="s">
        <v>1652</v>
      </c>
      <c r="J3924">
        <v>0</v>
      </c>
      <c r="K3924">
        <v>0</v>
      </c>
    </row>
    <row r="3925" spans="1:11" x14ac:dyDescent="0.25">
      <c r="A3925">
        <v>3848</v>
      </c>
      <c r="B3925" t="s">
        <v>1647</v>
      </c>
      <c r="C3925" t="s">
        <v>301</v>
      </c>
      <c r="D3925" t="s">
        <v>7400</v>
      </c>
      <c r="E3925" t="s">
        <v>246</v>
      </c>
      <c r="F3925" t="s">
        <v>1724</v>
      </c>
      <c r="G3925" t="s">
        <v>1556</v>
      </c>
      <c r="H3925">
        <v>1</v>
      </c>
      <c r="I3925" t="s">
        <v>1652</v>
      </c>
      <c r="J3925">
        <v>0</v>
      </c>
      <c r="K3925">
        <v>0</v>
      </c>
    </row>
    <row r="3926" spans="1:11" x14ac:dyDescent="0.25">
      <c r="A3926">
        <v>3848</v>
      </c>
      <c r="B3926" t="s">
        <v>1647</v>
      </c>
      <c r="C3926" t="s">
        <v>301</v>
      </c>
      <c r="D3926" t="s">
        <v>7400</v>
      </c>
      <c r="E3926" t="s">
        <v>247</v>
      </c>
      <c r="F3926" t="s">
        <v>2369</v>
      </c>
      <c r="G3926" t="s">
        <v>1556</v>
      </c>
      <c r="H3926">
        <v>4</v>
      </c>
      <c r="I3926" t="s">
        <v>1652</v>
      </c>
      <c r="J3926">
        <v>0</v>
      </c>
      <c r="K3926">
        <v>0</v>
      </c>
    </row>
    <row r="3927" spans="1:11" x14ac:dyDescent="0.25">
      <c r="A3927">
        <v>3848</v>
      </c>
      <c r="B3927" t="s">
        <v>1647</v>
      </c>
      <c r="C3927" t="s">
        <v>301</v>
      </c>
      <c r="D3927" t="s">
        <v>7400</v>
      </c>
      <c r="E3927" t="s">
        <v>248</v>
      </c>
      <c r="F3927" t="s">
        <v>9925</v>
      </c>
      <c r="G3927" t="s">
        <v>78</v>
      </c>
      <c r="H3927">
        <v>2</v>
      </c>
      <c r="I3927" t="s">
        <v>1652</v>
      </c>
      <c r="J3927">
        <v>0</v>
      </c>
      <c r="K3927">
        <v>0</v>
      </c>
    </row>
    <row r="3928" spans="1:11" x14ac:dyDescent="0.25">
      <c r="A3928">
        <v>3848</v>
      </c>
      <c r="B3928" t="s">
        <v>1647</v>
      </c>
      <c r="C3928" t="s">
        <v>301</v>
      </c>
      <c r="D3928" t="s">
        <v>7400</v>
      </c>
      <c r="E3928" t="s">
        <v>249</v>
      </c>
      <c r="F3928" t="s">
        <v>1723</v>
      </c>
      <c r="G3928" t="s">
        <v>1563</v>
      </c>
      <c r="H3928">
        <v>1</v>
      </c>
      <c r="I3928" t="s">
        <v>1652</v>
      </c>
      <c r="J3928">
        <v>0</v>
      </c>
      <c r="K3928">
        <v>0</v>
      </c>
    </row>
    <row r="3929" spans="1:11" x14ac:dyDescent="0.25">
      <c r="A3929">
        <v>3848</v>
      </c>
      <c r="B3929" t="s">
        <v>1647</v>
      </c>
      <c r="C3929" t="s">
        <v>301</v>
      </c>
      <c r="D3929" t="s">
        <v>7400</v>
      </c>
      <c r="E3929" t="s">
        <v>250</v>
      </c>
      <c r="F3929" t="s">
        <v>10190</v>
      </c>
      <c r="G3929" t="s">
        <v>1548</v>
      </c>
      <c r="H3929">
        <v>1</v>
      </c>
      <c r="I3929" t="s">
        <v>1652</v>
      </c>
      <c r="J3929">
        <v>0</v>
      </c>
      <c r="K3929">
        <v>0</v>
      </c>
    </row>
    <row r="3930" spans="1:11" x14ac:dyDescent="0.25">
      <c r="A3930">
        <v>3848</v>
      </c>
      <c r="B3930" t="s">
        <v>1647</v>
      </c>
      <c r="C3930" t="s">
        <v>301</v>
      </c>
      <c r="D3930" t="s">
        <v>7400</v>
      </c>
      <c r="E3930" t="s">
        <v>253</v>
      </c>
      <c r="F3930" t="s">
        <v>9113</v>
      </c>
      <c r="G3930" t="s">
        <v>99</v>
      </c>
      <c r="H3930">
        <v>25</v>
      </c>
      <c r="I3930" t="s">
        <v>1652</v>
      </c>
      <c r="J3930">
        <v>0</v>
      </c>
      <c r="K3930">
        <v>0</v>
      </c>
    </row>
    <row r="3931" spans="1:11" x14ac:dyDescent="0.25">
      <c r="A3931">
        <v>3848</v>
      </c>
      <c r="B3931" t="s">
        <v>1647</v>
      </c>
      <c r="C3931" t="s">
        <v>301</v>
      </c>
      <c r="D3931" t="s">
        <v>7400</v>
      </c>
      <c r="E3931" t="s">
        <v>846</v>
      </c>
      <c r="F3931" t="s">
        <v>10969</v>
      </c>
      <c r="G3931" t="s">
        <v>1548</v>
      </c>
      <c r="H3931">
        <v>5</v>
      </c>
      <c r="I3931" t="s">
        <v>1652</v>
      </c>
      <c r="J3931">
        <v>0</v>
      </c>
      <c r="K3931">
        <v>0</v>
      </c>
    </row>
    <row r="3932" spans="1:11" x14ac:dyDescent="0.25">
      <c r="A3932">
        <v>3848</v>
      </c>
      <c r="B3932" t="s">
        <v>1647</v>
      </c>
      <c r="C3932" t="s">
        <v>301</v>
      </c>
      <c r="D3932" t="s">
        <v>7400</v>
      </c>
      <c r="E3932" t="s">
        <v>1308</v>
      </c>
      <c r="F3932" t="s">
        <v>9715</v>
      </c>
      <c r="G3932" t="s">
        <v>1547</v>
      </c>
      <c r="H3932">
        <v>58</v>
      </c>
      <c r="I3932" t="s">
        <v>1652</v>
      </c>
      <c r="J3932">
        <v>0</v>
      </c>
      <c r="K3932">
        <v>0</v>
      </c>
    </row>
    <row r="3933" spans="1:11" x14ac:dyDescent="0.25">
      <c r="A3933">
        <v>3848</v>
      </c>
      <c r="B3933" t="s">
        <v>1647</v>
      </c>
      <c r="C3933" t="s">
        <v>301</v>
      </c>
      <c r="D3933" t="s">
        <v>7400</v>
      </c>
      <c r="E3933" t="s">
        <v>1286</v>
      </c>
      <c r="F3933" t="s">
        <v>9200</v>
      </c>
      <c r="G3933" t="s">
        <v>1547</v>
      </c>
      <c r="H3933">
        <v>8</v>
      </c>
      <c r="I3933" t="s">
        <v>1652</v>
      </c>
      <c r="J3933">
        <v>0</v>
      </c>
      <c r="K3933">
        <v>0</v>
      </c>
    </row>
    <row r="3934" spans="1:11" x14ac:dyDescent="0.25">
      <c r="A3934">
        <v>3848</v>
      </c>
      <c r="B3934" t="s">
        <v>1647</v>
      </c>
      <c r="C3934" t="s">
        <v>301</v>
      </c>
      <c r="D3934" t="s">
        <v>7400</v>
      </c>
      <c r="E3934" t="s">
        <v>753</v>
      </c>
      <c r="F3934" t="s">
        <v>4398</v>
      </c>
      <c r="G3934" t="s">
        <v>1537</v>
      </c>
      <c r="H3934">
        <v>17</v>
      </c>
      <c r="I3934" t="s">
        <v>1652</v>
      </c>
      <c r="J3934">
        <v>0</v>
      </c>
      <c r="K3934">
        <v>0</v>
      </c>
    </row>
    <row r="3935" spans="1:11" x14ac:dyDescent="0.25">
      <c r="A3935">
        <v>3848</v>
      </c>
      <c r="B3935" t="s">
        <v>1647</v>
      </c>
      <c r="C3935" t="s">
        <v>301</v>
      </c>
      <c r="D3935" t="s">
        <v>7400</v>
      </c>
      <c r="E3935" t="s">
        <v>1283</v>
      </c>
      <c r="F3935" t="s">
        <v>6904</v>
      </c>
      <c r="G3935" t="s">
        <v>1547</v>
      </c>
      <c r="H3935">
        <v>7</v>
      </c>
      <c r="I3935" t="s">
        <v>1652</v>
      </c>
      <c r="J3935">
        <v>0</v>
      </c>
      <c r="K3935">
        <v>0</v>
      </c>
    </row>
    <row r="3936" spans="1:11" x14ac:dyDescent="0.25">
      <c r="A3936">
        <v>3848</v>
      </c>
      <c r="B3936" t="s">
        <v>1647</v>
      </c>
      <c r="C3936" t="s">
        <v>301</v>
      </c>
      <c r="D3936" t="s">
        <v>7400</v>
      </c>
      <c r="E3936" t="s">
        <v>1284</v>
      </c>
      <c r="F3936" t="s">
        <v>7590</v>
      </c>
      <c r="G3936" t="s">
        <v>1547</v>
      </c>
      <c r="H3936">
        <v>1</v>
      </c>
      <c r="I3936" t="s">
        <v>1652</v>
      </c>
      <c r="J3936">
        <v>0</v>
      </c>
      <c r="K3936">
        <v>0</v>
      </c>
    </row>
    <row r="3937" spans="1:11" x14ac:dyDescent="0.25">
      <c r="A3937">
        <v>3848</v>
      </c>
      <c r="B3937" t="s">
        <v>1647</v>
      </c>
      <c r="C3937" t="s">
        <v>301</v>
      </c>
      <c r="D3937" t="s">
        <v>7400</v>
      </c>
      <c r="E3937" t="s">
        <v>1293</v>
      </c>
      <c r="F3937" t="s">
        <v>1722</v>
      </c>
      <c r="G3937" t="s">
        <v>1547</v>
      </c>
      <c r="H3937">
        <v>5</v>
      </c>
      <c r="I3937" t="s">
        <v>1652</v>
      </c>
      <c r="J3937">
        <v>0</v>
      </c>
      <c r="K3937">
        <v>0</v>
      </c>
    </row>
    <row r="3938" spans="1:11" x14ac:dyDescent="0.25">
      <c r="A3938">
        <v>3848</v>
      </c>
      <c r="B3938" t="s">
        <v>1647</v>
      </c>
      <c r="C3938" t="s">
        <v>301</v>
      </c>
      <c r="D3938" t="s">
        <v>7400</v>
      </c>
      <c r="E3938" t="s">
        <v>1294</v>
      </c>
      <c r="F3938" t="s">
        <v>2994</v>
      </c>
      <c r="G3938" t="s">
        <v>1547</v>
      </c>
      <c r="H3938">
        <v>5</v>
      </c>
      <c r="I3938" t="s">
        <v>1652</v>
      </c>
      <c r="J3938">
        <v>0</v>
      </c>
      <c r="K3938">
        <v>0</v>
      </c>
    </row>
    <row r="3939" spans="1:11" x14ac:dyDescent="0.25">
      <c r="A3939">
        <v>3848</v>
      </c>
      <c r="B3939" t="s">
        <v>1647</v>
      </c>
      <c r="C3939" t="s">
        <v>301</v>
      </c>
      <c r="D3939" t="s">
        <v>7400</v>
      </c>
      <c r="E3939" t="s">
        <v>1295</v>
      </c>
      <c r="F3939" t="s">
        <v>2995</v>
      </c>
      <c r="G3939" t="s">
        <v>1547</v>
      </c>
      <c r="H3939">
        <v>7</v>
      </c>
      <c r="I3939" t="s">
        <v>1652</v>
      </c>
      <c r="J3939">
        <v>0</v>
      </c>
      <c r="K3939">
        <v>0</v>
      </c>
    </row>
    <row r="3940" spans="1:11" x14ac:dyDescent="0.25">
      <c r="A3940">
        <v>3848</v>
      </c>
      <c r="B3940" t="s">
        <v>1647</v>
      </c>
      <c r="C3940" t="s">
        <v>301</v>
      </c>
      <c r="D3940" t="s">
        <v>7400</v>
      </c>
      <c r="E3940" t="s">
        <v>1296</v>
      </c>
      <c r="F3940" t="s">
        <v>9201</v>
      </c>
      <c r="G3940" t="s">
        <v>1547</v>
      </c>
      <c r="H3940">
        <v>5</v>
      </c>
      <c r="I3940" t="s">
        <v>1652</v>
      </c>
      <c r="J3940">
        <v>0</v>
      </c>
      <c r="K3940">
        <v>0</v>
      </c>
    </row>
    <row r="3941" spans="1:11" x14ac:dyDescent="0.25">
      <c r="A3941">
        <v>3848</v>
      </c>
      <c r="B3941" t="s">
        <v>1647</v>
      </c>
      <c r="C3941" t="s">
        <v>301</v>
      </c>
      <c r="D3941" t="s">
        <v>7400</v>
      </c>
      <c r="E3941" t="s">
        <v>1297</v>
      </c>
      <c r="F3941" t="s">
        <v>1721</v>
      </c>
      <c r="G3941" t="s">
        <v>1547</v>
      </c>
      <c r="H3941">
        <v>2</v>
      </c>
      <c r="I3941" t="s">
        <v>1652</v>
      </c>
      <c r="J3941">
        <v>0</v>
      </c>
      <c r="K3941">
        <v>0</v>
      </c>
    </row>
    <row r="3942" spans="1:11" x14ac:dyDescent="0.25">
      <c r="A3942">
        <v>3848</v>
      </c>
      <c r="B3942" t="s">
        <v>1647</v>
      </c>
      <c r="C3942" t="s">
        <v>301</v>
      </c>
      <c r="D3942" t="s">
        <v>7400</v>
      </c>
      <c r="E3942" t="s">
        <v>1299</v>
      </c>
      <c r="F3942" t="s">
        <v>1720</v>
      </c>
      <c r="G3942" t="s">
        <v>1547</v>
      </c>
      <c r="H3942">
        <v>7</v>
      </c>
      <c r="I3942" t="s">
        <v>1652</v>
      </c>
      <c r="J3942">
        <v>0</v>
      </c>
      <c r="K3942">
        <v>0</v>
      </c>
    </row>
    <row r="3943" spans="1:11" x14ac:dyDescent="0.25">
      <c r="A3943">
        <v>3848</v>
      </c>
      <c r="B3943" t="s">
        <v>1647</v>
      </c>
      <c r="C3943" t="s">
        <v>301</v>
      </c>
      <c r="D3943" t="s">
        <v>7400</v>
      </c>
      <c r="E3943" t="s">
        <v>1300</v>
      </c>
      <c r="F3943" t="s">
        <v>1719</v>
      </c>
      <c r="G3943" t="s">
        <v>1547</v>
      </c>
      <c r="H3943">
        <v>5</v>
      </c>
      <c r="I3943" t="s">
        <v>1652</v>
      </c>
      <c r="J3943">
        <v>0</v>
      </c>
      <c r="K3943">
        <v>0</v>
      </c>
    </row>
    <row r="3944" spans="1:11" x14ac:dyDescent="0.25">
      <c r="A3944">
        <v>3848</v>
      </c>
      <c r="B3944" t="s">
        <v>1647</v>
      </c>
      <c r="C3944" t="s">
        <v>301</v>
      </c>
      <c r="D3944" t="s">
        <v>7400</v>
      </c>
      <c r="E3944" t="s">
        <v>1302</v>
      </c>
      <c r="F3944" t="s">
        <v>7228</v>
      </c>
      <c r="G3944" t="s">
        <v>1547</v>
      </c>
      <c r="H3944">
        <v>8</v>
      </c>
      <c r="I3944" t="s">
        <v>1652</v>
      </c>
      <c r="J3944">
        <v>0</v>
      </c>
      <c r="K3944">
        <v>0</v>
      </c>
    </row>
    <row r="3945" spans="1:11" x14ac:dyDescent="0.25">
      <c r="A3945">
        <v>3848</v>
      </c>
      <c r="B3945" t="s">
        <v>1647</v>
      </c>
      <c r="C3945" t="s">
        <v>301</v>
      </c>
      <c r="D3945" t="s">
        <v>7400</v>
      </c>
      <c r="E3945" t="s">
        <v>1303</v>
      </c>
      <c r="F3945" t="s">
        <v>7435</v>
      </c>
      <c r="G3945" t="s">
        <v>1547</v>
      </c>
      <c r="H3945">
        <v>4</v>
      </c>
      <c r="I3945" t="s">
        <v>1652</v>
      </c>
      <c r="J3945">
        <v>0</v>
      </c>
      <c r="K3945">
        <v>0</v>
      </c>
    </row>
    <row r="3946" spans="1:11" x14ac:dyDescent="0.25">
      <c r="A3946">
        <v>3848</v>
      </c>
      <c r="B3946" t="s">
        <v>1647</v>
      </c>
      <c r="C3946" t="s">
        <v>301</v>
      </c>
      <c r="D3946" t="s">
        <v>7400</v>
      </c>
      <c r="E3946" t="s">
        <v>1279</v>
      </c>
      <c r="F3946" t="s">
        <v>2395</v>
      </c>
      <c r="G3946" t="s">
        <v>1547</v>
      </c>
      <c r="H3946">
        <v>4</v>
      </c>
      <c r="I3946" t="s">
        <v>1652</v>
      </c>
      <c r="J3946">
        <v>0</v>
      </c>
      <c r="K3946">
        <v>0</v>
      </c>
    </row>
    <row r="3947" spans="1:11" x14ac:dyDescent="0.25">
      <c r="A3947">
        <v>3848</v>
      </c>
      <c r="B3947" t="s">
        <v>1647</v>
      </c>
      <c r="C3947" t="s">
        <v>301</v>
      </c>
      <c r="D3947" t="s">
        <v>7400</v>
      </c>
      <c r="E3947" t="s">
        <v>1280</v>
      </c>
      <c r="F3947" t="s">
        <v>2349</v>
      </c>
      <c r="G3947" t="s">
        <v>1547</v>
      </c>
      <c r="H3947">
        <v>6</v>
      </c>
      <c r="I3947" t="s">
        <v>1652</v>
      </c>
      <c r="J3947">
        <v>0</v>
      </c>
      <c r="K3947">
        <v>0</v>
      </c>
    </row>
    <row r="3948" spans="1:11" x14ac:dyDescent="0.25">
      <c r="A3948">
        <v>3848</v>
      </c>
      <c r="B3948" t="s">
        <v>1647</v>
      </c>
      <c r="C3948" t="s">
        <v>301</v>
      </c>
      <c r="D3948" t="s">
        <v>7400</v>
      </c>
      <c r="E3948" t="s">
        <v>1281</v>
      </c>
      <c r="F3948" t="s">
        <v>5675</v>
      </c>
      <c r="G3948" t="s">
        <v>1547</v>
      </c>
      <c r="H3948">
        <v>3</v>
      </c>
      <c r="I3948" t="s">
        <v>1652</v>
      </c>
      <c r="J3948">
        <v>0</v>
      </c>
      <c r="K3948">
        <v>0</v>
      </c>
    </row>
    <row r="3949" spans="1:11" x14ac:dyDescent="0.25">
      <c r="A3949">
        <v>3848</v>
      </c>
      <c r="B3949" t="s">
        <v>1647</v>
      </c>
      <c r="C3949" t="s">
        <v>301</v>
      </c>
      <c r="D3949" t="s">
        <v>7400</v>
      </c>
      <c r="E3949" t="s">
        <v>1282</v>
      </c>
      <c r="F3949" t="s">
        <v>9202</v>
      </c>
      <c r="G3949" t="s">
        <v>99</v>
      </c>
      <c r="H3949">
        <v>1</v>
      </c>
      <c r="I3949" t="s">
        <v>1652</v>
      </c>
      <c r="J3949">
        <v>0</v>
      </c>
      <c r="K3949">
        <v>0</v>
      </c>
    </row>
    <row r="3950" spans="1:11" x14ac:dyDescent="0.25">
      <c r="A3950">
        <v>3848</v>
      </c>
      <c r="B3950" t="s">
        <v>1647</v>
      </c>
      <c r="C3950" t="s">
        <v>301</v>
      </c>
      <c r="D3950" t="s">
        <v>7400</v>
      </c>
      <c r="E3950" t="s">
        <v>1304</v>
      </c>
      <c r="F3950" t="s">
        <v>9203</v>
      </c>
      <c r="G3950" t="s">
        <v>1547</v>
      </c>
      <c r="H3950">
        <v>6</v>
      </c>
      <c r="I3950" t="s">
        <v>1652</v>
      </c>
      <c r="J3950">
        <v>0</v>
      </c>
      <c r="K3950">
        <v>0</v>
      </c>
    </row>
    <row r="3951" spans="1:11" x14ac:dyDescent="0.25">
      <c r="A3951">
        <v>3848</v>
      </c>
      <c r="B3951" t="s">
        <v>1647</v>
      </c>
      <c r="C3951" t="s">
        <v>301</v>
      </c>
      <c r="D3951" t="s">
        <v>7400</v>
      </c>
      <c r="E3951" t="s">
        <v>1277</v>
      </c>
      <c r="F3951" t="s">
        <v>6905</v>
      </c>
      <c r="G3951" t="s">
        <v>1547</v>
      </c>
      <c r="H3951">
        <v>9</v>
      </c>
      <c r="I3951" t="s">
        <v>1652</v>
      </c>
      <c r="J3951">
        <v>0</v>
      </c>
      <c r="K3951">
        <v>0</v>
      </c>
    </row>
    <row r="3952" spans="1:11" x14ac:dyDescent="0.25">
      <c r="A3952">
        <v>3848</v>
      </c>
      <c r="B3952" t="s">
        <v>1647</v>
      </c>
      <c r="C3952" t="s">
        <v>301</v>
      </c>
      <c r="D3952" t="s">
        <v>7400</v>
      </c>
      <c r="E3952" t="s">
        <v>1278</v>
      </c>
      <c r="F3952" t="s">
        <v>7891</v>
      </c>
      <c r="G3952" t="s">
        <v>1547</v>
      </c>
      <c r="H3952">
        <v>10</v>
      </c>
      <c r="I3952" t="s">
        <v>1652</v>
      </c>
      <c r="J3952">
        <v>0</v>
      </c>
      <c r="K3952">
        <v>0</v>
      </c>
    </row>
    <row r="3953" spans="1:11" x14ac:dyDescent="0.25">
      <c r="A3953">
        <v>3848</v>
      </c>
      <c r="B3953" t="s">
        <v>1647</v>
      </c>
      <c r="C3953" t="s">
        <v>301</v>
      </c>
      <c r="D3953" t="s">
        <v>7400</v>
      </c>
      <c r="E3953" t="s">
        <v>821</v>
      </c>
      <c r="F3953" t="s">
        <v>1718</v>
      </c>
      <c r="G3953" t="s">
        <v>1527</v>
      </c>
      <c r="H3953">
        <v>2</v>
      </c>
      <c r="I3953" t="s">
        <v>1652</v>
      </c>
      <c r="J3953">
        <v>0</v>
      </c>
      <c r="K3953">
        <v>0</v>
      </c>
    </row>
    <row r="3954" spans="1:11" x14ac:dyDescent="0.25">
      <c r="A3954">
        <v>3848</v>
      </c>
      <c r="B3954" t="s">
        <v>1647</v>
      </c>
      <c r="C3954" t="s">
        <v>301</v>
      </c>
      <c r="D3954" t="s">
        <v>7400</v>
      </c>
      <c r="E3954" t="s">
        <v>792</v>
      </c>
      <c r="F3954" t="s">
        <v>7067</v>
      </c>
      <c r="G3954" t="s">
        <v>1527</v>
      </c>
      <c r="H3954">
        <v>50</v>
      </c>
      <c r="I3954" t="s">
        <v>1688</v>
      </c>
      <c r="J3954">
        <v>0</v>
      </c>
      <c r="K3954">
        <v>0</v>
      </c>
    </row>
    <row r="3955" spans="1:11" x14ac:dyDescent="0.25">
      <c r="A3955">
        <v>3848</v>
      </c>
      <c r="B3955" t="s">
        <v>1647</v>
      </c>
      <c r="C3955" t="s">
        <v>301</v>
      </c>
      <c r="D3955" t="s">
        <v>7400</v>
      </c>
      <c r="E3955" t="s">
        <v>774</v>
      </c>
      <c r="F3955" t="s">
        <v>10191</v>
      </c>
      <c r="G3955" t="s">
        <v>1527</v>
      </c>
      <c r="H3955">
        <v>32</v>
      </c>
      <c r="I3955" t="s">
        <v>1652</v>
      </c>
      <c r="J3955">
        <v>0</v>
      </c>
      <c r="K3955">
        <v>0</v>
      </c>
    </row>
    <row r="3956" spans="1:11" x14ac:dyDescent="0.25">
      <c r="A3956">
        <v>3848</v>
      </c>
      <c r="B3956" t="s">
        <v>1647</v>
      </c>
      <c r="C3956" t="s">
        <v>301</v>
      </c>
      <c r="D3956" t="s">
        <v>7400</v>
      </c>
      <c r="E3956" t="s">
        <v>776</v>
      </c>
      <c r="F3956" t="s">
        <v>10970</v>
      </c>
      <c r="G3956" t="s">
        <v>1527</v>
      </c>
      <c r="H3956">
        <v>20</v>
      </c>
      <c r="I3956" t="s">
        <v>1652</v>
      </c>
      <c r="J3956">
        <v>0</v>
      </c>
      <c r="K3956">
        <v>0</v>
      </c>
    </row>
    <row r="3957" spans="1:11" x14ac:dyDescent="0.25">
      <c r="A3957">
        <v>3848</v>
      </c>
      <c r="B3957" t="s">
        <v>1647</v>
      </c>
      <c r="C3957" t="s">
        <v>301</v>
      </c>
      <c r="D3957" t="s">
        <v>7400</v>
      </c>
      <c r="E3957" t="s">
        <v>779</v>
      </c>
      <c r="F3957" t="s">
        <v>7611</v>
      </c>
      <c r="G3957" t="s">
        <v>1527</v>
      </c>
      <c r="H3957">
        <v>26</v>
      </c>
      <c r="I3957" t="s">
        <v>1652</v>
      </c>
      <c r="J3957">
        <v>0</v>
      </c>
      <c r="K3957">
        <v>0</v>
      </c>
    </row>
    <row r="3958" spans="1:11" x14ac:dyDescent="0.25">
      <c r="A3958">
        <v>3848</v>
      </c>
      <c r="B3958" t="s">
        <v>1647</v>
      </c>
      <c r="C3958" t="s">
        <v>301</v>
      </c>
      <c r="D3958" t="s">
        <v>7400</v>
      </c>
      <c r="E3958" t="s">
        <v>772</v>
      </c>
      <c r="F3958" t="s">
        <v>10971</v>
      </c>
      <c r="G3958" t="s">
        <v>1527</v>
      </c>
      <c r="H3958">
        <v>18</v>
      </c>
      <c r="I3958" t="s">
        <v>1652</v>
      </c>
      <c r="J3958">
        <v>0</v>
      </c>
      <c r="K3958">
        <v>0</v>
      </c>
    </row>
    <row r="3959" spans="1:11" x14ac:dyDescent="0.25">
      <c r="A3959">
        <v>3848</v>
      </c>
      <c r="B3959" t="s">
        <v>1647</v>
      </c>
      <c r="C3959" t="s">
        <v>301</v>
      </c>
      <c r="D3959" t="s">
        <v>7400</v>
      </c>
      <c r="E3959" t="s">
        <v>771</v>
      </c>
      <c r="F3959" t="s">
        <v>1717</v>
      </c>
      <c r="G3959" t="s">
        <v>1527</v>
      </c>
      <c r="H3959">
        <v>12</v>
      </c>
      <c r="I3959" t="s">
        <v>1652</v>
      </c>
      <c r="J3959">
        <v>0</v>
      </c>
      <c r="K3959">
        <v>0</v>
      </c>
    </row>
    <row r="3960" spans="1:11" x14ac:dyDescent="0.25">
      <c r="A3960">
        <v>3848</v>
      </c>
      <c r="B3960" t="s">
        <v>1647</v>
      </c>
      <c r="C3960" t="s">
        <v>301</v>
      </c>
      <c r="D3960" t="s">
        <v>7400</v>
      </c>
      <c r="E3960" t="s">
        <v>769</v>
      </c>
      <c r="F3960" t="s">
        <v>1716</v>
      </c>
      <c r="G3960" t="s">
        <v>1527</v>
      </c>
      <c r="H3960">
        <v>6</v>
      </c>
      <c r="I3960" t="s">
        <v>1652</v>
      </c>
      <c r="J3960">
        <v>0</v>
      </c>
      <c r="K3960">
        <v>0</v>
      </c>
    </row>
    <row r="3961" spans="1:11" x14ac:dyDescent="0.25">
      <c r="A3961">
        <v>3848</v>
      </c>
      <c r="B3961" t="s">
        <v>1647</v>
      </c>
      <c r="C3961" t="s">
        <v>301</v>
      </c>
      <c r="D3961" t="s">
        <v>7400</v>
      </c>
      <c r="E3961" t="s">
        <v>770</v>
      </c>
      <c r="F3961" t="s">
        <v>1710</v>
      </c>
      <c r="G3961" t="s">
        <v>1527</v>
      </c>
      <c r="H3961">
        <v>7</v>
      </c>
      <c r="I3961" t="s">
        <v>1652</v>
      </c>
      <c r="J3961">
        <v>0</v>
      </c>
      <c r="K3961">
        <v>0</v>
      </c>
    </row>
    <row r="3962" spans="1:11" x14ac:dyDescent="0.25">
      <c r="A3962">
        <v>3848</v>
      </c>
      <c r="B3962" t="s">
        <v>1647</v>
      </c>
      <c r="C3962" t="s">
        <v>301</v>
      </c>
      <c r="D3962" t="s">
        <v>7400</v>
      </c>
      <c r="E3962" t="s">
        <v>861</v>
      </c>
      <c r="F3962" t="s">
        <v>1715</v>
      </c>
      <c r="G3962" t="s">
        <v>1537</v>
      </c>
      <c r="H3962">
        <v>3</v>
      </c>
      <c r="I3962" t="s">
        <v>1652</v>
      </c>
      <c r="J3962">
        <v>0</v>
      </c>
      <c r="K3962">
        <v>0</v>
      </c>
    </row>
    <row r="3963" spans="1:11" x14ac:dyDescent="0.25">
      <c r="A3963">
        <v>3848</v>
      </c>
      <c r="B3963" t="s">
        <v>1647</v>
      </c>
      <c r="C3963" t="s">
        <v>301</v>
      </c>
      <c r="D3963" t="s">
        <v>7400</v>
      </c>
      <c r="E3963" t="s">
        <v>809</v>
      </c>
      <c r="F3963" t="s">
        <v>1714</v>
      </c>
      <c r="G3963" t="s">
        <v>1527</v>
      </c>
      <c r="H3963">
        <v>15</v>
      </c>
      <c r="I3963" t="s">
        <v>1652</v>
      </c>
      <c r="J3963">
        <v>0</v>
      </c>
      <c r="K3963">
        <v>0</v>
      </c>
    </row>
    <row r="3964" spans="1:11" x14ac:dyDescent="0.25">
      <c r="A3964">
        <v>3848</v>
      </c>
      <c r="B3964" t="s">
        <v>1647</v>
      </c>
      <c r="C3964" t="s">
        <v>301</v>
      </c>
      <c r="D3964" t="s">
        <v>7400</v>
      </c>
      <c r="E3964" t="s">
        <v>773</v>
      </c>
      <c r="F3964" t="s">
        <v>1713</v>
      </c>
      <c r="G3964" t="s">
        <v>1527</v>
      </c>
      <c r="H3964">
        <v>27</v>
      </c>
      <c r="I3964" t="s">
        <v>1652</v>
      </c>
      <c r="J3964">
        <v>0</v>
      </c>
      <c r="K3964">
        <v>0</v>
      </c>
    </row>
    <row r="3965" spans="1:11" x14ac:dyDescent="0.25">
      <c r="A3965">
        <v>3848</v>
      </c>
      <c r="B3965" t="s">
        <v>1647</v>
      </c>
      <c r="C3965" t="s">
        <v>301</v>
      </c>
      <c r="D3965" t="s">
        <v>7400</v>
      </c>
      <c r="E3965" t="s">
        <v>784</v>
      </c>
      <c r="F3965" t="s">
        <v>7834</v>
      </c>
      <c r="G3965" t="s">
        <v>1535</v>
      </c>
      <c r="H3965">
        <v>11</v>
      </c>
      <c r="I3965" t="s">
        <v>1652</v>
      </c>
      <c r="J3965">
        <v>0</v>
      </c>
      <c r="K3965">
        <v>0</v>
      </c>
    </row>
    <row r="3966" spans="1:11" x14ac:dyDescent="0.25">
      <c r="A3966">
        <v>3848</v>
      </c>
      <c r="B3966" t="s">
        <v>1647</v>
      </c>
      <c r="C3966" t="s">
        <v>301</v>
      </c>
      <c r="D3966" t="s">
        <v>7400</v>
      </c>
      <c r="E3966" t="s">
        <v>822</v>
      </c>
      <c r="F3966" t="s">
        <v>1712</v>
      </c>
      <c r="G3966" t="s">
        <v>1527</v>
      </c>
      <c r="H3966">
        <v>9</v>
      </c>
      <c r="I3966" t="s">
        <v>1652</v>
      </c>
      <c r="J3966">
        <v>0</v>
      </c>
      <c r="K3966">
        <v>0</v>
      </c>
    </row>
    <row r="3967" spans="1:11" x14ac:dyDescent="0.25">
      <c r="A3967">
        <v>3848</v>
      </c>
      <c r="B3967" t="s">
        <v>1647</v>
      </c>
      <c r="C3967" t="s">
        <v>301</v>
      </c>
      <c r="D3967" t="s">
        <v>7400</v>
      </c>
      <c r="E3967" t="s">
        <v>863</v>
      </c>
      <c r="F3967" t="s">
        <v>8344</v>
      </c>
      <c r="G3967" t="s">
        <v>1527</v>
      </c>
      <c r="H3967">
        <v>21</v>
      </c>
      <c r="I3967" t="s">
        <v>1652</v>
      </c>
      <c r="J3967">
        <v>0</v>
      </c>
      <c r="K3967">
        <v>0</v>
      </c>
    </row>
    <row r="3968" spans="1:11" x14ac:dyDescent="0.25">
      <c r="A3968">
        <v>3848</v>
      </c>
      <c r="B3968" t="s">
        <v>1647</v>
      </c>
      <c r="C3968" t="s">
        <v>301</v>
      </c>
      <c r="D3968" t="s">
        <v>7400</v>
      </c>
      <c r="E3968" t="s">
        <v>826</v>
      </c>
      <c r="F3968" t="s">
        <v>9114</v>
      </c>
      <c r="G3968" t="s">
        <v>1556</v>
      </c>
      <c r="H3968">
        <v>7</v>
      </c>
      <c r="I3968" t="s">
        <v>1652</v>
      </c>
      <c r="J3968">
        <v>0</v>
      </c>
      <c r="K3968">
        <v>0</v>
      </c>
    </row>
    <row r="3969" spans="1:11" x14ac:dyDescent="0.25">
      <c r="A3969">
        <v>3848</v>
      </c>
      <c r="B3969" t="s">
        <v>1647</v>
      </c>
      <c r="C3969" t="s">
        <v>301</v>
      </c>
      <c r="D3969" t="s">
        <v>7400</v>
      </c>
      <c r="E3969" t="s">
        <v>817</v>
      </c>
      <c r="F3969" t="s">
        <v>10972</v>
      </c>
      <c r="G3969" t="s">
        <v>1556</v>
      </c>
      <c r="H3969">
        <v>5</v>
      </c>
      <c r="I3969" t="s">
        <v>1652</v>
      </c>
      <c r="J3969">
        <v>0</v>
      </c>
      <c r="K3969">
        <v>0</v>
      </c>
    </row>
    <row r="3970" spans="1:11" x14ac:dyDescent="0.25">
      <c r="A3970">
        <v>3848</v>
      </c>
      <c r="B3970" t="s">
        <v>1647</v>
      </c>
      <c r="C3970" t="s">
        <v>301</v>
      </c>
      <c r="D3970" t="s">
        <v>7400</v>
      </c>
      <c r="E3970" t="s">
        <v>864</v>
      </c>
      <c r="F3970" t="s">
        <v>1711</v>
      </c>
      <c r="G3970" t="s">
        <v>1527</v>
      </c>
      <c r="H3970">
        <v>13</v>
      </c>
      <c r="I3970" t="s">
        <v>1652</v>
      </c>
      <c r="J3970">
        <v>0</v>
      </c>
      <c r="K3970">
        <v>0</v>
      </c>
    </row>
    <row r="3971" spans="1:11" x14ac:dyDescent="0.25">
      <c r="A3971">
        <v>3848</v>
      </c>
      <c r="B3971" t="s">
        <v>1647</v>
      </c>
      <c r="C3971" t="s">
        <v>301</v>
      </c>
      <c r="D3971" t="s">
        <v>7400</v>
      </c>
      <c r="E3971" t="s">
        <v>867</v>
      </c>
      <c r="F3971" t="s">
        <v>1710</v>
      </c>
      <c r="G3971" t="s">
        <v>1537</v>
      </c>
      <c r="H3971">
        <v>4</v>
      </c>
      <c r="I3971" t="s">
        <v>1652</v>
      </c>
      <c r="J3971">
        <v>0</v>
      </c>
      <c r="K3971">
        <v>0</v>
      </c>
    </row>
    <row r="3972" spans="1:11" x14ac:dyDescent="0.25">
      <c r="A3972">
        <v>3848</v>
      </c>
      <c r="B3972" t="s">
        <v>1647</v>
      </c>
      <c r="C3972" t="s">
        <v>301</v>
      </c>
      <c r="D3972" t="s">
        <v>7400</v>
      </c>
      <c r="E3972" t="s">
        <v>868</v>
      </c>
      <c r="F3972" t="s">
        <v>1709</v>
      </c>
      <c r="G3972" t="s">
        <v>1527</v>
      </c>
      <c r="H3972">
        <v>9</v>
      </c>
      <c r="I3972" t="s">
        <v>1652</v>
      </c>
      <c r="J3972">
        <v>0</v>
      </c>
      <c r="K3972">
        <v>0</v>
      </c>
    </row>
    <row r="3973" spans="1:11" x14ac:dyDescent="0.25">
      <c r="A3973">
        <v>3848</v>
      </c>
      <c r="B3973" t="s">
        <v>1647</v>
      </c>
      <c r="C3973" t="s">
        <v>301</v>
      </c>
      <c r="D3973" t="s">
        <v>7400</v>
      </c>
      <c r="E3973" t="s">
        <v>869</v>
      </c>
      <c r="F3973" t="s">
        <v>1708</v>
      </c>
      <c r="G3973" t="s">
        <v>1527</v>
      </c>
      <c r="H3973">
        <v>6</v>
      </c>
      <c r="I3973" t="s">
        <v>1652</v>
      </c>
      <c r="J3973">
        <v>0</v>
      </c>
      <c r="K3973">
        <v>0</v>
      </c>
    </row>
    <row r="3974" spans="1:11" x14ac:dyDescent="0.25">
      <c r="A3974">
        <v>3848</v>
      </c>
      <c r="B3974" t="s">
        <v>1647</v>
      </c>
      <c r="C3974" t="s">
        <v>301</v>
      </c>
      <c r="D3974" t="s">
        <v>7400</v>
      </c>
      <c r="E3974" t="s">
        <v>775</v>
      </c>
      <c r="F3974" t="s">
        <v>10973</v>
      </c>
      <c r="G3974" t="s">
        <v>1527</v>
      </c>
      <c r="H3974">
        <v>20</v>
      </c>
      <c r="I3974" t="s">
        <v>1652</v>
      </c>
      <c r="J3974">
        <v>0</v>
      </c>
      <c r="K3974">
        <v>0</v>
      </c>
    </row>
    <row r="3975" spans="1:11" x14ac:dyDescent="0.25">
      <c r="A3975">
        <v>3848</v>
      </c>
      <c r="B3975" t="s">
        <v>1647</v>
      </c>
      <c r="C3975" t="s">
        <v>301</v>
      </c>
      <c r="D3975" t="s">
        <v>7400</v>
      </c>
      <c r="E3975" t="s">
        <v>777</v>
      </c>
      <c r="F3975" t="s">
        <v>6906</v>
      </c>
      <c r="G3975" t="s">
        <v>1527</v>
      </c>
      <c r="H3975">
        <v>24</v>
      </c>
      <c r="I3975" t="s">
        <v>1652</v>
      </c>
      <c r="J3975">
        <v>0</v>
      </c>
      <c r="K3975">
        <v>0</v>
      </c>
    </row>
    <row r="3976" spans="1:11" x14ac:dyDescent="0.25">
      <c r="A3976">
        <v>3848</v>
      </c>
      <c r="B3976" t="s">
        <v>1647</v>
      </c>
      <c r="C3976" t="s">
        <v>301</v>
      </c>
      <c r="D3976" t="s">
        <v>7400</v>
      </c>
      <c r="E3976" t="s">
        <v>778</v>
      </c>
      <c r="F3976" t="s">
        <v>1707</v>
      </c>
      <c r="G3976" t="s">
        <v>1527</v>
      </c>
      <c r="H3976">
        <v>9</v>
      </c>
      <c r="I3976" t="s">
        <v>1652</v>
      </c>
      <c r="J3976">
        <v>0</v>
      </c>
      <c r="K3976">
        <v>0</v>
      </c>
    </row>
    <row r="3977" spans="1:11" x14ac:dyDescent="0.25">
      <c r="A3977">
        <v>3848</v>
      </c>
      <c r="B3977" t="s">
        <v>1647</v>
      </c>
      <c r="C3977" t="s">
        <v>301</v>
      </c>
      <c r="D3977" t="s">
        <v>7400</v>
      </c>
      <c r="E3977" t="s">
        <v>3038</v>
      </c>
      <c r="F3977" t="s">
        <v>3039</v>
      </c>
      <c r="G3977" t="s">
        <v>3111</v>
      </c>
      <c r="H3977">
        <v>23</v>
      </c>
      <c r="I3977" t="s">
        <v>1652</v>
      </c>
      <c r="J3977">
        <v>0</v>
      </c>
      <c r="K3977">
        <v>0</v>
      </c>
    </row>
    <row r="3978" spans="1:11" x14ac:dyDescent="0.25">
      <c r="A3978">
        <v>3848</v>
      </c>
      <c r="B3978" t="s">
        <v>1647</v>
      </c>
      <c r="C3978" t="s">
        <v>301</v>
      </c>
      <c r="D3978" t="s">
        <v>7400</v>
      </c>
      <c r="G3978" t="s">
        <v>7591</v>
      </c>
      <c r="H3978">
        <v>21</v>
      </c>
      <c r="I3978" t="s">
        <v>1652</v>
      </c>
      <c r="J3978">
        <v>0</v>
      </c>
      <c r="K3978">
        <v>0</v>
      </c>
    </row>
    <row r="3979" spans="1:11" x14ac:dyDescent="0.25">
      <c r="A3979">
        <v>3848</v>
      </c>
      <c r="B3979" t="s">
        <v>1647</v>
      </c>
      <c r="C3979" t="s">
        <v>301</v>
      </c>
      <c r="D3979" t="s">
        <v>7400</v>
      </c>
      <c r="E3979" t="s">
        <v>6239</v>
      </c>
      <c r="F3979" t="s">
        <v>6240</v>
      </c>
      <c r="G3979" t="s">
        <v>2311</v>
      </c>
      <c r="H3979">
        <v>3</v>
      </c>
      <c r="I3979" t="s">
        <v>1652</v>
      </c>
      <c r="J3979">
        <v>0</v>
      </c>
      <c r="K3979">
        <v>0</v>
      </c>
    </row>
    <row r="3980" spans="1:11" x14ac:dyDescent="0.25">
      <c r="A3980">
        <v>3848</v>
      </c>
      <c r="B3980" t="s">
        <v>1647</v>
      </c>
      <c r="C3980" t="s">
        <v>301</v>
      </c>
      <c r="D3980" t="s">
        <v>7400</v>
      </c>
      <c r="E3980" t="s">
        <v>10974</v>
      </c>
      <c r="F3980" t="s">
        <v>10975</v>
      </c>
      <c r="G3980" t="s">
        <v>7641</v>
      </c>
      <c r="H3980">
        <v>3</v>
      </c>
      <c r="I3980" t="s">
        <v>1652</v>
      </c>
      <c r="J3980">
        <v>0</v>
      </c>
      <c r="K3980">
        <v>0</v>
      </c>
    </row>
    <row r="3981" spans="1:11" x14ac:dyDescent="0.25">
      <c r="A3981">
        <v>3848</v>
      </c>
      <c r="B3981" t="s">
        <v>1647</v>
      </c>
      <c r="C3981" t="s">
        <v>301</v>
      </c>
      <c r="D3981" t="s">
        <v>7400</v>
      </c>
      <c r="G3981" t="s">
        <v>4302</v>
      </c>
      <c r="H3981">
        <v>2</v>
      </c>
      <c r="I3981" t="s">
        <v>1652</v>
      </c>
      <c r="J3981">
        <v>0</v>
      </c>
      <c r="K3981">
        <v>0</v>
      </c>
    </row>
    <row r="3982" spans="1:11" x14ac:dyDescent="0.25">
      <c r="A3982">
        <v>3848</v>
      </c>
      <c r="B3982" t="s">
        <v>1647</v>
      </c>
      <c r="C3982" t="s">
        <v>301</v>
      </c>
      <c r="D3982" t="s">
        <v>7400</v>
      </c>
      <c r="E3982" t="s">
        <v>231</v>
      </c>
      <c r="F3982" t="s">
        <v>10413</v>
      </c>
      <c r="G3982" t="s">
        <v>1528</v>
      </c>
      <c r="H3982">
        <v>5</v>
      </c>
      <c r="I3982" t="s">
        <v>1652</v>
      </c>
      <c r="J3982">
        <v>0</v>
      </c>
      <c r="K3982">
        <v>0</v>
      </c>
    </row>
    <row r="3983" spans="1:11" x14ac:dyDescent="0.25">
      <c r="A3983">
        <v>3848</v>
      </c>
      <c r="B3983" t="s">
        <v>1647</v>
      </c>
      <c r="C3983" t="s">
        <v>301</v>
      </c>
      <c r="D3983" t="s">
        <v>7400</v>
      </c>
      <c r="E3983" t="s">
        <v>670</v>
      </c>
      <c r="F3983" t="s">
        <v>1671</v>
      </c>
      <c r="G3983" t="s">
        <v>1527</v>
      </c>
      <c r="H3983">
        <v>173</v>
      </c>
      <c r="I3983" t="s">
        <v>1706</v>
      </c>
      <c r="J3983">
        <v>0</v>
      </c>
      <c r="K3983">
        <v>0</v>
      </c>
    </row>
    <row r="3984" spans="1:11" x14ac:dyDescent="0.25">
      <c r="A3984">
        <v>3848</v>
      </c>
      <c r="B3984" t="s">
        <v>1647</v>
      </c>
      <c r="C3984" t="s">
        <v>301</v>
      </c>
      <c r="D3984" t="s">
        <v>7400</v>
      </c>
      <c r="E3984" t="s">
        <v>879</v>
      </c>
      <c r="F3984" t="s">
        <v>1705</v>
      </c>
      <c r="G3984" t="s">
        <v>1528</v>
      </c>
      <c r="H3984">
        <v>1</v>
      </c>
      <c r="I3984" t="s">
        <v>1652</v>
      </c>
      <c r="J3984">
        <v>0</v>
      </c>
      <c r="K3984">
        <v>0</v>
      </c>
    </row>
    <row r="3985" spans="1:11" x14ac:dyDescent="0.25">
      <c r="A3985">
        <v>3848</v>
      </c>
      <c r="B3985" t="s">
        <v>1647</v>
      </c>
      <c r="C3985" t="s">
        <v>301</v>
      </c>
      <c r="D3985" t="s">
        <v>7400</v>
      </c>
      <c r="E3985" t="s">
        <v>880</v>
      </c>
      <c r="F3985" t="s">
        <v>10976</v>
      </c>
      <c r="G3985" t="s">
        <v>1528</v>
      </c>
      <c r="H3985">
        <v>20</v>
      </c>
      <c r="I3985" t="s">
        <v>1652</v>
      </c>
      <c r="J3985">
        <v>0</v>
      </c>
      <c r="K3985">
        <v>0</v>
      </c>
    </row>
    <row r="3986" spans="1:11" x14ac:dyDescent="0.25">
      <c r="A3986">
        <v>3848</v>
      </c>
      <c r="B3986" t="s">
        <v>1647</v>
      </c>
      <c r="C3986" t="s">
        <v>301</v>
      </c>
      <c r="D3986" t="s">
        <v>7400</v>
      </c>
      <c r="E3986" t="s">
        <v>1395</v>
      </c>
      <c r="F3986" t="s">
        <v>10414</v>
      </c>
      <c r="G3986" t="s">
        <v>1528</v>
      </c>
      <c r="H3986">
        <v>5</v>
      </c>
      <c r="I3986" t="s">
        <v>1704</v>
      </c>
      <c r="J3986">
        <v>0</v>
      </c>
      <c r="K3986">
        <v>0</v>
      </c>
    </row>
    <row r="3987" spans="1:11" x14ac:dyDescent="0.25">
      <c r="A3987">
        <v>3848</v>
      </c>
      <c r="B3987" t="s">
        <v>1647</v>
      </c>
      <c r="C3987" t="s">
        <v>301</v>
      </c>
      <c r="D3987" t="s">
        <v>7400</v>
      </c>
      <c r="E3987" t="s">
        <v>694</v>
      </c>
      <c r="F3987" t="s">
        <v>7261</v>
      </c>
      <c r="G3987" t="s">
        <v>1528</v>
      </c>
      <c r="H3987">
        <v>119</v>
      </c>
      <c r="I3987" t="s">
        <v>1652</v>
      </c>
      <c r="J3987">
        <v>0</v>
      </c>
      <c r="K3987">
        <v>0</v>
      </c>
    </row>
    <row r="3988" spans="1:11" x14ac:dyDescent="0.25">
      <c r="A3988">
        <v>3848</v>
      </c>
      <c r="B3988" t="s">
        <v>1647</v>
      </c>
      <c r="C3988" t="s">
        <v>301</v>
      </c>
      <c r="D3988" t="s">
        <v>7400</v>
      </c>
      <c r="E3988" t="s">
        <v>685</v>
      </c>
      <c r="F3988" t="s">
        <v>10977</v>
      </c>
      <c r="G3988" t="s">
        <v>1528</v>
      </c>
      <c r="H3988">
        <v>10</v>
      </c>
      <c r="I3988" t="s">
        <v>1652</v>
      </c>
      <c r="J3988">
        <v>0</v>
      </c>
      <c r="K3988">
        <v>0</v>
      </c>
    </row>
    <row r="3989" spans="1:11" x14ac:dyDescent="0.25">
      <c r="A3989">
        <v>3848</v>
      </c>
      <c r="B3989" t="s">
        <v>1647</v>
      </c>
      <c r="C3989" t="s">
        <v>301</v>
      </c>
      <c r="D3989" t="s">
        <v>7400</v>
      </c>
      <c r="E3989" t="s">
        <v>686</v>
      </c>
      <c r="F3989" t="s">
        <v>10978</v>
      </c>
      <c r="G3989" t="s">
        <v>1528</v>
      </c>
      <c r="H3989">
        <v>20</v>
      </c>
      <c r="I3989" t="s">
        <v>1652</v>
      </c>
      <c r="J3989">
        <v>0</v>
      </c>
      <c r="K3989">
        <v>0</v>
      </c>
    </row>
    <row r="3990" spans="1:11" x14ac:dyDescent="0.25">
      <c r="A3990">
        <v>3848</v>
      </c>
      <c r="B3990" t="s">
        <v>1647</v>
      </c>
      <c r="C3990" t="s">
        <v>301</v>
      </c>
      <c r="D3990" t="s">
        <v>7400</v>
      </c>
      <c r="E3990" t="s">
        <v>693</v>
      </c>
      <c r="F3990" t="s">
        <v>10553</v>
      </c>
      <c r="G3990" t="s">
        <v>1528</v>
      </c>
      <c r="H3990">
        <v>5</v>
      </c>
      <c r="I3990" t="s">
        <v>1704</v>
      </c>
      <c r="J3990">
        <v>0</v>
      </c>
      <c r="K3990">
        <v>0</v>
      </c>
    </row>
    <row r="3991" spans="1:11" x14ac:dyDescent="0.25">
      <c r="A3991">
        <v>3848</v>
      </c>
      <c r="B3991" t="s">
        <v>1647</v>
      </c>
      <c r="C3991" t="s">
        <v>301</v>
      </c>
      <c r="D3991" t="s">
        <v>7400</v>
      </c>
      <c r="E3991" t="s">
        <v>738</v>
      </c>
      <c r="F3991" t="s">
        <v>9204</v>
      </c>
      <c r="G3991" t="s">
        <v>1530</v>
      </c>
      <c r="H3991">
        <v>9</v>
      </c>
      <c r="I3991" t="s">
        <v>7892</v>
      </c>
      <c r="J3991">
        <v>0</v>
      </c>
      <c r="K3991">
        <v>0</v>
      </c>
    </row>
    <row r="3992" spans="1:11" x14ac:dyDescent="0.25">
      <c r="A3992">
        <v>3848</v>
      </c>
      <c r="B3992" t="s">
        <v>1647</v>
      </c>
      <c r="C3992" t="s">
        <v>301</v>
      </c>
      <c r="D3992" t="s">
        <v>7400</v>
      </c>
      <c r="E3992" t="s">
        <v>5676</v>
      </c>
      <c r="F3992" t="s">
        <v>5677</v>
      </c>
      <c r="G3992" t="s">
        <v>6882</v>
      </c>
      <c r="H3992">
        <v>5</v>
      </c>
      <c r="I3992" t="s">
        <v>1646</v>
      </c>
      <c r="J3992">
        <v>0</v>
      </c>
      <c r="K3992">
        <v>0</v>
      </c>
    </row>
    <row r="3993" spans="1:11" x14ac:dyDescent="0.25">
      <c r="A3993">
        <v>3848</v>
      </c>
      <c r="B3993" t="s">
        <v>1647</v>
      </c>
      <c r="C3993" t="s">
        <v>301</v>
      </c>
      <c r="D3993" t="s">
        <v>7400</v>
      </c>
      <c r="G3993" t="s">
        <v>5015</v>
      </c>
      <c r="H3993">
        <v>5</v>
      </c>
      <c r="I3993" t="s">
        <v>1646</v>
      </c>
      <c r="J3993">
        <v>0</v>
      </c>
      <c r="K3993">
        <v>0</v>
      </c>
    </row>
    <row r="3994" spans="1:11" x14ac:dyDescent="0.25">
      <c r="A3994">
        <v>3848</v>
      </c>
      <c r="B3994" t="s">
        <v>1647</v>
      </c>
      <c r="C3994" t="s">
        <v>301</v>
      </c>
      <c r="D3994" t="s">
        <v>7400</v>
      </c>
      <c r="E3994" t="s">
        <v>5678</v>
      </c>
      <c r="F3994" t="s">
        <v>5677</v>
      </c>
      <c r="G3994" t="s">
        <v>10192</v>
      </c>
      <c r="H3994">
        <v>13</v>
      </c>
      <c r="I3994" t="s">
        <v>1646</v>
      </c>
      <c r="J3994">
        <v>0</v>
      </c>
      <c r="K3994">
        <v>0</v>
      </c>
    </row>
    <row r="3995" spans="1:11" x14ac:dyDescent="0.25">
      <c r="A3995">
        <v>3848</v>
      </c>
      <c r="B3995" t="s">
        <v>1647</v>
      </c>
      <c r="C3995" t="s">
        <v>301</v>
      </c>
      <c r="D3995" t="s">
        <v>7400</v>
      </c>
      <c r="G3995" t="s">
        <v>4838</v>
      </c>
      <c r="H3995">
        <v>20</v>
      </c>
      <c r="I3995" t="s">
        <v>1646</v>
      </c>
      <c r="J3995">
        <v>0</v>
      </c>
      <c r="K3995">
        <v>0</v>
      </c>
    </row>
    <row r="3996" spans="1:11" x14ac:dyDescent="0.25">
      <c r="A3996">
        <v>3848</v>
      </c>
      <c r="B3996" t="s">
        <v>1647</v>
      </c>
      <c r="C3996" t="s">
        <v>301</v>
      </c>
      <c r="D3996" t="s">
        <v>7400</v>
      </c>
      <c r="E3996" t="s">
        <v>2446</v>
      </c>
      <c r="F3996" t="s">
        <v>2447</v>
      </c>
      <c r="G3996" t="s">
        <v>7647</v>
      </c>
      <c r="H3996">
        <v>235</v>
      </c>
      <c r="I3996" t="s">
        <v>1646</v>
      </c>
      <c r="J3996">
        <v>0</v>
      </c>
      <c r="K3996">
        <v>0</v>
      </c>
    </row>
    <row r="3997" spans="1:11" x14ac:dyDescent="0.25">
      <c r="A3997">
        <v>3848</v>
      </c>
      <c r="B3997" t="s">
        <v>1647</v>
      </c>
      <c r="C3997" t="s">
        <v>301</v>
      </c>
      <c r="D3997" t="s">
        <v>7400</v>
      </c>
      <c r="G3997" t="s">
        <v>5922</v>
      </c>
      <c r="H3997">
        <v>59</v>
      </c>
      <c r="I3997" t="s">
        <v>1646</v>
      </c>
      <c r="J3997">
        <v>0</v>
      </c>
      <c r="K3997">
        <v>0</v>
      </c>
    </row>
    <row r="3998" spans="1:11" x14ac:dyDescent="0.25">
      <c r="A3998">
        <v>3848</v>
      </c>
      <c r="B3998" t="s">
        <v>1647</v>
      </c>
      <c r="C3998" t="s">
        <v>301</v>
      </c>
      <c r="D3998" t="s">
        <v>7400</v>
      </c>
      <c r="E3998" t="s">
        <v>5679</v>
      </c>
      <c r="F3998" t="s">
        <v>5680</v>
      </c>
      <c r="G3998" t="s">
        <v>6783</v>
      </c>
      <c r="H3998">
        <v>9</v>
      </c>
      <c r="I3998" t="s">
        <v>1646</v>
      </c>
      <c r="J3998">
        <v>0</v>
      </c>
      <c r="K3998">
        <v>0</v>
      </c>
    </row>
    <row r="3999" spans="1:11" x14ac:dyDescent="0.25">
      <c r="A3999">
        <v>3848</v>
      </c>
      <c r="B3999" t="s">
        <v>1647</v>
      </c>
      <c r="C3999" t="s">
        <v>301</v>
      </c>
      <c r="D3999" t="s">
        <v>7400</v>
      </c>
      <c r="G3999" t="s">
        <v>6666</v>
      </c>
      <c r="H3999">
        <v>10</v>
      </c>
      <c r="I3999" t="s">
        <v>1646</v>
      </c>
      <c r="J3999">
        <v>0</v>
      </c>
      <c r="K3999">
        <v>0</v>
      </c>
    </row>
    <row r="4000" spans="1:11" x14ac:dyDescent="0.25">
      <c r="A4000">
        <v>3848</v>
      </c>
      <c r="B4000" t="s">
        <v>1647</v>
      </c>
      <c r="C4000" t="s">
        <v>301</v>
      </c>
      <c r="D4000" t="s">
        <v>7400</v>
      </c>
      <c r="E4000" t="s">
        <v>7592</v>
      </c>
      <c r="F4000" t="s">
        <v>7593</v>
      </c>
      <c r="G4000" t="s">
        <v>7648</v>
      </c>
      <c r="H4000">
        <v>12</v>
      </c>
      <c r="I4000" t="s">
        <v>1646</v>
      </c>
      <c r="J4000">
        <v>0</v>
      </c>
      <c r="K4000">
        <v>0</v>
      </c>
    </row>
    <row r="4001" spans="1:11" x14ac:dyDescent="0.25">
      <c r="A4001">
        <v>3848</v>
      </c>
      <c r="B4001" t="s">
        <v>1647</v>
      </c>
      <c r="C4001" t="s">
        <v>301</v>
      </c>
      <c r="D4001" t="s">
        <v>7400</v>
      </c>
      <c r="G4001" t="s">
        <v>5926</v>
      </c>
      <c r="H4001">
        <v>5</v>
      </c>
      <c r="I4001" t="s">
        <v>1646</v>
      </c>
      <c r="J4001">
        <v>0</v>
      </c>
      <c r="K4001">
        <v>0</v>
      </c>
    </row>
    <row r="4002" spans="1:11" x14ac:dyDescent="0.25">
      <c r="A4002">
        <v>3848</v>
      </c>
      <c r="B4002" t="s">
        <v>1647</v>
      </c>
      <c r="C4002" t="s">
        <v>301</v>
      </c>
      <c r="D4002" t="s">
        <v>7400</v>
      </c>
      <c r="E4002" t="s">
        <v>5681</v>
      </c>
      <c r="F4002" t="s">
        <v>5682</v>
      </c>
      <c r="G4002" t="s">
        <v>6504</v>
      </c>
      <c r="H4002">
        <v>9</v>
      </c>
      <c r="I4002" t="s">
        <v>1646</v>
      </c>
      <c r="J4002">
        <v>0</v>
      </c>
      <c r="K4002">
        <v>0</v>
      </c>
    </row>
    <row r="4003" spans="1:11" x14ac:dyDescent="0.25">
      <c r="A4003">
        <v>3848</v>
      </c>
      <c r="B4003" t="s">
        <v>1647</v>
      </c>
      <c r="C4003" t="s">
        <v>301</v>
      </c>
      <c r="D4003" t="s">
        <v>7400</v>
      </c>
      <c r="G4003" t="s">
        <v>5482</v>
      </c>
      <c r="H4003">
        <v>5</v>
      </c>
      <c r="I4003" t="s">
        <v>1646</v>
      </c>
      <c r="J4003">
        <v>0</v>
      </c>
      <c r="K4003">
        <v>0</v>
      </c>
    </row>
    <row r="4004" spans="1:11" x14ac:dyDescent="0.25">
      <c r="A4004">
        <v>3848</v>
      </c>
      <c r="B4004" t="s">
        <v>1647</v>
      </c>
      <c r="C4004" t="s">
        <v>301</v>
      </c>
      <c r="D4004" t="s">
        <v>7400</v>
      </c>
      <c r="E4004" t="s">
        <v>6554</v>
      </c>
      <c r="F4004" t="s">
        <v>6555</v>
      </c>
      <c r="G4004" t="s">
        <v>10554</v>
      </c>
      <c r="H4004">
        <v>6</v>
      </c>
      <c r="I4004" t="s">
        <v>1646</v>
      </c>
      <c r="J4004">
        <v>0</v>
      </c>
      <c r="K4004">
        <v>0</v>
      </c>
    </row>
    <row r="4005" spans="1:11" x14ac:dyDescent="0.25">
      <c r="A4005">
        <v>3848</v>
      </c>
      <c r="B4005" t="s">
        <v>1647</v>
      </c>
      <c r="C4005" t="s">
        <v>301</v>
      </c>
      <c r="D4005" t="s">
        <v>7400</v>
      </c>
      <c r="G4005" t="s">
        <v>7494</v>
      </c>
      <c r="H4005">
        <v>8</v>
      </c>
      <c r="I4005" t="s">
        <v>1646</v>
      </c>
      <c r="J4005">
        <v>0</v>
      </c>
      <c r="K4005">
        <v>0</v>
      </c>
    </row>
    <row r="4006" spans="1:11" x14ac:dyDescent="0.25">
      <c r="A4006">
        <v>3848</v>
      </c>
      <c r="B4006" t="s">
        <v>1647</v>
      </c>
      <c r="C4006" t="s">
        <v>301</v>
      </c>
      <c r="D4006" t="s">
        <v>7400</v>
      </c>
      <c r="E4006" t="s">
        <v>7068</v>
      </c>
      <c r="F4006" t="s">
        <v>1702</v>
      </c>
      <c r="G4006" t="s">
        <v>3074</v>
      </c>
      <c r="H4006">
        <v>1</v>
      </c>
      <c r="I4006" t="s">
        <v>1646</v>
      </c>
      <c r="J4006">
        <v>0</v>
      </c>
      <c r="K4006">
        <v>0</v>
      </c>
    </row>
    <row r="4007" spans="1:11" x14ac:dyDescent="0.25">
      <c r="A4007">
        <v>3848</v>
      </c>
      <c r="B4007" t="s">
        <v>1647</v>
      </c>
      <c r="C4007" t="s">
        <v>301</v>
      </c>
      <c r="D4007" t="s">
        <v>7400</v>
      </c>
      <c r="G4007" t="s">
        <v>5182</v>
      </c>
      <c r="H4007">
        <v>11</v>
      </c>
      <c r="I4007" t="s">
        <v>1646</v>
      </c>
      <c r="J4007">
        <v>0</v>
      </c>
      <c r="K4007">
        <v>0</v>
      </c>
    </row>
    <row r="4008" spans="1:11" x14ac:dyDescent="0.25">
      <c r="A4008">
        <v>3848</v>
      </c>
      <c r="B4008" t="s">
        <v>1647</v>
      </c>
      <c r="C4008" t="s">
        <v>301</v>
      </c>
      <c r="D4008" t="s">
        <v>7400</v>
      </c>
      <c r="E4008" t="s">
        <v>2351</v>
      </c>
      <c r="F4008" t="s">
        <v>2350</v>
      </c>
      <c r="G4008" t="s">
        <v>7522</v>
      </c>
      <c r="H4008">
        <v>20</v>
      </c>
      <c r="I4008" t="s">
        <v>1646</v>
      </c>
      <c r="J4008">
        <v>0</v>
      </c>
      <c r="K4008">
        <v>0</v>
      </c>
    </row>
    <row r="4009" spans="1:11" x14ac:dyDescent="0.25">
      <c r="A4009">
        <v>3848</v>
      </c>
      <c r="B4009" t="s">
        <v>1647</v>
      </c>
      <c r="C4009" t="s">
        <v>301</v>
      </c>
      <c r="D4009" t="s">
        <v>7400</v>
      </c>
      <c r="G4009" t="s">
        <v>2211</v>
      </c>
      <c r="H4009">
        <v>16</v>
      </c>
      <c r="I4009" t="s">
        <v>1646</v>
      </c>
      <c r="J4009">
        <v>0</v>
      </c>
      <c r="K4009">
        <v>0</v>
      </c>
    </row>
    <row r="4010" spans="1:11" x14ac:dyDescent="0.25">
      <c r="A4010">
        <v>3848</v>
      </c>
      <c r="B4010" t="s">
        <v>1647</v>
      </c>
      <c r="C4010" t="s">
        <v>301</v>
      </c>
      <c r="D4010" t="s">
        <v>7400</v>
      </c>
      <c r="E4010" t="s">
        <v>5683</v>
      </c>
      <c r="F4010" t="s">
        <v>5684</v>
      </c>
      <c r="G4010" t="s">
        <v>6882</v>
      </c>
      <c r="H4010">
        <v>20</v>
      </c>
      <c r="I4010" t="s">
        <v>1646</v>
      </c>
      <c r="J4010">
        <v>0</v>
      </c>
      <c r="K4010">
        <v>0</v>
      </c>
    </row>
    <row r="4011" spans="1:11" x14ac:dyDescent="0.25">
      <c r="A4011">
        <v>3848</v>
      </c>
      <c r="B4011" t="s">
        <v>1647</v>
      </c>
      <c r="C4011" t="s">
        <v>301</v>
      </c>
      <c r="D4011" t="s">
        <v>7400</v>
      </c>
      <c r="G4011" t="s">
        <v>4914</v>
      </c>
      <c r="H4011">
        <v>8</v>
      </c>
      <c r="I4011" t="s">
        <v>1646</v>
      </c>
      <c r="J4011">
        <v>0</v>
      </c>
      <c r="K4011">
        <v>0</v>
      </c>
    </row>
    <row r="4012" spans="1:11" x14ac:dyDescent="0.25">
      <c r="A4012">
        <v>3848</v>
      </c>
      <c r="B4012" t="s">
        <v>1647</v>
      </c>
      <c r="C4012" t="s">
        <v>301</v>
      </c>
      <c r="D4012" t="s">
        <v>7400</v>
      </c>
      <c r="E4012" t="s">
        <v>5685</v>
      </c>
      <c r="F4012" t="s">
        <v>5686</v>
      </c>
      <c r="G4012" t="s">
        <v>2307</v>
      </c>
      <c r="H4012">
        <v>7</v>
      </c>
      <c r="I4012" t="s">
        <v>1646</v>
      </c>
      <c r="J4012">
        <v>0</v>
      </c>
      <c r="K4012">
        <v>0</v>
      </c>
    </row>
    <row r="4013" spans="1:11" x14ac:dyDescent="0.25">
      <c r="A4013">
        <v>3848</v>
      </c>
      <c r="B4013" t="s">
        <v>1647</v>
      </c>
      <c r="C4013" t="s">
        <v>301</v>
      </c>
      <c r="D4013" t="s">
        <v>7400</v>
      </c>
      <c r="E4013" t="s">
        <v>8633</v>
      </c>
      <c r="F4013" t="s">
        <v>8634</v>
      </c>
      <c r="G4013" t="s">
        <v>3718</v>
      </c>
      <c r="H4013">
        <v>5</v>
      </c>
      <c r="I4013" t="s">
        <v>1646</v>
      </c>
      <c r="J4013">
        <v>0</v>
      </c>
      <c r="K4013">
        <v>0</v>
      </c>
    </row>
    <row r="4014" spans="1:11" x14ac:dyDescent="0.25">
      <c r="A4014">
        <v>3848</v>
      </c>
      <c r="B4014" t="s">
        <v>1647</v>
      </c>
      <c r="C4014" t="s">
        <v>301</v>
      </c>
      <c r="D4014" t="s">
        <v>7400</v>
      </c>
      <c r="G4014" t="s">
        <v>2307</v>
      </c>
      <c r="H4014">
        <v>8</v>
      </c>
      <c r="I4014" t="s">
        <v>1646</v>
      </c>
      <c r="J4014">
        <v>0</v>
      </c>
      <c r="K4014">
        <v>0</v>
      </c>
    </row>
    <row r="4015" spans="1:11" x14ac:dyDescent="0.25">
      <c r="A4015">
        <v>3848</v>
      </c>
      <c r="B4015" t="s">
        <v>1647</v>
      </c>
      <c r="C4015" t="s">
        <v>301</v>
      </c>
      <c r="D4015" t="s">
        <v>7400</v>
      </c>
      <c r="E4015" t="s">
        <v>8635</v>
      </c>
      <c r="F4015" t="s">
        <v>8636</v>
      </c>
      <c r="G4015" t="s">
        <v>10152</v>
      </c>
      <c r="H4015">
        <v>3</v>
      </c>
      <c r="I4015" t="s">
        <v>1646</v>
      </c>
      <c r="J4015">
        <v>0</v>
      </c>
      <c r="K4015">
        <v>0</v>
      </c>
    </row>
    <row r="4016" spans="1:11" x14ac:dyDescent="0.25">
      <c r="A4016">
        <v>3848</v>
      </c>
      <c r="B4016" t="s">
        <v>1647</v>
      </c>
      <c r="C4016" t="s">
        <v>301</v>
      </c>
      <c r="D4016" t="s">
        <v>7400</v>
      </c>
      <c r="G4016" t="s">
        <v>7837</v>
      </c>
      <c r="H4016">
        <v>3</v>
      </c>
      <c r="I4016" t="s">
        <v>1646</v>
      </c>
      <c r="J4016">
        <v>0</v>
      </c>
      <c r="K4016">
        <v>0</v>
      </c>
    </row>
    <row r="4017" spans="1:11" x14ac:dyDescent="0.25">
      <c r="A4017">
        <v>3848</v>
      </c>
      <c r="B4017" t="s">
        <v>1647</v>
      </c>
      <c r="C4017" t="s">
        <v>301</v>
      </c>
      <c r="D4017" t="s">
        <v>7400</v>
      </c>
      <c r="E4017" t="s">
        <v>6061</v>
      </c>
      <c r="F4017" t="s">
        <v>5695</v>
      </c>
      <c r="G4017" t="s">
        <v>6062</v>
      </c>
      <c r="H4017">
        <v>3</v>
      </c>
      <c r="I4017" t="s">
        <v>1646</v>
      </c>
      <c r="J4017">
        <v>0</v>
      </c>
      <c r="K4017">
        <v>0</v>
      </c>
    </row>
    <row r="4018" spans="1:11" x14ac:dyDescent="0.25">
      <c r="A4018">
        <v>3848</v>
      </c>
      <c r="B4018" t="s">
        <v>1647</v>
      </c>
      <c r="C4018" t="s">
        <v>301</v>
      </c>
      <c r="D4018" t="s">
        <v>7400</v>
      </c>
      <c r="E4018" t="s">
        <v>5688</v>
      </c>
      <c r="F4018" t="s">
        <v>5689</v>
      </c>
      <c r="G4018" t="s">
        <v>6882</v>
      </c>
      <c r="H4018">
        <v>5</v>
      </c>
      <c r="I4018" t="s">
        <v>1646</v>
      </c>
      <c r="J4018">
        <v>0</v>
      </c>
      <c r="K4018">
        <v>0</v>
      </c>
    </row>
    <row r="4019" spans="1:11" x14ac:dyDescent="0.25">
      <c r="A4019">
        <v>3848</v>
      </c>
      <c r="B4019" t="s">
        <v>1647</v>
      </c>
      <c r="C4019" t="s">
        <v>301</v>
      </c>
      <c r="D4019" t="s">
        <v>7400</v>
      </c>
      <c r="G4019" t="s">
        <v>5690</v>
      </c>
      <c r="H4019">
        <v>3</v>
      </c>
      <c r="I4019" t="s">
        <v>1646</v>
      </c>
      <c r="J4019">
        <v>0</v>
      </c>
      <c r="K4019">
        <v>0</v>
      </c>
    </row>
    <row r="4020" spans="1:11" x14ac:dyDescent="0.25">
      <c r="A4020">
        <v>3848</v>
      </c>
      <c r="B4020" t="s">
        <v>1647</v>
      </c>
      <c r="C4020" t="s">
        <v>301</v>
      </c>
      <c r="D4020" t="s">
        <v>7400</v>
      </c>
      <c r="E4020" t="s">
        <v>5691</v>
      </c>
      <c r="F4020" t="s">
        <v>5692</v>
      </c>
      <c r="G4020" t="s">
        <v>5693</v>
      </c>
      <c r="H4020">
        <v>5</v>
      </c>
      <c r="I4020" t="s">
        <v>1646</v>
      </c>
      <c r="J4020">
        <v>0</v>
      </c>
      <c r="K4020">
        <v>0</v>
      </c>
    </row>
    <row r="4021" spans="1:11" x14ac:dyDescent="0.25">
      <c r="A4021">
        <v>3848</v>
      </c>
      <c r="B4021" t="s">
        <v>1647</v>
      </c>
      <c r="C4021" t="s">
        <v>301</v>
      </c>
      <c r="D4021" t="s">
        <v>7400</v>
      </c>
      <c r="E4021" t="s">
        <v>2352</v>
      </c>
      <c r="F4021" t="s">
        <v>2103</v>
      </c>
      <c r="G4021" t="s">
        <v>8920</v>
      </c>
      <c r="H4021">
        <v>18</v>
      </c>
      <c r="I4021" t="s">
        <v>1646</v>
      </c>
      <c r="J4021">
        <v>0</v>
      </c>
      <c r="K4021">
        <v>0</v>
      </c>
    </row>
    <row r="4022" spans="1:11" x14ac:dyDescent="0.25">
      <c r="A4022">
        <v>3848</v>
      </c>
      <c r="B4022" t="s">
        <v>1647</v>
      </c>
      <c r="C4022" t="s">
        <v>301</v>
      </c>
      <c r="D4022" t="s">
        <v>7400</v>
      </c>
      <c r="G4022" t="s">
        <v>2210</v>
      </c>
      <c r="H4022">
        <v>20</v>
      </c>
      <c r="I4022" t="s">
        <v>1646</v>
      </c>
      <c r="J4022">
        <v>0</v>
      </c>
      <c r="K4022">
        <v>0</v>
      </c>
    </row>
    <row r="4023" spans="1:11" x14ac:dyDescent="0.25">
      <c r="A4023">
        <v>3848</v>
      </c>
      <c r="B4023" t="s">
        <v>1647</v>
      </c>
      <c r="C4023" t="s">
        <v>301</v>
      </c>
      <c r="D4023" t="s">
        <v>7400</v>
      </c>
      <c r="E4023" t="s">
        <v>6063</v>
      </c>
      <c r="F4023" t="s">
        <v>3383</v>
      </c>
      <c r="G4023" t="s">
        <v>10151</v>
      </c>
      <c r="H4023">
        <v>5</v>
      </c>
      <c r="I4023" t="s">
        <v>1646</v>
      </c>
      <c r="J4023">
        <v>0</v>
      </c>
      <c r="K4023">
        <v>0</v>
      </c>
    </row>
    <row r="4024" spans="1:11" x14ac:dyDescent="0.25">
      <c r="A4024">
        <v>3848</v>
      </c>
      <c r="B4024" t="s">
        <v>1647</v>
      </c>
      <c r="C4024" t="s">
        <v>301</v>
      </c>
      <c r="D4024" t="s">
        <v>7400</v>
      </c>
      <c r="G4024" t="s">
        <v>2255</v>
      </c>
      <c r="H4024">
        <v>14</v>
      </c>
      <c r="I4024" t="s">
        <v>1646</v>
      </c>
      <c r="J4024">
        <v>0</v>
      </c>
      <c r="K4024">
        <v>0</v>
      </c>
    </row>
    <row r="4025" spans="1:11" x14ac:dyDescent="0.25">
      <c r="A4025">
        <v>3848</v>
      </c>
      <c r="B4025" t="s">
        <v>1647</v>
      </c>
      <c r="C4025" t="s">
        <v>301</v>
      </c>
      <c r="D4025" t="s">
        <v>7400</v>
      </c>
      <c r="E4025" t="s">
        <v>5694</v>
      </c>
      <c r="F4025" t="s">
        <v>5695</v>
      </c>
      <c r="G4025" t="s">
        <v>6882</v>
      </c>
      <c r="H4025">
        <v>5</v>
      </c>
      <c r="I4025" t="s">
        <v>1646</v>
      </c>
      <c r="J4025">
        <v>0</v>
      </c>
      <c r="K4025">
        <v>0</v>
      </c>
    </row>
    <row r="4026" spans="1:11" x14ac:dyDescent="0.25">
      <c r="A4026">
        <v>3848</v>
      </c>
      <c r="B4026" t="s">
        <v>1647</v>
      </c>
      <c r="C4026" t="s">
        <v>301</v>
      </c>
      <c r="D4026" t="s">
        <v>7400</v>
      </c>
      <c r="G4026" t="s">
        <v>5696</v>
      </c>
      <c r="H4026">
        <v>3</v>
      </c>
      <c r="I4026" t="s">
        <v>1646</v>
      </c>
      <c r="J4026">
        <v>0</v>
      </c>
      <c r="K4026">
        <v>0</v>
      </c>
    </row>
    <row r="4027" spans="1:11" x14ac:dyDescent="0.25">
      <c r="A4027">
        <v>3848</v>
      </c>
      <c r="B4027" t="s">
        <v>1647</v>
      </c>
      <c r="C4027" t="s">
        <v>301</v>
      </c>
      <c r="D4027" t="s">
        <v>7400</v>
      </c>
      <c r="E4027" t="s">
        <v>7069</v>
      </c>
      <c r="F4027" t="s">
        <v>5692</v>
      </c>
      <c r="G4027" t="s">
        <v>3704</v>
      </c>
      <c r="H4027">
        <v>2</v>
      </c>
      <c r="I4027" t="s">
        <v>1646</v>
      </c>
      <c r="J4027">
        <v>0</v>
      </c>
      <c r="K4027">
        <v>0</v>
      </c>
    </row>
    <row r="4028" spans="1:11" x14ac:dyDescent="0.25">
      <c r="A4028">
        <v>3848</v>
      </c>
      <c r="B4028" t="s">
        <v>1647</v>
      </c>
      <c r="C4028" t="s">
        <v>301</v>
      </c>
      <c r="D4028" t="s">
        <v>7400</v>
      </c>
      <c r="G4028" t="s">
        <v>2205</v>
      </c>
      <c r="H4028">
        <v>4</v>
      </c>
      <c r="I4028" t="s">
        <v>1646</v>
      </c>
      <c r="J4028">
        <v>0</v>
      </c>
      <c r="K4028">
        <v>0</v>
      </c>
    </row>
    <row r="4029" spans="1:11" x14ac:dyDescent="0.25">
      <c r="A4029">
        <v>3848</v>
      </c>
      <c r="B4029" t="s">
        <v>1647</v>
      </c>
      <c r="C4029" t="s">
        <v>301</v>
      </c>
      <c r="D4029" t="s">
        <v>7400</v>
      </c>
      <c r="E4029" t="s">
        <v>5697</v>
      </c>
      <c r="F4029" t="s">
        <v>5692</v>
      </c>
      <c r="G4029" t="s">
        <v>3497</v>
      </c>
      <c r="H4029">
        <v>8</v>
      </c>
      <c r="I4029" t="s">
        <v>1646</v>
      </c>
      <c r="J4029">
        <v>0</v>
      </c>
      <c r="K4029">
        <v>0</v>
      </c>
    </row>
    <row r="4030" spans="1:11" x14ac:dyDescent="0.25">
      <c r="A4030">
        <v>3848</v>
      </c>
      <c r="B4030" t="s">
        <v>1647</v>
      </c>
      <c r="C4030" t="s">
        <v>301</v>
      </c>
      <c r="D4030" t="s">
        <v>7400</v>
      </c>
      <c r="G4030" t="s">
        <v>4616</v>
      </c>
      <c r="H4030">
        <v>10</v>
      </c>
      <c r="I4030" t="s">
        <v>1646</v>
      </c>
      <c r="J4030">
        <v>0</v>
      </c>
      <c r="K4030">
        <v>0</v>
      </c>
    </row>
    <row r="4031" spans="1:11" x14ac:dyDescent="0.25">
      <c r="A4031">
        <v>3848</v>
      </c>
      <c r="B4031" t="s">
        <v>1647</v>
      </c>
      <c r="C4031" t="s">
        <v>301</v>
      </c>
      <c r="D4031" t="s">
        <v>7400</v>
      </c>
      <c r="E4031" t="s">
        <v>7835</v>
      </c>
      <c r="F4031" t="s">
        <v>7836</v>
      </c>
      <c r="G4031" t="s">
        <v>3944</v>
      </c>
      <c r="H4031">
        <v>3</v>
      </c>
      <c r="I4031" t="s">
        <v>1646</v>
      </c>
      <c r="J4031">
        <v>0</v>
      </c>
      <c r="K4031">
        <v>0</v>
      </c>
    </row>
    <row r="4032" spans="1:11" x14ac:dyDescent="0.25">
      <c r="A4032">
        <v>3848</v>
      </c>
      <c r="B4032" t="s">
        <v>1647</v>
      </c>
      <c r="C4032" t="s">
        <v>301</v>
      </c>
      <c r="D4032" t="s">
        <v>7400</v>
      </c>
      <c r="G4032" t="s">
        <v>7837</v>
      </c>
      <c r="H4032">
        <v>2</v>
      </c>
      <c r="I4032" t="s">
        <v>1646</v>
      </c>
      <c r="J4032">
        <v>0</v>
      </c>
      <c r="K4032">
        <v>0</v>
      </c>
    </row>
    <row r="4033" spans="1:11" x14ac:dyDescent="0.25">
      <c r="A4033">
        <v>3848</v>
      </c>
      <c r="B4033" t="s">
        <v>1647</v>
      </c>
      <c r="C4033" t="s">
        <v>301</v>
      </c>
      <c r="D4033" t="s">
        <v>7400</v>
      </c>
      <c r="E4033" t="s">
        <v>2101</v>
      </c>
      <c r="F4033" t="s">
        <v>2102</v>
      </c>
      <c r="G4033" t="s">
        <v>2313</v>
      </c>
      <c r="H4033">
        <v>2</v>
      </c>
      <c r="I4033" t="s">
        <v>1646</v>
      </c>
      <c r="J4033">
        <v>0</v>
      </c>
      <c r="K4033">
        <v>0</v>
      </c>
    </row>
    <row r="4034" spans="1:11" x14ac:dyDescent="0.25">
      <c r="A4034">
        <v>3848</v>
      </c>
      <c r="B4034" t="s">
        <v>1647</v>
      </c>
      <c r="C4034" t="s">
        <v>301</v>
      </c>
      <c r="D4034" t="s">
        <v>7400</v>
      </c>
      <c r="E4034" t="s">
        <v>6282</v>
      </c>
      <c r="F4034" t="s">
        <v>6283</v>
      </c>
      <c r="G4034" s="201">
        <v>510000000</v>
      </c>
      <c r="H4034">
        <v>44</v>
      </c>
      <c r="I4034" t="s">
        <v>1646</v>
      </c>
      <c r="J4034">
        <v>0</v>
      </c>
      <c r="K4034">
        <v>0</v>
      </c>
    </row>
    <row r="4035" spans="1:11" x14ac:dyDescent="0.25">
      <c r="A4035">
        <v>3848</v>
      </c>
      <c r="B4035" t="s">
        <v>1647</v>
      </c>
      <c r="C4035" t="s">
        <v>301</v>
      </c>
      <c r="D4035" t="s">
        <v>7400</v>
      </c>
      <c r="G4035" t="s">
        <v>4526</v>
      </c>
      <c r="H4035">
        <v>5</v>
      </c>
      <c r="I4035" t="s">
        <v>1646</v>
      </c>
      <c r="J4035">
        <v>0</v>
      </c>
      <c r="K4035">
        <v>0</v>
      </c>
    </row>
    <row r="4036" spans="1:11" x14ac:dyDescent="0.25">
      <c r="A4036">
        <v>3848</v>
      </c>
      <c r="B4036" t="s">
        <v>1647</v>
      </c>
      <c r="C4036" t="s">
        <v>301</v>
      </c>
      <c r="D4036" t="s">
        <v>7400</v>
      </c>
      <c r="E4036" t="s">
        <v>5698</v>
      </c>
      <c r="F4036" t="s">
        <v>4174</v>
      </c>
      <c r="G4036" t="s">
        <v>6882</v>
      </c>
      <c r="H4036">
        <v>2</v>
      </c>
      <c r="I4036" t="s">
        <v>1646</v>
      </c>
      <c r="J4036">
        <v>0</v>
      </c>
      <c r="K4036">
        <v>0</v>
      </c>
    </row>
    <row r="4037" spans="1:11" x14ac:dyDescent="0.25">
      <c r="A4037">
        <v>3848</v>
      </c>
      <c r="B4037" t="s">
        <v>1647</v>
      </c>
      <c r="C4037" t="s">
        <v>301</v>
      </c>
      <c r="D4037" t="s">
        <v>7400</v>
      </c>
      <c r="G4037" t="s">
        <v>5693</v>
      </c>
      <c r="H4037">
        <v>4</v>
      </c>
      <c r="I4037" t="s">
        <v>1646</v>
      </c>
      <c r="J4037">
        <v>0</v>
      </c>
      <c r="K4037">
        <v>0</v>
      </c>
    </row>
    <row r="4038" spans="1:11" x14ac:dyDescent="0.25">
      <c r="A4038">
        <v>3848</v>
      </c>
      <c r="B4038" t="s">
        <v>1647</v>
      </c>
      <c r="C4038" t="s">
        <v>301</v>
      </c>
      <c r="D4038" t="s">
        <v>7400</v>
      </c>
      <c r="E4038" t="s">
        <v>4170</v>
      </c>
      <c r="F4038" t="s">
        <v>1703</v>
      </c>
      <c r="G4038" t="s">
        <v>6739</v>
      </c>
      <c r="H4038">
        <v>13</v>
      </c>
      <c r="I4038" t="s">
        <v>1646</v>
      </c>
      <c r="J4038">
        <v>0</v>
      </c>
      <c r="K4038">
        <v>0</v>
      </c>
    </row>
    <row r="4039" spans="1:11" x14ac:dyDescent="0.25">
      <c r="A4039">
        <v>3848</v>
      </c>
      <c r="B4039" t="s">
        <v>1647</v>
      </c>
      <c r="C4039" t="s">
        <v>301</v>
      </c>
      <c r="D4039" t="s">
        <v>7400</v>
      </c>
      <c r="G4039" t="s">
        <v>10193</v>
      </c>
      <c r="H4039">
        <v>8</v>
      </c>
      <c r="I4039" t="s">
        <v>1646</v>
      </c>
      <c r="J4039">
        <v>0</v>
      </c>
      <c r="K4039">
        <v>0</v>
      </c>
    </row>
    <row r="4040" spans="1:11" x14ac:dyDescent="0.25">
      <c r="A4040">
        <v>3848</v>
      </c>
      <c r="B4040" t="s">
        <v>1647</v>
      </c>
      <c r="C4040" t="s">
        <v>301</v>
      </c>
      <c r="D4040" t="s">
        <v>7400</v>
      </c>
      <c r="E4040" t="s">
        <v>7287</v>
      </c>
      <c r="F4040" t="s">
        <v>7288</v>
      </c>
      <c r="G4040" t="s">
        <v>3078</v>
      </c>
      <c r="H4040">
        <v>2</v>
      </c>
      <c r="I4040" t="s">
        <v>1646</v>
      </c>
      <c r="J4040">
        <v>0</v>
      </c>
      <c r="K4040">
        <v>0</v>
      </c>
    </row>
    <row r="4041" spans="1:11" x14ac:dyDescent="0.25">
      <c r="A4041">
        <v>3848</v>
      </c>
      <c r="B4041" t="s">
        <v>1647</v>
      </c>
      <c r="C4041" t="s">
        <v>301</v>
      </c>
      <c r="D4041" t="s">
        <v>7400</v>
      </c>
      <c r="G4041" t="s">
        <v>6675</v>
      </c>
      <c r="H4041">
        <v>18</v>
      </c>
      <c r="I4041" t="s">
        <v>1646</v>
      </c>
      <c r="J4041">
        <v>0</v>
      </c>
      <c r="K4041">
        <v>0</v>
      </c>
    </row>
    <row r="4042" spans="1:11" x14ac:dyDescent="0.25">
      <c r="A4042">
        <v>3848</v>
      </c>
      <c r="B4042" t="s">
        <v>1647</v>
      </c>
      <c r="C4042" t="s">
        <v>301</v>
      </c>
      <c r="D4042" t="s">
        <v>7400</v>
      </c>
      <c r="E4042" t="s">
        <v>4171</v>
      </c>
      <c r="F4042" t="s">
        <v>4172</v>
      </c>
      <c r="G4042" t="s">
        <v>3706</v>
      </c>
      <c r="H4042">
        <v>1</v>
      </c>
      <c r="I4042" t="s">
        <v>1646</v>
      </c>
      <c r="J4042">
        <v>0</v>
      </c>
      <c r="K4042">
        <v>0</v>
      </c>
    </row>
    <row r="4043" spans="1:11" x14ac:dyDescent="0.25">
      <c r="A4043">
        <v>3848</v>
      </c>
      <c r="B4043" t="s">
        <v>1647</v>
      </c>
      <c r="C4043" t="s">
        <v>301</v>
      </c>
      <c r="D4043" t="s">
        <v>7400</v>
      </c>
      <c r="E4043" t="s">
        <v>7070</v>
      </c>
      <c r="F4043" t="s">
        <v>7071</v>
      </c>
      <c r="G4043" t="s">
        <v>3694</v>
      </c>
      <c r="H4043">
        <v>2</v>
      </c>
      <c r="I4043" t="s">
        <v>1646</v>
      </c>
      <c r="J4043">
        <v>0</v>
      </c>
      <c r="K4043">
        <v>0</v>
      </c>
    </row>
    <row r="4044" spans="1:11" x14ac:dyDescent="0.25">
      <c r="A4044">
        <v>3848</v>
      </c>
      <c r="B4044" t="s">
        <v>1647</v>
      </c>
      <c r="C4044" t="s">
        <v>301</v>
      </c>
      <c r="D4044" t="s">
        <v>7400</v>
      </c>
      <c r="E4044" t="s">
        <v>5699</v>
      </c>
      <c r="F4044" t="s">
        <v>5700</v>
      </c>
      <c r="G4044" t="s">
        <v>5577</v>
      </c>
      <c r="H4044">
        <v>5</v>
      </c>
      <c r="I4044" t="s">
        <v>1646</v>
      </c>
      <c r="J4044">
        <v>0</v>
      </c>
      <c r="K4044">
        <v>0</v>
      </c>
    </row>
    <row r="4045" spans="1:11" x14ac:dyDescent="0.25">
      <c r="A4045">
        <v>3848</v>
      </c>
      <c r="B4045" t="s">
        <v>1647</v>
      </c>
      <c r="C4045" t="s">
        <v>301</v>
      </c>
      <c r="D4045" t="s">
        <v>7400</v>
      </c>
      <c r="E4045" t="s">
        <v>8796</v>
      </c>
      <c r="F4045" t="s">
        <v>8797</v>
      </c>
      <c r="G4045" t="s">
        <v>2155</v>
      </c>
      <c r="H4045">
        <v>1</v>
      </c>
      <c r="I4045" t="s">
        <v>1646</v>
      </c>
      <c r="J4045">
        <v>0</v>
      </c>
      <c r="K4045">
        <v>0</v>
      </c>
    </row>
    <row r="4046" spans="1:11" x14ac:dyDescent="0.25">
      <c r="A4046">
        <v>3848</v>
      </c>
      <c r="B4046" t="s">
        <v>1647</v>
      </c>
      <c r="C4046" t="s">
        <v>301</v>
      </c>
      <c r="D4046" t="s">
        <v>7400</v>
      </c>
      <c r="E4046" t="s">
        <v>7072</v>
      </c>
      <c r="F4046" t="s">
        <v>7073</v>
      </c>
      <c r="G4046" t="s">
        <v>3068</v>
      </c>
      <c r="H4046">
        <v>3</v>
      </c>
      <c r="I4046" t="s">
        <v>1646</v>
      </c>
      <c r="J4046">
        <v>0</v>
      </c>
      <c r="K4046">
        <v>0</v>
      </c>
    </row>
    <row r="4047" spans="1:11" x14ac:dyDescent="0.25">
      <c r="A4047">
        <v>3848</v>
      </c>
      <c r="B4047" t="s">
        <v>1647</v>
      </c>
      <c r="C4047" t="s">
        <v>301</v>
      </c>
      <c r="D4047" t="s">
        <v>7400</v>
      </c>
      <c r="G4047" t="s">
        <v>4876</v>
      </c>
      <c r="H4047">
        <v>3</v>
      </c>
      <c r="I4047" t="s">
        <v>1646</v>
      </c>
      <c r="J4047">
        <v>0</v>
      </c>
      <c r="K4047">
        <v>0</v>
      </c>
    </row>
    <row r="4048" spans="1:11" x14ac:dyDescent="0.25">
      <c r="A4048">
        <v>3848</v>
      </c>
      <c r="B4048" t="s">
        <v>1647</v>
      </c>
      <c r="C4048" t="s">
        <v>301</v>
      </c>
      <c r="D4048" t="s">
        <v>7400</v>
      </c>
      <c r="E4048" t="s">
        <v>7074</v>
      </c>
      <c r="F4048" t="s">
        <v>7075</v>
      </c>
      <c r="G4048" t="s">
        <v>3706</v>
      </c>
      <c r="H4048">
        <v>1</v>
      </c>
      <c r="I4048" t="s">
        <v>1646</v>
      </c>
      <c r="J4048">
        <v>0</v>
      </c>
      <c r="K4048">
        <v>0</v>
      </c>
    </row>
    <row r="4049" spans="1:11" x14ac:dyDescent="0.25">
      <c r="A4049">
        <v>3848</v>
      </c>
      <c r="B4049" t="s">
        <v>1647</v>
      </c>
      <c r="C4049" t="s">
        <v>301</v>
      </c>
      <c r="D4049" t="s">
        <v>7400</v>
      </c>
      <c r="G4049" t="s">
        <v>6510</v>
      </c>
      <c r="H4049">
        <v>1</v>
      </c>
      <c r="I4049" t="s">
        <v>1646</v>
      </c>
      <c r="J4049">
        <v>0</v>
      </c>
      <c r="K4049">
        <v>0</v>
      </c>
    </row>
    <row r="4050" spans="1:11" x14ac:dyDescent="0.25">
      <c r="A4050">
        <v>3848</v>
      </c>
      <c r="B4050" t="s">
        <v>1647</v>
      </c>
      <c r="C4050" t="s">
        <v>301</v>
      </c>
      <c r="D4050" t="s">
        <v>7400</v>
      </c>
      <c r="E4050" t="s">
        <v>4173</v>
      </c>
      <c r="F4050" t="s">
        <v>4174</v>
      </c>
      <c r="G4050" t="s">
        <v>3706</v>
      </c>
      <c r="H4050">
        <v>1</v>
      </c>
      <c r="I4050" t="s">
        <v>1646</v>
      </c>
      <c r="J4050">
        <v>0</v>
      </c>
      <c r="K4050">
        <v>0</v>
      </c>
    </row>
    <row r="4051" spans="1:11" x14ac:dyDescent="0.25">
      <c r="A4051">
        <v>3848</v>
      </c>
      <c r="B4051" t="s">
        <v>1647</v>
      </c>
      <c r="C4051" t="s">
        <v>301</v>
      </c>
      <c r="D4051" t="s">
        <v>7400</v>
      </c>
      <c r="G4051" t="s">
        <v>10979</v>
      </c>
      <c r="H4051">
        <v>3</v>
      </c>
      <c r="I4051" t="s">
        <v>1646</v>
      </c>
      <c r="J4051">
        <v>0</v>
      </c>
      <c r="K4051">
        <v>0</v>
      </c>
    </row>
    <row r="4052" spans="1:11" x14ac:dyDescent="0.25">
      <c r="A4052">
        <v>3848</v>
      </c>
      <c r="B4052" t="s">
        <v>1647</v>
      </c>
      <c r="C4052" t="s">
        <v>301</v>
      </c>
      <c r="D4052" t="s">
        <v>7400</v>
      </c>
      <c r="E4052" t="s">
        <v>5701</v>
      </c>
      <c r="F4052" t="s">
        <v>5702</v>
      </c>
      <c r="G4052" t="s">
        <v>3164</v>
      </c>
      <c r="H4052">
        <v>1</v>
      </c>
      <c r="I4052" t="s">
        <v>1646</v>
      </c>
      <c r="J4052">
        <v>0</v>
      </c>
      <c r="K4052">
        <v>0</v>
      </c>
    </row>
    <row r="4053" spans="1:11" x14ac:dyDescent="0.25">
      <c r="A4053">
        <v>3848</v>
      </c>
      <c r="B4053" t="s">
        <v>1647</v>
      </c>
      <c r="C4053" t="s">
        <v>301</v>
      </c>
      <c r="D4053" t="s">
        <v>7400</v>
      </c>
      <c r="G4053" t="s">
        <v>5703</v>
      </c>
      <c r="H4053">
        <v>3</v>
      </c>
      <c r="I4053" t="s">
        <v>1646</v>
      </c>
      <c r="J4053">
        <v>0</v>
      </c>
      <c r="K4053">
        <v>0</v>
      </c>
    </row>
    <row r="4054" spans="1:11" x14ac:dyDescent="0.25">
      <c r="A4054">
        <v>3848</v>
      </c>
      <c r="B4054" t="s">
        <v>1647</v>
      </c>
      <c r="C4054" t="s">
        <v>301</v>
      </c>
      <c r="D4054" t="s">
        <v>7400</v>
      </c>
      <c r="E4054" t="s">
        <v>10980</v>
      </c>
      <c r="F4054" t="s">
        <v>10981</v>
      </c>
      <c r="G4054" t="s">
        <v>3104</v>
      </c>
      <c r="H4054">
        <v>3</v>
      </c>
      <c r="I4054" t="s">
        <v>1646</v>
      </c>
      <c r="J4054">
        <v>0</v>
      </c>
      <c r="K4054">
        <v>0</v>
      </c>
    </row>
    <row r="4055" spans="1:11" x14ac:dyDescent="0.25">
      <c r="A4055">
        <v>3848</v>
      </c>
      <c r="B4055" t="s">
        <v>1647</v>
      </c>
      <c r="C4055" t="s">
        <v>301</v>
      </c>
      <c r="D4055" t="s">
        <v>7400</v>
      </c>
      <c r="E4055" t="s">
        <v>10982</v>
      </c>
      <c r="F4055" t="s">
        <v>5692</v>
      </c>
      <c r="G4055" t="s">
        <v>10983</v>
      </c>
      <c r="H4055">
        <v>15</v>
      </c>
      <c r="I4055" t="s">
        <v>1646</v>
      </c>
      <c r="J4055">
        <v>0</v>
      </c>
      <c r="K4055">
        <v>0</v>
      </c>
    </row>
    <row r="4056" spans="1:11" x14ac:dyDescent="0.25">
      <c r="A4056">
        <v>3848</v>
      </c>
      <c r="B4056" t="s">
        <v>1647</v>
      </c>
      <c r="C4056" t="s">
        <v>301</v>
      </c>
      <c r="D4056" t="s">
        <v>7400</v>
      </c>
      <c r="E4056" t="s">
        <v>2370</v>
      </c>
      <c r="F4056" t="s">
        <v>1702</v>
      </c>
      <c r="G4056" t="s">
        <v>6241</v>
      </c>
      <c r="H4056">
        <v>6</v>
      </c>
      <c r="I4056" t="s">
        <v>1646</v>
      </c>
      <c r="J4056">
        <v>0</v>
      </c>
      <c r="K4056">
        <v>0</v>
      </c>
    </row>
    <row r="4057" spans="1:11" x14ac:dyDescent="0.25">
      <c r="A4057">
        <v>3848</v>
      </c>
      <c r="B4057" t="s">
        <v>1647</v>
      </c>
      <c r="C4057" t="s">
        <v>301</v>
      </c>
      <c r="D4057" t="s">
        <v>7400</v>
      </c>
      <c r="G4057" t="s">
        <v>6556</v>
      </c>
      <c r="H4057">
        <v>2</v>
      </c>
      <c r="I4057" t="s">
        <v>1646</v>
      </c>
      <c r="J4057">
        <v>0</v>
      </c>
      <c r="K4057">
        <v>0</v>
      </c>
    </row>
    <row r="4058" spans="1:11" x14ac:dyDescent="0.25">
      <c r="A4058">
        <v>3848</v>
      </c>
      <c r="B4058" t="s">
        <v>1647</v>
      </c>
      <c r="C4058" t="s">
        <v>301</v>
      </c>
      <c r="D4058" t="s">
        <v>7400</v>
      </c>
      <c r="E4058" t="s">
        <v>5704</v>
      </c>
      <c r="F4058" t="s">
        <v>5705</v>
      </c>
      <c r="G4058" t="s">
        <v>5495</v>
      </c>
      <c r="H4058">
        <v>1</v>
      </c>
      <c r="I4058" t="s">
        <v>1646</v>
      </c>
      <c r="J4058">
        <v>0</v>
      </c>
      <c r="K4058">
        <v>0</v>
      </c>
    </row>
    <row r="4059" spans="1:11" x14ac:dyDescent="0.25">
      <c r="A4059">
        <v>3848</v>
      </c>
      <c r="B4059" t="s">
        <v>1647</v>
      </c>
      <c r="C4059" t="s">
        <v>301</v>
      </c>
      <c r="D4059" t="s">
        <v>7400</v>
      </c>
      <c r="E4059" t="s">
        <v>5706</v>
      </c>
      <c r="F4059" t="s">
        <v>5707</v>
      </c>
      <c r="G4059" t="s">
        <v>5708</v>
      </c>
      <c r="H4059">
        <v>5</v>
      </c>
      <c r="I4059" t="s">
        <v>1646</v>
      </c>
      <c r="J4059">
        <v>0</v>
      </c>
      <c r="K4059">
        <v>0</v>
      </c>
    </row>
    <row r="4060" spans="1:11" x14ac:dyDescent="0.25">
      <c r="A4060">
        <v>3848</v>
      </c>
      <c r="B4060" t="s">
        <v>1647</v>
      </c>
      <c r="C4060" t="s">
        <v>301</v>
      </c>
      <c r="D4060" t="s">
        <v>7400</v>
      </c>
      <c r="E4060" t="s">
        <v>6692</v>
      </c>
      <c r="F4060" t="s">
        <v>2103</v>
      </c>
      <c r="G4060" t="s">
        <v>6785</v>
      </c>
      <c r="H4060">
        <v>173</v>
      </c>
      <c r="I4060" t="s">
        <v>1646</v>
      </c>
      <c r="J4060">
        <v>0</v>
      </c>
      <c r="K4060">
        <v>0</v>
      </c>
    </row>
    <row r="4061" spans="1:11" x14ac:dyDescent="0.25">
      <c r="A4061">
        <v>3848</v>
      </c>
      <c r="B4061" t="s">
        <v>1647</v>
      </c>
      <c r="C4061" t="s">
        <v>301</v>
      </c>
      <c r="D4061" t="s">
        <v>7400</v>
      </c>
      <c r="G4061" t="s">
        <v>5687</v>
      </c>
      <c r="H4061">
        <v>65</v>
      </c>
      <c r="I4061" t="s">
        <v>1646</v>
      </c>
      <c r="J4061">
        <v>0</v>
      </c>
      <c r="K4061">
        <v>0</v>
      </c>
    </row>
    <row r="4062" spans="1:11" x14ac:dyDescent="0.25">
      <c r="A4062">
        <v>3848</v>
      </c>
      <c r="B4062" t="s">
        <v>1647</v>
      </c>
      <c r="C4062" t="s">
        <v>301</v>
      </c>
      <c r="D4062" t="s">
        <v>7400</v>
      </c>
      <c r="E4062" t="s">
        <v>6907</v>
      </c>
      <c r="F4062" t="s">
        <v>6908</v>
      </c>
      <c r="G4062" t="s">
        <v>6882</v>
      </c>
      <c r="H4062">
        <v>4</v>
      </c>
      <c r="I4062" t="s">
        <v>1646</v>
      </c>
      <c r="J4062">
        <v>0</v>
      </c>
      <c r="K4062">
        <v>0</v>
      </c>
    </row>
    <row r="4063" spans="1:11" x14ac:dyDescent="0.25">
      <c r="A4063">
        <v>3848</v>
      </c>
      <c r="B4063" t="s">
        <v>1647</v>
      </c>
      <c r="C4063" t="s">
        <v>301</v>
      </c>
      <c r="D4063" t="s">
        <v>7400</v>
      </c>
      <c r="E4063" t="s">
        <v>6693</v>
      </c>
      <c r="F4063" t="s">
        <v>5705</v>
      </c>
      <c r="G4063" t="s">
        <v>6719</v>
      </c>
      <c r="H4063">
        <v>10</v>
      </c>
      <c r="I4063" t="s">
        <v>1646</v>
      </c>
      <c r="J4063">
        <v>0</v>
      </c>
      <c r="K4063">
        <v>0</v>
      </c>
    </row>
    <row r="4064" spans="1:11" x14ac:dyDescent="0.25">
      <c r="A4064">
        <v>3848</v>
      </c>
      <c r="B4064" t="s">
        <v>1647</v>
      </c>
      <c r="C4064" t="s">
        <v>301</v>
      </c>
      <c r="D4064" t="s">
        <v>7400</v>
      </c>
      <c r="G4064" t="s">
        <v>6655</v>
      </c>
      <c r="H4064">
        <v>13</v>
      </c>
      <c r="I4064" t="s">
        <v>1646</v>
      </c>
      <c r="J4064">
        <v>0</v>
      </c>
      <c r="K4064">
        <v>0</v>
      </c>
    </row>
    <row r="4065" spans="1:11" x14ac:dyDescent="0.25">
      <c r="A4065">
        <v>3848</v>
      </c>
      <c r="B4065" t="s">
        <v>1647</v>
      </c>
      <c r="C4065" t="s">
        <v>301</v>
      </c>
      <c r="D4065" t="s">
        <v>7400</v>
      </c>
      <c r="E4065" t="s">
        <v>9205</v>
      </c>
      <c r="F4065" t="s">
        <v>1769</v>
      </c>
      <c r="G4065" t="s">
        <v>9676</v>
      </c>
      <c r="H4065">
        <v>5</v>
      </c>
      <c r="I4065" t="s">
        <v>1646</v>
      </c>
      <c r="J4065">
        <v>0</v>
      </c>
      <c r="K4065">
        <v>0</v>
      </c>
    </row>
    <row r="4066" spans="1:11" x14ac:dyDescent="0.25">
      <c r="A4066">
        <v>3848</v>
      </c>
      <c r="B4066" t="s">
        <v>1647</v>
      </c>
      <c r="C4066" t="s">
        <v>301</v>
      </c>
      <c r="D4066" t="s">
        <v>7400</v>
      </c>
      <c r="E4066" t="s">
        <v>6740</v>
      </c>
      <c r="F4066" t="s">
        <v>6741</v>
      </c>
      <c r="G4066" t="s">
        <v>6719</v>
      </c>
      <c r="H4066">
        <v>10</v>
      </c>
      <c r="I4066" t="s">
        <v>1646</v>
      </c>
      <c r="J4066">
        <v>0</v>
      </c>
      <c r="K4066">
        <v>0</v>
      </c>
    </row>
    <row r="4067" spans="1:11" x14ac:dyDescent="0.25">
      <c r="A4067">
        <v>3848</v>
      </c>
      <c r="B4067" t="s">
        <v>1647</v>
      </c>
      <c r="C4067" t="s">
        <v>301</v>
      </c>
      <c r="D4067" t="s">
        <v>7400</v>
      </c>
      <c r="G4067" t="s">
        <v>5968</v>
      </c>
      <c r="H4067">
        <v>16</v>
      </c>
      <c r="I4067" t="s">
        <v>1646</v>
      </c>
      <c r="J4067">
        <v>0</v>
      </c>
      <c r="K4067">
        <v>0</v>
      </c>
    </row>
    <row r="4068" spans="1:11" x14ac:dyDescent="0.25">
      <c r="A4068">
        <v>3848</v>
      </c>
      <c r="B4068" t="s">
        <v>1647</v>
      </c>
      <c r="C4068" t="s">
        <v>301</v>
      </c>
      <c r="D4068" t="s">
        <v>7400</v>
      </c>
      <c r="E4068" t="s">
        <v>2516</v>
      </c>
      <c r="F4068" t="s">
        <v>2517</v>
      </c>
      <c r="G4068" t="s">
        <v>10194</v>
      </c>
      <c r="H4068">
        <v>46</v>
      </c>
      <c r="I4068" t="s">
        <v>1646</v>
      </c>
      <c r="J4068">
        <v>0</v>
      </c>
      <c r="K4068">
        <v>0</v>
      </c>
    </row>
    <row r="4069" spans="1:11" x14ac:dyDescent="0.25">
      <c r="A4069">
        <v>3848</v>
      </c>
      <c r="B4069" t="s">
        <v>1647</v>
      </c>
      <c r="C4069" t="s">
        <v>301</v>
      </c>
      <c r="D4069" t="s">
        <v>7400</v>
      </c>
      <c r="G4069" t="s">
        <v>2180</v>
      </c>
      <c r="H4069">
        <v>3</v>
      </c>
      <c r="I4069" t="s">
        <v>1646</v>
      </c>
      <c r="J4069">
        <v>0</v>
      </c>
      <c r="K4069">
        <v>0</v>
      </c>
    </row>
    <row r="4070" spans="1:11" x14ac:dyDescent="0.25">
      <c r="A4070">
        <v>3848</v>
      </c>
      <c r="B4070" t="s">
        <v>1647</v>
      </c>
      <c r="C4070" t="s">
        <v>301</v>
      </c>
      <c r="D4070" t="s">
        <v>7400</v>
      </c>
      <c r="E4070" t="s">
        <v>7076</v>
      </c>
      <c r="F4070" t="s">
        <v>7077</v>
      </c>
      <c r="G4070" t="s">
        <v>6795</v>
      </c>
      <c r="H4070">
        <v>3</v>
      </c>
      <c r="I4070" t="s">
        <v>1646</v>
      </c>
      <c r="J4070">
        <v>0</v>
      </c>
      <c r="K4070">
        <v>0</v>
      </c>
    </row>
    <row r="4071" spans="1:11" x14ac:dyDescent="0.25">
      <c r="A4071">
        <v>3848</v>
      </c>
      <c r="B4071" t="s">
        <v>1647</v>
      </c>
      <c r="C4071" t="s">
        <v>301</v>
      </c>
      <c r="D4071" t="s">
        <v>7400</v>
      </c>
      <c r="G4071" t="s">
        <v>2180</v>
      </c>
      <c r="H4071">
        <v>1</v>
      </c>
      <c r="I4071" t="s">
        <v>1646</v>
      </c>
      <c r="J4071">
        <v>0</v>
      </c>
      <c r="K4071">
        <v>0</v>
      </c>
    </row>
    <row r="4072" spans="1:11" x14ac:dyDescent="0.25">
      <c r="A4072">
        <v>3848</v>
      </c>
      <c r="B4072" t="s">
        <v>1647</v>
      </c>
      <c r="C4072" t="s">
        <v>301</v>
      </c>
      <c r="D4072" t="s">
        <v>7400</v>
      </c>
      <c r="E4072" t="s">
        <v>5709</v>
      </c>
      <c r="F4072" t="s">
        <v>5710</v>
      </c>
      <c r="G4072" t="s">
        <v>2313</v>
      </c>
      <c r="H4072">
        <v>5</v>
      </c>
      <c r="I4072" t="s">
        <v>1646</v>
      </c>
      <c r="J4072">
        <v>0</v>
      </c>
      <c r="K4072">
        <v>0</v>
      </c>
    </row>
    <row r="4073" spans="1:11" x14ac:dyDescent="0.25">
      <c r="A4073">
        <v>3848</v>
      </c>
      <c r="B4073" t="s">
        <v>1647</v>
      </c>
      <c r="C4073" t="s">
        <v>301</v>
      </c>
      <c r="D4073" t="s">
        <v>7400</v>
      </c>
      <c r="E4073" t="s">
        <v>6139</v>
      </c>
      <c r="F4073" t="s">
        <v>6140</v>
      </c>
      <c r="G4073" t="s">
        <v>7392</v>
      </c>
      <c r="H4073">
        <v>28</v>
      </c>
      <c r="I4073" t="s">
        <v>1646</v>
      </c>
      <c r="J4073">
        <v>0</v>
      </c>
      <c r="K4073">
        <v>0</v>
      </c>
    </row>
    <row r="4074" spans="1:11" x14ac:dyDescent="0.25">
      <c r="A4074">
        <v>3848</v>
      </c>
      <c r="B4074" t="s">
        <v>1647</v>
      </c>
      <c r="C4074" t="s">
        <v>301</v>
      </c>
      <c r="D4074" t="s">
        <v>7400</v>
      </c>
      <c r="G4074" t="s">
        <v>4254</v>
      </c>
      <c r="H4074">
        <v>51</v>
      </c>
      <c r="I4074" t="s">
        <v>1646</v>
      </c>
      <c r="J4074">
        <v>0</v>
      </c>
      <c r="K4074">
        <v>0</v>
      </c>
    </row>
    <row r="4075" spans="1:11" x14ac:dyDescent="0.25">
      <c r="A4075">
        <v>3848</v>
      </c>
      <c r="B4075" t="s">
        <v>1647</v>
      </c>
      <c r="C4075" t="s">
        <v>301</v>
      </c>
      <c r="D4075" t="s">
        <v>7400</v>
      </c>
      <c r="E4075" t="s">
        <v>8638</v>
      </c>
      <c r="F4075" t="s">
        <v>8639</v>
      </c>
      <c r="G4075" t="s">
        <v>5690</v>
      </c>
      <c r="H4075">
        <v>45</v>
      </c>
      <c r="I4075" t="s">
        <v>1646</v>
      </c>
      <c r="J4075">
        <v>0</v>
      </c>
      <c r="K4075">
        <v>0</v>
      </c>
    </row>
    <row r="4076" spans="1:11" x14ac:dyDescent="0.25">
      <c r="A4076">
        <v>3848</v>
      </c>
      <c r="B4076" t="s">
        <v>1647</v>
      </c>
      <c r="C4076" t="s">
        <v>301</v>
      </c>
      <c r="D4076" t="s">
        <v>7400</v>
      </c>
      <c r="E4076" t="s">
        <v>6284</v>
      </c>
      <c r="F4076" t="s">
        <v>6141</v>
      </c>
      <c r="G4076" t="s">
        <v>7494</v>
      </c>
      <c r="H4076">
        <v>7</v>
      </c>
      <c r="I4076" t="s">
        <v>1646</v>
      </c>
      <c r="J4076">
        <v>0</v>
      </c>
      <c r="K4076">
        <v>0</v>
      </c>
    </row>
    <row r="4077" spans="1:11" x14ac:dyDescent="0.25">
      <c r="A4077">
        <v>3848</v>
      </c>
      <c r="B4077" t="s">
        <v>1647</v>
      </c>
      <c r="C4077" t="s">
        <v>301</v>
      </c>
      <c r="D4077" t="s">
        <v>7400</v>
      </c>
      <c r="E4077" t="s">
        <v>4175</v>
      </c>
      <c r="F4077" t="s">
        <v>1972</v>
      </c>
      <c r="G4077" t="s">
        <v>3104</v>
      </c>
      <c r="H4077">
        <v>2</v>
      </c>
      <c r="I4077" t="s">
        <v>1646</v>
      </c>
      <c r="J4077">
        <v>0</v>
      </c>
      <c r="K4077">
        <v>0</v>
      </c>
    </row>
    <row r="4078" spans="1:11" x14ac:dyDescent="0.25">
      <c r="A4078">
        <v>3848</v>
      </c>
      <c r="B4078" t="s">
        <v>1647</v>
      </c>
      <c r="C4078" t="s">
        <v>301</v>
      </c>
      <c r="D4078" t="s">
        <v>7400</v>
      </c>
      <c r="G4078" t="s">
        <v>4253</v>
      </c>
      <c r="H4078">
        <v>3</v>
      </c>
      <c r="I4078" t="s">
        <v>1646</v>
      </c>
      <c r="J4078">
        <v>0</v>
      </c>
      <c r="K4078">
        <v>0</v>
      </c>
    </row>
    <row r="4079" spans="1:11" x14ac:dyDescent="0.25">
      <c r="A4079">
        <v>3848</v>
      </c>
      <c r="B4079" t="s">
        <v>1647</v>
      </c>
      <c r="C4079" t="s">
        <v>301</v>
      </c>
      <c r="D4079" t="s">
        <v>7400</v>
      </c>
      <c r="E4079" t="s">
        <v>6694</v>
      </c>
      <c r="F4079" t="s">
        <v>6141</v>
      </c>
      <c r="G4079" t="s">
        <v>6889</v>
      </c>
      <c r="H4079">
        <v>18</v>
      </c>
      <c r="I4079" t="s">
        <v>1646</v>
      </c>
      <c r="J4079">
        <v>0</v>
      </c>
      <c r="K4079">
        <v>0</v>
      </c>
    </row>
    <row r="4080" spans="1:11" x14ac:dyDescent="0.25">
      <c r="A4080">
        <v>3848</v>
      </c>
      <c r="B4080" t="s">
        <v>1647</v>
      </c>
      <c r="C4080" t="s">
        <v>301</v>
      </c>
      <c r="D4080" t="s">
        <v>7400</v>
      </c>
      <c r="G4080" t="s">
        <v>5620</v>
      </c>
      <c r="H4080">
        <v>2</v>
      </c>
      <c r="I4080" t="s">
        <v>1646</v>
      </c>
      <c r="J4080">
        <v>0</v>
      </c>
      <c r="K4080">
        <v>0</v>
      </c>
    </row>
    <row r="4081" spans="1:11" x14ac:dyDescent="0.25">
      <c r="A4081">
        <v>3848</v>
      </c>
      <c r="B4081" t="s">
        <v>1647</v>
      </c>
      <c r="C4081" t="s">
        <v>301</v>
      </c>
      <c r="D4081" t="s">
        <v>7400</v>
      </c>
      <c r="E4081" t="s">
        <v>6557</v>
      </c>
      <c r="F4081" t="s">
        <v>6558</v>
      </c>
      <c r="G4081" t="s">
        <v>6713</v>
      </c>
      <c r="H4081">
        <v>6</v>
      </c>
      <c r="I4081" t="s">
        <v>1646</v>
      </c>
      <c r="J4081">
        <v>0</v>
      </c>
      <c r="K4081">
        <v>0</v>
      </c>
    </row>
    <row r="4082" spans="1:11" x14ac:dyDescent="0.25">
      <c r="A4082">
        <v>3848</v>
      </c>
      <c r="B4082" t="s">
        <v>1647</v>
      </c>
      <c r="C4082" t="s">
        <v>301</v>
      </c>
      <c r="D4082" t="s">
        <v>7400</v>
      </c>
      <c r="G4082" t="s">
        <v>7078</v>
      </c>
      <c r="H4082">
        <v>18</v>
      </c>
      <c r="I4082" t="s">
        <v>1646</v>
      </c>
      <c r="J4082">
        <v>0</v>
      </c>
      <c r="K4082">
        <v>0</v>
      </c>
    </row>
    <row r="4083" spans="1:11" x14ac:dyDescent="0.25">
      <c r="A4083">
        <v>3848</v>
      </c>
      <c r="B4083" t="s">
        <v>1647</v>
      </c>
      <c r="C4083" t="s">
        <v>301</v>
      </c>
      <c r="D4083" t="s">
        <v>7400</v>
      </c>
      <c r="E4083" t="s">
        <v>9206</v>
      </c>
      <c r="F4083" t="s">
        <v>9207</v>
      </c>
      <c r="G4083" t="s">
        <v>9676</v>
      </c>
      <c r="H4083">
        <v>3</v>
      </c>
      <c r="I4083" t="s">
        <v>1646</v>
      </c>
      <c r="J4083">
        <v>0</v>
      </c>
      <c r="K4083">
        <v>0</v>
      </c>
    </row>
    <row r="4084" spans="1:11" x14ac:dyDescent="0.25">
      <c r="A4084">
        <v>3848</v>
      </c>
      <c r="B4084" t="s">
        <v>1647</v>
      </c>
      <c r="C4084" t="s">
        <v>301</v>
      </c>
      <c r="D4084" t="s">
        <v>7400</v>
      </c>
      <c r="G4084" t="s">
        <v>5696</v>
      </c>
      <c r="H4084">
        <v>2</v>
      </c>
      <c r="I4084" t="s">
        <v>1646</v>
      </c>
      <c r="J4084">
        <v>0</v>
      </c>
      <c r="K4084">
        <v>0</v>
      </c>
    </row>
    <row r="4085" spans="1:11" x14ac:dyDescent="0.25">
      <c r="A4085">
        <v>3848</v>
      </c>
      <c r="B4085" t="s">
        <v>1647</v>
      </c>
      <c r="C4085" t="s">
        <v>301</v>
      </c>
      <c r="D4085" t="s">
        <v>7400</v>
      </c>
      <c r="E4085" t="s">
        <v>7079</v>
      </c>
      <c r="F4085" t="s">
        <v>7080</v>
      </c>
      <c r="G4085" t="s">
        <v>3068</v>
      </c>
      <c r="H4085">
        <v>1</v>
      </c>
      <c r="I4085" t="s">
        <v>1646</v>
      </c>
      <c r="J4085">
        <v>0</v>
      </c>
      <c r="K4085">
        <v>0</v>
      </c>
    </row>
    <row r="4086" spans="1:11" x14ac:dyDescent="0.25">
      <c r="A4086">
        <v>3848</v>
      </c>
      <c r="B4086" t="s">
        <v>1647</v>
      </c>
      <c r="C4086" t="s">
        <v>301</v>
      </c>
      <c r="D4086" t="s">
        <v>7400</v>
      </c>
      <c r="G4086" t="s">
        <v>5690</v>
      </c>
      <c r="H4086">
        <v>9</v>
      </c>
      <c r="I4086" t="s">
        <v>1646</v>
      </c>
      <c r="J4086">
        <v>0</v>
      </c>
      <c r="K4086">
        <v>0</v>
      </c>
    </row>
    <row r="4087" spans="1:11" x14ac:dyDescent="0.25">
      <c r="A4087">
        <v>3848</v>
      </c>
      <c r="B4087" t="s">
        <v>1647</v>
      </c>
      <c r="C4087" t="s">
        <v>301</v>
      </c>
      <c r="D4087" t="s">
        <v>7400</v>
      </c>
      <c r="E4087" t="s">
        <v>4176</v>
      </c>
      <c r="F4087" t="s">
        <v>6559</v>
      </c>
      <c r="G4087" t="s">
        <v>3446</v>
      </c>
      <c r="H4087">
        <v>38</v>
      </c>
      <c r="I4087" t="s">
        <v>1646</v>
      </c>
      <c r="J4087">
        <v>0</v>
      </c>
      <c r="K4087">
        <v>0</v>
      </c>
    </row>
    <row r="4088" spans="1:11" x14ac:dyDescent="0.25">
      <c r="A4088">
        <v>3848</v>
      </c>
      <c r="B4088" t="s">
        <v>1647</v>
      </c>
      <c r="C4088" t="s">
        <v>301</v>
      </c>
      <c r="D4088" t="s">
        <v>7400</v>
      </c>
      <c r="G4088" t="s">
        <v>4418</v>
      </c>
      <c r="H4088">
        <v>19</v>
      </c>
      <c r="I4088" t="s">
        <v>1646</v>
      </c>
      <c r="J4088">
        <v>0</v>
      </c>
      <c r="K4088">
        <v>0</v>
      </c>
    </row>
    <row r="4089" spans="1:11" x14ac:dyDescent="0.25">
      <c r="A4089">
        <v>3848</v>
      </c>
      <c r="B4089" t="s">
        <v>1647</v>
      </c>
      <c r="C4089" t="s">
        <v>301</v>
      </c>
      <c r="D4089" t="s">
        <v>7400</v>
      </c>
      <c r="E4089" t="s">
        <v>9208</v>
      </c>
      <c r="F4089" t="s">
        <v>9209</v>
      </c>
      <c r="G4089" t="s">
        <v>2165</v>
      </c>
      <c r="H4089">
        <v>1</v>
      </c>
      <c r="I4089" t="s">
        <v>1646</v>
      </c>
      <c r="J4089">
        <v>0</v>
      </c>
      <c r="K4089">
        <v>0</v>
      </c>
    </row>
    <row r="4090" spans="1:11" x14ac:dyDescent="0.25">
      <c r="A4090">
        <v>3848</v>
      </c>
      <c r="B4090" t="s">
        <v>1647</v>
      </c>
      <c r="C4090" t="s">
        <v>301</v>
      </c>
      <c r="D4090" t="s">
        <v>7400</v>
      </c>
      <c r="E4090" t="s">
        <v>5711</v>
      </c>
      <c r="F4090" t="s">
        <v>5175</v>
      </c>
      <c r="G4090" t="s">
        <v>6795</v>
      </c>
      <c r="H4090">
        <v>4</v>
      </c>
      <c r="I4090" t="s">
        <v>1646</v>
      </c>
      <c r="J4090">
        <v>0</v>
      </c>
      <c r="K4090">
        <v>0</v>
      </c>
    </row>
    <row r="4091" spans="1:11" x14ac:dyDescent="0.25">
      <c r="A4091">
        <v>3848</v>
      </c>
      <c r="B4091" t="s">
        <v>1647</v>
      </c>
      <c r="C4091" t="s">
        <v>301</v>
      </c>
      <c r="D4091" t="s">
        <v>7400</v>
      </c>
      <c r="E4091" t="s">
        <v>7594</v>
      </c>
      <c r="F4091" t="s">
        <v>5713</v>
      </c>
      <c r="G4091" t="s">
        <v>2181</v>
      </c>
      <c r="H4091">
        <v>6</v>
      </c>
      <c r="I4091" t="s">
        <v>1646</v>
      </c>
      <c r="J4091">
        <v>0</v>
      </c>
      <c r="K4091">
        <v>0</v>
      </c>
    </row>
    <row r="4092" spans="1:11" x14ac:dyDescent="0.25">
      <c r="A4092">
        <v>3848</v>
      </c>
      <c r="B4092" t="s">
        <v>1647</v>
      </c>
      <c r="C4092" t="s">
        <v>301</v>
      </c>
      <c r="D4092" t="s">
        <v>7400</v>
      </c>
      <c r="E4092" t="s">
        <v>10984</v>
      </c>
      <c r="F4092" t="s">
        <v>10985</v>
      </c>
      <c r="G4092" t="s">
        <v>9542</v>
      </c>
      <c r="H4092">
        <v>3</v>
      </c>
      <c r="I4092" t="s">
        <v>1646</v>
      </c>
      <c r="J4092">
        <v>0</v>
      </c>
      <c r="K4092">
        <v>0</v>
      </c>
    </row>
    <row r="4093" spans="1:11" x14ac:dyDescent="0.25">
      <c r="A4093">
        <v>3848</v>
      </c>
      <c r="B4093" t="s">
        <v>1647</v>
      </c>
      <c r="C4093" t="s">
        <v>301</v>
      </c>
      <c r="D4093" t="s">
        <v>7400</v>
      </c>
      <c r="E4093" t="s">
        <v>4399</v>
      </c>
      <c r="F4093" t="s">
        <v>4400</v>
      </c>
      <c r="G4093" t="s">
        <v>3136</v>
      </c>
      <c r="H4093">
        <v>6</v>
      </c>
      <c r="I4093" t="s">
        <v>1646</v>
      </c>
      <c r="J4093">
        <v>0</v>
      </c>
      <c r="K4093">
        <v>0</v>
      </c>
    </row>
    <row r="4094" spans="1:11" x14ac:dyDescent="0.25">
      <c r="A4094">
        <v>3848</v>
      </c>
      <c r="B4094" t="s">
        <v>1647</v>
      </c>
      <c r="C4094" t="s">
        <v>301</v>
      </c>
      <c r="D4094" t="s">
        <v>7400</v>
      </c>
      <c r="G4094" t="s">
        <v>2255</v>
      </c>
      <c r="H4094">
        <v>8</v>
      </c>
      <c r="I4094" t="s">
        <v>1646</v>
      </c>
      <c r="J4094">
        <v>0</v>
      </c>
      <c r="K4094">
        <v>0</v>
      </c>
    </row>
    <row r="4095" spans="1:11" x14ac:dyDescent="0.25">
      <c r="A4095">
        <v>3848</v>
      </c>
      <c r="B4095" t="s">
        <v>1647</v>
      </c>
      <c r="C4095" t="s">
        <v>301</v>
      </c>
      <c r="D4095" t="s">
        <v>7400</v>
      </c>
      <c r="E4095" t="s">
        <v>4177</v>
      </c>
      <c r="F4095" t="s">
        <v>1701</v>
      </c>
      <c r="G4095" t="s">
        <v>8760</v>
      </c>
      <c r="H4095">
        <v>8</v>
      </c>
      <c r="I4095" t="s">
        <v>1646</v>
      </c>
      <c r="J4095">
        <v>0</v>
      </c>
      <c r="K4095">
        <v>0</v>
      </c>
    </row>
    <row r="4096" spans="1:11" x14ac:dyDescent="0.25">
      <c r="A4096">
        <v>3848</v>
      </c>
      <c r="B4096" t="s">
        <v>1647</v>
      </c>
      <c r="C4096" t="s">
        <v>301</v>
      </c>
      <c r="D4096" t="s">
        <v>7400</v>
      </c>
      <c r="G4096" t="s">
        <v>5287</v>
      </c>
      <c r="H4096">
        <v>11</v>
      </c>
      <c r="I4096" t="s">
        <v>1646</v>
      </c>
      <c r="J4096">
        <v>0</v>
      </c>
      <c r="K4096">
        <v>0</v>
      </c>
    </row>
    <row r="4097" spans="1:11" x14ac:dyDescent="0.25">
      <c r="A4097">
        <v>3848</v>
      </c>
      <c r="B4097" t="s">
        <v>1647</v>
      </c>
      <c r="C4097" t="s">
        <v>301</v>
      </c>
      <c r="D4097" t="s">
        <v>7400</v>
      </c>
      <c r="E4097" t="s">
        <v>4178</v>
      </c>
      <c r="F4097" t="s">
        <v>4179</v>
      </c>
      <c r="G4097" t="s">
        <v>3515</v>
      </c>
      <c r="H4097">
        <v>12</v>
      </c>
      <c r="I4097" t="s">
        <v>1646</v>
      </c>
      <c r="J4097">
        <v>0</v>
      </c>
      <c r="K4097">
        <v>0</v>
      </c>
    </row>
    <row r="4098" spans="1:11" x14ac:dyDescent="0.25">
      <c r="A4098">
        <v>3848</v>
      </c>
      <c r="B4098" t="s">
        <v>1647</v>
      </c>
      <c r="C4098" t="s">
        <v>301</v>
      </c>
      <c r="D4098" t="s">
        <v>7400</v>
      </c>
      <c r="G4098" t="s">
        <v>8640</v>
      </c>
      <c r="H4098">
        <v>1</v>
      </c>
      <c r="I4098" t="s">
        <v>1646</v>
      </c>
      <c r="J4098">
        <v>0</v>
      </c>
      <c r="K4098">
        <v>0</v>
      </c>
    </row>
    <row r="4099" spans="1:11" x14ac:dyDescent="0.25">
      <c r="A4099">
        <v>3848</v>
      </c>
      <c r="B4099" t="s">
        <v>1647</v>
      </c>
      <c r="C4099" t="s">
        <v>301</v>
      </c>
      <c r="D4099" t="s">
        <v>7400</v>
      </c>
      <c r="E4099" t="s">
        <v>5712</v>
      </c>
      <c r="F4099" t="s">
        <v>5713</v>
      </c>
      <c r="G4099" t="s">
        <v>5097</v>
      </c>
      <c r="H4099">
        <v>1</v>
      </c>
      <c r="I4099" t="s">
        <v>1646</v>
      </c>
      <c r="J4099">
        <v>0</v>
      </c>
      <c r="K4099">
        <v>0</v>
      </c>
    </row>
    <row r="4100" spans="1:11" x14ac:dyDescent="0.25">
      <c r="A4100">
        <v>3848</v>
      </c>
      <c r="B4100" t="s">
        <v>1647</v>
      </c>
      <c r="C4100" t="s">
        <v>301</v>
      </c>
      <c r="D4100" t="s">
        <v>7400</v>
      </c>
      <c r="E4100" t="s">
        <v>5714</v>
      </c>
      <c r="F4100" t="s">
        <v>5715</v>
      </c>
      <c r="G4100" t="s">
        <v>6882</v>
      </c>
      <c r="H4100">
        <v>4</v>
      </c>
      <c r="I4100" t="s">
        <v>1646</v>
      </c>
      <c r="J4100">
        <v>0</v>
      </c>
      <c r="K4100">
        <v>0</v>
      </c>
    </row>
    <row r="4101" spans="1:11" x14ac:dyDescent="0.25">
      <c r="A4101">
        <v>3848</v>
      </c>
      <c r="B4101" t="s">
        <v>1647</v>
      </c>
      <c r="C4101" t="s">
        <v>301</v>
      </c>
      <c r="D4101" t="s">
        <v>7400</v>
      </c>
      <c r="G4101" t="s">
        <v>5017</v>
      </c>
      <c r="H4101">
        <v>2</v>
      </c>
      <c r="I4101" t="s">
        <v>1646</v>
      </c>
      <c r="J4101">
        <v>0</v>
      </c>
      <c r="K4101">
        <v>0</v>
      </c>
    </row>
    <row r="4102" spans="1:11" x14ac:dyDescent="0.25">
      <c r="A4102">
        <v>3848</v>
      </c>
      <c r="B4102" t="s">
        <v>1647</v>
      </c>
      <c r="C4102" t="s">
        <v>301</v>
      </c>
      <c r="D4102" t="s">
        <v>7400</v>
      </c>
      <c r="E4102" t="s">
        <v>7595</v>
      </c>
      <c r="F4102" t="s">
        <v>7596</v>
      </c>
      <c r="G4102" t="s">
        <v>2181</v>
      </c>
      <c r="H4102">
        <v>3</v>
      </c>
      <c r="I4102" t="s">
        <v>1646</v>
      </c>
      <c r="J4102">
        <v>0</v>
      </c>
      <c r="K4102">
        <v>0</v>
      </c>
    </row>
    <row r="4103" spans="1:11" x14ac:dyDescent="0.25">
      <c r="A4103">
        <v>3848</v>
      </c>
      <c r="B4103" t="s">
        <v>1647</v>
      </c>
      <c r="C4103" t="s">
        <v>301</v>
      </c>
      <c r="D4103" t="s">
        <v>7400</v>
      </c>
      <c r="E4103" t="s">
        <v>10986</v>
      </c>
      <c r="F4103" t="s">
        <v>10987</v>
      </c>
      <c r="G4103" t="s">
        <v>6882</v>
      </c>
      <c r="H4103">
        <v>4</v>
      </c>
      <c r="I4103" t="s">
        <v>1646</v>
      </c>
      <c r="J4103">
        <v>0</v>
      </c>
      <c r="K4103">
        <v>0</v>
      </c>
    </row>
    <row r="4104" spans="1:11" x14ac:dyDescent="0.25">
      <c r="A4104">
        <v>3848</v>
      </c>
      <c r="B4104" t="s">
        <v>1647</v>
      </c>
      <c r="C4104" t="s">
        <v>301</v>
      </c>
      <c r="D4104" t="s">
        <v>7400</v>
      </c>
      <c r="E4104" t="s">
        <v>5716</v>
      </c>
      <c r="F4104" t="s">
        <v>5717</v>
      </c>
      <c r="G4104" t="s">
        <v>10988</v>
      </c>
      <c r="H4104">
        <v>5</v>
      </c>
      <c r="I4104" t="s">
        <v>1646</v>
      </c>
      <c r="J4104">
        <v>0</v>
      </c>
      <c r="K4104">
        <v>0</v>
      </c>
    </row>
    <row r="4105" spans="1:11" x14ac:dyDescent="0.25">
      <c r="A4105">
        <v>3848</v>
      </c>
      <c r="B4105" t="s">
        <v>1647</v>
      </c>
      <c r="C4105" t="s">
        <v>301</v>
      </c>
      <c r="D4105" t="s">
        <v>7400</v>
      </c>
      <c r="G4105" t="s">
        <v>5718</v>
      </c>
      <c r="H4105">
        <v>2</v>
      </c>
      <c r="I4105" t="s">
        <v>1646</v>
      </c>
      <c r="J4105">
        <v>0</v>
      </c>
      <c r="K4105">
        <v>0</v>
      </c>
    </row>
    <row r="4106" spans="1:11" x14ac:dyDescent="0.25">
      <c r="A4106">
        <v>3848</v>
      </c>
      <c r="B4106" t="s">
        <v>1647</v>
      </c>
      <c r="C4106" t="s">
        <v>301</v>
      </c>
      <c r="D4106" t="s">
        <v>7400</v>
      </c>
      <c r="E4106" t="s">
        <v>8798</v>
      </c>
      <c r="F4106" t="s">
        <v>1674</v>
      </c>
      <c r="G4106" t="s">
        <v>5165</v>
      </c>
      <c r="H4106">
        <v>3</v>
      </c>
      <c r="I4106" t="s">
        <v>1646</v>
      </c>
      <c r="J4106">
        <v>0</v>
      </c>
      <c r="K4106">
        <v>0</v>
      </c>
    </row>
    <row r="4107" spans="1:11" x14ac:dyDescent="0.25">
      <c r="A4107">
        <v>3848</v>
      </c>
      <c r="B4107" t="s">
        <v>1647</v>
      </c>
      <c r="C4107" t="s">
        <v>301</v>
      </c>
      <c r="D4107" t="s">
        <v>7400</v>
      </c>
      <c r="E4107" t="s">
        <v>6909</v>
      </c>
      <c r="F4107" t="s">
        <v>6910</v>
      </c>
      <c r="G4107" t="s">
        <v>3109</v>
      </c>
      <c r="H4107">
        <v>4</v>
      </c>
      <c r="I4107" t="s">
        <v>1646</v>
      </c>
      <c r="J4107">
        <v>0</v>
      </c>
      <c r="K4107">
        <v>0</v>
      </c>
    </row>
    <row r="4108" spans="1:11" x14ac:dyDescent="0.25">
      <c r="A4108">
        <v>3848</v>
      </c>
      <c r="B4108" t="s">
        <v>1647</v>
      </c>
      <c r="C4108" t="s">
        <v>301</v>
      </c>
      <c r="D4108" t="s">
        <v>7400</v>
      </c>
      <c r="E4108" t="s">
        <v>10989</v>
      </c>
      <c r="F4108" t="s">
        <v>10990</v>
      </c>
      <c r="G4108" t="s">
        <v>6399</v>
      </c>
      <c r="H4108">
        <v>5</v>
      </c>
      <c r="I4108" t="s">
        <v>1646</v>
      </c>
      <c r="J4108">
        <v>0</v>
      </c>
      <c r="K4108">
        <v>0</v>
      </c>
    </row>
    <row r="4109" spans="1:11" x14ac:dyDescent="0.25">
      <c r="A4109">
        <v>3848</v>
      </c>
      <c r="B4109" t="s">
        <v>1647</v>
      </c>
      <c r="C4109" t="s">
        <v>301</v>
      </c>
      <c r="D4109" t="s">
        <v>7400</v>
      </c>
      <c r="G4109" t="s">
        <v>7200</v>
      </c>
      <c r="H4109">
        <v>7</v>
      </c>
      <c r="I4109" t="s">
        <v>1646</v>
      </c>
      <c r="J4109">
        <v>0</v>
      </c>
      <c r="K4109">
        <v>0</v>
      </c>
    </row>
    <row r="4110" spans="1:11" x14ac:dyDescent="0.25">
      <c r="A4110">
        <v>3848</v>
      </c>
      <c r="B4110" t="s">
        <v>1647</v>
      </c>
      <c r="C4110" t="s">
        <v>301</v>
      </c>
      <c r="D4110" t="s">
        <v>7400</v>
      </c>
      <c r="E4110" t="s">
        <v>5719</v>
      </c>
      <c r="F4110" t="s">
        <v>5720</v>
      </c>
      <c r="G4110" t="s">
        <v>5721</v>
      </c>
      <c r="H4110">
        <v>3</v>
      </c>
      <c r="I4110" t="s">
        <v>1646</v>
      </c>
      <c r="J4110">
        <v>0</v>
      </c>
      <c r="K4110">
        <v>0</v>
      </c>
    </row>
    <row r="4111" spans="1:11" x14ac:dyDescent="0.25">
      <c r="A4111">
        <v>3848</v>
      </c>
      <c r="B4111" t="s">
        <v>1647</v>
      </c>
      <c r="C4111" t="s">
        <v>301</v>
      </c>
      <c r="D4111" t="s">
        <v>7400</v>
      </c>
      <c r="E4111" t="s">
        <v>4180</v>
      </c>
      <c r="F4111" t="s">
        <v>1700</v>
      </c>
      <c r="G4111" t="s">
        <v>3558</v>
      </c>
      <c r="H4111">
        <v>3</v>
      </c>
      <c r="I4111" t="s">
        <v>1646</v>
      </c>
      <c r="J4111">
        <v>0</v>
      </c>
      <c r="K4111">
        <v>0</v>
      </c>
    </row>
    <row r="4112" spans="1:11" x14ac:dyDescent="0.25">
      <c r="A4112">
        <v>3848</v>
      </c>
      <c r="B4112" t="s">
        <v>1647</v>
      </c>
      <c r="C4112" t="s">
        <v>301</v>
      </c>
      <c r="D4112" t="s">
        <v>7400</v>
      </c>
      <c r="G4112" t="s">
        <v>3035</v>
      </c>
      <c r="H4112">
        <v>3</v>
      </c>
      <c r="I4112" t="s">
        <v>1646</v>
      </c>
      <c r="J4112">
        <v>0</v>
      </c>
      <c r="K4112">
        <v>0</v>
      </c>
    </row>
    <row r="4113" spans="1:11" x14ac:dyDescent="0.25">
      <c r="A4113">
        <v>3848</v>
      </c>
      <c r="B4113" t="s">
        <v>1647</v>
      </c>
      <c r="C4113" t="s">
        <v>301</v>
      </c>
      <c r="D4113" t="s">
        <v>7400</v>
      </c>
      <c r="E4113" t="s">
        <v>7838</v>
      </c>
      <c r="F4113" t="s">
        <v>1699</v>
      </c>
      <c r="G4113" t="s">
        <v>7839</v>
      </c>
      <c r="H4113">
        <v>1</v>
      </c>
      <c r="I4113" t="s">
        <v>1646</v>
      </c>
      <c r="J4113">
        <v>0</v>
      </c>
      <c r="K4113">
        <v>0</v>
      </c>
    </row>
    <row r="4114" spans="1:11" x14ac:dyDescent="0.25">
      <c r="A4114">
        <v>3848</v>
      </c>
      <c r="B4114" t="s">
        <v>1647</v>
      </c>
      <c r="C4114" t="s">
        <v>301</v>
      </c>
      <c r="D4114" t="s">
        <v>7400</v>
      </c>
      <c r="E4114" t="s">
        <v>1698</v>
      </c>
      <c r="F4114" t="s">
        <v>1697</v>
      </c>
      <c r="G4114" t="s">
        <v>10349</v>
      </c>
      <c r="H4114">
        <v>2</v>
      </c>
      <c r="I4114" t="s">
        <v>1646</v>
      </c>
      <c r="J4114">
        <v>0</v>
      </c>
      <c r="K4114">
        <v>0</v>
      </c>
    </row>
    <row r="4115" spans="1:11" x14ac:dyDescent="0.25">
      <c r="A4115">
        <v>3848</v>
      </c>
      <c r="B4115" t="s">
        <v>1647</v>
      </c>
      <c r="C4115" t="s">
        <v>301</v>
      </c>
      <c r="D4115" t="s">
        <v>7400</v>
      </c>
      <c r="G4115" t="s">
        <v>2250</v>
      </c>
      <c r="H4115">
        <v>6</v>
      </c>
      <c r="I4115" t="s">
        <v>1646</v>
      </c>
      <c r="J4115">
        <v>0</v>
      </c>
      <c r="K4115">
        <v>0</v>
      </c>
    </row>
    <row r="4116" spans="1:11" x14ac:dyDescent="0.25">
      <c r="A4116">
        <v>3848</v>
      </c>
      <c r="B4116" t="s">
        <v>1647</v>
      </c>
      <c r="C4116" t="s">
        <v>301</v>
      </c>
      <c r="D4116" t="s">
        <v>7400</v>
      </c>
      <c r="E4116" t="s">
        <v>5722</v>
      </c>
      <c r="F4116" t="s">
        <v>5723</v>
      </c>
      <c r="G4116" t="s">
        <v>6789</v>
      </c>
      <c r="H4116">
        <v>3</v>
      </c>
      <c r="I4116" t="s">
        <v>1646</v>
      </c>
      <c r="J4116">
        <v>0</v>
      </c>
      <c r="K4116">
        <v>0</v>
      </c>
    </row>
    <row r="4117" spans="1:11" x14ac:dyDescent="0.25">
      <c r="A4117">
        <v>3848</v>
      </c>
      <c r="B4117" t="s">
        <v>1647</v>
      </c>
      <c r="C4117" t="s">
        <v>301</v>
      </c>
      <c r="D4117" t="s">
        <v>7400</v>
      </c>
      <c r="G4117" t="s">
        <v>4937</v>
      </c>
      <c r="H4117">
        <v>3</v>
      </c>
      <c r="I4117" t="s">
        <v>1646</v>
      </c>
      <c r="J4117">
        <v>0</v>
      </c>
      <c r="K4117">
        <v>0</v>
      </c>
    </row>
    <row r="4118" spans="1:11" x14ac:dyDescent="0.25">
      <c r="A4118">
        <v>3848</v>
      </c>
      <c r="B4118" t="s">
        <v>1647</v>
      </c>
      <c r="C4118" t="s">
        <v>301</v>
      </c>
      <c r="D4118" t="s">
        <v>7400</v>
      </c>
      <c r="E4118" t="s">
        <v>5724</v>
      </c>
      <c r="F4118" t="s">
        <v>5725</v>
      </c>
      <c r="G4118" t="s">
        <v>5726</v>
      </c>
      <c r="H4118">
        <v>5</v>
      </c>
      <c r="I4118" t="s">
        <v>1646</v>
      </c>
      <c r="J4118">
        <v>0</v>
      </c>
      <c r="K4118">
        <v>0</v>
      </c>
    </row>
    <row r="4119" spans="1:11" x14ac:dyDescent="0.25">
      <c r="A4119">
        <v>3848</v>
      </c>
      <c r="B4119" t="s">
        <v>1647</v>
      </c>
      <c r="C4119" t="s">
        <v>301</v>
      </c>
      <c r="D4119" t="s">
        <v>7400</v>
      </c>
      <c r="E4119" t="s">
        <v>9926</v>
      </c>
      <c r="F4119" t="s">
        <v>9927</v>
      </c>
      <c r="G4119" t="s">
        <v>10991</v>
      </c>
      <c r="H4119">
        <v>1</v>
      </c>
      <c r="I4119" t="s">
        <v>1646</v>
      </c>
      <c r="J4119">
        <v>0</v>
      </c>
      <c r="K4119">
        <v>0</v>
      </c>
    </row>
    <row r="4120" spans="1:11" x14ac:dyDescent="0.25">
      <c r="A4120">
        <v>3848</v>
      </c>
      <c r="B4120" t="s">
        <v>1647</v>
      </c>
      <c r="C4120" t="s">
        <v>301</v>
      </c>
      <c r="D4120" t="s">
        <v>7400</v>
      </c>
      <c r="G4120" t="s">
        <v>6879</v>
      </c>
      <c r="H4120">
        <v>2</v>
      </c>
      <c r="I4120" t="s">
        <v>1646</v>
      </c>
      <c r="J4120">
        <v>0</v>
      </c>
      <c r="K4120">
        <v>0</v>
      </c>
    </row>
    <row r="4121" spans="1:11" x14ac:dyDescent="0.25">
      <c r="A4121">
        <v>3848</v>
      </c>
      <c r="B4121" t="s">
        <v>1647</v>
      </c>
      <c r="C4121" t="s">
        <v>301</v>
      </c>
      <c r="D4121" t="s">
        <v>7400</v>
      </c>
      <c r="E4121" t="s">
        <v>8982</v>
      </c>
      <c r="F4121" t="s">
        <v>8983</v>
      </c>
      <c r="G4121" t="s">
        <v>8262</v>
      </c>
      <c r="H4121">
        <v>2</v>
      </c>
      <c r="I4121" t="s">
        <v>1646</v>
      </c>
      <c r="J4121">
        <v>0</v>
      </c>
      <c r="K4121">
        <v>0</v>
      </c>
    </row>
    <row r="4122" spans="1:11" x14ac:dyDescent="0.25">
      <c r="A4122">
        <v>3848</v>
      </c>
      <c r="B4122" t="s">
        <v>1647</v>
      </c>
      <c r="C4122" t="s">
        <v>301</v>
      </c>
      <c r="D4122" t="s">
        <v>7400</v>
      </c>
      <c r="E4122" t="s">
        <v>5727</v>
      </c>
      <c r="F4122" t="s">
        <v>5728</v>
      </c>
      <c r="G4122" t="s">
        <v>6882</v>
      </c>
      <c r="H4122">
        <v>5</v>
      </c>
      <c r="I4122" t="s">
        <v>1646</v>
      </c>
      <c r="J4122">
        <v>0</v>
      </c>
      <c r="K4122">
        <v>0</v>
      </c>
    </row>
    <row r="4123" spans="1:11" x14ac:dyDescent="0.25">
      <c r="A4123">
        <v>3848</v>
      </c>
      <c r="B4123" t="s">
        <v>1647</v>
      </c>
      <c r="C4123" t="s">
        <v>301</v>
      </c>
      <c r="D4123" t="s">
        <v>7400</v>
      </c>
      <c r="G4123" t="s">
        <v>5729</v>
      </c>
      <c r="H4123">
        <v>4</v>
      </c>
      <c r="I4123" t="s">
        <v>1646</v>
      </c>
      <c r="J4123">
        <v>0</v>
      </c>
      <c r="K4123">
        <v>0</v>
      </c>
    </row>
    <row r="4124" spans="1:11" x14ac:dyDescent="0.25">
      <c r="A4124">
        <v>3848</v>
      </c>
      <c r="B4124" t="s">
        <v>1647</v>
      </c>
      <c r="C4124" t="s">
        <v>301</v>
      </c>
      <c r="D4124" t="s">
        <v>7400</v>
      </c>
      <c r="E4124" t="s">
        <v>5730</v>
      </c>
      <c r="F4124" t="s">
        <v>5731</v>
      </c>
      <c r="G4124" t="s">
        <v>4933</v>
      </c>
      <c r="H4124">
        <v>7</v>
      </c>
      <c r="I4124" t="s">
        <v>1646</v>
      </c>
      <c r="J4124">
        <v>0</v>
      </c>
      <c r="K4124">
        <v>0</v>
      </c>
    </row>
    <row r="4125" spans="1:11" x14ac:dyDescent="0.25">
      <c r="A4125">
        <v>3848</v>
      </c>
      <c r="B4125" t="s">
        <v>1647</v>
      </c>
      <c r="C4125" t="s">
        <v>301</v>
      </c>
      <c r="D4125" t="s">
        <v>7400</v>
      </c>
      <c r="E4125" t="s">
        <v>5732</v>
      </c>
      <c r="F4125" t="s">
        <v>5733</v>
      </c>
      <c r="G4125" t="s">
        <v>6785</v>
      </c>
      <c r="H4125">
        <v>6</v>
      </c>
      <c r="I4125" t="s">
        <v>1646</v>
      </c>
      <c r="J4125">
        <v>0</v>
      </c>
      <c r="K4125">
        <v>0</v>
      </c>
    </row>
    <row r="4126" spans="1:11" x14ac:dyDescent="0.25">
      <c r="A4126">
        <v>3848</v>
      </c>
      <c r="B4126" t="s">
        <v>1647</v>
      </c>
      <c r="C4126" t="s">
        <v>301</v>
      </c>
      <c r="D4126" t="s">
        <v>7400</v>
      </c>
      <c r="G4126" t="s">
        <v>4799</v>
      </c>
      <c r="H4126">
        <v>9</v>
      </c>
      <c r="I4126" t="s">
        <v>1646</v>
      </c>
      <c r="J4126">
        <v>0</v>
      </c>
      <c r="K4126">
        <v>0</v>
      </c>
    </row>
    <row r="4127" spans="1:11" x14ac:dyDescent="0.25">
      <c r="A4127">
        <v>3848</v>
      </c>
      <c r="B4127" t="s">
        <v>1647</v>
      </c>
      <c r="C4127" t="s">
        <v>301</v>
      </c>
      <c r="D4127" t="s">
        <v>7400</v>
      </c>
      <c r="E4127" t="s">
        <v>8346</v>
      </c>
      <c r="F4127" t="s">
        <v>8347</v>
      </c>
      <c r="G4127" t="s">
        <v>10335</v>
      </c>
      <c r="H4127">
        <v>37</v>
      </c>
      <c r="I4127" t="s">
        <v>1646</v>
      </c>
      <c r="J4127">
        <v>0</v>
      </c>
      <c r="K4127">
        <v>0</v>
      </c>
    </row>
    <row r="4128" spans="1:11" x14ac:dyDescent="0.25">
      <c r="A4128">
        <v>3848</v>
      </c>
      <c r="B4128" t="s">
        <v>1647</v>
      </c>
      <c r="C4128" t="s">
        <v>301</v>
      </c>
      <c r="D4128" t="s">
        <v>7400</v>
      </c>
      <c r="G4128" t="s">
        <v>2255</v>
      </c>
      <c r="H4128">
        <v>30</v>
      </c>
      <c r="I4128" t="s">
        <v>1646</v>
      </c>
      <c r="J4128">
        <v>0</v>
      </c>
      <c r="K4128">
        <v>0</v>
      </c>
    </row>
    <row r="4129" spans="1:11" x14ac:dyDescent="0.25">
      <c r="A4129">
        <v>3848</v>
      </c>
      <c r="B4129" t="s">
        <v>1647</v>
      </c>
      <c r="C4129" t="s">
        <v>301</v>
      </c>
      <c r="D4129" t="s">
        <v>7400</v>
      </c>
      <c r="E4129" t="s">
        <v>10992</v>
      </c>
      <c r="F4129" t="s">
        <v>4181</v>
      </c>
      <c r="G4129" t="s">
        <v>6795</v>
      </c>
      <c r="H4129">
        <v>5</v>
      </c>
      <c r="I4129" t="s">
        <v>1646</v>
      </c>
      <c r="J4129">
        <v>0</v>
      </c>
      <c r="K4129">
        <v>0</v>
      </c>
    </row>
    <row r="4130" spans="1:11" x14ac:dyDescent="0.25">
      <c r="A4130">
        <v>3848</v>
      </c>
      <c r="B4130" t="s">
        <v>1647</v>
      </c>
      <c r="C4130" t="s">
        <v>301</v>
      </c>
      <c r="D4130" t="s">
        <v>7400</v>
      </c>
      <c r="E4130" t="s">
        <v>10415</v>
      </c>
      <c r="F4130" t="s">
        <v>10416</v>
      </c>
      <c r="G4130" t="s">
        <v>3497</v>
      </c>
      <c r="H4130">
        <v>16</v>
      </c>
      <c r="I4130" t="s">
        <v>1646</v>
      </c>
      <c r="J4130">
        <v>0</v>
      </c>
      <c r="K4130">
        <v>0</v>
      </c>
    </row>
    <row r="4131" spans="1:11" x14ac:dyDescent="0.25">
      <c r="A4131">
        <v>3848</v>
      </c>
      <c r="B4131" t="s">
        <v>1647</v>
      </c>
      <c r="C4131" t="s">
        <v>301</v>
      </c>
      <c r="D4131" t="s">
        <v>7400</v>
      </c>
      <c r="G4131" t="s">
        <v>10417</v>
      </c>
      <c r="H4131">
        <v>8</v>
      </c>
      <c r="I4131" t="s">
        <v>1646</v>
      </c>
      <c r="J4131">
        <v>0</v>
      </c>
      <c r="K4131">
        <v>0</v>
      </c>
    </row>
    <row r="4132" spans="1:11" x14ac:dyDescent="0.25">
      <c r="A4132">
        <v>3848</v>
      </c>
      <c r="B4132" t="s">
        <v>1647</v>
      </c>
      <c r="C4132" t="s">
        <v>301</v>
      </c>
      <c r="D4132" t="s">
        <v>7400</v>
      </c>
      <c r="E4132" t="s">
        <v>6911</v>
      </c>
      <c r="F4132" t="s">
        <v>6912</v>
      </c>
      <c r="G4132" t="s">
        <v>6791</v>
      </c>
      <c r="H4132">
        <v>3</v>
      </c>
      <c r="I4132" t="s">
        <v>1646</v>
      </c>
      <c r="J4132">
        <v>0</v>
      </c>
      <c r="K4132">
        <v>0</v>
      </c>
    </row>
    <row r="4133" spans="1:11" x14ac:dyDescent="0.25">
      <c r="A4133">
        <v>3848</v>
      </c>
      <c r="B4133" t="s">
        <v>1647</v>
      </c>
      <c r="C4133" t="s">
        <v>301</v>
      </c>
      <c r="D4133" t="s">
        <v>7400</v>
      </c>
      <c r="G4133" t="s">
        <v>5931</v>
      </c>
      <c r="H4133">
        <v>5</v>
      </c>
      <c r="I4133" t="s">
        <v>1646</v>
      </c>
      <c r="J4133">
        <v>0</v>
      </c>
      <c r="K4133">
        <v>0</v>
      </c>
    </row>
    <row r="4134" spans="1:11" x14ac:dyDescent="0.25">
      <c r="A4134">
        <v>3848</v>
      </c>
      <c r="B4134" t="s">
        <v>1647</v>
      </c>
      <c r="C4134" t="s">
        <v>301</v>
      </c>
      <c r="D4134" t="s">
        <v>7400</v>
      </c>
      <c r="E4134" t="s">
        <v>10993</v>
      </c>
      <c r="F4134" t="s">
        <v>5748</v>
      </c>
      <c r="G4134" t="s">
        <v>10145</v>
      </c>
      <c r="H4134">
        <v>3</v>
      </c>
      <c r="I4134" t="s">
        <v>1646</v>
      </c>
      <c r="J4134">
        <v>0</v>
      </c>
      <c r="K4134">
        <v>0</v>
      </c>
    </row>
    <row r="4135" spans="1:11" x14ac:dyDescent="0.25">
      <c r="A4135">
        <v>3848</v>
      </c>
      <c r="B4135" t="s">
        <v>1647</v>
      </c>
      <c r="C4135" t="s">
        <v>301</v>
      </c>
      <c r="D4135" t="s">
        <v>7400</v>
      </c>
      <c r="E4135" t="s">
        <v>3040</v>
      </c>
      <c r="F4135" t="s">
        <v>3041</v>
      </c>
      <c r="G4135" t="s">
        <v>10555</v>
      </c>
      <c r="H4135">
        <v>5</v>
      </c>
      <c r="I4135" t="s">
        <v>1646</v>
      </c>
      <c r="J4135">
        <v>0</v>
      </c>
      <c r="K4135">
        <v>0</v>
      </c>
    </row>
    <row r="4136" spans="1:11" x14ac:dyDescent="0.25">
      <c r="A4136">
        <v>3848</v>
      </c>
      <c r="B4136" t="s">
        <v>1647</v>
      </c>
      <c r="C4136" t="s">
        <v>301</v>
      </c>
      <c r="D4136" t="s">
        <v>7400</v>
      </c>
      <c r="G4136" t="s">
        <v>3042</v>
      </c>
      <c r="H4136">
        <v>1</v>
      </c>
      <c r="I4136" t="s">
        <v>1646</v>
      </c>
      <c r="J4136">
        <v>0</v>
      </c>
      <c r="K4136">
        <v>0</v>
      </c>
    </row>
    <row r="4137" spans="1:11" x14ac:dyDescent="0.25">
      <c r="A4137">
        <v>3848</v>
      </c>
      <c r="B4137" t="s">
        <v>1647</v>
      </c>
      <c r="C4137" t="s">
        <v>301</v>
      </c>
      <c r="D4137" t="s">
        <v>7400</v>
      </c>
      <c r="E4137" t="s">
        <v>10418</v>
      </c>
      <c r="F4137" t="s">
        <v>10419</v>
      </c>
      <c r="G4137" t="s">
        <v>10859</v>
      </c>
      <c r="H4137">
        <v>7</v>
      </c>
      <c r="I4137" t="s">
        <v>1646</v>
      </c>
      <c r="J4137">
        <v>0</v>
      </c>
      <c r="K4137">
        <v>0</v>
      </c>
    </row>
    <row r="4138" spans="1:11" x14ac:dyDescent="0.25">
      <c r="A4138">
        <v>3848</v>
      </c>
      <c r="B4138" t="s">
        <v>1647</v>
      </c>
      <c r="C4138" t="s">
        <v>301</v>
      </c>
      <c r="D4138" t="s">
        <v>7400</v>
      </c>
      <c r="G4138" t="s">
        <v>5974</v>
      </c>
      <c r="H4138">
        <v>9</v>
      </c>
      <c r="I4138" t="s">
        <v>1646</v>
      </c>
      <c r="J4138">
        <v>0</v>
      </c>
      <c r="K4138">
        <v>0</v>
      </c>
    </row>
    <row r="4139" spans="1:11" x14ac:dyDescent="0.25">
      <c r="A4139">
        <v>3848</v>
      </c>
      <c r="B4139" t="s">
        <v>1647</v>
      </c>
      <c r="C4139" t="s">
        <v>301</v>
      </c>
      <c r="D4139" t="s">
        <v>7400</v>
      </c>
      <c r="E4139" t="s">
        <v>5735</v>
      </c>
      <c r="F4139" t="s">
        <v>4181</v>
      </c>
      <c r="G4139" t="s">
        <v>5009</v>
      </c>
      <c r="H4139">
        <v>7</v>
      </c>
      <c r="I4139" t="s">
        <v>1646</v>
      </c>
      <c r="J4139">
        <v>0</v>
      </c>
      <c r="K4139">
        <v>0</v>
      </c>
    </row>
    <row r="4140" spans="1:11" x14ac:dyDescent="0.25">
      <c r="A4140">
        <v>3848</v>
      </c>
      <c r="B4140" t="s">
        <v>1647</v>
      </c>
      <c r="C4140" t="s">
        <v>301</v>
      </c>
      <c r="D4140" t="s">
        <v>7400</v>
      </c>
      <c r="E4140" t="s">
        <v>5736</v>
      </c>
      <c r="F4140" t="s">
        <v>5737</v>
      </c>
      <c r="G4140" t="s">
        <v>6894</v>
      </c>
      <c r="H4140">
        <v>5</v>
      </c>
      <c r="I4140" t="s">
        <v>1646</v>
      </c>
      <c r="J4140">
        <v>0</v>
      </c>
      <c r="K4140">
        <v>0</v>
      </c>
    </row>
    <row r="4141" spans="1:11" x14ac:dyDescent="0.25">
      <c r="A4141">
        <v>3848</v>
      </c>
      <c r="B4141" t="s">
        <v>1647</v>
      </c>
      <c r="C4141" t="s">
        <v>301</v>
      </c>
      <c r="D4141" t="s">
        <v>7400</v>
      </c>
      <c r="G4141" t="s">
        <v>2302</v>
      </c>
      <c r="H4141">
        <v>5</v>
      </c>
      <c r="I4141" t="s">
        <v>1646</v>
      </c>
      <c r="J4141">
        <v>0</v>
      </c>
      <c r="K4141">
        <v>0</v>
      </c>
    </row>
    <row r="4142" spans="1:11" x14ac:dyDescent="0.25">
      <c r="A4142">
        <v>3848</v>
      </c>
      <c r="B4142" t="s">
        <v>1647</v>
      </c>
      <c r="C4142" t="s">
        <v>301</v>
      </c>
      <c r="D4142" t="s">
        <v>7400</v>
      </c>
      <c r="E4142" t="s">
        <v>4182</v>
      </c>
      <c r="F4142" t="s">
        <v>1685</v>
      </c>
      <c r="G4142" t="s">
        <v>3077</v>
      </c>
      <c r="H4142">
        <v>14</v>
      </c>
      <c r="I4142" t="s">
        <v>1646</v>
      </c>
      <c r="J4142">
        <v>0</v>
      </c>
      <c r="K4142">
        <v>0</v>
      </c>
    </row>
    <row r="4143" spans="1:11" x14ac:dyDescent="0.25">
      <c r="A4143">
        <v>3848</v>
      </c>
      <c r="B4143" t="s">
        <v>1647</v>
      </c>
      <c r="C4143" t="s">
        <v>301</v>
      </c>
      <c r="D4143" t="s">
        <v>7400</v>
      </c>
      <c r="G4143" t="s">
        <v>6560</v>
      </c>
      <c r="H4143">
        <v>12</v>
      </c>
      <c r="I4143" t="s">
        <v>1646</v>
      </c>
      <c r="J4143">
        <v>0</v>
      </c>
      <c r="K4143">
        <v>0</v>
      </c>
    </row>
    <row r="4144" spans="1:11" x14ac:dyDescent="0.25">
      <c r="A4144">
        <v>3848</v>
      </c>
      <c r="B4144" t="s">
        <v>1647</v>
      </c>
      <c r="C4144" t="s">
        <v>301</v>
      </c>
      <c r="D4144" t="s">
        <v>7400</v>
      </c>
      <c r="E4144" t="s">
        <v>4183</v>
      </c>
      <c r="F4144" t="s">
        <v>3478</v>
      </c>
      <c r="G4144" t="s">
        <v>6406</v>
      </c>
      <c r="H4144">
        <v>6</v>
      </c>
      <c r="I4144" t="s">
        <v>1646</v>
      </c>
      <c r="J4144">
        <v>0</v>
      </c>
      <c r="K4144">
        <v>0</v>
      </c>
    </row>
    <row r="4145" spans="1:11" x14ac:dyDescent="0.25">
      <c r="A4145">
        <v>3848</v>
      </c>
      <c r="B4145" t="s">
        <v>1647</v>
      </c>
      <c r="C4145" t="s">
        <v>301</v>
      </c>
      <c r="D4145" t="s">
        <v>7400</v>
      </c>
      <c r="G4145" t="s">
        <v>2247</v>
      </c>
      <c r="H4145">
        <v>1</v>
      </c>
      <c r="I4145" t="s">
        <v>1646</v>
      </c>
      <c r="J4145">
        <v>0</v>
      </c>
      <c r="K4145">
        <v>0</v>
      </c>
    </row>
    <row r="4146" spans="1:11" x14ac:dyDescent="0.25">
      <c r="A4146">
        <v>3848</v>
      </c>
      <c r="B4146" t="s">
        <v>1647</v>
      </c>
      <c r="C4146" t="s">
        <v>301</v>
      </c>
      <c r="D4146" t="s">
        <v>7400</v>
      </c>
      <c r="E4146" t="s">
        <v>5738</v>
      </c>
      <c r="F4146" t="s">
        <v>5739</v>
      </c>
      <c r="G4146" t="s">
        <v>6784</v>
      </c>
      <c r="H4146">
        <v>5</v>
      </c>
      <c r="I4146" t="s">
        <v>1646</v>
      </c>
      <c r="J4146">
        <v>0</v>
      </c>
      <c r="K4146">
        <v>0</v>
      </c>
    </row>
    <row r="4147" spans="1:11" x14ac:dyDescent="0.25">
      <c r="A4147">
        <v>3848</v>
      </c>
      <c r="B4147" t="s">
        <v>1647</v>
      </c>
      <c r="C4147" t="s">
        <v>301</v>
      </c>
      <c r="D4147" t="s">
        <v>7400</v>
      </c>
      <c r="G4147" t="s">
        <v>2216</v>
      </c>
      <c r="H4147">
        <v>5</v>
      </c>
      <c r="I4147" t="s">
        <v>1646</v>
      </c>
      <c r="J4147">
        <v>0</v>
      </c>
      <c r="K4147">
        <v>0</v>
      </c>
    </row>
    <row r="4148" spans="1:11" x14ac:dyDescent="0.25">
      <c r="A4148">
        <v>3848</v>
      </c>
      <c r="B4148" t="s">
        <v>1647</v>
      </c>
      <c r="C4148" t="s">
        <v>301</v>
      </c>
      <c r="D4148" t="s">
        <v>7400</v>
      </c>
      <c r="E4148" t="s">
        <v>5740</v>
      </c>
      <c r="F4148" t="s">
        <v>5741</v>
      </c>
      <c r="G4148" t="s">
        <v>3692</v>
      </c>
      <c r="H4148">
        <v>1</v>
      </c>
      <c r="I4148" t="s">
        <v>1646</v>
      </c>
      <c r="J4148">
        <v>0</v>
      </c>
      <c r="K4148">
        <v>0</v>
      </c>
    </row>
    <row r="4149" spans="1:11" x14ac:dyDescent="0.25">
      <c r="A4149">
        <v>3848</v>
      </c>
      <c r="B4149" t="s">
        <v>1647</v>
      </c>
      <c r="C4149" t="s">
        <v>301</v>
      </c>
      <c r="D4149" t="s">
        <v>7400</v>
      </c>
      <c r="G4149" t="s">
        <v>5734</v>
      </c>
      <c r="H4149">
        <v>1</v>
      </c>
      <c r="I4149" t="s">
        <v>1646</v>
      </c>
      <c r="J4149">
        <v>0</v>
      </c>
      <c r="K4149">
        <v>0</v>
      </c>
    </row>
    <row r="4150" spans="1:11" x14ac:dyDescent="0.25">
      <c r="A4150">
        <v>3848</v>
      </c>
      <c r="B4150" t="s">
        <v>1647</v>
      </c>
      <c r="C4150" t="s">
        <v>301</v>
      </c>
      <c r="D4150" t="s">
        <v>7400</v>
      </c>
      <c r="E4150" t="s">
        <v>5742</v>
      </c>
      <c r="F4150" t="s">
        <v>5743</v>
      </c>
      <c r="G4150" t="s">
        <v>6790</v>
      </c>
      <c r="H4150">
        <v>9</v>
      </c>
      <c r="I4150" t="s">
        <v>1646</v>
      </c>
      <c r="J4150">
        <v>0</v>
      </c>
      <c r="K4150">
        <v>0</v>
      </c>
    </row>
    <row r="4151" spans="1:11" x14ac:dyDescent="0.25">
      <c r="A4151">
        <v>3848</v>
      </c>
      <c r="B4151" t="s">
        <v>1647</v>
      </c>
      <c r="C4151" t="s">
        <v>301</v>
      </c>
      <c r="D4151" t="s">
        <v>7400</v>
      </c>
      <c r="G4151" t="s">
        <v>2246</v>
      </c>
      <c r="H4151">
        <v>11</v>
      </c>
      <c r="I4151" t="s">
        <v>1646</v>
      </c>
      <c r="J4151">
        <v>0</v>
      </c>
      <c r="K4151">
        <v>0</v>
      </c>
    </row>
    <row r="4152" spans="1:11" x14ac:dyDescent="0.25">
      <c r="A4152">
        <v>3848</v>
      </c>
      <c r="B4152" t="s">
        <v>1647</v>
      </c>
      <c r="C4152" t="s">
        <v>301</v>
      </c>
      <c r="D4152" t="s">
        <v>7400</v>
      </c>
      <c r="E4152" t="s">
        <v>6742</v>
      </c>
      <c r="F4152" t="s">
        <v>1679</v>
      </c>
      <c r="G4152" t="s">
        <v>6743</v>
      </c>
      <c r="H4152">
        <v>5</v>
      </c>
      <c r="I4152" t="s">
        <v>1646</v>
      </c>
      <c r="J4152">
        <v>0</v>
      </c>
      <c r="K4152">
        <v>0</v>
      </c>
    </row>
    <row r="4153" spans="1:11" x14ac:dyDescent="0.25">
      <c r="A4153">
        <v>3848</v>
      </c>
      <c r="B4153" t="s">
        <v>1647</v>
      </c>
      <c r="C4153" t="s">
        <v>301</v>
      </c>
      <c r="D4153" t="s">
        <v>7400</v>
      </c>
      <c r="G4153" t="s">
        <v>7081</v>
      </c>
      <c r="H4153">
        <v>11</v>
      </c>
      <c r="I4153" t="s">
        <v>1646</v>
      </c>
      <c r="J4153">
        <v>0</v>
      </c>
      <c r="K4153">
        <v>0</v>
      </c>
    </row>
    <row r="4154" spans="1:11" x14ac:dyDescent="0.25">
      <c r="A4154">
        <v>3848</v>
      </c>
      <c r="B4154" t="s">
        <v>1647</v>
      </c>
      <c r="C4154" t="s">
        <v>301</v>
      </c>
      <c r="D4154" t="s">
        <v>7400</v>
      </c>
      <c r="E4154" t="s">
        <v>5744</v>
      </c>
      <c r="F4154" t="s">
        <v>4532</v>
      </c>
      <c r="G4154" t="s">
        <v>3658</v>
      </c>
      <c r="H4154">
        <v>4</v>
      </c>
      <c r="I4154" t="s">
        <v>1646</v>
      </c>
      <c r="J4154">
        <v>0</v>
      </c>
      <c r="K4154">
        <v>0</v>
      </c>
    </row>
    <row r="4155" spans="1:11" x14ac:dyDescent="0.25">
      <c r="A4155">
        <v>3848</v>
      </c>
      <c r="B4155" t="s">
        <v>1647</v>
      </c>
      <c r="C4155" t="s">
        <v>301</v>
      </c>
      <c r="D4155" t="s">
        <v>7400</v>
      </c>
      <c r="G4155" t="s">
        <v>4485</v>
      </c>
      <c r="H4155">
        <v>3</v>
      </c>
      <c r="I4155" t="s">
        <v>1646</v>
      </c>
      <c r="J4155">
        <v>0</v>
      </c>
      <c r="K4155">
        <v>0</v>
      </c>
    </row>
    <row r="4156" spans="1:11" x14ac:dyDescent="0.25">
      <c r="A4156">
        <v>3848</v>
      </c>
      <c r="B4156" t="s">
        <v>1647</v>
      </c>
      <c r="C4156" t="s">
        <v>301</v>
      </c>
      <c r="D4156" t="s">
        <v>7400</v>
      </c>
      <c r="E4156" t="s">
        <v>2104</v>
      </c>
      <c r="F4156" t="s">
        <v>2105</v>
      </c>
      <c r="G4156" t="s">
        <v>2315</v>
      </c>
      <c r="H4156">
        <v>2</v>
      </c>
      <c r="I4156" t="s">
        <v>1646</v>
      </c>
      <c r="J4156">
        <v>0</v>
      </c>
      <c r="K4156">
        <v>0</v>
      </c>
    </row>
    <row r="4157" spans="1:11" x14ac:dyDescent="0.25">
      <c r="A4157">
        <v>3848</v>
      </c>
      <c r="B4157" t="s">
        <v>1647</v>
      </c>
      <c r="C4157" t="s">
        <v>301</v>
      </c>
      <c r="D4157" t="s">
        <v>7400</v>
      </c>
      <c r="E4157" t="s">
        <v>4531</v>
      </c>
      <c r="F4157" t="s">
        <v>4532</v>
      </c>
      <c r="G4157" t="s">
        <v>3136</v>
      </c>
      <c r="H4157">
        <v>7</v>
      </c>
      <c r="I4157" t="s">
        <v>1646</v>
      </c>
      <c r="J4157">
        <v>0</v>
      </c>
      <c r="K4157">
        <v>0</v>
      </c>
    </row>
    <row r="4158" spans="1:11" x14ac:dyDescent="0.25">
      <c r="A4158">
        <v>3848</v>
      </c>
      <c r="B4158" t="s">
        <v>1647</v>
      </c>
      <c r="C4158" t="s">
        <v>301</v>
      </c>
      <c r="D4158" t="s">
        <v>7400</v>
      </c>
      <c r="G4158" t="s">
        <v>5624</v>
      </c>
      <c r="H4158">
        <v>10</v>
      </c>
      <c r="I4158" t="s">
        <v>1646</v>
      </c>
      <c r="J4158">
        <v>0</v>
      </c>
      <c r="K4158">
        <v>0</v>
      </c>
    </row>
    <row r="4159" spans="1:11" x14ac:dyDescent="0.25">
      <c r="A4159">
        <v>3848</v>
      </c>
      <c r="B4159" t="s">
        <v>1647</v>
      </c>
      <c r="C4159" t="s">
        <v>301</v>
      </c>
      <c r="D4159" t="s">
        <v>7400</v>
      </c>
      <c r="E4159" t="s">
        <v>5745</v>
      </c>
      <c r="F4159" t="s">
        <v>5746</v>
      </c>
      <c r="G4159" t="s">
        <v>6882</v>
      </c>
      <c r="H4159">
        <v>7</v>
      </c>
      <c r="I4159" t="s">
        <v>1646</v>
      </c>
      <c r="J4159">
        <v>0</v>
      </c>
      <c r="K4159">
        <v>0</v>
      </c>
    </row>
    <row r="4160" spans="1:11" x14ac:dyDescent="0.25">
      <c r="A4160">
        <v>3848</v>
      </c>
      <c r="B4160" t="s">
        <v>1647</v>
      </c>
      <c r="C4160" t="s">
        <v>301</v>
      </c>
      <c r="D4160" t="s">
        <v>7400</v>
      </c>
      <c r="G4160" t="s">
        <v>5012</v>
      </c>
      <c r="H4160">
        <v>6</v>
      </c>
      <c r="I4160" t="s">
        <v>1646</v>
      </c>
      <c r="J4160">
        <v>0</v>
      </c>
      <c r="K4160">
        <v>0</v>
      </c>
    </row>
    <row r="4161" spans="1:11" x14ac:dyDescent="0.25">
      <c r="A4161">
        <v>3848</v>
      </c>
      <c r="B4161" t="s">
        <v>1647</v>
      </c>
      <c r="C4161" t="s">
        <v>301</v>
      </c>
      <c r="D4161" t="s">
        <v>7400</v>
      </c>
      <c r="E4161" t="s">
        <v>7840</v>
      </c>
      <c r="F4161" t="s">
        <v>7841</v>
      </c>
      <c r="G4161" t="s">
        <v>6882</v>
      </c>
      <c r="H4161">
        <v>8</v>
      </c>
      <c r="I4161" t="s">
        <v>1646</v>
      </c>
      <c r="J4161">
        <v>0</v>
      </c>
      <c r="K4161">
        <v>0</v>
      </c>
    </row>
    <row r="4162" spans="1:11" x14ac:dyDescent="0.25">
      <c r="A4162">
        <v>3848</v>
      </c>
      <c r="B4162" t="s">
        <v>1647</v>
      </c>
      <c r="C4162" t="s">
        <v>301</v>
      </c>
      <c r="D4162" t="s">
        <v>7400</v>
      </c>
      <c r="G4162" t="s">
        <v>7715</v>
      </c>
      <c r="H4162">
        <v>11</v>
      </c>
      <c r="I4162" t="s">
        <v>1646</v>
      </c>
      <c r="J4162">
        <v>0</v>
      </c>
      <c r="K4162">
        <v>0</v>
      </c>
    </row>
    <row r="4163" spans="1:11" x14ac:dyDescent="0.25">
      <c r="A4163">
        <v>3848</v>
      </c>
      <c r="B4163" t="s">
        <v>1647</v>
      </c>
      <c r="C4163" t="s">
        <v>301</v>
      </c>
      <c r="D4163" t="s">
        <v>7400</v>
      </c>
      <c r="E4163" t="s">
        <v>9928</v>
      </c>
      <c r="F4163" t="s">
        <v>9929</v>
      </c>
      <c r="G4163" t="s">
        <v>8749</v>
      </c>
      <c r="H4163">
        <v>39</v>
      </c>
      <c r="I4163" t="s">
        <v>1646</v>
      </c>
      <c r="J4163">
        <v>0</v>
      </c>
      <c r="K4163">
        <v>0</v>
      </c>
    </row>
    <row r="4164" spans="1:11" x14ac:dyDescent="0.25">
      <c r="A4164">
        <v>3848</v>
      </c>
      <c r="B4164" t="s">
        <v>1647</v>
      </c>
      <c r="C4164" t="s">
        <v>301</v>
      </c>
      <c r="D4164" t="s">
        <v>7400</v>
      </c>
      <c r="E4164" t="s">
        <v>5747</v>
      </c>
      <c r="F4164" t="s">
        <v>5748</v>
      </c>
      <c r="G4164" t="s">
        <v>2316</v>
      </c>
      <c r="H4164">
        <v>3</v>
      </c>
      <c r="I4164" t="s">
        <v>1646</v>
      </c>
      <c r="J4164">
        <v>0</v>
      </c>
      <c r="K4164">
        <v>0</v>
      </c>
    </row>
    <row r="4165" spans="1:11" x14ac:dyDescent="0.25">
      <c r="A4165">
        <v>3848</v>
      </c>
      <c r="B4165" t="s">
        <v>1647</v>
      </c>
      <c r="C4165" t="s">
        <v>301</v>
      </c>
      <c r="D4165" t="s">
        <v>7400</v>
      </c>
      <c r="E4165" t="s">
        <v>7842</v>
      </c>
      <c r="F4165" t="s">
        <v>7843</v>
      </c>
      <c r="G4165" t="s">
        <v>5018</v>
      </c>
      <c r="H4165">
        <v>5</v>
      </c>
      <c r="I4165" t="s">
        <v>1646</v>
      </c>
      <c r="J4165">
        <v>0</v>
      </c>
      <c r="K4165">
        <v>0</v>
      </c>
    </row>
    <row r="4166" spans="1:11" x14ac:dyDescent="0.25">
      <c r="A4166">
        <v>3848</v>
      </c>
      <c r="B4166" t="s">
        <v>1647</v>
      </c>
      <c r="C4166" t="s">
        <v>301</v>
      </c>
      <c r="D4166" t="s">
        <v>7400</v>
      </c>
      <c r="E4166" t="s">
        <v>10994</v>
      </c>
      <c r="F4166" t="s">
        <v>10995</v>
      </c>
      <c r="G4166" t="s">
        <v>6795</v>
      </c>
      <c r="H4166">
        <v>3</v>
      </c>
      <c r="I4166" t="s">
        <v>1646</v>
      </c>
      <c r="J4166">
        <v>0</v>
      </c>
      <c r="K4166">
        <v>0</v>
      </c>
    </row>
    <row r="4167" spans="1:11" x14ac:dyDescent="0.25">
      <c r="A4167">
        <v>3848</v>
      </c>
      <c r="B4167" t="s">
        <v>1647</v>
      </c>
      <c r="C4167" t="s">
        <v>301</v>
      </c>
      <c r="D4167" t="s">
        <v>7400</v>
      </c>
      <c r="E4167" t="s">
        <v>5749</v>
      </c>
      <c r="F4167" t="s">
        <v>5750</v>
      </c>
      <c r="G4167" t="s">
        <v>6882</v>
      </c>
      <c r="H4167">
        <v>2</v>
      </c>
      <c r="I4167" t="s">
        <v>1646</v>
      </c>
      <c r="J4167">
        <v>0</v>
      </c>
      <c r="K4167">
        <v>0</v>
      </c>
    </row>
    <row r="4168" spans="1:11" x14ac:dyDescent="0.25">
      <c r="A4168">
        <v>3848</v>
      </c>
      <c r="B4168" t="s">
        <v>1647</v>
      </c>
      <c r="C4168" t="s">
        <v>301</v>
      </c>
      <c r="D4168" t="s">
        <v>7400</v>
      </c>
      <c r="G4168" t="s">
        <v>5013</v>
      </c>
      <c r="H4168">
        <v>5</v>
      </c>
      <c r="I4168" t="s">
        <v>1646</v>
      </c>
      <c r="J4168">
        <v>0</v>
      </c>
      <c r="K4168">
        <v>0</v>
      </c>
    </row>
    <row r="4169" spans="1:11" x14ac:dyDescent="0.25">
      <c r="A4169">
        <v>3848</v>
      </c>
      <c r="B4169" t="s">
        <v>1647</v>
      </c>
      <c r="C4169" t="s">
        <v>301</v>
      </c>
      <c r="D4169" t="s">
        <v>7400</v>
      </c>
      <c r="E4169" t="s">
        <v>5751</v>
      </c>
      <c r="F4169" t="s">
        <v>5750</v>
      </c>
      <c r="G4169" t="s">
        <v>6882</v>
      </c>
      <c r="H4169">
        <v>1</v>
      </c>
      <c r="I4169" t="s">
        <v>1646</v>
      </c>
      <c r="J4169">
        <v>0</v>
      </c>
      <c r="K4169">
        <v>0</v>
      </c>
    </row>
    <row r="4170" spans="1:11" x14ac:dyDescent="0.25">
      <c r="A4170">
        <v>3848</v>
      </c>
      <c r="B4170" t="s">
        <v>1647</v>
      </c>
      <c r="C4170" t="s">
        <v>301</v>
      </c>
      <c r="D4170" t="s">
        <v>7400</v>
      </c>
      <c r="G4170" t="s">
        <v>5001</v>
      </c>
      <c r="H4170">
        <v>5</v>
      </c>
      <c r="I4170" t="s">
        <v>1646</v>
      </c>
      <c r="J4170">
        <v>0</v>
      </c>
      <c r="K4170">
        <v>0</v>
      </c>
    </row>
    <row r="4171" spans="1:11" x14ac:dyDescent="0.25">
      <c r="A4171">
        <v>3848</v>
      </c>
      <c r="B4171" t="s">
        <v>1647</v>
      </c>
      <c r="C4171" t="s">
        <v>301</v>
      </c>
      <c r="D4171" t="s">
        <v>7400</v>
      </c>
      <c r="E4171" t="s">
        <v>5752</v>
      </c>
      <c r="F4171" t="s">
        <v>5753</v>
      </c>
      <c r="G4171" t="s">
        <v>6971</v>
      </c>
      <c r="H4171">
        <v>3</v>
      </c>
      <c r="I4171" t="s">
        <v>1646</v>
      </c>
      <c r="J4171">
        <v>0</v>
      </c>
      <c r="K4171">
        <v>0</v>
      </c>
    </row>
    <row r="4172" spans="1:11" x14ac:dyDescent="0.25">
      <c r="A4172">
        <v>3848</v>
      </c>
      <c r="B4172" t="s">
        <v>1647</v>
      </c>
      <c r="C4172" t="s">
        <v>301</v>
      </c>
      <c r="D4172" t="s">
        <v>7400</v>
      </c>
      <c r="G4172" t="s">
        <v>2231</v>
      </c>
      <c r="H4172">
        <v>5</v>
      </c>
      <c r="I4172" t="s">
        <v>1646</v>
      </c>
      <c r="J4172">
        <v>0</v>
      </c>
      <c r="K4172">
        <v>0</v>
      </c>
    </row>
    <row r="4173" spans="1:11" x14ac:dyDescent="0.25">
      <c r="A4173">
        <v>3848</v>
      </c>
      <c r="B4173" t="s">
        <v>1647</v>
      </c>
      <c r="C4173" t="s">
        <v>301</v>
      </c>
      <c r="D4173" t="s">
        <v>7400</v>
      </c>
      <c r="E4173" t="s">
        <v>5754</v>
      </c>
      <c r="F4173" t="s">
        <v>5755</v>
      </c>
      <c r="G4173" t="s">
        <v>6971</v>
      </c>
      <c r="H4173">
        <v>3</v>
      </c>
      <c r="I4173" t="s">
        <v>1646</v>
      </c>
      <c r="J4173">
        <v>0</v>
      </c>
      <c r="K4173">
        <v>0</v>
      </c>
    </row>
    <row r="4174" spans="1:11" x14ac:dyDescent="0.25">
      <c r="A4174">
        <v>3848</v>
      </c>
      <c r="B4174" t="s">
        <v>1647</v>
      </c>
      <c r="C4174" t="s">
        <v>301</v>
      </c>
      <c r="D4174" t="s">
        <v>7400</v>
      </c>
      <c r="G4174" t="s">
        <v>2231</v>
      </c>
      <c r="H4174">
        <v>5</v>
      </c>
      <c r="I4174" t="s">
        <v>1646</v>
      </c>
      <c r="J4174">
        <v>0</v>
      </c>
      <c r="K4174">
        <v>0</v>
      </c>
    </row>
    <row r="4175" spans="1:11" x14ac:dyDescent="0.25">
      <c r="A4175">
        <v>3848</v>
      </c>
      <c r="B4175" t="s">
        <v>1647</v>
      </c>
      <c r="C4175" t="s">
        <v>301</v>
      </c>
      <c r="D4175" t="s">
        <v>7400</v>
      </c>
      <c r="E4175" t="s">
        <v>4184</v>
      </c>
      <c r="F4175" t="s">
        <v>4185</v>
      </c>
      <c r="G4175" t="s">
        <v>3823</v>
      </c>
      <c r="H4175">
        <v>6</v>
      </c>
      <c r="I4175" t="s">
        <v>1646</v>
      </c>
      <c r="J4175">
        <v>0</v>
      </c>
      <c r="K4175">
        <v>0</v>
      </c>
    </row>
    <row r="4176" spans="1:11" x14ac:dyDescent="0.25">
      <c r="A4176">
        <v>3848</v>
      </c>
      <c r="B4176" t="s">
        <v>1647</v>
      </c>
      <c r="C4176" t="s">
        <v>301</v>
      </c>
      <c r="D4176" t="s">
        <v>7400</v>
      </c>
      <c r="G4176" t="s">
        <v>6242</v>
      </c>
      <c r="H4176">
        <v>5</v>
      </c>
      <c r="I4176" t="s">
        <v>1646</v>
      </c>
      <c r="J4176">
        <v>0</v>
      </c>
      <c r="K4176">
        <v>0</v>
      </c>
    </row>
    <row r="4177" spans="1:11" x14ac:dyDescent="0.25">
      <c r="A4177">
        <v>3848</v>
      </c>
      <c r="B4177" t="s">
        <v>1647</v>
      </c>
      <c r="C4177" t="s">
        <v>301</v>
      </c>
      <c r="D4177" t="s">
        <v>7400</v>
      </c>
      <c r="E4177" t="s">
        <v>10556</v>
      </c>
      <c r="F4177" t="s">
        <v>10557</v>
      </c>
      <c r="G4177" t="s">
        <v>6795</v>
      </c>
      <c r="H4177">
        <v>7</v>
      </c>
      <c r="I4177" t="s">
        <v>1646</v>
      </c>
      <c r="J4177">
        <v>0</v>
      </c>
      <c r="K4177">
        <v>0</v>
      </c>
    </row>
    <row r="4178" spans="1:11" x14ac:dyDescent="0.25">
      <c r="A4178">
        <v>3848</v>
      </c>
      <c r="B4178" t="s">
        <v>1647</v>
      </c>
      <c r="C4178" t="s">
        <v>301</v>
      </c>
      <c r="D4178" t="s">
        <v>7400</v>
      </c>
      <c r="E4178" t="s">
        <v>5757</v>
      </c>
      <c r="F4178" t="s">
        <v>5758</v>
      </c>
      <c r="G4178" t="s">
        <v>6882</v>
      </c>
      <c r="H4178">
        <v>2</v>
      </c>
      <c r="I4178" t="s">
        <v>1646</v>
      </c>
      <c r="J4178">
        <v>0</v>
      </c>
      <c r="K4178">
        <v>0</v>
      </c>
    </row>
    <row r="4179" spans="1:11" x14ac:dyDescent="0.25">
      <c r="A4179">
        <v>3848</v>
      </c>
      <c r="B4179" t="s">
        <v>1647</v>
      </c>
      <c r="C4179" t="s">
        <v>301</v>
      </c>
      <c r="D4179" t="s">
        <v>7400</v>
      </c>
      <c r="G4179" t="s">
        <v>5010</v>
      </c>
      <c r="H4179">
        <v>3</v>
      </c>
      <c r="I4179" t="s">
        <v>1646</v>
      </c>
      <c r="J4179">
        <v>0</v>
      </c>
      <c r="K4179">
        <v>0</v>
      </c>
    </row>
    <row r="4180" spans="1:11" x14ac:dyDescent="0.25">
      <c r="A4180">
        <v>3848</v>
      </c>
      <c r="B4180" t="s">
        <v>1647</v>
      </c>
      <c r="C4180" t="s">
        <v>301</v>
      </c>
      <c r="D4180" t="s">
        <v>7400</v>
      </c>
      <c r="E4180" t="s">
        <v>5759</v>
      </c>
      <c r="F4180" t="s">
        <v>5760</v>
      </c>
      <c r="G4180" t="s">
        <v>6882</v>
      </c>
      <c r="H4180">
        <v>5</v>
      </c>
      <c r="I4180" t="s">
        <v>1646</v>
      </c>
      <c r="J4180">
        <v>0</v>
      </c>
      <c r="K4180">
        <v>0</v>
      </c>
    </row>
    <row r="4181" spans="1:11" x14ac:dyDescent="0.25">
      <c r="A4181">
        <v>3848</v>
      </c>
      <c r="B4181" t="s">
        <v>1647</v>
      </c>
      <c r="C4181" t="s">
        <v>301</v>
      </c>
      <c r="D4181" t="s">
        <v>7400</v>
      </c>
      <c r="G4181" t="s">
        <v>2237</v>
      </c>
      <c r="H4181">
        <v>5</v>
      </c>
      <c r="I4181" t="s">
        <v>1646</v>
      </c>
      <c r="J4181">
        <v>0</v>
      </c>
      <c r="K4181">
        <v>0</v>
      </c>
    </row>
    <row r="4182" spans="1:11" x14ac:dyDescent="0.25">
      <c r="A4182">
        <v>3848</v>
      </c>
      <c r="B4182" t="s">
        <v>1647</v>
      </c>
      <c r="C4182" t="s">
        <v>301</v>
      </c>
      <c r="D4182" t="s">
        <v>7400</v>
      </c>
      <c r="E4182" t="s">
        <v>5761</v>
      </c>
      <c r="F4182" t="s">
        <v>5762</v>
      </c>
      <c r="G4182" t="s">
        <v>6700</v>
      </c>
      <c r="H4182">
        <v>4</v>
      </c>
      <c r="I4182" t="s">
        <v>1646</v>
      </c>
      <c r="J4182">
        <v>0</v>
      </c>
      <c r="K4182">
        <v>0</v>
      </c>
    </row>
    <row r="4183" spans="1:11" x14ac:dyDescent="0.25">
      <c r="A4183">
        <v>3848</v>
      </c>
      <c r="B4183" t="s">
        <v>1647</v>
      </c>
      <c r="C4183" t="s">
        <v>301</v>
      </c>
      <c r="D4183" t="s">
        <v>7400</v>
      </c>
      <c r="G4183" t="s">
        <v>4967</v>
      </c>
      <c r="H4183">
        <v>4</v>
      </c>
      <c r="I4183" t="s">
        <v>1646</v>
      </c>
      <c r="J4183">
        <v>0</v>
      </c>
      <c r="K4183">
        <v>0</v>
      </c>
    </row>
    <row r="4184" spans="1:11" x14ac:dyDescent="0.25">
      <c r="A4184">
        <v>3848</v>
      </c>
      <c r="B4184" t="s">
        <v>1647</v>
      </c>
      <c r="C4184" t="s">
        <v>301</v>
      </c>
      <c r="D4184" t="s">
        <v>7400</v>
      </c>
      <c r="E4184" t="s">
        <v>10420</v>
      </c>
      <c r="F4184" t="s">
        <v>10421</v>
      </c>
      <c r="G4184" t="s">
        <v>5763</v>
      </c>
      <c r="H4184">
        <v>3</v>
      </c>
      <c r="I4184" t="s">
        <v>1646</v>
      </c>
      <c r="J4184">
        <v>0</v>
      </c>
      <c r="K4184">
        <v>0</v>
      </c>
    </row>
    <row r="4185" spans="1:11" x14ac:dyDescent="0.25">
      <c r="A4185">
        <v>3848</v>
      </c>
      <c r="B4185" t="s">
        <v>1647</v>
      </c>
      <c r="C4185" t="s">
        <v>301</v>
      </c>
      <c r="D4185" t="s">
        <v>7400</v>
      </c>
      <c r="E4185" t="s">
        <v>5764</v>
      </c>
      <c r="F4185" t="s">
        <v>1695</v>
      </c>
      <c r="G4185" t="s">
        <v>6791</v>
      </c>
      <c r="H4185">
        <v>3</v>
      </c>
      <c r="I4185" t="s">
        <v>1646</v>
      </c>
      <c r="J4185">
        <v>0</v>
      </c>
      <c r="K4185">
        <v>0</v>
      </c>
    </row>
    <row r="4186" spans="1:11" x14ac:dyDescent="0.25">
      <c r="A4186">
        <v>3848</v>
      </c>
      <c r="B4186" t="s">
        <v>1647</v>
      </c>
      <c r="C4186" t="s">
        <v>301</v>
      </c>
      <c r="D4186" t="s">
        <v>7400</v>
      </c>
      <c r="G4186" t="s">
        <v>2240</v>
      </c>
      <c r="H4186">
        <v>6</v>
      </c>
      <c r="I4186" t="s">
        <v>1646</v>
      </c>
      <c r="J4186">
        <v>0</v>
      </c>
      <c r="K4186">
        <v>0</v>
      </c>
    </row>
    <row r="4187" spans="1:11" x14ac:dyDescent="0.25">
      <c r="A4187">
        <v>3848</v>
      </c>
      <c r="B4187" t="s">
        <v>1647</v>
      </c>
      <c r="C4187" t="s">
        <v>301</v>
      </c>
      <c r="D4187" t="s">
        <v>7400</v>
      </c>
      <c r="E4187" t="s">
        <v>5765</v>
      </c>
      <c r="F4187" t="s">
        <v>5766</v>
      </c>
      <c r="G4187" t="s">
        <v>6782</v>
      </c>
      <c r="H4187">
        <v>18</v>
      </c>
      <c r="I4187" t="s">
        <v>1646</v>
      </c>
      <c r="J4187">
        <v>0</v>
      </c>
      <c r="K4187">
        <v>0</v>
      </c>
    </row>
    <row r="4188" spans="1:11" x14ac:dyDescent="0.25">
      <c r="A4188">
        <v>3848</v>
      </c>
      <c r="B4188" t="s">
        <v>1647</v>
      </c>
      <c r="C4188" t="s">
        <v>301</v>
      </c>
      <c r="D4188" t="s">
        <v>7400</v>
      </c>
      <c r="G4188" t="s">
        <v>2240</v>
      </c>
      <c r="H4188">
        <v>11</v>
      </c>
      <c r="I4188" t="s">
        <v>1646</v>
      </c>
      <c r="J4188">
        <v>0</v>
      </c>
      <c r="K4188">
        <v>0</v>
      </c>
    </row>
    <row r="4189" spans="1:11" x14ac:dyDescent="0.25">
      <c r="A4189">
        <v>3848</v>
      </c>
      <c r="B4189" t="s">
        <v>1647</v>
      </c>
      <c r="C4189" t="s">
        <v>301</v>
      </c>
      <c r="D4189" t="s">
        <v>7400</v>
      </c>
      <c r="E4189" t="s">
        <v>2106</v>
      </c>
      <c r="F4189" t="s">
        <v>2107</v>
      </c>
      <c r="G4189" t="s">
        <v>3164</v>
      </c>
      <c r="H4189">
        <v>20</v>
      </c>
      <c r="I4189" t="s">
        <v>1646</v>
      </c>
      <c r="J4189">
        <v>0</v>
      </c>
      <c r="K4189">
        <v>0</v>
      </c>
    </row>
    <row r="4190" spans="1:11" x14ac:dyDescent="0.25">
      <c r="A4190">
        <v>3848</v>
      </c>
      <c r="B4190" t="s">
        <v>1647</v>
      </c>
      <c r="C4190" t="s">
        <v>301</v>
      </c>
      <c r="D4190" t="s">
        <v>7400</v>
      </c>
      <c r="G4190" t="s">
        <v>2222</v>
      </c>
      <c r="H4190">
        <v>19</v>
      </c>
      <c r="I4190" t="s">
        <v>1646</v>
      </c>
      <c r="J4190">
        <v>0</v>
      </c>
      <c r="K4190">
        <v>0</v>
      </c>
    </row>
    <row r="4191" spans="1:11" x14ac:dyDescent="0.25">
      <c r="A4191">
        <v>3848</v>
      </c>
      <c r="B4191" t="s">
        <v>1647</v>
      </c>
      <c r="C4191" t="s">
        <v>301</v>
      </c>
      <c r="D4191" t="s">
        <v>7400</v>
      </c>
      <c r="E4191" t="s">
        <v>7844</v>
      </c>
      <c r="F4191" t="s">
        <v>7759</v>
      </c>
      <c r="G4191" t="s">
        <v>3103</v>
      </c>
      <c r="H4191">
        <v>4</v>
      </c>
      <c r="I4191" t="s">
        <v>1646</v>
      </c>
      <c r="J4191">
        <v>0</v>
      </c>
      <c r="K4191">
        <v>0</v>
      </c>
    </row>
    <row r="4192" spans="1:11" x14ac:dyDescent="0.25">
      <c r="A4192">
        <v>3848</v>
      </c>
      <c r="B4192" t="s">
        <v>1647</v>
      </c>
      <c r="C4192" t="s">
        <v>301</v>
      </c>
      <c r="D4192" t="s">
        <v>7400</v>
      </c>
      <c r="G4192" t="s">
        <v>5028</v>
      </c>
      <c r="H4192">
        <v>6</v>
      </c>
      <c r="I4192" t="s">
        <v>1646</v>
      </c>
      <c r="J4192">
        <v>0</v>
      </c>
      <c r="K4192">
        <v>0</v>
      </c>
    </row>
    <row r="4193" spans="1:11" x14ac:dyDescent="0.25">
      <c r="A4193">
        <v>3848</v>
      </c>
      <c r="B4193" t="s">
        <v>1647</v>
      </c>
      <c r="C4193" t="s">
        <v>301</v>
      </c>
      <c r="D4193" t="s">
        <v>7400</v>
      </c>
      <c r="E4193" t="s">
        <v>9210</v>
      </c>
      <c r="F4193" t="s">
        <v>9211</v>
      </c>
      <c r="G4193" s="201">
        <v>510000000</v>
      </c>
      <c r="H4193">
        <v>4</v>
      </c>
      <c r="I4193" t="s">
        <v>1646</v>
      </c>
      <c r="J4193">
        <v>0</v>
      </c>
      <c r="K4193">
        <v>0</v>
      </c>
    </row>
    <row r="4194" spans="1:11" x14ac:dyDescent="0.25">
      <c r="A4194">
        <v>3848</v>
      </c>
      <c r="B4194" t="s">
        <v>1647</v>
      </c>
      <c r="C4194" t="s">
        <v>301</v>
      </c>
      <c r="D4194" t="s">
        <v>7400</v>
      </c>
      <c r="G4194" t="s">
        <v>2221</v>
      </c>
      <c r="H4194">
        <v>3</v>
      </c>
      <c r="I4194" t="s">
        <v>1646</v>
      </c>
      <c r="J4194">
        <v>0</v>
      </c>
      <c r="K4194">
        <v>0</v>
      </c>
    </row>
    <row r="4195" spans="1:11" x14ac:dyDescent="0.25">
      <c r="A4195">
        <v>3848</v>
      </c>
      <c r="B4195" t="s">
        <v>1647</v>
      </c>
      <c r="C4195" t="s">
        <v>301</v>
      </c>
      <c r="D4195" t="s">
        <v>7400</v>
      </c>
      <c r="E4195" t="s">
        <v>5767</v>
      </c>
      <c r="F4195" t="s">
        <v>5768</v>
      </c>
      <c r="G4195" t="s">
        <v>6971</v>
      </c>
      <c r="H4195">
        <v>3</v>
      </c>
      <c r="I4195" t="s">
        <v>1646</v>
      </c>
      <c r="J4195">
        <v>0</v>
      </c>
      <c r="K4195">
        <v>0</v>
      </c>
    </row>
    <row r="4196" spans="1:11" x14ac:dyDescent="0.25">
      <c r="A4196">
        <v>3848</v>
      </c>
      <c r="B4196" t="s">
        <v>1647</v>
      </c>
      <c r="C4196" t="s">
        <v>301</v>
      </c>
      <c r="D4196" t="s">
        <v>7400</v>
      </c>
      <c r="G4196" t="s">
        <v>2237</v>
      </c>
      <c r="H4196">
        <v>4</v>
      </c>
      <c r="I4196" t="s">
        <v>1646</v>
      </c>
      <c r="J4196">
        <v>0</v>
      </c>
      <c r="K4196">
        <v>0</v>
      </c>
    </row>
    <row r="4197" spans="1:11" x14ac:dyDescent="0.25">
      <c r="A4197">
        <v>3848</v>
      </c>
      <c r="B4197" t="s">
        <v>1647</v>
      </c>
      <c r="C4197" t="s">
        <v>301</v>
      </c>
      <c r="D4197" t="s">
        <v>7400</v>
      </c>
      <c r="E4197" t="s">
        <v>10996</v>
      </c>
      <c r="F4197" t="s">
        <v>10997</v>
      </c>
      <c r="G4197" t="s">
        <v>6725</v>
      </c>
      <c r="H4197">
        <v>5</v>
      </c>
      <c r="I4197" t="s">
        <v>1646</v>
      </c>
      <c r="J4197">
        <v>0</v>
      </c>
      <c r="K4197">
        <v>0</v>
      </c>
    </row>
    <row r="4198" spans="1:11" x14ac:dyDescent="0.25">
      <c r="A4198">
        <v>3848</v>
      </c>
      <c r="B4198" t="s">
        <v>1647</v>
      </c>
      <c r="C4198" t="s">
        <v>301</v>
      </c>
      <c r="D4198" t="s">
        <v>7400</v>
      </c>
      <c r="E4198" t="s">
        <v>10998</v>
      </c>
      <c r="F4198" t="s">
        <v>10999</v>
      </c>
      <c r="G4198" t="s">
        <v>6971</v>
      </c>
      <c r="H4198">
        <v>3</v>
      </c>
      <c r="I4198" t="s">
        <v>1646</v>
      </c>
      <c r="J4198">
        <v>0</v>
      </c>
      <c r="K4198">
        <v>0</v>
      </c>
    </row>
    <row r="4199" spans="1:11" x14ac:dyDescent="0.25">
      <c r="A4199">
        <v>3848</v>
      </c>
      <c r="B4199" t="s">
        <v>1647</v>
      </c>
      <c r="C4199" t="s">
        <v>301</v>
      </c>
      <c r="D4199" t="s">
        <v>7400</v>
      </c>
      <c r="E4199" t="s">
        <v>11000</v>
      </c>
      <c r="F4199" t="s">
        <v>11001</v>
      </c>
      <c r="G4199" t="s">
        <v>7583</v>
      </c>
      <c r="H4199">
        <v>5</v>
      </c>
      <c r="I4199" t="s">
        <v>1646</v>
      </c>
      <c r="J4199">
        <v>0</v>
      </c>
      <c r="K4199">
        <v>0</v>
      </c>
    </row>
    <row r="4200" spans="1:11" x14ac:dyDescent="0.25">
      <c r="A4200">
        <v>3848</v>
      </c>
      <c r="B4200" t="s">
        <v>1647</v>
      </c>
      <c r="C4200" t="s">
        <v>301</v>
      </c>
      <c r="D4200" t="s">
        <v>7400</v>
      </c>
      <c r="E4200" t="s">
        <v>5769</v>
      </c>
      <c r="F4200" t="s">
        <v>5770</v>
      </c>
      <c r="G4200" t="s">
        <v>5771</v>
      </c>
      <c r="H4200">
        <v>7</v>
      </c>
      <c r="I4200" t="s">
        <v>1646</v>
      </c>
      <c r="J4200">
        <v>0</v>
      </c>
      <c r="K4200">
        <v>0</v>
      </c>
    </row>
    <row r="4201" spans="1:11" x14ac:dyDescent="0.25">
      <c r="A4201">
        <v>3848</v>
      </c>
      <c r="B4201" t="s">
        <v>1647</v>
      </c>
      <c r="C4201" t="s">
        <v>301</v>
      </c>
      <c r="D4201" t="s">
        <v>7400</v>
      </c>
      <c r="E4201" t="s">
        <v>5772</v>
      </c>
      <c r="F4201" t="s">
        <v>5773</v>
      </c>
      <c r="G4201" t="s">
        <v>6783</v>
      </c>
      <c r="H4201">
        <v>4</v>
      </c>
      <c r="I4201" t="s">
        <v>1646</v>
      </c>
      <c r="J4201">
        <v>0</v>
      </c>
      <c r="K4201">
        <v>0</v>
      </c>
    </row>
    <row r="4202" spans="1:11" x14ac:dyDescent="0.25">
      <c r="A4202">
        <v>3848</v>
      </c>
      <c r="B4202" t="s">
        <v>1647</v>
      </c>
      <c r="C4202" t="s">
        <v>301</v>
      </c>
      <c r="D4202" t="s">
        <v>7400</v>
      </c>
      <c r="G4202" t="s">
        <v>5774</v>
      </c>
      <c r="H4202">
        <v>2</v>
      </c>
      <c r="I4202" t="s">
        <v>1646</v>
      </c>
      <c r="J4202">
        <v>0</v>
      </c>
      <c r="K4202">
        <v>0</v>
      </c>
    </row>
    <row r="4203" spans="1:11" x14ac:dyDescent="0.25">
      <c r="A4203">
        <v>3848</v>
      </c>
      <c r="B4203" t="s">
        <v>1647</v>
      </c>
      <c r="C4203" t="s">
        <v>301</v>
      </c>
      <c r="D4203" t="s">
        <v>7400</v>
      </c>
      <c r="E4203" t="s">
        <v>10422</v>
      </c>
      <c r="F4203" t="s">
        <v>1694</v>
      </c>
      <c r="G4203" t="s">
        <v>10423</v>
      </c>
      <c r="H4203">
        <v>7</v>
      </c>
      <c r="I4203" t="s">
        <v>1646</v>
      </c>
      <c r="J4203">
        <v>0</v>
      </c>
      <c r="K4203">
        <v>0</v>
      </c>
    </row>
    <row r="4204" spans="1:11" x14ac:dyDescent="0.25">
      <c r="A4204">
        <v>3848</v>
      </c>
      <c r="B4204" t="s">
        <v>1647</v>
      </c>
      <c r="C4204" t="s">
        <v>301</v>
      </c>
      <c r="D4204" t="s">
        <v>7400</v>
      </c>
      <c r="E4204" t="s">
        <v>5775</v>
      </c>
      <c r="F4204" t="s">
        <v>5776</v>
      </c>
      <c r="G4204" t="s">
        <v>5047</v>
      </c>
      <c r="H4204">
        <v>22</v>
      </c>
      <c r="I4204" t="s">
        <v>1646</v>
      </c>
      <c r="J4204">
        <v>0</v>
      </c>
      <c r="K4204">
        <v>0</v>
      </c>
    </row>
    <row r="4205" spans="1:11" x14ac:dyDescent="0.25">
      <c r="A4205">
        <v>3848</v>
      </c>
      <c r="B4205" t="s">
        <v>1647</v>
      </c>
      <c r="C4205" t="s">
        <v>301</v>
      </c>
      <c r="D4205" t="s">
        <v>7400</v>
      </c>
      <c r="E4205" t="s">
        <v>11002</v>
      </c>
      <c r="F4205" t="s">
        <v>11003</v>
      </c>
      <c r="G4205" t="s">
        <v>8262</v>
      </c>
      <c r="H4205">
        <v>28</v>
      </c>
      <c r="I4205" t="s">
        <v>1646</v>
      </c>
      <c r="J4205">
        <v>0</v>
      </c>
      <c r="K4205">
        <v>0</v>
      </c>
    </row>
    <row r="4206" spans="1:11" x14ac:dyDescent="0.25">
      <c r="A4206">
        <v>3848</v>
      </c>
      <c r="B4206" t="s">
        <v>1647</v>
      </c>
      <c r="C4206" t="s">
        <v>301</v>
      </c>
      <c r="D4206" t="s">
        <v>7400</v>
      </c>
      <c r="G4206" t="s">
        <v>5927</v>
      </c>
      <c r="H4206">
        <v>8</v>
      </c>
      <c r="I4206" t="s">
        <v>1646</v>
      </c>
      <c r="J4206">
        <v>0</v>
      </c>
      <c r="K4206">
        <v>0</v>
      </c>
    </row>
    <row r="4207" spans="1:11" x14ac:dyDescent="0.25">
      <c r="A4207">
        <v>3848</v>
      </c>
      <c r="B4207" t="s">
        <v>1647</v>
      </c>
      <c r="C4207" t="s">
        <v>301</v>
      </c>
      <c r="D4207" t="s">
        <v>7400</v>
      </c>
      <c r="E4207" t="s">
        <v>3043</v>
      </c>
      <c r="F4207" t="s">
        <v>3044</v>
      </c>
      <c r="G4207" t="s">
        <v>6883</v>
      </c>
      <c r="H4207">
        <v>77</v>
      </c>
      <c r="I4207" t="s">
        <v>1646</v>
      </c>
      <c r="J4207">
        <v>0</v>
      </c>
      <c r="K4207">
        <v>0</v>
      </c>
    </row>
    <row r="4208" spans="1:11" x14ac:dyDescent="0.25">
      <c r="A4208">
        <v>3848</v>
      </c>
      <c r="B4208" t="s">
        <v>1647</v>
      </c>
      <c r="C4208" t="s">
        <v>301</v>
      </c>
      <c r="D4208" t="s">
        <v>7400</v>
      </c>
      <c r="G4208" t="s">
        <v>2186</v>
      </c>
      <c r="H4208">
        <v>18</v>
      </c>
      <c r="I4208" t="s">
        <v>1646</v>
      </c>
      <c r="J4208">
        <v>0</v>
      </c>
      <c r="K4208">
        <v>0</v>
      </c>
    </row>
    <row r="4209" spans="1:11" x14ac:dyDescent="0.25">
      <c r="A4209">
        <v>3848</v>
      </c>
      <c r="B4209" t="s">
        <v>1647</v>
      </c>
      <c r="C4209" t="s">
        <v>301</v>
      </c>
      <c r="D4209" t="s">
        <v>7400</v>
      </c>
      <c r="E4209" t="s">
        <v>4186</v>
      </c>
      <c r="F4209" t="s">
        <v>4187</v>
      </c>
      <c r="G4209" t="s">
        <v>6882</v>
      </c>
      <c r="H4209">
        <v>551</v>
      </c>
      <c r="I4209" t="s">
        <v>1646</v>
      </c>
      <c r="J4209">
        <v>0</v>
      </c>
      <c r="K4209">
        <v>0</v>
      </c>
    </row>
    <row r="4210" spans="1:11" x14ac:dyDescent="0.25">
      <c r="A4210">
        <v>3848</v>
      </c>
      <c r="B4210" t="s">
        <v>1647</v>
      </c>
      <c r="C4210" t="s">
        <v>301</v>
      </c>
      <c r="D4210" t="s">
        <v>7400</v>
      </c>
      <c r="G4210" t="s">
        <v>2195</v>
      </c>
      <c r="H4210">
        <v>194</v>
      </c>
      <c r="I4210" t="s">
        <v>1646</v>
      </c>
      <c r="J4210">
        <v>0</v>
      </c>
      <c r="K4210">
        <v>0</v>
      </c>
    </row>
    <row r="4211" spans="1:11" x14ac:dyDescent="0.25">
      <c r="A4211">
        <v>3848</v>
      </c>
      <c r="B4211" t="s">
        <v>1647</v>
      </c>
      <c r="C4211" t="s">
        <v>301</v>
      </c>
      <c r="D4211" t="s">
        <v>7400</v>
      </c>
      <c r="E4211" t="s">
        <v>4188</v>
      </c>
      <c r="F4211" t="s">
        <v>3225</v>
      </c>
      <c r="G4211" t="s">
        <v>6783</v>
      </c>
      <c r="H4211">
        <v>10</v>
      </c>
      <c r="I4211" t="s">
        <v>1646</v>
      </c>
      <c r="J4211">
        <v>0</v>
      </c>
      <c r="K4211">
        <v>0</v>
      </c>
    </row>
    <row r="4212" spans="1:11" x14ac:dyDescent="0.25">
      <c r="A4212">
        <v>3848</v>
      </c>
      <c r="B4212" t="s">
        <v>1647</v>
      </c>
      <c r="C4212" t="s">
        <v>301</v>
      </c>
      <c r="D4212" t="s">
        <v>7400</v>
      </c>
      <c r="G4212" t="s">
        <v>5941</v>
      </c>
      <c r="H4212">
        <v>83</v>
      </c>
      <c r="I4212" t="s">
        <v>1646</v>
      </c>
      <c r="J4212">
        <v>0</v>
      </c>
      <c r="K4212">
        <v>0</v>
      </c>
    </row>
    <row r="4213" spans="1:11" x14ac:dyDescent="0.25">
      <c r="A4213">
        <v>3848</v>
      </c>
      <c r="B4213" t="s">
        <v>1647</v>
      </c>
      <c r="C4213" t="s">
        <v>301</v>
      </c>
      <c r="D4213" t="s">
        <v>7400</v>
      </c>
      <c r="E4213" t="s">
        <v>5777</v>
      </c>
      <c r="F4213" t="s">
        <v>5778</v>
      </c>
      <c r="G4213" t="s">
        <v>6969</v>
      </c>
      <c r="H4213">
        <v>4</v>
      </c>
      <c r="I4213" t="s">
        <v>1646</v>
      </c>
      <c r="J4213">
        <v>0</v>
      </c>
      <c r="K4213">
        <v>0</v>
      </c>
    </row>
    <row r="4214" spans="1:11" x14ac:dyDescent="0.25">
      <c r="A4214">
        <v>3848</v>
      </c>
      <c r="B4214" t="s">
        <v>1647</v>
      </c>
      <c r="C4214" t="s">
        <v>301</v>
      </c>
      <c r="D4214" t="s">
        <v>7400</v>
      </c>
      <c r="G4214" t="s">
        <v>4420</v>
      </c>
      <c r="H4214">
        <v>74</v>
      </c>
      <c r="I4214" t="s">
        <v>1646</v>
      </c>
      <c r="J4214">
        <v>0</v>
      </c>
      <c r="K4214">
        <v>0</v>
      </c>
    </row>
    <row r="4215" spans="1:11" x14ac:dyDescent="0.25">
      <c r="A4215">
        <v>3848</v>
      </c>
      <c r="B4215" t="s">
        <v>1647</v>
      </c>
      <c r="C4215" t="s">
        <v>301</v>
      </c>
      <c r="D4215" t="s">
        <v>7400</v>
      </c>
      <c r="E4215" t="s">
        <v>4189</v>
      </c>
      <c r="F4215" t="s">
        <v>3001</v>
      </c>
      <c r="G4215" t="s">
        <v>7385</v>
      </c>
      <c r="H4215">
        <v>36</v>
      </c>
      <c r="I4215" t="s">
        <v>1646</v>
      </c>
      <c r="J4215">
        <v>0</v>
      </c>
      <c r="K4215">
        <v>0</v>
      </c>
    </row>
    <row r="4216" spans="1:11" x14ac:dyDescent="0.25">
      <c r="A4216">
        <v>3848</v>
      </c>
      <c r="B4216" t="s">
        <v>1647</v>
      </c>
      <c r="C4216" t="s">
        <v>301</v>
      </c>
      <c r="D4216" t="s">
        <v>7400</v>
      </c>
      <c r="G4216" t="s">
        <v>4670</v>
      </c>
      <c r="H4216">
        <v>38</v>
      </c>
      <c r="I4216" t="s">
        <v>1646</v>
      </c>
      <c r="J4216">
        <v>0</v>
      </c>
      <c r="K4216">
        <v>0</v>
      </c>
    </row>
    <row r="4217" spans="1:11" x14ac:dyDescent="0.25">
      <c r="A4217">
        <v>3848</v>
      </c>
      <c r="B4217" t="s">
        <v>1647</v>
      </c>
      <c r="C4217" t="s">
        <v>301</v>
      </c>
      <c r="D4217" t="s">
        <v>7400</v>
      </c>
      <c r="E4217" t="s">
        <v>5779</v>
      </c>
      <c r="F4217" t="s">
        <v>5780</v>
      </c>
      <c r="G4217" t="s">
        <v>5781</v>
      </c>
      <c r="H4217">
        <v>73</v>
      </c>
      <c r="I4217" t="s">
        <v>1646</v>
      </c>
      <c r="J4217">
        <v>0</v>
      </c>
      <c r="K4217">
        <v>0</v>
      </c>
    </row>
    <row r="4218" spans="1:11" x14ac:dyDescent="0.25">
      <c r="A4218">
        <v>3848</v>
      </c>
      <c r="B4218" t="s">
        <v>1647</v>
      </c>
      <c r="C4218" t="s">
        <v>301</v>
      </c>
      <c r="D4218" t="s">
        <v>7400</v>
      </c>
      <c r="E4218" t="s">
        <v>8799</v>
      </c>
      <c r="F4218" t="s">
        <v>8800</v>
      </c>
      <c r="G4218" t="s">
        <v>10329</v>
      </c>
      <c r="H4218">
        <v>7</v>
      </c>
      <c r="I4218" t="s">
        <v>1646</v>
      </c>
      <c r="J4218">
        <v>0</v>
      </c>
      <c r="K4218">
        <v>0</v>
      </c>
    </row>
    <row r="4219" spans="1:11" x14ac:dyDescent="0.25">
      <c r="A4219">
        <v>3848</v>
      </c>
      <c r="B4219" t="s">
        <v>1647</v>
      </c>
      <c r="C4219" t="s">
        <v>301</v>
      </c>
      <c r="D4219" t="s">
        <v>7400</v>
      </c>
      <c r="G4219" t="s">
        <v>2200</v>
      </c>
      <c r="H4219">
        <v>9</v>
      </c>
      <c r="I4219" t="s">
        <v>1646</v>
      </c>
      <c r="J4219">
        <v>0</v>
      </c>
      <c r="K4219">
        <v>0</v>
      </c>
    </row>
    <row r="4220" spans="1:11" x14ac:dyDescent="0.25">
      <c r="A4220">
        <v>3848</v>
      </c>
      <c r="B4220" t="s">
        <v>1647</v>
      </c>
      <c r="C4220" t="s">
        <v>301</v>
      </c>
      <c r="D4220" t="s">
        <v>7400</v>
      </c>
      <c r="E4220" t="s">
        <v>4190</v>
      </c>
      <c r="F4220" t="s">
        <v>1679</v>
      </c>
      <c r="G4220" t="s">
        <v>3905</v>
      </c>
      <c r="H4220">
        <v>26</v>
      </c>
      <c r="I4220" t="s">
        <v>1646</v>
      </c>
      <c r="J4220">
        <v>0</v>
      </c>
      <c r="K4220">
        <v>0</v>
      </c>
    </row>
    <row r="4221" spans="1:11" x14ac:dyDescent="0.25">
      <c r="A4221">
        <v>3848</v>
      </c>
      <c r="B4221" t="s">
        <v>1647</v>
      </c>
      <c r="C4221" t="s">
        <v>301</v>
      </c>
      <c r="D4221" t="s">
        <v>7400</v>
      </c>
      <c r="G4221" t="s">
        <v>6717</v>
      </c>
      <c r="H4221">
        <v>14</v>
      </c>
      <c r="I4221" t="s">
        <v>1646</v>
      </c>
      <c r="J4221">
        <v>0</v>
      </c>
      <c r="K4221">
        <v>0</v>
      </c>
    </row>
    <row r="4222" spans="1:11" x14ac:dyDescent="0.25">
      <c r="A4222">
        <v>3848</v>
      </c>
      <c r="B4222" t="s">
        <v>1647</v>
      </c>
      <c r="C4222" t="s">
        <v>301</v>
      </c>
      <c r="D4222" t="s">
        <v>7400</v>
      </c>
      <c r="E4222" t="s">
        <v>6142</v>
      </c>
      <c r="F4222" t="s">
        <v>3289</v>
      </c>
      <c r="G4222" t="s">
        <v>10335</v>
      </c>
      <c r="H4222">
        <v>13</v>
      </c>
      <c r="I4222" t="s">
        <v>1646</v>
      </c>
      <c r="J4222">
        <v>0</v>
      </c>
      <c r="K4222">
        <v>0</v>
      </c>
    </row>
    <row r="4223" spans="1:11" x14ac:dyDescent="0.25">
      <c r="A4223">
        <v>3848</v>
      </c>
      <c r="B4223" t="s">
        <v>1647</v>
      </c>
      <c r="C4223" t="s">
        <v>301</v>
      </c>
      <c r="D4223" t="s">
        <v>7400</v>
      </c>
      <c r="E4223" t="s">
        <v>2518</v>
      </c>
      <c r="F4223" t="s">
        <v>2519</v>
      </c>
      <c r="G4223" t="s">
        <v>6783</v>
      </c>
      <c r="H4223">
        <v>7</v>
      </c>
      <c r="I4223" t="s">
        <v>1646</v>
      </c>
      <c r="J4223">
        <v>0</v>
      </c>
      <c r="K4223">
        <v>0</v>
      </c>
    </row>
    <row r="4224" spans="1:11" x14ac:dyDescent="0.25">
      <c r="A4224">
        <v>3848</v>
      </c>
      <c r="B4224" t="s">
        <v>1647</v>
      </c>
      <c r="C4224" t="s">
        <v>301</v>
      </c>
      <c r="D4224" t="s">
        <v>7400</v>
      </c>
      <c r="G4224" t="s">
        <v>2196</v>
      </c>
      <c r="H4224">
        <v>8</v>
      </c>
      <c r="I4224" t="s">
        <v>1646</v>
      </c>
      <c r="J4224">
        <v>0</v>
      </c>
      <c r="K4224">
        <v>0</v>
      </c>
    </row>
    <row r="4225" spans="1:11" x14ac:dyDescent="0.25">
      <c r="A4225">
        <v>3848</v>
      </c>
      <c r="B4225" t="s">
        <v>1647</v>
      </c>
      <c r="C4225" t="s">
        <v>301</v>
      </c>
      <c r="D4225" t="s">
        <v>7400</v>
      </c>
      <c r="E4225" t="s">
        <v>1693</v>
      </c>
      <c r="F4225" t="s">
        <v>1692</v>
      </c>
      <c r="G4225" t="s">
        <v>6696</v>
      </c>
      <c r="H4225">
        <v>5</v>
      </c>
      <c r="I4225" t="s">
        <v>1646</v>
      </c>
      <c r="J4225">
        <v>0</v>
      </c>
      <c r="K4225">
        <v>0</v>
      </c>
    </row>
    <row r="4226" spans="1:11" x14ac:dyDescent="0.25">
      <c r="A4226">
        <v>3848</v>
      </c>
      <c r="B4226" t="s">
        <v>1647</v>
      </c>
      <c r="C4226" t="s">
        <v>301</v>
      </c>
      <c r="D4226" t="s">
        <v>7400</v>
      </c>
      <c r="G4226" t="s">
        <v>2317</v>
      </c>
      <c r="H4226">
        <v>7</v>
      </c>
      <c r="I4226" t="s">
        <v>1646</v>
      </c>
      <c r="J4226">
        <v>0</v>
      </c>
      <c r="K4226">
        <v>0</v>
      </c>
    </row>
    <row r="4227" spans="1:11" x14ac:dyDescent="0.25">
      <c r="A4227">
        <v>3848</v>
      </c>
      <c r="B4227" t="s">
        <v>1647</v>
      </c>
      <c r="C4227" t="s">
        <v>301</v>
      </c>
      <c r="D4227" t="s">
        <v>7400</v>
      </c>
      <c r="E4227" t="s">
        <v>4191</v>
      </c>
      <c r="F4227" t="s">
        <v>1691</v>
      </c>
      <c r="G4227" t="s">
        <v>6633</v>
      </c>
      <c r="H4227">
        <v>36</v>
      </c>
      <c r="I4227" t="s">
        <v>1646</v>
      </c>
      <c r="J4227">
        <v>0</v>
      </c>
      <c r="K4227">
        <v>0</v>
      </c>
    </row>
    <row r="4228" spans="1:11" x14ac:dyDescent="0.25">
      <c r="A4228">
        <v>3848</v>
      </c>
      <c r="B4228" t="s">
        <v>1647</v>
      </c>
      <c r="C4228" t="s">
        <v>301</v>
      </c>
      <c r="D4228" t="s">
        <v>7400</v>
      </c>
      <c r="G4228" t="s">
        <v>4444</v>
      </c>
      <c r="H4228">
        <v>70</v>
      </c>
      <c r="I4228" t="s">
        <v>1646</v>
      </c>
      <c r="J4228">
        <v>0</v>
      </c>
      <c r="K4228">
        <v>0</v>
      </c>
    </row>
    <row r="4229" spans="1:11" x14ac:dyDescent="0.25">
      <c r="A4229">
        <v>3848</v>
      </c>
      <c r="B4229" t="s">
        <v>1647</v>
      </c>
      <c r="C4229" t="s">
        <v>301</v>
      </c>
      <c r="D4229" t="s">
        <v>7400</v>
      </c>
      <c r="E4229" t="s">
        <v>9212</v>
      </c>
      <c r="F4229" t="s">
        <v>9213</v>
      </c>
      <c r="G4229" t="s">
        <v>6887</v>
      </c>
      <c r="H4229">
        <v>1</v>
      </c>
      <c r="I4229" t="s">
        <v>1646</v>
      </c>
      <c r="J4229">
        <v>0</v>
      </c>
      <c r="K4229">
        <v>0</v>
      </c>
    </row>
    <row r="4230" spans="1:11" x14ac:dyDescent="0.25">
      <c r="A4230">
        <v>3848</v>
      </c>
      <c r="B4230" t="s">
        <v>1647</v>
      </c>
      <c r="C4230" t="s">
        <v>301</v>
      </c>
      <c r="D4230" t="s">
        <v>7400</v>
      </c>
      <c r="G4230" t="s">
        <v>2186</v>
      </c>
      <c r="H4230">
        <v>1</v>
      </c>
      <c r="I4230" t="s">
        <v>1646</v>
      </c>
      <c r="J4230">
        <v>0</v>
      </c>
      <c r="K4230">
        <v>0</v>
      </c>
    </row>
    <row r="4231" spans="1:11" x14ac:dyDescent="0.25">
      <c r="A4231">
        <v>3848</v>
      </c>
      <c r="B4231" t="s">
        <v>1647</v>
      </c>
      <c r="C4231" t="s">
        <v>301</v>
      </c>
      <c r="D4231" t="s">
        <v>7400</v>
      </c>
      <c r="E4231" t="s">
        <v>4192</v>
      </c>
      <c r="F4231" t="s">
        <v>1655</v>
      </c>
      <c r="G4231" t="s">
        <v>3130</v>
      </c>
      <c r="H4231">
        <v>5</v>
      </c>
      <c r="I4231" t="s">
        <v>1646</v>
      </c>
      <c r="J4231">
        <v>0</v>
      </c>
      <c r="K4231">
        <v>0</v>
      </c>
    </row>
    <row r="4232" spans="1:11" x14ac:dyDescent="0.25">
      <c r="A4232">
        <v>3848</v>
      </c>
      <c r="B4232" t="s">
        <v>1647</v>
      </c>
      <c r="C4232" t="s">
        <v>301</v>
      </c>
      <c r="D4232" t="s">
        <v>7400</v>
      </c>
      <c r="G4232" t="s">
        <v>5782</v>
      </c>
      <c r="H4232">
        <v>5</v>
      </c>
      <c r="I4232" t="s">
        <v>1646</v>
      </c>
      <c r="J4232">
        <v>0</v>
      </c>
      <c r="K4232">
        <v>0</v>
      </c>
    </row>
    <row r="4233" spans="1:11" x14ac:dyDescent="0.25">
      <c r="A4233">
        <v>3848</v>
      </c>
      <c r="B4233" t="s">
        <v>1647</v>
      </c>
      <c r="C4233" t="s">
        <v>301</v>
      </c>
      <c r="D4233" t="s">
        <v>7400</v>
      </c>
      <c r="E4233" t="s">
        <v>6064</v>
      </c>
      <c r="F4233" t="s">
        <v>6065</v>
      </c>
      <c r="G4233" t="s">
        <v>6445</v>
      </c>
      <c r="H4233">
        <v>3</v>
      </c>
      <c r="I4233" t="s">
        <v>1646</v>
      </c>
      <c r="J4233">
        <v>0</v>
      </c>
      <c r="K4233">
        <v>0</v>
      </c>
    </row>
    <row r="4234" spans="1:11" x14ac:dyDescent="0.25">
      <c r="A4234">
        <v>3848</v>
      </c>
      <c r="B4234" t="s">
        <v>1647</v>
      </c>
      <c r="C4234" t="s">
        <v>301</v>
      </c>
      <c r="D4234" t="s">
        <v>7400</v>
      </c>
      <c r="G4234" t="s">
        <v>5892</v>
      </c>
      <c r="H4234">
        <v>3</v>
      </c>
      <c r="I4234" t="s">
        <v>1646</v>
      </c>
      <c r="J4234">
        <v>0</v>
      </c>
      <c r="K4234">
        <v>0</v>
      </c>
    </row>
    <row r="4235" spans="1:11" x14ac:dyDescent="0.25">
      <c r="A4235">
        <v>3848</v>
      </c>
      <c r="B4235" t="s">
        <v>1647</v>
      </c>
      <c r="C4235" t="s">
        <v>301</v>
      </c>
      <c r="D4235" t="s">
        <v>7400</v>
      </c>
      <c r="E4235" t="s">
        <v>6561</v>
      </c>
      <c r="F4235" t="s">
        <v>6562</v>
      </c>
      <c r="G4235" t="s">
        <v>6402</v>
      </c>
      <c r="H4235">
        <v>4</v>
      </c>
      <c r="I4235" t="s">
        <v>1646</v>
      </c>
      <c r="J4235">
        <v>0</v>
      </c>
      <c r="K4235">
        <v>0</v>
      </c>
    </row>
    <row r="4236" spans="1:11" x14ac:dyDescent="0.25">
      <c r="A4236">
        <v>3848</v>
      </c>
      <c r="B4236" t="s">
        <v>1647</v>
      </c>
      <c r="C4236" t="s">
        <v>301</v>
      </c>
      <c r="D4236" t="s">
        <v>7400</v>
      </c>
      <c r="G4236" t="s">
        <v>5892</v>
      </c>
      <c r="H4236">
        <v>9</v>
      </c>
      <c r="I4236" t="s">
        <v>1646</v>
      </c>
      <c r="J4236">
        <v>0</v>
      </c>
      <c r="K4236">
        <v>0</v>
      </c>
    </row>
    <row r="4237" spans="1:11" x14ac:dyDescent="0.25">
      <c r="A4237">
        <v>3848</v>
      </c>
      <c r="B4237" t="s">
        <v>1647</v>
      </c>
      <c r="C4237" t="s">
        <v>301</v>
      </c>
      <c r="D4237" t="s">
        <v>7400</v>
      </c>
      <c r="E4237" t="s">
        <v>6066</v>
      </c>
      <c r="F4237" t="s">
        <v>6067</v>
      </c>
      <c r="G4237" t="s">
        <v>3246</v>
      </c>
      <c r="H4237">
        <v>1</v>
      </c>
      <c r="I4237" t="s">
        <v>1646</v>
      </c>
      <c r="J4237">
        <v>0</v>
      </c>
      <c r="K4237">
        <v>0</v>
      </c>
    </row>
    <row r="4238" spans="1:11" x14ac:dyDescent="0.25">
      <c r="A4238">
        <v>3848</v>
      </c>
      <c r="B4238" t="s">
        <v>1647</v>
      </c>
      <c r="C4238" t="s">
        <v>301</v>
      </c>
      <c r="D4238" t="s">
        <v>7400</v>
      </c>
      <c r="E4238" t="s">
        <v>4193</v>
      </c>
      <c r="F4238" t="s">
        <v>4194</v>
      </c>
      <c r="G4238" t="s">
        <v>10149</v>
      </c>
      <c r="H4238">
        <v>2</v>
      </c>
      <c r="I4238" t="s">
        <v>1646</v>
      </c>
      <c r="J4238">
        <v>0</v>
      </c>
      <c r="K4238">
        <v>0</v>
      </c>
    </row>
    <row r="4239" spans="1:11" x14ac:dyDescent="0.25">
      <c r="A4239">
        <v>3848</v>
      </c>
      <c r="B4239" t="s">
        <v>1647</v>
      </c>
      <c r="C4239" t="s">
        <v>301</v>
      </c>
      <c r="D4239" t="s">
        <v>7400</v>
      </c>
      <c r="G4239" t="s">
        <v>6068</v>
      </c>
      <c r="H4239">
        <v>8</v>
      </c>
      <c r="I4239" t="s">
        <v>1646</v>
      </c>
      <c r="J4239">
        <v>0</v>
      </c>
      <c r="K4239">
        <v>0</v>
      </c>
    </row>
    <row r="4240" spans="1:11" x14ac:dyDescent="0.25">
      <c r="A4240">
        <v>3848</v>
      </c>
      <c r="B4240" t="s">
        <v>1647</v>
      </c>
      <c r="C4240" t="s">
        <v>301</v>
      </c>
      <c r="D4240" t="s">
        <v>7400</v>
      </c>
      <c r="E4240" t="s">
        <v>9115</v>
      </c>
      <c r="F4240" t="s">
        <v>9116</v>
      </c>
      <c r="G4240" t="s">
        <v>6713</v>
      </c>
      <c r="H4240">
        <v>2</v>
      </c>
      <c r="I4240" t="s">
        <v>1646</v>
      </c>
      <c r="J4240">
        <v>0</v>
      </c>
      <c r="K4240">
        <v>0</v>
      </c>
    </row>
    <row r="4241" spans="1:11" x14ac:dyDescent="0.25">
      <c r="A4241">
        <v>3848</v>
      </c>
      <c r="B4241" t="s">
        <v>1647</v>
      </c>
      <c r="C4241" t="s">
        <v>301</v>
      </c>
      <c r="D4241" t="s">
        <v>7400</v>
      </c>
      <c r="G4241" t="s">
        <v>7609</v>
      </c>
      <c r="H4241">
        <v>2</v>
      </c>
      <c r="I4241" t="s">
        <v>1646</v>
      </c>
      <c r="J4241">
        <v>0</v>
      </c>
      <c r="K4241">
        <v>0</v>
      </c>
    </row>
    <row r="4242" spans="1:11" x14ac:dyDescent="0.25">
      <c r="A4242">
        <v>3848</v>
      </c>
      <c r="B4242" t="s">
        <v>1647</v>
      </c>
      <c r="C4242" t="s">
        <v>301</v>
      </c>
      <c r="D4242" t="s">
        <v>7400</v>
      </c>
      <c r="E4242" t="s">
        <v>6069</v>
      </c>
      <c r="F4242" t="s">
        <v>6070</v>
      </c>
      <c r="G4242" t="s">
        <v>6719</v>
      </c>
      <c r="H4242">
        <v>5</v>
      </c>
      <c r="I4242" t="s">
        <v>1646</v>
      </c>
      <c r="J4242">
        <v>0</v>
      </c>
      <c r="K4242">
        <v>0</v>
      </c>
    </row>
    <row r="4243" spans="1:11" x14ac:dyDescent="0.25">
      <c r="A4243">
        <v>3848</v>
      </c>
      <c r="B4243" t="s">
        <v>1647</v>
      </c>
      <c r="C4243" t="s">
        <v>301</v>
      </c>
      <c r="D4243" t="s">
        <v>7400</v>
      </c>
      <c r="G4243" t="s">
        <v>2195</v>
      </c>
      <c r="H4243">
        <v>6</v>
      </c>
      <c r="I4243" t="s">
        <v>1646</v>
      </c>
      <c r="J4243">
        <v>0</v>
      </c>
      <c r="K4243">
        <v>0</v>
      </c>
    </row>
    <row r="4244" spans="1:11" x14ac:dyDescent="0.25">
      <c r="A4244">
        <v>3848</v>
      </c>
      <c r="B4244" t="s">
        <v>1647</v>
      </c>
      <c r="C4244" t="s">
        <v>301</v>
      </c>
      <c r="D4244" t="s">
        <v>7400</v>
      </c>
      <c r="E4244" t="s">
        <v>5783</v>
      </c>
      <c r="F4244" t="s">
        <v>4194</v>
      </c>
      <c r="G4244" t="s">
        <v>6882</v>
      </c>
      <c r="H4244">
        <v>4</v>
      </c>
      <c r="I4244" t="s">
        <v>1646</v>
      </c>
      <c r="J4244">
        <v>0</v>
      </c>
      <c r="K4244">
        <v>0</v>
      </c>
    </row>
    <row r="4245" spans="1:11" x14ac:dyDescent="0.25">
      <c r="A4245">
        <v>3848</v>
      </c>
      <c r="B4245" t="s">
        <v>1647</v>
      </c>
      <c r="C4245" t="s">
        <v>301</v>
      </c>
      <c r="D4245" t="s">
        <v>7400</v>
      </c>
      <c r="G4245" t="s">
        <v>9930</v>
      </c>
      <c r="H4245">
        <v>1</v>
      </c>
      <c r="I4245" t="s">
        <v>1646</v>
      </c>
      <c r="J4245">
        <v>0</v>
      </c>
      <c r="K4245">
        <v>0</v>
      </c>
    </row>
    <row r="4246" spans="1:11" x14ac:dyDescent="0.25">
      <c r="A4246">
        <v>3848</v>
      </c>
      <c r="B4246" t="s">
        <v>1647</v>
      </c>
      <c r="C4246" t="s">
        <v>301</v>
      </c>
      <c r="D4246" t="s">
        <v>7400</v>
      </c>
      <c r="E4246" t="s">
        <v>9117</v>
      </c>
      <c r="F4246" t="s">
        <v>9118</v>
      </c>
      <c r="G4246" t="s">
        <v>10156</v>
      </c>
      <c r="H4246">
        <v>11</v>
      </c>
      <c r="I4246" t="s">
        <v>1646</v>
      </c>
      <c r="J4246">
        <v>0</v>
      </c>
      <c r="K4246">
        <v>0</v>
      </c>
    </row>
    <row r="4247" spans="1:11" x14ac:dyDescent="0.25">
      <c r="A4247">
        <v>3848</v>
      </c>
      <c r="B4247" t="s">
        <v>1647</v>
      </c>
      <c r="C4247" t="s">
        <v>301</v>
      </c>
      <c r="D4247" t="s">
        <v>7400</v>
      </c>
      <c r="E4247" t="s">
        <v>9119</v>
      </c>
      <c r="F4247" t="s">
        <v>9120</v>
      </c>
      <c r="G4247" t="s">
        <v>10156</v>
      </c>
      <c r="H4247">
        <v>9</v>
      </c>
      <c r="I4247" t="s">
        <v>1646</v>
      </c>
      <c r="J4247">
        <v>0</v>
      </c>
      <c r="K4247">
        <v>0</v>
      </c>
    </row>
    <row r="4248" spans="1:11" x14ac:dyDescent="0.25">
      <c r="A4248">
        <v>3848</v>
      </c>
      <c r="B4248" t="s">
        <v>1647</v>
      </c>
      <c r="C4248" t="s">
        <v>301</v>
      </c>
      <c r="D4248" t="s">
        <v>7400</v>
      </c>
      <c r="E4248" t="s">
        <v>6744</v>
      </c>
      <c r="F4248" t="s">
        <v>6745</v>
      </c>
      <c r="G4248" t="s">
        <v>6719</v>
      </c>
      <c r="H4248">
        <v>10</v>
      </c>
      <c r="I4248" t="s">
        <v>1646</v>
      </c>
      <c r="J4248">
        <v>0</v>
      </c>
      <c r="K4248">
        <v>0</v>
      </c>
    </row>
    <row r="4249" spans="1:11" x14ac:dyDescent="0.25">
      <c r="A4249">
        <v>3848</v>
      </c>
      <c r="B4249" t="s">
        <v>1647</v>
      </c>
      <c r="C4249" t="s">
        <v>301</v>
      </c>
      <c r="D4249" t="s">
        <v>7400</v>
      </c>
      <c r="E4249" t="s">
        <v>6746</v>
      </c>
      <c r="F4249" t="s">
        <v>6747</v>
      </c>
      <c r="G4249" t="s">
        <v>6723</v>
      </c>
      <c r="H4249">
        <v>25</v>
      </c>
      <c r="I4249" t="s">
        <v>1646</v>
      </c>
      <c r="J4249">
        <v>0</v>
      </c>
      <c r="K4249">
        <v>0</v>
      </c>
    </row>
    <row r="4250" spans="1:11" x14ac:dyDescent="0.25">
      <c r="A4250">
        <v>3848</v>
      </c>
      <c r="B4250" t="s">
        <v>1647</v>
      </c>
      <c r="C4250" t="s">
        <v>301</v>
      </c>
      <c r="D4250" t="s">
        <v>7400</v>
      </c>
      <c r="G4250" t="s">
        <v>6199</v>
      </c>
      <c r="H4250">
        <v>4</v>
      </c>
      <c r="I4250" t="s">
        <v>1646</v>
      </c>
      <c r="J4250">
        <v>0</v>
      </c>
      <c r="K4250">
        <v>0</v>
      </c>
    </row>
    <row r="4251" spans="1:11" x14ac:dyDescent="0.25">
      <c r="A4251">
        <v>3848</v>
      </c>
      <c r="B4251" t="s">
        <v>1647</v>
      </c>
      <c r="C4251" t="s">
        <v>301</v>
      </c>
      <c r="D4251" t="s">
        <v>7400</v>
      </c>
      <c r="E4251" t="s">
        <v>10424</v>
      </c>
      <c r="F4251" t="s">
        <v>6553</v>
      </c>
      <c r="G4251" t="s">
        <v>2299</v>
      </c>
      <c r="H4251">
        <v>34</v>
      </c>
      <c r="I4251" t="s">
        <v>1646</v>
      </c>
      <c r="J4251">
        <v>0</v>
      </c>
      <c r="K4251">
        <v>0</v>
      </c>
    </row>
    <row r="4252" spans="1:11" x14ac:dyDescent="0.25">
      <c r="A4252">
        <v>3848</v>
      </c>
      <c r="B4252" t="s">
        <v>1647</v>
      </c>
      <c r="C4252" t="s">
        <v>301</v>
      </c>
      <c r="D4252" t="s">
        <v>7400</v>
      </c>
      <c r="E4252" t="s">
        <v>9285</v>
      </c>
      <c r="F4252" t="s">
        <v>1670</v>
      </c>
      <c r="G4252" t="s">
        <v>7012</v>
      </c>
      <c r="H4252">
        <v>37</v>
      </c>
      <c r="I4252" t="s">
        <v>1646</v>
      </c>
      <c r="J4252">
        <v>0</v>
      </c>
      <c r="K4252">
        <v>0</v>
      </c>
    </row>
    <row r="4253" spans="1:11" x14ac:dyDescent="0.25">
      <c r="A4253">
        <v>3848</v>
      </c>
      <c r="B4253" t="s">
        <v>1647</v>
      </c>
      <c r="C4253" t="s">
        <v>301</v>
      </c>
      <c r="D4253" t="s">
        <v>7400</v>
      </c>
      <c r="G4253" t="s">
        <v>2217</v>
      </c>
      <c r="H4253">
        <v>21</v>
      </c>
      <c r="I4253" t="s">
        <v>1646</v>
      </c>
      <c r="J4253">
        <v>0</v>
      </c>
      <c r="K4253">
        <v>0</v>
      </c>
    </row>
    <row r="4254" spans="1:11" x14ac:dyDescent="0.25">
      <c r="A4254">
        <v>3848</v>
      </c>
      <c r="B4254" t="s">
        <v>1647</v>
      </c>
      <c r="C4254" t="s">
        <v>301</v>
      </c>
      <c r="D4254" t="s">
        <v>7400</v>
      </c>
      <c r="E4254" t="s">
        <v>2448</v>
      </c>
      <c r="F4254" t="s">
        <v>2449</v>
      </c>
      <c r="G4254" t="s">
        <v>7012</v>
      </c>
      <c r="H4254">
        <v>10</v>
      </c>
      <c r="I4254" t="s">
        <v>1646</v>
      </c>
      <c r="J4254">
        <v>0</v>
      </c>
      <c r="K4254">
        <v>0</v>
      </c>
    </row>
    <row r="4255" spans="1:11" x14ac:dyDescent="0.25">
      <c r="A4255">
        <v>3848</v>
      </c>
      <c r="B4255" t="s">
        <v>1647</v>
      </c>
      <c r="C4255" t="s">
        <v>301</v>
      </c>
      <c r="D4255" t="s">
        <v>7400</v>
      </c>
      <c r="G4255" t="s">
        <v>2258</v>
      </c>
      <c r="H4255">
        <v>20</v>
      </c>
      <c r="I4255" t="s">
        <v>1646</v>
      </c>
      <c r="J4255">
        <v>0</v>
      </c>
      <c r="K4255">
        <v>0</v>
      </c>
    </row>
    <row r="4256" spans="1:11" x14ac:dyDescent="0.25">
      <c r="A4256">
        <v>3848</v>
      </c>
      <c r="B4256" t="s">
        <v>1647</v>
      </c>
      <c r="C4256" t="s">
        <v>301</v>
      </c>
      <c r="D4256" t="s">
        <v>7400</v>
      </c>
      <c r="E4256" t="s">
        <v>10558</v>
      </c>
      <c r="F4256" t="s">
        <v>10559</v>
      </c>
      <c r="G4256" t="s">
        <v>5926</v>
      </c>
      <c r="H4256">
        <v>15</v>
      </c>
      <c r="I4256" t="s">
        <v>1646</v>
      </c>
      <c r="J4256">
        <v>0</v>
      </c>
      <c r="K4256">
        <v>0</v>
      </c>
    </row>
    <row r="4257" spans="1:11" x14ac:dyDescent="0.25">
      <c r="A4257">
        <v>3848</v>
      </c>
      <c r="B4257" t="s">
        <v>1647</v>
      </c>
      <c r="C4257" t="s">
        <v>301</v>
      </c>
      <c r="D4257" t="s">
        <v>7400</v>
      </c>
      <c r="E4257" t="s">
        <v>6071</v>
      </c>
      <c r="F4257" t="s">
        <v>1669</v>
      </c>
      <c r="G4257" t="s">
        <v>6724</v>
      </c>
      <c r="H4257">
        <v>11</v>
      </c>
      <c r="I4257" t="s">
        <v>1646</v>
      </c>
      <c r="J4257">
        <v>0</v>
      </c>
      <c r="K4257">
        <v>0</v>
      </c>
    </row>
    <row r="4258" spans="1:11" x14ac:dyDescent="0.25">
      <c r="A4258">
        <v>3848</v>
      </c>
      <c r="B4258" t="s">
        <v>1647</v>
      </c>
      <c r="C4258" t="s">
        <v>301</v>
      </c>
      <c r="D4258" t="s">
        <v>7400</v>
      </c>
      <c r="E4258" t="s">
        <v>2534</v>
      </c>
      <c r="F4258" t="s">
        <v>2535</v>
      </c>
      <c r="G4258" t="s">
        <v>6725</v>
      </c>
      <c r="H4258">
        <v>2</v>
      </c>
      <c r="I4258" t="s">
        <v>1646</v>
      </c>
      <c r="J4258">
        <v>0</v>
      </c>
      <c r="K4258">
        <v>0</v>
      </c>
    </row>
    <row r="4259" spans="1:11" x14ac:dyDescent="0.25">
      <c r="A4259">
        <v>3848</v>
      </c>
      <c r="B4259" t="s">
        <v>1647</v>
      </c>
      <c r="C4259" t="s">
        <v>301</v>
      </c>
      <c r="D4259" t="s">
        <v>7400</v>
      </c>
      <c r="E4259" t="s">
        <v>6143</v>
      </c>
      <c r="F4259" t="s">
        <v>6144</v>
      </c>
      <c r="G4259" t="s">
        <v>6725</v>
      </c>
      <c r="H4259">
        <v>10</v>
      </c>
      <c r="I4259" t="s">
        <v>1646</v>
      </c>
      <c r="J4259">
        <v>0</v>
      </c>
      <c r="K4259">
        <v>0</v>
      </c>
    </row>
    <row r="4260" spans="1:11" x14ac:dyDescent="0.25">
      <c r="A4260">
        <v>3848</v>
      </c>
      <c r="B4260" t="s">
        <v>1647</v>
      </c>
      <c r="C4260" t="s">
        <v>301</v>
      </c>
      <c r="D4260" t="s">
        <v>7400</v>
      </c>
      <c r="E4260" t="s">
        <v>2537</v>
      </c>
      <c r="F4260" t="s">
        <v>2538</v>
      </c>
      <c r="G4260" t="s">
        <v>11004</v>
      </c>
      <c r="H4260">
        <v>10</v>
      </c>
      <c r="I4260" t="s">
        <v>1646</v>
      </c>
      <c r="J4260">
        <v>0</v>
      </c>
      <c r="K4260">
        <v>0</v>
      </c>
    </row>
    <row r="4261" spans="1:11" x14ac:dyDescent="0.25">
      <c r="A4261">
        <v>3848</v>
      </c>
      <c r="B4261" t="s">
        <v>1647</v>
      </c>
      <c r="C4261" t="s">
        <v>301</v>
      </c>
      <c r="D4261" t="s">
        <v>7400</v>
      </c>
      <c r="G4261" t="s">
        <v>2536</v>
      </c>
      <c r="H4261">
        <v>1</v>
      </c>
      <c r="I4261" t="s">
        <v>1646</v>
      </c>
      <c r="J4261">
        <v>0</v>
      </c>
      <c r="K4261">
        <v>0</v>
      </c>
    </row>
    <row r="4262" spans="1:11" x14ac:dyDescent="0.25">
      <c r="A4262">
        <v>3848</v>
      </c>
      <c r="B4262" t="s">
        <v>1647</v>
      </c>
      <c r="C4262" t="s">
        <v>301</v>
      </c>
      <c r="D4262" t="s">
        <v>7400</v>
      </c>
      <c r="E4262" t="s">
        <v>5784</v>
      </c>
      <c r="F4262" t="s">
        <v>5785</v>
      </c>
      <c r="G4262" t="s">
        <v>6882</v>
      </c>
      <c r="H4262">
        <v>10</v>
      </c>
      <c r="I4262" t="s">
        <v>1646</v>
      </c>
      <c r="J4262">
        <v>0</v>
      </c>
      <c r="K4262">
        <v>0</v>
      </c>
    </row>
    <row r="4263" spans="1:11" x14ac:dyDescent="0.25">
      <c r="A4263">
        <v>3848</v>
      </c>
      <c r="B4263" t="s">
        <v>1647</v>
      </c>
      <c r="C4263" t="s">
        <v>301</v>
      </c>
      <c r="D4263" t="s">
        <v>7400</v>
      </c>
      <c r="G4263" t="s">
        <v>5763</v>
      </c>
      <c r="H4263">
        <v>10</v>
      </c>
      <c r="I4263" t="s">
        <v>1646</v>
      </c>
      <c r="J4263">
        <v>0</v>
      </c>
      <c r="K4263">
        <v>0</v>
      </c>
    </row>
    <row r="4264" spans="1:11" x14ac:dyDescent="0.25">
      <c r="A4264">
        <v>3848</v>
      </c>
      <c r="B4264" t="s">
        <v>1647</v>
      </c>
      <c r="C4264" t="s">
        <v>301</v>
      </c>
      <c r="D4264" t="s">
        <v>7400</v>
      </c>
      <c r="E4264" t="s">
        <v>8518</v>
      </c>
      <c r="F4264" t="s">
        <v>8519</v>
      </c>
      <c r="G4264" t="s">
        <v>8520</v>
      </c>
      <c r="H4264">
        <v>4</v>
      </c>
      <c r="I4264" t="s">
        <v>1646</v>
      </c>
      <c r="J4264">
        <v>0</v>
      </c>
      <c r="K4264">
        <v>0</v>
      </c>
    </row>
    <row r="4265" spans="1:11" x14ac:dyDescent="0.25">
      <c r="A4265">
        <v>3848</v>
      </c>
      <c r="B4265" t="s">
        <v>1647</v>
      </c>
      <c r="C4265" t="s">
        <v>301</v>
      </c>
      <c r="D4265" t="s">
        <v>7400</v>
      </c>
      <c r="E4265" t="s">
        <v>4533</v>
      </c>
      <c r="F4265" t="s">
        <v>4534</v>
      </c>
      <c r="G4265" t="s">
        <v>10149</v>
      </c>
      <c r="H4265">
        <v>11</v>
      </c>
      <c r="I4265" t="s">
        <v>1646</v>
      </c>
      <c r="J4265">
        <v>0</v>
      </c>
      <c r="K4265">
        <v>0</v>
      </c>
    </row>
    <row r="4266" spans="1:11" x14ac:dyDescent="0.25">
      <c r="A4266">
        <v>3848</v>
      </c>
      <c r="B4266" t="s">
        <v>1647</v>
      </c>
      <c r="C4266" t="s">
        <v>301</v>
      </c>
      <c r="D4266" t="s">
        <v>7400</v>
      </c>
      <c r="E4266" t="s">
        <v>5786</v>
      </c>
      <c r="F4266" t="s">
        <v>5787</v>
      </c>
      <c r="G4266" t="s">
        <v>2175</v>
      </c>
      <c r="H4266">
        <v>3</v>
      </c>
      <c r="I4266" t="s">
        <v>1646</v>
      </c>
      <c r="J4266">
        <v>0</v>
      </c>
      <c r="K4266">
        <v>0</v>
      </c>
    </row>
    <row r="4267" spans="1:11" x14ac:dyDescent="0.25">
      <c r="A4267">
        <v>3848</v>
      </c>
      <c r="B4267" t="s">
        <v>1647</v>
      </c>
      <c r="C4267" t="s">
        <v>301</v>
      </c>
      <c r="D4267" t="s">
        <v>7400</v>
      </c>
      <c r="E4267" t="s">
        <v>11005</v>
      </c>
      <c r="F4267" t="s">
        <v>11006</v>
      </c>
      <c r="G4267" t="s">
        <v>4571</v>
      </c>
      <c r="H4267">
        <v>4</v>
      </c>
      <c r="I4267" t="s">
        <v>1646</v>
      </c>
      <c r="J4267">
        <v>0</v>
      </c>
      <c r="K4267">
        <v>0</v>
      </c>
    </row>
    <row r="4268" spans="1:11" x14ac:dyDescent="0.25">
      <c r="A4268">
        <v>3848</v>
      </c>
      <c r="B4268" t="s">
        <v>1647</v>
      </c>
      <c r="C4268" t="s">
        <v>301</v>
      </c>
      <c r="D4268" t="s">
        <v>7400</v>
      </c>
      <c r="E4268" t="s">
        <v>6072</v>
      </c>
      <c r="F4268" t="s">
        <v>6073</v>
      </c>
      <c r="G4268" t="s">
        <v>6782</v>
      </c>
      <c r="H4268">
        <v>4</v>
      </c>
      <c r="I4268" t="s">
        <v>1646</v>
      </c>
      <c r="J4268">
        <v>0</v>
      </c>
      <c r="K4268">
        <v>0</v>
      </c>
    </row>
    <row r="4269" spans="1:11" x14ac:dyDescent="0.25">
      <c r="A4269">
        <v>3848</v>
      </c>
      <c r="B4269" t="s">
        <v>1647</v>
      </c>
      <c r="C4269" t="s">
        <v>301</v>
      </c>
      <c r="D4269" t="s">
        <v>7400</v>
      </c>
      <c r="G4269" t="s">
        <v>2200</v>
      </c>
      <c r="H4269">
        <v>5</v>
      </c>
      <c r="I4269" t="s">
        <v>1646</v>
      </c>
      <c r="J4269">
        <v>0</v>
      </c>
      <c r="K4269">
        <v>0</v>
      </c>
    </row>
    <row r="4270" spans="1:11" x14ac:dyDescent="0.25">
      <c r="A4270">
        <v>3848</v>
      </c>
      <c r="B4270" t="s">
        <v>1647</v>
      </c>
      <c r="C4270" t="s">
        <v>301</v>
      </c>
      <c r="D4270" t="s">
        <v>7400</v>
      </c>
      <c r="E4270" t="s">
        <v>5788</v>
      </c>
      <c r="F4270" t="s">
        <v>5789</v>
      </c>
      <c r="G4270" t="s">
        <v>6563</v>
      </c>
      <c r="H4270">
        <v>2</v>
      </c>
      <c r="I4270" t="s">
        <v>1646</v>
      </c>
      <c r="J4270">
        <v>0</v>
      </c>
      <c r="K4270">
        <v>0</v>
      </c>
    </row>
    <row r="4271" spans="1:11" x14ac:dyDescent="0.25">
      <c r="A4271">
        <v>3848</v>
      </c>
      <c r="B4271" t="s">
        <v>1647</v>
      </c>
      <c r="C4271" t="s">
        <v>301</v>
      </c>
      <c r="D4271" t="s">
        <v>7400</v>
      </c>
      <c r="G4271" t="s">
        <v>4940</v>
      </c>
      <c r="H4271">
        <v>1</v>
      </c>
      <c r="I4271" t="s">
        <v>1646</v>
      </c>
      <c r="J4271">
        <v>0</v>
      </c>
      <c r="K4271">
        <v>0</v>
      </c>
    </row>
    <row r="4272" spans="1:11" x14ac:dyDescent="0.25">
      <c r="A4272">
        <v>3848</v>
      </c>
      <c r="B4272" t="s">
        <v>1647</v>
      </c>
      <c r="C4272" t="s">
        <v>301</v>
      </c>
      <c r="D4272" t="s">
        <v>7400</v>
      </c>
      <c r="E4272" t="s">
        <v>11007</v>
      </c>
      <c r="F4272" t="s">
        <v>11008</v>
      </c>
      <c r="G4272" t="s">
        <v>11009</v>
      </c>
      <c r="H4272">
        <v>5</v>
      </c>
      <c r="I4272" t="s">
        <v>1646</v>
      </c>
      <c r="J4272">
        <v>0</v>
      </c>
      <c r="K4272">
        <v>0</v>
      </c>
    </row>
    <row r="4273" spans="1:11" x14ac:dyDescent="0.25">
      <c r="A4273">
        <v>3848</v>
      </c>
      <c r="B4273" t="s">
        <v>1647</v>
      </c>
      <c r="C4273" t="s">
        <v>301</v>
      </c>
      <c r="D4273" t="s">
        <v>7400</v>
      </c>
      <c r="E4273" t="s">
        <v>5791</v>
      </c>
      <c r="F4273" t="s">
        <v>5792</v>
      </c>
      <c r="G4273" t="s">
        <v>5793</v>
      </c>
      <c r="H4273">
        <v>6</v>
      </c>
      <c r="I4273" t="s">
        <v>1646</v>
      </c>
      <c r="J4273">
        <v>0</v>
      </c>
      <c r="K4273">
        <v>0</v>
      </c>
    </row>
    <row r="4274" spans="1:11" x14ac:dyDescent="0.25">
      <c r="A4274">
        <v>3848</v>
      </c>
      <c r="B4274" t="s">
        <v>1647</v>
      </c>
      <c r="C4274" t="s">
        <v>301</v>
      </c>
      <c r="D4274" t="s">
        <v>7400</v>
      </c>
      <c r="E4274" t="s">
        <v>5794</v>
      </c>
      <c r="F4274" t="s">
        <v>5795</v>
      </c>
      <c r="G4274" t="s">
        <v>5169</v>
      </c>
      <c r="H4274">
        <v>20</v>
      </c>
      <c r="I4274" t="s">
        <v>1646</v>
      </c>
      <c r="J4274">
        <v>0</v>
      </c>
      <c r="K4274">
        <v>0</v>
      </c>
    </row>
    <row r="4275" spans="1:11" x14ac:dyDescent="0.25">
      <c r="A4275">
        <v>3848</v>
      </c>
      <c r="B4275" t="s">
        <v>1647</v>
      </c>
      <c r="C4275" t="s">
        <v>301</v>
      </c>
      <c r="D4275" t="s">
        <v>7400</v>
      </c>
      <c r="E4275" t="s">
        <v>11010</v>
      </c>
      <c r="F4275" t="s">
        <v>11011</v>
      </c>
      <c r="G4275" s="201">
        <v>510000000</v>
      </c>
      <c r="H4275">
        <v>2</v>
      </c>
      <c r="I4275" t="s">
        <v>1646</v>
      </c>
      <c r="J4275">
        <v>0</v>
      </c>
      <c r="K4275">
        <v>0</v>
      </c>
    </row>
    <row r="4276" spans="1:11" x14ac:dyDescent="0.25">
      <c r="A4276">
        <v>3848</v>
      </c>
      <c r="B4276" t="s">
        <v>1647</v>
      </c>
      <c r="C4276" t="s">
        <v>301</v>
      </c>
      <c r="D4276" t="s">
        <v>7400</v>
      </c>
      <c r="E4276" t="s">
        <v>5796</v>
      </c>
      <c r="F4276" t="s">
        <v>5797</v>
      </c>
      <c r="G4276" t="s">
        <v>6563</v>
      </c>
      <c r="H4276">
        <v>1</v>
      </c>
      <c r="I4276" t="s">
        <v>1646</v>
      </c>
      <c r="J4276">
        <v>0</v>
      </c>
      <c r="K4276">
        <v>0</v>
      </c>
    </row>
    <row r="4277" spans="1:11" x14ac:dyDescent="0.25">
      <c r="A4277">
        <v>3848</v>
      </c>
      <c r="B4277" t="s">
        <v>1647</v>
      </c>
      <c r="C4277" t="s">
        <v>301</v>
      </c>
      <c r="D4277" t="s">
        <v>7400</v>
      </c>
      <c r="G4277" t="s">
        <v>5790</v>
      </c>
      <c r="H4277">
        <v>2</v>
      </c>
      <c r="I4277" t="s">
        <v>1646</v>
      </c>
      <c r="J4277">
        <v>0</v>
      </c>
      <c r="K4277">
        <v>0</v>
      </c>
    </row>
    <row r="4278" spans="1:11" x14ac:dyDescent="0.25">
      <c r="A4278">
        <v>3848</v>
      </c>
      <c r="B4278" t="s">
        <v>1647</v>
      </c>
      <c r="C4278" t="s">
        <v>301</v>
      </c>
      <c r="D4278" t="s">
        <v>7400</v>
      </c>
      <c r="E4278" t="s">
        <v>8801</v>
      </c>
      <c r="F4278" t="s">
        <v>8802</v>
      </c>
      <c r="G4278" t="s">
        <v>8803</v>
      </c>
      <c r="H4278">
        <v>1</v>
      </c>
      <c r="I4278" t="s">
        <v>1646</v>
      </c>
      <c r="J4278">
        <v>0</v>
      </c>
      <c r="K4278">
        <v>0</v>
      </c>
    </row>
    <row r="4279" spans="1:11" x14ac:dyDescent="0.25">
      <c r="A4279">
        <v>3848</v>
      </c>
      <c r="B4279" t="s">
        <v>1647</v>
      </c>
      <c r="C4279" t="s">
        <v>301</v>
      </c>
      <c r="D4279" t="s">
        <v>7400</v>
      </c>
      <c r="E4279" t="s">
        <v>6285</v>
      </c>
      <c r="F4279" t="s">
        <v>6286</v>
      </c>
      <c r="G4279" t="s">
        <v>6287</v>
      </c>
      <c r="H4279">
        <v>2</v>
      </c>
      <c r="I4279" t="s">
        <v>1646</v>
      </c>
      <c r="J4279">
        <v>0</v>
      </c>
      <c r="K4279">
        <v>0</v>
      </c>
    </row>
    <row r="4280" spans="1:11" x14ac:dyDescent="0.25">
      <c r="A4280">
        <v>3848</v>
      </c>
      <c r="B4280" t="s">
        <v>1647</v>
      </c>
      <c r="C4280" t="s">
        <v>301</v>
      </c>
      <c r="D4280" t="s">
        <v>7400</v>
      </c>
      <c r="G4280" t="s">
        <v>4876</v>
      </c>
      <c r="H4280">
        <v>10</v>
      </c>
      <c r="I4280" t="s">
        <v>1646</v>
      </c>
      <c r="J4280">
        <v>0</v>
      </c>
      <c r="K4280">
        <v>0</v>
      </c>
    </row>
    <row r="4281" spans="1:11" x14ac:dyDescent="0.25">
      <c r="A4281">
        <v>3848</v>
      </c>
      <c r="B4281" t="s">
        <v>1647</v>
      </c>
      <c r="C4281" t="s">
        <v>301</v>
      </c>
      <c r="D4281" t="s">
        <v>7400</v>
      </c>
      <c r="E4281" t="s">
        <v>6913</v>
      </c>
      <c r="F4281" t="s">
        <v>6914</v>
      </c>
      <c r="G4281" t="s">
        <v>6881</v>
      </c>
      <c r="H4281">
        <v>34</v>
      </c>
      <c r="I4281" t="s">
        <v>1646</v>
      </c>
      <c r="J4281">
        <v>0</v>
      </c>
      <c r="K4281">
        <v>0</v>
      </c>
    </row>
    <row r="4282" spans="1:11" x14ac:dyDescent="0.25">
      <c r="A4282">
        <v>3848</v>
      </c>
      <c r="B4282" t="s">
        <v>1647</v>
      </c>
      <c r="C4282" t="s">
        <v>301</v>
      </c>
      <c r="D4282" t="s">
        <v>7400</v>
      </c>
      <c r="G4282" t="s">
        <v>5926</v>
      </c>
      <c r="H4282">
        <v>24</v>
      </c>
      <c r="I4282" t="s">
        <v>1646</v>
      </c>
      <c r="J4282">
        <v>0</v>
      </c>
      <c r="K4282">
        <v>0</v>
      </c>
    </row>
    <row r="4283" spans="1:11" x14ac:dyDescent="0.25">
      <c r="A4283">
        <v>3848</v>
      </c>
      <c r="B4283" t="s">
        <v>1647</v>
      </c>
      <c r="C4283" t="s">
        <v>301</v>
      </c>
      <c r="D4283" t="s">
        <v>7400</v>
      </c>
      <c r="E4283" t="s">
        <v>8521</v>
      </c>
      <c r="F4283" t="s">
        <v>8522</v>
      </c>
      <c r="G4283" t="s">
        <v>7633</v>
      </c>
      <c r="H4283">
        <v>6</v>
      </c>
      <c r="I4283" t="s">
        <v>1646</v>
      </c>
      <c r="J4283">
        <v>0</v>
      </c>
      <c r="K4283">
        <v>0</v>
      </c>
    </row>
    <row r="4284" spans="1:11" x14ac:dyDescent="0.25">
      <c r="A4284">
        <v>3848</v>
      </c>
      <c r="B4284" t="s">
        <v>1647</v>
      </c>
      <c r="C4284" t="s">
        <v>301</v>
      </c>
      <c r="D4284" t="s">
        <v>7400</v>
      </c>
      <c r="G4284" t="s">
        <v>5926</v>
      </c>
      <c r="H4284">
        <v>26</v>
      </c>
      <c r="I4284" t="s">
        <v>1646</v>
      </c>
      <c r="J4284">
        <v>0</v>
      </c>
      <c r="K4284">
        <v>0</v>
      </c>
    </row>
    <row r="4285" spans="1:11" x14ac:dyDescent="0.25">
      <c r="A4285">
        <v>3848</v>
      </c>
      <c r="B4285" t="s">
        <v>1647</v>
      </c>
      <c r="C4285" t="s">
        <v>301</v>
      </c>
      <c r="D4285" t="s">
        <v>7400</v>
      </c>
      <c r="E4285" t="s">
        <v>8804</v>
      </c>
      <c r="F4285" t="s">
        <v>8805</v>
      </c>
      <c r="G4285" t="s">
        <v>2161</v>
      </c>
      <c r="H4285">
        <v>7</v>
      </c>
      <c r="I4285" t="s">
        <v>1646</v>
      </c>
      <c r="J4285">
        <v>0</v>
      </c>
      <c r="K4285">
        <v>0</v>
      </c>
    </row>
    <row r="4286" spans="1:11" x14ac:dyDescent="0.25">
      <c r="A4286">
        <v>3848</v>
      </c>
      <c r="B4286" t="s">
        <v>1647</v>
      </c>
      <c r="C4286" t="s">
        <v>301</v>
      </c>
      <c r="D4286" t="s">
        <v>7400</v>
      </c>
      <c r="E4286" t="s">
        <v>8523</v>
      </c>
      <c r="F4286" t="s">
        <v>8524</v>
      </c>
      <c r="G4286" t="s">
        <v>8322</v>
      </c>
      <c r="H4286">
        <v>13</v>
      </c>
      <c r="I4286" t="s">
        <v>1646</v>
      </c>
      <c r="J4286">
        <v>0</v>
      </c>
      <c r="K4286">
        <v>0</v>
      </c>
    </row>
    <row r="4287" spans="1:11" x14ac:dyDescent="0.25">
      <c r="A4287">
        <v>3848</v>
      </c>
      <c r="B4287" t="s">
        <v>1647</v>
      </c>
      <c r="C4287" t="s">
        <v>301</v>
      </c>
      <c r="D4287" t="s">
        <v>7400</v>
      </c>
      <c r="G4287" t="s">
        <v>2205</v>
      </c>
      <c r="H4287">
        <v>6</v>
      </c>
      <c r="I4287" t="s">
        <v>1646</v>
      </c>
      <c r="J4287">
        <v>0</v>
      </c>
      <c r="K4287">
        <v>0</v>
      </c>
    </row>
    <row r="4288" spans="1:11" x14ac:dyDescent="0.25">
      <c r="A4288">
        <v>3848</v>
      </c>
      <c r="B4288" t="s">
        <v>1647</v>
      </c>
      <c r="C4288" t="s">
        <v>301</v>
      </c>
      <c r="D4288" t="s">
        <v>7400</v>
      </c>
      <c r="E4288" t="s">
        <v>8348</v>
      </c>
      <c r="F4288" t="s">
        <v>8349</v>
      </c>
      <c r="G4288" t="s">
        <v>8322</v>
      </c>
      <c r="H4288">
        <v>31</v>
      </c>
      <c r="I4288" t="s">
        <v>1646</v>
      </c>
      <c r="J4288">
        <v>0</v>
      </c>
      <c r="K4288">
        <v>0</v>
      </c>
    </row>
    <row r="4289" spans="1:11" x14ac:dyDescent="0.25">
      <c r="A4289">
        <v>3848</v>
      </c>
      <c r="B4289" t="s">
        <v>1647</v>
      </c>
      <c r="C4289" t="s">
        <v>301</v>
      </c>
      <c r="D4289" t="s">
        <v>7400</v>
      </c>
      <c r="G4289" t="s">
        <v>2205</v>
      </c>
      <c r="H4289">
        <v>16</v>
      </c>
      <c r="I4289" t="s">
        <v>1646</v>
      </c>
      <c r="J4289">
        <v>0</v>
      </c>
      <c r="K4289">
        <v>0</v>
      </c>
    </row>
    <row r="4290" spans="1:11" x14ac:dyDescent="0.25">
      <c r="A4290">
        <v>3848</v>
      </c>
      <c r="B4290" t="s">
        <v>1647</v>
      </c>
      <c r="C4290" t="s">
        <v>301</v>
      </c>
      <c r="D4290" t="s">
        <v>7400</v>
      </c>
      <c r="E4290" t="s">
        <v>8873</v>
      </c>
      <c r="F4290" t="s">
        <v>8874</v>
      </c>
      <c r="G4290" t="s">
        <v>3136</v>
      </c>
      <c r="H4290">
        <v>7</v>
      </c>
      <c r="I4290" t="s">
        <v>1646</v>
      </c>
      <c r="J4290">
        <v>0</v>
      </c>
      <c r="K4290">
        <v>0</v>
      </c>
    </row>
    <row r="4291" spans="1:11" x14ac:dyDescent="0.25">
      <c r="A4291">
        <v>3848</v>
      </c>
      <c r="B4291" t="s">
        <v>1647</v>
      </c>
      <c r="C4291" t="s">
        <v>301</v>
      </c>
      <c r="D4291" t="s">
        <v>7400</v>
      </c>
      <c r="G4291" t="s">
        <v>2245</v>
      </c>
      <c r="H4291">
        <v>16</v>
      </c>
      <c r="I4291" t="s">
        <v>1646</v>
      </c>
      <c r="J4291">
        <v>0</v>
      </c>
      <c r="K4291">
        <v>0</v>
      </c>
    </row>
    <row r="4292" spans="1:11" x14ac:dyDescent="0.25">
      <c r="A4292">
        <v>3848</v>
      </c>
      <c r="B4292" t="s">
        <v>1647</v>
      </c>
      <c r="C4292" t="s">
        <v>301</v>
      </c>
      <c r="D4292" t="s">
        <v>7400</v>
      </c>
      <c r="E4292" t="s">
        <v>8875</v>
      </c>
      <c r="F4292" t="s">
        <v>8876</v>
      </c>
      <c r="G4292" t="s">
        <v>5926</v>
      </c>
      <c r="H4292">
        <v>24</v>
      </c>
      <c r="I4292" t="s">
        <v>1646</v>
      </c>
      <c r="J4292">
        <v>0</v>
      </c>
      <c r="K4292">
        <v>0</v>
      </c>
    </row>
    <row r="4293" spans="1:11" x14ac:dyDescent="0.25">
      <c r="A4293">
        <v>3848</v>
      </c>
      <c r="B4293" t="s">
        <v>1647</v>
      </c>
      <c r="C4293" t="s">
        <v>301</v>
      </c>
      <c r="D4293" t="s">
        <v>7400</v>
      </c>
      <c r="E4293" t="s">
        <v>8806</v>
      </c>
      <c r="F4293" t="s">
        <v>8807</v>
      </c>
      <c r="G4293" t="s">
        <v>6733</v>
      </c>
      <c r="H4293">
        <v>8</v>
      </c>
      <c r="I4293" t="s">
        <v>1646</v>
      </c>
      <c r="J4293">
        <v>0</v>
      </c>
      <c r="K4293">
        <v>0</v>
      </c>
    </row>
    <row r="4294" spans="1:11" x14ac:dyDescent="0.25">
      <c r="A4294">
        <v>3848</v>
      </c>
      <c r="B4294" t="s">
        <v>1647</v>
      </c>
      <c r="C4294" t="s">
        <v>301</v>
      </c>
      <c r="D4294" t="s">
        <v>7400</v>
      </c>
      <c r="G4294" t="s">
        <v>2163</v>
      </c>
      <c r="H4294">
        <v>9</v>
      </c>
      <c r="I4294" t="s">
        <v>1646</v>
      </c>
      <c r="J4294">
        <v>0</v>
      </c>
      <c r="K4294">
        <v>0</v>
      </c>
    </row>
    <row r="4295" spans="1:11" x14ac:dyDescent="0.25">
      <c r="A4295">
        <v>3848</v>
      </c>
      <c r="B4295" t="s">
        <v>1647</v>
      </c>
      <c r="C4295" t="s">
        <v>301</v>
      </c>
      <c r="D4295" t="s">
        <v>7400</v>
      </c>
      <c r="E4295" t="s">
        <v>8877</v>
      </c>
      <c r="F4295" t="s">
        <v>8878</v>
      </c>
      <c r="G4295" t="s">
        <v>7279</v>
      </c>
      <c r="H4295">
        <v>26</v>
      </c>
      <c r="I4295" t="s">
        <v>1646</v>
      </c>
      <c r="J4295">
        <v>0</v>
      </c>
      <c r="K4295">
        <v>0</v>
      </c>
    </row>
    <row r="4296" spans="1:11" x14ac:dyDescent="0.25">
      <c r="A4296">
        <v>3848</v>
      </c>
      <c r="B4296" t="s">
        <v>1647</v>
      </c>
      <c r="C4296" t="s">
        <v>301</v>
      </c>
      <c r="D4296" t="s">
        <v>7400</v>
      </c>
      <c r="G4296" t="s">
        <v>2163</v>
      </c>
      <c r="H4296">
        <v>18</v>
      </c>
      <c r="I4296" t="s">
        <v>1646</v>
      </c>
      <c r="J4296">
        <v>0</v>
      </c>
      <c r="K4296">
        <v>0</v>
      </c>
    </row>
    <row r="4297" spans="1:11" x14ac:dyDescent="0.25">
      <c r="A4297">
        <v>3848</v>
      </c>
      <c r="B4297" t="s">
        <v>1647</v>
      </c>
      <c r="C4297" t="s">
        <v>301</v>
      </c>
      <c r="D4297" t="s">
        <v>7400</v>
      </c>
      <c r="E4297" t="s">
        <v>9716</v>
      </c>
      <c r="F4297" t="s">
        <v>9717</v>
      </c>
      <c r="G4297" t="s">
        <v>7635</v>
      </c>
      <c r="H4297">
        <v>2</v>
      </c>
      <c r="I4297" t="s">
        <v>1646</v>
      </c>
      <c r="J4297">
        <v>0</v>
      </c>
      <c r="K4297">
        <v>0</v>
      </c>
    </row>
    <row r="4298" spans="1:11" x14ac:dyDescent="0.25">
      <c r="A4298">
        <v>3848</v>
      </c>
      <c r="B4298" t="s">
        <v>1647</v>
      </c>
      <c r="C4298" t="s">
        <v>301</v>
      </c>
      <c r="D4298" t="s">
        <v>7400</v>
      </c>
      <c r="G4298" t="s">
        <v>2195</v>
      </c>
      <c r="H4298">
        <v>1</v>
      </c>
      <c r="I4298" t="s">
        <v>1646</v>
      </c>
      <c r="J4298">
        <v>0</v>
      </c>
      <c r="K4298">
        <v>0</v>
      </c>
    </row>
    <row r="4299" spans="1:11" x14ac:dyDescent="0.25">
      <c r="A4299">
        <v>3848</v>
      </c>
      <c r="B4299" t="s">
        <v>1647</v>
      </c>
      <c r="C4299" t="s">
        <v>301</v>
      </c>
      <c r="D4299" t="s">
        <v>7400</v>
      </c>
      <c r="E4299" t="s">
        <v>8350</v>
      </c>
      <c r="F4299" t="s">
        <v>5474</v>
      </c>
      <c r="G4299" t="s">
        <v>8284</v>
      </c>
      <c r="H4299">
        <v>183</v>
      </c>
      <c r="I4299" t="s">
        <v>1646</v>
      </c>
      <c r="J4299">
        <v>0</v>
      </c>
      <c r="K4299">
        <v>0</v>
      </c>
    </row>
    <row r="4300" spans="1:11" x14ac:dyDescent="0.25">
      <c r="A4300">
        <v>3848</v>
      </c>
      <c r="B4300" t="s">
        <v>1647</v>
      </c>
      <c r="C4300" t="s">
        <v>301</v>
      </c>
      <c r="D4300" t="s">
        <v>7400</v>
      </c>
      <c r="G4300" t="s">
        <v>8351</v>
      </c>
      <c r="H4300">
        <v>79</v>
      </c>
      <c r="I4300" t="s">
        <v>1646</v>
      </c>
      <c r="J4300">
        <v>0</v>
      </c>
      <c r="K4300">
        <v>0</v>
      </c>
    </row>
    <row r="4301" spans="1:11" x14ac:dyDescent="0.25">
      <c r="A4301">
        <v>3848</v>
      </c>
      <c r="B4301" t="s">
        <v>1647</v>
      </c>
      <c r="C4301" t="s">
        <v>301</v>
      </c>
      <c r="D4301" t="s">
        <v>7400</v>
      </c>
      <c r="E4301" t="s">
        <v>8352</v>
      </c>
      <c r="F4301" t="s">
        <v>5474</v>
      </c>
      <c r="G4301" t="s">
        <v>8284</v>
      </c>
      <c r="H4301">
        <v>34</v>
      </c>
      <c r="I4301" t="s">
        <v>1646</v>
      </c>
      <c r="J4301">
        <v>0</v>
      </c>
      <c r="K4301">
        <v>0</v>
      </c>
    </row>
    <row r="4302" spans="1:11" x14ac:dyDescent="0.25">
      <c r="A4302">
        <v>3848</v>
      </c>
      <c r="B4302" t="s">
        <v>1647</v>
      </c>
      <c r="C4302" t="s">
        <v>301</v>
      </c>
      <c r="D4302" t="s">
        <v>7400</v>
      </c>
      <c r="G4302" t="s">
        <v>8353</v>
      </c>
      <c r="H4302">
        <v>102</v>
      </c>
      <c r="I4302" t="s">
        <v>1646</v>
      </c>
      <c r="J4302">
        <v>0</v>
      </c>
      <c r="K4302">
        <v>0</v>
      </c>
    </row>
    <row r="4303" spans="1:11" x14ac:dyDescent="0.25">
      <c r="A4303">
        <v>3848</v>
      </c>
      <c r="B4303" t="s">
        <v>1647</v>
      </c>
      <c r="C4303" t="s">
        <v>301</v>
      </c>
      <c r="D4303" t="s">
        <v>7400</v>
      </c>
      <c r="E4303" t="s">
        <v>7597</v>
      </c>
      <c r="F4303" t="s">
        <v>7598</v>
      </c>
      <c r="G4303" t="s">
        <v>6060</v>
      </c>
      <c r="H4303">
        <v>9</v>
      </c>
      <c r="I4303" t="s">
        <v>1646</v>
      </c>
      <c r="J4303">
        <v>0</v>
      </c>
      <c r="K4303">
        <v>0</v>
      </c>
    </row>
    <row r="4304" spans="1:11" x14ac:dyDescent="0.25">
      <c r="A4304">
        <v>3848</v>
      </c>
      <c r="B4304" t="s">
        <v>1647</v>
      </c>
      <c r="C4304" t="s">
        <v>301</v>
      </c>
      <c r="D4304" t="s">
        <v>7400</v>
      </c>
      <c r="E4304" t="s">
        <v>11012</v>
      </c>
      <c r="F4304" t="s">
        <v>11013</v>
      </c>
      <c r="G4304" t="s">
        <v>4058</v>
      </c>
      <c r="H4304">
        <v>5</v>
      </c>
      <c r="I4304" t="s">
        <v>1646</v>
      </c>
      <c r="J4304">
        <v>0</v>
      </c>
      <c r="K4304">
        <v>0</v>
      </c>
    </row>
    <row r="4305" spans="1:11" x14ac:dyDescent="0.25">
      <c r="A4305">
        <v>3848</v>
      </c>
      <c r="B4305" t="s">
        <v>1647</v>
      </c>
      <c r="C4305" t="s">
        <v>301</v>
      </c>
      <c r="D4305" t="s">
        <v>7400</v>
      </c>
      <c r="E4305" t="s">
        <v>11014</v>
      </c>
      <c r="F4305" t="s">
        <v>11015</v>
      </c>
      <c r="G4305" t="s">
        <v>2177</v>
      </c>
      <c r="H4305">
        <v>4</v>
      </c>
      <c r="I4305" t="s">
        <v>1646</v>
      </c>
      <c r="J4305">
        <v>0</v>
      </c>
      <c r="K4305">
        <v>0</v>
      </c>
    </row>
    <row r="4306" spans="1:11" x14ac:dyDescent="0.25">
      <c r="A4306">
        <v>3848</v>
      </c>
      <c r="B4306" t="s">
        <v>1647</v>
      </c>
      <c r="C4306" t="s">
        <v>301</v>
      </c>
      <c r="D4306" t="s">
        <v>7400</v>
      </c>
      <c r="E4306" t="s">
        <v>4195</v>
      </c>
      <c r="F4306" t="s">
        <v>1679</v>
      </c>
      <c r="G4306" t="s">
        <v>3051</v>
      </c>
      <c r="H4306">
        <v>5</v>
      </c>
      <c r="I4306" t="s">
        <v>1646</v>
      </c>
      <c r="J4306">
        <v>0</v>
      </c>
      <c r="K4306">
        <v>0</v>
      </c>
    </row>
    <row r="4307" spans="1:11" x14ac:dyDescent="0.25">
      <c r="A4307">
        <v>3848</v>
      </c>
      <c r="B4307" t="s">
        <v>1647</v>
      </c>
      <c r="C4307" t="s">
        <v>301</v>
      </c>
      <c r="D4307" t="s">
        <v>7400</v>
      </c>
      <c r="G4307" t="s">
        <v>8808</v>
      </c>
      <c r="H4307">
        <v>4</v>
      </c>
      <c r="I4307" t="s">
        <v>1646</v>
      </c>
      <c r="J4307">
        <v>0</v>
      </c>
      <c r="K4307">
        <v>0</v>
      </c>
    </row>
    <row r="4308" spans="1:11" x14ac:dyDescent="0.25">
      <c r="A4308">
        <v>3848</v>
      </c>
      <c r="B4308" t="s">
        <v>1647</v>
      </c>
      <c r="C4308" t="s">
        <v>301</v>
      </c>
      <c r="D4308" t="s">
        <v>7400</v>
      </c>
      <c r="E4308" t="s">
        <v>4402</v>
      </c>
      <c r="F4308" t="s">
        <v>4403</v>
      </c>
      <c r="G4308" t="s">
        <v>4368</v>
      </c>
      <c r="H4308">
        <v>34</v>
      </c>
      <c r="I4308" t="s">
        <v>1646</v>
      </c>
      <c r="J4308">
        <v>0</v>
      </c>
      <c r="K4308">
        <v>0</v>
      </c>
    </row>
    <row r="4309" spans="1:11" x14ac:dyDescent="0.25">
      <c r="A4309">
        <v>3848</v>
      </c>
      <c r="B4309" t="s">
        <v>1647</v>
      </c>
      <c r="C4309" t="s">
        <v>301</v>
      </c>
      <c r="D4309" t="s">
        <v>7400</v>
      </c>
      <c r="G4309" t="s">
        <v>2267</v>
      </c>
      <c r="H4309">
        <v>11</v>
      </c>
      <c r="I4309" t="s">
        <v>1646</v>
      </c>
      <c r="J4309">
        <v>0</v>
      </c>
      <c r="K4309">
        <v>0</v>
      </c>
    </row>
    <row r="4310" spans="1:11" x14ac:dyDescent="0.25">
      <c r="A4310">
        <v>3848</v>
      </c>
      <c r="B4310" t="s">
        <v>1647</v>
      </c>
      <c r="C4310" t="s">
        <v>301</v>
      </c>
      <c r="D4310" t="s">
        <v>7400</v>
      </c>
      <c r="E4310" t="s">
        <v>5798</v>
      </c>
      <c r="F4310" t="s">
        <v>1690</v>
      </c>
      <c r="G4310" t="s">
        <v>5211</v>
      </c>
      <c r="H4310">
        <v>20</v>
      </c>
      <c r="I4310" t="s">
        <v>1646</v>
      </c>
      <c r="J4310">
        <v>0</v>
      </c>
      <c r="K4310">
        <v>0</v>
      </c>
    </row>
    <row r="4311" spans="1:11" x14ac:dyDescent="0.25">
      <c r="A4311">
        <v>3848</v>
      </c>
      <c r="B4311" t="s">
        <v>1647</v>
      </c>
      <c r="C4311" t="s">
        <v>301</v>
      </c>
      <c r="D4311" t="s">
        <v>7400</v>
      </c>
      <c r="E4311" t="s">
        <v>4196</v>
      </c>
      <c r="F4311" t="s">
        <v>1690</v>
      </c>
      <c r="G4311" t="s">
        <v>4288</v>
      </c>
      <c r="H4311">
        <v>105</v>
      </c>
      <c r="I4311" t="s">
        <v>1646</v>
      </c>
      <c r="J4311">
        <v>0</v>
      </c>
      <c r="K4311">
        <v>0</v>
      </c>
    </row>
    <row r="4312" spans="1:11" x14ac:dyDescent="0.25">
      <c r="A4312">
        <v>3848</v>
      </c>
      <c r="B4312" t="s">
        <v>1647</v>
      </c>
      <c r="C4312" t="s">
        <v>301</v>
      </c>
      <c r="D4312" t="s">
        <v>7400</v>
      </c>
      <c r="E4312" t="s">
        <v>4197</v>
      </c>
      <c r="F4312" t="s">
        <v>1690</v>
      </c>
      <c r="G4312" t="s">
        <v>3706</v>
      </c>
      <c r="H4312">
        <v>1</v>
      </c>
      <c r="I4312" t="s">
        <v>1646</v>
      </c>
      <c r="J4312">
        <v>0</v>
      </c>
      <c r="K4312">
        <v>0</v>
      </c>
    </row>
    <row r="4313" spans="1:11" x14ac:dyDescent="0.25">
      <c r="A4313">
        <v>3848</v>
      </c>
      <c r="B4313" t="s">
        <v>1647</v>
      </c>
      <c r="C4313" t="s">
        <v>301</v>
      </c>
      <c r="D4313" t="s">
        <v>7400</v>
      </c>
      <c r="G4313" t="s">
        <v>5498</v>
      </c>
      <c r="H4313">
        <v>1</v>
      </c>
      <c r="I4313" t="s">
        <v>1646</v>
      </c>
      <c r="J4313">
        <v>0</v>
      </c>
      <c r="K4313">
        <v>0</v>
      </c>
    </row>
    <row r="4314" spans="1:11" x14ac:dyDescent="0.25">
      <c r="A4314">
        <v>3848</v>
      </c>
      <c r="B4314" t="s">
        <v>1647</v>
      </c>
      <c r="C4314" t="s">
        <v>301</v>
      </c>
      <c r="D4314" t="s">
        <v>7400</v>
      </c>
      <c r="E4314" t="s">
        <v>4404</v>
      </c>
      <c r="F4314" t="s">
        <v>4405</v>
      </c>
      <c r="G4314" t="s">
        <v>3114</v>
      </c>
      <c r="H4314">
        <v>38</v>
      </c>
      <c r="I4314" t="s">
        <v>1646</v>
      </c>
      <c r="J4314">
        <v>0</v>
      </c>
      <c r="K4314">
        <v>0</v>
      </c>
    </row>
    <row r="4315" spans="1:11" x14ac:dyDescent="0.25">
      <c r="A4315">
        <v>3848</v>
      </c>
      <c r="B4315" t="s">
        <v>1647</v>
      </c>
      <c r="C4315" t="s">
        <v>301</v>
      </c>
      <c r="D4315" t="s">
        <v>7400</v>
      </c>
      <c r="G4315" t="s">
        <v>7050</v>
      </c>
      <c r="H4315">
        <v>13</v>
      </c>
      <c r="I4315" t="s">
        <v>1646</v>
      </c>
      <c r="J4315">
        <v>0</v>
      </c>
      <c r="K4315">
        <v>0</v>
      </c>
    </row>
    <row r="4316" spans="1:11" x14ac:dyDescent="0.25">
      <c r="A4316">
        <v>3848</v>
      </c>
      <c r="B4316" t="s">
        <v>1647</v>
      </c>
      <c r="C4316" t="s">
        <v>301</v>
      </c>
      <c r="D4316" t="s">
        <v>7400</v>
      </c>
      <c r="E4316" t="s">
        <v>6915</v>
      </c>
      <c r="F4316" t="s">
        <v>1690</v>
      </c>
      <c r="G4316" t="s">
        <v>7180</v>
      </c>
      <c r="H4316">
        <v>109</v>
      </c>
      <c r="I4316" t="s">
        <v>1646</v>
      </c>
      <c r="J4316">
        <v>0</v>
      </c>
      <c r="K4316">
        <v>0</v>
      </c>
    </row>
    <row r="4317" spans="1:11" x14ac:dyDescent="0.25">
      <c r="A4317">
        <v>3848</v>
      </c>
      <c r="B4317" t="s">
        <v>1647</v>
      </c>
      <c r="C4317" t="s">
        <v>301</v>
      </c>
      <c r="D4317" t="s">
        <v>7400</v>
      </c>
      <c r="G4317" t="s">
        <v>7082</v>
      </c>
      <c r="H4317">
        <v>20</v>
      </c>
      <c r="I4317" t="s">
        <v>1646</v>
      </c>
      <c r="J4317">
        <v>0</v>
      </c>
      <c r="K4317">
        <v>0</v>
      </c>
    </row>
    <row r="4318" spans="1:11" x14ac:dyDescent="0.25">
      <c r="A4318">
        <v>3848</v>
      </c>
      <c r="B4318" t="s">
        <v>1647</v>
      </c>
      <c r="C4318" t="s">
        <v>301</v>
      </c>
      <c r="D4318" t="s">
        <v>7400</v>
      </c>
      <c r="E4318" t="s">
        <v>4406</v>
      </c>
      <c r="F4318" t="s">
        <v>1690</v>
      </c>
      <c r="G4318" t="s">
        <v>6530</v>
      </c>
      <c r="H4318">
        <v>170</v>
      </c>
      <c r="I4318" t="s">
        <v>1646</v>
      </c>
      <c r="J4318">
        <v>0</v>
      </c>
      <c r="K4318">
        <v>0</v>
      </c>
    </row>
    <row r="4319" spans="1:11" x14ac:dyDescent="0.25">
      <c r="A4319">
        <v>3848</v>
      </c>
      <c r="B4319" t="s">
        <v>1647</v>
      </c>
      <c r="C4319" t="s">
        <v>301</v>
      </c>
      <c r="D4319" t="s">
        <v>7400</v>
      </c>
      <c r="E4319" t="s">
        <v>5799</v>
      </c>
      <c r="F4319" t="s">
        <v>1690</v>
      </c>
      <c r="G4319" t="s">
        <v>5578</v>
      </c>
      <c r="H4319">
        <v>3</v>
      </c>
      <c r="I4319" t="s">
        <v>1646</v>
      </c>
      <c r="J4319">
        <v>0</v>
      </c>
      <c r="K4319">
        <v>0</v>
      </c>
    </row>
    <row r="4320" spans="1:11" x14ac:dyDescent="0.25">
      <c r="A4320">
        <v>3848</v>
      </c>
      <c r="B4320" t="s">
        <v>1647</v>
      </c>
      <c r="C4320" t="s">
        <v>301</v>
      </c>
      <c r="D4320" t="s">
        <v>7400</v>
      </c>
      <c r="E4320" t="s">
        <v>5800</v>
      </c>
      <c r="F4320" t="s">
        <v>1690</v>
      </c>
      <c r="G4320" t="s">
        <v>3514</v>
      </c>
      <c r="H4320">
        <v>45</v>
      </c>
      <c r="I4320" t="s">
        <v>1646</v>
      </c>
      <c r="J4320">
        <v>0</v>
      </c>
      <c r="K4320">
        <v>0</v>
      </c>
    </row>
    <row r="4321" spans="1:11" x14ac:dyDescent="0.25">
      <c r="A4321">
        <v>3848</v>
      </c>
      <c r="B4321" t="s">
        <v>1647</v>
      </c>
      <c r="C4321" t="s">
        <v>301</v>
      </c>
      <c r="D4321" t="s">
        <v>7400</v>
      </c>
      <c r="G4321" t="s">
        <v>4249</v>
      </c>
      <c r="H4321">
        <v>78</v>
      </c>
      <c r="I4321" t="s">
        <v>1646</v>
      </c>
      <c r="J4321">
        <v>0</v>
      </c>
      <c r="K4321">
        <v>0</v>
      </c>
    </row>
    <row r="4322" spans="1:11" x14ac:dyDescent="0.25">
      <c r="A4322">
        <v>3848</v>
      </c>
      <c r="B4322" t="s">
        <v>1647</v>
      </c>
      <c r="C4322" t="s">
        <v>301</v>
      </c>
      <c r="D4322" t="s">
        <v>7400</v>
      </c>
      <c r="E4322" t="s">
        <v>5801</v>
      </c>
      <c r="F4322" t="s">
        <v>1655</v>
      </c>
      <c r="G4322" t="s">
        <v>3835</v>
      </c>
      <c r="H4322">
        <v>33</v>
      </c>
      <c r="I4322" t="s">
        <v>1646</v>
      </c>
      <c r="J4322">
        <v>0</v>
      </c>
      <c r="K4322">
        <v>0</v>
      </c>
    </row>
    <row r="4323" spans="1:11" x14ac:dyDescent="0.25">
      <c r="A4323">
        <v>3848</v>
      </c>
      <c r="B4323" t="s">
        <v>1647</v>
      </c>
      <c r="C4323" t="s">
        <v>301</v>
      </c>
      <c r="D4323" t="s">
        <v>7400</v>
      </c>
      <c r="G4323" t="s">
        <v>6074</v>
      </c>
      <c r="H4323">
        <v>21</v>
      </c>
      <c r="I4323" t="s">
        <v>1646</v>
      </c>
      <c r="J4323">
        <v>0</v>
      </c>
      <c r="K4323">
        <v>0</v>
      </c>
    </row>
    <row r="4324" spans="1:11" x14ac:dyDescent="0.25">
      <c r="A4324">
        <v>3848</v>
      </c>
      <c r="B4324" t="s">
        <v>1647</v>
      </c>
      <c r="C4324" t="s">
        <v>301</v>
      </c>
      <c r="D4324" t="s">
        <v>7400</v>
      </c>
      <c r="E4324" t="s">
        <v>7845</v>
      </c>
      <c r="F4324" t="s">
        <v>1655</v>
      </c>
      <c r="G4324" t="s">
        <v>7846</v>
      </c>
      <c r="H4324">
        <v>30</v>
      </c>
      <c r="I4324" t="s">
        <v>1646</v>
      </c>
      <c r="J4324">
        <v>0</v>
      </c>
      <c r="K4324">
        <v>0</v>
      </c>
    </row>
    <row r="4325" spans="1:11" x14ac:dyDescent="0.25">
      <c r="A4325">
        <v>3848</v>
      </c>
      <c r="B4325" t="s">
        <v>1647</v>
      </c>
      <c r="C4325" t="s">
        <v>301</v>
      </c>
      <c r="D4325" t="s">
        <v>7400</v>
      </c>
      <c r="G4325" t="s">
        <v>7572</v>
      </c>
      <c r="H4325">
        <v>6</v>
      </c>
      <c r="I4325" t="s">
        <v>1646</v>
      </c>
      <c r="J4325">
        <v>0</v>
      </c>
      <c r="K4325">
        <v>0</v>
      </c>
    </row>
    <row r="4326" spans="1:11" x14ac:dyDescent="0.25">
      <c r="A4326">
        <v>3848</v>
      </c>
      <c r="B4326" t="s">
        <v>1647</v>
      </c>
      <c r="C4326" t="s">
        <v>301</v>
      </c>
      <c r="D4326" t="s">
        <v>7400</v>
      </c>
      <c r="E4326" t="s">
        <v>9214</v>
      </c>
      <c r="F4326" t="s">
        <v>1655</v>
      </c>
      <c r="G4326" t="s">
        <v>7012</v>
      </c>
      <c r="H4326">
        <v>35</v>
      </c>
      <c r="I4326" t="s">
        <v>1646</v>
      </c>
      <c r="J4326">
        <v>0</v>
      </c>
      <c r="K4326">
        <v>0</v>
      </c>
    </row>
    <row r="4327" spans="1:11" x14ac:dyDescent="0.25">
      <c r="A4327">
        <v>3848</v>
      </c>
      <c r="B4327" t="s">
        <v>1647</v>
      </c>
      <c r="C4327" t="s">
        <v>301</v>
      </c>
      <c r="D4327" t="s">
        <v>7400</v>
      </c>
      <c r="G4327" t="s">
        <v>9260</v>
      </c>
      <c r="H4327">
        <v>92</v>
      </c>
      <c r="I4327" t="s">
        <v>1646</v>
      </c>
      <c r="J4327">
        <v>0</v>
      </c>
      <c r="K4327">
        <v>0</v>
      </c>
    </row>
    <row r="4328" spans="1:11" x14ac:dyDescent="0.25">
      <c r="A4328">
        <v>3848</v>
      </c>
      <c r="B4328" t="s">
        <v>1647</v>
      </c>
      <c r="C4328" t="s">
        <v>301</v>
      </c>
      <c r="D4328" t="s">
        <v>7400</v>
      </c>
      <c r="E4328" t="s">
        <v>4198</v>
      </c>
      <c r="F4328" t="s">
        <v>1690</v>
      </c>
      <c r="G4328" t="s">
        <v>3220</v>
      </c>
      <c r="H4328">
        <v>4</v>
      </c>
      <c r="I4328" t="s">
        <v>1646</v>
      </c>
      <c r="J4328">
        <v>0</v>
      </c>
      <c r="K4328">
        <v>0</v>
      </c>
    </row>
    <row r="4329" spans="1:11" x14ac:dyDescent="0.25">
      <c r="A4329">
        <v>3848</v>
      </c>
      <c r="B4329" t="s">
        <v>1647</v>
      </c>
      <c r="C4329" t="s">
        <v>301</v>
      </c>
      <c r="D4329" t="s">
        <v>7400</v>
      </c>
      <c r="E4329" t="s">
        <v>8809</v>
      </c>
      <c r="F4329" t="s">
        <v>1655</v>
      </c>
      <c r="G4329" t="s">
        <v>8760</v>
      </c>
      <c r="H4329">
        <v>14</v>
      </c>
      <c r="I4329" t="s">
        <v>1646</v>
      </c>
      <c r="J4329">
        <v>0</v>
      </c>
      <c r="K4329">
        <v>0</v>
      </c>
    </row>
    <row r="4330" spans="1:11" x14ac:dyDescent="0.25">
      <c r="A4330">
        <v>3848</v>
      </c>
      <c r="B4330" t="s">
        <v>1647</v>
      </c>
      <c r="C4330" t="s">
        <v>301</v>
      </c>
      <c r="D4330" t="s">
        <v>7400</v>
      </c>
      <c r="E4330" t="s">
        <v>4199</v>
      </c>
      <c r="F4330" t="s">
        <v>1690</v>
      </c>
      <c r="G4330" t="s">
        <v>10425</v>
      </c>
      <c r="H4330">
        <v>42</v>
      </c>
      <c r="I4330" t="s">
        <v>1646</v>
      </c>
      <c r="J4330">
        <v>0</v>
      </c>
      <c r="K4330">
        <v>0</v>
      </c>
    </row>
    <row r="4331" spans="1:11" x14ac:dyDescent="0.25">
      <c r="A4331">
        <v>3848</v>
      </c>
      <c r="B4331" t="s">
        <v>1647</v>
      </c>
      <c r="C4331" t="s">
        <v>301</v>
      </c>
      <c r="D4331" t="s">
        <v>7400</v>
      </c>
      <c r="E4331" t="s">
        <v>5802</v>
      </c>
      <c r="F4331" t="s">
        <v>5803</v>
      </c>
      <c r="G4331" t="s">
        <v>6402</v>
      </c>
      <c r="H4331">
        <v>3</v>
      </c>
      <c r="I4331" t="s">
        <v>1646</v>
      </c>
      <c r="J4331">
        <v>0</v>
      </c>
      <c r="K4331">
        <v>0</v>
      </c>
    </row>
    <row r="4332" spans="1:11" x14ac:dyDescent="0.25">
      <c r="A4332">
        <v>3848</v>
      </c>
      <c r="B4332" t="s">
        <v>1647</v>
      </c>
      <c r="C4332" t="s">
        <v>301</v>
      </c>
      <c r="D4332" t="s">
        <v>7400</v>
      </c>
      <c r="G4332" t="s">
        <v>5804</v>
      </c>
      <c r="H4332">
        <v>7</v>
      </c>
      <c r="I4332" t="s">
        <v>1646</v>
      </c>
      <c r="J4332">
        <v>0</v>
      </c>
      <c r="K4332">
        <v>0</v>
      </c>
    </row>
    <row r="4333" spans="1:11" x14ac:dyDescent="0.25">
      <c r="A4333">
        <v>3848</v>
      </c>
      <c r="B4333" t="s">
        <v>1647</v>
      </c>
      <c r="C4333" t="s">
        <v>301</v>
      </c>
      <c r="D4333" t="s">
        <v>7400</v>
      </c>
      <c r="E4333" t="s">
        <v>6075</v>
      </c>
      <c r="F4333" t="s">
        <v>1689</v>
      </c>
      <c r="G4333" t="s">
        <v>6798</v>
      </c>
      <c r="H4333">
        <v>1</v>
      </c>
      <c r="I4333" t="s">
        <v>1646</v>
      </c>
      <c r="J4333">
        <v>0</v>
      </c>
      <c r="K4333">
        <v>0</v>
      </c>
    </row>
    <row r="4334" spans="1:11" x14ac:dyDescent="0.25">
      <c r="A4334">
        <v>3848</v>
      </c>
      <c r="B4334" t="s">
        <v>1647</v>
      </c>
      <c r="C4334" t="s">
        <v>301</v>
      </c>
      <c r="D4334" t="s">
        <v>7400</v>
      </c>
      <c r="G4334" t="s">
        <v>7083</v>
      </c>
      <c r="H4334">
        <v>5</v>
      </c>
      <c r="I4334" t="s">
        <v>1646</v>
      </c>
      <c r="J4334">
        <v>0</v>
      </c>
      <c r="K4334">
        <v>0</v>
      </c>
    </row>
    <row r="4335" spans="1:11" x14ac:dyDescent="0.25">
      <c r="A4335">
        <v>3848</v>
      </c>
      <c r="B4335" t="s">
        <v>1647</v>
      </c>
      <c r="C4335" t="s">
        <v>301</v>
      </c>
      <c r="D4335" t="s">
        <v>7400</v>
      </c>
      <c r="E4335" t="s">
        <v>9286</v>
      </c>
      <c r="F4335" t="s">
        <v>1689</v>
      </c>
      <c r="G4335" t="s">
        <v>6798</v>
      </c>
      <c r="H4335">
        <v>5</v>
      </c>
      <c r="I4335" t="s">
        <v>1646</v>
      </c>
      <c r="J4335">
        <v>0</v>
      </c>
      <c r="K4335">
        <v>0</v>
      </c>
    </row>
    <row r="4336" spans="1:11" x14ac:dyDescent="0.25">
      <c r="A4336">
        <v>3848</v>
      </c>
      <c r="B4336" t="s">
        <v>1647</v>
      </c>
      <c r="C4336" t="s">
        <v>301</v>
      </c>
      <c r="D4336" t="s">
        <v>7400</v>
      </c>
      <c r="E4336" t="s">
        <v>5805</v>
      </c>
      <c r="F4336" t="s">
        <v>5803</v>
      </c>
      <c r="G4336" t="s">
        <v>6798</v>
      </c>
      <c r="H4336">
        <v>5</v>
      </c>
      <c r="I4336" t="s">
        <v>1646</v>
      </c>
      <c r="J4336">
        <v>0</v>
      </c>
      <c r="K4336">
        <v>0</v>
      </c>
    </row>
    <row r="4337" spans="1:11" x14ac:dyDescent="0.25">
      <c r="A4337">
        <v>3848</v>
      </c>
      <c r="B4337" t="s">
        <v>1647</v>
      </c>
      <c r="C4337" t="s">
        <v>301</v>
      </c>
      <c r="D4337" t="s">
        <v>7400</v>
      </c>
      <c r="G4337" t="s">
        <v>5806</v>
      </c>
      <c r="H4337">
        <v>17</v>
      </c>
      <c r="I4337" t="s">
        <v>1646</v>
      </c>
      <c r="J4337">
        <v>0</v>
      </c>
      <c r="K4337">
        <v>0</v>
      </c>
    </row>
    <row r="4338" spans="1:11" x14ac:dyDescent="0.25">
      <c r="A4338">
        <v>3848</v>
      </c>
      <c r="B4338" t="s">
        <v>1647</v>
      </c>
      <c r="C4338" t="s">
        <v>301</v>
      </c>
      <c r="D4338" t="s">
        <v>7400</v>
      </c>
      <c r="E4338" t="s">
        <v>4200</v>
      </c>
      <c r="F4338" t="s">
        <v>4201</v>
      </c>
      <c r="G4338" t="s">
        <v>4039</v>
      </c>
      <c r="H4338">
        <v>11</v>
      </c>
      <c r="I4338" t="s">
        <v>1646</v>
      </c>
      <c r="J4338">
        <v>0</v>
      </c>
      <c r="K4338">
        <v>0</v>
      </c>
    </row>
    <row r="4339" spans="1:11" x14ac:dyDescent="0.25">
      <c r="A4339">
        <v>3848</v>
      </c>
      <c r="B4339" t="s">
        <v>1647</v>
      </c>
      <c r="C4339" t="s">
        <v>301</v>
      </c>
      <c r="D4339" t="s">
        <v>7400</v>
      </c>
      <c r="G4339" t="s">
        <v>7084</v>
      </c>
      <c r="H4339">
        <v>14</v>
      </c>
      <c r="I4339" t="s">
        <v>1646</v>
      </c>
      <c r="J4339">
        <v>0</v>
      </c>
      <c r="K4339">
        <v>0</v>
      </c>
    </row>
    <row r="4340" spans="1:11" x14ac:dyDescent="0.25">
      <c r="A4340">
        <v>3848</v>
      </c>
      <c r="B4340" t="s">
        <v>1647</v>
      </c>
      <c r="C4340" t="s">
        <v>301</v>
      </c>
      <c r="D4340" t="s">
        <v>7400</v>
      </c>
      <c r="E4340" t="s">
        <v>7085</v>
      </c>
      <c r="F4340" t="s">
        <v>7086</v>
      </c>
      <c r="G4340" t="s">
        <v>4418</v>
      </c>
      <c r="H4340">
        <v>8</v>
      </c>
      <c r="I4340" t="s">
        <v>1646</v>
      </c>
      <c r="J4340">
        <v>0</v>
      </c>
      <c r="K4340">
        <v>0</v>
      </c>
    </row>
    <row r="4341" spans="1:11" x14ac:dyDescent="0.25">
      <c r="A4341">
        <v>3848</v>
      </c>
      <c r="B4341" t="s">
        <v>1647</v>
      </c>
      <c r="C4341" t="s">
        <v>301</v>
      </c>
      <c r="D4341" t="s">
        <v>7400</v>
      </c>
      <c r="E4341" t="s">
        <v>6076</v>
      </c>
      <c r="F4341" t="s">
        <v>3045</v>
      </c>
      <c r="G4341" t="s">
        <v>3384</v>
      </c>
      <c r="H4341">
        <v>35</v>
      </c>
      <c r="I4341" t="s">
        <v>1646</v>
      </c>
      <c r="J4341">
        <v>0</v>
      </c>
      <c r="K4341">
        <v>0</v>
      </c>
    </row>
    <row r="4342" spans="1:11" x14ac:dyDescent="0.25">
      <c r="A4342">
        <v>3848</v>
      </c>
      <c r="B4342" t="s">
        <v>1647</v>
      </c>
      <c r="C4342" t="s">
        <v>301</v>
      </c>
      <c r="D4342" t="s">
        <v>7400</v>
      </c>
      <c r="G4342" t="s">
        <v>6243</v>
      </c>
      <c r="H4342">
        <v>9</v>
      </c>
      <c r="I4342" t="s">
        <v>1646</v>
      </c>
      <c r="J4342">
        <v>0</v>
      </c>
      <c r="K4342">
        <v>0</v>
      </c>
    </row>
    <row r="4343" spans="1:11" x14ac:dyDescent="0.25">
      <c r="A4343">
        <v>3848</v>
      </c>
      <c r="B4343" t="s">
        <v>1647</v>
      </c>
      <c r="C4343" t="s">
        <v>301</v>
      </c>
      <c r="D4343" t="s">
        <v>7400</v>
      </c>
      <c r="E4343" t="s">
        <v>9562</v>
      </c>
      <c r="F4343" t="s">
        <v>9563</v>
      </c>
      <c r="G4343" t="s">
        <v>3455</v>
      </c>
      <c r="H4343">
        <v>2</v>
      </c>
      <c r="I4343" t="s">
        <v>1646</v>
      </c>
      <c r="J4343">
        <v>0</v>
      </c>
      <c r="K4343">
        <v>0</v>
      </c>
    </row>
    <row r="4344" spans="1:11" x14ac:dyDescent="0.25">
      <c r="A4344">
        <v>3848</v>
      </c>
      <c r="B4344" t="s">
        <v>1647</v>
      </c>
      <c r="C4344" t="s">
        <v>301</v>
      </c>
      <c r="D4344" t="s">
        <v>7400</v>
      </c>
      <c r="G4344" t="s">
        <v>11016</v>
      </c>
      <c r="H4344">
        <v>4</v>
      </c>
      <c r="I4344" t="s">
        <v>1646</v>
      </c>
      <c r="J4344">
        <v>0</v>
      </c>
      <c r="K4344">
        <v>0</v>
      </c>
    </row>
    <row r="4345" spans="1:11" x14ac:dyDescent="0.25">
      <c r="A4345">
        <v>3848</v>
      </c>
      <c r="B4345" t="s">
        <v>1647</v>
      </c>
      <c r="C4345" t="s">
        <v>301</v>
      </c>
      <c r="D4345" t="s">
        <v>7400</v>
      </c>
      <c r="E4345" t="s">
        <v>8641</v>
      </c>
      <c r="F4345" t="s">
        <v>8642</v>
      </c>
      <c r="G4345" t="s">
        <v>2172</v>
      </c>
      <c r="H4345">
        <v>11</v>
      </c>
      <c r="I4345" t="s">
        <v>1646</v>
      </c>
      <c r="J4345">
        <v>0</v>
      </c>
      <c r="K4345">
        <v>0</v>
      </c>
    </row>
    <row r="4346" spans="1:11" x14ac:dyDescent="0.25">
      <c r="A4346">
        <v>3848</v>
      </c>
      <c r="B4346" t="s">
        <v>1647</v>
      </c>
      <c r="C4346" t="s">
        <v>301</v>
      </c>
      <c r="D4346" t="s">
        <v>7400</v>
      </c>
      <c r="E4346" t="s">
        <v>8643</v>
      </c>
      <c r="F4346" t="s">
        <v>5308</v>
      </c>
      <c r="G4346" t="s">
        <v>2172</v>
      </c>
      <c r="H4346">
        <v>3</v>
      </c>
      <c r="I4346" t="s">
        <v>1646</v>
      </c>
      <c r="J4346">
        <v>0</v>
      </c>
      <c r="K4346">
        <v>0</v>
      </c>
    </row>
    <row r="4347" spans="1:11" x14ac:dyDescent="0.25">
      <c r="A4347">
        <v>3848</v>
      </c>
      <c r="B4347" t="s">
        <v>1647</v>
      </c>
      <c r="C4347" t="s">
        <v>301</v>
      </c>
      <c r="D4347" t="s">
        <v>7400</v>
      </c>
      <c r="E4347" t="s">
        <v>1687</v>
      </c>
      <c r="F4347" t="s">
        <v>1686</v>
      </c>
      <c r="G4347" t="s">
        <v>3408</v>
      </c>
      <c r="H4347">
        <v>5</v>
      </c>
      <c r="I4347" t="s">
        <v>1652</v>
      </c>
      <c r="J4347">
        <v>0</v>
      </c>
      <c r="K4347">
        <v>0</v>
      </c>
    </row>
    <row r="4348" spans="1:11" x14ac:dyDescent="0.25">
      <c r="A4348">
        <v>3848</v>
      </c>
      <c r="B4348" t="s">
        <v>1647</v>
      </c>
      <c r="C4348" t="s">
        <v>301</v>
      </c>
      <c r="D4348" t="s">
        <v>7400</v>
      </c>
      <c r="E4348" t="s">
        <v>4202</v>
      </c>
      <c r="F4348" t="s">
        <v>4203</v>
      </c>
      <c r="G4348" t="s">
        <v>6782</v>
      </c>
      <c r="H4348">
        <v>20</v>
      </c>
      <c r="I4348" t="s">
        <v>1652</v>
      </c>
      <c r="J4348">
        <v>0</v>
      </c>
      <c r="K4348">
        <v>0</v>
      </c>
    </row>
    <row r="4349" spans="1:11" x14ac:dyDescent="0.25">
      <c r="A4349">
        <v>3848</v>
      </c>
      <c r="B4349" t="s">
        <v>1647</v>
      </c>
      <c r="C4349" t="s">
        <v>301</v>
      </c>
      <c r="D4349" t="s">
        <v>7400</v>
      </c>
      <c r="G4349" t="s">
        <v>5484</v>
      </c>
      <c r="H4349">
        <v>10</v>
      </c>
      <c r="I4349" t="s">
        <v>1652</v>
      </c>
      <c r="J4349">
        <v>0</v>
      </c>
      <c r="K4349">
        <v>0</v>
      </c>
    </row>
    <row r="4350" spans="1:11" x14ac:dyDescent="0.25">
      <c r="A4350">
        <v>3848</v>
      </c>
      <c r="B4350" t="s">
        <v>1647</v>
      </c>
      <c r="C4350" t="s">
        <v>301</v>
      </c>
      <c r="D4350" t="s">
        <v>7400</v>
      </c>
      <c r="E4350" t="s">
        <v>7599</v>
      </c>
      <c r="F4350" t="s">
        <v>1685</v>
      </c>
      <c r="G4350" t="s">
        <v>3931</v>
      </c>
      <c r="H4350">
        <v>6</v>
      </c>
      <c r="I4350" t="s">
        <v>1652</v>
      </c>
      <c r="J4350">
        <v>0</v>
      </c>
      <c r="K4350">
        <v>0</v>
      </c>
    </row>
    <row r="4351" spans="1:11" x14ac:dyDescent="0.25">
      <c r="A4351">
        <v>3848</v>
      </c>
      <c r="B4351" t="s">
        <v>1647</v>
      </c>
      <c r="C4351" t="s">
        <v>301</v>
      </c>
      <c r="D4351" t="s">
        <v>7400</v>
      </c>
      <c r="G4351" t="s">
        <v>3046</v>
      </c>
      <c r="H4351">
        <v>2</v>
      </c>
      <c r="I4351" t="s">
        <v>1652</v>
      </c>
      <c r="J4351">
        <v>0</v>
      </c>
      <c r="K4351">
        <v>0</v>
      </c>
    </row>
    <row r="4352" spans="1:11" x14ac:dyDescent="0.25">
      <c r="A4352">
        <v>3848</v>
      </c>
      <c r="B4352" t="s">
        <v>1647</v>
      </c>
      <c r="C4352" t="s">
        <v>301</v>
      </c>
      <c r="D4352" t="s">
        <v>7400</v>
      </c>
      <c r="E4352" t="s">
        <v>11017</v>
      </c>
      <c r="F4352" t="s">
        <v>11018</v>
      </c>
      <c r="G4352" t="s">
        <v>8262</v>
      </c>
      <c r="H4352">
        <v>9</v>
      </c>
      <c r="I4352" t="s">
        <v>1688</v>
      </c>
      <c r="J4352">
        <v>0</v>
      </c>
      <c r="K4352">
        <v>0</v>
      </c>
    </row>
    <row r="4353" spans="1:11" x14ac:dyDescent="0.25">
      <c r="A4353">
        <v>3848</v>
      </c>
      <c r="B4353" t="s">
        <v>1647</v>
      </c>
      <c r="C4353" t="s">
        <v>301</v>
      </c>
      <c r="D4353" t="s">
        <v>7400</v>
      </c>
      <c r="G4353" t="s">
        <v>4417</v>
      </c>
      <c r="H4353">
        <v>9</v>
      </c>
      <c r="I4353" t="s">
        <v>1688</v>
      </c>
      <c r="J4353">
        <v>0</v>
      </c>
      <c r="K4353">
        <v>0</v>
      </c>
    </row>
    <row r="4354" spans="1:11" x14ac:dyDescent="0.25">
      <c r="A4354">
        <v>3848</v>
      </c>
      <c r="B4354" t="s">
        <v>1647</v>
      </c>
      <c r="C4354" t="s">
        <v>301</v>
      </c>
      <c r="D4354" t="s">
        <v>7400</v>
      </c>
      <c r="E4354" t="s">
        <v>11019</v>
      </c>
      <c r="F4354" t="s">
        <v>11020</v>
      </c>
      <c r="G4354" t="s">
        <v>5926</v>
      </c>
      <c r="H4354">
        <v>6</v>
      </c>
      <c r="I4354" t="s">
        <v>1652</v>
      </c>
      <c r="J4354">
        <v>0</v>
      </c>
      <c r="K4354">
        <v>0</v>
      </c>
    </row>
    <row r="4355" spans="1:11" x14ac:dyDescent="0.25">
      <c r="A4355">
        <v>3848</v>
      </c>
      <c r="B4355" t="s">
        <v>1647</v>
      </c>
      <c r="C4355" t="s">
        <v>301</v>
      </c>
      <c r="D4355" t="s">
        <v>7400</v>
      </c>
      <c r="E4355" t="s">
        <v>5807</v>
      </c>
      <c r="F4355" t="s">
        <v>5161</v>
      </c>
      <c r="G4355" t="s">
        <v>6630</v>
      </c>
      <c r="H4355">
        <v>3</v>
      </c>
      <c r="I4355" t="s">
        <v>1652</v>
      </c>
      <c r="J4355">
        <v>0</v>
      </c>
      <c r="K4355">
        <v>0</v>
      </c>
    </row>
    <row r="4356" spans="1:11" x14ac:dyDescent="0.25">
      <c r="A4356">
        <v>3848</v>
      </c>
      <c r="B4356" t="s">
        <v>1647</v>
      </c>
      <c r="C4356" t="s">
        <v>301</v>
      </c>
      <c r="D4356" t="s">
        <v>7400</v>
      </c>
      <c r="G4356" t="s">
        <v>5808</v>
      </c>
      <c r="H4356">
        <v>5</v>
      </c>
      <c r="I4356" t="s">
        <v>1652</v>
      </c>
      <c r="J4356">
        <v>0</v>
      </c>
      <c r="K4356">
        <v>0</v>
      </c>
    </row>
    <row r="4357" spans="1:11" x14ac:dyDescent="0.25">
      <c r="A4357">
        <v>3848</v>
      </c>
      <c r="B4357" t="s">
        <v>1647</v>
      </c>
      <c r="C4357" t="s">
        <v>301</v>
      </c>
      <c r="D4357" t="s">
        <v>7400</v>
      </c>
      <c r="E4357" t="s">
        <v>2108</v>
      </c>
      <c r="F4357" t="s">
        <v>2109</v>
      </c>
      <c r="G4357" t="s">
        <v>3773</v>
      </c>
      <c r="H4357">
        <v>14</v>
      </c>
      <c r="I4357" t="s">
        <v>1652</v>
      </c>
      <c r="J4357">
        <v>0</v>
      </c>
      <c r="K4357">
        <v>0</v>
      </c>
    </row>
    <row r="4358" spans="1:11" x14ac:dyDescent="0.25">
      <c r="A4358">
        <v>3848</v>
      </c>
      <c r="B4358" t="s">
        <v>1647</v>
      </c>
      <c r="C4358" t="s">
        <v>301</v>
      </c>
      <c r="D4358" t="s">
        <v>7400</v>
      </c>
      <c r="G4358" t="s">
        <v>2318</v>
      </c>
      <c r="H4358">
        <v>19</v>
      </c>
      <c r="I4358" t="s">
        <v>1652</v>
      </c>
      <c r="J4358">
        <v>0</v>
      </c>
      <c r="K4358">
        <v>0</v>
      </c>
    </row>
    <row r="4359" spans="1:11" x14ac:dyDescent="0.25">
      <c r="A4359">
        <v>3848</v>
      </c>
      <c r="B4359" t="s">
        <v>1647</v>
      </c>
      <c r="C4359" t="s">
        <v>301</v>
      </c>
      <c r="D4359" t="s">
        <v>7400</v>
      </c>
      <c r="E4359" t="s">
        <v>2996</v>
      </c>
      <c r="F4359" t="s">
        <v>1797</v>
      </c>
      <c r="G4359" t="s">
        <v>10162</v>
      </c>
      <c r="H4359">
        <v>8</v>
      </c>
      <c r="I4359" t="s">
        <v>1652</v>
      </c>
      <c r="J4359">
        <v>0</v>
      </c>
      <c r="K4359">
        <v>0</v>
      </c>
    </row>
    <row r="4360" spans="1:11" x14ac:dyDescent="0.25">
      <c r="A4360">
        <v>3848</v>
      </c>
      <c r="B4360" t="s">
        <v>1647</v>
      </c>
      <c r="C4360" t="s">
        <v>301</v>
      </c>
      <c r="D4360" t="s">
        <v>7400</v>
      </c>
      <c r="G4360" t="s">
        <v>2314</v>
      </c>
      <c r="H4360">
        <v>4</v>
      </c>
      <c r="I4360" t="s">
        <v>1652</v>
      </c>
      <c r="J4360">
        <v>0</v>
      </c>
      <c r="K4360">
        <v>0</v>
      </c>
    </row>
    <row r="4361" spans="1:11" x14ac:dyDescent="0.25">
      <c r="A4361">
        <v>3848</v>
      </c>
      <c r="B4361" t="s">
        <v>1647</v>
      </c>
      <c r="C4361" t="s">
        <v>301</v>
      </c>
      <c r="D4361" t="s">
        <v>7400</v>
      </c>
      <c r="E4361" t="s">
        <v>7239</v>
      </c>
      <c r="F4361" t="s">
        <v>1684</v>
      </c>
      <c r="G4361" t="s">
        <v>8605</v>
      </c>
      <c r="H4361">
        <v>12</v>
      </c>
      <c r="I4361" t="s">
        <v>1652</v>
      </c>
      <c r="J4361">
        <v>0</v>
      </c>
      <c r="K4361">
        <v>0</v>
      </c>
    </row>
    <row r="4362" spans="1:11" x14ac:dyDescent="0.25">
      <c r="A4362">
        <v>3848</v>
      </c>
      <c r="B4362" t="s">
        <v>1647</v>
      </c>
      <c r="C4362" t="s">
        <v>301</v>
      </c>
      <c r="D4362" t="s">
        <v>7400</v>
      </c>
      <c r="G4362" t="s">
        <v>7289</v>
      </c>
      <c r="H4362">
        <v>40</v>
      </c>
      <c r="I4362" t="s">
        <v>1652</v>
      </c>
      <c r="J4362">
        <v>0</v>
      </c>
      <c r="K4362">
        <v>0</v>
      </c>
    </row>
    <row r="4363" spans="1:11" x14ac:dyDescent="0.25">
      <c r="A4363">
        <v>3848</v>
      </c>
      <c r="B4363" t="s">
        <v>1647</v>
      </c>
      <c r="C4363" t="s">
        <v>301</v>
      </c>
      <c r="D4363" t="s">
        <v>7400</v>
      </c>
      <c r="E4363" t="s">
        <v>9215</v>
      </c>
      <c r="F4363" t="s">
        <v>1683</v>
      </c>
      <c r="G4363" t="s">
        <v>5143</v>
      </c>
      <c r="H4363">
        <v>10</v>
      </c>
      <c r="I4363" t="s">
        <v>1652</v>
      </c>
      <c r="J4363">
        <v>0</v>
      </c>
      <c r="K4363">
        <v>0</v>
      </c>
    </row>
    <row r="4364" spans="1:11" x14ac:dyDescent="0.25">
      <c r="A4364">
        <v>3848</v>
      </c>
      <c r="B4364" t="s">
        <v>1647</v>
      </c>
      <c r="C4364" t="s">
        <v>301</v>
      </c>
      <c r="D4364" t="s">
        <v>7400</v>
      </c>
      <c r="E4364" t="s">
        <v>6244</v>
      </c>
      <c r="F4364" t="s">
        <v>6245</v>
      </c>
      <c r="G4364" t="s">
        <v>10372</v>
      </c>
      <c r="H4364">
        <v>13</v>
      </c>
      <c r="I4364" t="s">
        <v>1652</v>
      </c>
      <c r="J4364">
        <v>0</v>
      </c>
      <c r="K4364">
        <v>0</v>
      </c>
    </row>
    <row r="4365" spans="1:11" x14ac:dyDescent="0.25">
      <c r="A4365">
        <v>3848</v>
      </c>
      <c r="B4365" t="s">
        <v>1647</v>
      </c>
      <c r="C4365" t="s">
        <v>301</v>
      </c>
      <c r="D4365" t="s">
        <v>7400</v>
      </c>
      <c r="G4365" t="s">
        <v>4407</v>
      </c>
      <c r="H4365">
        <v>5</v>
      </c>
      <c r="I4365" t="s">
        <v>1652</v>
      </c>
      <c r="J4365">
        <v>0</v>
      </c>
      <c r="K4365">
        <v>0</v>
      </c>
    </row>
    <row r="4366" spans="1:11" x14ac:dyDescent="0.25">
      <c r="A4366">
        <v>3848</v>
      </c>
      <c r="B4366" t="s">
        <v>1647</v>
      </c>
      <c r="C4366" t="s">
        <v>301</v>
      </c>
      <c r="D4366" t="s">
        <v>7400</v>
      </c>
      <c r="E4366" t="s">
        <v>6077</v>
      </c>
      <c r="F4366" t="s">
        <v>1655</v>
      </c>
      <c r="G4366" t="s">
        <v>6642</v>
      </c>
      <c r="H4366">
        <v>179</v>
      </c>
      <c r="I4366" t="s">
        <v>1652</v>
      </c>
      <c r="J4366">
        <v>0</v>
      </c>
      <c r="K4366">
        <v>0</v>
      </c>
    </row>
    <row r="4367" spans="1:11" x14ac:dyDescent="0.25">
      <c r="A4367">
        <v>3848</v>
      </c>
      <c r="B4367" t="s">
        <v>1647</v>
      </c>
      <c r="C4367" t="s">
        <v>301</v>
      </c>
      <c r="D4367" t="s">
        <v>7400</v>
      </c>
      <c r="G4367" t="s">
        <v>6078</v>
      </c>
      <c r="H4367">
        <v>87</v>
      </c>
      <c r="I4367" t="s">
        <v>1652</v>
      </c>
      <c r="J4367">
        <v>0</v>
      </c>
      <c r="K4367">
        <v>0</v>
      </c>
    </row>
    <row r="4368" spans="1:11" x14ac:dyDescent="0.25">
      <c r="A4368">
        <v>3848</v>
      </c>
      <c r="B4368" t="s">
        <v>1647</v>
      </c>
      <c r="C4368" t="s">
        <v>301</v>
      </c>
      <c r="D4368" t="s">
        <v>7400</v>
      </c>
      <c r="E4368" t="s">
        <v>6246</v>
      </c>
      <c r="F4368" t="s">
        <v>1655</v>
      </c>
      <c r="G4368" t="s">
        <v>6637</v>
      </c>
      <c r="H4368">
        <v>39</v>
      </c>
      <c r="I4368" t="s">
        <v>1652</v>
      </c>
      <c r="J4368">
        <v>0</v>
      </c>
      <c r="K4368">
        <v>0</v>
      </c>
    </row>
    <row r="4369" spans="1:11" x14ac:dyDescent="0.25">
      <c r="A4369">
        <v>3848</v>
      </c>
      <c r="B4369" t="s">
        <v>1647</v>
      </c>
      <c r="C4369" t="s">
        <v>301</v>
      </c>
      <c r="D4369" t="s">
        <v>7400</v>
      </c>
      <c r="G4369" t="s">
        <v>5241</v>
      </c>
      <c r="H4369">
        <v>52</v>
      </c>
      <c r="I4369" t="s">
        <v>1652</v>
      </c>
      <c r="J4369">
        <v>0</v>
      </c>
      <c r="K4369">
        <v>0</v>
      </c>
    </row>
    <row r="4370" spans="1:11" x14ac:dyDescent="0.25">
      <c r="A4370">
        <v>3848</v>
      </c>
      <c r="B4370" t="s">
        <v>1647</v>
      </c>
      <c r="C4370" t="s">
        <v>301</v>
      </c>
      <c r="D4370" t="s">
        <v>7400</v>
      </c>
      <c r="E4370" t="s">
        <v>5809</v>
      </c>
      <c r="F4370" t="s">
        <v>3304</v>
      </c>
      <c r="G4370" t="s">
        <v>2299</v>
      </c>
      <c r="H4370">
        <v>2</v>
      </c>
      <c r="I4370" t="s">
        <v>1652</v>
      </c>
      <c r="J4370">
        <v>0</v>
      </c>
      <c r="K4370">
        <v>0</v>
      </c>
    </row>
    <row r="4371" spans="1:11" x14ac:dyDescent="0.25">
      <c r="A4371">
        <v>3848</v>
      </c>
      <c r="B4371" t="s">
        <v>1647</v>
      </c>
      <c r="C4371" t="s">
        <v>301</v>
      </c>
      <c r="D4371" t="s">
        <v>7400</v>
      </c>
      <c r="E4371" t="s">
        <v>5810</v>
      </c>
      <c r="F4371" t="s">
        <v>5397</v>
      </c>
      <c r="G4371" t="s">
        <v>5398</v>
      </c>
      <c r="H4371">
        <v>5</v>
      </c>
      <c r="I4371" t="s">
        <v>1652</v>
      </c>
      <c r="J4371">
        <v>0</v>
      </c>
      <c r="K4371">
        <v>0</v>
      </c>
    </row>
    <row r="4372" spans="1:11" x14ac:dyDescent="0.25">
      <c r="A4372">
        <v>3848</v>
      </c>
      <c r="B4372" t="s">
        <v>1647</v>
      </c>
      <c r="C4372" t="s">
        <v>301</v>
      </c>
      <c r="D4372" t="s">
        <v>7400</v>
      </c>
      <c r="E4372" t="s">
        <v>5811</v>
      </c>
      <c r="F4372" t="s">
        <v>5812</v>
      </c>
      <c r="G4372" t="s">
        <v>5813</v>
      </c>
      <c r="H4372">
        <v>4</v>
      </c>
      <c r="I4372" t="s">
        <v>1652</v>
      </c>
      <c r="J4372">
        <v>0</v>
      </c>
      <c r="K4372">
        <v>0</v>
      </c>
    </row>
    <row r="4373" spans="1:11" x14ac:dyDescent="0.25">
      <c r="A4373">
        <v>3848</v>
      </c>
      <c r="B4373" t="s">
        <v>1647</v>
      </c>
      <c r="C4373" t="s">
        <v>301</v>
      </c>
      <c r="D4373" t="s">
        <v>7400</v>
      </c>
      <c r="E4373" t="s">
        <v>6079</v>
      </c>
      <c r="F4373" t="s">
        <v>6080</v>
      </c>
      <c r="G4373" t="s">
        <v>4407</v>
      </c>
      <c r="H4373">
        <v>2</v>
      </c>
      <c r="I4373" t="s">
        <v>1652</v>
      </c>
      <c r="J4373">
        <v>0</v>
      </c>
      <c r="K4373">
        <v>0</v>
      </c>
    </row>
    <row r="4374" spans="1:11" x14ac:dyDescent="0.25">
      <c r="A4374">
        <v>3848</v>
      </c>
      <c r="B4374" t="s">
        <v>1647</v>
      </c>
      <c r="C4374" t="s">
        <v>301</v>
      </c>
      <c r="D4374" t="s">
        <v>7400</v>
      </c>
      <c r="E4374" t="s">
        <v>5814</v>
      </c>
      <c r="F4374" t="s">
        <v>5815</v>
      </c>
      <c r="G4374" t="s">
        <v>4394</v>
      </c>
      <c r="H4374">
        <v>7</v>
      </c>
      <c r="I4374" t="s">
        <v>1652</v>
      </c>
      <c r="J4374">
        <v>0</v>
      </c>
      <c r="K4374">
        <v>0</v>
      </c>
    </row>
    <row r="4375" spans="1:11" x14ac:dyDescent="0.25">
      <c r="A4375">
        <v>3848</v>
      </c>
      <c r="B4375" t="s">
        <v>1647</v>
      </c>
      <c r="C4375" t="s">
        <v>301</v>
      </c>
      <c r="D4375" t="s">
        <v>7400</v>
      </c>
      <c r="E4375" t="s">
        <v>1682</v>
      </c>
      <c r="F4375" t="s">
        <v>1665</v>
      </c>
      <c r="G4375" t="s">
        <v>3917</v>
      </c>
      <c r="H4375">
        <v>15</v>
      </c>
      <c r="I4375" t="s">
        <v>1652</v>
      </c>
      <c r="J4375">
        <v>0</v>
      </c>
      <c r="K4375">
        <v>0</v>
      </c>
    </row>
    <row r="4376" spans="1:11" x14ac:dyDescent="0.25">
      <c r="A4376">
        <v>3848</v>
      </c>
      <c r="B4376" t="s">
        <v>1647</v>
      </c>
      <c r="C4376" t="s">
        <v>301</v>
      </c>
      <c r="D4376" t="s">
        <v>7400</v>
      </c>
      <c r="G4376" t="s">
        <v>2208</v>
      </c>
      <c r="H4376">
        <v>41</v>
      </c>
      <c r="I4376" t="s">
        <v>1652</v>
      </c>
      <c r="J4376">
        <v>0</v>
      </c>
      <c r="K4376">
        <v>0</v>
      </c>
    </row>
    <row r="4377" spans="1:11" x14ac:dyDescent="0.25">
      <c r="A4377">
        <v>3848</v>
      </c>
      <c r="B4377" t="s">
        <v>1647</v>
      </c>
      <c r="C4377" t="s">
        <v>301</v>
      </c>
      <c r="D4377" t="s">
        <v>7400</v>
      </c>
      <c r="E4377" t="s">
        <v>6697</v>
      </c>
      <c r="F4377" t="s">
        <v>1678</v>
      </c>
      <c r="G4377" t="s">
        <v>6639</v>
      </c>
      <c r="H4377">
        <v>1</v>
      </c>
      <c r="I4377" t="s">
        <v>1652</v>
      </c>
      <c r="J4377">
        <v>0</v>
      </c>
      <c r="K4377">
        <v>0</v>
      </c>
    </row>
    <row r="4378" spans="1:11" x14ac:dyDescent="0.25">
      <c r="A4378">
        <v>3848</v>
      </c>
      <c r="B4378" t="s">
        <v>1647</v>
      </c>
      <c r="C4378" t="s">
        <v>301</v>
      </c>
      <c r="D4378" t="s">
        <v>7400</v>
      </c>
      <c r="E4378" t="s">
        <v>4204</v>
      </c>
      <c r="F4378" t="s">
        <v>4205</v>
      </c>
      <c r="G4378" t="s">
        <v>3104</v>
      </c>
      <c r="H4378">
        <v>1</v>
      </c>
      <c r="I4378" t="s">
        <v>1652</v>
      </c>
      <c r="J4378">
        <v>0</v>
      </c>
      <c r="K4378">
        <v>0</v>
      </c>
    </row>
    <row r="4379" spans="1:11" x14ac:dyDescent="0.25">
      <c r="A4379">
        <v>3848</v>
      </c>
      <c r="B4379" t="s">
        <v>1647</v>
      </c>
      <c r="C4379" t="s">
        <v>301</v>
      </c>
      <c r="D4379" t="s">
        <v>7400</v>
      </c>
      <c r="E4379" t="s">
        <v>8879</v>
      </c>
      <c r="F4379" t="s">
        <v>1679</v>
      </c>
      <c r="G4379" t="s">
        <v>8880</v>
      </c>
      <c r="H4379">
        <v>4</v>
      </c>
      <c r="I4379" t="s">
        <v>1652</v>
      </c>
      <c r="J4379">
        <v>0</v>
      </c>
      <c r="K4379">
        <v>0</v>
      </c>
    </row>
    <row r="4380" spans="1:11" x14ac:dyDescent="0.25">
      <c r="A4380">
        <v>3848</v>
      </c>
      <c r="B4380" t="s">
        <v>1647</v>
      </c>
      <c r="C4380" t="s">
        <v>301</v>
      </c>
      <c r="D4380" t="s">
        <v>7400</v>
      </c>
      <c r="E4380" t="s">
        <v>11021</v>
      </c>
      <c r="F4380" t="s">
        <v>1681</v>
      </c>
      <c r="G4380" t="s">
        <v>6633</v>
      </c>
      <c r="H4380">
        <v>9</v>
      </c>
      <c r="I4380" t="s">
        <v>1652</v>
      </c>
      <c r="J4380">
        <v>0</v>
      </c>
      <c r="K4380">
        <v>0</v>
      </c>
    </row>
    <row r="4381" spans="1:11" x14ac:dyDescent="0.25">
      <c r="A4381">
        <v>3848</v>
      </c>
      <c r="B4381" t="s">
        <v>1647</v>
      </c>
      <c r="C4381" t="s">
        <v>301</v>
      </c>
      <c r="D4381" t="s">
        <v>7400</v>
      </c>
      <c r="E4381" t="s">
        <v>120</v>
      </c>
      <c r="F4381" t="s">
        <v>7290</v>
      </c>
      <c r="G4381" t="s">
        <v>1587</v>
      </c>
      <c r="H4381">
        <v>12</v>
      </c>
      <c r="I4381" t="s">
        <v>7291</v>
      </c>
      <c r="J4381">
        <v>0</v>
      </c>
      <c r="K4381">
        <v>0</v>
      </c>
    </row>
    <row r="4382" spans="1:11" x14ac:dyDescent="0.25">
      <c r="A4382">
        <v>3848</v>
      </c>
      <c r="B4382" t="s">
        <v>1647</v>
      </c>
      <c r="C4382" t="s">
        <v>301</v>
      </c>
      <c r="D4382" t="s">
        <v>7400</v>
      </c>
      <c r="E4382" t="s">
        <v>5816</v>
      </c>
      <c r="F4382" t="s">
        <v>5817</v>
      </c>
      <c r="G4382" t="s">
        <v>5618</v>
      </c>
      <c r="H4382">
        <v>2</v>
      </c>
      <c r="I4382" t="s">
        <v>1652</v>
      </c>
      <c r="J4382">
        <v>0</v>
      </c>
      <c r="K4382">
        <v>0</v>
      </c>
    </row>
    <row r="4383" spans="1:11" x14ac:dyDescent="0.25">
      <c r="A4383">
        <v>3848</v>
      </c>
      <c r="B4383" t="s">
        <v>1647</v>
      </c>
      <c r="C4383" t="s">
        <v>301</v>
      </c>
      <c r="D4383" t="s">
        <v>7400</v>
      </c>
      <c r="E4383" t="s">
        <v>4408</v>
      </c>
      <c r="F4383" t="s">
        <v>4409</v>
      </c>
      <c r="G4383" t="s">
        <v>2262</v>
      </c>
      <c r="H4383">
        <v>167</v>
      </c>
      <c r="I4383" t="s">
        <v>1652</v>
      </c>
      <c r="J4383">
        <v>0</v>
      </c>
      <c r="K4383">
        <v>0</v>
      </c>
    </row>
    <row r="4384" spans="1:11" x14ac:dyDescent="0.25">
      <c r="A4384">
        <v>3848</v>
      </c>
      <c r="B4384" t="s">
        <v>1647</v>
      </c>
      <c r="C4384" t="s">
        <v>301</v>
      </c>
      <c r="D4384" t="s">
        <v>7400</v>
      </c>
      <c r="E4384" t="s">
        <v>2498</v>
      </c>
      <c r="F4384" t="s">
        <v>2499</v>
      </c>
      <c r="G4384" t="s">
        <v>10367</v>
      </c>
      <c r="H4384">
        <v>27</v>
      </c>
      <c r="I4384" t="s">
        <v>1652</v>
      </c>
      <c r="J4384">
        <v>0</v>
      </c>
      <c r="K4384">
        <v>0</v>
      </c>
    </row>
    <row r="4385" spans="1:11" x14ac:dyDescent="0.25">
      <c r="A4385">
        <v>3848</v>
      </c>
      <c r="B4385" t="s">
        <v>1647</v>
      </c>
      <c r="C4385" t="s">
        <v>301</v>
      </c>
      <c r="D4385" t="s">
        <v>7400</v>
      </c>
      <c r="G4385" t="s">
        <v>2262</v>
      </c>
      <c r="H4385">
        <v>44</v>
      </c>
      <c r="I4385" t="s">
        <v>1652</v>
      </c>
      <c r="J4385">
        <v>0</v>
      </c>
      <c r="K4385">
        <v>0</v>
      </c>
    </row>
    <row r="4386" spans="1:11" x14ac:dyDescent="0.25">
      <c r="A4386">
        <v>3848</v>
      </c>
      <c r="B4386" t="s">
        <v>1647</v>
      </c>
      <c r="C4386" t="s">
        <v>301</v>
      </c>
      <c r="D4386" t="s">
        <v>7400</v>
      </c>
      <c r="E4386" t="s">
        <v>121</v>
      </c>
      <c r="F4386" t="s">
        <v>1680</v>
      </c>
      <c r="G4386" t="s">
        <v>1528</v>
      </c>
      <c r="H4386">
        <v>7</v>
      </c>
      <c r="I4386" t="s">
        <v>1652</v>
      </c>
      <c r="J4386">
        <v>0</v>
      </c>
      <c r="K4386">
        <v>0</v>
      </c>
    </row>
    <row r="4387" spans="1:11" x14ac:dyDescent="0.25">
      <c r="A4387">
        <v>3848</v>
      </c>
      <c r="B4387" t="s">
        <v>1647</v>
      </c>
      <c r="C4387" t="s">
        <v>301</v>
      </c>
      <c r="D4387" t="s">
        <v>7400</v>
      </c>
      <c r="E4387" t="s">
        <v>123</v>
      </c>
      <c r="F4387" t="s">
        <v>9216</v>
      </c>
      <c r="G4387" t="s">
        <v>1596</v>
      </c>
      <c r="H4387">
        <v>1</v>
      </c>
      <c r="I4387" t="s">
        <v>1652</v>
      </c>
      <c r="J4387">
        <v>0</v>
      </c>
      <c r="K4387">
        <v>0</v>
      </c>
    </row>
    <row r="4388" spans="1:11" x14ac:dyDescent="0.25">
      <c r="A4388">
        <v>3848</v>
      </c>
      <c r="B4388" t="s">
        <v>1647</v>
      </c>
      <c r="C4388" t="s">
        <v>301</v>
      </c>
      <c r="D4388" t="s">
        <v>7400</v>
      </c>
      <c r="E4388" t="s">
        <v>117</v>
      </c>
      <c r="F4388" t="s">
        <v>7649</v>
      </c>
      <c r="G4388" t="s">
        <v>99</v>
      </c>
      <c r="H4388">
        <v>6</v>
      </c>
      <c r="I4388" t="s">
        <v>1652</v>
      </c>
      <c r="J4388">
        <v>0</v>
      </c>
      <c r="K4388">
        <v>0</v>
      </c>
    </row>
    <row r="4389" spans="1:11" x14ac:dyDescent="0.25">
      <c r="A4389">
        <v>3848</v>
      </c>
      <c r="B4389" t="s">
        <v>1647</v>
      </c>
      <c r="C4389" t="s">
        <v>301</v>
      </c>
      <c r="D4389" t="s">
        <v>7400</v>
      </c>
      <c r="E4389" t="s">
        <v>118</v>
      </c>
      <c r="F4389" t="s">
        <v>11022</v>
      </c>
      <c r="G4389" t="s">
        <v>99</v>
      </c>
      <c r="H4389">
        <v>10</v>
      </c>
      <c r="I4389" t="s">
        <v>1652</v>
      </c>
      <c r="J4389">
        <v>0</v>
      </c>
      <c r="K4389">
        <v>0</v>
      </c>
    </row>
    <row r="4390" spans="1:11" x14ac:dyDescent="0.25">
      <c r="A4390">
        <v>3848</v>
      </c>
      <c r="B4390" t="s">
        <v>1647</v>
      </c>
      <c r="C4390" t="s">
        <v>301</v>
      </c>
      <c r="D4390" t="s">
        <v>7400</v>
      </c>
      <c r="E4390" t="s">
        <v>9042</v>
      </c>
      <c r="F4390" t="s">
        <v>10195</v>
      </c>
      <c r="G4390" t="s">
        <v>78</v>
      </c>
      <c r="H4390">
        <v>4</v>
      </c>
      <c r="I4390" t="s">
        <v>10196</v>
      </c>
      <c r="J4390">
        <v>0</v>
      </c>
      <c r="K4390">
        <v>0</v>
      </c>
    </row>
    <row r="4391" spans="1:11" x14ac:dyDescent="0.25">
      <c r="A4391">
        <v>3848</v>
      </c>
      <c r="B4391" t="s">
        <v>1647</v>
      </c>
      <c r="C4391" t="s">
        <v>301</v>
      </c>
      <c r="D4391" t="s">
        <v>7400</v>
      </c>
      <c r="E4391" t="s">
        <v>6145</v>
      </c>
      <c r="F4391" t="s">
        <v>6146</v>
      </c>
      <c r="G4391" t="s">
        <v>3246</v>
      </c>
      <c r="H4391">
        <v>2</v>
      </c>
      <c r="I4391" t="s">
        <v>1652</v>
      </c>
      <c r="J4391">
        <v>0</v>
      </c>
      <c r="K4391">
        <v>0</v>
      </c>
    </row>
    <row r="4392" spans="1:11" x14ac:dyDescent="0.25">
      <c r="A4392">
        <v>3848</v>
      </c>
      <c r="B4392" t="s">
        <v>1647</v>
      </c>
      <c r="C4392" t="s">
        <v>301</v>
      </c>
      <c r="D4392" t="s">
        <v>7400</v>
      </c>
      <c r="E4392" t="s">
        <v>5818</v>
      </c>
      <c r="F4392" t="s">
        <v>5819</v>
      </c>
      <c r="G4392" t="s">
        <v>5820</v>
      </c>
      <c r="H4392">
        <v>2</v>
      </c>
      <c r="I4392" t="s">
        <v>1646</v>
      </c>
      <c r="J4392">
        <v>0</v>
      </c>
      <c r="K4392">
        <v>0</v>
      </c>
    </row>
    <row r="4393" spans="1:11" x14ac:dyDescent="0.25">
      <c r="A4393">
        <v>3848</v>
      </c>
      <c r="B4393" t="s">
        <v>1647</v>
      </c>
      <c r="C4393" t="s">
        <v>301</v>
      </c>
      <c r="D4393" t="s">
        <v>7400</v>
      </c>
      <c r="E4393" t="s">
        <v>2371</v>
      </c>
      <c r="F4393" t="s">
        <v>2372</v>
      </c>
      <c r="G4393" t="s">
        <v>5830</v>
      </c>
      <c r="H4393">
        <v>4</v>
      </c>
      <c r="I4393" t="s">
        <v>1646</v>
      </c>
      <c r="J4393">
        <v>0</v>
      </c>
      <c r="K4393">
        <v>0</v>
      </c>
    </row>
    <row r="4394" spans="1:11" x14ac:dyDescent="0.25">
      <c r="A4394">
        <v>3848</v>
      </c>
      <c r="B4394" t="s">
        <v>1647</v>
      </c>
      <c r="C4394" t="s">
        <v>301</v>
      </c>
      <c r="D4394" t="s">
        <v>7400</v>
      </c>
      <c r="E4394" t="s">
        <v>5821</v>
      </c>
      <c r="F4394" t="s">
        <v>5822</v>
      </c>
      <c r="G4394" t="s">
        <v>5384</v>
      </c>
      <c r="H4394">
        <v>4</v>
      </c>
      <c r="I4394" t="s">
        <v>1646</v>
      </c>
      <c r="J4394">
        <v>0</v>
      </c>
      <c r="K4394">
        <v>0</v>
      </c>
    </row>
    <row r="4395" spans="1:11" x14ac:dyDescent="0.25">
      <c r="A4395">
        <v>3848</v>
      </c>
      <c r="B4395" t="s">
        <v>1647</v>
      </c>
      <c r="C4395" t="s">
        <v>301</v>
      </c>
      <c r="D4395" t="s">
        <v>7400</v>
      </c>
      <c r="E4395" t="s">
        <v>5823</v>
      </c>
      <c r="F4395" t="s">
        <v>5597</v>
      </c>
      <c r="G4395" t="s">
        <v>5824</v>
      </c>
      <c r="H4395">
        <v>8</v>
      </c>
      <c r="I4395" t="s">
        <v>1646</v>
      </c>
      <c r="J4395">
        <v>0</v>
      </c>
      <c r="K4395">
        <v>0</v>
      </c>
    </row>
    <row r="4396" spans="1:11" x14ac:dyDescent="0.25">
      <c r="A4396">
        <v>3848</v>
      </c>
      <c r="B4396" t="s">
        <v>1647</v>
      </c>
      <c r="C4396" t="s">
        <v>301</v>
      </c>
      <c r="D4396" t="s">
        <v>7400</v>
      </c>
      <c r="E4396" t="s">
        <v>5825</v>
      </c>
      <c r="F4396" t="s">
        <v>5826</v>
      </c>
      <c r="G4396" t="s">
        <v>10197</v>
      </c>
      <c r="H4396">
        <v>1</v>
      </c>
      <c r="I4396" t="s">
        <v>1646</v>
      </c>
      <c r="J4396">
        <v>0</v>
      </c>
      <c r="K4396">
        <v>0</v>
      </c>
    </row>
    <row r="4397" spans="1:11" x14ac:dyDescent="0.25">
      <c r="A4397">
        <v>3848</v>
      </c>
      <c r="B4397" t="s">
        <v>1647</v>
      </c>
      <c r="C4397" t="s">
        <v>301</v>
      </c>
      <c r="D4397" t="s">
        <v>7400</v>
      </c>
      <c r="G4397" t="s">
        <v>5827</v>
      </c>
      <c r="H4397">
        <v>3</v>
      </c>
      <c r="I4397" t="s">
        <v>1646</v>
      </c>
      <c r="J4397">
        <v>0</v>
      </c>
      <c r="K4397">
        <v>0</v>
      </c>
    </row>
    <row r="4398" spans="1:11" x14ac:dyDescent="0.25">
      <c r="A4398">
        <v>3848</v>
      </c>
      <c r="B4398" t="s">
        <v>1647</v>
      </c>
      <c r="C4398" t="s">
        <v>301</v>
      </c>
      <c r="D4398" t="s">
        <v>7400</v>
      </c>
      <c r="E4398" t="s">
        <v>6564</v>
      </c>
      <c r="F4398" t="s">
        <v>6565</v>
      </c>
      <c r="G4398" t="s">
        <v>3748</v>
      </c>
      <c r="H4398">
        <v>1</v>
      </c>
      <c r="I4398" t="s">
        <v>1646</v>
      </c>
      <c r="J4398">
        <v>0</v>
      </c>
      <c r="K4398">
        <v>0</v>
      </c>
    </row>
    <row r="4399" spans="1:11" x14ac:dyDescent="0.25">
      <c r="A4399">
        <v>3848</v>
      </c>
      <c r="B4399" t="s">
        <v>1647</v>
      </c>
      <c r="C4399" t="s">
        <v>301</v>
      </c>
      <c r="D4399" t="s">
        <v>7400</v>
      </c>
      <c r="G4399" t="s">
        <v>5830</v>
      </c>
      <c r="H4399">
        <v>1</v>
      </c>
      <c r="I4399" t="s">
        <v>1646</v>
      </c>
      <c r="J4399">
        <v>0</v>
      </c>
      <c r="K4399">
        <v>0</v>
      </c>
    </row>
    <row r="4400" spans="1:11" x14ac:dyDescent="0.25">
      <c r="A4400">
        <v>3848</v>
      </c>
      <c r="B4400" t="s">
        <v>1647</v>
      </c>
      <c r="C4400" t="s">
        <v>301</v>
      </c>
      <c r="D4400" t="s">
        <v>7400</v>
      </c>
      <c r="E4400" t="s">
        <v>6566</v>
      </c>
      <c r="F4400" t="s">
        <v>5822</v>
      </c>
      <c r="G4400" t="s">
        <v>5830</v>
      </c>
      <c r="H4400">
        <v>4</v>
      </c>
      <c r="I4400" t="s">
        <v>1646</v>
      </c>
      <c r="J4400">
        <v>0</v>
      </c>
      <c r="K4400">
        <v>0</v>
      </c>
    </row>
    <row r="4401" spans="1:11" x14ac:dyDescent="0.25">
      <c r="A4401">
        <v>3848</v>
      </c>
      <c r="B4401" t="s">
        <v>1647</v>
      </c>
      <c r="C4401" t="s">
        <v>301</v>
      </c>
      <c r="D4401" t="s">
        <v>7400</v>
      </c>
      <c r="E4401" t="s">
        <v>5828</v>
      </c>
      <c r="F4401" t="s">
        <v>5829</v>
      </c>
      <c r="G4401" t="s">
        <v>5830</v>
      </c>
      <c r="H4401">
        <v>3</v>
      </c>
      <c r="I4401" t="s">
        <v>1646</v>
      </c>
      <c r="J4401">
        <v>0</v>
      </c>
      <c r="K4401">
        <v>0</v>
      </c>
    </row>
    <row r="4402" spans="1:11" x14ac:dyDescent="0.25">
      <c r="A4402">
        <v>3848</v>
      </c>
      <c r="B4402" t="s">
        <v>1647</v>
      </c>
      <c r="C4402" t="s">
        <v>301</v>
      </c>
      <c r="D4402" t="s">
        <v>7400</v>
      </c>
      <c r="E4402" t="s">
        <v>5831</v>
      </c>
      <c r="F4402" t="s">
        <v>5832</v>
      </c>
      <c r="G4402" t="s">
        <v>5833</v>
      </c>
      <c r="H4402">
        <v>8</v>
      </c>
      <c r="I4402" t="s">
        <v>1646</v>
      </c>
      <c r="J4402">
        <v>0</v>
      </c>
      <c r="K4402">
        <v>0</v>
      </c>
    </row>
    <row r="4403" spans="1:11" x14ac:dyDescent="0.25">
      <c r="A4403">
        <v>3848</v>
      </c>
      <c r="B4403" t="s">
        <v>1647</v>
      </c>
      <c r="C4403" t="s">
        <v>301</v>
      </c>
      <c r="D4403" t="s">
        <v>7400</v>
      </c>
      <c r="E4403" t="s">
        <v>8355</v>
      </c>
      <c r="F4403" t="s">
        <v>8356</v>
      </c>
      <c r="G4403" t="s">
        <v>6727</v>
      </c>
      <c r="H4403">
        <v>1</v>
      </c>
      <c r="I4403" t="s">
        <v>1646</v>
      </c>
      <c r="J4403">
        <v>0</v>
      </c>
      <c r="K4403">
        <v>0</v>
      </c>
    </row>
    <row r="4404" spans="1:11" x14ac:dyDescent="0.25">
      <c r="A4404">
        <v>3848</v>
      </c>
      <c r="B4404" t="s">
        <v>1647</v>
      </c>
      <c r="C4404" t="s">
        <v>301</v>
      </c>
      <c r="D4404" t="s">
        <v>7400</v>
      </c>
      <c r="E4404" t="s">
        <v>6916</v>
      </c>
      <c r="F4404" t="s">
        <v>1678</v>
      </c>
      <c r="G4404" t="s">
        <v>6881</v>
      </c>
      <c r="H4404">
        <v>1</v>
      </c>
      <c r="I4404" t="s">
        <v>1646</v>
      </c>
      <c r="J4404">
        <v>0</v>
      </c>
      <c r="K4404">
        <v>0</v>
      </c>
    </row>
    <row r="4405" spans="1:11" x14ac:dyDescent="0.25">
      <c r="A4405">
        <v>3848</v>
      </c>
      <c r="B4405" t="s">
        <v>1647</v>
      </c>
      <c r="C4405" t="s">
        <v>301</v>
      </c>
      <c r="D4405" t="s">
        <v>7400</v>
      </c>
      <c r="E4405" t="s">
        <v>5834</v>
      </c>
      <c r="F4405" t="s">
        <v>5835</v>
      </c>
      <c r="G4405" t="s">
        <v>2307</v>
      </c>
      <c r="H4405">
        <v>30</v>
      </c>
      <c r="I4405" t="s">
        <v>1652</v>
      </c>
      <c r="J4405">
        <v>0</v>
      </c>
      <c r="K4405">
        <v>0</v>
      </c>
    </row>
    <row r="4406" spans="1:11" x14ac:dyDescent="0.25">
      <c r="A4406">
        <v>3848</v>
      </c>
      <c r="B4406" t="s">
        <v>1647</v>
      </c>
      <c r="C4406" t="s">
        <v>301</v>
      </c>
      <c r="D4406" t="s">
        <v>7400</v>
      </c>
      <c r="E4406" t="s">
        <v>5836</v>
      </c>
      <c r="F4406" t="s">
        <v>5837</v>
      </c>
      <c r="G4406" t="s">
        <v>2307</v>
      </c>
      <c r="H4406">
        <v>28</v>
      </c>
      <c r="I4406" t="s">
        <v>1652</v>
      </c>
      <c r="J4406">
        <v>0</v>
      </c>
      <c r="K4406">
        <v>0</v>
      </c>
    </row>
    <row r="4407" spans="1:11" x14ac:dyDescent="0.25">
      <c r="A4407">
        <v>3848</v>
      </c>
      <c r="B4407" t="s">
        <v>1647</v>
      </c>
      <c r="C4407" t="s">
        <v>301</v>
      </c>
      <c r="D4407" t="s">
        <v>7400</v>
      </c>
      <c r="E4407" t="s">
        <v>5838</v>
      </c>
      <c r="F4407" t="s">
        <v>5839</v>
      </c>
      <c r="G4407" t="s">
        <v>2307</v>
      </c>
      <c r="H4407">
        <v>21</v>
      </c>
      <c r="I4407" t="s">
        <v>1652</v>
      </c>
      <c r="J4407">
        <v>0</v>
      </c>
      <c r="K4407">
        <v>0</v>
      </c>
    </row>
    <row r="4408" spans="1:11" x14ac:dyDescent="0.25">
      <c r="A4408">
        <v>3848</v>
      </c>
      <c r="B4408" t="s">
        <v>1647</v>
      </c>
      <c r="C4408" t="s">
        <v>301</v>
      </c>
      <c r="D4408" t="s">
        <v>7400</v>
      </c>
      <c r="E4408" t="s">
        <v>5840</v>
      </c>
      <c r="F4408" t="s">
        <v>5839</v>
      </c>
      <c r="G4408" t="s">
        <v>2307</v>
      </c>
      <c r="H4408">
        <v>18</v>
      </c>
      <c r="I4408" t="s">
        <v>1652</v>
      </c>
      <c r="J4408">
        <v>0</v>
      </c>
      <c r="K4408">
        <v>0</v>
      </c>
    </row>
    <row r="4409" spans="1:11" x14ac:dyDescent="0.25">
      <c r="A4409">
        <v>3848</v>
      </c>
      <c r="B4409" t="s">
        <v>1647</v>
      </c>
      <c r="C4409" t="s">
        <v>301</v>
      </c>
      <c r="D4409" t="s">
        <v>7400</v>
      </c>
      <c r="E4409" t="s">
        <v>5841</v>
      </c>
      <c r="F4409" t="s">
        <v>5842</v>
      </c>
      <c r="G4409" t="s">
        <v>2307</v>
      </c>
      <c r="H4409">
        <v>21</v>
      </c>
      <c r="I4409" t="s">
        <v>1652</v>
      </c>
      <c r="J4409">
        <v>0</v>
      </c>
      <c r="K4409">
        <v>0</v>
      </c>
    </row>
    <row r="4410" spans="1:11" x14ac:dyDescent="0.25">
      <c r="A4410">
        <v>3848</v>
      </c>
      <c r="B4410" t="s">
        <v>1647</v>
      </c>
      <c r="C4410" t="s">
        <v>301</v>
      </c>
      <c r="D4410" t="s">
        <v>7400</v>
      </c>
      <c r="E4410" t="s">
        <v>5843</v>
      </c>
      <c r="F4410" t="s">
        <v>5844</v>
      </c>
      <c r="G4410" t="s">
        <v>2307</v>
      </c>
      <c r="H4410">
        <v>10</v>
      </c>
      <c r="I4410" t="s">
        <v>1652</v>
      </c>
      <c r="J4410">
        <v>0</v>
      </c>
      <c r="K4410">
        <v>0</v>
      </c>
    </row>
    <row r="4411" spans="1:11" x14ac:dyDescent="0.25">
      <c r="A4411">
        <v>3848</v>
      </c>
      <c r="B4411" t="s">
        <v>1647</v>
      </c>
      <c r="C4411" t="s">
        <v>301</v>
      </c>
      <c r="D4411" t="s">
        <v>7400</v>
      </c>
      <c r="E4411" t="s">
        <v>1676</v>
      </c>
      <c r="F4411" t="s">
        <v>1675</v>
      </c>
      <c r="G4411" t="s">
        <v>2307</v>
      </c>
      <c r="H4411">
        <v>24</v>
      </c>
      <c r="I4411" t="s">
        <v>1652</v>
      </c>
      <c r="J4411">
        <v>0</v>
      </c>
      <c r="K4411">
        <v>0</v>
      </c>
    </row>
    <row r="4412" spans="1:11" x14ac:dyDescent="0.25">
      <c r="A4412">
        <v>3848</v>
      </c>
      <c r="B4412" t="s">
        <v>1647</v>
      </c>
      <c r="C4412" t="s">
        <v>301</v>
      </c>
      <c r="D4412" t="s">
        <v>7400</v>
      </c>
      <c r="E4412" t="s">
        <v>8881</v>
      </c>
      <c r="F4412" t="s">
        <v>8882</v>
      </c>
      <c r="G4412" t="s">
        <v>4303</v>
      </c>
      <c r="H4412">
        <v>2</v>
      </c>
      <c r="I4412" t="s">
        <v>1646</v>
      </c>
      <c r="J4412">
        <v>0</v>
      </c>
      <c r="K4412">
        <v>0</v>
      </c>
    </row>
    <row r="4413" spans="1:11" x14ac:dyDescent="0.25">
      <c r="A4413">
        <v>3848</v>
      </c>
      <c r="B4413" t="s">
        <v>1647</v>
      </c>
      <c r="C4413" t="s">
        <v>301</v>
      </c>
      <c r="D4413" t="s">
        <v>7400</v>
      </c>
      <c r="E4413" t="s">
        <v>6081</v>
      </c>
      <c r="F4413" t="s">
        <v>1655</v>
      </c>
      <c r="G4413" t="s">
        <v>6885</v>
      </c>
      <c r="H4413">
        <v>18</v>
      </c>
      <c r="I4413" t="s">
        <v>1652</v>
      </c>
      <c r="J4413">
        <v>0</v>
      </c>
      <c r="K4413">
        <v>0</v>
      </c>
    </row>
    <row r="4414" spans="1:11" x14ac:dyDescent="0.25">
      <c r="A4414">
        <v>3848</v>
      </c>
      <c r="B4414" t="s">
        <v>1647</v>
      </c>
      <c r="C4414" t="s">
        <v>301</v>
      </c>
      <c r="D4414" t="s">
        <v>7400</v>
      </c>
      <c r="E4414" t="s">
        <v>5845</v>
      </c>
      <c r="F4414" t="s">
        <v>5846</v>
      </c>
      <c r="G4414" t="s">
        <v>5847</v>
      </c>
      <c r="H4414">
        <v>9</v>
      </c>
      <c r="I4414" t="s">
        <v>1652</v>
      </c>
      <c r="J4414">
        <v>0</v>
      </c>
      <c r="K4414">
        <v>0</v>
      </c>
    </row>
    <row r="4415" spans="1:11" x14ac:dyDescent="0.25">
      <c r="A4415">
        <v>3848</v>
      </c>
      <c r="B4415" t="s">
        <v>1647</v>
      </c>
      <c r="C4415" t="s">
        <v>301</v>
      </c>
      <c r="D4415" t="s">
        <v>7400</v>
      </c>
      <c r="E4415" t="s">
        <v>4207</v>
      </c>
      <c r="F4415" t="s">
        <v>1655</v>
      </c>
      <c r="G4415" t="s">
        <v>8760</v>
      </c>
      <c r="H4415">
        <v>16</v>
      </c>
      <c r="I4415" t="s">
        <v>1652</v>
      </c>
      <c r="J4415">
        <v>0</v>
      </c>
      <c r="K4415">
        <v>0</v>
      </c>
    </row>
    <row r="4416" spans="1:11" x14ac:dyDescent="0.25">
      <c r="A4416">
        <v>3848</v>
      </c>
      <c r="B4416" t="s">
        <v>1647</v>
      </c>
      <c r="C4416" t="s">
        <v>301</v>
      </c>
      <c r="D4416" t="s">
        <v>7400</v>
      </c>
      <c r="G4416" t="s">
        <v>5848</v>
      </c>
      <c r="H4416">
        <v>29</v>
      </c>
      <c r="I4416" t="s">
        <v>1652</v>
      </c>
      <c r="J4416">
        <v>0</v>
      </c>
      <c r="K4416">
        <v>0</v>
      </c>
    </row>
    <row r="4417" spans="1:11" x14ac:dyDescent="0.25">
      <c r="A4417">
        <v>3848</v>
      </c>
      <c r="B4417" t="s">
        <v>1647</v>
      </c>
      <c r="C4417" t="s">
        <v>301</v>
      </c>
      <c r="D4417" t="s">
        <v>7400</v>
      </c>
      <c r="E4417" t="s">
        <v>4208</v>
      </c>
      <c r="F4417" t="s">
        <v>4209</v>
      </c>
      <c r="G4417" s="201">
        <v>510000000</v>
      </c>
      <c r="H4417">
        <v>3</v>
      </c>
      <c r="I4417" t="s">
        <v>1652</v>
      </c>
      <c r="J4417">
        <v>0</v>
      </c>
      <c r="K4417">
        <v>0</v>
      </c>
    </row>
    <row r="4418" spans="1:11" x14ac:dyDescent="0.25">
      <c r="A4418">
        <v>3848</v>
      </c>
      <c r="B4418" t="s">
        <v>1647</v>
      </c>
      <c r="C4418" t="s">
        <v>301</v>
      </c>
      <c r="D4418" t="s">
        <v>7400</v>
      </c>
      <c r="G4418" t="s">
        <v>5928</v>
      </c>
      <c r="H4418">
        <v>11</v>
      </c>
      <c r="I4418" t="s">
        <v>1652</v>
      </c>
      <c r="J4418">
        <v>0</v>
      </c>
      <c r="K4418">
        <v>0</v>
      </c>
    </row>
    <row r="4419" spans="1:11" x14ac:dyDescent="0.25">
      <c r="A4419">
        <v>3848</v>
      </c>
      <c r="B4419" t="s">
        <v>1647</v>
      </c>
      <c r="C4419" t="s">
        <v>301</v>
      </c>
      <c r="D4419" t="s">
        <v>7400</v>
      </c>
      <c r="E4419" t="s">
        <v>5849</v>
      </c>
      <c r="F4419" t="s">
        <v>1673</v>
      </c>
      <c r="G4419" t="s">
        <v>8644</v>
      </c>
      <c r="H4419">
        <v>2</v>
      </c>
      <c r="I4419" t="s">
        <v>1652</v>
      </c>
      <c r="J4419">
        <v>0</v>
      </c>
      <c r="K4419">
        <v>0</v>
      </c>
    </row>
    <row r="4420" spans="1:11" x14ac:dyDescent="0.25">
      <c r="A4420">
        <v>3848</v>
      </c>
      <c r="B4420" t="s">
        <v>1647</v>
      </c>
      <c r="C4420" t="s">
        <v>301</v>
      </c>
      <c r="D4420" t="s">
        <v>7400</v>
      </c>
      <c r="G4420" t="s">
        <v>5850</v>
      </c>
      <c r="H4420">
        <v>7</v>
      </c>
      <c r="I4420" t="s">
        <v>1652</v>
      </c>
      <c r="J4420">
        <v>0</v>
      </c>
      <c r="K4420">
        <v>0</v>
      </c>
    </row>
    <row r="4421" spans="1:11" x14ac:dyDescent="0.25">
      <c r="A4421">
        <v>3848</v>
      </c>
      <c r="B4421" t="s">
        <v>1647</v>
      </c>
      <c r="C4421" t="s">
        <v>301</v>
      </c>
      <c r="D4421" t="s">
        <v>7400</v>
      </c>
      <c r="E4421" t="s">
        <v>5851</v>
      </c>
      <c r="F4421" t="s">
        <v>1672</v>
      </c>
      <c r="G4421" t="s">
        <v>6882</v>
      </c>
      <c r="H4421">
        <v>2</v>
      </c>
      <c r="I4421" t="s">
        <v>1652</v>
      </c>
      <c r="J4421">
        <v>0</v>
      </c>
      <c r="K4421">
        <v>0</v>
      </c>
    </row>
    <row r="4422" spans="1:11" x14ac:dyDescent="0.25">
      <c r="A4422">
        <v>3848</v>
      </c>
      <c r="B4422" t="s">
        <v>1647</v>
      </c>
      <c r="C4422" t="s">
        <v>301</v>
      </c>
      <c r="D4422" t="s">
        <v>7400</v>
      </c>
      <c r="G4422" t="s">
        <v>5500</v>
      </c>
      <c r="H4422">
        <v>1</v>
      </c>
      <c r="I4422" t="s">
        <v>1652</v>
      </c>
      <c r="J4422">
        <v>0</v>
      </c>
      <c r="K4422">
        <v>0</v>
      </c>
    </row>
    <row r="4423" spans="1:11" x14ac:dyDescent="0.25">
      <c r="A4423">
        <v>3848</v>
      </c>
      <c r="B4423" t="s">
        <v>1647</v>
      </c>
      <c r="C4423" t="s">
        <v>301</v>
      </c>
      <c r="D4423" t="s">
        <v>7400</v>
      </c>
      <c r="E4423" t="s">
        <v>6567</v>
      </c>
      <c r="F4423" t="s">
        <v>6568</v>
      </c>
      <c r="G4423" t="s">
        <v>2319</v>
      </c>
      <c r="H4423">
        <v>6</v>
      </c>
      <c r="I4423" t="s">
        <v>1652</v>
      </c>
      <c r="J4423">
        <v>0</v>
      </c>
      <c r="K4423">
        <v>0</v>
      </c>
    </row>
    <row r="4424" spans="1:11" x14ac:dyDescent="0.25">
      <c r="A4424">
        <v>3848</v>
      </c>
      <c r="B4424" t="s">
        <v>1647</v>
      </c>
      <c r="C4424" t="s">
        <v>301</v>
      </c>
      <c r="D4424" t="s">
        <v>7400</v>
      </c>
      <c r="E4424" t="s">
        <v>6288</v>
      </c>
      <c r="F4424" t="s">
        <v>3509</v>
      </c>
      <c r="G4424" t="s">
        <v>3104</v>
      </c>
      <c r="H4424">
        <v>7</v>
      </c>
      <c r="I4424" t="s">
        <v>1646</v>
      </c>
      <c r="J4424">
        <v>0</v>
      </c>
      <c r="K4424">
        <v>0</v>
      </c>
    </row>
    <row r="4425" spans="1:11" x14ac:dyDescent="0.25">
      <c r="A4425">
        <v>3848</v>
      </c>
      <c r="B4425" t="s">
        <v>1647</v>
      </c>
      <c r="C4425" t="s">
        <v>301</v>
      </c>
      <c r="D4425" t="s">
        <v>7400</v>
      </c>
      <c r="E4425" t="s">
        <v>5853</v>
      </c>
      <c r="F4425" t="s">
        <v>1655</v>
      </c>
      <c r="G4425" t="s">
        <v>10426</v>
      </c>
      <c r="H4425">
        <v>15</v>
      </c>
      <c r="I4425" t="s">
        <v>1646</v>
      </c>
      <c r="J4425">
        <v>0</v>
      </c>
      <c r="K4425">
        <v>0</v>
      </c>
    </row>
    <row r="4426" spans="1:11" x14ac:dyDescent="0.25">
      <c r="A4426">
        <v>3848</v>
      </c>
      <c r="B4426" t="s">
        <v>1647</v>
      </c>
      <c r="C4426" t="s">
        <v>301</v>
      </c>
      <c r="D4426" t="s">
        <v>7400</v>
      </c>
      <c r="E4426" t="s">
        <v>5854</v>
      </c>
      <c r="F4426" t="s">
        <v>1670</v>
      </c>
      <c r="G4426" t="s">
        <v>6792</v>
      </c>
      <c r="H4426">
        <v>1</v>
      </c>
      <c r="I4426" t="s">
        <v>1646</v>
      </c>
      <c r="J4426">
        <v>0</v>
      </c>
      <c r="K4426">
        <v>0</v>
      </c>
    </row>
    <row r="4427" spans="1:11" x14ac:dyDescent="0.25">
      <c r="A4427">
        <v>3848</v>
      </c>
      <c r="B4427" t="s">
        <v>1647</v>
      </c>
      <c r="C4427" t="s">
        <v>301</v>
      </c>
      <c r="D4427" t="s">
        <v>7400</v>
      </c>
      <c r="G4427" t="s">
        <v>4925</v>
      </c>
      <c r="H4427">
        <v>7</v>
      </c>
      <c r="I4427" t="s">
        <v>1646</v>
      </c>
      <c r="J4427">
        <v>0</v>
      </c>
      <c r="K4427">
        <v>0</v>
      </c>
    </row>
    <row r="4428" spans="1:11" x14ac:dyDescent="0.25">
      <c r="A4428">
        <v>3848</v>
      </c>
      <c r="B4428" t="s">
        <v>1647</v>
      </c>
      <c r="C4428" t="s">
        <v>301</v>
      </c>
      <c r="D4428" t="s">
        <v>7400</v>
      </c>
      <c r="E4428" t="s">
        <v>4210</v>
      </c>
      <c r="F4428" t="s">
        <v>4211</v>
      </c>
      <c r="G4428" t="s">
        <v>4526</v>
      </c>
      <c r="H4428">
        <v>1</v>
      </c>
      <c r="I4428" t="s">
        <v>1646</v>
      </c>
      <c r="J4428">
        <v>0</v>
      </c>
      <c r="K4428">
        <v>0</v>
      </c>
    </row>
    <row r="4429" spans="1:11" x14ac:dyDescent="0.25">
      <c r="A4429">
        <v>3848</v>
      </c>
      <c r="B4429" t="s">
        <v>1647</v>
      </c>
      <c r="C4429" t="s">
        <v>301</v>
      </c>
      <c r="D4429" t="s">
        <v>7400</v>
      </c>
      <c r="E4429" t="s">
        <v>8357</v>
      </c>
      <c r="F4429" t="s">
        <v>8358</v>
      </c>
      <c r="G4429" t="s">
        <v>4083</v>
      </c>
      <c r="H4429">
        <v>3</v>
      </c>
      <c r="I4429" t="s">
        <v>1646</v>
      </c>
      <c r="J4429">
        <v>0</v>
      </c>
      <c r="K4429">
        <v>0</v>
      </c>
    </row>
    <row r="4430" spans="1:11" x14ac:dyDescent="0.25">
      <c r="A4430">
        <v>3848</v>
      </c>
      <c r="B4430" t="s">
        <v>1647</v>
      </c>
      <c r="C4430" t="s">
        <v>301</v>
      </c>
      <c r="D4430" t="s">
        <v>7400</v>
      </c>
      <c r="G4430" t="s">
        <v>8645</v>
      </c>
      <c r="H4430">
        <v>1</v>
      </c>
      <c r="I4430" t="s">
        <v>1646</v>
      </c>
      <c r="J4430">
        <v>0</v>
      </c>
      <c r="K4430">
        <v>0</v>
      </c>
    </row>
    <row r="4431" spans="1:11" x14ac:dyDescent="0.25">
      <c r="A4431">
        <v>3848</v>
      </c>
      <c r="B4431" t="s">
        <v>1647</v>
      </c>
      <c r="C4431" t="s">
        <v>301</v>
      </c>
      <c r="D4431" t="s">
        <v>7400</v>
      </c>
      <c r="E4431" t="s">
        <v>9217</v>
      </c>
      <c r="F4431" t="s">
        <v>1948</v>
      </c>
      <c r="G4431" t="s">
        <v>9218</v>
      </c>
      <c r="H4431">
        <v>5</v>
      </c>
      <c r="I4431" t="s">
        <v>1646</v>
      </c>
      <c r="J4431">
        <v>0</v>
      </c>
      <c r="K4431">
        <v>0</v>
      </c>
    </row>
    <row r="4432" spans="1:11" x14ac:dyDescent="0.25">
      <c r="A4432">
        <v>3848</v>
      </c>
      <c r="B4432" t="s">
        <v>1647</v>
      </c>
      <c r="C4432" t="s">
        <v>301</v>
      </c>
      <c r="D4432" t="s">
        <v>7400</v>
      </c>
      <c r="G4432" t="s">
        <v>9931</v>
      </c>
      <c r="H4432">
        <v>5</v>
      </c>
      <c r="I4432" t="s">
        <v>1646</v>
      </c>
      <c r="J4432">
        <v>0</v>
      </c>
      <c r="K4432">
        <v>0</v>
      </c>
    </row>
    <row r="4433" spans="1:11" x14ac:dyDescent="0.25">
      <c r="A4433">
        <v>3848</v>
      </c>
      <c r="B4433" t="s">
        <v>1647</v>
      </c>
      <c r="C4433" t="s">
        <v>301</v>
      </c>
      <c r="D4433" t="s">
        <v>7400</v>
      </c>
      <c r="E4433" t="s">
        <v>9219</v>
      </c>
      <c r="F4433" t="s">
        <v>1669</v>
      </c>
      <c r="G4433" t="s">
        <v>9220</v>
      </c>
      <c r="H4433">
        <v>16</v>
      </c>
      <c r="I4433" t="s">
        <v>1646</v>
      </c>
      <c r="J4433">
        <v>0</v>
      </c>
      <c r="K4433">
        <v>0</v>
      </c>
    </row>
    <row r="4434" spans="1:11" x14ac:dyDescent="0.25">
      <c r="A4434">
        <v>3848</v>
      </c>
      <c r="B4434" t="s">
        <v>1647</v>
      </c>
      <c r="C4434" t="s">
        <v>301</v>
      </c>
      <c r="D4434" t="s">
        <v>7400</v>
      </c>
      <c r="E4434" t="s">
        <v>5855</v>
      </c>
      <c r="F4434" t="s">
        <v>3593</v>
      </c>
      <c r="G4434" t="s">
        <v>3694</v>
      </c>
      <c r="H4434">
        <v>5</v>
      </c>
      <c r="I4434" t="s">
        <v>1646</v>
      </c>
      <c r="J4434">
        <v>0</v>
      </c>
      <c r="K4434">
        <v>0</v>
      </c>
    </row>
    <row r="4435" spans="1:11" x14ac:dyDescent="0.25">
      <c r="A4435">
        <v>3848</v>
      </c>
      <c r="B4435" t="s">
        <v>1647</v>
      </c>
      <c r="C4435" t="s">
        <v>301</v>
      </c>
      <c r="D4435" t="s">
        <v>7400</v>
      </c>
      <c r="G4435" t="s">
        <v>5856</v>
      </c>
      <c r="H4435">
        <v>5</v>
      </c>
      <c r="I4435" t="s">
        <v>1646</v>
      </c>
      <c r="J4435">
        <v>0</v>
      </c>
      <c r="K4435">
        <v>0</v>
      </c>
    </row>
    <row r="4436" spans="1:11" x14ac:dyDescent="0.25">
      <c r="A4436">
        <v>3848</v>
      </c>
      <c r="B4436" t="s">
        <v>1647</v>
      </c>
      <c r="C4436" t="s">
        <v>301</v>
      </c>
      <c r="D4436" t="s">
        <v>7400</v>
      </c>
      <c r="E4436" t="s">
        <v>1668</v>
      </c>
      <c r="F4436" t="s">
        <v>1667</v>
      </c>
      <c r="G4436" t="s">
        <v>2243</v>
      </c>
      <c r="H4436">
        <v>2</v>
      </c>
      <c r="I4436" t="s">
        <v>1646</v>
      </c>
      <c r="J4436">
        <v>0</v>
      </c>
      <c r="K4436">
        <v>0</v>
      </c>
    </row>
    <row r="4437" spans="1:11" x14ac:dyDescent="0.25">
      <c r="A4437">
        <v>3848</v>
      </c>
      <c r="B4437" t="s">
        <v>1647</v>
      </c>
      <c r="C4437" t="s">
        <v>301</v>
      </c>
      <c r="D4437" t="s">
        <v>7400</v>
      </c>
      <c r="E4437" t="s">
        <v>8359</v>
      </c>
      <c r="F4437" t="s">
        <v>1666</v>
      </c>
      <c r="G4437" t="s">
        <v>3104</v>
      </c>
      <c r="H4437">
        <v>4</v>
      </c>
      <c r="I4437" t="s">
        <v>1646</v>
      </c>
      <c r="J4437">
        <v>0</v>
      </c>
      <c r="K4437">
        <v>0</v>
      </c>
    </row>
    <row r="4438" spans="1:11" x14ac:dyDescent="0.25">
      <c r="A4438">
        <v>3848</v>
      </c>
      <c r="B4438" t="s">
        <v>1647</v>
      </c>
      <c r="C4438" t="s">
        <v>301</v>
      </c>
      <c r="D4438" t="s">
        <v>7400</v>
      </c>
      <c r="E4438" t="s">
        <v>4212</v>
      </c>
      <c r="F4438" t="s">
        <v>3427</v>
      </c>
      <c r="G4438" t="s">
        <v>6791</v>
      </c>
      <c r="H4438">
        <v>8</v>
      </c>
      <c r="I4438" t="s">
        <v>1646</v>
      </c>
      <c r="J4438">
        <v>0</v>
      </c>
      <c r="K4438">
        <v>0</v>
      </c>
    </row>
    <row r="4439" spans="1:11" x14ac:dyDescent="0.25">
      <c r="A4439">
        <v>3848</v>
      </c>
      <c r="B4439" t="s">
        <v>1647</v>
      </c>
      <c r="C4439" t="s">
        <v>301</v>
      </c>
      <c r="D4439" t="s">
        <v>7400</v>
      </c>
      <c r="G4439" t="s">
        <v>4356</v>
      </c>
      <c r="H4439">
        <v>11</v>
      </c>
      <c r="I4439" t="s">
        <v>1646</v>
      </c>
      <c r="J4439">
        <v>0</v>
      </c>
      <c r="K4439">
        <v>0</v>
      </c>
    </row>
    <row r="4440" spans="1:11" x14ac:dyDescent="0.25">
      <c r="A4440">
        <v>3848</v>
      </c>
      <c r="B4440" t="s">
        <v>1647</v>
      </c>
      <c r="C4440" t="s">
        <v>301</v>
      </c>
      <c r="D4440" t="s">
        <v>7400</v>
      </c>
      <c r="E4440" t="s">
        <v>6247</v>
      </c>
      <c r="F4440" t="s">
        <v>3427</v>
      </c>
      <c r="G4440" t="s">
        <v>6782</v>
      </c>
      <c r="H4440">
        <v>6</v>
      </c>
      <c r="I4440" t="s">
        <v>1646</v>
      </c>
      <c r="J4440">
        <v>0</v>
      </c>
      <c r="K4440">
        <v>0</v>
      </c>
    </row>
    <row r="4441" spans="1:11" x14ac:dyDescent="0.25">
      <c r="A4441">
        <v>3848</v>
      </c>
      <c r="B4441" t="s">
        <v>1647</v>
      </c>
      <c r="C4441" t="s">
        <v>301</v>
      </c>
      <c r="D4441" t="s">
        <v>7400</v>
      </c>
      <c r="G4441" t="s">
        <v>4356</v>
      </c>
      <c r="H4441">
        <v>19</v>
      </c>
      <c r="I4441" t="s">
        <v>1646</v>
      </c>
      <c r="J4441">
        <v>0</v>
      </c>
      <c r="K4441">
        <v>0</v>
      </c>
    </row>
    <row r="4442" spans="1:11" x14ac:dyDescent="0.25">
      <c r="A4442">
        <v>3848</v>
      </c>
      <c r="B4442" t="s">
        <v>1647</v>
      </c>
      <c r="C4442" t="s">
        <v>301</v>
      </c>
      <c r="D4442" t="s">
        <v>7400</v>
      </c>
      <c r="E4442" t="s">
        <v>5857</v>
      </c>
      <c r="F4442" t="s">
        <v>1667</v>
      </c>
      <c r="G4442" t="s">
        <v>6725</v>
      </c>
      <c r="H4442">
        <v>1</v>
      </c>
      <c r="I4442" t="s">
        <v>1646</v>
      </c>
      <c r="J4442">
        <v>0</v>
      </c>
      <c r="K4442">
        <v>0</v>
      </c>
    </row>
    <row r="4443" spans="1:11" x14ac:dyDescent="0.25">
      <c r="A4443">
        <v>3848</v>
      </c>
      <c r="B4443" t="s">
        <v>1647</v>
      </c>
      <c r="C4443" t="s">
        <v>301</v>
      </c>
      <c r="D4443" t="s">
        <v>7400</v>
      </c>
      <c r="G4443" t="s">
        <v>4253</v>
      </c>
      <c r="H4443">
        <v>84</v>
      </c>
      <c r="I4443" t="s">
        <v>1646</v>
      </c>
      <c r="J4443">
        <v>0</v>
      </c>
      <c r="K4443">
        <v>0</v>
      </c>
    </row>
    <row r="4444" spans="1:11" x14ac:dyDescent="0.25">
      <c r="A4444">
        <v>3848</v>
      </c>
      <c r="B4444" t="s">
        <v>1647</v>
      </c>
      <c r="C4444" t="s">
        <v>301</v>
      </c>
      <c r="D4444" t="s">
        <v>7400</v>
      </c>
      <c r="E4444" t="s">
        <v>7847</v>
      </c>
      <c r="F4444" t="s">
        <v>1666</v>
      </c>
      <c r="G4444" t="s">
        <v>6967</v>
      </c>
      <c r="H4444">
        <v>1</v>
      </c>
      <c r="I4444" t="s">
        <v>1646</v>
      </c>
      <c r="J4444">
        <v>0</v>
      </c>
      <c r="K4444">
        <v>0</v>
      </c>
    </row>
    <row r="4445" spans="1:11" x14ac:dyDescent="0.25">
      <c r="A4445">
        <v>3848</v>
      </c>
      <c r="B4445" t="s">
        <v>1647</v>
      </c>
      <c r="C4445" t="s">
        <v>301</v>
      </c>
      <c r="D4445" t="s">
        <v>7400</v>
      </c>
      <c r="G4445" t="s">
        <v>5149</v>
      </c>
      <c r="H4445">
        <v>1</v>
      </c>
      <c r="I4445" t="s">
        <v>1646</v>
      </c>
      <c r="J4445">
        <v>0</v>
      </c>
      <c r="K4445">
        <v>0</v>
      </c>
    </row>
    <row r="4446" spans="1:11" x14ac:dyDescent="0.25">
      <c r="A4446">
        <v>3848</v>
      </c>
      <c r="B4446" t="s">
        <v>1647</v>
      </c>
      <c r="C4446" t="s">
        <v>301</v>
      </c>
      <c r="D4446" t="s">
        <v>7400</v>
      </c>
      <c r="E4446" t="s">
        <v>8646</v>
      </c>
      <c r="F4446" t="s">
        <v>8647</v>
      </c>
      <c r="G4446" t="s">
        <v>8648</v>
      </c>
      <c r="H4446">
        <v>8</v>
      </c>
      <c r="I4446" t="s">
        <v>1646</v>
      </c>
      <c r="J4446">
        <v>0</v>
      </c>
      <c r="K4446">
        <v>0</v>
      </c>
    </row>
    <row r="4447" spans="1:11" x14ac:dyDescent="0.25">
      <c r="A4447">
        <v>3848</v>
      </c>
      <c r="B4447" t="s">
        <v>1647</v>
      </c>
      <c r="C4447" t="s">
        <v>301</v>
      </c>
      <c r="D4447" t="s">
        <v>7400</v>
      </c>
      <c r="E4447" t="s">
        <v>8649</v>
      </c>
      <c r="F4447" t="s">
        <v>1665</v>
      </c>
      <c r="G4447" t="s">
        <v>8650</v>
      </c>
      <c r="H4447">
        <v>48</v>
      </c>
      <c r="I4447" t="s">
        <v>1646</v>
      </c>
      <c r="J4447">
        <v>0</v>
      </c>
      <c r="K4447">
        <v>0</v>
      </c>
    </row>
    <row r="4448" spans="1:11" x14ac:dyDescent="0.25">
      <c r="A4448">
        <v>3848</v>
      </c>
      <c r="B4448" t="s">
        <v>1647</v>
      </c>
      <c r="C4448" t="s">
        <v>301</v>
      </c>
      <c r="D4448" t="s">
        <v>7400</v>
      </c>
      <c r="E4448" t="s">
        <v>4213</v>
      </c>
      <c r="F4448" t="s">
        <v>4214</v>
      </c>
      <c r="G4448" t="s">
        <v>4215</v>
      </c>
      <c r="H4448">
        <v>29</v>
      </c>
      <c r="I4448" t="s">
        <v>1646</v>
      </c>
      <c r="J4448">
        <v>0</v>
      </c>
      <c r="K4448">
        <v>0</v>
      </c>
    </row>
    <row r="4449" spans="1:11" x14ac:dyDescent="0.25">
      <c r="A4449">
        <v>3848</v>
      </c>
      <c r="B4449" t="s">
        <v>1647</v>
      </c>
      <c r="C4449" t="s">
        <v>301</v>
      </c>
      <c r="D4449" t="s">
        <v>7400</v>
      </c>
      <c r="G4449" t="s">
        <v>5858</v>
      </c>
      <c r="H4449">
        <v>1</v>
      </c>
      <c r="I4449" t="s">
        <v>1646</v>
      </c>
      <c r="J4449">
        <v>0</v>
      </c>
      <c r="K4449">
        <v>0</v>
      </c>
    </row>
    <row r="4450" spans="1:11" x14ac:dyDescent="0.25">
      <c r="A4450">
        <v>3848</v>
      </c>
      <c r="B4450" t="s">
        <v>1647</v>
      </c>
      <c r="C4450" t="s">
        <v>301</v>
      </c>
      <c r="D4450" t="s">
        <v>7400</v>
      </c>
      <c r="E4450" t="s">
        <v>7848</v>
      </c>
      <c r="F4450" t="s">
        <v>1664</v>
      </c>
      <c r="G4450" t="s">
        <v>10158</v>
      </c>
      <c r="H4450">
        <v>2</v>
      </c>
      <c r="I4450" t="s">
        <v>1646</v>
      </c>
      <c r="J4450">
        <v>0</v>
      </c>
      <c r="K4450">
        <v>0</v>
      </c>
    </row>
    <row r="4451" spans="1:11" x14ac:dyDescent="0.25">
      <c r="A4451">
        <v>3848</v>
      </c>
      <c r="B4451" t="s">
        <v>1647</v>
      </c>
      <c r="C4451" t="s">
        <v>301</v>
      </c>
      <c r="D4451" t="s">
        <v>7400</v>
      </c>
      <c r="G4451" t="s">
        <v>5859</v>
      </c>
      <c r="H4451">
        <v>2</v>
      </c>
      <c r="I4451" t="s">
        <v>1646</v>
      </c>
      <c r="J4451">
        <v>0</v>
      </c>
      <c r="K4451">
        <v>0</v>
      </c>
    </row>
    <row r="4452" spans="1:11" x14ac:dyDescent="0.25">
      <c r="A4452">
        <v>3848</v>
      </c>
      <c r="B4452" t="s">
        <v>1647</v>
      </c>
      <c r="C4452" t="s">
        <v>301</v>
      </c>
      <c r="D4452" t="s">
        <v>7400</v>
      </c>
      <c r="E4452" t="s">
        <v>4216</v>
      </c>
      <c r="F4452" t="s">
        <v>4217</v>
      </c>
      <c r="G4452" t="s">
        <v>3164</v>
      </c>
      <c r="H4452">
        <v>14</v>
      </c>
      <c r="I4452" t="s">
        <v>1646</v>
      </c>
      <c r="J4452">
        <v>0</v>
      </c>
      <c r="K4452">
        <v>0</v>
      </c>
    </row>
    <row r="4453" spans="1:11" x14ac:dyDescent="0.25">
      <c r="A4453">
        <v>3848</v>
      </c>
      <c r="B4453" t="s">
        <v>1647</v>
      </c>
      <c r="C4453" t="s">
        <v>301</v>
      </c>
      <c r="D4453" t="s">
        <v>7400</v>
      </c>
      <c r="G4453" t="s">
        <v>2172</v>
      </c>
      <c r="H4453">
        <v>16</v>
      </c>
      <c r="I4453" t="s">
        <v>1646</v>
      </c>
      <c r="J4453">
        <v>0</v>
      </c>
      <c r="K4453">
        <v>0</v>
      </c>
    </row>
    <row r="4454" spans="1:11" x14ac:dyDescent="0.25">
      <c r="A4454">
        <v>3848</v>
      </c>
      <c r="B4454" t="s">
        <v>1647</v>
      </c>
      <c r="C4454" t="s">
        <v>301</v>
      </c>
      <c r="D4454" t="s">
        <v>7400</v>
      </c>
      <c r="E4454" t="s">
        <v>4218</v>
      </c>
      <c r="F4454" t="s">
        <v>4219</v>
      </c>
      <c r="G4454" t="s">
        <v>6727</v>
      </c>
      <c r="H4454">
        <v>7</v>
      </c>
      <c r="I4454" t="s">
        <v>1646</v>
      </c>
      <c r="J4454">
        <v>0</v>
      </c>
      <c r="K4454">
        <v>0</v>
      </c>
    </row>
    <row r="4455" spans="1:11" x14ac:dyDescent="0.25">
      <c r="A4455">
        <v>3848</v>
      </c>
      <c r="B4455" t="s">
        <v>1647</v>
      </c>
      <c r="C4455" t="s">
        <v>301</v>
      </c>
      <c r="D4455" t="s">
        <v>7400</v>
      </c>
      <c r="G4455" t="s">
        <v>5653</v>
      </c>
      <c r="H4455">
        <v>12</v>
      </c>
      <c r="I4455" t="s">
        <v>1646</v>
      </c>
      <c r="J4455">
        <v>0</v>
      </c>
      <c r="K4455">
        <v>0</v>
      </c>
    </row>
    <row r="4456" spans="1:11" x14ac:dyDescent="0.25">
      <c r="A4456">
        <v>3848</v>
      </c>
      <c r="B4456" t="s">
        <v>1647</v>
      </c>
      <c r="C4456" t="s">
        <v>301</v>
      </c>
      <c r="D4456" t="s">
        <v>7400</v>
      </c>
      <c r="E4456" t="s">
        <v>5860</v>
      </c>
      <c r="F4456" t="s">
        <v>1663</v>
      </c>
      <c r="G4456" t="s">
        <v>6727</v>
      </c>
      <c r="H4456">
        <v>5</v>
      </c>
      <c r="I4456" t="s">
        <v>1646</v>
      </c>
      <c r="J4456">
        <v>0</v>
      </c>
      <c r="K4456">
        <v>0</v>
      </c>
    </row>
    <row r="4457" spans="1:11" x14ac:dyDescent="0.25">
      <c r="A4457">
        <v>3848</v>
      </c>
      <c r="B4457" t="s">
        <v>1647</v>
      </c>
      <c r="C4457" t="s">
        <v>301</v>
      </c>
      <c r="D4457" t="s">
        <v>7400</v>
      </c>
      <c r="G4457" t="s">
        <v>5653</v>
      </c>
      <c r="H4457">
        <v>12</v>
      </c>
      <c r="I4457" t="s">
        <v>1646</v>
      </c>
      <c r="J4457">
        <v>0</v>
      </c>
      <c r="K4457">
        <v>0</v>
      </c>
    </row>
    <row r="4458" spans="1:11" x14ac:dyDescent="0.25">
      <c r="A4458">
        <v>3848</v>
      </c>
      <c r="B4458" t="s">
        <v>1647</v>
      </c>
      <c r="C4458" t="s">
        <v>301</v>
      </c>
      <c r="D4458" t="s">
        <v>7400</v>
      </c>
      <c r="E4458" t="s">
        <v>5861</v>
      </c>
      <c r="F4458" t="s">
        <v>5862</v>
      </c>
      <c r="G4458" t="s">
        <v>6727</v>
      </c>
      <c r="H4458">
        <v>2</v>
      </c>
      <c r="I4458" t="s">
        <v>1646</v>
      </c>
      <c r="J4458">
        <v>0</v>
      </c>
      <c r="K4458">
        <v>0</v>
      </c>
    </row>
    <row r="4459" spans="1:11" x14ac:dyDescent="0.25">
      <c r="A4459">
        <v>3848</v>
      </c>
      <c r="B4459" t="s">
        <v>1647</v>
      </c>
      <c r="C4459" t="s">
        <v>301</v>
      </c>
      <c r="D4459" t="s">
        <v>7400</v>
      </c>
      <c r="G4459" t="s">
        <v>5653</v>
      </c>
      <c r="H4459">
        <v>6</v>
      </c>
      <c r="I4459" t="s">
        <v>1646</v>
      </c>
      <c r="J4459">
        <v>0</v>
      </c>
      <c r="K4459">
        <v>0</v>
      </c>
    </row>
    <row r="4460" spans="1:11" x14ac:dyDescent="0.25">
      <c r="A4460">
        <v>3848</v>
      </c>
      <c r="B4460" t="s">
        <v>1647</v>
      </c>
      <c r="C4460" t="s">
        <v>301</v>
      </c>
      <c r="D4460" t="s">
        <v>7400</v>
      </c>
      <c r="E4460" t="s">
        <v>7229</v>
      </c>
      <c r="F4460" t="s">
        <v>1663</v>
      </c>
      <c r="G4460" t="s">
        <v>7633</v>
      </c>
      <c r="H4460">
        <v>15</v>
      </c>
      <c r="I4460" t="s">
        <v>1646</v>
      </c>
      <c r="J4460">
        <v>0</v>
      </c>
      <c r="K4460">
        <v>0</v>
      </c>
    </row>
    <row r="4461" spans="1:11" x14ac:dyDescent="0.25">
      <c r="A4461">
        <v>3848</v>
      </c>
      <c r="B4461" t="s">
        <v>1647</v>
      </c>
      <c r="C4461" t="s">
        <v>301</v>
      </c>
      <c r="D4461" t="s">
        <v>7400</v>
      </c>
      <c r="G4461" t="s">
        <v>6960</v>
      </c>
      <c r="H4461">
        <v>17</v>
      </c>
      <c r="I4461" t="s">
        <v>1646</v>
      </c>
      <c r="J4461">
        <v>0</v>
      </c>
      <c r="K4461">
        <v>0</v>
      </c>
    </row>
    <row r="4462" spans="1:11" x14ac:dyDescent="0.25">
      <c r="A4462">
        <v>3848</v>
      </c>
      <c r="B4462" t="s">
        <v>1647</v>
      </c>
      <c r="C4462" t="s">
        <v>301</v>
      </c>
      <c r="D4462" t="s">
        <v>7400</v>
      </c>
      <c r="E4462" t="s">
        <v>4220</v>
      </c>
      <c r="F4462" t="s">
        <v>4221</v>
      </c>
      <c r="G4462" t="s">
        <v>7639</v>
      </c>
      <c r="H4462">
        <v>4</v>
      </c>
      <c r="I4462" t="s">
        <v>1646</v>
      </c>
      <c r="J4462">
        <v>0</v>
      </c>
      <c r="K4462">
        <v>0</v>
      </c>
    </row>
    <row r="4463" spans="1:11" x14ac:dyDescent="0.25">
      <c r="A4463">
        <v>3848</v>
      </c>
      <c r="B4463" t="s">
        <v>1647</v>
      </c>
      <c r="C4463" t="s">
        <v>301</v>
      </c>
      <c r="D4463" t="s">
        <v>7400</v>
      </c>
      <c r="E4463" t="s">
        <v>5863</v>
      </c>
      <c r="F4463" t="s">
        <v>5864</v>
      </c>
      <c r="G4463" t="s">
        <v>6533</v>
      </c>
      <c r="H4463">
        <v>1</v>
      </c>
      <c r="I4463" t="s">
        <v>1646</v>
      </c>
      <c r="J4463">
        <v>0</v>
      </c>
      <c r="K4463">
        <v>0</v>
      </c>
    </row>
    <row r="4464" spans="1:11" x14ac:dyDescent="0.25">
      <c r="A4464">
        <v>3848</v>
      </c>
      <c r="B4464" t="s">
        <v>1647</v>
      </c>
      <c r="C4464" t="s">
        <v>301</v>
      </c>
      <c r="D4464" t="s">
        <v>7400</v>
      </c>
      <c r="E4464" t="s">
        <v>7411</v>
      </c>
      <c r="F4464" t="s">
        <v>1669</v>
      </c>
      <c r="G4464" t="s">
        <v>6748</v>
      </c>
      <c r="H4464">
        <v>3</v>
      </c>
      <c r="I4464" t="s">
        <v>1646</v>
      </c>
      <c r="J4464">
        <v>0</v>
      </c>
      <c r="K4464">
        <v>0</v>
      </c>
    </row>
    <row r="4465" spans="1:11" x14ac:dyDescent="0.25">
      <c r="A4465">
        <v>3848</v>
      </c>
      <c r="B4465" t="s">
        <v>1647</v>
      </c>
      <c r="C4465" t="s">
        <v>301</v>
      </c>
      <c r="D4465" t="s">
        <v>7400</v>
      </c>
      <c r="G4465" t="s">
        <v>8749</v>
      </c>
      <c r="H4465">
        <v>34</v>
      </c>
      <c r="I4465" t="s">
        <v>1646</v>
      </c>
      <c r="J4465">
        <v>0</v>
      </c>
      <c r="K4465">
        <v>0</v>
      </c>
    </row>
    <row r="4466" spans="1:11" x14ac:dyDescent="0.25">
      <c r="A4466">
        <v>3848</v>
      </c>
      <c r="B4466" t="s">
        <v>1647</v>
      </c>
      <c r="C4466" t="s">
        <v>301</v>
      </c>
      <c r="D4466" t="s">
        <v>7400</v>
      </c>
      <c r="E4466" t="s">
        <v>1662</v>
      </c>
      <c r="F4466" t="s">
        <v>1661</v>
      </c>
      <c r="G4466" t="s">
        <v>4154</v>
      </c>
      <c r="H4466">
        <v>7</v>
      </c>
      <c r="I4466" t="s">
        <v>1646</v>
      </c>
      <c r="J4466">
        <v>0</v>
      </c>
      <c r="K4466">
        <v>0</v>
      </c>
    </row>
    <row r="4467" spans="1:11" x14ac:dyDescent="0.25">
      <c r="A4467">
        <v>3848</v>
      </c>
      <c r="B4467" t="s">
        <v>1647</v>
      </c>
      <c r="C4467" t="s">
        <v>301</v>
      </c>
      <c r="D4467" t="s">
        <v>7400</v>
      </c>
      <c r="E4467" t="s">
        <v>4222</v>
      </c>
      <c r="F4467" t="s">
        <v>4223</v>
      </c>
      <c r="G4467" t="s">
        <v>4097</v>
      </c>
      <c r="H4467">
        <v>5</v>
      </c>
      <c r="I4467" t="s">
        <v>1646</v>
      </c>
      <c r="J4467">
        <v>0</v>
      </c>
      <c r="K4467">
        <v>0</v>
      </c>
    </row>
    <row r="4468" spans="1:11" x14ac:dyDescent="0.25">
      <c r="A4468">
        <v>3848</v>
      </c>
      <c r="B4468" t="s">
        <v>1647</v>
      </c>
      <c r="C4468" t="s">
        <v>301</v>
      </c>
      <c r="D4468" t="s">
        <v>7400</v>
      </c>
      <c r="E4468" t="s">
        <v>5865</v>
      </c>
      <c r="F4468" t="s">
        <v>5866</v>
      </c>
      <c r="G4468" t="s">
        <v>6628</v>
      </c>
      <c r="H4468">
        <v>22</v>
      </c>
      <c r="I4468" t="s">
        <v>1652</v>
      </c>
      <c r="J4468">
        <v>0</v>
      </c>
      <c r="K4468">
        <v>0</v>
      </c>
    </row>
    <row r="4469" spans="1:11" x14ac:dyDescent="0.25">
      <c r="A4469">
        <v>3848</v>
      </c>
      <c r="B4469" t="s">
        <v>1647</v>
      </c>
      <c r="C4469" t="s">
        <v>301</v>
      </c>
      <c r="D4469" t="s">
        <v>7400</v>
      </c>
      <c r="E4469" t="s">
        <v>4224</v>
      </c>
      <c r="F4469" t="s">
        <v>1660</v>
      </c>
      <c r="G4469" t="s">
        <v>7218</v>
      </c>
      <c r="H4469">
        <v>19</v>
      </c>
      <c r="I4469" t="s">
        <v>1652</v>
      </c>
      <c r="J4469">
        <v>0</v>
      </c>
      <c r="K4469">
        <v>0</v>
      </c>
    </row>
    <row r="4470" spans="1:11" x14ac:dyDescent="0.25">
      <c r="A4470">
        <v>3848</v>
      </c>
      <c r="B4470" t="s">
        <v>1647</v>
      </c>
      <c r="C4470" t="s">
        <v>301</v>
      </c>
      <c r="D4470" t="s">
        <v>7400</v>
      </c>
      <c r="G4470" t="s">
        <v>6082</v>
      </c>
      <c r="H4470">
        <v>12</v>
      </c>
      <c r="I4470" t="s">
        <v>1652</v>
      </c>
      <c r="J4470">
        <v>0</v>
      </c>
      <c r="K4470">
        <v>0</v>
      </c>
    </row>
    <row r="4471" spans="1:11" x14ac:dyDescent="0.25">
      <c r="A4471">
        <v>3848</v>
      </c>
      <c r="B4471" t="s">
        <v>1647</v>
      </c>
      <c r="C4471" t="s">
        <v>301</v>
      </c>
      <c r="D4471" t="s">
        <v>7400</v>
      </c>
      <c r="E4471" t="s">
        <v>5867</v>
      </c>
      <c r="F4471" t="s">
        <v>1655</v>
      </c>
      <c r="G4471" t="s">
        <v>6881</v>
      </c>
      <c r="H4471">
        <v>10</v>
      </c>
      <c r="I4471" t="s">
        <v>1652</v>
      </c>
      <c r="J4471">
        <v>0</v>
      </c>
      <c r="K4471">
        <v>0</v>
      </c>
    </row>
    <row r="4472" spans="1:11" x14ac:dyDescent="0.25">
      <c r="A4472">
        <v>3848</v>
      </c>
      <c r="B4472" t="s">
        <v>1647</v>
      </c>
      <c r="C4472" t="s">
        <v>301</v>
      </c>
      <c r="D4472" t="s">
        <v>7400</v>
      </c>
      <c r="G4472" t="s">
        <v>5868</v>
      </c>
      <c r="H4472">
        <v>19</v>
      </c>
      <c r="I4472" t="s">
        <v>1652</v>
      </c>
      <c r="J4472">
        <v>0</v>
      </c>
      <c r="K4472">
        <v>0</v>
      </c>
    </row>
    <row r="4473" spans="1:11" x14ac:dyDescent="0.25">
      <c r="A4473">
        <v>3848</v>
      </c>
      <c r="B4473" t="s">
        <v>1647</v>
      </c>
      <c r="C4473" t="s">
        <v>301</v>
      </c>
      <c r="D4473" t="s">
        <v>7400</v>
      </c>
      <c r="E4473" t="s">
        <v>4225</v>
      </c>
      <c r="F4473" t="s">
        <v>4226</v>
      </c>
      <c r="G4473" t="s">
        <v>6714</v>
      </c>
      <c r="H4473">
        <v>56</v>
      </c>
      <c r="I4473" t="s">
        <v>1652</v>
      </c>
      <c r="J4473">
        <v>0</v>
      </c>
      <c r="K4473">
        <v>0</v>
      </c>
    </row>
    <row r="4474" spans="1:11" x14ac:dyDescent="0.25">
      <c r="A4474">
        <v>3848</v>
      </c>
      <c r="B4474" t="s">
        <v>1647</v>
      </c>
      <c r="C4474" t="s">
        <v>301</v>
      </c>
      <c r="D4474" t="s">
        <v>7400</v>
      </c>
      <c r="G4474" t="s">
        <v>5869</v>
      </c>
      <c r="H4474">
        <v>15</v>
      </c>
      <c r="I4474" t="s">
        <v>1652</v>
      </c>
      <c r="J4474">
        <v>0</v>
      </c>
      <c r="K4474">
        <v>0</v>
      </c>
    </row>
    <row r="4475" spans="1:11" x14ac:dyDescent="0.25">
      <c r="A4475">
        <v>3848</v>
      </c>
      <c r="B4475" t="s">
        <v>1647</v>
      </c>
      <c r="C4475" t="s">
        <v>301</v>
      </c>
      <c r="D4475" t="s">
        <v>7400</v>
      </c>
      <c r="E4475" t="s">
        <v>2559</v>
      </c>
      <c r="F4475" t="s">
        <v>1659</v>
      </c>
      <c r="G4475" t="s">
        <v>6803</v>
      </c>
      <c r="H4475">
        <v>41</v>
      </c>
      <c r="I4475" t="s">
        <v>1652</v>
      </c>
      <c r="J4475">
        <v>0</v>
      </c>
      <c r="K4475">
        <v>0</v>
      </c>
    </row>
    <row r="4476" spans="1:11" x14ac:dyDescent="0.25">
      <c r="A4476">
        <v>3848</v>
      </c>
      <c r="B4476" t="s">
        <v>1647</v>
      </c>
      <c r="C4476" t="s">
        <v>301</v>
      </c>
      <c r="D4476" t="s">
        <v>7400</v>
      </c>
      <c r="G4476" t="s">
        <v>6083</v>
      </c>
      <c r="H4476">
        <v>88</v>
      </c>
      <c r="I4476" t="s">
        <v>1652</v>
      </c>
      <c r="J4476">
        <v>0</v>
      </c>
      <c r="K4476">
        <v>0</v>
      </c>
    </row>
    <row r="4477" spans="1:11" x14ac:dyDescent="0.25">
      <c r="A4477">
        <v>3848</v>
      </c>
      <c r="B4477" t="s">
        <v>1647</v>
      </c>
      <c r="C4477" t="s">
        <v>301</v>
      </c>
      <c r="D4477" t="s">
        <v>7400</v>
      </c>
      <c r="E4477" t="s">
        <v>1658</v>
      </c>
      <c r="F4477" t="s">
        <v>1657</v>
      </c>
      <c r="G4477" t="s">
        <v>6967</v>
      </c>
      <c r="H4477">
        <v>134</v>
      </c>
      <c r="I4477" t="s">
        <v>1652</v>
      </c>
      <c r="J4477">
        <v>0</v>
      </c>
      <c r="K4477">
        <v>0</v>
      </c>
    </row>
    <row r="4478" spans="1:11" x14ac:dyDescent="0.25">
      <c r="A4478">
        <v>3848</v>
      </c>
      <c r="B4478" t="s">
        <v>1647</v>
      </c>
      <c r="C4478" t="s">
        <v>301</v>
      </c>
      <c r="D4478" t="s">
        <v>7400</v>
      </c>
      <c r="E4478" t="s">
        <v>1656</v>
      </c>
      <c r="F4478" t="s">
        <v>1655</v>
      </c>
      <c r="G4478" t="s">
        <v>3338</v>
      </c>
      <c r="H4478">
        <v>159</v>
      </c>
      <c r="I4478" t="s">
        <v>1652</v>
      </c>
      <c r="J4478">
        <v>0</v>
      </c>
      <c r="K4478">
        <v>0</v>
      </c>
    </row>
    <row r="4479" spans="1:11" x14ac:dyDescent="0.25">
      <c r="A4479">
        <v>3848</v>
      </c>
      <c r="B4479" t="s">
        <v>1647</v>
      </c>
      <c r="C4479" t="s">
        <v>301</v>
      </c>
      <c r="D4479" t="s">
        <v>7400</v>
      </c>
      <c r="G4479" t="s">
        <v>5690</v>
      </c>
      <c r="H4479">
        <v>300</v>
      </c>
      <c r="I4479" t="s">
        <v>1652</v>
      </c>
      <c r="J4479">
        <v>0</v>
      </c>
      <c r="K4479">
        <v>0</v>
      </c>
    </row>
    <row r="4480" spans="1:11" x14ac:dyDescent="0.25">
      <c r="A4480">
        <v>3848</v>
      </c>
      <c r="B4480" t="s">
        <v>1647</v>
      </c>
      <c r="C4480" t="s">
        <v>301</v>
      </c>
      <c r="D4480" t="s">
        <v>7400</v>
      </c>
      <c r="E4480" t="s">
        <v>9932</v>
      </c>
      <c r="F4480" t="s">
        <v>2110</v>
      </c>
      <c r="G4480" t="s">
        <v>4058</v>
      </c>
      <c r="H4480">
        <v>1</v>
      </c>
      <c r="I4480" t="s">
        <v>1652</v>
      </c>
      <c r="J4480">
        <v>0</v>
      </c>
      <c r="K4480">
        <v>0</v>
      </c>
    </row>
    <row r="4481" spans="1:11" x14ac:dyDescent="0.25">
      <c r="A4481">
        <v>3848</v>
      </c>
      <c r="B4481" t="s">
        <v>1647</v>
      </c>
      <c r="C4481" t="s">
        <v>301</v>
      </c>
      <c r="D4481" t="s">
        <v>7400</v>
      </c>
      <c r="G4481" t="s">
        <v>2165</v>
      </c>
      <c r="H4481">
        <v>2</v>
      </c>
      <c r="I4481" t="s">
        <v>1652</v>
      </c>
      <c r="J4481">
        <v>0</v>
      </c>
      <c r="K4481">
        <v>0</v>
      </c>
    </row>
    <row r="4482" spans="1:11" x14ac:dyDescent="0.25">
      <c r="A4482">
        <v>3848</v>
      </c>
      <c r="B4482" t="s">
        <v>1647</v>
      </c>
      <c r="C4482" t="s">
        <v>301</v>
      </c>
      <c r="D4482" t="s">
        <v>7400</v>
      </c>
      <c r="E4482" t="s">
        <v>8810</v>
      </c>
      <c r="F4482" t="s">
        <v>1678</v>
      </c>
      <c r="G4482" t="s">
        <v>7200</v>
      </c>
      <c r="H4482">
        <v>5</v>
      </c>
      <c r="I4482" t="s">
        <v>1652</v>
      </c>
      <c r="J4482">
        <v>0</v>
      </c>
      <c r="K4482">
        <v>0</v>
      </c>
    </row>
    <row r="4483" spans="1:11" x14ac:dyDescent="0.25">
      <c r="A4483">
        <v>3848</v>
      </c>
      <c r="B4483" t="s">
        <v>1647</v>
      </c>
      <c r="C4483" t="s">
        <v>301</v>
      </c>
      <c r="D4483" t="s">
        <v>7400</v>
      </c>
      <c r="E4483" t="s">
        <v>5870</v>
      </c>
      <c r="F4483" t="s">
        <v>5871</v>
      </c>
      <c r="G4483" t="s">
        <v>4407</v>
      </c>
      <c r="H4483">
        <v>1</v>
      </c>
      <c r="I4483" t="s">
        <v>1652</v>
      </c>
      <c r="J4483">
        <v>0</v>
      </c>
      <c r="K4483">
        <v>0</v>
      </c>
    </row>
    <row r="4484" spans="1:11" x14ac:dyDescent="0.25">
      <c r="A4484">
        <v>3848</v>
      </c>
      <c r="B4484" t="s">
        <v>1647</v>
      </c>
      <c r="C4484" t="s">
        <v>301</v>
      </c>
      <c r="D4484" t="s">
        <v>7400</v>
      </c>
      <c r="E4484" t="s">
        <v>11023</v>
      </c>
      <c r="F4484" t="s">
        <v>11024</v>
      </c>
      <c r="G4484" t="s">
        <v>11025</v>
      </c>
      <c r="H4484">
        <v>2</v>
      </c>
      <c r="I4484" t="s">
        <v>1646</v>
      </c>
      <c r="J4484">
        <v>0</v>
      </c>
      <c r="K4484">
        <v>0</v>
      </c>
    </row>
    <row r="4485" spans="1:11" x14ac:dyDescent="0.25">
      <c r="A4485">
        <v>3848</v>
      </c>
      <c r="B4485" t="s">
        <v>1647</v>
      </c>
      <c r="C4485" t="s">
        <v>301</v>
      </c>
      <c r="D4485" t="s">
        <v>7400</v>
      </c>
      <c r="E4485" t="s">
        <v>1654</v>
      </c>
      <c r="F4485" t="s">
        <v>1653</v>
      </c>
      <c r="G4485" t="s">
        <v>10202</v>
      </c>
      <c r="H4485">
        <v>732</v>
      </c>
      <c r="I4485" t="s">
        <v>1652</v>
      </c>
      <c r="J4485">
        <v>0</v>
      </c>
      <c r="K4485">
        <v>0</v>
      </c>
    </row>
    <row r="4486" spans="1:11" x14ac:dyDescent="0.25">
      <c r="A4486">
        <v>3848</v>
      </c>
      <c r="B4486" t="s">
        <v>1647</v>
      </c>
      <c r="C4486" t="s">
        <v>301</v>
      </c>
      <c r="D4486" t="s">
        <v>7400</v>
      </c>
      <c r="G4486" t="s">
        <v>5872</v>
      </c>
      <c r="H4486">
        <v>3100</v>
      </c>
      <c r="I4486" t="s">
        <v>1652</v>
      </c>
      <c r="J4486">
        <v>0</v>
      </c>
      <c r="K4486">
        <v>0</v>
      </c>
    </row>
    <row r="4487" spans="1:11" x14ac:dyDescent="0.25">
      <c r="A4487">
        <v>3848</v>
      </c>
      <c r="B4487" t="s">
        <v>1647</v>
      </c>
      <c r="C4487" t="s">
        <v>301</v>
      </c>
      <c r="D4487" t="s">
        <v>7400</v>
      </c>
      <c r="E4487" t="s">
        <v>5873</v>
      </c>
      <c r="F4487" t="s">
        <v>5874</v>
      </c>
      <c r="G4487" t="s">
        <v>7735</v>
      </c>
      <c r="H4487">
        <v>237</v>
      </c>
      <c r="I4487" t="s">
        <v>1646</v>
      </c>
      <c r="J4487">
        <v>0</v>
      </c>
      <c r="K4487">
        <v>0</v>
      </c>
    </row>
    <row r="4488" spans="1:11" x14ac:dyDescent="0.25">
      <c r="A4488">
        <v>3848</v>
      </c>
      <c r="B4488" t="s">
        <v>1647</v>
      </c>
      <c r="C4488" t="s">
        <v>301</v>
      </c>
      <c r="D4488" t="s">
        <v>7400</v>
      </c>
      <c r="G4488" t="s">
        <v>5883</v>
      </c>
      <c r="H4488">
        <v>11480</v>
      </c>
      <c r="I4488" t="s">
        <v>1646</v>
      </c>
      <c r="J4488">
        <v>0</v>
      </c>
      <c r="K4488">
        <v>0</v>
      </c>
    </row>
    <row r="4489" spans="1:11" x14ac:dyDescent="0.25">
      <c r="A4489">
        <v>3848</v>
      </c>
      <c r="B4489" t="s">
        <v>1647</v>
      </c>
      <c r="C4489" t="s">
        <v>301</v>
      </c>
      <c r="D4489" t="s">
        <v>7400</v>
      </c>
      <c r="E4489" t="s">
        <v>5876</v>
      </c>
      <c r="F4489" t="s">
        <v>5877</v>
      </c>
      <c r="G4489" t="s">
        <v>9263</v>
      </c>
      <c r="H4489">
        <v>1501</v>
      </c>
      <c r="I4489" t="s">
        <v>1646</v>
      </c>
      <c r="J4489">
        <v>0</v>
      </c>
      <c r="K4489">
        <v>0</v>
      </c>
    </row>
    <row r="4490" spans="1:11" x14ac:dyDescent="0.25">
      <c r="A4490">
        <v>3848</v>
      </c>
      <c r="B4490" t="s">
        <v>1647</v>
      </c>
      <c r="C4490" t="s">
        <v>301</v>
      </c>
      <c r="D4490" t="s">
        <v>7400</v>
      </c>
      <c r="G4490" t="s">
        <v>6698</v>
      </c>
      <c r="H4490">
        <v>5490</v>
      </c>
      <c r="I4490" t="s">
        <v>1646</v>
      </c>
      <c r="J4490">
        <v>0</v>
      </c>
      <c r="K4490">
        <v>0</v>
      </c>
    </row>
    <row r="4491" spans="1:11" x14ac:dyDescent="0.25">
      <c r="A4491">
        <v>3848</v>
      </c>
      <c r="B4491" t="s">
        <v>1647</v>
      </c>
      <c r="C4491" t="s">
        <v>301</v>
      </c>
      <c r="D4491" t="s">
        <v>7400</v>
      </c>
      <c r="E4491" t="s">
        <v>1651</v>
      </c>
      <c r="F4491" t="s">
        <v>1650</v>
      </c>
      <c r="G4491" t="s">
        <v>8872</v>
      </c>
      <c r="H4491">
        <v>313</v>
      </c>
      <c r="I4491" t="s">
        <v>1646</v>
      </c>
      <c r="J4491">
        <v>0</v>
      </c>
      <c r="K4491">
        <v>0</v>
      </c>
    </row>
    <row r="4492" spans="1:11" x14ac:dyDescent="0.25">
      <c r="A4492">
        <v>3848</v>
      </c>
      <c r="B4492" t="s">
        <v>1647</v>
      </c>
      <c r="C4492" t="s">
        <v>301</v>
      </c>
      <c r="D4492" t="s">
        <v>7400</v>
      </c>
      <c r="G4492" t="s">
        <v>5878</v>
      </c>
      <c r="H4492">
        <v>4738</v>
      </c>
      <c r="I4492" t="s">
        <v>1646</v>
      </c>
      <c r="J4492">
        <v>0</v>
      </c>
      <c r="K4492">
        <v>0</v>
      </c>
    </row>
    <row r="4493" spans="1:11" x14ac:dyDescent="0.25">
      <c r="A4493">
        <v>3848</v>
      </c>
      <c r="B4493" t="s">
        <v>1647</v>
      </c>
      <c r="C4493" t="s">
        <v>301</v>
      </c>
      <c r="D4493" t="s">
        <v>7400</v>
      </c>
      <c r="E4493" t="s">
        <v>1649</v>
      </c>
      <c r="F4493" t="s">
        <v>1648</v>
      </c>
      <c r="G4493" t="s">
        <v>10198</v>
      </c>
      <c r="H4493">
        <v>30002</v>
      </c>
      <c r="I4493" t="s">
        <v>1646</v>
      </c>
      <c r="J4493">
        <v>0</v>
      </c>
      <c r="K4493">
        <v>0</v>
      </c>
    </row>
    <row r="4494" spans="1:11" x14ac:dyDescent="0.25">
      <c r="A4494">
        <v>3848</v>
      </c>
      <c r="B4494" t="s">
        <v>1647</v>
      </c>
      <c r="C4494" t="s">
        <v>301</v>
      </c>
      <c r="D4494" t="s">
        <v>7400</v>
      </c>
      <c r="G4494" t="s">
        <v>8651</v>
      </c>
      <c r="H4494">
        <v>34052</v>
      </c>
      <c r="I4494" t="s">
        <v>1646</v>
      </c>
      <c r="J4494">
        <v>0</v>
      </c>
      <c r="K4494">
        <v>0</v>
      </c>
    </row>
    <row r="4495" spans="1:11" x14ac:dyDescent="0.25">
      <c r="A4495">
        <v>3848</v>
      </c>
      <c r="B4495" t="s">
        <v>1647</v>
      </c>
      <c r="C4495" t="s">
        <v>301</v>
      </c>
      <c r="D4495" t="s">
        <v>7400</v>
      </c>
      <c r="E4495" t="s">
        <v>2412</v>
      </c>
      <c r="F4495" t="s">
        <v>2413</v>
      </c>
      <c r="G4495" t="s">
        <v>10199</v>
      </c>
      <c r="H4495">
        <v>100</v>
      </c>
      <c r="I4495" t="s">
        <v>1646</v>
      </c>
      <c r="J4495">
        <v>0</v>
      </c>
      <c r="K4495">
        <v>0</v>
      </c>
    </row>
    <row r="4496" spans="1:11" x14ac:dyDescent="0.25">
      <c r="A4496">
        <v>3848</v>
      </c>
      <c r="B4496" t="s">
        <v>1647</v>
      </c>
      <c r="C4496" t="s">
        <v>301</v>
      </c>
      <c r="D4496" t="s">
        <v>7400</v>
      </c>
      <c r="G4496" t="s">
        <v>7600</v>
      </c>
      <c r="H4496">
        <v>375</v>
      </c>
      <c r="I4496" t="s">
        <v>1646</v>
      </c>
      <c r="J4496">
        <v>0</v>
      </c>
      <c r="K4496">
        <v>0</v>
      </c>
    </row>
    <row r="4497" spans="1:11" x14ac:dyDescent="0.25">
      <c r="A4497">
        <v>3848</v>
      </c>
      <c r="B4497" t="s">
        <v>1647</v>
      </c>
      <c r="C4497" t="s">
        <v>301</v>
      </c>
      <c r="D4497" t="s">
        <v>7400</v>
      </c>
      <c r="E4497" t="s">
        <v>5880</v>
      </c>
      <c r="F4497" t="s">
        <v>5881</v>
      </c>
      <c r="G4497" t="s">
        <v>8872</v>
      </c>
      <c r="H4497">
        <v>64</v>
      </c>
      <c r="I4497" t="s">
        <v>1646</v>
      </c>
      <c r="J4497">
        <v>0</v>
      </c>
      <c r="K4497">
        <v>0</v>
      </c>
    </row>
    <row r="4498" spans="1:11" x14ac:dyDescent="0.25">
      <c r="A4498">
        <v>3848</v>
      </c>
      <c r="B4498" t="s">
        <v>1647</v>
      </c>
      <c r="C4498" t="s">
        <v>301</v>
      </c>
      <c r="D4498" t="s">
        <v>7400</v>
      </c>
      <c r="G4498" t="s">
        <v>5882</v>
      </c>
      <c r="H4498">
        <v>623</v>
      </c>
      <c r="I4498" t="s">
        <v>1646</v>
      </c>
      <c r="J4498">
        <v>0</v>
      </c>
      <c r="K4498">
        <v>0</v>
      </c>
    </row>
    <row r="4499" spans="1:11" x14ac:dyDescent="0.25">
      <c r="A4499">
        <v>3848</v>
      </c>
      <c r="B4499" t="s">
        <v>1647</v>
      </c>
      <c r="C4499" t="s">
        <v>301</v>
      </c>
      <c r="D4499" t="s">
        <v>7400</v>
      </c>
      <c r="E4499" t="s">
        <v>2320</v>
      </c>
      <c r="F4499" t="s">
        <v>2321</v>
      </c>
      <c r="G4499" t="s">
        <v>8872</v>
      </c>
      <c r="H4499">
        <v>888</v>
      </c>
      <c r="I4499" t="s">
        <v>1646</v>
      </c>
      <c r="J4499">
        <v>0</v>
      </c>
      <c r="K4499">
        <v>0</v>
      </c>
    </row>
    <row r="4500" spans="1:11" x14ac:dyDescent="0.25">
      <c r="A4500">
        <v>3848</v>
      </c>
      <c r="B4500" t="s">
        <v>1647</v>
      </c>
      <c r="C4500" t="s">
        <v>301</v>
      </c>
      <c r="D4500" t="s">
        <v>7400</v>
      </c>
      <c r="G4500" t="s">
        <v>5913</v>
      </c>
      <c r="H4500">
        <v>2712</v>
      </c>
      <c r="I4500" t="s">
        <v>1646</v>
      </c>
      <c r="J4500">
        <v>0</v>
      </c>
      <c r="K4500">
        <v>0</v>
      </c>
    </row>
    <row r="4501" spans="1:11" x14ac:dyDescent="0.25">
      <c r="A4501">
        <v>3848</v>
      </c>
      <c r="B4501" t="s">
        <v>1647</v>
      </c>
      <c r="C4501" t="s">
        <v>301</v>
      </c>
      <c r="D4501" t="s">
        <v>7400</v>
      </c>
      <c r="E4501" t="s">
        <v>2111</v>
      </c>
      <c r="F4501" t="s">
        <v>2112</v>
      </c>
      <c r="G4501" t="s">
        <v>5884</v>
      </c>
      <c r="H4501">
        <v>4186</v>
      </c>
      <c r="I4501" t="s">
        <v>1646</v>
      </c>
      <c r="J4501">
        <v>0</v>
      </c>
      <c r="K4501">
        <v>0</v>
      </c>
    </row>
    <row r="4502" spans="1:11" x14ac:dyDescent="0.25">
      <c r="A4502">
        <v>3848</v>
      </c>
      <c r="B4502" t="s">
        <v>1647</v>
      </c>
      <c r="C4502" t="s">
        <v>301</v>
      </c>
      <c r="D4502" t="s">
        <v>7400</v>
      </c>
      <c r="E4502" t="s">
        <v>2113</v>
      </c>
      <c r="F4502" t="s">
        <v>2114</v>
      </c>
      <c r="G4502" t="s">
        <v>9263</v>
      </c>
      <c r="H4502">
        <v>2141</v>
      </c>
      <c r="I4502" t="s">
        <v>1646</v>
      </c>
      <c r="J4502">
        <v>0</v>
      </c>
      <c r="K4502">
        <v>0</v>
      </c>
    </row>
    <row r="4503" spans="1:11" x14ac:dyDescent="0.25">
      <c r="A4503">
        <v>3848</v>
      </c>
      <c r="B4503" t="s">
        <v>1647</v>
      </c>
      <c r="C4503" t="s">
        <v>301</v>
      </c>
      <c r="D4503" t="s">
        <v>7400</v>
      </c>
      <c r="G4503" t="s">
        <v>6281</v>
      </c>
      <c r="H4503">
        <v>755</v>
      </c>
      <c r="I4503" t="s">
        <v>1646</v>
      </c>
      <c r="J4503">
        <v>0</v>
      </c>
      <c r="K4503">
        <v>0</v>
      </c>
    </row>
    <row r="4504" spans="1:11" x14ac:dyDescent="0.25">
      <c r="A4504">
        <v>3848</v>
      </c>
      <c r="B4504" t="s">
        <v>1647</v>
      </c>
      <c r="C4504" t="s">
        <v>301</v>
      </c>
      <c r="D4504" t="s">
        <v>7400</v>
      </c>
      <c r="E4504" t="s">
        <v>9121</v>
      </c>
      <c r="F4504" t="s">
        <v>1919</v>
      </c>
      <c r="G4504" t="s">
        <v>10149</v>
      </c>
      <c r="H4504">
        <v>3</v>
      </c>
      <c r="I4504" t="s">
        <v>1646</v>
      </c>
      <c r="J4504">
        <v>0</v>
      </c>
      <c r="K4504">
        <v>0</v>
      </c>
    </row>
    <row r="4505" spans="1:11" x14ac:dyDescent="0.25">
      <c r="A4505">
        <v>3848</v>
      </c>
      <c r="B4505" t="s">
        <v>1647</v>
      </c>
      <c r="C4505" t="s">
        <v>301</v>
      </c>
      <c r="D4505" t="s">
        <v>7400</v>
      </c>
      <c r="G4505" t="s">
        <v>5927</v>
      </c>
      <c r="H4505">
        <v>14</v>
      </c>
      <c r="I4505" t="s">
        <v>1646</v>
      </c>
      <c r="J4505">
        <v>0</v>
      </c>
      <c r="K4505">
        <v>0</v>
      </c>
    </row>
    <row r="4506" spans="1:11" x14ac:dyDescent="0.25">
      <c r="A4506">
        <v>3848</v>
      </c>
      <c r="B4506" t="s">
        <v>1647</v>
      </c>
      <c r="C4506" t="s">
        <v>301</v>
      </c>
      <c r="D4506" t="s">
        <v>7400</v>
      </c>
      <c r="E4506" t="s">
        <v>5885</v>
      </c>
      <c r="F4506" t="s">
        <v>5886</v>
      </c>
      <c r="G4506" t="s">
        <v>8872</v>
      </c>
      <c r="H4506">
        <v>1948</v>
      </c>
      <c r="I4506" t="s">
        <v>1646</v>
      </c>
      <c r="J4506">
        <v>0</v>
      </c>
      <c r="K4506">
        <v>0</v>
      </c>
    </row>
    <row r="4507" spans="1:11" x14ac:dyDescent="0.25">
      <c r="A4507">
        <v>3848</v>
      </c>
      <c r="B4507" t="s">
        <v>1647</v>
      </c>
      <c r="C4507" t="s">
        <v>301</v>
      </c>
      <c r="D4507" t="s">
        <v>7400</v>
      </c>
      <c r="G4507" t="s">
        <v>5882</v>
      </c>
      <c r="H4507">
        <v>1052</v>
      </c>
      <c r="I4507" t="s">
        <v>1646</v>
      </c>
      <c r="J4507">
        <v>0</v>
      </c>
      <c r="K4507">
        <v>0</v>
      </c>
    </row>
    <row r="4508" spans="1:11" x14ac:dyDescent="0.25">
      <c r="A4508">
        <v>3848</v>
      </c>
      <c r="B4508" t="s">
        <v>1647</v>
      </c>
      <c r="C4508" t="s">
        <v>301</v>
      </c>
      <c r="D4508" t="s">
        <v>7400</v>
      </c>
      <c r="E4508" t="s">
        <v>4227</v>
      </c>
      <c r="F4508" t="s">
        <v>4228</v>
      </c>
      <c r="G4508" t="s">
        <v>5888</v>
      </c>
      <c r="H4508">
        <v>3800</v>
      </c>
      <c r="I4508" t="s">
        <v>1646</v>
      </c>
      <c r="J4508">
        <v>0</v>
      </c>
      <c r="K4508">
        <v>0</v>
      </c>
    </row>
    <row r="4509" spans="1:11" x14ac:dyDescent="0.25">
      <c r="A4509">
        <v>3848</v>
      </c>
      <c r="B4509" t="s">
        <v>1647</v>
      </c>
      <c r="C4509" t="s">
        <v>301</v>
      </c>
      <c r="D4509" t="s">
        <v>7400</v>
      </c>
      <c r="E4509" t="s">
        <v>2539</v>
      </c>
      <c r="F4509" t="s">
        <v>2540</v>
      </c>
      <c r="G4509" t="s">
        <v>5879</v>
      </c>
      <c r="H4509">
        <v>3114</v>
      </c>
      <c r="I4509" t="s">
        <v>1646</v>
      </c>
      <c r="J4509">
        <v>0</v>
      </c>
      <c r="K4509">
        <v>0</v>
      </c>
    </row>
    <row r="4510" spans="1:11" x14ac:dyDescent="0.25">
      <c r="A4510">
        <v>3848</v>
      </c>
      <c r="B4510" t="s">
        <v>1647</v>
      </c>
      <c r="C4510" t="s">
        <v>301</v>
      </c>
      <c r="D4510" t="s">
        <v>7400</v>
      </c>
      <c r="E4510" t="s">
        <v>6917</v>
      </c>
      <c r="F4510" t="s">
        <v>1670</v>
      </c>
      <c r="G4510" t="s">
        <v>6881</v>
      </c>
      <c r="H4510">
        <v>7</v>
      </c>
      <c r="I4510" t="s">
        <v>1652</v>
      </c>
      <c r="J4510">
        <v>0</v>
      </c>
      <c r="K4510">
        <v>0</v>
      </c>
    </row>
    <row r="4511" spans="1:11" x14ac:dyDescent="0.25">
      <c r="A4511">
        <v>3848</v>
      </c>
      <c r="B4511" t="s">
        <v>1647</v>
      </c>
      <c r="C4511" t="s">
        <v>301</v>
      </c>
      <c r="D4511" t="s">
        <v>7400</v>
      </c>
      <c r="E4511" t="s">
        <v>11026</v>
      </c>
      <c r="F4511" t="s">
        <v>11027</v>
      </c>
      <c r="G4511" t="s">
        <v>11028</v>
      </c>
      <c r="H4511">
        <v>27</v>
      </c>
      <c r="I4511" t="s">
        <v>1652</v>
      </c>
      <c r="J4511">
        <v>0</v>
      </c>
      <c r="K4511">
        <v>0</v>
      </c>
    </row>
    <row r="4512" spans="1:11" x14ac:dyDescent="0.25">
      <c r="A4512">
        <v>3848</v>
      </c>
      <c r="B4512" t="s">
        <v>1647</v>
      </c>
      <c r="C4512" t="s">
        <v>301</v>
      </c>
      <c r="D4512" t="s">
        <v>7400</v>
      </c>
      <c r="G4512" t="s">
        <v>11029</v>
      </c>
      <c r="H4512">
        <v>14</v>
      </c>
      <c r="I4512" t="s">
        <v>1652</v>
      </c>
      <c r="J4512">
        <v>0</v>
      </c>
      <c r="K4512">
        <v>0</v>
      </c>
    </row>
    <row r="4513" spans="1:11" x14ac:dyDescent="0.25">
      <c r="A4513">
        <v>3848</v>
      </c>
      <c r="B4513" t="s">
        <v>1647</v>
      </c>
      <c r="C4513" t="s">
        <v>301</v>
      </c>
      <c r="D4513" t="s">
        <v>7400</v>
      </c>
      <c r="E4513" t="s">
        <v>5890</v>
      </c>
      <c r="F4513" t="s">
        <v>5891</v>
      </c>
      <c r="G4513" t="s">
        <v>6209</v>
      </c>
      <c r="H4513">
        <v>6</v>
      </c>
      <c r="I4513" t="s">
        <v>1652</v>
      </c>
      <c r="J4513">
        <v>0</v>
      </c>
      <c r="K4513">
        <v>0</v>
      </c>
    </row>
    <row r="4514" spans="1:11" x14ac:dyDescent="0.25">
      <c r="A4514">
        <v>3848</v>
      </c>
      <c r="B4514" t="s">
        <v>1647</v>
      </c>
      <c r="C4514" t="s">
        <v>301</v>
      </c>
      <c r="D4514" t="s">
        <v>7400</v>
      </c>
      <c r="E4514" t="s">
        <v>9718</v>
      </c>
      <c r="F4514" t="s">
        <v>9719</v>
      </c>
      <c r="G4514" t="s">
        <v>6209</v>
      </c>
      <c r="H4514">
        <v>2</v>
      </c>
      <c r="I4514" t="s">
        <v>1652</v>
      </c>
      <c r="J4514">
        <v>0</v>
      </c>
      <c r="K4514">
        <v>0</v>
      </c>
    </row>
    <row r="4515" spans="1:11" x14ac:dyDescent="0.25">
      <c r="A4515">
        <v>3848</v>
      </c>
      <c r="B4515" t="s">
        <v>1647</v>
      </c>
      <c r="C4515" t="s">
        <v>301</v>
      </c>
      <c r="D4515" t="s">
        <v>7400</v>
      </c>
      <c r="E4515" t="s">
        <v>5893</v>
      </c>
      <c r="F4515" t="s">
        <v>5894</v>
      </c>
      <c r="G4515" t="s">
        <v>6209</v>
      </c>
      <c r="H4515">
        <v>1</v>
      </c>
      <c r="I4515" t="s">
        <v>1652</v>
      </c>
      <c r="J4515">
        <v>0</v>
      </c>
      <c r="K4515">
        <v>0</v>
      </c>
    </row>
    <row r="4516" spans="1:11" x14ac:dyDescent="0.25">
      <c r="A4516">
        <v>3848</v>
      </c>
      <c r="B4516" t="s">
        <v>1647</v>
      </c>
      <c r="C4516" t="s">
        <v>301</v>
      </c>
      <c r="D4516" t="s">
        <v>7400</v>
      </c>
      <c r="E4516" t="s">
        <v>7849</v>
      </c>
      <c r="F4516" t="s">
        <v>4230</v>
      </c>
      <c r="G4516" t="s">
        <v>3109</v>
      </c>
      <c r="H4516">
        <v>7</v>
      </c>
      <c r="I4516" t="s">
        <v>1652</v>
      </c>
      <c r="J4516">
        <v>0</v>
      </c>
      <c r="K4516">
        <v>0</v>
      </c>
    </row>
    <row r="4517" spans="1:11" x14ac:dyDescent="0.25">
      <c r="A4517">
        <v>3848</v>
      </c>
      <c r="B4517" t="s">
        <v>1647</v>
      </c>
      <c r="C4517" t="s">
        <v>301</v>
      </c>
      <c r="D4517" t="s">
        <v>7400</v>
      </c>
      <c r="E4517" t="s">
        <v>4229</v>
      </c>
      <c r="F4517" t="s">
        <v>4230</v>
      </c>
      <c r="G4517" t="s">
        <v>3731</v>
      </c>
      <c r="H4517">
        <v>16</v>
      </c>
      <c r="I4517" t="s">
        <v>1652</v>
      </c>
      <c r="J4517">
        <v>0</v>
      </c>
      <c r="K4517">
        <v>0</v>
      </c>
    </row>
    <row r="4518" spans="1:11" x14ac:dyDescent="0.25">
      <c r="A4518">
        <v>3848</v>
      </c>
      <c r="B4518" t="s">
        <v>1647</v>
      </c>
      <c r="C4518" t="s">
        <v>301</v>
      </c>
      <c r="D4518" t="s">
        <v>7400</v>
      </c>
      <c r="E4518" t="s">
        <v>7850</v>
      </c>
      <c r="F4518" t="s">
        <v>7851</v>
      </c>
      <c r="G4518" t="s">
        <v>3152</v>
      </c>
      <c r="H4518">
        <v>17</v>
      </c>
      <c r="I4518" t="s">
        <v>1652</v>
      </c>
      <c r="J4518">
        <v>0</v>
      </c>
      <c r="K4518">
        <v>0</v>
      </c>
    </row>
    <row r="4519" spans="1:11" x14ac:dyDescent="0.25">
      <c r="A4519">
        <v>3848</v>
      </c>
      <c r="B4519" t="s">
        <v>1647</v>
      </c>
      <c r="C4519" t="s">
        <v>301</v>
      </c>
      <c r="D4519" t="s">
        <v>7400</v>
      </c>
      <c r="E4519" t="s">
        <v>2323</v>
      </c>
      <c r="F4519" t="s">
        <v>2324</v>
      </c>
      <c r="G4519" t="s">
        <v>4139</v>
      </c>
      <c r="H4519">
        <v>4</v>
      </c>
      <c r="I4519" t="s">
        <v>1652</v>
      </c>
      <c r="J4519">
        <v>0</v>
      </c>
      <c r="K4519">
        <v>0</v>
      </c>
    </row>
    <row r="4520" spans="1:11" x14ac:dyDescent="0.25">
      <c r="A4520">
        <v>3848</v>
      </c>
      <c r="B4520" t="s">
        <v>1647</v>
      </c>
      <c r="C4520" t="s">
        <v>301</v>
      </c>
      <c r="D4520" t="s">
        <v>7400</v>
      </c>
      <c r="E4520" t="s">
        <v>5895</v>
      </c>
      <c r="F4520" t="s">
        <v>1677</v>
      </c>
      <c r="G4520" t="s">
        <v>6402</v>
      </c>
      <c r="H4520">
        <v>7</v>
      </c>
      <c r="I4520" t="s">
        <v>1652</v>
      </c>
      <c r="J4520">
        <v>0</v>
      </c>
      <c r="K4520">
        <v>0</v>
      </c>
    </row>
    <row r="4521" spans="1:11" x14ac:dyDescent="0.25">
      <c r="A4521">
        <v>3848</v>
      </c>
      <c r="B4521" t="s">
        <v>1647</v>
      </c>
      <c r="C4521" t="s">
        <v>301</v>
      </c>
      <c r="D4521" t="s">
        <v>7400</v>
      </c>
      <c r="E4521" t="s">
        <v>7852</v>
      </c>
      <c r="F4521" t="s">
        <v>1655</v>
      </c>
      <c r="G4521" t="s">
        <v>3169</v>
      </c>
      <c r="H4521">
        <v>14</v>
      </c>
      <c r="I4521" t="s">
        <v>1652</v>
      </c>
      <c r="J4521">
        <v>0</v>
      </c>
      <c r="K4521">
        <v>0</v>
      </c>
    </row>
    <row r="4522" spans="1:11" x14ac:dyDescent="0.25">
      <c r="A4522">
        <v>3848</v>
      </c>
      <c r="B4522" t="s">
        <v>1647</v>
      </c>
      <c r="C4522" t="s">
        <v>301</v>
      </c>
      <c r="D4522" t="s">
        <v>7400</v>
      </c>
      <c r="E4522" t="s">
        <v>4231</v>
      </c>
      <c r="F4522" t="s">
        <v>1912</v>
      </c>
      <c r="G4522" t="s">
        <v>3115</v>
      </c>
      <c r="H4522">
        <v>2</v>
      </c>
      <c r="I4522" t="s">
        <v>1652</v>
      </c>
      <c r="J4522">
        <v>0</v>
      </c>
      <c r="K4522">
        <v>0</v>
      </c>
    </row>
    <row r="4523" spans="1:11" x14ac:dyDescent="0.25">
      <c r="A4523">
        <v>3848</v>
      </c>
      <c r="B4523" t="s">
        <v>1647</v>
      </c>
      <c r="C4523" t="s">
        <v>301</v>
      </c>
      <c r="D4523" t="s">
        <v>7400</v>
      </c>
      <c r="E4523" t="s">
        <v>8883</v>
      </c>
      <c r="F4523" t="s">
        <v>8884</v>
      </c>
      <c r="G4523" t="s">
        <v>6713</v>
      </c>
      <c r="H4523">
        <v>4</v>
      </c>
      <c r="I4523" t="s">
        <v>1652</v>
      </c>
      <c r="J4523">
        <v>0</v>
      </c>
      <c r="K4523">
        <v>0</v>
      </c>
    </row>
    <row r="4524" spans="1:11" x14ac:dyDescent="0.25">
      <c r="A4524">
        <v>3848</v>
      </c>
      <c r="B4524" t="s">
        <v>1647</v>
      </c>
      <c r="C4524" t="s">
        <v>301</v>
      </c>
      <c r="D4524" t="s">
        <v>7400</v>
      </c>
      <c r="E4524" t="s">
        <v>8885</v>
      </c>
      <c r="F4524" t="s">
        <v>8886</v>
      </c>
      <c r="G4524" t="s">
        <v>6719</v>
      </c>
      <c r="H4524">
        <v>4</v>
      </c>
      <c r="I4524" t="s">
        <v>1652</v>
      </c>
      <c r="J4524">
        <v>0</v>
      </c>
      <c r="K4524">
        <v>0</v>
      </c>
    </row>
    <row r="4525" spans="1:11" x14ac:dyDescent="0.25">
      <c r="A4525">
        <v>3848</v>
      </c>
      <c r="B4525" t="s">
        <v>1647</v>
      </c>
      <c r="C4525" t="s">
        <v>301</v>
      </c>
      <c r="D4525" t="s">
        <v>7400</v>
      </c>
      <c r="E4525" t="s">
        <v>8887</v>
      </c>
      <c r="F4525" t="s">
        <v>8888</v>
      </c>
      <c r="G4525" t="s">
        <v>6719</v>
      </c>
      <c r="H4525">
        <v>4</v>
      </c>
      <c r="I4525" t="s">
        <v>1652</v>
      </c>
      <c r="J4525">
        <v>0</v>
      </c>
      <c r="K4525">
        <v>0</v>
      </c>
    </row>
    <row r="4526" spans="1:11" x14ac:dyDescent="0.25">
      <c r="A4526">
        <v>3848</v>
      </c>
      <c r="B4526" t="s">
        <v>1647</v>
      </c>
      <c r="C4526" t="s">
        <v>301</v>
      </c>
      <c r="D4526" t="s">
        <v>7400</v>
      </c>
      <c r="E4526" t="s">
        <v>8360</v>
      </c>
      <c r="F4526" t="s">
        <v>8361</v>
      </c>
      <c r="G4526" t="s">
        <v>8362</v>
      </c>
      <c r="H4526">
        <v>3</v>
      </c>
      <c r="I4526" t="s">
        <v>1652</v>
      </c>
      <c r="J4526">
        <v>0</v>
      </c>
      <c r="K4526">
        <v>0</v>
      </c>
    </row>
    <row r="4527" spans="1:11" x14ac:dyDescent="0.25">
      <c r="A4527">
        <v>3848</v>
      </c>
      <c r="B4527" t="s">
        <v>1647</v>
      </c>
      <c r="C4527" t="s">
        <v>301</v>
      </c>
      <c r="D4527" t="s">
        <v>7400</v>
      </c>
      <c r="E4527" t="s">
        <v>8363</v>
      </c>
      <c r="F4527" t="s">
        <v>8364</v>
      </c>
      <c r="G4527" t="s">
        <v>6504</v>
      </c>
      <c r="H4527">
        <v>2</v>
      </c>
      <c r="I4527" t="s">
        <v>1652</v>
      </c>
      <c r="J4527">
        <v>0</v>
      </c>
      <c r="K4527">
        <v>0</v>
      </c>
    </row>
    <row r="4528" spans="1:11" x14ac:dyDescent="0.25">
      <c r="A4528">
        <v>3848</v>
      </c>
      <c r="B4528" t="s">
        <v>1647</v>
      </c>
      <c r="C4528" t="s">
        <v>301</v>
      </c>
      <c r="D4528" t="s">
        <v>7400</v>
      </c>
      <c r="E4528" t="s">
        <v>5896</v>
      </c>
      <c r="F4528" t="s">
        <v>5897</v>
      </c>
      <c r="G4528" t="s">
        <v>6804</v>
      </c>
      <c r="H4528">
        <v>4</v>
      </c>
      <c r="I4528" t="s">
        <v>1652</v>
      </c>
      <c r="J4528">
        <v>0</v>
      </c>
      <c r="K4528">
        <v>0</v>
      </c>
    </row>
    <row r="4529" spans="1:11" x14ac:dyDescent="0.25">
      <c r="A4529">
        <v>3848</v>
      </c>
      <c r="B4529" t="s">
        <v>1647</v>
      </c>
      <c r="C4529" t="s">
        <v>301</v>
      </c>
      <c r="D4529" t="s">
        <v>7400</v>
      </c>
      <c r="E4529" t="s">
        <v>4410</v>
      </c>
      <c r="F4529" t="s">
        <v>4411</v>
      </c>
      <c r="G4529" t="s">
        <v>6959</v>
      </c>
      <c r="H4529">
        <v>28</v>
      </c>
      <c r="I4529" t="s">
        <v>1652</v>
      </c>
      <c r="J4529">
        <v>0</v>
      </c>
      <c r="K4529">
        <v>0</v>
      </c>
    </row>
    <row r="4530" spans="1:11" x14ac:dyDescent="0.25">
      <c r="A4530">
        <v>3848</v>
      </c>
      <c r="B4530" t="s">
        <v>1647</v>
      </c>
      <c r="C4530" t="s">
        <v>301</v>
      </c>
      <c r="D4530" t="s">
        <v>7400</v>
      </c>
      <c r="G4530" t="s">
        <v>2166</v>
      </c>
      <c r="H4530">
        <v>24</v>
      </c>
      <c r="I4530" t="s">
        <v>1652</v>
      </c>
      <c r="J4530">
        <v>0</v>
      </c>
      <c r="K4530">
        <v>0</v>
      </c>
    </row>
    <row r="4531" spans="1:11" x14ac:dyDescent="0.25">
      <c r="A4531">
        <v>3848</v>
      </c>
      <c r="B4531" t="s">
        <v>1647</v>
      </c>
      <c r="C4531" t="s">
        <v>301</v>
      </c>
      <c r="D4531" t="s">
        <v>7400</v>
      </c>
      <c r="E4531" t="s">
        <v>6699</v>
      </c>
      <c r="F4531" t="s">
        <v>1930</v>
      </c>
      <c r="G4531" t="s">
        <v>4494</v>
      </c>
      <c r="H4531">
        <v>2</v>
      </c>
      <c r="I4531" t="s">
        <v>1652</v>
      </c>
      <c r="J4531">
        <v>0</v>
      </c>
      <c r="K4531">
        <v>0</v>
      </c>
    </row>
    <row r="4532" spans="1:11" x14ac:dyDescent="0.25">
      <c r="A4532">
        <v>3848</v>
      </c>
      <c r="B4532" t="s">
        <v>1647</v>
      </c>
      <c r="C4532" t="s">
        <v>301</v>
      </c>
      <c r="D4532" t="s">
        <v>7400</v>
      </c>
      <c r="G4532" t="s">
        <v>2206</v>
      </c>
      <c r="H4532">
        <v>1</v>
      </c>
      <c r="I4532" t="s">
        <v>1652</v>
      </c>
      <c r="J4532">
        <v>0</v>
      </c>
      <c r="K4532">
        <v>0</v>
      </c>
    </row>
    <row r="4533" spans="1:11" x14ac:dyDescent="0.25">
      <c r="A4533">
        <v>3848</v>
      </c>
      <c r="B4533" t="s">
        <v>1647</v>
      </c>
      <c r="C4533" t="s">
        <v>301</v>
      </c>
      <c r="D4533" t="s">
        <v>7400</v>
      </c>
      <c r="E4533" t="s">
        <v>6569</v>
      </c>
      <c r="F4533" t="s">
        <v>1798</v>
      </c>
      <c r="G4533" t="s">
        <v>3140</v>
      </c>
      <c r="H4533">
        <v>27</v>
      </c>
      <c r="I4533" t="s">
        <v>1652</v>
      </c>
      <c r="J4533">
        <v>0</v>
      </c>
      <c r="K4533">
        <v>0</v>
      </c>
    </row>
    <row r="4534" spans="1:11" x14ac:dyDescent="0.25">
      <c r="A4534">
        <v>3848</v>
      </c>
      <c r="B4534" t="s">
        <v>1647</v>
      </c>
      <c r="C4534" t="s">
        <v>301</v>
      </c>
      <c r="D4534" t="s">
        <v>7400</v>
      </c>
      <c r="G4534" t="s">
        <v>5858</v>
      </c>
      <c r="H4534">
        <v>6</v>
      </c>
      <c r="I4534" t="s">
        <v>1652</v>
      </c>
      <c r="J4534">
        <v>0</v>
      </c>
      <c r="K4534">
        <v>0</v>
      </c>
    </row>
    <row r="4535" spans="1:11" x14ac:dyDescent="0.25">
      <c r="A4535">
        <v>3848</v>
      </c>
      <c r="B4535" t="s">
        <v>1647</v>
      </c>
      <c r="C4535" t="s">
        <v>301</v>
      </c>
      <c r="D4535" t="s">
        <v>7400</v>
      </c>
      <c r="E4535" t="s">
        <v>2115</v>
      </c>
      <c r="F4535" t="s">
        <v>2116</v>
      </c>
      <c r="G4535" t="s">
        <v>2139</v>
      </c>
      <c r="H4535">
        <v>95</v>
      </c>
      <c r="I4535" t="s">
        <v>1706</v>
      </c>
      <c r="J4535">
        <v>0</v>
      </c>
      <c r="K4535">
        <v>0</v>
      </c>
    </row>
    <row r="4536" spans="1:11" x14ac:dyDescent="0.25">
      <c r="A4536">
        <v>3848</v>
      </c>
      <c r="B4536" t="s">
        <v>1647</v>
      </c>
      <c r="C4536" t="s">
        <v>301</v>
      </c>
      <c r="D4536" t="s">
        <v>7400</v>
      </c>
      <c r="E4536" t="s">
        <v>2117</v>
      </c>
      <c r="F4536" t="s">
        <v>2118</v>
      </c>
      <c r="G4536" t="s">
        <v>7893</v>
      </c>
      <c r="H4536">
        <v>1607</v>
      </c>
      <c r="I4536" t="s">
        <v>1706</v>
      </c>
      <c r="J4536">
        <v>0</v>
      </c>
      <c r="K4536">
        <v>0</v>
      </c>
    </row>
    <row r="4537" spans="1:11" x14ac:dyDescent="0.25">
      <c r="A4537">
        <v>3848</v>
      </c>
      <c r="B4537" t="s">
        <v>1647</v>
      </c>
      <c r="C4537" t="s">
        <v>301</v>
      </c>
      <c r="D4537" t="s">
        <v>7400</v>
      </c>
      <c r="G4537" t="s">
        <v>9564</v>
      </c>
      <c r="H4537">
        <v>655</v>
      </c>
      <c r="I4537" t="s">
        <v>1706</v>
      </c>
      <c r="J4537">
        <v>0</v>
      </c>
      <c r="K4537">
        <v>0</v>
      </c>
    </row>
    <row r="4538" spans="1:11" x14ac:dyDescent="0.25">
      <c r="A4538">
        <v>3848</v>
      </c>
      <c r="B4538" t="s">
        <v>1647</v>
      </c>
      <c r="C4538" t="s">
        <v>301</v>
      </c>
      <c r="D4538" t="s">
        <v>7400</v>
      </c>
      <c r="G4538" t="s">
        <v>9933</v>
      </c>
      <c r="H4538">
        <v>4</v>
      </c>
      <c r="I4538" t="s">
        <v>1706</v>
      </c>
      <c r="J4538">
        <v>0</v>
      </c>
      <c r="K4538">
        <v>0</v>
      </c>
    </row>
    <row r="4539" spans="1:11" x14ac:dyDescent="0.25">
      <c r="A4539">
        <v>3848</v>
      </c>
      <c r="B4539" t="s">
        <v>1647</v>
      </c>
      <c r="C4539" t="s">
        <v>301</v>
      </c>
      <c r="D4539" t="s">
        <v>7400</v>
      </c>
      <c r="G4539" t="s">
        <v>7612</v>
      </c>
      <c r="H4539">
        <v>1</v>
      </c>
      <c r="I4539" t="s">
        <v>1706</v>
      </c>
      <c r="J4539">
        <v>0</v>
      </c>
      <c r="K4539">
        <v>0</v>
      </c>
    </row>
    <row r="4540" spans="1:11" x14ac:dyDescent="0.25">
      <c r="A4540">
        <v>3848</v>
      </c>
      <c r="B4540" t="s">
        <v>1647</v>
      </c>
      <c r="C4540" t="s">
        <v>301</v>
      </c>
      <c r="D4540" t="s">
        <v>7400</v>
      </c>
      <c r="G4540" t="s">
        <v>9122</v>
      </c>
      <c r="H4540">
        <v>6</v>
      </c>
      <c r="I4540" t="s">
        <v>1706</v>
      </c>
      <c r="J4540">
        <v>0</v>
      </c>
      <c r="K4540">
        <v>0</v>
      </c>
    </row>
    <row r="4541" spans="1:11" x14ac:dyDescent="0.25">
      <c r="A4541">
        <v>3848</v>
      </c>
      <c r="B4541" t="s">
        <v>1647</v>
      </c>
      <c r="C4541" t="s">
        <v>301</v>
      </c>
      <c r="D4541" t="s">
        <v>7400</v>
      </c>
      <c r="G4541" t="s">
        <v>7650</v>
      </c>
      <c r="H4541">
        <v>10</v>
      </c>
      <c r="I4541" t="s">
        <v>1706</v>
      </c>
      <c r="J4541">
        <v>0</v>
      </c>
      <c r="K4541">
        <v>0</v>
      </c>
    </row>
    <row r="4542" spans="1:11" x14ac:dyDescent="0.25">
      <c r="A4542">
        <v>3848</v>
      </c>
      <c r="B4542" t="s">
        <v>1647</v>
      </c>
      <c r="C4542" t="s">
        <v>301</v>
      </c>
      <c r="D4542" t="s">
        <v>7400</v>
      </c>
      <c r="G4542" t="s">
        <v>6147</v>
      </c>
      <c r="H4542">
        <v>14</v>
      </c>
      <c r="I4542" t="s">
        <v>1706</v>
      </c>
      <c r="J4542">
        <v>0</v>
      </c>
      <c r="K4542">
        <v>0</v>
      </c>
    </row>
    <row r="4543" spans="1:11" x14ac:dyDescent="0.25">
      <c r="A4543">
        <v>3848</v>
      </c>
      <c r="B4543" t="s">
        <v>1647</v>
      </c>
      <c r="C4543" t="s">
        <v>301</v>
      </c>
      <c r="D4543" t="s">
        <v>7400</v>
      </c>
      <c r="G4543" t="s">
        <v>6148</v>
      </c>
      <c r="H4543">
        <v>17</v>
      </c>
      <c r="I4543" t="s">
        <v>1706</v>
      </c>
      <c r="J4543">
        <v>0</v>
      </c>
      <c r="K4543">
        <v>0</v>
      </c>
    </row>
    <row r="4544" spans="1:11" x14ac:dyDescent="0.25">
      <c r="A4544">
        <v>3848</v>
      </c>
      <c r="B4544" t="s">
        <v>1647</v>
      </c>
      <c r="C4544" t="s">
        <v>301</v>
      </c>
      <c r="D4544" t="s">
        <v>7400</v>
      </c>
      <c r="G4544" t="s">
        <v>7613</v>
      </c>
      <c r="H4544">
        <v>6</v>
      </c>
      <c r="I4544" t="s">
        <v>1706</v>
      </c>
      <c r="J4544">
        <v>0</v>
      </c>
      <c r="K4544">
        <v>0</v>
      </c>
    </row>
    <row r="4545" spans="1:11" x14ac:dyDescent="0.25">
      <c r="A4545">
        <v>3848</v>
      </c>
      <c r="B4545" t="s">
        <v>1647</v>
      </c>
      <c r="C4545" t="s">
        <v>301</v>
      </c>
      <c r="D4545" t="s">
        <v>7400</v>
      </c>
      <c r="G4545" t="s">
        <v>7601</v>
      </c>
      <c r="H4545">
        <v>7</v>
      </c>
      <c r="I4545" t="s">
        <v>1706</v>
      </c>
      <c r="J4545">
        <v>0</v>
      </c>
      <c r="K4545">
        <v>0</v>
      </c>
    </row>
    <row r="4546" spans="1:11" x14ac:dyDescent="0.25">
      <c r="A4546">
        <v>3848</v>
      </c>
      <c r="B4546" t="s">
        <v>1647</v>
      </c>
      <c r="C4546" t="s">
        <v>301</v>
      </c>
      <c r="D4546" t="s">
        <v>7400</v>
      </c>
      <c r="G4546" t="s">
        <v>11030</v>
      </c>
      <c r="H4546">
        <v>5</v>
      </c>
      <c r="I4546" t="s">
        <v>1706</v>
      </c>
      <c r="J4546">
        <v>0</v>
      </c>
      <c r="K4546">
        <v>0</v>
      </c>
    </row>
    <row r="4547" spans="1:11" x14ac:dyDescent="0.25">
      <c r="A4547">
        <v>3848</v>
      </c>
      <c r="B4547" t="s">
        <v>1647</v>
      </c>
      <c r="C4547" t="s">
        <v>301</v>
      </c>
      <c r="D4547" t="s">
        <v>7400</v>
      </c>
      <c r="G4547" t="s">
        <v>11031</v>
      </c>
      <c r="H4547">
        <v>2</v>
      </c>
      <c r="I4547" t="s">
        <v>1706</v>
      </c>
      <c r="J4547">
        <v>0</v>
      </c>
      <c r="K4547">
        <v>0</v>
      </c>
    </row>
    <row r="4548" spans="1:11" x14ac:dyDescent="0.25">
      <c r="A4548">
        <v>3848</v>
      </c>
      <c r="B4548" t="s">
        <v>1647</v>
      </c>
      <c r="C4548" t="s">
        <v>301</v>
      </c>
      <c r="D4548" t="s">
        <v>7400</v>
      </c>
      <c r="E4548" t="s">
        <v>2120</v>
      </c>
      <c r="F4548" t="s">
        <v>2121</v>
      </c>
      <c r="G4548" t="s">
        <v>2122</v>
      </c>
      <c r="H4548">
        <v>370500</v>
      </c>
      <c r="I4548" t="s">
        <v>2123</v>
      </c>
      <c r="J4548">
        <v>0</v>
      </c>
      <c r="K4548">
        <v>0</v>
      </c>
    </row>
    <row r="4549" spans="1:11" x14ac:dyDescent="0.25">
      <c r="A4549">
        <v>3848</v>
      </c>
      <c r="B4549" t="s">
        <v>1647</v>
      </c>
      <c r="C4549" t="s">
        <v>301</v>
      </c>
      <c r="D4549" t="s">
        <v>7400</v>
      </c>
      <c r="G4549" t="s">
        <v>8889</v>
      </c>
      <c r="H4549">
        <v>19400</v>
      </c>
      <c r="I4549" t="s">
        <v>2123</v>
      </c>
      <c r="J4549">
        <v>0</v>
      </c>
      <c r="K4549">
        <v>0</v>
      </c>
    </row>
    <row r="4550" spans="1:11" x14ac:dyDescent="0.25">
      <c r="A4550">
        <v>3848</v>
      </c>
      <c r="B4550" t="s">
        <v>1647</v>
      </c>
      <c r="C4550" t="s">
        <v>301</v>
      </c>
      <c r="D4550" t="s">
        <v>7400</v>
      </c>
      <c r="E4550" t="s">
        <v>2124</v>
      </c>
      <c r="F4550" t="s">
        <v>2121</v>
      </c>
      <c r="G4550" t="s">
        <v>2139</v>
      </c>
      <c r="H4550">
        <v>18000</v>
      </c>
      <c r="I4550" t="s">
        <v>2123</v>
      </c>
      <c r="J4550">
        <v>0</v>
      </c>
      <c r="K4550">
        <v>0</v>
      </c>
    </row>
    <row r="4551" spans="1:11" x14ac:dyDescent="0.25">
      <c r="A4551">
        <v>3848</v>
      </c>
      <c r="B4551" t="s">
        <v>1647</v>
      </c>
      <c r="C4551" t="s">
        <v>301</v>
      </c>
      <c r="D4551" t="s">
        <v>7400</v>
      </c>
      <c r="E4551" t="s">
        <v>2125</v>
      </c>
      <c r="F4551" t="s">
        <v>2126</v>
      </c>
      <c r="G4551" t="s">
        <v>8663</v>
      </c>
      <c r="H4551">
        <v>100</v>
      </c>
      <c r="I4551" t="s">
        <v>1706</v>
      </c>
      <c r="J4551">
        <v>0</v>
      </c>
      <c r="K4551">
        <v>0</v>
      </c>
    </row>
    <row r="4552" spans="1:11" x14ac:dyDescent="0.25">
      <c r="A4552">
        <v>3848</v>
      </c>
      <c r="B4552" t="s">
        <v>1647</v>
      </c>
      <c r="C4552" t="s">
        <v>301</v>
      </c>
      <c r="D4552" t="s">
        <v>7400</v>
      </c>
      <c r="G4552" t="s">
        <v>2139</v>
      </c>
      <c r="H4552">
        <v>600</v>
      </c>
      <c r="I4552" t="s">
        <v>1706</v>
      </c>
      <c r="J4552">
        <v>0</v>
      </c>
      <c r="K4552">
        <v>0</v>
      </c>
    </row>
    <row r="4553" spans="1:11" x14ac:dyDescent="0.25">
      <c r="A4553">
        <v>3848</v>
      </c>
      <c r="B4553" t="s">
        <v>1647</v>
      </c>
      <c r="C4553" t="s">
        <v>301</v>
      </c>
      <c r="D4553" t="s">
        <v>7400</v>
      </c>
      <c r="G4553" t="s">
        <v>10560</v>
      </c>
      <c r="H4553">
        <v>250</v>
      </c>
      <c r="I4553" t="s">
        <v>1706</v>
      </c>
      <c r="J4553">
        <v>0</v>
      </c>
      <c r="K4553">
        <v>0</v>
      </c>
    </row>
    <row r="4554" spans="1:11" x14ac:dyDescent="0.25">
      <c r="A4554">
        <v>3848</v>
      </c>
      <c r="B4554" t="s">
        <v>1647</v>
      </c>
      <c r="C4554" t="s">
        <v>301</v>
      </c>
      <c r="D4554" t="s">
        <v>7400</v>
      </c>
      <c r="E4554" t="s">
        <v>2337</v>
      </c>
      <c r="F4554" t="s">
        <v>2338</v>
      </c>
      <c r="G4554" t="s">
        <v>2139</v>
      </c>
      <c r="H4554">
        <v>8000</v>
      </c>
      <c r="I4554" t="s">
        <v>1652</v>
      </c>
      <c r="J4554">
        <v>0</v>
      </c>
      <c r="K4554">
        <v>0</v>
      </c>
    </row>
    <row r="4555" spans="1:11" x14ac:dyDescent="0.25">
      <c r="A4555">
        <v>3848</v>
      </c>
      <c r="B4555" t="s">
        <v>1647</v>
      </c>
      <c r="C4555" t="s">
        <v>301</v>
      </c>
      <c r="D4555" t="s">
        <v>7400</v>
      </c>
      <c r="E4555" t="s">
        <v>2127</v>
      </c>
      <c r="F4555" t="s">
        <v>2128</v>
      </c>
      <c r="G4555" t="s">
        <v>2119</v>
      </c>
      <c r="H4555">
        <v>15763</v>
      </c>
      <c r="I4555" t="s">
        <v>1706</v>
      </c>
      <c r="J4555">
        <v>0</v>
      </c>
      <c r="K4555">
        <v>0</v>
      </c>
    </row>
    <row r="4556" spans="1:11" x14ac:dyDescent="0.25">
      <c r="A4556">
        <v>3848</v>
      </c>
      <c r="B4556" t="s">
        <v>1647</v>
      </c>
      <c r="C4556" t="s">
        <v>301</v>
      </c>
      <c r="D4556" t="s">
        <v>7400</v>
      </c>
      <c r="G4556" t="s">
        <v>9564</v>
      </c>
      <c r="H4556">
        <v>18012</v>
      </c>
      <c r="I4556" t="s">
        <v>1706</v>
      </c>
      <c r="J4556">
        <v>0</v>
      </c>
      <c r="K4556">
        <v>0</v>
      </c>
    </row>
    <row r="4557" spans="1:11" x14ac:dyDescent="0.25">
      <c r="A4557">
        <v>3848</v>
      </c>
      <c r="B4557" t="s">
        <v>1647</v>
      </c>
      <c r="C4557" t="s">
        <v>301</v>
      </c>
      <c r="D4557" t="s">
        <v>7400</v>
      </c>
      <c r="G4557" t="s">
        <v>9933</v>
      </c>
      <c r="H4557">
        <v>96</v>
      </c>
      <c r="I4557" t="s">
        <v>1706</v>
      </c>
      <c r="J4557">
        <v>0</v>
      </c>
      <c r="K4557">
        <v>0</v>
      </c>
    </row>
    <row r="4558" spans="1:11" x14ac:dyDescent="0.25">
      <c r="A4558">
        <v>3848</v>
      </c>
      <c r="B4558" t="s">
        <v>1647</v>
      </c>
      <c r="C4558" t="s">
        <v>301</v>
      </c>
      <c r="D4558" t="s">
        <v>7400</v>
      </c>
      <c r="G4558" t="s">
        <v>7612</v>
      </c>
      <c r="H4558">
        <v>24</v>
      </c>
      <c r="I4558" t="s">
        <v>1706</v>
      </c>
      <c r="J4558">
        <v>0</v>
      </c>
      <c r="K4558">
        <v>0</v>
      </c>
    </row>
    <row r="4559" spans="1:11" x14ac:dyDescent="0.25">
      <c r="A4559">
        <v>3848</v>
      </c>
      <c r="B4559" t="s">
        <v>1647</v>
      </c>
      <c r="C4559" t="s">
        <v>301</v>
      </c>
      <c r="D4559" t="s">
        <v>7400</v>
      </c>
      <c r="G4559" t="s">
        <v>9122</v>
      </c>
      <c r="H4559">
        <v>63</v>
      </c>
      <c r="I4559" t="s">
        <v>1706</v>
      </c>
      <c r="J4559">
        <v>0</v>
      </c>
      <c r="K4559">
        <v>0</v>
      </c>
    </row>
    <row r="4560" spans="1:11" x14ac:dyDescent="0.25">
      <c r="A4560">
        <v>3848</v>
      </c>
      <c r="B4560" t="s">
        <v>1647</v>
      </c>
      <c r="C4560" t="s">
        <v>301</v>
      </c>
      <c r="D4560" t="s">
        <v>7400</v>
      </c>
      <c r="G4560" t="s">
        <v>7650</v>
      </c>
      <c r="H4560">
        <v>228</v>
      </c>
      <c r="I4560" t="s">
        <v>1706</v>
      </c>
      <c r="J4560">
        <v>0</v>
      </c>
      <c r="K4560">
        <v>0</v>
      </c>
    </row>
    <row r="4561" spans="1:11" x14ac:dyDescent="0.25">
      <c r="A4561">
        <v>3848</v>
      </c>
      <c r="B4561" t="s">
        <v>1647</v>
      </c>
      <c r="C4561" t="s">
        <v>301</v>
      </c>
      <c r="D4561" t="s">
        <v>7400</v>
      </c>
      <c r="G4561" t="s">
        <v>6147</v>
      </c>
      <c r="H4561">
        <v>136</v>
      </c>
      <c r="I4561" t="s">
        <v>1706</v>
      </c>
      <c r="J4561">
        <v>0</v>
      </c>
      <c r="K4561">
        <v>0</v>
      </c>
    </row>
    <row r="4562" spans="1:11" x14ac:dyDescent="0.25">
      <c r="A4562">
        <v>3848</v>
      </c>
      <c r="B4562" t="s">
        <v>1647</v>
      </c>
      <c r="C4562" t="s">
        <v>301</v>
      </c>
      <c r="D4562" t="s">
        <v>7400</v>
      </c>
      <c r="G4562" t="s">
        <v>6148</v>
      </c>
      <c r="H4562">
        <v>264</v>
      </c>
      <c r="I4562" t="s">
        <v>1706</v>
      </c>
      <c r="J4562">
        <v>0</v>
      </c>
      <c r="K4562">
        <v>0</v>
      </c>
    </row>
    <row r="4563" spans="1:11" x14ac:dyDescent="0.25">
      <c r="A4563">
        <v>3848</v>
      </c>
      <c r="B4563" t="s">
        <v>1647</v>
      </c>
      <c r="C4563" t="s">
        <v>301</v>
      </c>
      <c r="D4563" t="s">
        <v>7400</v>
      </c>
      <c r="G4563" t="s">
        <v>7613</v>
      </c>
      <c r="H4563">
        <v>76</v>
      </c>
      <c r="I4563" t="s">
        <v>1706</v>
      </c>
      <c r="J4563">
        <v>0</v>
      </c>
      <c r="K4563">
        <v>0</v>
      </c>
    </row>
    <row r="4564" spans="1:11" x14ac:dyDescent="0.25">
      <c r="A4564">
        <v>3848</v>
      </c>
      <c r="B4564" t="s">
        <v>1647</v>
      </c>
      <c r="C4564" t="s">
        <v>301</v>
      </c>
      <c r="D4564" t="s">
        <v>7400</v>
      </c>
      <c r="G4564" t="s">
        <v>7601</v>
      </c>
      <c r="H4564">
        <v>25</v>
      </c>
      <c r="I4564" t="s">
        <v>1706</v>
      </c>
      <c r="J4564">
        <v>0</v>
      </c>
      <c r="K4564">
        <v>0</v>
      </c>
    </row>
    <row r="4565" spans="1:11" x14ac:dyDescent="0.25">
      <c r="A4565">
        <v>3848</v>
      </c>
      <c r="B4565" t="s">
        <v>1647</v>
      </c>
      <c r="C4565" t="s">
        <v>301</v>
      </c>
      <c r="D4565" t="s">
        <v>7400</v>
      </c>
      <c r="G4565" t="s">
        <v>11030</v>
      </c>
      <c r="H4565">
        <v>58</v>
      </c>
      <c r="I4565" t="s">
        <v>1706</v>
      </c>
      <c r="J4565">
        <v>0</v>
      </c>
      <c r="K4565">
        <v>0</v>
      </c>
    </row>
    <row r="4566" spans="1:11" x14ac:dyDescent="0.25">
      <c r="A4566">
        <v>3848</v>
      </c>
      <c r="B4566" t="s">
        <v>1647</v>
      </c>
      <c r="C4566" t="s">
        <v>301</v>
      </c>
      <c r="D4566" t="s">
        <v>7400</v>
      </c>
      <c r="G4566" t="s">
        <v>11031</v>
      </c>
      <c r="H4566">
        <v>116</v>
      </c>
      <c r="I4566" t="s">
        <v>1706</v>
      </c>
      <c r="J4566">
        <v>0</v>
      </c>
      <c r="K4566">
        <v>0</v>
      </c>
    </row>
    <row r="4567" spans="1:11" x14ac:dyDescent="0.25">
      <c r="A4567">
        <v>3848</v>
      </c>
      <c r="B4567" t="s">
        <v>1647</v>
      </c>
      <c r="C4567" t="s">
        <v>301</v>
      </c>
      <c r="D4567" t="s">
        <v>7400</v>
      </c>
      <c r="E4567" t="s">
        <v>2129</v>
      </c>
      <c r="F4567" t="s">
        <v>2130</v>
      </c>
      <c r="G4567" t="s">
        <v>7893</v>
      </c>
      <c r="H4567">
        <v>2440</v>
      </c>
      <c r="I4567" t="s">
        <v>1706</v>
      </c>
      <c r="J4567">
        <v>0</v>
      </c>
      <c r="K4567">
        <v>0</v>
      </c>
    </row>
    <row r="4568" spans="1:11" x14ac:dyDescent="0.25">
      <c r="A4568">
        <v>3848</v>
      </c>
      <c r="B4568" t="s">
        <v>1647</v>
      </c>
      <c r="C4568" t="s">
        <v>301</v>
      </c>
      <c r="D4568" t="s">
        <v>7400</v>
      </c>
      <c r="G4568" t="s">
        <v>9564</v>
      </c>
      <c r="H4568">
        <v>153</v>
      </c>
      <c r="I4568" t="s">
        <v>1706</v>
      </c>
      <c r="J4568">
        <v>0</v>
      </c>
      <c r="K4568">
        <v>0</v>
      </c>
    </row>
    <row r="4569" spans="1:11" x14ac:dyDescent="0.25">
      <c r="A4569">
        <v>3848</v>
      </c>
      <c r="B4569" t="s">
        <v>1647</v>
      </c>
      <c r="C4569" t="s">
        <v>301</v>
      </c>
      <c r="D4569" t="s">
        <v>7400</v>
      </c>
      <c r="G4569" t="s">
        <v>9933</v>
      </c>
      <c r="H4569">
        <v>10</v>
      </c>
      <c r="I4569" t="s">
        <v>1706</v>
      </c>
      <c r="J4569">
        <v>0</v>
      </c>
      <c r="K4569">
        <v>0</v>
      </c>
    </row>
    <row r="4570" spans="1:11" x14ac:dyDescent="0.25">
      <c r="A4570">
        <v>3848</v>
      </c>
      <c r="B4570" t="s">
        <v>1647</v>
      </c>
      <c r="C4570" t="s">
        <v>301</v>
      </c>
      <c r="D4570" t="s">
        <v>7400</v>
      </c>
      <c r="G4570" t="s">
        <v>7612</v>
      </c>
      <c r="H4570">
        <v>4</v>
      </c>
      <c r="I4570" t="s">
        <v>1706</v>
      </c>
      <c r="J4570">
        <v>0</v>
      </c>
      <c r="K4570">
        <v>0</v>
      </c>
    </row>
    <row r="4571" spans="1:11" x14ac:dyDescent="0.25">
      <c r="A4571">
        <v>3848</v>
      </c>
      <c r="B4571" t="s">
        <v>1647</v>
      </c>
      <c r="C4571" t="s">
        <v>301</v>
      </c>
      <c r="D4571" t="s">
        <v>7400</v>
      </c>
      <c r="G4571" t="s">
        <v>9122</v>
      </c>
      <c r="H4571">
        <v>7</v>
      </c>
      <c r="I4571" t="s">
        <v>1706</v>
      </c>
      <c r="J4571">
        <v>0</v>
      </c>
      <c r="K4571">
        <v>0</v>
      </c>
    </row>
    <row r="4572" spans="1:11" x14ac:dyDescent="0.25">
      <c r="A4572">
        <v>3848</v>
      </c>
      <c r="B4572" t="s">
        <v>1647</v>
      </c>
      <c r="C4572" t="s">
        <v>301</v>
      </c>
      <c r="D4572" t="s">
        <v>7400</v>
      </c>
      <c r="G4572" t="s">
        <v>7650</v>
      </c>
      <c r="H4572">
        <v>16</v>
      </c>
      <c r="I4572" t="s">
        <v>1706</v>
      </c>
      <c r="J4572">
        <v>0</v>
      </c>
      <c r="K4572">
        <v>0</v>
      </c>
    </row>
    <row r="4573" spans="1:11" x14ac:dyDescent="0.25">
      <c r="A4573">
        <v>3848</v>
      </c>
      <c r="B4573" t="s">
        <v>1647</v>
      </c>
      <c r="C4573" t="s">
        <v>301</v>
      </c>
      <c r="D4573" t="s">
        <v>7400</v>
      </c>
      <c r="G4573" t="s">
        <v>6147</v>
      </c>
      <c r="H4573">
        <v>20</v>
      </c>
      <c r="I4573" t="s">
        <v>1706</v>
      </c>
      <c r="J4573">
        <v>0</v>
      </c>
      <c r="K4573">
        <v>0</v>
      </c>
    </row>
    <row r="4574" spans="1:11" x14ac:dyDescent="0.25">
      <c r="A4574">
        <v>3848</v>
      </c>
      <c r="B4574" t="s">
        <v>1647</v>
      </c>
      <c r="C4574" t="s">
        <v>301</v>
      </c>
      <c r="D4574" t="s">
        <v>7400</v>
      </c>
      <c r="G4574" t="s">
        <v>6148</v>
      </c>
      <c r="H4574">
        <v>39</v>
      </c>
      <c r="I4574" t="s">
        <v>1706</v>
      </c>
      <c r="J4574">
        <v>0</v>
      </c>
      <c r="K4574">
        <v>0</v>
      </c>
    </row>
    <row r="4575" spans="1:11" x14ac:dyDescent="0.25">
      <c r="A4575">
        <v>3848</v>
      </c>
      <c r="B4575" t="s">
        <v>1647</v>
      </c>
      <c r="C4575" t="s">
        <v>301</v>
      </c>
      <c r="D4575" t="s">
        <v>7400</v>
      </c>
      <c r="G4575" t="s">
        <v>7613</v>
      </c>
      <c r="H4575">
        <v>9</v>
      </c>
      <c r="I4575" t="s">
        <v>1706</v>
      </c>
      <c r="J4575">
        <v>0</v>
      </c>
      <c r="K4575">
        <v>0</v>
      </c>
    </row>
    <row r="4576" spans="1:11" x14ac:dyDescent="0.25">
      <c r="A4576">
        <v>3848</v>
      </c>
      <c r="B4576" t="s">
        <v>1647</v>
      </c>
      <c r="C4576" t="s">
        <v>301</v>
      </c>
      <c r="D4576" t="s">
        <v>7400</v>
      </c>
      <c r="G4576" t="s">
        <v>7601</v>
      </c>
      <c r="H4576">
        <v>4</v>
      </c>
      <c r="I4576" t="s">
        <v>1706</v>
      </c>
      <c r="J4576">
        <v>0</v>
      </c>
      <c r="K4576">
        <v>0</v>
      </c>
    </row>
    <row r="4577" spans="1:11" x14ac:dyDescent="0.25">
      <c r="A4577">
        <v>3848</v>
      </c>
      <c r="B4577" t="s">
        <v>1647</v>
      </c>
      <c r="C4577" t="s">
        <v>301</v>
      </c>
      <c r="D4577" t="s">
        <v>7400</v>
      </c>
      <c r="G4577" t="s">
        <v>11030</v>
      </c>
      <c r="H4577">
        <v>5</v>
      </c>
      <c r="I4577" t="s">
        <v>1706</v>
      </c>
      <c r="J4577">
        <v>0</v>
      </c>
      <c r="K4577">
        <v>0</v>
      </c>
    </row>
    <row r="4578" spans="1:11" x14ac:dyDescent="0.25">
      <c r="A4578">
        <v>3848</v>
      </c>
      <c r="B4578" t="s">
        <v>1647</v>
      </c>
      <c r="C4578" t="s">
        <v>301</v>
      </c>
      <c r="D4578" t="s">
        <v>7400</v>
      </c>
      <c r="G4578" t="s">
        <v>11031</v>
      </c>
      <c r="H4578">
        <v>12</v>
      </c>
      <c r="I4578" t="s">
        <v>1706</v>
      </c>
      <c r="J4578">
        <v>0</v>
      </c>
      <c r="K4578">
        <v>0</v>
      </c>
    </row>
    <row r="4579" spans="1:11" x14ac:dyDescent="0.25">
      <c r="A4579">
        <v>3848</v>
      </c>
      <c r="B4579" t="s">
        <v>1647</v>
      </c>
      <c r="C4579" t="s">
        <v>301</v>
      </c>
      <c r="D4579" t="s">
        <v>7400</v>
      </c>
      <c r="E4579" t="s">
        <v>2325</v>
      </c>
      <c r="F4579" t="s">
        <v>2326</v>
      </c>
      <c r="G4579" t="s">
        <v>7735</v>
      </c>
      <c r="H4579">
        <v>3802</v>
      </c>
      <c r="I4579" t="s">
        <v>1652</v>
      </c>
      <c r="J4579">
        <v>0</v>
      </c>
      <c r="K4579">
        <v>0</v>
      </c>
    </row>
    <row r="4580" spans="1:11" x14ac:dyDescent="0.25">
      <c r="A4580">
        <v>3848</v>
      </c>
      <c r="B4580" t="s">
        <v>1647</v>
      </c>
      <c r="C4580" t="s">
        <v>301</v>
      </c>
      <c r="D4580" t="s">
        <v>7400</v>
      </c>
      <c r="G4580" t="s">
        <v>5901</v>
      </c>
      <c r="H4580">
        <v>2867</v>
      </c>
      <c r="I4580" t="s">
        <v>1652</v>
      </c>
      <c r="J4580">
        <v>0</v>
      </c>
      <c r="K4580">
        <v>0</v>
      </c>
    </row>
    <row r="4581" spans="1:11" x14ac:dyDescent="0.25">
      <c r="A4581">
        <v>3848</v>
      </c>
      <c r="B4581" t="s">
        <v>1647</v>
      </c>
      <c r="C4581" t="s">
        <v>301</v>
      </c>
      <c r="D4581" t="s">
        <v>7400</v>
      </c>
      <c r="E4581" t="s">
        <v>2450</v>
      </c>
      <c r="F4581" t="s">
        <v>2451</v>
      </c>
      <c r="G4581" t="s">
        <v>5899</v>
      </c>
      <c r="H4581">
        <v>3000</v>
      </c>
      <c r="I4581" t="s">
        <v>1652</v>
      </c>
      <c r="J4581">
        <v>0</v>
      </c>
      <c r="K4581">
        <v>0</v>
      </c>
    </row>
    <row r="4582" spans="1:11" x14ac:dyDescent="0.25">
      <c r="A4582">
        <v>3848</v>
      </c>
      <c r="B4582" t="s">
        <v>1647</v>
      </c>
      <c r="C4582" t="s">
        <v>301</v>
      </c>
      <c r="D4582" t="s">
        <v>7400</v>
      </c>
      <c r="E4582" t="s">
        <v>7422</v>
      </c>
      <c r="F4582" t="s">
        <v>7423</v>
      </c>
      <c r="G4582" t="s">
        <v>10157</v>
      </c>
      <c r="H4582">
        <v>2</v>
      </c>
      <c r="I4582" t="s">
        <v>1652</v>
      </c>
      <c r="J4582">
        <v>0</v>
      </c>
      <c r="K4582">
        <v>0</v>
      </c>
    </row>
    <row r="4583" spans="1:11" x14ac:dyDescent="0.25">
      <c r="A4583">
        <v>3848</v>
      </c>
      <c r="B4583" t="s">
        <v>1647</v>
      </c>
      <c r="C4583" t="s">
        <v>301</v>
      </c>
      <c r="D4583" t="s">
        <v>7400</v>
      </c>
      <c r="G4583" t="s">
        <v>6060</v>
      </c>
      <c r="H4583">
        <v>6</v>
      </c>
      <c r="I4583" t="s">
        <v>1652</v>
      </c>
      <c r="J4583">
        <v>0</v>
      </c>
      <c r="K4583">
        <v>0</v>
      </c>
    </row>
    <row r="4584" spans="1:11" x14ac:dyDescent="0.25">
      <c r="A4584">
        <v>3848</v>
      </c>
      <c r="B4584" t="s">
        <v>1647</v>
      </c>
      <c r="C4584" t="s">
        <v>301</v>
      </c>
      <c r="D4584" t="s">
        <v>7400</v>
      </c>
      <c r="E4584" t="s">
        <v>7602</v>
      </c>
      <c r="F4584" t="s">
        <v>1655</v>
      </c>
      <c r="G4584" t="s">
        <v>10157</v>
      </c>
      <c r="H4584">
        <v>2</v>
      </c>
      <c r="I4584" t="s">
        <v>1652</v>
      </c>
      <c r="J4584">
        <v>0</v>
      </c>
      <c r="K4584">
        <v>0</v>
      </c>
    </row>
    <row r="4585" spans="1:11" x14ac:dyDescent="0.25">
      <c r="A4585">
        <v>3848</v>
      </c>
      <c r="B4585" t="s">
        <v>1647</v>
      </c>
      <c r="C4585" t="s">
        <v>301</v>
      </c>
      <c r="D4585" t="s">
        <v>7400</v>
      </c>
      <c r="G4585" t="s">
        <v>6060</v>
      </c>
      <c r="H4585">
        <v>5</v>
      </c>
      <c r="I4585" t="s">
        <v>1652</v>
      </c>
      <c r="J4585">
        <v>0</v>
      </c>
      <c r="K4585">
        <v>0</v>
      </c>
    </row>
    <row r="4586" spans="1:11" x14ac:dyDescent="0.25">
      <c r="A4586">
        <v>3848</v>
      </c>
      <c r="B4586" t="s">
        <v>1647</v>
      </c>
      <c r="C4586" t="s">
        <v>301</v>
      </c>
      <c r="D4586" t="s">
        <v>7400</v>
      </c>
      <c r="E4586" t="s">
        <v>10200</v>
      </c>
      <c r="F4586" t="s">
        <v>10201</v>
      </c>
      <c r="G4586" t="s">
        <v>3468</v>
      </c>
      <c r="H4586">
        <v>2</v>
      </c>
      <c r="I4586" t="s">
        <v>1652</v>
      </c>
      <c r="J4586">
        <v>0</v>
      </c>
      <c r="K4586">
        <v>0</v>
      </c>
    </row>
    <row r="4587" spans="1:11" x14ac:dyDescent="0.25">
      <c r="A4587">
        <v>3848</v>
      </c>
      <c r="B4587" t="s">
        <v>1647</v>
      </c>
      <c r="C4587" t="s">
        <v>301</v>
      </c>
      <c r="D4587" t="s">
        <v>7400</v>
      </c>
      <c r="E4587" t="s">
        <v>2131</v>
      </c>
      <c r="F4587" t="s">
        <v>2132</v>
      </c>
      <c r="G4587" t="s">
        <v>7893</v>
      </c>
      <c r="H4587">
        <v>1776</v>
      </c>
      <c r="I4587" t="s">
        <v>1706</v>
      </c>
      <c r="J4587">
        <v>0</v>
      </c>
      <c r="K4587">
        <v>0</v>
      </c>
    </row>
    <row r="4588" spans="1:11" x14ac:dyDescent="0.25">
      <c r="A4588">
        <v>3848</v>
      </c>
      <c r="B4588" t="s">
        <v>1647</v>
      </c>
      <c r="C4588" t="s">
        <v>301</v>
      </c>
      <c r="D4588" t="s">
        <v>7400</v>
      </c>
      <c r="G4588" t="s">
        <v>9564</v>
      </c>
      <c r="H4588">
        <v>752</v>
      </c>
      <c r="I4588" t="s">
        <v>1706</v>
      </c>
      <c r="J4588">
        <v>0</v>
      </c>
      <c r="K4588">
        <v>0</v>
      </c>
    </row>
    <row r="4589" spans="1:11" x14ac:dyDescent="0.25">
      <c r="A4589">
        <v>3848</v>
      </c>
      <c r="B4589" t="s">
        <v>1647</v>
      </c>
      <c r="C4589" t="s">
        <v>301</v>
      </c>
      <c r="D4589" t="s">
        <v>7400</v>
      </c>
      <c r="G4589" t="s">
        <v>9933</v>
      </c>
      <c r="H4589">
        <v>10</v>
      </c>
      <c r="I4589" t="s">
        <v>1706</v>
      </c>
      <c r="J4589">
        <v>0</v>
      </c>
      <c r="K4589">
        <v>0</v>
      </c>
    </row>
    <row r="4590" spans="1:11" x14ac:dyDescent="0.25">
      <c r="A4590">
        <v>3848</v>
      </c>
      <c r="B4590" t="s">
        <v>1647</v>
      </c>
      <c r="C4590" t="s">
        <v>301</v>
      </c>
      <c r="D4590" t="s">
        <v>7400</v>
      </c>
      <c r="G4590" t="s">
        <v>7612</v>
      </c>
      <c r="H4590">
        <v>5</v>
      </c>
      <c r="I4590" t="s">
        <v>1706</v>
      </c>
      <c r="J4590">
        <v>0</v>
      </c>
      <c r="K4590">
        <v>0</v>
      </c>
    </row>
    <row r="4591" spans="1:11" x14ac:dyDescent="0.25">
      <c r="A4591">
        <v>3848</v>
      </c>
      <c r="B4591" t="s">
        <v>1647</v>
      </c>
      <c r="C4591" t="s">
        <v>301</v>
      </c>
      <c r="D4591" t="s">
        <v>7400</v>
      </c>
      <c r="G4591" t="s">
        <v>9122</v>
      </c>
      <c r="H4591">
        <v>18</v>
      </c>
      <c r="I4591" t="s">
        <v>1706</v>
      </c>
      <c r="J4591">
        <v>0</v>
      </c>
      <c r="K4591">
        <v>0</v>
      </c>
    </row>
    <row r="4592" spans="1:11" x14ac:dyDescent="0.25">
      <c r="A4592">
        <v>3848</v>
      </c>
      <c r="B4592" t="s">
        <v>1647</v>
      </c>
      <c r="C4592" t="s">
        <v>301</v>
      </c>
      <c r="D4592" t="s">
        <v>7400</v>
      </c>
      <c r="G4592" t="s">
        <v>7650</v>
      </c>
      <c r="H4592">
        <v>24</v>
      </c>
      <c r="I4592" t="s">
        <v>1706</v>
      </c>
      <c r="J4592">
        <v>0</v>
      </c>
      <c r="K4592">
        <v>0</v>
      </c>
    </row>
    <row r="4593" spans="1:11" x14ac:dyDescent="0.25">
      <c r="A4593">
        <v>3848</v>
      </c>
      <c r="B4593" t="s">
        <v>1647</v>
      </c>
      <c r="C4593" t="s">
        <v>301</v>
      </c>
      <c r="D4593" t="s">
        <v>7400</v>
      </c>
      <c r="G4593" t="s">
        <v>6147</v>
      </c>
      <c r="H4593">
        <v>22</v>
      </c>
      <c r="I4593" t="s">
        <v>1706</v>
      </c>
      <c r="J4593">
        <v>0</v>
      </c>
      <c r="K4593">
        <v>0</v>
      </c>
    </row>
    <row r="4594" spans="1:11" x14ac:dyDescent="0.25">
      <c r="A4594">
        <v>3848</v>
      </c>
      <c r="B4594" t="s">
        <v>1647</v>
      </c>
      <c r="C4594" t="s">
        <v>301</v>
      </c>
      <c r="D4594" t="s">
        <v>7400</v>
      </c>
      <c r="G4594" t="s">
        <v>6148</v>
      </c>
      <c r="H4594">
        <v>45</v>
      </c>
      <c r="I4594" t="s">
        <v>1706</v>
      </c>
      <c r="J4594">
        <v>0</v>
      </c>
      <c r="K4594">
        <v>0</v>
      </c>
    </row>
    <row r="4595" spans="1:11" x14ac:dyDescent="0.25">
      <c r="A4595">
        <v>3848</v>
      </c>
      <c r="B4595" t="s">
        <v>1647</v>
      </c>
      <c r="C4595" t="s">
        <v>301</v>
      </c>
      <c r="D4595" t="s">
        <v>7400</v>
      </c>
      <c r="G4595" t="s">
        <v>7613</v>
      </c>
      <c r="H4595">
        <v>18</v>
      </c>
      <c r="I4595" t="s">
        <v>1706</v>
      </c>
      <c r="J4595">
        <v>0</v>
      </c>
      <c r="K4595">
        <v>0</v>
      </c>
    </row>
    <row r="4596" spans="1:11" x14ac:dyDescent="0.25">
      <c r="A4596">
        <v>3848</v>
      </c>
      <c r="B4596" t="s">
        <v>1647</v>
      </c>
      <c r="C4596" t="s">
        <v>301</v>
      </c>
      <c r="D4596" t="s">
        <v>7400</v>
      </c>
      <c r="G4596" t="s">
        <v>7601</v>
      </c>
      <c r="H4596">
        <v>6</v>
      </c>
      <c r="I4596" t="s">
        <v>1706</v>
      </c>
      <c r="J4596">
        <v>0</v>
      </c>
      <c r="K4596">
        <v>0</v>
      </c>
    </row>
    <row r="4597" spans="1:11" x14ac:dyDescent="0.25">
      <c r="A4597">
        <v>3848</v>
      </c>
      <c r="B4597" t="s">
        <v>1647</v>
      </c>
      <c r="C4597" t="s">
        <v>301</v>
      </c>
      <c r="D4597" t="s">
        <v>7400</v>
      </c>
      <c r="G4597" t="s">
        <v>11030</v>
      </c>
      <c r="H4597">
        <v>6</v>
      </c>
      <c r="I4597" t="s">
        <v>1706</v>
      </c>
      <c r="J4597">
        <v>0</v>
      </c>
      <c r="K4597">
        <v>0</v>
      </c>
    </row>
    <row r="4598" spans="1:11" x14ac:dyDescent="0.25">
      <c r="A4598">
        <v>3848</v>
      </c>
      <c r="B4598" t="s">
        <v>1647</v>
      </c>
      <c r="C4598" t="s">
        <v>301</v>
      </c>
      <c r="D4598" t="s">
        <v>7400</v>
      </c>
      <c r="G4598" t="s">
        <v>11031</v>
      </c>
      <c r="H4598">
        <v>11</v>
      </c>
      <c r="I4598" t="s">
        <v>1706</v>
      </c>
      <c r="J4598">
        <v>0</v>
      </c>
      <c r="K4598">
        <v>0</v>
      </c>
    </row>
    <row r="4599" spans="1:11" x14ac:dyDescent="0.25">
      <c r="A4599">
        <v>3848</v>
      </c>
      <c r="B4599" t="s">
        <v>1647</v>
      </c>
      <c r="C4599" t="s">
        <v>301</v>
      </c>
      <c r="D4599" t="s">
        <v>7400</v>
      </c>
      <c r="E4599" t="s">
        <v>2133</v>
      </c>
      <c r="F4599" t="s">
        <v>2134</v>
      </c>
      <c r="G4599" t="s">
        <v>2139</v>
      </c>
      <c r="H4599">
        <v>903000</v>
      </c>
      <c r="I4599" t="s">
        <v>1652</v>
      </c>
      <c r="J4599">
        <v>0</v>
      </c>
      <c r="K4599">
        <v>0</v>
      </c>
    </row>
    <row r="4600" spans="1:11" x14ac:dyDescent="0.25">
      <c r="A4600">
        <v>3848</v>
      </c>
      <c r="B4600" t="s">
        <v>1647</v>
      </c>
      <c r="C4600" t="s">
        <v>301</v>
      </c>
      <c r="D4600" t="s">
        <v>7400</v>
      </c>
      <c r="E4600" t="s">
        <v>8365</v>
      </c>
      <c r="F4600" t="s">
        <v>8366</v>
      </c>
      <c r="G4600" t="s">
        <v>8367</v>
      </c>
      <c r="H4600">
        <v>6</v>
      </c>
      <c r="I4600" t="s">
        <v>1652</v>
      </c>
      <c r="J4600">
        <v>0</v>
      </c>
      <c r="K4600">
        <v>0</v>
      </c>
    </row>
    <row r="4601" spans="1:11" x14ac:dyDescent="0.25">
      <c r="A4601">
        <v>3848</v>
      </c>
      <c r="B4601" t="s">
        <v>1647</v>
      </c>
      <c r="C4601" t="s">
        <v>301</v>
      </c>
      <c r="D4601" t="s">
        <v>7400</v>
      </c>
      <c r="E4601" t="s">
        <v>8368</v>
      </c>
      <c r="F4601" t="s">
        <v>8369</v>
      </c>
      <c r="G4601" t="s">
        <v>8370</v>
      </c>
      <c r="H4601">
        <v>3</v>
      </c>
      <c r="I4601" t="s">
        <v>1652</v>
      </c>
      <c r="J4601">
        <v>0</v>
      </c>
      <c r="K4601">
        <v>0</v>
      </c>
    </row>
    <row r="4602" spans="1:11" x14ac:dyDescent="0.25">
      <c r="A4602">
        <v>3848</v>
      </c>
      <c r="B4602" t="s">
        <v>1647</v>
      </c>
      <c r="C4602" t="s">
        <v>301</v>
      </c>
      <c r="D4602" t="s">
        <v>7400</v>
      </c>
      <c r="G4602" t="s">
        <v>8830</v>
      </c>
      <c r="H4602">
        <v>4</v>
      </c>
      <c r="I4602" t="s">
        <v>1652</v>
      </c>
      <c r="J4602">
        <v>0</v>
      </c>
      <c r="K4602">
        <v>0</v>
      </c>
    </row>
    <row r="4603" spans="1:11" x14ac:dyDescent="0.25">
      <c r="A4603">
        <v>3848</v>
      </c>
      <c r="B4603" t="s">
        <v>1647</v>
      </c>
      <c r="C4603" t="s">
        <v>301</v>
      </c>
      <c r="D4603" t="s">
        <v>7400</v>
      </c>
      <c r="E4603" t="s">
        <v>8371</v>
      </c>
      <c r="F4603" t="s">
        <v>8372</v>
      </c>
      <c r="G4603" t="s">
        <v>8373</v>
      </c>
      <c r="H4603">
        <v>3</v>
      </c>
      <c r="I4603" t="s">
        <v>1652</v>
      </c>
      <c r="J4603">
        <v>0</v>
      </c>
      <c r="K4603">
        <v>0</v>
      </c>
    </row>
    <row r="4604" spans="1:11" x14ac:dyDescent="0.25">
      <c r="A4604">
        <v>3848</v>
      </c>
      <c r="B4604" t="s">
        <v>1647</v>
      </c>
      <c r="C4604" t="s">
        <v>301</v>
      </c>
      <c r="D4604" t="s">
        <v>7400</v>
      </c>
      <c r="G4604" t="s">
        <v>8830</v>
      </c>
      <c r="H4604">
        <v>2</v>
      </c>
      <c r="I4604" t="s">
        <v>1652</v>
      </c>
      <c r="J4604">
        <v>0</v>
      </c>
      <c r="K4604">
        <v>0</v>
      </c>
    </row>
    <row r="4605" spans="1:11" x14ac:dyDescent="0.25">
      <c r="A4605">
        <v>3848</v>
      </c>
      <c r="B4605" t="s">
        <v>1647</v>
      </c>
      <c r="C4605" t="s">
        <v>301</v>
      </c>
      <c r="D4605" t="s">
        <v>7400</v>
      </c>
      <c r="E4605" t="s">
        <v>9565</v>
      </c>
      <c r="F4605" t="s">
        <v>9566</v>
      </c>
      <c r="G4605" t="s">
        <v>8830</v>
      </c>
      <c r="H4605">
        <v>4</v>
      </c>
      <c r="I4605" t="s">
        <v>1652</v>
      </c>
      <c r="J4605">
        <v>0</v>
      </c>
      <c r="K4605">
        <v>0</v>
      </c>
    </row>
    <row r="4606" spans="1:11" x14ac:dyDescent="0.25">
      <c r="A4606">
        <v>3848</v>
      </c>
      <c r="B4606" t="s">
        <v>1647</v>
      </c>
      <c r="C4606" t="s">
        <v>301</v>
      </c>
      <c r="D4606" t="s">
        <v>7400</v>
      </c>
      <c r="E4606" t="s">
        <v>8374</v>
      </c>
      <c r="F4606" t="s">
        <v>8375</v>
      </c>
      <c r="G4606" t="s">
        <v>8376</v>
      </c>
      <c r="H4606">
        <v>10</v>
      </c>
      <c r="I4606" t="s">
        <v>1652</v>
      </c>
      <c r="J4606">
        <v>0</v>
      </c>
      <c r="K4606">
        <v>0</v>
      </c>
    </row>
    <row r="4607" spans="1:11" x14ac:dyDescent="0.25">
      <c r="A4607">
        <v>3848</v>
      </c>
      <c r="B4607" t="s">
        <v>1647</v>
      </c>
      <c r="C4607" t="s">
        <v>301</v>
      </c>
      <c r="D4607" t="s">
        <v>7400</v>
      </c>
      <c r="G4607" t="s">
        <v>8830</v>
      </c>
      <c r="H4607">
        <v>14</v>
      </c>
      <c r="I4607" t="s">
        <v>1652</v>
      </c>
      <c r="J4607">
        <v>0</v>
      </c>
      <c r="K4607">
        <v>0</v>
      </c>
    </row>
    <row r="4608" spans="1:11" x14ac:dyDescent="0.25">
      <c r="A4608">
        <v>3848</v>
      </c>
      <c r="B4608" t="s">
        <v>1647</v>
      </c>
      <c r="C4608" t="s">
        <v>301</v>
      </c>
      <c r="D4608" t="s">
        <v>7400</v>
      </c>
      <c r="E4608" t="s">
        <v>8377</v>
      </c>
      <c r="F4608" t="s">
        <v>8378</v>
      </c>
      <c r="G4608" t="s">
        <v>8379</v>
      </c>
      <c r="H4608">
        <v>10</v>
      </c>
      <c r="I4608" t="s">
        <v>1652</v>
      </c>
      <c r="J4608">
        <v>0</v>
      </c>
      <c r="K4608">
        <v>0</v>
      </c>
    </row>
    <row r="4609" spans="1:11" x14ac:dyDescent="0.25">
      <c r="A4609">
        <v>3848</v>
      </c>
      <c r="B4609" t="s">
        <v>1647</v>
      </c>
      <c r="C4609" t="s">
        <v>301</v>
      </c>
      <c r="D4609" t="s">
        <v>7400</v>
      </c>
      <c r="G4609" t="s">
        <v>8830</v>
      </c>
      <c r="H4609">
        <v>6</v>
      </c>
      <c r="I4609" t="s">
        <v>1652</v>
      </c>
      <c r="J4609">
        <v>0</v>
      </c>
      <c r="K4609">
        <v>0</v>
      </c>
    </row>
    <row r="4610" spans="1:11" x14ac:dyDescent="0.25">
      <c r="A4610">
        <v>3848</v>
      </c>
      <c r="B4610" t="s">
        <v>1647</v>
      </c>
      <c r="C4610" t="s">
        <v>301</v>
      </c>
      <c r="D4610" t="s">
        <v>7400</v>
      </c>
      <c r="E4610" t="s">
        <v>8380</v>
      </c>
      <c r="F4610" t="s">
        <v>8381</v>
      </c>
      <c r="G4610" t="s">
        <v>8382</v>
      </c>
      <c r="H4610">
        <v>10</v>
      </c>
      <c r="I4610" t="s">
        <v>1652</v>
      </c>
      <c r="J4610">
        <v>0</v>
      </c>
      <c r="K4610">
        <v>0</v>
      </c>
    </row>
    <row r="4611" spans="1:11" x14ac:dyDescent="0.25">
      <c r="A4611">
        <v>3848</v>
      </c>
      <c r="B4611" t="s">
        <v>1647</v>
      </c>
      <c r="C4611" t="s">
        <v>301</v>
      </c>
      <c r="D4611" t="s">
        <v>7400</v>
      </c>
      <c r="E4611" t="s">
        <v>8383</v>
      </c>
      <c r="F4611" t="s">
        <v>8384</v>
      </c>
      <c r="G4611" t="s">
        <v>8385</v>
      </c>
      <c r="H4611">
        <v>10</v>
      </c>
      <c r="I4611" t="s">
        <v>1652</v>
      </c>
      <c r="J4611">
        <v>0</v>
      </c>
      <c r="K4611">
        <v>0</v>
      </c>
    </row>
    <row r="4612" spans="1:11" x14ac:dyDescent="0.25">
      <c r="A4612">
        <v>3848</v>
      </c>
      <c r="B4612" t="s">
        <v>1647</v>
      </c>
      <c r="C4612" t="s">
        <v>301</v>
      </c>
      <c r="D4612" t="s">
        <v>7400</v>
      </c>
      <c r="G4612" t="s">
        <v>8830</v>
      </c>
      <c r="H4612">
        <v>5</v>
      </c>
      <c r="I4612" t="s">
        <v>1652</v>
      </c>
      <c r="J4612">
        <v>0</v>
      </c>
      <c r="K4612">
        <v>0</v>
      </c>
    </row>
    <row r="4613" spans="1:11" x14ac:dyDescent="0.25">
      <c r="A4613">
        <v>3848</v>
      </c>
      <c r="B4613" t="s">
        <v>1647</v>
      </c>
      <c r="C4613" t="s">
        <v>301</v>
      </c>
      <c r="D4613" t="s">
        <v>7400</v>
      </c>
      <c r="E4613" t="s">
        <v>8386</v>
      </c>
      <c r="F4613" t="s">
        <v>8387</v>
      </c>
      <c r="G4613" t="s">
        <v>8388</v>
      </c>
      <c r="H4613">
        <v>10</v>
      </c>
      <c r="I4613" t="s">
        <v>1652</v>
      </c>
      <c r="J4613">
        <v>0</v>
      </c>
      <c r="K4613">
        <v>0</v>
      </c>
    </row>
    <row r="4614" spans="1:11" x14ac:dyDescent="0.25">
      <c r="A4614">
        <v>3848</v>
      </c>
      <c r="B4614" t="s">
        <v>1647</v>
      </c>
      <c r="C4614" t="s">
        <v>301</v>
      </c>
      <c r="D4614" t="s">
        <v>7400</v>
      </c>
      <c r="G4614" t="s">
        <v>8830</v>
      </c>
      <c r="H4614">
        <v>10</v>
      </c>
      <c r="I4614" t="s">
        <v>1652</v>
      </c>
      <c r="J4614">
        <v>0</v>
      </c>
      <c r="K4614">
        <v>0</v>
      </c>
    </row>
    <row r="4615" spans="1:11" x14ac:dyDescent="0.25">
      <c r="A4615">
        <v>3848</v>
      </c>
      <c r="B4615" t="s">
        <v>1647</v>
      </c>
      <c r="C4615" t="s">
        <v>301</v>
      </c>
      <c r="D4615" t="s">
        <v>7400</v>
      </c>
      <c r="E4615" t="s">
        <v>9567</v>
      </c>
      <c r="F4615" t="s">
        <v>9568</v>
      </c>
      <c r="G4615" t="s">
        <v>8830</v>
      </c>
      <c r="H4615">
        <v>50</v>
      </c>
      <c r="I4615" t="s">
        <v>1652</v>
      </c>
      <c r="J4615">
        <v>0</v>
      </c>
      <c r="K4615">
        <v>0</v>
      </c>
    </row>
    <row r="4616" spans="1:11" x14ac:dyDescent="0.25">
      <c r="A4616">
        <v>3848</v>
      </c>
      <c r="B4616" t="s">
        <v>1647</v>
      </c>
      <c r="C4616" t="s">
        <v>301</v>
      </c>
      <c r="D4616" t="s">
        <v>7400</v>
      </c>
      <c r="E4616" t="s">
        <v>9287</v>
      </c>
      <c r="F4616" t="s">
        <v>9288</v>
      </c>
      <c r="G4616" t="s">
        <v>8830</v>
      </c>
      <c r="H4616">
        <v>5</v>
      </c>
      <c r="I4616" t="s">
        <v>1652</v>
      </c>
      <c r="J4616">
        <v>0</v>
      </c>
      <c r="K4616">
        <v>0</v>
      </c>
    </row>
    <row r="4617" spans="1:11" x14ac:dyDescent="0.25">
      <c r="A4617">
        <v>3848</v>
      </c>
      <c r="B4617" t="s">
        <v>1647</v>
      </c>
      <c r="C4617" t="s">
        <v>301</v>
      </c>
      <c r="D4617" t="s">
        <v>7400</v>
      </c>
      <c r="E4617" t="s">
        <v>9289</v>
      </c>
      <c r="F4617" t="s">
        <v>9290</v>
      </c>
      <c r="G4617" t="s">
        <v>8830</v>
      </c>
      <c r="H4617">
        <v>8</v>
      </c>
      <c r="I4617" t="s">
        <v>1652</v>
      </c>
      <c r="J4617">
        <v>0</v>
      </c>
      <c r="K4617">
        <v>0</v>
      </c>
    </row>
    <row r="4618" spans="1:11" x14ac:dyDescent="0.25">
      <c r="A4618">
        <v>3848</v>
      </c>
      <c r="B4618" t="s">
        <v>1647</v>
      </c>
      <c r="C4618" t="s">
        <v>301</v>
      </c>
      <c r="D4618" t="s">
        <v>7400</v>
      </c>
      <c r="E4618" t="s">
        <v>9291</v>
      </c>
      <c r="F4618" t="s">
        <v>9292</v>
      </c>
      <c r="G4618" t="s">
        <v>8830</v>
      </c>
      <c r="H4618">
        <v>3</v>
      </c>
      <c r="I4618" t="s">
        <v>1652</v>
      </c>
      <c r="J4618">
        <v>0</v>
      </c>
      <c r="K4618">
        <v>0</v>
      </c>
    </row>
    <row r="4619" spans="1:11" x14ac:dyDescent="0.25">
      <c r="A4619">
        <v>3848</v>
      </c>
      <c r="B4619" t="s">
        <v>1647</v>
      </c>
      <c r="C4619" t="s">
        <v>301</v>
      </c>
      <c r="D4619" t="s">
        <v>7400</v>
      </c>
      <c r="E4619" t="s">
        <v>8389</v>
      </c>
      <c r="F4619" t="s">
        <v>8390</v>
      </c>
      <c r="G4619" t="s">
        <v>8391</v>
      </c>
      <c r="H4619">
        <v>10</v>
      </c>
      <c r="I4619" t="s">
        <v>1652</v>
      </c>
      <c r="J4619">
        <v>0</v>
      </c>
      <c r="K4619">
        <v>0</v>
      </c>
    </row>
    <row r="4620" spans="1:11" x14ac:dyDescent="0.25">
      <c r="A4620">
        <v>3848</v>
      </c>
      <c r="B4620" t="s">
        <v>1647</v>
      </c>
      <c r="C4620" t="s">
        <v>301</v>
      </c>
      <c r="D4620" t="s">
        <v>7400</v>
      </c>
      <c r="G4620" t="s">
        <v>8830</v>
      </c>
      <c r="H4620">
        <v>65</v>
      </c>
      <c r="I4620" t="s">
        <v>1652</v>
      </c>
      <c r="J4620">
        <v>0</v>
      </c>
      <c r="K4620">
        <v>0</v>
      </c>
    </row>
    <row r="4621" spans="1:11" x14ac:dyDescent="0.25">
      <c r="A4621">
        <v>3848</v>
      </c>
      <c r="B4621" t="s">
        <v>1647</v>
      </c>
      <c r="C4621" t="s">
        <v>301</v>
      </c>
      <c r="D4621" t="s">
        <v>7400</v>
      </c>
      <c r="E4621" t="s">
        <v>8392</v>
      </c>
      <c r="F4621" t="s">
        <v>8393</v>
      </c>
      <c r="G4621" t="s">
        <v>8394</v>
      </c>
      <c r="H4621">
        <v>5</v>
      </c>
      <c r="I4621" t="s">
        <v>1652</v>
      </c>
      <c r="J4621">
        <v>0</v>
      </c>
      <c r="K4621">
        <v>0</v>
      </c>
    </row>
    <row r="4622" spans="1:11" x14ac:dyDescent="0.25">
      <c r="A4622">
        <v>3848</v>
      </c>
      <c r="B4622" t="s">
        <v>1647</v>
      </c>
      <c r="C4622" t="s">
        <v>301</v>
      </c>
      <c r="D4622" t="s">
        <v>7400</v>
      </c>
      <c r="E4622" t="s">
        <v>4290</v>
      </c>
      <c r="F4622" t="s">
        <v>4291</v>
      </c>
      <c r="G4622" t="s">
        <v>7735</v>
      </c>
      <c r="H4622">
        <v>2070</v>
      </c>
      <c r="I4622" t="s">
        <v>1646</v>
      </c>
      <c r="J4622">
        <v>0</v>
      </c>
      <c r="K4622">
        <v>0</v>
      </c>
    </row>
    <row r="4623" spans="1:11" x14ac:dyDescent="0.25">
      <c r="A4623">
        <v>3848</v>
      </c>
      <c r="B4623" t="s">
        <v>1647</v>
      </c>
      <c r="C4623" t="s">
        <v>301</v>
      </c>
      <c r="D4623" t="s">
        <v>7400</v>
      </c>
      <c r="G4623" t="s">
        <v>5899</v>
      </c>
      <c r="H4623">
        <v>274</v>
      </c>
      <c r="I4623" t="s">
        <v>1646</v>
      </c>
      <c r="J4623">
        <v>0</v>
      </c>
      <c r="K4623">
        <v>0</v>
      </c>
    </row>
    <row r="4624" spans="1:11" x14ac:dyDescent="0.25">
      <c r="A4624">
        <v>3848</v>
      </c>
      <c r="B4624" t="s">
        <v>1647</v>
      </c>
      <c r="C4624" t="s">
        <v>301</v>
      </c>
      <c r="D4624" t="s">
        <v>7400</v>
      </c>
      <c r="E4624" t="s">
        <v>11032</v>
      </c>
      <c r="F4624" t="s">
        <v>2110</v>
      </c>
      <c r="G4624" t="s">
        <v>2165</v>
      </c>
      <c r="H4624">
        <v>4</v>
      </c>
      <c r="I4624" t="s">
        <v>1652</v>
      </c>
      <c r="J4624">
        <v>0</v>
      </c>
      <c r="K4624">
        <v>0</v>
      </c>
    </row>
    <row r="4625" spans="1:11" x14ac:dyDescent="0.25">
      <c r="A4625">
        <v>3848</v>
      </c>
      <c r="B4625" t="s">
        <v>1647</v>
      </c>
      <c r="C4625" t="s">
        <v>301</v>
      </c>
      <c r="D4625" t="s">
        <v>7400</v>
      </c>
      <c r="E4625" t="s">
        <v>8890</v>
      </c>
      <c r="F4625" t="s">
        <v>8891</v>
      </c>
      <c r="G4625" t="s">
        <v>8262</v>
      </c>
      <c r="H4625">
        <v>11</v>
      </c>
      <c r="I4625" t="s">
        <v>1652</v>
      </c>
      <c r="J4625">
        <v>0</v>
      </c>
      <c r="K4625">
        <v>0</v>
      </c>
    </row>
    <row r="4626" spans="1:11" x14ac:dyDescent="0.25">
      <c r="A4626">
        <v>3848</v>
      </c>
      <c r="B4626" t="s">
        <v>1647</v>
      </c>
      <c r="C4626" t="s">
        <v>301</v>
      </c>
      <c r="D4626" t="s">
        <v>7400</v>
      </c>
      <c r="G4626" t="s">
        <v>5927</v>
      </c>
      <c r="H4626">
        <v>10</v>
      </c>
      <c r="I4626" t="s">
        <v>1652</v>
      </c>
      <c r="J4626">
        <v>0</v>
      </c>
      <c r="K4626">
        <v>0</v>
      </c>
    </row>
    <row r="4627" spans="1:11" x14ac:dyDescent="0.25">
      <c r="A4627">
        <v>3848</v>
      </c>
      <c r="B4627" t="s">
        <v>1647</v>
      </c>
      <c r="C4627" t="s">
        <v>301</v>
      </c>
      <c r="D4627" t="s">
        <v>7400</v>
      </c>
      <c r="E4627" t="s">
        <v>5900</v>
      </c>
      <c r="F4627" t="s">
        <v>1679</v>
      </c>
      <c r="G4627" t="s">
        <v>3272</v>
      </c>
      <c r="H4627">
        <v>15</v>
      </c>
      <c r="I4627" t="s">
        <v>1652</v>
      </c>
      <c r="J4627">
        <v>0</v>
      </c>
      <c r="K4627">
        <v>0</v>
      </c>
    </row>
    <row r="4628" spans="1:11" x14ac:dyDescent="0.25">
      <c r="A4628">
        <v>3848</v>
      </c>
      <c r="B4628" t="s">
        <v>1647</v>
      </c>
      <c r="C4628" t="s">
        <v>301</v>
      </c>
      <c r="D4628" t="s">
        <v>7400</v>
      </c>
      <c r="G4628" t="s">
        <v>5029</v>
      </c>
      <c r="H4628">
        <v>14</v>
      </c>
      <c r="I4628" t="s">
        <v>1652</v>
      </c>
      <c r="J4628">
        <v>0</v>
      </c>
      <c r="K4628">
        <v>0</v>
      </c>
    </row>
    <row r="4629" spans="1:11" x14ac:dyDescent="0.25">
      <c r="A4629">
        <v>3848</v>
      </c>
      <c r="B4629" t="s">
        <v>1647</v>
      </c>
      <c r="C4629" t="s">
        <v>301</v>
      </c>
      <c r="D4629" t="s">
        <v>7400</v>
      </c>
      <c r="E4629" t="s">
        <v>8652</v>
      </c>
      <c r="F4629" t="s">
        <v>4133</v>
      </c>
      <c r="G4629" t="s">
        <v>3670</v>
      </c>
      <c r="H4629">
        <v>21</v>
      </c>
      <c r="I4629" t="s">
        <v>1652</v>
      </c>
      <c r="J4629">
        <v>0</v>
      </c>
      <c r="K4629">
        <v>0</v>
      </c>
    </row>
    <row r="4630" spans="1:11" x14ac:dyDescent="0.25">
      <c r="A4630">
        <v>3848</v>
      </c>
      <c r="B4630" t="s">
        <v>1647</v>
      </c>
      <c r="C4630" t="s">
        <v>301</v>
      </c>
      <c r="D4630" t="s">
        <v>7400</v>
      </c>
      <c r="E4630" t="s">
        <v>4232</v>
      </c>
      <c r="F4630" t="s">
        <v>4233</v>
      </c>
      <c r="G4630" t="s">
        <v>4154</v>
      </c>
      <c r="H4630">
        <v>8</v>
      </c>
      <c r="I4630" t="s">
        <v>1652</v>
      </c>
      <c r="J4630">
        <v>0</v>
      </c>
      <c r="K4630">
        <v>0</v>
      </c>
    </row>
    <row r="4631" spans="1:11" x14ac:dyDescent="0.25">
      <c r="A4631">
        <v>3848</v>
      </c>
      <c r="B4631" t="s">
        <v>1647</v>
      </c>
      <c r="C4631" t="s">
        <v>301</v>
      </c>
      <c r="D4631" t="s">
        <v>7400</v>
      </c>
      <c r="E4631" t="s">
        <v>7603</v>
      </c>
      <c r="F4631" t="s">
        <v>7604</v>
      </c>
      <c r="G4631" t="s">
        <v>10202</v>
      </c>
      <c r="H4631">
        <v>32</v>
      </c>
      <c r="I4631" t="s">
        <v>1646</v>
      </c>
      <c r="J4631">
        <v>0</v>
      </c>
      <c r="K4631">
        <v>0</v>
      </c>
    </row>
    <row r="4632" spans="1:11" x14ac:dyDescent="0.25">
      <c r="A4632">
        <v>3848</v>
      </c>
      <c r="B4632" t="s">
        <v>1647</v>
      </c>
      <c r="C4632" t="s">
        <v>301</v>
      </c>
      <c r="D4632" t="s">
        <v>7400</v>
      </c>
      <c r="G4632" t="s">
        <v>5875</v>
      </c>
      <c r="H4632">
        <v>71</v>
      </c>
      <c r="I4632" t="s">
        <v>1646</v>
      </c>
      <c r="J4632">
        <v>0</v>
      </c>
      <c r="K4632">
        <v>0</v>
      </c>
    </row>
    <row r="4633" spans="1:11" x14ac:dyDescent="0.25">
      <c r="A4633">
        <v>3848</v>
      </c>
      <c r="B4633" t="s">
        <v>1647</v>
      </c>
      <c r="C4633" t="s">
        <v>301</v>
      </c>
      <c r="D4633" t="s">
        <v>7400</v>
      </c>
      <c r="E4633" t="s">
        <v>2541</v>
      </c>
      <c r="F4633" t="s">
        <v>1896</v>
      </c>
      <c r="G4633" t="s">
        <v>6733</v>
      </c>
      <c r="H4633">
        <v>5</v>
      </c>
      <c r="I4633" t="s">
        <v>1652</v>
      </c>
      <c r="J4633">
        <v>0</v>
      </c>
      <c r="K4633">
        <v>0</v>
      </c>
    </row>
    <row r="4634" spans="1:11" x14ac:dyDescent="0.25">
      <c r="A4634">
        <v>3848</v>
      </c>
      <c r="B4634" t="s">
        <v>1647</v>
      </c>
      <c r="C4634" t="s">
        <v>301</v>
      </c>
      <c r="D4634" t="s">
        <v>7400</v>
      </c>
      <c r="G4634" t="s">
        <v>5926</v>
      </c>
      <c r="H4634">
        <v>7</v>
      </c>
      <c r="I4634" t="s">
        <v>1652</v>
      </c>
      <c r="J4634">
        <v>0</v>
      </c>
      <c r="K4634">
        <v>0</v>
      </c>
    </row>
    <row r="4635" spans="1:11" x14ac:dyDescent="0.25">
      <c r="A4635">
        <v>3848</v>
      </c>
      <c r="B4635" t="s">
        <v>1647</v>
      </c>
      <c r="C4635" t="s">
        <v>301</v>
      </c>
      <c r="D4635" t="s">
        <v>7400</v>
      </c>
      <c r="E4635" t="s">
        <v>2415</v>
      </c>
      <c r="F4635" t="s">
        <v>2416</v>
      </c>
      <c r="G4635" t="s">
        <v>3264</v>
      </c>
      <c r="H4635">
        <v>7</v>
      </c>
      <c r="I4635" t="s">
        <v>1652</v>
      </c>
      <c r="J4635">
        <v>0</v>
      </c>
      <c r="K4635">
        <v>0</v>
      </c>
    </row>
    <row r="4636" spans="1:11" x14ac:dyDescent="0.25">
      <c r="A4636">
        <v>3848</v>
      </c>
      <c r="B4636" t="s">
        <v>1647</v>
      </c>
      <c r="C4636" t="s">
        <v>301</v>
      </c>
      <c r="D4636" t="s">
        <v>7400</v>
      </c>
      <c r="G4636" t="s">
        <v>2216</v>
      </c>
      <c r="H4636">
        <v>45</v>
      </c>
      <c r="I4636" t="s">
        <v>1652</v>
      </c>
      <c r="J4636">
        <v>0</v>
      </c>
      <c r="K4636">
        <v>0</v>
      </c>
    </row>
    <row r="4637" spans="1:11" x14ac:dyDescent="0.25">
      <c r="A4637">
        <v>3848</v>
      </c>
      <c r="B4637" t="s">
        <v>1647</v>
      </c>
      <c r="C4637" t="s">
        <v>301</v>
      </c>
      <c r="D4637" t="s">
        <v>7400</v>
      </c>
      <c r="E4637" t="s">
        <v>8525</v>
      </c>
      <c r="F4637" t="s">
        <v>8526</v>
      </c>
      <c r="G4637" t="s">
        <v>4058</v>
      </c>
      <c r="H4637">
        <v>2</v>
      </c>
      <c r="I4637" t="s">
        <v>1652</v>
      </c>
      <c r="J4637">
        <v>0</v>
      </c>
      <c r="K4637">
        <v>0</v>
      </c>
    </row>
    <row r="4638" spans="1:11" x14ac:dyDescent="0.25">
      <c r="A4638">
        <v>3848</v>
      </c>
      <c r="B4638" t="s">
        <v>1647</v>
      </c>
      <c r="C4638" t="s">
        <v>301</v>
      </c>
      <c r="D4638" t="s">
        <v>7400</v>
      </c>
      <c r="E4638" t="s">
        <v>2399</v>
      </c>
      <c r="F4638" t="s">
        <v>2400</v>
      </c>
      <c r="G4638" t="s">
        <v>10199</v>
      </c>
      <c r="H4638">
        <v>1060</v>
      </c>
      <c r="I4638" t="s">
        <v>1646</v>
      </c>
      <c r="J4638">
        <v>0</v>
      </c>
      <c r="K4638">
        <v>0</v>
      </c>
    </row>
    <row r="4639" spans="1:11" x14ac:dyDescent="0.25">
      <c r="A4639">
        <v>3848</v>
      </c>
      <c r="B4639" t="s">
        <v>1647</v>
      </c>
      <c r="C4639" t="s">
        <v>301</v>
      </c>
      <c r="D4639" t="s">
        <v>7400</v>
      </c>
      <c r="G4639" t="s">
        <v>5898</v>
      </c>
      <c r="H4639">
        <v>1132</v>
      </c>
      <c r="I4639" t="s">
        <v>1646</v>
      </c>
      <c r="J4639">
        <v>0</v>
      </c>
      <c r="K4639">
        <v>0</v>
      </c>
    </row>
    <row r="4640" spans="1:11" x14ac:dyDescent="0.25">
      <c r="A4640">
        <v>3848</v>
      </c>
      <c r="B4640" t="s">
        <v>1647</v>
      </c>
      <c r="C4640" t="s">
        <v>301</v>
      </c>
      <c r="D4640" t="s">
        <v>7400</v>
      </c>
      <c r="E4640" t="s">
        <v>2401</v>
      </c>
      <c r="F4640" t="s">
        <v>2402</v>
      </c>
      <c r="G4640" t="s">
        <v>7651</v>
      </c>
      <c r="H4640">
        <v>6</v>
      </c>
      <c r="I4640" t="s">
        <v>1652</v>
      </c>
      <c r="J4640">
        <v>0</v>
      </c>
      <c r="K4640">
        <v>0</v>
      </c>
    </row>
    <row r="4641" spans="1:11" x14ac:dyDescent="0.25">
      <c r="A4641">
        <v>3848</v>
      </c>
      <c r="B4641" t="s">
        <v>1647</v>
      </c>
      <c r="C4641" t="s">
        <v>301</v>
      </c>
      <c r="D4641" t="s">
        <v>7400</v>
      </c>
      <c r="G4641" t="s">
        <v>5968</v>
      </c>
      <c r="H4641">
        <v>200</v>
      </c>
      <c r="I4641" t="s">
        <v>1652</v>
      </c>
      <c r="J4641">
        <v>0</v>
      </c>
      <c r="K4641">
        <v>0</v>
      </c>
    </row>
    <row r="4642" spans="1:11" x14ac:dyDescent="0.25">
      <c r="A4642">
        <v>3848</v>
      </c>
      <c r="B4642" t="s">
        <v>1647</v>
      </c>
      <c r="C4642" t="s">
        <v>301</v>
      </c>
      <c r="D4642" t="s">
        <v>7400</v>
      </c>
      <c r="E4642" t="s">
        <v>4535</v>
      </c>
      <c r="F4642" t="s">
        <v>4536</v>
      </c>
      <c r="G4642" t="s">
        <v>7651</v>
      </c>
      <c r="H4642">
        <v>53</v>
      </c>
      <c r="I4642" t="s">
        <v>1652</v>
      </c>
      <c r="J4642">
        <v>0</v>
      </c>
      <c r="K4642">
        <v>0</v>
      </c>
    </row>
    <row r="4643" spans="1:11" x14ac:dyDescent="0.25">
      <c r="A4643">
        <v>3848</v>
      </c>
      <c r="B4643" t="s">
        <v>1647</v>
      </c>
      <c r="C4643" t="s">
        <v>301</v>
      </c>
      <c r="D4643" t="s">
        <v>7400</v>
      </c>
      <c r="G4643" t="s">
        <v>5927</v>
      </c>
      <c r="H4643">
        <v>162</v>
      </c>
      <c r="I4643" t="s">
        <v>1652</v>
      </c>
      <c r="J4643">
        <v>0</v>
      </c>
      <c r="K4643">
        <v>0</v>
      </c>
    </row>
    <row r="4644" spans="1:11" x14ac:dyDescent="0.25">
      <c r="A4644">
        <v>3848</v>
      </c>
      <c r="B4644" t="s">
        <v>1647</v>
      </c>
      <c r="C4644" t="s">
        <v>301</v>
      </c>
      <c r="D4644" t="s">
        <v>7400</v>
      </c>
      <c r="E4644" t="s">
        <v>2478</v>
      </c>
      <c r="F4644" t="s">
        <v>2403</v>
      </c>
      <c r="G4644" t="s">
        <v>7651</v>
      </c>
      <c r="H4644">
        <v>45</v>
      </c>
      <c r="I4644" t="s">
        <v>1652</v>
      </c>
      <c r="J4644">
        <v>0</v>
      </c>
      <c r="K4644">
        <v>0</v>
      </c>
    </row>
    <row r="4645" spans="1:11" x14ac:dyDescent="0.25">
      <c r="A4645">
        <v>3848</v>
      </c>
      <c r="B4645" t="s">
        <v>1647</v>
      </c>
      <c r="C4645" t="s">
        <v>301</v>
      </c>
      <c r="D4645" t="s">
        <v>7400</v>
      </c>
      <c r="G4645" t="s">
        <v>5927</v>
      </c>
      <c r="H4645">
        <v>111</v>
      </c>
      <c r="I4645" t="s">
        <v>1652</v>
      </c>
      <c r="J4645">
        <v>0</v>
      </c>
      <c r="K4645">
        <v>0</v>
      </c>
    </row>
    <row r="4646" spans="1:11" x14ac:dyDescent="0.25">
      <c r="A4646">
        <v>3848</v>
      </c>
      <c r="B4646" t="s">
        <v>1647</v>
      </c>
      <c r="C4646" t="s">
        <v>301</v>
      </c>
      <c r="D4646" t="s">
        <v>7400</v>
      </c>
      <c r="E4646" t="s">
        <v>2404</v>
      </c>
      <c r="F4646" t="s">
        <v>2403</v>
      </c>
      <c r="G4646" t="s">
        <v>3791</v>
      </c>
      <c r="H4646">
        <v>66</v>
      </c>
      <c r="I4646" t="s">
        <v>1652</v>
      </c>
      <c r="J4646">
        <v>0</v>
      </c>
      <c r="K4646">
        <v>0</v>
      </c>
    </row>
    <row r="4647" spans="1:11" x14ac:dyDescent="0.25">
      <c r="A4647">
        <v>3848</v>
      </c>
      <c r="B4647" t="s">
        <v>1647</v>
      </c>
      <c r="C4647" t="s">
        <v>301</v>
      </c>
      <c r="D4647" t="s">
        <v>7400</v>
      </c>
      <c r="G4647" t="s">
        <v>6188</v>
      </c>
      <c r="H4647">
        <v>121</v>
      </c>
      <c r="I4647" t="s">
        <v>1652</v>
      </c>
      <c r="J4647">
        <v>0</v>
      </c>
      <c r="K4647">
        <v>0</v>
      </c>
    </row>
    <row r="4648" spans="1:11" x14ac:dyDescent="0.25">
      <c r="A4648">
        <v>3848</v>
      </c>
      <c r="B4648" t="s">
        <v>1647</v>
      </c>
      <c r="C4648" t="s">
        <v>301</v>
      </c>
      <c r="D4648" t="s">
        <v>7400</v>
      </c>
      <c r="E4648" t="s">
        <v>2479</v>
      </c>
      <c r="F4648" t="s">
        <v>2402</v>
      </c>
      <c r="G4648" t="s">
        <v>7639</v>
      </c>
      <c r="H4648">
        <v>97</v>
      </c>
      <c r="I4648" t="s">
        <v>1652</v>
      </c>
      <c r="J4648">
        <v>0</v>
      </c>
      <c r="K4648">
        <v>0</v>
      </c>
    </row>
    <row r="4649" spans="1:11" x14ac:dyDescent="0.25">
      <c r="A4649">
        <v>3848</v>
      </c>
      <c r="B4649" t="s">
        <v>1647</v>
      </c>
      <c r="C4649" t="s">
        <v>301</v>
      </c>
      <c r="D4649" t="s">
        <v>7400</v>
      </c>
      <c r="G4649" t="s">
        <v>2405</v>
      </c>
      <c r="H4649">
        <v>191</v>
      </c>
      <c r="I4649" t="s">
        <v>1652</v>
      </c>
      <c r="J4649">
        <v>0</v>
      </c>
      <c r="K4649">
        <v>0</v>
      </c>
    </row>
    <row r="4650" spans="1:11" x14ac:dyDescent="0.25">
      <c r="A4650">
        <v>3848</v>
      </c>
      <c r="B4650" t="s">
        <v>1647</v>
      </c>
      <c r="C4650" t="s">
        <v>301</v>
      </c>
      <c r="D4650" t="s">
        <v>7400</v>
      </c>
      <c r="E4650" t="s">
        <v>4234</v>
      </c>
      <c r="F4650" t="s">
        <v>4235</v>
      </c>
      <c r="G4650" t="s">
        <v>7639</v>
      </c>
      <c r="H4650">
        <v>46</v>
      </c>
      <c r="I4650" t="s">
        <v>1652</v>
      </c>
      <c r="J4650">
        <v>0</v>
      </c>
      <c r="K4650">
        <v>0</v>
      </c>
    </row>
    <row r="4651" spans="1:11" x14ac:dyDescent="0.25">
      <c r="A4651">
        <v>3848</v>
      </c>
      <c r="B4651" t="s">
        <v>1647</v>
      </c>
      <c r="C4651" t="s">
        <v>301</v>
      </c>
      <c r="D4651" t="s">
        <v>7400</v>
      </c>
      <c r="G4651" t="s">
        <v>2405</v>
      </c>
      <c r="H4651">
        <v>96</v>
      </c>
      <c r="I4651" t="s">
        <v>1652</v>
      </c>
      <c r="J4651">
        <v>0</v>
      </c>
      <c r="K4651">
        <v>0</v>
      </c>
    </row>
    <row r="4652" spans="1:11" x14ac:dyDescent="0.25">
      <c r="A4652">
        <v>3848</v>
      </c>
      <c r="B4652" t="s">
        <v>1647</v>
      </c>
      <c r="C4652" t="s">
        <v>301</v>
      </c>
      <c r="D4652" t="s">
        <v>7400</v>
      </c>
      <c r="E4652" t="s">
        <v>2406</v>
      </c>
      <c r="F4652" t="s">
        <v>2402</v>
      </c>
      <c r="G4652" t="s">
        <v>7642</v>
      </c>
      <c r="H4652">
        <v>157</v>
      </c>
      <c r="I4652" t="s">
        <v>1652</v>
      </c>
      <c r="J4652">
        <v>0</v>
      </c>
      <c r="K4652">
        <v>0</v>
      </c>
    </row>
    <row r="4653" spans="1:11" x14ac:dyDescent="0.25">
      <c r="A4653">
        <v>3848</v>
      </c>
      <c r="B4653" t="s">
        <v>1647</v>
      </c>
      <c r="C4653" t="s">
        <v>301</v>
      </c>
      <c r="D4653" t="s">
        <v>7400</v>
      </c>
      <c r="G4653" t="s">
        <v>4432</v>
      </c>
      <c r="H4653">
        <v>849</v>
      </c>
      <c r="I4653" t="s">
        <v>1652</v>
      </c>
      <c r="J4653">
        <v>0</v>
      </c>
      <c r="K4653">
        <v>0</v>
      </c>
    </row>
    <row r="4654" spans="1:11" x14ac:dyDescent="0.25">
      <c r="A4654">
        <v>3848</v>
      </c>
      <c r="B4654" t="s">
        <v>1647</v>
      </c>
      <c r="C4654" t="s">
        <v>301</v>
      </c>
      <c r="D4654" t="s">
        <v>7400</v>
      </c>
      <c r="E4654" t="s">
        <v>2542</v>
      </c>
      <c r="F4654" t="s">
        <v>2543</v>
      </c>
      <c r="G4654" t="s">
        <v>7643</v>
      </c>
      <c r="H4654">
        <v>5</v>
      </c>
      <c r="I4654" t="s">
        <v>1652</v>
      </c>
      <c r="J4654">
        <v>0</v>
      </c>
      <c r="K4654">
        <v>0</v>
      </c>
    </row>
    <row r="4655" spans="1:11" x14ac:dyDescent="0.25">
      <c r="A4655">
        <v>3848</v>
      </c>
      <c r="B4655" t="s">
        <v>1647</v>
      </c>
      <c r="C4655" t="s">
        <v>301</v>
      </c>
      <c r="D4655" t="s">
        <v>7400</v>
      </c>
      <c r="G4655" t="s">
        <v>6127</v>
      </c>
      <c r="H4655">
        <v>17</v>
      </c>
      <c r="I4655" t="s">
        <v>1652</v>
      </c>
      <c r="J4655">
        <v>0</v>
      </c>
      <c r="K4655">
        <v>0</v>
      </c>
    </row>
    <row r="4656" spans="1:11" x14ac:dyDescent="0.25">
      <c r="A4656">
        <v>3848</v>
      </c>
      <c r="B4656" t="s">
        <v>1647</v>
      </c>
      <c r="C4656" t="s">
        <v>301</v>
      </c>
      <c r="D4656" t="s">
        <v>7400</v>
      </c>
      <c r="E4656" t="s">
        <v>2407</v>
      </c>
      <c r="F4656" t="s">
        <v>2408</v>
      </c>
      <c r="G4656" t="s">
        <v>7642</v>
      </c>
      <c r="H4656">
        <v>161</v>
      </c>
      <c r="I4656" t="s">
        <v>1652</v>
      </c>
      <c r="J4656">
        <v>0</v>
      </c>
      <c r="K4656">
        <v>0</v>
      </c>
    </row>
    <row r="4657" spans="1:11" x14ac:dyDescent="0.25">
      <c r="A4657">
        <v>3848</v>
      </c>
      <c r="B4657" t="s">
        <v>1647</v>
      </c>
      <c r="C4657" t="s">
        <v>301</v>
      </c>
      <c r="D4657" t="s">
        <v>7400</v>
      </c>
      <c r="G4657" t="s">
        <v>4432</v>
      </c>
      <c r="H4657">
        <v>677</v>
      </c>
      <c r="I4657" t="s">
        <v>1652</v>
      </c>
      <c r="J4657">
        <v>0</v>
      </c>
      <c r="K4657">
        <v>0</v>
      </c>
    </row>
    <row r="4658" spans="1:11" x14ac:dyDescent="0.25">
      <c r="A4658">
        <v>3848</v>
      </c>
      <c r="B4658" t="s">
        <v>1647</v>
      </c>
      <c r="C4658" t="s">
        <v>301</v>
      </c>
      <c r="D4658" t="s">
        <v>7400</v>
      </c>
      <c r="E4658" t="s">
        <v>8395</v>
      </c>
      <c r="F4658" t="s">
        <v>8396</v>
      </c>
      <c r="G4658" t="s">
        <v>8397</v>
      </c>
      <c r="H4658">
        <v>10</v>
      </c>
      <c r="I4658" t="s">
        <v>1652</v>
      </c>
      <c r="J4658">
        <v>0</v>
      </c>
      <c r="K4658">
        <v>0</v>
      </c>
    </row>
    <row r="4659" spans="1:11" x14ac:dyDescent="0.25">
      <c r="A4659">
        <v>3848</v>
      </c>
      <c r="B4659" t="s">
        <v>1647</v>
      </c>
      <c r="C4659" t="s">
        <v>301</v>
      </c>
      <c r="D4659" t="s">
        <v>7400</v>
      </c>
      <c r="E4659" t="s">
        <v>8398</v>
      </c>
      <c r="F4659" t="s">
        <v>8399</v>
      </c>
      <c r="G4659" t="s">
        <v>8400</v>
      </c>
      <c r="H4659">
        <v>10</v>
      </c>
      <c r="I4659" t="s">
        <v>1652</v>
      </c>
      <c r="J4659">
        <v>0</v>
      </c>
      <c r="K4659">
        <v>0</v>
      </c>
    </row>
    <row r="4660" spans="1:11" x14ac:dyDescent="0.25">
      <c r="A4660">
        <v>3848</v>
      </c>
      <c r="B4660" t="s">
        <v>1647</v>
      </c>
      <c r="C4660" t="s">
        <v>301</v>
      </c>
      <c r="D4660" t="s">
        <v>7400</v>
      </c>
      <c r="E4660" t="s">
        <v>8401</v>
      </c>
      <c r="F4660" t="s">
        <v>8402</v>
      </c>
      <c r="G4660" t="s">
        <v>8403</v>
      </c>
      <c r="H4660">
        <v>1452</v>
      </c>
      <c r="I4660" t="s">
        <v>7892</v>
      </c>
      <c r="J4660">
        <v>0</v>
      </c>
      <c r="K4660">
        <v>0</v>
      </c>
    </row>
    <row r="4661" spans="1:11" x14ac:dyDescent="0.25">
      <c r="A4661">
        <v>3848</v>
      </c>
      <c r="B4661" t="s">
        <v>1647</v>
      </c>
      <c r="C4661" t="s">
        <v>301</v>
      </c>
      <c r="D4661" t="s">
        <v>7400</v>
      </c>
      <c r="E4661" t="s">
        <v>8404</v>
      </c>
      <c r="F4661" t="s">
        <v>8405</v>
      </c>
      <c r="G4661" t="s">
        <v>8406</v>
      </c>
      <c r="H4661">
        <v>2</v>
      </c>
      <c r="I4661" t="s">
        <v>1652</v>
      </c>
      <c r="J4661">
        <v>0</v>
      </c>
      <c r="K4661">
        <v>0</v>
      </c>
    </row>
    <row r="4662" spans="1:11" x14ac:dyDescent="0.25">
      <c r="A4662">
        <v>3848</v>
      </c>
      <c r="B4662" t="s">
        <v>1647</v>
      </c>
      <c r="C4662" t="s">
        <v>301</v>
      </c>
      <c r="D4662" t="s">
        <v>7400</v>
      </c>
      <c r="E4662" t="s">
        <v>8407</v>
      </c>
      <c r="F4662" t="s">
        <v>8408</v>
      </c>
      <c r="G4662" t="s">
        <v>8409</v>
      </c>
      <c r="H4662">
        <v>3</v>
      </c>
      <c r="I4662" t="s">
        <v>1652</v>
      </c>
      <c r="J4662">
        <v>0</v>
      </c>
      <c r="K4662">
        <v>0</v>
      </c>
    </row>
    <row r="4663" spans="1:11" x14ac:dyDescent="0.25">
      <c r="A4663">
        <v>3848</v>
      </c>
      <c r="B4663" t="s">
        <v>1647</v>
      </c>
      <c r="C4663" t="s">
        <v>301</v>
      </c>
      <c r="D4663" t="s">
        <v>7400</v>
      </c>
      <c r="E4663" t="s">
        <v>8410</v>
      </c>
      <c r="F4663" t="s">
        <v>8408</v>
      </c>
      <c r="G4663" t="s">
        <v>8411</v>
      </c>
      <c r="H4663">
        <v>3</v>
      </c>
      <c r="I4663" t="s">
        <v>1652</v>
      </c>
      <c r="J4663">
        <v>0</v>
      </c>
      <c r="K4663">
        <v>0</v>
      </c>
    </row>
    <row r="4664" spans="1:11" x14ac:dyDescent="0.25">
      <c r="A4664">
        <v>3848</v>
      </c>
      <c r="B4664" t="s">
        <v>1647</v>
      </c>
      <c r="C4664" t="s">
        <v>301</v>
      </c>
      <c r="D4664" t="s">
        <v>7400</v>
      </c>
      <c r="E4664" t="s">
        <v>8412</v>
      </c>
      <c r="F4664" t="s">
        <v>8413</v>
      </c>
      <c r="G4664" t="s">
        <v>8414</v>
      </c>
      <c r="H4664">
        <v>1</v>
      </c>
      <c r="I4664" t="s">
        <v>1652</v>
      </c>
      <c r="J4664">
        <v>0</v>
      </c>
      <c r="K4664">
        <v>0</v>
      </c>
    </row>
    <row r="4665" spans="1:11" x14ac:dyDescent="0.25">
      <c r="A4665">
        <v>3848</v>
      </c>
      <c r="B4665" t="s">
        <v>1647</v>
      </c>
      <c r="C4665" t="s">
        <v>301</v>
      </c>
      <c r="D4665" t="s">
        <v>7400</v>
      </c>
      <c r="E4665" t="s">
        <v>8415</v>
      </c>
      <c r="F4665" t="s">
        <v>8416</v>
      </c>
      <c r="G4665" t="s">
        <v>8417</v>
      </c>
      <c r="H4665">
        <v>1</v>
      </c>
      <c r="I4665" t="s">
        <v>1652</v>
      </c>
      <c r="J4665">
        <v>0</v>
      </c>
      <c r="K4665">
        <v>0</v>
      </c>
    </row>
    <row r="4666" spans="1:11" x14ac:dyDescent="0.25">
      <c r="A4666">
        <v>3848</v>
      </c>
      <c r="B4666" t="s">
        <v>1647</v>
      </c>
      <c r="C4666" t="s">
        <v>301</v>
      </c>
      <c r="D4666" t="s">
        <v>7400</v>
      </c>
      <c r="E4666" t="s">
        <v>8418</v>
      </c>
      <c r="F4666" t="s">
        <v>8419</v>
      </c>
      <c r="G4666" t="s">
        <v>8420</v>
      </c>
      <c r="H4666">
        <v>1</v>
      </c>
      <c r="I4666" t="s">
        <v>1652</v>
      </c>
      <c r="J4666">
        <v>0</v>
      </c>
      <c r="K4666">
        <v>0</v>
      </c>
    </row>
    <row r="4667" spans="1:11" x14ac:dyDescent="0.25">
      <c r="A4667">
        <v>3848</v>
      </c>
      <c r="B4667" t="s">
        <v>1647</v>
      </c>
      <c r="C4667" t="s">
        <v>301</v>
      </c>
      <c r="D4667" t="s">
        <v>7400</v>
      </c>
      <c r="E4667" t="s">
        <v>8421</v>
      </c>
      <c r="F4667" t="s">
        <v>8422</v>
      </c>
      <c r="G4667" t="s">
        <v>8423</v>
      </c>
      <c r="H4667">
        <v>4</v>
      </c>
      <c r="I4667" t="s">
        <v>1652</v>
      </c>
      <c r="J4667">
        <v>0</v>
      </c>
      <c r="K4667">
        <v>0</v>
      </c>
    </row>
    <row r="4668" spans="1:11" x14ac:dyDescent="0.25">
      <c r="A4668">
        <v>3848</v>
      </c>
      <c r="B4668" t="s">
        <v>1647</v>
      </c>
      <c r="C4668" t="s">
        <v>301</v>
      </c>
      <c r="D4668" t="s">
        <v>7400</v>
      </c>
      <c r="E4668" t="s">
        <v>8424</v>
      </c>
      <c r="F4668" t="s">
        <v>8425</v>
      </c>
      <c r="G4668" t="s">
        <v>8426</v>
      </c>
      <c r="H4668">
        <v>5</v>
      </c>
      <c r="I4668" t="s">
        <v>1652</v>
      </c>
      <c r="J4668">
        <v>0</v>
      </c>
      <c r="K4668">
        <v>0</v>
      </c>
    </row>
    <row r="4669" spans="1:11" x14ac:dyDescent="0.25">
      <c r="A4669">
        <v>3848</v>
      </c>
      <c r="B4669" t="s">
        <v>1647</v>
      </c>
      <c r="C4669" t="s">
        <v>301</v>
      </c>
      <c r="D4669" t="s">
        <v>7400</v>
      </c>
      <c r="E4669" t="s">
        <v>8427</v>
      </c>
      <c r="F4669" t="s">
        <v>8428</v>
      </c>
      <c r="G4669" t="s">
        <v>8429</v>
      </c>
      <c r="H4669">
        <v>10</v>
      </c>
      <c r="I4669" t="s">
        <v>1652</v>
      </c>
      <c r="J4669">
        <v>0</v>
      </c>
      <c r="K4669">
        <v>0</v>
      </c>
    </row>
    <row r="4670" spans="1:11" x14ac:dyDescent="0.25">
      <c r="A4670">
        <v>3848</v>
      </c>
      <c r="B4670" t="s">
        <v>1647</v>
      </c>
      <c r="C4670" t="s">
        <v>301</v>
      </c>
      <c r="D4670" t="s">
        <v>7400</v>
      </c>
      <c r="E4670" t="s">
        <v>8430</v>
      </c>
      <c r="F4670" t="s">
        <v>8431</v>
      </c>
      <c r="G4670" t="s">
        <v>8426</v>
      </c>
      <c r="H4670">
        <v>10</v>
      </c>
      <c r="I4670" t="s">
        <v>1652</v>
      </c>
      <c r="J4670">
        <v>0</v>
      </c>
      <c r="K4670">
        <v>0</v>
      </c>
    </row>
    <row r="4671" spans="1:11" x14ac:dyDescent="0.25">
      <c r="A4671">
        <v>3848</v>
      </c>
      <c r="B4671" t="s">
        <v>1647</v>
      </c>
      <c r="C4671" t="s">
        <v>301</v>
      </c>
      <c r="D4671" t="s">
        <v>7400</v>
      </c>
      <c r="E4671" t="s">
        <v>8432</v>
      </c>
      <c r="F4671" t="s">
        <v>8433</v>
      </c>
      <c r="G4671" t="s">
        <v>8434</v>
      </c>
      <c r="H4671">
        <v>25</v>
      </c>
      <c r="I4671" t="s">
        <v>1652</v>
      </c>
      <c r="J4671">
        <v>0</v>
      </c>
      <c r="K4671">
        <v>0</v>
      </c>
    </row>
    <row r="4672" spans="1:11" x14ac:dyDescent="0.25">
      <c r="A4672">
        <v>3848</v>
      </c>
      <c r="B4672" t="s">
        <v>1647</v>
      </c>
      <c r="C4672" t="s">
        <v>301</v>
      </c>
      <c r="D4672" t="s">
        <v>7400</v>
      </c>
      <c r="E4672" t="s">
        <v>8435</v>
      </c>
      <c r="F4672" t="s">
        <v>8436</v>
      </c>
      <c r="G4672" t="s">
        <v>8437</v>
      </c>
      <c r="H4672">
        <v>3</v>
      </c>
      <c r="I4672" t="s">
        <v>1652</v>
      </c>
      <c r="J4672">
        <v>0</v>
      </c>
      <c r="K4672">
        <v>0</v>
      </c>
    </row>
    <row r="4673" spans="1:11" x14ac:dyDescent="0.25">
      <c r="A4673">
        <v>3848</v>
      </c>
      <c r="B4673" t="s">
        <v>1647</v>
      </c>
      <c r="C4673" t="s">
        <v>301</v>
      </c>
      <c r="D4673" t="s">
        <v>7400</v>
      </c>
      <c r="E4673" t="s">
        <v>8438</v>
      </c>
      <c r="F4673" t="s">
        <v>8439</v>
      </c>
      <c r="G4673" t="s">
        <v>8199</v>
      </c>
      <c r="H4673">
        <v>17</v>
      </c>
      <c r="I4673" t="s">
        <v>1652</v>
      </c>
      <c r="J4673">
        <v>0</v>
      </c>
      <c r="K4673">
        <v>0</v>
      </c>
    </row>
    <row r="4674" spans="1:11" x14ac:dyDescent="0.25">
      <c r="A4674">
        <v>3848</v>
      </c>
      <c r="B4674" t="s">
        <v>1647</v>
      </c>
      <c r="C4674" t="s">
        <v>301</v>
      </c>
      <c r="D4674" t="s">
        <v>7400</v>
      </c>
      <c r="E4674" t="s">
        <v>8440</v>
      </c>
      <c r="F4674" t="s">
        <v>8811</v>
      </c>
      <c r="G4674" t="s">
        <v>8441</v>
      </c>
      <c r="H4674">
        <v>6</v>
      </c>
      <c r="I4674" t="s">
        <v>1652</v>
      </c>
      <c r="J4674">
        <v>0</v>
      </c>
      <c r="K4674">
        <v>0</v>
      </c>
    </row>
    <row r="4675" spans="1:11" x14ac:dyDescent="0.25">
      <c r="A4675">
        <v>3848</v>
      </c>
      <c r="B4675" t="s">
        <v>1647</v>
      </c>
      <c r="C4675" t="s">
        <v>301</v>
      </c>
      <c r="D4675" t="s">
        <v>7400</v>
      </c>
      <c r="E4675" t="s">
        <v>9569</v>
      </c>
      <c r="F4675" t="s">
        <v>9570</v>
      </c>
      <c r="G4675" t="s">
        <v>3670</v>
      </c>
      <c r="H4675">
        <v>10</v>
      </c>
      <c r="I4675" t="s">
        <v>1652</v>
      </c>
      <c r="J4675">
        <v>0</v>
      </c>
      <c r="K4675">
        <v>0</v>
      </c>
    </row>
    <row r="4676" spans="1:11" x14ac:dyDescent="0.25">
      <c r="A4676">
        <v>3848</v>
      </c>
      <c r="B4676" t="s">
        <v>1647</v>
      </c>
      <c r="C4676" t="s">
        <v>301</v>
      </c>
      <c r="D4676" t="s">
        <v>7400</v>
      </c>
      <c r="E4676" t="s">
        <v>6297</v>
      </c>
      <c r="F4676" t="s">
        <v>4750</v>
      </c>
      <c r="G4676" t="s">
        <v>4726</v>
      </c>
      <c r="H4676">
        <v>2</v>
      </c>
      <c r="I4676" t="s">
        <v>1652</v>
      </c>
      <c r="J4676">
        <v>0</v>
      </c>
      <c r="K4676">
        <v>0</v>
      </c>
    </row>
    <row r="4677" spans="1:11" x14ac:dyDescent="0.25">
      <c r="A4677">
        <v>3848</v>
      </c>
      <c r="B4677" t="s">
        <v>1647</v>
      </c>
      <c r="C4677" t="s">
        <v>301</v>
      </c>
      <c r="D4677" t="s">
        <v>7400</v>
      </c>
      <c r="E4677" t="s">
        <v>6570</v>
      </c>
      <c r="F4677" t="s">
        <v>6571</v>
      </c>
      <c r="G4677" t="s">
        <v>10331</v>
      </c>
      <c r="H4677">
        <v>17</v>
      </c>
      <c r="I4677" t="s">
        <v>1652</v>
      </c>
      <c r="J4677">
        <v>0</v>
      </c>
      <c r="K4677">
        <v>0</v>
      </c>
    </row>
    <row r="4678" spans="1:11" x14ac:dyDescent="0.25">
      <c r="A4678">
        <v>3848</v>
      </c>
      <c r="B4678" t="s">
        <v>1647</v>
      </c>
      <c r="C4678" t="s">
        <v>301</v>
      </c>
      <c r="D4678" t="s">
        <v>7400</v>
      </c>
      <c r="G4678" t="s">
        <v>4725</v>
      </c>
      <c r="H4678">
        <v>7</v>
      </c>
      <c r="I4678" t="s">
        <v>1652</v>
      </c>
      <c r="J4678">
        <v>0</v>
      </c>
      <c r="K4678">
        <v>0</v>
      </c>
    </row>
    <row r="4679" spans="1:11" x14ac:dyDescent="0.25">
      <c r="A4679">
        <v>3848</v>
      </c>
      <c r="B4679" t="s">
        <v>1647</v>
      </c>
      <c r="C4679" t="s">
        <v>301</v>
      </c>
      <c r="D4679" t="s">
        <v>7400</v>
      </c>
      <c r="E4679" t="s">
        <v>6298</v>
      </c>
      <c r="F4679" t="s">
        <v>6299</v>
      </c>
      <c r="G4679" t="s">
        <v>6209</v>
      </c>
      <c r="H4679">
        <v>3</v>
      </c>
      <c r="I4679" t="s">
        <v>1652</v>
      </c>
      <c r="J4679">
        <v>0</v>
      </c>
      <c r="K4679">
        <v>0</v>
      </c>
    </row>
    <row r="4680" spans="1:11" x14ac:dyDescent="0.25">
      <c r="A4680">
        <v>3848</v>
      </c>
      <c r="B4680" t="s">
        <v>1647</v>
      </c>
      <c r="C4680" t="s">
        <v>301</v>
      </c>
      <c r="D4680" t="s">
        <v>7400</v>
      </c>
      <c r="E4680" t="s">
        <v>6805</v>
      </c>
      <c r="F4680" t="s">
        <v>6806</v>
      </c>
      <c r="G4680" t="s">
        <v>6209</v>
      </c>
      <c r="H4680">
        <v>6</v>
      </c>
      <c r="I4680" t="s">
        <v>1652</v>
      </c>
      <c r="J4680">
        <v>0</v>
      </c>
      <c r="K4680">
        <v>0</v>
      </c>
    </row>
    <row r="4681" spans="1:11" x14ac:dyDescent="0.25">
      <c r="A4681">
        <v>3848</v>
      </c>
      <c r="B4681" t="s">
        <v>1647</v>
      </c>
      <c r="C4681" t="s">
        <v>301</v>
      </c>
      <c r="D4681" t="s">
        <v>7400</v>
      </c>
      <c r="E4681" t="s">
        <v>6300</v>
      </c>
      <c r="F4681" t="s">
        <v>6301</v>
      </c>
      <c r="G4681" t="s">
        <v>3621</v>
      </c>
      <c r="H4681">
        <v>4</v>
      </c>
      <c r="I4681" t="s">
        <v>1652</v>
      </c>
      <c r="J4681">
        <v>0</v>
      </c>
      <c r="K4681">
        <v>0</v>
      </c>
    </row>
    <row r="4682" spans="1:11" x14ac:dyDescent="0.25">
      <c r="A4682">
        <v>3848</v>
      </c>
      <c r="B4682" t="s">
        <v>1647</v>
      </c>
      <c r="C4682" t="s">
        <v>301</v>
      </c>
      <c r="D4682" t="s">
        <v>7400</v>
      </c>
      <c r="E4682" t="s">
        <v>6302</v>
      </c>
      <c r="F4682" t="s">
        <v>6303</v>
      </c>
      <c r="G4682" t="s">
        <v>3154</v>
      </c>
      <c r="H4682">
        <v>7</v>
      </c>
      <c r="I4682" t="s">
        <v>1652</v>
      </c>
      <c r="J4682">
        <v>0</v>
      </c>
      <c r="K4682">
        <v>0</v>
      </c>
    </row>
    <row r="4683" spans="1:11" x14ac:dyDescent="0.25">
      <c r="A4683">
        <v>3848</v>
      </c>
      <c r="B4683" t="s">
        <v>1647</v>
      </c>
      <c r="C4683" t="s">
        <v>301</v>
      </c>
      <c r="D4683" t="s">
        <v>7400</v>
      </c>
      <c r="E4683" t="s">
        <v>5903</v>
      </c>
      <c r="F4683" t="s">
        <v>5904</v>
      </c>
      <c r="G4683" t="s">
        <v>3130</v>
      </c>
      <c r="H4683">
        <v>3</v>
      </c>
      <c r="I4683" t="s">
        <v>1652</v>
      </c>
      <c r="J4683">
        <v>0</v>
      </c>
      <c r="K4683">
        <v>0</v>
      </c>
    </row>
    <row r="4684" spans="1:11" x14ac:dyDescent="0.25">
      <c r="A4684">
        <v>3848</v>
      </c>
      <c r="B4684" t="s">
        <v>1647</v>
      </c>
      <c r="C4684" t="s">
        <v>301</v>
      </c>
      <c r="D4684" t="s">
        <v>7400</v>
      </c>
      <c r="E4684" t="s">
        <v>6572</v>
      </c>
      <c r="F4684" t="s">
        <v>6573</v>
      </c>
      <c r="G4684" t="s">
        <v>6713</v>
      </c>
      <c r="H4684">
        <v>13</v>
      </c>
      <c r="I4684" t="s">
        <v>1652</v>
      </c>
      <c r="J4684">
        <v>0</v>
      </c>
      <c r="K4684">
        <v>0</v>
      </c>
    </row>
    <row r="4685" spans="1:11" x14ac:dyDescent="0.25">
      <c r="A4685">
        <v>3848</v>
      </c>
      <c r="B4685" t="s">
        <v>1647</v>
      </c>
      <c r="C4685" t="s">
        <v>301</v>
      </c>
      <c r="D4685" t="s">
        <v>7400</v>
      </c>
      <c r="E4685" t="s">
        <v>6304</v>
      </c>
      <c r="F4685" t="s">
        <v>6305</v>
      </c>
      <c r="G4685" t="s">
        <v>4130</v>
      </c>
      <c r="H4685">
        <v>5</v>
      </c>
      <c r="I4685" t="s">
        <v>1652</v>
      </c>
      <c r="J4685">
        <v>0</v>
      </c>
      <c r="K4685">
        <v>0</v>
      </c>
    </row>
    <row r="4686" spans="1:11" x14ac:dyDescent="0.25">
      <c r="A4686">
        <v>3848</v>
      </c>
      <c r="B4686" t="s">
        <v>1647</v>
      </c>
      <c r="C4686" t="s">
        <v>301</v>
      </c>
      <c r="D4686" t="s">
        <v>7400</v>
      </c>
      <c r="E4686" t="s">
        <v>6306</v>
      </c>
      <c r="F4686" t="s">
        <v>6307</v>
      </c>
      <c r="G4686" t="s">
        <v>4206</v>
      </c>
      <c r="H4686">
        <v>49</v>
      </c>
      <c r="I4686" t="s">
        <v>1652</v>
      </c>
      <c r="J4686">
        <v>0</v>
      </c>
      <c r="K4686">
        <v>0</v>
      </c>
    </row>
    <row r="4687" spans="1:11" x14ac:dyDescent="0.25">
      <c r="A4687">
        <v>3848</v>
      </c>
      <c r="B4687" t="s">
        <v>1647</v>
      </c>
      <c r="C4687" t="s">
        <v>301</v>
      </c>
      <c r="D4687" t="s">
        <v>7400</v>
      </c>
      <c r="E4687" t="s">
        <v>6308</v>
      </c>
      <c r="F4687" t="s">
        <v>1679</v>
      </c>
      <c r="G4687" t="s">
        <v>6402</v>
      </c>
      <c r="H4687">
        <v>54</v>
      </c>
      <c r="I4687" t="s">
        <v>1652</v>
      </c>
      <c r="J4687">
        <v>0</v>
      </c>
      <c r="K4687">
        <v>0</v>
      </c>
    </row>
    <row r="4688" spans="1:11" x14ac:dyDescent="0.25">
      <c r="A4688">
        <v>3848</v>
      </c>
      <c r="B4688" t="s">
        <v>1647</v>
      </c>
      <c r="C4688" t="s">
        <v>301</v>
      </c>
      <c r="D4688" t="s">
        <v>7400</v>
      </c>
      <c r="E4688" t="s">
        <v>6309</v>
      </c>
      <c r="F4688" t="s">
        <v>1679</v>
      </c>
      <c r="G4688" t="s">
        <v>4130</v>
      </c>
      <c r="H4688">
        <v>1</v>
      </c>
      <c r="I4688" t="s">
        <v>1652</v>
      </c>
      <c r="J4688">
        <v>0</v>
      </c>
      <c r="K4688">
        <v>0</v>
      </c>
    </row>
    <row r="4689" spans="1:11" x14ac:dyDescent="0.25">
      <c r="A4689">
        <v>3848</v>
      </c>
      <c r="B4689" t="s">
        <v>1647</v>
      </c>
      <c r="C4689" t="s">
        <v>301</v>
      </c>
      <c r="D4689" t="s">
        <v>7400</v>
      </c>
      <c r="E4689" t="s">
        <v>6310</v>
      </c>
      <c r="F4689" t="s">
        <v>1655</v>
      </c>
      <c r="G4689" t="s">
        <v>6713</v>
      </c>
      <c r="H4689">
        <v>13</v>
      </c>
      <c r="I4689" t="s">
        <v>1652</v>
      </c>
      <c r="J4689">
        <v>0</v>
      </c>
      <c r="K4689">
        <v>0</v>
      </c>
    </row>
    <row r="4690" spans="1:11" x14ac:dyDescent="0.25">
      <c r="A4690">
        <v>3848</v>
      </c>
      <c r="B4690" t="s">
        <v>1647</v>
      </c>
      <c r="C4690" t="s">
        <v>301</v>
      </c>
      <c r="D4690" t="s">
        <v>7400</v>
      </c>
      <c r="E4690" t="s">
        <v>6574</v>
      </c>
      <c r="F4690" t="s">
        <v>1655</v>
      </c>
      <c r="G4690" t="s">
        <v>6719</v>
      </c>
      <c r="H4690">
        <v>13</v>
      </c>
      <c r="I4690" t="s">
        <v>1652</v>
      </c>
      <c r="J4690">
        <v>0</v>
      </c>
      <c r="K4690">
        <v>0</v>
      </c>
    </row>
    <row r="4691" spans="1:11" x14ac:dyDescent="0.25">
      <c r="A4691">
        <v>3848</v>
      </c>
      <c r="B4691" t="s">
        <v>1647</v>
      </c>
      <c r="C4691" t="s">
        <v>301</v>
      </c>
      <c r="D4691" t="s">
        <v>7400</v>
      </c>
      <c r="E4691" t="s">
        <v>6807</v>
      </c>
      <c r="F4691" t="s">
        <v>3520</v>
      </c>
      <c r="G4691" t="s">
        <v>3621</v>
      </c>
      <c r="H4691">
        <v>7</v>
      </c>
      <c r="I4691" t="s">
        <v>1652</v>
      </c>
      <c r="J4691">
        <v>0</v>
      </c>
      <c r="K4691">
        <v>0</v>
      </c>
    </row>
    <row r="4692" spans="1:11" x14ac:dyDescent="0.25">
      <c r="A4692">
        <v>3848</v>
      </c>
      <c r="B4692" t="s">
        <v>1647</v>
      </c>
      <c r="C4692" t="s">
        <v>301</v>
      </c>
      <c r="D4692" t="s">
        <v>7400</v>
      </c>
      <c r="E4692" t="s">
        <v>7181</v>
      </c>
      <c r="F4692" t="s">
        <v>7182</v>
      </c>
      <c r="G4692" t="s">
        <v>6209</v>
      </c>
      <c r="H4692">
        <v>11</v>
      </c>
      <c r="I4692" t="s">
        <v>1652</v>
      </c>
      <c r="J4692">
        <v>0</v>
      </c>
      <c r="K4692">
        <v>0</v>
      </c>
    </row>
    <row r="4693" spans="1:11" x14ac:dyDescent="0.25">
      <c r="A4693">
        <v>3848</v>
      </c>
      <c r="B4693" t="s">
        <v>1647</v>
      </c>
      <c r="C4693" t="s">
        <v>301</v>
      </c>
      <c r="D4693" t="s">
        <v>7400</v>
      </c>
      <c r="E4693" t="s">
        <v>7087</v>
      </c>
      <c r="F4693" t="s">
        <v>7088</v>
      </c>
      <c r="G4693" t="s">
        <v>3154</v>
      </c>
      <c r="H4693">
        <v>5</v>
      </c>
      <c r="I4693" t="s">
        <v>1652</v>
      </c>
      <c r="J4693">
        <v>0</v>
      </c>
      <c r="K4693">
        <v>0</v>
      </c>
    </row>
    <row r="4694" spans="1:11" x14ac:dyDescent="0.25">
      <c r="A4694">
        <v>3848</v>
      </c>
      <c r="B4694" t="s">
        <v>1647</v>
      </c>
      <c r="C4694" t="s">
        <v>301</v>
      </c>
      <c r="D4694" t="s">
        <v>7400</v>
      </c>
      <c r="E4694" t="s">
        <v>9720</v>
      </c>
      <c r="F4694" t="s">
        <v>9721</v>
      </c>
      <c r="G4694" t="s">
        <v>6209</v>
      </c>
      <c r="H4694">
        <v>2</v>
      </c>
      <c r="I4694" t="s">
        <v>1652</v>
      </c>
      <c r="J4694">
        <v>0</v>
      </c>
      <c r="K4694">
        <v>0</v>
      </c>
    </row>
    <row r="4695" spans="1:11" x14ac:dyDescent="0.25">
      <c r="A4695">
        <v>3848</v>
      </c>
      <c r="B4695" t="s">
        <v>1647</v>
      </c>
      <c r="C4695" t="s">
        <v>301</v>
      </c>
      <c r="D4695" t="s">
        <v>7400</v>
      </c>
      <c r="E4695" t="s">
        <v>6575</v>
      </c>
      <c r="F4695" t="s">
        <v>3693</v>
      </c>
      <c r="G4695" t="s">
        <v>3154</v>
      </c>
      <c r="H4695">
        <v>13</v>
      </c>
      <c r="I4695" t="s">
        <v>1652</v>
      </c>
      <c r="J4695">
        <v>0</v>
      </c>
      <c r="K4695">
        <v>0</v>
      </c>
    </row>
    <row r="4696" spans="1:11" x14ac:dyDescent="0.25">
      <c r="A4696">
        <v>3848</v>
      </c>
      <c r="B4696" t="s">
        <v>1647</v>
      </c>
      <c r="C4696" t="s">
        <v>301</v>
      </c>
      <c r="D4696" t="s">
        <v>7400</v>
      </c>
      <c r="E4696" t="s">
        <v>6576</v>
      </c>
      <c r="F4696" t="s">
        <v>6577</v>
      </c>
      <c r="G4696" t="s">
        <v>6719</v>
      </c>
      <c r="H4696">
        <v>13</v>
      </c>
      <c r="I4696" t="s">
        <v>1652</v>
      </c>
      <c r="J4696">
        <v>0</v>
      </c>
      <c r="K4696">
        <v>0</v>
      </c>
    </row>
    <row r="4697" spans="1:11" x14ac:dyDescent="0.25">
      <c r="A4697">
        <v>3848</v>
      </c>
      <c r="B4697" t="s">
        <v>1647</v>
      </c>
      <c r="C4697" t="s">
        <v>301</v>
      </c>
      <c r="D4697" t="s">
        <v>7400</v>
      </c>
      <c r="E4697" t="s">
        <v>6578</v>
      </c>
      <c r="F4697" t="s">
        <v>3693</v>
      </c>
      <c r="G4697" t="s">
        <v>3154</v>
      </c>
      <c r="H4697">
        <v>8</v>
      </c>
      <c r="I4697" t="s">
        <v>1652</v>
      </c>
      <c r="J4697">
        <v>0</v>
      </c>
      <c r="K4697">
        <v>0</v>
      </c>
    </row>
    <row r="4698" spans="1:11" x14ac:dyDescent="0.25">
      <c r="A4698">
        <v>3848</v>
      </c>
      <c r="B4698" t="s">
        <v>1647</v>
      </c>
      <c r="C4698" t="s">
        <v>301</v>
      </c>
      <c r="D4698" t="s">
        <v>7400</v>
      </c>
      <c r="E4698" t="s">
        <v>6579</v>
      </c>
      <c r="F4698" t="s">
        <v>1677</v>
      </c>
      <c r="G4698" t="s">
        <v>6402</v>
      </c>
      <c r="H4698">
        <v>8</v>
      </c>
      <c r="I4698" t="s">
        <v>1652</v>
      </c>
      <c r="J4698">
        <v>0</v>
      </c>
      <c r="K4698">
        <v>0</v>
      </c>
    </row>
    <row r="4699" spans="1:11" x14ac:dyDescent="0.25">
      <c r="A4699">
        <v>3848</v>
      </c>
      <c r="B4699" t="s">
        <v>1647</v>
      </c>
      <c r="C4699" t="s">
        <v>301</v>
      </c>
      <c r="D4699" t="s">
        <v>7400</v>
      </c>
      <c r="E4699" t="s">
        <v>6580</v>
      </c>
      <c r="F4699" t="s">
        <v>6581</v>
      </c>
      <c r="G4699" t="s">
        <v>3154</v>
      </c>
      <c r="H4699">
        <v>23</v>
      </c>
      <c r="I4699" t="s">
        <v>1652</v>
      </c>
      <c r="J4699">
        <v>0</v>
      </c>
      <c r="K4699">
        <v>0</v>
      </c>
    </row>
    <row r="4700" spans="1:11" x14ac:dyDescent="0.25">
      <c r="A4700">
        <v>3848</v>
      </c>
      <c r="B4700" t="s">
        <v>1647</v>
      </c>
      <c r="C4700" t="s">
        <v>301</v>
      </c>
      <c r="D4700" t="s">
        <v>7400</v>
      </c>
      <c r="E4700" t="s">
        <v>6582</v>
      </c>
      <c r="F4700" t="s">
        <v>6583</v>
      </c>
      <c r="G4700" t="s">
        <v>4529</v>
      </c>
      <c r="H4700">
        <v>50</v>
      </c>
      <c r="I4700" t="s">
        <v>1652</v>
      </c>
      <c r="J4700">
        <v>0</v>
      </c>
      <c r="K4700">
        <v>0</v>
      </c>
    </row>
    <row r="4701" spans="1:11" x14ac:dyDescent="0.25">
      <c r="A4701">
        <v>3848</v>
      </c>
      <c r="B4701" t="s">
        <v>1647</v>
      </c>
      <c r="C4701" t="s">
        <v>301</v>
      </c>
      <c r="D4701" t="s">
        <v>7400</v>
      </c>
      <c r="E4701" t="s">
        <v>6584</v>
      </c>
      <c r="F4701" t="s">
        <v>6585</v>
      </c>
      <c r="G4701" t="s">
        <v>6402</v>
      </c>
      <c r="H4701">
        <v>24</v>
      </c>
      <c r="I4701" t="s">
        <v>1652</v>
      </c>
      <c r="J4701">
        <v>0</v>
      </c>
      <c r="K4701">
        <v>0</v>
      </c>
    </row>
    <row r="4702" spans="1:11" x14ac:dyDescent="0.25">
      <c r="A4702">
        <v>3848</v>
      </c>
      <c r="B4702" t="s">
        <v>1647</v>
      </c>
      <c r="C4702" t="s">
        <v>301</v>
      </c>
      <c r="D4702" t="s">
        <v>7400</v>
      </c>
      <c r="G4702" t="s">
        <v>4529</v>
      </c>
      <c r="H4702">
        <v>5</v>
      </c>
      <c r="I4702" t="s">
        <v>1652</v>
      </c>
      <c r="J4702">
        <v>0</v>
      </c>
      <c r="K4702">
        <v>0</v>
      </c>
    </row>
    <row r="4703" spans="1:11" x14ac:dyDescent="0.25">
      <c r="A4703">
        <v>3848</v>
      </c>
      <c r="B4703" t="s">
        <v>1647</v>
      </c>
      <c r="C4703" t="s">
        <v>301</v>
      </c>
      <c r="D4703" t="s">
        <v>7400</v>
      </c>
      <c r="E4703" t="s">
        <v>6918</v>
      </c>
      <c r="F4703" t="s">
        <v>6919</v>
      </c>
      <c r="G4703" t="s">
        <v>6530</v>
      </c>
      <c r="H4703">
        <v>23</v>
      </c>
      <c r="I4703" t="s">
        <v>1652</v>
      </c>
      <c r="J4703">
        <v>0</v>
      </c>
      <c r="K4703">
        <v>0</v>
      </c>
    </row>
    <row r="4704" spans="1:11" x14ac:dyDescent="0.25">
      <c r="A4704">
        <v>3848</v>
      </c>
      <c r="B4704" t="s">
        <v>1647</v>
      </c>
      <c r="C4704" t="s">
        <v>301</v>
      </c>
      <c r="D4704" t="s">
        <v>7400</v>
      </c>
      <c r="G4704" t="s">
        <v>4529</v>
      </c>
      <c r="H4704">
        <v>5</v>
      </c>
      <c r="I4704" t="s">
        <v>1652</v>
      </c>
      <c r="J4704">
        <v>0</v>
      </c>
      <c r="K4704">
        <v>0</v>
      </c>
    </row>
    <row r="4705" spans="1:11" x14ac:dyDescent="0.25">
      <c r="A4705">
        <v>3848</v>
      </c>
      <c r="B4705" t="s">
        <v>1647</v>
      </c>
      <c r="C4705" t="s">
        <v>301</v>
      </c>
      <c r="D4705" t="s">
        <v>7400</v>
      </c>
      <c r="E4705" t="s">
        <v>6586</v>
      </c>
      <c r="F4705" t="s">
        <v>6587</v>
      </c>
      <c r="G4705" t="s">
        <v>3190</v>
      </c>
      <c r="H4705">
        <v>22</v>
      </c>
      <c r="I4705" t="s">
        <v>1652</v>
      </c>
      <c r="J4705">
        <v>0</v>
      </c>
      <c r="K4705">
        <v>0</v>
      </c>
    </row>
    <row r="4706" spans="1:11" x14ac:dyDescent="0.25">
      <c r="A4706">
        <v>3848</v>
      </c>
      <c r="B4706" t="s">
        <v>1647</v>
      </c>
      <c r="C4706" t="s">
        <v>301</v>
      </c>
      <c r="D4706" t="s">
        <v>7400</v>
      </c>
      <c r="G4706" t="s">
        <v>5889</v>
      </c>
      <c r="H4706">
        <v>5</v>
      </c>
      <c r="I4706" t="s">
        <v>1652</v>
      </c>
      <c r="J4706">
        <v>0</v>
      </c>
      <c r="K4706">
        <v>0</v>
      </c>
    </row>
    <row r="4707" spans="1:11" x14ac:dyDescent="0.25">
      <c r="A4707">
        <v>3848</v>
      </c>
      <c r="B4707" t="s">
        <v>1647</v>
      </c>
      <c r="C4707" t="s">
        <v>301</v>
      </c>
      <c r="D4707" t="s">
        <v>7400</v>
      </c>
      <c r="E4707" t="s">
        <v>9934</v>
      </c>
      <c r="F4707" t="s">
        <v>9935</v>
      </c>
      <c r="G4707" t="s">
        <v>5889</v>
      </c>
      <c r="H4707">
        <v>2</v>
      </c>
      <c r="I4707" t="s">
        <v>1652</v>
      </c>
      <c r="J4707">
        <v>0</v>
      </c>
      <c r="K4707">
        <v>0</v>
      </c>
    </row>
    <row r="4708" spans="1:11" x14ac:dyDescent="0.25">
      <c r="A4708">
        <v>3848</v>
      </c>
      <c r="B4708" t="s">
        <v>1647</v>
      </c>
      <c r="C4708" t="s">
        <v>301</v>
      </c>
      <c r="D4708" t="s">
        <v>7400</v>
      </c>
      <c r="E4708" t="s">
        <v>5905</v>
      </c>
      <c r="F4708" t="s">
        <v>3569</v>
      </c>
      <c r="G4708" t="s">
        <v>5042</v>
      </c>
      <c r="H4708">
        <v>16</v>
      </c>
      <c r="I4708" t="s">
        <v>1652</v>
      </c>
      <c r="J4708">
        <v>0</v>
      </c>
      <c r="K4708">
        <v>0</v>
      </c>
    </row>
    <row r="4709" spans="1:11" x14ac:dyDescent="0.25">
      <c r="A4709">
        <v>3848</v>
      </c>
      <c r="B4709" t="s">
        <v>1647</v>
      </c>
      <c r="C4709" t="s">
        <v>301</v>
      </c>
      <c r="D4709" t="s">
        <v>7400</v>
      </c>
      <c r="E4709" t="s">
        <v>5906</v>
      </c>
      <c r="F4709" t="s">
        <v>5907</v>
      </c>
      <c r="G4709" t="s">
        <v>3110</v>
      </c>
      <c r="H4709">
        <v>16</v>
      </c>
      <c r="I4709" t="s">
        <v>1652</v>
      </c>
      <c r="J4709">
        <v>0</v>
      </c>
      <c r="K4709">
        <v>0</v>
      </c>
    </row>
    <row r="4710" spans="1:11" x14ac:dyDescent="0.25">
      <c r="A4710">
        <v>3848</v>
      </c>
      <c r="B4710" t="s">
        <v>1647</v>
      </c>
      <c r="C4710" t="s">
        <v>301</v>
      </c>
      <c r="D4710" t="s">
        <v>7400</v>
      </c>
      <c r="E4710" t="s">
        <v>2480</v>
      </c>
      <c r="F4710" t="s">
        <v>2481</v>
      </c>
      <c r="G4710" t="s">
        <v>6505</v>
      </c>
      <c r="H4710">
        <v>13</v>
      </c>
      <c r="I4710" t="s">
        <v>1652</v>
      </c>
      <c r="J4710">
        <v>0</v>
      </c>
      <c r="K4710">
        <v>0</v>
      </c>
    </row>
    <row r="4711" spans="1:11" x14ac:dyDescent="0.25">
      <c r="A4711">
        <v>3848</v>
      </c>
      <c r="B4711" t="s">
        <v>1647</v>
      </c>
      <c r="C4711" t="s">
        <v>301</v>
      </c>
      <c r="D4711" t="s">
        <v>7400</v>
      </c>
      <c r="E4711" t="s">
        <v>2482</v>
      </c>
      <c r="F4711" t="s">
        <v>2483</v>
      </c>
      <c r="G4711" t="s">
        <v>7651</v>
      </c>
      <c r="H4711">
        <v>11</v>
      </c>
      <c r="I4711" t="s">
        <v>1652</v>
      </c>
      <c r="J4711">
        <v>0</v>
      </c>
      <c r="K4711">
        <v>0</v>
      </c>
    </row>
    <row r="4712" spans="1:11" x14ac:dyDescent="0.25">
      <c r="A4712">
        <v>3848</v>
      </c>
      <c r="B4712" t="s">
        <v>1647</v>
      </c>
      <c r="C4712" t="s">
        <v>301</v>
      </c>
      <c r="D4712" t="s">
        <v>7400</v>
      </c>
      <c r="G4712" t="s">
        <v>5968</v>
      </c>
      <c r="H4712">
        <v>206</v>
      </c>
      <c r="I4712" t="s">
        <v>1652</v>
      </c>
      <c r="J4712">
        <v>0</v>
      </c>
      <c r="K4712">
        <v>0</v>
      </c>
    </row>
    <row r="4713" spans="1:11" x14ac:dyDescent="0.25">
      <c r="A4713">
        <v>3848</v>
      </c>
      <c r="B4713" t="s">
        <v>1647</v>
      </c>
      <c r="C4713" t="s">
        <v>301</v>
      </c>
      <c r="D4713" t="s">
        <v>7400</v>
      </c>
      <c r="E4713" t="s">
        <v>2484</v>
      </c>
      <c r="F4713" t="s">
        <v>2485</v>
      </c>
      <c r="G4713" t="s">
        <v>7635</v>
      </c>
      <c r="H4713">
        <v>181</v>
      </c>
      <c r="I4713" t="s">
        <v>1652</v>
      </c>
      <c r="J4713">
        <v>0</v>
      </c>
      <c r="K4713">
        <v>0</v>
      </c>
    </row>
    <row r="4714" spans="1:11" x14ac:dyDescent="0.25">
      <c r="A4714">
        <v>3848</v>
      </c>
      <c r="B4714" t="s">
        <v>1647</v>
      </c>
      <c r="C4714" t="s">
        <v>301</v>
      </c>
      <c r="D4714" t="s">
        <v>7400</v>
      </c>
      <c r="G4714" t="s">
        <v>5968</v>
      </c>
      <c r="H4714">
        <v>163</v>
      </c>
      <c r="I4714" t="s">
        <v>1652</v>
      </c>
      <c r="J4714">
        <v>0</v>
      </c>
      <c r="K4714">
        <v>0</v>
      </c>
    </row>
    <row r="4715" spans="1:11" x14ac:dyDescent="0.25">
      <c r="A4715">
        <v>3848</v>
      </c>
      <c r="B4715" t="s">
        <v>1647</v>
      </c>
      <c r="C4715" t="s">
        <v>301</v>
      </c>
      <c r="D4715" t="s">
        <v>7400</v>
      </c>
      <c r="E4715" t="s">
        <v>6289</v>
      </c>
      <c r="F4715" t="s">
        <v>6290</v>
      </c>
      <c r="G4715" t="s">
        <v>8872</v>
      </c>
      <c r="H4715">
        <v>735</v>
      </c>
      <c r="I4715" t="s">
        <v>1652</v>
      </c>
      <c r="J4715">
        <v>0</v>
      </c>
      <c r="K4715">
        <v>0</v>
      </c>
    </row>
    <row r="4716" spans="1:11" x14ac:dyDescent="0.25">
      <c r="A4716">
        <v>3848</v>
      </c>
      <c r="B4716" t="s">
        <v>1647</v>
      </c>
      <c r="C4716" t="s">
        <v>301</v>
      </c>
      <c r="D4716" t="s">
        <v>7400</v>
      </c>
      <c r="G4716" t="s">
        <v>5882</v>
      </c>
      <c r="H4716">
        <v>300</v>
      </c>
      <c r="I4716" t="s">
        <v>1652</v>
      </c>
      <c r="J4716">
        <v>0</v>
      </c>
      <c r="K4716">
        <v>0</v>
      </c>
    </row>
    <row r="4717" spans="1:11" x14ac:dyDescent="0.25">
      <c r="A4717">
        <v>3848</v>
      </c>
      <c r="B4717" t="s">
        <v>1647</v>
      </c>
      <c r="C4717" t="s">
        <v>301</v>
      </c>
      <c r="D4717" t="s">
        <v>7400</v>
      </c>
      <c r="E4717" t="s">
        <v>5908</v>
      </c>
      <c r="F4717" t="s">
        <v>1695</v>
      </c>
      <c r="G4717" t="s">
        <v>6881</v>
      </c>
      <c r="H4717">
        <v>4</v>
      </c>
      <c r="I4717" t="s">
        <v>1652</v>
      </c>
      <c r="J4717">
        <v>0</v>
      </c>
      <c r="K4717">
        <v>0</v>
      </c>
    </row>
    <row r="4718" spans="1:11" x14ac:dyDescent="0.25">
      <c r="A4718">
        <v>3848</v>
      </c>
      <c r="B4718" t="s">
        <v>1647</v>
      </c>
      <c r="C4718" t="s">
        <v>301</v>
      </c>
      <c r="D4718" t="s">
        <v>7400</v>
      </c>
      <c r="G4718" t="s">
        <v>5178</v>
      </c>
      <c r="H4718">
        <v>41</v>
      </c>
      <c r="I4718" t="s">
        <v>1652</v>
      </c>
      <c r="J4718">
        <v>0</v>
      </c>
      <c r="K4718">
        <v>0</v>
      </c>
    </row>
    <row r="4719" spans="1:11" x14ac:dyDescent="0.25">
      <c r="A4719">
        <v>3848</v>
      </c>
      <c r="B4719" t="s">
        <v>1647</v>
      </c>
      <c r="C4719" t="s">
        <v>301</v>
      </c>
      <c r="D4719" t="s">
        <v>7400</v>
      </c>
      <c r="E4719" t="s">
        <v>7853</v>
      </c>
      <c r="F4719" t="s">
        <v>2441</v>
      </c>
      <c r="G4719" t="s">
        <v>10155</v>
      </c>
      <c r="H4719">
        <v>5</v>
      </c>
      <c r="I4719" t="s">
        <v>1652</v>
      </c>
      <c r="J4719">
        <v>0</v>
      </c>
      <c r="K4719">
        <v>0</v>
      </c>
    </row>
    <row r="4720" spans="1:11" x14ac:dyDescent="0.25">
      <c r="A4720">
        <v>3848</v>
      </c>
      <c r="B4720" t="s">
        <v>1647</v>
      </c>
      <c r="C4720" t="s">
        <v>301</v>
      </c>
      <c r="D4720" t="s">
        <v>7400</v>
      </c>
      <c r="G4720" t="s">
        <v>2217</v>
      </c>
      <c r="H4720">
        <v>20</v>
      </c>
      <c r="I4720" t="s">
        <v>1652</v>
      </c>
      <c r="J4720">
        <v>0</v>
      </c>
      <c r="K4720">
        <v>0</v>
      </c>
    </row>
    <row r="4721" spans="1:11" x14ac:dyDescent="0.25">
      <c r="A4721">
        <v>3848</v>
      </c>
      <c r="B4721" t="s">
        <v>1647</v>
      </c>
      <c r="C4721" t="s">
        <v>301</v>
      </c>
      <c r="D4721" t="s">
        <v>7400</v>
      </c>
      <c r="E4721" t="s">
        <v>8442</v>
      </c>
      <c r="F4721" t="s">
        <v>8443</v>
      </c>
      <c r="G4721" t="s">
        <v>4058</v>
      </c>
      <c r="H4721">
        <v>5</v>
      </c>
      <c r="I4721" t="s">
        <v>1652</v>
      </c>
      <c r="J4721">
        <v>0</v>
      </c>
      <c r="K4721">
        <v>0</v>
      </c>
    </row>
    <row r="4722" spans="1:11" x14ac:dyDescent="0.25">
      <c r="A4722">
        <v>3848</v>
      </c>
      <c r="B4722" t="s">
        <v>1647</v>
      </c>
      <c r="C4722" t="s">
        <v>301</v>
      </c>
      <c r="D4722" t="s">
        <v>7400</v>
      </c>
      <c r="E4722" t="s">
        <v>10203</v>
      </c>
      <c r="F4722" t="s">
        <v>1655</v>
      </c>
      <c r="G4722" t="s">
        <v>8592</v>
      </c>
      <c r="H4722">
        <v>260</v>
      </c>
      <c r="I4722" t="s">
        <v>1652</v>
      </c>
      <c r="J4722">
        <v>0</v>
      </c>
      <c r="K4722">
        <v>0</v>
      </c>
    </row>
    <row r="4723" spans="1:11" x14ac:dyDescent="0.25">
      <c r="A4723">
        <v>3848</v>
      </c>
      <c r="B4723" t="s">
        <v>1647</v>
      </c>
      <c r="C4723" t="s">
        <v>301</v>
      </c>
      <c r="D4723" t="s">
        <v>7400</v>
      </c>
      <c r="G4723" t="s">
        <v>6188</v>
      </c>
      <c r="H4723">
        <v>12</v>
      </c>
      <c r="I4723" t="s">
        <v>1652</v>
      </c>
      <c r="J4723">
        <v>0</v>
      </c>
      <c r="K4723">
        <v>0</v>
      </c>
    </row>
    <row r="4724" spans="1:11" x14ac:dyDescent="0.25">
      <c r="A4724">
        <v>3848</v>
      </c>
      <c r="B4724" t="s">
        <v>1647</v>
      </c>
      <c r="C4724" t="s">
        <v>301</v>
      </c>
      <c r="D4724" t="s">
        <v>7400</v>
      </c>
      <c r="E4724" t="s">
        <v>8444</v>
      </c>
      <c r="F4724" t="s">
        <v>8445</v>
      </c>
      <c r="G4724" t="s">
        <v>8446</v>
      </c>
      <c r="H4724">
        <v>15</v>
      </c>
      <c r="I4724" t="s">
        <v>1652</v>
      </c>
      <c r="J4724">
        <v>0</v>
      </c>
      <c r="K4724">
        <v>0</v>
      </c>
    </row>
    <row r="4725" spans="1:11" x14ac:dyDescent="0.25">
      <c r="A4725">
        <v>3848</v>
      </c>
      <c r="B4725" t="s">
        <v>1647</v>
      </c>
      <c r="C4725" t="s">
        <v>301</v>
      </c>
      <c r="D4725" t="s">
        <v>7400</v>
      </c>
      <c r="E4725" t="s">
        <v>9221</v>
      </c>
      <c r="F4725" t="s">
        <v>3520</v>
      </c>
      <c r="G4725" t="s">
        <v>7040</v>
      </c>
      <c r="H4725">
        <v>9</v>
      </c>
      <c r="I4725" t="s">
        <v>1652</v>
      </c>
      <c r="J4725">
        <v>0</v>
      </c>
      <c r="K4725">
        <v>0</v>
      </c>
    </row>
    <row r="4726" spans="1:11" x14ac:dyDescent="0.25">
      <c r="A4726">
        <v>3848</v>
      </c>
      <c r="B4726" t="s">
        <v>1647</v>
      </c>
      <c r="C4726" t="s">
        <v>301</v>
      </c>
      <c r="D4726" t="s">
        <v>7400</v>
      </c>
      <c r="E4726" t="s">
        <v>8447</v>
      </c>
      <c r="F4726" t="s">
        <v>1700</v>
      </c>
      <c r="G4726" t="s">
        <v>3748</v>
      </c>
      <c r="H4726">
        <v>1</v>
      </c>
      <c r="I4726" t="s">
        <v>1652</v>
      </c>
      <c r="J4726">
        <v>0</v>
      </c>
      <c r="K4726">
        <v>0</v>
      </c>
    </row>
    <row r="4727" spans="1:11" x14ac:dyDescent="0.25">
      <c r="A4727">
        <v>3848</v>
      </c>
      <c r="B4727" t="s">
        <v>1647</v>
      </c>
      <c r="C4727" t="s">
        <v>301</v>
      </c>
      <c r="D4727" t="s">
        <v>7400</v>
      </c>
      <c r="E4727" t="s">
        <v>8448</v>
      </c>
      <c r="F4727" t="s">
        <v>1655</v>
      </c>
      <c r="G4727" t="s">
        <v>3272</v>
      </c>
      <c r="H4727">
        <v>14</v>
      </c>
      <c r="I4727" t="s">
        <v>1652</v>
      </c>
      <c r="J4727">
        <v>0</v>
      </c>
      <c r="K4727">
        <v>0</v>
      </c>
    </row>
    <row r="4728" spans="1:11" x14ac:dyDescent="0.25">
      <c r="A4728">
        <v>3848</v>
      </c>
      <c r="B4728" t="s">
        <v>1647</v>
      </c>
      <c r="C4728" t="s">
        <v>301</v>
      </c>
      <c r="D4728" t="s">
        <v>7400</v>
      </c>
      <c r="E4728" t="s">
        <v>5909</v>
      </c>
      <c r="F4728" t="s">
        <v>4700</v>
      </c>
      <c r="G4728" t="s">
        <v>3130</v>
      </c>
      <c r="H4728">
        <v>31</v>
      </c>
      <c r="I4728" t="s">
        <v>1652</v>
      </c>
      <c r="J4728">
        <v>0</v>
      </c>
      <c r="K4728">
        <v>0</v>
      </c>
    </row>
    <row r="4729" spans="1:11" x14ac:dyDescent="0.25">
      <c r="A4729">
        <v>3848</v>
      </c>
      <c r="B4729" t="s">
        <v>1647</v>
      </c>
      <c r="C4729" t="s">
        <v>301</v>
      </c>
      <c r="D4729" t="s">
        <v>7400</v>
      </c>
      <c r="E4729" t="s">
        <v>8449</v>
      </c>
      <c r="F4729" t="s">
        <v>1678</v>
      </c>
      <c r="G4729" t="s">
        <v>6958</v>
      </c>
      <c r="H4729">
        <v>8</v>
      </c>
      <c r="I4729" t="s">
        <v>1652</v>
      </c>
      <c r="J4729">
        <v>0</v>
      </c>
      <c r="K4729">
        <v>0</v>
      </c>
    </row>
    <row r="4730" spans="1:11" x14ac:dyDescent="0.25">
      <c r="A4730">
        <v>3848</v>
      </c>
      <c r="B4730" t="s">
        <v>1647</v>
      </c>
      <c r="C4730" t="s">
        <v>301</v>
      </c>
      <c r="D4730" t="s">
        <v>7400</v>
      </c>
      <c r="G4730" t="s">
        <v>5910</v>
      </c>
      <c r="H4730">
        <v>11</v>
      </c>
      <c r="I4730" t="s">
        <v>1652</v>
      </c>
      <c r="J4730">
        <v>0</v>
      </c>
      <c r="K4730">
        <v>0</v>
      </c>
    </row>
    <row r="4731" spans="1:11" x14ac:dyDescent="0.25">
      <c r="A4731">
        <v>3848</v>
      </c>
      <c r="B4731" t="s">
        <v>1647</v>
      </c>
      <c r="C4731" t="s">
        <v>301</v>
      </c>
      <c r="D4731" t="s">
        <v>7400</v>
      </c>
      <c r="E4731" t="s">
        <v>5911</v>
      </c>
      <c r="F4731" t="s">
        <v>1678</v>
      </c>
      <c r="G4731" t="s">
        <v>7385</v>
      </c>
      <c r="H4731">
        <v>5</v>
      </c>
      <c r="I4731" t="s">
        <v>1652</v>
      </c>
      <c r="J4731">
        <v>0</v>
      </c>
      <c r="K4731">
        <v>0</v>
      </c>
    </row>
    <row r="4732" spans="1:11" x14ac:dyDescent="0.25">
      <c r="A4732">
        <v>3848</v>
      </c>
      <c r="B4732" t="s">
        <v>1647</v>
      </c>
      <c r="C4732" t="s">
        <v>301</v>
      </c>
      <c r="D4732" t="s">
        <v>7400</v>
      </c>
      <c r="G4732" t="s">
        <v>5910</v>
      </c>
      <c r="H4732">
        <v>7</v>
      </c>
      <c r="I4732" t="s">
        <v>1652</v>
      </c>
      <c r="J4732">
        <v>0</v>
      </c>
      <c r="K4732">
        <v>0</v>
      </c>
    </row>
    <row r="4733" spans="1:11" x14ac:dyDescent="0.25">
      <c r="A4733">
        <v>3848</v>
      </c>
      <c r="B4733" t="s">
        <v>1647</v>
      </c>
      <c r="C4733" t="s">
        <v>301</v>
      </c>
      <c r="D4733" t="s">
        <v>7400</v>
      </c>
      <c r="E4733" t="s">
        <v>8450</v>
      </c>
      <c r="F4733" t="s">
        <v>1678</v>
      </c>
      <c r="G4733" t="s">
        <v>7385</v>
      </c>
      <c r="H4733">
        <v>3</v>
      </c>
      <c r="I4733" t="s">
        <v>1652</v>
      </c>
      <c r="J4733">
        <v>0</v>
      </c>
      <c r="K4733">
        <v>0</v>
      </c>
    </row>
    <row r="4734" spans="1:11" x14ac:dyDescent="0.25">
      <c r="A4734">
        <v>3848</v>
      </c>
      <c r="B4734" t="s">
        <v>1647</v>
      </c>
      <c r="C4734" t="s">
        <v>301</v>
      </c>
      <c r="D4734" t="s">
        <v>7400</v>
      </c>
      <c r="G4734" t="s">
        <v>11033</v>
      </c>
      <c r="H4734">
        <v>4</v>
      </c>
      <c r="I4734" t="s">
        <v>1652</v>
      </c>
      <c r="J4734">
        <v>0</v>
      </c>
      <c r="K4734">
        <v>0</v>
      </c>
    </row>
    <row r="4735" spans="1:11" x14ac:dyDescent="0.25">
      <c r="A4735">
        <v>3848</v>
      </c>
      <c r="B4735" t="s">
        <v>1647</v>
      </c>
      <c r="C4735" t="s">
        <v>301</v>
      </c>
      <c r="D4735" t="s">
        <v>7400</v>
      </c>
      <c r="E4735" t="s">
        <v>5912</v>
      </c>
      <c r="F4735" t="s">
        <v>1678</v>
      </c>
      <c r="G4735" t="s">
        <v>6882</v>
      </c>
      <c r="H4735">
        <v>5</v>
      </c>
      <c r="I4735" t="s">
        <v>1652</v>
      </c>
      <c r="J4735">
        <v>0</v>
      </c>
      <c r="K4735">
        <v>0</v>
      </c>
    </row>
    <row r="4736" spans="1:11" x14ac:dyDescent="0.25">
      <c r="A4736">
        <v>3848</v>
      </c>
      <c r="B4736" t="s">
        <v>1647</v>
      </c>
      <c r="C4736" t="s">
        <v>301</v>
      </c>
      <c r="D4736" t="s">
        <v>7400</v>
      </c>
      <c r="G4736" t="s">
        <v>2163</v>
      </c>
      <c r="H4736">
        <v>7</v>
      </c>
      <c r="I4736" t="s">
        <v>1652</v>
      </c>
      <c r="J4736">
        <v>0</v>
      </c>
      <c r="K4736">
        <v>0</v>
      </c>
    </row>
    <row r="4737" spans="1:11" x14ac:dyDescent="0.25">
      <c r="A4737">
        <v>3848</v>
      </c>
      <c r="B4737" t="s">
        <v>1647</v>
      </c>
      <c r="C4737" t="s">
        <v>301</v>
      </c>
      <c r="D4737" t="s">
        <v>7400</v>
      </c>
      <c r="E4737" t="s">
        <v>6749</v>
      </c>
      <c r="F4737" t="s">
        <v>1897</v>
      </c>
      <c r="G4737" t="s">
        <v>6719</v>
      </c>
      <c r="H4737">
        <v>10</v>
      </c>
      <c r="I4737" t="s">
        <v>1652</v>
      </c>
      <c r="J4737">
        <v>0</v>
      </c>
      <c r="K4737">
        <v>0</v>
      </c>
    </row>
    <row r="4738" spans="1:11" x14ac:dyDescent="0.25">
      <c r="A4738">
        <v>3848</v>
      </c>
      <c r="B4738" t="s">
        <v>1647</v>
      </c>
      <c r="C4738" t="s">
        <v>301</v>
      </c>
      <c r="D4738" t="s">
        <v>7400</v>
      </c>
      <c r="E4738" t="s">
        <v>7321</v>
      </c>
      <c r="F4738" t="s">
        <v>7322</v>
      </c>
      <c r="G4738" t="s">
        <v>8451</v>
      </c>
      <c r="H4738">
        <v>200</v>
      </c>
      <c r="I4738" t="s">
        <v>1706</v>
      </c>
      <c r="J4738">
        <v>0</v>
      </c>
      <c r="K4738">
        <v>0</v>
      </c>
    </row>
    <row r="4739" spans="1:11" x14ac:dyDescent="0.25">
      <c r="A4739">
        <v>3848</v>
      </c>
      <c r="B4739" t="s">
        <v>1647</v>
      </c>
      <c r="C4739" t="s">
        <v>301</v>
      </c>
      <c r="D4739" t="s">
        <v>7400</v>
      </c>
      <c r="G4739" t="s">
        <v>2139</v>
      </c>
      <c r="H4739">
        <v>880</v>
      </c>
      <c r="I4739" t="s">
        <v>1706</v>
      </c>
      <c r="J4739">
        <v>0</v>
      </c>
      <c r="K4739">
        <v>0</v>
      </c>
    </row>
    <row r="4740" spans="1:11" x14ac:dyDescent="0.25">
      <c r="A4740">
        <v>3848</v>
      </c>
      <c r="B4740" t="s">
        <v>1647</v>
      </c>
      <c r="C4740" t="s">
        <v>301</v>
      </c>
      <c r="D4740" t="s">
        <v>7400</v>
      </c>
      <c r="G4740" t="s">
        <v>10560</v>
      </c>
      <c r="H4740">
        <v>238</v>
      </c>
      <c r="I4740" t="s">
        <v>1706</v>
      </c>
      <c r="J4740">
        <v>0</v>
      </c>
      <c r="K4740">
        <v>0</v>
      </c>
    </row>
    <row r="4741" spans="1:11" x14ac:dyDescent="0.25">
      <c r="A4741">
        <v>3848</v>
      </c>
      <c r="B4741" t="s">
        <v>1647</v>
      </c>
      <c r="C4741" t="s">
        <v>301</v>
      </c>
      <c r="D4741" t="s">
        <v>7400</v>
      </c>
      <c r="E4741" t="s">
        <v>7605</v>
      </c>
      <c r="F4741" t="s">
        <v>1667</v>
      </c>
      <c r="G4741" t="s">
        <v>6060</v>
      </c>
      <c r="H4741">
        <v>6</v>
      </c>
      <c r="I4741" t="s">
        <v>1652</v>
      </c>
      <c r="J4741">
        <v>0</v>
      </c>
      <c r="K4741">
        <v>0</v>
      </c>
    </row>
    <row r="4742" spans="1:11" x14ac:dyDescent="0.25">
      <c r="A4742">
        <v>3848</v>
      </c>
      <c r="B4742" t="s">
        <v>1647</v>
      </c>
      <c r="C4742" t="s">
        <v>301</v>
      </c>
      <c r="D4742" t="s">
        <v>7400</v>
      </c>
      <c r="E4742" t="s">
        <v>7183</v>
      </c>
      <c r="F4742" t="s">
        <v>7184</v>
      </c>
      <c r="G4742" t="s">
        <v>10336</v>
      </c>
      <c r="H4742">
        <v>154</v>
      </c>
      <c r="I4742" t="s">
        <v>1652</v>
      </c>
      <c r="J4742">
        <v>0</v>
      </c>
      <c r="K4742">
        <v>0</v>
      </c>
    </row>
    <row r="4743" spans="1:11" x14ac:dyDescent="0.25">
      <c r="A4743">
        <v>3848</v>
      </c>
      <c r="B4743" t="s">
        <v>1647</v>
      </c>
      <c r="C4743" t="s">
        <v>301</v>
      </c>
      <c r="D4743" t="s">
        <v>7400</v>
      </c>
      <c r="G4743" t="s">
        <v>9571</v>
      </c>
      <c r="H4743">
        <v>163</v>
      </c>
      <c r="I4743" t="s">
        <v>1652</v>
      </c>
      <c r="J4743">
        <v>0</v>
      </c>
      <c r="K4743">
        <v>0</v>
      </c>
    </row>
    <row r="4744" spans="1:11" x14ac:dyDescent="0.25">
      <c r="A4744">
        <v>3848</v>
      </c>
      <c r="B4744" t="s">
        <v>1647</v>
      </c>
      <c r="C4744" t="s">
        <v>301</v>
      </c>
      <c r="D4744" t="s">
        <v>7400</v>
      </c>
      <c r="E4744" t="s">
        <v>4537</v>
      </c>
      <c r="F4744" t="s">
        <v>4538</v>
      </c>
      <c r="G4744" t="s">
        <v>10204</v>
      </c>
      <c r="H4744">
        <v>1655</v>
      </c>
      <c r="I4744" t="s">
        <v>1652</v>
      </c>
      <c r="J4744">
        <v>0</v>
      </c>
      <c r="K4744">
        <v>0</v>
      </c>
    </row>
    <row r="4745" spans="1:11" x14ac:dyDescent="0.25">
      <c r="A4745">
        <v>3848</v>
      </c>
      <c r="B4745" t="s">
        <v>1647</v>
      </c>
      <c r="C4745" t="s">
        <v>301</v>
      </c>
      <c r="D4745" t="s">
        <v>7400</v>
      </c>
      <c r="G4745" t="s">
        <v>8651</v>
      </c>
      <c r="H4745">
        <v>7811</v>
      </c>
      <c r="I4745" t="s">
        <v>1652</v>
      </c>
      <c r="J4745">
        <v>0</v>
      </c>
      <c r="K4745">
        <v>0</v>
      </c>
    </row>
    <row r="4746" spans="1:11" x14ac:dyDescent="0.25">
      <c r="A4746">
        <v>3848</v>
      </c>
      <c r="B4746" t="s">
        <v>1647</v>
      </c>
      <c r="C4746" t="s">
        <v>301</v>
      </c>
      <c r="D4746" t="s">
        <v>7400</v>
      </c>
      <c r="E4746" t="s">
        <v>6750</v>
      </c>
      <c r="F4746" t="s">
        <v>6751</v>
      </c>
      <c r="G4746" t="s">
        <v>9564</v>
      </c>
      <c r="H4746">
        <v>71</v>
      </c>
      <c r="I4746" t="s">
        <v>1706</v>
      </c>
      <c r="J4746">
        <v>0</v>
      </c>
      <c r="K4746">
        <v>0</v>
      </c>
    </row>
    <row r="4747" spans="1:11" x14ac:dyDescent="0.25">
      <c r="A4747">
        <v>3848</v>
      </c>
      <c r="B4747" t="s">
        <v>1647</v>
      </c>
      <c r="C4747" t="s">
        <v>301</v>
      </c>
      <c r="D4747" t="s">
        <v>7400</v>
      </c>
      <c r="E4747" t="s">
        <v>8812</v>
      </c>
      <c r="F4747" t="s">
        <v>8813</v>
      </c>
      <c r="G4747" t="s">
        <v>11034</v>
      </c>
      <c r="H4747">
        <v>50</v>
      </c>
      <c r="I4747" t="s">
        <v>1706</v>
      </c>
      <c r="J4747">
        <v>0</v>
      </c>
      <c r="K4747">
        <v>0</v>
      </c>
    </row>
    <row r="4748" spans="1:11" x14ac:dyDescent="0.25">
      <c r="A4748">
        <v>3848</v>
      </c>
      <c r="B4748" t="s">
        <v>1647</v>
      </c>
      <c r="C4748" t="s">
        <v>301</v>
      </c>
      <c r="D4748" t="s">
        <v>7400</v>
      </c>
      <c r="G4748" t="s">
        <v>7240</v>
      </c>
      <c r="H4748">
        <v>133</v>
      </c>
      <c r="I4748" t="s">
        <v>1706</v>
      </c>
      <c r="J4748">
        <v>0</v>
      </c>
      <c r="K4748">
        <v>0</v>
      </c>
    </row>
    <row r="4749" spans="1:11" x14ac:dyDescent="0.25">
      <c r="A4749">
        <v>3848</v>
      </c>
      <c r="B4749" t="s">
        <v>1647</v>
      </c>
      <c r="C4749" t="s">
        <v>301</v>
      </c>
      <c r="D4749" t="s">
        <v>7400</v>
      </c>
      <c r="E4749" t="s">
        <v>9936</v>
      </c>
      <c r="F4749" t="s">
        <v>9937</v>
      </c>
      <c r="G4749" t="s">
        <v>10427</v>
      </c>
      <c r="H4749">
        <v>3369.9</v>
      </c>
      <c r="I4749" t="s">
        <v>7292</v>
      </c>
      <c r="J4749">
        <v>0</v>
      </c>
      <c r="K4749">
        <v>0</v>
      </c>
    </row>
    <row r="4750" spans="1:11" x14ac:dyDescent="0.25">
      <c r="A4750">
        <v>3848</v>
      </c>
      <c r="B4750" t="s">
        <v>1647</v>
      </c>
      <c r="C4750" t="s">
        <v>301</v>
      </c>
      <c r="D4750" t="s">
        <v>7400</v>
      </c>
      <c r="G4750" t="s">
        <v>11035</v>
      </c>
      <c r="H4750">
        <v>682.6</v>
      </c>
      <c r="I4750" t="s">
        <v>7292</v>
      </c>
      <c r="J4750">
        <v>0</v>
      </c>
      <c r="K4750">
        <v>0</v>
      </c>
    </row>
    <row r="4751" spans="1:11" x14ac:dyDescent="0.25">
      <c r="A4751">
        <v>3848</v>
      </c>
      <c r="B4751" t="s">
        <v>1647</v>
      </c>
      <c r="C4751" t="s">
        <v>301</v>
      </c>
      <c r="D4751" t="s">
        <v>7400</v>
      </c>
      <c r="E4751" t="s">
        <v>9572</v>
      </c>
      <c r="F4751" t="s">
        <v>9573</v>
      </c>
      <c r="G4751" t="s">
        <v>10427</v>
      </c>
      <c r="H4751">
        <v>2281.8000000000002</v>
      </c>
      <c r="I4751" t="s">
        <v>7292</v>
      </c>
      <c r="J4751">
        <v>0</v>
      </c>
      <c r="K4751">
        <v>0</v>
      </c>
    </row>
    <row r="4752" spans="1:11" x14ac:dyDescent="0.25">
      <c r="A4752">
        <v>3848</v>
      </c>
      <c r="B4752" t="s">
        <v>1647</v>
      </c>
      <c r="C4752" t="s">
        <v>301</v>
      </c>
      <c r="D4752" t="s">
        <v>7400</v>
      </c>
      <c r="G4752" t="s">
        <v>11036</v>
      </c>
      <c r="H4752">
        <v>536.20000000000005</v>
      </c>
      <c r="I4752" t="s">
        <v>7292</v>
      </c>
      <c r="J4752">
        <v>0</v>
      </c>
      <c r="K4752">
        <v>0</v>
      </c>
    </row>
    <row r="4753" spans="1:11" x14ac:dyDescent="0.25">
      <c r="A4753">
        <v>3848</v>
      </c>
      <c r="B4753" t="s">
        <v>1647</v>
      </c>
      <c r="C4753" t="s">
        <v>301</v>
      </c>
      <c r="D4753" t="s">
        <v>7400</v>
      </c>
      <c r="E4753" t="s">
        <v>7323</v>
      </c>
      <c r="F4753" t="s">
        <v>7324</v>
      </c>
      <c r="G4753" t="s">
        <v>11037</v>
      </c>
      <c r="H4753">
        <v>125</v>
      </c>
      <c r="I4753" t="s">
        <v>1652</v>
      </c>
      <c r="J4753">
        <v>0</v>
      </c>
      <c r="K4753">
        <v>0</v>
      </c>
    </row>
    <row r="4754" spans="1:11" x14ac:dyDescent="0.25">
      <c r="A4754">
        <v>3848</v>
      </c>
      <c r="B4754" t="s">
        <v>1647</v>
      </c>
      <c r="C4754" t="s">
        <v>301</v>
      </c>
      <c r="D4754" t="s">
        <v>7400</v>
      </c>
      <c r="G4754" t="s">
        <v>11038</v>
      </c>
      <c r="H4754">
        <v>425</v>
      </c>
      <c r="I4754" t="s">
        <v>1652</v>
      </c>
      <c r="J4754">
        <v>0</v>
      </c>
      <c r="K4754">
        <v>0</v>
      </c>
    </row>
    <row r="4755" spans="1:11" x14ac:dyDescent="0.25">
      <c r="A4755">
        <v>3848</v>
      </c>
      <c r="B4755" t="s">
        <v>1647</v>
      </c>
      <c r="C4755" t="s">
        <v>301</v>
      </c>
      <c r="D4755" t="s">
        <v>7400</v>
      </c>
      <c r="G4755" t="s">
        <v>11039</v>
      </c>
      <c r="H4755">
        <v>400</v>
      </c>
      <c r="I4755" t="s">
        <v>1652</v>
      </c>
      <c r="J4755">
        <v>0</v>
      </c>
      <c r="K4755">
        <v>0</v>
      </c>
    </row>
    <row r="4756" spans="1:11" x14ac:dyDescent="0.25">
      <c r="A4756">
        <v>3848</v>
      </c>
      <c r="B4756" t="s">
        <v>1647</v>
      </c>
      <c r="C4756" t="s">
        <v>301</v>
      </c>
      <c r="D4756" t="s">
        <v>7400</v>
      </c>
      <c r="E4756" t="s">
        <v>7293</v>
      </c>
      <c r="F4756" t="s">
        <v>7294</v>
      </c>
      <c r="G4756" t="s">
        <v>10427</v>
      </c>
      <c r="H4756">
        <v>475</v>
      </c>
      <c r="I4756" t="s">
        <v>1652</v>
      </c>
      <c r="J4756">
        <v>0</v>
      </c>
      <c r="K4756">
        <v>0</v>
      </c>
    </row>
    <row r="4757" spans="1:11" x14ac:dyDescent="0.25">
      <c r="A4757">
        <v>3848</v>
      </c>
      <c r="B4757" t="s">
        <v>1647</v>
      </c>
      <c r="C4757" t="s">
        <v>301</v>
      </c>
      <c r="D4757" t="s">
        <v>7400</v>
      </c>
      <c r="G4757" t="s">
        <v>11040</v>
      </c>
      <c r="H4757">
        <v>25</v>
      </c>
      <c r="I4757" t="s">
        <v>1652</v>
      </c>
      <c r="J4757">
        <v>0</v>
      </c>
      <c r="K4757">
        <v>0</v>
      </c>
    </row>
    <row r="4758" spans="1:11" x14ac:dyDescent="0.25">
      <c r="A4758">
        <v>3848</v>
      </c>
      <c r="B4758" t="s">
        <v>1647</v>
      </c>
      <c r="C4758" t="s">
        <v>301</v>
      </c>
      <c r="D4758" t="s">
        <v>7400</v>
      </c>
      <c r="G4758" t="s">
        <v>11038</v>
      </c>
      <c r="H4758">
        <v>150</v>
      </c>
      <c r="I4758" t="s">
        <v>1652</v>
      </c>
      <c r="J4758">
        <v>0</v>
      </c>
      <c r="K4758">
        <v>0</v>
      </c>
    </row>
    <row r="4759" spans="1:11" x14ac:dyDescent="0.25">
      <c r="A4759">
        <v>3848</v>
      </c>
      <c r="B4759" t="s">
        <v>1647</v>
      </c>
      <c r="C4759" t="s">
        <v>301</v>
      </c>
      <c r="D4759" t="s">
        <v>7400</v>
      </c>
      <c r="E4759" t="s">
        <v>9222</v>
      </c>
      <c r="F4759" t="s">
        <v>9223</v>
      </c>
      <c r="G4759" t="s">
        <v>10427</v>
      </c>
      <c r="H4759">
        <v>100</v>
      </c>
      <c r="I4759" t="s">
        <v>1706</v>
      </c>
      <c r="J4759">
        <v>0</v>
      </c>
      <c r="K4759">
        <v>0</v>
      </c>
    </row>
    <row r="4760" spans="1:11" x14ac:dyDescent="0.25">
      <c r="A4760">
        <v>3848</v>
      </c>
      <c r="B4760" t="s">
        <v>1647</v>
      </c>
      <c r="C4760" t="s">
        <v>301</v>
      </c>
      <c r="D4760" t="s">
        <v>7400</v>
      </c>
      <c r="G4760" t="s">
        <v>11041</v>
      </c>
      <c r="H4760">
        <v>27</v>
      </c>
      <c r="I4760" t="s">
        <v>1706</v>
      </c>
      <c r="J4760">
        <v>0</v>
      </c>
      <c r="K4760">
        <v>0</v>
      </c>
    </row>
    <row r="4761" spans="1:11" x14ac:dyDescent="0.25">
      <c r="A4761">
        <v>3848</v>
      </c>
      <c r="B4761" t="s">
        <v>1647</v>
      </c>
      <c r="C4761" t="s">
        <v>301</v>
      </c>
      <c r="D4761" t="s">
        <v>7400</v>
      </c>
      <c r="E4761" t="s">
        <v>10205</v>
      </c>
      <c r="F4761" t="s">
        <v>10206</v>
      </c>
      <c r="G4761" t="s">
        <v>10427</v>
      </c>
      <c r="H4761">
        <v>927</v>
      </c>
      <c r="I4761" t="s">
        <v>7292</v>
      </c>
      <c r="J4761">
        <v>0</v>
      </c>
      <c r="K4761">
        <v>0</v>
      </c>
    </row>
    <row r="4762" spans="1:11" x14ac:dyDescent="0.25">
      <c r="A4762">
        <v>3848</v>
      </c>
      <c r="B4762" t="s">
        <v>1647</v>
      </c>
      <c r="C4762" t="s">
        <v>301</v>
      </c>
      <c r="D4762" t="s">
        <v>7400</v>
      </c>
      <c r="G4762" t="s">
        <v>11042</v>
      </c>
      <c r="H4762">
        <v>638.4</v>
      </c>
      <c r="I4762" t="s">
        <v>7292</v>
      </c>
      <c r="J4762">
        <v>0</v>
      </c>
      <c r="K4762">
        <v>0</v>
      </c>
    </row>
    <row r="4763" spans="1:11" x14ac:dyDescent="0.25">
      <c r="A4763">
        <v>3848</v>
      </c>
      <c r="B4763" t="s">
        <v>1647</v>
      </c>
      <c r="C4763" t="s">
        <v>301</v>
      </c>
      <c r="D4763" t="s">
        <v>7400</v>
      </c>
      <c r="E4763" t="s">
        <v>7894</v>
      </c>
      <c r="F4763" t="s">
        <v>7895</v>
      </c>
      <c r="G4763" t="s">
        <v>10427</v>
      </c>
      <c r="H4763">
        <v>68</v>
      </c>
      <c r="I4763" t="s">
        <v>1706</v>
      </c>
      <c r="J4763">
        <v>0</v>
      </c>
      <c r="K4763">
        <v>0</v>
      </c>
    </row>
    <row r="4764" spans="1:11" x14ac:dyDescent="0.25">
      <c r="A4764">
        <v>3848</v>
      </c>
      <c r="B4764" t="s">
        <v>1647</v>
      </c>
      <c r="C4764" t="s">
        <v>301</v>
      </c>
      <c r="D4764" t="s">
        <v>7400</v>
      </c>
      <c r="G4764" t="s">
        <v>11043</v>
      </c>
      <c r="H4764">
        <v>46</v>
      </c>
      <c r="I4764" t="s">
        <v>1706</v>
      </c>
      <c r="J4764">
        <v>0</v>
      </c>
      <c r="K4764">
        <v>0</v>
      </c>
    </row>
    <row r="4765" spans="1:11" x14ac:dyDescent="0.25">
      <c r="A4765">
        <v>3848</v>
      </c>
      <c r="B4765" t="s">
        <v>1647</v>
      </c>
      <c r="C4765" t="s">
        <v>301</v>
      </c>
      <c r="D4765" t="s">
        <v>7400</v>
      </c>
      <c r="E4765" t="s">
        <v>7325</v>
      </c>
      <c r="F4765" t="s">
        <v>7326</v>
      </c>
      <c r="G4765" t="s">
        <v>8814</v>
      </c>
      <c r="H4765">
        <v>798</v>
      </c>
      <c r="I4765" t="s">
        <v>1706</v>
      </c>
      <c r="J4765">
        <v>0</v>
      </c>
      <c r="K4765">
        <v>0</v>
      </c>
    </row>
    <row r="4766" spans="1:11" x14ac:dyDescent="0.25">
      <c r="A4766">
        <v>3848</v>
      </c>
      <c r="B4766" t="s">
        <v>1647</v>
      </c>
      <c r="C4766" t="s">
        <v>301</v>
      </c>
      <c r="D4766" t="s">
        <v>7400</v>
      </c>
      <c r="G4766" t="s">
        <v>8815</v>
      </c>
      <c r="H4766">
        <v>1028</v>
      </c>
      <c r="I4766" t="s">
        <v>1706</v>
      </c>
      <c r="J4766">
        <v>0</v>
      </c>
      <c r="K4766">
        <v>0</v>
      </c>
    </row>
    <row r="4767" spans="1:11" x14ac:dyDescent="0.25">
      <c r="A4767">
        <v>3848</v>
      </c>
      <c r="B4767" t="s">
        <v>1647</v>
      </c>
      <c r="C4767" t="s">
        <v>301</v>
      </c>
      <c r="D4767" t="s">
        <v>7400</v>
      </c>
      <c r="E4767" t="s">
        <v>7393</v>
      </c>
      <c r="F4767" t="s">
        <v>7394</v>
      </c>
      <c r="G4767" t="s">
        <v>10427</v>
      </c>
      <c r="H4767">
        <v>20000</v>
      </c>
      <c r="I4767" t="s">
        <v>1652</v>
      </c>
      <c r="J4767">
        <v>0</v>
      </c>
      <c r="K4767">
        <v>0</v>
      </c>
    </row>
    <row r="4768" spans="1:11" x14ac:dyDescent="0.25">
      <c r="A4768">
        <v>3848</v>
      </c>
      <c r="B4768" t="s">
        <v>1647</v>
      </c>
      <c r="C4768" t="s">
        <v>301</v>
      </c>
      <c r="D4768" t="s">
        <v>7400</v>
      </c>
      <c r="G4768" t="s">
        <v>11044</v>
      </c>
      <c r="H4768">
        <v>13000</v>
      </c>
      <c r="I4768" t="s">
        <v>1652</v>
      </c>
      <c r="J4768">
        <v>0</v>
      </c>
      <c r="K4768">
        <v>0</v>
      </c>
    </row>
    <row r="4769" spans="1:11" x14ac:dyDescent="0.25">
      <c r="A4769">
        <v>3848</v>
      </c>
      <c r="B4769" t="s">
        <v>1647</v>
      </c>
      <c r="C4769" t="s">
        <v>301</v>
      </c>
      <c r="D4769" t="s">
        <v>7400</v>
      </c>
      <c r="E4769" t="s">
        <v>7652</v>
      </c>
      <c r="F4769" t="s">
        <v>7653</v>
      </c>
      <c r="G4769" t="s">
        <v>8451</v>
      </c>
      <c r="H4769">
        <v>1030</v>
      </c>
      <c r="I4769" t="s">
        <v>1706</v>
      </c>
      <c r="J4769">
        <v>0</v>
      </c>
      <c r="K4769">
        <v>0</v>
      </c>
    </row>
    <row r="4770" spans="1:11" x14ac:dyDescent="0.25">
      <c r="A4770">
        <v>3848</v>
      </c>
      <c r="B4770" t="s">
        <v>1647</v>
      </c>
      <c r="C4770" t="s">
        <v>301</v>
      </c>
      <c r="D4770" t="s">
        <v>7400</v>
      </c>
      <c r="E4770" t="s">
        <v>7854</v>
      </c>
      <c r="F4770" t="s">
        <v>7511</v>
      </c>
      <c r="G4770" t="s">
        <v>4471</v>
      </c>
      <c r="H4770">
        <v>6</v>
      </c>
      <c r="I4770" t="s">
        <v>1646</v>
      </c>
      <c r="J4770">
        <v>0</v>
      </c>
      <c r="K4770">
        <v>0</v>
      </c>
    </row>
    <row r="4771" spans="1:11" x14ac:dyDescent="0.25">
      <c r="A4771">
        <v>3848</v>
      </c>
      <c r="B4771" t="s">
        <v>1647</v>
      </c>
      <c r="C4771" t="s">
        <v>301</v>
      </c>
      <c r="D4771" t="s">
        <v>7400</v>
      </c>
      <c r="E4771" t="s">
        <v>8892</v>
      </c>
      <c r="F4771" t="s">
        <v>8893</v>
      </c>
      <c r="G4771" t="s">
        <v>5926</v>
      </c>
      <c r="H4771">
        <v>1</v>
      </c>
      <c r="I4771" t="s">
        <v>1646</v>
      </c>
      <c r="J4771">
        <v>0</v>
      </c>
      <c r="K4771">
        <v>0</v>
      </c>
    </row>
    <row r="4772" spans="1:11" x14ac:dyDescent="0.25">
      <c r="A4772">
        <v>3848</v>
      </c>
      <c r="B4772" t="s">
        <v>1647</v>
      </c>
      <c r="C4772" t="s">
        <v>301</v>
      </c>
      <c r="D4772" t="s">
        <v>7400</v>
      </c>
      <c r="E4772" t="s">
        <v>9293</v>
      </c>
      <c r="F4772" t="s">
        <v>7497</v>
      </c>
      <c r="G4772" t="s">
        <v>3104</v>
      </c>
      <c r="H4772">
        <v>2</v>
      </c>
      <c r="I4772" t="s">
        <v>1646</v>
      </c>
      <c r="J4772">
        <v>0</v>
      </c>
      <c r="K4772">
        <v>0</v>
      </c>
    </row>
    <row r="4773" spans="1:11" x14ac:dyDescent="0.25">
      <c r="A4773">
        <v>3848</v>
      </c>
      <c r="B4773" t="s">
        <v>1647</v>
      </c>
      <c r="C4773" t="s">
        <v>301</v>
      </c>
      <c r="D4773" t="s">
        <v>7400</v>
      </c>
      <c r="G4773" t="s">
        <v>4914</v>
      </c>
      <c r="H4773">
        <v>7</v>
      </c>
      <c r="I4773" t="s">
        <v>1646</v>
      </c>
      <c r="J4773">
        <v>0</v>
      </c>
      <c r="K4773">
        <v>0</v>
      </c>
    </row>
    <row r="4774" spans="1:11" x14ac:dyDescent="0.25">
      <c r="A4774">
        <v>3848</v>
      </c>
      <c r="B4774" t="s">
        <v>1647</v>
      </c>
      <c r="C4774" t="s">
        <v>301</v>
      </c>
      <c r="D4774" t="s">
        <v>7400</v>
      </c>
      <c r="E4774" t="s">
        <v>8527</v>
      </c>
      <c r="F4774" t="s">
        <v>8528</v>
      </c>
      <c r="G4774" t="s">
        <v>8529</v>
      </c>
      <c r="H4774">
        <v>3</v>
      </c>
      <c r="I4774" t="s">
        <v>1646</v>
      </c>
      <c r="J4774">
        <v>0</v>
      </c>
      <c r="K4774">
        <v>0</v>
      </c>
    </row>
    <row r="4775" spans="1:11" x14ac:dyDescent="0.25">
      <c r="A4775">
        <v>3848</v>
      </c>
      <c r="B4775" t="s">
        <v>1647</v>
      </c>
      <c r="C4775" t="s">
        <v>301</v>
      </c>
      <c r="D4775" t="s">
        <v>7400</v>
      </c>
      <c r="E4775" t="s">
        <v>11045</v>
      </c>
      <c r="F4775" t="s">
        <v>11046</v>
      </c>
      <c r="G4775" t="s">
        <v>6723</v>
      </c>
      <c r="H4775">
        <v>4</v>
      </c>
      <c r="I4775" t="s">
        <v>1646</v>
      </c>
      <c r="J4775">
        <v>0</v>
      </c>
      <c r="K4775">
        <v>0</v>
      </c>
    </row>
    <row r="4776" spans="1:11" x14ac:dyDescent="0.25">
      <c r="A4776">
        <v>3848</v>
      </c>
      <c r="B4776" t="s">
        <v>1647</v>
      </c>
      <c r="C4776" t="s">
        <v>301</v>
      </c>
      <c r="D4776" t="s">
        <v>7400</v>
      </c>
      <c r="G4776" t="s">
        <v>2181</v>
      </c>
      <c r="H4776">
        <v>2</v>
      </c>
      <c r="I4776" t="s">
        <v>1646</v>
      </c>
      <c r="J4776">
        <v>0</v>
      </c>
      <c r="K4776">
        <v>0</v>
      </c>
    </row>
    <row r="4777" spans="1:11" x14ac:dyDescent="0.25">
      <c r="A4777">
        <v>3848</v>
      </c>
      <c r="B4777" t="s">
        <v>1647</v>
      </c>
      <c r="C4777" t="s">
        <v>301</v>
      </c>
      <c r="D4777" t="s">
        <v>7400</v>
      </c>
      <c r="E4777" t="s">
        <v>9574</v>
      </c>
      <c r="F4777" t="s">
        <v>1804</v>
      </c>
      <c r="G4777" t="s">
        <v>8894</v>
      </c>
      <c r="H4777">
        <v>53</v>
      </c>
      <c r="I4777" t="s">
        <v>1646</v>
      </c>
      <c r="J4777">
        <v>0</v>
      </c>
      <c r="K4777">
        <v>0</v>
      </c>
    </row>
    <row r="4778" spans="1:11" x14ac:dyDescent="0.25">
      <c r="A4778">
        <v>3848</v>
      </c>
      <c r="B4778" t="s">
        <v>1647</v>
      </c>
      <c r="C4778" t="s">
        <v>301</v>
      </c>
      <c r="D4778" t="s">
        <v>7400</v>
      </c>
      <c r="G4778" t="s">
        <v>4417</v>
      </c>
      <c r="H4778">
        <v>26</v>
      </c>
      <c r="I4778" t="s">
        <v>1646</v>
      </c>
      <c r="J4778">
        <v>0</v>
      </c>
      <c r="K4778">
        <v>0</v>
      </c>
    </row>
    <row r="4779" spans="1:11" x14ac:dyDescent="0.25">
      <c r="A4779">
        <v>3848</v>
      </c>
      <c r="B4779" t="s">
        <v>1647</v>
      </c>
      <c r="C4779" t="s">
        <v>301</v>
      </c>
      <c r="D4779" t="s">
        <v>7400</v>
      </c>
      <c r="E4779" t="s">
        <v>8530</v>
      </c>
      <c r="F4779" t="s">
        <v>8531</v>
      </c>
      <c r="G4779" t="s">
        <v>7855</v>
      </c>
      <c r="H4779">
        <v>257</v>
      </c>
      <c r="I4779" t="s">
        <v>1652</v>
      </c>
      <c r="J4779">
        <v>0</v>
      </c>
      <c r="K4779">
        <v>0</v>
      </c>
    </row>
    <row r="4780" spans="1:11" x14ac:dyDescent="0.25">
      <c r="A4780">
        <v>3848</v>
      </c>
      <c r="B4780" t="s">
        <v>1647</v>
      </c>
      <c r="C4780" t="s">
        <v>301</v>
      </c>
      <c r="D4780" t="s">
        <v>7400</v>
      </c>
      <c r="E4780" t="s">
        <v>8532</v>
      </c>
      <c r="F4780" t="s">
        <v>8533</v>
      </c>
      <c r="G4780" t="s">
        <v>7855</v>
      </c>
      <c r="H4780">
        <v>560</v>
      </c>
      <c r="I4780" t="s">
        <v>7892</v>
      </c>
      <c r="J4780">
        <v>0</v>
      </c>
      <c r="K4780">
        <v>0</v>
      </c>
    </row>
    <row r="4781" spans="1:11" x14ac:dyDescent="0.25">
      <c r="A4781">
        <v>3848</v>
      </c>
      <c r="B4781" t="s">
        <v>1647</v>
      </c>
      <c r="C4781" t="s">
        <v>301</v>
      </c>
      <c r="D4781" t="s">
        <v>7400</v>
      </c>
      <c r="E4781" t="s">
        <v>8534</v>
      </c>
      <c r="F4781" t="s">
        <v>8535</v>
      </c>
      <c r="G4781" t="s">
        <v>7855</v>
      </c>
      <c r="H4781">
        <v>1534</v>
      </c>
      <c r="I4781" t="s">
        <v>7892</v>
      </c>
      <c r="J4781">
        <v>0</v>
      </c>
      <c r="K4781">
        <v>0</v>
      </c>
    </row>
    <row r="4782" spans="1:11" x14ac:dyDescent="0.25">
      <c r="A4782">
        <v>3848</v>
      </c>
      <c r="B4782" t="s">
        <v>1647</v>
      </c>
      <c r="C4782" t="s">
        <v>301</v>
      </c>
      <c r="D4782" t="s">
        <v>7400</v>
      </c>
      <c r="E4782" t="s">
        <v>8536</v>
      </c>
      <c r="F4782" t="s">
        <v>8537</v>
      </c>
      <c r="G4782" t="s">
        <v>7855</v>
      </c>
      <c r="H4782">
        <v>130</v>
      </c>
      <c r="I4782" t="s">
        <v>7892</v>
      </c>
      <c r="J4782">
        <v>0</v>
      </c>
      <c r="K4782">
        <v>0</v>
      </c>
    </row>
    <row r="4783" spans="1:11" x14ac:dyDescent="0.25">
      <c r="A4783">
        <v>3848</v>
      </c>
      <c r="B4783" t="s">
        <v>1647</v>
      </c>
      <c r="C4783" t="s">
        <v>301</v>
      </c>
      <c r="D4783" t="s">
        <v>7400</v>
      </c>
      <c r="E4783" t="s">
        <v>11047</v>
      </c>
      <c r="F4783" t="s">
        <v>11048</v>
      </c>
      <c r="G4783" t="s">
        <v>7855</v>
      </c>
      <c r="H4783">
        <v>2</v>
      </c>
      <c r="I4783" t="s">
        <v>7892</v>
      </c>
      <c r="J4783">
        <v>0</v>
      </c>
      <c r="K4783">
        <v>0</v>
      </c>
    </row>
    <row r="4784" spans="1:11" x14ac:dyDescent="0.25">
      <c r="A4784">
        <v>3848</v>
      </c>
      <c r="B4784" t="s">
        <v>1647</v>
      </c>
      <c r="C4784" t="s">
        <v>301</v>
      </c>
      <c r="D4784" t="s">
        <v>7400</v>
      </c>
      <c r="E4784" t="s">
        <v>8538</v>
      </c>
      <c r="F4784" t="s">
        <v>8539</v>
      </c>
      <c r="G4784" t="s">
        <v>7855</v>
      </c>
      <c r="H4784">
        <v>7</v>
      </c>
      <c r="I4784" t="s">
        <v>1652</v>
      </c>
      <c r="J4784">
        <v>0</v>
      </c>
      <c r="K4784">
        <v>0</v>
      </c>
    </row>
    <row r="4785" spans="1:11" x14ac:dyDescent="0.25">
      <c r="A4785">
        <v>3848</v>
      </c>
      <c r="B4785" t="s">
        <v>1647</v>
      </c>
      <c r="C4785" t="s">
        <v>301</v>
      </c>
      <c r="D4785" t="s">
        <v>7400</v>
      </c>
      <c r="E4785" t="s">
        <v>8540</v>
      </c>
      <c r="F4785" t="s">
        <v>8541</v>
      </c>
      <c r="G4785" t="s">
        <v>7855</v>
      </c>
      <c r="H4785">
        <v>50</v>
      </c>
      <c r="I4785" t="s">
        <v>1652</v>
      </c>
      <c r="J4785">
        <v>0</v>
      </c>
      <c r="K4785">
        <v>0</v>
      </c>
    </row>
    <row r="4786" spans="1:11" x14ac:dyDescent="0.25">
      <c r="A4786">
        <v>3848</v>
      </c>
      <c r="B4786" t="s">
        <v>1647</v>
      </c>
      <c r="C4786" t="s">
        <v>301</v>
      </c>
      <c r="D4786" t="s">
        <v>7400</v>
      </c>
      <c r="E4786" t="s">
        <v>8542</v>
      </c>
      <c r="F4786" t="s">
        <v>8543</v>
      </c>
      <c r="G4786" t="s">
        <v>7855</v>
      </c>
      <c r="H4786">
        <v>196</v>
      </c>
      <c r="I4786" t="s">
        <v>1652</v>
      </c>
      <c r="J4786">
        <v>0</v>
      </c>
      <c r="K4786">
        <v>0</v>
      </c>
    </row>
    <row r="4787" spans="1:11" x14ac:dyDescent="0.25">
      <c r="A4787">
        <v>3848</v>
      </c>
      <c r="B4787" t="s">
        <v>1647</v>
      </c>
      <c r="C4787" t="s">
        <v>301</v>
      </c>
      <c r="D4787" t="s">
        <v>7400</v>
      </c>
      <c r="E4787" t="s">
        <v>8544</v>
      </c>
      <c r="F4787" t="s">
        <v>8545</v>
      </c>
      <c r="G4787" t="s">
        <v>7855</v>
      </c>
      <c r="H4787">
        <v>21</v>
      </c>
      <c r="I4787" t="s">
        <v>1652</v>
      </c>
      <c r="J4787">
        <v>0</v>
      </c>
      <c r="K4787">
        <v>0</v>
      </c>
    </row>
    <row r="4788" spans="1:11" x14ac:dyDescent="0.25">
      <c r="A4788">
        <v>3848</v>
      </c>
      <c r="B4788" t="s">
        <v>1647</v>
      </c>
      <c r="C4788" t="s">
        <v>301</v>
      </c>
      <c r="D4788" t="s">
        <v>7400</v>
      </c>
      <c r="E4788" t="s">
        <v>8546</v>
      </c>
      <c r="F4788" t="s">
        <v>8547</v>
      </c>
      <c r="G4788" t="s">
        <v>7855</v>
      </c>
      <c r="H4788">
        <v>2</v>
      </c>
      <c r="I4788" t="s">
        <v>7892</v>
      </c>
      <c r="J4788">
        <v>0</v>
      </c>
      <c r="K4788">
        <v>0</v>
      </c>
    </row>
    <row r="4789" spans="1:11" x14ac:dyDescent="0.25">
      <c r="A4789">
        <v>3848</v>
      </c>
      <c r="B4789" t="s">
        <v>1647</v>
      </c>
      <c r="C4789" t="s">
        <v>301</v>
      </c>
      <c r="D4789" t="s">
        <v>7400</v>
      </c>
      <c r="E4789" t="s">
        <v>8548</v>
      </c>
      <c r="F4789" t="s">
        <v>8549</v>
      </c>
      <c r="G4789" t="s">
        <v>7855</v>
      </c>
      <c r="H4789">
        <v>10</v>
      </c>
      <c r="I4789" t="s">
        <v>1652</v>
      </c>
      <c r="J4789">
        <v>0</v>
      </c>
      <c r="K4789">
        <v>0</v>
      </c>
    </row>
    <row r="4790" spans="1:11" x14ac:dyDescent="0.25">
      <c r="A4790">
        <v>3848</v>
      </c>
      <c r="B4790" t="s">
        <v>1647</v>
      </c>
      <c r="C4790" t="s">
        <v>301</v>
      </c>
      <c r="D4790" t="s">
        <v>7400</v>
      </c>
      <c r="E4790" t="s">
        <v>8653</v>
      </c>
      <c r="F4790" t="s">
        <v>8654</v>
      </c>
      <c r="G4790" t="s">
        <v>7855</v>
      </c>
      <c r="H4790">
        <v>30</v>
      </c>
      <c r="I4790" t="s">
        <v>1652</v>
      </c>
      <c r="J4790">
        <v>0</v>
      </c>
      <c r="K4790">
        <v>0</v>
      </c>
    </row>
    <row r="4791" spans="1:11" x14ac:dyDescent="0.25">
      <c r="A4791">
        <v>3848</v>
      </c>
      <c r="B4791" t="s">
        <v>1647</v>
      </c>
      <c r="C4791" t="s">
        <v>301</v>
      </c>
      <c r="D4791" t="s">
        <v>7400</v>
      </c>
      <c r="E4791" t="s">
        <v>8895</v>
      </c>
      <c r="F4791" t="s">
        <v>8896</v>
      </c>
      <c r="G4791" t="s">
        <v>7855</v>
      </c>
      <c r="H4791">
        <v>4</v>
      </c>
      <c r="I4791" t="s">
        <v>1652</v>
      </c>
      <c r="J4791">
        <v>0</v>
      </c>
      <c r="K4791">
        <v>0</v>
      </c>
    </row>
    <row r="4792" spans="1:11" x14ac:dyDescent="0.25">
      <c r="A4792">
        <v>3848</v>
      </c>
      <c r="B4792" t="s">
        <v>1647</v>
      </c>
      <c r="C4792" t="s">
        <v>301</v>
      </c>
      <c r="D4792" t="s">
        <v>7400</v>
      </c>
      <c r="E4792" t="s">
        <v>8897</v>
      </c>
      <c r="F4792" t="s">
        <v>8898</v>
      </c>
      <c r="G4792" t="s">
        <v>7855</v>
      </c>
      <c r="H4792">
        <v>4</v>
      </c>
      <c r="I4792" t="s">
        <v>1652</v>
      </c>
      <c r="J4792">
        <v>0</v>
      </c>
      <c r="K4792">
        <v>0</v>
      </c>
    </row>
    <row r="4793" spans="1:11" x14ac:dyDescent="0.25">
      <c r="A4793">
        <v>3848</v>
      </c>
      <c r="B4793" t="s">
        <v>1647</v>
      </c>
      <c r="C4793" t="s">
        <v>301</v>
      </c>
      <c r="D4793" t="s">
        <v>7400</v>
      </c>
      <c r="E4793" t="s">
        <v>8899</v>
      </c>
      <c r="F4793" t="s">
        <v>8900</v>
      </c>
      <c r="G4793" t="s">
        <v>7855</v>
      </c>
      <c r="H4793">
        <v>4</v>
      </c>
      <c r="I4793" t="s">
        <v>8691</v>
      </c>
      <c r="J4793">
        <v>0</v>
      </c>
      <c r="K4793">
        <v>0</v>
      </c>
    </row>
    <row r="4794" spans="1:11" x14ac:dyDescent="0.25">
      <c r="A4794">
        <v>3848</v>
      </c>
      <c r="B4794" t="s">
        <v>1647</v>
      </c>
      <c r="C4794" t="s">
        <v>301</v>
      </c>
      <c r="D4794" t="s">
        <v>7400</v>
      </c>
      <c r="E4794" t="s">
        <v>8655</v>
      </c>
      <c r="F4794" t="s">
        <v>8656</v>
      </c>
      <c r="G4794" t="s">
        <v>7855</v>
      </c>
      <c r="H4794">
        <v>28</v>
      </c>
      <c r="I4794" t="s">
        <v>1652</v>
      </c>
      <c r="J4794">
        <v>0</v>
      </c>
      <c r="K4794">
        <v>0</v>
      </c>
    </row>
    <row r="4795" spans="1:11" x14ac:dyDescent="0.25">
      <c r="A4795">
        <v>3848</v>
      </c>
      <c r="B4795" t="s">
        <v>1647</v>
      </c>
      <c r="C4795" t="s">
        <v>301</v>
      </c>
      <c r="D4795" t="s">
        <v>7400</v>
      </c>
      <c r="E4795" t="s">
        <v>8984</v>
      </c>
      <c r="F4795" t="s">
        <v>8985</v>
      </c>
      <c r="G4795" t="s">
        <v>7855</v>
      </c>
      <c r="H4795">
        <v>26</v>
      </c>
      <c r="I4795" t="s">
        <v>1652</v>
      </c>
      <c r="J4795">
        <v>0</v>
      </c>
      <c r="K4795">
        <v>0</v>
      </c>
    </row>
    <row r="4796" spans="1:11" x14ac:dyDescent="0.25">
      <c r="A4796">
        <v>3848</v>
      </c>
      <c r="B4796" t="s">
        <v>1647</v>
      </c>
      <c r="C4796" t="s">
        <v>301</v>
      </c>
      <c r="D4796" t="s">
        <v>7400</v>
      </c>
      <c r="E4796" t="s">
        <v>8986</v>
      </c>
      <c r="F4796" t="s">
        <v>8987</v>
      </c>
      <c r="G4796" t="s">
        <v>7855</v>
      </c>
      <c r="H4796">
        <v>2</v>
      </c>
      <c r="I4796" t="s">
        <v>1652</v>
      </c>
      <c r="J4796">
        <v>0</v>
      </c>
      <c r="K4796">
        <v>0</v>
      </c>
    </row>
    <row r="4797" spans="1:11" x14ac:dyDescent="0.25">
      <c r="A4797">
        <v>3848</v>
      </c>
      <c r="B4797" t="s">
        <v>1647</v>
      </c>
      <c r="C4797" t="s">
        <v>301</v>
      </c>
      <c r="D4797" t="s">
        <v>7400</v>
      </c>
      <c r="E4797" t="s">
        <v>8657</v>
      </c>
      <c r="F4797" t="s">
        <v>8658</v>
      </c>
      <c r="G4797" t="s">
        <v>7855</v>
      </c>
      <c r="H4797">
        <v>11</v>
      </c>
      <c r="I4797" t="s">
        <v>1652</v>
      </c>
      <c r="J4797">
        <v>0</v>
      </c>
      <c r="K4797">
        <v>0</v>
      </c>
    </row>
    <row r="4798" spans="1:11" x14ac:dyDescent="0.25">
      <c r="A4798">
        <v>3848</v>
      </c>
      <c r="B4798" t="s">
        <v>1647</v>
      </c>
      <c r="C4798" t="s">
        <v>301</v>
      </c>
      <c r="D4798" t="s">
        <v>7400</v>
      </c>
      <c r="E4798" t="s">
        <v>7606</v>
      </c>
      <c r="F4798" t="s">
        <v>7607</v>
      </c>
      <c r="G4798" t="s">
        <v>7855</v>
      </c>
      <c r="H4798">
        <v>311</v>
      </c>
      <c r="I4798" t="s">
        <v>1652</v>
      </c>
      <c r="J4798">
        <v>0</v>
      </c>
      <c r="K4798">
        <v>0</v>
      </c>
    </row>
    <row r="4799" spans="1:11" x14ac:dyDescent="0.25">
      <c r="A4799">
        <v>3848</v>
      </c>
      <c r="B4799" t="s">
        <v>1647</v>
      </c>
      <c r="C4799" t="s">
        <v>301</v>
      </c>
      <c r="D4799" t="s">
        <v>7400</v>
      </c>
      <c r="E4799" t="s">
        <v>10561</v>
      </c>
      <c r="F4799" t="s">
        <v>10562</v>
      </c>
      <c r="G4799" t="s">
        <v>8830</v>
      </c>
      <c r="H4799">
        <v>70</v>
      </c>
      <c r="I4799" t="s">
        <v>1688</v>
      </c>
      <c r="J4799">
        <v>0</v>
      </c>
      <c r="K4799">
        <v>0</v>
      </c>
    </row>
    <row r="4800" spans="1:11" x14ac:dyDescent="0.25">
      <c r="A4800">
        <v>3848</v>
      </c>
      <c r="B4800" t="s">
        <v>1647</v>
      </c>
      <c r="C4800" t="s">
        <v>301</v>
      </c>
      <c r="D4800" t="s">
        <v>7400</v>
      </c>
      <c r="E4800" t="s">
        <v>9224</v>
      </c>
      <c r="F4800" t="s">
        <v>9225</v>
      </c>
      <c r="G4800" t="s">
        <v>7240</v>
      </c>
      <c r="H4800">
        <v>500</v>
      </c>
      <c r="I4800" t="s">
        <v>1706</v>
      </c>
      <c r="J4800">
        <v>0</v>
      </c>
      <c r="K4800">
        <v>0</v>
      </c>
    </row>
    <row r="4801" spans="1:11" x14ac:dyDescent="0.25">
      <c r="A4801">
        <v>3848</v>
      </c>
      <c r="B4801" t="s">
        <v>1647</v>
      </c>
      <c r="C4801" t="s">
        <v>301</v>
      </c>
      <c r="D4801" t="s">
        <v>7400</v>
      </c>
      <c r="G4801" t="s">
        <v>8830</v>
      </c>
      <c r="H4801">
        <v>1500</v>
      </c>
      <c r="I4801" t="s">
        <v>1706</v>
      </c>
      <c r="J4801">
        <v>0</v>
      </c>
      <c r="K4801">
        <v>0</v>
      </c>
    </row>
    <row r="4802" spans="1:11" x14ac:dyDescent="0.25">
      <c r="A4802">
        <v>3848</v>
      </c>
      <c r="B4802" t="s">
        <v>1647</v>
      </c>
      <c r="C4802" t="s">
        <v>301</v>
      </c>
      <c r="D4802" t="s">
        <v>7400</v>
      </c>
      <c r="E4802" t="s">
        <v>7856</v>
      </c>
      <c r="F4802" t="s">
        <v>7857</v>
      </c>
      <c r="G4802" t="s">
        <v>7154</v>
      </c>
      <c r="H4802">
        <v>5</v>
      </c>
      <c r="I4802" t="s">
        <v>1646</v>
      </c>
      <c r="J4802">
        <v>0</v>
      </c>
      <c r="K4802">
        <v>0</v>
      </c>
    </row>
    <row r="4803" spans="1:11" x14ac:dyDescent="0.25">
      <c r="A4803">
        <v>3848</v>
      </c>
      <c r="B4803" t="s">
        <v>1647</v>
      </c>
      <c r="C4803" t="s">
        <v>301</v>
      </c>
      <c r="D4803" t="s">
        <v>7400</v>
      </c>
      <c r="E4803" t="s">
        <v>11049</v>
      </c>
      <c r="F4803" t="s">
        <v>11050</v>
      </c>
      <c r="G4803" t="s">
        <v>4058</v>
      </c>
      <c r="H4803">
        <v>1</v>
      </c>
      <c r="I4803" t="s">
        <v>1646</v>
      </c>
      <c r="J4803">
        <v>0</v>
      </c>
      <c r="K4803">
        <v>0</v>
      </c>
    </row>
    <row r="4804" spans="1:11" x14ac:dyDescent="0.25">
      <c r="A4804">
        <v>3848</v>
      </c>
      <c r="B4804" t="s">
        <v>1647</v>
      </c>
      <c r="C4804" t="s">
        <v>301</v>
      </c>
      <c r="D4804" t="s">
        <v>7400</v>
      </c>
      <c r="G4804" t="s">
        <v>5931</v>
      </c>
      <c r="H4804">
        <v>2</v>
      </c>
      <c r="I4804" t="s">
        <v>1646</v>
      </c>
      <c r="J4804">
        <v>0</v>
      </c>
      <c r="K4804">
        <v>0</v>
      </c>
    </row>
    <row r="4805" spans="1:11" x14ac:dyDescent="0.25">
      <c r="A4805">
        <v>3848</v>
      </c>
      <c r="B4805" t="s">
        <v>1647</v>
      </c>
      <c r="C4805" t="s">
        <v>301</v>
      </c>
      <c r="D4805" t="s">
        <v>7400</v>
      </c>
      <c r="E4805" t="s">
        <v>7858</v>
      </c>
      <c r="F4805" t="s">
        <v>7859</v>
      </c>
      <c r="G4805" t="s">
        <v>7640</v>
      </c>
      <c r="H4805">
        <v>1</v>
      </c>
      <c r="I4805" t="s">
        <v>1646</v>
      </c>
      <c r="J4805">
        <v>0</v>
      </c>
      <c r="K4805">
        <v>0</v>
      </c>
    </row>
    <row r="4806" spans="1:11" x14ac:dyDescent="0.25">
      <c r="A4806">
        <v>3848</v>
      </c>
      <c r="B4806" t="s">
        <v>1647</v>
      </c>
      <c r="C4806" t="s">
        <v>301</v>
      </c>
      <c r="D4806" t="s">
        <v>7400</v>
      </c>
      <c r="G4806" t="s">
        <v>2181</v>
      </c>
      <c r="H4806">
        <v>21</v>
      </c>
      <c r="I4806" t="s">
        <v>1646</v>
      </c>
      <c r="J4806">
        <v>0</v>
      </c>
      <c r="K4806">
        <v>0</v>
      </c>
    </row>
    <row r="4807" spans="1:11" x14ac:dyDescent="0.25">
      <c r="A4807">
        <v>3848</v>
      </c>
      <c r="B4807" t="s">
        <v>1647</v>
      </c>
      <c r="C4807" t="s">
        <v>301</v>
      </c>
      <c r="D4807" t="s">
        <v>7400</v>
      </c>
      <c r="E4807" t="s">
        <v>7860</v>
      </c>
      <c r="F4807" t="s">
        <v>4840</v>
      </c>
      <c r="G4807" t="s">
        <v>10405</v>
      </c>
      <c r="H4807">
        <v>6</v>
      </c>
      <c r="I4807" t="s">
        <v>1646</v>
      </c>
      <c r="J4807">
        <v>0</v>
      </c>
      <c r="K4807">
        <v>0</v>
      </c>
    </row>
    <row r="4808" spans="1:11" x14ac:dyDescent="0.25">
      <c r="A4808">
        <v>3848</v>
      </c>
      <c r="B4808" t="s">
        <v>1647</v>
      </c>
      <c r="C4808" t="s">
        <v>301</v>
      </c>
      <c r="D4808" t="s">
        <v>7400</v>
      </c>
      <c r="E4808" t="s">
        <v>10207</v>
      </c>
      <c r="F4808" t="s">
        <v>10208</v>
      </c>
      <c r="G4808" t="s">
        <v>5931</v>
      </c>
      <c r="H4808">
        <v>1</v>
      </c>
      <c r="I4808" t="s">
        <v>1646</v>
      </c>
      <c r="J4808">
        <v>0</v>
      </c>
      <c r="K4808">
        <v>0</v>
      </c>
    </row>
    <row r="4809" spans="1:11" x14ac:dyDescent="0.25">
      <c r="A4809">
        <v>3848</v>
      </c>
      <c r="B4809" t="s">
        <v>1647</v>
      </c>
      <c r="C4809" t="s">
        <v>301</v>
      </c>
      <c r="D4809" t="s">
        <v>7400</v>
      </c>
      <c r="E4809" t="s">
        <v>7861</v>
      </c>
      <c r="F4809" t="s">
        <v>7510</v>
      </c>
      <c r="G4809" t="s">
        <v>6716</v>
      </c>
      <c r="H4809">
        <v>15</v>
      </c>
      <c r="I4809" t="s">
        <v>1646</v>
      </c>
      <c r="J4809">
        <v>0</v>
      </c>
      <c r="K4809">
        <v>0</v>
      </c>
    </row>
    <row r="4810" spans="1:11" x14ac:dyDescent="0.25">
      <c r="A4810">
        <v>3848</v>
      </c>
      <c r="B4810" t="s">
        <v>1647</v>
      </c>
      <c r="C4810" t="s">
        <v>301</v>
      </c>
      <c r="D4810" t="s">
        <v>7400</v>
      </c>
      <c r="G4810" t="s">
        <v>5927</v>
      </c>
      <c r="H4810">
        <v>29</v>
      </c>
      <c r="I4810" t="s">
        <v>1646</v>
      </c>
      <c r="J4810">
        <v>0</v>
      </c>
      <c r="K4810">
        <v>0</v>
      </c>
    </row>
    <row r="4811" spans="1:11" x14ac:dyDescent="0.25">
      <c r="A4811">
        <v>3848</v>
      </c>
      <c r="B4811" t="s">
        <v>1647</v>
      </c>
      <c r="C4811" t="s">
        <v>301</v>
      </c>
      <c r="D4811" t="s">
        <v>7400</v>
      </c>
      <c r="E4811" t="s">
        <v>7862</v>
      </c>
      <c r="F4811" t="s">
        <v>7502</v>
      </c>
      <c r="G4811" t="s">
        <v>3152</v>
      </c>
      <c r="H4811">
        <v>10</v>
      </c>
      <c r="I4811" t="s">
        <v>1646</v>
      </c>
      <c r="J4811">
        <v>0</v>
      </c>
      <c r="K4811">
        <v>0</v>
      </c>
    </row>
    <row r="4812" spans="1:11" x14ac:dyDescent="0.25">
      <c r="A4812">
        <v>3848</v>
      </c>
      <c r="B4812" t="s">
        <v>1647</v>
      </c>
      <c r="C4812" t="s">
        <v>301</v>
      </c>
      <c r="D4812" t="s">
        <v>7400</v>
      </c>
      <c r="G4812" t="s">
        <v>5931</v>
      </c>
      <c r="H4812">
        <v>26</v>
      </c>
      <c r="I4812" t="s">
        <v>1646</v>
      </c>
      <c r="J4812">
        <v>0</v>
      </c>
      <c r="K4812">
        <v>0</v>
      </c>
    </row>
    <row r="4813" spans="1:11" x14ac:dyDescent="0.25">
      <c r="A4813">
        <v>3848</v>
      </c>
      <c r="B4813" t="s">
        <v>1647</v>
      </c>
      <c r="C4813" t="s">
        <v>301</v>
      </c>
      <c r="D4813" t="s">
        <v>7400</v>
      </c>
      <c r="E4813" t="s">
        <v>10563</v>
      </c>
      <c r="F4813" t="s">
        <v>1790</v>
      </c>
      <c r="G4813" t="s">
        <v>11051</v>
      </c>
      <c r="H4813">
        <v>5</v>
      </c>
      <c r="I4813" t="s">
        <v>1646</v>
      </c>
      <c r="J4813">
        <v>0</v>
      </c>
      <c r="K4813">
        <v>0</v>
      </c>
    </row>
    <row r="4814" spans="1:11" x14ac:dyDescent="0.25">
      <c r="A4814">
        <v>3848</v>
      </c>
      <c r="B4814" t="s">
        <v>1647</v>
      </c>
      <c r="C4814" t="s">
        <v>301</v>
      </c>
      <c r="D4814" t="s">
        <v>7400</v>
      </c>
      <c r="G4814" t="s">
        <v>2309</v>
      </c>
      <c r="H4814">
        <v>9</v>
      </c>
      <c r="I4814" t="s">
        <v>1646</v>
      </c>
      <c r="J4814">
        <v>0</v>
      </c>
      <c r="K4814">
        <v>0</v>
      </c>
    </row>
    <row r="4815" spans="1:11" x14ac:dyDescent="0.25">
      <c r="A4815">
        <v>3848</v>
      </c>
      <c r="B4815" t="s">
        <v>1647</v>
      </c>
      <c r="C4815" t="s">
        <v>301</v>
      </c>
      <c r="D4815" t="s">
        <v>7400</v>
      </c>
      <c r="E4815" t="s">
        <v>10564</v>
      </c>
      <c r="F4815" t="s">
        <v>10565</v>
      </c>
      <c r="G4815" t="s">
        <v>11051</v>
      </c>
      <c r="H4815">
        <v>10</v>
      </c>
      <c r="I4815" t="s">
        <v>1646</v>
      </c>
      <c r="J4815">
        <v>0</v>
      </c>
      <c r="K4815">
        <v>0</v>
      </c>
    </row>
    <row r="4816" spans="1:11" x14ac:dyDescent="0.25">
      <c r="A4816">
        <v>3848</v>
      </c>
      <c r="B4816" t="s">
        <v>1647</v>
      </c>
      <c r="C4816" t="s">
        <v>301</v>
      </c>
      <c r="D4816" t="s">
        <v>7400</v>
      </c>
      <c r="G4816" t="s">
        <v>2309</v>
      </c>
      <c r="H4816">
        <v>6</v>
      </c>
      <c r="I4816" t="s">
        <v>1646</v>
      </c>
      <c r="J4816">
        <v>0</v>
      </c>
      <c r="K4816">
        <v>0</v>
      </c>
    </row>
    <row r="4817" spans="1:11" x14ac:dyDescent="0.25">
      <c r="A4817">
        <v>3848</v>
      </c>
      <c r="B4817" t="s">
        <v>1647</v>
      </c>
      <c r="C4817" t="s">
        <v>301</v>
      </c>
      <c r="D4817" t="s">
        <v>7400</v>
      </c>
      <c r="E4817" t="s">
        <v>8659</v>
      </c>
      <c r="F4817" t="s">
        <v>8660</v>
      </c>
      <c r="G4817" t="s">
        <v>4666</v>
      </c>
      <c r="H4817">
        <v>7</v>
      </c>
      <c r="I4817" t="s">
        <v>1646</v>
      </c>
      <c r="J4817">
        <v>0</v>
      </c>
      <c r="K4817">
        <v>0</v>
      </c>
    </row>
    <row r="4818" spans="1:11" x14ac:dyDescent="0.25">
      <c r="A4818">
        <v>3848</v>
      </c>
      <c r="B4818" t="s">
        <v>1647</v>
      </c>
      <c r="C4818" t="s">
        <v>301</v>
      </c>
      <c r="D4818" t="s">
        <v>7400</v>
      </c>
      <c r="E4818" t="s">
        <v>8452</v>
      </c>
      <c r="F4818" t="s">
        <v>1655</v>
      </c>
      <c r="G4818" t="s">
        <v>8550</v>
      </c>
      <c r="H4818">
        <v>22</v>
      </c>
      <c r="I4818" t="s">
        <v>1646</v>
      </c>
      <c r="J4818">
        <v>0</v>
      </c>
      <c r="K4818">
        <v>0</v>
      </c>
    </row>
    <row r="4819" spans="1:11" x14ac:dyDescent="0.25">
      <c r="A4819">
        <v>3848</v>
      </c>
      <c r="B4819" t="s">
        <v>1647</v>
      </c>
      <c r="C4819" t="s">
        <v>301</v>
      </c>
      <c r="D4819" t="s">
        <v>7400</v>
      </c>
      <c r="E4819" t="s">
        <v>11052</v>
      </c>
      <c r="F4819" t="s">
        <v>11053</v>
      </c>
      <c r="G4819" t="s">
        <v>4666</v>
      </c>
      <c r="H4819">
        <v>8</v>
      </c>
      <c r="I4819" t="s">
        <v>1646</v>
      </c>
      <c r="J4819">
        <v>0</v>
      </c>
      <c r="K4819">
        <v>0</v>
      </c>
    </row>
    <row r="4820" spans="1:11" x14ac:dyDescent="0.25">
      <c r="A4820">
        <v>3848</v>
      </c>
      <c r="B4820" t="s">
        <v>1647</v>
      </c>
      <c r="C4820" t="s">
        <v>301</v>
      </c>
      <c r="D4820" t="s">
        <v>7400</v>
      </c>
      <c r="E4820" t="s">
        <v>11054</v>
      </c>
      <c r="F4820" t="s">
        <v>1673</v>
      </c>
      <c r="G4820" t="s">
        <v>4666</v>
      </c>
      <c r="H4820">
        <v>8</v>
      </c>
      <c r="I4820" t="s">
        <v>1646</v>
      </c>
      <c r="J4820">
        <v>0</v>
      </c>
      <c r="K4820">
        <v>0</v>
      </c>
    </row>
    <row r="4821" spans="1:11" x14ac:dyDescent="0.25">
      <c r="A4821">
        <v>3848</v>
      </c>
      <c r="B4821" t="s">
        <v>1647</v>
      </c>
      <c r="C4821" t="s">
        <v>301</v>
      </c>
      <c r="D4821" t="s">
        <v>7400</v>
      </c>
      <c r="E4821" t="s">
        <v>8453</v>
      </c>
      <c r="F4821" t="s">
        <v>8454</v>
      </c>
      <c r="G4821" t="s">
        <v>8455</v>
      </c>
      <c r="H4821">
        <v>18</v>
      </c>
      <c r="I4821" t="s">
        <v>1646</v>
      </c>
      <c r="J4821">
        <v>0</v>
      </c>
      <c r="K4821">
        <v>0</v>
      </c>
    </row>
    <row r="4822" spans="1:11" x14ac:dyDescent="0.25">
      <c r="A4822">
        <v>3848</v>
      </c>
      <c r="B4822" t="s">
        <v>1647</v>
      </c>
      <c r="C4822" t="s">
        <v>301</v>
      </c>
      <c r="D4822" t="s">
        <v>7400</v>
      </c>
      <c r="E4822" t="s">
        <v>8988</v>
      </c>
      <c r="F4822" t="s">
        <v>8989</v>
      </c>
      <c r="G4822" t="s">
        <v>2119</v>
      </c>
      <c r="H4822">
        <v>1177</v>
      </c>
      <c r="I4822" t="s">
        <v>1706</v>
      </c>
      <c r="J4822">
        <v>0</v>
      </c>
      <c r="K4822">
        <v>0</v>
      </c>
    </row>
    <row r="4823" spans="1:11" x14ac:dyDescent="0.25">
      <c r="A4823">
        <v>3848</v>
      </c>
      <c r="B4823" t="s">
        <v>1647</v>
      </c>
      <c r="C4823" t="s">
        <v>301</v>
      </c>
      <c r="D4823" t="s">
        <v>7400</v>
      </c>
      <c r="G4823" t="s">
        <v>9564</v>
      </c>
      <c r="H4823">
        <v>1771</v>
      </c>
      <c r="I4823" t="s">
        <v>1706</v>
      </c>
      <c r="J4823">
        <v>0</v>
      </c>
      <c r="K4823">
        <v>0</v>
      </c>
    </row>
    <row r="4824" spans="1:11" x14ac:dyDescent="0.25">
      <c r="A4824">
        <v>3848</v>
      </c>
      <c r="B4824" t="s">
        <v>1647</v>
      </c>
      <c r="C4824" t="s">
        <v>301</v>
      </c>
      <c r="D4824" t="s">
        <v>7400</v>
      </c>
      <c r="G4824" t="s">
        <v>9933</v>
      </c>
      <c r="H4824">
        <v>8</v>
      </c>
      <c r="I4824" t="s">
        <v>1706</v>
      </c>
      <c r="J4824">
        <v>0</v>
      </c>
      <c r="K4824">
        <v>0</v>
      </c>
    </row>
    <row r="4825" spans="1:11" x14ac:dyDescent="0.25">
      <c r="A4825">
        <v>3848</v>
      </c>
      <c r="B4825" t="s">
        <v>1647</v>
      </c>
      <c r="C4825" t="s">
        <v>301</v>
      </c>
      <c r="D4825" t="s">
        <v>7400</v>
      </c>
      <c r="G4825" t="s">
        <v>7612</v>
      </c>
      <c r="H4825">
        <v>19</v>
      </c>
      <c r="I4825" t="s">
        <v>1706</v>
      </c>
      <c r="J4825">
        <v>0</v>
      </c>
      <c r="K4825">
        <v>0</v>
      </c>
    </row>
    <row r="4826" spans="1:11" x14ac:dyDescent="0.25">
      <c r="A4826">
        <v>3848</v>
      </c>
      <c r="B4826" t="s">
        <v>1647</v>
      </c>
      <c r="C4826" t="s">
        <v>301</v>
      </c>
      <c r="D4826" t="s">
        <v>7400</v>
      </c>
      <c r="G4826" t="s">
        <v>9122</v>
      </c>
      <c r="H4826">
        <v>7</v>
      </c>
      <c r="I4826" t="s">
        <v>1706</v>
      </c>
      <c r="J4826">
        <v>0</v>
      </c>
      <c r="K4826">
        <v>0</v>
      </c>
    </row>
    <row r="4827" spans="1:11" x14ac:dyDescent="0.25">
      <c r="A4827">
        <v>3848</v>
      </c>
      <c r="B4827" t="s">
        <v>1647</v>
      </c>
      <c r="C4827" t="s">
        <v>301</v>
      </c>
      <c r="D4827" t="s">
        <v>7400</v>
      </c>
      <c r="G4827" t="s">
        <v>7650</v>
      </c>
      <c r="H4827">
        <v>33</v>
      </c>
      <c r="I4827" t="s">
        <v>1706</v>
      </c>
      <c r="J4827">
        <v>0</v>
      </c>
      <c r="K4827">
        <v>0</v>
      </c>
    </row>
    <row r="4828" spans="1:11" x14ac:dyDescent="0.25">
      <c r="A4828">
        <v>3848</v>
      </c>
      <c r="B4828" t="s">
        <v>1647</v>
      </c>
      <c r="C4828" t="s">
        <v>301</v>
      </c>
      <c r="D4828" t="s">
        <v>7400</v>
      </c>
      <c r="G4828" t="s">
        <v>6147</v>
      </c>
      <c r="H4828">
        <v>21</v>
      </c>
      <c r="I4828" t="s">
        <v>1706</v>
      </c>
      <c r="J4828">
        <v>0</v>
      </c>
      <c r="K4828">
        <v>0</v>
      </c>
    </row>
    <row r="4829" spans="1:11" x14ac:dyDescent="0.25">
      <c r="A4829">
        <v>3848</v>
      </c>
      <c r="B4829" t="s">
        <v>1647</v>
      </c>
      <c r="C4829" t="s">
        <v>301</v>
      </c>
      <c r="D4829" t="s">
        <v>7400</v>
      </c>
      <c r="G4829" t="s">
        <v>6148</v>
      </c>
      <c r="H4829">
        <v>21</v>
      </c>
      <c r="I4829" t="s">
        <v>1706</v>
      </c>
      <c r="J4829">
        <v>0</v>
      </c>
      <c r="K4829">
        <v>0</v>
      </c>
    </row>
    <row r="4830" spans="1:11" x14ac:dyDescent="0.25">
      <c r="A4830">
        <v>3848</v>
      </c>
      <c r="B4830" t="s">
        <v>1647</v>
      </c>
      <c r="C4830" t="s">
        <v>301</v>
      </c>
      <c r="D4830" t="s">
        <v>7400</v>
      </c>
      <c r="G4830" t="s">
        <v>7613</v>
      </c>
      <c r="H4830">
        <v>27</v>
      </c>
      <c r="I4830" t="s">
        <v>1706</v>
      </c>
      <c r="J4830">
        <v>0</v>
      </c>
      <c r="K4830">
        <v>0</v>
      </c>
    </row>
    <row r="4831" spans="1:11" x14ac:dyDescent="0.25">
      <c r="A4831">
        <v>3848</v>
      </c>
      <c r="B4831" t="s">
        <v>1647</v>
      </c>
      <c r="C4831" t="s">
        <v>301</v>
      </c>
      <c r="D4831" t="s">
        <v>7400</v>
      </c>
      <c r="G4831" t="s">
        <v>7601</v>
      </c>
      <c r="H4831">
        <v>32</v>
      </c>
      <c r="I4831" t="s">
        <v>1706</v>
      </c>
      <c r="J4831">
        <v>0</v>
      </c>
      <c r="K4831">
        <v>0</v>
      </c>
    </row>
    <row r="4832" spans="1:11" x14ac:dyDescent="0.25">
      <c r="A4832">
        <v>3848</v>
      </c>
      <c r="B4832" t="s">
        <v>1647</v>
      </c>
      <c r="C4832" t="s">
        <v>301</v>
      </c>
      <c r="D4832" t="s">
        <v>7400</v>
      </c>
      <c r="G4832" t="s">
        <v>11055</v>
      </c>
      <c r="H4832">
        <v>49</v>
      </c>
      <c r="I4832" t="s">
        <v>1706</v>
      </c>
      <c r="J4832">
        <v>0</v>
      </c>
      <c r="K4832">
        <v>0</v>
      </c>
    </row>
    <row r="4833" spans="1:11" x14ac:dyDescent="0.25">
      <c r="A4833">
        <v>3848</v>
      </c>
      <c r="B4833" t="s">
        <v>1647</v>
      </c>
      <c r="C4833" t="s">
        <v>301</v>
      </c>
      <c r="D4833" t="s">
        <v>7400</v>
      </c>
      <c r="G4833" t="s">
        <v>11031</v>
      </c>
      <c r="H4833">
        <v>122</v>
      </c>
      <c r="I4833" t="s">
        <v>1706</v>
      </c>
      <c r="J4833">
        <v>0</v>
      </c>
      <c r="K4833">
        <v>0</v>
      </c>
    </row>
    <row r="4834" spans="1:11" x14ac:dyDescent="0.25">
      <c r="A4834">
        <v>3848</v>
      </c>
      <c r="B4834" t="s">
        <v>1647</v>
      </c>
      <c r="C4834" t="s">
        <v>301</v>
      </c>
      <c r="D4834" t="s">
        <v>7400</v>
      </c>
      <c r="E4834" t="s">
        <v>9294</v>
      </c>
      <c r="F4834" t="s">
        <v>9295</v>
      </c>
      <c r="G4834" t="s">
        <v>8830</v>
      </c>
      <c r="H4834">
        <v>1</v>
      </c>
      <c r="I4834" t="s">
        <v>1652</v>
      </c>
      <c r="J4834">
        <v>0</v>
      </c>
      <c r="K4834">
        <v>0</v>
      </c>
    </row>
    <row r="4835" spans="1:11" x14ac:dyDescent="0.25">
      <c r="A4835">
        <v>3848</v>
      </c>
      <c r="B4835" t="s">
        <v>1647</v>
      </c>
      <c r="C4835" t="s">
        <v>301</v>
      </c>
      <c r="D4835" t="s">
        <v>7400</v>
      </c>
      <c r="E4835" t="s">
        <v>8456</v>
      </c>
      <c r="F4835" t="s">
        <v>8901</v>
      </c>
      <c r="G4835" t="s">
        <v>8457</v>
      </c>
      <c r="H4835">
        <v>1</v>
      </c>
      <c r="I4835" t="s">
        <v>1652</v>
      </c>
      <c r="J4835">
        <v>0</v>
      </c>
      <c r="K4835">
        <v>0</v>
      </c>
    </row>
    <row r="4836" spans="1:11" x14ac:dyDescent="0.25">
      <c r="A4836">
        <v>3848</v>
      </c>
      <c r="B4836" t="s">
        <v>1647</v>
      </c>
      <c r="C4836" t="s">
        <v>301</v>
      </c>
      <c r="D4836" t="s">
        <v>7400</v>
      </c>
      <c r="E4836" t="s">
        <v>11056</v>
      </c>
      <c r="F4836" t="s">
        <v>11057</v>
      </c>
      <c r="G4836" t="s">
        <v>8830</v>
      </c>
      <c r="H4836">
        <v>20</v>
      </c>
      <c r="I4836" t="s">
        <v>1652</v>
      </c>
      <c r="J4836">
        <v>0</v>
      </c>
      <c r="K4836">
        <v>0</v>
      </c>
    </row>
    <row r="4837" spans="1:11" x14ac:dyDescent="0.25">
      <c r="A4837">
        <v>3848</v>
      </c>
      <c r="B4837" t="s">
        <v>1647</v>
      </c>
      <c r="C4837" t="s">
        <v>301</v>
      </c>
      <c r="D4837" t="s">
        <v>7400</v>
      </c>
      <c r="E4837" t="s">
        <v>9575</v>
      </c>
      <c r="F4837" t="s">
        <v>9576</v>
      </c>
      <c r="G4837" t="s">
        <v>8830</v>
      </c>
      <c r="H4837">
        <v>9</v>
      </c>
      <c r="I4837" t="s">
        <v>1652</v>
      </c>
      <c r="J4837">
        <v>0</v>
      </c>
      <c r="K4837">
        <v>0</v>
      </c>
    </row>
    <row r="4838" spans="1:11" x14ac:dyDescent="0.25">
      <c r="A4838">
        <v>3848</v>
      </c>
      <c r="B4838" t="s">
        <v>1647</v>
      </c>
      <c r="C4838" t="s">
        <v>301</v>
      </c>
      <c r="D4838" t="s">
        <v>7400</v>
      </c>
      <c r="E4838" t="s">
        <v>10566</v>
      </c>
      <c r="F4838" t="s">
        <v>10567</v>
      </c>
      <c r="G4838" t="s">
        <v>8830</v>
      </c>
      <c r="H4838">
        <v>4</v>
      </c>
      <c r="I4838" t="s">
        <v>1652</v>
      </c>
      <c r="J4838">
        <v>0</v>
      </c>
      <c r="K4838">
        <v>0</v>
      </c>
    </row>
    <row r="4839" spans="1:11" x14ac:dyDescent="0.25">
      <c r="A4839">
        <v>3848</v>
      </c>
      <c r="B4839" t="s">
        <v>1647</v>
      </c>
      <c r="C4839" t="s">
        <v>301</v>
      </c>
      <c r="D4839" t="s">
        <v>7400</v>
      </c>
      <c r="E4839" t="s">
        <v>9226</v>
      </c>
      <c r="F4839" t="s">
        <v>9227</v>
      </c>
      <c r="G4839" t="s">
        <v>8830</v>
      </c>
      <c r="H4839">
        <v>5</v>
      </c>
      <c r="I4839" t="s">
        <v>1652</v>
      </c>
      <c r="J4839">
        <v>0</v>
      </c>
      <c r="K4839">
        <v>0</v>
      </c>
    </row>
    <row r="4840" spans="1:11" x14ac:dyDescent="0.25">
      <c r="A4840">
        <v>3848</v>
      </c>
      <c r="B4840" t="s">
        <v>1647</v>
      </c>
      <c r="C4840" t="s">
        <v>301</v>
      </c>
      <c r="D4840" t="s">
        <v>7400</v>
      </c>
      <c r="E4840" t="s">
        <v>8458</v>
      </c>
      <c r="F4840" t="s">
        <v>8459</v>
      </c>
      <c r="G4840" t="s">
        <v>8045</v>
      </c>
      <c r="H4840">
        <v>4</v>
      </c>
      <c r="I4840" t="s">
        <v>1652</v>
      </c>
      <c r="J4840">
        <v>0</v>
      </c>
      <c r="K4840">
        <v>0</v>
      </c>
    </row>
    <row r="4841" spans="1:11" x14ac:dyDescent="0.25">
      <c r="A4841">
        <v>3848</v>
      </c>
      <c r="B4841" t="s">
        <v>1647</v>
      </c>
      <c r="C4841" t="s">
        <v>301</v>
      </c>
      <c r="D4841" t="s">
        <v>7400</v>
      </c>
      <c r="G4841" t="s">
        <v>8830</v>
      </c>
      <c r="H4841">
        <v>5</v>
      </c>
      <c r="I4841" t="s">
        <v>1652</v>
      </c>
      <c r="J4841">
        <v>0</v>
      </c>
      <c r="K4841">
        <v>0</v>
      </c>
    </row>
    <row r="4842" spans="1:11" x14ac:dyDescent="0.25">
      <c r="A4842">
        <v>3848</v>
      </c>
      <c r="B4842" t="s">
        <v>1647</v>
      </c>
      <c r="C4842" t="s">
        <v>301</v>
      </c>
      <c r="D4842" t="s">
        <v>7400</v>
      </c>
      <c r="E4842" t="s">
        <v>9228</v>
      </c>
      <c r="F4842" t="s">
        <v>9229</v>
      </c>
      <c r="G4842" t="s">
        <v>8830</v>
      </c>
      <c r="H4842">
        <v>5</v>
      </c>
      <c r="I4842" t="s">
        <v>1652</v>
      </c>
      <c r="J4842">
        <v>0</v>
      </c>
      <c r="K4842">
        <v>0</v>
      </c>
    </row>
    <row r="4843" spans="1:11" x14ac:dyDescent="0.25">
      <c r="A4843">
        <v>3848</v>
      </c>
      <c r="B4843" t="s">
        <v>1647</v>
      </c>
      <c r="C4843" t="s">
        <v>301</v>
      </c>
      <c r="D4843" t="s">
        <v>7400</v>
      </c>
      <c r="E4843" t="s">
        <v>11058</v>
      </c>
      <c r="F4843" t="s">
        <v>11059</v>
      </c>
      <c r="G4843" t="s">
        <v>8830</v>
      </c>
      <c r="H4843">
        <v>2</v>
      </c>
      <c r="I4843" t="s">
        <v>1652</v>
      </c>
      <c r="J4843">
        <v>0</v>
      </c>
      <c r="K4843">
        <v>0</v>
      </c>
    </row>
    <row r="4844" spans="1:11" x14ac:dyDescent="0.25">
      <c r="A4844">
        <v>3848</v>
      </c>
      <c r="B4844" t="s">
        <v>1647</v>
      </c>
      <c r="C4844" t="s">
        <v>301</v>
      </c>
      <c r="D4844" t="s">
        <v>7400</v>
      </c>
      <c r="E4844" t="s">
        <v>8460</v>
      </c>
      <c r="F4844" t="s">
        <v>8461</v>
      </c>
      <c r="G4844" t="s">
        <v>8462</v>
      </c>
      <c r="H4844">
        <v>1</v>
      </c>
      <c r="I4844" t="s">
        <v>1652</v>
      </c>
      <c r="J4844">
        <v>0</v>
      </c>
      <c r="K4844">
        <v>0</v>
      </c>
    </row>
    <row r="4845" spans="1:11" x14ac:dyDescent="0.25">
      <c r="A4845">
        <v>3848</v>
      </c>
      <c r="B4845" t="s">
        <v>1647</v>
      </c>
      <c r="C4845" t="s">
        <v>301</v>
      </c>
      <c r="D4845" t="s">
        <v>7400</v>
      </c>
      <c r="E4845" t="s">
        <v>8463</v>
      </c>
      <c r="F4845" t="s">
        <v>8464</v>
      </c>
      <c r="G4845" t="s">
        <v>8465</v>
      </c>
      <c r="H4845">
        <v>11</v>
      </c>
      <c r="I4845" t="s">
        <v>1652</v>
      </c>
      <c r="J4845">
        <v>0</v>
      </c>
      <c r="K4845">
        <v>0</v>
      </c>
    </row>
    <row r="4846" spans="1:11" x14ac:dyDescent="0.25">
      <c r="A4846">
        <v>3848</v>
      </c>
      <c r="B4846" t="s">
        <v>1647</v>
      </c>
      <c r="C4846" t="s">
        <v>301</v>
      </c>
      <c r="D4846" t="s">
        <v>7400</v>
      </c>
      <c r="E4846" t="s">
        <v>8466</v>
      </c>
      <c r="F4846" t="s">
        <v>8467</v>
      </c>
      <c r="G4846" t="s">
        <v>8468</v>
      </c>
      <c r="H4846">
        <v>10</v>
      </c>
      <c r="I4846" t="s">
        <v>1652</v>
      </c>
      <c r="J4846">
        <v>0</v>
      </c>
      <c r="K4846">
        <v>0</v>
      </c>
    </row>
    <row r="4847" spans="1:11" x14ac:dyDescent="0.25">
      <c r="A4847">
        <v>3848</v>
      </c>
      <c r="B4847" t="s">
        <v>1647</v>
      </c>
      <c r="C4847" t="s">
        <v>301</v>
      </c>
      <c r="D4847" t="s">
        <v>7400</v>
      </c>
      <c r="G4847" t="s">
        <v>8830</v>
      </c>
      <c r="H4847">
        <v>78</v>
      </c>
      <c r="I4847" t="s">
        <v>1652</v>
      </c>
      <c r="J4847">
        <v>0</v>
      </c>
      <c r="K4847">
        <v>0</v>
      </c>
    </row>
    <row r="4848" spans="1:11" x14ac:dyDescent="0.25">
      <c r="A4848">
        <v>3848</v>
      </c>
      <c r="B4848" t="s">
        <v>1647</v>
      </c>
      <c r="C4848" t="s">
        <v>301</v>
      </c>
      <c r="D4848" t="s">
        <v>7400</v>
      </c>
      <c r="E4848" t="s">
        <v>8469</v>
      </c>
      <c r="F4848" t="s">
        <v>8470</v>
      </c>
      <c r="G4848" t="s">
        <v>8471</v>
      </c>
      <c r="H4848">
        <v>10</v>
      </c>
      <c r="I4848" t="s">
        <v>1652</v>
      </c>
      <c r="J4848">
        <v>0</v>
      </c>
      <c r="K4848">
        <v>0</v>
      </c>
    </row>
    <row r="4849" spans="1:11" x14ac:dyDescent="0.25">
      <c r="A4849">
        <v>3848</v>
      </c>
      <c r="B4849" t="s">
        <v>1647</v>
      </c>
      <c r="C4849" t="s">
        <v>301</v>
      </c>
      <c r="D4849" t="s">
        <v>7400</v>
      </c>
      <c r="G4849" t="s">
        <v>8830</v>
      </c>
      <c r="H4849">
        <v>128</v>
      </c>
      <c r="I4849" t="s">
        <v>1652</v>
      </c>
      <c r="J4849">
        <v>0</v>
      </c>
      <c r="K4849">
        <v>0</v>
      </c>
    </row>
    <row r="4850" spans="1:11" x14ac:dyDescent="0.25">
      <c r="A4850">
        <v>3848</v>
      </c>
      <c r="B4850" t="s">
        <v>1647</v>
      </c>
      <c r="C4850" t="s">
        <v>301</v>
      </c>
      <c r="D4850" t="s">
        <v>7400</v>
      </c>
      <c r="E4850" t="s">
        <v>8472</v>
      </c>
      <c r="F4850" t="s">
        <v>8473</v>
      </c>
      <c r="G4850" t="s">
        <v>8474</v>
      </c>
      <c r="H4850">
        <v>10</v>
      </c>
      <c r="I4850" t="s">
        <v>1652</v>
      </c>
      <c r="J4850">
        <v>0</v>
      </c>
      <c r="K4850">
        <v>0</v>
      </c>
    </row>
    <row r="4851" spans="1:11" x14ac:dyDescent="0.25">
      <c r="A4851">
        <v>3848</v>
      </c>
      <c r="B4851" t="s">
        <v>1647</v>
      </c>
      <c r="C4851" t="s">
        <v>301</v>
      </c>
      <c r="D4851" t="s">
        <v>7400</v>
      </c>
      <c r="G4851" t="s">
        <v>8830</v>
      </c>
      <c r="H4851">
        <v>5</v>
      </c>
      <c r="I4851" t="s">
        <v>1652</v>
      </c>
      <c r="J4851">
        <v>0</v>
      </c>
      <c r="K4851">
        <v>0</v>
      </c>
    </row>
    <row r="4852" spans="1:11" x14ac:dyDescent="0.25">
      <c r="A4852">
        <v>3848</v>
      </c>
      <c r="B4852" t="s">
        <v>1647</v>
      </c>
      <c r="C4852" t="s">
        <v>301</v>
      </c>
      <c r="D4852" t="s">
        <v>7400</v>
      </c>
      <c r="E4852" t="s">
        <v>9296</v>
      </c>
      <c r="F4852" t="s">
        <v>9297</v>
      </c>
      <c r="G4852" t="s">
        <v>8830</v>
      </c>
      <c r="H4852">
        <v>3</v>
      </c>
      <c r="I4852" t="s">
        <v>1652</v>
      </c>
      <c r="J4852">
        <v>0</v>
      </c>
      <c r="K4852">
        <v>0</v>
      </c>
    </row>
    <row r="4853" spans="1:11" x14ac:dyDescent="0.25">
      <c r="A4853">
        <v>3848</v>
      </c>
      <c r="B4853" t="s">
        <v>1647</v>
      </c>
      <c r="C4853" t="s">
        <v>301</v>
      </c>
      <c r="D4853" t="s">
        <v>7400</v>
      </c>
      <c r="E4853" t="s">
        <v>9230</v>
      </c>
      <c r="F4853" t="s">
        <v>9231</v>
      </c>
      <c r="G4853" t="s">
        <v>8830</v>
      </c>
      <c r="H4853">
        <v>1500</v>
      </c>
      <c r="I4853" t="s">
        <v>1652</v>
      </c>
      <c r="J4853">
        <v>0</v>
      </c>
      <c r="K4853">
        <v>0</v>
      </c>
    </row>
    <row r="4854" spans="1:11" x14ac:dyDescent="0.25">
      <c r="A4854">
        <v>3848</v>
      </c>
      <c r="B4854" t="s">
        <v>1647</v>
      </c>
      <c r="C4854" t="s">
        <v>301</v>
      </c>
      <c r="D4854" t="s">
        <v>7400</v>
      </c>
      <c r="E4854" t="s">
        <v>9232</v>
      </c>
      <c r="F4854" t="s">
        <v>9233</v>
      </c>
      <c r="G4854" t="s">
        <v>8830</v>
      </c>
      <c r="H4854">
        <v>6</v>
      </c>
      <c r="I4854" t="s">
        <v>1652</v>
      </c>
      <c r="J4854">
        <v>0</v>
      </c>
      <c r="K4854">
        <v>0</v>
      </c>
    </row>
    <row r="4855" spans="1:11" x14ac:dyDescent="0.25">
      <c r="A4855">
        <v>3848</v>
      </c>
      <c r="B4855" t="s">
        <v>1647</v>
      </c>
      <c r="C4855" t="s">
        <v>301</v>
      </c>
      <c r="D4855" t="s">
        <v>7400</v>
      </c>
      <c r="E4855" t="s">
        <v>8475</v>
      </c>
      <c r="F4855" t="s">
        <v>8476</v>
      </c>
      <c r="G4855" t="s">
        <v>8477</v>
      </c>
      <c r="H4855">
        <v>10</v>
      </c>
      <c r="I4855" t="s">
        <v>1652</v>
      </c>
      <c r="J4855">
        <v>0</v>
      </c>
      <c r="K4855">
        <v>0</v>
      </c>
    </row>
    <row r="4856" spans="1:11" x14ac:dyDescent="0.25">
      <c r="A4856">
        <v>3848</v>
      </c>
      <c r="B4856" t="s">
        <v>1647</v>
      </c>
      <c r="C4856" t="s">
        <v>301</v>
      </c>
      <c r="D4856" t="s">
        <v>7400</v>
      </c>
      <c r="G4856" t="s">
        <v>8830</v>
      </c>
      <c r="H4856">
        <v>155</v>
      </c>
      <c r="I4856" t="s">
        <v>1652</v>
      </c>
      <c r="J4856">
        <v>0</v>
      </c>
      <c r="K4856">
        <v>0</v>
      </c>
    </row>
    <row r="4857" spans="1:11" x14ac:dyDescent="0.25">
      <c r="A4857">
        <v>3848</v>
      </c>
      <c r="B4857" t="s">
        <v>1647</v>
      </c>
      <c r="C4857" t="s">
        <v>301</v>
      </c>
      <c r="D4857" t="s">
        <v>7400</v>
      </c>
      <c r="E4857" t="s">
        <v>8478</v>
      </c>
      <c r="F4857" t="s">
        <v>8479</v>
      </c>
      <c r="G4857" t="s">
        <v>8480</v>
      </c>
      <c r="H4857">
        <v>4</v>
      </c>
      <c r="I4857" t="s">
        <v>1652</v>
      </c>
      <c r="J4857">
        <v>0</v>
      </c>
      <c r="K4857">
        <v>0</v>
      </c>
    </row>
    <row r="4858" spans="1:11" x14ac:dyDescent="0.25">
      <c r="A4858">
        <v>3848</v>
      </c>
      <c r="B4858" t="s">
        <v>1647</v>
      </c>
      <c r="C4858" t="s">
        <v>301</v>
      </c>
      <c r="D4858" t="s">
        <v>7400</v>
      </c>
      <c r="G4858" t="s">
        <v>8830</v>
      </c>
      <c r="H4858">
        <v>2</v>
      </c>
      <c r="I4858" t="s">
        <v>1652</v>
      </c>
      <c r="J4858">
        <v>0</v>
      </c>
      <c r="K4858">
        <v>0</v>
      </c>
    </row>
    <row r="4859" spans="1:11" x14ac:dyDescent="0.25">
      <c r="A4859">
        <v>3848</v>
      </c>
      <c r="B4859" t="s">
        <v>1647</v>
      </c>
      <c r="C4859" t="s">
        <v>301</v>
      </c>
      <c r="D4859" t="s">
        <v>7400</v>
      </c>
      <c r="E4859" t="s">
        <v>9298</v>
      </c>
      <c r="F4859" t="s">
        <v>9299</v>
      </c>
      <c r="G4859" t="s">
        <v>8830</v>
      </c>
      <c r="H4859">
        <v>6</v>
      </c>
      <c r="I4859" t="s">
        <v>1652</v>
      </c>
      <c r="J4859">
        <v>0</v>
      </c>
      <c r="K4859">
        <v>0</v>
      </c>
    </row>
    <row r="4860" spans="1:11" x14ac:dyDescent="0.25">
      <c r="A4860">
        <v>3848</v>
      </c>
      <c r="B4860" t="s">
        <v>1647</v>
      </c>
      <c r="C4860" t="s">
        <v>301</v>
      </c>
      <c r="D4860" t="s">
        <v>7400</v>
      </c>
      <c r="E4860" t="s">
        <v>8481</v>
      </c>
      <c r="F4860" t="s">
        <v>1673</v>
      </c>
      <c r="G4860" t="s">
        <v>8482</v>
      </c>
      <c r="H4860">
        <v>40</v>
      </c>
      <c r="I4860" t="s">
        <v>1652</v>
      </c>
      <c r="J4860">
        <v>0</v>
      </c>
      <c r="K4860">
        <v>0</v>
      </c>
    </row>
    <row r="4861" spans="1:11" x14ac:dyDescent="0.25">
      <c r="A4861">
        <v>3848</v>
      </c>
      <c r="B4861" t="s">
        <v>1647</v>
      </c>
      <c r="C4861" t="s">
        <v>301</v>
      </c>
      <c r="D4861" t="s">
        <v>7400</v>
      </c>
      <c r="E4861" t="s">
        <v>8483</v>
      </c>
      <c r="F4861" t="s">
        <v>8484</v>
      </c>
      <c r="G4861" t="s">
        <v>8485</v>
      </c>
      <c r="H4861">
        <v>2</v>
      </c>
      <c r="I4861" t="s">
        <v>1652</v>
      </c>
      <c r="J4861">
        <v>0</v>
      </c>
      <c r="K4861">
        <v>0</v>
      </c>
    </row>
    <row r="4862" spans="1:11" x14ac:dyDescent="0.25">
      <c r="A4862">
        <v>3848</v>
      </c>
      <c r="B4862" t="s">
        <v>1647</v>
      </c>
      <c r="C4862" t="s">
        <v>301</v>
      </c>
      <c r="D4862" t="s">
        <v>7400</v>
      </c>
      <c r="E4862" t="s">
        <v>8486</v>
      </c>
      <c r="F4862" t="s">
        <v>7957</v>
      </c>
      <c r="G4862" t="s">
        <v>8487</v>
      </c>
      <c r="H4862">
        <v>2</v>
      </c>
      <c r="I4862" t="s">
        <v>1652</v>
      </c>
      <c r="J4862">
        <v>0</v>
      </c>
      <c r="K4862">
        <v>0</v>
      </c>
    </row>
    <row r="4863" spans="1:11" x14ac:dyDescent="0.25">
      <c r="A4863">
        <v>3848</v>
      </c>
      <c r="B4863" t="s">
        <v>1647</v>
      </c>
      <c r="C4863" t="s">
        <v>301</v>
      </c>
      <c r="D4863" t="s">
        <v>7400</v>
      </c>
      <c r="E4863" t="s">
        <v>9300</v>
      </c>
      <c r="F4863" t="s">
        <v>1948</v>
      </c>
      <c r="G4863" t="s">
        <v>8830</v>
      </c>
      <c r="H4863">
        <v>10</v>
      </c>
      <c r="I4863" t="s">
        <v>1652</v>
      </c>
      <c r="J4863">
        <v>0</v>
      </c>
      <c r="K4863">
        <v>0</v>
      </c>
    </row>
    <row r="4864" spans="1:11" x14ac:dyDescent="0.25">
      <c r="A4864">
        <v>3848</v>
      </c>
      <c r="B4864" t="s">
        <v>1647</v>
      </c>
      <c r="C4864" t="s">
        <v>301</v>
      </c>
      <c r="D4864" t="s">
        <v>7400</v>
      </c>
      <c r="E4864" t="s">
        <v>8661</v>
      </c>
      <c r="F4864" t="s">
        <v>8662</v>
      </c>
      <c r="G4864" t="s">
        <v>11060</v>
      </c>
      <c r="H4864">
        <v>100</v>
      </c>
      <c r="I4864" t="s">
        <v>1704</v>
      </c>
      <c r="J4864">
        <v>0</v>
      </c>
      <c r="K4864">
        <v>0</v>
      </c>
    </row>
    <row r="4865" spans="1:11" x14ac:dyDescent="0.25">
      <c r="A4865">
        <v>3848</v>
      </c>
      <c r="B4865" t="s">
        <v>1647</v>
      </c>
      <c r="C4865" t="s">
        <v>301</v>
      </c>
      <c r="D4865" t="s">
        <v>7400</v>
      </c>
      <c r="G4865" t="s">
        <v>11044</v>
      </c>
      <c r="H4865">
        <v>292</v>
      </c>
      <c r="I4865" t="s">
        <v>1704</v>
      </c>
      <c r="J4865">
        <v>0</v>
      </c>
      <c r="K4865">
        <v>0</v>
      </c>
    </row>
    <row r="4866" spans="1:11" x14ac:dyDescent="0.25">
      <c r="A4866">
        <v>3848</v>
      </c>
      <c r="B4866" t="s">
        <v>1647</v>
      </c>
      <c r="C4866" t="s">
        <v>301</v>
      </c>
      <c r="D4866" t="s">
        <v>7400</v>
      </c>
      <c r="E4866" t="s">
        <v>8664</v>
      </c>
      <c r="F4866" t="s">
        <v>8665</v>
      </c>
      <c r="G4866" t="s">
        <v>11060</v>
      </c>
      <c r="H4866">
        <v>876</v>
      </c>
      <c r="I4866" t="s">
        <v>1706</v>
      </c>
      <c r="J4866">
        <v>0</v>
      </c>
      <c r="K4866">
        <v>0</v>
      </c>
    </row>
    <row r="4867" spans="1:11" x14ac:dyDescent="0.25">
      <c r="A4867">
        <v>3848</v>
      </c>
      <c r="B4867" t="s">
        <v>1647</v>
      </c>
      <c r="C4867" t="s">
        <v>301</v>
      </c>
      <c r="D4867" t="s">
        <v>7400</v>
      </c>
      <c r="E4867" t="s">
        <v>9577</v>
      </c>
      <c r="F4867" t="s">
        <v>9578</v>
      </c>
      <c r="G4867" t="s">
        <v>10427</v>
      </c>
      <c r="H4867">
        <v>1253.5</v>
      </c>
      <c r="I4867" t="s">
        <v>7292</v>
      </c>
      <c r="J4867">
        <v>0</v>
      </c>
      <c r="K4867">
        <v>0</v>
      </c>
    </row>
    <row r="4868" spans="1:11" x14ac:dyDescent="0.25">
      <c r="A4868">
        <v>3848</v>
      </c>
      <c r="B4868" t="s">
        <v>1647</v>
      </c>
      <c r="C4868" t="s">
        <v>301</v>
      </c>
      <c r="D4868" t="s">
        <v>7400</v>
      </c>
      <c r="E4868" t="s">
        <v>9579</v>
      </c>
      <c r="F4868" t="s">
        <v>9580</v>
      </c>
      <c r="G4868" t="s">
        <v>10427</v>
      </c>
      <c r="H4868">
        <v>1433.9</v>
      </c>
      <c r="I4868" t="s">
        <v>7292</v>
      </c>
      <c r="J4868">
        <v>0</v>
      </c>
      <c r="K4868">
        <v>0</v>
      </c>
    </row>
    <row r="4869" spans="1:11" x14ac:dyDescent="0.25">
      <c r="A4869">
        <v>3848</v>
      </c>
      <c r="B4869" t="s">
        <v>1647</v>
      </c>
      <c r="C4869" t="s">
        <v>301</v>
      </c>
      <c r="D4869" t="s">
        <v>7400</v>
      </c>
      <c r="G4869" t="s">
        <v>11061</v>
      </c>
      <c r="H4869">
        <v>265</v>
      </c>
      <c r="I4869" t="s">
        <v>7292</v>
      </c>
      <c r="J4869">
        <v>0</v>
      </c>
      <c r="K4869">
        <v>0</v>
      </c>
    </row>
    <row r="4870" spans="1:11" x14ac:dyDescent="0.25">
      <c r="A4870">
        <v>3848</v>
      </c>
      <c r="B4870" t="s">
        <v>1647</v>
      </c>
      <c r="C4870" t="s">
        <v>301</v>
      </c>
      <c r="D4870" t="s">
        <v>7400</v>
      </c>
      <c r="G4870" t="s">
        <v>11062</v>
      </c>
      <c r="H4870">
        <v>522.9</v>
      </c>
      <c r="I4870" t="s">
        <v>7292</v>
      </c>
      <c r="J4870">
        <v>0</v>
      </c>
      <c r="K4870">
        <v>0</v>
      </c>
    </row>
    <row r="4871" spans="1:11" x14ac:dyDescent="0.25">
      <c r="A4871">
        <v>3848</v>
      </c>
      <c r="B4871" t="s">
        <v>1647</v>
      </c>
      <c r="C4871" t="s">
        <v>301</v>
      </c>
      <c r="D4871" t="s">
        <v>7400</v>
      </c>
      <c r="G4871" t="s">
        <v>11063</v>
      </c>
      <c r="H4871">
        <v>1083.8</v>
      </c>
      <c r="I4871" t="s">
        <v>7292</v>
      </c>
      <c r="J4871">
        <v>0</v>
      </c>
      <c r="K4871">
        <v>0</v>
      </c>
    </row>
    <row r="4872" spans="1:11" x14ac:dyDescent="0.25">
      <c r="A4872">
        <v>3848</v>
      </c>
      <c r="B4872" t="s">
        <v>1647</v>
      </c>
      <c r="C4872" t="s">
        <v>301</v>
      </c>
      <c r="D4872" t="s">
        <v>7400</v>
      </c>
      <c r="E4872" t="s">
        <v>9043</v>
      </c>
      <c r="F4872" t="s">
        <v>1677</v>
      </c>
      <c r="G4872" t="s">
        <v>1556</v>
      </c>
      <c r="H4872">
        <v>1</v>
      </c>
      <c r="I4872" t="s">
        <v>1652</v>
      </c>
      <c r="J4872">
        <v>0</v>
      </c>
      <c r="K4872">
        <v>0</v>
      </c>
    </row>
    <row r="4873" spans="1:11" x14ac:dyDescent="0.25">
      <c r="A4873">
        <v>3848</v>
      </c>
      <c r="B4873" t="s">
        <v>1647</v>
      </c>
      <c r="C4873" t="s">
        <v>301</v>
      </c>
      <c r="D4873" t="s">
        <v>7400</v>
      </c>
      <c r="E4873" t="s">
        <v>9047</v>
      </c>
      <c r="F4873" t="s">
        <v>9123</v>
      </c>
      <c r="G4873" t="s">
        <v>1556</v>
      </c>
      <c r="H4873">
        <v>1</v>
      </c>
      <c r="I4873" t="s">
        <v>1652</v>
      </c>
      <c r="J4873">
        <v>0</v>
      </c>
      <c r="K4873">
        <v>0</v>
      </c>
    </row>
    <row r="4874" spans="1:11" x14ac:dyDescent="0.25">
      <c r="A4874">
        <v>3848</v>
      </c>
      <c r="B4874" t="s">
        <v>1647</v>
      </c>
      <c r="C4874" t="s">
        <v>301</v>
      </c>
      <c r="D4874" t="s">
        <v>7400</v>
      </c>
      <c r="E4874" t="s">
        <v>9051</v>
      </c>
      <c r="F4874" t="s">
        <v>9124</v>
      </c>
      <c r="G4874" t="s">
        <v>1556</v>
      </c>
      <c r="H4874">
        <v>2</v>
      </c>
      <c r="I4874" t="s">
        <v>1652</v>
      </c>
      <c r="J4874">
        <v>0</v>
      </c>
      <c r="K4874">
        <v>0</v>
      </c>
    </row>
    <row r="4875" spans="1:11" x14ac:dyDescent="0.25">
      <c r="A4875">
        <v>3848</v>
      </c>
      <c r="B4875" t="s">
        <v>1647</v>
      </c>
      <c r="C4875" t="s">
        <v>301</v>
      </c>
      <c r="D4875" t="s">
        <v>7400</v>
      </c>
      <c r="E4875" t="s">
        <v>9052</v>
      </c>
      <c r="F4875" t="s">
        <v>8945</v>
      </c>
      <c r="G4875" t="s">
        <v>1556</v>
      </c>
      <c r="H4875">
        <v>2</v>
      </c>
      <c r="I4875" t="s">
        <v>1652</v>
      </c>
      <c r="J4875">
        <v>0</v>
      </c>
      <c r="K4875">
        <v>0</v>
      </c>
    </row>
    <row r="4876" spans="1:11" x14ac:dyDescent="0.25">
      <c r="A4876">
        <v>3848</v>
      </c>
      <c r="B4876" t="s">
        <v>1647</v>
      </c>
      <c r="C4876" t="s">
        <v>301</v>
      </c>
      <c r="D4876" t="s">
        <v>7400</v>
      </c>
      <c r="E4876" t="s">
        <v>9055</v>
      </c>
      <c r="F4876" t="s">
        <v>9125</v>
      </c>
      <c r="G4876" t="s">
        <v>1556</v>
      </c>
      <c r="H4876">
        <v>2</v>
      </c>
      <c r="I4876" t="s">
        <v>1652</v>
      </c>
      <c r="J4876">
        <v>0</v>
      </c>
      <c r="K4876">
        <v>0</v>
      </c>
    </row>
    <row r="4877" spans="1:11" x14ac:dyDescent="0.25">
      <c r="A4877">
        <v>3848</v>
      </c>
      <c r="B4877" t="s">
        <v>1647</v>
      </c>
      <c r="C4877" t="s">
        <v>301</v>
      </c>
      <c r="D4877" t="s">
        <v>7400</v>
      </c>
      <c r="E4877" t="s">
        <v>9056</v>
      </c>
      <c r="F4877" t="s">
        <v>9125</v>
      </c>
      <c r="G4877" t="s">
        <v>1556</v>
      </c>
      <c r="H4877">
        <v>2</v>
      </c>
      <c r="I4877" t="s">
        <v>1652</v>
      </c>
      <c r="J4877">
        <v>0</v>
      </c>
      <c r="K4877">
        <v>0</v>
      </c>
    </row>
    <row r="4878" spans="1:11" x14ac:dyDescent="0.25">
      <c r="A4878">
        <v>3848</v>
      </c>
      <c r="B4878" t="s">
        <v>1647</v>
      </c>
      <c r="C4878" t="s">
        <v>301</v>
      </c>
      <c r="D4878" t="s">
        <v>7400</v>
      </c>
      <c r="E4878" t="s">
        <v>9060</v>
      </c>
      <c r="F4878" t="s">
        <v>9126</v>
      </c>
      <c r="G4878" t="s">
        <v>1556</v>
      </c>
      <c r="H4878">
        <v>1</v>
      </c>
      <c r="I4878" t="s">
        <v>1652</v>
      </c>
      <c r="J4878">
        <v>0</v>
      </c>
      <c r="K4878">
        <v>0</v>
      </c>
    </row>
    <row r="4879" spans="1:11" x14ac:dyDescent="0.25">
      <c r="A4879">
        <v>3848</v>
      </c>
      <c r="B4879" t="s">
        <v>1647</v>
      </c>
      <c r="C4879" t="s">
        <v>301</v>
      </c>
      <c r="D4879" t="s">
        <v>7400</v>
      </c>
      <c r="E4879" t="s">
        <v>9069</v>
      </c>
      <c r="F4879" t="s">
        <v>9127</v>
      </c>
      <c r="G4879" t="s">
        <v>1556</v>
      </c>
      <c r="H4879">
        <v>1</v>
      </c>
      <c r="I4879" t="s">
        <v>1652</v>
      </c>
      <c r="J4879">
        <v>0</v>
      </c>
      <c r="K4879">
        <v>0</v>
      </c>
    </row>
    <row r="4880" spans="1:11" x14ac:dyDescent="0.25">
      <c r="A4880">
        <v>3848</v>
      </c>
      <c r="B4880" t="s">
        <v>1647</v>
      </c>
      <c r="C4880" t="s">
        <v>301</v>
      </c>
      <c r="D4880" t="s">
        <v>7400</v>
      </c>
      <c r="E4880" t="s">
        <v>9070</v>
      </c>
      <c r="F4880" t="s">
        <v>9128</v>
      </c>
      <c r="G4880" t="s">
        <v>1556</v>
      </c>
      <c r="H4880">
        <v>2</v>
      </c>
      <c r="I4880" t="s">
        <v>1652</v>
      </c>
      <c r="J4880">
        <v>0</v>
      </c>
      <c r="K4880">
        <v>0</v>
      </c>
    </row>
    <row r="4881" spans="1:11" x14ac:dyDescent="0.25">
      <c r="A4881">
        <v>3848</v>
      </c>
      <c r="B4881" t="s">
        <v>1647</v>
      </c>
      <c r="C4881" t="s">
        <v>301</v>
      </c>
      <c r="D4881" t="s">
        <v>7400</v>
      </c>
      <c r="E4881" t="s">
        <v>9071</v>
      </c>
      <c r="F4881" t="s">
        <v>9129</v>
      </c>
      <c r="G4881" t="s">
        <v>1556</v>
      </c>
      <c r="H4881">
        <v>2</v>
      </c>
      <c r="I4881" t="s">
        <v>1652</v>
      </c>
      <c r="J4881">
        <v>0</v>
      </c>
      <c r="K4881">
        <v>0</v>
      </c>
    </row>
    <row r="4882" spans="1:11" x14ac:dyDescent="0.25">
      <c r="A4882">
        <v>3848</v>
      </c>
      <c r="B4882" t="s">
        <v>1647</v>
      </c>
      <c r="C4882" t="s">
        <v>301</v>
      </c>
      <c r="D4882" t="s">
        <v>7400</v>
      </c>
      <c r="E4882" t="s">
        <v>9072</v>
      </c>
      <c r="F4882" t="s">
        <v>9130</v>
      </c>
      <c r="G4882" t="s">
        <v>1556</v>
      </c>
      <c r="H4882">
        <v>1</v>
      </c>
      <c r="I4882" t="s">
        <v>1652</v>
      </c>
      <c r="J4882">
        <v>0</v>
      </c>
      <c r="K4882">
        <v>0</v>
      </c>
    </row>
    <row r="4883" spans="1:11" x14ac:dyDescent="0.25">
      <c r="A4883">
        <v>3848</v>
      </c>
      <c r="B4883" t="s">
        <v>1647</v>
      </c>
      <c r="C4883" t="s">
        <v>301</v>
      </c>
      <c r="D4883" t="s">
        <v>7400</v>
      </c>
      <c r="E4883" t="s">
        <v>9073</v>
      </c>
      <c r="F4883" t="s">
        <v>9131</v>
      </c>
      <c r="G4883" t="s">
        <v>1556</v>
      </c>
      <c r="H4883">
        <v>2</v>
      </c>
      <c r="I4883" t="s">
        <v>1652</v>
      </c>
      <c r="J4883">
        <v>0</v>
      </c>
      <c r="K4883">
        <v>0</v>
      </c>
    </row>
    <row r="4884" spans="1:11" x14ac:dyDescent="0.25">
      <c r="A4884">
        <v>3848</v>
      </c>
      <c r="B4884" t="s">
        <v>1647</v>
      </c>
      <c r="C4884" t="s">
        <v>301</v>
      </c>
      <c r="D4884" t="s">
        <v>7400</v>
      </c>
      <c r="E4884" t="s">
        <v>9074</v>
      </c>
      <c r="F4884" t="s">
        <v>9234</v>
      </c>
      <c r="G4884" t="s">
        <v>1556</v>
      </c>
      <c r="H4884">
        <v>2</v>
      </c>
      <c r="I4884" t="s">
        <v>1652</v>
      </c>
      <c r="J4884">
        <v>0</v>
      </c>
      <c r="K4884">
        <v>0</v>
      </c>
    </row>
    <row r="4885" spans="1:11" x14ac:dyDescent="0.25">
      <c r="A4885">
        <v>3848</v>
      </c>
      <c r="B4885" t="s">
        <v>1647</v>
      </c>
      <c r="C4885" t="s">
        <v>301</v>
      </c>
      <c r="D4885" t="s">
        <v>7400</v>
      </c>
      <c r="E4885" t="s">
        <v>9067</v>
      </c>
      <c r="F4885" t="s">
        <v>9132</v>
      </c>
      <c r="G4885" t="s">
        <v>1556</v>
      </c>
      <c r="H4885">
        <v>1</v>
      </c>
      <c r="I4885" t="s">
        <v>1652</v>
      </c>
      <c r="J4885">
        <v>0</v>
      </c>
      <c r="K4885">
        <v>0</v>
      </c>
    </row>
    <row r="4886" spans="1:11" x14ac:dyDescent="0.25">
      <c r="A4886">
        <v>3848</v>
      </c>
      <c r="B4886" t="s">
        <v>1647</v>
      </c>
      <c r="C4886" t="s">
        <v>301</v>
      </c>
      <c r="D4886" t="s">
        <v>7400</v>
      </c>
      <c r="E4886" t="s">
        <v>9077</v>
      </c>
      <c r="F4886" t="s">
        <v>9133</v>
      </c>
      <c r="G4886" t="s">
        <v>1556</v>
      </c>
      <c r="H4886">
        <v>1</v>
      </c>
      <c r="I4886" t="s">
        <v>1652</v>
      </c>
      <c r="J4886">
        <v>0</v>
      </c>
      <c r="K4886">
        <v>0</v>
      </c>
    </row>
    <row r="4887" spans="1:11" x14ac:dyDescent="0.25">
      <c r="A4887">
        <v>3848</v>
      </c>
      <c r="B4887" t="s">
        <v>1647</v>
      </c>
      <c r="C4887" t="s">
        <v>301</v>
      </c>
      <c r="D4887" t="s">
        <v>7400</v>
      </c>
      <c r="E4887" t="s">
        <v>9065</v>
      </c>
      <c r="F4887" t="s">
        <v>9134</v>
      </c>
      <c r="G4887" t="s">
        <v>1556</v>
      </c>
      <c r="H4887">
        <v>3</v>
      </c>
      <c r="I4887" t="s">
        <v>1652</v>
      </c>
      <c r="J4887">
        <v>0</v>
      </c>
      <c r="K4887">
        <v>0</v>
      </c>
    </row>
    <row r="4888" spans="1:11" x14ac:dyDescent="0.25">
      <c r="A4888">
        <v>3848</v>
      </c>
      <c r="B4888" t="s">
        <v>1647</v>
      </c>
      <c r="C4888" t="s">
        <v>301</v>
      </c>
      <c r="D4888" t="s">
        <v>7400</v>
      </c>
      <c r="E4888" t="s">
        <v>9063</v>
      </c>
      <c r="F4888" t="s">
        <v>9135</v>
      </c>
      <c r="G4888" t="s">
        <v>1556</v>
      </c>
      <c r="H4888">
        <v>2</v>
      </c>
      <c r="I4888" t="s">
        <v>1652</v>
      </c>
      <c r="J4888">
        <v>0</v>
      </c>
      <c r="K4888">
        <v>0</v>
      </c>
    </row>
    <row r="4889" spans="1:11" x14ac:dyDescent="0.25">
      <c r="A4889">
        <v>3848</v>
      </c>
      <c r="B4889" t="s">
        <v>1647</v>
      </c>
      <c r="C4889" t="s">
        <v>301</v>
      </c>
      <c r="D4889" t="s">
        <v>7400</v>
      </c>
      <c r="E4889" t="s">
        <v>9064</v>
      </c>
      <c r="F4889" t="s">
        <v>9136</v>
      </c>
      <c r="G4889" t="s">
        <v>1556</v>
      </c>
      <c r="H4889">
        <v>2</v>
      </c>
      <c r="I4889" t="s">
        <v>1652</v>
      </c>
      <c r="J4889">
        <v>0</v>
      </c>
      <c r="K4889">
        <v>0</v>
      </c>
    </row>
    <row r="4890" spans="1:11" x14ac:dyDescent="0.25">
      <c r="A4890">
        <v>3848</v>
      </c>
      <c r="B4890" t="s">
        <v>1647</v>
      </c>
      <c r="C4890" t="s">
        <v>301</v>
      </c>
      <c r="D4890" t="s">
        <v>7400</v>
      </c>
      <c r="E4890" t="s">
        <v>9066</v>
      </c>
      <c r="F4890" t="s">
        <v>9137</v>
      </c>
      <c r="G4890" t="s">
        <v>1556</v>
      </c>
      <c r="H4890">
        <v>1</v>
      </c>
      <c r="I4890" t="s">
        <v>1652</v>
      </c>
      <c r="J4890">
        <v>0</v>
      </c>
      <c r="K4890">
        <v>0</v>
      </c>
    </row>
  </sheetData>
  <autoFilter ref="A1:K5636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E420"/>
  <sheetViews>
    <sheetView topLeftCell="A347" workbookViewId="0">
      <selection activeCell="B359" sqref="B359"/>
    </sheetView>
  </sheetViews>
  <sheetFormatPr defaultRowHeight="15" x14ac:dyDescent="0.25"/>
  <cols>
    <col min="2" max="2" width="15.28515625" customWidth="1"/>
    <col min="3" max="3" width="40.140625" customWidth="1"/>
    <col min="4" max="4" width="20.7109375" customWidth="1"/>
    <col min="5" max="5" width="14.5703125" customWidth="1"/>
  </cols>
  <sheetData>
    <row r="1" spans="1:5" x14ac:dyDescent="0.25">
      <c r="A1" s="14"/>
      <c r="B1" s="14"/>
      <c r="C1" s="14"/>
      <c r="D1" s="14"/>
      <c r="E1" s="14"/>
    </row>
    <row r="2" spans="1:5" ht="15.75" x14ac:dyDescent="0.25">
      <c r="A2" s="1">
        <v>1</v>
      </c>
      <c r="B2" s="16" t="s">
        <v>116</v>
      </c>
      <c r="C2" s="2" t="s">
        <v>254</v>
      </c>
      <c r="D2" s="3" t="s">
        <v>70</v>
      </c>
      <c r="E2" s="16" t="s">
        <v>116</v>
      </c>
    </row>
    <row r="3" spans="1:5" ht="15.75" x14ac:dyDescent="0.25">
      <c r="A3" s="1">
        <f>IF(C3="","",A2+1)</f>
        <v>2</v>
      </c>
      <c r="B3" s="16" t="s">
        <v>117</v>
      </c>
      <c r="C3" s="2" t="s">
        <v>255</v>
      </c>
      <c r="D3" s="3" t="s">
        <v>71</v>
      </c>
      <c r="E3" s="16" t="s">
        <v>117</v>
      </c>
    </row>
    <row r="4" spans="1:5" ht="15.75" x14ac:dyDescent="0.25">
      <c r="A4" s="1">
        <f t="shared" ref="A4:A67" si="0">IF(C4="","",A3+1)</f>
        <v>3</v>
      </c>
      <c r="B4" s="16" t="s">
        <v>118</v>
      </c>
      <c r="C4" s="2" t="s">
        <v>256</v>
      </c>
      <c r="D4" s="3" t="s">
        <v>71</v>
      </c>
      <c r="E4" s="16" t="s">
        <v>118</v>
      </c>
    </row>
    <row r="5" spans="1:5" ht="15.75" x14ac:dyDescent="0.25">
      <c r="A5" s="1">
        <f t="shared" si="0"/>
        <v>4</v>
      </c>
      <c r="B5" s="17" t="s">
        <v>119</v>
      </c>
      <c r="C5" s="2" t="s">
        <v>1359</v>
      </c>
      <c r="D5" s="3" t="s">
        <v>72</v>
      </c>
      <c r="E5" s="17" t="s">
        <v>119</v>
      </c>
    </row>
    <row r="6" spans="1:5" ht="15.75" x14ac:dyDescent="0.25">
      <c r="A6" s="1">
        <f t="shared" si="0"/>
        <v>5</v>
      </c>
      <c r="B6" s="16" t="s">
        <v>120</v>
      </c>
      <c r="C6" s="2" t="s">
        <v>1436</v>
      </c>
      <c r="D6" s="3" t="s">
        <v>73</v>
      </c>
      <c r="E6" s="16" t="s">
        <v>120</v>
      </c>
    </row>
    <row r="7" spans="1:5" ht="15.75" x14ac:dyDescent="0.25">
      <c r="A7" s="1">
        <f t="shared" si="0"/>
        <v>6</v>
      </c>
      <c r="B7" s="16" t="s">
        <v>121</v>
      </c>
      <c r="C7" s="12" t="s">
        <v>1400</v>
      </c>
      <c r="D7" s="3" t="s">
        <v>74</v>
      </c>
      <c r="E7" s="16" t="s">
        <v>121</v>
      </c>
    </row>
    <row r="8" spans="1:5" ht="15.75" x14ac:dyDescent="0.25">
      <c r="A8" s="1">
        <f t="shared" si="0"/>
        <v>7</v>
      </c>
      <c r="B8" s="16" t="s">
        <v>122</v>
      </c>
      <c r="C8" s="2" t="s">
        <v>257</v>
      </c>
      <c r="D8" s="4" t="s">
        <v>75</v>
      </c>
      <c r="E8" s="16" t="s">
        <v>122</v>
      </c>
    </row>
    <row r="9" spans="1:5" ht="15.75" x14ac:dyDescent="0.25">
      <c r="A9" s="1">
        <f t="shared" si="0"/>
        <v>8</v>
      </c>
      <c r="B9" s="16" t="s">
        <v>123</v>
      </c>
      <c r="C9" s="2" t="s">
        <v>12</v>
      </c>
      <c r="D9" s="3" t="s">
        <v>76</v>
      </c>
      <c r="E9" s="16" t="s">
        <v>123</v>
      </c>
    </row>
    <row r="10" spans="1:5" ht="15.75" x14ac:dyDescent="0.25">
      <c r="A10" s="1">
        <f t="shared" si="0"/>
        <v>9</v>
      </c>
      <c r="B10" s="18" t="s">
        <v>124</v>
      </c>
      <c r="C10" s="2" t="s">
        <v>1454</v>
      </c>
      <c r="D10" s="5" t="s">
        <v>77</v>
      </c>
      <c r="E10" s="18" t="s">
        <v>124</v>
      </c>
    </row>
    <row r="11" spans="1:5" ht="15.75" x14ac:dyDescent="0.25">
      <c r="A11" s="1">
        <f t="shared" si="0"/>
        <v>10</v>
      </c>
      <c r="B11" s="17" t="s">
        <v>125</v>
      </c>
      <c r="C11" s="6" t="s">
        <v>259</v>
      </c>
      <c r="D11" s="7" t="s">
        <v>71</v>
      </c>
      <c r="E11" s="17" t="s">
        <v>125</v>
      </c>
    </row>
    <row r="12" spans="1:5" ht="15.75" x14ac:dyDescent="0.25">
      <c r="A12" s="1">
        <f t="shared" si="0"/>
        <v>11</v>
      </c>
      <c r="B12" s="17" t="s">
        <v>126</v>
      </c>
      <c r="C12" s="6" t="s">
        <v>1427</v>
      </c>
      <c r="D12" s="5" t="s">
        <v>78</v>
      </c>
      <c r="E12" s="17" t="s">
        <v>126</v>
      </c>
    </row>
    <row r="13" spans="1:5" ht="15.75" x14ac:dyDescent="0.25">
      <c r="A13" s="1">
        <f t="shared" si="0"/>
        <v>12</v>
      </c>
      <c r="B13" s="17" t="s">
        <v>127</v>
      </c>
      <c r="C13" s="6" t="s">
        <v>14</v>
      </c>
      <c r="D13" s="5" t="s">
        <v>78</v>
      </c>
      <c r="E13" s="17" t="s">
        <v>127</v>
      </c>
    </row>
    <row r="14" spans="1:5" ht="15.75" x14ac:dyDescent="0.25">
      <c r="A14" s="1">
        <f t="shared" si="0"/>
        <v>13</v>
      </c>
      <c r="B14" s="17" t="s">
        <v>129</v>
      </c>
      <c r="C14" s="6" t="s">
        <v>260</v>
      </c>
      <c r="D14" s="5" t="s">
        <v>78</v>
      </c>
      <c r="E14" s="17" t="s">
        <v>129</v>
      </c>
    </row>
    <row r="15" spans="1:5" ht="15.75" x14ac:dyDescent="0.25">
      <c r="A15" s="1">
        <f t="shared" si="0"/>
        <v>14</v>
      </c>
      <c r="B15" s="17" t="s">
        <v>130</v>
      </c>
      <c r="C15" s="6" t="s">
        <v>261</v>
      </c>
      <c r="D15" s="5" t="s">
        <v>78</v>
      </c>
      <c r="E15" s="17" t="s">
        <v>130</v>
      </c>
    </row>
    <row r="16" spans="1:5" ht="15.75" x14ac:dyDescent="0.25">
      <c r="A16" s="1">
        <f t="shared" si="0"/>
        <v>15</v>
      </c>
      <c r="B16" s="17" t="s">
        <v>131</v>
      </c>
      <c r="C16" s="6" t="s">
        <v>262</v>
      </c>
      <c r="D16" s="7" t="s">
        <v>80</v>
      </c>
      <c r="E16" s="17" t="s">
        <v>131</v>
      </c>
    </row>
    <row r="17" spans="1:5" ht="15.75" x14ac:dyDescent="0.25">
      <c r="A17" s="1">
        <f t="shared" si="0"/>
        <v>16</v>
      </c>
      <c r="B17" s="17" t="s">
        <v>132</v>
      </c>
      <c r="C17" s="6" t="s">
        <v>263</v>
      </c>
      <c r="D17" s="5" t="s">
        <v>78</v>
      </c>
      <c r="E17" s="17" t="s">
        <v>132</v>
      </c>
    </row>
    <row r="18" spans="1:5" ht="15.75" x14ac:dyDescent="0.25">
      <c r="A18" s="1">
        <f t="shared" si="0"/>
        <v>17</v>
      </c>
      <c r="B18" s="17" t="s">
        <v>133</v>
      </c>
      <c r="C18" s="6" t="s">
        <v>16</v>
      </c>
      <c r="D18" s="7" t="s">
        <v>72</v>
      </c>
      <c r="E18" s="17" t="s">
        <v>133</v>
      </c>
    </row>
    <row r="19" spans="1:5" ht="15.75" x14ac:dyDescent="0.25">
      <c r="A19" s="1">
        <f t="shared" si="0"/>
        <v>18</v>
      </c>
      <c r="B19" s="17" t="s">
        <v>134</v>
      </c>
      <c r="C19" s="6" t="s">
        <v>17</v>
      </c>
      <c r="D19" s="7" t="s">
        <v>71</v>
      </c>
      <c r="E19" s="17" t="s">
        <v>134</v>
      </c>
    </row>
    <row r="20" spans="1:5" ht="15.75" x14ac:dyDescent="0.25">
      <c r="A20" s="1">
        <f t="shared" si="0"/>
        <v>19</v>
      </c>
      <c r="B20" s="17" t="s">
        <v>135</v>
      </c>
      <c r="C20" s="2" t="s">
        <v>264</v>
      </c>
      <c r="D20" s="5" t="s">
        <v>78</v>
      </c>
      <c r="E20" s="17" t="s">
        <v>135</v>
      </c>
    </row>
    <row r="21" spans="1:5" ht="15.75" x14ac:dyDescent="0.25">
      <c r="A21" s="1">
        <f t="shared" si="0"/>
        <v>20</v>
      </c>
      <c r="B21" s="17" t="s">
        <v>136</v>
      </c>
      <c r="C21" s="2" t="s">
        <v>1356</v>
      </c>
      <c r="D21" s="5" t="s">
        <v>78</v>
      </c>
      <c r="E21" s="17" t="s">
        <v>136</v>
      </c>
    </row>
    <row r="22" spans="1:5" ht="15.75" x14ac:dyDescent="0.25">
      <c r="A22" s="1">
        <f t="shared" si="0"/>
        <v>21</v>
      </c>
      <c r="B22" s="17" t="s">
        <v>137</v>
      </c>
      <c r="C22" s="14" t="s">
        <v>1419</v>
      </c>
      <c r="D22" s="7" t="s">
        <v>81</v>
      </c>
      <c r="E22" s="17" t="s">
        <v>137</v>
      </c>
    </row>
    <row r="23" spans="1:5" ht="15.75" x14ac:dyDescent="0.25">
      <c r="A23" s="1">
        <f t="shared" si="0"/>
        <v>22</v>
      </c>
      <c r="B23" s="17" t="s">
        <v>138</v>
      </c>
      <c r="C23" s="6" t="s">
        <v>1401</v>
      </c>
      <c r="D23" s="7" t="s">
        <v>81</v>
      </c>
      <c r="E23" s="17" t="s">
        <v>138</v>
      </c>
    </row>
    <row r="24" spans="1:5" ht="15.75" x14ac:dyDescent="0.25">
      <c r="A24" s="1">
        <f t="shared" si="0"/>
        <v>23</v>
      </c>
      <c r="B24" s="17" t="s">
        <v>139</v>
      </c>
      <c r="C24" s="6" t="s">
        <v>1420</v>
      </c>
      <c r="D24" s="7" t="s">
        <v>82</v>
      </c>
      <c r="E24" s="17" t="s">
        <v>139</v>
      </c>
    </row>
    <row r="25" spans="1:5" ht="15.75" x14ac:dyDescent="0.25">
      <c r="A25" s="1">
        <f t="shared" si="0"/>
        <v>24</v>
      </c>
      <c r="B25" s="17" t="s">
        <v>140</v>
      </c>
      <c r="C25" s="6" t="s">
        <v>1398</v>
      </c>
      <c r="D25" s="7" t="s">
        <v>74</v>
      </c>
      <c r="E25" s="17" t="s">
        <v>140</v>
      </c>
    </row>
    <row r="26" spans="1:5" ht="15.75" x14ac:dyDescent="0.25">
      <c r="A26" s="1">
        <f t="shared" si="0"/>
        <v>25</v>
      </c>
      <c r="B26" s="17" t="s">
        <v>141</v>
      </c>
      <c r="C26" s="6" t="s">
        <v>1421</v>
      </c>
      <c r="D26" s="7" t="s">
        <v>82</v>
      </c>
      <c r="E26" s="17" t="s">
        <v>141</v>
      </c>
    </row>
    <row r="27" spans="1:5" ht="15.75" x14ac:dyDescent="0.25">
      <c r="A27" s="1">
        <f t="shared" si="0"/>
        <v>26</v>
      </c>
      <c r="B27" s="17" t="s">
        <v>142</v>
      </c>
      <c r="C27" s="6" t="s">
        <v>1452</v>
      </c>
      <c r="D27" s="7" t="s">
        <v>83</v>
      </c>
      <c r="E27" s="17" t="s">
        <v>142</v>
      </c>
    </row>
    <row r="28" spans="1:5" ht="15.75" x14ac:dyDescent="0.25">
      <c r="A28" s="1">
        <f t="shared" si="0"/>
        <v>27</v>
      </c>
      <c r="B28" s="17" t="s">
        <v>143</v>
      </c>
      <c r="C28" s="6" t="s">
        <v>1422</v>
      </c>
      <c r="D28" s="7" t="s">
        <v>83</v>
      </c>
      <c r="E28" s="17" t="s">
        <v>143</v>
      </c>
    </row>
    <row r="29" spans="1:5" ht="15.75" x14ac:dyDescent="0.25">
      <c r="A29" s="1">
        <f t="shared" si="0"/>
        <v>28</v>
      </c>
      <c r="B29" s="17" t="s">
        <v>144</v>
      </c>
      <c r="C29" s="6" t="s">
        <v>1399</v>
      </c>
      <c r="D29" s="7" t="s">
        <v>74</v>
      </c>
      <c r="E29" s="17" t="s">
        <v>144</v>
      </c>
    </row>
    <row r="30" spans="1:5" ht="15.75" x14ac:dyDescent="0.25">
      <c r="A30" s="1">
        <f t="shared" si="0"/>
        <v>29</v>
      </c>
      <c r="B30" s="17" t="s">
        <v>145</v>
      </c>
      <c r="C30" s="6" t="s">
        <v>266</v>
      </c>
      <c r="D30" s="7" t="s">
        <v>83</v>
      </c>
      <c r="E30" s="17" t="s">
        <v>145</v>
      </c>
    </row>
    <row r="31" spans="1:5" ht="15.75" x14ac:dyDescent="0.25">
      <c r="A31" s="1">
        <f t="shared" si="0"/>
        <v>30</v>
      </c>
      <c r="B31" s="17" t="s">
        <v>146</v>
      </c>
      <c r="C31" s="6" t="s">
        <v>267</v>
      </c>
      <c r="D31" s="7" t="s">
        <v>83</v>
      </c>
      <c r="E31" s="17" t="s">
        <v>146</v>
      </c>
    </row>
    <row r="32" spans="1:5" ht="15.75" x14ac:dyDescent="0.25">
      <c r="A32" s="1">
        <f t="shared" si="0"/>
        <v>31</v>
      </c>
      <c r="B32" s="17" t="s">
        <v>147</v>
      </c>
      <c r="C32" s="6" t="s">
        <v>1384</v>
      </c>
      <c r="D32" s="7" t="s">
        <v>71</v>
      </c>
      <c r="E32" s="17" t="s">
        <v>147</v>
      </c>
    </row>
    <row r="33" spans="1:5" ht="15.75" x14ac:dyDescent="0.25">
      <c r="A33" s="1">
        <f t="shared" si="0"/>
        <v>32</v>
      </c>
      <c r="B33" s="18" t="s">
        <v>148</v>
      </c>
      <c r="C33" s="2" t="s">
        <v>268</v>
      </c>
      <c r="D33" s="7" t="s">
        <v>71</v>
      </c>
      <c r="E33" s="18" t="s">
        <v>148</v>
      </c>
    </row>
    <row r="34" spans="1:5" ht="15.75" x14ac:dyDescent="0.25">
      <c r="A34" s="1">
        <f t="shared" si="0"/>
        <v>33</v>
      </c>
      <c r="B34" s="17" t="s">
        <v>149</v>
      </c>
      <c r="C34" s="6" t="s">
        <v>18</v>
      </c>
      <c r="D34" s="7" t="s">
        <v>81</v>
      </c>
      <c r="E34" s="17" t="s">
        <v>149</v>
      </c>
    </row>
    <row r="35" spans="1:5" ht="15.75" x14ac:dyDescent="0.25">
      <c r="A35" s="1">
        <f t="shared" si="0"/>
        <v>34</v>
      </c>
      <c r="B35" s="17" t="s">
        <v>150</v>
      </c>
      <c r="C35" s="6" t="s">
        <v>269</v>
      </c>
      <c r="D35" s="7" t="s">
        <v>71</v>
      </c>
      <c r="E35" s="17" t="s">
        <v>150</v>
      </c>
    </row>
    <row r="36" spans="1:5" ht="15.75" x14ac:dyDescent="0.25">
      <c r="A36" s="1">
        <f t="shared" si="0"/>
        <v>35</v>
      </c>
      <c r="B36" s="17" t="s">
        <v>151</v>
      </c>
      <c r="C36" s="6" t="s">
        <v>270</v>
      </c>
      <c r="D36" s="7" t="s">
        <v>71</v>
      </c>
      <c r="E36" s="17" t="s">
        <v>151</v>
      </c>
    </row>
    <row r="37" spans="1:5" ht="15.75" x14ac:dyDescent="0.25">
      <c r="A37" s="1">
        <f t="shared" si="0"/>
        <v>36</v>
      </c>
      <c r="B37" s="17" t="s">
        <v>152</v>
      </c>
      <c r="C37" s="6" t="s">
        <v>271</v>
      </c>
      <c r="D37" s="7" t="s">
        <v>71</v>
      </c>
      <c r="E37" s="17" t="s">
        <v>152</v>
      </c>
    </row>
    <row r="38" spans="1:5" ht="15.75" x14ac:dyDescent="0.25">
      <c r="A38" s="1">
        <f t="shared" si="0"/>
        <v>37</v>
      </c>
      <c r="B38" s="18" t="s">
        <v>153</v>
      </c>
      <c r="C38" s="8" t="s">
        <v>272</v>
      </c>
      <c r="D38" s="7" t="s">
        <v>84</v>
      </c>
      <c r="E38" s="18" t="s">
        <v>153</v>
      </c>
    </row>
    <row r="39" spans="1:5" ht="15.75" x14ac:dyDescent="0.25">
      <c r="A39" s="1">
        <f t="shared" si="0"/>
        <v>38</v>
      </c>
      <c r="B39" s="17" t="s">
        <v>154</v>
      </c>
      <c r="C39" s="6" t="s">
        <v>273</v>
      </c>
      <c r="D39" s="7" t="s">
        <v>85</v>
      </c>
      <c r="E39" s="17" t="s">
        <v>154</v>
      </c>
    </row>
    <row r="40" spans="1:5" ht="15.75" x14ac:dyDescent="0.25">
      <c r="A40" s="1">
        <f t="shared" si="0"/>
        <v>39</v>
      </c>
      <c r="B40" s="17" t="s">
        <v>155</v>
      </c>
      <c r="C40" s="29" t="s">
        <v>19</v>
      </c>
      <c r="D40" s="7" t="s">
        <v>967</v>
      </c>
      <c r="E40" s="17" t="s">
        <v>155</v>
      </c>
    </row>
    <row r="41" spans="1:5" ht="15.75" x14ac:dyDescent="0.25">
      <c r="A41" s="1">
        <f t="shared" si="0"/>
        <v>40</v>
      </c>
      <c r="B41" s="17" t="s">
        <v>156</v>
      </c>
      <c r="C41" s="6" t="s">
        <v>274</v>
      </c>
      <c r="D41" s="7" t="s">
        <v>86</v>
      </c>
      <c r="E41" s="17" t="s">
        <v>156</v>
      </c>
    </row>
    <row r="42" spans="1:5" ht="15.75" x14ac:dyDescent="0.25">
      <c r="A42" s="1">
        <f t="shared" si="0"/>
        <v>41</v>
      </c>
      <c r="B42" s="17" t="s">
        <v>157</v>
      </c>
      <c r="C42" s="6" t="s">
        <v>1471</v>
      </c>
      <c r="D42" s="5" t="s">
        <v>87</v>
      </c>
      <c r="E42" s="17" t="s">
        <v>157</v>
      </c>
    </row>
    <row r="43" spans="1:5" ht="15.75" x14ac:dyDescent="0.25">
      <c r="A43" s="1">
        <f t="shared" si="0"/>
        <v>42</v>
      </c>
      <c r="B43" s="17" t="s">
        <v>158</v>
      </c>
      <c r="C43" s="29" t="s">
        <v>1411</v>
      </c>
      <c r="D43" s="5" t="s">
        <v>71</v>
      </c>
      <c r="E43" s="17" t="s">
        <v>158</v>
      </c>
    </row>
    <row r="44" spans="1:5" ht="15.75" x14ac:dyDescent="0.25">
      <c r="A44" s="1">
        <f t="shared" si="0"/>
        <v>43</v>
      </c>
      <c r="B44" s="17" t="s">
        <v>159</v>
      </c>
      <c r="C44" s="6" t="s">
        <v>275</v>
      </c>
      <c r="D44" s="7" t="s">
        <v>88</v>
      </c>
      <c r="E44" s="17" t="s">
        <v>159</v>
      </c>
    </row>
    <row r="45" spans="1:5" ht="15.75" x14ac:dyDescent="0.25">
      <c r="A45" s="1">
        <f t="shared" si="0"/>
        <v>44</v>
      </c>
      <c r="B45" s="18" t="s">
        <v>160</v>
      </c>
      <c r="C45" s="2" t="s">
        <v>276</v>
      </c>
      <c r="D45" s="7" t="s">
        <v>88</v>
      </c>
      <c r="E45" s="18" t="s">
        <v>160</v>
      </c>
    </row>
    <row r="46" spans="1:5" ht="15.75" x14ac:dyDescent="0.25">
      <c r="A46" s="1">
        <f t="shared" si="0"/>
        <v>45</v>
      </c>
      <c r="B46" s="17" t="s">
        <v>161</v>
      </c>
      <c r="C46" s="6" t="s">
        <v>277</v>
      </c>
      <c r="D46" s="7" t="s">
        <v>967</v>
      </c>
      <c r="E46" s="17" t="s">
        <v>161</v>
      </c>
    </row>
    <row r="47" spans="1:5" ht="15.75" x14ac:dyDescent="0.25">
      <c r="A47" s="1">
        <f t="shared" si="0"/>
        <v>46</v>
      </c>
      <c r="B47" s="17" t="s">
        <v>162</v>
      </c>
      <c r="C47" s="29" t="s">
        <v>20</v>
      </c>
      <c r="D47" s="7" t="s">
        <v>967</v>
      </c>
      <c r="E47" s="17" t="s">
        <v>162</v>
      </c>
    </row>
    <row r="48" spans="1:5" ht="15.75" x14ac:dyDescent="0.25">
      <c r="A48" s="1">
        <f t="shared" si="0"/>
        <v>47</v>
      </c>
      <c r="B48" s="17" t="s">
        <v>163</v>
      </c>
      <c r="C48" s="2" t="s">
        <v>278</v>
      </c>
      <c r="D48" s="7" t="s">
        <v>967</v>
      </c>
      <c r="E48" s="17" t="s">
        <v>163</v>
      </c>
    </row>
    <row r="49" spans="1:5" ht="15.75" x14ac:dyDescent="0.25">
      <c r="A49" s="1">
        <f t="shared" si="0"/>
        <v>48</v>
      </c>
      <c r="B49" s="17" t="s">
        <v>164</v>
      </c>
      <c r="C49" s="6" t="s">
        <v>279</v>
      </c>
      <c r="D49" s="7" t="s">
        <v>967</v>
      </c>
      <c r="E49" s="17" t="s">
        <v>164</v>
      </c>
    </row>
    <row r="50" spans="1:5" ht="15.75" x14ac:dyDescent="0.25">
      <c r="A50" s="1">
        <f t="shared" si="0"/>
        <v>49</v>
      </c>
      <c r="B50" s="17" t="s">
        <v>165</v>
      </c>
      <c r="C50" s="29" t="s">
        <v>280</v>
      </c>
      <c r="D50" s="7" t="s">
        <v>71</v>
      </c>
      <c r="E50" s="17" t="s">
        <v>165</v>
      </c>
    </row>
    <row r="51" spans="1:5" ht="15.75" x14ac:dyDescent="0.25">
      <c r="A51" s="1">
        <f t="shared" si="0"/>
        <v>50</v>
      </c>
      <c r="B51" s="17" t="s">
        <v>166</v>
      </c>
      <c r="C51" s="6" t="s">
        <v>281</v>
      </c>
      <c r="D51" s="7" t="s">
        <v>967</v>
      </c>
      <c r="E51" s="17" t="s">
        <v>166</v>
      </c>
    </row>
    <row r="52" spans="1:5" ht="15.75" x14ac:dyDescent="0.25">
      <c r="A52" s="1">
        <f t="shared" si="0"/>
        <v>51</v>
      </c>
      <c r="B52" s="17" t="s">
        <v>167</v>
      </c>
      <c r="C52" s="6" t="s">
        <v>282</v>
      </c>
      <c r="D52" s="7" t="s">
        <v>967</v>
      </c>
      <c r="E52" s="17" t="s">
        <v>167</v>
      </c>
    </row>
    <row r="53" spans="1:5" ht="15.75" x14ac:dyDescent="0.25">
      <c r="A53" s="1">
        <f t="shared" si="0"/>
        <v>52</v>
      </c>
      <c r="B53" s="17" t="s">
        <v>168</v>
      </c>
      <c r="C53" s="29" t="s">
        <v>21</v>
      </c>
      <c r="D53" s="7" t="s">
        <v>967</v>
      </c>
      <c r="E53" s="17" t="s">
        <v>168</v>
      </c>
    </row>
    <row r="54" spans="1:5" ht="15.75" x14ac:dyDescent="0.25">
      <c r="A54" s="1">
        <f t="shared" si="0"/>
        <v>53</v>
      </c>
      <c r="B54" s="17" t="s">
        <v>169</v>
      </c>
      <c r="C54" s="29" t="s">
        <v>283</v>
      </c>
      <c r="D54" s="7" t="s">
        <v>967</v>
      </c>
      <c r="E54" s="17" t="s">
        <v>169</v>
      </c>
    </row>
    <row r="55" spans="1:5" ht="15.75" x14ac:dyDescent="0.25">
      <c r="A55" s="1">
        <f t="shared" si="0"/>
        <v>54</v>
      </c>
      <c r="B55" s="17" t="s">
        <v>170</v>
      </c>
      <c r="C55" s="6" t="s">
        <v>1446</v>
      </c>
      <c r="D55" s="7" t="s">
        <v>967</v>
      </c>
      <c r="E55" s="17" t="s">
        <v>170</v>
      </c>
    </row>
    <row r="56" spans="1:5" ht="15.75" x14ac:dyDescent="0.25">
      <c r="A56" s="1">
        <f t="shared" si="0"/>
        <v>55</v>
      </c>
      <c r="B56" s="17" t="s">
        <v>171</v>
      </c>
      <c r="C56" s="29" t="s">
        <v>1405</v>
      </c>
      <c r="D56" s="7" t="s">
        <v>967</v>
      </c>
      <c r="E56" s="17" t="s">
        <v>171</v>
      </c>
    </row>
    <row r="57" spans="1:5" ht="15.75" x14ac:dyDescent="0.25">
      <c r="A57" s="1">
        <f t="shared" si="0"/>
        <v>56</v>
      </c>
      <c r="B57" s="17" t="s">
        <v>172</v>
      </c>
      <c r="C57" s="6" t="s">
        <v>22</v>
      </c>
      <c r="D57" s="7" t="s">
        <v>80</v>
      </c>
      <c r="E57" s="17" t="s">
        <v>172</v>
      </c>
    </row>
    <row r="58" spans="1:5" ht="15.75" x14ac:dyDescent="0.25">
      <c r="A58" s="1">
        <f t="shared" si="0"/>
        <v>57</v>
      </c>
      <c r="B58" s="17" t="s">
        <v>173</v>
      </c>
      <c r="C58" s="6" t="s">
        <v>23</v>
      </c>
      <c r="D58" s="7" t="s">
        <v>80</v>
      </c>
      <c r="E58" s="17" t="s">
        <v>173</v>
      </c>
    </row>
    <row r="59" spans="1:5" ht="15.75" x14ac:dyDescent="0.25">
      <c r="A59" s="1">
        <f t="shared" si="0"/>
        <v>58</v>
      </c>
      <c r="B59" s="17" t="s">
        <v>174</v>
      </c>
      <c r="C59" s="6" t="s">
        <v>285</v>
      </c>
      <c r="D59" s="5" t="s">
        <v>76</v>
      </c>
      <c r="E59" s="17" t="s">
        <v>174</v>
      </c>
    </row>
    <row r="60" spans="1:5" ht="15.75" x14ac:dyDescent="0.25">
      <c r="A60" s="1">
        <f t="shared" si="0"/>
        <v>59</v>
      </c>
      <c r="B60" s="17" t="s">
        <v>175</v>
      </c>
      <c r="C60" s="6" t="s">
        <v>286</v>
      </c>
      <c r="D60" s="5" t="s">
        <v>76</v>
      </c>
      <c r="E60" s="17" t="s">
        <v>175</v>
      </c>
    </row>
    <row r="61" spans="1:5" ht="15.75" x14ac:dyDescent="0.25">
      <c r="A61" s="1">
        <f t="shared" si="0"/>
        <v>60</v>
      </c>
      <c r="B61" s="17" t="s">
        <v>176</v>
      </c>
      <c r="C61" s="6" t="s">
        <v>287</v>
      </c>
      <c r="D61" s="5" t="s">
        <v>76</v>
      </c>
      <c r="E61" s="17" t="s">
        <v>176</v>
      </c>
    </row>
    <row r="62" spans="1:5" ht="15.75" x14ac:dyDescent="0.25">
      <c r="A62" s="1">
        <f t="shared" si="0"/>
        <v>61</v>
      </c>
      <c r="B62" s="17" t="s">
        <v>177</v>
      </c>
      <c r="C62" s="6" t="s">
        <v>288</v>
      </c>
      <c r="D62" s="5" t="s">
        <v>89</v>
      </c>
      <c r="E62" s="17" t="s">
        <v>177</v>
      </c>
    </row>
    <row r="63" spans="1:5" ht="15.75" x14ac:dyDescent="0.25">
      <c r="A63" s="1">
        <f t="shared" si="0"/>
        <v>62</v>
      </c>
      <c r="B63" s="17" t="s">
        <v>178</v>
      </c>
      <c r="C63" s="6" t="s">
        <v>289</v>
      </c>
      <c r="D63" s="7" t="s">
        <v>967</v>
      </c>
      <c r="E63" s="17" t="s">
        <v>178</v>
      </c>
    </row>
    <row r="64" spans="1:5" ht="15.75" x14ac:dyDescent="0.25">
      <c r="A64" s="1">
        <f t="shared" si="0"/>
        <v>63</v>
      </c>
      <c r="B64" s="17" t="s">
        <v>180</v>
      </c>
      <c r="C64" s="6" t="s">
        <v>1391</v>
      </c>
      <c r="D64" s="5" t="s">
        <v>90</v>
      </c>
      <c r="E64" s="17" t="s">
        <v>180</v>
      </c>
    </row>
    <row r="65" spans="1:5" ht="15.75" x14ac:dyDescent="0.25">
      <c r="A65" s="1">
        <f t="shared" si="0"/>
        <v>64</v>
      </c>
      <c r="B65" s="17" t="s">
        <v>181</v>
      </c>
      <c r="C65" s="6" t="s">
        <v>290</v>
      </c>
      <c r="D65" s="5" t="s">
        <v>91</v>
      </c>
      <c r="E65" s="17" t="s">
        <v>181</v>
      </c>
    </row>
    <row r="66" spans="1:5" ht="15.75" x14ac:dyDescent="0.25">
      <c r="A66" s="1">
        <f t="shared" si="0"/>
        <v>65</v>
      </c>
      <c r="B66" s="17" t="s">
        <v>182</v>
      </c>
      <c r="C66" s="6" t="s">
        <v>24</v>
      </c>
      <c r="D66" s="5" t="s">
        <v>92</v>
      </c>
      <c r="E66" s="17" t="s">
        <v>182</v>
      </c>
    </row>
    <row r="67" spans="1:5" ht="15.75" x14ac:dyDescent="0.25">
      <c r="A67" s="1">
        <f t="shared" si="0"/>
        <v>66</v>
      </c>
      <c r="B67" s="17" t="s">
        <v>183</v>
      </c>
      <c r="C67" s="6" t="s">
        <v>291</v>
      </c>
      <c r="D67" s="5" t="s">
        <v>93</v>
      </c>
      <c r="E67" s="17" t="s">
        <v>183</v>
      </c>
    </row>
    <row r="68" spans="1:5" ht="15.75" x14ac:dyDescent="0.25">
      <c r="A68" s="1">
        <f t="shared" ref="A68:A131" si="1">IF(C68="","",A67+1)</f>
        <v>67</v>
      </c>
      <c r="B68" s="17" t="s">
        <v>184</v>
      </c>
      <c r="C68" s="6" t="s">
        <v>292</v>
      </c>
      <c r="D68" s="5" t="s">
        <v>94</v>
      </c>
      <c r="E68" s="17" t="s">
        <v>184</v>
      </c>
    </row>
    <row r="69" spans="1:5" ht="15.75" x14ac:dyDescent="0.25">
      <c r="A69" s="1">
        <f t="shared" si="1"/>
        <v>68</v>
      </c>
      <c r="B69" s="17" t="s">
        <v>185</v>
      </c>
      <c r="C69" s="6" t="s">
        <v>1448</v>
      </c>
      <c r="D69" s="5" t="s">
        <v>95</v>
      </c>
      <c r="E69" s="17" t="s">
        <v>185</v>
      </c>
    </row>
    <row r="70" spans="1:5" ht="15.75" x14ac:dyDescent="0.25">
      <c r="A70" s="1">
        <f t="shared" si="1"/>
        <v>69</v>
      </c>
      <c r="B70" s="17" t="s">
        <v>186</v>
      </c>
      <c r="C70" s="6" t="s">
        <v>293</v>
      </c>
      <c r="D70" s="5" t="s">
        <v>95</v>
      </c>
      <c r="E70" s="17" t="s">
        <v>186</v>
      </c>
    </row>
    <row r="71" spans="1:5" ht="15.75" x14ac:dyDescent="0.25">
      <c r="A71" s="1">
        <f t="shared" si="1"/>
        <v>70</v>
      </c>
      <c r="B71" s="17" t="s">
        <v>187</v>
      </c>
      <c r="C71" s="6" t="s">
        <v>1383</v>
      </c>
      <c r="D71" s="5" t="s">
        <v>96</v>
      </c>
      <c r="E71" s="17" t="s">
        <v>187</v>
      </c>
    </row>
    <row r="72" spans="1:5" ht="15.75" x14ac:dyDescent="0.25">
      <c r="A72" s="1">
        <f t="shared" si="1"/>
        <v>71</v>
      </c>
      <c r="B72" s="17" t="s">
        <v>188</v>
      </c>
      <c r="C72" s="6" t="s">
        <v>294</v>
      </c>
      <c r="D72" s="5" t="s">
        <v>97</v>
      </c>
      <c r="E72" s="17" t="s">
        <v>188</v>
      </c>
    </row>
    <row r="73" spans="1:5" ht="15.75" x14ac:dyDescent="0.25">
      <c r="A73" s="1">
        <f t="shared" si="1"/>
        <v>72</v>
      </c>
      <c r="B73" s="17" t="s">
        <v>189</v>
      </c>
      <c r="C73" s="6" t="s">
        <v>1379</v>
      </c>
      <c r="D73" s="5" t="s">
        <v>94</v>
      </c>
      <c r="E73" s="17" t="s">
        <v>189</v>
      </c>
    </row>
    <row r="74" spans="1:5" ht="15.75" x14ac:dyDescent="0.25">
      <c r="A74" s="1">
        <f t="shared" si="1"/>
        <v>73</v>
      </c>
      <c r="B74" s="17" t="s">
        <v>190</v>
      </c>
      <c r="C74" s="6" t="s">
        <v>295</v>
      </c>
      <c r="D74" s="5" t="s">
        <v>94</v>
      </c>
      <c r="E74" s="17" t="s">
        <v>190</v>
      </c>
    </row>
    <row r="75" spans="1:5" ht="15.75" x14ac:dyDescent="0.25">
      <c r="A75" s="1">
        <f t="shared" si="1"/>
        <v>74</v>
      </c>
      <c r="B75" s="17" t="s">
        <v>191</v>
      </c>
      <c r="C75" s="6" t="s">
        <v>1455</v>
      </c>
      <c r="D75" s="5" t="s">
        <v>98</v>
      </c>
      <c r="E75" s="17" t="s">
        <v>191</v>
      </c>
    </row>
    <row r="76" spans="1:5" ht="15.75" x14ac:dyDescent="0.25">
      <c r="A76" s="1">
        <f t="shared" si="1"/>
        <v>75</v>
      </c>
      <c r="B76" s="17" t="s">
        <v>192</v>
      </c>
      <c r="C76" s="6" t="s">
        <v>297</v>
      </c>
      <c r="D76" s="5" t="s">
        <v>94</v>
      </c>
      <c r="E76" s="17" t="s">
        <v>192</v>
      </c>
    </row>
    <row r="77" spans="1:5" ht="15.75" x14ac:dyDescent="0.25">
      <c r="A77" s="1">
        <f t="shared" si="1"/>
        <v>76</v>
      </c>
      <c r="B77" s="17" t="s">
        <v>193</v>
      </c>
      <c r="C77" s="6" t="s">
        <v>298</v>
      </c>
      <c r="D77" s="5" t="s">
        <v>95</v>
      </c>
      <c r="E77" s="17" t="s">
        <v>193</v>
      </c>
    </row>
    <row r="78" spans="1:5" ht="15.75" x14ac:dyDescent="0.25">
      <c r="A78" s="1">
        <f t="shared" si="1"/>
        <v>77</v>
      </c>
      <c r="B78" s="17" t="s">
        <v>194</v>
      </c>
      <c r="C78" s="6" t="s">
        <v>299</v>
      </c>
      <c r="D78" s="5" t="s">
        <v>99</v>
      </c>
      <c r="E78" s="17" t="s">
        <v>194</v>
      </c>
    </row>
    <row r="79" spans="1:5" ht="15.75" x14ac:dyDescent="0.25">
      <c r="A79" s="1">
        <f t="shared" si="1"/>
        <v>78</v>
      </c>
      <c r="B79" s="17" t="s">
        <v>195</v>
      </c>
      <c r="C79" s="6" t="s">
        <v>25</v>
      </c>
      <c r="D79" s="7" t="s">
        <v>70</v>
      </c>
      <c r="E79" s="17" t="s">
        <v>195</v>
      </c>
    </row>
    <row r="80" spans="1:5" ht="15.75" x14ac:dyDescent="0.25">
      <c r="A80" s="1">
        <f t="shared" si="1"/>
        <v>79</v>
      </c>
      <c r="B80" s="18" t="s">
        <v>196</v>
      </c>
      <c r="C80" s="8" t="s">
        <v>26</v>
      </c>
      <c r="D80" s="5" t="s">
        <v>100</v>
      </c>
      <c r="E80" s="18" t="s">
        <v>196</v>
      </c>
    </row>
    <row r="81" spans="1:5" ht="15.75" x14ac:dyDescent="0.25">
      <c r="A81" s="1">
        <f t="shared" si="1"/>
        <v>80</v>
      </c>
      <c r="B81" s="17" t="s">
        <v>197</v>
      </c>
      <c r="C81" s="6" t="s">
        <v>1378</v>
      </c>
      <c r="D81" s="5" t="s">
        <v>100</v>
      </c>
      <c r="E81" s="17" t="s">
        <v>197</v>
      </c>
    </row>
    <row r="82" spans="1:5" ht="15.75" x14ac:dyDescent="0.25">
      <c r="A82" s="1">
        <f t="shared" si="1"/>
        <v>81</v>
      </c>
      <c r="B82" s="17" t="s">
        <v>198</v>
      </c>
      <c r="C82" s="6" t="s">
        <v>27</v>
      </c>
      <c r="D82" s="5" t="s">
        <v>100</v>
      </c>
      <c r="E82" s="17" t="s">
        <v>198</v>
      </c>
    </row>
    <row r="83" spans="1:5" ht="15.75" x14ac:dyDescent="0.25">
      <c r="A83" s="1">
        <f t="shared" si="1"/>
        <v>82</v>
      </c>
      <c r="B83" s="17" t="s">
        <v>199</v>
      </c>
      <c r="C83" s="6" t="s">
        <v>28</v>
      </c>
      <c r="D83" s="5" t="s">
        <v>100</v>
      </c>
      <c r="E83" s="17" t="s">
        <v>199</v>
      </c>
    </row>
    <row r="84" spans="1:5" ht="15.75" x14ac:dyDescent="0.25">
      <c r="A84" s="1">
        <f t="shared" si="1"/>
        <v>83</v>
      </c>
      <c r="B84" s="17" t="s">
        <v>200</v>
      </c>
      <c r="C84" s="6" t="s">
        <v>29</v>
      </c>
      <c r="D84" s="5" t="s">
        <v>76</v>
      </c>
      <c r="E84" s="17" t="s">
        <v>200</v>
      </c>
    </row>
    <row r="85" spans="1:5" ht="15.75" x14ac:dyDescent="0.25">
      <c r="A85" s="1">
        <f t="shared" si="1"/>
        <v>84</v>
      </c>
      <c r="B85" s="17" t="s">
        <v>201</v>
      </c>
      <c r="C85" s="6" t="s">
        <v>30</v>
      </c>
      <c r="D85" s="5" t="s">
        <v>76</v>
      </c>
      <c r="E85" s="17" t="s">
        <v>201</v>
      </c>
    </row>
    <row r="86" spans="1:5" ht="15.75" x14ac:dyDescent="0.25">
      <c r="A86" s="1">
        <f t="shared" si="1"/>
        <v>85</v>
      </c>
      <c r="B86" s="17" t="s">
        <v>202</v>
      </c>
      <c r="C86" s="6" t="s">
        <v>31</v>
      </c>
      <c r="D86" s="5" t="s">
        <v>100</v>
      </c>
      <c r="E86" s="17" t="s">
        <v>202</v>
      </c>
    </row>
    <row r="87" spans="1:5" ht="15.75" x14ac:dyDescent="0.25">
      <c r="A87" s="1">
        <f t="shared" si="1"/>
        <v>86</v>
      </c>
      <c r="B87" s="17" t="s">
        <v>203</v>
      </c>
      <c r="C87" s="6" t="s">
        <v>32</v>
      </c>
      <c r="D87" s="5" t="s">
        <v>100</v>
      </c>
      <c r="E87" s="17" t="s">
        <v>203</v>
      </c>
    </row>
    <row r="88" spans="1:5" ht="15.75" x14ac:dyDescent="0.25">
      <c r="A88" s="1">
        <f t="shared" si="1"/>
        <v>87</v>
      </c>
      <c r="B88" s="17" t="s">
        <v>204</v>
      </c>
      <c r="C88" s="6" t="s">
        <v>33</v>
      </c>
      <c r="D88" s="5" t="s">
        <v>87</v>
      </c>
      <c r="E88" s="17" t="s">
        <v>204</v>
      </c>
    </row>
    <row r="89" spans="1:5" ht="15.75" x14ac:dyDescent="0.25">
      <c r="A89" s="1">
        <f t="shared" si="1"/>
        <v>88</v>
      </c>
      <c r="B89" s="17" t="s">
        <v>205</v>
      </c>
      <c r="C89" s="6" t="s">
        <v>1410</v>
      </c>
      <c r="D89" s="5" t="s">
        <v>101</v>
      </c>
      <c r="E89" s="17" t="s">
        <v>205</v>
      </c>
    </row>
    <row r="90" spans="1:5" ht="15.75" x14ac:dyDescent="0.25">
      <c r="A90" s="1">
        <f t="shared" si="1"/>
        <v>89</v>
      </c>
      <c r="B90" s="17" t="s">
        <v>206</v>
      </c>
      <c r="C90" s="6" t="s">
        <v>34</v>
      </c>
      <c r="D90" s="5" t="s">
        <v>102</v>
      </c>
      <c r="E90" s="17" t="s">
        <v>206</v>
      </c>
    </row>
    <row r="91" spans="1:5" ht="15.75" x14ac:dyDescent="0.25">
      <c r="A91" s="1">
        <f t="shared" si="1"/>
        <v>90</v>
      </c>
      <c r="B91" s="19" t="s">
        <v>207</v>
      </c>
      <c r="C91" s="8" t="s">
        <v>1418</v>
      </c>
      <c r="D91" s="7" t="s">
        <v>95</v>
      </c>
      <c r="E91" s="19" t="s">
        <v>207</v>
      </c>
    </row>
    <row r="92" spans="1:5" ht="15.75" x14ac:dyDescent="0.25">
      <c r="A92" s="1">
        <f t="shared" si="1"/>
        <v>91</v>
      </c>
      <c r="B92" s="17" t="s">
        <v>208</v>
      </c>
      <c r="C92" s="6" t="s">
        <v>1439</v>
      </c>
      <c r="D92" s="5" t="s">
        <v>94</v>
      </c>
      <c r="E92" s="17" t="s">
        <v>208</v>
      </c>
    </row>
    <row r="93" spans="1:5" ht="15.75" x14ac:dyDescent="0.25">
      <c r="A93" s="1">
        <f t="shared" si="1"/>
        <v>92</v>
      </c>
      <c r="B93" s="17" t="s">
        <v>209</v>
      </c>
      <c r="C93" s="6" t="s">
        <v>1392</v>
      </c>
      <c r="D93" s="5" t="s">
        <v>103</v>
      </c>
      <c r="E93" s="17" t="s">
        <v>209</v>
      </c>
    </row>
    <row r="94" spans="1:5" ht="15.75" x14ac:dyDescent="0.25">
      <c r="A94" s="1">
        <f t="shared" si="1"/>
        <v>93</v>
      </c>
      <c r="B94" s="17" t="s">
        <v>211</v>
      </c>
      <c r="C94" s="6" t="s">
        <v>1376</v>
      </c>
      <c r="D94" s="5" t="s">
        <v>105</v>
      </c>
      <c r="E94" s="17" t="s">
        <v>211</v>
      </c>
    </row>
    <row r="95" spans="1:5" ht="15.75" x14ac:dyDescent="0.25">
      <c r="A95" s="1">
        <f t="shared" si="1"/>
        <v>94</v>
      </c>
      <c r="B95" s="17" t="s">
        <v>212</v>
      </c>
      <c r="C95" s="6" t="s">
        <v>1375</v>
      </c>
      <c r="D95" s="5" t="s">
        <v>106</v>
      </c>
      <c r="E95" s="17" t="s">
        <v>212</v>
      </c>
    </row>
    <row r="96" spans="1:5" ht="15.75" x14ac:dyDescent="0.25">
      <c r="A96" s="1">
        <f t="shared" si="1"/>
        <v>95</v>
      </c>
      <c r="B96" s="17" t="s">
        <v>213</v>
      </c>
      <c r="C96" s="6" t="s">
        <v>1373</v>
      </c>
      <c r="D96" s="5" t="s">
        <v>105</v>
      </c>
      <c r="E96" s="17" t="s">
        <v>213</v>
      </c>
    </row>
    <row r="97" spans="1:5" ht="15.75" x14ac:dyDescent="0.25">
      <c r="A97" s="1">
        <f t="shared" si="1"/>
        <v>96</v>
      </c>
      <c r="B97" s="17" t="s">
        <v>214</v>
      </c>
      <c r="C97" s="6" t="s">
        <v>1374</v>
      </c>
      <c r="D97" s="5" t="s">
        <v>106</v>
      </c>
      <c r="E97" s="17" t="s">
        <v>214</v>
      </c>
    </row>
    <row r="98" spans="1:5" ht="15.75" x14ac:dyDescent="0.25">
      <c r="A98" s="1">
        <f t="shared" si="1"/>
        <v>97</v>
      </c>
      <c r="B98" s="17" t="s">
        <v>215</v>
      </c>
      <c r="C98" s="6" t="s">
        <v>35</v>
      </c>
      <c r="D98" s="5" t="s">
        <v>107</v>
      </c>
      <c r="E98" s="17" t="s">
        <v>215</v>
      </c>
    </row>
    <row r="99" spans="1:5" ht="15.75" x14ac:dyDescent="0.25">
      <c r="A99" s="1">
        <f t="shared" si="1"/>
        <v>98</v>
      </c>
      <c r="B99" s="17" t="s">
        <v>217</v>
      </c>
      <c r="C99" s="6" t="s">
        <v>1447</v>
      </c>
      <c r="D99" s="5" t="s">
        <v>108</v>
      </c>
      <c r="E99" s="17" t="s">
        <v>217</v>
      </c>
    </row>
    <row r="100" spans="1:5" ht="15.75" x14ac:dyDescent="0.25">
      <c r="A100" s="1">
        <f t="shared" si="1"/>
        <v>99</v>
      </c>
      <c r="B100" s="17" t="s">
        <v>218</v>
      </c>
      <c r="C100" s="6" t="s">
        <v>1426</v>
      </c>
      <c r="D100" s="5" t="s">
        <v>75</v>
      </c>
      <c r="E100" s="17" t="s">
        <v>218</v>
      </c>
    </row>
    <row r="101" spans="1:5" ht="15.75" x14ac:dyDescent="0.25">
      <c r="A101" s="1">
        <f t="shared" si="1"/>
        <v>100</v>
      </c>
      <c r="B101" s="17" t="s">
        <v>219</v>
      </c>
      <c r="C101" s="6" t="s">
        <v>38</v>
      </c>
      <c r="D101" s="5" t="s">
        <v>87</v>
      </c>
      <c r="E101" s="17" t="s">
        <v>219</v>
      </c>
    </row>
    <row r="102" spans="1:5" ht="15.75" x14ac:dyDescent="0.25">
      <c r="A102" s="1">
        <f t="shared" si="1"/>
        <v>101</v>
      </c>
      <c r="B102" s="17" t="s">
        <v>220</v>
      </c>
      <c r="C102" s="6" t="s">
        <v>39</v>
      </c>
      <c r="D102" s="5" t="s">
        <v>109</v>
      </c>
      <c r="E102" s="17" t="s">
        <v>220</v>
      </c>
    </row>
    <row r="103" spans="1:5" ht="15.75" x14ac:dyDescent="0.25">
      <c r="A103" s="1">
        <f t="shared" si="1"/>
        <v>102</v>
      </c>
      <c r="B103" s="18" t="s">
        <v>221</v>
      </c>
      <c r="C103" s="2" t="s">
        <v>1365</v>
      </c>
      <c r="D103" s="5" t="s">
        <v>110</v>
      </c>
      <c r="E103" s="18" t="s">
        <v>221</v>
      </c>
    </row>
    <row r="104" spans="1:5" ht="15.75" x14ac:dyDescent="0.25">
      <c r="A104" s="1">
        <f t="shared" si="1"/>
        <v>103</v>
      </c>
      <c r="B104" s="18" t="s">
        <v>222</v>
      </c>
      <c r="C104" s="2" t="s">
        <v>40</v>
      </c>
      <c r="D104" s="5" t="s">
        <v>110</v>
      </c>
      <c r="E104" s="18" t="s">
        <v>222</v>
      </c>
    </row>
    <row r="105" spans="1:5" ht="15.75" x14ac:dyDescent="0.25">
      <c r="A105" s="1">
        <f t="shared" si="1"/>
        <v>104</v>
      </c>
      <c r="B105" s="17" t="s">
        <v>224</v>
      </c>
      <c r="C105" s="6" t="s">
        <v>42</v>
      </c>
      <c r="D105" s="7" t="s">
        <v>967</v>
      </c>
      <c r="E105" s="17" t="s">
        <v>224</v>
      </c>
    </row>
    <row r="106" spans="1:5" ht="15.75" x14ac:dyDescent="0.25">
      <c r="A106" s="1">
        <f t="shared" si="1"/>
        <v>105</v>
      </c>
      <c r="B106" s="17" t="s">
        <v>225</v>
      </c>
      <c r="C106" s="6" t="s">
        <v>43</v>
      </c>
      <c r="D106" s="5" t="s">
        <v>111</v>
      </c>
      <c r="E106" s="17" t="s">
        <v>225</v>
      </c>
    </row>
    <row r="107" spans="1:5" ht="15.75" x14ac:dyDescent="0.25">
      <c r="A107" s="1">
        <f t="shared" si="1"/>
        <v>106</v>
      </c>
      <c r="B107" s="17" t="s">
        <v>226</v>
      </c>
      <c r="C107" s="6" t="s">
        <v>44</v>
      </c>
      <c r="D107" s="5" t="s">
        <v>80</v>
      </c>
      <c r="E107" s="17" t="s">
        <v>226</v>
      </c>
    </row>
    <row r="108" spans="1:5" ht="15.75" x14ac:dyDescent="0.25">
      <c r="A108" s="1">
        <f t="shared" si="1"/>
        <v>107</v>
      </c>
      <c r="B108" s="17" t="s">
        <v>227</v>
      </c>
      <c r="C108" s="6" t="s">
        <v>45</v>
      </c>
      <c r="D108" s="5" t="s">
        <v>80</v>
      </c>
      <c r="E108" s="17" t="s">
        <v>227</v>
      </c>
    </row>
    <row r="109" spans="1:5" ht="15.75" x14ac:dyDescent="0.25">
      <c r="A109" s="1">
        <f t="shared" si="1"/>
        <v>108</v>
      </c>
      <c r="B109" s="17" t="s">
        <v>228</v>
      </c>
      <c r="C109" s="6" t="s">
        <v>46</v>
      </c>
      <c r="D109" s="5" t="s">
        <v>112</v>
      </c>
      <c r="E109" s="17" t="s">
        <v>228</v>
      </c>
    </row>
    <row r="110" spans="1:5" ht="15.75" x14ac:dyDescent="0.25">
      <c r="A110" s="1">
        <f t="shared" si="1"/>
        <v>109</v>
      </c>
      <c r="B110" s="17" t="s">
        <v>229</v>
      </c>
      <c r="C110" s="6" t="s">
        <v>47</v>
      </c>
      <c r="D110" s="5" t="s">
        <v>80</v>
      </c>
      <c r="E110" s="17" t="s">
        <v>229</v>
      </c>
    </row>
    <row r="111" spans="1:5" ht="15.75" x14ac:dyDescent="0.25">
      <c r="A111" s="1">
        <f t="shared" si="1"/>
        <v>110</v>
      </c>
      <c r="B111" s="17" t="s">
        <v>230</v>
      </c>
      <c r="C111" s="6" t="s">
        <v>48</v>
      </c>
      <c r="D111" s="5" t="s">
        <v>113</v>
      </c>
      <c r="E111" s="17" t="s">
        <v>230</v>
      </c>
    </row>
    <row r="112" spans="1:5" ht="15.75" x14ac:dyDescent="0.25">
      <c r="A112" s="1">
        <f t="shared" si="1"/>
        <v>111</v>
      </c>
      <c r="B112" s="17" t="s">
        <v>231</v>
      </c>
      <c r="C112" s="6" t="s">
        <v>49</v>
      </c>
      <c r="D112" s="5" t="s">
        <v>114</v>
      </c>
      <c r="E112" s="17" t="s">
        <v>231</v>
      </c>
    </row>
    <row r="113" spans="1:5" ht="15.75" x14ac:dyDescent="0.25">
      <c r="A113" s="1">
        <f t="shared" si="1"/>
        <v>112</v>
      </c>
      <c r="B113" s="17" t="s">
        <v>232</v>
      </c>
      <c r="C113" s="6" t="s">
        <v>50</v>
      </c>
      <c r="D113" s="5" t="s">
        <v>115</v>
      </c>
      <c r="E113" s="17" t="s">
        <v>232</v>
      </c>
    </row>
    <row r="114" spans="1:5" ht="15.75" x14ac:dyDescent="0.25">
      <c r="A114" s="1">
        <f t="shared" si="1"/>
        <v>113</v>
      </c>
      <c r="B114" s="18" t="s">
        <v>233</v>
      </c>
      <c r="C114" s="2" t="s">
        <v>1385</v>
      </c>
      <c r="D114" s="5" t="s">
        <v>80</v>
      </c>
      <c r="E114" s="18" t="s">
        <v>233</v>
      </c>
    </row>
    <row r="115" spans="1:5" ht="15.75" x14ac:dyDescent="0.25">
      <c r="A115" s="1">
        <f t="shared" si="1"/>
        <v>114</v>
      </c>
      <c r="B115" s="17" t="s">
        <v>234</v>
      </c>
      <c r="C115" s="6" t="s">
        <v>51</v>
      </c>
      <c r="D115" s="5" t="s">
        <v>76</v>
      </c>
      <c r="E115" s="17" t="s">
        <v>234</v>
      </c>
    </row>
    <row r="116" spans="1:5" ht="15.75" x14ac:dyDescent="0.25">
      <c r="A116" s="1">
        <f t="shared" si="1"/>
        <v>115</v>
      </c>
      <c r="B116" s="17" t="s">
        <v>235</v>
      </c>
      <c r="C116" s="6" t="s">
        <v>52</v>
      </c>
      <c r="D116" s="5" t="s">
        <v>100</v>
      </c>
      <c r="E116" s="17" t="s">
        <v>235</v>
      </c>
    </row>
    <row r="117" spans="1:5" ht="15.75" x14ac:dyDescent="0.25">
      <c r="A117" s="1">
        <f t="shared" si="1"/>
        <v>116</v>
      </c>
      <c r="B117" s="17" t="s">
        <v>236</v>
      </c>
      <c r="C117" s="6" t="s">
        <v>53</v>
      </c>
      <c r="D117" s="5" t="s">
        <v>100</v>
      </c>
      <c r="E117" s="17" t="s">
        <v>236</v>
      </c>
    </row>
    <row r="118" spans="1:5" ht="15.75" x14ac:dyDescent="0.25">
      <c r="A118" s="1">
        <f t="shared" si="1"/>
        <v>117</v>
      </c>
      <c r="B118" s="17" t="s">
        <v>237</v>
      </c>
      <c r="C118" s="6" t="s">
        <v>1414</v>
      </c>
      <c r="D118" s="5" t="s">
        <v>110</v>
      </c>
      <c r="E118" s="17" t="s">
        <v>237</v>
      </c>
    </row>
    <row r="119" spans="1:5" ht="15.75" x14ac:dyDescent="0.25">
      <c r="A119" s="1">
        <f t="shared" si="1"/>
        <v>118</v>
      </c>
      <c r="B119" s="18" t="s">
        <v>238</v>
      </c>
      <c r="C119" s="2" t="s">
        <v>54</v>
      </c>
      <c r="D119" s="5" t="s">
        <v>73</v>
      </c>
      <c r="E119" s="18" t="s">
        <v>238</v>
      </c>
    </row>
    <row r="120" spans="1:5" ht="15.75" x14ac:dyDescent="0.25">
      <c r="A120" s="1">
        <f t="shared" si="1"/>
        <v>119</v>
      </c>
      <c r="B120" s="17" t="s">
        <v>239</v>
      </c>
      <c r="C120" s="6" t="s">
        <v>55</v>
      </c>
      <c r="D120" s="5" t="s">
        <v>110</v>
      </c>
      <c r="E120" s="17" t="s">
        <v>239</v>
      </c>
    </row>
    <row r="121" spans="1:5" ht="15.75" x14ac:dyDescent="0.25">
      <c r="A121" s="1">
        <f t="shared" si="1"/>
        <v>120</v>
      </c>
      <c r="B121" s="17" t="s">
        <v>240</v>
      </c>
      <c r="C121" s="6" t="s">
        <v>56</v>
      </c>
      <c r="D121" s="5" t="s">
        <v>73</v>
      </c>
      <c r="E121" s="17" t="s">
        <v>240</v>
      </c>
    </row>
    <row r="122" spans="1:5" ht="15.75" x14ac:dyDescent="0.25">
      <c r="A122" s="1">
        <f t="shared" si="1"/>
        <v>121</v>
      </c>
      <c r="B122" s="18" t="s">
        <v>241</v>
      </c>
      <c r="C122" s="2" t="s">
        <v>57</v>
      </c>
      <c r="D122" s="5" t="s">
        <v>78</v>
      </c>
      <c r="E122" s="18" t="s">
        <v>241</v>
      </c>
    </row>
    <row r="123" spans="1:5" ht="15.75" x14ac:dyDescent="0.25">
      <c r="A123" s="1">
        <f t="shared" si="1"/>
        <v>122</v>
      </c>
      <c r="B123" s="17" t="s">
        <v>242</v>
      </c>
      <c r="C123" s="29" t="s">
        <v>58</v>
      </c>
      <c r="D123" s="7" t="s">
        <v>967</v>
      </c>
      <c r="E123" s="17" t="s">
        <v>242</v>
      </c>
    </row>
    <row r="124" spans="1:5" ht="15.75" x14ac:dyDescent="0.25">
      <c r="A124" s="1">
        <f t="shared" si="1"/>
        <v>123</v>
      </c>
      <c r="B124" s="17" t="s">
        <v>243</v>
      </c>
      <c r="C124" s="29" t="s">
        <v>1467</v>
      </c>
      <c r="D124" s="7" t="s">
        <v>967</v>
      </c>
      <c r="E124" s="17" t="s">
        <v>243</v>
      </c>
    </row>
    <row r="125" spans="1:5" ht="15.75" x14ac:dyDescent="0.25">
      <c r="A125" s="1">
        <f t="shared" si="1"/>
        <v>124</v>
      </c>
      <c r="B125" s="17" t="s">
        <v>244</v>
      </c>
      <c r="C125" s="29" t="s">
        <v>1468</v>
      </c>
      <c r="D125" s="7" t="s">
        <v>967</v>
      </c>
      <c r="E125" s="17" t="s">
        <v>244</v>
      </c>
    </row>
    <row r="126" spans="1:5" ht="15.75" x14ac:dyDescent="0.25">
      <c r="A126" s="1">
        <f t="shared" si="1"/>
        <v>125</v>
      </c>
      <c r="B126" s="17" t="s">
        <v>245</v>
      </c>
      <c r="C126" s="6" t="s">
        <v>61</v>
      </c>
      <c r="D126" s="7" t="s">
        <v>967</v>
      </c>
      <c r="E126" s="17" t="s">
        <v>245</v>
      </c>
    </row>
    <row r="127" spans="1:5" ht="15.75" x14ac:dyDescent="0.25">
      <c r="A127" s="1">
        <f t="shared" si="1"/>
        <v>126</v>
      </c>
      <c r="B127" s="17" t="s">
        <v>246</v>
      </c>
      <c r="C127" s="6" t="s">
        <v>62</v>
      </c>
      <c r="D127" s="5" t="s">
        <v>78</v>
      </c>
      <c r="E127" s="17" t="s">
        <v>246</v>
      </c>
    </row>
    <row r="128" spans="1:5" ht="15.75" x14ac:dyDescent="0.25">
      <c r="A128" s="1">
        <f t="shared" si="1"/>
        <v>127</v>
      </c>
      <c r="B128" s="18" t="s">
        <v>247</v>
      </c>
      <c r="C128" s="8" t="s">
        <v>63</v>
      </c>
      <c r="D128" s="5" t="s">
        <v>78</v>
      </c>
      <c r="E128" s="18" t="s">
        <v>247</v>
      </c>
    </row>
    <row r="129" spans="1:5" ht="15.75" x14ac:dyDescent="0.25">
      <c r="A129" s="1">
        <f t="shared" si="1"/>
        <v>128</v>
      </c>
      <c r="B129" s="17" t="s">
        <v>248</v>
      </c>
      <c r="C129" s="6" t="s">
        <v>1433</v>
      </c>
      <c r="D129" s="5" t="s">
        <v>78</v>
      </c>
      <c r="E129" s="17" t="s">
        <v>248</v>
      </c>
    </row>
    <row r="130" spans="1:5" ht="15.75" x14ac:dyDescent="0.25">
      <c r="A130" s="1">
        <f t="shared" si="1"/>
        <v>129</v>
      </c>
      <c r="B130" s="17" t="s">
        <v>249</v>
      </c>
      <c r="C130" s="29" t="s">
        <v>1466</v>
      </c>
      <c r="D130" s="7" t="s">
        <v>71</v>
      </c>
      <c r="E130" s="17" t="s">
        <v>249</v>
      </c>
    </row>
    <row r="131" spans="1:5" ht="15.75" x14ac:dyDescent="0.25">
      <c r="A131" s="1">
        <f t="shared" si="1"/>
        <v>130</v>
      </c>
      <c r="B131" s="17" t="s">
        <v>250</v>
      </c>
      <c r="C131" s="29" t="s">
        <v>66</v>
      </c>
      <c r="D131" s="7" t="s">
        <v>967</v>
      </c>
      <c r="E131" s="17" t="s">
        <v>250</v>
      </c>
    </row>
    <row r="132" spans="1:5" ht="15.75" x14ac:dyDescent="0.25">
      <c r="A132" s="1">
        <f t="shared" ref="A132:A195" si="2">IF(C132="","",A131+1)</f>
        <v>131</v>
      </c>
      <c r="B132" s="17" t="s">
        <v>251</v>
      </c>
      <c r="C132" s="6" t="s">
        <v>67</v>
      </c>
      <c r="D132" s="5" t="s">
        <v>78</v>
      </c>
      <c r="E132" s="17" t="s">
        <v>251</v>
      </c>
    </row>
    <row r="133" spans="1:5" ht="15.75" x14ac:dyDescent="0.25">
      <c r="A133" s="1">
        <f t="shared" si="2"/>
        <v>132</v>
      </c>
      <c r="B133" s="17" t="s">
        <v>252</v>
      </c>
      <c r="C133" s="29" t="s">
        <v>68</v>
      </c>
      <c r="D133" s="7" t="s">
        <v>967</v>
      </c>
      <c r="E133" s="17" t="s">
        <v>252</v>
      </c>
    </row>
    <row r="134" spans="1:5" ht="15.75" x14ac:dyDescent="0.25">
      <c r="A134" s="1">
        <f t="shared" si="2"/>
        <v>133</v>
      </c>
      <c r="B134" s="18" t="s">
        <v>253</v>
      </c>
      <c r="C134" s="2" t="s">
        <v>69</v>
      </c>
      <c r="D134" s="7" t="s">
        <v>967</v>
      </c>
      <c r="E134" s="18" t="s">
        <v>253</v>
      </c>
    </row>
    <row r="135" spans="1:5" ht="15.75" x14ac:dyDescent="0.25">
      <c r="A135" s="1">
        <f t="shared" si="2"/>
        <v>134</v>
      </c>
      <c r="B135" s="26" t="s">
        <v>663</v>
      </c>
      <c r="C135" s="14" t="s">
        <v>458</v>
      </c>
      <c r="D135" s="23" t="s">
        <v>889</v>
      </c>
      <c r="E135" s="26" t="s">
        <v>663</v>
      </c>
    </row>
    <row r="136" spans="1:5" ht="15.75" x14ac:dyDescent="0.25">
      <c r="A136" s="1">
        <f t="shared" si="2"/>
        <v>135</v>
      </c>
      <c r="B136" s="26" t="s">
        <v>664</v>
      </c>
      <c r="C136" s="14" t="s">
        <v>459</v>
      </c>
      <c r="D136" s="23" t="s">
        <v>889</v>
      </c>
      <c r="E136" s="26" t="s">
        <v>664</v>
      </c>
    </row>
    <row r="137" spans="1:5" ht="15.75" x14ac:dyDescent="0.25">
      <c r="A137" s="1">
        <f t="shared" si="2"/>
        <v>136</v>
      </c>
      <c r="B137" s="27" t="s">
        <v>665</v>
      </c>
      <c r="C137" s="13" t="s">
        <v>460</v>
      </c>
      <c r="D137" s="22" t="s">
        <v>115</v>
      </c>
      <c r="E137" s="27" t="s">
        <v>665</v>
      </c>
    </row>
    <row r="138" spans="1:5" ht="15.75" x14ac:dyDescent="0.25">
      <c r="A138" s="1">
        <f t="shared" si="2"/>
        <v>137</v>
      </c>
      <c r="B138" s="26" t="s">
        <v>666</v>
      </c>
      <c r="C138" s="14" t="s">
        <v>1429</v>
      </c>
      <c r="D138" s="23" t="s">
        <v>890</v>
      </c>
      <c r="E138" s="26" t="s">
        <v>666</v>
      </c>
    </row>
    <row r="139" spans="1:5" ht="15.75" x14ac:dyDescent="0.25">
      <c r="A139" s="1">
        <f t="shared" si="2"/>
        <v>138</v>
      </c>
      <c r="B139" s="26" t="s">
        <v>667</v>
      </c>
      <c r="C139" s="14" t="s">
        <v>462</v>
      </c>
      <c r="D139" s="23" t="s">
        <v>891</v>
      </c>
      <c r="E139" s="26" t="s">
        <v>667</v>
      </c>
    </row>
    <row r="140" spans="1:5" ht="15.75" x14ac:dyDescent="0.25">
      <c r="A140" s="1">
        <f t="shared" si="2"/>
        <v>139</v>
      </c>
      <c r="B140" s="26" t="s">
        <v>668</v>
      </c>
      <c r="C140" s="14" t="s">
        <v>463</v>
      </c>
      <c r="D140" s="23" t="s">
        <v>891</v>
      </c>
      <c r="E140" s="26" t="s">
        <v>668</v>
      </c>
    </row>
    <row r="141" spans="1:5" ht="15.75" x14ac:dyDescent="0.25">
      <c r="A141" s="1">
        <f t="shared" si="2"/>
        <v>140</v>
      </c>
      <c r="B141" s="27" t="s">
        <v>179</v>
      </c>
      <c r="C141" s="13" t="s">
        <v>464</v>
      </c>
      <c r="D141" s="22" t="s">
        <v>104</v>
      </c>
      <c r="E141" s="27" t="s">
        <v>179</v>
      </c>
    </row>
    <row r="142" spans="1:5" ht="15.75" x14ac:dyDescent="0.25">
      <c r="A142" s="1">
        <f t="shared" si="2"/>
        <v>141</v>
      </c>
      <c r="B142" s="27" t="s">
        <v>210</v>
      </c>
      <c r="C142" s="13" t="s">
        <v>1390</v>
      </c>
      <c r="D142" s="22" t="s">
        <v>104</v>
      </c>
      <c r="E142" s="27" t="s">
        <v>210</v>
      </c>
    </row>
    <row r="143" spans="1:5" ht="15.75" x14ac:dyDescent="0.25">
      <c r="A143" s="1">
        <f t="shared" si="2"/>
        <v>142</v>
      </c>
      <c r="B143" s="26" t="s">
        <v>669</v>
      </c>
      <c r="C143" s="14" t="s">
        <v>1430</v>
      </c>
      <c r="D143" s="23" t="s">
        <v>114</v>
      </c>
      <c r="E143" s="26" t="s">
        <v>669</v>
      </c>
    </row>
    <row r="144" spans="1:5" ht="15.75" x14ac:dyDescent="0.25">
      <c r="A144" s="1">
        <f t="shared" si="2"/>
        <v>143</v>
      </c>
      <c r="B144" s="26" t="s">
        <v>670</v>
      </c>
      <c r="C144" s="14" t="s">
        <v>1431</v>
      </c>
      <c r="D144" s="23" t="s">
        <v>114</v>
      </c>
      <c r="E144" s="26" t="s">
        <v>670</v>
      </c>
    </row>
    <row r="145" spans="1:5" ht="15.75" x14ac:dyDescent="0.25">
      <c r="A145" s="1">
        <f t="shared" si="2"/>
        <v>144</v>
      </c>
      <c r="B145" s="26" t="s">
        <v>671</v>
      </c>
      <c r="C145" s="14" t="s">
        <v>467</v>
      </c>
      <c r="D145" s="23" t="s">
        <v>893</v>
      </c>
      <c r="E145" s="26" t="s">
        <v>671</v>
      </c>
    </row>
    <row r="146" spans="1:5" ht="15.75" x14ac:dyDescent="0.25">
      <c r="A146" s="1">
        <f t="shared" si="2"/>
        <v>145</v>
      </c>
      <c r="B146" s="26" t="s">
        <v>672</v>
      </c>
      <c r="C146" s="14" t="s">
        <v>468</v>
      </c>
      <c r="D146" s="23" t="s">
        <v>893</v>
      </c>
      <c r="E146" s="26" t="s">
        <v>672</v>
      </c>
    </row>
    <row r="147" spans="1:5" ht="15.75" x14ac:dyDescent="0.25">
      <c r="A147" s="1">
        <f t="shared" si="2"/>
        <v>146</v>
      </c>
      <c r="B147" s="26" t="s">
        <v>673</v>
      </c>
      <c r="C147" s="14" t="s">
        <v>469</v>
      </c>
      <c r="D147" s="23" t="s">
        <v>894</v>
      </c>
      <c r="E147" s="26" t="s">
        <v>673</v>
      </c>
    </row>
    <row r="148" spans="1:5" ht="15.75" x14ac:dyDescent="0.25">
      <c r="A148" s="1">
        <f t="shared" si="2"/>
        <v>147</v>
      </c>
      <c r="B148" s="26" t="s">
        <v>674</v>
      </c>
      <c r="C148" s="14" t="s">
        <v>470</v>
      </c>
      <c r="D148" s="23" t="s">
        <v>894</v>
      </c>
      <c r="E148" s="26" t="s">
        <v>674</v>
      </c>
    </row>
    <row r="149" spans="1:5" ht="15.75" x14ac:dyDescent="0.25">
      <c r="A149" s="1">
        <f t="shared" si="2"/>
        <v>148</v>
      </c>
      <c r="B149" s="26" t="s">
        <v>675</v>
      </c>
      <c r="C149" s="14" t="s">
        <v>471</v>
      </c>
      <c r="D149" s="23" t="s">
        <v>894</v>
      </c>
      <c r="E149" s="26" t="s">
        <v>675</v>
      </c>
    </row>
    <row r="150" spans="1:5" ht="15.75" x14ac:dyDescent="0.25">
      <c r="A150" s="1">
        <f t="shared" si="2"/>
        <v>149</v>
      </c>
      <c r="B150" s="26" t="s">
        <v>676</v>
      </c>
      <c r="C150" s="14" t="s">
        <v>472</v>
      </c>
      <c r="D150" s="23" t="s">
        <v>894</v>
      </c>
      <c r="E150" s="26" t="s">
        <v>676</v>
      </c>
    </row>
    <row r="151" spans="1:5" ht="15.75" x14ac:dyDescent="0.25">
      <c r="A151" s="1">
        <f t="shared" si="2"/>
        <v>150</v>
      </c>
      <c r="B151" s="26" t="s">
        <v>677</v>
      </c>
      <c r="C151" s="14" t="s">
        <v>473</v>
      </c>
      <c r="D151" s="23" t="s">
        <v>894</v>
      </c>
      <c r="E151" s="26" t="s">
        <v>677</v>
      </c>
    </row>
    <row r="152" spans="1:5" ht="15.75" x14ac:dyDescent="0.25">
      <c r="A152" s="1">
        <f t="shared" si="2"/>
        <v>151</v>
      </c>
      <c r="B152" s="26" t="s">
        <v>678</v>
      </c>
      <c r="C152" s="14" t="s">
        <v>474</v>
      </c>
      <c r="D152" s="23" t="s">
        <v>894</v>
      </c>
      <c r="E152" s="26" t="s">
        <v>678</v>
      </c>
    </row>
    <row r="153" spans="1:5" ht="15.75" x14ac:dyDescent="0.25">
      <c r="A153" s="1">
        <f t="shared" si="2"/>
        <v>152</v>
      </c>
      <c r="B153" s="26" t="s">
        <v>679</v>
      </c>
      <c r="C153" s="14" t="s">
        <v>1472</v>
      </c>
      <c r="D153" s="23" t="s">
        <v>895</v>
      </c>
      <c r="E153" s="26" t="s">
        <v>679</v>
      </c>
    </row>
    <row r="154" spans="1:5" ht="15.75" x14ac:dyDescent="0.25">
      <c r="A154" s="1">
        <f t="shared" si="2"/>
        <v>153</v>
      </c>
      <c r="B154" s="26" t="s">
        <v>680</v>
      </c>
      <c r="C154" s="14" t="s">
        <v>476</v>
      </c>
      <c r="D154" s="23" t="s">
        <v>1341</v>
      </c>
      <c r="E154" s="26" t="s">
        <v>680</v>
      </c>
    </row>
    <row r="155" spans="1:5" ht="15.75" x14ac:dyDescent="0.25">
      <c r="A155" s="1">
        <f t="shared" si="2"/>
        <v>154</v>
      </c>
      <c r="B155" s="26" t="s">
        <v>681</v>
      </c>
      <c r="C155" s="14" t="s">
        <v>477</v>
      </c>
      <c r="D155" s="23" t="s">
        <v>896</v>
      </c>
      <c r="E155" s="26" t="s">
        <v>681</v>
      </c>
    </row>
    <row r="156" spans="1:5" ht="15.75" x14ac:dyDescent="0.25">
      <c r="A156" s="1">
        <f t="shared" si="2"/>
        <v>155</v>
      </c>
      <c r="B156" s="26" t="s">
        <v>682</v>
      </c>
      <c r="C156" s="14" t="s">
        <v>478</v>
      </c>
      <c r="D156" s="23" t="s">
        <v>897</v>
      </c>
      <c r="E156" s="26" t="s">
        <v>682</v>
      </c>
    </row>
    <row r="157" spans="1:5" ht="15.75" x14ac:dyDescent="0.25">
      <c r="A157" s="1">
        <f t="shared" si="2"/>
        <v>156</v>
      </c>
      <c r="B157" s="26" t="s">
        <v>683</v>
      </c>
      <c r="C157" s="13" t="s">
        <v>479</v>
      </c>
      <c r="D157" s="23" t="s">
        <v>898</v>
      </c>
      <c r="E157" s="26" t="s">
        <v>683</v>
      </c>
    </row>
    <row r="158" spans="1:5" ht="15.75" x14ac:dyDescent="0.25">
      <c r="A158" s="1">
        <f t="shared" si="2"/>
        <v>157</v>
      </c>
      <c r="B158" s="27" t="s">
        <v>684</v>
      </c>
      <c r="C158" s="13" t="s">
        <v>480</v>
      </c>
      <c r="D158" s="7" t="s">
        <v>84</v>
      </c>
      <c r="E158" s="27" t="s">
        <v>684</v>
      </c>
    </row>
    <row r="159" spans="1:5" ht="15.75" x14ac:dyDescent="0.25">
      <c r="A159" s="1">
        <f t="shared" si="2"/>
        <v>158</v>
      </c>
      <c r="B159" s="26" t="s">
        <v>685</v>
      </c>
      <c r="C159" s="14" t="s">
        <v>481</v>
      </c>
      <c r="D159" s="23" t="s">
        <v>899</v>
      </c>
      <c r="E159" s="26" t="s">
        <v>685</v>
      </c>
    </row>
    <row r="160" spans="1:5" ht="15.75" x14ac:dyDescent="0.25">
      <c r="A160" s="1">
        <f t="shared" si="2"/>
        <v>159</v>
      </c>
      <c r="B160" s="26" t="s">
        <v>686</v>
      </c>
      <c r="C160" s="14" t="s">
        <v>482</v>
      </c>
      <c r="D160" s="23" t="s">
        <v>899</v>
      </c>
      <c r="E160" s="26" t="s">
        <v>686</v>
      </c>
    </row>
    <row r="161" spans="1:5" ht="15.75" x14ac:dyDescent="0.25">
      <c r="A161" s="1">
        <f t="shared" si="2"/>
        <v>160</v>
      </c>
      <c r="B161" s="26" t="s">
        <v>687</v>
      </c>
      <c r="C161" s="14" t="s">
        <v>483</v>
      </c>
      <c r="D161" s="23" t="s">
        <v>899</v>
      </c>
      <c r="E161" s="26" t="s">
        <v>687</v>
      </c>
    </row>
    <row r="162" spans="1:5" ht="15.75" x14ac:dyDescent="0.25">
      <c r="A162" s="1">
        <f t="shared" si="2"/>
        <v>161</v>
      </c>
      <c r="B162" s="26" t="s">
        <v>688</v>
      </c>
      <c r="C162" s="14" t="s">
        <v>484</v>
      </c>
      <c r="D162" s="23" t="s">
        <v>899</v>
      </c>
      <c r="E162" s="26" t="s">
        <v>688</v>
      </c>
    </row>
    <row r="163" spans="1:5" ht="15.75" x14ac:dyDescent="0.25">
      <c r="A163" s="1">
        <f t="shared" si="2"/>
        <v>162</v>
      </c>
      <c r="B163" s="26" t="s">
        <v>689</v>
      </c>
      <c r="C163" s="14" t="s">
        <v>485</v>
      </c>
      <c r="D163" s="23" t="s">
        <v>900</v>
      </c>
      <c r="E163" s="26" t="s">
        <v>689</v>
      </c>
    </row>
    <row r="164" spans="1:5" ht="15.75" x14ac:dyDescent="0.25">
      <c r="A164" s="1">
        <f t="shared" si="2"/>
        <v>163</v>
      </c>
      <c r="B164" s="26" t="s">
        <v>690</v>
      </c>
      <c r="C164" s="14" t="s">
        <v>1361</v>
      </c>
      <c r="D164" s="23" t="s">
        <v>900</v>
      </c>
      <c r="E164" s="26" t="s">
        <v>690</v>
      </c>
    </row>
    <row r="165" spans="1:5" ht="15.75" x14ac:dyDescent="0.25">
      <c r="A165" s="1">
        <f t="shared" si="2"/>
        <v>164</v>
      </c>
      <c r="B165" s="26" t="s">
        <v>691</v>
      </c>
      <c r="C165" s="14" t="s">
        <v>486</v>
      </c>
      <c r="D165" s="23" t="s">
        <v>900</v>
      </c>
      <c r="E165" s="26" t="s">
        <v>691</v>
      </c>
    </row>
    <row r="166" spans="1:5" ht="15.75" x14ac:dyDescent="0.25">
      <c r="A166" s="1">
        <f t="shared" si="2"/>
        <v>165</v>
      </c>
      <c r="B166" s="26" t="s">
        <v>692</v>
      </c>
      <c r="C166" s="14" t="s">
        <v>487</v>
      </c>
      <c r="D166" s="23" t="s">
        <v>901</v>
      </c>
      <c r="E166" s="26" t="s">
        <v>692</v>
      </c>
    </row>
    <row r="167" spans="1:5" ht="15.75" x14ac:dyDescent="0.25">
      <c r="A167" s="1">
        <f t="shared" si="2"/>
        <v>166</v>
      </c>
      <c r="B167" s="26" t="s">
        <v>693</v>
      </c>
      <c r="C167" s="14" t="s">
        <v>488</v>
      </c>
      <c r="D167" s="23" t="s">
        <v>902</v>
      </c>
      <c r="E167" s="26" t="s">
        <v>693</v>
      </c>
    </row>
    <row r="168" spans="1:5" ht="15.75" x14ac:dyDescent="0.25">
      <c r="A168" s="1">
        <f t="shared" si="2"/>
        <v>167</v>
      </c>
      <c r="B168" s="26" t="s">
        <v>694</v>
      </c>
      <c r="C168" s="14" t="s">
        <v>1450</v>
      </c>
      <c r="D168" s="23" t="s">
        <v>903</v>
      </c>
      <c r="E168" s="26" t="s">
        <v>694</v>
      </c>
    </row>
    <row r="169" spans="1:5" ht="15.75" x14ac:dyDescent="0.25">
      <c r="A169" s="1">
        <f t="shared" si="2"/>
        <v>168</v>
      </c>
      <c r="B169" s="26" t="s">
        <v>695</v>
      </c>
      <c r="C169" s="14" t="s">
        <v>1372</v>
      </c>
      <c r="D169" s="23" t="s">
        <v>904</v>
      </c>
      <c r="E169" s="26" t="s">
        <v>695</v>
      </c>
    </row>
    <row r="170" spans="1:5" ht="15.75" x14ac:dyDescent="0.25">
      <c r="A170" s="1">
        <f t="shared" si="2"/>
        <v>169</v>
      </c>
      <c r="B170" s="26" t="s">
        <v>696</v>
      </c>
      <c r="C170" s="14" t="s">
        <v>490</v>
      </c>
      <c r="D170" s="23" t="s">
        <v>905</v>
      </c>
      <c r="E170" s="26" t="s">
        <v>696</v>
      </c>
    </row>
    <row r="171" spans="1:5" ht="15.75" x14ac:dyDescent="0.25">
      <c r="A171" s="1">
        <f t="shared" si="2"/>
        <v>170</v>
      </c>
      <c r="B171" s="26" t="s">
        <v>697</v>
      </c>
      <c r="C171" s="14" t="s">
        <v>1377</v>
      </c>
      <c r="D171" s="23" t="s">
        <v>905</v>
      </c>
      <c r="E171" s="26" t="s">
        <v>697</v>
      </c>
    </row>
    <row r="172" spans="1:5" ht="15.75" x14ac:dyDescent="0.25">
      <c r="A172" s="1">
        <f t="shared" si="2"/>
        <v>171</v>
      </c>
      <c r="B172" s="26" t="s">
        <v>698</v>
      </c>
      <c r="C172" s="14" t="s">
        <v>1340</v>
      </c>
      <c r="D172" s="23" t="s">
        <v>906</v>
      </c>
      <c r="E172" s="26" t="s">
        <v>698</v>
      </c>
    </row>
    <row r="173" spans="1:5" ht="15.75" x14ac:dyDescent="0.25">
      <c r="A173" s="1">
        <f t="shared" si="2"/>
        <v>172</v>
      </c>
      <c r="B173" s="26" t="s">
        <v>699</v>
      </c>
      <c r="C173" s="14" t="s">
        <v>491</v>
      </c>
      <c r="D173" s="23" t="s">
        <v>907</v>
      </c>
      <c r="E173" s="26" t="s">
        <v>699</v>
      </c>
    </row>
    <row r="174" spans="1:5" ht="15.75" x14ac:dyDescent="0.25">
      <c r="A174" s="1">
        <f t="shared" si="2"/>
        <v>173</v>
      </c>
      <c r="B174" s="26" t="s">
        <v>700</v>
      </c>
      <c r="C174" s="14" t="s">
        <v>492</v>
      </c>
      <c r="D174" s="23" t="s">
        <v>908</v>
      </c>
      <c r="E174" s="26" t="s">
        <v>700</v>
      </c>
    </row>
    <row r="175" spans="1:5" ht="15.75" x14ac:dyDescent="0.25">
      <c r="A175" s="1">
        <f t="shared" si="2"/>
        <v>174</v>
      </c>
      <c r="B175" s="26" t="s">
        <v>701</v>
      </c>
      <c r="C175" s="14" t="s">
        <v>493</v>
      </c>
      <c r="D175" s="25" t="s">
        <v>908</v>
      </c>
      <c r="E175" s="26" t="s">
        <v>701</v>
      </c>
    </row>
    <row r="176" spans="1:5" ht="15.75" x14ac:dyDescent="0.25">
      <c r="A176" s="1">
        <f t="shared" si="2"/>
        <v>175</v>
      </c>
      <c r="B176" s="26" t="s">
        <v>702</v>
      </c>
      <c r="C176" s="14" t="s">
        <v>494</v>
      </c>
      <c r="D176" s="23" t="s">
        <v>908</v>
      </c>
      <c r="E176" s="26" t="s">
        <v>702</v>
      </c>
    </row>
    <row r="177" spans="1:5" ht="15.75" x14ac:dyDescent="0.25">
      <c r="A177" s="1">
        <f t="shared" si="2"/>
        <v>176</v>
      </c>
      <c r="B177" s="26" t="s">
        <v>703</v>
      </c>
      <c r="C177" s="14" t="s">
        <v>495</v>
      </c>
      <c r="D177" s="23" t="s">
        <v>908</v>
      </c>
      <c r="E177" s="26" t="s">
        <v>703</v>
      </c>
    </row>
    <row r="178" spans="1:5" ht="15.75" x14ac:dyDescent="0.25">
      <c r="A178" s="1">
        <f t="shared" si="2"/>
        <v>177</v>
      </c>
      <c r="B178" s="26" t="s">
        <v>704</v>
      </c>
      <c r="C178" s="14" t="s">
        <v>496</v>
      </c>
      <c r="D178" s="23" t="s">
        <v>909</v>
      </c>
      <c r="E178" s="26" t="s">
        <v>704</v>
      </c>
    </row>
    <row r="179" spans="1:5" ht="15.75" x14ac:dyDescent="0.25">
      <c r="A179" s="1">
        <f t="shared" si="2"/>
        <v>178</v>
      </c>
      <c r="B179" s="26" t="s">
        <v>705</v>
      </c>
      <c r="C179" s="14" t="s">
        <v>497</v>
      </c>
      <c r="D179" s="23" t="s">
        <v>910</v>
      </c>
      <c r="E179" s="26" t="s">
        <v>705</v>
      </c>
    </row>
    <row r="180" spans="1:5" ht="15.75" x14ac:dyDescent="0.25">
      <c r="A180" s="1">
        <f t="shared" si="2"/>
        <v>179</v>
      </c>
      <c r="B180" s="27" t="s">
        <v>706</v>
      </c>
      <c r="C180" s="13" t="s">
        <v>498</v>
      </c>
      <c r="D180" s="22" t="s">
        <v>910</v>
      </c>
      <c r="E180" s="27" t="s">
        <v>706</v>
      </c>
    </row>
    <row r="181" spans="1:5" ht="15.75" x14ac:dyDescent="0.25">
      <c r="A181" s="1">
        <f t="shared" si="2"/>
        <v>180</v>
      </c>
      <c r="B181" s="26" t="s">
        <v>707</v>
      </c>
      <c r="C181" s="14" t="s">
        <v>499</v>
      </c>
      <c r="D181" s="23" t="s">
        <v>910</v>
      </c>
      <c r="E181" s="26" t="s">
        <v>707</v>
      </c>
    </row>
    <row r="182" spans="1:5" ht="15.75" x14ac:dyDescent="0.25">
      <c r="A182" s="1">
        <f t="shared" si="2"/>
        <v>181</v>
      </c>
      <c r="B182" s="26" t="s">
        <v>708</v>
      </c>
      <c r="C182" s="14" t="s">
        <v>500</v>
      </c>
      <c r="D182" s="23" t="s">
        <v>911</v>
      </c>
      <c r="E182" s="26" t="s">
        <v>708</v>
      </c>
    </row>
    <row r="183" spans="1:5" ht="15.75" x14ac:dyDescent="0.25">
      <c r="A183" s="1">
        <f t="shared" si="2"/>
        <v>182</v>
      </c>
      <c r="B183" s="26" t="s">
        <v>709</v>
      </c>
      <c r="C183" s="14" t="s">
        <v>1381</v>
      </c>
      <c r="D183" s="23" t="s">
        <v>911</v>
      </c>
      <c r="E183" s="26" t="s">
        <v>709</v>
      </c>
    </row>
    <row r="184" spans="1:5" ht="15.75" x14ac:dyDescent="0.25">
      <c r="A184" s="1">
        <f t="shared" si="2"/>
        <v>183</v>
      </c>
      <c r="B184" s="26" t="s">
        <v>710</v>
      </c>
      <c r="C184" s="14" t="s">
        <v>501</v>
      </c>
      <c r="D184" s="23" t="s">
        <v>911</v>
      </c>
      <c r="E184" s="26" t="s">
        <v>710</v>
      </c>
    </row>
    <row r="185" spans="1:5" ht="15.75" x14ac:dyDescent="0.25">
      <c r="A185" s="1">
        <f t="shared" si="2"/>
        <v>184</v>
      </c>
      <c r="B185" s="26" t="s">
        <v>711</v>
      </c>
      <c r="C185" s="14" t="s">
        <v>1460</v>
      </c>
      <c r="D185" s="23" t="s">
        <v>911</v>
      </c>
      <c r="E185" s="26" t="s">
        <v>711</v>
      </c>
    </row>
    <row r="186" spans="1:5" ht="15.75" x14ac:dyDescent="0.25">
      <c r="A186" s="1">
        <f t="shared" si="2"/>
        <v>185</v>
      </c>
      <c r="B186" s="26" t="s">
        <v>712</v>
      </c>
      <c r="C186" s="14" t="s">
        <v>503</v>
      </c>
      <c r="D186" s="23" t="s">
        <v>912</v>
      </c>
      <c r="E186" s="26" t="s">
        <v>712</v>
      </c>
    </row>
    <row r="187" spans="1:5" ht="15.75" x14ac:dyDescent="0.25">
      <c r="A187" s="1">
        <f t="shared" si="2"/>
        <v>186</v>
      </c>
      <c r="B187" s="26" t="s">
        <v>713</v>
      </c>
      <c r="C187" s="14" t="s">
        <v>504</v>
      </c>
      <c r="D187" s="23" t="s">
        <v>912</v>
      </c>
      <c r="E187" s="26" t="s">
        <v>713</v>
      </c>
    </row>
    <row r="188" spans="1:5" ht="15.75" x14ac:dyDescent="0.25">
      <c r="A188" s="1">
        <f t="shared" si="2"/>
        <v>187</v>
      </c>
      <c r="B188" s="26" t="s">
        <v>714</v>
      </c>
      <c r="C188" s="14" t="s">
        <v>505</v>
      </c>
      <c r="D188" s="23" t="s">
        <v>913</v>
      </c>
      <c r="E188" s="26" t="s">
        <v>714</v>
      </c>
    </row>
    <row r="189" spans="1:5" ht="15.75" x14ac:dyDescent="0.25">
      <c r="A189" s="1">
        <f t="shared" si="2"/>
        <v>188</v>
      </c>
      <c r="B189" s="26" t="s">
        <v>715</v>
      </c>
      <c r="C189" s="14" t="s">
        <v>506</v>
      </c>
      <c r="D189" s="23" t="s">
        <v>913</v>
      </c>
      <c r="E189" s="26" t="s">
        <v>715</v>
      </c>
    </row>
    <row r="190" spans="1:5" ht="15.75" x14ac:dyDescent="0.25">
      <c r="A190" s="1">
        <f t="shared" si="2"/>
        <v>189</v>
      </c>
      <c r="B190" s="26" t="s">
        <v>716</v>
      </c>
      <c r="C190" s="14" t="s">
        <v>507</v>
      </c>
      <c r="D190" s="23" t="s">
        <v>914</v>
      </c>
      <c r="E190" s="26" t="s">
        <v>716</v>
      </c>
    </row>
    <row r="191" spans="1:5" ht="15.75" x14ac:dyDescent="0.25">
      <c r="A191" s="1">
        <f t="shared" si="2"/>
        <v>190</v>
      </c>
      <c r="B191" s="26" t="s">
        <v>717</v>
      </c>
      <c r="C191" s="14" t="s">
        <v>508</v>
      </c>
      <c r="D191" s="23" t="s">
        <v>915</v>
      </c>
      <c r="E191" s="26" t="s">
        <v>717</v>
      </c>
    </row>
    <row r="192" spans="1:5" ht="15.75" x14ac:dyDescent="0.25">
      <c r="A192" s="1">
        <f t="shared" si="2"/>
        <v>191</v>
      </c>
      <c r="B192" s="26" t="s">
        <v>718</v>
      </c>
      <c r="C192" s="14" t="s">
        <v>509</v>
      </c>
      <c r="D192" s="23" t="s">
        <v>915</v>
      </c>
      <c r="E192" s="26" t="s">
        <v>718</v>
      </c>
    </row>
    <row r="193" spans="1:5" ht="15.75" x14ac:dyDescent="0.25">
      <c r="A193" s="1">
        <f t="shared" si="2"/>
        <v>192</v>
      </c>
      <c r="B193" s="26" t="s">
        <v>719</v>
      </c>
      <c r="C193" s="14" t="s">
        <v>510</v>
      </c>
      <c r="D193" s="23" t="s">
        <v>915</v>
      </c>
      <c r="E193" s="26" t="s">
        <v>719</v>
      </c>
    </row>
    <row r="194" spans="1:5" ht="15.75" x14ac:dyDescent="0.25">
      <c r="A194" s="1">
        <f t="shared" si="2"/>
        <v>193</v>
      </c>
      <c r="B194" s="26" t="s">
        <v>720</v>
      </c>
      <c r="C194" s="14" t="s">
        <v>511</v>
      </c>
      <c r="D194" s="23" t="s">
        <v>915</v>
      </c>
      <c r="E194" s="26" t="s">
        <v>720</v>
      </c>
    </row>
    <row r="195" spans="1:5" ht="15.75" x14ac:dyDescent="0.25">
      <c r="A195" s="1">
        <f t="shared" si="2"/>
        <v>194</v>
      </c>
      <c r="B195" s="26" t="s">
        <v>721</v>
      </c>
      <c r="C195" s="14" t="s">
        <v>512</v>
      </c>
      <c r="D195" s="23" t="s">
        <v>915</v>
      </c>
      <c r="E195" s="26" t="s">
        <v>721</v>
      </c>
    </row>
    <row r="196" spans="1:5" ht="15.75" x14ac:dyDescent="0.25">
      <c r="A196" s="1">
        <f t="shared" ref="A196:A259" si="3">IF(C196="","",A195+1)</f>
        <v>195</v>
      </c>
      <c r="B196" s="26" t="s">
        <v>722</v>
      </c>
      <c r="C196" s="14" t="s">
        <v>513</v>
      </c>
      <c r="D196" s="23" t="s">
        <v>100</v>
      </c>
      <c r="E196" s="26" t="s">
        <v>722</v>
      </c>
    </row>
    <row r="197" spans="1:5" ht="15.75" x14ac:dyDescent="0.25">
      <c r="A197" s="1">
        <f t="shared" si="3"/>
        <v>196</v>
      </c>
      <c r="B197" s="26" t="s">
        <v>723</v>
      </c>
      <c r="C197" s="14" t="s">
        <v>1382</v>
      </c>
      <c r="D197" s="7" t="s">
        <v>102</v>
      </c>
      <c r="E197" s="26" t="s">
        <v>723</v>
      </c>
    </row>
    <row r="198" spans="1:5" ht="15.75" x14ac:dyDescent="0.25">
      <c r="A198" s="1">
        <f t="shared" si="3"/>
        <v>197</v>
      </c>
      <c r="B198" s="26" t="s">
        <v>128</v>
      </c>
      <c r="C198" s="15" t="s">
        <v>15</v>
      </c>
      <c r="D198" s="24" t="s">
        <v>79</v>
      </c>
      <c r="E198" s="26" t="s">
        <v>128</v>
      </c>
    </row>
    <row r="199" spans="1:5" ht="15.75" x14ac:dyDescent="0.25">
      <c r="A199" s="1">
        <f t="shared" si="3"/>
        <v>198</v>
      </c>
      <c r="B199" s="26" t="s">
        <v>724</v>
      </c>
      <c r="C199" s="14" t="s">
        <v>514</v>
      </c>
      <c r="D199" s="23" t="s">
        <v>916</v>
      </c>
      <c r="E199" s="26" t="s">
        <v>724</v>
      </c>
    </row>
    <row r="200" spans="1:5" ht="15.75" x14ac:dyDescent="0.25">
      <c r="A200" s="1">
        <f t="shared" si="3"/>
        <v>199</v>
      </c>
      <c r="B200" s="26" t="s">
        <v>725</v>
      </c>
      <c r="C200" s="14" t="s">
        <v>515</v>
      </c>
      <c r="D200" s="23" t="s">
        <v>916</v>
      </c>
      <c r="E200" s="26" t="s">
        <v>725</v>
      </c>
    </row>
    <row r="201" spans="1:5" ht="15.75" x14ac:dyDescent="0.25">
      <c r="A201" s="1">
        <f t="shared" si="3"/>
        <v>200</v>
      </c>
      <c r="B201" s="26" t="s">
        <v>726</v>
      </c>
      <c r="C201" s="14" t="s">
        <v>516</v>
      </c>
      <c r="D201" s="23" t="s">
        <v>916</v>
      </c>
      <c r="E201" s="26" t="s">
        <v>726</v>
      </c>
    </row>
    <row r="202" spans="1:5" ht="15.75" x14ac:dyDescent="0.25">
      <c r="A202" s="1">
        <f t="shared" si="3"/>
        <v>201</v>
      </c>
      <c r="B202" s="26" t="s">
        <v>727</v>
      </c>
      <c r="C202" s="14" t="s">
        <v>517</v>
      </c>
      <c r="D202" s="23" t="s">
        <v>916</v>
      </c>
      <c r="E202" s="26" t="s">
        <v>727</v>
      </c>
    </row>
    <row r="203" spans="1:5" ht="15.75" x14ac:dyDescent="0.25">
      <c r="A203" s="1">
        <f t="shared" si="3"/>
        <v>202</v>
      </c>
      <c r="B203" s="26" t="s">
        <v>728</v>
      </c>
      <c r="C203" s="14" t="s">
        <v>1442</v>
      </c>
      <c r="D203" s="23" t="s">
        <v>915</v>
      </c>
      <c r="E203" s="26" t="s">
        <v>728</v>
      </c>
    </row>
    <row r="204" spans="1:5" ht="15.75" x14ac:dyDescent="0.25">
      <c r="A204" s="1">
        <f t="shared" si="3"/>
        <v>203</v>
      </c>
      <c r="B204" s="26" t="s">
        <v>729</v>
      </c>
      <c r="C204" s="14" t="s">
        <v>1443</v>
      </c>
      <c r="D204" s="23" t="s">
        <v>915</v>
      </c>
      <c r="E204" s="26" t="s">
        <v>729</v>
      </c>
    </row>
    <row r="205" spans="1:5" ht="15.75" x14ac:dyDescent="0.25">
      <c r="A205" s="1">
        <f t="shared" si="3"/>
        <v>204</v>
      </c>
      <c r="B205" s="26" t="s">
        <v>730</v>
      </c>
      <c r="C205" s="14" t="s">
        <v>520</v>
      </c>
      <c r="D205" s="23" t="s">
        <v>915</v>
      </c>
      <c r="E205" s="26" t="s">
        <v>730</v>
      </c>
    </row>
    <row r="206" spans="1:5" ht="15.75" x14ac:dyDescent="0.25">
      <c r="A206" s="1">
        <f t="shared" si="3"/>
        <v>205</v>
      </c>
      <c r="B206" s="26" t="s">
        <v>731</v>
      </c>
      <c r="C206" s="14" t="s">
        <v>521</v>
      </c>
      <c r="D206" s="23" t="s">
        <v>892</v>
      </c>
      <c r="E206" s="26" t="s">
        <v>731</v>
      </c>
    </row>
    <row r="207" spans="1:5" ht="15.75" x14ac:dyDescent="0.25">
      <c r="A207" s="1">
        <f t="shared" si="3"/>
        <v>206</v>
      </c>
      <c r="B207" s="26" t="s">
        <v>732</v>
      </c>
      <c r="C207" s="14" t="s">
        <v>522</v>
      </c>
      <c r="D207" s="23" t="s">
        <v>916</v>
      </c>
      <c r="E207" s="26" t="s">
        <v>732</v>
      </c>
    </row>
    <row r="208" spans="1:5" ht="15.75" x14ac:dyDescent="0.25">
      <c r="A208" s="1">
        <f t="shared" si="3"/>
        <v>207</v>
      </c>
      <c r="B208" s="26" t="s">
        <v>733</v>
      </c>
      <c r="C208" s="14" t="s">
        <v>1428</v>
      </c>
      <c r="D208" s="23" t="s">
        <v>916</v>
      </c>
      <c r="E208" s="26" t="s">
        <v>733</v>
      </c>
    </row>
    <row r="209" spans="1:5" ht="15.75" x14ac:dyDescent="0.25">
      <c r="A209" s="1">
        <f t="shared" si="3"/>
        <v>208</v>
      </c>
      <c r="B209" s="26" t="s">
        <v>734</v>
      </c>
      <c r="C209" s="14" t="s">
        <v>524</v>
      </c>
      <c r="D209" s="23" t="s">
        <v>915</v>
      </c>
      <c r="E209" s="26" t="s">
        <v>734</v>
      </c>
    </row>
    <row r="210" spans="1:5" ht="15.75" x14ac:dyDescent="0.25">
      <c r="A210" s="1">
        <f t="shared" si="3"/>
        <v>209</v>
      </c>
      <c r="B210" s="26" t="s">
        <v>735</v>
      </c>
      <c r="C210" s="14" t="s">
        <v>1380</v>
      </c>
      <c r="D210" s="23" t="s">
        <v>916</v>
      </c>
      <c r="E210" s="26" t="s">
        <v>735</v>
      </c>
    </row>
    <row r="211" spans="1:5" ht="15.75" x14ac:dyDescent="0.25">
      <c r="A211" s="1">
        <f t="shared" si="3"/>
        <v>210</v>
      </c>
      <c r="B211" s="26" t="s">
        <v>736</v>
      </c>
      <c r="C211" s="14" t="s">
        <v>525</v>
      </c>
      <c r="D211" s="23" t="s">
        <v>915</v>
      </c>
      <c r="E211" s="26" t="s">
        <v>736</v>
      </c>
    </row>
    <row r="212" spans="1:5" ht="15.75" x14ac:dyDescent="0.25">
      <c r="A212" s="1">
        <f t="shared" si="3"/>
        <v>211</v>
      </c>
      <c r="B212" s="26" t="s">
        <v>737</v>
      </c>
      <c r="C212" s="14" t="s">
        <v>526</v>
      </c>
      <c r="D212" s="23" t="s">
        <v>916</v>
      </c>
      <c r="E212" s="26" t="s">
        <v>737</v>
      </c>
    </row>
    <row r="213" spans="1:5" ht="15.75" x14ac:dyDescent="0.25">
      <c r="A213" s="1">
        <f t="shared" si="3"/>
        <v>212</v>
      </c>
      <c r="B213" s="26" t="s">
        <v>738</v>
      </c>
      <c r="C213" s="14" t="s">
        <v>1397</v>
      </c>
      <c r="D213" s="23" t="s">
        <v>916</v>
      </c>
      <c r="E213" s="26" t="s">
        <v>738</v>
      </c>
    </row>
    <row r="214" spans="1:5" ht="15.75" x14ac:dyDescent="0.25">
      <c r="A214" s="1">
        <f t="shared" si="3"/>
        <v>213</v>
      </c>
      <c r="B214" s="26" t="s">
        <v>739</v>
      </c>
      <c r="C214" s="14" t="s">
        <v>527</v>
      </c>
      <c r="D214" s="23" t="s">
        <v>915</v>
      </c>
      <c r="E214" s="26" t="s">
        <v>739</v>
      </c>
    </row>
    <row r="215" spans="1:5" ht="15.75" x14ac:dyDescent="0.25">
      <c r="A215" s="1">
        <f t="shared" si="3"/>
        <v>214</v>
      </c>
      <c r="B215" s="26" t="s">
        <v>740</v>
      </c>
      <c r="C215" s="15" t="s">
        <v>528</v>
      </c>
      <c r="D215" s="23" t="s">
        <v>918</v>
      </c>
      <c r="E215" s="26" t="s">
        <v>740</v>
      </c>
    </row>
    <row r="216" spans="1:5" ht="15.75" x14ac:dyDescent="0.25">
      <c r="A216" s="1">
        <f t="shared" si="3"/>
        <v>215</v>
      </c>
      <c r="B216" s="26" t="s">
        <v>741</v>
      </c>
      <c r="C216" s="15" t="s">
        <v>529</v>
      </c>
      <c r="D216" s="23" t="s">
        <v>918</v>
      </c>
      <c r="E216" s="26" t="s">
        <v>741</v>
      </c>
    </row>
    <row r="217" spans="1:5" ht="15.75" x14ac:dyDescent="0.25">
      <c r="A217" s="1">
        <f t="shared" si="3"/>
        <v>216</v>
      </c>
      <c r="B217" s="26" t="s">
        <v>742</v>
      </c>
      <c r="C217" s="15" t="s">
        <v>530</v>
      </c>
      <c r="D217" s="23" t="s">
        <v>918</v>
      </c>
      <c r="E217" s="26" t="s">
        <v>742</v>
      </c>
    </row>
    <row r="218" spans="1:5" ht="15.75" x14ac:dyDescent="0.25">
      <c r="A218" s="1">
        <f t="shared" si="3"/>
        <v>217</v>
      </c>
      <c r="B218" s="26" t="s">
        <v>743</v>
      </c>
      <c r="C218" s="15" t="s">
        <v>531</v>
      </c>
      <c r="D218" s="23" t="s">
        <v>918</v>
      </c>
      <c r="E218" s="26" t="s">
        <v>743</v>
      </c>
    </row>
    <row r="219" spans="1:5" ht="15.75" x14ac:dyDescent="0.25">
      <c r="A219" s="1">
        <f t="shared" si="3"/>
        <v>218</v>
      </c>
      <c r="B219" s="26" t="s">
        <v>744</v>
      </c>
      <c r="C219" s="15" t="s">
        <v>532</v>
      </c>
      <c r="D219" s="23" t="s">
        <v>918</v>
      </c>
      <c r="E219" s="26" t="s">
        <v>744</v>
      </c>
    </row>
    <row r="220" spans="1:5" ht="15.75" x14ac:dyDescent="0.25">
      <c r="A220" s="1">
        <f t="shared" si="3"/>
        <v>219</v>
      </c>
      <c r="B220" s="26" t="s">
        <v>745</v>
      </c>
      <c r="C220" s="15" t="s">
        <v>533</v>
      </c>
      <c r="D220" s="23" t="s">
        <v>918</v>
      </c>
      <c r="E220" s="26" t="s">
        <v>745</v>
      </c>
    </row>
    <row r="221" spans="1:5" ht="15.75" x14ac:dyDescent="0.25">
      <c r="A221" s="1">
        <f t="shared" si="3"/>
        <v>220</v>
      </c>
      <c r="B221" s="26" t="s">
        <v>746</v>
      </c>
      <c r="C221" s="15" t="s">
        <v>534</v>
      </c>
      <c r="D221" s="23" t="s">
        <v>918</v>
      </c>
      <c r="E221" s="26" t="s">
        <v>746</v>
      </c>
    </row>
    <row r="222" spans="1:5" ht="15.75" x14ac:dyDescent="0.25">
      <c r="A222" s="1">
        <f t="shared" si="3"/>
        <v>221</v>
      </c>
      <c r="B222" s="26" t="s">
        <v>747</v>
      </c>
      <c r="C222" s="15" t="s">
        <v>535</v>
      </c>
      <c r="D222" s="23" t="s">
        <v>918</v>
      </c>
      <c r="E222" s="26" t="s">
        <v>747</v>
      </c>
    </row>
    <row r="223" spans="1:5" ht="15.75" x14ac:dyDescent="0.25">
      <c r="A223" s="1">
        <f t="shared" si="3"/>
        <v>222</v>
      </c>
      <c r="B223" s="26" t="s">
        <v>748</v>
      </c>
      <c r="C223" s="15" t="s">
        <v>536</v>
      </c>
      <c r="D223" s="23" t="s">
        <v>918</v>
      </c>
      <c r="E223" s="26" t="s">
        <v>748</v>
      </c>
    </row>
    <row r="224" spans="1:5" ht="15.75" x14ac:dyDescent="0.25">
      <c r="A224" s="1">
        <f t="shared" si="3"/>
        <v>223</v>
      </c>
      <c r="B224" s="26" t="s">
        <v>749</v>
      </c>
      <c r="C224" s="15" t="s">
        <v>537</v>
      </c>
      <c r="D224" s="23" t="s">
        <v>918</v>
      </c>
      <c r="E224" s="26" t="s">
        <v>749</v>
      </c>
    </row>
    <row r="225" spans="1:5" ht="15.75" x14ac:dyDescent="0.25">
      <c r="A225" s="1">
        <f t="shared" si="3"/>
        <v>224</v>
      </c>
      <c r="B225" s="26" t="s">
        <v>750</v>
      </c>
      <c r="C225" s="15" t="s">
        <v>538</v>
      </c>
      <c r="D225" s="23" t="s">
        <v>918</v>
      </c>
      <c r="E225" s="26" t="s">
        <v>750</v>
      </c>
    </row>
    <row r="226" spans="1:5" ht="15.75" x14ac:dyDescent="0.25">
      <c r="A226" s="1">
        <f t="shared" si="3"/>
        <v>225</v>
      </c>
      <c r="B226" s="26" t="s">
        <v>751</v>
      </c>
      <c r="C226" s="15" t="s">
        <v>539</v>
      </c>
      <c r="D226" s="23" t="s">
        <v>918</v>
      </c>
      <c r="E226" s="26" t="s">
        <v>751</v>
      </c>
    </row>
    <row r="227" spans="1:5" ht="15.75" x14ac:dyDescent="0.25">
      <c r="A227" s="1">
        <f t="shared" si="3"/>
        <v>226</v>
      </c>
      <c r="B227" s="26" t="s">
        <v>752</v>
      </c>
      <c r="C227" s="15" t="s">
        <v>540</v>
      </c>
      <c r="D227" s="23" t="s">
        <v>918</v>
      </c>
      <c r="E227" s="26" t="s">
        <v>752</v>
      </c>
    </row>
    <row r="228" spans="1:5" ht="15.75" x14ac:dyDescent="0.25">
      <c r="A228" s="1">
        <f t="shared" si="3"/>
        <v>227</v>
      </c>
      <c r="B228" s="26" t="s">
        <v>753</v>
      </c>
      <c r="C228" s="14" t="s">
        <v>1451</v>
      </c>
      <c r="D228" s="23" t="s">
        <v>72</v>
      </c>
      <c r="E228" s="26" t="s">
        <v>753</v>
      </c>
    </row>
    <row r="229" spans="1:5" ht="15.75" x14ac:dyDescent="0.25">
      <c r="A229" s="1">
        <f t="shared" si="3"/>
        <v>228</v>
      </c>
      <c r="B229" s="26" t="s">
        <v>754</v>
      </c>
      <c r="C229" s="14" t="s">
        <v>542</v>
      </c>
      <c r="D229" s="23" t="s">
        <v>917</v>
      </c>
      <c r="E229" s="26" t="s">
        <v>754</v>
      </c>
    </row>
    <row r="230" spans="1:5" ht="15.75" x14ac:dyDescent="0.25">
      <c r="A230" s="1">
        <f t="shared" si="3"/>
        <v>229</v>
      </c>
      <c r="B230" s="26" t="s">
        <v>755</v>
      </c>
      <c r="C230" s="14" t="s">
        <v>543</v>
      </c>
      <c r="D230" s="23" t="s">
        <v>918</v>
      </c>
      <c r="E230" s="26" t="s">
        <v>755</v>
      </c>
    </row>
    <row r="231" spans="1:5" ht="15.75" x14ac:dyDescent="0.25">
      <c r="A231" s="1">
        <f t="shared" si="3"/>
        <v>230</v>
      </c>
      <c r="B231" s="26" t="s">
        <v>756</v>
      </c>
      <c r="C231" s="14" t="s">
        <v>1360</v>
      </c>
      <c r="D231" s="23" t="s">
        <v>71</v>
      </c>
      <c r="E231" s="26" t="s">
        <v>756</v>
      </c>
    </row>
    <row r="232" spans="1:5" ht="15.75" x14ac:dyDescent="0.25">
      <c r="A232" s="1">
        <f t="shared" si="3"/>
        <v>231</v>
      </c>
      <c r="B232" s="26" t="s">
        <v>216</v>
      </c>
      <c r="C232" s="14" t="s">
        <v>36</v>
      </c>
      <c r="D232" s="23" t="s">
        <v>71</v>
      </c>
      <c r="E232" s="26" t="s">
        <v>216</v>
      </c>
    </row>
    <row r="233" spans="1:5" ht="15.75" x14ac:dyDescent="0.25">
      <c r="A233" s="1">
        <f t="shared" si="3"/>
        <v>232</v>
      </c>
      <c r="B233" s="27" t="s">
        <v>223</v>
      </c>
      <c r="C233" s="13" t="s">
        <v>1441</v>
      </c>
      <c r="D233" s="22" t="s">
        <v>71</v>
      </c>
      <c r="E233" s="27" t="s">
        <v>223</v>
      </c>
    </row>
    <row r="234" spans="1:5" ht="15.75" x14ac:dyDescent="0.25">
      <c r="A234" s="1">
        <f t="shared" si="3"/>
        <v>233</v>
      </c>
      <c r="B234" s="26" t="s">
        <v>757</v>
      </c>
      <c r="C234" s="14" t="s">
        <v>544</v>
      </c>
      <c r="D234" s="23" t="s">
        <v>919</v>
      </c>
      <c r="E234" s="26" t="s">
        <v>757</v>
      </c>
    </row>
    <row r="235" spans="1:5" ht="15.75" x14ac:dyDescent="0.25">
      <c r="A235" s="1">
        <f t="shared" si="3"/>
        <v>234</v>
      </c>
      <c r="B235" s="26" t="s">
        <v>758</v>
      </c>
      <c r="C235" s="14" t="s">
        <v>545</v>
      </c>
      <c r="D235" s="23" t="s">
        <v>920</v>
      </c>
      <c r="E235" s="26" t="s">
        <v>758</v>
      </c>
    </row>
    <row r="236" spans="1:5" ht="15.75" x14ac:dyDescent="0.25">
      <c r="A236" s="1">
        <f t="shared" si="3"/>
        <v>235</v>
      </c>
      <c r="B236" s="26" t="s">
        <v>759</v>
      </c>
      <c r="C236" s="14" t="s">
        <v>546</v>
      </c>
      <c r="D236" s="23" t="s">
        <v>920</v>
      </c>
      <c r="E236" s="26" t="s">
        <v>759</v>
      </c>
    </row>
    <row r="237" spans="1:5" ht="15.75" x14ac:dyDescent="0.25">
      <c r="A237" s="1">
        <f t="shared" si="3"/>
        <v>236</v>
      </c>
      <c r="B237" s="26" t="s">
        <v>760</v>
      </c>
      <c r="C237" s="14" t="s">
        <v>547</v>
      </c>
      <c r="D237" s="23" t="s">
        <v>921</v>
      </c>
      <c r="E237" s="26" t="s">
        <v>760</v>
      </c>
    </row>
    <row r="238" spans="1:5" ht="15.75" x14ac:dyDescent="0.25">
      <c r="A238" s="1">
        <f t="shared" si="3"/>
        <v>237</v>
      </c>
      <c r="B238" s="26" t="s">
        <v>761</v>
      </c>
      <c r="C238" s="14" t="s">
        <v>548</v>
      </c>
      <c r="D238" s="23" t="s">
        <v>921</v>
      </c>
      <c r="E238" s="26" t="s">
        <v>761</v>
      </c>
    </row>
    <row r="239" spans="1:5" ht="15.75" x14ac:dyDescent="0.25">
      <c r="A239" s="1">
        <f t="shared" si="3"/>
        <v>238</v>
      </c>
      <c r="B239" s="26" t="s">
        <v>762</v>
      </c>
      <c r="C239" s="14" t="s">
        <v>549</v>
      </c>
      <c r="D239" s="23" t="s">
        <v>921</v>
      </c>
      <c r="E239" s="26" t="s">
        <v>762</v>
      </c>
    </row>
    <row r="240" spans="1:5" ht="15.75" x14ac:dyDescent="0.25">
      <c r="A240" s="1">
        <f t="shared" si="3"/>
        <v>239</v>
      </c>
      <c r="B240" s="26" t="s">
        <v>763</v>
      </c>
      <c r="C240" s="14" t="s">
        <v>550</v>
      </c>
      <c r="D240" s="23" t="s">
        <v>922</v>
      </c>
      <c r="E240" s="26" t="s">
        <v>763</v>
      </c>
    </row>
    <row r="241" spans="1:5" ht="15.75" x14ac:dyDescent="0.25">
      <c r="A241" s="1">
        <f t="shared" si="3"/>
        <v>240</v>
      </c>
      <c r="B241" s="26" t="s">
        <v>764</v>
      </c>
      <c r="C241" s="14" t="s">
        <v>551</v>
      </c>
      <c r="D241" s="23" t="s">
        <v>922</v>
      </c>
      <c r="E241" s="26" t="s">
        <v>764</v>
      </c>
    </row>
    <row r="242" spans="1:5" ht="15.75" x14ac:dyDescent="0.25">
      <c r="A242" s="1">
        <f t="shared" si="3"/>
        <v>241</v>
      </c>
      <c r="B242" s="26" t="s">
        <v>765</v>
      </c>
      <c r="C242" s="14" t="s">
        <v>1456</v>
      </c>
      <c r="D242" s="23" t="s">
        <v>923</v>
      </c>
      <c r="E242" s="26" t="s">
        <v>765</v>
      </c>
    </row>
    <row r="243" spans="1:5" ht="15.75" x14ac:dyDescent="0.25">
      <c r="A243" s="1">
        <f t="shared" si="3"/>
        <v>242</v>
      </c>
      <c r="B243" s="26" t="s">
        <v>766</v>
      </c>
      <c r="C243" s="14" t="s">
        <v>1457</v>
      </c>
      <c r="D243" s="23" t="s">
        <v>924</v>
      </c>
      <c r="E243" s="26" t="s">
        <v>766</v>
      </c>
    </row>
    <row r="244" spans="1:5" ht="15.75" x14ac:dyDescent="0.25">
      <c r="A244" s="1">
        <f t="shared" si="3"/>
        <v>243</v>
      </c>
      <c r="B244" s="26" t="s">
        <v>767</v>
      </c>
      <c r="C244" s="14" t="s">
        <v>1407</v>
      </c>
      <c r="D244" s="23" t="s">
        <v>925</v>
      </c>
      <c r="E244" s="26" t="s">
        <v>767</v>
      </c>
    </row>
    <row r="245" spans="1:5" ht="15.75" x14ac:dyDescent="0.25">
      <c r="A245" s="1">
        <f t="shared" si="3"/>
        <v>244</v>
      </c>
      <c r="B245" s="26" t="s">
        <v>768</v>
      </c>
      <c r="C245" s="14" t="s">
        <v>554</v>
      </c>
      <c r="D245" s="23" t="s">
        <v>925</v>
      </c>
      <c r="E245" s="26" t="s">
        <v>768</v>
      </c>
    </row>
    <row r="246" spans="1:5" ht="15.75" x14ac:dyDescent="0.25">
      <c r="A246" s="1">
        <f t="shared" si="3"/>
        <v>245</v>
      </c>
      <c r="B246" s="26" t="s">
        <v>769</v>
      </c>
      <c r="C246" s="14" t="s">
        <v>1371</v>
      </c>
      <c r="D246" s="23" t="s">
        <v>926</v>
      </c>
      <c r="E246" s="26" t="s">
        <v>769</v>
      </c>
    </row>
    <row r="247" spans="1:5" ht="15.75" x14ac:dyDescent="0.25">
      <c r="A247" s="1">
        <f t="shared" si="3"/>
        <v>246</v>
      </c>
      <c r="B247" s="26" t="s">
        <v>770</v>
      </c>
      <c r="C247" s="14" t="s">
        <v>1368</v>
      </c>
      <c r="D247" s="23" t="s">
        <v>927</v>
      </c>
      <c r="E247" s="26" t="s">
        <v>770</v>
      </c>
    </row>
    <row r="248" spans="1:5" ht="15.75" x14ac:dyDescent="0.25">
      <c r="A248" s="1">
        <f t="shared" si="3"/>
        <v>247</v>
      </c>
      <c r="B248" s="26" t="s">
        <v>771</v>
      </c>
      <c r="C248" s="14" t="s">
        <v>555</v>
      </c>
      <c r="D248" s="23" t="s">
        <v>928</v>
      </c>
      <c r="E248" s="26" t="s">
        <v>771</v>
      </c>
    </row>
    <row r="249" spans="1:5" ht="15.75" x14ac:dyDescent="0.25">
      <c r="A249" s="1">
        <f t="shared" si="3"/>
        <v>248</v>
      </c>
      <c r="B249" s="26" t="s">
        <v>772</v>
      </c>
      <c r="C249" s="14" t="s">
        <v>556</v>
      </c>
      <c r="D249" s="23" t="s">
        <v>929</v>
      </c>
      <c r="E249" s="26" t="s">
        <v>772</v>
      </c>
    </row>
    <row r="250" spans="1:5" ht="15.75" x14ac:dyDescent="0.25">
      <c r="A250" s="1">
        <f t="shared" si="3"/>
        <v>249</v>
      </c>
      <c r="B250" s="26" t="s">
        <v>773</v>
      </c>
      <c r="C250" s="14" t="s">
        <v>557</v>
      </c>
      <c r="D250" s="23" t="s">
        <v>929</v>
      </c>
      <c r="E250" s="26" t="s">
        <v>773</v>
      </c>
    </row>
    <row r="251" spans="1:5" ht="15.75" x14ac:dyDescent="0.25">
      <c r="A251" s="1">
        <f t="shared" si="3"/>
        <v>250</v>
      </c>
      <c r="B251" s="26" t="s">
        <v>774</v>
      </c>
      <c r="C251" s="14" t="s">
        <v>558</v>
      </c>
      <c r="D251" s="23" t="s">
        <v>930</v>
      </c>
      <c r="E251" s="26" t="s">
        <v>774</v>
      </c>
    </row>
    <row r="252" spans="1:5" ht="15.75" x14ac:dyDescent="0.25">
      <c r="A252" s="1">
        <f t="shared" si="3"/>
        <v>251</v>
      </c>
      <c r="B252" s="26" t="s">
        <v>775</v>
      </c>
      <c r="C252" s="14" t="s">
        <v>559</v>
      </c>
      <c r="D252" s="23" t="s">
        <v>930</v>
      </c>
      <c r="E252" s="26" t="s">
        <v>775</v>
      </c>
    </row>
    <row r="253" spans="1:5" ht="15.75" x14ac:dyDescent="0.25">
      <c r="A253" s="1">
        <f t="shared" si="3"/>
        <v>252</v>
      </c>
      <c r="B253" s="26" t="s">
        <v>776</v>
      </c>
      <c r="C253" s="14" t="s">
        <v>560</v>
      </c>
      <c r="D253" s="23" t="s">
        <v>931</v>
      </c>
      <c r="E253" s="26" t="s">
        <v>776</v>
      </c>
    </row>
    <row r="254" spans="1:5" ht="15.75" x14ac:dyDescent="0.25">
      <c r="A254" s="1">
        <f t="shared" si="3"/>
        <v>253</v>
      </c>
      <c r="B254" s="26" t="s">
        <v>777</v>
      </c>
      <c r="C254" s="14" t="s">
        <v>561</v>
      </c>
      <c r="D254" s="23" t="s">
        <v>931</v>
      </c>
      <c r="E254" s="26" t="s">
        <v>777</v>
      </c>
    </row>
    <row r="255" spans="1:5" ht="15.75" x14ac:dyDescent="0.25">
      <c r="A255" s="1">
        <f t="shared" si="3"/>
        <v>254</v>
      </c>
      <c r="B255" s="26" t="s">
        <v>778</v>
      </c>
      <c r="C255" s="14" t="s">
        <v>562</v>
      </c>
      <c r="D255" s="23" t="s">
        <v>932</v>
      </c>
      <c r="E255" s="26" t="s">
        <v>778</v>
      </c>
    </row>
    <row r="256" spans="1:5" ht="15.75" x14ac:dyDescent="0.25">
      <c r="A256" s="1">
        <f t="shared" si="3"/>
        <v>255</v>
      </c>
      <c r="B256" s="26" t="s">
        <v>779</v>
      </c>
      <c r="C256" s="14" t="s">
        <v>563</v>
      </c>
      <c r="D256" s="23" t="s">
        <v>933</v>
      </c>
      <c r="E256" s="26" t="s">
        <v>779</v>
      </c>
    </row>
    <row r="257" spans="1:5" ht="15.75" x14ac:dyDescent="0.25">
      <c r="A257" s="1">
        <f t="shared" si="3"/>
        <v>256</v>
      </c>
      <c r="B257" s="26" t="s">
        <v>780</v>
      </c>
      <c r="C257" s="14" t="s">
        <v>564</v>
      </c>
      <c r="D257" s="23" t="s">
        <v>934</v>
      </c>
      <c r="E257" s="26" t="s">
        <v>780</v>
      </c>
    </row>
    <row r="258" spans="1:5" ht="15.75" x14ac:dyDescent="0.25">
      <c r="A258" s="1">
        <f t="shared" si="3"/>
        <v>257</v>
      </c>
      <c r="B258" s="26" t="s">
        <v>781</v>
      </c>
      <c r="C258" s="14" t="s">
        <v>565</v>
      </c>
      <c r="D258" s="23" t="s">
        <v>935</v>
      </c>
      <c r="E258" s="26" t="s">
        <v>781</v>
      </c>
    </row>
    <row r="259" spans="1:5" ht="15.75" x14ac:dyDescent="0.25">
      <c r="A259" s="1">
        <f t="shared" si="3"/>
        <v>258</v>
      </c>
      <c r="B259" s="26" t="s">
        <v>782</v>
      </c>
      <c r="C259" s="14" t="s">
        <v>1463</v>
      </c>
      <c r="D259" s="23" t="s">
        <v>936</v>
      </c>
      <c r="E259" s="26" t="s">
        <v>782</v>
      </c>
    </row>
    <row r="260" spans="1:5" ht="15.75" x14ac:dyDescent="0.25">
      <c r="A260" s="1">
        <f t="shared" ref="A260:A323" si="4">IF(C260="","",A259+1)</f>
        <v>259</v>
      </c>
      <c r="B260" s="26" t="s">
        <v>783</v>
      </c>
      <c r="C260" s="14" t="s">
        <v>567</v>
      </c>
      <c r="D260" s="23" t="s">
        <v>937</v>
      </c>
      <c r="E260" s="26" t="s">
        <v>783</v>
      </c>
    </row>
    <row r="261" spans="1:5" ht="15.75" x14ac:dyDescent="0.25">
      <c r="A261" s="1">
        <f t="shared" si="4"/>
        <v>260</v>
      </c>
      <c r="B261" s="26" t="s">
        <v>784</v>
      </c>
      <c r="C261" s="14" t="s">
        <v>568</v>
      </c>
      <c r="D261" s="23" t="s">
        <v>938</v>
      </c>
      <c r="E261" s="26" t="s">
        <v>784</v>
      </c>
    </row>
    <row r="262" spans="1:5" ht="15.75" x14ac:dyDescent="0.25">
      <c r="A262" s="1">
        <f t="shared" si="4"/>
        <v>261</v>
      </c>
      <c r="B262" s="26" t="s">
        <v>785</v>
      </c>
      <c r="C262" s="14" t="s">
        <v>569</v>
      </c>
      <c r="D262" s="23" t="s">
        <v>939</v>
      </c>
      <c r="E262" s="26" t="s">
        <v>785</v>
      </c>
    </row>
    <row r="263" spans="1:5" ht="15.75" x14ac:dyDescent="0.25">
      <c r="A263" s="1">
        <f t="shared" si="4"/>
        <v>262</v>
      </c>
      <c r="B263" s="26" t="s">
        <v>786</v>
      </c>
      <c r="C263" s="14" t="s">
        <v>570</v>
      </c>
      <c r="D263" s="23" t="s">
        <v>939</v>
      </c>
      <c r="E263" s="26" t="s">
        <v>786</v>
      </c>
    </row>
    <row r="264" spans="1:5" ht="15.75" x14ac:dyDescent="0.25">
      <c r="A264" s="1">
        <f t="shared" si="4"/>
        <v>263</v>
      </c>
      <c r="B264" s="26" t="s">
        <v>787</v>
      </c>
      <c r="C264" s="14" t="s">
        <v>1473</v>
      </c>
      <c r="D264" s="23" t="s">
        <v>939</v>
      </c>
      <c r="E264" s="26" t="s">
        <v>787</v>
      </c>
    </row>
    <row r="265" spans="1:5" ht="15.75" x14ac:dyDescent="0.25">
      <c r="A265" s="1">
        <f t="shared" si="4"/>
        <v>264</v>
      </c>
      <c r="B265" s="26" t="s">
        <v>788</v>
      </c>
      <c r="C265" s="14" t="s">
        <v>572</v>
      </c>
      <c r="D265" s="23" t="s">
        <v>940</v>
      </c>
      <c r="E265" s="26" t="s">
        <v>788</v>
      </c>
    </row>
    <row r="266" spans="1:5" ht="15.75" x14ac:dyDescent="0.25">
      <c r="A266" s="1">
        <f t="shared" si="4"/>
        <v>265</v>
      </c>
      <c r="B266" s="26" t="s">
        <v>789</v>
      </c>
      <c r="C266" s="14" t="s">
        <v>573</v>
      </c>
      <c r="D266" s="23" t="s">
        <v>941</v>
      </c>
      <c r="E266" s="26" t="s">
        <v>789</v>
      </c>
    </row>
    <row r="267" spans="1:5" ht="15.75" x14ac:dyDescent="0.25">
      <c r="A267" s="1">
        <f t="shared" si="4"/>
        <v>266</v>
      </c>
      <c r="B267" s="26" t="s">
        <v>790</v>
      </c>
      <c r="C267" s="14" t="s">
        <v>574</v>
      </c>
      <c r="D267" s="23" t="s">
        <v>941</v>
      </c>
      <c r="E267" s="26" t="s">
        <v>790</v>
      </c>
    </row>
    <row r="268" spans="1:5" ht="15.75" x14ac:dyDescent="0.25">
      <c r="A268" s="1">
        <f t="shared" si="4"/>
        <v>267</v>
      </c>
      <c r="B268" s="26" t="s">
        <v>791</v>
      </c>
      <c r="C268" s="14" t="s">
        <v>575</v>
      </c>
      <c r="D268" s="23" t="s">
        <v>941</v>
      </c>
      <c r="E268" s="26" t="s">
        <v>791</v>
      </c>
    </row>
    <row r="269" spans="1:5" ht="15.75" x14ac:dyDescent="0.25">
      <c r="A269" s="1">
        <f t="shared" si="4"/>
        <v>268</v>
      </c>
      <c r="B269" s="26" t="s">
        <v>792</v>
      </c>
      <c r="C269" s="14" t="s">
        <v>1462</v>
      </c>
      <c r="D269" s="23" t="s">
        <v>941</v>
      </c>
      <c r="E269" s="26" t="s">
        <v>792</v>
      </c>
    </row>
    <row r="270" spans="1:5" ht="15.75" x14ac:dyDescent="0.25">
      <c r="A270" s="1">
        <f t="shared" si="4"/>
        <v>269</v>
      </c>
      <c r="B270" s="26" t="s">
        <v>793</v>
      </c>
      <c r="C270" s="14" t="s">
        <v>1366</v>
      </c>
      <c r="D270" s="23" t="s">
        <v>942</v>
      </c>
      <c r="E270" s="26" t="s">
        <v>793</v>
      </c>
    </row>
    <row r="271" spans="1:5" ht="15.75" x14ac:dyDescent="0.25">
      <c r="A271" s="1">
        <f t="shared" si="4"/>
        <v>270</v>
      </c>
      <c r="B271" s="26" t="s">
        <v>794</v>
      </c>
      <c r="C271" s="14" t="s">
        <v>1469</v>
      </c>
      <c r="D271" s="23" t="s">
        <v>942</v>
      </c>
      <c r="E271" s="26" t="s">
        <v>794</v>
      </c>
    </row>
    <row r="272" spans="1:5" ht="15.75" x14ac:dyDescent="0.25">
      <c r="A272" s="1">
        <f t="shared" si="4"/>
        <v>271</v>
      </c>
      <c r="B272" s="26" t="s">
        <v>795</v>
      </c>
      <c r="C272" s="14" t="s">
        <v>1367</v>
      </c>
      <c r="D272" s="23" t="s">
        <v>942</v>
      </c>
      <c r="E272" s="26" t="s">
        <v>795</v>
      </c>
    </row>
    <row r="273" spans="1:5" ht="15.75" x14ac:dyDescent="0.25">
      <c r="A273" s="1">
        <f t="shared" si="4"/>
        <v>272</v>
      </c>
      <c r="B273" s="26" t="s">
        <v>796</v>
      </c>
      <c r="C273" s="14" t="s">
        <v>1453</v>
      </c>
      <c r="D273" s="23" t="s">
        <v>942</v>
      </c>
      <c r="E273" s="26" t="s">
        <v>796</v>
      </c>
    </row>
    <row r="274" spans="1:5" ht="15.75" x14ac:dyDescent="0.25">
      <c r="A274" s="1">
        <f t="shared" si="4"/>
        <v>273</v>
      </c>
      <c r="B274" s="27" t="s">
        <v>797</v>
      </c>
      <c r="C274" s="13" t="s">
        <v>1445</v>
      </c>
      <c r="D274" s="22" t="s">
        <v>942</v>
      </c>
      <c r="E274" s="27" t="s">
        <v>797</v>
      </c>
    </row>
    <row r="275" spans="1:5" ht="15.75" x14ac:dyDescent="0.25">
      <c r="A275" s="1">
        <f t="shared" si="4"/>
        <v>274</v>
      </c>
      <c r="B275" s="26" t="s">
        <v>798</v>
      </c>
      <c r="C275" s="14" t="s">
        <v>580</v>
      </c>
      <c r="D275" s="23" t="s">
        <v>942</v>
      </c>
      <c r="E275" s="26" t="s">
        <v>798</v>
      </c>
    </row>
    <row r="276" spans="1:5" ht="15.75" x14ac:dyDescent="0.25">
      <c r="A276" s="1">
        <f t="shared" si="4"/>
        <v>275</v>
      </c>
      <c r="B276" s="26" t="s">
        <v>799</v>
      </c>
      <c r="C276" s="14" t="s">
        <v>581</v>
      </c>
      <c r="D276" s="23" t="s">
        <v>942</v>
      </c>
      <c r="E276" s="26" t="s">
        <v>799</v>
      </c>
    </row>
    <row r="277" spans="1:5" ht="15.75" x14ac:dyDescent="0.25">
      <c r="A277" s="1">
        <f t="shared" si="4"/>
        <v>276</v>
      </c>
      <c r="B277" s="26" t="s">
        <v>800</v>
      </c>
      <c r="C277" s="14" t="s">
        <v>582</v>
      </c>
      <c r="D277" s="23" t="s">
        <v>943</v>
      </c>
      <c r="E277" s="26" t="s">
        <v>800</v>
      </c>
    </row>
    <row r="278" spans="1:5" ht="15.75" x14ac:dyDescent="0.25">
      <c r="A278" s="1">
        <f t="shared" si="4"/>
        <v>277</v>
      </c>
      <c r="B278" s="26" t="s">
        <v>801</v>
      </c>
      <c r="C278" s="14" t="s">
        <v>583</v>
      </c>
      <c r="D278" s="23" t="s">
        <v>943</v>
      </c>
      <c r="E278" s="26" t="s">
        <v>801</v>
      </c>
    </row>
    <row r="279" spans="1:5" ht="15.75" x14ac:dyDescent="0.25">
      <c r="A279" s="1">
        <f t="shared" si="4"/>
        <v>278</v>
      </c>
      <c r="B279" s="26" t="s">
        <v>802</v>
      </c>
      <c r="C279" s="14" t="s">
        <v>584</v>
      </c>
      <c r="D279" s="23" t="s">
        <v>943</v>
      </c>
      <c r="E279" s="26" t="s">
        <v>802</v>
      </c>
    </row>
    <row r="280" spans="1:5" ht="15.75" x14ac:dyDescent="0.25">
      <c r="A280" s="1">
        <f t="shared" si="4"/>
        <v>279</v>
      </c>
      <c r="B280" s="26" t="s">
        <v>803</v>
      </c>
      <c r="C280" s="14" t="s">
        <v>585</v>
      </c>
      <c r="D280" s="23" t="s">
        <v>943</v>
      </c>
      <c r="E280" s="26" t="s">
        <v>803</v>
      </c>
    </row>
    <row r="281" spans="1:5" ht="15.75" x14ac:dyDescent="0.25">
      <c r="A281" s="1">
        <f t="shared" si="4"/>
        <v>280</v>
      </c>
      <c r="B281" s="26" t="s">
        <v>804</v>
      </c>
      <c r="C281" s="14" t="s">
        <v>586</v>
      </c>
      <c r="D281" s="23" t="s">
        <v>943</v>
      </c>
      <c r="E281" s="26" t="s">
        <v>804</v>
      </c>
    </row>
    <row r="282" spans="1:5" ht="15.75" x14ac:dyDescent="0.25">
      <c r="A282" s="1">
        <f t="shared" si="4"/>
        <v>281</v>
      </c>
      <c r="B282" s="26" t="s">
        <v>805</v>
      </c>
      <c r="C282" s="14" t="s">
        <v>587</v>
      </c>
      <c r="D282" s="23" t="s">
        <v>944</v>
      </c>
      <c r="E282" s="26" t="s">
        <v>805</v>
      </c>
    </row>
    <row r="283" spans="1:5" ht="15.75" x14ac:dyDescent="0.25">
      <c r="A283" s="1">
        <f t="shared" si="4"/>
        <v>282</v>
      </c>
      <c r="B283" s="26" t="s">
        <v>806</v>
      </c>
      <c r="C283" s="14" t="s">
        <v>588</v>
      </c>
      <c r="D283" s="23" t="s">
        <v>944</v>
      </c>
      <c r="E283" s="26" t="s">
        <v>806</v>
      </c>
    </row>
    <row r="284" spans="1:5" ht="15.75" x14ac:dyDescent="0.25">
      <c r="A284" s="1">
        <f t="shared" si="4"/>
        <v>283</v>
      </c>
      <c r="B284" s="26" t="s">
        <v>807</v>
      </c>
      <c r="C284" s="14" t="s">
        <v>589</v>
      </c>
      <c r="D284" s="23" t="s">
        <v>944</v>
      </c>
      <c r="E284" s="26" t="s">
        <v>807</v>
      </c>
    </row>
    <row r="285" spans="1:5" ht="15.75" x14ac:dyDescent="0.25">
      <c r="A285" s="1">
        <f t="shared" si="4"/>
        <v>284</v>
      </c>
      <c r="B285" s="26" t="s">
        <v>808</v>
      </c>
      <c r="C285" s="14" t="s">
        <v>590</v>
      </c>
      <c r="D285" s="23" t="s">
        <v>945</v>
      </c>
      <c r="E285" s="26" t="s">
        <v>808</v>
      </c>
    </row>
    <row r="286" spans="1:5" ht="15.75" x14ac:dyDescent="0.25">
      <c r="A286" s="1">
        <f t="shared" si="4"/>
        <v>285</v>
      </c>
      <c r="B286" s="26" t="s">
        <v>809</v>
      </c>
      <c r="C286" s="14" t="s">
        <v>1409</v>
      </c>
      <c r="D286" s="23" t="s">
        <v>946</v>
      </c>
      <c r="E286" s="26" t="s">
        <v>809</v>
      </c>
    </row>
    <row r="287" spans="1:5" ht="15.75" x14ac:dyDescent="0.25">
      <c r="A287" s="1">
        <f t="shared" si="4"/>
        <v>286</v>
      </c>
      <c r="B287" s="26" t="s">
        <v>810</v>
      </c>
      <c r="C287" s="14" t="s">
        <v>591</v>
      </c>
      <c r="D287" s="23" t="s">
        <v>947</v>
      </c>
      <c r="E287" s="26" t="s">
        <v>810</v>
      </c>
    </row>
    <row r="288" spans="1:5" ht="15.75" x14ac:dyDescent="0.25">
      <c r="A288" s="1">
        <f t="shared" si="4"/>
        <v>287</v>
      </c>
      <c r="B288" s="26" t="s">
        <v>811</v>
      </c>
      <c r="C288" s="14" t="s">
        <v>592</v>
      </c>
      <c r="D288" s="23" t="s">
        <v>948</v>
      </c>
      <c r="E288" s="26" t="s">
        <v>811</v>
      </c>
    </row>
    <row r="289" spans="1:5" ht="15.75" x14ac:dyDescent="0.25">
      <c r="A289" s="1">
        <f t="shared" si="4"/>
        <v>288</v>
      </c>
      <c r="B289" s="26" t="s">
        <v>812</v>
      </c>
      <c r="C289" s="14" t="s">
        <v>593</v>
      </c>
      <c r="D289" s="23" t="s">
        <v>949</v>
      </c>
      <c r="E289" s="26" t="s">
        <v>812</v>
      </c>
    </row>
    <row r="290" spans="1:5" ht="15.75" x14ac:dyDescent="0.25">
      <c r="A290" s="1">
        <f t="shared" si="4"/>
        <v>289</v>
      </c>
      <c r="B290" s="26" t="s">
        <v>813</v>
      </c>
      <c r="C290" s="14" t="s">
        <v>594</v>
      </c>
      <c r="D290" s="23" t="s">
        <v>950</v>
      </c>
      <c r="E290" s="26" t="s">
        <v>813</v>
      </c>
    </row>
    <row r="291" spans="1:5" ht="15.75" x14ac:dyDescent="0.25">
      <c r="A291" s="1">
        <f t="shared" si="4"/>
        <v>290</v>
      </c>
      <c r="B291" s="26" t="s">
        <v>814</v>
      </c>
      <c r="C291" s="14" t="s">
        <v>595</v>
      </c>
      <c r="D291" s="23" t="s">
        <v>951</v>
      </c>
      <c r="E291" s="26" t="s">
        <v>814</v>
      </c>
    </row>
    <row r="292" spans="1:5" ht="15.75" x14ac:dyDescent="0.25">
      <c r="A292" s="1">
        <f t="shared" si="4"/>
        <v>291</v>
      </c>
      <c r="B292" s="26" t="s">
        <v>815</v>
      </c>
      <c r="C292" s="14" t="s">
        <v>596</v>
      </c>
      <c r="D292" s="23" t="s">
        <v>952</v>
      </c>
      <c r="E292" s="26" t="s">
        <v>815</v>
      </c>
    </row>
    <row r="293" spans="1:5" ht="15.75" x14ac:dyDescent="0.25">
      <c r="A293" s="1">
        <f t="shared" si="4"/>
        <v>292</v>
      </c>
      <c r="B293" s="26" t="s">
        <v>816</v>
      </c>
      <c r="C293" s="14" t="s">
        <v>597</v>
      </c>
      <c r="D293" s="23" t="s">
        <v>953</v>
      </c>
      <c r="E293" s="26" t="s">
        <v>816</v>
      </c>
    </row>
    <row r="294" spans="1:5" ht="15.75" x14ac:dyDescent="0.25">
      <c r="A294" s="1">
        <f t="shared" si="4"/>
        <v>293</v>
      </c>
      <c r="B294" s="26" t="s">
        <v>817</v>
      </c>
      <c r="C294" s="14" t="s">
        <v>598</v>
      </c>
      <c r="D294" s="23" t="s">
        <v>953</v>
      </c>
      <c r="E294" s="26" t="s">
        <v>817</v>
      </c>
    </row>
    <row r="295" spans="1:5" ht="15.75" x14ac:dyDescent="0.25">
      <c r="A295" s="1">
        <f t="shared" si="4"/>
        <v>294</v>
      </c>
      <c r="B295" s="26" t="s">
        <v>818</v>
      </c>
      <c r="C295" s="14" t="s">
        <v>1413</v>
      </c>
      <c r="D295" s="23" t="s">
        <v>954</v>
      </c>
      <c r="E295" s="26" t="s">
        <v>818</v>
      </c>
    </row>
    <row r="296" spans="1:5" ht="15.75" x14ac:dyDescent="0.25">
      <c r="A296" s="1">
        <f t="shared" si="4"/>
        <v>295</v>
      </c>
      <c r="B296" s="26" t="s">
        <v>819</v>
      </c>
      <c r="C296" s="14" t="s">
        <v>599</v>
      </c>
      <c r="D296" s="23" t="s">
        <v>955</v>
      </c>
      <c r="E296" s="26" t="s">
        <v>819</v>
      </c>
    </row>
    <row r="297" spans="1:5" ht="15.75" x14ac:dyDescent="0.25">
      <c r="A297" s="1">
        <f t="shared" si="4"/>
        <v>296</v>
      </c>
      <c r="B297" s="26" t="s">
        <v>820</v>
      </c>
      <c r="C297" s="14" t="s">
        <v>600</v>
      </c>
      <c r="D297" s="23" t="s">
        <v>956</v>
      </c>
      <c r="E297" s="26" t="s">
        <v>820</v>
      </c>
    </row>
    <row r="298" spans="1:5" ht="15.75" x14ac:dyDescent="0.25">
      <c r="A298" s="1">
        <f t="shared" si="4"/>
        <v>297</v>
      </c>
      <c r="B298" s="26" t="s">
        <v>821</v>
      </c>
      <c r="C298" s="14" t="s">
        <v>601</v>
      </c>
      <c r="D298" s="23" t="s">
        <v>957</v>
      </c>
      <c r="E298" s="26" t="s">
        <v>821</v>
      </c>
    </row>
    <row r="299" spans="1:5" ht="15.75" x14ac:dyDescent="0.25">
      <c r="A299" s="1">
        <f t="shared" si="4"/>
        <v>298</v>
      </c>
      <c r="B299" s="26" t="s">
        <v>822</v>
      </c>
      <c r="C299" s="14" t="s">
        <v>602</v>
      </c>
      <c r="D299" s="23" t="s">
        <v>958</v>
      </c>
      <c r="E299" s="26" t="s">
        <v>822</v>
      </c>
    </row>
    <row r="300" spans="1:5" ht="15.75" x14ac:dyDescent="0.25">
      <c r="A300" s="1">
        <f t="shared" si="4"/>
        <v>299</v>
      </c>
      <c r="B300" s="26" t="s">
        <v>823</v>
      </c>
      <c r="C300" s="14" t="s">
        <v>603</v>
      </c>
      <c r="D300" s="23" t="s">
        <v>959</v>
      </c>
      <c r="E300" s="26" t="s">
        <v>823</v>
      </c>
    </row>
    <row r="301" spans="1:5" ht="15.75" x14ac:dyDescent="0.25">
      <c r="A301" s="1">
        <f t="shared" si="4"/>
        <v>300</v>
      </c>
      <c r="B301" s="26" t="s">
        <v>824</v>
      </c>
      <c r="C301" s="14" t="s">
        <v>1369</v>
      </c>
      <c r="D301" s="23" t="s">
        <v>960</v>
      </c>
      <c r="E301" s="26" t="s">
        <v>824</v>
      </c>
    </row>
    <row r="302" spans="1:5" ht="15.75" x14ac:dyDescent="0.25">
      <c r="A302" s="1">
        <f t="shared" si="4"/>
        <v>301</v>
      </c>
      <c r="B302" s="26" t="s">
        <v>825</v>
      </c>
      <c r="C302" s="14" t="s">
        <v>604</v>
      </c>
      <c r="D302" s="23" t="s">
        <v>960</v>
      </c>
      <c r="E302" s="26" t="s">
        <v>825</v>
      </c>
    </row>
    <row r="303" spans="1:5" ht="15.75" x14ac:dyDescent="0.25">
      <c r="A303" s="1">
        <f t="shared" si="4"/>
        <v>302</v>
      </c>
      <c r="B303" s="26" t="s">
        <v>826</v>
      </c>
      <c r="C303" s="14" t="s">
        <v>1474</v>
      </c>
      <c r="D303" s="23" t="s">
        <v>960</v>
      </c>
      <c r="E303" s="26" t="s">
        <v>826</v>
      </c>
    </row>
    <row r="304" spans="1:5" ht="15.75" x14ac:dyDescent="0.25">
      <c r="A304" s="1">
        <f t="shared" si="4"/>
        <v>303</v>
      </c>
      <c r="B304" s="26" t="s">
        <v>827</v>
      </c>
      <c r="C304" s="14" t="s">
        <v>605</v>
      </c>
      <c r="D304" s="23" t="s">
        <v>91</v>
      </c>
      <c r="E304" s="26" t="s">
        <v>827</v>
      </c>
    </row>
    <row r="305" spans="1:5" ht="15.75" x14ac:dyDescent="0.25">
      <c r="A305" s="1">
        <f t="shared" si="4"/>
        <v>304</v>
      </c>
      <c r="B305" s="26" t="s">
        <v>828</v>
      </c>
      <c r="C305" s="14" t="s">
        <v>606</v>
      </c>
      <c r="D305" s="23" t="s">
        <v>71</v>
      </c>
      <c r="E305" s="26" t="s">
        <v>828</v>
      </c>
    </row>
    <row r="306" spans="1:5" ht="15.75" x14ac:dyDescent="0.25">
      <c r="A306" s="1">
        <f t="shared" si="4"/>
        <v>305</v>
      </c>
      <c r="B306" s="26" t="s">
        <v>829</v>
      </c>
      <c r="C306" s="14" t="s">
        <v>607</v>
      </c>
      <c r="D306" s="23" t="s">
        <v>961</v>
      </c>
      <c r="E306" s="26" t="s">
        <v>829</v>
      </c>
    </row>
    <row r="307" spans="1:5" ht="15.75" x14ac:dyDescent="0.25">
      <c r="A307" s="1">
        <f t="shared" si="4"/>
        <v>306</v>
      </c>
      <c r="B307" s="26" t="s">
        <v>830</v>
      </c>
      <c r="C307" s="14" t="s">
        <v>608</v>
      </c>
      <c r="D307" s="23" t="s">
        <v>73</v>
      </c>
      <c r="E307" s="26" t="s">
        <v>830</v>
      </c>
    </row>
    <row r="308" spans="1:5" ht="15.75" x14ac:dyDescent="0.25">
      <c r="A308" s="1">
        <f t="shared" si="4"/>
        <v>307</v>
      </c>
      <c r="B308" s="26" t="s">
        <v>831</v>
      </c>
      <c r="C308" s="14" t="s">
        <v>1432</v>
      </c>
      <c r="D308" s="23" t="s">
        <v>73</v>
      </c>
      <c r="E308" s="26" t="s">
        <v>831</v>
      </c>
    </row>
    <row r="309" spans="1:5" ht="15.75" x14ac:dyDescent="0.25">
      <c r="A309" s="1">
        <f t="shared" si="4"/>
        <v>308</v>
      </c>
      <c r="B309" s="26" t="s">
        <v>832</v>
      </c>
      <c r="C309" s="14" t="s">
        <v>1465</v>
      </c>
      <c r="D309" s="23" t="s">
        <v>73</v>
      </c>
      <c r="E309" s="26" t="s">
        <v>832</v>
      </c>
    </row>
    <row r="310" spans="1:5" ht="15.75" x14ac:dyDescent="0.25">
      <c r="A310" s="1">
        <f t="shared" si="4"/>
        <v>309</v>
      </c>
      <c r="B310" s="26" t="s">
        <v>833</v>
      </c>
      <c r="C310" s="14" t="s">
        <v>611</v>
      </c>
      <c r="D310" s="23" t="s">
        <v>75</v>
      </c>
      <c r="E310" s="26" t="s">
        <v>833</v>
      </c>
    </row>
    <row r="311" spans="1:5" ht="15.75" x14ac:dyDescent="0.25">
      <c r="A311" s="1">
        <f t="shared" si="4"/>
        <v>310</v>
      </c>
      <c r="B311" s="26" t="s">
        <v>834</v>
      </c>
      <c r="C311" s="14" t="s">
        <v>612</v>
      </c>
      <c r="D311" s="23" t="s">
        <v>78</v>
      </c>
      <c r="E311" s="26" t="s">
        <v>834</v>
      </c>
    </row>
    <row r="312" spans="1:5" ht="15.75" x14ac:dyDescent="0.25">
      <c r="A312" s="1">
        <f t="shared" si="4"/>
        <v>311</v>
      </c>
      <c r="B312" s="26" t="s">
        <v>835</v>
      </c>
      <c r="C312" s="14" t="s">
        <v>613</v>
      </c>
      <c r="D312" s="23" t="s">
        <v>78</v>
      </c>
      <c r="E312" s="26" t="s">
        <v>835</v>
      </c>
    </row>
    <row r="313" spans="1:5" ht="15.75" x14ac:dyDescent="0.25">
      <c r="A313" s="1">
        <f t="shared" si="4"/>
        <v>312</v>
      </c>
      <c r="B313" s="26" t="s">
        <v>836</v>
      </c>
      <c r="C313" s="14" t="s">
        <v>614</v>
      </c>
      <c r="D313" s="23" t="s">
        <v>78</v>
      </c>
      <c r="E313" s="26" t="s">
        <v>836</v>
      </c>
    </row>
    <row r="314" spans="1:5" ht="15.75" x14ac:dyDescent="0.25">
      <c r="A314" s="1">
        <f t="shared" si="4"/>
        <v>313</v>
      </c>
      <c r="B314" s="26" t="s">
        <v>837</v>
      </c>
      <c r="C314" s="14" t="s">
        <v>615</v>
      </c>
      <c r="D314" s="23" t="s">
        <v>78</v>
      </c>
      <c r="E314" s="26" t="s">
        <v>837</v>
      </c>
    </row>
    <row r="315" spans="1:5" ht="15.75" x14ac:dyDescent="0.25">
      <c r="A315" s="1">
        <f t="shared" si="4"/>
        <v>314</v>
      </c>
      <c r="B315" s="26" t="s">
        <v>838</v>
      </c>
      <c r="C315" s="14" t="s">
        <v>616</v>
      </c>
      <c r="D315" s="23" t="s">
        <v>78</v>
      </c>
      <c r="E315" s="26" t="s">
        <v>838</v>
      </c>
    </row>
    <row r="316" spans="1:5" ht="15.75" x14ac:dyDescent="0.25">
      <c r="A316" s="1">
        <f t="shared" si="4"/>
        <v>315</v>
      </c>
      <c r="B316" s="26" t="s">
        <v>839</v>
      </c>
      <c r="C316" s="14" t="s">
        <v>617</v>
      </c>
      <c r="D316" s="23" t="s">
        <v>78</v>
      </c>
      <c r="E316" s="26" t="s">
        <v>839</v>
      </c>
    </row>
    <row r="317" spans="1:5" ht="15.75" x14ac:dyDescent="0.25">
      <c r="A317" s="1">
        <f t="shared" si="4"/>
        <v>316</v>
      </c>
      <c r="B317" s="26" t="s">
        <v>840</v>
      </c>
      <c r="C317" s="14" t="s">
        <v>618</v>
      </c>
      <c r="D317" s="23" t="s">
        <v>78</v>
      </c>
      <c r="E317" s="26" t="s">
        <v>840</v>
      </c>
    </row>
    <row r="318" spans="1:5" ht="15.75" x14ac:dyDescent="0.25">
      <c r="A318" s="1">
        <f t="shared" si="4"/>
        <v>317</v>
      </c>
      <c r="B318" s="26" t="s">
        <v>841</v>
      </c>
      <c r="C318" s="14" t="s">
        <v>1403</v>
      </c>
      <c r="D318" s="23" t="s">
        <v>78</v>
      </c>
      <c r="E318" s="26" t="s">
        <v>841</v>
      </c>
    </row>
    <row r="319" spans="1:5" ht="15.75" x14ac:dyDescent="0.25">
      <c r="A319" s="1">
        <f t="shared" si="4"/>
        <v>318</v>
      </c>
      <c r="B319" s="26" t="s">
        <v>842</v>
      </c>
      <c r="C319" s="14" t="s">
        <v>619</v>
      </c>
      <c r="D319" s="23" t="s">
        <v>78</v>
      </c>
      <c r="E319" s="26" t="s">
        <v>842</v>
      </c>
    </row>
    <row r="320" spans="1:5" ht="15.75" x14ac:dyDescent="0.25">
      <c r="A320" s="1">
        <f t="shared" si="4"/>
        <v>319</v>
      </c>
      <c r="B320" s="26" t="s">
        <v>843</v>
      </c>
      <c r="C320" s="14" t="s">
        <v>620</v>
      </c>
      <c r="D320" s="23" t="s">
        <v>78</v>
      </c>
      <c r="E320" s="26" t="s">
        <v>843</v>
      </c>
    </row>
    <row r="321" spans="1:5" ht="15.75" x14ac:dyDescent="0.25">
      <c r="A321" s="1">
        <f t="shared" si="4"/>
        <v>320</v>
      </c>
      <c r="B321" s="26" t="s">
        <v>844</v>
      </c>
      <c r="C321" s="14" t="s">
        <v>621</v>
      </c>
      <c r="D321" s="23" t="s">
        <v>78</v>
      </c>
      <c r="E321" s="26" t="s">
        <v>844</v>
      </c>
    </row>
    <row r="322" spans="1:5" ht="15.75" x14ac:dyDescent="0.25">
      <c r="A322" s="1">
        <f t="shared" si="4"/>
        <v>321</v>
      </c>
      <c r="B322" s="26" t="s">
        <v>845</v>
      </c>
      <c r="C322" s="14" t="s">
        <v>622</v>
      </c>
      <c r="D322" s="23" t="s">
        <v>78</v>
      </c>
      <c r="E322" s="26" t="s">
        <v>845</v>
      </c>
    </row>
    <row r="323" spans="1:5" ht="15.75" x14ac:dyDescent="0.25">
      <c r="A323" s="1">
        <f t="shared" si="4"/>
        <v>322</v>
      </c>
      <c r="B323" s="26" t="s">
        <v>846</v>
      </c>
      <c r="C323" s="14" t="s">
        <v>623</v>
      </c>
      <c r="D323" s="23" t="s">
        <v>78</v>
      </c>
      <c r="E323" s="26" t="s">
        <v>846</v>
      </c>
    </row>
    <row r="324" spans="1:5" ht="15.75" x14ac:dyDescent="0.25">
      <c r="A324" s="1">
        <f t="shared" ref="A324:A387" si="5">IF(C324="","",A323+1)</f>
        <v>323</v>
      </c>
      <c r="B324" s="26" t="s">
        <v>847</v>
      </c>
      <c r="C324" s="14" t="s">
        <v>1402</v>
      </c>
      <c r="D324" s="23" t="s">
        <v>962</v>
      </c>
      <c r="E324" s="26" t="s">
        <v>847</v>
      </c>
    </row>
    <row r="325" spans="1:5" ht="15.75" x14ac:dyDescent="0.25">
      <c r="A325" s="1">
        <f t="shared" si="5"/>
        <v>324</v>
      </c>
      <c r="B325" s="26" t="s">
        <v>848</v>
      </c>
      <c r="C325" s="14" t="s">
        <v>624</v>
      </c>
      <c r="D325" s="23" t="s">
        <v>963</v>
      </c>
      <c r="E325" s="26" t="s">
        <v>848</v>
      </c>
    </row>
    <row r="326" spans="1:5" ht="15.75" x14ac:dyDescent="0.25">
      <c r="A326" s="1">
        <f t="shared" si="5"/>
        <v>325</v>
      </c>
      <c r="B326" s="26" t="s">
        <v>849</v>
      </c>
      <c r="C326" s="14" t="s">
        <v>625</v>
      </c>
      <c r="D326" s="23" t="s">
        <v>963</v>
      </c>
      <c r="E326" s="26" t="s">
        <v>849</v>
      </c>
    </row>
    <row r="327" spans="1:5" ht="15.75" x14ac:dyDescent="0.25">
      <c r="A327" s="1">
        <f t="shared" si="5"/>
        <v>326</v>
      </c>
      <c r="B327" s="26" t="s">
        <v>850</v>
      </c>
      <c r="C327" s="14" t="s">
        <v>626</v>
      </c>
      <c r="D327" s="23" t="s">
        <v>963</v>
      </c>
      <c r="E327" s="26" t="s">
        <v>850</v>
      </c>
    </row>
    <row r="328" spans="1:5" ht="15.75" x14ac:dyDescent="0.25">
      <c r="A328" s="1">
        <f t="shared" si="5"/>
        <v>327</v>
      </c>
      <c r="B328" s="26" t="s">
        <v>851</v>
      </c>
      <c r="C328" s="14" t="s">
        <v>627</v>
      </c>
      <c r="D328" s="23" t="s">
        <v>964</v>
      </c>
      <c r="E328" s="26" t="s">
        <v>851</v>
      </c>
    </row>
    <row r="329" spans="1:5" ht="15.75" x14ac:dyDescent="0.25">
      <c r="A329" s="1">
        <f t="shared" si="5"/>
        <v>328</v>
      </c>
      <c r="B329" s="26" t="s">
        <v>852</v>
      </c>
      <c r="C329" s="14" t="s">
        <v>628</v>
      </c>
      <c r="D329" s="23" t="s">
        <v>964</v>
      </c>
      <c r="E329" s="26" t="s">
        <v>852</v>
      </c>
    </row>
    <row r="330" spans="1:5" ht="15.75" x14ac:dyDescent="0.25">
      <c r="A330" s="1">
        <f t="shared" si="5"/>
        <v>329</v>
      </c>
      <c r="B330" s="26" t="s">
        <v>853</v>
      </c>
      <c r="C330" s="14" t="s">
        <v>629</v>
      </c>
      <c r="D330" s="23" t="s">
        <v>964</v>
      </c>
      <c r="E330" s="26" t="s">
        <v>853</v>
      </c>
    </row>
    <row r="331" spans="1:5" ht="15.75" x14ac:dyDescent="0.25">
      <c r="A331" s="1">
        <f t="shared" si="5"/>
        <v>330</v>
      </c>
      <c r="B331" s="26" t="s">
        <v>854</v>
      </c>
      <c r="C331" s="14" t="s">
        <v>630</v>
      </c>
      <c r="D331" s="23" t="s">
        <v>964</v>
      </c>
      <c r="E331" s="26" t="s">
        <v>854</v>
      </c>
    </row>
    <row r="332" spans="1:5" ht="15.75" x14ac:dyDescent="0.25">
      <c r="A332" s="1">
        <f t="shared" si="5"/>
        <v>331</v>
      </c>
      <c r="B332" s="26" t="s">
        <v>855</v>
      </c>
      <c r="C332" s="14" t="s">
        <v>631</v>
      </c>
      <c r="D332" s="23" t="s">
        <v>964</v>
      </c>
      <c r="E332" s="26" t="s">
        <v>855</v>
      </c>
    </row>
    <row r="333" spans="1:5" ht="15.75" x14ac:dyDescent="0.25">
      <c r="A333" s="1">
        <f t="shared" si="5"/>
        <v>332</v>
      </c>
      <c r="B333" s="26" t="s">
        <v>856</v>
      </c>
      <c r="C333" s="14" t="s">
        <v>1470</v>
      </c>
      <c r="D333" s="23" t="s">
        <v>964</v>
      </c>
      <c r="E333" s="26" t="s">
        <v>856</v>
      </c>
    </row>
    <row r="334" spans="1:5" ht="15.75" x14ac:dyDescent="0.25">
      <c r="A334" s="1">
        <f t="shared" si="5"/>
        <v>333</v>
      </c>
      <c r="B334" s="26" t="s">
        <v>857</v>
      </c>
      <c r="C334" s="14" t="s">
        <v>633</v>
      </c>
      <c r="D334" s="23" t="s">
        <v>964</v>
      </c>
      <c r="E334" s="26" t="s">
        <v>857</v>
      </c>
    </row>
    <row r="335" spans="1:5" ht="15.75" x14ac:dyDescent="0.25">
      <c r="A335" s="1">
        <f t="shared" si="5"/>
        <v>334</v>
      </c>
      <c r="B335" s="26" t="s">
        <v>858</v>
      </c>
      <c r="C335" s="14" t="s">
        <v>634</v>
      </c>
      <c r="D335" s="23" t="s">
        <v>964</v>
      </c>
      <c r="E335" s="26" t="s">
        <v>858</v>
      </c>
    </row>
    <row r="336" spans="1:5" ht="15.75" x14ac:dyDescent="0.25">
      <c r="A336" s="1">
        <f t="shared" si="5"/>
        <v>335</v>
      </c>
      <c r="B336" s="26" t="s">
        <v>859</v>
      </c>
      <c r="C336" s="14" t="s">
        <v>635</v>
      </c>
      <c r="D336" s="23" t="s">
        <v>964</v>
      </c>
      <c r="E336" s="26" t="s">
        <v>859</v>
      </c>
    </row>
    <row r="337" spans="1:5" ht="15.75" x14ac:dyDescent="0.25">
      <c r="A337" s="1">
        <f t="shared" si="5"/>
        <v>336</v>
      </c>
      <c r="B337" s="26" t="s">
        <v>860</v>
      </c>
      <c r="C337" s="14" t="s">
        <v>636</v>
      </c>
      <c r="D337" s="23" t="s">
        <v>964</v>
      </c>
      <c r="E337" s="26" t="s">
        <v>860</v>
      </c>
    </row>
    <row r="338" spans="1:5" ht="15.75" x14ac:dyDescent="0.25">
      <c r="A338" s="1">
        <f t="shared" si="5"/>
        <v>337</v>
      </c>
      <c r="B338" s="26" t="s">
        <v>861</v>
      </c>
      <c r="C338" s="14" t="s">
        <v>637</v>
      </c>
      <c r="D338" s="23" t="s">
        <v>964</v>
      </c>
      <c r="E338" s="26" t="s">
        <v>861</v>
      </c>
    </row>
    <row r="339" spans="1:5" ht="15.75" x14ac:dyDescent="0.25">
      <c r="A339" s="1">
        <f t="shared" si="5"/>
        <v>338</v>
      </c>
      <c r="B339" s="26" t="s">
        <v>862</v>
      </c>
      <c r="C339" s="14" t="s">
        <v>638</v>
      </c>
      <c r="D339" s="23" t="s">
        <v>964</v>
      </c>
      <c r="E339" s="26" t="s">
        <v>862</v>
      </c>
    </row>
    <row r="340" spans="1:5" ht="15.75" x14ac:dyDescent="0.25">
      <c r="A340" s="1">
        <f t="shared" si="5"/>
        <v>339</v>
      </c>
      <c r="B340" s="26" t="s">
        <v>863</v>
      </c>
      <c r="C340" s="14" t="s">
        <v>639</v>
      </c>
      <c r="D340" s="23" t="s">
        <v>964</v>
      </c>
      <c r="E340" s="26" t="s">
        <v>863</v>
      </c>
    </row>
    <row r="341" spans="1:5" ht="15.75" x14ac:dyDescent="0.25">
      <c r="A341" s="1">
        <f t="shared" si="5"/>
        <v>340</v>
      </c>
      <c r="B341" s="26" t="s">
        <v>864</v>
      </c>
      <c r="C341" s="14" t="s">
        <v>640</v>
      </c>
      <c r="D341" s="23" t="s">
        <v>964</v>
      </c>
      <c r="E341" s="26" t="s">
        <v>864</v>
      </c>
    </row>
    <row r="342" spans="1:5" ht="15.75" x14ac:dyDescent="0.25">
      <c r="A342" s="1">
        <f t="shared" si="5"/>
        <v>341</v>
      </c>
      <c r="B342" s="26" t="s">
        <v>865</v>
      </c>
      <c r="C342" s="14" t="s">
        <v>641</v>
      </c>
      <c r="D342" s="23" t="s">
        <v>964</v>
      </c>
      <c r="E342" s="26" t="s">
        <v>865</v>
      </c>
    </row>
    <row r="343" spans="1:5" ht="15.75" x14ac:dyDescent="0.25">
      <c r="A343" s="1">
        <f t="shared" si="5"/>
        <v>342</v>
      </c>
      <c r="B343" s="26" t="s">
        <v>866</v>
      </c>
      <c r="C343" s="14" t="s">
        <v>642</v>
      </c>
      <c r="D343" s="23" t="s">
        <v>964</v>
      </c>
      <c r="E343" s="26" t="s">
        <v>866</v>
      </c>
    </row>
    <row r="344" spans="1:5" ht="15.75" x14ac:dyDescent="0.25">
      <c r="A344" s="1">
        <f t="shared" si="5"/>
        <v>343</v>
      </c>
      <c r="B344" s="26" t="s">
        <v>867</v>
      </c>
      <c r="C344" s="14" t="s">
        <v>643</v>
      </c>
      <c r="D344" s="23" t="s">
        <v>964</v>
      </c>
      <c r="E344" s="26" t="s">
        <v>867</v>
      </c>
    </row>
    <row r="345" spans="1:5" ht="15.75" x14ac:dyDescent="0.25">
      <c r="A345" s="1">
        <f t="shared" si="5"/>
        <v>344</v>
      </c>
      <c r="B345" s="26" t="s">
        <v>868</v>
      </c>
      <c r="C345" s="14" t="s">
        <v>644</v>
      </c>
      <c r="D345" s="23" t="s">
        <v>964</v>
      </c>
      <c r="E345" s="26" t="s">
        <v>868</v>
      </c>
    </row>
    <row r="346" spans="1:5" ht="15.75" x14ac:dyDescent="0.25">
      <c r="A346" s="1">
        <f t="shared" si="5"/>
        <v>345</v>
      </c>
      <c r="B346" s="26" t="s">
        <v>869</v>
      </c>
      <c r="C346" s="14" t="s">
        <v>645</v>
      </c>
      <c r="D346" s="23" t="s">
        <v>964</v>
      </c>
      <c r="E346" s="26" t="s">
        <v>869</v>
      </c>
    </row>
    <row r="347" spans="1:5" ht="15.75" x14ac:dyDescent="0.25">
      <c r="A347" s="1">
        <f t="shared" si="5"/>
        <v>346</v>
      </c>
      <c r="B347" s="26" t="s">
        <v>870</v>
      </c>
      <c r="C347" s="14" t="s">
        <v>646</v>
      </c>
      <c r="D347" s="23" t="s">
        <v>965</v>
      </c>
      <c r="E347" s="26" t="s">
        <v>870</v>
      </c>
    </row>
    <row r="348" spans="1:5" ht="15.75" x14ac:dyDescent="0.25">
      <c r="A348" s="1">
        <f t="shared" si="5"/>
        <v>347</v>
      </c>
      <c r="B348" s="26" t="s">
        <v>871</v>
      </c>
      <c r="C348" s="14" t="s">
        <v>647</v>
      </c>
      <c r="D348" s="23" t="s">
        <v>965</v>
      </c>
      <c r="E348" s="26" t="s">
        <v>871</v>
      </c>
    </row>
    <row r="349" spans="1:5" ht="15.75" x14ac:dyDescent="0.25">
      <c r="A349" s="1">
        <f t="shared" si="5"/>
        <v>348</v>
      </c>
      <c r="B349" s="26" t="s">
        <v>872</v>
      </c>
      <c r="C349" s="14" t="s">
        <v>648</v>
      </c>
      <c r="D349" s="23" t="s">
        <v>965</v>
      </c>
      <c r="E349" s="26" t="s">
        <v>872</v>
      </c>
    </row>
    <row r="350" spans="1:5" ht="15.75" x14ac:dyDescent="0.25">
      <c r="A350" s="1">
        <f t="shared" si="5"/>
        <v>349</v>
      </c>
      <c r="B350" s="26" t="s">
        <v>873</v>
      </c>
      <c r="C350" s="14" t="s">
        <v>649</v>
      </c>
      <c r="D350" s="23" t="s">
        <v>965</v>
      </c>
      <c r="E350" s="26" t="s">
        <v>873</v>
      </c>
    </row>
    <row r="351" spans="1:5" ht="15.75" x14ac:dyDescent="0.25">
      <c r="A351" s="1">
        <f t="shared" si="5"/>
        <v>350</v>
      </c>
      <c r="B351" s="26" t="s">
        <v>874</v>
      </c>
      <c r="C351" s="14" t="s">
        <v>650</v>
      </c>
      <c r="D351" s="23" t="s">
        <v>965</v>
      </c>
      <c r="E351" s="26" t="s">
        <v>874</v>
      </c>
    </row>
    <row r="352" spans="1:5" ht="15.75" x14ac:dyDescent="0.25">
      <c r="A352" s="1">
        <f t="shared" si="5"/>
        <v>351</v>
      </c>
      <c r="B352" s="26" t="s">
        <v>875</v>
      </c>
      <c r="C352" s="14" t="s">
        <v>651</v>
      </c>
      <c r="D352" s="23" t="s">
        <v>965</v>
      </c>
      <c r="E352" s="26" t="s">
        <v>875</v>
      </c>
    </row>
    <row r="353" spans="1:5" ht="15.75" x14ac:dyDescent="0.25">
      <c r="A353" s="1">
        <f t="shared" si="5"/>
        <v>352</v>
      </c>
      <c r="B353" s="26" t="s">
        <v>876</v>
      </c>
      <c r="C353" s="14" t="s">
        <v>652</v>
      </c>
      <c r="D353" s="23" t="s">
        <v>919</v>
      </c>
      <c r="E353" s="26" t="s">
        <v>876</v>
      </c>
    </row>
    <row r="354" spans="1:5" ht="15.75" x14ac:dyDescent="0.25">
      <c r="A354" s="1">
        <f t="shared" si="5"/>
        <v>353</v>
      </c>
      <c r="B354" s="26" t="s">
        <v>877</v>
      </c>
      <c r="C354" s="14" t="s">
        <v>653</v>
      </c>
      <c r="D354" s="23" t="s">
        <v>919</v>
      </c>
      <c r="E354" s="26" t="s">
        <v>877</v>
      </c>
    </row>
    <row r="355" spans="1:5" ht="15.75" x14ac:dyDescent="0.25">
      <c r="A355" s="1">
        <f t="shared" si="5"/>
        <v>354</v>
      </c>
      <c r="B355" s="27" t="s">
        <v>878</v>
      </c>
      <c r="C355" s="13" t="s">
        <v>1444</v>
      </c>
      <c r="D355" s="23" t="s">
        <v>919</v>
      </c>
      <c r="E355" s="27" t="s">
        <v>878</v>
      </c>
    </row>
    <row r="356" spans="1:5" ht="15.75" x14ac:dyDescent="0.25">
      <c r="A356" s="1">
        <f t="shared" si="5"/>
        <v>355</v>
      </c>
      <c r="B356" s="26" t="s">
        <v>879</v>
      </c>
      <c r="C356" s="14" t="s">
        <v>655</v>
      </c>
      <c r="D356" s="23" t="s">
        <v>965</v>
      </c>
      <c r="E356" s="26" t="s">
        <v>879</v>
      </c>
    </row>
    <row r="357" spans="1:5" ht="15.75" x14ac:dyDescent="0.25">
      <c r="A357" s="1">
        <f t="shared" si="5"/>
        <v>356</v>
      </c>
      <c r="B357" s="27" t="s">
        <v>880</v>
      </c>
      <c r="C357" s="13" t="s">
        <v>656</v>
      </c>
      <c r="D357" s="22" t="s">
        <v>965</v>
      </c>
      <c r="E357" s="27" t="s">
        <v>880</v>
      </c>
    </row>
    <row r="358" spans="1:5" ht="15.75" x14ac:dyDescent="0.25">
      <c r="A358" s="1">
        <f t="shared" si="5"/>
        <v>357</v>
      </c>
      <c r="B358" s="26" t="s">
        <v>881</v>
      </c>
      <c r="C358" s="14" t="s">
        <v>1408</v>
      </c>
      <c r="D358" s="23" t="s">
        <v>965</v>
      </c>
      <c r="E358" s="26" t="s">
        <v>881</v>
      </c>
    </row>
    <row r="359" spans="1:5" ht="15.75" x14ac:dyDescent="0.25">
      <c r="A359" s="1">
        <f t="shared" si="5"/>
        <v>358</v>
      </c>
      <c r="B359" s="26" t="s">
        <v>882</v>
      </c>
      <c r="C359" s="14" t="s">
        <v>657</v>
      </c>
      <c r="D359" s="23" t="s">
        <v>965</v>
      </c>
      <c r="E359" s="26" t="s">
        <v>882</v>
      </c>
    </row>
    <row r="360" spans="1:5" ht="15.75" x14ac:dyDescent="0.25">
      <c r="A360" s="1">
        <f t="shared" si="5"/>
        <v>359</v>
      </c>
      <c r="B360" s="26" t="s">
        <v>883</v>
      </c>
      <c r="C360" s="14" t="s">
        <v>658</v>
      </c>
      <c r="D360" s="23" t="s">
        <v>965</v>
      </c>
      <c r="E360" s="26" t="s">
        <v>883</v>
      </c>
    </row>
    <row r="361" spans="1:5" ht="15.75" x14ac:dyDescent="0.25">
      <c r="A361" s="1">
        <f t="shared" si="5"/>
        <v>360</v>
      </c>
      <c r="B361" s="26" t="s">
        <v>884</v>
      </c>
      <c r="C361" s="14" t="s">
        <v>659</v>
      </c>
      <c r="D361" s="23" t="s">
        <v>965</v>
      </c>
      <c r="E361" s="26" t="s">
        <v>884</v>
      </c>
    </row>
    <row r="362" spans="1:5" ht="15.75" x14ac:dyDescent="0.25">
      <c r="A362" s="1">
        <f t="shared" si="5"/>
        <v>361</v>
      </c>
      <c r="B362" s="26" t="s">
        <v>885</v>
      </c>
      <c r="C362" s="14" t="s">
        <v>660</v>
      </c>
      <c r="D362" s="23" t="s">
        <v>966</v>
      </c>
      <c r="E362" s="26" t="s">
        <v>885</v>
      </c>
    </row>
    <row r="363" spans="1:5" ht="15.75" x14ac:dyDescent="0.25">
      <c r="A363" s="1">
        <f t="shared" si="5"/>
        <v>362</v>
      </c>
      <c r="B363" s="26" t="s">
        <v>886</v>
      </c>
      <c r="C363" s="14" t="s">
        <v>661</v>
      </c>
      <c r="D363" s="23" t="s">
        <v>966</v>
      </c>
      <c r="E363" s="26" t="s">
        <v>886</v>
      </c>
    </row>
    <row r="364" spans="1:5" ht="15.75" x14ac:dyDescent="0.25">
      <c r="A364" s="1">
        <f t="shared" si="5"/>
        <v>363</v>
      </c>
      <c r="B364" s="26" t="s">
        <v>887</v>
      </c>
      <c r="C364" s="14" t="s">
        <v>1406</v>
      </c>
      <c r="D364" s="23" t="s">
        <v>967</v>
      </c>
      <c r="E364" s="26" t="s">
        <v>887</v>
      </c>
    </row>
    <row r="365" spans="1:5" ht="15.75" x14ac:dyDescent="0.25">
      <c r="A365" s="1">
        <f t="shared" si="5"/>
        <v>364</v>
      </c>
      <c r="B365" s="26" t="s">
        <v>888</v>
      </c>
      <c r="C365" s="14" t="s">
        <v>662</v>
      </c>
      <c r="D365" s="23" t="s">
        <v>967</v>
      </c>
      <c r="E365" s="26" t="s">
        <v>888</v>
      </c>
    </row>
    <row r="366" spans="1:5" ht="15.75" x14ac:dyDescent="0.25">
      <c r="A366" s="1">
        <f t="shared" si="5"/>
        <v>365</v>
      </c>
      <c r="B366" s="27" t="s">
        <v>1277</v>
      </c>
      <c r="C366" s="13" t="s">
        <v>1212</v>
      </c>
      <c r="D366" s="20" t="s">
        <v>89</v>
      </c>
      <c r="E366" s="27" t="s">
        <v>1277</v>
      </c>
    </row>
    <row r="367" spans="1:5" ht="15.75" x14ac:dyDescent="0.25">
      <c r="A367" s="1">
        <f t="shared" si="5"/>
        <v>366</v>
      </c>
      <c r="B367" s="27" t="s">
        <v>1278</v>
      </c>
      <c r="C367" s="13" t="s">
        <v>1213</v>
      </c>
      <c r="D367" s="20" t="s">
        <v>89</v>
      </c>
      <c r="E367" s="27" t="s">
        <v>1278</v>
      </c>
    </row>
    <row r="368" spans="1:5" ht="15.75" x14ac:dyDescent="0.25">
      <c r="A368" s="1">
        <f t="shared" si="5"/>
        <v>367</v>
      </c>
      <c r="B368" s="27" t="s">
        <v>1279</v>
      </c>
      <c r="C368" s="13" t="s">
        <v>1214</v>
      </c>
      <c r="D368" s="20" t="s">
        <v>1244</v>
      </c>
      <c r="E368" s="27" t="s">
        <v>1279</v>
      </c>
    </row>
    <row r="369" spans="1:5" ht="15.75" x14ac:dyDescent="0.25">
      <c r="A369" s="1">
        <f t="shared" si="5"/>
        <v>368</v>
      </c>
      <c r="B369" s="27" t="s">
        <v>1280</v>
      </c>
      <c r="C369" s="13" t="s">
        <v>1215</v>
      </c>
      <c r="D369" s="20" t="s">
        <v>1244</v>
      </c>
      <c r="E369" s="27" t="s">
        <v>1280</v>
      </c>
    </row>
    <row r="370" spans="1:5" ht="15.75" x14ac:dyDescent="0.25">
      <c r="A370" s="1">
        <f t="shared" si="5"/>
        <v>369</v>
      </c>
      <c r="B370" s="27" t="s">
        <v>1281</v>
      </c>
      <c r="C370" s="13" t="s">
        <v>1216</v>
      </c>
      <c r="D370" s="20" t="s">
        <v>1244</v>
      </c>
      <c r="E370" s="27" t="s">
        <v>1281</v>
      </c>
    </row>
    <row r="371" spans="1:5" ht="15.75" x14ac:dyDescent="0.25">
      <c r="A371" s="1">
        <f t="shared" si="5"/>
        <v>370</v>
      </c>
      <c r="B371" s="27" t="s">
        <v>1282</v>
      </c>
      <c r="C371" s="13" t="s">
        <v>1217</v>
      </c>
      <c r="D371" s="20" t="s">
        <v>1244</v>
      </c>
      <c r="E371" s="27" t="s">
        <v>1282</v>
      </c>
    </row>
    <row r="372" spans="1:5" ht="15.75" x14ac:dyDescent="0.25">
      <c r="A372" s="1">
        <f t="shared" si="5"/>
        <v>371</v>
      </c>
      <c r="B372" s="26" t="s">
        <v>1283</v>
      </c>
      <c r="C372" s="14" t="s">
        <v>1218</v>
      </c>
      <c r="D372" s="21" t="s">
        <v>78</v>
      </c>
      <c r="E372" s="26" t="s">
        <v>1283</v>
      </c>
    </row>
    <row r="373" spans="1:5" ht="15.75" x14ac:dyDescent="0.25">
      <c r="A373" s="1">
        <f t="shared" si="5"/>
        <v>372</v>
      </c>
      <c r="B373" s="26" t="s">
        <v>1284</v>
      </c>
      <c r="C373" s="14" t="s">
        <v>1219</v>
      </c>
      <c r="D373" s="21" t="s">
        <v>78</v>
      </c>
      <c r="E373" s="26" t="s">
        <v>1284</v>
      </c>
    </row>
    <row r="374" spans="1:5" ht="15.75" x14ac:dyDescent="0.25">
      <c r="A374" s="1">
        <f t="shared" si="5"/>
        <v>373</v>
      </c>
      <c r="B374" s="26" t="s">
        <v>1285</v>
      </c>
      <c r="C374" s="14" t="s">
        <v>1220</v>
      </c>
      <c r="D374" s="21" t="s">
        <v>1245</v>
      </c>
      <c r="E374" s="26" t="s">
        <v>1285</v>
      </c>
    </row>
    <row r="375" spans="1:5" ht="15.75" x14ac:dyDescent="0.25">
      <c r="A375" s="1">
        <f t="shared" si="5"/>
        <v>374</v>
      </c>
      <c r="B375" s="26" t="s">
        <v>1286</v>
      </c>
      <c r="C375" s="14" t="s">
        <v>1221</v>
      </c>
      <c r="D375" s="21" t="s">
        <v>967</v>
      </c>
      <c r="E375" s="26" t="s">
        <v>1286</v>
      </c>
    </row>
    <row r="376" spans="1:5" ht="15.75" x14ac:dyDescent="0.25">
      <c r="A376" s="1">
        <f t="shared" si="5"/>
        <v>375</v>
      </c>
      <c r="B376" s="26" t="s">
        <v>1287</v>
      </c>
      <c r="C376" s="14" t="s">
        <v>1222</v>
      </c>
      <c r="D376" s="21" t="s">
        <v>967</v>
      </c>
      <c r="E376" s="26" t="s">
        <v>1287</v>
      </c>
    </row>
    <row r="377" spans="1:5" ht="15.75" x14ac:dyDescent="0.25">
      <c r="A377" s="1">
        <f t="shared" si="5"/>
        <v>376</v>
      </c>
      <c r="B377" s="26" t="s">
        <v>1288</v>
      </c>
      <c r="C377" s="14" t="s">
        <v>1223</v>
      </c>
      <c r="D377" s="21" t="s">
        <v>967</v>
      </c>
      <c r="E377" s="26" t="s">
        <v>1288</v>
      </c>
    </row>
    <row r="378" spans="1:5" ht="15.75" x14ac:dyDescent="0.25">
      <c r="A378" s="1">
        <f t="shared" si="5"/>
        <v>377</v>
      </c>
      <c r="B378" s="26" t="s">
        <v>1289</v>
      </c>
      <c r="C378" s="14" t="s">
        <v>1224</v>
      </c>
      <c r="D378" s="21" t="s">
        <v>967</v>
      </c>
      <c r="E378" s="26" t="s">
        <v>1289</v>
      </c>
    </row>
    <row r="379" spans="1:5" ht="15.75" x14ac:dyDescent="0.25">
      <c r="A379" s="1">
        <f t="shared" si="5"/>
        <v>378</v>
      </c>
      <c r="B379" s="26" t="s">
        <v>1290</v>
      </c>
      <c r="C379" s="14" t="s">
        <v>1225</v>
      </c>
      <c r="D379" s="21" t="s">
        <v>967</v>
      </c>
      <c r="E379" s="26" t="s">
        <v>1290</v>
      </c>
    </row>
    <row r="380" spans="1:5" ht="15.75" x14ac:dyDescent="0.25">
      <c r="A380" s="1">
        <f t="shared" si="5"/>
        <v>379</v>
      </c>
      <c r="B380" s="26" t="s">
        <v>1291</v>
      </c>
      <c r="C380" s="14" t="s">
        <v>1226</v>
      </c>
      <c r="D380" s="21" t="s">
        <v>967</v>
      </c>
      <c r="E380" s="26" t="s">
        <v>1291</v>
      </c>
    </row>
    <row r="381" spans="1:5" ht="15.75" x14ac:dyDescent="0.25">
      <c r="A381" s="1">
        <f t="shared" si="5"/>
        <v>380</v>
      </c>
      <c r="B381" s="26" t="s">
        <v>1292</v>
      </c>
      <c r="C381" s="14" t="s">
        <v>1449</v>
      </c>
      <c r="D381" s="21" t="s">
        <v>967</v>
      </c>
      <c r="E381" s="26" t="s">
        <v>1292</v>
      </c>
    </row>
    <row r="382" spans="1:5" ht="15.75" x14ac:dyDescent="0.25">
      <c r="A382" s="1">
        <f t="shared" si="5"/>
        <v>381</v>
      </c>
      <c r="B382" s="26" t="s">
        <v>1293</v>
      </c>
      <c r="C382" s="14" t="s">
        <v>1228</v>
      </c>
      <c r="D382" s="21" t="s">
        <v>967</v>
      </c>
      <c r="E382" s="26" t="s">
        <v>1293</v>
      </c>
    </row>
    <row r="383" spans="1:5" ht="15.75" x14ac:dyDescent="0.25">
      <c r="A383" s="1">
        <f t="shared" si="5"/>
        <v>382</v>
      </c>
      <c r="B383" s="26" t="s">
        <v>1294</v>
      </c>
      <c r="C383" s="14" t="s">
        <v>1229</v>
      </c>
      <c r="D383" s="21" t="s">
        <v>967</v>
      </c>
      <c r="E383" s="26" t="s">
        <v>1294</v>
      </c>
    </row>
    <row r="384" spans="1:5" ht="15.75" x14ac:dyDescent="0.25">
      <c r="A384" s="1">
        <f t="shared" si="5"/>
        <v>383</v>
      </c>
      <c r="B384" s="26" t="s">
        <v>1295</v>
      </c>
      <c r="C384" s="14" t="s">
        <v>1230</v>
      </c>
      <c r="D384" s="21" t="s">
        <v>967</v>
      </c>
      <c r="E384" s="26" t="s">
        <v>1295</v>
      </c>
    </row>
    <row r="385" spans="1:5" ht="15.75" x14ac:dyDescent="0.25">
      <c r="A385" s="1">
        <f t="shared" si="5"/>
        <v>384</v>
      </c>
      <c r="B385" s="26" t="s">
        <v>1296</v>
      </c>
      <c r="C385" s="14" t="s">
        <v>1231</v>
      </c>
      <c r="D385" s="21" t="s">
        <v>967</v>
      </c>
      <c r="E385" s="26" t="s">
        <v>1296</v>
      </c>
    </row>
    <row r="386" spans="1:5" ht="15.75" x14ac:dyDescent="0.25">
      <c r="A386" s="1">
        <f t="shared" si="5"/>
        <v>385</v>
      </c>
      <c r="B386" s="26" t="s">
        <v>1297</v>
      </c>
      <c r="C386" s="14" t="s">
        <v>1232</v>
      </c>
      <c r="D386" s="21" t="s">
        <v>967</v>
      </c>
      <c r="E386" s="26" t="s">
        <v>1297</v>
      </c>
    </row>
    <row r="387" spans="1:5" ht="15.75" x14ac:dyDescent="0.25">
      <c r="A387" s="1">
        <f t="shared" si="5"/>
        <v>386</v>
      </c>
      <c r="B387" s="26" t="s">
        <v>1298</v>
      </c>
      <c r="C387" s="14" t="s">
        <v>1233</v>
      </c>
      <c r="D387" s="21" t="s">
        <v>967</v>
      </c>
      <c r="E387" s="26" t="s">
        <v>1298</v>
      </c>
    </row>
    <row r="388" spans="1:5" ht="15.75" x14ac:dyDescent="0.25">
      <c r="A388" s="1">
        <f t="shared" ref="A388:A413" si="6">IF(C388="","",A387+1)</f>
        <v>387</v>
      </c>
      <c r="B388" s="26" t="s">
        <v>1299</v>
      </c>
      <c r="C388" s="14" t="s">
        <v>1234</v>
      </c>
      <c r="D388" s="21" t="s">
        <v>967</v>
      </c>
      <c r="E388" s="26" t="s">
        <v>1299</v>
      </c>
    </row>
    <row r="389" spans="1:5" ht="15.75" x14ac:dyDescent="0.25">
      <c r="A389" s="1">
        <f t="shared" si="6"/>
        <v>388</v>
      </c>
      <c r="B389" s="26" t="s">
        <v>1300</v>
      </c>
      <c r="C389" s="14" t="s">
        <v>1235</v>
      </c>
      <c r="D389" s="21" t="s">
        <v>967</v>
      </c>
      <c r="E389" s="26" t="s">
        <v>1300</v>
      </c>
    </row>
    <row r="390" spans="1:5" ht="15.75" x14ac:dyDescent="0.25">
      <c r="A390" s="1">
        <f t="shared" si="6"/>
        <v>389</v>
      </c>
      <c r="B390" s="26" t="s">
        <v>1301</v>
      </c>
      <c r="C390" s="14" t="s">
        <v>1236</v>
      </c>
      <c r="D390" s="21" t="s">
        <v>967</v>
      </c>
      <c r="E390" s="26" t="s">
        <v>1301</v>
      </c>
    </row>
    <row r="391" spans="1:5" ht="15.75" x14ac:dyDescent="0.25">
      <c r="A391" s="1">
        <f t="shared" si="6"/>
        <v>390</v>
      </c>
      <c r="B391" s="26" t="s">
        <v>1302</v>
      </c>
      <c r="C391" s="14" t="s">
        <v>1237</v>
      </c>
      <c r="D391" s="21" t="s">
        <v>967</v>
      </c>
      <c r="E391" s="26" t="s">
        <v>1302</v>
      </c>
    </row>
    <row r="392" spans="1:5" ht="15.75" x14ac:dyDescent="0.25">
      <c r="A392" s="1">
        <f t="shared" si="6"/>
        <v>391</v>
      </c>
      <c r="B392" s="26" t="s">
        <v>1303</v>
      </c>
      <c r="C392" s="14" t="s">
        <v>1238</v>
      </c>
      <c r="D392" s="21" t="s">
        <v>967</v>
      </c>
      <c r="E392" s="26" t="s">
        <v>1303</v>
      </c>
    </row>
    <row r="393" spans="1:5" ht="15.75" x14ac:dyDescent="0.25">
      <c r="A393" s="1">
        <f t="shared" si="6"/>
        <v>392</v>
      </c>
      <c r="B393" s="26" t="s">
        <v>1304</v>
      </c>
      <c r="C393" s="14" t="s">
        <v>1239</v>
      </c>
      <c r="D393" s="21" t="s">
        <v>967</v>
      </c>
      <c r="E393" s="26" t="s">
        <v>1304</v>
      </c>
    </row>
    <row r="394" spans="1:5" ht="15.75" x14ac:dyDescent="0.25">
      <c r="A394" s="1">
        <f t="shared" si="6"/>
        <v>393</v>
      </c>
      <c r="B394" s="26" t="s">
        <v>1305</v>
      </c>
      <c r="C394" s="14" t="s">
        <v>1240</v>
      </c>
      <c r="D394" s="21" t="s">
        <v>967</v>
      </c>
      <c r="E394" s="26" t="s">
        <v>1305</v>
      </c>
    </row>
    <row r="395" spans="1:5" ht="15.75" x14ac:dyDescent="0.25">
      <c r="A395" s="1">
        <f t="shared" si="6"/>
        <v>394</v>
      </c>
      <c r="B395" s="26" t="s">
        <v>1306</v>
      </c>
      <c r="C395" s="14" t="s">
        <v>1241</v>
      </c>
      <c r="D395" s="21" t="s">
        <v>967</v>
      </c>
      <c r="E395" s="26" t="s">
        <v>1306</v>
      </c>
    </row>
    <row r="396" spans="1:5" ht="15.75" x14ac:dyDescent="0.25">
      <c r="A396" s="1">
        <f t="shared" si="6"/>
        <v>395</v>
      </c>
      <c r="B396" s="26" t="s">
        <v>1307</v>
      </c>
      <c r="C396" s="14" t="s">
        <v>1242</v>
      </c>
      <c r="D396" s="21" t="s">
        <v>967</v>
      </c>
      <c r="E396" s="26" t="s">
        <v>1307</v>
      </c>
    </row>
    <row r="397" spans="1:5" ht="15.75" x14ac:dyDescent="0.25">
      <c r="A397" s="1">
        <f t="shared" si="6"/>
        <v>396</v>
      </c>
      <c r="B397" s="26" t="s">
        <v>1308</v>
      </c>
      <c r="C397" s="14" t="s">
        <v>1440</v>
      </c>
      <c r="D397" s="21" t="s">
        <v>967</v>
      </c>
      <c r="E397" s="26" t="s">
        <v>1308</v>
      </c>
    </row>
    <row r="398" spans="1:5" ht="15.75" x14ac:dyDescent="0.25">
      <c r="A398" s="1">
        <f t="shared" si="6"/>
        <v>397</v>
      </c>
      <c r="B398" s="28" t="s">
        <v>1310</v>
      </c>
      <c r="C398" s="14" t="s">
        <v>1309</v>
      </c>
      <c r="D398" s="23" t="s">
        <v>1312</v>
      </c>
      <c r="E398" s="28" t="s">
        <v>1310</v>
      </c>
    </row>
    <row r="399" spans="1:5" ht="15.75" x14ac:dyDescent="0.25">
      <c r="A399" s="1">
        <f t="shared" si="6"/>
        <v>398</v>
      </c>
      <c r="B399" s="28" t="s">
        <v>1314</v>
      </c>
      <c r="C399" s="14" t="s">
        <v>1438</v>
      </c>
      <c r="D399" s="23" t="s">
        <v>91</v>
      </c>
      <c r="E399" s="28" t="s">
        <v>1314</v>
      </c>
    </row>
    <row r="400" spans="1:5" ht="15.75" x14ac:dyDescent="0.25">
      <c r="A400" s="1">
        <f t="shared" si="6"/>
        <v>399</v>
      </c>
      <c r="B400" s="28" t="s">
        <v>1317</v>
      </c>
      <c r="C400" s="14" t="s">
        <v>1316</v>
      </c>
      <c r="D400" s="23" t="s">
        <v>1318</v>
      </c>
      <c r="E400" s="28" t="s">
        <v>1317</v>
      </c>
    </row>
    <row r="401" spans="1:5" ht="15.75" x14ac:dyDescent="0.25">
      <c r="A401" s="1">
        <f t="shared" si="6"/>
        <v>400</v>
      </c>
      <c r="B401" s="28" t="s">
        <v>1321</v>
      </c>
      <c r="C401" s="14" t="s">
        <v>1320</v>
      </c>
      <c r="D401" s="23" t="s">
        <v>916</v>
      </c>
      <c r="E401" s="28" t="s">
        <v>1321</v>
      </c>
    </row>
    <row r="402" spans="1:5" ht="15.75" x14ac:dyDescent="0.25">
      <c r="A402" s="1">
        <f t="shared" si="6"/>
        <v>401</v>
      </c>
      <c r="B402" s="28" t="s">
        <v>1324</v>
      </c>
      <c r="C402" s="14" t="s">
        <v>1323</v>
      </c>
      <c r="D402" s="23" t="s">
        <v>78</v>
      </c>
      <c r="E402" s="28" t="s">
        <v>1324</v>
      </c>
    </row>
    <row r="403" spans="1:5" ht="15.75" x14ac:dyDescent="0.25">
      <c r="A403" s="1">
        <f t="shared" si="6"/>
        <v>402</v>
      </c>
      <c r="B403" s="28" t="s">
        <v>1327</v>
      </c>
      <c r="C403" s="14" t="s">
        <v>1458</v>
      </c>
      <c r="D403" s="23" t="s">
        <v>1328</v>
      </c>
      <c r="E403" s="28" t="s">
        <v>1327</v>
      </c>
    </row>
    <row r="404" spans="1:5" ht="15.75" x14ac:dyDescent="0.25">
      <c r="A404" s="1">
        <f t="shared" si="6"/>
        <v>403</v>
      </c>
      <c r="B404" s="28" t="s">
        <v>1331</v>
      </c>
      <c r="C404" s="14" t="s">
        <v>1459</v>
      </c>
      <c r="D404" s="23" t="s">
        <v>1332</v>
      </c>
      <c r="E404" s="28" t="s">
        <v>1331</v>
      </c>
    </row>
    <row r="405" spans="1:5" ht="15.75" x14ac:dyDescent="0.25">
      <c r="A405" s="1">
        <f t="shared" si="6"/>
        <v>404</v>
      </c>
      <c r="B405" s="28" t="s">
        <v>1335</v>
      </c>
      <c r="C405" s="14" t="s">
        <v>1334</v>
      </c>
      <c r="D405" s="23" t="s">
        <v>920</v>
      </c>
      <c r="E405" s="28" t="s">
        <v>1335</v>
      </c>
    </row>
    <row r="406" spans="1:5" ht="15.75" x14ac:dyDescent="0.25">
      <c r="A406" s="1">
        <f t="shared" si="6"/>
        <v>405</v>
      </c>
      <c r="B406" s="28" t="s">
        <v>1338</v>
      </c>
      <c r="C406" s="14" t="s">
        <v>1437</v>
      </c>
      <c r="D406" s="23" t="s">
        <v>915</v>
      </c>
      <c r="E406" s="28" t="s">
        <v>1338</v>
      </c>
    </row>
    <row r="407" spans="1:5" ht="15.75" x14ac:dyDescent="0.25">
      <c r="A407" s="1">
        <f t="shared" si="6"/>
        <v>406</v>
      </c>
      <c r="B407" s="28" t="s">
        <v>1344</v>
      </c>
      <c r="C407" s="14" t="s">
        <v>1342</v>
      </c>
      <c r="D407" s="23" t="s">
        <v>1346</v>
      </c>
      <c r="E407" s="28" t="s">
        <v>1344</v>
      </c>
    </row>
    <row r="408" spans="1:5" ht="15.75" x14ac:dyDescent="0.25">
      <c r="A408" s="1">
        <f t="shared" si="6"/>
        <v>407</v>
      </c>
      <c r="B408" s="28" t="s">
        <v>1345</v>
      </c>
      <c r="C408" s="14" t="s">
        <v>1343</v>
      </c>
      <c r="D408" s="23" t="s">
        <v>1346</v>
      </c>
      <c r="E408" s="28" t="s">
        <v>1345</v>
      </c>
    </row>
    <row r="409" spans="1:5" ht="15.75" x14ac:dyDescent="0.25">
      <c r="A409" s="1">
        <f t="shared" si="6"/>
        <v>408</v>
      </c>
      <c r="B409" s="28" t="s">
        <v>1350</v>
      </c>
      <c r="C409" s="14" t="s">
        <v>1349</v>
      </c>
      <c r="D409" s="23" t="s">
        <v>913</v>
      </c>
      <c r="E409" s="28" t="s">
        <v>1350</v>
      </c>
    </row>
    <row r="410" spans="1:5" ht="15.75" x14ac:dyDescent="0.25">
      <c r="A410" s="1">
        <f t="shared" si="6"/>
        <v>409</v>
      </c>
      <c r="B410" s="28" t="s">
        <v>1354</v>
      </c>
      <c r="C410" s="14" t="s">
        <v>1353</v>
      </c>
      <c r="D410" s="23" t="s">
        <v>945</v>
      </c>
      <c r="E410" s="28" t="s">
        <v>1354</v>
      </c>
    </row>
    <row r="411" spans="1:5" ht="15.75" x14ac:dyDescent="0.25">
      <c r="A411" s="1">
        <f t="shared" si="6"/>
        <v>410</v>
      </c>
      <c r="B411" s="28" t="s">
        <v>1357</v>
      </c>
      <c r="C411" s="14" t="s">
        <v>1461</v>
      </c>
      <c r="D411" s="23" t="s">
        <v>115</v>
      </c>
      <c r="E411" s="28" t="s">
        <v>1357</v>
      </c>
    </row>
    <row r="412" spans="1:5" ht="15.75" x14ac:dyDescent="0.25">
      <c r="A412" s="1">
        <f t="shared" si="6"/>
        <v>411</v>
      </c>
      <c r="B412" s="30" t="s">
        <v>1363</v>
      </c>
      <c r="C412" s="13" t="s">
        <v>1464</v>
      </c>
      <c r="D412" s="22" t="s">
        <v>909</v>
      </c>
      <c r="E412" s="30" t="s">
        <v>1363</v>
      </c>
    </row>
    <row r="413" spans="1:5" ht="15.75" x14ac:dyDescent="0.25">
      <c r="A413" s="1">
        <f t="shared" si="6"/>
        <v>412</v>
      </c>
      <c r="B413" s="30" t="s">
        <v>1387</v>
      </c>
      <c r="C413" s="13" t="s">
        <v>1386</v>
      </c>
      <c r="D413" s="22" t="s">
        <v>921</v>
      </c>
      <c r="E413" s="30" t="s">
        <v>1387</v>
      </c>
    </row>
    <row r="414" spans="1:5" ht="15.75" x14ac:dyDescent="0.25">
      <c r="A414" s="1">
        <f>IF(C414="","",A413+1)</f>
        <v>413</v>
      </c>
      <c r="B414" s="28" t="s">
        <v>1395</v>
      </c>
      <c r="C414" s="14" t="s">
        <v>1394</v>
      </c>
      <c r="D414" s="23" t="s">
        <v>907</v>
      </c>
      <c r="E414" s="28" t="s">
        <v>1395</v>
      </c>
    </row>
    <row r="415" spans="1:5" ht="15.75" x14ac:dyDescent="0.25">
      <c r="A415" s="1">
        <f>IF(C415="","",A414+1)</f>
        <v>414</v>
      </c>
      <c r="B415" s="14" t="s">
        <v>1417</v>
      </c>
      <c r="C415" s="14" t="s">
        <v>1415</v>
      </c>
      <c r="D415" s="14"/>
      <c r="E415" s="14"/>
    </row>
    <row r="416" spans="1:5" s="39" customFormat="1" x14ac:dyDescent="0.25"/>
    <row r="417" s="39" customFormat="1" x14ac:dyDescent="0.25"/>
    <row r="418" s="39" customFormat="1" x14ac:dyDescent="0.25"/>
    <row r="419" s="39" customFormat="1" x14ac:dyDescent="0.25"/>
    <row r="420" s="39" customFormat="1" x14ac:dyDescent="0.25"/>
  </sheetData>
  <autoFilter ref="A1:E414" xr:uid="{00000000-0009-0000-0000-000005000000}"/>
  <conditionalFormatting sqref="D135:D157 D159:D196 D198:D397">
    <cfRule type="containsText" dxfId="2786" priority="104" stopIfTrue="1" operator="containsText" text="PD">
      <formula>NOT(ISERROR(SEARCH("PD",D135)))</formula>
    </cfRule>
  </conditionalFormatting>
  <conditionalFormatting sqref="C398">
    <cfRule type="duplicateValues" dxfId="2785" priority="100"/>
    <cfRule type="duplicateValues" dxfId="2784" priority="101"/>
    <cfRule type="duplicateValues" dxfId="2783" priority="102"/>
  </conditionalFormatting>
  <conditionalFormatting sqref="C398">
    <cfRule type="duplicateValues" dxfId="2782" priority="103" stopIfTrue="1"/>
  </conditionalFormatting>
  <conditionalFormatting sqref="D398">
    <cfRule type="duplicateValues" priority="99" stopIfTrue="1"/>
  </conditionalFormatting>
  <conditionalFormatting sqref="C399">
    <cfRule type="duplicateValues" dxfId="2781" priority="95"/>
    <cfRule type="duplicateValues" dxfId="2780" priority="96"/>
    <cfRule type="duplicateValues" dxfId="2779" priority="97"/>
  </conditionalFormatting>
  <conditionalFormatting sqref="C399">
    <cfRule type="duplicateValues" dxfId="2778" priority="98" stopIfTrue="1"/>
  </conditionalFormatting>
  <conditionalFormatting sqref="D399">
    <cfRule type="duplicateValues" priority="94" stopIfTrue="1"/>
  </conditionalFormatting>
  <conditionalFormatting sqref="C400">
    <cfRule type="duplicateValues" dxfId="2777" priority="90"/>
    <cfRule type="duplicateValues" dxfId="2776" priority="91"/>
    <cfRule type="duplicateValues" dxfId="2775" priority="92"/>
  </conditionalFormatting>
  <conditionalFormatting sqref="C400">
    <cfRule type="duplicateValues" dxfId="2774" priority="93" stopIfTrue="1"/>
  </conditionalFormatting>
  <conditionalFormatting sqref="E400">
    <cfRule type="duplicateValues" dxfId="2773" priority="89" stopIfTrue="1"/>
  </conditionalFormatting>
  <conditionalFormatting sqref="D400">
    <cfRule type="duplicateValues" priority="88" stopIfTrue="1"/>
  </conditionalFormatting>
  <conditionalFormatting sqref="C401">
    <cfRule type="duplicateValues" dxfId="2772" priority="84"/>
    <cfRule type="duplicateValues" dxfId="2771" priority="85"/>
    <cfRule type="duplicateValues" dxfId="2770" priority="86"/>
  </conditionalFormatting>
  <conditionalFormatting sqref="C401">
    <cfRule type="duplicateValues" dxfId="2769" priority="87" stopIfTrue="1"/>
  </conditionalFormatting>
  <conditionalFormatting sqref="E401">
    <cfRule type="duplicateValues" dxfId="2768" priority="83" stopIfTrue="1"/>
  </conditionalFormatting>
  <conditionalFormatting sqref="D401">
    <cfRule type="duplicateValues" priority="82" stopIfTrue="1"/>
  </conditionalFormatting>
  <conditionalFormatting sqref="C402">
    <cfRule type="duplicateValues" dxfId="2767" priority="78"/>
    <cfRule type="duplicateValues" dxfId="2766" priority="79"/>
    <cfRule type="duplicateValues" dxfId="2765" priority="80"/>
  </conditionalFormatting>
  <conditionalFormatting sqref="C402">
    <cfRule type="duplicateValues" dxfId="2764" priority="81" stopIfTrue="1"/>
  </conditionalFormatting>
  <conditionalFormatting sqref="E402">
    <cfRule type="duplicateValues" dxfId="2763" priority="77" stopIfTrue="1"/>
  </conditionalFormatting>
  <conditionalFormatting sqref="D402">
    <cfRule type="duplicateValues" priority="76" stopIfTrue="1"/>
  </conditionalFormatting>
  <conditionalFormatting sqref="C94:C102">
    <cfRule type="duplicateValues" dxfId="2762" priority="105" stopIfTrue="1"/>
  </conditionalFormatting>
  <conditionalFormatting sqref="C403">
    <cfRule type="duplicateValues" dxfId="2761" priority="72"/>
    <cfRule type="duplicateValues" dxfId="2760" priority="73"/>
    <cfRule type="duplicateValues" dxfId="2759" priority="74"/>
  </conditionalFormatting>
  <conditionalFormatting sqref="C403">
    <cfRule type="duplicateValues" dxfId="2758" priority="75" stopIfTrue="1"/>
  </conditionalFormatting>
  <conditionalFormatting sqref="E403">
    <cfRule type="duplicateValues" dxfId="2757" priority="71" stopIfTrue="1"/>
  </conditionalFormatting>
  <conditionalFormatting sqref="D403">
    <cfRule type="duplicateValues" priority="70" stopIfTrue="1"/>
  </conditionalFormatting>
  <conditionalFormatting sqref="C404">
    <cfRule type="duplicateValues" dxfId="2756" priority="66"/>
    <cfRule type="duplicateValues" dxfId="2755" priority="67"/>
    <cfRule type="duplicateValues" dxfId="2754" priority="68"/>
  </conditionalFormatting>
  <conditionalFormatting sqref="C404">
    <cfRule type="duplicateValues" dxfId="2753" priority="69" stopIfTrue="1"/>
  </conditionalFormatting>
  <conditionalFormatting sqref="E404">
    <cfRule type="duplicateValues" dxfId="2752" priority="65" stopIfTrue="1"/>
  </conditionalFormatting>
  <conditionalFormatting sqref="D404">
    <cfRule type="duplicateValues" priority="64" stopIfTrue="1"/>
  </conditionalFormatting>
  <conditionalFormatting sqref="C405">
    <cfRule type="duplicateValues" dxfId="2751" priority="60"/>
    <cfRule type="duplicateValues" dxfId="2750" priority="61"/>
    <cfRule type="duplicateValues" dxfId="2749" priority="62"/>
  </conditionalFormatting>
  <conditionalFormatting sqref="C405">
    <cfRule type="duplicateValues" dxfId="2748" priority="63" stopIfTrue="1"/>
  </conditionalFormatting>
  <conditionalFormatting sqref="E405">
    <cfRule type="duplicateValues" dxfId="2747" priority="59" stopIfTrue="1"/>
  </conditionalFormatting>
  <conditionalFormatting sqref="D405">
    <cfRule type="duplicateValues" priority="58" stopIfTrue="1"/>
  </conditionalFormatting>
  <conditionalFormatting sqref="C406">
    <cfRule type="duplicateValues" dxfId="2746" priority="54"/>
    <cfRule type="duplicateValues" dxfId="2745" priority="55"/>
    <cfRule type="duplicateValues" dxfId="2744" priority="56"/>
  </conditionalFormatting>
  <conditionalFormatting sqref="C406">
    <cfRule type="duplicateValues" dxfId="2743" priority="57" stopIfTrue="1"/>
  </conditionalFormatting>
  <conditionalFormatting sqref="E406">
    <cfRule type="duplicateValues" dxfId="2742" priority="53" stopIfTrue="1"/>
  </conditionalFormatting>
  <conditionalFormatting sqref="D406">
    <cfRule type="duplicateValues" priority="52" stopIfTrue="1"/>
  </conditionalFormatting>
  <conditionalFormatting sqref="C23:C134 C2:C21">
    <cfRule type="colorScale" priority="106">
      <colorScale>
        <cfvo type="min"/>
        <cfvo type="max"/>
        <color rgb="FFFF7128"/>
        <color rgb="FFFFEF9C"/>
      </colorScale>
    </cfRule>
  </conditionalFormatting>
  <conditionalFormatting sqref="C23:C134 C2:C21">
    <cfRule type="duplicateValues" dxfId="2741" priority="107"/>
  </conditionalFormatting>
  <conditionalFormatting sqref="C23:C134 C2:C21">
    <cfRule type="duplicateValues" dxfId="2740" priority="108"/>
  </conditionalFormatting>
  <conditionalFormatting sqref="C23:C134 C2:C21">
    <cfRule type="duplicateValues" dxfId="2739" priority="109"/>
    <cfRule type="duplicateValues" priority="110"/>
  </conditionalFormatting>
  <conditionalFormatting sqref="C407:C408">
    <cfRule type="duplicateValues" dxfId="2738" priority="48"/>
    <cfRule type="duplicateValues" dxfId="2737" priority="49"/>
    <cfRule type="duplicateValues" dxfId="2736" priority="50"/>
  </conditionalFormatting>
  <conditionalFormatting sqref="C407:C408">
    <cfRule type="duplicateValues" dxfId="2735" priority="51" stopIfTrue="1"/>
  </conditionalFormatting>
  <conditionalFormatting sqref="E407:E408">
    <cfRule type="duplicateValues" dxfId="2734" priority="47" stopIfTrue="1"/>
  </conditionalFormatting>
  <conditionalFormatting sqref="D407:D408">
    <cfRule type="duplicateValues" priority="46" stopIfTrue="1"/>
  </conditionalFormatting>
  <conditionalFormatting sqref="C22">
    <cfRule type="duplicateValues" dxfId="2733" priority="42"/>
  </conditionalFormatting>
  <conditionalFormatting sqref="C22">
    <cfRule type="duplicateValues" dxfId="2732" priority="43"/>
  </conditionalFormatting>
  <conditionalFormatting sqref="C22">
    <cfRule type="duplicateValues" dxfId="2731" priority="44"/>
    <cfRule type="duplicateValues" priority="45"/>
  </conditionalFormatting>
  <conditionalFormatting sqref="C409">
    <cfRule type="duplicateValues" dxfId="2730" priority="38"/>
    <cfRule type="duplicateValues" dxfId="2729" priority="39"/>
    <cfRule type="duplicateValues" dxfId="2728" priority="40"/>
  </conditionalFormatting>
  <conditionalFormatting sqref="C409">
    <cfRule type="duplicateValues" dxfId="2727" priority="41" stopIfTrue="1"/>
  </conditionalFormatting>
  <conditionalFormatting sqref="E409">
    <cfRule type="duplicateValues" dxfId="2726" priority="37" stopIfTrue="1"/>
  </conditionalFormatting>
  <conditionalFormatting sqref="D409">
    <cfRule type="duplicateValues" priority="36" stopIfTrue="1"/>
  </conditionalFormatting>
  <conditionalFormatting sqref="C410">
    <cfRule type="duplicateValues" dxfId="2725" priority="32"/>
    <cfRule type="duplicateValues" dxfId="2724" priority="33"/>
    <cfRule type="duplicateValues" dxfId="2723" priority="34"/>
  </conditionalFormatting>
  <conditionalFormatting sqref="C410">
    <cfRule type="duplicateValues" dxfId="2722" priority="35" stopIfTrue="1"/>
  </conditionalFormatting>
  <conditionalFormatting sqref="E410">
    <cfRule type="duplicateValues" dxfId="2721" priority="31" stopIfTrue="1"/>
  </conditionalFormatting>
  <conditionalFormatting sqref="D410">
    <cfRule type="duplicateValues" priority="30" stopIfTrue="1"/>
  </conditionalFormatting>
  <conditionalFormatting sqref="C411">
    <cfRule type="duplicateValues" dxfId="2720" priority="26"/>
    <cfRule type="duplicateValues" dxfId="2719" priority="27"/>
    <cfRule type="duplicateValues" dxfId="2718" priority="28"/>
  </conditionalFormatting>
  <conditionalFormatting sqref="C411">
    <cfRule type="duplicateValues" dxfId="2717" priority="29" stopIfTrue="1"/>
  </conditionalFormatting>
  <conditionalFormatting sqref="E411">
    <cfRule type="duplicateValues" dxfId="2716" priority="25" stopIfTrue="1"/>
  </conditionalFormatting>
  <conditionalFormatting sqref="D411">
    <cfRule type="duplicateValues" priority="24" stopIfTrue="1"/>
  </conditionalFormatting>
  <conditionalFormatting sqref="C412:C413">
    <cfRule type="duplicateValues" dxfId="2715" priority="20"/>
    <cfRule type="duplicateValues" dxfId="2714" priority="21"/>
    <cfRule type="duplicateValues" dxfId="2713" priority="22"/>
  </conditionalFormatting>
  <conditionalFormatting sqref="C412:C413">
    <cfRule type="duplicateValues" dxfId="2712" priority="23" stopIfTrue="1"/>
  </conditionalFormatting>
  <conditionalFormatting sqref="D412:D413">
    <cfRule type="duplicateValues" priority="19" stopIfTrue="1"/>
  </conditionalFormatting>
  <conditionalFormatting sqref="E412">
    <cfRule type="duplicateValues" dxfId="2711" priority="18" stopIfTrue="1"/>
  </conditionalFormatting>
  <conditionalFormatting sqref="C414">
    <cfRule type="duplicateValues" dxfId="2710" priority="15"/>
    <cfRule type="duplicateValues" dxfId="2709" priority="16"/>
    <cfRule type="duplicateValues" dxfId="2708" priority="17"/>
  </conditionalFormatting>
  <conditionalFormatting sqref="C414">
    <cfRule type="duplicateValues" dxfId="2707" priority="14" stopIfTrue="1"/>
  </conditionalFormatting>
  <conditionalFormatting sqref="D414">
    <cfRule type="duplicateValues" priority="13" stopIfTrue="1"/>
  </conditionalFormatting>
  <conditionalFormatting sqref="B400">
    <cfRule type="duplicateValues" dxfId="2706" priority="12" stopIfTrue="1"/>
  </conditionalFormatting>
  <conditionalFormatting sqref="B401">
    <cfRule type="duplicateValues" dxfId="2705" priority="11" stopIfTrue="1"/>
  </conditionalFormatting>
  <conditionalFormatting sqref="B402">
    <cfRule type="duplicateValues" dxfId="2704" priority="10" stopIfTrue="1"/>
  </conditionalFormatting>
  <conditionalFormatting sqref="B403">
    <cfRule type="duplicateValues" dxfId="2703" priority="9" stopIfTrue="1"/>
  </conditionalFormatting>
  <conditionalFormatting sqref="B404">
    <cfRule type="duplicateValues" dxfId="2702" priority="8" stopIfTrue="1"/>
  </conditionalFormatting>
  <conditionalFormatting sqref="B405">
    <cfRule type="duplicateValues" dxfId="2701" priority="7" stopIfTrue="1"/>
  </conditionalFormatting>
  <conditionalFormatting sqref="B406">
    <cfRule type="duplicateValues" dxfId="2700" priority="6" stopIfTrue="1"/>
  </conditionalFormatting>
  <conditionalFormatting sqref="B407:B408">
    <cfRule type="duplicateValues" dxfId="2699" priority="5" stopIfTrue="1"/>
  </conditionalFormatting>
  <conditionalFormatting sqref="B409">
    <cfRule type="duplicateValues" dxfId="2698" priority="4" stopIfTrue="1"/>
  </conditionalFormatting>
  <conditionalFormatting sqref="B410">
    <cfRule type="duplicateValues" dxfId="2697" priority="3" stopIfTrue="1"/>
  </conditionalFormatting>
  <conditionalFormatting sqref="B411">
    <cfRule type="duplicateValues" dxfId="2696" priority="2" stopIfTrue="1"/>
  </conditionalFormatting>
  <conditionalFormatting sqref="B412">
    <cfRule type="duplicateValues" dxfId="2695" priority="1" stopIfTrue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J414"/>
  <sheetViews>
    <sheetView topLeftCell="A345" workbookViewId="0">
      <selection activeCell="G396" sqref="G396"/>
    </sheetView>
  </sheetViews>
  <sheetFormatPr defaultRowHeight="15" x14ac:dyDescent="0.25"/>
  <cols>
    <col min="1" max="1" width="14.85546875" customWidth="1"/>
    <col min="2" max="2" width="50.5703125" customWidth="1"/>
    <col min="3" max="3" width="15.7109375" customWidth="1"/>
    <col min="4" max="4" width="12.7109375" customWidth="1"/>
  </cols>
  <sheetData>
    <row r="1" spans="1:4" x14ac:dyDescent="0.25">
      <c r="A1" s="16" t="s">
        <v>116</v>
      </c>
      <c r="B1" s="2" t="s">
        <v>254</v>
      </c>
      <c r="C1" s="3" t="s">
        <v>70</v>
      </c>
      <c r="D1" s="16" t="s">
        <v>116</v>
      </c>
    </row>
    <row r="2" spans="1:4" x14ac:dyDescent="0.25">
      <c r="A2" s="16" t="s">
        <v>117</v>
      </c>
      <c r="B2" s="2" t="s">
        <v>255</v>
      </c>
      <c r="C2" s="3" t="s">
        <v>71</v>
      </c>
      <c r="D2" s="16" t="s">
        <v>117</v>
      </c>
    </row>
    <row r="3" spans="1:4" x14ac:dyDescent="0.25">
      <c r="A3" s="16" t="s">
        <v>118</v>
      </c>
      <c r="B3" s="2" t="s">
        <v>256</v>
      </c>
      <c r="C3" s="3" t="s">
        <v>71</v>
      </c>
      <c r="D3" s="16" t="s">
        <v>118</v>
      </c>
    </row>
    <row r="4" spans="1:4" x14ac:dyDescent="0.25">
      <c r="A4" s="17" t="s">
        <v>119</v>
      </c>
      <c r="B4" s="2" t="s">
        <v>1359</v>
      </c>
      <c r="C4" s="3" t="s">
        <v>72</v>
      </c>
      <c r="D4" s="17" t="s">
        <v>119</v>
      </c>
    </row>
    <row r="5" spans="1:4" x14ac:dyDescent="0.25">
      <c r="A5" s="16" t="s">
        <v>120</v>
      </c>
      <c r="B5" s="2" t="s">
        <v>11</v>
      </c>
      <c r="C5" s="3" t="s">
        <v>71</v>
      </c>
      <c r="D5" s="16" t="s">
        <v>120</v>
      </c>
    </row>
    <row r="6" spans="1:4" x14ac:dyDescent="0.25">
      <c r="A6" s="16" t="s">
        <v>121</v>
      </c>
      <c r="B6" s="12" t="s">
        <v>1400</v>
      </c>
      <c r="C6" s="3" t="s">
        <v>74</v>
      </c>
      <c r="D6" s="16" t="s">
        <v>121</v>
      </c>
    </row>
    <row r="7" spans="1:4" x14ac:dyDescent="0.25">
      <c r="A7" s="16" t="s">
        <v>122</v>
      </c>
      <c r="B7" s="2" t="s">
        <v>257</v>
      </c>
      <c r="C7" s="4" t="s">
        <v>75</v>
      </c>
      <c r="D7" s="16" t="s">
        <v>122</v>
      </c>
    </row>
    <row r="8" spans="1:4" x14ac:dyDescent="0.25">
      <c r="A8" s="16" t="s">
        <v>123</v>
      </c>
      <c r="B8" s="2" t="s">
        <v>12</v>
      </c>
      <c r="C8" s="3" t="s">
        <v>76</v>
      </c>
      <c r="D8" s="16" t="s">
        <v>123</v>
      </c>
    </row>
    <row r="9" spans="1:4" x14ac:dyDescent="0.25">
      <c r="A9" s="18" t="s">
        <v>124</v>
      </c>
      <c r="B9" s="2" t="s">
        <v>258</v>
      </c>
      <c r="C9" s="5" t="s">
        <v>77</v>
      </c>
      <c r="D9" s="18" t="s">
        <v>124</v>
      </c>
    </row>
    <row r="10" spans="1:4" x14ac:dyDescent="0.25">
      <c r="A10" s="17" t="s">
        <v>125</v>
      </c>
      <c r="B10" s="6" t="s">
        <v>259</v>
      </c>
      <c r="C10" s="7" t="s">
        <v>71</v>
      </c>
      <c r="D10" s="17" t="s">
        <v>125</v>
      </c>
    </row>
    <row r="11" spans="1:4" x14ac:dyDescent="0.25">
      <c r="A11" s="17" t="s">
        <v>126</v>
      </c>
      <c r="B11" s="6" t="s">
        <v>13</v>
      </c>
      <c r="C11" s="5" t="s">
        <v>78</v>
      </c>
      <c r="D11" s="17" t="s">
        <v>126</v>
      </c>
    </row>
    <row r="12" spans="1:4" x14ac:dyDescent="0.25">
      <c r="A12" s="17" t="s">
        <v>127</v>
      </c>
      <c r="B12" s="6" t="s">
        <v>14</v>
      </c>
      <c r="C12" s="5" t="s">
        <v>78</v>
      </c>
      <c r="D12" s="17" t="s">
        <v>127</v>
      </c>
    </row>
    <row r="13" spans="1:4" x14ac:dyDescent="0.25">
      <c r="A13" s="17" t="s">
        <v>129</v>
      </c>
      <c r="B13" s="6" t="s">
        <v>260</v>
      </c>
      <c r="C13" s="5" t="s">
        <v>78</v>
      </c>
      <c r="D13" s="17" t="s">
        <v>129</v>
      </c>
    </row>
    <row r="14" spans="1:4" x14ac:dyDescent="0.25">
      <c r="A14" s="17" t="s">
        <v>130</v>
      </c>
      <c r="B14" s="6" t="s">
        <v>261</v>
      </c>
      <c r="C14" s="5" t="s">
        <v>78</v>
      </c>
      <c r="D14" s="17" t="s">
        <v>130</v>
      </c>
    </row>
    <row r="15" spans="1:4" x14ac:dyDescent="0.25">
      <c r="A15" s="17" t="s">
        <v>131</v>
      </c>
      <c r="B15" s="6" t="s">
        <v>262</v>
      </c>
      <c r="C15" s="7" t="s">
        <v>80</v>
      </c>
      <c r="D15" s="17" t="s">
        <v>131</v>
      </c>
    </row>
    <row r="16" spans="1:4" x14ac:dyDescent="0.25">
      <c r="A16" s="17" t="s">
        <v>132</v>
      </c>
      <c r="B16" s="6" t="s">
        <v>263</v>
      </c>
      <c r="C16" s="5" t="s">
        <v>78</v>
      </c>
      <c r="D16" s="17" t="s">
        <v>132</v>
      </c>
    </row>
    <row r="17" spans="1:4" x14ac:dyDescent="0.25">
      <c r="A17" s="17" t="s">
        <v>133</v>
      </c>
      <c r="B17" s="6" t="s">
        <v>16</v>
      </c>
      <c r="C17" s="7" t="s">
        <v>72</v>
      </c>
      <c r="D17" s="17" t="s">
        <v>133</v>
      </c>
    </row>
    <row r="18" spans="1:4" x14ac:dyDescent="0.25">
      <c r="A18" s="17" t="s">
        <v>134</v>
      </c>
      <c r="B18" s="6" t="s">
        <v>17</v>
      </c>
      <c r="C18" s="7" t="s">
        <v>71</v>
      </c>
      <c r="D18" s="17" t="s">
        <v>134</v>
      </c>
    </row>
    <row r="19" spans="1:4" x14ac:dyDescent="0.25">
      <c r="A19" s="17" t="s">
        <v>135</v>
      </c>
      <c r="B19" s="2" t="s">
        <v>264</v>
      </c>
      <c r="C19" s="5" t="s">
        <v>78</v>
      </c>
      <c r="D19" s="17" t="s">
        <v>135</v>
      </c>
    </row>
    <row r="20" spans="1:4" x14ac:dyDescent="0.25">
      <c r="A20" s="17" t="s">
        <v>136</v>
      </c>
      <c r="B20" s="2" t="s">
        <v>1356</v>
      </c>
      <c r="C20" s="5" t="s">
        <v>78</v>
      </c>
      <c r="D20" s="17" t="s">
        <v>136</v>
      </c>
    </row>
    <row r="21" spans="1:4" x14ac:dyDescent="0.25">
      <c r="A21" s="17" t="s">
        <v>137</v>
      </c>
      <c r="B21" s="14" t="s">
        <v>1419</v>
      </c>
      <c r="C21" s="7" t="s">
        <v>81</v>
      </c>
      <c r="D21" s="17" t="s">
        <v>137</v>
      </c>
    </row>
    <row r="22" spans="1:4" x14ac:dyDescent="0.25">
      <c r="A22" s="17" t="s">
        <v>138</v>
      </c>
      <c r="B22" s="6" t="s">
        <v>1401</v>
      </c>
      <c r="C22" s="7" t="s">
        <v>81</v>
      </c>
      <c r="D22" s="17" t="s">
        <v>138</v>
      </c>
    </row>
    <row r="23" spans="1:4" x14ac:dyDescent="0.25">
      <c r="A23" s="17" t="s">
        <v>139</v>
      </c>
      <c r="B23" s="6" t="s">
        <v>1420</v>
      </c>
      <c r="C23" s="7" t="s">
        <v>82</v>
      </c>
      <c r="D23" s="17" t="s">
        <v>139</v>
      </c>
    </row>
    <row r="24" spans="1:4" x14ac:dyDescent="0.25">
      <c r="A24" s="17" t="s">
        <v>140</v>
      </c>
      <c r="B24" s="6" t="s">
        <v>1398</v>
      </c>
      <c r="C24" s="7" t="s">
        <v>74</v>
      </c>
      <c r="D24" s="17" t="s">
        <v>140</v>
      </c>
    </row>
    <row r="25" spans="1:4" x14ac:dyDescent="0.25">
      <c r="A25" s="17" t="s">
        <v>141</v>
      </c>
      <c r="B25" s="6" t="s">
        <v>1421</v>
      </c>
      <c r="C25" s="7" t="s">
        <v>82</v>
      </c>
      <c r="D25" s="17" t="s">
        <v>141</v>
      </c>
    </row>
    <row r="26" spans="1:4" x14ac:dyDescent="0.25">
      <c r="A26" s="17" t="s">
        <v>142</v>
      </c>
      <c r="B26" s="6" t="s">
        <v>265</v>
      </c>
      <c r="C26" s="7" t="s">
        <v>83</v>
      </c>
      <c r="D26" s="17" t="s">
        <v>142</v>
      </c>
    </row>
    <row r="27" spans="1:4" x14ac:dyDescent="0.25">
      <c r="A27" s="17" t="s">
        <v>143</v>
      </c>
      <c r="B27" s="6" t="s">
        <v>1422</v>
      </c>
      <c r="C27" s="7" t="s">
        <v>83</v>
      </c>
      <c r="D27" s="17" t="s">
        <v>143</v>
      </c>
    </row>
    <row r="28" spans="1:4" x14ac:dyDescent="0.25">
      <c r="A28" s="17" t="s">
        <v>144</v>
      </c>
      <c r="B28" s="6" t="s">
        <v>1399</v>
      </c>
      <c r="C28" s="7" t="s">
        <v>74</v>
      </c>
      <c r="D28" s="17" t="s">
        <v>144</v>
      </c>
    </row>
    <row r="29" spans="1:4" x14ac:dyDescent="0.25">
      <c r="A29" s="17" t="s">
        <v>145</v>
      </c>
      <c r="B29" s="6" t="s">
        <v>266</v>
      </c>
      <c r="C29" s="7" t="s">
        <v>83</v>
      </c>
      <c r="D29" s="17" t="s">
        <v>145</v>
      </c>
    </row>
    <row r="30" spans="1:4" x14ac:dyDescent="0.25">
      <c r="A30" s="17" t="s">
        <v>146</v>
      </c>
      <c r="B30" s="6" t="s">
        <v>267</v>
      </c>
      <c r="C30" s="7" t="s">
        <v>83</v>
      </c>
      <c r="D30" s="17" t="s">
        <v>146</v>
      </c>
    </row>
    <row r="31" spans="1:4" x14ac:dyDescent="0.25">
      <c r="A31" s="17" t="s">
        <v>147</v>
      </c>
      <c r="B31" s="6" t="s">
        <v>1384</v>
      </c>
      <c r="C31" s="7" t="s">
        <v>71</v>
      </c>
      <c r="D31" s="17" t="s">
        <v>147</v>
      </c>
    </row>
    <row r="32" spans="1:4" x14ac:dyDescent="0.25">
      <c r="A32" s="18" t="s">
        <v>148</v>
      </c>
      <c r="B32" s="2" t="s">
        <v>268</v>
      </c>
      <c r="C32" s="7" t="s">
        <v>71</v>
      </c>
      <c r="D32" s="18" t="s">
        <v>148</v>
      </c>
    </row>
    <row r="33" spans="1:4" x14ac:dyDescent="0.25">
      <c r="A33" s="17" t="s">
        <v>149</v>
      </c>
      <c r="B33" s="6" t="s">
        <v>18</v>
      </c>
      <c r="C33" s="7" t="s">
        <v>81</v>
      </c>
      <c r="D33" s="17" t="s">
        <v>149</v>
      </c>
    </row>
    <row r="34" spans="1:4" x14ac:dyDescent="0.25">
      <c r="A34" s="17" t="s">
        <v>150</v>
      </c>
      <c r="B34" s="6" t="s">
        <v>269</v>
      </c>
      <c r="C34" s="7" t="s">
        <v>71</v>
      </c>
      <c r="D34" s="17" t="s">
        <v>150</v>
      </c>
    </row>
    <row r="35" spans="1:4" x14ac:dyDescent="0.25">
      <c r="A35" s="17" t="s">
        <v>151</v>
      </c>
      <c r="B35" s="6" t="s">
        <v>270</v>
      </c>
      <c r="C35" s="7" t="s">
        <v>71</v>
      </c>
      <c r="D35" s="17" t="s">
        <v>151</v>
      </c>
    </row>
    <row r="36" spans="1:4" x14ac:dyDescent="0.25">
      <c r="A36" s="17" t="s">
        <v>152</v>
      </c>
      <c r="B36" s="6" t="s">
        <v>271</v>
      </c>
      <c r="C36" s="7" t="s">
        <v>71</v>
      </c>
      <c r="D36" s="17" t="s">
        <v>152</v>
      </c>
    </row>
    <row r="37" spans="1:4" x14ac:dyDescent="0.25">
      <c r="A37" s="18" t="s">
        <v>153</v>
      </c>
      <c r="B37" s="8" t="s">
        <v>272</v>
      </c>
      <c r="C37" s="7" t="s">
        <v>84</v>
      </c>
      <c r="D37" s="18" t="s">
        <v>153</v>
      </c>
    </row>
    <row r="38" spans="1:4" x14ac:dyDescent="0.25">
      <c r="A38" s="17" t="s">
        <v>154</v>
      </c>
      <c r="B38" s="6" t="s">
        <v>273</v>
      </c>
      <c r="C38" s="7" t="s">
        <v>85</v>
      </c>
      <c r="D38" s="17" t="s">
        <v>154</v>
      </c>
    </row>
    <row r="39" spans="1:4" x14ac:dyDescent="0.25">
      <c r="A39" s="17" t="s">
        <v>155</v>
      </c>
      <c r="B39" s="29" t="s">
        <v>19</v>
      </c>
      <c r="C39" s="7" t="s">
        <v>967</v>
      </c>
      <c r="D39" s="17" t="s">
        <v>155</v>
      </c>
    </row>
    <row r="40" spans="1:4" x14ac:dyDescent="0.25">
      <c r="A40" s="17" t="s">
        <v>156</v>
      </c>
      <c r="B40" s="6" t="s">
        <v>274</v>
      </c>
      <c r="C40" s="7" t="s">
        <v>1425</v>
      </c>
      <c r="D40" s="17" t="s">
        <v>156</v>
      </c>
    </row>
    <row r="41" spans="1:4" x14ac:dyDescent="0.25">
      <c r="A41" s="17" t="s">
        <v>157</v>
      </c>
      <c r="B41" s="6" t="s">
        <v>1423</v>
      </c>
      <c r="C41" s="5" t="s">
        <v>87</v>
      </c>
      <c r="D41" s="17" t="s">
        <v>157</v>
      </c>
    </row>
    <row r="42" spans="1:4" x14ac:dyDescent="0.25">
      <c r="A42" s="17" t="s">
        <v>158</v>
      </c>
      <c r="B42" s="29" t="s">
        <v>1411</v>
      </c>
      <c r="C42" s="5" t="s">
        <v>71</v>
      </c>
      <c r="D42" s="17" t="s">
        <v>158</v>
      </c>
    </row>
    <row r="43" spans="1:4" x14ac:dyDescent="0.25">
      <c r="A43" s="17" t="s">
        <v>159</v>
      </c>
      <c r="B43" s="6" t="s">
        <v>275</v>
      </c>
      <c r="C43" s="7" t="s">
        <v>88</v>
      </c>
      <c r="D43" s="17" t="s">
        <v>159</v>
      </c>
    </row>
    <row r="44" spans="1:4" x14ac:dyDescent="0.25">
      <c r="A44" s="18" t="s">
        <v>160</v>
      </c>
      <c r="B44" s="2" t="s">
        <v>276</v>
      </c>
      <c r="C44" s="7" t="s">
        <v>88</v>
      </c>
      <c r="D44" s="18" t="s">
        <v>160</v>
      </c>
    </row>
    <row r="45" spans="1:4" x14ac:dyDescent="0.25">
      <c r="A45" s="17" t="s">
        <v>161</v>
      </c>
      <c r="B45" s="6" t="s">
        <v>277</v>
      </c>
      <c r="C45" s="7" t="s">
        <v>967</v>
      </c>
      <c r="D45" s="17" t="s">
        <v>161</v>
      </c>
    </row>
    <row r="46" spans="1:4" x14ac:dyDescent="0.25">
      <c r="A46" s="17" t="s">
        <v>162</v>
      </c>
      <c r="B46" s="29" t="s">
        <v>20</v>
      </c>
      <c r="C46" s="7" t="s">
        <v>967</v>
      </c>
      <c r="D46" s="17" t="s">
        <v>162</v>
      </c>
    </row>
    <row r="47" spans="1:4" x14ac:dyDescent="0.25">
      <c r="A47" s="17" t="s">
        <v>163</v>
      </c>
      <c r="B47" s="2" t="s">
        <v>278</v>
      </c>
      <c r="C47" s="7" t="s">
        <v>967</v>
      </c>
      <c r="D47" s="17" t="s">
        <v>163</v>
      </c>
    </row>
    <row r="48" spans="1:4" x14ac:dyDescent="0.25">
      <c r="A48" s="17" t="s">
        <v>164</v>
      </c>
      <c r="B48" s="6" t="s">
        <v>279</v>
      </c>
      <c r="C48" s="7" t="s">
        <v>967</v>
      </c>
      <c r="D48" s="17" t="s">
        <v>164</v>
      </c>
    </row>
    <row r="49" spans="1:4" x14ac:dyDescent="0.25">
      <c r="A49" s="17" t="s">
        <v>165</v>
      </c>
      <c r="B49" s="29" t="s">
        <v>280</v>
      </c>
      <c r="C49" s="7" t="s">
        <v>71</v>
      </c>
      <c r="D49" s="17" t="s">
        <v>165</v>
      </c>
    </row>
    <row r="50" spans="1:4" x14ac:dyDescent="0.25">
      <c r="A50" s="17" t="s">
        <v>166</v>
      </c>
      <c r="B50" s="6" t="s">
        <v>281</v>
      </c>
      <c r="C50" s="7" t="s">
        <v>967</v>
      </c>
      <c r="D50" s="17" t="s">
        <v>166</v>
      </c>
    </row>
    <row r="51" spans="1:4" x14ac:dyDescent="0.25">
      <c r="A51" s="17" t="s">
        <v>167</v>
      </c>
      <c r="B51" s="6" t="s">
        <v>282</v>
      </c>
      <c r="C51" s="7" t="s">
        <v>967</v>
      </c>
      <c r="D51" s="17" t="s">
        <v>167</v>
      </c>
    </row>
    <row r="52" spans="1:4" x14ac:dyDescent="0.25">
      <c r="A52" s="17" t="s">
        <v>168</v>
      </c>
      <c r="B52" s="29" t="s">
        <v>21</v>
      </c>
      <c r="C52" s="7" t="s">
        <v>967</v>
      </c>
      <c r="D52" s="17" t="s">
        <v>168</v>
      </c>
    </row>
    <row r="53" spans="1:4" x14ac:dyDescent="0.25">
      <c r="A53" s="17" t="s">
        <v>169</v>
      </c>
      <c r="B53" s="29" t="s">
        <v>283</v>
      </c>
      <c r="C53" s="7" t="s">
        <v>967</v>
      </c>
      <c r="D53" s="17" t="s">
        <v>169</v>
      </c>
    </row>
    <row r="54" spans="1:4" x14ac:dyDescent="0.25">
      <c r="A54" s="17" t="s">
        <v>170</v>
      </c>
      <c r="B54" s="6" t="s">
        <v>284</v>
      </c>
      <c r="C54" s="7" t="s">
        <v>967</v>
      </c>
      <c r="D54" s="17" t="s">
        <v>170</v>
      </c>
    </row>
    <row r="55" spans="1:4" x14ac:dyDescent="0.25">
      <c r="A55" s="17" t="s">
        <v>171</v>
      </c>
      <c r="B55" s="29" t="s">
        <v>1405</v>
      </c>
      <c r="C55" s="7" t="s">
        <v>967</v>
      </c>
      <c r="D55" s="17" t="s">
        <v>171</v>
      </c>
    </row>
    <row r="56" spans="1:4" x14ac:dyDescent="0.25">
      <c r="A56" s="17" t="s">
        <v>172</v>
      </c>
      <c r="B56" s="6" t="s">
        <v>22</v>
      </c>
      <c r="C56" s="7" t="s">
        <v>80</v>
      </c>
      <c r="D56" s="17" t="s">
        <v>172</v>
      </c>
    </row>
    <row r="57" spans="1:4" x14ac:dyDescent="0.25">
      <c r="A57" s="17" t="s">
        <v>173</v>
      </c>
      <c r="B57" s="6" t="s">
        <v>23</v>
      </c>
      <c r="C57" s="7" t="s">
        <v>80</v>
      </c>
      <c r="D57" s="17" t="s">
        <v>173</v>
      </c>
    </row>
    <row r="58" spans="1:4" x14ac:dyDescent="0.25">
      <c r="A58" s="17" t="s">
        <v>174</v>
      </c>
      <c r="B58" s="6" t="s">
        <v>285</v>
      </c>
      <c r="C58" s="5" t="s">
        <v>76</v>
      </c>
      <c r="D58" s="17" t="s">
        <v>174</v>
      </c>
    </row>
    <row r="59" spans="1:4" x14ac:dyDescent="0.25">
      <c r="A59" s="17" t="s">
        <v>175</v>
      </c>
      <c r="B59" s="6" t="s">
        <v>286</v>
      </c>
      <c r="C59" s="5" t="s">
        <v>76</v>
      </c>
      <c r="D59" s="17" t="s">
        <v>175</v>
      </c>
    </row>
    <row r="60" spans="1:4" x14ac:dyDescent="0.25">
      <c r="A60" s="17" t="s">
        <v>176</v>
      </c>
      <c r="B60" s="6" t="s">
        <v>287</v>
      </c>
      <c r="C60" s="5" t="s">
        <v>76</v>
      </c>
      <c r="D60" s="17" t="s">
        <v>176</v>
      </c>
    </row>
    <row r="61" spans="1:4" x14ac:dyDescent="0.25">
      <c r="A61" s="17" t="s">
        <v>177</v>
      </c>
      <c r="B61" s="6" t="s">
        <v>288</v>
      </c>
      <c r="C61" s="5" t="s">
        <v>89</v>
      </c>
      <c r="D61" s="17" t="s">
        <v>177</v>
      </c>
    </row>
    <row r="62" spans="1:4" x14ac:dyDescent="0.25">
      <c r="A62" s="17" t="s">
        <v>178</v>
      </c>
      <c r="B62" s="6" t="s">
        <v>289</v>
      </c>
      <c r="C62" s="7" t="s">
        <v>967</v>
      </c>
      <c r="D62" s="17" t="s">
        <v>178</v>
      </c>
    </row>
    <row r="63" spans="1:4" x14ac:dyDescent="0.25">
      <c r="A63" s="17" t="s">
        <v>180</v>
      </c>
      <c r="B63" s="6" t="s">
        <v>1391</v>
      </c>
      <c r="C63" s="5" t="s">
        <v>90</v>
      </c>
      <c r="D63" s="17" t="s">
        <v>180</v>
      </c>
    </row>
    <row r="64" spans="1:4" x14ac:dyDescent="0.25">
      <c r="A64" s="17" t="s">
        <v>181</v>
      </c>
      <c r="B64" s="6" t="s">
        <v>290</v>
      </c>
      <c r="C64" s="5" t="s">
        <v>71</v>
      </c>
      <c r="D64" s="17" t="s">
        <v>181</v>
      </c>
    </row>
    <row r="65" spans="1:4" x14ac:dyDescent="0.25">
      <c r="A65" s="17" t="s">
        <v>182</v>
      </c>
      <c r="B65" s="6" t="s">
        <v>24</v>
      </c>
      <c r="C65" s="5" t="s">
        <v>92</v>
      </c>
      <c r="D65" s="17" t="s">
        <v>182</v>
      </c>
    </row>
    <row r="66" spans="1:4" x14ac:dyDescent="0.25">
      <c r="A66" s="17" t="s">
        <v>183</v>
      </c>
      <c r="B66" s="6" t="s">
        <v>291</v>
      </c>
      <c r="C66" s="5" t="s">
        <v>93</v>
      </c>
      <c r="D66" s="17" t="s">
        <v>183</v>
      </c>
    </row>
    <row r="67" spans="1:4" x14ac:dyDescent="0.25">
      <c r="A67" s="17" t="s">
        <v>184</v>
      </c>
      <c r="B67" s="6" t="s">
        <v>292</v>
      </c>
      <c r="C67" s="5" t="s">
        <v>94</v>
      </c>
      <c r="D67" s="17" t="s">
        <v>184</v>
      </c>
    </row>
    <row r="68" spans="1:4" x14ac:dyDescent="0.25">
      <c r="A68" s="17" t="s">
        <v>185</v>
      </c>
      <c r="B68" s="6" t="s">
        <v>1389</v>
      </c>
      <c r="C68" s="5" t="s">
        <v>95</v>
      </c>
      <c r="D68" s="17" t="s">
        <v>185</v>
      </c>
    </row>
    <row r="69" spans="1:4" x14ac:dyDescent="0.25">
      <c r="A69" s="17" t="s">
        <v>186</v>
      </c>
      <c r="B69" s="6" t="s">
        <v>293</v>
      </c>
      <c r="C69" s="5" t="s">
        <v>95</v>
      </c>
      <c r="D69" s="17" t="s">
        <v>186</v>
      </c>
    </row>
    <row r="70" spans="1:4" x14ac:dyDescent="0.25">
      <c r="A70" s="17" t="s">
        <v>187</v>
      </c>
      <c r="B70" s="6" t="s">
        <v>1383</v>
      </c>
      <c r="C70" s="5" t="s">
        <v>96</v>
      </c>
      <c r="D70" s="17" t="s">
        <v>187</v>
      </c>
    </row>
    <row r="71" spans="1:4" x14ac:dyDescent="0.25">
      <c r="A71" s="17" t="s">
        <v>188</v>
      </c>
      <c r="B71" s="6" t="s">
        <v>294</v>
      </c>
      <c r="C71" s="5" t="s">
        <v>97</v>
      </c>
      <c r="D71" s="17" t="s">
        <v>188</v>
      </c>
    </row>
    <row r="72" spans="1:4" x14ac:dyDescent="0.25">
      <c r="A72" s="17" t="s">
        <v>189</v>
      </c>
      <c r="B72" s="6" t="s">
        <v>1379</v>
      </c>
      <c r="C72" s="5" t="s">
        <v>94</v>
      </c>
      <c r="D72" s="17" t="s">
        <v>189</v>
      </c>
    </row>
    <row r="73" spans="1:4" x14ac:dyDescent="0.25">
      <c r="A73" s="17" t="s">
        <v>190</v>
      </c>
      <c r="B73" s="6" t="s">
        <v>295</v>
      </c>
      <c r="C73" s="5" t="s">
        <v>94</v>
      </c>
      <c r="D73" s="17" t="s">
        <v>190</v>
      </c>
    </row>
    <row r="74" spans="1:4" x14ac:dyDescent="0.25">
      <c r="A74" s="17" t="s">
        <v>191</v>
      </c>
      <c r="B74" s="6" t="s">
        <v>296</v>
      </c>
      <c r="C74" s="5" t="s">
        <v>98</v>
      </c>
      <c r="D74" s="17" t="s">
        <v>191</v>
      </c>
    </row>
    <row r="75" spans="1:4" x14ac:dyDescent="0.25">
      <c r="A75" s="17" t="s">
        <v>192</v>
      </c>
      <c r="B75" s="6" t="s">
        <v>297</v>
      </c>
      <c r="C75" s="5" t="s">
        <v>94</v>
      </c>
      <c r="D75" s="17" t="s">
        <v>192</v>
      </c>
    </row>
    <row r="76" spans="1:4" x14ac:dyDescent="0.25">
      <c r="A76" s="17" t="s">
        <v>193</v>
      </c>
      <c r="B76" s="6" t="s">
        <v>298</v>
      </c>
      <c r="C76" s="5" t="s">
        <v>95</v>
      </c>
      <c r="D76" s="17" t="s">
        <v>193</v>
      </c>
    </row>
    <row r="77" spans="1:4" x14ac:dyDescent="0.25">
      <c r="A77" s="17" t="s">
        <v>194</v>
      </c>
      <c r="B77" s="6" t="s">
        <v>299</v>
      </c>
      <c r="C77" s="5" t="s">
        <v>99</v>
      </c>
      <c r="D77" s="17" t="s">
        <v>194</v>
      </c>
    </row>
    <row r="78" spans="1:4" x14ac:dyDescent="0.25">
      <c r="A78" s="17" t="s">
        <v>195</v>
      </c>
      <c r="B78" s="6" t="s">
        <v>25</v>
      </c>
      <c r="C78" s="7" t="s">
        <v>70</v>
      </c>
      <c r="D78" s="17" t="s">
        <v>195</v>
      </c>
    </row>
    <row r="79" spans="1:4" x14ac:dyDescent="0.25">
      <c r="A79" s="18" t="s">
        <v>196</v>
      </c>
      <c r="B79" s="8" t="s">
        <v>26</v>
      </c>
      <c r="C79" s="5" t="s">
        <v>100</v>
      </c>
      <c r="D79" s="18" t="s">
        <v>196</v>
      </c>
    </row>
    <row r="80" spans="1:4" x14ac:dyDescent="0.25">
      <c r="A80" s="17" t="s">
        <v>197</v>
      </c>
      <c r="B80" s="6" t="s">
        <v>1378</v>
      </c>
      <c r="C80" s="5" t="s">
        <v>100</v>
      </c>
      <c r="D80" s="17" t="s">
        <v>197</v>
      </c>
    </row>
    <row r="81" spans="1:4" x14ac:dyDescent="0.25">
      <c r="A81" s="17" t="s">
        <v>198</v>
      </c>
      <c r="B81" s="6" t="s">
        <v>27</v>
      </c>
      <c r="C81" s="5" t="s">
        <v>100</v>
      </c>
      <c r="D81" s="17" t="s">
        <v>198</v>
      </c>
    </row>
    <row r="82" spans="1:4" x14ac:dyDescent="0.25">
      <c r="A82" s="17" t="s">
        <v>199</v>
      </c>
      <c r="B82" s="6" t="s">
        <v>28</v>
      </c>
      <c r="C82" s="5" t="s">
        <v>100</v>
      </c>
      <c r="D82" s="17" t="s">
        <v>199</v>
      </c>
    </row>
    <row r="83" spans="1:4" x14ac:dyDescent="0.25">
      <c r="A83" s="17" t="s">
        <v>200</v>
      </c>
      <c r="B83" s="6" t="s">
        <v>29</v>
      </c>
      <c r="C83" s="5" t="s">
        <v>76</v>
      </c>
      <c r="D83" s="17" t="s">
        <v>200</v>
      </c>
    </row>
    <row r="84" spans="1:4" x14ac:dyDescent="0.25">
      <c r="A84" s="17" t="s">
        <v>201</v>
      </c>
      <c r="B84" s="6" t="s">
        <v>30</v>
      </c>
      <c r="C84" s="5" t="s">
        <v>76</v>
      </c>
      <c r="D84" s="17" t="s">
        <v>201</v>
      </c>
    </row>
    <row r="85" spans="1:4" x14ac:dyDescent="0.25">
      <c r="A85" s="17" t="s">
        <v>202</v>
      </c>
      <c r="B85" s="6" t="s">
        <v>31</v>
      </c>
      <c r="C85" s="5" t="s">
        <v>100</v>
      </c>
      <c r="D85" s="17" t="s">
        <v>202</v>
      </c>
    </row>
    <row r="86" spans="1:4" x14ac:dyDescent="0.25">
      <c r="A86" s="17" t="s">
        <v>203</v>
      </c>
      <c r="B86" s="6" t="s">
        <v>32</v>
      </c>
      <c r="C86" s="5" t="s">
        <v>100</v>
      </c>
      <c r="D86" s="17" t="s">
        <v>203</v>
      </c>
    </row>
    <row r="87" spans="1:4" x14ac:dyDescent="0.25">
      <c r="A87" s="17" t="s">
        <v>204</v>
      </c>
      <c r="B87" s="6" t="s">
        <v>33</v>
      </c>
      <c r="C87" s="5" t="s">
        <v>87</v>
      </c>
      <c r="D87" s="17" t="s">
        <v>204</v>
      </c>
    </row>
    <row r="88" spans="1:4" x14ac:dyDescent="0.25">
      <c r="A88" s="17" t="s">
        <v>205</v>
      </c>
      <c r="B88" s="6" t="s">
        <v>1410</v>
      </c>
      <c r="C88" s="5" t="s">
        <v>101</v>
      </c>
      <c r="D88" s="17" t="s">
        <v>205</v>
      </c>
    </row>
    <row r="89" spans="1:4" x14ac:dyDescent="0.25">
      <c r="A89" s="17" t="s">
        <v>206</v>
      </c>
      <c r="B89" s="6" t="s">
        <v>34</v>
      </c>
      <c r="C89" s="5" t="s">
        <v>102</v>
      </c>
      <c r="D89" s="17" t="s">
        <v>206</v>
      </c>
    </row>
    <row r="90" spans="1:4" x14ac:dyDescent="0.25">
      <c r="A90" s="19" t="s">
        <v>207</v>
      </c>
      <c r="B90" s="8" t="s">
        <v>1418</v>
      </c>
      <c r="C90" s="7" t="s">
        <v>95</v>
      </c>
      <c r="D90" s="19" t="s">
        <v>207</v>
      </c>
    </row>
    <row r="91" spans="1:4" x14ac:dyDescent="0.25">
      <c r="A91" s="17" t="s">
        <v>208</v>
      </c>
      <c r="B91" s="6" t="s">
        <v>1404</v>
      </c>
      <c r="C91" s="5" t="s">
        <v>94</v>
      </c>
      <c r="D91" s="17" t="s">
        <v>208</v>
      </c>
    </row>
    <row r="92" spans="1:4" x14ac:dyDescent="0.25">
      <c r="A92" s="17" t="s">
        <v>209</v>
      </c>
      <c r="B92" s="6" t="s">
        <v>1392</v>
      </c>
      <c r="C92" s="5" t="s">
        <v>103</v>
      </c>
      <c r="D92" s="17" t="s">
        <v>209</v>
      </c>
    </row>
    <row r="93" spans="1:4" x14ac:dyDescent="0.25">
      <c r="A93" s="17" t="s">
        <v>211</v>
      </c>
      <c r="B93" s="6" t="s">
        <v>1376</v>
      </c>
      <c r="C93" s="5" t="s">
        <v>105</v>
      </c>
      <c r="D93" s="17" t="s">
        <v>211</v>
      </c>
    </row>
    <row r="94" spans="1:4" x14ac:dyDescent="0.25">
      <c r="A94" s="17" t="s">
        <v>212</v>
      </c>
      <c r="B94" s="6" t="s">
        <v>1375</v>
      </c>
      <c r="C94" s="5" t="s">
        <v>106</v>
      </c>
      <c r="D94" s="17" t="s">
        <v>212</v>
      </c>
    </row>
    <row r="95" spans="1:4" x14ac:dyDescent="0.25">
      <c r="A95" s="17" t="s">
        <v>213</v>
      </c>
      <c r="B95" s="6" t="s">
        <v>1373</v>
      </c>
      <c r="C95" s="5" t="s">
        <v>105</v>
      </c>
      <c r="D95" s="17" t="s">
        <v>213</v>
      </c>
    </row>
    <row r="96" spans="1:4" x14ac:dyDescent="0.25">
      <c r="A96" s="17" t="s">
        <v>214</v>
      </c>
      <c r="B96" s="6" t="s">
        <v>1374</v>
      </c>
      <c r="C96" s="5" t="s">
        <v>106</v>
      </c>
      <c r="D96" s="17" t="s">
        <v>214</v>
      </c>
    </row>
    <row r="97" spans="1:4" x14ac:dyDescent="0.25">
      <c r="A97" s="17" t="s">
        <v>215</v>
      </c>
      <c r="B97" s="6" t="s">
        <v>35</v>
      </c>
      <c r="C97" s="5" t="s">
        <v>107</v>
      </c>
      <c r="D97" s="17" t="s">
        <v>215</v>
      </c>
    </row>
    <row r="98" spans="1:4" x14ac:dyDescent="0.25">
      <c r="A98" s="17" t="s">
        <v>217</v>
      </c>
      <c r="B98" s="6" t="s">
        <v>37</v>
      </c>
      <c r="C98" s="5" t="s">
        <v>108</v>
      </c>
      <c r="D98" s="17" t="s">
        <v>217</v>
      </c>
    </row>
    <row r="99" spans="1:4" x14ac:dyDescent="0.25">
      <c r="A99" s="17" t="s">
        <v>218</v>
      </c>
      <c r="B99" s="6" t="s">
        <v>1426</v>
      </c>
      <c r="C99" s="5" t="s">
        <v>75</v>
      </c>
      <c r="D99" s="17" t="s">
        <v>218</v>
      </c>
    </row>
    <row r="100" spans="1:4" x14ac:dyDescent="0.25">
      <c r="A100" s="17" t="s">
        <v>219</v>
      </c>
      <c r="B100" s="6" t="s">
        <v>38</v>
      </c>
      <c r="C100" s="5" t="s">
        <v>87</v>
      </c>
      <c r="D100" s="17" t="s">
        <v>219</v>
      </c>
    </row>
    <row r="101" spans="1:4" x14ac:dyDescent="0.25">
      <c r="A101" s="17" t="s">
        <v>220</v>
      </c>
      <c r="B101" s="6" t="s">
        <v>39</v>
      </c>
      <c r="C101" s="5" t="s">
        <v>109</v>
      </c>
      <c r="D101" s="17" t="s">
        <v>220</v>
      </c>
    </row>
    <row r="102" spans="1:4" x14ac:dyDescent="0.25">
      <c r="A102" s="18" t="s">
        <v>221</v>
      </c>
      <c r="B102" s="2" t="s">
        <v>1365</v>
      </c>
      <c r="C102" s="5" t="s">
        <v>110</v>
      </c>
      <c r="D102" s="18" t="s">
        <v>221</v>
      </c>
    </row>
    <row r="103" spans="1:4" x14ac:dyDescent="0.25">
      <c r="A103" s="18" t="s">
        <v>222</v>
      </c>
      <c r="B103" s="2" t="s">
        <v>40</v>
      </c>
      <c r="C103" s="5" t="s">
        <v>110</v>
      </c>
      <c r="D103" s="18" t="s">
        <v>222</v>
      </c>
    </row>
    <row r="104" spans="1:4" x14ac:dyDescent="0.25">
      <c r="A104" s="17" t="s">
        <v>224</v>
      </c>
      <c r="B104" s="6" t="s">
        <v>42</v>
      </c>
      <c r="C104" s="7" t="s">
        <v>967</v>
      </c>
      <c r="D104" s="17" t="s">
        <v>224</v>
      </c>
    </row>
    <row r="105" spans="1:4" x14ac:dyDescent="0.25">
      <c r="A105" s="17" t="s">
        <v>225</v>
      </c>
      <c r="B105" s="6" t="s">
        <v>43</v>
      </c>
      <c r="C105" s="5" t="s">
        <v>111</v>
      </c>
      <c r="D105" s="17" t="s">
        <v>225</v>
      </c>
    </row>
    <row r="106" spans="1:4" x14ac:dyDescent="0.25">
      <c r="A106" s="17" t="s">
        <v>226</v>
      </c>
      <c r="B106" s="6" t="s">
        <v>44</v>
      </c>
      <c r="C106" s="5" t="s">
        <v>80</v>
      </c>
      <c r="D106" s="17" t="s">
        <v>226</v>
      </c>
    </row>
    <row r="107" spans="1:4" x14ac:dyDescent="0.25">
      <c r="A107" s="17" t="s">
        <v>227</v>
      </c>
      <c r="B107" s="6" t="s">
        <v>45</v>
      </c>
      <c r="C107" s="5" t="s">
        <v>80</v>
      </c>
      <c r="D107" s="17" t="s">
        <v>227</v>
      </c>
    </row>
    <row r="108" spans="1:4" x14ac:dyDescent="0.25">
      <c r="A108" s="17" t="s">
        <v>228</v>
      </c>
      <c r="B108" s="6" t="s">
        <v>46</v>
      </c>
      <c r="C108" s="5" t="s">
        <v>112</v>
      </c>
      <c r="D108" s="17" t="s">
        <v>228</v>
      </c>
    </row>
    <row r="109" spans="1:4" x14ac:dyDescent="0.25">
      <c r="A109" s="17" t="s">
        <v>229</v>
      </c>
      <c r="B109" s="6" t="s">
        <v>47</v>
      </c>
      <c r="C109" s="5" t="s">
        <v>80</v>
      </c>
      <c r="D109" s="17" t="s">
        <v>229</v>
      </c>
    </row>
    <row r="110" spans="1:4" x14ac:dyDescent="0.25">
      <c r="A110" s="17" t="s">
        <v>230</v>
      </c>
      <c r="B110" s="6" t="s">
        <v>48</v>
      </c>
      <c r="C110" s="5" t="s">
        <v>113</v>
      </c>
      <c r="D110" s="17" t="s">
        <v>230</v>
      </c>
    </row>
    <row r="111" spans="1:4" x14ac:dyDescent="0.25">
      <c r="A111" s="17" t="s">
        <v>231</v>
      </c>
      <c r="B111" s="6" t="s">
        <v>49</v>
      </c>
      <c r="C111" s="5" t="s">
        <v>114</v>
      </c>
      <c r="D111" s="17" t="s">
        <v>231</v>
      </c>
    </row>
    <row r="112" spans="1:4" x14ac:dyDescent="0.25">
      <c r="A112" s="17" t="s">
        <v>232</v>
      </c>
      <c r="B112" s="6" t="s">
        <v>50</v>
      </c>
      <c r="C112" s="5" t="s">
        <v>115</v>
      </c>
      <c r="D112" s="17" t="s">
        <v>232</v>
      </c>
    </row>
    <row r="113" spans="1:4" x14ac:dyDescent="0.25">
      <c r="A113" s="18" t="s">
        <v>233</v>
      </c>
      <c r="B113" s="2" t="s">
        <v>1385</v>
      </c>
      <c r="C113" s="5" t="s">
        <v>80</v>
      </c>
      <c r="D113" s="18" t="s">
        <v>233</v>
      </c>
    </row>
    <row r="114" spans="1:4" x14ac:dyDescent="0.25">
      <c r="A114" s="17" t="s">
        <v>234</v>
      </c>
      <c r="B114" s="6" t="s">
        <v>51</v>
      </c>
      <c r="C114" s="5" t="s">
        <v>76</v>
      </c>
      <c r="D114" s="17" t="s">
        <v>234</v>
      </c>
    </row>
    <row r="115" spans="1:4" x14ac:dyDescent="0.25">
      <c r="A115" s="17" t="s">
        <v>235</v>
      </c>
      <c r="B115" s="6" t="s">
        <v>52</v>
      </c>
      <c r="C115" s="5" t="s">
        <v>100</v>
      </c>
      <c r="D115" s="17" t="s">
        <v>235</v>
      </c>
    </row>
    <row r="116" spans="1:4" x14ac:dyDescent="0.25">
      <c r="A116" s="17" t="s">
        <v>236</v>
      </c>
      <c r="B116" s="6" t="s">
        <v>53</v>
      </c>
      <c r="C116" s="5" t="s">
        <v>100</v>
      </c>
      <c r="D116" s="17" t="s">
        <v>236</v>
      </c>
    </row>
    <row r="117" spans="1:4" x14ac:dyDescent="0.25">
      <c r="A117" s="17" t="s">
        <v>237</v>
      </c>
      <c r="B117" s="6" t="s">
        <v>1414</v>
      </c>
      <c r="C117" s="5" t="s">
        <v>110</v>
      </c>
      <c r="D117" s="17" t="s">
        <v>237</v>
      </c>
    </row>
    <row r="118" spans="1:4" x14ac:dyDescent="0.25">
      <c r="A118" s="18" t="s">
        <v>238</v>
      </c>
      <c r="B118" s="2" t="s">
        <v>54</v>
      </c>
      <c r="C118" s="5" t="s">
        <v>73</v>
      </c>
      <c r="D118" s="18" t="s">
        <v>238</v>
      </c>
    </row>
    <row r="119" spans="1:4" x14ac:dyDescent="0.25">
      <c r="A119" s="17" t="s">
        <v>239</v>
      </c>
      <c r="B119" s="6" t="s">
        <v>55</v>
      </c>
      <c r="C119" s="5" t="s">
        <v>110</v>
      </c>
      <c r="D119" s="17" t="s">
        <v>239</v>
      </c>
    </row>
    <row r="120" spans="1:4" x14ac:dyDescent="0.25">
      <c r="A120" s="17" t="s">
        <v>240</v>
      </c>
      <c r="B120" s="6" t="s">
        <v>56</v>
      </c>
      <c r="C120" s="5" t="s">
        <v>73</v>
      </c>
      <c r="D120" s="17" t="s">
        <v>240</v>
      </c>
    </row>
    <row r="121" spans="1:4" x14ac:dyDescent="0.25">
      <c r="A121" s="18" t="s">
        <v>241</v>
      </c>
      <c r="B121" s="2" t="s">
        <v>57</v>
      </c>
      <c r="C121" s="5" t="s">
        <v>78</v>
      </c>
      <c r="D121" s="18" t="s">
        <v>241</v>
      </c>
    </row>
    <row r="122" spans="1:4" x14ac:dyDescent="0.25">
      <c r="A122" s="17" t="s">
        <v>242</v>
      </c>
      <c r="B122" s="29" t="s">
        <v>58</v>
      </c>
      <c r="C122" s="7" t="s">
        <v>967</v>
      </c>
      <c r="D122" s="17" t="s">
        <v>242</v>
      </c>
    </row>
    <row r="123" spans="1:4" x14ac:dyDescent="0.25">
      <c r="A123" s="17" t="s">
        <v>243</v>
      </c>
      <c r="B123" s="29" t="s">
        <v>59</v>
      </c>
      <c r="C123" s="7" t="s">
        <v>967</v>
      </c>
      <c r="D123" s="17" t="s">
        <v>243</v>
      </c>
    </row>
    <row r="124" spans="1:4" x14ac:dyDescent="0.25">
      <c r="A124" s="17" t="s">
        <v>244</v>
      </c>
      <c r="B124" s="29" t="s">
        <v>60</v>
      </c>
      <c r="C124" s="7" t="s">
        <v>967</v>
      </c>
      <c r="D124" s="17" t="s">
        <v>244</v>
      </c>
    </row>
    <row r="125" spans="1:4" x14ac:dyDescent="0.25">
      <c r="A125" s="17" t="s">
        <v>245</v>
      </c>
      <c r="B125" s="6" t="s">
        <v>61</v>
      </c>
      <c r="C125" s="7" t="s">
        <v>967</v>
      </c>
      <c r="D125" s="17" t="s">
        <v>245</v>
      </c>
    </row>
    <row r="126" spans="1:4" x14ac:dyDescent="0.25">
      <c r="A126" s="17" t="s">
        <v>246</v>
      </c>
      <c r="B126" s="6" t="s">
        <v>62</v>
      </c>
      <c r="C126" s="5" t="s">
        <v>78</v>
      </c>
      <c r="D126" s="17" t="s">
        <v>246</v>
      </c>
    </row>
    <row r="127" spans="1:4" x14ac:dyDescent="0.25">
      <c r="A127" s="18" t="s">
        <v>247</v>
      </c>
      <c r="B127" s="8" t="s">
        <v>63</v>
      </c>
      <c r="C127" s="5" t="s">
        <v>78</v>
      </c>
      <c r="D127" s="18" t="s">
        <v>247</v>
      </c>
    </row>
    <row r="128" spans="1:4" x14ac:dyDescent="0.25">
      <c r="A128" s="17" t="s">
        <v>248</v>
      </c>
      <c r="B128" s="6" t="s">
        <v>64</v>
      </c>
      <c r="C128" s="5" t="s">
        <v>78</v>
      </c>
      <c r="D128" s="17" t="s">
        <v>248</v>
      </c>
    </row>
    <row r="129" spans="1:4" x14ac:dyDescent="0.25">
      <c r="A129" s="17" t="s">
        <v>249</v>
      </c>
      <c r="B129" s="29" t="s">
        <v>65</v>
      </c>
      <c r="C129" s="7" t="s">
        <v>71</v>
      </c>
      <c r="D129" s="17" t="s">
        <v>249</v>
      </c>
    </row>
    <row r="130" spans="1:4" x14ac:dyDescent="0.25">
      <c r="A130" s="17" t="s">
        <v>250</v>
      </c>
      <c r="B130" s="29" t="s">
        <v>66</v>
      </c>
      <c r="C130" s="7" t="s">
        <v>967</v>
      </c>
      <c r="D130" s="17" t="s">
        <v>250</v>
      </c>
    </row>
    <row r="131" spans="1:4" x14ac:dyDescent="0.25">
      <c r="A131" s="17" t="s">
        <v>251</v>
      </c>
      <c r="B131" s="6" t="s">
        <v>67</v>
      </c>
      <c r="C131" s="5" t="s">
        <v>78</v>
      </c>
      <c r="D131" s="17" t="s">
        <v>251</v>
      </c>
    </row>
    <row r="132" spans="1:4" x14ac:dyDescent="0.25">
      <c r="A132" s="17" t="s">
        <v>252</v>
      </c>
      <c r="B132" s="29" t="s">
        <v>68</v>
      </c>
      <c r="C132" s="7" t="s">
        <v>967</v>
      </c>
      <c r="D132" s="17" t="s">
        <v>252</v>
      </c>
    </row>
    <row r="133" spans="1:4" x14ac:dyDescent="0.25">
      <c r="A133" s="18" t="s">
        <v>253</v>
      </c>
      <c r="B133" s="2" t="s">
        <v>69</v>
      </c>
      <c r="C133" s="7" t="s">
        <v>967</v>
      </c>
      <c r="D133" s="18" t="s">
        <v>253</v>
      </c>
    </row>
    <row r="134" spans="1:4" x14ac:dyDescent="0.25">
      <c r="A134" s="26" t="s">
        <v>663</v>
      </c>
      <c r="B134" s="14" t="s">
        <v>458</v>
      </c>
      <c r="C134" s="23" t="s">
        <v>889</v>
      </c>
      <c r="D134" s="26" t="s">
        <v>663</v>
      </c>
    </row>
    <row r="135" spans="1:4" x14ac:dyDescent="0.25">
      <c r="A135" s="26" t="s">
        <v>664</v>
      </c>
      <c r="B135" s="14" t="s">
        <v>459</v>
      </c>
      <c r="C135" s="23" t="s">
        <v>889</v>
      </c>
      <c r="D135" s="26" t="s">
        <v>664</v>
      </c>
    </row>
    <row r="136" spans="1:4" x14ac:dyDescent="0.25">
      <c r="A136" s="27" t="s">
        <v>665</v>
      </c>
      <c r="B136" s="13" t="s">
        <v>460</v>
      </c>
      <c r="C136" s="5" t="s">
        <v>71</v>
      </c>
      <c r="D136" s="27" t="s">
        <v>665</v>
      </c>
    </row>
    <row r="137" spans="1:4" x14ac:dyDescent="0.25">
      <c r="A137" s="26" t="s">
        <v>666</v>
      </c>
      <c r="B137" s="14" t="s">
        <v>461</v>
      </c>
      <c r="C137" s="23" t="s">
        <v>890</v>
      </c>
      <c r="D137" s="26" t="s">
        <v>666</v>
      </c>
    </row>
    <row r="138" spans="1:4" x14ac:dyDescent="0.25">
      <c r="A138" s="26" t="s">
        <v>667</v>
      </c>
      <c r="B138" s="14" t="s">
        <v>462</v>
      </c>
      <c r="C138" s="23" t="s">
        <v>891</v>
      </c>
      <c r="D138" s="26" t="s">
        <v>667</v>
      </c>
    </row>
    <row r="139" spans="1:4" x14ac:dyDescent="0.25">
      <c r="A139" s="26" t="s">
        <v>668</v>
      </c>
      <c r="B139" s="14" t="s">
        <v>463</v>
      </c>
      <c r="C139" s="23" t="s">
        <v>891</v>
      </c>
      <c r="D139" s="26" t="s">
        <v>668</v>
      </c>
    </row>
    <row r="140" spans="1:4" x14ac:dyDescent="0.25">
      <c r="A140" s="27" t="s">
        <v>179</v>
      </c>
      <c r="B140" s="13" t="s">
        <v>464</v>
      </c>
      <c r="C140" s="22" t="s">
        <v>104</v>
      </c>
      <c r="D140" s="27" t="s">
        <v>179</v>
      </c>
    </row>
    <row r="141" spans="1:4" x14ac:dyDescent="0.25">
      <c r="A141" s="27" t="s">
        <v>210</v>
      </c>
      <c r="B141" s="13" t="s">
        <v>1390</v>
      </c>
      <c r="C141" s="22" t="s">
        <v>104</v>
      </c>
      <c r="D141" s="27" t="s">
        <v>210</v>
      </c>
    </row>
    <row r="142" spans="1:4" x14ac:dyDescent="0.25">
      <c r="A142" s="26" t="s">
        <v>669</v>
      </c>
      <c r="B142" s="14" t="s">
        <v>465</v>
      </c>
      <c r="C142" s="23" t="s">
        <v>86</v>
      </c>
      <c r="D142" s="26" t="s">
        <v>669</v>
      </c>
    </row>
    <row r="143" spans="1:4" x14ac:dyDescent="0.25">
      <c r="A143" s="26" t="s">
        <v>670</v>
      </c>
      <c r="B143" s="14" t="s">
        <v>466</v>
      </c>
      <c r="C143" s="23" t="s">
        <v>114</v>
      </c>
      <c r="D143" s="26" t="s">
        <v>670</v>
      </c>
    </row>
    <row r="144" spans="1:4" x14ac:dyDescent="0.25">
      <c r="A144" s="26" t="s">
        <v>671</v>
      </c>
      <c r="B144" s="14" t="s">
        <v>467</v>
      </c>
      <c r="C144" s="23" t="s">
        <v>893</v>
      </c>
      <c r="D144" s="26" t="s">
        <v>671</v>
      </c>
    </row>
    <row r="145" spans="1:4" x14ac:dyDescent="0.25">
      <c r="A145" s="26" t="s">
        <v>672</v>
      </c>
      <c r="B145" s="14" t="s">
        <v>468</v>
      </c>
      <c r="C145" s="23" t="s">
        <v>893</v>
      </c>
      <c r="D145" s="26" t="s">
        <v>672</v>
      </c>
    </row>
    <row r="146" spans="1:4" x14ac:dyDescent="0.25">
      <c r="A146" s="26" t="s">
        <v>673</v>
      </c>
      <c r="B146" s="14" t="s">
        <v>469</v>
      </c>
      <c r="C146" s="23" t="s">
        <v>894</v>
      </c>
      <c r="D146" s="26" t="s">
        <v>673</v>
      </c>
    </row>
    <row r="147" spans="1:4" x14ac:dyDescent="0.25">
      <c r="A147" s="26" t="s">
        <v>674</v>
      </c>
      <c r="B147" s="14" t="s">
        <v>470</v>
      </c>
      <c r="C147" s="23" t="s">
        <v>894</v>
      </c>
      <c r="D147" s="26" t="s">
        <v>674</v>
      </c>
    </row>
    <row r="148" spans="1:4" x14ac:dyDescent="0.25">
      <c r="A148" s="26" t="s">
        <v>675</v>
      </c>
      <c r="B148" s="14" t="s">
        <v>471</v>
      </c>
      <c r="C148" s="23" t="s">
        <v>894</v>
      </c>
      <c r="D148" s="26" t="s">
        <v>675</v>
      </c>
    </row>
    <row r="149" spans="1:4" x14ac:dyDescent="0.25">
      <c r="A149" s="26" t="s">
        <v>676</v>
      </c>
      <c r="B149" s="14" t="s">
        <v>472</v>
      </c>
      <c r="C149" s="23" t="s">
        <v>894</v>
      </c>
      <c r="D149" s="26" t="s">
        <v>676</v>
      </c>
    </row>
    <row r="150" spans="1:4" x14ac:dyDescent="0.25">
      <c r="A150" s="26" t="s">
        <v>677</v>
      </c>
      <c r="B150" s="14" t="s">
        <v>473</v>
      </c>
      <c r="C150" s="23" t="s">
        <v>894</v>
      </c>
      <c r="D150" s="26" t="s">
        <v>677</v>
      </c>
    </row>
    <row r="151" spans="1:4" x14ac:dyDescent="0.25">
      <c r="A151" s="26" t="s">
        <v>678</v>
      </c>
      <c r="B151" s="14" t="s">
        <v>474</v>
      </c>
      <c r="C151" s="23" t="s">
        <v>894</v>
      </c>
      <c r="D151" s="26" t="s">
        <v>678</v>
      </c>
    </row>
    <row r="152" spans="1:4" x14ac:dyDescent="0.25">
      <c r="A152" s="26" t="s">
        <v>679</v>
      </c>
      <c r="B152" s="14" t="s">
        <v>475</v>
      </c>
      <c r="C152" s="23" t="s">
        <v>895</v>
      </c>
      <c r="D152" s="26" t="s">
        <v>679</v>
      </c>
    </row>
    <row r="153" spans="1:4" x14ac:dyDescent="0.25">
      <c r="A153" s="26" t="s">
        <v>680</v>
      </c>
      <c r="B153" s="14" t="s">
        <v>476</v>
      </c>
      <c r="C153" s="23" t="s">
        <v>1341</v>
      </c>
      <c r="D153" s="26" t="s">
        <v>680</v>
      </c>
    </row>
    <row r="154" spans="1:4" x14ac:dyDescent="0.25">
      <c r="A154" s="26" t="s">
        <v>681</v>
      </c>
      <c r="B154" s="14" t="s">
        <v>477</v>
      </c>
      <c r="C154" s="23" t="s">
        <v>896</v>
      </c>
      <c r="D154" s="26" t="s">
        <v>681</v>
      </c>
    </row>
    <row r="155" spans="1:4" x14ac:dyDescent="0.25">
      <c r="A155" s="26" t="s">
        <v>682</v>
      </c>
      <c r="B155" s="14" t="s">
        <v>478</v>
      </c>
      <c r="C155" s="23" t="s">
        <v>897</v>
      </c>
      <c r="D155" s="26" t="s">
        <v>682</v>
      </c>
    </row>
    <row r="156" spans="1:4" x14ac:dyDescent="0.25">
      <c r="A156" s="26" t="s">
        <v>683</v>
      </c>
      <c r="B156" s="13" t="s">
        <v>479</v>
      </c>
      <c r="C156" s="23" t="s">
        <v>898</v>
      </c>
      <c r="D156" s="26" t="s">
        <v>683</v>
      </c>
    </row>
    <row r="157" spans="1:4" x14ac:dyDescent="0.25">
      <c r="A157" s="27" t="s">
        <v>684</v>
      </c>
      <c r="B157" s="13" t="s">
        <v>480</v>
      </c>
      <c r="C157" s="7" t="s">
        <v>84</v>
      </c>
      <c r="D157" s="27" t="s">
        <v>684</v>
      </c>
    </row>
    <row r="158" spans="1:4" x14ac:dyDescent="0.25">
      <c r="A158" s="26" t="s">
        <v>685</v>
      </c>
      <c r="B158" s="14" t="s">
        <v>481</v>
      </c>
      <c r="C158" s="23" t="s">
        <v>899</v>
      </c>
      <c r="D158" s="26" t="s">
        <v>685</v>
      </c>
    </row>
    <row r="159" spans="1:4" x14ac:dyDescent="0.25">
      <c r="A159" s="26" t="s">
        <v>686</v>
      </c>
      <c r="B159" s="14" t="s">
        <v>482</v>
      </c>
      <c r="C159" s="23" t="s">
        <v>899</v>
      </c>
      <c r="D159" s="26" t="s">
        <v>686</v>
      </c>
    </row>
    <row r="160" spans="1:4" x14ac:dyDescent="0.25">
      <c r="A160" s="26" t="s">
        <v>687</v>
      </c>
      <c r="B160" s="14" t="s">
        <v>483</v>
      </c>
      <c r="C160" s="23" t="s">
        <v>899</v>
      </c>
      <c r="D160" s="26" t="s">
        <v>687</v>
      </c>
    </row>
    <row r="161" spans="1:4" x14ac:dyDescent="0.25">
      <c r="A161" s="26" t="s">
        <v>688</v>
      </c>
      <c r="B161" s="14" t="s">
        <v>484</v>
      </c>
      <c r="C161" s="23" t="s">
        <v>899</v>
      </c>
      <c r="D161" s="26" t="s">
        <v>688</v>
      </c>
    </row>
    <row r="162" spans="1:4" x14ac:dyDescent="0.25">
      <c r="A162" s="26" t="s">
        <v>689</v>
      </c>
      <c r="B162" s="14" t="s">
        <v>485</v>
      </c>
      <c r="C162" s="23" t="s">
        <v>900</v>
      </c>
      <c r="D162" s="26" t="s">
        <v>689</v>
      </c>
    </row>
    <row r="163" spans="1:4" x14ac:dyDescent="0.25">
      <c r="A163" s="26" t="s">
        <v>690</v>
      </c>
      <c r="B163" s="14" t="s">
        <v>1361</v>
      </c>
      <c r="C163" s="23" t="s">
        <v>900</v>
      </c>
      <c r="D163" s="26" t="s">
        <v>690</v>
      </c>
    </row>
    <row r="164" spans="1:4" x14ac:dyDescent="0.25">
      <c r="A164" s="26" t="s">
        <v>691</v>
      </c>
      <c r="B164" s="14" t="s">
        <v>486</v>
      </c>
      <c r="C164" s="23" t="s">
        <v>900</v>
      </c>
      <c r="D164" s="26" t="s">
        <v>691</v>
      </c>
    </row>
    <row r="165" spans="1:4" x14ac:dyDescent="0.25">
      <c r="A165" s="26" t="s">
        <v>692</v>
      </c>
      <c r="B165" s="14" t="s">
        <v>487</v>
      </c>
      <c r="C165" s="23" t="s">
        <v>901</v>
      </c>
      <c r="D165" s="26" t="s">
        <v>692</v>
      </c>
    </row>
    <row r="166" spans="1:4" x14ac:dyDescent="0.25">
      <c r="A166" s="26" t="s">
        <v>693</v>
      </c>
      <c r="B166" s="14" t="s">
        <v>488</v>
      </c>
      <c r="C166" s="23" t="s">
        <v>902</v>
      </c>
      <c r="D166" s="26" t="s">
        <v>693</v>
      </c>
    </row>
    <row r="167" spans="1:4" x14ac:dyDescent="0.25">
      <c r="A167" s="26" t="s">
        <v>694</v>
      </c>
      <c r="B167" s="14" t="s">
        <v>489</v>
      </c>
      <c r="C167" s="23" t="s">
        <v>903</v>
      </c>
      <c r="D167" s="26" t="s">
        <v>694</v>
      </c>
    </row>
    <row r="168" spans="1:4" x14ac:dyDescent="0.25">
      <c r="A168" s="26" t="s">
        <v>695</v>
      </c>
      <c r="B168" s="14" t="s">
        <v>1372</v>
      </c>
      <c r="C168" s="23" t="s">
        <v>904</v>
      </c>
      <c r="D168" s="26" t="s">
        <v>695</v>
      </c>
    </row>
    <row r="169" spans="1:4" x14ac:dyDescent="0.25">
      <c r="A169" s="26" t="s">
        <v>696</v>
      </c>
      <c r="B169" s="14" t="s">
        <v>490</v>
      </c>
      <c r="C169" s="23" t="s">
        <v>905</v>
      </c>
      <c r="D169" s="26" t="s">
        <v>696</v>
      </c>
    </row>
    <row r="170" spans="1:4" x14ac:dyDescent="0.25">
      <c r="A170" s="26" t="s">
        <v>697</v>
      </c>
      <c r="B170" s="14" t="s">
        <v>1377</v>
      </c>
      <c r="C170" s="23" t="s">
        <v>905</v>
      </c>
      <c r="D170" s="26" t="s">
        <v>697</v>
      </c>
    </row>
    <row r="171" spans="1:4" x14ac:dyDescent="0.25">
      <c r="A171" s="26" t="s">
        <v>698</v>
      </c>
      <c r="B171" s="14" t="s">
        <v>1340</v>
      </c>
      <c r="C171" s="23" t="s">
        <v>906</v>
      </c>
      <c r="D171" s="26" t="s">
        <v>698</v>
      </c>
    </row>
    <row r="172" spans="1:4" x14ac:dyDescent="0.25">
      <c r="A172" s="26" t="s">
        <v>699</v>
      </c>
      <c r="B172" s="14" t="s">
        <v>491</v>
      </c>
      <c r="C172" s="23" t="s">
        <v>907</v>
      </c>
      <c r="D172" s="26" t="s">
        <v>699</v>
      </c>
    </row>
    <row r="173" spans="1:4" x14ac:dyDescent="0.25">
      <c r="A173" s="26" t="s">
        <v>700</v>
      </c>
      <c r="B173" s="14" t="s">
        <v>492</v>
      </c>
      <c r="C173" s="23" t="s">
        <v>908</v>
      </c>
      <c r="D173" s="26" t="s">
        <v>700</v>
      </c>
    </row>
    <row r="174" spans="1:4" x14ac:dyDescent="0.25">
      <c r="A174" s="26" t="s">
        <v>701</v>
      </c>
      <c r="B174" s="14" t="s">
        <v>493</v>
      </c>
      <c r="C174" s="25" t="s">
        <v>908</v>
      </c>
      <c r="D174" s="26" t="s">
        <v>701</v>
      </c>
    </row>
    <row r="175" spans="1:4" x14ac:dyDescent="0.25">
      <c r="A175" s="26" t="s">
        <v>702</v>
      </c>
      <c r="B175" s="14" t="s">
        <v>494</v>
      </c>
      <c r="C175" s="23" t="s">
        <v>908</v>
      </c>
      <c r="D175" s="26" t="s">
        <v>702</v>
      </c>
    </row>
    <row r="176" spans="1:4" x14ac:dyDescent="0.25">
      <c r="A176" s="26" t="s">
        <v>703</v>
      </c>
      <c r="B176" s="14" t="s">
        <v>495</v>
      </c>
      <c r="C176" s="23" t="s">
        <v>908</v>
      </c>
      <c r="D176" s="26" t="s">
        <v>703</v>
      </c>
    </row>
    <row r="177" spans="1:4" x14ac:dyDescent="0.25">
      <c r="A177" s="26" t="s">
        <v>704</v>
      </c>
      <c r="B177" s="14" t="s">
        <v>496</v>
      </c>
      <c r="C177" s="23" t="s">
        <v>909</v>
      </c>
      <c r="D177" s="26" t="s">
        <v>704</v>
      </c>
    </row>
    <row r="178" spans="1:4" x14ac:dyDescent="0.25">
      <c r="A178" s="26" t="s">
        <v>705</v>
      </c>
      <c r="B178" s="14" t="s">
        <v>497</v>
      </c>
      <c r="C178" s="23" t="s">
        <v>910</v>
      </c>
      <c r="D178" s="26" t="s">
        <v>705</v>
      </c>
    </row>
    <row r="179" spans="1:4" x14ac:dyDescent="0.25">
      <c r="A179" s="27" t="s">
        <v>706</v>
      </c>
      <c r="B179" s="13" t="s">
        <v>498</v>
      </c>
      <c r="C179" s="22" t="s">
        <v>910</v>
      </c>
      <c r="D179" s="27" t="s">
        <v>706</v>
      </c>
    </row>
    <row r="180" spans="1:4" x14ac:dyDescent="0.25">
      <c r="A180" s="26" t="s">
        <v>707</v>
      </c>
      <c r="B180" s="14" t="s">
        <v>499</v>
      </c>
      <c r="C180" s="23" t="s">
        <v>910</v>
      </c>
      <c r="D180" s="26" t="s">
        <v>707</v>
      </c>
    </row>
    <row r="181" spans="1:4" x14ac:dyDescent="0.25">
      <c r="A181" s="26" t="s">
        <v>708</v>
      </c>
      <c r="B181" s="14" t="s">
        <v>500</v>
      </c>
      <c r="C181" s="23" t="s">
        <v>911</v>
      </c>
      <c r="D181" s="26" t="s">
        <v>708</v>
      </c>
    </row>
    <row r="182" spans="1:4" x14ac:dyDescent="0.25">
      <c r="A182" s="26" t="s">
        <v>709</v>
      </c>
      <c r="B182" s="14" t="s">
        <v>1381</v>
      </c>
      <c r="C182" s="23" t="s">
        <v>911</v>
      </c>
      <c r="D182" s="26" t="s">
        <v>709</v>
      </c>
    </row>
    <row r="183" spans="1:4" x14ac:dyDescent="0.25">
      <c r="A183" s="26" t="s">
        <v>710</v>
      </c>
      <c r="B183" s="14" t="s">
        <v>501</v>
      </c>
      <c r="C183" s="23" t="s">
        <v>911</v>
      </c>
      <c r="D183" s="26" t="s">
        <v>710</v>
      </c>
    </row>
    <row r="184" spans="1:4" x14ac:dyDescent="0.25">
      <c r="A184" s="26" t="s">
        <v>711</v>
      </c>
      <c r="B184" s="14" t="s">
        <v>502</v>
      </c>
      <c r="C184" s="23" t="s">
        <v>911</v>
      </c>
      <c r="D184" s="26" t="s">
        <v>711</v>
      </c>
    </row>
    <row r="185" spans="1:4" x14ac:dyDescent="0.25">
      <c r="A185" s="26" t="s">
        <v>712</v>
      </c>
      <c r="B185" s="14" t="s">
        <v>503</v>
      </c>
      <c r="C185" s="23" t="s">
        <v>912</v>
      </c>
      <c r="D185" s="26" t="s">
        <v>712</v>
      </c>
    </row>
    <row r="186" spans="1:4" x14ac:dyDescent="0.25">
      <c r="A186" s="26" t="s">
        <v>713</v>
      </c>
      <c r="B186" s="14" t="s">
        <v>504</v>
      </c>
      <c r="C186" s="23" t="s">
        <v>912</v>
      </c>
      <c r="D186" s="26" t="s">
        <v>713</v>
      </c>
    </row>
    <row r="187" spans="1:4" x14ac:dyDescent="0.25">
      <c r="A187" s="26" t="s">
        <v>714</v>
      </c>
      <c r="B187" s="14" t="s">
        <v>505</v>
      </c>
      <c r="C187" s="23" t="s">
        <v>913</v>
      </c>
      <c r="D187" s="26" t="s">
        <v>714</v>
      </c>
    </row>
    <row r="188" spans="1:4" x14ac:dyDescent="0.25">
      <c r="A188" s="26" t="s">
        <v>715</v>
      </c>
      <c r="B188" s="14" t="s">
        <v>506</v>
      </c>
      <c r="C188" s="23" t="s">
        <v>913</v>
      </c>
      <c r="D188" s="26" t="s">
        <v>715</v>
      </c>
    </row>
    <row r="189" spans="1:4" x14ac:dyDescent="0.25">
      <c r="A189" s="26" t="s">
        <v>716</v>
      </c>
      <c r="B189" s="14" t="s">
        <v>507</v>
      </c>
      <c r="C189" s="23" t="s">
        <v>914</v>
      </c>
      <c r="D189" s="26" t="s">
        <v>716</v>
      </c>
    </row>
    <row r="190" spans="1:4" x14ac:dyDescent="0.25">
      <c r="A190" s="26" t="s">
        <v>717</v>
      </c>
      <c r="B190" s="14" t="s">
        <v>508</v>
      </c>
      <c r="C190" s="23" t="s">
        <v>915</v>
      </c>
      <c r="D190" s="26" t="s">
        <v>717</v>
      </c>
    </row>
    <row r="191" spans="1:4" x14ac:dyDescent="0.25">
      <c r="A191" s="26" t="s">
        <v>718</v>
      </c>
      <c r="B191" s="14" t="s">
        <v>509</v>
      </c>
      <c r="C191" s="23" t="s">
        <v>915</v>
      </c>
      <c r="D191" s="26" t="s">
        <v>718</v>
      </c>
    </row>
    <row r="192" spans="1:4" x14ac:dyDescent="0.25">
      <c r="A192" s="26" t="s">
        <v>719</v>
      </c>
      <c r="B192" s="14" t="s">
        <v>510</v>
      </c>
      <c r="C192" s="23" t="s">
        <v>915</v>
      </c>
      <c r="D192" s="26" t="s">
        <v>719</v>
      </c>
    </row>
    <row r="193" spans="1:4" x14ac:dyDescent="0.25">
      <c r="A193" s="26" t="s">
        <v>720</v>
      </c>
      <c r="B193" s="14" t="s">
        <v>511</v>
      </c>
      <c r="C193" s="23" t="s">
        <v>915</v>
      </c>
      <c r="D193" s="26" t="s">
        <v>720</v>
      </c>
    </row>
    <row r="194" spans="1:4" x14ac:dyDescent="0.25">
      <c r="A194" s="26" t="s">
        <v>721</v>
      </c>
      <c r="B194" s="14" t="s">
        <v>512</v>
      </c>
      <c r="C194" s="23" t="s">
        <v>915</v>
      </c>
      <c r="D194" s="26" t="s">
        <v>721</v>
      </c>
    </row>
    <row r="195" spans="1:4" x14ac:dyDescent="0.25">
      <c r="A195" s="26" t="s">
        <v>722</v>
      </c>
      <c r="B195" s="14" t="s">
        <v>513</v>
      </c>
      <c r="C195" s="23" t="s">
        <v>100</v>
      </c>
      <c r="D195" s="26" t="s">
        <v>722</v>
      </c>
    </row>
    <row r="196" spans="1:4" x14ac:dyDescent="0.25">
      <c r="A196" s="26" t="s">
        <v>723</v>
      </c>
      <c r="B196" s="14" t="s">
        <v>1382</v>
      </c>
      <c r="C196" s="7" t="s">
        <v>102</v>
      </c>
      <c r="D196" s="26" t="s">
        <v>723</v>
      </c>
    </row>
    <row r="197" spans="1:4" x14ac:dyDescent="0.25">
      <c r="A197" s="26" t="s">
        <v>128</v>
      </c>
      <c r="B197" s="15" t="s">
        <v>15</v>
      </c>
      <c r="C197" s="24" t="s">
        <v>79</v>
      </c>
      <c r="D197" s="26" t="s">
        <v>128</v>
      </c>
    </row>
    <row r="198" spans="1:4" x14ac:dyDescent="0.25">
      <c r="A198" s="26" t="s">
        <v>724</v>
      </c>
      <c r="B198" s="14" t="s">
        <v>514</v>
      </c>
      <c r="C198" s="23" t="s">
        <v>916</v>
      </c>
      <c r="D198" s="26" t="s">
        <v>724</v>
      </c>
    </row>
    <row r="199" spans="1:4" x14ac:dyDescent="0.25">
      <c r="A199" s="26" t="s">
        <v>725</v>
      </c>
      <c r="B199" s="14" t="s">
        <v>515</v>
      </c>
      <c r="C199" s="23" t="s">
        <v>916</v>
      </c>
      <c r="D199" s="26" t="s">
        <v>725</v>
      </c>
    </row>
    <row r="200" spans="1:4" x14ac:dyDescent="0.25">
      <c r="A200" s="26" t="s">
        <v>726</v>
      </c>
      <c r="B200" s="14" t="s">
        <v>516</v>
      </c>
      <c r="C200" s="23" t="s">
        <v>916</v>
      </c>
      <c r="D200" s="26" t="s">
        <v>726</v>
      </c>
    </row>
    <row r="201" spans="1:4" x14ac:dyDescent="0.25">
      <c r="A201" s="26" t="s">
        <v>727</v>
      </c>
      <c r="B201" s="14" t="s">
        <v>517</v>
      </c>
      <c r="C201" s="23" t="s">
        <v>916</v>
      </c>
      <c r="D201" s="26" t="s">
        <v>727</v>
      </c>
    </row>
    <row r="202" spans="1:4" x14ac:dyDescent="0.25">
      <c r="A202" s="26" t="s">
        <v>728</v>
      </c>
      <c r="B202" s="14" t="s">
        <v>518</v>
      </c>
      <c r="C202" s="23" t="s">
        <v>915</v>
      </c>
      <c r="D202" s="26" t="s">
        <v>728</v>
      </c>
    </row>
    <row r="203" spans="1:4" x14ac:dyDescent="0.25">
      <c r="A203" s="26" t="s">
        <v>729</v>
      </c>
      <c r="B203" s="14" t="s">
        <v>519</v>
      </c>
      <c r="C203" s="23" t="s">
        <v>915</v>
      </c>
      <c r="D203" s="26" t="s">
        <v>729</v>
      </c>
    </row>
    <row r="204" spans="1:4" x14ac:dyDescent="0.25">
      <c r="A204" s="26" t="s">
        <v>730</v>
      </c>
      <c r="B204" s="14" t="s">
        <v>520</v>
      </c>
      <c r="C204" s="23" t="s">
        <v>915</v>
      </c>
      <c r="D204" s="26" t="s">
        <v>730</v>
      </c>
    </row>
    <row r="205" spans="1:4" x14ac:dyDescent="0.25">
      <c r="A205" s="26" t="s">
        <v>731</v>
      </c>
      <c r="B205" s="14" t="s">
        <v>521</v>
      </c>
      <c r="C205" s="23" t="s">
        <v>892</v>
      </c>
      <c r="D205" s="26" t="s">
        <v>731</v>
      </c>
    </row>
    <row r="206" spans="1:4" x14ac:dyDescent="0.25">
      <c r="A206" s="26" t="s">
        <v>732</v>
      </c>
      <c r="B206" s="14" t="s">
        <v>522</v>
      </c>
      <c r="C206" s="23" t="s">
        <v>916</v>
      </c>
      <c r="D206" s="26" t="s">
        <v>732</v>
      </c>
    </row>
    <row r="207" spans="1:4" x14ac:dyDescent="0.25">
      <c r="A207" s="26" t="s">
        <v>733</v>
      </c>
      <c r="B207" s="14" t="s">
        <v>523</v>
      </c>
      <c r="C207" s="23" t="s">
        <v>916</v>
      </c>
      <c r="D207" s="26" t="s">
        <v>733</v>
      </c>
    </row>
    <row r="208" spans="1:4" x14ac:dyDescent="0.25">
      <c r="A208" s="26" t="s">
        <v>734</v>
      </c>
      <c r="B208" s="14" t="s">
        <v>524</v>
      </c>
      <c r="C208" s="23" t="s">
        <v>915</v>
      </c>
      <c r="D208" s="26" t="s">
        <v>734</v>
      </c>
    </row>
    <row r="209" spans="1:4" x14ac:dyDescent="0.25">
      <c r="A209" s="26" t="s">
        <v>735</v>
      </c>
      <c r="B209" s="14" t="s">
        <v>1380</v>
      </c>
      <c r="C209" s="23" t="s">
        <v>916</v>
      </c>
      <c r="D209" s="26" t="s">
        <v>735</v>
      </c>
    </row>
    <row r="210" spans="1:4" x14ac:dyDescent="0.25">
      <c r="A210" s="26" t="s">
        <v>736</v>
      </c>
      <c r="B210" s="14" t="s">
        <v>525</v>
      </c>
      <c r="C210" s="23" t="s">
        <v>915</v>
      </c>
      <c r="D210" s="26" t="s">
        <v>736</v>
      </c>
    </row>
    <row r="211" spans="1:4" x14ac:dyDescent="0.25">
      <c r="A211" s="26" t="s">
        <v>737</v>
      </c>
      <c r="B211" s="14" t="s">
        <v>526</v>
      </c>
      <c r="C211" s="23" t="s">
        <v>916</v>
      </c>
      <c r="D211" s="26" t="s">
        <v>737</v>
      </c>
    </row>
    <row r="212" spans="1:4" x14ac:dyDescent="0.25">
      <c r="A212" s="26" t="s">
        <v>738</v>
      </c>
      <c r="B212" s="14" t="s">
        <v>1397</v>
      </c>
      <c r="C212" s="23" t="s">
        <v>916</v>
      </c>
      <c r="D212" s="26" t="s">
        <v>738</v>
      </c>
    </row>
    <row r="213" spans="1:4" x14ac:dyDescent="0.25">
      <c r="A213" s="26" t="s">
        <v>739</v>
      </c>
      <c r="B213" s="14" t="s">
        <v>527</v>
      </c>
      <c r="C213" s="23" t="s">
        <v>915</v>
      </c>
      <c r="D213" s="26" t="s">
        <v>739</v>
      </c>
    </row>
    <row r="214" spans="1:4" x14ac:dyDescent="0.25">
      <c r="A214" s="26" t="s">
        <v>740</v>
      </c>
      <c r="B214" s="15" t="s">
        <v>528</v>
      </c>
      <c r="C214" s="23" t="s">
        <v>918</v>
      </c>
      <c r="D214" s="26" t="s">
        <v>740</v>
      </c>
    </row>
    <row r="215" spans="1:4" x14ac:dyDescent="0.25">
      <c r="A215" s="26" t="s">
        <v>741</v>
      </c>
      <c r="B215" s="15" t="s">
        <v>529</v>
      </c>
      <c r="C215" s="23" t="s">
        <v>918</v>
      </c>
      <c r="D215" s="26" t="s">
        <v>741</v>
      </c>
    </row>
    <row r="216" spans="1:4" x14ac:dyDescent="0.25">
      <c r="A216" s="26" t="s">
        <v>742</v>
      </c>
      <c r="B216" s="15" t="s">
        <v>530</v>
      </c>
      <c r="C216" s="23" t="s">
        <v>918</v>
      </c>
      <c r="D216" s="26" t="s">
        <v>742</v>
      </c>
    </row>
    <row r="217" spans="1:4" x14ac:dyDescent="0.25">
      <c r="A217" s="26" t="s">
        <v>743</v>
      </c>
      <c r="B217" s="15" t="s">
        <v>531</v>
      </c>
      <c r="C217" s="23" t="s">
        <v>918</v>
      </c>
      <c r="D217" s="26" t="s">
        <v>743</v>
      </c>
    </row>
    <row r="218" spans="1:4" x14ac:dyDescent="0.25">
      <c r="A218" s="26" t="s">
        <v>744</v>
      </c>
      <c r="B218" s="15" t="s">
        <v>532</v>
      </c>
      <c r="C218" s="23" t="s">
        <v>918</v>
      </c>
      <c r="D218" s="26" t="s">
        <v>744</v>
      </c>
    </row>
    <row r="219" spans="1:4" x14ac:dyDescent="0.25">
      <c r="A219" s="26" t="s">
        <v>745</v>
      </c>
      <c r="B219" s="15" t="s">
        <v>533</v>
      </c>
      <c r="C219" s="23" t="s">
        <v>918</v>
      </c>
      <c r="D219" s="26" t="s">
        <v>745</v>
      </c>
    </row>
    <row r="220" spans="1:4" x14ac:dyDescent="0.25">
      <c r="A220" s="26" t="s">
        <v>746</v>
      </c>
      <c r="B220" s="15" t="s">
        <v>534</v>
      </c>
      <c r="C220" s="23" t="s">
        <v>918</v>
      </c>
      <c r="D220" s="26" t="s">
        <v>746</v>
      </c>
    </row>
    <row r="221" spans="1:4" x14ac:dyDescent="0.25">
      <c r="A221" s="26" t="s">
        <v>747</v>
      </c>
      <c r="B221" s="15" t="s">
        <v>535</v>
      </c>
      <c r="C221" s="23" t="s">
        <v>918</v>
      </c>
      <c r="D221" s="26" t="s">
        <v>747</v>
      </c>
    </row>
    <row r="222" spans="1:4" x14ac:dyDescent="0.25">
      <c r="A222" s="26" t="s">
        <v>748</v>
      </c>
      <c r="B222" s="15" t="s">
        <v>536</v>
      </c>
      <c r="C222" s="23" t="s">
        <v>918</v>
      </c>
      <c r="D222" s="26" t="s">
        <v>748</v>
      </c>
    </row>
    <row r="223" spans="1:4" x14ac:dyDescent="0.25">
      <c r="A223" s="26" t="s">
        <v>749</v>
      </c>
      <c r="B223" s="15" t="s">
        <v>537</v>
      </c>
      <c r="C223" s="23" t="s">
        <v>918</v>
      </c>
      <c r="D223" s="26" t="s">
        <v>749</v>
      </c>
    </row>
    <row r="224" spans="1:4" x14ac:dyDescent="0.25">
      <c r="A224" s="26" t="s">
        <v>750</v>
      </c>
      <c r="B224" s="15" t="s">
        <v>538</v>
      </c>
      <c r="C224" s="23" t="s">
        <v>918</v>
      </c>
      <c r="D224" s="26" t="s">
        <v>750</v>
      </c>
    </row>
    <row r="225" spans="1:4" x14ac:dyDescent="0.25">
      <c r="A225" s="26" t="s">
        <v>751</v>
      </c>
      <c r="B225" s="15" t="s">
        <v>539</v>
      </c>
      <c r="C225" s="23" t="s">
        <v>918</v>
      </c>
      <c r="D225" s="26" t="s">
        <v>751</v>
      </c>
    </row>
    <row r="226" spans="1:4" x14ac:dyDescent="0.25">
      <c r="A226" s="26" t="s">
        <v>752</v>
      </c>
      <c r="B226" s="15" t="s">
        <v>540</v>
      </c>
      <c r="C226" s="23" t="s">
        <v>918</v>
      </c>
      <c r="D226" s="26" t="s">
        <v>752</v>
      </c>
    </row>
    <row r="227" spans="1:4" x14ac:dyDescent="0.25">
      <c r="A227" s="26" t="s">
        <v>753</v>
      </c>
      <c r="B227" s="14" t="s">
        <v>541</v>
      </c>
      <c r="C227" s="23" t="s">
        <v>72</v>
      </c>
      <c r="D227" s="26" t="s">
        <v>753</v>
      </c>
    </row>
    <row r="228" spans="1:4" x14ac:dyDescent="0.25">
      <c r="A228" s="26" t="s">
        <v>754</v>
      </c>
      <c r="B228" s="14" t="s">
        <v>542</v>
      </c>
      <c r="C228" s="23" t="s">
        <v>917</v>
      </c>
      <c r="D228" s="26" t="s">
        <v>754</v>
      </c>
    </row>
    <row r="229" spans="1:4" x14ac:dyDescent="0.25">
      <c r="A229" s="26" t="s">
        <v>755</v>
      </c>
      <c r="B229" s="14" t="s">
        <v>543</v>
      </c>
      <c r="C229" s="23" t="s">
        <v>918</v>
      </c>
      <c r="D229" s="26" t="s">
        <v>755</v>
      </c>
    </row>
    <row r="230" spans="1:4" x14ac:dyDescent="0.25">
      <c r="A230" s="26" t="s">
        <v>756</v>
      </c>
      <c r="B230" s="14" t="s">
        <v>1360</v>
      </c>
      <c r="C230" s="23" t="s">
        <v>71</v>
      </c>
      <c r="D230" s="26" t="s">
        <v>756</v>
      </c>
    </row>
    <row r="231" spans="1:4" x14ac:dyDescent="0.25">
      <c r="A231" s="26" t="s">
        <v>216</v>
      </c>
      <c r="B231" s="14" t="s">
        <v>36</v>
      </c>
      <c r="C231" s="23" t="s">
        <v>94</v>
      </c>
      <c r="D231" s="26" t="s">
        <v>216</v>
      </c>
    </row>
    <row r="232" spans="1:4" x14ac:dyDescent="0.25">
      <c r="A232" s="27" t="s">
        <v>223</v>
      </c>
      <c r="B232" s="13" t="s">
        <v>41</v>
      </c>
      <c r="C232" s="22" t="s">
        <v>94</v>
      </c>
      <c r="D232" s="27" t="s">
        <v>223</v>
      </c>
    </row>
    <row r="233" spans="1:4" x14ac:dyDescent="0.25">
      <c r="A233" s="26" t="s">
        <v>757</v>
      </c>
      <c r="B233" s="14" t="s">
        <v>544</v>
      </c>
      <c r="C233" s="23" t="s">
        <v>71</v>
      </c>
      <c r="D233" s="26" t="s">
        <v>757</v>
      </c>
    </row>
    <row r="234" spans="1:4" x14ac:dyDescent="0.25">
      <c r="A234" s="26" t="s">
        <v>758</v>
      </c>
      <c r="B234" s="14" t="s">
        <v>545</v>
      </c>
      <c r="C234" s="23" t="s">
        <v>920</v>
      </c>
      <c r="D234" s="26" t="s">
        <v>758</v>
      </c>
    </row>
    <row r="235" spans="1:4" x14ac:dyDescent="0.25">
      <c r="A235" s="26" t="s">
        <v>759</v>
      </c>
      <c r="B235" s="14" t="s">
        <v>546</v>
      </c>
      <c r="C235" s="23" t="s">
        <v>920</v>
      </c>
      <c r="D235" s="26" t="s">
        <v>759</v>
      </c>
    </row>
    <row r="236" spans="1:4" x14ac:dyDescent="0.25">
      <c r="A236" s="26" t="s">
        <v>760</v>
      </c>
      <c r="B236" s="14" t="s">
        <v>547</v>
      </c>
      <c r="C236" s="23" t="s">
        <v>921</v>
      </c>
      <c r="D236" s="26" t="s">
        <v>760</v>
      </c>
    </row>
    <row r="237" spans="1:4" x14ac:dyDescent="0.25">
      <c r="A237" s="26" t="s">
        <v>761</v>
      </c>
      <c r="B237" s="14" t="s">
        <v>548</v>
      </c>
      <c r="C237" s="23" t="s">
        <v>921</v>
      </c>
      <c r="D237" s="26" t="s">
        <v>761</v>
      </c>
    </row>
    <row r="238" spans="1:4" x14ac:dyDescent="0.25">
      <c r="A238" s="26" t="s">
        <v>762</v>
      </c>
      <c r="B238" s="14" t="s">
        <v>549</v>
      </c>
      <c r="C238" s="23" t="s">
        <v>921</v>
      </c>
      <c r="D238" s="26" t="s">
        <v>762</v>
      </c>
    </row>
    <row r="239" spans="1:4" x14ac:dyDescent="0.25">
      <c r="A239" s="26" t="s">
        <v>763</v>
      </c>
      <c r="B239" s="14" t="s">
        <v>550</v>
      </c>
      <c r="C239" s="23" t="s">
        <v>922</v>
      </c>
      <c r="D239" s="26" t="s">
        <v>763</v>
      </c>
    </row>
    <row r="240" spans="1:4" x14ac:dyDescent="0.25">
      <c r="A240" s="26" t="s">
        <v>764</v>
      </c>
      <c r="B240" s="14" t="s">
        <v>551</v>
      </c>
      <c r="C240" s="23" t="s">
        <v>922</v>
      </c>
      <c r="D240" s="26" t="s">
        <v>764</v>
      </c>
    </row>
    <row r="241" spans="1:4" x14ac:dyDescent="0.25">
      <c r="A241" s="26" t="s">
        <v>765</v>
      </c>
      <c r="B241" s="14" t="s">
        <v>552</v>
      </c>
      <c r="C241" s="23" t="s">
        <v>923</v>
      </c>
      <c r="D241" s="26" t="s">
        <v>765</v>
      </c>
    </row>
    <row r="242" spans="1:4" x14ac:dyDescent="0.25">
      <c r="A242" s="26" t="s">
        <v>766</v>
      </c>
      <c r="B242" s="14" t="s">
        <v>553</v>
      </c>
      <c r="C242" s="23" t="s">
        <v>924</v>
      </c>
      <c r="D242" s="26" t="s">
        <v>766</v>
      </c>
    </row>
    <row r="243" spans="1:4" x14ac:dyDescent="0.25">
      <c r="A243" s="26" t="s">
        <v>767</v>
      </c>
      <c r="B243" s="14" t="s">
        <v>1407</v>
      </c>
      <c r="C243" s="23" t="s">
        <v>925</v>
      </c>
      <c r="D243" s="26" t="s">
        <v>767</v>
      </c>
    </row>
    <row r="244" spans="1:4" x14ac:dyDescent="0.25">
      <c r="A244" s="26" t="s">
        <v>768</v>
      </c>
      <c r="B244" s="14" t="s">
        <v>554</v>
      </c>
      <c r="C244" s="23" t="s">
        <v>925</v>
      </c>
      <c r="D244" s="26" t="s">
        <v>768</v>
      </c>
    </row>
    <row r="245" spans="1:4" x14ac:dyDescent="0.25">
      <c r="A245" s="26" t="s">
        <v>769</v>
      </c>
      <c r="B245" s="14" t="s">
        <v>1371</v>
      </c>
      <c r="C245" s="23" t="s">
        <v>926</v>
      </c>
      <c r="D245" s="26" t="s">
        <v>769</v>
      </c>
    </row>
    <row r="246" spans="1:4" x14ac:dyDescent="0.25">
      <c r="A246" s="26" t="s">
        <v>770</v>
      </c>
      <c r="B246" s="14" t="s">
        <v>1368</v>
      </c>
      <c r="C246" s="23" t="s">
        <v>927</v>
      </c>
      <c r="D246" s="26" t="s">
        <v>770</v>
      </c>
    </row>
    <row r="247" spans="1:4" x14ac:dyDescent="0.25">
      <c r="A247" s="26" t="s">
        <v>771</v>
      </c>
      <c r="B247" s="14" t="s">
        <v>555</v>
      </c>
      <c r="C247" s="23" t="s">
        <v>928</v>
      </c>
      <c r="D247" s="26" t="s">
        <v>771</v>
      </c>
    </row>
    <row r="248" spans="1:4" x14ac:dyDescent="0.25">
      <c r="A248" s="26" t="s">
        <v>772</v>
      </c>
      <c r="B248" s="14" t="s">
        <v>556</v>
      </c>
      <c r="C248" s="23" t="s">
        <v>929</v>
      </c>
      <c r="D248" s="26" t="s">
        <v>772</v>
      </c>
    </row>
    <row r="249" spans="1:4" x14ac:dyDescent="0.25">
      <c r="A249" s="26" t="s">
        <v>773</v>
      </c>
      <c r="B249" s="14" t="s">
        <v>557</v>
      </c>
      <c r="C249" s="23" t="s">
        <v>929</v>
      </c>
      <c r="D249" s="26" t="s">
        <v>773</v>
      </c>
    </row>
    <row r="250" spans="1:4" x14ac:dyDescent="0.25">
      <c r="A250" s="26" t="s">
        <v>774</v>
      </c>
      <c r="B250" s="14" t="s">
        <v>558</v>
      </c>
      <c r="C250" s="23" t="s">
        <v>930</v>
      </c>
      <c r="D250" s="26" t="s">
        <v>774</v>
      </c>
    </row>
    <row r="251" spans="1:4" x14ac:dyDescent="0.25">
      <c r="A251" s="26" t="s">
        <v>775</v>
      </c>
      <c r="B251" s="14" t="s">
        <v>559</v>
      </c>
      <c r="C251" s="23" t="s">
        <v>930</v>
      </c>
      <c r="D251" s="26" t="s">
        <v>775</v>
      </c>
    </row>
    <row r="252" spans="1:4" x14ac:dyDescent="0.25">
      <c r="A252" s="26" t="s">
        <v>776</v>
      </c>
      <c r="B252" s="14" t="s">
        <v>560</v>
      </c>
      <c r="C252" s="23" t="s">
        <v>931</v>
      </c>
      <c r="D252" s="26" t="s">
        <v>776</v>
      </c>
    </row>
    <row r="253" spans="1:4" x14ac:dyDescent="0.25">
      <c r="A253" s="26" t="s">
        <v>777</v>
      </c>
      <c r="B253" s="14" t="s">
        <v>561</v>
      </c>
      <c r="C253" s="23" t="s">
        <v>931</v>
      </c>
      <c r="D253" s="26" t="s">
        <v>777</v>
      </c>
    </row>
    <row r="254" spans="1:4" x14ac:dyDescent="0.25">
      <c r="A254" s="26" t="s">
        <v>778</v>
      </c>
      <c r="B254" s="14" t="s">
        <v>562</v>
      </c>
      <c r="C254" s="23" t="s">
        <v>932</v>
      </c>
      <c r="D254" s="26" t="s">
        <v>778</v>
      </c>
    </row>
    <row r="255" spans="1:4" x14ac:dyDescent="0.25">
      <c r="A255" s="26" t="s">
        <v>779</v>
      </c>
      <c r="B255" s="14" t="s">
        <v>563</v>
      </c>
      <c r="C255" s="23" t="s">
        <v>933</v>
      </c>
      <c r="D255" s="26" t="s">
        <v>779</v>
      </c>
    </row>
    <row r="256" spans="1:4" x14ac:dyDescent="0.25">
      <c r="A256" s="26" t="s">
        <v>780</v>
      </c>
      <c r="B256" s="14" t="s">
        <v>564</v>
      </c>
      <c r="C256" s="23" t="s">
        <v>934</v>
      </c>
      <c r="D256" s="26" t="s">
        <v>780</v>
      </c>
    </row>
    <row r="257" spans="1:4" x14ac:dyDescent="0.25">
      <c r="A257" s="26" t="s">
        <v>781</v>
      </c>
      <c r="B257" s="14" t="s">
        <v>565</v>
      </c>
      <c r="C257" s="23" t="s">
        <v>935</v>
      </c>
      <c r="D257" s="26" t="s">
        <v>781</v>
      </c>
    </row>
    <row r="258" spans="1:4" x14ac:dyDescent="0.25">
      <c r="A258" s="26" t="s">
        <v>782</v>
      </c>
      <c r="B258" s="14" t="s">
        <v>566</v>
      </c>
      <c r="C258" s="23" t="s">
        <v>942</v>
      </c>
      <c r="D258" s="26" t="s">
        <v>782</v>
      </c>
    </row>
    <row r="259" spans="1:4" x14ac:dyDescent="0.25">
      <c r="A259" s="26" t="s">
        <v>783</v>
      </c>
      <c r="B259" s="14" t="s">
        <v>567</v>
      </c>
      <c r="C259" s="23" t="s">
        <v>937</v>
      </c>
      <c r="D259" s="26" t="s">
        <v>783</v>
      </c>
    </row>
    <row r="260" spans="1:4" x14ac:dyDescent="0.25">
      <c r="A260" s="26" t="s">
        <v>784</v>
      </c>
      <c r="B260" s="14" t="s">
        <v>568</v>
      </c>
      <c r="C260" s="23" t="s">
        <v>938</v>
      </c>
      <c r="D260" s="26" t="s">
        <v>784</v>
      </c>
    </row>
    <row r="261" spans="1:4" x14ac:dyDescent="0.25">
      <c r="A261" s="26" t="s">
        <v>785</v>
      </c>
      <c r="B261" s="14" t="s">
        <v>569</v>
      </c>
      <c r="C261" s="23" t="s">
        <v>939</v>
      </c>
      <c r="D261" s="26" t="s">
        <v>785</v>
      </c>
    </row>
    <row r="262" spans="1:4" x14ac:dyDescent="0.25">
      <c r="A262" s="26" t="s">
        <v>786</v>
      </c>
      <c r="B262" s="14" t="s">
        <v>570</v>
      </c>
      <c r="C262" s="23" t="s">
        <v>939</v>
      </c>
      <c r="D262" s="26" t="s">
        <v>786</v>
      </c>
    </row>
    <row r="263" spans="1:4" x14ac:dyDescent="0.25">
      <c r="A263" s="26" t="s">
        <v>787</v>
      </c>
      <c r="B263" s="14" t="s">
        <v>571</v>
      </c>
      <c r="C263" s="23" t="s">
        <v>939</v>
      </c>
      <c r="D263" s="26" t="s">
        <v>787</v>
      </c>
    </row>
    <row r="264" spans="1:4" x14ac:dyDescent="0.25">
      <c r="A264" s="26" t="s">
        <v>788</v>
      </c>
      <c r="B264" s="14" t="s">
        <v>572</v>
      </c>
      <c r="C264" s="23" t="s">
        <v>940</v>
      </c>
      <c r="D264" s="26" t="s">
        <v>788</v>
      </c>
    </row>
    <row r="265" spans="1:4" x14ac:dyDescent="0.25">
      <c r="A265" s="26" t="s">
        <v>789</v>
      </c>
      <c r="B265" s="14" t="s">
        <v>573</v>
      </c>
      <c r="C265" s="23" t="s">
        <v>941</v>
      </c>
      <c r="D265" s="26" t="s">
        <v>789</v>
      </c>
    </row>
    <row r="266" spans="1:4" x14ac:dyDescent="0.25">
      <c r="A266" s="26" t="s">
        <v>790</v>
      </c>
      <c r="B266" s="14" t="s">
        <v>574</v>
      </c>
      <c r="C266" s="23" t="s">
        <v>941</v>
      </c>
      <c r="D266" s="26" t="s">
        <v>790</v>
      </c>
    </row>
    <row r="267" spans="1:4" x14ac:dyDescent="0.25">
      <c r="A267" s="26" t="s">
        <v>791</v>
      </c>
      <c r="B267" s="14" t="s">
        <v>575</v>
      </c>
      <c r="C267" s="23" t="s">
        <v>941</v>
      </c>
      <c r="D267" s="26" t="s">
        <v>791</v>
      </c>
    </row>
    <row r="268" spans="1:4" x14ac:dyDescent="0.25">
      <c r="A268" s="26" t="s">
        <v>792</v>
      </c>
      <c r="B268" s="14" t="s">
        <v>576</v>
      </c>
      <c r="C268" s="23" t="s">
        <v>941</v>
      </c>
      <c r="D268" s="26" t="s">
        <v>792</v>
      </c>
    </row>
    <row r="269" spans="1:4" x14ac:dyDescent="0.25">
      <c r="A269" s="26" t="s">
        <v>793</v>
      </c>
      <c r="B269" s="14" t="s">
        <v>1366</v>
      </c>
      <c r="C269" s="23" t="s">
        <v>942</v>
      </c>
      <c r="D269" s="26" t="s">
        <v>793</v>
      </c>
    </row>
    <row r="270" spans="1:4" x14ac:dyDescent="0.25">
      <c r="A270" s="26" t="s">
        <v>794</v>
      </c>
      <c r="B270" s="14" t="s">
        <v>577</v>
      </c>
      <c r="C270" s="23" t="s">
        <v>942</v>
      </c>
      <c r="D270" s="26" t="s">
        <v>794</v>
      </c>
    </row>
    <row r="271" spans="1:4" x14ac:dyDescent="0.25">
      <c r="A271" s="26" t="s">
        <v>795</v>
      </c>
      <c r="B271" s="14" t="s">
        <v>1367</v>
      </c>
      <c r="C271" s="23" t="s">
        <v>942</v>
      </c>
      <c r="D271" s="26" t="s">
        <v>795</v>
      </c>
    </row>
    <row r="272" spans="1:4" x14ac:dyDescent="0.25">
      <c r="A272" s="26" t="s">
        <v>796</v>
      </c>
      <c r="B272" s="14" t="s">
        <v>578</v>
      </c>
      <c r="C272" s="23" t="s">
        <v>942</v>
      </c>
      <c r="D272" s="26" t="s">
        <v>796</v>
      </c>
    </row>
    <row r="273" spans="1:4" x14ac:dyDescent="0.25">
      <c r="A273" s="27" t="s">
        <v>797</v>
      </c>
      <c r="B273" s="13" t="s">
        <v>579</v>
      </c>
      <c r="C273" s="22" t="s">
        <v>942</v>
      </c>
      <c r="D273" s="27" t="s">
        <v>797</v>
      </c>
    </row>
    <row r="274" spans="1:4" x14ac:dyDescent="0.25">
      <c r="A274" s="26" t="s">
        <v>798</v>
      </c>
      <c r="B274" s="14" t="s">
        <v>580</v>
      </c>
      <c r="C274" s="23" t="s">
        <v>942</v>
      </c>
      <c r="D274" s="26" t="s">
        <v>798</v>
      </c>
    </row>
    <row r="275" spans="1:4" x14ac:dyDescent="0.25">
      <c r="A275" s="26" t="s">
        <v>799</v>
      </c>
      <c r="B275" s="14" t="s">
        <v>581</v>
      </c>
      <c r="C275" s="23" t="s">
        <v>942</v>
      </c>
      <c r="D275" s="26" t="s">
        <v>799</v>
      </c>
    </row>
    <row r="276" spans="1:4" x14ac:dyDescent="0.25">
      <c r="A276" s="26" t="s">
        <v>800</v>
      </c>
      <c r="B276" s="14" t="s">
        <v>582</v>
      </c>
      <c r="C276" s="23" t="s">
        <v>943</v>
      </c>
      <c r="D276" s="26" t="s">
        <v>800</v>
      </c>
    </row>
    <row r="277" spans="1:4" x14ac:dyDescent="0.25">
      <c r="A277" s="26" t="s">
        <v>801</v>
      </c>
      <c r="B277" s="14" t="s">
        <v>583</v>
      </c>
      <c r="C277" s="23" t="s">
        <v>943</v>
      </c>
      <c r="D277" s="26" t="s">
        <v>801</v>
      </c>
    </row>
    <row r="278" spans="1:4" x14ac:dyDescent="0.25">
      <c r="A278" s="26" t="s">
        <v>802</v>
      </c>
      <c r="B278" s="14" t="s">
        <v>584</v>
      </c>
      <c r="C278" s="23" t="s">
        <v>943</v>
      </c>
      <c r="D278" s="26" t="s">
        <v>802</v>
      </c>
    </row>
    <row r="279" spans="1:4" x14ac:dyDescent="0.25">
      <c r="A279" s="26" t="s">
        <v>803</v>
      </c>
      <c r="B279" s="14" t="s">
        <v>585</v>
      </c>
      <c r="C279" s="23" t="s">
        <v>75</v>
      </c>
      <c r="D279" s="26" t="s">
        <v>803</v>
      </c>
    </row>
    <row r="280" spans="1:4" x14ac:dyDescent="0.25">
      <c r="A280" s="26" t="s">
        <v>804</v>
      </c>
      <c r="B280" s="14" t="s">
        <v>586</v>
      </c>
      <c r="C280" s="23" t="s">
        <v>943</v>
      </c>
      <c r="D280" s="26" t="s">
        <v>804</v>
      </c>
    </row>
    <row r="281" spans="1:4" x14ac:dyDescent="0.25">
      <c r="A281" s="26" t="s">
        <v>805</v>
      </c>
      <c r="B281" s="14" t="s">
        <v>587</v>
      </c>
      <c r="C281" s="23" t="s">
        <v>944</v>
      </c>
      <c r="D281" s="26" t="s">
        <v>805</v>
      </c>
    </row>
    <row r="282" spans="1:4" x14ac:dyDescent="0.25">
      <c r="A282" s="26" t="s">
        <v>806</v>
      </c>
      <c r="B282" s="14" t="s">
        <v>588</v>
      </c>
      <c r="C282" s="23" t="s">
        <v>944</v>
      </c>
      <c r="D282" s="26" t="s">
        <v>806</v>
      </c>
    </row>
    <row r="283" spans="1:4" x14ac:dyDescent="0.25">
      <c r="A283" s="26" t="s">
        <v>807</v>
      </c>
      <c r="B283" s="14" t="s">
        <v>589</v>
      </c>
      <c r="C283" s="23" t="s">
        <v>944</v>
      </c>
      <c r="D283" s="26" t="s">
        <v>807</v>
      </c>
    </row>
    <row r="284" spans="1:4" x14ac:dyDescent="0.25">
      <c r="A284" s="26" t="s">
        <v>808</v>
      </c>
      <c r="B284" s="14" t="s">
        <v>590</v>
      </c>
      <c r="C284" s="23" t="s">
        <v>945</v>
      </c>
      <c r="D284" s="26" t="s">
        <v>808</v>
      </c>
    </row>
    <row r="285" spans="1:4" x14ac:dyDescent="0.25">
      <c r="A285" s="26" t="s">
        <v>809</v>
      </c>
      <c r="B285" s="14" t="s">
        <v>1409</v>
      </c>
      <c r="C285" s="23" t="s">
        <v>946</v>
      </c>
      <c r="D285" s="26" t="s">
        <v>809</v>
      </c>
    </row>
    <row r="286" spans="1:4" x14ac:dyDescent="0.25">
      <c r="A286" s="26" t="s">
        <v>810</v>
      </c>
      <c r="B286" s="14" t="s">
        <v>591</v>
      </c>
      <c r="C286" s="23" t="s">
        <v>947</v>
      </c>
      <c r="D286" s="26" t="s">
        <v>810</v>
      </c>
    </row>
    <row r="287" spans="1:4" x14ac:dyDescent="0.25">
      <c r="A287" s="26" t="s">
        <v>811</v>
      </c>
      <c r="B287" s="14" t="s">
        <v>592</v>
      </c>
      <c r="C287" s="23" t="s">
        <v>948</v>
      </c>
      <c r="D287" s="26" t="s">
        <v>811</v>
      </c>
    </row>
    <row r="288" spans="1:4" x14ac:dyDescent="0.25">
      <c r="A288" s="26" t="s">
        <v>812</v>
      </c>
      <c r="B288" s="14" t="s">
        <v>593</v>
      </c>
      <c r="C288" s="23" t="s">
        <v>949</v>
      </c>
      <c r="D288" s="26" t="s">
        <v>812</v>
      </c>
    </row>
    <row r="289" spans="1:4" x14ac:dyDescent="0.25">
      <c r="A289" s="26" t="s">
        <v>813</v>
      </c>
      <c r="B289" s="14" t="s">
        <v>594</v>
      </c>
      <c r="C289" s="23" t="s">
        <v>950</v>
      </c>
      <c r="D289" s="26" t="s">
        <v>813</v>
      </c>
    </row>
    <row r="290" spans="1:4" x14ac:dyDescent="0.25">
      <c r="A290" s="26" t="s">
        <v>814</v>
      </c>
      <c r="B290" s="14" t="s">
        <v>595</v>
      </c>
      <c r="C290" s="23" t="s">
        <v>951</v>
      </c>
      <c r="D290" s="26" t="s">
        <v>814</v>
      </c>
    </row>
    <row r="291" spans="1:4" x14ac:dyDescent="0.25">
      <c r="A291" s="26" t="s">
        <v>815</v>
      </c>
      <c r="B291" s="14" t="s">
        <v>596</v>
      </c>
      <c r="C291" s="23" t="s">
        <v>952</v>
      </c>
      <c r="D291" s="26" t="s">
        <v>815</v>
      </c>
    </row>
    <row r="292" spans="1:4" x14ac:dyDescent="0.25">
      <c r="A292" s="26" t="s">
        <v>816</v>
      </c>
      <c r="B292" s="14" t="s">
        <v>597</v>
      </c>
      <c r="C292" s="23" t="s">
        <v>953</v>
      </c>
      <c r="D292" s="26" t="s">
        <v>816</v>
      </c>
    </row>
    <row r="293" spans="1:4" x14ac:dyDescent="0.25">
      <c r="A293" s="26" t="s">
        <v>817</v>
      </c>
      <c r="B293" s="14" t="s">
        <v>598</v>
      </c>
      <c r="C293" s="23" t="s">
        <v>953</v>
      </c>
      <c r="D293" s="26" t="s">
        <v>817</v>
      </c>
    </row>
    <row r="294" spans="1:4" x14ac:dyDescent="0.25">
      <c r="A294" s="26" t="s">
        <v>818</v>
      </c>
      <c r="B294" s="14" t="s">
        <v>1413</v>
      </c>
      <c r="C294" s="23" t="s">
        <v>954</v>
      </c>
      <c r="D294" s="26" t="s">
        <v>818</v>
      </c>
    </row>
    <row r="295" spans="1:4" x14ac:dyDescent="0.25">
      <c r="A295" s="26" t="s">
        <v>819</v>
      </c>
      <c r="B295" s="14" t="s">
        <v>599</v>
      </c>
      <c r="C295" s="23" t="s">
        <v>955</v>
      </c>
      <c r="D295" s="26" t="s">
        <v>819</v>
      </c>
    </row>
    <row r="296" spans="1:4" x14ac:dyDescent="0.25">
      <c r="A296" s="26" t="s">
        <v>820</v>
      </c>
      <c r="B296" s="14" t="s">
        <v>600</v>
      </c>
      <c r="C296" s="23" t="s">
        <v>956</v>
      </c>
      <c r="D296" s="26" t="s">
        <v>820</v>
      </c>
    </row>
    <row r="297" spans="1:4" x14ac:dyDescent="0.25">
      <c r="A297" s="26" t="s">
        <v>821</v>
      </c>
      <c r="B297" s="14" t="s">
        <v>601</v>
      </c>
      <c r="C297" s="23" t="s">
        <v>957</v>
      </c>
      <c r="D297" s="26" t="s">
        <v>821</v>
      </c>
    </row>
    <row r="298" spans="1:4" x14ac:dyDescent="0.25">
      <c r="A298" s="26" t="s">
        <v>822</v>
      </c>
      <c r="B298" s="14" t="s">
        <v>602</v>
      </c>
      <c r="C298" s="23" t="s">
        <v>958</v>
      </c>
      <c r="D298" s="26" t="s">
        <v>822</v>
      </c>
    </row>
    <row r="299" spans="1:4" x14ac:dyDescent="0.25">
      <c r="A299" s="26" t="s">
        <v>823</v>
      </c>
      <c r="B299" s="14" t="s">
        <v>603</v>
      </c>
      <c r="C299" s="23" t="s">
        <v>959</v>
      </c>
      <c r="D299" s="26" t="s">
        <v>823</v>
      </c>
    </row>
    <row r="300" spans="1:4" x14ac:dyDescent="0.25">
      <c r="A300" s="26" t="s">
        <v>824</v>
      </c>
      <c r="B300" s="14" t="s">
        <v>1369</v>
      </c>
      <c r="C300" s="23" t="s">
        <v>960</v>
      </c>
      <c r="D300" s="26" t="s">
        <v>824</v>
      </c>
    </row>
    <row r="301" spans="1:4" x14ac:dyDescent="0.25">
      <c r="A301" s="26" t="s">
        <v>825</v>
      </c>
      <c r="B301" s="14" t="s">
        <v>604</v>
      </c>
      <c r="C301" s="23" t="s">
        <v>960</v>
      </c>
      <c r="D301" s="26" t="s">
        <v>825</v>
      </c>
    </row>
    <row r="302" spans="1:4" x14ac:dyDescent="0.25">
      <c r="A302" s="26" t="s">
        <v>826</v>
      </c>
      <c r="B302" s="14" t="s">
        <v>1370</v>
      </c>
      <c r="C302" s="23" t="s">
        <v>960</v>
      </c>
      <c r="D302" s="26" t="s">
        <v>826</v>
      </c>
    </row>
    <row r="303" spans="1:4" x14ac:dyDescent="0.25">
      <c r="A303" s="26" t="s">
        <v>827</v>
      </c>
      <c r="B303" s="14" t="s">
        <v>605</v>
      </c>
      <c r="C303" s="23" t="s">
        <v>71</v>
      </c>
      <c r="D303" s="26" t="s">
        <v>827</v>
      </c>
    </row>
    <row r="304" spans="1:4" x14ac:dyDescent="0.25">
      <c r="A304" s="26" t="s">
        <v>828</v>
      </c>
      <c r="B304" s="14" t="s">
        <v>606</v>
      </c>
      <c r="C304" s="23" t="s">
        <v>71</v>
      </c>
      <c r="D304" s="26" t="s">
        <v>828</v>
      </c>
    </row>
    <row r="305" spans="1:4" x14ac:dyDescent="0.25">
      <c r="A305" s="26" t="s">
        <v>829</v>
      </c>
      <c r="B305" s="14" t="s">
        <v>607</v>
      </c>
      <c r="C305" s="23" t="s">
        <v>961</v>
      </c>
      <c r="D305" s="26" t="s">
        <v>829</v>
      </c>
    </row>
    <row r="306" spans="1:4" x14ac:dyDescent="0.25">
      <c r="A306" s="26" t="s">
        <v>830</v>
      </c>
      <c r="B306" s="14" t="s">
        <v>608</v>
      </c>
      <c r="C306" s="23" t="s">
        <v>915</v>
      </c>
      <c r="D306" s="26" t="s">
        <v>830</v>
      </c>
    </row>
    <row r="307" spans="1:4" x14ac:dyDescent="0.25">
      <c r="A307" s="26" t="s">
        <v>831</v>
      </c>
      <c r="B307" s="14" t="s">
        <v>609</v>
      </c>
      <c r="C307" s="23" t="s">
        <v>73</v>
      </c>
      <c r="D307" s="26" t="s">
        <v>831</v>
      </c>
    </row>
    <row r="308" spans="1:4" x14ac:dyDescent="0.25">
      <c r="A308" s="26" t="s">
        <v>832</v>
      </c>
      <c r="B308" s="14" t="s">
        <v>610</v>
      </c>
      <c r="C308" s="23" t="s">
        <v>915</v>
      </c>
      <c r="D308" s="26" t="s">
        <v>832</v>
      </c>
    </row>
    <row r="309" spans="1:4" x14ac:dyDescent="0.25">
      <c r="A309" s="26" t="s">
        <v>833</v>
      </c>
      <c r="B309" s="14" t="s">
        <v>611</v>
      </c>
      <c r="C309" s="23" t="s">
        <v>75</v>
      </c>
      <c r="D309" s="26" t="s">
        <v>833</v>
      </c>
    </row>
    <row r="310" spans="1:4" x14ac:dyDescent="0.25">
      <c r="A310" s="26" t="s">
        <v>834</v>
      </c>
      <c r="B310" s="14" t="s">
        <v>612</v>
      </c>
      <c r="C310" s="23" t="s">
        <v>78</v>
      </c>
      <c r="D310" s="26" t="s">
        <v>834</v>
      </c>
    </row>
    <row r="311" spans="1:4" x14ac:dyDescent="0.25">
      <c r="A311" s="26" t="s">
        <v>835</v>
      </c>
      <c r="B311" s="14" t="s">
        <v>613</v>
      </c>
      <c r="C311" s="23" t="s">
        <v>78</v>
      </c>
      <c r="D311" s="26" t="s">
        <v>835</v>
      </c>
    </row>
    <row r="312" spans="1:4" x14ac:dyDescent="0.25">
      <c r="A312" s="26" t="s">
        <v>836</v>
      </c>
      <c r="B312" s="14" t="s">
        <v>614</v>
      </c>
      <c r="C312" s="23" t="s">
        <v>78</v>
      </c>
      <c r="D312" s="26" t="s">
        <v>836</v>
      </c>
    </row>
    <row r="313" spans="1:4" x14ac:dyDescent="0.25">
      <c r="A313" s="26" t="s">
        <v>837</v>
      </c>
      <c r="B313" s="14" t="s">
        <v>615</v>
      </c>
      <c r="C313" s="23" t="s">
        <v>78</v>
      </c>
      <c r="D313" s="26" t="s">
        <v>837</v>
      </c>
    </row>
    <row r="314" spans="1:4" x14ac:dyDescent="0.25">
      <c r="A314" s="26" t="s">
        <v>838</v>
      </c>
      <c r="B314" s="14" t="s">
        <v>616</v>
      </c>
      <c r="C314" s="23" t="s">
        <v>78</v>
      </c>
      <c r="D314" s="26" t="s">
        <v>838</v>
      </c>
    </row>
    <row r="315" spans="1:4" x14ac:dyDescent="0.25">
      <c r="A315" s="26" t="s">
        <v>839</v>
      </c>
      <c r="B315" s="14" t="s">
        <v>617</v>
      </c>
      <c r="C315" s="23" t="s">
        <v>78</v>
      </c>
      <c r="D315" s="26" t="s">
        <v>839</v>
      </c>
    </row>
    <row r="316" spans="1:4" x14ac:dyDescent="0.25">
      <c r="A316" s="26" t="s">
        <v>840</v>
      </c>
      <c r="B316" s="14" t="s">
        <v>618</v>
      </c>
      <c r="C316" s="23" t="s">
        <v>78</v>
      </c>
      <c r="D316" s="26" t="s">
        <v>840</v>
      </c>
    </row>
    <row r="317" spans="1:4" x14ac:dyDescent="0.25">
      <c r="A317" s="26" t="s">
        <v>841</v>
      </c>
      <c r="B317" s="14" t="s">
        <v>1403</v>
      </c>
      <c r="C317" s="23" t="s">
        <v>78</v>
      </c>
      <c r="D317" s="26" t="s">
        <v>841</v>
      </c>
    </row>
    <row r="318" spans="1:4" x14ac:dyDescent="0.25">
      <c r="A318" s="26" t="s">
        <v>842</v>
      </c>
      <c r="B318" s="14" t="s">
        <v>619</v>
      </c>
      <c r="C318" s="23" t="s">
        <v>78</v>
      </c>
      <c r="D318" s="26" t="s">
        <v>842</v>
      </c>
    </row>
    <row r="319" spans="1:4" x14ac:dyDescent="0.25">
      <c r="A319" s="26" t="s">
        <v>843</v>
      </c>
      <c r="B319" s="14" t="s">
        <v>620</v>
      </c>
      <c r="C319" s="23" t="s">
        <v>78</v>
      </c>
      <c r="D319" s="26" t="s">
        <v>843</v>
      </c>
    </row>
    <row r="320" spans="1:4" x14ac:dyDescent="0.25">
      <c r="A320" s="26" t="s">
        <v>844</v>
      </c>
      <c r="B320" s="14" t="s">
        <v>621</v>
      </c>
      <c r="C320" s="23" t="s">
        <v>78</v>
      </c>
      <c r="D320" s="26" t="s">
        <v>844</v>
      </c>
    </row>
    <row r="321" spans="1:4" x14ac:dyDescent="0.25">
      <c r="A321" s="26" t="s">
        <v>845</v>
      </c>
      <c r="B321" s="14" t="s">
        <v>622</v>
      </c>
      <c r="C321" s="23" t="s">
        <v>78</v>
      </c>
      <c r="D321" s="26" t="s">
        <v>845</v>
      </c>
    </row>
    <row r="322" spans="1:4" x14ac:dyDescent="0.25">
      <c r="A322" s="26" t="s">
        <v>846</v>
      </c>
      <c r="B322" s="14" t="s">
        <v>623</v>
      </c>
      <c r="C322" s="23" t="s">
        <v>78</v>
      </c>
      <c r="D322" s="26" t="s">
        <v>846</v>
      </c>
    </row>
    <row r="323" spans="1:4" x14ac:dyDescent="0.25">
      <c r="A323" s="26" t="s">
        <v>847</v>
      </c>
      <c r="B323" s="14" t="s">
        <v>1402</v>
      </c>
      <c r="C323" s="23" t="s">
        <v>962</v>
      </c>
      <c r="D323" s="26" t="s">
        <v>847</v>
      </c>
    </row>
    <row r="324" spans="1:4" x14ac:dyDescent="0.25">
      <c r="A324" s="26" t="s">
        <v>848</v>
      </c>
      <c r="B324" s="14" t="s">
        <v>624</v>
      </c>
      <c r="C324" s="23" t="s">
        <v>963</v>
      </c>
      <c r="D324" s="26" t="s">
        <v>848</v>
      </c>
    </row>
    <row r="325" spans="1:4" x14ac:dyDescent="0.25">
      <c r="A325" s="26" t="s">
        <v>849</v>
      </c>
      <c r="B325" s="14" t="s">
        <v>625</v>
      </c>
      <c r="C325" s="23" t="s">
        <v>963</v>
      </c>
      <c r="D325" s="26" t="s">
        <v>849</v>
      </c>
    </row>
    <row r="326" spans="1:4" x14ac:dyDescent="0.25">
      <c r="A326" s="26" t="s">
        <v>850</v>
      </c>
      <c r="B326" s="14" t="s">
        <v>626</v>
      </c>
      <c r="C326" s="23" t="s">
        <v>963</v>
      </c>
      <c r="D326" s="26" t="s">
        <v>850</v>
      </c>
    </row>
    <row r="327" spans="1:4" x14ac:dyDescent="0.25">
      <c r="A327" s="26" t="s">
        <v>851</v>
      </c>
      <c r="B327" s="14" t="s">
        <v>627</v>
      </c>
      <c r="C327" s="23" t="s">
        <v>964</v>
      </c>
      <c r="D327" s="26" t="s">
        <v>851</v>
      </c>
    </row>
    <row r="328" spans="1:4" x14ac:dyDescent="0.25">
      <c r="A328" s="26" t="s">
        <v>852</v>
      </c>
      <c r="B328" s="14" t="s">
        <v>628</v>
      </c>
      <c r="C328" s="23" t="s">
        <v>964</v>
      </c>
      <c r="D328" s="26" t="s">
        <v>852</v>
      </c>
    </row>
    <row r="329" spans="1:4" x14ac:dyDescent="0.25">
      <c r="A329" s="26" t="s">
        <v>853</v>
      </c>
      <c r="B329" s="14" t="s">
        <v>629</v>
      </c>
      <c r="C329" s="23" t="s">
        <v>964</v>
      </c>
      <c r="D329" s="26" t="s">
        <v>853</v>
      </c>
    </row>
    <row r="330" spans="1:4" x14ac:dyDescent="0.25">
      <c r="A330" s="26" t="s">
        <v>854</v>
      </c>
      <c r="B330" s="14" t="s">
        <v>630</v>
      </c>
      <c r="C330" s="23" t="s">
        <v>964</v>
      </c>
      <c r="D330" s="26" t="s">
        <v>854</v>
      </c>
    </row>
    <row r="331" spans="1:4" x14ac:dyDescent="0.25">
      <c r="A331" s="26" t="s">
        <v>855</v>
      </c>
      <c r="B331" s="14" t="s">
        <v>631</v>
      </c>
      <c r="C331" s="23" t="s">
        <v>964</v>
      </c>
      <c r="D331" s="26" t="s">
        <v>855</v>
      </c>
    </row>
    <row r="332" spans="1:4" x14ac:dyDescent="0.25">
      <c r="A332" s="26" t="s">
        <v>856</v>
      </c>
      <c r="B332" s="14" t="s">
        <v>632</v>
      </c>
      <c r="C332" s="23" t="s">
        <v>964</v>
      </c>
      <c r="D332" s="26" t="s">
        <v>856</v>
      </c>
    </row>
    <row r="333" spans="1:4" x14ac:dyDescent="0.25">
      <c r="A333" s="26" t="s">
        <v>857</v>
      </c>
      <c r="B333" s="14" t="s">
        <v>633</v>
      </c>
      <c r="C333" s="23" t="s">
        <v>964</v>
      </c>
      <c r="D333" s="26" t="s">
        <v>857</v>
      </c>
    </row>
    <row r="334" spans="1:4" x14ac:dyDescent="0.25">
      <c r="A334" s="26" t="s">
        <v>858</v>
      </c>
      <c r="B334" s="14" t="s">
        <v>634</v>
      </c>
      <c r="C334" s="23" t="s">
        <v>964</v>
      </c>
      <c r="D334" s="26" t="s">
        <v>858</v>
      </c>
    </row>
    <row r="335" spans="1:4" x14ac:dyDescent="0.25">
      <c r="A335" s="26" t="s">
        <v>859</v>
      </c>
      <c r="B335" s="14" t="s">
        <v>635</v>
      </c>
      <c r="C335" s="23" t="s">
        <v>964</v>
      </c>
      <c r="D335" s="26" t="s">
        <v>859</v>
      </c>
    </row>
    <row r="336" spans="1:4" x14ac:dyDescent="0.25">
      <c r="A336" s="26" t="s">
        <v>860</v>
      </c>
      <c r="B336" s="14" t="s">
        <v>636</v>
      </c>
      <c r="C336" s="23" t="s">
        <v>964</v>
      </c>
      <c r="D336" s="26" t="s">
        <v>860</v>
      </c>
    </row>
    <row r="337" spans="1:4" x14ac:dyDescent="0.25">
      <c r="A337" s="26" t="s">
        <v>861</v>
      </c>
      <c r="B337" s="14" t="s">
        <v>637</v>
      </c>
      <c r="C337" s="23" t="s">
        <v>964</v>
      </c>
      <c r="D337" s="26" t="s">
        <v>861</v>
      </c>
    </row>
    <row r="338" spans="1:4" x14ac:dyDescent="0.25">
      <c r="A338" s="26" t="s">
        <v>862</v>
      </c>
      <c r="B338" s="14" t="s">
        <v>638</v>
      </c>
      <c r="C338" s="23" t="s">
        <v>964</v>
      </c>
      <c r="D338" s="26" t="s">
        <v>862</v>
      </c>
    </row>
    <row r="339" spans="1:4" x14ac:dyDescent="0.25">
      <c r="A339" s="26" t="s">
        <v>863</v>
      </c>
      <c r="B339" s="14" t="s">
        <v>639</v>
      </c>
      <c r="C339" s="23" t="s">
        <v>964</v>
      </c>
      <c r="D339" s="26" t="s">
        <v>863</v>
      </c>
    </row>
    <row r="340" spans="1:4" x14ac:dyDescent="0.25">
      <c r="A340" s="26" t="s">
        <v>864</v>
      </c>
      <c r="B340" s="14" t="s">
        <v>640</v>
      </c>
      <c r="C340" s="23" t="s">
        <v>964</v>
      </c>
      <c r="D340" s="26" t="s">
        <v>864</v>
      </c>
    </row>
    <row r="341" spans="1:4" x14ac:dyDescent="0.25">
      <c r="A341" s="26" t="s">
        <v>865</v>
      </c>
      <c r="B341" s="14" t="s">
        <v>641</v>
      </c>
      <c r="C341" s="23" t="s">
        <v>964</v>
      </c>
      <c r="D341" s="26" t="s">
        <v>865</v>
      </c>
    </row>
    <row r="342" spans="1:4" x14ac:dyDescent="0.25">
      <c r="A342" s="26" t="s">
        <v>866</v>
      </c>
      <c r="B342" s="14" t="s">
        <v>642</v>
      </c>
      <c r="C342" s="23" t="s">
        <v>964</v>
      </c>
      <c r="D342" s="26" t="s">
        <v>866</v>
      </c>
    </row>
    <row r="343" spans="1:4" x14ac:dyDescent="0.25">
      <c r="A343" s="26" t="s">
        <v>867</v>
      </c>
      <c r="B343" s="14" t="s">
        <v>643</v>
      </c>
      <c r="C343" s="23" t="s">
        <v>964</v>
      </c>
      <c r="D343" s="26" t="s">
        <v>867</v>
      </c>
    </row>
    <row r="344" spans="1:4" x14ac:dyDescent="0.25">
      <c r="A344" s="26" t="s">
        <v>868</v>
      </c>
      <c r="B344" s="14" t="s">
        <v>644</v>
      </c>
      <c r="C344" s="23" t="s">
        <v>964</v>
      </c>
      <c r="D344" s="26" t="s">
        <v>868</v>
      </c>
    </row>
    <row r="345" spans="1:4" x14ac:dyDescent="0.25">
      <c r="A345" s="26" t="s">
        <v>869</v>
      </c>
      <c r="B345" s="14" t="s">
        <v>645</v>
      </c>
      <c r="C345" s="23" t="s">
        <v>964</v>
      </c>
      <c r="D345" s="26" t="s">
        <v>869</v>
      </c>
    </row>
    <row r="346" spans="1:4" x14ac:dyDescent="0.25">
      <c r="A346" s="26" t="s">
        <v>870</v>
      </c>
      <c r="B346" s="14" t="s">
        <v>646</v>
      </c>
      <c r="C346" s="23" t="s">
        <v>965</v>
      </c>
      <c r="D346" s="26" t="s">
        <v>870</v>
      </c>
    </row>
    <row r="347" spans="1:4" x14ac:dyDescent="0.25">
      <c r="A347" s="26" t="s">
        <v>871</v>
      </c>
      <c r="B347" s="14" t="s">
        <v>647</v>
      </c>
      <c r="C347" s="23" t="s">
        <v>965</v>
      </c>
      <c r="D347" s="26" t="s">
        <v>871</v>
      </c>
    </row>
    <row r="348" spans="1:4" x14ac:dyDescent="0.25">
      <c r="A348" s="26" t="s">
        <v>872</v>
      </c>
      <c r="B348" s="14" t="s">
        <v>648</v>
      </c>
      <c r="C348" s="23" t="s">
        <v>965</v>
      </c>
      <c r="D348" s="26" t="s">
        <v>872</v>
      </c>
    </row>
    <row r="349" spans="1:4" x14ac:dyDescent="0.25">
      <c r="A349" s="26" t="s">
        <v>873</v>
      </c>
      <c r="B349" s="14" t="s">
        <v>649</v>
      </c>
      <c r="C349" s="23" t="s">
        <v>965</v>
      </c>
      <c r="D349" s="26" t="s">
        <v>873</v>
      </c>
    </row>
    <row r="350" spans="1:4" x14ac:dyDescent="0.25">
      <c r="A350" s="26" t="s">
        <v>874</v>
      </c>
      <c r="B350" s="14" t="s">
        <v>650</v>
      </c>
      <c r="C350" s="23" t="s">
        <v>965</v>
      </c>
      <c r="D350" s="26" t="s">
        <v>874</v>
      </c>
    </row>
    <row r="351" spans="1:4" x14ac:dyDescent="0.25">
      <c r="A351" s="26" t="s">
        <v>875</v>
      </c>
      <c r="B351" s="14" t="s">
        <v>651</v>
      </c>
      <c r="C351" s="23" t="s">
        <v>965</v>
      </c>
      <c r="D351" s="26" t="s">
        <v>875</v>
      </c>
    </row>
    <row r="352" spans="1:4" x14ac:dyDescent="0.25">
      <c r="A352" s="26" t="s">
        <v>876</v>
      </c>
      <c r="B352" s="14" t="s">
        <v>652</v>
      </c>
      <c r="C352" s="23" t="s">
        <v>919</v>
      </c>
      <c r="D352" s="26" t="s">
        <v>876</v>
      </c>
    </row>
    <row r="353" spans="1:4" x14ac:dyDescent="0.25">
      <c r="A353" s="26" t="s">
        <v>877</v>
      </c>
      <c r="B353" s="14" t="s">
        <v>653</v>
      </c>
      <c r="C353" s="23" t="s">
        <v>919</v>
      </c>
      <c r="D353" s="26" t="s">
        <v>877</v>
      </c>
    </row>
    <row r="354" spans="1:4" x14ac:dyDescent="0.25">
      <c r="A354" s="27" t="s">
        <v>878</v>
      </c>
      <c r="B354" s="13" t="s">
        <v>654</v>
      </c>
      <c r="C354" s="23" t="s">
        <v>919</v>
      </c>
      <c r="D354" s="27" t="s">
        <v>878</v>
      </c>
    </row>
    <row r="355" spans="1:4" x14ac:dyDescent="0.25">
      <c r="A355" s="26" t="s">
        <v>879</v>
      </c>
      <c r="B355" s="14" t="s">
        <v>655</v>
      </c>
      <c r="C355" s="23" t="s">
        <v>965</v>
      </c>
      <c r="D355" s="26" t="s">
        <v>879</v>
      </c>
    </row>
    <row r="356" spans="1:4" x14ac:dyDescent="0.25">
      <c r="A356" s="27" t="s">
        <v>880</v>
      </c>
      <c r="B356" s="13" t="s">
        <v>656</v>
      </c>
      <c r="C356" s="22" t="s">
        <v>965</v>
      </c>
      <c r="D356" s="27" t="s">
        <v>880</v>
      </c>
    </row>
    <row r="357" spans="1:4" x14ac:dyDescent="0.25">
      <c r="A357" s="26" t="s">
        <v>881</v>
      </c>
      <c r="B357" s="14" t="s">
        <v>1408</v>
      </c>
      <c r="C357" s="23" t="s">
        <v>965</v>
      </c>
      <c r="D357" s="26" t="s">
        <v>881</v>
      </c>
    </row>
    <row r="358" spans="1:4" x14ac:dyDescent="0.25">
      <c r="A358" s="26" t="s">
        <v>882</v>
      </c>
      <c r="B358" s="14" t="s">
        <v>657</v>
      </c>
      <c r="C358" s="23" t="s">
        <v>965</v>
      </c>
      <c r="D358" s="26" t="s">
        <v>882</v>
      </c>
    </row>
    <row r="359" spans="1:4" x14ac:dyDescent="0.25">
      <c r="A359" s="26" t="s">
        <v>883</v>
      </c>
      <c r="B359" s="14" t="s">
        <v>658</v>
      </c>
      <c r="C359" s="23" t="s">
        <v>965</v>
      </c>
      <c r="D359" s="26" t="s">
        <v>883</v>
      </c>
    </row>
    <row r="360" spans="1:4" x14ac:dyDescent="0.25">
      <c r="A360" s="26" t="s">
        <v>884</v>
      </c>
      <c r="B360" s="14" t="s">
        <v>659</v>
      </c>
      <c r="C360" s="23" t="s">
        <v>965</v>
      </c>
      <c r="D360" s="26" t="s">
        <v>884</v>
      </c>
    </row>
    <row r="361" spans="1:4" x14ac:dyDescent="0.25">
      <c r="A361" s="26" t="s">
        <v>885</v>
      </c>
      <c r="B361" s="14" t="s">
        <v>660</v>
      </c>
      <c r="C361" s="23" t="s">
        <v>966</v>
      </c>
      <c r="D361" s="26" t="s">
        <v>885</v>
      </c>
    </row>
    <row r="362" spans="1:4" x14ac:dyDescent="0.25">
      <c r="A362" s="26" t="s">
        <v>886</v>
      </c>
      <c r="B362" s="14" t="s">
        <v>661</v>
      </c>
      <c r="C362" s="23" t="s">
        <v>966</v>
      </c>
      <c r="D362" s="26" t="s">
        <v>886</v>
      </c>
    </row>
    <row r="363" spans="1:4" x14ac:dyDescent="0.25">
      <c r="A363" s="26" t="s">
        <v>887</v>
      </c>
      <c r="B363" s="14" t="s">
        <v>1406</v>
      </c>
      <c r="C363" s="23" t="s">
        <v>967</v>
      </c>
      <c r="D363" s="26" t="s">
        <v>887</v>
      </c>
    </row>
    <row r="364" spans="1:4" x14ac:dyDescent="0.25">
      <c r="A364" s="26" t="s">
        <v>888</v>
      </c>
      <c r="B364" s="14" t="s">
        <v>662</v>
      </c>
      <c r="C364" s="23" t="s">
        <v>967</v>
      </c>
      <c r="D364" s="26" t="s">
        <v>888</v>
      </c>
    </row>
    <row r="365" spans="1:4" x14ac:dyDescent="0.25">
      <c r="A365" s="27" t="s">
        <v>1277</v>
      </c>
      <c r="B365" s="13" t="s">
        <v>1212</v>
      </c>
      <c r="C365" s="20" t="s">
        <v>89</v>
      </c>
      <c r="D365" s="27" t="s">
        <v>1277</v>
      </c>
    </row>
    <row r="366" spans="1:4" x14ac:dyDescent="0.25">
      <c r="A366" s="27" t="s">
        <v>1278</v>
      </c>
      <c r="B366" s="13" t="s">
        <v>1213</v>
      </c>
      <c r="C366" s="20" t="s">
        <v>89</v>
      </c>
      <c r="D366" s="27" t="s">
        <v>1278</v>
      </c>
    </row>
    <row r="367" spans="1:4" x14ac:dyDescent="0.25">
      <c r="A367" s="27" t="s">
        <v>1279</v>
      </c>
      <c r="B367" s="13" t="s">
        <v>1214</v>
      </c>
      <c r="C367" s="20" t="s">
        <v>1244</v>
      </c>
      <c r="D367" s="27" t="s">
        <v>1279</v>
      </c>
    </row>
    <row r="368" spans="1:4" x14ac:dyDescent="0.25">
      <c r="A368" s="27" t="s">
        <v>1280</v>
      </c>
      <c r="B368" s="13" t="s">
        <v>1215</v>
      </c>
      <c r="C368" s="20" t="s">
        <v>1244</v>
      </c>
      <c r="D368" s="27" t="s">
        <v>1280</v>
      </c>
    </row>
    <row r="369" spans="1:4" x14ac:dyDescent="0.25">
      <c r="A369" s="27" t="s">
        <v>1281</v>
      </c>
      <c r="B369" s="13" t="s">
        <v>1216</v>
      </c>
      <c r="C369" s="20" t="s">
        <v>1244</v>
      </c>
      <c r="D369" s="27" t="s">
        <v>1281</v>
      </c>
    </row>
    <row r="370" spans="1:4" x14ac:dyDescent="0.25">
      <c r="A370" s="27" t="s">
        <v>1282</v>
      </c>
      <c r="B370" s="13" t="s">
        <v>1217</v>
      </c>
      <c r="C370" s="20" t="s">
        <v>1244</v>
      </c>
      <c r="D370" s="27" t="s">
        <v>1282</v>
      </c>
    </row>
    <row r="371" spans="1:4" x14ac:dyDescent="0.25">
      <c r="A371" s="26" t="s">
        <v>1283</v>
      </c>
      <c r="B371" s="14" t="s">
        <v>1218</v>
      </c>
      <c r="C371" s="21" t="s">
        <v>78</v>
      </c>
      <c r="D371" s="26" t="s">
        <v>1283</v>
      </c>
    </row>
    <row r="372" spans="1:4" x14ac:dyDescent="0.25">
      <c r="A372" s="26" t="s">
        <v>1284</v>
      </c>
      <c r="B372" s="14" t="s">
        <v>1219</v>
      </c>
      <c r="C372" s="21" t="s">
        <v>78</v>
      </c>
      <c r="D372" s="26" t="s">
        <v>1284</v>
      </c>
    </row>
    <row r="373" spans="1:4" x14ac:dyDescent="0.25">
      <c r="A373" s="26" t="s">
        <v>1285</v>
      </c>
      <c r="B373" s="14" t="s">
        <v>1220</v>
      </c>
      <c r="C373" s="21" t="s">
        <v>1245</v>
      </c>
      <c r="D373" s="26" t="s">
        <v>1285</v>
      </c>
    </row>
    <row r="374" spans="1:4" x14ac:dyDescent="0.25">
      <c r="A374" s="26" t="s">
        <v>1286</v>
      </c>
      <c r="B374" s="14" t="s">
        <v>1221</v>
      </c>
      <c r="C374" s="21" t="s">
        <v>967</v>
      </c>
      <c r="D374" s="26" t="s">
        <v>1286</v>
      </c>
    </row>
    <row r="375" spans="1:4" x14ac:dyDescent="0.25">
      <c r="A375" s="26" t="s">
        <v>1287</v>
      </c>
      <c r="B375" s="14" t="s">
        <v>1222</v>
      </c>
      <c r="C375" s="21" t="s">
        <v>967</v>
      </c>
      <c r="D375" s="26" t="s">
        <v>1287</v>
      </c>
    </row>
    <row r="376" spans="1:4" x14ac:dyDescent="0.25">
      <c r="A376" s="26" t="s">
        <v>1288</v>
      </c>
      <c r="B376" s="14" t="s">
        <v>1223</v>
      </c>
      <c r="C376" s="21" t="s">
        <v>967</v>
      </c>
      <c r="D376" s="26" t="s">
        <v>1288</v>
      </c>
    </row>
    <row r="377" spans="1:4" x14ac:dyDescent="0.25">
      <c r="A377" s="26" t="s">
        <v>1289</v>
      </c>
      <c r="B377" s="14" t="s">
        <v>1224</v>
      </c>
      <c r="C377" s="21" t="s">
        <v>967</v>
      </c>
      <c r="D377" s="26" t="s">
        <v>1289</v>
      </c>
    </row>
    <row r="378" spans="1:4" x14ac:dyDescent="0.25">
      <c r="A378" s="26" t="s">
        <v>1290</v>
      </c>
      <c r="B378" s="14" t="s">
        <v>1225</v>
      </c>
      <c r="C378" s="21" t="s">
        <v>967</v>
      </c>
      <c r="D378" s="26" t="s">
        <v>1290</v>
      </c>
    </row>
    <row r="379" spans="1:4" x14ac:dyDescent="0.25">
      <c r="A379" s="26" t="s">
        <v>1291</v>
      </c>
      <c r="B379" s="14" t="s">
        <v>1226</v>
      </c>
      <c r="C379" s="21" t="s">
        <v>967</v>
      </c>
      <c r="D379" s="26" t="s">
        <v>1291</v>
      </c>
    </row>
    <row r="380" spans="1:4" x14ac:dyDescent="0.25">
      <c r="A380" s="26" t="s">
        <v>1292</v>
      </c>
      <c r="B380" s="14" t="s">
        <v>1227</v>
      </c>
      <c r="C380" s="21" t="s">
        <v>967</v>
      </c>
      <c r="D380" s="26" t="s">
        <v>1292</v>
      </c>
    </row>
    <row r="381" spans="1:4" x14ac:dyDescent="0.25">
      <c r="A381" s="26" t="s">
        <v>1293</v>
      </c>
      <c r="B381" s="14" t="s">
        <v>1228</v>
      </c>
      <c r="C381" s="21" t="s">
        <v>967</v>
      </c>
      <c r="D381" s="26" t="s">
        <v>1293</v>
      </c>
    </row>
    <row r="382" spans="1:4" x14ac:dyDescent="0.25">
      <c r="A382" s="26" t="s">
        <v>1294</v>
      </c>
      <c r="B382" s="14" t="s">
        <v>1229</v>
      </c>
      <c r="C382" s="21" t="s">
        <v>967</v>
      </c>
      <c r="D382" s="26" t="s">
        <v>1294</v>
      </c>
    </row>
    <row r="383" spans="1:4" x14ac:dyDescent="0.25">
      <c r="A383" s="26" t="s">
        <v>1295</v>
      </c>
      <c r="B383" s="14" t="s">
        <v>1230</v>
      </c>
      <c r="C383" s="21" t="s">
        <v>967</v>
      </c>
      <c r="D383" s="26" t="s">
        <v>1295</v>
      </c>
    </row>
    <row r="384" spans="1:4" x14ac:dyDescent="0.25">
      <c r="A384" s="26" t="s">
        <v>1296</v>
      </c>
      <c r="B384" s="14" t="s">
        <v>1231</v>
      </c>
      <c r="C384" s="21" t="s">
        <v>967</v>
      </c>
      <c r="D384" s="26" t="s">
        <v>1296</v>
      </c>
    </row>
    <row r="385" spans="1:4" x14ac:dyDescent="0.25">
      <c r="A385" s="26" t="s">
        <v>1297</v>
      </c>
      <c r="B385" s="14" t="s">
        <v>1232</v>
      </c>
      <c r="C385" s="21" t="s">
        <v>967</v>
      </c>
      <c r="D385" s="26" t="s">
        <v>1297</v>
      </c>
    </row>
    <row r="386" spans="1:4" x14ac:dyDescent="0.25">
      <c r="A386" s="26" t="s">
        <v>1298</v>
      </c>
      <c r="B386" s="14" t="s">
        <v>1233</v>
      </c>
      <c r="C386" s="21" t="s">
        <v>967</v>
      </c>
      <c r="D386" s="26" t="s">
        <v>1298</v>
      </c>
    </row>
    <row r="387" spans="1:4" x14ac:dyDescent="0.25">
      <c r="A387" s="26" t="s">
        <v>1299</v>
      </c>
      <c r="B387" s="14" t="s">
        <v>1234</v>
      </c>
      <c r="C387" s="21" t="s">
        <v>967</v>
      </c>
      <c r="D387" s="26" t="s">
        <v>1299</v>
      </c>
    </row>
    <row r="388" spans="1:4" x14ac:dyDescent="0.25">
      <c r="A388" s="26" t="s">
        <v>1300</v>
      </c>
      <c r="B388" s="14" t="s">
        <v>1235</v>
      </c>
      <c r="C388" s="21" t="s">
        <v>967</v>
      </c>
      <c r="D388" s="26" t="s">
        <v>1300</v>
      </c>
    </row>
    <row r="389" spans="1:4" x14ac:dyDescent="0.25">
      <c r="A389" s="26" t="s">
        <v>1301</v>
      </c>
      <c r="B389" s="14" t="s">
        <v>1236</v>
      </c>
      <c r="C389" s="21" t="s">
        <v>967</v>
      </c>
      <c r="D389" s="26" t="s">
        <v>1301</v>
      </c>
    </row>
    <row r="390" spans="1:4" x14ac:dyDescent="0.25">
      <c r="A390" s="26" t="s">
        <v>1302</v>
      </c>
      <c r="B390" s="14" t="s">
        <v>1237</v>
      </c>
      <c r="C390" s="21" t="s">
        <v>967</v>
      </c>
      <c r="D390" s="26" t="s">
        <v>1302</v>
      </c>
    </row>
    <row r="391" spans="1:4" x14ac:dyDescent="0.25">
      <c r="A391" s="26" t="s">
        <v>1303</v>
      </c>
      <c r="B391" s="14" t="s">
        <v>1238</v>
      </c>
      <c r="C391" s="21" t="s">
        <v>967</v>
      </c>
      <c r="D391" s="26" t="s">
        <v>1303</v>
      </c>
    </row>
    <row r="392" spans="1:4" x14ac:dyDescent="0.25">
      <c r="A392" s="26" t="s">
        <v>1304</v>
      </c>
      <c r="B392" s="14" t="s">
        <v>1239</v>
      </c>
      <c r="C392" s="21" t="s">
        <v>967</v>
      </c>
      <c r="D392" s="26" t="s">
        <v>1304</v>
      </c>
    </row>
    <row r="393" spans="1:4" x14ac:dyDescent="0.25">
      <c r="A393" s="26" t="s">
        <v>1305</v>
      </c>
      <c r="B393" s="14" t="s">
        <v>1240</v>
      </c>
      <c r="C393" s="21" t="s">
        <v>967</v>
      </c>
      <c r="D393" s="26" t="s">
        <v>1305</v>
      </c>
    </row>
    <row r="394" spans="1:4" x14ac:dyDescent="0.25">
      <c r="A394" s="26" t="s">
        <v>1306</v>
      </c>
      <c r="B394" s="14" t="s">
        <v>1241</v>
      </c>
      <c r="C394" s="21" t="s">
        <v>967</v>
      </c>
      <c r="D394" s="26" t="s">
        <v>1306</v>
      </c>
    </row>
    <row r="395" spans="1:4" x14ac:dyDescent="0.25">
      <c r="A395" s="26" t="s">
        <v>1307</v>
      </c>
      <c r="B395" s="14" t="s">
        <v>1242</v>
      </c>
      <c r="C395" s="21" t="s">
        <v>967</v>
      </c>
      <c r="D395" s="26" t="s">
        <v>1307</v>
      </c>
    </row>
    <row r="396" spans="1:4" x14ac:dyDescent="0.25">
      <c r="A396" s="26" t="s">
        <v>1308</v>
      </c>
      <c r="B396" s="14" t="s">
        <v>1243</v>
      </c>
      <c r="C396" s="21" t="s">
        <v>967</v>
      </c>
      <c r="D396" s="26" t="s">
        <v>1308</v>
      </c>
    </row>
    <row r="397" spans="1:4" x14ac:dyDescent="0.25">
      <c r="A397" s="28" t="s">
        <v>1310</v>
      </c>
      <c r="B397" s="14" t="s">
        <v>1309</v>
      </c>
      <c r="C397" s="23" t="s">
        <v>1312</v>
      </c>
      <c r="D397" s="28" t="s">
        <v>1310</v>
      </c>
    </row>
    <row r="398" spans="1:4" x14ac:dyDescent="0.25">
      <c r="A398" s="28" t="s">
        <v>1314</v>
      </c>
      <c r="B398" s="14" t="s">
        <v>1313</v>
      </c>
      <c r="C398" s="23" t="s">
        <v>71</v>
      </c>
      <c r="D398" s="28" t="s">
        <v>1314</v>
      </c>
    </row>
    <row r="399" spans="1:4" x14ac:dyDescent="0.25">
      <c r="A399" s="28" t="s">
        <v>1317</v>
      </c>
      <c r="B399" s="14" t="s">
        <v>1316</v>
      </c>
      <c r="C399" s="23" t="s">
        <v>1318</v>
      </c>
      <c r="D399" s="28" t="s">
        <v>1317</v>
      </c>
    </row>
    <row r="400" spans="1:4" x14ac:dyDescent="0.25">
      <c r="A400" s="28" t="s">
        <v>1321</v>
      </c>
      <c r="B400" s="14" t="s">
        <v>1320</v>
      </c>
      <c r="C400" s="23" t="s">
        <v>916</v>
      </c>
      <c r="D400" s="28" t="s">
        <v>1321</v>
      </c>
    </row>
    <row r="401" spans="1:10" x14ac:dyDescent="0.25">
      <c r="A401" s="28" t="s">
        <v>1324</v>
      </c>
      <c r="B401" s="14" t="s">
        <v>1323</v>
      </c>
      <c r="C401" s="23" t="s">
        <v>78</v>
      </c>
      <c r="D401" s="28" t="s">
        <v>1324</v>
      </c>
    </row>
    <row r="402" spans="1:10" x14ac:dyDescent="0.25">
      <c r="A402" s="28" t="s">
        <v>1327</v>
      </c>
      <c r="B402" s="14" t="s">
        <v>1326</v>
      </c>
      <c r="C402" s="23" t="s">
        <v>1328</v>
      </c>
      <c r="D402" s="28" t="s">
        <v>1327</v>
      </c>
    </row>
    <row r="403" spans="1:10" x14ac:dyDescent="0.25">
      <c r="A403" s="28" t="s">
        <v>1331</v>
      </c>
      <c r="B403" s="14" t="s">
        <v>1330</v>
      </c>
      <c r="C403" s="23" t="s">
        <v>1332</v>
      </c>
      <c r="D403" s="28" t="s">
        <v>1331</v>
      </c>
      <c r="J403">
        <v>3301</v>
      </c>
    </row>
    <row r="404" spans="1:10" x14ac:dyDescent="0.25">
      <c r="A404" s="28" t="s">
        <v>1335</v>
      </c>
      <c r="B404" s="14" t="s">
        <v>1334</v>
      </c>
      <c r="C404" s="23" t="s">
        <v>1412</v>
      </c>
      <c r="D404" s="28" t="s">
        <v>1335</v>
      </c>
      <c r="J404">
        <v>3171</v>
      </c>
    </row>
    <row r="405" spans="1:10" x14ac:dyDescent="0.25">
      <c r="A405" s="28" t="s">
        <v>1338</v>
      </c>
      <c r="B405" s="14" t="s">
        <v>1337</v>
      </c>
      <c r="C405" s="23" t="s">
        <v>915</v>
      </c>
      <c r="D405" s="28" t="s">
        <v>1338</v>
      </c>
      <c r="J405">
        <v>4296</v>
      </c>
    </row>
    <row r="406" spans="1:10" x14ac:dyDescent="0.25">
      <c r="A406" s="28" t="s">
        <v>1344</v>
      </c>
      <c r="B406" s="14" t="s">
        <v>1342</v>
      </c>
      <c r="C406" s="23" t="s">
        <v>1346</v>
      </c>
      <c r="D406" s="28" t="s">
        <v>1344</v>
      </c>
      <c r="J406">
        <f>SUM(J403:J405)</f>
        <v>10768</v>
      </c>
    </row>
    <row r="407" spans="1:10" x14ac:dyDescent="0.25">
      <c r="A407" s="28" t="s">
        <v>1345</v>
      </c>
      <c r="B407" s="14" t="s">
        <v>1343</v>
      </c>
      <c r="C407" s="23" t="s">
        <v>1346</v>
      </c>
      <c r="D407" s="28" t="s">
        <v>1345</v>
      </c>
    </row>
    <row r="408" spans="1:10" x14ac:dyDescent="0.25">
      <c r="A408" s="28" t="s">
        <v>1350</v>
      </c>
      <c r="B408" s="14" t="s">
        <v>1349</v>
      </c>
      <c r="C408" s="23" t="s">
        <v>913</v>
      </c>
      <c r="D408" s="28" t="s">
        <v>1350</v>
      </c>
    </row>
    <row r="409" spans="1:10" x14ac:dyDescent="0.25">
      <c r="A409" s="28" t="s">
        <v>1354</v>
      </c>
      <c r="B409" s="14" t="s">
        <v>1353</v>
      </c>
      <c r="C409" s="23" t="s">
        <v>945</v>
      </c>
      <c r="D409" s="28" t="s">
        <v>1354</v>
      </c>
    </row>
    <row r="410" spans="1:10" x14ac:dyDescent="0.25">
      <c r="A410" s="28" t="s">
        <v>1357</v>
      </c>
      <c r="B410" s="14" t="s">
        <v>1424</v>
      </c>
      <c r="C410" s="23" t="s">
        <v>941</v>
      </c>
      <c r="D410" s="28" t="s">
        <v>1357</v>
      </c>
    </row>
    <row r="411" spans="1:10" x14ac:dyDescent="0.25">
      <c r="A411" s="30" t="s">
        <v>1363</v>
      </c>
      <c r="B411" s="13" t="s">
        <v>1362</v>
      </c>
      <c r="C411" s="22" t="s">
        <v>909</v>
      </c>
      <c r="D411" s="30" t="s">
        <v>1363</v>
      </c>
    </row>
    <row r="412" spans="1:10" x14ac:dyDescent="0.25">
      <c r="A412" s="30" t="s">
        <v>1387</v>
      </c>
      <c r="B412" s="13" t="s">
        <v>1386</v>
      </c>
      <c r="C412" s="22" t="s">
        <v>921</v>
      </c>
      <c r="D412" s="30" t="s">
        <v>1387</v>
      </c>
    </row>
    <row r="413" spans="1:10" x14ac:dyDescent="0.25">
      <c r="A413" s="28" t="s">
        <v>1395</v>
      </c>
      <c r="B413" s="14" t="s">
        <v>1394</v>
      </c>
      <c r="C413" s="23" t="s">
        <v>907</v>
      </c>
      <c r="D413" s="28" t="s">
        <v>1395</v>
      </c>
    </row>
    <row r="414" spans="1:10" x14ac:dyDescent="0.25">
      <c r="A414" t="s">
        <v>1417</v>
      </c>
      <c r="B414" s="14" t="s">
        <v>1415</v>
      </c>
      <c r="C414" s="25" t="s">
        <v>1416</v>
      </c>
      <c r="D414" t="s">
        <v>1417</v>
      </c>
    </row>
  </sheetData>
  <conditionalFormatting sqref="C414 C134:C135 C158:C195 C197:C396 C137:C156">
    <cfRule type="containsText" dxfId="2694" priority="108" stopIfTrue="1" operator="containsText" text="PD">
      <formula>NOT(ISERROR(SEARCH("PD",C134)))</formula>
    </cfRule>
  </conditionalFormatting>
  <conditionalFormatting sqref="B397">
    <cfRule type="duplicateValues" dxfId="2693" priority="104"/>
    <cfRule type="duplicateValues" dxfId="2692" priority="105"/>
    <cfRule type="duplicateValues" dxfId="2691" priority="106"/>
  </conditionalFormatting>
  <conditionalFormatting sqref="B397">
    <cfRule type="duplicateValues" dxfId="2690" priority="107" stopIfTrue="1"/>
  </conditionalFormatting>
  <conditionalFormatting sqref="C397">
    <cfRule type="duplicateValues" priority="103" stopIfTrue="1"/>
  </conditionalFormatting>
  <conditionalFormatting sqref="B398">
    <cfRule type="duplicateValues" dxfId="2689" priority="99"/>
    <cfRule type="duplicateValues" dxfId="2688" priority="100"/>
    <cfRule type="duplicateValues" dxfId="2687" priority="101"/>
  </conditionalFormatting>
  <conditionalFormatting sqref="B398">
    <cfRule type="duplicateValues" dxfId="2686" priority="102" stopIfTrue="1"/>
  </conditionalFormatting>
  <conditionalFormatting sqref="C398">
    <cfRule type="duplicateValues" priority="98" stopIfTrue="1"/>
  </conditionalFormatting>
  <conditionalFormatting sqref="B399">
    <cfRule type="duplicateValues" dxfId="2685" priority="94"/>
    <cfRule type="duplicateValues" dxfId="2684" priority="95"/>
    <cfRule type="duplicateValues" dxfId="2683" priority="96"/>
  </conditionalFormatting>
  <conditionalFormatting sqref="B399">
    <cfRule type="duplicateValues" dxfId="2682" priority="97" stopIfTrue="1"/>
  </conditionalFormatting>
  <conditionalFormatting sqref="D399">
    <cfRule type="duplicateValues" dxfId="2681" priority="93" stopIfTrue="1"/>
  </conditionalFormatting>
  <conditionalFormatting sqref="C399">
    <cfRule type="duplicateValues" priority="92" stopIfTrue="1"/>
  </conditionalFormatting>
  <conditionalFormatting sqref="B400">
    <cfRule type="duplicateValues" dxfId="2680" priority="88"/>
    <cfRule type="duplicateValues" dxfId="2679" priority="89"/>
    <cfRule type="duplicateValues" dxfId="2678" priority="90"/>
  </conditionalFormatting>
  <conditionalFormatting sqref="B400">
    <cfRule type="duplicateValues" dxfId="2677" priority="91" stopIfTrue="1"/>
  </conditionalFormatting>
  <conditionalFormatting sqref="D400">
    <cfRule type="duplicateValues" dxfId="2676" priority="87" stopIfTrue="1"/>
  </conditionalFormatting>
  <conditionalFormatting sqref="C400">
    <cfRule type="duplicateValues" priority="86" stopIfTrue="1"/>
  </conditionalFormatting>
  <conditionalFormatting sqref="B401">
    <cfRule type="duplicateValues" dxfId="2675" priority="82"/>
    <cfRule type="duplicateValues" dxfId="2674" priority="83"/>
    <cfRule type="duplicateValues" dxfId="2673" priority="84"/>
  </conditionalFormatting>
  <conditionalFormatting sqref="B401">
    <cfRule type="duplicateValues" dxfId="2672" priority="85" stopIfTrue="1"/>
  </conditionalFormatting>
  <conditionalFormatting sqref="D401">
    <cfRule type="duplicateValues" dxfId="2671" priority="81" stopIfTrue="1"/>
  </conditionalFormatting>
  <conditionalFormatting sqref="C401">
    <cfRule type="duplicateValues" priority="80" stopIfTrue="1"/>
  </conditionalFormatting>
  <conditionalFormatting sqref="B93:B101">
    <cfRule type="duplicateValues" dxfId="2670" priority="109" stopIfTrue="1"/>
  </conditionalFormatting>
  <conditionalFormatting sqref="B402">
    <cfRule type="duplicateValues" dxfId="2669" priority="76"/>
    <cfRule type="duplicateValues" dxfId="2668" priority="77"/>
    <cfRule type="duplicateValues" dxfId="2667" priority="78"/>
  </conditionalFormatting>
  <conditionalFormatting sqref="B402">
    <cfRule type="duplicateValues" dxfId="2666" priority="79" stopIfTrue="1"/>
  </conditionalFormatting>
  <conditionalFormatting sqref="D402">
    <cfRule type="duplicateValues" dxfId="2665" priority="75" stopIfTrue="1"/>
  </conditionalFormatting>
  <conditionalFormatting sqref="C402">
    <cfRule type="duplicateValues" priority="74" stopIfTrue="1"/>
  </conditionalFormatting>
  <conditionalFormatting sqref="B403">
    <cfRule type="duplicateValues" dxfId="2664" priority="70"/>
    <cfRule type="duplicateValues" dxfId="2663" priority="71"/>
    <cfRule type="duplicateValues" dxfId="2662" priority="72"/>
  </conditionalFormatting>
  <conditionalFormatting sqref="B403">
    <cfRule type="duplicateValues" dxfId="2661" priority="73" stopIfTrue="1"/>
  </conditionalFormatting>
  <conditionalFormatting sqref="D403">
    <cfRule type="duplicateValues" dxfId="2660" priority="69" stopIfTrue="1"/>
  </conditionalFormatting>
  <conditionalFormatting sqref="C403">
    <cfRule type="duplicateValues" priority="68" stopIfTrue="1"/>
  </conditionalFormatting>
  <conditionalFormatting sqref="B404">
    <cfRule type="duplicateValues" dxfId="2659" priority="64"/>
    <cfRule type="duplicateValues" dxfId="2658" priority="65"/>
    <cfRule type="duplicateValues" dxfId="2657" priority="66"/>
  </conditionalFormatting>
  <conditionalFormatting sqref="B404">
    <cfRule type="duplicateValues" dxfId="2656" priority="67" stopIfTrue="1"/>
  </conditionalFormatting>
  <conditionalFormatting sqref="D404">
    <cfRule type="duplicateValues" dxfId="2655" priority="63" stopIfTrue="1"/>
  </conditionalFormatting>
  <conditionalFormatting sqref="C404">
    <cfRule type="duplicateValues" priority="62" stopIfTrue="1"/>
  </conditionalFormatting>
  <conditionalFormatting sqref="B405">
    <cfRule type="duplicateValues" dxfId="2654" priority="58"/>
    <cfRule type="duplicateValues" dxfId="2653" priority="59"/>
    <cfRule type="duplicateValues" dxfId="2652" priority="60"/>
  </conditionalFormatting>
  <conditionalFormatting sqref="B405">
    <cfRule type="duplicateValues" dxfId="2651" priority="61" stopIfTrue="1"/>
  </conditionalFormatting>
  <conditionalFormatting sqref="D405">
    <cfRule type="duplicateValues" dxfId="2650" priority="57" stopIfTrue="1"/>
  </conditionalFormatting>
  <conditionalFormatting sqref="C405">
    <cfRule type="duplicateValues" priority="56" stopIfTrue="1"/>
  </conditionalFormatting>
  <conditionalFormatting sqref="B22:B133 B1:B20">
    <cfRule type="colorScale" priority="110">
      <colorScale>
        <cfvo type="min"/>
        <cfvo type="max"/>
        <color rgb="FFFF7128"/>
        <color rgb="FFFFEF9C"/>
      </colorScale>
    </cfRule>
  </conditionalFormatting>
  <conditionalFormatting sqref="B22:B133 B1:B20">
    <cfRule type="duplicateValues" dxfId="2649" priority="111"/>
  </conditionalFormatting>
  <conditionalFormatting sqref="B22:B133 B1:B20">
    <cfRule type="duplicateValues" dxfId="2648" priority="112"/>
  </conditionalFormatting>
  <conditionalFormatting sqref="B22:B133 B1:B20">
    <cfRule type="duplicateValues" dxfId="2647" priority="113"/>
    <cfRule type="duplicateValues" priority="114"/>
  </conditionalFormatting>
  <conditionalFormatting sqref="B406:B407">
    <cfRule type="duplicateValues" dxfId="2646" priority="52"/>
    <cfRule type="duplicateValues" dxfId="2645" priority="53"/>
    <cfRule type="duplicateValues" dxfId="2644" priority="54"/>
  </conditionalFormatting>
  <conditionalFormatting sqref="B406:B407">
    <cfRule type="duplicateValues" dxfId="2643" priority="55" stopIfTrue="1"/>
  </conditionalFormatting>
  <conditionalFormatting sqref="D406:D407">
    <cfRule type="duplicateValues" dxfId="2642" priority="51" stopIfTrue="1"/>
  </conditionalFormatting>
  <conditionalFormatting sqref="C406:C407">
    <cfRule type="duplicateValues" priority="50" stopIfTrue="1"/>
  </conditionalFormatting>
  <conditionalFormatting sqref="B21">
    <cfRule type="duplicateValues" dxfId="2641" priority="46"/>
  </conditionalFormatting>
  <conditionalFormatting sqref="B21">
    <cfRule type="duplicateValues" dxfId="2640" priority="47"/>
  </conditionalFormatting>
  <conditionalFormatting sqref="B21">
    <cfRule type="duplicateValues" dxfId="2639" priority="48"/>
    <cfRule type="duplicateValues" priority="49"/>
  </conditionalFormatting>
  <conditionalFormatting sqref="B408">
    <cfRule type="duplicateValues" dxfId="2638" priority="42"/>
    <cfRule type="duplicateValues" dxfId="2637" priority="43"/>
    <cfRule type="duplicateValues" dxfId="2636" priority="44"/>
  </conditionalFormatting>
  <conditionalFormatting sqref="B408">
    <cfRule type="duplicateValues" dxfId="2635" priority="45" stopIfTrue="1"/>
  </conditionalFormatting>
  <conditionalFormatting sqref="D408">
    <cfRule type="duplicateValues" dxfId="2634" priority="41" stopIfTrue="1"/>
  </conditionalFormatting>
  <conditionalFormatting sqref="C408">
    <cfRule type="duplicateValues" priority="40" stopIfTrue="1"/>
  </conditionalFormatting>
  <conditionalFormatting sqref="B409">
    <cfRule type="duplicateValues" dxfId="2633" priority="36"/>
    <cfRule type="duplicateValues" dxfId="2632" priority="37"/>
    <cfRule type="duplicateValues" dxfId="2631" priority="38"/>
  </conditionalFormatting>
  <conditionalFormatting sqref="B409">
    <cfRule type="duplicateValues" dxfId="2630" priority="39" stopIfTrue="1"/>
  </conditionalFormatting>
  <conditionalFormatting sqref="D409">
    <cfRule type="duplicateValues" dxfId="2629" priority="35" stopIfTrue="1"/>
  </conditionalFormatting>
  <conditionalFormatting sqref="C409">
    <cfRule type="duplicateValues" priority="34" stopIfTrue="1"/>
  </conditionalFormatting>
  <conditionalFormatting sqref="B410">
    <cfRule type="duplicateValues" dxfId="2628" priority="30"/>
    <cfRule type="duplicateValues" dxfId="2627" priority="31"/>
    <cfRule type="duplicateValues" dxfId="2626" priority="32"/>
  </conditionalFormatting>
  <conditionalFormatting sqref="B410">
    <cfRule type="duplicateValues" dxfId="2625" priority="33" stopIfTrue="1"/>
  </conditionalFormatting>
  <conditionalFormatting sqref="D410">
    <cfRule type="duplicateValues" dxfId="2624" priority="29" stopIfTrue="1"/>
  </conditionalFormatting>
  <conditionalFormatting sqref="C410">
    <cfRule type="duplicateValues" priority="28" stopIfTrue="1"/>
  </conditionalFormatting>
  <conditionalFormatting sqref="B411:B412">
    <cfRule type="duplicateValues" dxfId="2623" priority="24"/>
    <cfRule type="duplicateValues" dxfId="2622" priority="25"/>
    <cfRule type="duplicateValues" dxfId="2621" priority="26"/>
  </conditionalFormatting>
  <conditionalFormatting sqref="B411:B412">
    <cfRule type="duplicateValues" dxfId="2620" priority="27" stopIfTrue="1"/>
  </conditionalFormatting>
  <conditionalFormatting sqref="C411:C412">
    <cfRule type="duplicateValues" priority="23" stopIfTrue="1"/>
  </conditionalFormatting>
  <conditionalFormatting sqref="D411">
    <cfRule type="duplicateValues" dxfId="2619" priority="22" stopIfTrue="1"/>
  </conditionalFormatting>
  <conditionalFormatting sqref="B413">
    <cfRule type="duplicateValues" dxfId="2618" priority="19"/>
    <cfRule type="duplicateValues" dxfId="2617" priority="20"/>
    <cfRule type="duplicateValues" dxfId="2616" priority="21"/>
  </conditionalFormatting>
  <conditionalFormatting sqref="B413">
    <cfRule type="duplicateValues" dxfId="2615" priority="18" stopIfTrue="1"/>
  </conditionalFormatting>
  <conditionalFormatting sqref="C413">
    <cfRule type="duplicateValues" priority="17" stopIfTrue="1"/>
  </conditionalFormatting>
  <conditionalFormatting sqref="B414">
    <cfRule type="duplicateValues" dxfId="2614" priority="14"/>
    <cfRule type="duplicateValues" dxfId="2613" priority="15"/>
    <cfRule type="duplicateValues" dxfId="2612" priority="16"/>
  </conditionalFormatting>
  <conditionalFormatting sqref="B414">
    <cfRule type="duplicateValues" dxfId="2611" priority="13" stopIfTrue="1"/>
  </conditionalFormatting>
  <conditionalFormatting sqref="A399">
    <cfRule type="duplicateValues" dxfId="2610" priority="12" stopIfTrue="1"/>
  </conditionalFormatting>
  <conditionalFormatting sqref="A400">
    <cfRule type="duplicateValues" dxfId="2609" priority="11" stopIfTrue="1"/>
  </conditionalFormatting>
  <conditionalFormatting sqref="A401">
    <cfRule type="duplicateValues" dxfId="2608" priority="10" stopIfTrue="1"/>
  </conditionalFormatting>
  <conditionalFormatting sqref="A402">
    <cfRule type="duplicateValues" dxfId="2607" priority="9" stopIfTrue="1"/>
  </conditionalFormatting>
  <conditionalFormatting sqref="A403">
    <cfRule type="duplicateValues" dxfId="2606" priority="8" stopIfTrue="1"/>
  </conditionalFormatting>
  <conditionalFormatting sqref="A404">
    <cfRule type="duplicateValues" dxfId="2605" priority="7" stopIfTrue="1"/>
  </conditionalFormatting>
  <conditionalFormatting sqref="A405">
    <cfRule type="duplicateValues" dxfId="2604" priority="6" stopIfTrue="1"/>
  </conditionalFormatting>
  <conditionalFormatting sqref="A406:A407">
    <cfRule type="duplicateValues" dxfId="2603" priority="5" stopIfTrue="1"/>
  </conditionalFormatting>
  <conditionalFormatting sqref="A408">
    <cfRule type="duplicateValues" dxfId="2602" priority="4" stopIfTrue="1"/>
  </conditionalFormatting>
  <conditionalFormatting sqref="A409">
    <cfRule type="duplicateValues" dxfId="2601" priority="3" stopIfTrue="1"/>
  </conditionalFormatting>
  <conditionalFormatting sqref="A410">
    <cfRule type="duplicateValues" dxfId="2600" priority="2" stopIfTrue="1"/>
  </conditionalFormatting>
  <conditionalFormatting sqref="A411">
    <cfRule type="duplicateValues" dxfId="2599" priority="1" stopIfTrue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"/>
  <sheetViews>
    <sheetView workbookViewId="0"/>
  </sheetViews>
  <sheetFormatPr defaultRowHeight="15" x14ac:dyDescent="0.25"/>
  <sheetData>
    <row r="1" spans="1:6" x14ac:dyDescent="0.25">
      <c r="A1" t="s">
        <v>9078</v>
      </c>
    </row>
    <row r="2" spans="1:6" x14ac:dyDescent="0.25">
      <c r="A2" t="s">
        <v>9079</v>
      </c>
    </row>
    <row r="3" spans="1:6" x14ac:dyDescent="0.25">
      <c r="A3" t="s">
        <v>9080</v>
      </c>
      <c r="C3" t="s">
        <v>9081</v>
      </c>
      <c r="D3">
        <v>1</v>
      </c>
    </row>
    <row r="4" spans="1:6" x14ac:dyDescent="0.25">
      <c r="A4" t="s">
        <v>9082</v>
      </c>
      <c r="B4" t="s">
        <v>9083</v>
      </c>
      <c r="C4" t="s">
        <v>9084</v>
      </c>
      <c r="D4" t="s">
        <v>9085</v>
      </c>
      <c r="E4" t="s">
        <v>9083</v>
      </c>
      <c r="F4" t="s">
        <v>9086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 filterMode="1">
    <tabColor rgb="FF00B050"/>
  </sheetPr>
  <dimension ref="A1:AM6446"/>
  <sheetViews>
    <sheetView zoomScaleNormal="100" workbookViewId="0">
      <pane xSplit="1" ySplit="1" topLeftCell="K1283" activePane="bottomRight" state="frozen"/>
      <selection pane="topRight" activeCell="B1" sqref="B1"/>
      <selection pane="bottomLeft" activeCell="A2" sqref="A2"/>
      <selection pane="bottomRight" activeCell="M1496" sqref="M1496"/>
    </sheetView>
  </sheetViews>
  <sheetFormatPr defaultRowHeight="15" x14ac:dyDescent="0.25"/>
  <cols>
    <col min="1" max="1" width="9.140625" style="33"/>
    <col min="2" max="2" width="10.42578125" style="53" customWidth="1"/>
    <col min="3" max="3" width="14.85546875" style="53" customWidth="1"/>
    <col min="4" max="5" width="9.140625" style="53"/>
    <col min="6" max="6" width="10.5703125" style="54" customWidth="1"/>
    <col min="7" max="7" width="17.7109375" style="374" customWidth="1"/>
    <col min="8" max="8" width="9.140625" style="53"/>
    <col min="9" max="9" width="7.85546875" style="53" customWidth="1"/>
    <col min="10" max="10" width="9.140625" style="54"/>
    <col min="11" max="11" width="15" style="590" bestFit="1" customWidth="1"/>
    <col min="12" max="12" width="15" style="590" customWidth="1"/>
    <col min="13" max="13" width="65.5703125" style="53" customWidth="1"/>
    <col min="14" max="14" width="57.42578125" style="125" customWidth="1"/>
    <col min="15" max="15" width="10.85546875" style="528" customWidth="1"/>
    <col min="16" max="16" width="10.85546875" style="529" customWidth="1"/>
    <col min="17" max="17" width="10.85546875" style="528" customWidth="1"/>
    <col min="18" max="18" width="10.85546875" style="529" customWidth="1"/>
    <col min="19" max="19" width="18.28515625" style="122" customWidth="1"/>
    <col min="20" max="20" width="37.140625" style="398" customWidth="1"/>
    <col min="22" max="22" width="10.85546875" style="529" customWidth="1"/>
    <col min="23" max="23" width="13.85546875" customWidth="1"/>
    <col min="24" max="24" width="15.140625" customWidth="1"/>
  </cols>
  <sheetData>
    <row r="1" spans="1:24" ht="57.75" x14ac:dyDescent="0.25">
      <c r="A1" s="459" t="s">
        <v>7</v>
      </c>
      <c r="B1" s="376" t="s">
        <v>6</v>
      </c>
      <c r="C1" s="376" t="s">
        <v>5</v>
      </c>
      <c r="D1" s="376" t="s">
        <v>8</v>
      </c>
      <c r="E1" s="376" t="s">
        <v>4</v>
      </c>
      <c r="F1" s="376" t="s">
        <v>3</v>
      </c>
      <c r="G1" s="377" t="s">
        <v>2</v>
      </c>
      <c r="H1" s="376" t="s">
        <v>1434</v>
      </c>
      <c r="I1" s="375" t="s">
        <v>1</v>
      </c>
      <c r="J1" s="375" t="s">
        <v>0</v>
      </c>
      <c r="K1" s="593" t="s">
        <v>10660</v>
      </c>
      <c r="L1" s="593" t="s">
        <v>10661</v>
      </c>
      <c r="M1" s="378" t="s">
        <v>7631</v>
      </c>
      <c r="N1" s="379" t="s">
        <v>2373</v>
      </c>
      <c r="O1" s="379" t="s">
        <v>2080</v>
      </c>
      <c r="P1" s="379" t="s">
        <v>10662</v>
      </c>
      <c r="Q1" s="379" t="s">
        <v>8493</v>
      </c>
      <c r="R1" s="379" t="s">
        <v>2081</v>
      </c>
      <c r="S1" s="379" t="s">
        <v>1435</v>
      </c>
      <c r="T1" s="395" t="s">
        <v>8990</v>
      </c>
      <c r="V1" s="595" t="s">
        <v>10662</v>
      </c>
      <c r="W1" s="595" t="s">
        <v>11064</v>
      </c>
      <c r="X1" s="595" t="s">
        <v>11065</v>
      </c>
    </row>
    <row r="2" spans="1:24" ht="15.75" hidden="1" customHeight="1" x14ac:dyDescent="0.25">
      <c r="A2" s="33">
        <v>3848</v>
      </c>
      <c r="B2" s="9" t="s">
        <v>300</v>
      </c>
      <c r="C2" s="53" t="s">
        <v>9531</v>
      </c>
      <c r="D2" s="9" t="s">
        <v>301</v>
      </c>
      <c r="E2" s="54" t="s">
        <v>10</v>
      </c>
      <c r="F2" s="54">
        <v>1</v>
      </c>
      <c r="G2" s="372" t="str">
        <f>VLOOKUP(N2,'BANG THAM CHIEU'!C:E,3,0)</f>
        <v>ID087929</v>
      </c>
      <c r="H2" s="53">
        <v>1</v>
      </c>
      <c r="J2" s="10" t="str">
        <f>VLOOKUP(N2,'BANG THAM CHIEU'!C:E,2,0)</f>
        <v>MB3.2</v>
      </c>
      <c r="K2" s="590">
        <f>VLOOKUP(G2,'BANG THAM CHIEU'!$E$4:F1064,2,0)*H2</f>
        <v>380000</v>
      </c>
      <c r="L2" s="598">
        <f>K2/23206</f>
        <v>16.375075411531501</v>
      </c>
      <c r="M2" s="53" t="s">
        <v>9529</v>
      </c>
      <c r="N2" s="11" t="s">
        <v>8671</v>
      </c>
      <c r="O2" s="527">
        <v>44200</v>
      </c>
      <c r="P2" s="529" t="s">
        <v>10663</v>
      </c>
      <c r="Q2" s="528" t="s">
        <v>9303</v>
      </c>
      <c r="R2" s="529">
        <v>1</v>
      </c>
      <c r="S2" s="122" t="s">
        <v>9301</v>
      </c>
      <c r="T2" s="396" t="s">
        <v>9304</v>
      </c>
      <c r="V2" s="596" t="s">
        <v>10663</v>
      </c>
      <c r="W2" s="600" t="e">
        <f>SUMIFS($L$2:$L$2589,$P$2:$P$2589,V2)</f>
        <v>#N/A</v>
      </c>
      <c r="X2" s="600">
        <f>NHAP!P3</f>
        <v>29251.790485219331</v>
      </c>
    </row>
    <row r="3" spans="1:24" hidden="1" x14ac:dyDescent="0.25">
      <c r="A3" s="33">
        <v>3848</v>
      </c>
      <c r="B3" s="9" t="s">
        <v>300</v>
      </c>
      <c r="C3" s="53" t="s">
        <v>9531</v>
      </c>
      <c r="D3" s="9" t="s">
        <v>301</v>
      </c>
      <c r="E3" s="54" t="s">
        <v>10</v>
      </c>
      <c r="F3" s="54">
        <v>2</v>
      </c>
      <c r="G3" s="372" t="str">
        <f>VLOOKUP(N3,'BANG THAM CHIEU'!C:E,3,0)</f>
        <v>ID057175</v>
      </c>
      <c r="H3" s="53">
        <v>10</v>
      </c>
      <c r="J3" s="10" t="str">
        <f>VLOOKUP(N3,'BANG THAM CHIEU'!C:E,2,0)</f>
        <v>MB1.2</v>
      </c>
      <c r="K3" s="590">
        <f>VLOOKUP(G3,'BANG THAM CHIEU'!$E$4:F1065,2,0)*H3</f>
        <v>70000</v>
      </c>
      <c r="L3" s="598">
        <f t="shared" ref="L3:L66" si="0">K3/23206</f>
        <v>3.0164612600189606</v>
      </c>
      <c r="M3" s="53" t="s">
        <v>9530</v>
      </c>
      <c r="N3" s="31" t="s">
        <v>6809</v>
      </c>
      <c r="O3" s="527">
        <v>44200</v>
      </c>
      <c r="P3" s="529" t="s">
        <v>10663</v>
      </c>
      <c r="Q3" s="528" t="s">
        <v>9303</v>
      </c>
      <c r="R3" s="529">
        <v>1</v>
      </c>
      <c r="S3" s="122" t="s">
        <v>8816</v>
      </c>
      <c r="T3" s="396" t="s">
        <v>9305</v>
      </c>
      <c r="V3" s="596" t="s">
        <v>10664</v>
      </c>
      <c r="W3" s="600" t="e">
        <f>SUMIFS($L$2:$L$2589,$P$2:$P$2589,V3)</f>
        <v>#N/A</v>
      </c>
      <c r="X3" s="600">
        <f>NHAP!P4</f>
        <v>63056.889511333276</v>
      </c>
    </row>
    <row r="4" spans="1:24" ht="45" hidden="1" x14ac:dyDescent="0.25">
      <c r="A4" s="33">
        <v>3848</v>
      </c>
      <c r="B4" s="9" t="s">
        <v>300</v>
      </c>
      <c r="C4" s="53" t="s">
        <v>9531</v>
      </c>
      <c r="D4" s="9" t="s">
        <v>301</v>
      </c>
      <c r="E4" s="54" t="s">
        <v>10</v>
      </c>
      <c r="F4" s="54">
        <v>3</v>
      </c>
      <c r="G4" s="372" t="str">
        <f>VLOOKUP(N4,'BANG THAM CHIEU'!C:E,3,0)</f>
        <v>ID055686</v>
      </c>
      <c r="H4" s="53">
        <v>14</v>
      </c>
      <c r="J4" s="10" t="str">
        <f>VLOOKUP(N4,'BANG THAM CHIEU'!C:E,2,0)</f>
        <v>MB4.2</v>
      </c>
      <c r="K4" s="590">
        <f>VLOOKUP(G4,'BANG THAM CHIEU'!$E$4:F1066,2,0)*H4</f>
        <v>1484000</v>
      </c>
      <c r="L4" s="598">
        <f t="shared" si="0"/>
        <v>63.948978712401967</v>
      </c>
      <c r="M4" s="53" t="s">
        <v>9530</v>
      </c>
      <c r="N4" s="171" t="s">
        <v>7274</v>
      </c>
      <c r="O4" s="527">
        <v>44200</v>
      </c>
      <c r="P4" s="529" t="s">
        <v>10663</v>
      </c>
      <c r="Q4" s="528" t="s">
        <v>9303</v>
      </c>
      <c r="R4" s="529">
        <v>1</v>
      </c>
      <c r="S4" s="122" t="s">
        <v>7616</v>
      </c>
      <c r="T4" s="396" t="s">
        <v>9306</v>
      </c>
      <c r="V4" s="596" t="s">
        <v>10665</v>
      </c>
      <c r="W4" s="600" t="e">
        <f>SUMIFS($L$2:$L$2589,$P$2:$P$2589,V4)</f>
        <v>#N/A</v>
      </c>
      <c r="X4" s="600">
        <f>NHAP!P5</f>
        <v>9632.5109885374459</v>
      </c>
    </row>
    <row r="5" spans="1:24" hidden="1" x14ac:dyDescent="0.25">
      <c r="A5" s="33">
        <v>3848</v>
      </c>
      <c r="B5" s="9" t="s">
        <v>300</v>
      </c>
      <c r="C5" s="53" t="s">
        <v>9531</v>
      </c>
      <c r="D5" s="9" t="s">
        <v>301</v>
      </c>
      <c r="E5" s="54" t="s">
        <v>10</v>
      </c>
      <c r="F5" s="54">
        <v>4</v>
      </c>
      <c r="G5" s="372" t="str">
        <f>VLOOKUP(N5,'BANG THAM CHIEU'!C:E,3,0)</f>
        <v>ID055544</v>
      </c>
      <c r="H5" s="53">
        <v>6</v>
      </c>
      <c r="J5" s="10" t="str">
        <f>VLOOKUP(N5,'BANG THAM CHIEU'!C:E,2,0)</f>
        <v>MC3.4</v>
      </c>
      <c r="K5" s="590">
        <f>VLOOKUP(G5,'BANG THAM CHIEU'!$E$4:F1067,2,0)*H5</f>
        <v>132000</v>
      </c>
      <c r="L5" s="598">
        <f t="shared" si="0"/>
        <v>5.6881840903214682</v>
      </c>
      <c r="M5" s="53" t="s">
        <v>9530</v>
      </c>
      <c r="N5" s="31" t="s">
        <v>6606</v>
      </c>
      <c r="O5" s="527">
        <v>44201</v>
      </c>
      <c r="P5" s="529" t="s">
        <v>10663</v>
      </c>
      <c r="Q5" s="528" t="s">
        <v>9303</v>
      </c>
      <c r="R5" s="529">
        <v>1</v>
      </c>
      <c r="S5" s="122" t="s">
        <v>7614</v>
      </c>
      <c r="T5" s="396" t="s">
        <v>8693</v>
      </c>
      <c r="V5" s="596"/>
      <c r="W5" s="599">
        <f>SUMIFS($L$2:$L$2589,$P$2:$P$2589,V5)</f>
        <v>0</v>
      </c>
      <c r="X5" s="600">
        <f>NHAP!P6</f>
        <v>0</v>
      </c>
    </row>
    <row r="6" spans="1:24" hidden="1" x14ac:dyDescent="0.25">
      <c r="A6" s="33">
        <v>3848</v>
      </c>
      <c r="B6" s="9" t="s">
        <v>300</v>
      </c>
      <c r="C6" s="53" t="s">
        <v>9531</v>
      </c>
      <c r="D6" s="9" t="s">
        <v>301</v>
      </c>
      <c r="E6" s="54" t="s">
        <v>10</v>
      </c>
      <c r="F6" s="54">
        <v>5</v>
      </c>
      <c r="G6" s="372" t="str">
        <f>VLOOKUP(N6,'BANG THAM CHIEU'!C:E,3,0)</f>
        <v>ID055554</v>
      </c>
      <c r="H6" s="53">
        <v>12</v>
      </c>
      <c r="J6" s="10" t="str">
        <f>VLOOKUP(N6,'BANG THAM CHIEU'!C:E,2,0)</f>
        <v>MB1.3</v>
      </c>
      <c r="K6" s="590">
        <f>VLOOKUP(G6,'BANG THAM CHIEU'!$E$4:F1068,2,0)*H6</f>
        <v>144000</v>
      </c>
      <c r="L6" s="598">
        <f t="shared" si="0"/>
        <v>6.2052917348961474</v>
      </c>
      <c r="M6" s="53" t="s">
        <v>9530</v>
      </c>
      <c r="N6" s="31" t="s">
        <v>7242</v>
      </c>
      <c r="O6" s="527">
        <v>44201</v>
      </c>
      <c r="P6" s="529" t="s">
        <v>10663</v>
      </c>
      <c r="Q6" s="528" t="s">
        <v>9303</v>
      </c>
      <c r="R6" s="529">
        <v>1</v>
      </c>
      <c r="S6" s="122" t="s">
        <v>7614</v>
      </c>
      <c r="T6" s="396" t="s">
        <v>8693</v>
      </c>
      <c r="V6"/>
    </row>
    <row r="7" spans="1:24" hidden="1" x14ac:dyDescent="0.25">
      <c r="A7" s="33">
        <v>3848</v>
      </c>
      <c r="B7" s="9" t="s">
        <v>300</v>
      </c>
      <c r="C7" s="53" t="s">
        <v>9531</v>
      </c>
      <c r="D7" s="9" t="s">
        <v>301</v>
      </c>
      <c r="E7" s="54" t="s">
        <v>10</v>
      </c>
      <c r="F7" s="54">
        <v>6</v>
      </c>
      <c r="G7" s="372" t="str">
        <f>VLOOKUP(N7,'BANG THAM CHIEU'!C:E,3,0)</f>
        <v>ID055553</v>
      </c>
      <c r="H7" s="53">
        <v>12</v>
      </c>
      <c r="J7" s="10" t="str">
        <f>VLOOKUP(N7,'BANG THAM CHIEU'!C:E,2,0)</f>
        <v>MB1.3</v>
      </c>
      <c r="K7" s="590">
        <f>VLOOKUP(G7,'BANG THAM CHIEU'!$E$4:F1069,2,0)*H7</f>
        <v>77472</v>
      </c>
      <c r="L7" s="598">
        <f t="shared" si="0"/>
        <v>3.3384469533741274</v>
      </c>
      <c r="M7" s="53" t="s">
        <v>9530</v>
      </c>
      <c r="N7" s="31" t="s">
        <v>7243</v>
      </c>
      <c r="O7" s="527">
        <v>44201</v>
      </c>
      <c r="P7" s="529" t="s">
        <v>10663</v>
      </c>
      <c r="Q7" s="528" t="s">
        <v>9303</v>
      </c>
      <c r="R7" s="529">
        <v>1</v>
      </c>
      <c r="S7" s="122" t="s">
        <v>7614</v>
      </c>
      <c r="T7" s="396" t="s">
        <v>8693</v>
      </c>
      <c r="V7"/>
    </row>
    <row r="8" spans="1:24" ht="16.5" hidden="1" customHeight="1" x14ac:dyDescent="0.25">
      <c r="A8" s="33">
        <v>3848</v>
      </c>
      <c r="B8" s="9" t="s">
        <v>300</v>
      </c>
      <c r="C8" s="53" t="s">
        <v>9531</v>
      </c>
      <c r="D8" s="9" t="s">
        <v>301</v>
      </c>
      <c r="E8" s="54" t="s">
        <v>10</v>
      </c>
      <c r="F8" s="54">
        <v>7</v>
      </c>
      <c r="G8" s="372" t="str">
        <f>VLOOKUP(N8,'BANG THAM CHIEU'!C:E,3,0)</f>
        <v>ID057201</v>
      </c>
      <c r="H8" s="53">
        <v>1</v>
      </c>
      <c r="J8" s="10" t="str">
        <f>VLOOKUP(N8,'BANG THAM CHIEU'!C:E,2,0)</f>
        <v>MB1.2</v>
      </c>
      <c r="K8" s="590">
        <f>VLOOKUP(G8,'BANG THAM CHIEU'!$E$4:F1070,2,0)*H8</f>
        <v>7000</v>
      </c>
      <c r="L8" s="598">
        <f t="shared" si="0"/>
        <v>0.30164612600189605</v>
      </c>
      <c r="M8" s="53" t="s">
        <v>9530</v>
      </c>
      <c r="N8" s="31" t="s">
        <v>6819</v>
      </c>
      <c r="O8" s="527">
        <v>44201</v>
      </c>
      <c r="P8" s="529" t="s">
        <v>10663</v>
      </c>
      <c r="Q8" s="528" t="s">
        <v>9303</v>
      </c>
      <c r="R8" s="529">
        <v>1</v>
      </c>
      <c r="S8" s="122" t="s">
        <v>7621</v>
      </c>
      <c r="T8" s="396" t="s">
        <v>9307</v>
      </c>
      <c r="V8"/>
    </row>
    <row r="9" spans="1:24" hidden="1" x14ac:dyDescent="0.25">
      <c r="A9" s="33">
        <v>3848</v>
      </c>
      <c r="B9" s="9" t="s">
        <v>300</v>
      </c>
      <c r="C9" s="53" t="s">
        <v>9531</v>
      </c>
      <c r="D9" s="9" t="s">
        <v>301</v>
      </c>
      <c r="E9" s="54" t="s">
        <v>10</v>
      </c>
      <c r="F9" s="54">
        <v>8</v>
      </c>
      <c r="G9" s="372" t="e">
        <f>VLOOKUP(N9,'BANG THAM CHIEU'!C:E,3,0)</f>
        <v>#N/A</v>
      </c>
      <c r="H9" s="53">
        <v>10</v>
      </c>
      <c r="J9" s="10" t="e">
        <f>VLOOKUP(N9,'BANG THAM CHIEU'!C:E,2,0)</f>
        <v>#N/A</v>
      </c>
      <c r="K9" s="590" t="e">
        <f>VLOOKUP(G9,'BANG THAM CHIEU'!$E$4:F1071,2,0)*H9</f>
        <v>#N/A</v>
      </c>
      <c r="L9" s="598" t="e">
        <f t="shared" si="0"/>
        <v>#N/A</v>
      </c>
      <c r="M9" s="53" t="s">
        <v>9530</v>
      </c>
      <c r="N9" s="11" t="s">
        <v>1430</v>
      </c>
      <c r="O9" s="527">
        <v>44201</v>
      </c>
      <c r="P9" s="529" t="s">
        <v>10663</v>
      </c>
      <c r="Q9" s="528" t="s">
        <v>9303</v>
      </c>
      <c r="R9" s="529">
        <v>1</v>
      </c>
      <c r="S9" s="122" t="s">
        <v>7865</v>
      </c>
      <c r="T9" s="396" t="s">
        <v>8693</v>
      </c>
      <c r="V9"/>
    </row>
    <row r="10" spans="1:24" hidden="1" x14ac:dyDescent="0.25">
      <c r="A10" s="33">
        <v>3848</v>
      </c>
      <c r="B10" s="9" t="s">
        <v>300</v>
      </c>
      <c r="C10" s="53" t="s">
        <v>9531</v>
      </c>
      <c r="D10" s="9" t="s">
        <v>301</v>
      </c>
      <c r="E10" s="54" t="s">
        <v>10</v>
      </c>
      <c r="F10" s="54">
        <v>9</v>
      </c>
      <c r="G10" s="372" t="str">
        <f>VLOOKUP(N10,'BANG THAM CHIEU'!C:E,3,0)</f>
        <v>ID057156</v>
      </c>
      <c r="H10" s="53">
        <v>1</v>
      </c>
      <c r="J10" s="10" t="str">
        <f>VLOOKUP(N10,'BANG THAM CHIEU'!C:E,2,0)</f>
        <v>MB4.1</v>
      </c>
      <c r="K10" s="590">
        <f>VLOOKUP(G10,'BANG THAM CHIEU'!$E$4:F1072,2,0)*H10</f>
        <v>40000</v>
      </c>
      <c r="L10" s="598">
        <f t="shared" si="0"/>
        <v>1.7236921485822632</v>
      </c>
      <c r="M10" s="53" t="s">
        <v>9530</v>
      </c>
      <c r="N10" s="31" t="s">
        <v>6099</v>
      </c>
      <c r="O10" s="527">
        <v>44201</v>
      </c>
      <c r="P10" s="529" t="s">
        <v>10663</v>
      </c>
      <c r="Q10" s="528" t="s">
        <v>9303</v>
      </c>
      <c r="R10" s="529">
        <v>1</v>
      </c>
      <c r="S10" s="122" t="s">
        <v>7620</v>
      </c>
      <c r="T10" s="396" t="s">
        <v>8693</v>
      </c>
      <c r="V10"/>
    </row>
    <row r="11" spans="1:24" hidden="1" x14ac:dyDescent="0.25">
      <c r="A11" s="33">
        <v>3848</v>
      </c>
      <c r="B11" s="9" t="s">
        <v>300</v>
      </c>
      <c r="C11" s="53" t="s">
        <v>9531</v>
      </c>
      <c r="D11" s="9" t="s">
        <v>301</v>
      </c>
      <c r="E11" s="54" t="s">
        <v>10</v>
      </c>
      <c r="F11" s="54">
        <v>10</v>
      </c>
      <c r="G11" s="372" t="str">
        <f>VLOOKUP(N11,'BANG THAM CHIEU'!C:E,3,0)</f>
        <v>ID055798</v>
      </c>
      <c r="H11" s="53">
        <v>1</v>
      </c>
      <c r="J11" s="10" t="str">
        <f>VLOOKUP(N11,'BANG THAM CHIEU'!C:E,2,0)</f>
        <v>MC1.2</v>
      </c>
      <c r="K11" s="590">
        <f>VLOOKUP(G11,'BANG THAM CHIEU'!$E$4:F1073,2,0)*H11</f>
        <v>400000</v>
      </c>
      <c r="L11" s="598">
        <f t="shared" si="0"/>
        <v>17.236921485822631</v>
      </c>
      <c r="M11" s="53" t="s">
        <v>9530</v>
      </c>
      <c r="N11" s="11" t="s">
        <v>7903</v>
      </c>
      <c r="O11" s="527">
        <v>44201</v>
      </c>
      <c r="P11" s="529" t="s">
        <v>10663</v>
      </c>
      <c r="Q11" s="528" t="s">
        <v>9303</v>
      </c>
      <c r="R11" s="529">
        <v>1</v>
      </c>
      <c r="S11" s="122" t="s">
        <v>8816</v>
      </c>
      <c r="T11" s="396" t="s">
        <v>8693</v>
      </c>
      <c r="V11"/>
    </row>
    <row r="12" spans="1:24" hidden="1" x14ac:dyDescent="0.25">
      <c r="A12" s="33">
        <v>3848</v>
      </c>
      <c r="B12" s="9" t="s">
        <v>300</v>
      </c>
      <c r="C12" s="53" t="s">
        <v>9531</v>
      </c>
      <c r="D12" s="9" t="s">
        <v>301</v>
      </c>
      <c r="E12" s="54" t="s">
        <v>10</v>
      </c>
      <c r="F12" s="54">
        <v>11</v>
      </c>
      <c r="G12" s="372" t="e">
        <f>VLOOKUP(N12,'BANG THAM CHIEU'!C:E,3,0)</f>
        <v>#N/A</v>
      </c>
      <c r="H12" s="53">
        <v>10</v>
      </c>
      <c r="J12" s="10" t="e">
        <f>VLOOKUP(N12,'BANG THAM CHIEU'!C:E,2,0)</f>
        <v>#N/A</v>
      </c>
      <c r="K12" s="590" t="e">
        <f>VLOOKUP(G12,'BANG THAM CHIEU'!$E$4:F1074,2,0)*H12</f>
        <v>#N/A</v>
      </c>
      <c r="L12" s="598" t="e">
        <f t="shared" si="0"/>
        <v>#N/A</v>
      </c>
      <c r="M12" s="53" t="s">
        <v>9530</v>
      </c>
      <c r="N12" s="11" t="s">
        <v>1430</v>
      </c>
      <c r="O12" s="527">
        <v>44201</v>
      </c>
      <c r="P12" s="529" t="s">
        <v>10663</v>
      </c>
      <c r="Q12" s="528" t="s">
        <v>9303</v>
      </c>
      <c r="R12" s="529">
        <v>1</v>
      </c>
      <c r="S12" s="122" t="s">
        <v>9302</v>
      </c>
      <c r="T12" s="396" t="s">
        <v>8693</v>
      </c>
      <c r="V12"/>
    </row>
    <row r="13" spans="1:24" hidden="1" x14ac:dyDescent="0.25">
      <c r="A13" s="33">
        <v>3848</v>
      </c>
      <c r="B13" s="9" t="s">
        <v>300</v>
      </c>
      <c r="C13" s="53" t="s">
        <v>9531</v>
      </c>
      <c r="D13" s="9" t="s">
        <v>301</v>
      </c>
      <c r="E13" s="54" t="s">
        <v>10</v>
      </c>
      <c r="F13" s="54">
        <v>12</v>
      </c>
      <c r="G13" s="372" t="str">
        <f>VLOOKUP(N13,'BANG THAM CHIEU'!C:E,3,0)</f>
        <v>ID055595</v>
      </c>
      <c r="H13" s="53">
        <v>1</v>
      </c>
      <c r="J13" s="10" t="str">
        <f>VLOOKUP(N13,'BANG THAM CHIEU'!C:E,2,0)</f>
        <v>MB1.2</v>
      </c>
      <c r="K13" s="590">
        <f>VLOOKUP(G13,'BANG THAM CHIEU'!$E$4:F1075,2,0)*H13</f>
        <v>25000</v>
      </c>
      <c r="L13" s="598">
        <f t="shared" si="0"/>
        <v>1.0773075928639144</v>
      </c>
      <c r="M13" s="53" t="s">
        <v>9530</v>
      </c>
      <c r="N13" s="11" t="s">
        <v>6837</v>
      </c>
      <c r="O13" s="527">
        <v>44201</v>
      </c>
      <c r="P13" s="529" t="s">
        <v>10663</v>
      </c>
      <c r="Q13" s="528" t="s">
        <v>9303</v>
      </c>
      <c r="R13" s="529">
        <v>1</v>
      </c>
      <c r="S13" s="122" t="s">
        <v>9302</v>
      </c>
      <c r="T13" s="396" t="s">
        <v>8693</v>
      </c>
      <c r="V13"/>
    </row>
    <row r="14" spans="1:24" hidden="1" x14ac:dyDescent="0.25">
      <c r="A14" s="33">
        <v>3848</v>
      </c>
      <c r="B14" s="9" t="s">
        <v>300</v>
      </c>
      <c r="C14" s="53" t="s">
        <v>9531</v>
      </c>
      <c r="D14" s="9" t="s">
        <v>301</v>
      </c>
      <c r="E14" s="54" t="s">
        <v>10</v>
      </c>
      <c r="F14" s="54">
        <v>13</v>
      </c>
      <c r="G14" s="372" t="str">
        <f>VLOOKUP(N14,'BANG THAM CHIEU'!C:E,3,0)</f>
        <v>ID055609</v>
      </c>
      <c r="H14" s="53">
        <v>1</v>
      </c>
      <c r="J14" s="10" t="str">
        <f>VLOOKUP(N14,'BANG THAM CHIEU'!C:E,2,0)</f>
        <v>MB1.1</v>
      </c>
      <c r="K14" s="590">
        <f>VLOOKUP(G14,'BANG THAM CHIEU'!$E$4:F1076,2,0)*H14</f>
        <v>95000</v>
      </c>
      <c r="L14" s="598">
        <f t="shared" si="0"/>
        <v>4.0937688528828753</v>
      </c>
      <c r="M14" s="53" t="s">
        <v>9530</v>
      </c>
      <c r="N14" s="31" t="s">
        <v>7897</v>
      </c>
      <c r="O14" s="527">
        <v>44202</v>
      </c>
      <c r="P14" s="529" t="s">
        <v>10663</v>
      </c>
      <c r="Q14" s="528" t="s">
        <v>9303</v>
      </c>
      <c r="R14" s="529">
        <v>1</v>
      </c>
      <c r="S14" s="122" t="s">
        <v>7616</v>
      </c>
      <c r="T14" s="396" t="s">
        <v>8693</v>
      </c>
      <c r="V14"/>
    </row>
    <row r="15" spans="1:24" ht="45" hidden="1" x14ac:dyDescent="0.25">
      <c r="A15" s="33">
        <v>3848</v>
      </c>
      <c r="B15" s="9" t="s">
        <v>300</v>
      </c>
      <c r="C15" s="53" t="s">
        <v>9531</v>
      </c>
      <c r="D15" s="9" t="s">
        <v>301</v>
      </c>
      <c r="E15" s="54" t="s">
        <v>10</v>
      </c>
      <c r="F15" s="54">
        <v>14</v>
      </c>
      <c r="G15" s="372" t="str">
        <f>VLOOKUP(N15,'BANG THAM CHIEU'!C:E,3,0)</f>
        <v>ID057029</v>
      </c>
      <c r="H15" s="53">
        <v>2</v>
      </c>
      <c r="J15" s="10" t="str">
        <f>VLOOKUP(N15,'BANG THAM CHIEU'!C:E,2,0)</f>
        <v>MB2.2</v>
      </c>
      <c r="K15" s="590">
        <f>VLOOKUP(G15,'BANG THAM CHIEU'!$E$4:F1077,2,0)*H15</f>
        <v>134000</v>
      </c>
      <c r="L15" s="598">
        <f t="shared" si="0"/>
        <v>5.7743686977505817</v>
      </c>
      <c r="M15" s="53" t="s">
        <v>9530</v>
      </c>
      <c r="N15" s="171" t="s">
        <v>10250</v>
      </c>
      <c r="O15" s="527">
        <v>44203</v>
      </c>
      <c r="P15" s="529" t="s">
        <v>10663</v>
      </c>
      <c r="Q15" s="528" t="s">
        <v>9303</v>
      </c>
      <c r="R15" s="529">
        <v>1</v>
      </c>
      <c r="S15" s="122" t="s">
        <v>7619</v>
      </c>
      <c r="T15" s="396" t="s">
        <v>8693</v>
      </c>
      <c r="V15"/>
    </row>
    <row r="16" spans="1:24" hidden="1" x14ac:dyDescent="0.25">
      <c r="A16" s="33">
        <v>3848</v>
      </c>
      <c r="B16" s="9" t="s">
        <v>300</v>
      </c>
      <c r="C16" s="53" t="s">
        <v>9531</v>
      </c>
      <c r="D16" s="9" t="s">
        <v>301</v>
      </c>
      <c r="E16" s="54" t="s">
        <v>10</v>
      </c>
      <c r="F16" s="54">
        <v>15</v>
      </c>
      <c r="G16" s="372" t="str">
        <f>VLOOKUP(N16,'BANG THAM CHIEU'!C:E,3,0)</f>
        <v>ID055727</v>
      </c>
      <c r="H16" s="53">
        <v>5</v>
      </c>
      <c r="J16" s="10" t="str">
        <f>VLOOKUP(N16,'BANG THAM CHIEU'!C:E,2,0)</f>
        <v>MB3.2</v>
      </c>
      <c r="K16" s="590">
        <f>VLOOKUP(G16,'BANG THAM CHIEU'!$E$4:F1078,2,0)*H16</f>
        <v>425000</v>
      </c>
      <c r="L16" s="598">
        <f t="shared" si="0"/>
        <v>18.314229078686548</v>
      </c>
      <c r="M16" s="53" t="s">
        <v>9530</v>
      </c>
      <c r="N16" s="11" t="s">
        <v>9646</v>
      </c>
      <c r="O16" s="527">
        <v>44203</v>
      </c>
      <c r="P16" s="529" t="s">
        <v>10663</v>
      </c>
      <c r="Q16" s="528" t="s">
        <v>9303</v>
      </c>
      <c r="R16" s="529">
        <v>1</v>
      </c>
      <c r="S16" s="122" t="s">
        <v>7619</v>
      </c>
      <c r="T16" s="396" t="s">
        <v>8693</v>
      </c>
      <c r="V16"/>
    </row>
    <row r="17" spans="1:22" hidden="1" x14ac:dyDescent="0.25">
      <c r="A17" s="33">
        <v>3848</v>
      </c>
      <c r="B17" s="9" t="s">
        <v>300</v>
      </c>
      <c r="C17" s="53" t="s">
        <v>9531</v>
      </c>
      <c r="D17" s="9" t="s">
        <v>301</v>
      </c>
      <c r="E17" s="54" t="s">
        <v>10</v>
      </c>
      <c r="F17" s="54">
        <v>16</v>
      </c>
      <c r="G17" s="372" t="str">
        <f>VLOOKUP(N17,'BANG THAM CHIEU'!C:E,3,0)</f>
        <v>ID055523</v>
      </c>
      <c r="H17" s="53">
        <v>5</v>
      </c>
      <c r="J17" s="10" t="str">
        <f>VLOOKUP(N17,'BANG THAM CHIEU'!C:E,2,0)</f>
        <v>MB1.2</v>
      </c>
      <c r="K17" s="590">
        <f>VLOOKUP(G17,'BANG THAM CHIEU'!$E$4:F1079,2,0)*H17</f>
        <v>260000</v>
      </c>
      <c r="L17" s="598">
        <f t="shared" si="0"/>
        <v>11.203998965784711</v>
      </c>
      <c r="M17" s="53" t="s">
        <v>9530</v>
      </c>
      <c r="N17" s="332" t="s">
        <v>2954</v>
      </c>
      <c r="O17" s="527">
        <v>44203</v>
      </c>
      <c r="P17" s="529" t="s">
        <v>10663</v>
      </c>
      <c r="Q17" s="528" t="s">
        <v>9303</v>
      </c>
      <c r="R17" s="529">
        <v>1</v>
      </c>
      <c r="S17" s="122" t="s">
        <v>7614</v>
      </c>
      <c r="T17" s="396" t="s">
        <v>9309</v>
      </c>
      <c r="V17"/>
    </row>
    <row r="18" spans="1:22" ht="60" hidden="1" x14ac:dyDescent="0.25">
      <c r="A18" s="33">
        <v>3848</v>
      </c>
      <c r="B18" s="9" t="s">
        <v>300</v>
      </c>
      <c r="C18" s="53" t="s">
        <v>9531</v>
      </c>
      <c r="D18" s="9" t="s">
        <v>301</v>
      </c>
      <c r="E18" s="54" t="s">
        <v>10</v>
      </c>
      <c r="F18" s="54">
        <v>17</v>
      </c>
      <c r="G18" s="372" t="str">
        <f>VLOOKUP(N18,'BANG THAM CHIEU'!C:E,3,0)</f>
        <v>ID055561</v>
      </c>
      <c r="H18" s="53">
        <v>25</v>
      </c>
      <c r="J18" s="10" t="str">
        <f>VLOOKUP(N18,'BANG THAM CHIEU'!C:E,2,0)</f>
        <v>MB2.3</v>
      </c>
      <c r="K18" s="590">
        <f>VLOOKUP(G18,'BANG THAM CHIEU'!$E$4:F1080,2,0)*H18</f>
        <v>1125000</v>
      </c>
      <c r="L18" s="598">
        <f t="shared" si="0"/>
        <v>48.478841678876151</v>
      </c>
      <c r="M18" s="53" t="s">
        <v>9530</v>
      </c>
      <c r="N18" s="171" t="s">
        <v>9308</v>
      </c>
      <c r="O18" s="527">
        <v>44204</v>
      </c>
      <c r="P18" s="529" t="s">
        <v>10663</v>
      </c>
      <c r="Q18" s="528" t="s">
        <v>9303</v>
      </c>
      <c r="R18" s="529">
        <v>1</v>
      </c>
      <c r="S18" s="122" t="s">
        <v>7614</v>
      </c>
      <c r="T18" s="396" t="s">
        <v>8693</v>
      </c>
      <c r="V18"/>
    </row>
    <row r="19" spans="1:22" ht="60" hidden="1" x14ac:dyDescent="0.25">
      <c r="A19" s="33">
        <v>3848</v>
      </c>
      <c r="B19" s="9" t="s">
        <v>300</v>
      </c>
      <c r="C19" s="53" t="s">
        <v>9531</v>
      </c>
      <c r="D19" s="9" t="s">
        <v>301</v>
      </c>
      <c r="E19" s="54" t="s">
        <v>10</v>
      </c>
      <c r="F19" s="54">
        <v>18</v>
      </c>
      <c r="G19" s="372" t="str">
        <f>VLOOKUP(N19,'BANG THAM CHIEU'!C:E,3,0)</f>
        <v>ID055561</v>
      </c>
      <c r="H19" s="53">
        <v>5</v>
      </c>
      <c r="J19" s="10" t="str">
        <f>VLOOKUP(N19,'BANG THAM CHIEU'!C:E,2,0)</f>
        <v>MB2.3</v>
      </c>
      <c r="K19" s="590">
        <f>VLOOKUP(G19,'BANG THAM CHIEU'!$E$4:F1081,2,0)*H19</f>
        <v>225000</v>
      </c>
      <c r="L19" s="598">
        <f t="shared" si="0"/>
        <v>9.6957683357752309</v>
      </c>
      <c r="M19" s="53" t="s">
        <v>9530</v>
      </c>
      <c r="N19" s="171" t="s">
        <v>9308</v>
      </c>
      <c r="O19" s="527">
        <v>44204</v>
      </c>
      <c r="P19" s="529" t="s">
        <v>10663</v>
      </c>
      <c r="Q19" s="528" t="s">
        <v>9303</v>
      </c>
      <c r="R19" s="529">
        <v>1</v>
      </c>
      <c r="S19" s="122" t="s">
        <v>7616</v>
      </c>
      <c r="T19" s="396" t="s">
        <v>8693</v>
      </c>
      <c r="V19"/>
    </row>
    <row r="20" spans="1:22" hidden="1" x14ac:dyDescent="0.25">
      <c r="A20" s="33">
        <v>3848</v>
      </c>
      <c r="B20" s="9" t="s">
        <v>300</v>
      </c>
      <c r="C20" s="53" t="s">
        <v>9531</v>
      </c>
      <c r="D20" s="9" t="s">
        <v>301</v>
      </c>
      <c r="E20" s="54" t="s">
        <v>10</v>
      </c>
      <c r="F20" s="54">
        <v>19</v>
      </c>
      <c r="G20" s="372" t="str">
        <f>VLOOKUP(N20,'BANG THAM CHIEU'!C:E,3,0)</f>
        <v>ID057186</v>
      </c>
      <c r="H20" s="53">
        <v>1</v>
      </c>
      <c r="J20" s="10" t="str">
        <f>VLOOKUP(N20,'BANG THAM CHIEU'!C:E,2,0)</f>
        <v>MB2.1</v>
      </c>
      <c r="K20" s="590">
        <f>VLOOKUP(G20,'BANG THAM CHIEU'!$E$4:F1082,2,0)*H20</f>
        <v>176000</v>
      </c>
      <c r="L20" s="598">
        <f t="shared" si="0"/>
        <v>7.5842454537619579</v>
      </c>
      <c r="M20" s="53" t="s">
        <v>9530</v>
      </c>
      <c r="N20" s="187" t="s">
        <v>7664</v>
      </c>
      <c r="O20" s="527">
        <v>44204</v>
      </c>
      <c r="P20" s="529" t="s">
        <v>10663</v>
      </c>
      <c r="Q20" s="528" t="s">
        <v>9303</v>
      </c>
      <c r="R20" s="529">
        <v>1</v>
      </c>
      <c r="S20" s="122" t="s">
        <v>7616</v>
      </c>
      <c r="T20" s="396" t="s">
        <v>8693</v>
      </c>
      <c r="V20"/>
    </row>
    <row r="21" spans="1:22" hidden="1" x14ac:dyDescent="0.25">
      <c r="A21" s="33">
        <v>3848</v>
      </c>
      <c r="B21" s="9" t="s">
        <v>300</v>
      </c>
      <c r="C21" s="53" t="s">
        <v>9531</v>
      </c>
      <c r="D21" s="9" t="s">
        <v>301</v>
      </c>
      <c r="E21" s="54" t="s">
        <v>10</v>
      </c>
      <c r="F21" s="54">
        <v>20</v>
      </c>
      <c r="G21" s="372" t="str">
        <f>VLOOKUP(N21,'BANG THAM CHIEU'!C:E,3,0)</f>
        <v>ID055781</v>
      </c>
      <c r="H21" s="53">
        <v>6</v>
      </c>
      <c r="J21" s="10" t="str">
        <f>VLOOKUP(N21,'BANG THAM CHIEU'!C:E,2,0)</f>
        <v>MC2.2</v>
      </c>
      <c r="K21" s="590">
        <f>VLOOKUP(G21,'BANG THAM CHIEU'!$E$4:F1083,2,0)*H21</f>
        <v>29280</v>
      </c>
      <c r="L21" s="598">
        <f t="shared" si="0"/>
        <v>1.2617426527622166</v>
      </c>
      <c r="M21" s="53" t="s">
        <v>9530</v>
      </c>
      <c r="N21" s="11" t="s">
        <v>9647</v>
      </c>
      <c r="O21" s="527">
        <v>44204</v>
      </c>
      <c r="P21" s="529" t="s">
        <v>10663</v>
      </c>
      <c r="Q21" s="528" t="s">
        <v>9303</v>
      </c>
      <c r="R21" s="529">
        <v>1</v>
      </c>
      <c r="S21" s="122" t="s">
        <v>7616</v>
      </c>
      <c r="T21" s="396" t="s">
        <v>8693</v>
      </c>
      <c r="V21"/>
    </row>
    <row r="22" spans="1:22" hidden="1" x14ac:dyDescent="0.25">
      <c r="A22" s="33">
        <v>3848</v>
      </c>
      <c r="B22" s="9" t="s">
        <v>300</v>
      </c>
      <c r="C22" s="53" t="s">
        <v>9531</v>
      </c>
      <c r="D22" s="9" t="s">
        <v>301</v>
      </c>
      <c r="E22" s="54" t="s">
        <v>10</v>
      </c>
      <c r="F22" s="54">
        <v>21</v>
      </c>
      <c r="G22" s="372" t="str">
        <f>VLOOKUP(N22,'BANG THAM CHIEU'!C:E,3,0)</f>
        <v>ID057293</v>
      </c>
      <c r="H22" s="53">
        <v>1</v>
      </c>
      <c r="J22" s="10" t="str">
        <f>VLOOKUP(N22,'BANG THAM CHIEU'!C:E,2,0)</f>
        <v>MB1.1</v>
      </c>
      <c r="K22" s="590">
        <f>VLOOKUP(G22,'BANG THAM CHIEU'!$E$4:F1084,2,0)*H22</f>
        <v>60000</v>
      </c>
      <c r="L22" s="598">
        <f t="shared" si="0"/>
        <v>2.585538222873395</v>
      </c>
      <c r="M22" s="53" t="s">
        <v>9530</v>
      </c>
      <c r="N22" s="31" t="s">
        <v>10318</v>
      </c>
      <c r="O22" s="527">
        <v>44208</v>
      </c>
      <c r="P22" s="529" t="s">
        <v>10663</v>
      </c>
      <c r="Q22" s="528" t="s">
        <v>9338</v>
      </c>
      <c r="R22" s="529">
        <v>1</v>
      </c>
      <c r="S22" s="122" t="s">
        <v>8816</v>
      </c>
      <c r="T22" s="396" t="s">
        <v>9339</v>
      </c>
      <c r="V22"/>
    </row>
    <row r="23" spans="1:22" hidden="1" x14ac:dyDescent="0.25">
      <c r="A23" s="33">
        <v>3848</v>
      </c>
      <c r="B23" s="9" t="s">
        <v>300</v>
      </c>
      <c r="C23" s="53" t="s">
        <v>9531</v>
      </c>
      <c r="D23" s="9" t="s">
        <v>301</v>
      </c>
      <c r="E23" s="54" t="s">
        <v>10</v>
      </c>
      <c r="F23" s="54">
        <v>22</v>
      </c>
      <c r="G23" s="372" t="str">
        <f>VLOOKUP(N23,'BANG THAM CHIEU'!C:E,3,0)</f>
        <v>ID057307</v>
      </c>
      <c r="H23" s="53">
        <v>1</v>
      </c>
      <c r="J23" s="10" t="str">
        <f>VLOOKUP(N23,'BANG THAM CHIEU'!C:E,2,0)</f>
        <v>MB1.1</v>
      </c>
      <c r="K23" s="590">
        <f>VLOOKUP(G23,'BANG THAM CHIEU'!$E$4:F1085,2,0)*H23</f>
        <v>30000</v>
      </c>
      <c r="L23" s="598">
        <f t="shared" si="0"/>
        <v>1.2927691114366975</v>
      </c>
      <c r="M23" s="53" t="s">
        <v>9530</v>
      </c>
      <c r="N23" s="31" t="s">
        <v>10319</v>
      </c>
      <c r="O23" s="527">
        <v>44208</v>
      </c>
      <c r="P23" s="529" t="s">
        <v>10663</v>
      </c>
      <c r="Q23" s="528" t="s">
        <v>9338</v>
      </c>
      <c r="R23" s="529">
        <v>1</v>
      </c>
      <c r="S23" s="122" t="s">
        <v>8816</v>
      </c>
      <c r="T23" s="396" t="s">
        <v>9339</v>
      </c>
      <c r="V23"/>
    </row>
    <row r="24" spans="1:22" hidden="1" x14ac:dyDescent="0.25">
      <c r="A24" s="33">
        <v>3848</v>
      </c>
      <c r="B24" s="9" t="s">
        <v>300</v>
      </c>
      <c r="C24" s="53" t="s">
        <v>9531</v>
      </c>
      <c r="D24" s="9" t="s">
        <v>301</v>
      </c>
      <c r="E24" s="54" t="s">
        <v>10</v>
      </c>
      <c r="F24" s="54">
        <v>23</v>
      </c>
      <c r="G24" s="372" t="str">
        <f>VLOOKUP(N24,'BANG THAM CHIEU'!C:E,3,0)</f>
        <v>ID057138</v>
      </c>
      <c r="H24" s="53">
        <v>1</v>
      </c>
      <c r="J24" s="10" t="str">
        <f>VLOOKUP(N24,'BANG THAM CHIEU'!C:E,2,0)</f>
        <v>MB4.1</v>
      </c>
      <c r="K24" s="590">
        <f>VLOOKUP(G24,'BANG THAM CHIEU'!$E$4:F1086,2,0)*H24</f>
        <v>115000</v>
      </c>
      <c r="L24" s="598">
        <f t="shared" si="0"/>
        <v>4.9556149271740066</v>
      </c>
      <c r="M24" s="53" t="s">
        <v>9530</v>
      </c>
      <c r="N24" s="31" t="s">
        <v>6096</v>
      </c>
      <c r="O24" s="527">
        <v>44208</v>
      </c>
      <c r="P24" s="529" t="s">
        <v>10663</v>
      </c>
      <c r="Q24" s="528" t="s">
        <v>9338</v>
      </c>
      <c r="R24" s="529">
        <v>1</v>
      </c>
      <c r="S24" s="122" t="s">
        <v>8816</v>
      </c>
      <c r="T24" s="396" t="s">
        <v>9339</v>
      </c>
      <c r="V24"/>
    </row>
    <row r="25" spans="1:22" hidden="1" x14ac:dyDescent="0.25">
      <c r="A25" s="33">
        <v>3848</v>
      </c>
      <c r="B25" s="9" t="s">
        <v>300</v>
      </c>
      <c r="C25" s="53" t="s">
        <v>9531</v>
      </c>
      <c r="D25" s="9" t="s">
        <v>301</v>
      </c>
      <c r="E25" s="54" t="s">
        <v>10</v>
      </c>
      <c r="F25" s="54">
        <v>24</v>
      </c>
      <c r="G25" s="372" t="str">
        <f>VLOOKUP(N25,'BANG THAM CHIEU'!C:E,3,0)</f>
        <v>ID057159</v>
      </c>
      <c r="H25" s="53">
        <v>1</v>
      </c>
      <c r="J25" s="10" t="str">
        <f>VLOOKUP(N25,'BANG THAM CHIEU'!C:E,2,0)</f>
        <v>MB4.1</v>
      </c>
      <c r="K25" s="590">
        <f>VLOOKUP(G25,'BANG THAM CHIEU'!$E$4:F1087,2,0)*H25</f>
        <v>90000</v>
      </c>
      <c r="L25" s="598">
        <f t="shared" si="0"/>
        <v>3.878307334310092</v>
      </c>
      <c r="M25" s="53" t="s">
        <v>9530</v>
      </c>
      <c r="N25" s="31" t="s">
        <v>6101</v>
      </c>
      <c r="O25" s="527">
        <v>44208</v>
      </c>
      <c r="P25" s="529" t="s">
        <v>10663</v>
      </c>
      <c r="Q25" s="528" t="s">
        <v>9338</v>
      </c>
      <c r="R25" s="529">
        <v>1</v>
      </c>
      <c r="S25" s="122" t="s">
        <v>8816</v>
      </c>
      <c r="T25" s="396" t="s">
        <v>9339</v>
      </c>
      <c r="V25"/>
    </row>
    <row r="26" spans="1:22" hidden="1" x14ac:dyDescent="0.25">
      <c r="A26" s="33">
        <v>3848</v>
      </c>
      <c r="B26" s="9" t="s">
        <v>300</v>
      </c>
      <c r="C26" s="53" t="s">
        <v>9531</v>
      </c>
      <c r="D26" s="9" t="s">
        <v>301</v>
      </c>
      <c r="E26" s="54" t="s">
        <v>10</v>
      </c>
      <c r="F26" s="54">
        <v>25</v>
      </c>
      <c r="G26" s="372" t="str">
        <f>VLOOKUP(N26,'BANG THAM CHIEU'!C:E,3,0)</f>
        <v>ID057128</v>
      </c>
      <c r="H26" s="53">
        <v>1</v>
      </c>
      <c r="J26" s="10" t="str">
        <f>VLOOKUP(N26,'BANG THAM CHIEU'!C:E,2,0)</f>
        <v>MB4.1</v>
      </c>
      <c r="K26" s="590">
        <f>VLOOKUP(G26,'BANG THAM CHIEU'!$E$4:F1088,2,0)*H26</f>
        <v>60000</v>
      </c>
      <c r="L26" s="598">
        <f t="shared" si="0"/>
        <v>2.585538222873395</v>
      </c>
      <c r="M26" s="53" t="s">
        <v>9530</v>
      </c>
      <c r="N26" s="31" t="s">
        <v>6702</v>
      </c>
      <c r="O26" s="527">
        <v>44208</v>
      </c>
      <c r="P26" s="529" t="s">
        <v>10663</v>
      </c>
      <c r="Q26" s="528" t="s">
        <v>9338</v>
      </c>
      <c r="R26" s="529">
        <v>1</v>
      </c>
      <c r="S26" s="122" t="s">
        <v>8816</v>
      </c>
      <c r="T26" s="396" t="s">
        <v>9339</v>
      </c>
      <c r="V26"/>
    </row>
    <row r="27" spans="1:22" hidden="1" x14ac:dyDescent="0.25">
      <c r="A27" s="33">
        <v>3848</v>
      </c>
      <c r="B27" s="9" t="s">
        <v>300</v>
      </c>
      <c r="C27" s="53" t="s">
        <v>9531</v>
      </c>
      <c r="D27" s="9" t="s">
        <v>301</v>
      </c>
      <c r="E27" s="54" t="s">
        <v>10</v>
      </c>
      <c r="F27" s="54">
        <v>26</v>
      </c>
      <c r="G27" s="372" t="str">
        <f>VLOOKUP(N27,'BANG THAM CHIEU'!C:E,3,0)</f>
        <v>ID055220</v>
      </c>
      <c r="H27" s="53">
        <v>8</v>
      </c>
      <c r="J27" s="10" t="str">
        <f>VLOOKUP(N27,'BANG THAM CHIEU'!C:E,2,0)</f>
        <v>MA1.1</v>
      </c>
      <c r="K27" s="590">
        <f>VLOOKUP(G27,'BANG THAM CHIEU'!$E$4:F1089,2,0)*H27</f>
        <v>1786664</v>
      </c>
      <c r="L27" s="598">
        <f t="shared" si="0"/>
        <v>76.991467723864517</v>
      </c>
      <c r="M27" s="53" t="s">
        <v>9530</v>
      </c>
      <c r="N27" s="11" t="s">
        <v>7272</v>
      </c>
      <c r="O27" s="527">
        <v>44209</v>
      </c>
      <c r="P27" s="529" t="s">
        <v>10663</v>
      </c>
      <c r="Q27" s="528" t="s">
        <v>9338</v>
      </c>
      <c r="R27" s="529">
        <v>1</v>
      </c>
      <c r="S27" s="122" t="s">
        <v>7614</v>
      </c>
      <c r="T27" s="396" t="s">
        <v>9341</v>
      </c>
      <c r="V27"/>
    </row>
    <row r="28" spans="1:22" hidden="1" x14ac:dyDescent="0.25">
      <c r="A28" s="33">
        <v>3848</v>
      </c>
      <c r="B28" s="9" t="s">
        <v>300</v>
      </c>
      <c r="C28" s="53" t="s">
        <v>9531</v>
      </c>
      <c r="D28" s="9" t="s">
        <v>301</v>
      </c>
      <c r="E28" s="54" t="s">
        <v>10</v>
      </c>
      <c r="F28" s="54">
        <v>27</v>
      </c>
      <c r="G28" s="372" t="str">
        <f>VLOOKUP(N28,'BANG THAM CHIEU'!C:E,3,0)</f>
        <v>ID055561</v>
      </c>
      <c r="H28" s="53">
        <v>1</v>
      </c>
      <c r="J28" s="10" t="str">
        <f>VLOOKUP(N28,'BANG THAM CHIEU'!C:E,2,0)</f>
        <v>MB2.3</v>
      </c>
      <c r="K28" s="590">
        <f>VLOOKUP(G28,'BANG THAM CHIEU'!$E$4:F1090,2,0)*H28</f>
        <v>45000</v>
      </c>
      <c r="L28" s="598">
        <f t="shared" si="0"/>
        <v>1.939153667155046</v>
      </c>
      <c r="M28" s="53" t="s">
        <v>9530</v>
      </c>
      <c r="N28" s="187" t="s">
        <v>9308</v>
      </c>
      <c r="O28" s="527">
        <v>44209</v>
      </c>
      <c r="P28" s="529" t="s">
        <v>10663</v>
      </c>
      <c r="Q28" s="528" t="s">
        <v>9338</v>
      </c>
      <c r="R28" s="529">
        <v>1</v>
      </c>
      <c r="S28" s="122" t="s">
        <v>9340</v>
      </c>
      <c r="T28" s="396" t="s">
        <v>9342</v>
      </c>
      <c r="V28"/>
    </row>
    <row r="29" spans="1:22" hidden="1" x14ac:dyDescent="0.25">
      <c r="A29" s="33">
        <v>3848</v>
      </c>
      <c r="B29" s="9" t="s">
        <v>300</v>
      </c>
      <c r="C29" s="53" t="s">
        <v>9531</v>
      </c>
      <c r="D29" s="9" t="s">
        <v>301</v>
      </c>
      <c r="E29" s="54" t="s">
        <v>10</v>
      </c>
      <c r="F29" s="54">
        <v>28</v>
      </c>
      <c r="G29" s="372" t="str">
        <f>VLOOKUP(N29,'BANG THAM CHIEU'!C:E,3,0)</f>
        <v>ID057316</v>
      </c>
      <c r="H29" s="53">
        <v>5</v>
      </c>
      <c r="J29" s="10" t="str">
        <f>VLOOKUP(N29,'BANG THAM CHIEU'!C:E,2,0)</f>
        <v>MB1.1</v>
      </c>
      <c r="K29" s="590">
        <f>VLOOKUP(G29,'BANG THAM CHIEU'!$E$4:F1091,2,0)*H29</f>
        <v>30000</v>
      </c>
      <c r="L29" s="598">
        <f t="shared" si="0"/>
        <v>1.2927691114366975</v>
      </c>
      <c r="M29" s="53" t="s">
        <v>9530</v>
      </c>
      <c r="N29" s="31" t="s">
        <v>2335</v>
      </c>
      <c r="O29" s="527">
        <v>44209</v>
      </c>
      <c r="P29" s="529" t="s">
        <v>10663</v>
      </c>
      <c r="Q29" s="528" t="s">
        <v>9338</v>
      </c>
      <c r="R29" s="529">
        <v>1</v>
      </c>
      <c r="S29" s="122" t="s">
        <v>7616</v>
      </c>
      <c r="T29" s="396" t="s">
        <v>9343</v>
      </c>
      <c r="V29"/>
    </row>
    <row r="30" spans="1:22" hidden="1" x14ac:dyDescent="0.25">
      <c r="A30" s="33">
        <v>3848</v>
      </c>
      <c r="B30" s="9" t="s">
        <v>300</v>
      </c>
      <c r="C30" s="53" t="s">
        <v>9531</v>
      </c>
      <c r="D30" s="9" t="s">
        <v>301</v>
      </c>
      <c r="E30" s="54" t="s">
        <v>10</v>
      </c>
      <c r="F30" s="54">
        <v>29</v>
      </c>
      <c r="G30" s="372" t="str">
        <f>VLOOKUP(N30,'BANG THAM CHIEU'!C:E,3,0)</f>
        <v>ID055283</v>
      </c>
      <c r="H30" s="53">
        <v>4</v>
      </c>
      <c r="J30" s="10" t="str">
        <f>VLOOKUP(N30,'BANG THAM CHIEU'!C:E,2,0)</f>
        <v>MB1.1</v>
      </c>
      <c r="K30" s="590">
        <f>VLOOKUP(G30,'BANG THAM CHIEU'!$E$4:F1092,2,0)*H30</f>
        <v>60000</v>
      </c>
      <c r="L30" s="598">
        <f t="shared" si="0"/>
        <v>2.585538222873395</v>
      </c>
      <c r="M30" s="53" t="s">
        <v>9530</v>
      </c>
      <c r="N30" s="11" t="s">
        <v>9651</v>
      </c>
      <c r="O30" s="527">
        <v>44209</v>
      </c>
      <c r="P30" s="529" t="s">
        <v>10663</v>
      </c>
      <c r="Q30" s="528" t="s">
        <v>9338</v>
      </c>
      <c r="R30" s="529">
        <v>1</v>
      </c>
      <c r="S30" s="122" t="s">
        <v>8816</v>
      </c>
      <c r="T30" s="396" t="s">
        <v>9344</v>
      </c>
      <c r="V30"/>
    </row>
    <row r="31" spans="1:22" hidden="1" x14ac:dyDescent="0.25">
      <c r="A31" s="33">
        <v>3848</v>
      </c>
      <c r="B31" s="9" t="s">
        <v>300</v>
      </c>
      <c r="C31" s="53" t="s">
        <v>9531</v>
      </c>
      <c r="D31" s="9" t="s">
        <v>301</v>
      </c>
      <c r="E31" s="54" t="s">
        <v>10</v>
      </c>
      <c r="F31" s="54">
        <v>30</v>
      </c>
      <c r="G31" s="372" t="str">
        <f>VLOOKUP(N31,'BANG THAM CHIEU'!C:E,3,0)</f>
        <v>ID057031</v>
      </c>
      <c r="H31" s="53">
        <v>25</v>
      </c>
      <c r="J31" s="10" t="str">
        <f>VLOOKUP(N31,'BANG THAM CHIEU'!C:E,2,0)</f>
        <v>MC2.2</v>
      </c>
      <c r="K31" s="590">
        <f>VLOOKUP(G31,'BANG THAM CHIEU'!$E$4:F1093,2,0)*H31</f>
        <v>287500</v>
      </c>
      <c r="L31" s="598">
        <f t="shared" si="0"/>
        <v>12.389037317935017</v>
      </c>
      <c r="M31" s="53" t="s">
        <v>9530</v>
      </c>
      <c r="N31" s="11" t="s">
        <v>9652</v>
      </c>
      <c r="O31" s="527">
        <v>44209</v>
      </c>
      <c r="P31" s="529" t="s">
        <v>10663</v>
      </c>
      <c r="Q31" s="528" t="s">
        <v>9338</v>
      </c>
      <c r="R31" s="529">
        <v>1</v>
      </c>
      <c r="S31" s="122" t="s">
        <v>7614</v>
      </c>
      <c r="T31" s="396" t="s">
        <v>8693</v>
      </c>
      <c r="V31"/>
    </row>
    <row r="32" spans="1:22" hidden="1" x14ac:dyDescent="0.25">
      <c r="A32" s="33">
        <v>3848</v>
      </c>
      <c r="B32" s="9" t="s">
        <v>300</v>
      </c>
      <c r="C32" s="53" t="s">
        <v>9531</v>
      </c>
      <c r="D32" s="9" t="s">
        <v>301</v>
      </c>
      <c r="E32" s="54" t="s">
        <v>10</v>
      </c>
      <c r="F32" s="54">
        <v>31</v>
      </c>
      <c r="G32" s="372" t="str">
        <f>VLOOKUP(N32,'BANG THAM CHIEU'!C:E,3,0)</f>
        <v>ID055727</v>
      </c>
      <c r="H32" s="53">
        <v>10</v>
      </c>
      <c r="J32" s="10" t="str">
        <f>VLOOKUP(N32,'BANG THAM CHIEU'!C:E,2,0)</f>
        <v>MB3.2</v>
      </c>
      <c r="K32" s="590">
        <f>VLOOKUP(G32,'BANG THAM CHIEU'!$E$4:F1094,2,0)*H32</f>
        <v>850000</v>
      </c>
      <c r="L32" s="598">
        <f t="shared" si="0"/>
        <v>36.628458157373096</v>
      </c>
      <c r="M32" s="53" t="s">
        <v>9530</v>
      </c>
      <c r="N32" s="11" t="s">
        <v>9646</v>
      </c>
      <c r="O32" s="527">
        <v>44209</v>
      </c>
      <c r="P32" s="529" t="s">
        <v>10663</v>
      </c>
      <c r="Q32" s="528" t="s">
        <v>9338</v>
      </c>
      <c r="R32" s="529">
        <v>1</v>
      </c>
      <c r="S32" s="122" t="s">
        <v>7616</v>
      </c>
      <c r="T32" s="396" t="s">
        <v>8693</v>
      </c>
      <c r="V32"/>
    </row>
    <row r="33" spans="1:22" hidden="1" x14ac:dyDescent="0.25">
      <c r="A33" s="33">
        <v>3848</v>
      </c>
      <c r="B33" s="9" t="s">
        <v>300</v>
      </c>
      <c r="C33" s="53" t="s">
        <v>9531</v>
      </c>
      <c r="D33" s="9" t="s">
        <v>301</v>
      </c>
      <c r="E33" s="54" t="s">
        <v>10</v>
      </c>
      <c r="F33" s="54">
        <v>32</v>
      </c>
      <c r="G33" s="372" t="str">
        <f>VLOOKUP(N33,'BANG THAM CHIEU'!C:E,3,0)</f>
        <v>ID055781</v>
      </c>
      <c r="H33" s="53">
        <v>10</v>
      </c>
      <c r="J33" s="10" t="str">
        <f>VLOOKUP(N33,'BANG THAM CHIEU'!C:E,2,0)</f>
        <v>MC2.2</v>
      </c>
      <c r="K33" s="590">
        <f>VLOOKUP(G33,'BANG THAM CHIEU'!$E$4:F1095,2,0)*H33</f>
        <v>48800</v>
      </c>
      <c r="L33" s="598">
        <f t="shared" si="0"/>
        <v>2.1029044212703609</v>
      </c>
      <c r="M33" s="53" t="s">
        <v>9530</v>
      </c>
      <c r="N33" s="11" t="s">
        <v>9647</v>
      </c>
      <c r="O33" s="527">
        <v>44209</v>
      </c>
      <c r="P33" s="529" t="s">
        <v>10663</v>
      </c>
      <c r="Q33" s="528" t="s">
        <v>9338</v>
      </c>
      <c r="R33" s="529">
        <v>1</v>
      </c>
      <c r="S33" s="122" t="s">
        <v>7616</v>
      </c>
      <c r="T33" s="396" t="s">
        <v>8693</v>
      </c>
      <c r="V33"/>
    </row>
    <row r="34" spans="1:22" hidden="1" x14ac:dyDescent="0.25">
      <c r="A34" s="33">
        <v>3848</v>
      </c>
      <c r="B34" s="9" t="s">
        <v>300</v>
      </c>
      <c r="C34" s="53" t="s">
        <v>9531</v>
      </c>
      <c r="D34" s="9" t="s">
        <v>301</v>
      </c>
      <c r="E34" s="54" t="s">
        <v>10</v>
      </c>
      <c r="F34" s="54">
        <v>33</v>
      </c>
      <c r="G34" s="372" t="e">
        <f>VLOOKUP(N34,'BANG THAM CHIEU'!C:E,3,0)</f>
        <v>#N/A</v>
      </c>
      <c r="H34" s="53">
        <v>10</v>
      </c>
      <c r="J34" s="10" t="e">
        <f>VLOOKUP(N34,'BANG THAM CHIEU'!C:E,2,0)</f>
        <v>#N/A</v>
      </c>
      <c r="K34" s="590" t="e">
        <f>VLOOKUP(G34,'BANG THAM CHIEU'!$E$4:F1096,2,0)*H34</f>
        <v>#N/A</v>
      </c>
      <c r="L34" s="598" t="e">
        <f t="shared" si="0"/>
        <v>#N/A</v>
      </c>
      <c r="M34" s="53" t="s">
        <v>9530</v>
      </c>
      <c r="N34" s="11" t="s">
        <v>1430</v>
      </c>
      <c r="O34" s="527">
        <v>44209</v>
      </c>
      <c r="P34" s="529" t="s">
        <v>10663</v>
      </c>
      <c r="Q34" s="528" t="s">
        <v>9338</v>
      </c>
      <c r="R34" s="529">
        <v>1</v>
      </c>
      <c r="S34" s="122" t="s">
        <v>7616</v>
      </c>
      <c r="T34" s="396" t="s">
        <v>8693</v>
      </c>
      <c r="V34"/>
    </row>
    <row r="35" spans="1:22" hidden="1" x14ac:dyDescent="0.25">
      <c r="A35" s="33">
        <v>3848</v>
      </c>
      <c r="B35" s="9" t="s">
        <v>300</v>
      </c>
      <c r="C35" s="53" t="s">
        <v>9531</v>
      </c>
      <c r="D35" s="9" t="s">
        <v>301</v>
      </c>
      <c r="E35" s="54" t="s">
        <v>10</v>
      </c>
      <c r="F35" s="54">
        <v>34</v>
      </c>
      <c r="G35" s="372" t="str">
        <f>VLOOKUP(N35,'BANG THAM CHIEU'!C:E,3,0)</f>
        <v>ID055757</v>
      </c>
      <c r="H35" s="53">
        <v>10</v>
      </c>
      <c r="J35" s="10" t="str">
        <f>VLOOKUP(N35,'BANG THAM CHIEU'!C:E,2,0)</f>
        <v>MB3.2</v>
      </c>
      <c r="K35" s="590">
        <f>VLOOKUP(G35,'BANG THAM CHIEU'!$E$4:F1097,2,0)*H35</f>
        <v>595780</v>
      </c>
      <c r="L35" s="598">
        <f t="shared" si="0"/>
        <v>25.67353270705852</v>
      </c>
      <c r="M35" s="53" t="s">
        <v>9530</v>
      </c>
      <c r="N35" s="11" t="s">
        <v>4539</v>
      </c>
      <c r="O35" s="527">
        <v>44209</v>
      </c>
      <c r="P35" s="529" t="s">
        <v>10663</v>
      </c>
      <c r="Q35" s="528" t="s">
        <v>9338</v>
      </c>
      <c r="R35" s="529">
        <v>1</v>
      </c>
      <c r="S35" s="122" t="s">
        <v>7616</v>
      </c>
      <c r="T35" s="396" t="s">
        <v>8693</v>
      </c>
      <c r="V35"/>
    </row>
    <row r="36" spans="1:22" hidden="1" x14ac:dyDescent="0.25">
      <c r="A36" s="33">
        <v>3848</v>
      </c>
      <c r="B36" s="9" t="s">
        <v>300</v>
      </c>
      <c r="C36" s="53" t="s">
        <v>9531</v>
      </c>
      <c r="D36" s="9" t="s">
        <v>301</v>
      </c>
      <c r="E36" s="54" t="s">
        <v>10</v>
      </c>
      <c r="F36" s="54">
        <v>35</v>
      </c>
      <c r="G36" s="372" t="str">
        <f>VLOOKUP(N36,'BANG THAM CHIEU'!C:E,3,0)</f>
        <v>ID057079</v>
      </c>
      <c r="H36" s="53">
        <v>2</v>
      </c>
      <c r="J36" s="10" t="str">
        <f>VLOOKUP(N36,'BANG THAM CHIEU'!C:E,2,0)</f>
        <v>MB3.2</v>
      </c>
      <c r="K36" s="590">
        <f>VLOOKUP(G36,'BANG THAM CHIEU'!$E$4:F1098,2,0)*H36</f>
        <v>1478600</v>
      </c>
      <c r="L36" s="598">
        <f t="shared" si="0"/>
        <v>63.716280272343361</v>
      </c>
      <c r="M36" s="53" t="s">
        <v>9530</v>
      </c>
      <c r="N36" s="31" t="s">
        <v>9644</v>
      </c>
      <c r="O36" s="527">
        <v>44209</v>
      </c>
      <c r="P36" s="529" t="s">
        <v>10663</v>
      </c>
      <c r="Q36" s="528" t="s">
        <v>9338</v>
      </c>
      <c r="R36" s="529">
        <v>1</v>
      </c>
      <c r="S36" s="122" t="s">
        <v>7616</v>
      </c>
      <c r="T36" s="396" t="s">
        <v>9345</v>
      </c>
      <c r="V36"/>
    </row>
    <row r="37" spans="1:22" hidden="1" x14ac:dyDescent="0.25">
      <c r="A37" s="33">
        <v>3848</v>
      </c>
      <c r="B37" s="9" t="s">
        <v>300</v>
      </c>
      <c r="C37" s="53" t="s">
        <v>9531</v>
      </c>
      <c r="D37" s="9" t="s">
        <v>301</v>
      </c>
      <c r="E37" s="54" t="s">
        <v>10</v>
      </c>
      <c r="F37" s="54">
        <v>36</v>
      </c>
      <c r="G37" s="372" t="str">
        <f>VLOOKUP(N37,'BANG THAM CHIEU'!C:E,3,0)</f>
        <v>ID087930</v>
      </c>
      <c r="H37" s="53">
        <v>1</v>
      </c>
      <c r="J37" s="10" t="str">
        <f>VLOOKUP(N37,'BANG THAM CHIEU'!C:E,2,0)</f>
        <v>MB3.2</v>
      </c>
      <c r="K37" s="590">
        <f>VLOOKUP(G37,'BANG THAM CHIEU'!$E$4:F1099,2,0)*H37</f>
        <v>682000</v>
      </c>
      <c r="L37" s="598">
        <f t="shared" si="0"/>
        <v>29.388951133327588</v>
      </c>
      <c r="M37" s="53" t="s">
        <v>9530</v>
      </c>
      <c r="N37" s="31" t="s">
        <v>9645</v>
      </c>
      <c r="O37" s="527">
        <v>44209</v>
      </c>
      <c r="P37" s="529" t="s">
        <v>10663</v>
      </c>
      <c r="Q37" s="528" t="s">
        <v>9338</v>
      </c>
      <c r="R37" s="529">
        <v>1</v>
      </c>
      <c r="S37" s="122" t="s">
        <v>7616</v>
      </c>
      <c r="T37" s="396" t="s">
        <v>9345</v>
      </c>
      <c r="V37"/>
    </row>
    <row r="38" spans="1:22" hidden="1" x14ac:dyDescent="0.25">
      <c r="A38" s="33">
        <v>3848</v>
      </c>
      <c r="B38" s="9" t="s">
        <v>300</v>
      </c>
      <c r="C38" s="53" t="s">
        <v>9531</v>
      </c>
      <c r="D38" s="9" t="s">
        <v>301</v>
      </c>
      <c r="E38" s="54" t="s">
        <v>10</v>
      </c>
      <c r="F38" s="54">
        <v>37</v>
      </c>
      <c r="G38" s="372" t="str">
        <f>VLOOKUP(N38,'BANG THAM CHIEU'!C:E,3,0)</f>
        <v>ID057174</v>
      </c>
      <c r="H38" s="53">
        <v>3</v>
      </c>
      <c r="J38" s="10" t="str">
        <f>VLOOKUP(N38,'BANG THAM CHIEU'!C:E,2,0)</f>
        <v>MB1.2</v>
      </c>
      <c r="K38" s="590">
        <f>VLOOKUP(G38,'BANG THAM CHIEU'!$E$4:F1100,2,0)*H38</f>
        <v>15000</v>
      </c>
      <c r="L38" s="598">
        <f t="shared" si="0"/>
        <v>0.64638455571834874</v>
      </c>
      <c r="M38" s="53" t="s">
        <v>9530</v>
      </c>
      <c r="N38" s="31" t="s">
        <v>7618</v>
      </c>
      <c r="O38" s="527">
        <v>44209</v>
      </c>
      <c r="P38" s="529" t="s">
        <v>10663</v>
      </c>
      <c r="Q38" s="528" t="s">
        <v>9338</v>
      </c>
      <c r="R38" s="529">
        <v>1</v>
      </c>
      <c r="S38" s="122" t="s">
        <v>7619</v>
      </c>
      <c r="T38" s="396" t="s">
        <v>8693</v>
      </c>
      <c r="V38"/>
    </row>
    <row r="39" spans="1:22" hidden="1" x14ac:dyDescent="0.25">
      <c r="A39" s="33">
        <v>3848</v>
      </c>
      <c r="B39" s="9" t="s">
        <v>300</v>
      </c>
      <c r="C39" s="53" t="s">
        <v>9531</v>
      </c>
      <c r="D39" s="9" t="s">
        <v>301</v>
      </c>
      <c r="E39" s="54" t="s">
        <v>10</v>
      </c>
      <c r="F39" s="54">
        <v>38</v>
      </c>
      <c r="G39" s="372" t="e">
        <f>VLOOKUP(N39,'BANG THAM CHIEU'!C:E,3,0)</f>
        <v>#N/A</v>
      </c>
      <c r="H39" s="53">
        <v>10</v>
      </c>
      <c r="J39" s="10" t="e">
        <f>VLOOKUP(N39,'BANG THAM CHIEU'!C:E,2,0)</f>
        <v>#N/A</v>
      </c>
      <c r="K39" s="590" t="e">
        <f>VLOOKUP(G39,'BANG THAM CHIEU'!$E$4:F1101,2,0)*H39</f>
        <v>#N/A</v>
      </c>
      <c r="L39" s="598" t="e">
        <f t="shared" si="0"/>
        <v>#N/A</v>
      </c>
      <c r="M39" s="53" t="s">
        <v>9530</v>
      </c>
      <c r="N39" s="11" t="s">
        <v>1430</v>
      </c>
      <c r="O39" s="527">
        <v>44209</v>
      </c>
      <c r="P39" s="529" t="s">
        <v>10663</v>
      </c>
      <c r="Q39" s="528" t="s">
        <v>9338</v>
      </c>
      <c r="R39" s="529">
        <v>1</v>
      </c>
      <c r="S39" s="122" t="s">
        <v>7619</v>
      </c>
      <c r="T39" s="396" t="s">
        <v>8693</v>
      </c>
      <c r="V39"/>
    </row>
    <row r="40" spans="1:22" hidden="1" x14ac:dyDescent="0.25">
      <c r="A40" s="33">
        <v>3848</v>
      </c>
      <c r="B40" s="9" t="s">
        <v>300</v>
      </c>
      <c r="C40" s="53" t="s">
        <v>9531</v>
      </c>
      <c r="D40" s="9" t="s">
        <v>301</v>
      </c>
      <c r="E40" s="54" t="s">
        <v>10</v>
      </c>
      <c r="F40" s="54">
        <v>39</v>
      </c>
      <c r="G40" s="372" t="str">
        <f>VLOOKUP(N40,'BANG THAM CHIEU'!C:E,3,0)</f>
        <v>ID055561</v>
      </c>
      <c r="H40" s="53">
        <v>3</v>
      </c>
      <c r="J40" s="10" t="str">
        <f>VLOOKUP(N40,'BANG THAM CHIEU'!C:E,2,0)</f>
        <v>MB2.3</v>
      </c>
      <c r="K40" s="590">
        <f>VLOOKUP(G40,'BANG THAM CHIEU'!$E$4:F1102,2,0)*H40</f>
        <v>135000</v>
      </c>
      <c r="L40" s="598">
        <f t="shared" si="0"/>
        <v>5.817461001465138</v>
      </c>
      <c r="M40" s="53" t="s">
        <v>9530</v>
      </c>
      <c r="N40" s="187" t="s">
        <v>9308</v>
      </c>
      <c r="O40" s="527">
        <v>44209</v>
      </c>
      <c r="P40" s="529" t="s">
        <v>10663</v>
      </c>
      <c r="Q40" s="528" t="s">
        <v>9338</v>
      </c>
      <c r="R40" s="529">
        <v>1</v>
      </c>
      <c r="S40" s="122" t="s">
        <v>7619</v>
      </c>
      <c r="T40" s="396" t="s">
        <v>8693</v>
      </c>
      <c r="V40"/>
    </row>
    <row r="41" spans="1:22" hidden="1" x14ac:dyDescent="0.25">
      <c r="A41" s="33">
        <v>3848</v>
      </c>
      <c r="B41" s="9" t="s">
        <v>300</v>
      </c>
      <c r="C41" s="53" t="s">
        <v>9531</v>
      </c>
      <c r="D41" s="9" t="s">
        <v>301</v>
      </c>
      <c r="E41" s="54" t="s">
        <v>10</v>
      </c>
      <c r="F41" s="54">
        <v>40</v>
      </c>
      <c r="G41" s="372" t="e">
        <f>VLOOKUP(N41,'BANG THAM CHIEU'!C:E,3,0)</f>
        <v>#N/A</v>
      </c>
      <c r="H41" s="53">
        <v>1</v>
      </c>
      <c r="J41" s="10" t="e">
        <f>VLOOKUP(N41,'BANG THAM CHIEU'!C:E,2,0)</f>
        <v>#N/A</v>
      </c>
      <c r="K41" s="590" t="e">
        <f>VLOOKUP(G41,'BANG THAM CHIEU'!$E$4:F1103,2,0)*H41</f>
        <v>#N/A</v>
      </c>
      <c r="L41" s="598" t="e">
        <f t="shared" si="0"/>
        <v>#N/A</v>
      </c>
      <c r="M41" s="53" t="s">
        <v>9530</v>
      </c>
      <c r="N41" s="11" t="s">
        <v>1437</v>
      </c>
      <c r="O41" s="527">
        <v>44209</v>
      </c>
      <c r="P41" s="529" t="s">
        <v>10663</v>
      </c>
      <c r="Q41" s="528" t="s">
        <v>9338</v>
      </c>
      <c r="R41" s="529">
        <v>1</v>
      </c>
      <c r="S41" s="122" t="s">
        <v>7619</v>
      </c>
      <c r="T41" s="396" t="s">
        <v>8693</v>
      </c>
      <c r="V41"/>
    </row>
    <row r="42" spans="1:22" ht="45" hidden="1" x14ac:dyDescent="0.25">
      <c r="A42" s="33">
        <v>3848</v>
      </c>
      <c r="B42" s="9" t="s">
        <v>300</v>
      </c>
      <c r="C42" s="53" t="s">
        <v>9531</v>
      </c>
      <c r="D42" s="9" t="s">
        <v>301</v>
      </c>
      <c r="E42" s="54" t="s">
        <v>10</v>
      </c>
      <c r="F42" s="54">
        <v>41</v>
      </c>
      <c r="G42" s="372" t="str">
        <f>VLOOKUP(N42,'BANG THAM CHIEU'!C:E,3,0)</f>
        <v>ID055789</v>
      </c>
      <c r="H42" s="53">
        <v>20</v>
      </c>
      <c r="J42" s="10" t="str">
        <f>VLOOKUP(N42,'BANG THAM CHIEU'!C:E,2,0)</f>
        <v>MB3.1</v>
      </c>
      <c r="K42" s="590">
        <f>VLOOKUP(G42,'BANG THAM CHIEU'!$E$4:F1104,2,0)*H42</f>
        <v>1300000</v>
      </c>
      <c r="L42" s="598">
        <f t="shared" si="0"/>
        <v>56.019994828923551</v>
      </c>
      <c r="M42" s="53" t="s">
        <v>9530</v>
      </c>
      <c r="N42" s="171" t="s">
        <v>6985</v>
      </c>
      <c r="O42" s="527">
        <v>44210</v>
      </c>
      <c r="P42" s="529" t="s">
        <v>10663</v>
      </c>
      <c r="Q42" s="528" t="s">
        <v>9338</v>
      </c>
      <c r="R42" s="529">
        <v>1</v>
      </c>
      <c r="S42" s="122" t="s">
        <v>9325</v>
      </c>
      <c r="T42" s="396" t="s">
        <v>9349</v>
      </c>
      <c r="V42"/>
    </row>
    <row r="43" spans="1:22" hidden="1" x14ac:dyDescent="0.25">
      <c r="A43" s="33">
        <v>3848</v>
      </c>
      <c r="B43" s="9" t="s">
        <v>300</v>
      </c>
      <c r="C43" s="53" t="s">
        <v>9531</v>
      </c>
      <c r="D43" s="9" t="s">
        <v>301</v>
      </c>
      <c r="E43" s="54" t="s">
        <v>10</v>
      </c>
      <c r="F43" s="54">
        <v>42</v>
      </c>
      <c r="G43" s="372" t="str">
        <f>VLOOKUP(N43,'BANG THAM CHIEU'!C:E,3,0)</f>
        <v>ID055793</v>
      </c>
      <c r="H43" s="53">
        <v>10</v>
      </c>
      <c r="J43" s="10" t="str">
        <f>VLOOKUP(N43,'BANG THAM CHIEU'!C:E,2,0)</f>
        <v>MB3.1</v>
      </c>
      <c r="K43" s="590">
        <f>VLOOKUP(G43,'BANG THAM CHIEU'!$E$4:F1105,2,0)*H43</f>
        <v>560000</v>
      </c>
      <c r="L43" s="598">
        <f t="shared" si="0"/>
        <v>24.131690080151685</v>
      </c>
      <c r="M43" s="53" t="s">
        <v>9530</v>
      </c>
      <c r="N43" s="31" t="s">
        <v>6987</v>
      </c>
      <c r="O43" s="527">
        <v>44210</v>
      </c>
      <c r="P43" s="529" t="s">
        <v>10663</v>
      </c>
      <c r="Q43" s="528" t="s">
        <v>9338</v>
      </c>
      <c r="R43" s="529">
        <v>1</v>
      </c>
      <c r="S43" s="122" t="s">
        <v>9325</v>
      </c>
      <c r="T43" s="396" t="s">
        <v>9349</v>
      </c>
      <c r="V43"/>
    </row>
    <row r="44" spans="1:22" hidden="1" x14ac:dyDescent="0.25">
      <c r="A44" s="33">
        <v>3848</v>
      </c>
      <c r="B44" s="9" t="s">
        <v>300</v>
      </c>
      <c r="C44" s="53" t="s">
        <v>9531</v>
      </c>
      <c r="D44" s="9" t="s">
        <v>301</v>
      </c>
      <c r="E44" s="54" t="s">
        <v>10</v>
      </c>
      <c r="F44" s="54">
        <v>43</v>
      </c>
      <c r="G44" s="372" t="str">
        <f>VLOOKUP(N44,'BANG THAM CHIEU'!C:E,3,0)</f>
        <v>ID055790</v>
      </c>
      <c r="H44" s="53">
        <v>20</v>
      </c>
      <c r="J44" s="10" t="str">
        <f>VLOOKUP(N44,'BANG THAM CHIEU'!C:E,2,0)</f>
        <v>MB3.1</v>
      </c>
      <c r="K44" s="590">
        <f>VLOOKUP(G44,'BANG THAM CHIEU'!$E$4:F1106,2,0)*H44</f>
        <v>1120000</v>
      </c>
      <c r="L44" s="598">
        <f t="shared" si="0"/>
        <v>48.26338016030337</v>
      </c>
      <c r="M44" s="53" t="s">
        <v>9530</v>
      </c>
      <c r="N44" s="31" t="s">
        <v>6986</v>
      </c>
      <c r="O44" s="527">
        <v>44210</v>
      </c>
      <c r="P44" s="529" t="s">
        <v>10663</v>
      </c>
      <c r="Q44" s="528" t="s">
        <v>9338</v>
      </c>
      <c r="R44" s="529">
        <v>1</v>
      </c>
      <c r="S44" s="122" t="s">
        <v>9325</v>
      </c>
      <c r="T44" s="396" t="s">
        <v>9349</v>
      </c>
      <c r="V44"/>
    </row>
    <row r="45" spans="1:22" hidden="1" x14ac:dyDescent="0.25">
      <c r="A45" s="33">
        <v>3848</v>
      </c>
      <c r="B45" s="9" t="s">
        <v>300</v>
      </c>
      <c r="C45" s="53" t="s">
        <v>9531</v>
      </c>
      <c r="D45" s="9" t="s">
        <v>301</v>
      </c>
      <c r="E45" s="54" t="s">
        <v>10</v>
      </c>
      <c r="F45" s="54">
        <v>44</v>
      </c>
      <c r="G45" s="372" t="str">
        <f>VLOOKUP(N45,'BANG THAM CHIEU'!C:E,3,0)</f>
        <v>ID055553</v>
      </c>
      <c r="H45" s="53">
        <v>1</v>
      </c>
      <c r="J45" s="10" t="str">
        <f>VLOOKUP(N45,'BANG THAM CHIEU'!C:E,2,0)</f>
        <v>MB1.3</v>
      </c>
      <c r="K45" s="590">
        <f>VLOOKUP(G45,'BANG THAM CHIEU'!$E$4:F1107,2,0)*H45</f>
        <v>6456</v>
      </c>
      <c r="L45" s="598">
        <f t="shared" si="0"/>
        <v>0.27820391278117729</v>
      </c>
      <c r="M45" s="53" t="s">
        <v>9530</v>
      </c>
      <c r="N45" s="31" t="s">
        <v>7243</v>
      </c>
      <c r="O45" s="527">
        <v>44210</v>
      </c>
      <c r="P45" s="529" t="s">
        <v>10663</v>
      </c>
      <c r="Q45" s="528" t="s">
        <v>9338</v>
      </c>
      <c r="R45" s="529">
        <v>1</v>
      </c>
      <c r="S45" s="122" t="s">
        <v>9346</v>
      </c>
      <c r="T45" s="396" t="s">
        <v>9350</v>
      </c>
      <c r="V45"/>
    </row>
    <row r="46" spans="1:22" hidden="1" x14ac:dyDescent="0.25">
      <c r="A46" s="33">
        <v>3848</v>
      </c>
      <c r="B46" s="9" t="s">
        <v>300</v>
      </c>
      <c r="C46" s="53" t="s">
        <v>9531</v>
      </c>
      <c r="D46" s="9" t="s">
        <v>301</v>
      </c>
      <c r="E46" s="54" t="s">
        <v>10</v>
      </c>
      <c r="F46" s="54">
        <v>45</v>
      </c>
      <c r="G46" s="372" t="str">
        <f>VLOOKUP(N46,'BANG THAM CHIEU'!C:E,3,0)</f>
        <v>ID055283</v>
      </c>
      <c r="H46" s="53">
        <v>1</v>
      </c>
      <c r="J46" s="10" t="str">
        <f>VLOOKUP(N46,'BANG THAM CHIEU'!C:E,2,0)</f>
        <v>MB1.1</v>
      </c>
      <c r="K46" s="590">
        <f>VLOOKUP(G46,'BANG THAM CHIEU'!$E$4:F1108,2,0)*H46</f>
        <v>15000</v>
      </c>
      <c r="L46" s="598">
        <f t="shared" si="0"/>
        <v>0.64638455571834874</v>
      </c>
      <c r="M46" s="53" t="s">
        <v>9530</v>
      </c>
      <c r="N46" s="11" t="s">
        <v>9651</v>
      </c>
      <c r="O46" s="527">
        <v>44210</v>
      </c>
      <c r="P46" s="529" t="s">
        <v>10663</v>
      </c>
      <c r="Q46" s="528" t="s">
        <v>9338</v>
      </c>
      <c r="R46" s="529">
        <v>1</v>
      </c>
      <c r="S46" s="122" t="s">
        <v>9346</v>
      </c>
      <c r="T46" s="396" t="s">
        <v>9350</v>
      </c>
      <c r="V46"/>
    </row>
    <row r="47" spans="1:22" ht="45" hidden="1" x14ac:dyDescent="0.25">
      <c r="A47" s="33">
        <v>3848</v>
      </c>
      <c r="B47" s="9" t="s">
        <v>300</v>
      </c>
      <c r="C47" s="53" t="s">
        <v>9531</v>
      </c>
      <c r="D47" s="9" t="s">
        <v>301</v>
      </c>
      <c r="E47" s="54" t="s">
        <v>10</v>
      </c>
      <c r="F47" s="54">
        <v>46</v>
      </c>
      <c r="G47" s="372" t="str">
        <f>VLOOKUP(N47,'BANG THAM CHIEU'!C:E,3,0)</f>
        <v>ID057029</v>
      </c>
      <c r="H47" s="53">
        <v>5</v>
      </c>
      <c r="J47" s="10" t="str">
        <f>VLOOKUP(N47,'BANG THAM CHIEU'!C:E,2,0)</f>
        <v>MB2.2</v>
      </c>
      <c r="K47" s="590">
        <f>VLOOKUP(G47,'BANG THAM CHIEU'!$E$4:F1109,2,0)*H47</f>
        <v>335000</v>
      </c>
      <c r="L47" s="598">
        <f t="shared" si="0"/>
        <v>14.435921744376454</v>
      </c>
      <c r="M47" s="53" t="s">
        <v>9530</v>
      </c>
      <c r="N47" s="171" t="s">
        <v>10250</v>
      </c>
      <c r="O47" s="527">
        <v>44211</v>
      </c>
      <c r="P47" s="529" t="s">
        <v>10663</v>
      </c>
      <c r="Q47" s="528" t="s">
        <v>9338</v>
      </c>
      <c r="R47" s="529">
        <v>1</v>
      </c>
      <c r="S47" s="122" t="s">
        <v>7616</v>
      </c>
      <c r="T47" s="396" t="s">
        <v>9351</v>
      </c>
      <c r="V47"/>
    </row>
    <row r="48" spans="1:22" hidden="1" x14ac:dyDescent="0.25">
      <c r="A48" s="33">
        <v>3848</v>
      </c>
      <c r="B48" s="9" t="s">
        <v>300</v>
      </c>
      <c r="C48" s="53" t="s">
        <v>9531</v>
      </c>
      <c r="D48" s="9" t="s">
        <v>301</v>
      </c>
      <c r="E48" s="54" t="s">
        <v>10</v>
      </c>
      <c r="F48" s="54">
        <v>47</v>
      </c>
      <c r="G48" s="372" t="str">
        <f>VLOOKUP(N48,'BANG THAM CHIEU'!C:E,3,0)</f>
        <v>ID055564</v>
      </c>
      <c r="H48" s="53">
        <v>5</v>
      </c>
      <c r="J48" s="10" t="str">
        <f>VLOOKUP(N48,'BANG THAM CHIEU'!C:E,2,0)</f>
        <v>MB2.2</v>
      </c>
      <c r="K48" s="590">
        <f>VLOOKUP(G48,'BANG THAM CHIEU'!$E$4:F1110,2,0)*H48</f>
        <v>175000</v>
      </c>
      <c r="L48" s="598">
        <f t="shared" si="0"/>
        <v>7.5411531500474016</v>
      </c>
      <c r="M48" s="53" t="s">
        <v>9530</v>
      </c>
      <c r="N48" s="11" t="s">
        <v>10252</v>
      </c>
      <c r="O48" s="527">
        <v>44211</v>
      </c>
      <c r="P48" s="529" t="s">
        <v>10663</v>
      </c>
      <c r="Q48" s="528" t="s">
        <v>9338</v>
      </c>
      <c r="R48" s="529">
        <v>1</v>
      </c>
      <c r="S48" s="122" t="s">
        <v>7616</v>
      </c>
      <c r="T48" s="396" t="s">
        <v>9351</v>
      </c>
      <c r="V48"/>
    </row>
    <row r="49" spans="1:22" hidden="1" x14ac:dyDescent="0.25">
      <c r="A49" s="33">
        <v>3848</v>
      </c>
      <c r="B49" s="9" t="s">
        <v>300</v>
      </c>
      <c r="C49" s="53" t="s">
        <v>9531</v>
      </c>
      <c r="D49" s="9" t="s">
        <v>301</v>
      </c>
      <c r="E49" s="54" t="s">
        <v>10</v>
      </c>
      <c r="F49" s="54">
        <v>48</v>
      </c>
      <c r="G49" s="372" t="str">
        <f>VLOOKUP(N49,'BANG THAM CHIEU'!C:E,3,0)</f>
        <v>ID055553</v>
      </c>
      <c r="H49" s="53">
        <v>6</v>
      </c>
      <c r="J49" s="10" t="str">
        <f>VLOOKUP(N49,'BANG THAM CHIEU'!C:E,2,0)</f>
        <v>MB1.3</v>
      </c>
      <c r="K49" s="590">
        <f>VLOOKUP(G49,'BANG THAM CHIEU'!$E$4:F1111,2,0)*H49</f>
        <v>38736</v>
      </c>
      <c r="L49" s="598">
        <f t="shared" si="0"/>
        <v>1.6692234766870637</v>
      </c>
      <c r="M49" s="53" t="s">
        <v>9530</v>
      </c>
      <c r="N49" s="31" t="s">
        <v>7243</v>
      </c>
      <c r="O49" s="527">
        <v>44211</v>
      </c>
      <c r="P49" s="529" t="s">
        <v>10663</v>
      </c>
      <c r="Q49" s="528" t="s">
        <v>9338</v>
      </c>
      <c r="R49" s="529">
        <v>1</v>
      </c>
      <c r="S49" s="122" t="s">
        <v>7616</v>
      </c>
      <c r="T49" s="396" t="s">
        <v>9352</v>
      </c>
      <c r="V49"/>
    </row>
    <row r="50" spans="1:22" hidden="1" x14ac:dyDescent="0.25">
      <c r="A50" s="33">
        <v>3848</v>
      </c>
      <c r="B50" s="9" t="s">
        <v>300</v>
      </c>
      <c r="C50" s="53" t="s">
        <v>9531</v>
      </c>
      <c r="D50" s="9" t="s">
        <v>301</v>
      </c>
      <c r="E50" s="54" t="s">
        <v>10</v>
      </c>
      <c r="F50" s="54">
        <v>49</v>
      </c>
      <c r="G50" s="372" t="str">
        <f>VLOOKUP(N50,'BANG THAM CHIEU'!C:E,3,0)</f>
        <v>ID055554</v>
      </c>
      <c r="H50" s="53">
        <v>5</v>
      </c>
      <c r="J50" s="10" t="str">
        <f>VLOOKUP(N50,'BANG THAM CHIEU'!C:E,2,0)</f>
        <v>MB1.3</v>
      </c>
      <c r="K50" s="590">
        <f>VLOOKUP(G50,'BANG THAM CHIEU'!$E$4:F1112,2,0)*H50</f>
        <v>60000</v>
      </c>
      <c r="L50" s="598">
        <f t="shared" si="0"/>
        <v>2.585538222873395</v>
      </c>
      <c r="M50" s="53" t="s">
        <v>9530</v>
      </c>
      <c r="N50" s="11" t="s">
        <v>7242</v>
      </c>
      <c r="O50" s="527">
        <v>44211</v>
      </c>
      <c r="P50" s="529" t="s">
        <v>10663</v>
      </c>
      <c r="Q50" s="528" t="s">
        <v>9338</v>
      </c>
      <c r="R50" s="529">
        <v>1</v>
      </c>
      <c r="S50" s="122" t="s">
        <v>7616</v>
      </c>
      <c r="T50" s="396" t="s">
        <v>9352</v>
      </c>
      <c r="V50"/>
    </row>
    <row r="51" spans="1:22" hidden="1" x14ac:dyDescent="0.25">
      <c r="A51" s="33">
        <v>3848</v>
      </c>
      <c r="B51" s="9" t="s">
        <v>300</v>
      </c>
      <c r="C51" s="53" t="s">
        <v>9531</v>
      </c>
      <c r="D51" s="9" t="s">
        <v>301</v>
      </c>
      <c r="E51" s="54" t="s">
        <v>10</v>
      </c>
      <c r="F51" s="54">
        <v>50</v>
      </c>
      <c r="G51" s="372" t="str">
        <f>VLOOKUP(N51,'BANG THAM CHIEU'!C:E,3,0)</f>
        <v>ID055578</v>
      </c>
      <c r="H51" s="53">
        <v>1</v>
      </c>
      <c r="J51" s="10" t="str">
        <f>VLOOKUP(N51,'BANG THAM CHIEU'!C:E,2,0)</f>
        <v>MD1.3</v>
      </c>
      <c r="K51" s="590">
        <f>VLOOKUP(G51,'BANG THAM CHIEU'!$E$4:F1113,2,0)*H51</f>
        <v>80000</v>
      </c>
      <c r="L51" s="598">
        <f t="shared" si="0"/>
        <v>3.4473842971645263</v>
      </c>
      <c r="M51" s="53" t="s">
        <v>9530</v>
      </c>
      <c r="N51" s="11" t="s">
        <v>4585</v>
      </c>
      <c r="O51" s="527">
        <v>44211</v>
      </c>
      <c r="P51" s="529" t="s">
        <v>10663</v>
      </c>
      <c r="Q51" s="528" t="s">
        <v>9338</v>
      </c>
      <c r="R51" s="529">
        <v>1</v>
      </c>
      <c r="S51" s="122" t="s">
        <v>7616</v>
      </c>
      <c r="T51" s="396" t="s">
        <v>8693</v>
      </c>
      <c r="V51"/>
    </row>
    <row r="52" spans="1:22" hidden="1" x14ac:dyDescent="0.25">
      <c r="A52" s="33">
        <v>3848</v>
      </c>
      <c r="B52" s="9" t="s">
        <v>300</v>
      </c>
      <c r="C52" s="53" t="s">
        <v>9531</v>
      </c>
      <c r="D52" s="9" t="s">
        <v>301</v>
      </c>
      <c r="E52" s="54" t="s">
        <v>10</v>
      </c>
      <c r="F52" s="54">
        <v>51</v>
      </c>
      <c r="G52" s="372" t="str">
        <f>VLOOKUP(N52,'BANG THAM CHIEU'!C:E,3,0)</f>
        <v>ID055281</v>
      </c>
      <c r="H52" s="53">
        <v>3</v>
      </c>
      <c r="J52" s="10" t="str">
        <f>VLOOKUP(N52,'BANG THAM CHIEU'!C:E,2,0)</f>
        <v>MB3.3</v>
      </c>
      <c r="K52" s="590">
        <f>VLOOKUP(G52,'BANG THAM CHIEU'!$E$4:F1114,2,0)*H52</f>
        <v>90000</v>
      </c>
      <c r="L52" s="598">
        <f t="shared" si="0"/>
        <v>3.878307334310092</v>
      </c>
      <c r="M52" s="53" t="s">
        <v>9530</v>
      </c>
      <c r="N52" s="11" t="s">
        <v>4540</v>
      </c>
      <c r="O52" s="527">
        <v>44211</v>
      </c>
      <c r="P52" s="529" t="s">
        <v>10663</v>
      </c>
      <c r="Q52" s="528" t="s">
        <v>9338</v>
      </c>
      <c r="R52" s="529">
        <v>1</v>
      </c>
      <c r="S52" s="122" t="s">
        <v>7619</v>
      </c>
      <c r="T52" s="396" t="s">
        <v>8693</v>
      </c>
      <c r="V52"/>
    </row>
    <row r="53" spans="1:22" hidden="1" x14ac:dyDescent="0.25">
      <c r="A53" s="33">
        <v>3848</v>
      </c>
      <c r="B53" s="9" t="s">
        <v>300</v>
      </c>
      <c r="C53" s="53" t="s">
        <v>9531</v>
      </c>
      <c r="D53" s="9" t="s">
        <v>301</v>
      </c>
      <c r="E53" s="54" t="s">
        <v>10</v>
      </c>
      <c r="F53" s="54">
        <v>52</v>
      </c>
      <c r="G53" s="372" t="str">
        <f>VLOOKUP(N53,'BANG THAM CHIEU'!C:E,3,0)</f>
        <v>ID057041</v>
      </c>
      <c r="H53" s="53">
        <v>3</v>
      </c>
      <c r="J53" s="10" t="str">
        <f>VLOOKUP(N53,'BANG THAM CHIEU'!C:E,2,0)</f>
        <v>MB1.2</v>
      </c>
      <c r="K53" s="590">
        <f>VLOOKUP(G53,'BANG THAM CHIEU'!$E$4:F1115,2,0)*H53</f>
        <v>237000</v>
      </c>
      <c r="L53" s="598">
        <f t="shared" si="0"/>
        <v>10.21287598034991</v>
      </c>
      <c r="M53" s="53" t="s">
        <v>9530</v>
      </c>
      <c r="N53" s="175" t="s">
        <v>6607</v>
      </c>
      <c r="O53" s="527">
        <v>44211</v>
      </c>
      <c r="P53" s="529" t="s">
        <v>10663</v>
      </c>
      <c r="Q53" s="528" t="s">
        <v>9338</v>
      </c>
      <c r="R53" s="529">
        <v>1</v>
      </c>
      <c r="S53" s="122" t="s">
        <v>7619</v>
      </c>
      <c r="T53" s="396" t="s">
        <v>8693</v>
      </c>
      <c r="V53"/>
    </row>
    <row r="54" spans="1:22" hidden="1" x14ac:dyDescent="0.25">
      <c r="A54" s="33">
        <v>3848</v>
      </c>
      <c r="B54" s="9" t="s">
        <v>300</v>
      </c>
      <c r="C54" s="53" t="s">
        <v>9531</v>
      </c>
      <c r="D54" s="9" t="s">
        <v>301</v>
      </c>
      <c r="E54" s="54" t="s">
        <v>10</v>
      </c>
      <c r="F54" s="54">
        <v>53</v>
      </c>
      <c r="G54" s="372" t="str">
        <f>VLOOKUP(N54,'BANG THAM CHIEU'!C:E,3,0)</f>
        <v>ID057041</v>
      </c>
      <c r="H54" s="53">
        <v>4</v>
      </c>
      <c r="J54" s="10" t="str">
        <f>VLOOKUP(N54,'BANG THAM CHIEU'!C:E,2,0)</f>
        <v>MB1.2</v>
      </c>
      <c r="K54" s="590">
        <f>VLOOKUP(G54,'BANG THAM CHIEU'!$E$4:F1116,2,0)*H54</f>
        <v>316000</v>
      </c>
      <c r="L54" s="598">
        <f t="shared" si="0"/>
        <v>13.61716797379988</v>
      </c>
      <c r="M54" s="53" t="s">
        <v>9530</v>
      </c>
      <c r="N54" s="175" t="s">
        <v>6607</v>
      </c>
      <c r="O54" s="527">
        <v>44212</v>
      </c>
      <c r="P54" s="529" t="s">
        <v>10663</v>
      </c>
      <c r="Q54" s="528" t="s">
        <v>9338</v>
      </c>
      <c r="R54" s="529">
        <v>1</v>
      </c>
      <c r="S54" s="122" t="s">
        <v>9347</v>
      </c>
      <c r="T54" s="396" t="s">
        <v>9353</v>
      </c>
      <c r="V54"/>
    </row>
    <row r="55" spans="1:22" hidden="1" x14ac:dyDescent="0.25">
      <c r="A55" s="33">
        <v>3848</v>
      </c>
      <c r="B55" s="9" t="s">
        <v>300</v>
      </c>
      <c r="C55" s="53" t="s">
        <v>9531</v>
      </c>
      <c r="D55" s="9" t="s">
        <v>301</v>
      </c>
      <c r="E55" s="54" t="s">
        <v>10</v>
      </c>
      <c r="F55" s="54">
        <v>54</v>
      </c>
      <c r="G55" s="372" t="s">
        <v>159</v>
      </c>
      <c r="H55" s="53">
        <v>2</v>
      </c>
      <c r="J55" s="10" t="str">
        <f>VLOOKUP(N55,'BANG THAM CHIEU'!C:E,2,0)</f>
        <v>MB4.2</v>
      </c>
      <c r="K55" s="590">
        <f>VLOOKUP(G55,'BANG THAM CHIEU'!$E$4:F1117,2,0)*H55</f>
        <v>972000</v>
      </c>
      <c r="L55" s="598">
        <f t="shared" si="0"/>
        <v>41.885719210548999</v>
      </c>
      <c r="M55" s="53" t="s">
        <v>9530</v>
      </c>
      <c r="N55" s="11" t="s">
        <v>7357</v>
      </c>
      <c r="O55" s="527">
        <v>44212</v>
      </c>
      <c r="P55" s="529" t="s">
        <v>10663</v>
      </c>
      <c r="Q55" s="528" t="s">
        <v>9338</v>
      </c>
      <c r="R55" s="529">
        <v>1</v>
      </c>
      <c r="S55" s="122" t="s">
        <v>7619</v>
      </c>
      <c r="T55" s="396" t="s">
        <v>9354</v>
      </c>
      <c r="V55"/>
    </row>
    <row r="56" spans="1:22" hidden="1" x14ac:dyDescent="0.25">
      <c r="A56" s="33">
        <v>3848</v>
      </c>
      <c r="B56" s="9" t="s">
        <v>300</v>
      </c>
      <c r="C56" s="53" t="s">
        <v>9531</v>
      </c>
      <c r="D56" s="9" t="s">
        <v>301</v>
      </c>
      <c r="E56" s="54" t="s">
        <v>10</v>
      </c>
      <c r="F56" s="54">
        <v>55</v>
      </c>
      <c r="G56" s="372" t="str">
        <f>VLOOKUP(N56,'BANG THAM CHIEU'!C:E,3,0)</f>
        <v>ID055685</v>
      </c>
      <c r="H56" s="53">
        <v>1</v>
      </c>
      <c r="J56" s="10" t="str">
        <f>VLOOKUP(N56,'BANG THAM CHIEU'!C:E,2,0)</f>
        <v>MB4.2</v>
      </c>
      <c r="K56" s="590">
        <f>VLOOKUP(G56,'BANG THAM CHIEU'!$E$4:F1118,2,0)*H56</f>
        <v>486000</v>
      </c>
      <c r="L56" s="598">
        <f t="shared" si="0"/>
        <v>20.942859605274499</v>
      </c>
      <c r="M56" s="53" t="s">
        <v>9530</v>
      </c>
      <c r="N56" s="11" t="s">
        <v>7357</v>
      </c>
      <c r="O56" s="527">
        <v>44212</v>
      </c>
      <c r="P56" s="529" t="s">
        <v>10663</v>
      </c>
      <c r="Q56" s="528" t="s">
        <v>9338</v>
      </c>
      <c r="R56" s="529">
        <v>1</v>
      </c>
      <c r="S56" s="122" t="s">
        <v>9346</v>
      </c>
      <c r="T56" s="396" t="s">
        <v>9355</v>
      </c>
      <c r="V56"/>
    </row>
    <row r="57" spans="1:22" hidden="1" x14ac:dyDescent="0.25">
      <c r="A57" s="33">
        <v>3848</v>
      </c>
      <c r="B57" s="9" t="s">
        <v>300</v>
      </c>
      <c r="C57" s="53" t="s">
        <v>9531</v>
      </c>
      <c r="D57" s="9" t="s">
        <v>301</v>
      </c>
      <c r="E57" s="54" t="s">
        <v>10</v>
      </c>
      <c r="F57" s="54">
        <v>56</v>
      </c>
      <c r="G57" s="372" t="e">
        <f>VLOOKUP(N57,'BANG THAM CHIEU'!C:E,3,0)</f>
        <v>#N/A</v>
      </c>
      <c r="H57" s="53">
        <v>10</v>
      </c>
      <c r="J57" s="10" t="e">
        <f>VLOOKUP(N57,'BANG THAM CHIEU'!C:E,2,0)</f>
        <v>#N/A</v>
      </c>
      <c r="K57" s="590" t="e">
        <f>VLOOKUP(G57,'BANG THAM CHIEU'!$E$4:F1119,2,0)*H57</f>
        <v>#N/A</v>
      </c>
      <c r="L57" s="598" t="e">
        <f t="shared" si="0"/>
        <v>#N/A</v>
      </c>
      <c r="M57" s="53" t="s">
        <v>9530</v>
      </c>
      <c r="N57" s="11" t="s">
        <v>1430</v>
      </c>
      <c r="O57" s="527">
        <v>44212</v>
      </c>
      <c r="P57" s="529" t="s">
        <v>10663</v>
      </c>
      <c r="Q57" s="528" t="s">
        <v>9338</v>
      </c>
      <c r="R57" s="529">
        <v>1</v>
      </c>
      <c r="S57" s="122" t="s">
        <v>7615</v>
      </c>
      <c r="T57" s="396" t="s">
        <v>8693</v>
      </c>
      <c r="V57"/>
    </row>
    <row r="58" spans="1:22" hidden="1" x14ac:dyDescent="0.25">
      <c r="A58" s="33">
        <v>3848</v>
      </c>
      <c r="B58" s="9" t="s">
        <v>300</v>
      </c>
      <c r="C58" s="53" t="s">
        <v>9531</v>
      </c>
      <c r="D58" s="9" t="s">
        <v>301</v>
      </c>
      <c r="E58" s="54" t="s">
        <v>10</v>
      </c>
      <c r="F58" s="54">
        <v>57</v>
      </c>
      <c r="G58" s="372" t="str">
        <f>VLOOKUP(N58,'BANG THAM CHIEU'!C:E,3,0)</f>
        <v>ID055281</v>
      </c>
      <c r="H58" s="53">
        <v>1</v>
      </c>
      <c r="J58" s="10" t="str">
        <f>VLOOKUP(N58,'BANG THAM CHIEU'!C:E,2,0)</f>
        <v>MB3.3</v>
      </c>
      <c r="K58" s="590">
        <f>VLOOKUP(G58,'BANG THAM CHIEU'!$E$4:F1120,2,0)*H58</f>
        <v>30000</v>
      </c>
      <c r="L58" s="598">
        <f t="shared" si="0"/>
        <v>1.2927691114366975</v>
      </c>
      <c r="M58" s="53" t="s">
        <v>9530</v>
      </c>
      <c r="N58" s="11" t="s">
        <v>4540</v>
      </c>
      <c r="O58" s="527">
        <v>44212</v>
      </c>
      <c r="P58" s="529" t="s">
        <v>10663</v>
      </c>
      <c r="Q58" s="528" t="s">
        <v>9338</v>
      </c>
      <c r="R58" s="529">
        <v>1</v>
      </c>
      <c r="S58" s="122" t="s">
        <v>9348</v>
      </c>
      <c r="T58" s="396" t="s">
        <v>9356</v>
      </c>
      <c r="V58"/>
    </row>
    <row r="59" spans="1:22" hidden="1" x14ac:dyDescent="0.25">
      <c r="A59" s="33">
        <v>3848</v>
      </c>
      <c r="B59" s="9" t="s">
        <v>300</v>
      </c>
      <c r="C59" s="53" t="s">
        <v>9531</v>
      </c>
      <c r="D59" s="9" t="s">
        <v>301</v>
      </c>
      <c r="E59" s="54" t="s">
        <v>10</v>
      </c>
      <c r="F59" s="54">
        <v>58</v>
      </c>
      <c r="G59" s="372" t="str">
        <f>VLOOKUP(N59,'BANG THAM CHIEU'!C:E,3,0)</f>
        <v>ID057022</v>
      </c>
      <c r="H59" s="53">
        <v>25</v>
      </c>
      <c r="J59" s="10" t="str">
        <f>VLOOKUP(N59,'BANG THAM CHIEU'!C:E,2,0)</f>
        <v>MC1.2</v>
      </c>
      <c r="K59" s="590">
        <f>VLOOKUP(G59,'BANG THAM CHIEU'!$E$4:F1121,2,0)*H59</f>
        <v>1550000</v>
      </c>
      <c r="L59" s="598">
        <f t="shared" si="0"/>
        <v>66.793070757562703</v>
      </c>
      <c r="M59" s="53" t="s">
        <v>9530</v>
      </c>
      <c r="N59" s="11" t="s">
        <v>7873</v>
      </c>
      <c r="O59" s="527">
        <v>44214</v>
      </c>
      <c r="P59" s="529" t="s">
        <v>10663</v>
      </c>
      <c r="Q59" s="528" t="s">
        <v>9381</v>
      </c>
      <c r="R59" s="529">
        <v>1</v>
      </c>
      <c r="S59" s="122" t="s">
        <v>9346</v>
      </c>
      <c r="T59" s="396" t="s">
        <v>9378</v>
      </c>
      <c r="V59"/>
    </row>
    <row r="60" spans="1:22" hidden="1" x14ac:dyDescent="0.25">
      <c r="A60" s="33">
        <v>3848</v>
      </c>
      <c r="B60" s="9" t="s">
        <v>300</v>
      </c>
      <c r="C60" s="53" t="s">
        <v>9531</v>
      </c>
      <c r="D60" s="9" t="s">
        <v>301</v>
      </c>
      <c r="E60" s="54" t="s">
        <v>10</v>
      </c>
      <c r="F60" s="54">
        <v>59</v>
      </c>
      <c r="G60" s="372" t="str">
        <f>VLOOKUP(N60,'BANG THAM CHIEU'!C:E,3,0)</f>
        <v>ID057192</v>
      </c>
      <c r="H60" s="53">
        <v>2</v>
      </c>
      <c r="J60" s="10" t="str">
        <f>VLOOKUP(N60,'BANG THAM CHIEU'!C:E,2,0)</f>
        <v>MA1.1</v>
      </c>
      <c r="K60" s="590">
        <f>VLOOKUP(G60,'BANG THAM CHIEU'!$E$4:F1122,2,0)*H60</f>
        <v>110000</v>
      </c>
      <c r="L60" s="598">
        <f t="shared" si="0"/>
        <v>4.7401534086012242</v>
      </c>
      <c r="M60" s="53" t="s">
        <v>9530</v>
      </c>
      <c r="N60" s="31" t="s">
        <v>6839</v>
      </c>
      <c r="O60" s="527">
        <v>44214</v>
      </c>
      <c r="P60" s="529" t="s">
        <v>10663</v>
      </c>
      <c r="Q60" s="528" t="s">
        <v>9381</v>
      </c>
      <c r="R60" s="529">
        <v>1</v>
      </c>
      <c r="S60" s="122" t="s">
        <v>9346</v>
      </c>
      <c r="T60" s="396" t="s">
        <v>9305</v>
      </c>
      <c r="V60"/>
    </row>
    <row r="61" spans="1:22" hidden="1" x14ac:dyDescent="0.25">
      <c r="A61" s="33">
        <v>3848</v>
      </c>
      <c r="B61" s="9" t="s">
        <v>300</v>
      </c>
      <c r="C61" s="53" t="s">
        <v>9531</v>
      </c>
      <c r="D61" s="9" t="s">
        <v>301</v>
      </c>
      <c r="E61" s="54" t="s">
        <v>10</v>
      </c>
      <c r="F61" s="54">
        <v>60</v>
      </c>
      <c r="G61" s="372" t="str">
        <f>VLOOKUP(N61,'BANG THAM CHIEU'!C:E,3,0)</f>
        <v>ID055281</v>
      </c>
      <c r="H61" s="53">
        <v>1</v>
      </c>
      <c r="J61" s="10" t="str">
        <f>VLOOKUP(N61,'BANG THAM CHIEU'!C:E,2,0)</f>
        <v>MB3.3</v>
      </c>
      <c r="K61" s="590">
        <f>VLOOKUP(G61,'BANG THAM CHIEU'!$E$4:F1123,2,0)*H61</f>
        <v>30000</v>
      </c>
      <c r="L61" s="598">
        <f t="shared" si="0"/>
        <v>1.2927691114366975</v>
      </c>
      <c r="M61" s="53" t="s">
        <v>9530</v>
      </c>
      <c r="N61" s="11" t="s">
        <v>4540</v>
      </c>
      <c r="O61" s="527">
        <v>44214</v>
      </c>
      <c r="P61" s="529" t="s">
        <v>10663</v>
      </c>
      <c r="Q61" s="528" t="s">
        <v>9381</v>
      </c>
      <c r="R61" s="529">
        <v>1</v>
      </c>
      <c r="S61" s="122" t="s">
        <v>9346</v>
      </c>
      <c r="T61" s="396" t="s">
        <v>8693</v>
      </c>
      <c r="V61"/>
    </row>
    <row r="62" spans="1:22" hidden="1" x14ac:dyDescent="0.25">
      <c r="A62" s="33">
        <v>3848</v>
      </c>
      <c r="B62" s="9" t="s">
        <v>300</v>
      </c>
      <c r="C62" s="53" t="s">
        <v>9531</v>
      </c>
      <c r="D62" s="9" t="s">
        <v>301</v>
      </c>
      <c r="E62" s="54" t="s">
        <v>10</v>
      </c>
      <c r="F62" s="54">
        <v>61</v>
      </c>
      <c r="G62" s="372" t="str">
        <f>VLOOKUP(N62,'BANG THAM CHIEU'!C:E,3,0)</f>
        <v>ID055813</v>
      </c>
      <c r="H62" s="53">
        <v>2</v>
      </c>
      <c r="J62" s="10" t="str">
        <f>VLOOKUP(N62,'BANG THAM CHIEU'!C:E,2,0)</f>
        <v>MB4.1</v>
      </c>
      <c r="K62" s="590">
        <f>VLOOKUP(G62,'BANG THAM CHIEU'!$E$4:F1124,2,0)*H62</f>
        <v>3060000</v>
      </c>
      <c r="L62" s="598">
        <f t="shared" si="0"/>
        <v>131.86244936654313</v>
      </c>
      <c r="M62" s="53" t="s">
        <v>9530</v>
      </c>
      <c r="N62" s="11" t="s">
        <v>2353</v>
      </c>
      <c r="O62" s="527">
        <v>44215</v>
      </c>
      <c r="P62" s="529" t="s">
        <v>10663</v>
      </c>
      <c r="Q62" s="528" t="s">
        <v>9381</v>
      </c>
      <c r="R62" s="529">
        <v>1</v>
      </c>
      <c r="S62" s="122" t="s">
        <v>9376</v>
      </c>
      <c r="T62" s="396" t="s">
        <v>9379</v>
      </c>
      <c r="V62"/>
    </row>
    <row r="63" spans="1:22" hidden="1" x14ac:dyDescent="0.25">
      <c r="A63" s="33">
        <v>3848</v>
      </c>
      <c r="B63" s="9" t="s">
        <v>300</v>
      </c>
      <c r="C63" s="53" t="s">
        <v>9531</v>
      </c>
      <c r="D63" s="9" t="s">
        <v>301</v>
      </c>
      <c r="E63" s="54" t="s">
        <v>10</v>
      </c>
      <c r="F63" s="54">
        <v>62</v>
      </c>
      <c r="G63" s="372" t="str">
        <f>VLOOKUP(N63,'BANG THAM CHIEU'!C:E,3,0)</f>
        <v>ID057114</v>
      </c>
      <c r="H63" s="53">
        <v>2</v>
      </c>
      <c r="J63" s="10" t="str">
        <f>VLOOKUP(N63,'BANG THAM CHIEU'!C:E,2,0)</f>
        <v>MB4.1</v>
      </c>
      <c r="K63" s="590">
        <f>VLOOKUP(G63,'BANG THAM CHIEU'!$E$4:F1125,2,0)*H63</f>
        <v>26000</v>
      </c>
      <c r="L63" s="598">
        <f t="shared" si="0"/>
        <v>1.1203998965784712</v>
      </c>
      <c r="M63" s="53" t="s">
        <v>9530</v>
      </c>
      <c r="N63" s="11" t="s">
        <v>6604</v>
      </c>
      <c r="O63" s="527">
        <v>44215</v>
      </c>
      <c r="P63" s="529" t="s">
        <v>10663</v>
      </c>
      <c r="Q63" s="528" t="s">
        <v>9381</v>
      </c>
      <c r="R63" s="529">
        <v>1</v>
      </c>
      <c r="S63" s="122" t="s">
        <v>9377</v>
      </c>
      <c r="T63" s="396" t="s">
        <v>8693</v>
      </c>
      <c r="V63"/>
    </row>
    <row r="64" spans="1:22" hidden="1" x14ac:dyDescent="0.25">
      <c r="A64" s="33">
        <v>3848</v>
      </c>
      <c r="B64" s="9" t="s">
        <v>300</v>
      </c>
      <c r="C64" s="53" t="s">
        <v>9531</v>
      </c>
      <c r="D64" s="9" t="s">
        <v>301</v>
      </c>
      <c r="E64" s="54" t="s">
        <v>10</v>
      </c>
      <c r="F64" s="54">
        <v>63</v>
      </c>
      <c r="G64" s="372" t="str">
        <f>VLOOKUP(N64,'BANG THAM CHIEU'!C:E,3,0)</f>
        <v>ID057085</v>
      </c>
      <c r="H64" s="53">
        <v>2</v>
      </c>
      <c r="J64" s="10" t="str">
        <f>VLOOKUP(N64,'BANG THAM CHIEU'!C:E,2,0)</f>
        <v>MB4.1</v>
      </c>
      <c r="K64" s="590">
        <f>VLOOKUP(G64,'BANG THAM CHIEU'!$E$4:F1126,2,0)*H64</f>
        <v>20000</v>
      </c>
      <c r="L64" s="598">
        <f t="shared" si="0"/>
        <v>0.86184607429113158</v>
      </c>
      <c r="M64" s="53" t="s">
        <v>9530</v>
      </c>
      <c r="N64" s="31" t="s">
        <v>4542</v>
      </c>
      <c r="O64" s="527">
        <v>44215</v>
      </c>
      <c r="P64" s="529" t="s">
        <v>10663</v>
      </c>
      <c r="Q64" s="528" t="s">
        <v>9381</v>
      </c>
      <c r="R64" s="529">
        <v>1</v>
      </c>
      <c r="S64" s="122" t="s">
        <v>9377</v>
      </c>
      <c r="T64" s="396" t="s">
        <v>8693</v>
      </c>
      <c r="V64"/>
    </row>
    <row r="65" spans="1:22" hidden="1" x14ac:dyDescent="0.25">
      <c r="A65" s="33">
        <v>3848</v>
      </c>
      <c r="B65" s="9" t="s">
        <v>300</v>
      </c>
      <c r="C65" s="53" t="s">
        <v>9531</v>
      </c>
      <c r="D65" s="9" t="s">
        <v>301</v>
      </c>
      <c r="E65" s="54" t="s">
        <v>10</v>
      </c>
      <c r="F65" s="54">
        <v>64</v>
      </c>
      <c r="G65" s="372" t="str">
        <f>VLOOKUP(N65,'BANG THAM CHIEU'!C:E,3,0)</f>
        <v>ID055281</v>
      </c>
      <c r="H65" s="53">
        <v>3</v>
      </c>
      <c r="J65" s="10" t="str">
        <f>VLOOKUP(N65,'BANG THAM CHIEU'!C:E,2,0)</f>
        <v>MB3.3</v>
      </c>
      <c r="K65" s="590">
        <f>VLOOKUP(G65,'BANG THAM CHIEU'!$E$4:F1127,2,0)*H65</f>
        <v>90000</v>
      </c>
      <c r="L65" s="598">
        <f t="shared" si="0"/>
        <v>3.878307334310092</v>
      </c>
      <c r="M65" s="53" t="s">
        <v>9530</v>
      </c>
      <c r="N65" s="11" t="s">
        <v>4540</v>
      </c>
      <c r="O65" s="527">
        <v>44215</v>
      </c>
      <c r="P65" s="529" t="s">
        <v>10663</v>
      </c>
      <c r="Q65" s="528" t="s">
        <v>9381</v>
      </c>
      <c r="R65" s="529">
        <v>1</v>
      </c>
      <c r="S65" s="122" t="s">
        <v>8816</v>
      </c>
      <c r="T65" s="396" t="s">
        <v>9380</v>
      </c>
      <c r="V65"/>
    </row>
    <row r="66" spans="1:22" hidden="1" x14ac:dyDescent="0.25">
      <c r="A66" s="33">
        <v>3848</v>
      </c>
      <c r="B66" s="9" t="s">
        <v>300</v>
      </c>
      <c r="C66" s="53" t="s">
        <v>9531</v>
      </c>
      <c r="D66" s="9" t="s">
        <v>301</v>
      </c>
      <c r="E66" s="54" t="s">
        <v>10</v>
      </c>
      <c r="F66" s="54">
        <v>65</v>
      </c>
      <c r="G66" s="372" t="str">
        <f>VLOOKUP(N66,'BANG THAM CHIEU'!C:E,3,0)</f>
        <v>ID055544</v>
      </c>
      <c r="H66" s="53">
        <v>3</v>
      </c>
      <c r="J66" s="10" t="str">
        <f>VLOOKUP(N66,'BANG THAM CHIEU'!C:E,2,0)</f>
        <v>MC3.4</v>
      </c>
      <c r="K66" s="590">
        <f>VLOOKUP(G66,'BANG THAM CHIEU'!$E$4:F1128,2,0)*H66</f>
        <v>66000</v>
      </c>
      <c r="L66" s="598">
        <f t="shared" si="0"/>
        <v>2.8440920451607341</v>
      </c>
      <c r="M66" s="53" t="s">
        <v>9530</v>
      </c>
      <c r="N66" s="31" t="s">
        <v>6606</v>
      </c>
      <c r="O66" s="527">
        <v>44215</v>
      </c>
      <c r="P66" s="529" t="s">
        <v>10663</v>
      </c>
      <c r="Q66" s="528" t="s">
        <v>9381</v>
      </c>
      <c r="R66" s="529">
        <v>1</v>
      </c>
      <c r="S66" s="122" t="s">
        <v>8816</v>
      </c>
      <c r="T66" s="396" t="s">
        <v>9380</v>
      </c>
      <c r="V66"/>
    </row>
    <row r="67" spans="1:22" hidden="1" x14ac:dyDescent="0.25">
      <c r="A67" s="33">
        <v>3848</v>
      </c>
      <c r="B67" s="9" t="s">
        <v>300</v>
      </c>
      <c r="C67" s="53" t="s">
        <v>9531</v>
      </c>
      <c r="D67" s="9" t="s">
        <v>301</v>
      </c>
      <c r="E67" s="54" t="s">
        <v>10</v>
      </c>
      <c r="F67" s="54">
        <v>66</v>
      </c>
      <c r="G67" s="372" t="str">
        <f>VLOOKUP(N67,'BANG THAM CHIEU'!C:E,3,0)</f>
        <v>ID055553</v>
      </c>
      <c r="H67" s="53">
        <v>12</v>
      </c>
      <c r="J67" s="10" t="str">
        <f>VLOOKUP(N67,'BANG THAM CHIEU'!C:E,2,0)</f>
        <v>MB1.3</v>
      </c>
      <c r="K67" s="590">
        <f>VLOOKUP(G67,'BANG THAM CHIEU'!$E$4:F1129,2,0)*H67</f>
        <v>77472</v>
      </c>
      <c r="L67" s="598">
        <f t="shared" ref="L67:L130" si="1">K67/23206</f>
        <v>3.3384469533741274</v>
      </c>
      <c r="M67" s="53" t="s">
        <v>9530</v>
      </c>
      <c r="N67" s="31" t="s">
        <v>7243</v>
      </c>
      <c r="O67" s="527">
        <v>44215</v>
      </c>
      <c r="P67" s="529" t="s">
        <v>10663</v>
      </c>
      <c r="Q67" s="528" t="s">
        <v>9381</v>
      </c>
      <c r="R67" s="529">
        <v>1</v>
      </c>
      <c r="S67" s="122" t="s">
        <v>8816</v>
      </c>
      <c r="T67" s="396" t="s">
        <v>9380</v>
      </c>
      <c r="V67"/>
    </row>
    <row r="68" spans="1:22" ht="16.5" hidden="1" customHeight="1" x14ac:dyDescent="0.25">
      <c r="A68" s="33">
        <v>3848</v>
      </c>
      <c r="B68" s="9" t="s">
        <v>300</v>
      </c>
      <c r="C68" s="53" t="s">
        <v>9531</v>
      </c>
      <c r="D68" s="9" t="s">
        <v>301</v>
      </c>
      <c r="E68" s="54" t="s">
        <v>10</v>
      </c>
      <c r="F68" s="54">
        <v>67</v>
      </c>
      <c r="G68" s="372" t="e">
        <f>VLOOKUP(N68,'BANG THAM CHIEU'!C:E,3,0)</f>
        <v>#N/A</v>
      </c>
      <c r="H68" s="53">
        <v>15</v>
      </c>
      <c r="J68" s="10" t="e">
        <f>VLOOKUP(N68,'BANG THAM CHIEU'!C:E,2,0)</f>
        <v>#N/A</v>
      </c>
      <c r="K68" s="590" t="e">
        <f>VLOOKUP(G68,'BANG THAM CHIEU'!$E$4:F1130,2,0)*H68</f>
        <v>#N/A</v>
      </c>
      <c r="L68" s="598" t="e">
        <f t="shared" si="1"/>
        <v>#N/A</v>
      </c>
      <c r="M68" s="53" t="s">
        <v>9530</v>
      </c>
      <c r="N68" s="31" t="s">
        <v>4541</v>
      </c>
      <c r="O68" s="527">
        <v>44215</v>
      </c>
      <c r="P68" s="529" t="s">
        <v>10663</v>
      </c>
      <c r="Q68" s="528" t="s">
        <v>9381</v>
      </c>
      <c r="R68" s="529">
        <v>1</v>
      </c>
      <c r="S68" s="122" t="s">
        <v>9382</v>
      </c>
      <c r="T68" s="396" t="s">
        <v>9383</v>
      </c>
      <c r="V68"/>
    </row>
    <row r="69" spans="1:22" hidden="1" x14ac:dyDescent="0.25">
      <c r="A69" s="33">
        <v>3848</v>
      </c>
      <c r="B69" s="9" t="s">
        <v>300</v>
      </c>
      <c r="C69" s="53" t="s">
        <v>9531</v>
      </c>
      <c r="D69" s="9" t="s">
        <v>301</v>
      </c>
      <c r="E69" s="54" t="s">
        <v>10</v>
      </c>
      <c r="F69" s="54">
        <v>68</v>
      </c>
      <c r="G69" s="372" t="str">
        <f>VLOOKUP(N69,'BANG THAM CHIEU'!C:E,3,0)</f>
        <v>ID055281</v>
      </c>
      <c r="H69" s="53">
        <v>5</v>
      </c>
      <c r="J69" s="10" t="str">
        <f>VLOOKUP(N69,'BANG THAM CHIEU'!C:E,2,0)</f>
        <v>MB3.3</v>
      </c>
      <c r="K69" s="590">
        <f>VLOOKUP(G69,'BANG THAM CHIEU'!$E$4:F1131,2,0)*H69</f>
        <v>150000</v>
      </c>
      <c r="L69" s="598">
        <f t="shared" si="1"/>
        <v>6.463845557183487</v>
      </c>
      <c r="M69" s="53" t="s">
        <v>9530</v>
      </c>
      <c r="N69" s="11" t="s">
        <v>4540</v>
      </c>
      <c r="O69" s="527">
        <v>44215</v>
      </c>
      <c r="P69" s="529" t="s">
        <v>10663</v>
      </c>
      <c r="Q69" s="528" t="s">
        <v>9381</v>
      </c>
      <c r="R69" s="529">
        <v>1</v>
      </c>
      <c r="S69" s="122" t="s">
        <v>9382</v>
      </c>
      <c r="T69" s="396" t="s">
        <v>9383</v>
      </c>
      <c r="V69"/>
    </row>
    <row r="70" spans="1:22" hidden="1" x14ac:dyDescent="0.25">
      <c r="A70" s="33">
        <v>3848</v>
      </c>
      <c r="B70" s="9" t="s">
        <v>300</v>
      </c>
      <c r="C70" s="53" t="s">
        <v>9531</v>
      </c>
      <c r="D70" s="9" t="s">
        <v>301</v>
      </c>
      <c r="E70" s="54" t="s">
        <v>10</v>
      </c>
      <c r="F70" s="54">
        <v>69</v>
      </c>
      <c r="G70" s="372" t="str">
        <f>VLOOKUP(N70,'BANG THAM CHIEU'!C:E,3,0)</f>
        <v>ID055443</v>
      </c>
      <c r="H70" s="53">
        <v>1</v>
      </c>
      <c r="J70" s="10" t="str">
        <f>VLOOKUP(N70,'BANG THAM CHIEU'!C:E,2,0)</f>
        <v>MKHO</v>
      </c>
      <c r="K70" s="590">
        <f>VLOOKUP(G70,'BANG THAM CHIEU'!$E$4:F1132,2,0)*H70</f>
        <v>5050000</v>
      </c>
      <c r="L70" s="598">
        <f t="shared" si="1"/>
        <v>217.61613375851073</v>
      </c>
      <c r="M70" s="53" t="s">
        <v>9530</v>
      </c>
      <c r="N70" s="171" t="s">
        <v>2137</v>
      </c>
      <c r="O70" s="527">
        <v>44215</v>
      </c>
      <c r="P70" s="529" t="s">
        <v>10663</v>
      </c>
      <c r="Q70" s="528" t="s">
        <v>9381</v>
      </c>
      <c r="R70" s="529">
        <v>1</v>
      </c>
      <c r="S70" s="122" t="s">
        <v>7615</v>
      </c>
      <c r="T70" s="396" t="s">
        <v>8693</v>
      </c>
      <c r="V70"/>
    </row>
    <row r="71" spans="1:22" hidden="1" x14ac:dyDescent="0.25">
      <c r="A71" s="33">
        <v>3848</v>
      </c>
      <c r="B71" s="9" t="s">
        <v>300</v>
      </c>
      <c r="C71" s="53" t="s">
        <v>9531</v>
      </c>
      <c r="D71" s="9" t="s">
        <v>301</v>
      </c>
      <c r="E71" s="54" t="s">
        <v>10</v>
      </c>
      <c r="F71" s="54">
        <v>70</v>
      </c>
      <c r="G71" s="372" t="str">
        <f>VLOOKUP(N71,'BANG THAM CHIEU'!C:E,3,0)</f>
        <v>ID052237</v>
      </c>
      <c r="H71" s="53">
        <v>2</v>
      </c>
      <c r="J71" s="10" t="str">
        <f>VLOOKUP(N71,'BANG THAM CHIEU'!C:E,2,0)</f>
        <v>MA1.1</v>
      </c>
      <c r="K71" s="590">
        <f>VLOOKUP(G71,'BANG THAM CHIEU'!$E$4:F1133,2,0)*H71</f>
        <v>17426000</v>
      </c>
      <c r="L71" s="598">
        <f t="shared" si="1"/>
        <v>750.92648452986293</v>
      </c>
      <c r="M71" s="53" t="s">
        <v>9530</v>
      </c>
      <c r="N71" s="31" t="s">
        <v>6590</v>
      </c>
      <c r="O71" s="527">
        <v>44215</v>
      </c>
      <c r="P71" s="529" t="s">
        <v>10663</v>
      </c>
      <c r="Q71" s="528" t="s">
        <v>9381</v>
      </c>
      <c r="R71" s="529">
        <v>1</v>
      </c>
      <c r="S71" s="122" t="s">
        <v>7615</v>
      </c>
      <c r="T71" s="396" t="s">
        <v>9384</v>
      </c>
      <c r="V71"/>
    </row>
    <row r="72" spans="1:22" hidden="1" x14ac:dyDescent="0.25">
      <c r="A72" s="33">
        <v>3848</v>
      </c>
      <c r="B72" s="9" t="s">
        <v>300</v>
      </c>
      <c r="C72" s="53" t="s">
        <v>9531</v>
      </c>
      <c r="D72" s="9" t="s">
        <v>301</v>
      </c>
      <c r="E72" s="54" t="s">
        <v>10</v>
      </c>
      <c r="F72" s="54">
        <v>71</v>
      </c>
      <c r="G72" s="372" t="str">
        <f>VLOOKUP(N72,'BANG THAM CHIEU'!C:E,3,0)</f>
        <v>ID057114</v>
      </c>
      <c r="H72" s="53">
        <v>10</v>
      </c>
      <c r="J72" s="10" t="str">
        <f>VLOOKUP(N72,'BANG THAM CHIEU'!C:E,2,0)</f>
        <v>MB4.1</v>
      </c>
      <c r="K72" s="590">
        <f>VLOOKUP(G72,'BANG THAM CHIEU'!$E$4:F1134,2,0)*H72</f>
        <v>130000</v>
      </c>
      <c r="L72" s="598">
        <f t="shared" si="1"/>
        <v>5.6019994828923556</v>
      </c>
      <c r="M72" s="53" t="s">
        <v>9530</v>
      </c>
      <c r="N72" s="31" t="s">
        <v>6604</v>
      </c>
      <c r="O72" s="527">
        <v>44215</v>
      </c>
      <c r="P72" s="529" t="s">
        <v>10663</v>
      </c>
      <c r="Q72" s="528" t="s">
        <v>9381</v>
      </c>
      <c r="R72" s="529">
        <v>1</v>
      </c>
      <c r="S72" s="122" t="s">
        <v>7616</v>
      </c>
      <c r="T72" s="396" t="s">
        <v>8693</v>
      </c>
      <c r="V72"/>
    </row>
    <row r="73" spans="1:22" hidden="1" x14ac:dyDescent="0.25">
      <c r="A73" s="33">
        <v>3848</v>
      </c>
      <c r="B73" s="9" t="s">
        <v>300</v>
      </c>
      <c r="C73" s="53" t="s">
        <v>9531</v>
      </c>
      <c r="D73" s="9" t="s">
        <v>301</v>
      </c>
      <c r="E73" s="54" t="s">
        <v>10</v>
      </c>
      <c r="F73" s="54">
        <v>72</v>
      </c>
      <c r="G73" s="372" t="str">
        <f>VLOOKUP(N73,'BANG THAM CHIEU'!C:E,3,0)</f>
        <v>ID057085</v>
      </c>
      <c r="H73" s="53">
        <v>10</v>
      </c>
      <c r="J73" s="10" t="str">
        <f>VLOOKUP(N73,'BANG THAM CHIEU'!C:E,2,0)</f>
        <v>MB4.1</v>
      </c>
      <c r="K73" s="590">
        <f>VLOOKUP(G73,'BANG THAM CHIEU'!$E$4:F1135,2,0)*H73</f>
        <v>100000</v>
      </c>
      <c r="L73" s="598">
        <f t="shared" si="1"/>
        <v>4.3092303714556577</v>
      </c>
      <c r="M73" s="53" t="s">
        <v>9530</v>
      </c>
      <c r="N73" s="31" t="s">
        <v>4542</v>
      </c>
      <c r="O73" s="527">
        <v>44215</v>
      </c>
      <c r="P73" s="529" t="s">
        <v>10663</v>
      </c>
      <c r="Q73" s="528" t="s">
        <v>9381</v>
      </c>
      <c r="R73" s="529">
        <v>1</v>
      </c>
      <c r="S73" s="122" t="s">
        <v>7616</v>
      </c>
      <c r="T73" s="396" t="s">
        <v>8693</v>
      </c>
      <c r="V73"/>
    </row>
    <row r="74" spans="1:22" hidden="1" x14ac:dyDescent="0.25">
      <c r="A74" s="33">
        <v>3848</v>
      </c>
      <c r="B74" s="9" t="s">
        <v>300</v>
      </c>
      <c r="C74" s="53" t="s">
        <v>9531</v>
      </c>
      <c r="D74" s="9" t="s">
        <v>301</v>
      </c>
      <c r="E74" s="54" t="s">
        <v>10</v>
      </c>
      <c r="F74" s="54">
        <v>73</v>
      </c>
      <c r="G74" s="372" t="str">
        <f>VLOOKUP(N74,'BANG THAM CHIEU'!C:E,3,0)</f>
        <v>ID057307</v>
      </c>
      <c r="H74" s="53">
        <v>1</v>
      </c>
      <c r="J74" s="10" t="str">
        <f>VLOOKUP(N74,'BANG THAM CHIEU'!C:E,2,0)</f>
        <v>MB1.1</v>
      </c>
      <c r="K74" s="590">
        <f>VLOOKUP(G74,'BANG THAM CHIEU'!$E$4:F1136,2,0)*H74</f>
        <v>30000</v>
      </c>
      <c r="L74" s="598">
        <f t="shared" si="1"/>
        <v>1.2927691114366975</v>
      </c>
      <c r="M74" s="53" t="s">
        <v>9530</v>
      </c>
      <c r="N74" s="31" t="s">
        <v>10319</v>
      </c>
      <c r="O74" s="527">
        <v>44215</v>
      </c>
      <c r="P74" s="529" t="s">
        <v>10663</v>
      </c>
      <c r="Q74" s="528" t="s">
        <v>9381</v>
      </c>
      <c r="R74" s="529">
        <v>1</v>
      </c>
      <c r="S74" s="122" t="s">
        <v>7616</v>
      </c>
      <c r="T74" s="396" t="s">
        <v>8693</v>
      </c>
      <c r="V74"/>
    </row>
    <row r="75" spans="1:22" hidden="1" x14ac:dyDescent="0.25">
      <c r="A75" s="33">
        <v>3848</v>
      </c>
      <c r="B75" s="9" t="s">
        <v>300</v>
      </c>
      <c r="C75" s="53" t="s">
        <v>9531</v>
      </c>
      <c r="D75" s="9" t="s">
        <v>301</v>
      </c>
      <c r="E75" s="54" t="s">
        <v>10</v>
      </c>
      <c r="F75" s="54">
        <v>74</v>
      </c>
      <c r="G75" s="372" t="e">
        <f>VLOOKUP(N75,'BANG THAM CHIEU'!C:E,3,0)</f>
        <v>#N/A</v>
      </c>
      <c r="H75" s="53">
        <v>10</v>
      </c>
      <c r="J75" s="10" t="e">
        <f>VLOOKUP(N75,'BANG THAM CHIEU'!C:E,2,0)</f>
        <v>#N/A</v>
      </c>
      <c r="K75" s="590" t="e">
        <f>VLOOKUP(G75,'BANG THAM CHIEU'!$E$4:F1137,2,0)*H75</f>
        <v>#N/A</v>
      </c>
      <c r="L75" s="598" t="e">
        <f t="shared" si="1"/>
        <v>#N/A</v>
      </c>
      <c r="M75" s="53" t="s">
        <v>9530</v>
      </c>
      <c r="N75" s="31" t="s">
        <v>1430</v>
      </c>
      <c r="O75" s="527">
        <v>44216</v>
      </c>
      <c r="P75" s="529" t="s">
        <v>10663</v>
      </c>
      <c r="Q75" s="528" t="s">
        <v>9381</v>
      </c>
      <c r="R75" s="529">
        <v>1</v>
      </c>
      <c r="S75" s="122" t="s">
        <v>7615</v>
      </c>
      <c r="T75" s="396" t="s">
        <v>8693</v>
      </c>
      <c r="V75"/>
    </row>
    <row r="76" spans="1:22" hidden="1" x14ac:dyDescent="0.25">
      <c r="A76" s="33">
        <v>3848</v>
      </c>
      <c r="B76" s="9" t="s">
        <v>300</v>
      </c>
      <c r="C76" s="53" t="s">
        <v>9531</v>
      </c>
      <c r="D76" s="9" t="s">
        <v>301</v>
      </c>
      <c r="E76" s="54" t="s">
        <v>10</v>
      </c>
      <c r="F76" s="54">
        <v>75</v>
      </c>
      <c r="G76" s="372" t="str">
        <f>VLOOKUP(N76,'BANG THAM CHIEU'!C:E,3,0)</f>
        <v>ID055711</v>
      </c>
      <c r="H76" s="53">
        <v>3</v>
      </c>
      <c r="J76" s="10" t="str">
        <f>VLOOKUP(N76,'BANG THAM CHIEU'!C:E,2,0)</f>
        <v>MB3.2</v>
      </c>
      <c r="K76" s="590">
        <f>VLOOKUP(G76,'BANG THAM CHIEU'!$E$4:F1138,2,0)*H76</f>
        <v>1155000</v>
      </c>
      <c r="L76" s="598">
        <f t="shared" si="1"/>
        <v>49.771610790312849</v>
      </c>
      <c r="M76" s="53" t="s">
        <v>9530</v>
      </c>
      <c r="N76" s="31" t="s">
        <v>1503</v>
      </c>
      <c r="O76" s="527">
        <v>44216</v>
      </c>
      <c r="P76" s="529" t="s">
        <v>10663</v>
      </c>
      <c r="Q76" s="528" t="s">
        <v>9381</v>
      </c>
      <c r="R76" s="529">
        <v>1</v>
      </c>
      <c r="S76" s="122" t="s">
        <v>7615</v>
      </c>
      <c r="T76" s="396" t="s">
        <v>9385</v>
      </c>
      <c r="V76"/>
    </row>
    <row r="77" spans="1:22" hidden="1" x14ac:dyDescent="0.25">
      <c r="A77" s="33">
        <v>3848</v>
      </c>
      <c r="B77" s="9" t="s">
        <v>300</v>
      </c>
      <c r="C77" s="53" t="s">
        <v>9531</v>
      </c>
      <c r="D77" s="9" t="s">
        <v>301</v>
      </c>
      <c r="E77" s="54" t="s">
        <v>10</v>
      </c>
      <c r="F77" s="54">
        <v>76</v>
      </c>
      <c r="G77" s="372" t="str">
        <f>VLOOKUP(N77,'BANG THAM CHIEU'!C:E,3,0)</f>
        <v>ID055553</v>
      </c>
      <c r="H77" s="53">
        <v>5</v>
      </c>
      <c r="J77" s="10" t="str">
        <f>VLOOKUP(N77,'BANG THAM CHIEU'!C:E,2,0)</f>
        <v>MB1.3</v>
      </c>
      <c r="K77" s="590">
        <f>VLOOKUP(G77,'BANG THAM CHIEU'!$E$4:F1139,2,0)*H77</f>
        <v>32280</v>
      </c>
      <c r="L77" s="598">
        <f t="shared" si="1"/>
        <v>1.3910195639058864</v>
      </c>
      <c r="M77" s="53" t="s">
        <v>9530</v>
      </c>
      <c r="N77" s="31" t="s">
        <v>7243</v>
      </c>
      <c r="O77" s="527">
        <v>44216</v>
      </c>
      <c r="P77" s="529" t="s">
        <v>10663</v>
      </c>
      <c r="Q77" s="528" t="s">
        <v>9381</v>
      </c>
      <c r="R77" s="529">
        <v>1</v>
      </c>
      <c r="S77" s="122" t="s">
        <v>7614</v>
      </c>
      <c r="T77" s="396" t="s">
        <v>9386</v>
      </c>
      <c r="V77"/>
    </row>
    <row r="78" spans="1:22" hidden="1" x14ac:dyDescent="0.25">
      <c r="A78" s="33">
        <v>3848</v>
      </c>
      <c r="B78" s="9" t="s">
        <v>300</v>
      </c>
      <c r="C78" s="53" t="s">
        <v>9531</v>
      </c>
      <c r="D78" s="9" t="s">
        <v>301</v>
      </c>
      <c r="E78" s="54" t="s">
        <v>10</v>
      </c>
      <c r="F78" s="54">
        <v>77</v>
      </c>
      <c r="G78" s="372" t="str">
        <f>VLOOKUP(N78,'BANG THAM CHIEU'!C:E,3,0)</f>
        <v>ID055554</v>
      </c>
      <c r="H78" s="53">
        <v>6</v>
      </c>
      <c r="J78" s="10" t="str">
        <f>VLOOKUP(N78,'BANG THAM CHIEU'!C:E,2,0)</f>
        <v>MB1.3</v>
      </c>
      <c r="K78" s="590">
        <f>VLOOKUP(G78,'BANG THAM CHIEU'!$E$4:F1140,2,0)*H78</f>
        <v>72000</v>
      </c>
      <c r="L78" s="598">
        <f t="shared" si="1"/>
        <v>3.1026458674480737</v>
      </c>
      <c r="M78" s="53" t="s">
        <v>9530</v>
      </c>
      <c r="N78" s="31" t="s">
        <v>7242</v>
      </c>
      <c r="O78" s="527">
        <v>44216</v>
      </c>
      <c r="P78" s="529" t="s">
        <v>10663</v>
      </c>
      <c r="Q78" s="528" t="s">
        <v>9381</v>
      </c>
      <c r="R78" s="529">
        <v>1</v>
      </c>
      <c r="S78" s="122" t="s">
        <v>7614</v>
      </c>
      <c r="T78" s="396" t="s">
        <v>9386</v>
      </c>
      <c r="V78"/>
    </row>
    <row r="79" spans="1:22" hidden="1" x14ac:dyDescent="0.25">
      <c r="A79" s="33">
        <v>3848</v>
      </c>
      <c r="B79" s="9" t="s">
        <v>300</v>
      </c>
      <c r="C79" s="53" t="s">
        <v>9531</v>
      </c>
      <c r="D79" s="9" t="s">
        <v>301</v>
      </c>
      <c r="E79" s="54" t="s">
        <v>10</v>
      </c>
      <c r="F79" s="54">
        <v>78</v>
      </c>
      <c r="G79" s="372" t="str">
        <f>VLOOKUP(N79,'BANG THAM CHIEU'!C:E,3,0)</f>
        <v>ID055281</v>
      </c>
      <c r="H79" s="53">
        <v>5</v>
      </c>
      <c r="J79" s="10" t="str">
        <f>VLOOKUP(N79,'BANG THAM CHIEU'!C:E,2,0)</f>
        <v>MB3.3</v>
      </c>
      <c r="K79" s="590">
        <f>VLOOKUP(G79,'BANG THAM CHIEU'!$E$4:F1141,2,0)*H79</f>
        <v>150000</v>
      </c>
      <c r="L79" s="598">
        <f t="shared" si="1"/>
        <v>6.463845557183487</v>
      </c>
      <c r="M79" s="53" t="s">
        <v>9530</v>
      </c>
      <c r="N79" s="11" t="s">
        <v>4540</v>
      </c>
      <c r="O79" s="527">
        <v>44216</v>
      </c>
      <c r="P79" s="529" t="s">
        <v>10663</v>
      </c>
      <c r="Q79" s="528" t="s">
        <v>9381</v>
      </c>
      <c r="R79" s="529">
        <v>1</v>
      </c>
      <c r="S79" s="122" t="s">
        <v>7616</v>
      </c>
      <c r="T79" s="396" t="s">
        <v>8693</v>
      </c>
      <c r="V79"/>
    </row>
    <row r="80" spans="1:22" hidden="1" x14ac:dyDescent="0.25">
      <c r="A80" s="33">
        <v>3848</v>
      </c>
      <c r="B80" s="9" t="s">
        <v>300</v>
      </c>
      <c r="C80" s="53" t="s">
        <v>9531</v>
      </c>
      <c r="D80" s="9" t="s">
        <v>301</v>
      </c>
      <c r="E80" s="54" t="s">
        <v>10</v>
      </c>
      <c r="F80" s="54">
        <v>79</v>
      </c>
      <c r="G80" s="372" t="str">
        <f>VLOOKUP(N80,'BANG THAM CHIEU'!C:E,3,0)</f>
        <v>ID057041</v>
      </c>
      <c r="H80" s="53">
        <v>5</v>
      </c>
      <c r="J80" s="10" t="str">
        <f>VLOOKUP(N80,'BANG THAM CHIEU'!C:E,2,0)</f>
        <v>MB1.2</v>
      </c>
      <c r="K80" s="590">
        <f>VLOOKUP(G80,'BANG THAM CHIEU'!$E$4:F1142,2,0)*H80</f>
        <v>395000</v>
      </c>
      <c r="L80" s="598">
        <f t="shared" si="1"/>
        <v>17.02145996724985</v>
      </c>
      <c r="M80" s="53" t="s">
        <v>9530</v>
      </c>
      <c r="N80" s="175" t="s">
        <v>6607</v>
      </c>
      <c r="O80" s="527">
        <v>44216</v>
      </c>
      <c r="P80" s="529" t="s">
        <v>10663</v>
      </c>
      <c r="Q80" s="528" t="s">
        <v>9381</v>
      </c>
      <c r="R80" s="529">
        <v>1</v>
      </c>
      <c r="S80" s="122" t="s">
        <v>7616</v>
      </c>
      <c r="T80" s="396" t="s">
        <v>8693</v>
      </c>
      <c r="V80"/>
    </row>
    <row r="81" spans="1:22" hidden="1" x14ac:dyDescent="0.25">
      <c r="A81" s="33">
        <v>3848</v>
      </c>
      <c r="B81" s="9" t="s">
        <v>300</v>
      </c>
      <c r="C81" s="53" t="s">
        <v>9531</v>
      </c>
      <c r="D81" s="9" t="s">
        <v>301</v>
      </c>
      <c r="E81" s="54" t="s">
        <v>10</v>
      </c>
      <c r="F81" s="54">
        <v>80</v>
      </c>
      <c r="G81" s="372" t="str">
        <f>VLOOKUP(N81,'BANG THAM CHIEU'!C:E,3,0)</f>
        <v>ID057039</v>
      </c>
      <c r="H81" s="53">
        <v>1</v>
      </c>
      <c r="J81" s="10" t="str">
        <f>VLOOKUP(N81,'BANG THAM CHIEU'!C:E,2,0)</f>
        <v>MD1.1</v>
      </c>
      <c r="K81" s="590">
        <f>VLOOKUP(G81,'BANG THAM CHIEU'!$E$4:F1143,2,0)*H81</f>
        <v>619000</v>
      </c>
      <c r="L81" s="598">
        <f t="shared" si="1"/>
        <v>26.674135999310522</v>
      </c>
      <c r="M81" s="53" t="s">
        <v>9530</v>
      </c>
      <c r="N81" s="31" t="s">
        <v>7311</v>
      </c>
      <c r="O81" s="527">
        <v>44216</v>
      </c>
      <c r="P81" s="529" t="s">
        <v>10663</v>
      </c>
      <c r="Q81" s="528" t="s">
        <v>9381</v>
      </c>
      <c r="R81" s="529">
        <v>1</v>
      </c>
      <c r="S81" s="122" t="s">
        <v>7616</v>
      </c>
      <c r="T81" s="396" t="s">
        <v>8693</v>
      </c>
      <c r="V81"/>
    </row>
    <row r="82" spans="1:22" hidden="1" x14ac:dyDescent="0.25">
      <c r="A82" s="33">
        <v>3848</v>
      </c>
      <c r="B82" s="9" t="s">
        <v>300</v>
      </c>
      <c r="C82" s="53" t="s">
        <v>9531</v>
      </c>
      <c r="D82" s="9" t="s">
        <v>301</v>
      </c>
      <c r="E82" s="54" t="s">
        <v>10</v>
      </c>
      <c r="F82" s="54">
        <v>81</v>
      </c>
      <c r="G82" s="372" t="str">
        <f>VLOOKUP(N82,'BANG THAM CHIEU'!C:E,3,0)</f>
        <v>ID055781</v>
      </c>
      <c r="H82" s="53">
        <v>10</v>
      </c>
      <c r="J82" s="10" t="str">
        <f>VLOOKUP(N82,'BANG THAM CHIEU'!C:E,2,0)</f>
        <v>MC2.2</v>
      </c>
      <c r="K82" s="590">
        <f>VLOOKUP(G82,'BANG THAM CHIEU'!$E$4:F1144,2,0)*H82</f>
        <v>48800</v>
      </c>
      <c r="L82" s="598">
        <f t="shared" si="1"/>
        <v>2.1029044212703609</v>
      </c>
      <c r="M82" s="53" t="s">
        <v>9530</v>
      </c>
      <c r="N82" s="11" t="s">
        <v>9647</v>
      </c>
      <c r="O82" s="527">
        <v>44216</v>
      </c>
      <c r="P82" s="529" t="s">
        <v>10663</v>
      </c>
      <c r="Q82" s="528" t="s">
        <v>9381</v>
      </c>
      <c r="R82" s="529">
        <v>1</v>
      </c>
      <c r="S82" s="122" t="s">
        <v>9325</v>
      </c>
      <c r="T82" s="396" t="s">
        <v>9387</v>
      </c>
      <c r="V82"/>
    </row>
    <row r="83" spans="1:22" hidden="1" x14ac:dyDescent="0.25">
      <c r="A83" s="33">
        <v>3848</v>
      </c>
      <c r="B83" s="9" t="s">
        <v>300</v>
      </c>
      <c r="C83" s="53" t="s">
        <v>9531</v>
      </c>
      <c r="D83" s="9" t="s">
        <v>301</v>
      </c>
      <c r="E83" s="54" t="s">
        <v>10</v>
      </c>
      <c r="F83" s="54">
        <v>82</v>
      </c>
      <c r="G83" s="372" t="str">
        <f>VLOOKUP(N83,'BANG THAM CHIEU'!C:E,3,0)</f>
        <v>ID055757</v>
      </c>
      <c r="H83" s="53">
        <v>10</v>
      </c>
      <c r="J83" s="10" t="str">
        <f>VLOOKUP(N83,'BANG THAM CHIEU'!C:E,2,0)</f>
        <v>MB3.2</v>
      </c>
      <c r="K83" s="590">
        <f>VLOOKUP(G83,'BANG THAM CHIEU'!$E$4:F1145,2,0)*H83</f>
        <v>595780</v>
      </c>
      <c r="L83" s="598">
        <f t="shared" si="1"/>
        <v>25.67353270705852</v>
      </c>
      <c r="M83" s="53" t="s">
        <v>9530</v>
      </c>
      <c r="N83" s="11" t="s">
        <v>4539</v>
      </c>
      <c r="O83" s="527">
        <v>44216</v>
      </c>
      <c r="P83" s="529" t="s">
        <v>10663</v>
      </c>
      <c r="Q83" s="528" t="s">
        <v>9381</v>
      </c>
      <c r="R83" s="529">
        <v>1</v>
      </c>
      <c r="S83" s="122" t="s">
        <v>9325</v>
      </c>
      <c r="T83" s="396" t="s">
        <v>9387</v>
      </c>
      <c r="V83"/>
    </row>
    <row r="84" spans="1:22" hidden="1" x14ac:dyDescent="0.25">
      <c r="A84" s="33">
        <v>3848</v>
      </c>
      <c r="B84" s="9" t="s">
        <v>300</v>
      </c>
      <c r="C84" s="53" t="s">
        <v>9531</v>
      </c>
      <c r="D84" s="9" t="s">
        <v>301</v>
      </c>
      <c r="E84" s="54" t="s">
        <v>10</v>
      </c>
      <c r="F84" s="54">
        <v>83</v>
      </c>
      <c r="G84" s="372" t="str">
        <f>VLOOKUP(N84,'BANG THAM CHIEU'!C:E,3,0)</f>
        <v>ID055727</v>
      </c>
      <c r="H84" s="53">
        <v>10</v>
      </c>
      <c r="J84" s="10" t="str">
        <f>VLOOKUP(N84,'BANG THAM CHIEU'!C:E,2,0)</f>
        <v>MB3.2</v>
      </c>
      <c r="K84" s="590">
        <f>VLOOKUP(G84,'BANG THAM CHIEU'!$E$4:F1146,2,0)*H84</f>
        <v>850000</v>
      </c>
      <c r="L84" s="598">
        <f t="shared" si="1"/>
        <v>36.628458157373096</v>
      </c>
      <c r="M84" s="53" t="s">
        <v>9530</v>
      </c>
      <c r="N84" s="11" t="s">
        <v>9646</v>
      </c>
      <c r="O84" s="527">
        <v>44216</v>
      </c>
      <c r="P84" s="529" t="s">
        <v>10663</v>
      </c>
      <c r="Q84" s="528" t="s">
        <v>9381</v>
      </c>
      <c r="R84" s="529">
        <v>1</v>
      </c>
      <c r="S84" s="122" t="s">
        <v>9325</v>
      </c>
      <c r="T84" s="396" t="s">
        <v>9387</v>
      </c>
      <c r="V84"/>
    </row>
    <row r="85" spans="1:22" hidden="1" x14ac:dyDescent="0.25">
      <c r="A85" s="33">
        <v>3848</v>
      </c>
      <c r="B85" s="9" t="s">
        <v>300</v>
      </c>
      <c r="C85" s="53" t="s">
        <v>9531</v>
      </c>
      <c r="D85" s="9" t="s">
        <v>301</v>
      </c>
      <c r="E85" s="54" t="s">
        <v>10</v>
      </c>
      <c r="F85" s="54">
        <v>84</v>
      </c>
      <c r="G85" s="372" t="str">
        <f>VLOOKUP(N85,'BANG THAM CHIEU'!C:E,3,0)</f>
        <v>ID055561</v>
      </c>
      <c r="H85" s="53">
        <v>1</v>
      </c>
      <c r="J85" s="10" t="str">
        <f>VLOOKUP(N85,'BANG THAM CHIEU'!C:E,2,0)</f>
        <v>MB2.3</v>
      </c>
      <c r="K85" s="590">
        <f>VLOOKUP(G85,'BANG THAM CHIEU'!$E$4:F1147,2,0)*H85</f>
        <v>45000</v>
      </c>
      <c r="L85" s="598">
        <f t="shared" si="1"/>
        <v>1.939153667155046</v>
      </c>
      <c r="M85" s="53" t="s">
        <v>9530</v>
      </c>
      <c r="N85" s="31" t="s">
        <v>9308</v>
      </c>
      <c r="O85" s="527">
        <v>44218</v>
      </c>
      <c r="P85" s="529" t="s">
        <v>10663</v>
      </c>
      <c r="Q85" s="528" t="s">
        <v>9381</v>
      </c>
      <c r="R85" s="529">
        <v>1</v>
      </c>
      <c r="S85" s="122" t="s">
        <v>7865</v>
      </c>
      <c r="T85" s="396" t="s">
        <v>8693</v>
      </c>
      <c r="V85"/>
    </row>
    <row r="86" spans="1:22" ht="45" hidden="1" x14ac:dyDescent="0.25">
      <c r="A86" s="33">
        <v>3848</v>
      </c>
      <c r="B86" s="9" t="s">
        <v>300</v>
      </c>
      <c r="C86" s="53" t="s">
        <v>9531</v>
      </c>
      <c r="D86" s="9" t="s">
        <v>301</v>
      </c>
      <c r="E86" s="54" t="s">
        <v>10</v>
      </c>
      <c r="F86" s="54">
        <v>85</v>
      </c>
      <c r="G86" s="372" t="str">
        <f>VLOOKUP(N86,'BANG THAM CHIEU'!C:E,3,0)</f>
        <v>ID055578</v>
      </c>
      <c r="H86" s="53">
        <v>3</v>
      </c>
      <c r="J86" s="10" t="str">
        <f>VLOOKUP(N86,'BANG THAM CHIEU'!C:E,2,0)</f>
        <v>MD1.3</v>
      </c>
      <c r="K86" s="590">
        <f>VLOOKUP(G86,'BANG THAM CHIEU'!$E$4:F1148,2,0)*H86</f>
        <v>240000</v>
      </c>
      <c r="L86" s="598">
        <f t="shared" si="1"/>
        <v>10.34215289149358</v>
      </c>
      <c r="M86" s="53" t="s">
        <v>9530</v>
      </c>
      <c r="N86" s="151" t="s">
        <v>4585</v>
      </c>
      <c r="O86" s="527">
        <v>44218</v>
      </c>
      <c r="P86" s="529" t="s">
        <v>10663</v>
      </c>
      <c r="Q86" s="528" t="s">
        <v>9381</v>
      </c>
      <c r="R86" s="529">
        <v>1</v>
      </c>
      <c r="S86" s="122" t="s">
        <v>8816</v>
      </c>
      <c r="T86" s="396" t="s">
        <v>8693</v>
      </c>
      <c r="V86"/>
    </row>
    <row r="87" spans="1:22" hidden="1" x14ac:dyDescent="0.25">
      <c r="A87" s="33">
        <v>3848</v>
      </c>
      <c r="B87" s="9" t="s">
        <v>300</v>
      </c>
      <c r="C87" s="53" t="s">
        <v>9531</v>
      </c>
      <c r="D87" s="9" t="s">
        <v>301</v>
      </c>
      <c r="E87" s="54" t="s">
        <v>10</v>
      </c>
      <c r="F87" s="54">
        <v>86</v>
      </c>
      <c r="G87" s="372" t="str">
        <f>VLOOKUP(N87,'BANG THAM CHIEU'!C:E,3,0)</f>
        <v>ID055609</v>
      </c>
      <c r="H87" s="53">
        <v>1</v>
      </c>
      <c r="J87" s="10" t="str">
        <f>VLOOKUP(N87,'BANG THAM CHIEU'!C:E,2,0)</f>
        <v>MB1.1</v>
      </c>
      <c r="K87" s="590">
        <f>VLOOKUP(G87,'BANG THAM CHIEU'!$E$4:F1149,2,0)*H87</f>
        <v>95000</v>
      </c>
      <c r="L87" s="598">
        <f t="shared" si="1"/>
        <v>4.0937688528828753</v>
      </c>
      <c r="M87" s="53" t="s">
        <v>9530</v>
      </c>
      <c r="N87" s="31" t="s">
        <v>7897</v>
      </c>
      <c r="O87" s="527">
        <v>44218</v>
      </c>
      <c r="P87" s="529" t="s">
        <v>10663</v>
      </c>
      <c r="Q87" s="528" t="s">
        <v>9381</v>
      </c>
      <c r="R87" s="529">
        <v>1</v>
      </c>
      <c r="S87" s="122" t="s">
        <v>7616</v>
      </c>
      <c r="T87" s="396" t="s">
        <v>8693</v>
      </c>
      <c r="V87"/>
    </row>
    <row r="88" spans="1:22" ht="45" hidden="1" x14ac:dyDescent="0.25">
      <c r="A88" s="33">
        <v>3848</v>
      </c>
      <c r="B88" s="9" t="s">
        <v>300</v>
      </c>
      <c r="C88" s="53" t="s">
        <v>9531</v>
      </c>
      <c r="D88" s="9" t="s">
        <v>301</v>
      </c>
      <c r="E88" s="54" t="s">
        <v>10</v>
      </c>
      <c r="F88" s="54">
        <v>87</v>
      </c>
      <c r="G88" s="372" t="str">
        <f>VLOOKUP(N88,'BANG THAM CHIEU'!C:E,3,0)</f>
        <v>ID057029</v>
      </c>
      <c r="H88" s="53">
        <v>6</v>
      </c>
      <c r="J88" s="10" t="str">
        <f>VLOOKUP(N88,'BANG THAM CHIEU'!C:E,2,0)</f>
        <v>MB2.2</v>
      </c>
      <c r="K88" s="590">
        <f>VLOOKUP(G88,'BANG THAM CHIEU'!$E$4:F1150,2,0)*H88</f>
        <v>402000</v>
      </c>
      <c r="L88" s="598">
        <f t="shared" si="1"/>
        <v>17.323106093251745</v>
      </c>
      <c r="M88" s="53" t="s">
        <v>9530</v>
      </c>
      <c r="N88" s="171" t="s">
        <v>10250</v>
      </c>
      <c r="O88" s="527">
        <v>44218</v>
      </c>
      <c r="P88" s="529" t="s">
        <v>10663</v>
      </c>
      <c r="Q88" s="528" t="s">
        <v>9381</v>
      </c>
      <c r="R88" s="529">
        <v>1</v>
      </c>
      <c r="S88" s="122" t="s">
        <v>7616</v>
      </c>
      <c r="T88" s="396" t="s">
        <v>8693</v>
      </c>
      <c r="V88"/>
    </row>
    <row r="89" spans="1:22" hidden="1" x14ac:dyDescent="0.25">
      <c r="A89" s="33">
        <v>3848</v>
      </c>
      <c r="B89" s="9" t="s">
        <v>300</v>
      </c>
      <c r="C89" s="53" t="s">
        <v>9531</v>
      </c>
      <c r="D89" s="9" t="s">
        <v>301</v>
      </c>
      <c r="E89" s="54" t="s">
        <v>10</v>
      </c>
      <c r="F89" s="54">
        <v>88</v>
      </c>
      <c r="G89" s="372" t="str">
        <f>VLOOKUP(N89,'BANG THAM CHIEU'!C:E,3,0)</f>
        <v>ID055619</v>
      </c>
      <c r="H89" s="53">
        <v>15</v>
      </c>
      <c r="J89" s="10" t="str">
        <f>VLOOKUP(N89,'BANG THAM CHIEU'!C:E,2,0)</f>
        <v>MB2.4</v>
      </c>
      <c r="K89" s="590">
        <f>VLOOKUP(G89,'BANG THAM CHIEU'!$E$4:F1151,2,0)*H89</f>
        <v>1080000</v>
      </c>
      <c r="L89" s="598">
        <f t="shared" si="1"/>
        <v>46.539688011721104</v>
      </c>
      <c r="M89" s="53" t="s">
        <v>9530</v>
      </c>
      <c r="N89" s="11" t="s">
        <v>2969</v>
      </c>
      <c r="O89" s="527">
        <v>44218</v>
      </c>
      <c r="P89" s="529" t="s">
        <v>10663</v>
      </c>
      <c r="Q89" s="528" t="s">
        <v>9381</v>
      </c>
      <c r="R89" s="529">
        <v>1</v>
      </c>
      <c r="S89" s="122" t="s">
        <v>7616</v>
      </c>
      <c r="T89" s="396" t="s">
        <v>8693</v>
      </c>
      <c r="V89"/>
    </row>
    <row r="90" spans="1:22" hidden="1" x14ac:dyDescent="0.25">
      <c r="A90" s="33">
        <v>3848</v>
      </c>
      <c r="B90" s="9" t="s">
        <v>300</v>
      </c>
      <c r="C90" s="53" t="s">
        <v>9531</v>
      </c>
      <c r="D90" s="9" t="s">
        <v>301</v>
      </c>
      <c r="E90" s="54" t="s">
        <v>10</v>
      </c>
      <c r="F90" s="54">
        <v>89</v>
      </c>
      <c r="G90" s="372" t="str">
        <f>VLOOKUP(N90,'BANG THAM CHIEU'!C:E,3,0)</f>
        <v>ID055576</v>
      </c>
      <c r="H90" s="53">
        <v>1</v>
      </c>
      <c r="J90" s="10" t="str">
        <f>VLOOKUP(N90,'BANG THAM CHIEU'!C:E,2,0)</f>
        <v>MB1.1</v>
      </c>
      <c r="K90" s="590">
        <f>VLOOKUP(G90,'BANG THAM CHIEU'!$E$4:F1152,2,0)*H90</f>
        <v>8000</v>
      </c>
      <c r="L90" s="598">
        <f t="shared" si="1"/>
        <v>0.34473842971645263</v>
      </c>
      <c r="M90" s="53" t="s">
        <v>9530</v>
      </c>
      <c r="N90" s="11" t="s">
        <v>6920</v>
      </c>
      <c r="O90" s="527">
        <v>44218</v>
      </c>
      <c r="P90" s="529" t="s">
        <v>10663</v>
      </c>
      <c r="Q90" s="528" t="s">
        <v>9381</v>
      </c>
      <c r="R90" s="529">
        <v>1</v>
      </c>
      <c r="S90" s="122" t="s">
        <v>7616</v>
      </c>
      <c r="T90" s="396" t="s">
        <v>8693</v>
      </c>
      <c r="V90"/>
    </row>
    <row r="91" spans="1:22" hidden="1" x14ac:dyDescent="0.25">
      <c r="A91" s="33">
        <v>3848</v>
      </c>
      <c r="B91" s="9" t="s">
        <v>300</v>
      </c>
      <c r="C91" s="53" t="s">
        <v>9531</v>
      </c>
      <c r="D91" s="9" t="s">
        <v>301</v>
      </c>
      <c r="E91" s="54" t="s">
        <v>10</v>
      </c>
      <c r="F91" s="54">
        <v>90</v>
      </c>
      <c r="G91" s="372" t="str">
        <f>VLOOKUP(N91,'BANG THAM CHIEU'!C:E,3,0)</f>
        <v>ID057165</v>
      </c>
      <c r="H91" s="11">
        <v>2</v>
      </c>
      <c r="J91" s="10" t="str">
        <f>VLOOKUP(N91,'BANG THAM CHIEU'!C:E,2,0)</f>
        <v>MB4.1</v>
      </c>
      <c r="K91" s="590">
        <f>VLOOKUP(G91,'BANG THAM CHIEU'!$E$4:F1153,2,0)*H91</f>
        <v>110000</v>
      </c>
      <c r="L91" s="598">
        <f t="shared" si="1"/>
        <v>4.7401534086012242</v>
      </c>
      <c r="M91" s="53" t="s">
        <v>9530</v>
      </c>
      <c r="N91" s="31" t="s">
        <v>6100</v>
      </c>
      <c r="O91" s="527">
        <v>44218</v>
      </c>
      <c r="P91" s="529" t="s">
        <v>10663</v>
      </c>
      <c r="Q91" s="528" t="s">
        <v>9381</v>
      </c>
      <c r="R91" s="529">
        <v>1</v>
      </c>
      <c r="S91" s="122" t="s">
        <v>7616</v>
      </c>
      <c r="T91" s="396" t="s">
        <v>8693</v>
      </c>
      <c r="V91"/>
    </row>
    <row r="92" spans="1:22" s="39" customFormat="1" hidden="1" x14ac:dyDescent="0.25">
      <c r="A92" s="33">
        <v>3848</v>
      </c>
      <c r="B92" s="36" t="s">
        <v>300</v>
      </c>
      <c r="C92" s="53" t="s">
        <v>9531</v>
      </c>
      <c r="D92" s="9" t="s">
        <v>301</v>
      </c>
      <c r="E92" s="37" t="s">
        <v>10</v>
      </c>
      <c r="F92" s="54">
        <v>91</v>
      </c>
      <c r="G92" s="372" t="str">
        <f>VLOOKUP(N92,'BANG THAM CHIEU'!C:E,3,0)</f>
        <v>ID057156</v>
      </c>
      <c r="H92" s="53">
        <v>1</v>
      </c>
      <c r="I92" s="11"/>
      <c r="J92" s="10" t="str">
        <f>VLOOKUP(N92,'BANG THAM CHIEU'!C:E,2,0)</f>
        <v>MB4.1</v>
      </c>
      <c r="K92" s="590">
        <f>VLOOKUP(G92,'BANG THAM CHIEU'!$E$4:F1154,2,0)*H92</f>
        <v>40000</v>
      </c>
      <c r="L92" s="598">
        <f t="shared" si="1"/>
        <v>1.7236921485822632</v>
      </c>
      <c r="M92" s="11" t="s">
        <v>9530</v>
      </c>
      <c r="N92" s="31" t="s">
        <v>6099</v>
      </c>
      <c r="O92" s="527">
        <v>44218</v>
      </c>
      <c r="P92" s="529" t="s">
        <v>10663</v>
      </c>
      <c r="Q92" s="528" t="s">
        <v>9381</v>
      </c>
      <c r="R92" s="529">
        <v>1</v>
      </c>
      <c r="S92" s="122" t="s">
        <v>7616</v>
      </c>
      <c r="T92" s="396" t="s">
        <v>8693</v>
      </c>
      <c r="V92"/>
    </row>
    <row r="93" spans="1:22" hidden="1" x14ac:dyDescent="0.25">
      <c r="A93" s="33">
        <v>3848</v>
      </c>
      <c r="B93" s="9" t="s">
        <v>300</v>
      </c>
      <c r="C93" s="53" t="s">
        <v>9531</v>
      </c>
      <c r="D93" s="9" t="s">
        <v>301</v>
      </c>
      <c r="E93" s="54" t="s">
        <v>10</v>
      </c>
      <c r="F93" s="54">
        <v>92</v>
      </c>
      <c r="G93" s="372" t="str">
        <f>VLOOKUP(N93,'BANG THAM CHIEU'!C:E,3,0)</f>
        <v>ID057152</v>
      </c>
      <c r="H93" s="53">
        <v>1</v>
      </c>
      <c r="J93" s="10" t="str">
        <f>VLOOKUP(N93,'BANG THAM CHIEU'!C:E,2,0)</f>
        <v>MB4.1</v>
      </c>
      <c r="K93" s="590">
        <f>VLOOKUP(G93,'BANG THAM CHIEU'!$E$4:F1155,2,0)*H93</f>
        <v>50000</v>
      </c>
      <c r="L93" s="598">
        <f t="shared" si="1"/>
        <v>2.1546151857278288</v>
      </c>
      <c r="M93" s="53" t="s">
        <v>9530</v>
      </c>
      <c r="N93" s="31" t="s">
        <v>4590</v>
      </c>
      <c r="O93" s="527">
        <v>44218</v>
      </c>
      <c r="P93" s="529" t="s">
        <v>10663</v>
      </c>
      <c r="Q93" s="528" t="s">
        <v>9381</v>
      </c>
      <c r="R93" s="529">
        <v>1</v>
      </c>
      <c r="S93" s="122" t="s">
        <v>7616</v>
      </c>
      <c r="T93" s="396" t="s">
        <v>8693</v>
      </c>
      <c r="V93"/>
    </row>
    <row r="94" spans="1:22" hidden="1" x14ac:dyDescent="0.25">
      <c r="A94" s="33">
        <v>3848</v>
      </c>
      <c r="B94" s="9" t="s">
        <v>300</v>
      </c>
      <c r="C94" s="53" t="s">
        <v>9531</v>
      </c>
      <c r="D94" s="9" t="s">
        <v>301</v>
      </c>
      <c r="E94" s="54" t="s">
        <v>10</v>
      </c>
      <c r="F94" s="54">
        <v>93</v>
      </c>
      <c r="G94" s="372" t="str">
        <f>VLOOKUP(N94,'BANG THAM CHIEU'!C:E,3,0)</f>
        <v>ID055727</v>
      </c>
      <c r="H94" s="53">
        <v>10</v>
      </c>
      <c r="J94" s="10" t="str">
        <f>VLOOKUP(N94,'BANG THAM CHIEU'!C:E,2,0)</f>
        <v>MB3.2</v>
      </c>
      <c r="K94" s="590">
        <f>VLOOKUP(G94,'BANG THAM CHIEU'!$E$4:F1156,2,0)*H94</f>
        <v>850000</v>
      </c>
      <c r="L94" s="598">
        <f t="shared" si="1"/>
        <v>36.628458157373096</v>
      </c>
      <c r="M94" s="53" t="s">
        <v>9530</v>
      </c>
      <c r="N94" s="11" t="s">
        <v>9646</v>
      </c>
      <c r="O94" s="527">
        <v>44218</v>
      </c>
      <c r="P94" s="529" t="s">
        <v>10663</v>
      </c>
      <c r="Q94" s="528" t="s">
        <v>9381</v>
      </c>
      <c r="R94" s="529">
        <v>1</v>
      </c>
      <c r="S94" s="122" t="s">
        <v>7616</v>
      </c>
      <c r="T94" s="396" t="s">
        <v>8693</v>
      </c>
      <c r="V94"/>
    </row>
    <row r="95" spans="1:22" hidden="1" x14ac:dyDescent="0.25">
      <c r="A95" s="33">
        <v>3848</v>
      </c>
      <c r="B95" s="9" t="s">
        <v>300</v>
      </c>
      <c r="C95" s="53" t="s">
        <v>9531</v>
      </c>
      <c r="D95" s="9" t="s">
        <v>301</v>
      </c>
      <c r="E95" s="54" t="s">
        <v>10</v>
      </c>
      <c r="F95" s="54">
        <v>94</v>
      </c>
      <c r="G95" s="372" t="str">
        <f>VLOOKUP(N95,'BANG THAM CHIEU'!C:E,3,0)</f>
        <v>ID057313</v>
      </c>
      <c r="H95" s="53">
        <v>1</v>
      </c>
      <c r="J95" s="10" t="str">
        <f>VLOOKUP(N95,'BANG THAM CHIEU'!C:E,2,0)</f>
        <v>MB1.1</v>
      </c>
      <c r="K95" s="590">
        <f>VLOOKUP(G95,'BANG THAM CHIEU'!$E$4:F1157,2,0)*H95</f>
        <v>130000</v>
      </c>
      <c r="L95" s="598">
        <f t="shared" si="1"/>
        <v>5.6019994828923556</v>
      </c>
      <c r="M95" s="53" t="s">
        <v>9530</v>
      </c>
      <c r="N95" s="11" t="s">
        <v>6949</v>
      </c>
      <c r="O95" s="527">
        <v>44219</v>
      </c>
      <c r="P95" s="529" t="s">
        <v>10663</v>
      </c>
      <c r="Q95" s="528" t="s">
        <v>9381</v>
      </c>
      <c r="R95" s="529">
        <v>1</v>
      </c>
      <c r="S95" s="122" t="s">
        <v>7616</v>
      </c>
      <c r="T95" s="396" t="s">
        <v>8693</v>
      </c>
      <c r="V95"/>
    </row>
    <row r="96" spans="1:22" hidden="1" x14ac:dyDescent="0.25">
      <c r="A96" s="33">
        <v>3848</v>
      </c>
      <c r="B96" s="9" t="s">
        <v>300</v>
      </c>
      <c r="C96" s="53" t="s">
        <v>9531</v>
      </c>
      <c r="D96" s="9" t="s">
        <v>301</v>
      </c>
      <c r="E96" s="54" t="s">
        <v>10</v>
      </c>
      <c r="F96" s="54">
        <v>95</v>
      </c>
      <c r="G96" s="372" t="str">
        <f>VLOOKUP(N96,'BANG THAM CHIEU'!C:E,3,0)</f>
        <v>ID055221</v>
      </c>
      <c r="H96" s="53">
        <v>4</v>
      </c>
      <c r="J96" s="10" t="str">
        <f>VLOOKUP(N96,'BANG THAM CHIEU'!C:E,2,0)</f>
        <v>MA1.1</v>
      </c>
      <c r="K96" s="590">
        <f>VLOOKUP(G96,'BANG THAM CHIEU'!$E$4:F1158,2,0)*H96</f>
        <v>1975904</v>
      </c>
      <c r="L96" s="598">
        <f t="shared" si="1"/>
        <v>85.146255278807203</v>
      </c>
      <c r="M96" s="53" t="s">
        <v>9530</v>
      </c>
      <c r="N96" s="11" t="s">
        <v>8670</v>
      </c>
      <c r="O96" s="527">
        <v>44219</v>
      </c>
      <c r="P96" s="529" t="s">
        <v>10663</v>
      </c>
      <c r="Q96" s="528" t="s">
        <v>9381</v>
      </c>
      <c r="R96" s="529">
        <v>1</v>
      </c>
      <c r="S96" s="122" t="s">
        <v>7616</v>
      </c>
      <c r="T96" s="396" t="s">
        <v>8693</v>
      </c>
      <c r="V96"/>
    </row>
    <row r="97" spans="1:22" hidden="1" x14ac:dyDescent="0.25">
      <c r="A97" s="33">
        <v>3848</v>
      </c>
      <c r="B97" s="9" t="s">
        <v>300</v>
      </c>
      <c r="C97" s="53" t="s">
        <v>9531</v>
      </c>
      <c r="D97" s="9" t="s">
        <v>301</v>
      </c>
      <c r="E97" s="54" t="s">
        <v>10</v>
      </c>
      <c r="F97" s="54">
        <v>96</v>
      </c>
      <c r="G97" s="372" t="e">
        <f>VLOOKUP(N97,'BANG THAM CHIEU'!C:E,3,0)</f>
        <v>#N/A</v>
      </c>
      <c r="H97" s="11">
        <v>1</v>
      </c>
      <c r="J97" s="10" t="e">
        <f>VLOOKUP(N97,'BANG THAM CHIEU'!C:E,2,0)</f>
        <v>#N/A</v>
      </c>
      <c r="K97" s="590" t="e">
        <f>VLOOKUP(G97,'BANG THAM CHIEU'!$E$4:F1159,2,0)*H97</f>
        <v>#N/A</v>
      </c>
      <c r="L97" s="598" t="e">
        <f t="shared" si="1"/>
        <v>#N/A</v>
      </c>
      <c r="M97" s="53" t="s">
        <v>9530</v>
      </c>
      <c r="N97" s="31" t="s">
        <v>4541</v>
      </c>
      <c r="O97" s="527">
        <v>44219</v>
      </c>
      <c r="P97" s="529" t="s">
        <v>10663</v>
      </c>
      <c r="Q97" s="528" t="s">
        <v>9381</v>
      </c>
      <c r="R97" s="529">
        <v>1</v>
      </c>
      <c r="S97" s="122" t="s">
        <v>9388</v>
      </c>
      <c r="T97" s="396" t="s">
        <v>8693</v>
      </c>
      <c r="V97"/>
    </row>
    <row r="98" spans="1:22" hidden="1" x14ac:dyDescent="0.25">
      <c r="A98" s="33">
        <v>3848</v>
      </c>
      <c r="B98" s="9" t="s">
        <v>300</v>
      </c>
      <c r="C98" s="53" t="s">
        <v>9531</v>
      </c>
      <c r="D98" s="9" t="s">
        <v>301</v>
      </c>
      <c r="E98" s="54" t="s">
        <v>10</v>
      </c>
      <c r="F98" s="54">
        <v>97</v>
      </c>
      <c r="G98" s="372" t="str">
        <f>VLOOKUP(N98,'BANG THAM CHIEU'!C:E,3,0)</f>
        <v>ID055221</v>
      </c>
      <c r="H98" s="11">
        <v>4</v>
      </c>
      <c r="J98" s="10" t="str">
        <f>VLOOKUP(N98,'BANG THAM CHIEU'!C:E,2,0)</f>
        <v>MA1.1</v>
      </c>
      <c r="K98" s="590">
        <f>VLOOKUP(G98,'BANG THAM CHIEU'!$E$4:F1160,2,0)*H98</f>
        <v>1975904</v>
      </c>
      <c r="L98" s="598">
        <f t="shared" si="1"/>
        <v>85.146255278807203</v>
      </c>
      <c r="M98" s="53" t="s">
        <v>9530</v>
      </c>
      <c r="N98" s="11" t="s">
        <v>8670</v>
      </c>
      <c r="O98" s="527">
        <v>44219</v>
      </c>
      <c r="P98" s="529" t="s">
        <v>10663</v>
      </c>
      <c r="Q98" s="528" t="s">
        <v>9381</v>
      </c>
      <c r="R98" s="529">
        <v>1</v>
      </c>
      <c r="S98" s="122" t="s">
        <v>9389</v>
      </c>
      <c r="T98" s="396" t="s">
        <v>9390</v>
      </c>
      <c r="V98"/>
    </row>
    <row r="99" spans="1:22" hidden="1" x14ac:dyDescent="0.25">
      <c r="A99" s="33">
        <v>3848</v>
      </c>
      <c r="B99" s="9" t="s">
        <v>300</v>
      </c>
      <c r="C99" s="53" t="s">
        <v>9531</v>
      </c>
      <c r="D99" s="9" t="s">
        <v>301</v>
      </c>
      <c r="E99" s="54" t="s">
        <v>10</v>
      </c>
      <c r="F99" s="54">
        <v>98</v>
      </c>
      <c r="G99" s="372" t="str">
        <f>VLOOKUP(N99,'BANG THAM CHIEU'!C:E,3,0)</f>
        <v>ID057073</v>
      </c>
      <c r="H99" s="11">
        <v>2</v>
      </c>
      <c r="J99" s="10" t="str">
        <f>VLOOKUP(N99,'BANG THAM CHIEU'!C:E,2,0)</f>
        <v>MKHO</v>
      </c>
      <c r="K99" s="590">
        <f>VLOOKUP(G99,'BANG THAM CHIEU'!$E$4:F1161,2,0)*H99</f>
        <v>12236000</v>
      </c>
      <c r="L99" s="598">
        <f t="shared" si="1"/>
        <v>527.27742825131429</v>
      </c>
      <c r="M99" s="53" t="s">
        <v>9530</v>
      </c>
      <c r="N99" s="11" t="s">
        <v>8819</v>
      </c>
      <c r="O99" s="527">
        <v>44214</v>
      </c>
      <c r="P99" s="529" t="s">
        <v>10663</v>
      </c>
      <c r="Q99" s="528" t="s">
        <v>9381</v>
      </c>
      <c r="R99" s="529">
        <v>1</v>
      </c>
      <c r="S99" s="122" t="s">
        <v>7615</v>
      </c>
      <c r="T99" s="396" t="s">
        <v>9402</v>
      </c>
      <c r="V99"/>
    </row>
    <row r="100" spans="1:22" hidden="1" x14ac:dyDescent="0.25">
      <c r="A100" s="33">
        <v>3848</v>
      </c>
      <c r="B100" s="9" t="s">
        <v>300</v>
      </c>
      <c r="C100" s="53" t="s">
        <v>9531</v>
      </c>
      <c r="D100" s="9" t="s">
        <v>301</v>
      </c>
      <c r="E100" s="54" t="s">
        <v>10</v>
      </c>
      <c r="F100" s="54">
        <v>99</v>
      </c>
      <c r="G100" s="372" t="str">
        <f>VLOOKUP(N100,'BANG THAM CHIEU'!C:E,3,0)</f>
        <v>ID055609</v>
      </c>
      <c r="H100" s="11">
        <v>1</v>
      </c>
      <c r="J100" s="10" t="str">
        <f>VLOOKUP(N100,'BANG THAM CHIEU'!C:E,2,0)</f>
        <v>MB1.1</v>
      </c>
      <c r="K100" s="590">
        <f>VLOOKUP(G100,'BANG THAM CHIEU'!$E$4:F1162,2,0)*H100</f>
        <v>95000</v>
      </c>
      <c r="L100" s="598">
        <f t="shared" si="1"/>
        <v>4.0937688528828753</v>
      </c>
      <c r="M100" s="53" t="s">
        <v>9530</v>
      </c>
      <c r="N100" s="11" t="s">
        <v>7897</v>
      </c>
      <c r="O100" s="527">
        <v>44221</v>
      </c>
      <c r="P100" s="529" t="s">
        <v>10663</v>
      </c>
      <c r="Q100" s="528" t="s">
        <v>9419</v>
      </c>
      <c r="R100" s="529">
        <v>1</v>
      </c>
      <c r="S100" s="122" t="s">
        <v>7614</v>
      </c>
      <c r="T100" s="396" t="s">
        <v>9415</v>
      </c>
      <c r="V100"/>
    </row>
    <row r="101" spans="1:22" hidden="1" x14ac:dyDescent="0.25">
      <c r="A101" s="33">
        <v>3848</v>
      </c>
      <c r="B101" s="9" t="s">
        <v>300</v>
      </c>
      <c r="C101" s="53" t="s">
        <v>9531</v>
      </c>
      <c r="D101" s="9" t="s">
        <v>301</v>
      </c>
      <c r="E101" s="54" t="s">
        <v>10</v>
      </c>
      <c r="F101" s="54">
        <v>100</v>
      </c>
      <c r="G101" s="372" t="str">
        <f>VLOOKUP(N101,'BANG THAM CHIEU'!C:E,3,0)</f>
        <v>ID055609</v>
      </c>
      <c r="H101" s="11">
        <v>2</v>
      </c>
      <c r="J101" s="10" t="str">
        <f>VLOOKUP(N101,'BANG THAM CHIEU'!C:E,2,0)</f>
        <v>MB1.1</v>
      </c>
      <c r="K101" s="590">
        <f>VLOOKUP(G101,'BANG THAM CHIEU'!$E$4:F1163,2,0)*H101</f>
        <v>190000</v>
      </c>
      <c r="L101" s="598">
        <f t="shared" si="1"/>
        <v>8.1875377057657506</v>
      </c>
      <c r="M101" s="53" t="s">
        <v>9530</v>
      </c>
      <c r="N101" s="11" t="s">
        <v>7897</v>
      </c>
      <c r="O101" s="527">
        <v>44222</v>
      </c>
      <c r="P101" s="529" t="s">
        <v>10663</v>
      </c>
      <c r="Q101" s="528" t="s">
        <v>9419</v>
      </c>
      <c r="R101" s="529">
        <v>1</v>
      </c>
      <c r="S101" s="122" t="s">
        <v>7615</v>
      </c>
      <c r="T101" s="396" t="s">
        <v>9416</v>
      </c>
      <c r="V101"/>
    </row>
    <row r="102" spans="1:22" hidden="1" x14ac:dyDescent="0.25">
      <c r="A102" s="33">
        <v>3848</v>
      </c>
      <c r="B102" s="9" t="s">
        <v>300</v>
      </c>
      <c r="C102" s="53" t="s">
        <v>9531</v>
      </c>
      <c r="D102" s="9" t="s">
        <v>301</v>
      </c>
      <c r="E102" s="54" t="s">
        <v>10</v>
      </c>
      <c r="F102" s="54">
        <v>101</v>
      </c>
      <c r="G102" s="372" t="str">
        <f>VLOOKUP(N102,'BANG THAM CHIEU'!C:E,3,0)</f>
        <v>ID057085</v>
      </c>
      <c r="H102" s="11">
        <v>10</v>
      </c>
      <c r="J102" s="10" t="str">
        <f>VLOOKUP(N102,'BANG THAM CHIEU'!C:E,2,0)</f>
        <v>MB4.1</v>
      </c>
      <c r="K102" s="590">
        <f>VLOOKUP(G102,'BANG THAM CHIEU'!$E$4:F1164,2,0)*H102</f>
        <v>100000</v>
      </c>
      <c r="L102" s="598">
        <f t="shared" si="1"/>
        <v>4.3092303714556577</v>
      </c>
      <c r="M102" s="53" t="s">
        <v>9530</v>
      </c>
      <c r="N102" s="11" t="s">
        <v>4542</v>
      </c>
      <c r="O102" s="527">
        <v>44222</v>
      </c>
      <c r="P102" s="529" t="s">
        <v>10663</v>
      </c>
      <c r="Q102" s="528" t="s">
        <v>9419</v>
      </c>
      <c r="R102" s="529">
        <v>1</v>
      </c>
      <c r="S102" s="122" t="s">
        <v>7615</v>
      </c>
      <c r="T102" s="396" t="s">
        <v>8693</v>
      </c>
      <c r="V102"/>
    </row>
    <row r="103" spans="1:22" hidden="1" x14ac:dyDescent="0.25">
      <c r="A103" s="33">
        <v>3848</v>
      </c>
      <c r="B103" s="9" t="s">
        <v>300</v>
      </c>
      <c r="C103" s="53" t="s">
        <v>9531</v>
      </c>
      <c r="D103" s="9" t="s">
        <v>301</v>
      </c>
      <c r="E103" s="54" t="s">
        <v>10</v>
      </c>
      <c r="F103" s="54">
        <v>102</v>
      </c>
      <c r="G103" s="372" t="str">
        <f>VLOOKUP(N103,'BANG THAM CHIEU'!C:E,3,0)</f>
        <v>ID057114</v>
      </c>
      <c r="H103" s="11">
        <v>9</v>
      </c>
      <c r="J103" s="10" t="str">
        <f>VLOOKUP(N103,'BANG THAM CHIEU'!C:E,2,0)</f>
        <v>MB4.1</v>
      </c>
      <c r="K103" s="590">
        <f>VLOOKUP(G103,'BANG THAM CHIEU'!$E$4:F1165,2,0)*H103</f>
        <v>117000</v>
      </c>
      <c r="L103" s="598">
        <f t="shared" si="1"/>
        <v>5.0417995346031201</v>
      </c>
      <c r="M103" s="53" t="s">
        <v>9530</v>
      </c>
      <c r="N103" s="31" t="s">
        <v>6604</v>
      </c>
      <c r="O103" s="527">
        <v>44222</v>
      </c>
      <c r="P103" s="529" t="s">
        <v>10663</v>
      </c>
      <c r="Q103" s="528" t="s">
        <v>9419</v>
      </c>
      <c r="R103" s="529">
        <v>1</v>
      </c>
      <c r="S103" s="122" t="s">
        <v>7615</v>
      </c>
      <c r="T103" s="396" t="s">
        <v>8693</v>
      </c>
      <c r="V103"/>
    </row>
    <row r="104" spans="1:22" hidden="1" x14ac:dyDescent="0.25">
      <c r="A104" s="33">
        <v>3848</v>
      </c>
      <c r="B104" s="9" t="s">
        <v>300</v>
      </c>
      <c r="C104" s="53" t="s">
        <v>9531</v>
      </c>
      <c r="D104" s="9" t="s">
        <v>301</v>
      </c>
      <c r="E104" s="54" t="s">
        <v>10</v>
      </c>
      <c r="F104" s="54">
        <v>103</v>
      </c>
      <c r="G104" s="372" t="str">
        <f>VLOOKUP(N104,'BANG THAM CHIEU'!C:E,3,0)</f>
        <v>ID055561</v>
      </c>
      <c r="H104" s="11">
        <v>40</v>
      </c>
      <c r="J104" s="10" t="str">
        <f>VLOOKUP(N104,'BANG THAM CHIEU'!C:E,2,0)</f>
        <v>MB2.3</v>
      </c>
      <c r="K104" s="590">
        <f>VLOOKUP(G104,'BANG THAM CHIEU'!$E$4:F1166,2,0)*H104</f>
        <v>1800000</v>
      </c>
      <c r="L104" s="598">
        <f t="shared" si="1"/>
        <v>77.566146686201847</v>
      </c>
      <c r="M104" s="53" t="s">
        <v>9530</v>
      </c>
      <c r="N104" s="31" t="s">
        <v>9308</v>
      </c>
      <c r="O104" s="527">
        <v>44222</v>
      </c>
      <c r="P104" s="529" t="s">
        <v>10663</v>
      </c>
      <c r="Q104" s="528" t="s">
        <v>9419</v>
      </c>
      <c r="R104" s="529">
        <v>1</v>
      </c>
      <c r="S104" s="122" t="s">
        <v>7614</v>
      </c>
      <c r="T104" s="396" t="s">
        <v>9417</v>
      </c>
      <c r="V104"/>
    </row>
    <row r="105" spans="1:22" hidden="1" x14ac:dyDescent="0.25">
      <c r="A105" s="33">
        <v>3848</v>
      </c>
      <c r="B105" s="9" t="s">
        <v>300</v>
      </c>
      <c r="C105" s="53" t="s">
        <v>9531</v>
      </c>
      <c r="D105" s="9" t="s">
        <v>301</v>
      </c>
      <c r="E105" s="54" t="s">
        <v>10</v>
      </c>
      <c r="F105" s="54">
        <v>104</v>
      </c>
      <c r="G105" s="372" t="str">
        <f>VLOOKUP(N105,'BANG THAM CHIEU'!C:E,3,0)</f>
        <v>ID057307</v>
      </c>
      <c r="H105" s="11">
        <v>1</v>
      </c>
      <c r="J105" s="10" t="str">
        <f>VLOOKUP(N105,'BANG THAM CHIEU'!C:E,2,0)</f>
        <v>MB1.1</v>
      </c>
      <c r="K105" s="590">
        <f>VLOOKUP(G105,'BANG THAM CHIEU'!$E$4:F1167,2,0)*H105</f>
        <v>30000</v>
      </c>
      <c r="L105" s="598">
        <f t="shared" si="1"/>
        <v>1.2927691114366975</v>
      </c>
      <c r="M105" s="53" t="s">
        <v>9530</v>
      </c>
      <c r="N105" s="31" t="s">
        <v>10319</v>
      </c>
      <c r="O105" s="527">
        <v>44222</v>
      </c>
      <c r="P105" s="529" t="s">
        <v>10663</v>
      </c>
      <c r="Q105" s="528" t="s">
        <v>9419</v>
      </c>
      <c r="R105" s="529">
        <v>1</v>
      </c>
      <c r="S105" s="122" t="s">
        <v>7614</v>
      </c>
      <c r="T105" s="396" t="s">
        <v>8693</v>
      </c>
      <c r="V105"/>
    </row>
    <row r="106" spans="1:22" hidden="1" x14ac:dyDescent="0.25">
      <c r="A106" s="33">
        <v>3848</v>
      </c>
      <c r="B106" s="9" t="s">
        <v>300</v>
      </c>
      <c r="C106" s="53" t="s">
        <v>9531</v>
      </c>
      <c r="D106" s="9" t="s">
        <v>301</v>
      </c>
      <c r="E106" s="54" t="s">
        <v>10</v>
      </c>
      <c r="F106" s="54">
        <v>105</v>
      </c>
      <c r="G106" s="372" t="str">
        <f>VLOOKUP(N106,'BANG THAM CHIEU'!C:E,3,0)</f>
        <v>ID057178</v>
      </c>
      <c r="H106" s="11">
        <v>2</v>
      </c>
      <c r="J106" s="10" t="str">
        <f>VLOOKUP(N106,'BANG THAM CHIEU'!C:E,2,0)</f>
        <v>MB1.2</v>
      </c>
      <c r="K106" s="590">
        <f>VLOOKUP(G106,'BANG THAM CHIEU'!$E$4:F1168,2,0)*H106</f>
        <v>20000</v>
      </c>
      <c r="L106" s="598">
        <f t="shared" si="1"/>
        <v>0.86184607429113158</v>
      </c>
      <c r="M106" s="53" t="s">
        <v>9530</v>
      </c>
      <c r="N106" s="31" t="s">
        <v>6824</v>
      </c>
      <c r="O106" s="527">
        <v>44222</v>
      </c>
      <c r="P106" s="529" t="s">
        <v>10663</v>
      </c>
      <c r="Q106" s="528" t="s">
        <v>9419</v>
      </c>
      <c r="R106" s="529">
        <v>1</v>
      </c>
      <c r="S106" s="122" t="s">
        <v>7614</v>
      </c>
      <c r="T106" s="396" t="s">
        <v>8693</v>
      </c>
      <c r="V106"/>
    </row>
    <row r="107" spans="1:22" hidden="1" x14ac:dyDescent="0.25">
      <c r="A107" s="33">
        <v>3848</v>
      </c>
      <c r="B107" s="9" t="s">
        <v>300</v>
      </c>
      <c r="C107" s="53" t="s">
        <v>9531</v>
      </c>
      <c r="D107" s="9" t="s">
        <v>301</v>
      </c>
      <c r="E107" s="54" t="s">
        <v>10</v>
      </c>
      <c r="F107" s="54">
        <v>106</v>
      </c>
      <c r="G107" s="372" t="str">
        <f>VLOOKUP(N107,'BANG THAM CHIEU'!C:E,3,0)</f>
        <v>ID055572</v>
      </c>
      <c r="H107" s="11">
        <v>1</v>
      </c>
      <c r="J107" s="10" t="str">
        <f>VLOOKUP(N107,'BANG THAM CHIEU'!C:E,2,0)</f>
        <v>MB1.4</v>
      </c>
      <c r="K107" s="590">
        <f>VLOOKUP(G107,'BANG THAM CHIEU'!$E$4:F1169,2,0)*H107</f>
        <v>100000</v>
      </c>
      <c r="L107" s="598">
        <f t="shared" si="1"/>
        <v>4.3092303714556577</v>
      </c>
      <c r="M107" s="53" t="s">
        <v>9530</v>
      </c>
      <c r="N107" s="11" t="s">
        <v>1620</v>
      </c>
      <c r="O107" s="527">
        <v>44222</v>
      </c>
      <c r="P107" s="529" t="s">
        <v>10663</v>
      </c>
      <c r="Q107" s="528" t="s">
        <v>9419</v>
      </c>
      <c r="R107" s="529">
        <v>1</v>
      </c>
      <c r="S107" s="122" t="s">
        <v>7616</v>
      </c>
      <c r="T107" s="396" t="s">
        <v>9418</v>
      </c>
      <c r="V107"/>
    </row>
    <row r="108" spans="1:22" hidden="1" x14ac:dyDescent="0.25">
      <c r="A108" s="33">
        <v>3848</v>
      </c>
      <c r="B108" s="9" t="s">
        <v>300</v>
      </c>
      <c r="C108" s="53" t="s">
        <v>9531</v>
      </c>
      <c r="D108" s="9" t="s">
        <v>301</v>
      </c>
      <c r="E108" s="54" t="s">
        <v>10</v>
      </c>
      <c r="F108" s="54">
        <v>107</v>
      </c>
      <c r="G108" s="372" t="str">
        <f>VLOOKUP(N108,'BANG THAM CHIEU'!C:E,3,0)</f>
        <v>ID055554</v>
      </c>
      <c r="H108" s="11">
        <v>1</v>
      </c>
      <c r="J108" s="10" t="str">
        <f>VLOOKUP(N108,'BANG THAM CHIEU'!C:E,2,0)</f>
        <v>MB1.3</v>
      </c>
      <c r="K108" s="590">
        <f>VLOOKUP(G108,'BANG THAM CHIEU'!$E$4:F1170,2,0)*H108</f>
        <v>12000</v>
      </c>
      <c r="L108" s="598">
        <f t="shared" si="1"/>
        <v>0.51710764457467895</v>
      </c>
      <c r="M108" s="53" t="s">
        <v>9530</v>
      </c>
      <c r="N108" s="11" t="s">
        <v>7242</v>
      </c>
      <c r="O108" s="527">
        <v>44223</v>
      </c>
      <c r="P108" s="529" t="s">
        <v>10663</v>
      </c>
      <c r="Q108" s="528" t="s">
        <v>9419</v>
      </c>
      <c r="R108" s="529">
        <v>1</v>
      </c>
      <c r="S108" s="122" t="s">
        <v>9452</v>
      </c>
      <c r="T108" s="396" t="s">
        <v>9453</v>
      </c>
      <c r="V108"/>
    </row>
    <row r="109" spans="1:22" hidden="1" x14ac:dyDescent="0.25">
      <c r="A109" s="33">
        <v>3848</v>
      </c>
      <c r="B109" s="9" t="s">
        <v>300</v>
      </c>
      <c r="C109" s="53" t="s">
        <v>9531</v>
      </c>
      <c r="D109" s="9" t="s">
        <v>301</v>
      </c>
      <c r="E109" s="54" t="s">
        <v>10</v>
      </c>
      <c r="F109" s="54">
        <v>108</v>
      </c>
      <c r="G109" s="372" t="e">
        <f>VLOOKUP(N109,'BANG THAM CHIEU'!C:E,3,0)</f>
        <v>#N/A</v>
      </c>
      <c r="H109" s="11">
        <v>10</v>
      </c>
      <c r="J109" s="10" t="e">
        <f>VLOOKUP(N109,'BANG THAM CHIEU'!C:E,2,0)</f>
        <v>#N/A</v>
      </c>
      <c r="K109" s="590" t="e">
        <f>VLOOKUP(G109,'BANG THAM CHIEU'!$E$4:F1171,2,0)*H109</f>
        <v>#N/A</v>
      </c>
      <c r="L109" s="598" t="e">
        <f t="shared" si="1"/>
        <v>#N/A</v>
      </c>
      <c r="M109" s="53" t="s">
        <v>9530</v>
      </c>
      <c r="N109" s="11" t="s">
        <v>1430</v>
      </c>
      <c r="O109" s="527">
        <v>44223</v>
      </c>
      <c r="P109" s="529" t="s">
        <v>10663</v>
      </c>
      <c r="Q109" s="528" t="s">
        <v>9419</v>
      </c>
      <c r="R109" s="529">
        <v>1</v>
      </c>
      <c r="S109" s="122" t="s">
        <v>9325</v>
      </c>
      <c r="T109" s="396" t="s">
        <v>8693</v>
      </c>
      <c r="V109"/>
    </row>
    <row r="110" spans="1:22" hidden="1" x14ac:dyDescent="0.25">
      <c r="A110" s="33">
        <v>3848</v>
      </c>
      <c r="B110" s="9" t="s">
        <v>300</v>
      </c>
      <c r="C110" s="53" t="s">
        <v>9531</v>
      </c>
      <c r="D110" s="9" t="s">
        <v>301</v>
      </c>
      <c r="E110" s="54" t="s">
        <v>10</v>
      </c>
      <c r="F110" s="54">
        <v>109</v>
      </c>
      <c r="G110" s="372" t="str">
        <f>VLOOKUP(N110,'BANG THAM CHIEU'!C:E,3,0)</f>
        <v>ID057041</v>
      </c>
      <c r="H110" s="11">
        <v>2</v>
      </c>
      <c r="J110" s="10" t="str">
        <f>VLOOKUP(N110,'BANG THAM CHIEU'!C:E,2,0)</f>
        <v>MB1.2</v>
      </c>
      <c r="K110" s="590">
        <f>VLOOKUP(G110,'BANG THAM CHIEU'!$E$4:F1172,2,0)*H110</f>
        <v>158000</v>
      </c>
      <c r="L110" s="598">
        <f t="shared" si="1"/>
        <v>6.80858398689994</v>
      </c>
      <c r="M110" s="53" t="s">
        <v>9530</v>
      </c>
      <c r="N110" s="175" t="s">
        <v>6607</v>
      </c>
      <c r="O110" s="527">
        <v>44223</v>
      </c>
      <c r="P110" s="529" t="s">
        <v>10663</v>
      </c>
      <c r="Q110" s="528" t="s">
        <v>9419</v>
      </c>
      <c r="R110" s="529">
        <v>1</v>
      </c>
      <c r="S110" s="122" t="s">
        <v>9325</v>
      </c>
      <c r="T110" s="396" t="s">
        <v>8693</v>
      </c>
      <c r="V110"/>
    </row>
    <row r="111" spans="1:22" hidden="1" x14ac:dyDescent="0.25">
      <c r="A111" s="33">
        <v>3848</v>
      </c>
      <c r="B111" s="9" t="s">
        <v>300</v>
      </c>
      <c r="C111" s="53" t="s">
        <v>9531</v>
      </c>
      <c r="D111" s="9" t="s">
        <v>301</v>
      </c>
      <c r="E111" s="54" t="s">
        <v>10</v>
      </c>
      <c r="F111" s="54">
        <v>110</v>
      </c>
      <c r="G111" s="372" t="str">
        <f>VLOOKUP(N111,'BANG THAM CHIEU'!C:E,3,0)</f>
        <v>ID055619</v>
      </c>
      <c r="H111" s="11">
        <v>15</v>
      </c>
      <c r="J111" s="10" t="str">
        <f>VLOOKUP(N111,'BANG THAM CHIEU'!C:E,2,0)</f>
        <v>MB2.4</v>
      </c>
      <c r="K111" s="590">
        <f>VLOOKUP(G111,'BANG THAM CHIEU'!$E$4:F1173,2,0)*H111</f>
        <v>1080000</v>
      </c>
      <c r="L111" s="598">
        <f t="shared" si="1"/>
        <v>46.539688011721104</v>
      </c>
      <c r="M111" s="53" t="s">
        <v>9530</v>
      </c>
      <c r="N111" s="11" t="s">
        <v>2969</v>
      </c>
      <c r="O111" s="527">
        <v>44223</v>
      </c>
      <c r="P111" s="529" t="s">
        <v>10663</v>
      </c>
      <c r="Q111" s="528" t="s">
        <v>9419</v>
      </c>
      <c r="R111" s="529">
        <v>1</v>
      </c>
      <c r="S111" s="122" t="s">
        <v>9325</v>
      </c>
      <c r="T111" s="396" t="s">
        <v>8693</v>
      </c>
      <c r="V111"/>
    </row>
    <row r="112" spans="1:22" hidden="1" x14ac:dyDescent="0.25">
      <c r="A112" s="33">
        <v>3848</v>
      </c>
      <c r="B112" s="9" t="s">
        <v>300</v>
      </c>
      <c r="C112" s="53" t="s">
        <v>9531</v>
      </c>
      <c r="D112" s="9" t="s">
        <v>301</v>
      </c>
      <c r="E112" s="54" t="s">
        <v>10</v>
      </c>
      <c r="F112" s="54">
        <v>111</v>
      </c>
      <c r="G112" s="372" t="str">
        <f>VLOOKUP(N112,'BANG THAM CHIEU'!C:E,3,0)</f>
        <v>ID055267</v>
      </c>
      <c r="H112" s="11">
        <v>2</v>
      </c>
      <c r="J112" s="10" t="str">
        <f>VLOOKUP(N112,'BANG THAM CHIEU'!C:E,2,0)</f>
        <v>MB2.3</v>
      </c>
      <c r="K112" s="590">
        <f>VLOOKUP(G112,'BANG THAM CHIEU'!$E$4:F1174,2,0)*H112</f>
        <v>120000</v>
      </c>
      <c r="L112" s="598">
        <f t="shared" si="1"/>
        <v>5.1710764457467899</v>
      </c>
      <c r="M112" s="53" t="s">
        <v>9530</v>
      </c>
      <c r="N112" s="31" t="s">
        <v>7874</v>
      </c>
      <c r="O112" s="527">
        <v>44224</v>
      </c>
      <c r="P112" s="529" t="s">
        <v>10663</v>
      </c>
      <c r="Q112" s="528" t="s">
        <v>9419</v>
      </c>
      <c r="R112" s="529">
        <v>1</v>
      </c>
      <c r="S112" s="122" t="s">
        <v>7615</v>
      </c>
      <c r="T112" s="396" t="s">
        <v>8693</v>
      </c>
      <c r="V112"/>
    </row>
    <row r="113" spans="1:22" hidden="1" x14ac:dyDescent="0.25">
      <c r="A113" s="33">
        <v>3848</v>
      </c>
      <c r="B113" s="9" t="s">
        <v>300</v>
      </c>
      <c r="C113" s="53" t="s">
        <v>9531</v>
      </c>
      <c r="D113" s="9" t="s">
        <v>301</v>
      </c>
      <c r="E113" s="54" t="s">
        <v>10</v>
      </c>
      <c r="F113" s="54">
        <v>112</v>
      </c>
      <c r="G113" s="372" t="str">
        <f>VLOOKUP(N113,'BANG THAM CHIEU'!C:E,3,0)</f>
        <v>ID057319</v>
      </c>
      <c r="H113" s="11">
        <v>1</v>
      </c>
      <c r="J113" s="10" t="str">
        <f>VLOOKUP(N113,'BANG THAM CHIEU'!C:E,2,0)</f>
        <v>MB2.3</v>
      </c>
      <c r="K113" s="590">
        <f>VLOOKUP(G113,'BANG THAM CHIEU'!$E$4:F1175,2,0)*H113</f>
        <v>65000</v>
      </c>
      <c r="L113" s="598">
        <f t="shared" si="1"/>
        <v>2.8009997414461778</v>
      </c>
      <c r="M113" s="53" t="s">
        <v>9530</v>
      </c>
      <c r="N113" s="31" t="s">
        <v>6954</v>
      </c>
      <c r="O113" s="527">
        <v>44224</v>
      </c>
      <c r="P113" s="529" t="s">
        <v>10663</v>
      </c>
      <c r="Q113" s="528" t="s">
        <v>9419</v>
      </c>
      <c r="R113" s="529">
        <v>1</v>
      </c>
      <c r="S113" s="122" t="s">
        <v>7614</v>
      </c>
      <c r="T113" s="396" t="s">
        <v>9454</v>
      </c>
      <c r="V113"/>
    </row>
    <row r="114" spans="1:22" hidden="1" x14ac:dyDescent="0.25">
      <c r="A114" s="33">
        <v>3848</v>
      </c>
      <c r="B114" s="9" t="s">
        <v>300</v>
      </c>
      <c r="C114" s="53" t="s">
        <v>9531</v>
      </c>
      <c r="D114" s="9" t="s">
        <v>301</v>
      </c>
      <c r="E114" s="54" t="s">
        <v>10</v>
      </c>
      <c r="F114" s="54">
        <v>113</v>
      </c>
      <c r="G114" s="372" t="e">
        <f>VLOOKUP(N114,'BANG THAM CHIEU'!C:E,3,0)</f>
        <v>#N/A</v>
      </c>
      <c r="H114" s="11">
        <v>10</v>
      </c>
      <c r="J114" s="10" t="e">
        <f>VLOOKUP(N114,'BANG THAM CHIEU'!C:E,2,0)</f>
        <v>#N/A</v>
      </c>
      <c r="K114" s="590" t="e">
        <f>VLOOKUP(G114,'BANG THAM CHIEU'!$E$4:F1176,2,0)*H114</f>
        <v>#N/A</v>
      </c>
      <c r="L114" s="598" t="e">
        <f t="shared" si="1"/>
        <v>#N/A</v>
      </c>
      <c r="M114" s="53" t="s">
        <v>9530</v>
      </c>
      <c r="N114" s="11" t="s">
        <v>1430</v>
      </c>
      <c r="O114" s="527">
        <v>44224</v>
      </c>
      <c r="P114" s="529" t="s">
        <v>10663</v>
      </c>
      <c r="Q114" s="528" t="s">
        <v>9419</v>
      </c>
      <c r="R114" s="529">
        <v>1</v>
      </c>
      <c r="S114" s="122" t="s">
        <v>7614</v>
      </c>
      <c r="T114" s="396" t="s">
        <v>8693</v>
      </c>
      <c r="V114"/>
    </row>
    <row r="115" spans="1:22" hidden="1" x14ac:dyDescent="0.25">
      <c r="A115" s="33">
        <v>3848</v>
      </c>
      <c r="B115" s="9" t="s">
        <v>300</v>
      </c>
      <c r="C115" s="53" t="s">
        <v>9531</v>
      </c>
      <c r="D115" s="9" t="s">
        <v>301</v>
      </c>
      <c r="E115" s="54" t="s">
        <v>10</v>
      </c>
      <c r="F115" s="54">
        <v>114</v>
      </c>
      <c r="G115" s="372" t="e">
        <f>VLOOKUP(N115,'BANG THAM CHIEU'!C:E,3,0)</f>
        <v>#N/A</v>
      </c>
      <c r="H115" s="11">
        <v>30</v>
      </c>
      <c r="J115" s="10" t="e">
        <f>VLOOKUP(N115,'BANG THAM CHIEU'!C:E,2,0)</f>
        <v>#N/A</v>
      </c>
      <c r="K115" s="590" t="e">
        <f>VLOOKUP(G115,'BANG THAM CHIEU'!$E$4:F1177,2,0)*H115</f>
        <v>#N/A</v>
      </c>
      <c r="L115" s="598" t="e">
        <f t="shared" si="1"/>
        <v>#N/A</v>
      </c>
      <c r="M115" s="53" t="s">
        <v>9530</v>
      </c>
      <c r="N115" s="11" t="s">
        <v>1430</v>
      </c>
      <c r="O115" s="527">
        <v>44224</v>
      </c>
      <c r="P115" s="529" t="s">
        <v>10663</v>
      </c>
      <c r="Q115" s="528" t="s">
        <v>9419</v>
      </c>
      <c r="R115" s="529">
        <v>1</v>
      </c>
      <c r="S115" s="122" t="s">
        <v>7615</v>
      </c>
      <c r="T115" s="396" t="s">
        <v>9455</v>
      </c>
      <c r="V115"/>
    </row>
    <row r="116" spans="1:22" hidden="1" x14ac:dyDescent="0.25">
      <c r="A116" s="33">
        <v>3848</v>
      </c>
      <c r="B116" s="9" t="s">
        <v>300</v>
      </c>
      <c r="C116" s="53" t="s">
        <v>9531</v>
      </c>
      <c r="D116" s="9" t="s">
        <v>301</v>
      </c>
      <c r="E116" s="54" t="s">
        <v>10</v>
      </c>
      <c r="F116" s="54">
        <v>115</v>
      </c>
      <c r="G116" s="372" t="str">
        <f>VLOOKUP(N116,'BANG THAM CHIEU'!C:E,3,0)</f>
        <v>ID055798</v>
      </c>
      <c r="H116" s="11">
        <v>1</v>
      </c>
      <c r="J116" s="10" t="str">
        <f>VLOOKUP(N116,'BANG THAM CHIEU'!C:E,2,0)</f>
        <v>MC1.2</v>
      </c>
      <c r="K116" s="590">
        <f>VLOOKUP(G116,'BANG THAM CHIEU'!$E$4:F1178,2,0)*H116</f>
        <v>400000</v>
      </c>
      <c r="L116" s="598">
        <f t="shared" si="1"/>
        <v>17.236921485822631</v>
      </c>
      <c r="M116" s="53" t="s">
        <v>9530</v>
      </c>
      <c r="N116" s="11" t="s">
        <v>7903</v>
      </c>
      <c r="O116" s="527">
        <v>44224</v>
      </c>
      <c r="P116" s="529" t="s">
        <v>10663</v>
      </c>
      <c r="Q116" s="528" t="s">
        <v>9419</v>
      </c>
      <c r="R116" s="529">
        <v>1</v>
      </c>
      <c r="S116" s="122" t="s">
        <v>7616</v>
      </c>
      <c r="T116" s="396" t="s">
        <v>9470</v>
      </c>
      <c r="V116"/>
    </row>
    <row r="117" spans="1:22" hidden="1" x14ac:dyDescent="0.25">
      <c r="A117" s="33">
        <v>3848</v>
      </c>
      <c r="B117" s="9" t="s">
        <v>300</v>
      </c>
      <c r="C117" s="53" t="s">
        <v>9531</v>
      </c>
      <c r="D117" s="9" t="s">
        <v>301</v>
      </c>
      <c r="E117" s="54" t="s">
        <v>10</v>
      </c>
      <c r="F117" s="54">
        <v>116</v>
      </c>
      <c r="G117" s="372" t="str">
        <f>VLOOKUP(N117,'BANG THAM CHIEU'!C:E,3,0)</f>
        <v>ID055738</v>
      </c>
      <c r="H117" s="11">
        <v>1</v>
      </c>
      <c r="J117" s="10" t="str">
        <f>VLOOKUP(N117,'BANG THAM CHIEU'!C:E,2,0)</f>
        <v>MC4.4</v>
      </c>
      <c r="K117" s="590">
        <f>VLOOKUP(G117,'BANG THAM CHIEU'!$E$4:F1179,2,0)*H117</f>
        <v>400000</v>
      </c>
      <c r="L117" s="598">
        <f t="shared" si="1"/>
        <v>17.236921485822631</v>
      </c>
      <c r="M117" s="53" t="s">
        <v>9530</v>
      </c>
      <c r="N117" s="11" t="s">
        <v>7299</v>
      </c>
      <c r="O117" s="527">
        <v>44224</v>
      </c>
      <c r="P117" s="529" t="s">
        <v>10663</v>
      </c>
      <c r="Q117" s="528" t="s">
        <v>9419</v>
      </c>
      <c r="R117" s="529">
        <v>1</v>
      </c>
      <c r="S117" s="122" t="s">
        <v>7616</v>
      </c>
      <c r="T117" s="396" t="s">
        <v>9470</v>
      </c>
      <c r="V117"/>
    </row>
    <row r="118" spans="1:22" hidden="1" x14ac:dyDescent="0.25">
      <c r="A118" s="33">
        <v>3848</v>
      </c>
      <c r="B118" s="9" t="s">
        <v>300</v>
      </c>
      <c r="C118" s="53" t="s">
        <v>9531</v>
      </c>
      <c r="D118" s="9" t="s">
        <v>301</v>
      </c>
      <c r="E118" s="54" t="s">
        <v>10</v>
      </c>
      <c r="F118" s="54">
        <v>117</v>
      </c>
      <c r="G118" s="372" t="str">
        <f>VLOOKUP(N118,'BANG THAM CHIEU'!C:E,3,0)</f>
        <v>ID087930</v>
      </c>
      <c r="H118" s="11">
        <v>1</v>
      </c>
      <c r="J118" s="10" t="str">
        <f>VLOOKUP(N118,'BANG THAM CHIEU'!C:E,2,0)</f>
        <v>MB3.2</v>
      </c>
      <c r="K118" s="590">
        <f>VLOOKUP(G118,'BANG THAM CHIEU'!$E$4:F1180,2,0)*H118</f>
        <v>682000</v>
      </c>
      <c r="L118" s="598">
        <f t="shared" si="1"/>
        <v>29.388951133327588</v>
      </c>
      <c r="M118" s="53" t="s">
        <v>9530</v>
      </c>
      <c r="N118" s="31" t="s">
        <v>9645</v>
      </c>
      <c r="O118" s="527">
        <v>44224</v>
      </c>
      <c r="P118" s="529" t="s">
        <v>10663</v>
      </c>
      <c r="Q118" s="528" t="s">
        <v>9419</v>
      </c>
      <c r="R118" s="529">
        <v>1</v>
      </c>
      <c r="S118" s="122" t="s">
        <v>9469</v>
      </c>
      <c r="T118" s="396"/>
      <c r="V118"/>
    </row>
    <row r="119" spans="1:22" hidden="1" x14ac:dyDescent="0.25">
      <c r="A119" s="33">
        <v>3848</v>
      </c>
      <c r="B119" s="9" t="s">
        <v>300</v>
      </c>
      <c r="C119" s="53" t="s">
        <v>9531</v>
      </c>
      <c r="D119" s="9" t="s">
        <v>301</v>
      </c>
      <c r="E119" s="54" t="s">
        <v>10</v>
      </c>
      <c r="F119" s="54">
        <v>118</v>
      </c>
      <c r="G119" s="372" t="str">
        <f>VLOOKUP(N119,'BANG THAM CHIEU'!C:E,3,0)</f>
        <v>ID057041</v>
      </c>
      <c r="H119" s="11">
        <v>2</v>
      </c>
      <c r="J119" s="10" t="str">
        <f>VLOOKUP(N119,'BANG THAM CHIEU'!C:E,2,0)</f>
        <v>MB1.2</v>
      </c>
      <c r="K119" s="590">
        <f>VLOOKUP(G119,'BANG THAM CHIEU'!$E$4:F1181,2,0)*H119</f>
        <v>158000</v>
      </c>
      <c r="L119" s="598">
        <f t="shared" si="1"/>
        <v>6.80858398689994</v>
      </c>
      <c r="M119" s="53" t="s">
        <v>9530</v>
      </c>
      <c r="N119" s="11" t="s">
        <v>6607</v>
      </c>
      <c r="O119" s="527">
        <v>44225</v>
      </c>
      <c r="P119" s="529" t="s">
        <v>10663</v>
      </c>
      <c r="Q119" s="528" t="s">
        <v>9419</v>
      </c>
      <c r="R119" s="529">
        <v>1</v>
      </c>
      <c r="S119" s="122" t="s">
        <v>9471</v>
      </c>
      <c r="T119" s="396" t="s">
        <v>9472</v>
      </c>
      <c r="V119"/>
    </row>
    <row r="120" spans="1:22" ht="45" hidden="1" x14ac:dyDescent="0.25">
      <c r="A120" s="33">
        <v>3848</v>
      </c>
      <c r="B120" s="9" t="s">
        <v>300</v>
      </c>
      <c r="C120" s="53" t="s">
        <v>9531</v>
      </c>
      <c r="D120" s="9" t="s">
        <v>301</v>
      </c>
      <c r="E120" s="54" t="s">
        <v>10</v>
      </c>
      <c r="F120" s="54">
        <v>119</v>
      </c>
      <c r="G120" s="372" t="str">
        <f>VLOOKUP(N120,'BANG THAM CHIEU'!C:E,3,0)</f>
        <v>ID055578</v>
      </c>
      <c r="H120" s="11">
        <v>5</v>
      </c>
      <c r="J120" s="10" t="str">
        <f>VLOOKUP(N120,'BANG THAM CHIEU'!C:E,2,0)</f>
        <v>MD1.3</v>
      </c>
      <c r="K120" s="590">
        <f>VLOOKUP(G120,'BANG THAM CHIEU'!$E$4:F1182,2,0)*H120</f>
        <v>400000</v>
      </c>
      <c r="L120" s="598">
        <f t="shared" si="1"/>
        <v>17.236921485822631</v>
      </c>
      <c r="M120" s="53" t="s">
        <v>9530</v>
      </c>
      <c r="N120" s="171" t="s">
        <v>4585</v>
      </c>
      <c r="O120" s="527">
        <v>44225</v>
      </c>
      <c r="P120" s="529" t="s">
        <v>10663</v>
      </c>
      <c r="Q120" s="528" t="s">
        <v>9419</v>
      </c>
      <c r="R120" s="529">
        <v>1</v>
      </c>
      <c r="S120" s="122" t="s">
        <v>9471</v>
      </c>
      <c r="T120" s="396" t="s">
        <v>9472</v>
      </c>
      <c r="V120"/>
    </row>
    <row r="121" spans="1:22" hidden="1" x14ac:dyDescent="0.25">
      <c r="A121" s="33">
        <v>3848</v>
      </c>
      <c r="B121" s="9" t="s">
        <v>300</v>
      </c>
      <c r="C121" s="53" t="s">
        <v>9531</v>
      </c>
      <c r="D121" s="9" t="s">
        <v>301</v>
      </c>
      <c r="E121" s="54" t="s">
        <v>10</v>
      </c>
      <c r="F121" s="54">
        <v>120</v>
      </c>
      <c r="G121" s="372" t="str">
        <f>VLOOKUP(N121,'BANG THAM CHIEU'!C:E,3,0)</f>
        <v>ID057041</v>
      </c>
      <c r="H121" s="11">
        <v>5</v>
      </c>
      <c r="J121" s="10" t="str">
        <f>VLOOKUP(N121,'BANG THAM CHIEU'!C:E,2,0)</f>
        <v>MB1.2</v>
      </c>
      <c r="K121" s="590">
        <f>VLOOKUP(G121,'BANG THAM CHIEU'!$E$4:F1183,2,0)*H121</f>
        <v>395000</v>
      </c>
      <c r="L121" s="598">
        <f t="shared" si="1"/>
        <v>17.02145996724985</v>
      </c>
      <c r="M121" s="53" t="s">
        <v>9530</v>
      </c>
      <c r="N121" s="11" t="s">
        <v>6607</v>
      </c>
      <c r="O121" s="527">
        <v>44225</v>
      </c>
      <c r="P121" s="529" t="s">
        <v>10663</v>
      </c>
      <c r="Q121" s="528" t="s">
        <v>9419</v>
      </c>
      <c r="R121" s="529">
        <v>1</v>
      </c>
      <c r="S121" s="122" t="s">
        <v>7615</v>
      </c>
      <c r="T121" s="396" t="s">
        <v>9473</v>
      </c>
      <c r="V121"/>
    </row>
    <row r="122" spans="1:22" hidden="1" x14ac:dyDescent="0.25">
      <c r="A122" s="33">
        <v>3848</v>
      </c>
      <c r="B122" s="9" t="s">
        <v>300</v>
      </c>
      <c r="C122" s="53" t="s">
        <v>9531</v>
      </c>
      <c r="D122" s="9" t="s">
        <v>301</v>
      </c>
      <c r="E122" s="54" t="s">
        <v>10</v>
      </c>
      <c r="F122" s="54">
        <v>121</v>
      </c>
      <c r="G122" s="372" t="e">
        <f>VLOOKUP(N122,'BANG THAM CHIEU'!C:E,3,0)</f>
        <v>#N/A</v>
      </c>
      <c r="H122" s="11">
        <v>6</v>
      </c>
      <c r="J122" s="10" t="e">
        <f>VLOOKUP(N122,'BANG THAM CHIEU'!C:E,2,0)</f>
        <v>#N/A</v>
      </c>
      <c r="K122" s="590" t="e">
        <f>VLOOKUP(G122,'BANG THAM CHIEU'!$E$4:F1184,2,0)*H122</f>
        <v>#N/A</v>
      </c>
      <c r="L122" s="598" t="e">
        <f t="shared" si="1"/>
        <v>#N/A</v>
      </c>
      <c r="M122" s="53" t="s">
        <v>9530</v>
      </c>
      <c r="N122" s="31" t="s">
        <v>7867</v>
      </c>
      <c r="O122" s="527">
        <v>44225</v>
      </c>
      <c r="P122" s="529" t="s">
        <v>10663</v>
      </c>
      <c r="Q122" s="528" t="s">
        <v>9419</v>
      </c>
      <c r="R122" s="529">
        <v>1</v>
      </c>
      <c r="S122" s="122" t="s">
        <v>7615</v>
      </c>
      <c r="T122" s="396" t="s">
        <v>9474</v>
      </c>
      <c r="V122"/>
    </row>
    <row r="123" spans="1:22" hidden="1" x14ac:dyDescent="0.25">
      <c r="A123" s="33">
        <v>3848</v>
      </c>
      <c r="B123" s="9" t="s">
        <v>300</v>
      </c>
      <c r="C123" s="53" t="s">
        <v>9531</v>
      </c>
      <c r="D123" s="9" t="s">
        <v>301</v>
      </c>
      <c r="E123" s="54" t="s">
        <v>10</v>
      </c>
      <c r="F123" s="54">
        <v>122</v>
      </c>
      <c r="G123" s="372" t="e">
        <f>VLOOKUP(N123,'BANG THAM CHIEU'!C:E,3,0)</f>
        <v>#N/A</v>
      </c>
      <c r="H123" s="11">
        <v>5</v>
      </c>
      <c r="J123" s="10" t="e">
        <f>VLOOKUP(N123,'BANG THAM CHIEU'!C:E,2,0)</f>
        <v>#N/A</v>
      </c>
      <c r="K123" s="590" t="e">
        <f>VLOOKUP(G123,'BANG THAM CHIEU'!$E$4:F1185,2,0)*H123</f>
        <v>#N/A</v>
      </c>
      <c r="L123" s="598" t="e">
        <f t="shared" si="1"/>
        <v>#N/A</v>
      </c>
      <c r="M123" s="53" t="s">
        <v>9530</v>
      </c>
      <c r="N123" s="31" t="s">
        <v>7866</v>
      </c>
      <c r="O123" s="527">
        <v>44225</v>
      </c>
      <c r="P123" s="529" t="s">
        <v>10663</v>
      </c>
      <c r="Q123" s="528" t="s">
        <v>9419</v>
      </c>
      <c r="R123" s="529">
        <v>1</v>
      </c>
      <c r="S123" s="122" t="s">
        <v>7615</v>
      </c>
      <c r="T123" s="396" t="s">
        <v>9474</v>
      </c>
      <c r="V123"/>
    </row>
    <row r="124" spans="1:22" hidden="1" x14ac:dyDescent="0.25">
      <c r="A124" s="33">
        <v>3848</v>
      </c>
      <c r="B124" s="9" t="s">
        <v>300</v>
      </c>
      <c r="C124" s="53" t="s">
        <v>9531</v>
      </c>
      <c r="D124" s="9" t="s">
        <v>301</v>
      </c>
      <c r="E124" s="54" t="s">
        <v>10</v>
      </c>
      <c r="F124" s="54">
        <v>123</v>
      </c>
      <c r="G124" s="372" t="e">
        <f>VLOOKUP(N124,'BANG THAM CHIEU'!C:E,3,0)</f>
        <v>#N/A</v>
      </c>
      <c r="H124" s="11">
        <v>10</v>
      </c>
      <c r="J124" s="10" t="e">
        <f>VLOOKUP(N124,'BANG THAM CHIEU'!C:E,2,0)</f>
        <v>#N/A</v>
      </c>
      <c r="K124" s="590" t="e">
        <f>VLOOKUP(G124,'BANG THAM CHIEU'!$E$4:F1186,2,0)*H124</f>
        <v>#N/A</v>
      </c>
      <c r="L124" s="598" t="e">
        <f t="shared" si="1"/>
        <v>#N/A</v>
      </c>
      <c r="M124" s="53" t="s">
        <v>9530</v>
      </c>
      <c r="N124" s="11" t="s">
        <v>7871</v>
      </c>
      <c r="O124" s="527">
        <v>44225</v>
      </c>
      <c r="P124" s="529" t="s">
        <v>10663</v>
      </c>
      <c r="Q124" s="528" t="s">
        <v>9419</v>
      </c>
      <c r="R124" s="529">
        <v>1</v>
      </c>
      <c r="S124" s="122" t="s">
        <v>7615</v>
      </c>
      <c r="T124" s="396" t="s">
        <v>9474</v>
      </c>
      <c r="V124"/>
    </row>
    <row r="125" spans="1:22" hidden="1" x14ac:dyDescent="0.25">
      <c r="A125" s="33">
        <v>3848</v>
      </c>
      <c r="B125" s="9" t="s">
        <v>300</v>
      </c>
      <c r="C125" s="53" t="s">
        <v>9531</v>
      </c>
      <c r="D125" s="9" t="s">
        <v>301</v>
      </c>
      <c r="E125" s="54" t="s">
        <v>10</v>
      </c>
      <c r="F125" s="54">
        <v>124</v>
      </c>
      <c r="G125" s="372" t="e">
        <f>VLOOKUP(N125,'BANG THAM CHIEU'!C:E,3,0)</f>
        <v>#N/A</v>
      </c>
      <c r="H125" s="11">
        <v>5</v>
      </c>
      <c r="J125" s="10" t="e">
        <f>VLOOKUP(N125,'BANG THAM CHIEU'!C:E,2,0)</f>
        <v>#N/A</v>
      </c>
      <c r="K125" s="590" t="e">
        <f>VLOOKUP(G125,'BANG THAM CHIEU'!$E$4:F1187,2,0)*H125</f>
        <v>#N/A</v>
      </c>
      <c r="L125" s="598" t="e">
        <f t="shared" si="1"/>
        <v>#N/A</v>
      </c>
      <c r="M125" s="53" t="s">
        <v>9530</v>
      </c>
      <c r="N125" s="11" t="s">
        <v>7870</v>
      </c>
      <c r="O125" s="527">
        <v>44225</v>
      </c>
      <c r="P125" s="529" t="s">
        <v>10663</v>
      </c>
      <c r="Q125" s="528" t="s">
        <v>9419</v>
      </c>
      <c r="R125" s="529">
        <v>1</v>
      </c>
      <c r="S125" s="122" t="s">
        <v>7615</v>
      </c>
      <c r="T125" s="396" t="s">
        <v>9474</v>
      </c>
      <c r="V125"/>
    </row>
    <row r="126" spans="1:22" hidden="1" x14ac:dyDescent="0.25">
      <c r="A126" s="33">
        <v>3848</v>
      </c>
      <c r="B126" s="9" t="s">
        <v>300</v>
      </c>
      <c r="C126" s="53" t="s">
        <v>9531</v>
      </c>
      <c r="D126" s="9" t="s">
        <v>301</v>
      </c>
      <c r="E126" s="54" t="s">
        <v>10</v>
      </c>
      <c r="F126" s="54">
        <v>125</v>
      </c>
      <c r="G126" s="372" t="e">
        <f>VLOOKUP(N126,'BANG THAM CHIEU'!C:E,3,0)</f>
        <v>#N/A</v>
      </c>
      <c r="H126" s="11">
        <v>10</v>
      </c>
      <c r="J126" s="10" t="e">
        <f>VLOOKUP(N126,'BANG THAM CHIEU'!C:E,2,0)</f>
        <v>#N/A</v>
      </c>
      <c r="K126" s="590" t="e">
        <f>VLOOKUP(G126,'BANG THAM CHIEU'!$E$4:F1188,2,0)*H126</f>
        <v>#N/A</v>
      </c>
      <c r="L126" s="598" t="e">
        <f t="shared" si="1"/>
        <v>#N/A</v>
      </c>
      <c r="M126" s="53" t="s">
        <v>9530</v>
      </c>
      <c r="N126" s="11" t="s">
        <v>1430</v>
      </c>
      <c r="O126" s="527">
        <v>44226</v>
      </c>
      <c r="P126" s="529" t="s">
        <v>10663</v>
      </c>
      <c r="Q126" s="528" t="s">
        <v>9419</v>
      </c>
      <c r="R126" s="529">
        <v>1</v>
      </c>
      <c r="S126" s="122" t="s">
        <v>7616</v>
      </c>
      <c r="T126" s="396" t="s">
        <v>9475</v>
      </c>
      <c r="V126"/>
    </row>
    <row r="127" spans="1:22" hidden="1" x14ac:dyDescent="0.25">
      <c r="A127" s="33">
        <v>3848</v>
      </c>
      <c r="B127" s="9" t="s">
        <v>300</v>
      </c>
      <c r="C127" s="53" t="s">
        <v>9531</v>
      </c>
      <c r="D127" s="9" t="s">
        <v>301</v>
      </c>
      <c r="E127" s="54" t="s">
        <v>10</v>
      </c>
      <c r="F127" s="54">
        <v>126</v>
      </c>
      <c r="G127" s="372" t="str">
        <f>VLOOKUP(N127,'BANG THAM CHIEU'!C:E,3,0)</f>
        <v>ID057307</v>
      </c>
      <c r="H127" s="11">
        <v>1</v>
      </c>
      <c r="J127" s="10" t="str">
        <f>VLOOKUP(N127,'BANG THAM CHIEU'!C:E,2,0)</f>
        <v>MB1.1</v>
      </c>
      <c r="K127" s="590">
        <f>VLOOKUP(G127,'BANG THAM CHIEU'!$E$4:F1189,2,0)*H127</f>
        <v>30000</v>
      </c>
      <c r="L127" s="598">
        <f t="shared" si="1"/>
        <v>1.2927691114366975</v>
      </c>
      <c r="M127" s="53" t="s">
        <v>9530</v>
      </c>
      <c r="N127" s="31" t="s">
        <v>10319</v>
      </c>
      <c r="O127" s="527">
        <v>44226</v>
      </c>
      <c r="P127" s="529" t="s">
        <v>10663</v>
      </c>
      <c r="Q127" s="528" t="s">
        <v>9419</v>
      </c>
      <c r="R127" s="529">
        <v>1</v>
      </c>
      <c r="S127" s="122" t="s">
        <v>7616</v>
      </c>
      <c r="T127" s="396" t="s">
        <v>9475</v>
      </c>
      <c r="V127"/>
    </row>
    <row r="128" spans="1:22" hidden="1" x14ac:dyDescent="0.25">
      <c r="A128" s="33">
        <v>3848</v>
      </c>
      <c r="B128" s="9" t="s">
        <v>300</v>
      </c>
      <c r="C128" s="53" t="s">
        <v>9531</v>
      </c>
      <c r="D128" s="9" t="s">
        <v>301</v>
      </c>
      <c r="E128" s="54" t="s">
        <v>10</v>
      </c>
      <c r="F128" s="54">
        <v>127</v>
      </c>
      <c r="G128" s="372" t="str">
        <f>VLOOKUP(N128,'BANG THAM CHIEU'!C:E,3,0)</f>
        <v>ID055686</v>
      </c>
      <c r="H128" s="11">
        <v>50</v>
      </c>
      <c r="J128" s="10" t="str">
        <f>VLOOKUP(N128,'BANG THAM CHIEU'!C:E,2,0)</f>
        <v>MB4.2</v>
      </c>
      <c r="K128" s="590">
        <f>VLOOKUP(G128,'BANG THAM CHIEU'!$E$4:F1190,2,0)*H128</f>
        <v>5300000</v>
      </c>
      <c r="L128" s="598">
        <f t="shared" si="1"/>
        <v>228.38920968714987</v>
      </c>
      <c r="M128" s="53" t="s">
        <v>9530</v>
      </c>
      <c r="N128" s="31" t="s">
        <v>7274</v>
      </c>
      <c r="O128" s="527">
        <v>44226</v>
      </c>
      <c r="P128" s="529" t="s">
        <v>10663</v>
      </c>
      <c r="Q128" s="528" t="s">
        <v>9419</v>
      </c>
      <c r="R128" s="529">
        <v>1</v>
      </c>
      <c r="S128" s="122" t="s">
        <v>7616</v>
      </c>
      <c r="T128" s="396" t="s">
        <v>9476</v>
      </c>
      <c r="V128"/>
    </row>
    <row r="129" spans="1:22" hidden="1" x14ac:dyDescent="0.25">
      <c r="A129" s="33">
        <v>3848</v>
      </c>
      <c r="B129" s="9" t="s">
        <v>300</v>
      </c>
      <c r="C129" s="53" t="s">
        <v>9531</v>
      </c>
      <c r="D129" s="9" t="s">
        <v>301</v>
      </c>
      <c r="E129" s="54" t="s">
        <v>10</v>
      </c>
      <c r="F129" s="54">
        <v>128</v>
      </c>
      <c r="G129" s="372" t="str">
        <f>VLOOKUP(N129,'BANG THAM CHIEU'!C:E,3,0)</f>
        <v>ID055678</v>
      </c>
      <c r="H129" s="11">
        <v>1</v>
      </c>
      <c r="J129" s="10" t="str">
        <f>VLOOKUP(N129,'BANG THAM CHIEU'!C:E,2,0)</f>
        <v>MB4.1</v>
      </c>
      <c r="K129" s="590">
        <f>VLOOKUP(G129,'BANG THAM CHIEU'!$E$4:F1191,2,0)*H129</f>
        <v>400000</v>
      </c>
      <c r="L129" s="598">
        <f t="shared" si="1"/>
        <v>17.236921485822631</v>
      </c>
      <c r="M129" s="53" t="s">
        <v>9530</v>
      </c>
      <c r="N129" s="31" t="s">
        <v>7296</v>
      </c>
      <c r="O129" s="527">
        <v>44226</v>
      </c>
      <c r="P129" s="529" t="s">
        <v>10663</v>
      </c>
      <c r="Q129" s="528" t="s">
        <v>9419</v>
      </c>
      <c r="R129" s="529">
        <v>1</v>
      </c>
      <c r="S129" s="122" t="s">
        <v>7619</v>
      </c>
      <c r="T129" s="396" t="s">
        <v>8693</v>
      </c>
      <c r="V129"/>
    </row>
    <row r="130" spans="1:22" hidden="1" x14ac:dyDescent="0.25">
      <c r="A130" s="33">
        <v>3848</v>
      </c>
      <c r="B130" s="9" t="s">
        <v>300</v>
      </c>
      <c r="C130" s="53" t="s">
        <v>9531</v>
      </c>
      <c r="D130" s="9" t="s">
        <v>301</v>
      </c>
      <c r="E130" s="54" t="s">
        <v>10</v>
      </c>
      <c r="F130" s="54">
        <v>129</v>
      </c>
      <c r="G130" s="372" t="str">
        <f>VLOOKUP(N130,'BANG THAM CHIEU'!C:E,3,0)</f>
        <v>ID055759</v>
      </c>
      <c r="H130" s="11">
        <v>1</v>
      </c>
      <c r="J130" s="10" t="str">
        <f>VLOOKUP(N130,'BANG THAM CHIEU'!C:E,2,0)</f>
        <v>MB4.3</v>
      </c>
      <c r="K130" s="590">
        <f>VLOOKUP(G130,'BANG THAM CHIEU'!$E$4:F1192,2,0)*H130</f>
        <v>400000</v>
      </c>
      <c r="L130" s="598">
        <f t="shared" si="1"/>
        <v>17.236921485822631</v>
      </c>
      <c r="M130" s="53" t="s">
        <v>9530</v>
      </c>
      <c r="N130" s="31" t="s">
        <v>7297</v>
      </c>
      <c r="O130" s="527">
        <v>44226</v>
      </c>
      <c r="P130" s="529" t="s">
        <v>10663</v>
      </c>
      <c r="Q130" s="528" t="s">
        <v>9419</v>
      </c>
      <c r="R130" s="529">
        <v>1</v>
      </c>
      <c r="S130" s="122" t="s">
        <v>7619</v>
      </c>
      <c r="T130" s="396" t="s">
        <v>8693</v>
      </c>
      <c r="V130"/>
    </row>
    <row r="131" spans="1:22" hidden="1" x14ac:dyDescent="0.25">
      <c r="A131" s="33">
        <v>3848</v>
      </c>
      <c r="B131" s="9" t="s">
        <v>300</v>
      </c>
      <c r="C131" s="53" t="s">
        <v>9531</v>
      </c>
      <c r="D131" s="9" t="s">
        <v>301</v>
      </c>
      <c r="E131" s="54" t="s">
        <v>10</v>
      </c>
      <c r="F131" s="54">
        <v>130</v>
      </c>
      <c r="G131" s="372" t="str">
        <f>VLOOKUP(N131,'BANG THAM CHIEU'!C:E,3,0)</f>
        <v>ID055708</v>
      </c>
      <c r="H131" s="11">
        <v>1</v>
      </c>
      <c r="J131" s="10" t="str">
        <f>VLOOKUP(N131,'BANG THAM CHIEU'!C:E,2,0)</f>
        <v>MB4.6</v>
      </c>
      <c r="K131" s="590">
        <f>VLOOKUP(G131,'BANG THAM CHIEU'!$E$4:F1193,2,0)*H131</f>
        <v>400000</v>
      </c>
      <c r="L131" s="598">
        <f t="shared" ref="L131:L194" si="2">K131/23206</f>
        <v>17.236921485822631</v>
      </c>
      <c r="M131" s="53" t="s">
        <v>9530</v>
      </c>
      <c r="N131" s="11" t="s">
        <v>7298</v>
      </c>
      <c r="O131" s="527">
        <v>44226</v>
      </c>
      <c r="P131" s="529" t="s">
        <v>10663</v>
      </c>
      <c r="Q131" s="528" t="s">
        <v>9419</v>
      </c>
      <c r="R131" s="529">
        <v>1</v>
      </c>
      <c r="S131" s="122" t="s">
        <v>7619</v>
      </c>
      <c r="T131" s="396" t="s">
        <v>8693</v>
      </c>
      <c r="V131"/>
    </row>
    <row r="132" spans="1:22" hidden="1" x14ac:dyDescent="0.25">
      <c r="A132" s="33">
        <v>3848</v>
      </c>
      <c r="B132" s="9" t="s">
        <v>300</v>
      </c>
      <c r="C132" s="53" t="s">
        <v>9531</v>
      </c>
      <c r="D132" s="9" t="s">
        <v>301</v>
      </c>
      <c r="E132" s="54" t="s">
        <v>10</v>
      </c>
      <c r="F132" s="54">
        <v>131</v>
      </c>
      <c r="G132" s="372" t="str">
        <f>VLOOKUP(N132,'BANG THAM CHIEU'!C:E,3,0)</f>
        <v>ID055738</v>
      </c>
      <c r="H132" s="11">
        <v>1</v>
      </c>
      <c r="J132" s="10" t="str">
        <f>VLOOKUP(N132,'BANG THAM CHIEU'!C:E,2,0)</f>
        <v>MC4.4</v>
      </c>
      <c r="K132" s="590">
        <f>VLOOKUP(G132,'BANG THAM CHIEU'!$E$4:F1194,2,0)*H132</f>
        <v>400000</v>
      </c>
      <c r="L132" s="598">
        <f t="shared" si="2"/>
        <v>17.236921485822631</v>
      </c>
      <c r="M132" s="53" t="s">
        <v>9530</v>
      </c>
      <c r="N132" s="171" t="s">
        <v>7299</v>
      </c>
      <c r="O132" s="527">
        <v>44226</v>
      </c>
      <c r="P132" s="529" t="s">
        <v>10663</v>
      </c>
      <c r="Q132" s="528" t="s">
        <v>9419</v>
      </c>
      <c r="R132" s="529">
        <v>1</v>
      </c>
      <c r="S132" s="122" t="s">
        <v>7619</v>
      </c>
      <c r="T132" s="396" t="s">
        <v>8693</v>
      </c>
      <c r="V132"/>
    </row>
    <row r="133" spans="1:22" hidden="1" x14ac:dyDescent="0.25">
      <c r="A133" s="33">
        <v>3848</v>
      </c>
      <c r="B133" s="9" t="s">
        <v>300</v>
      </c>
      <c r="C133" s="53" t="s">
        <v>9531</v>
      </c>
      <c r="D133" s="9" t="s">
        <v>301</v>
      </c>
      <c r="E133" s="54" t="s">
        <v>10</v>
      </c>
      <c r="F133" s="54">
        <v>132</v>
      </c>
      <c r="G133" s="372" t="e">
        <f>VLOOKUP(N133,'BANG THAM CHIEU'!C:E,3,0)</f>
        <v>#N/A</v>
      </c>
      <c r="H133" s="11">
        <v>10</v>
      </c>
      <c r="J133" s="10" t="e">
        <f>VLOOKUP(N133,'BANG THAM CHIEU'!C:E,2,0)</f>
        <v>#N/A</v>
      </c>
      <c r="K133" s="590" t="e">
        <f>VLOOKUP(G133,'BANG THAM CHIEU'!$E$4:F1195,2,0)*H133</f>
        <v>#N/A</v>
      </c>
      <c r="L133" s="598" t="e">
        <f t="shared" si="2"/>
        <v>#N/A</v>
      </c>
      <c r="M133" s="53" t="s">
        <v>9530</v>
      </c>
      <c r="N133" s="11" t="s">
        <v>1430</v>
      </c>
      <c r="O133" s="527">
        <v>44226</v>
      </c>
      <c r="P133" s="529" t="s">
        <v>10663</v>
      </c>
      <c r="Q133" s="528" t="s">
        <v>9419</v>
      </c>
      <c r="R133" s="529">
        <v>1</v>
      </c>
      <c r="S133" s="122" t="s">
        <v>7619</v>
      </c>
      <c r="T133" s="396" t="s">
        <v>8693</v>
      </c>
      <c r="V133"/>
    </row>
    <row r="134" spans="1:22" ht="90" hidden="1" x14ac:dyDescent="0.25">
      <c r="A134" s="33">
        <v>3848</v>
      </c>
      <c r="B134" s="9" t="s">
        <v>300</v>
      </c>
      <c r="C134" s="53" t="s">
        <v>9531</v>
      </c>
      <c r="D134" s="9" t="s">
        <v>301</v>
      </c>
      <c r="E134" s="54" t="s">
        <v>10</v>
      </c>
      <c r="F134" s="54">
        <v>133</v>
      </c>
      <c r="G134" s="372" t="str">
        <f>VLOOKUP(N134,'BANG THAM CHIEU'!C:E,3,0)</f>
        <v>ID055589</v>
      </c>
      <c r="H134" s="11">
        <v>2</v>
      </c>
      <c r="J134" s="10" t="str">
        <f>VLOOKUP(N134,'BANG THAM CHIEU'!C:E,2,0)</f>
        <v>MB1.3</v>
      </c>
      <c r="K134" s="590">
        <f>VLOOKUP(G134,'BANG THAM CHIEU'!$E$4:F1196,2,0)*H134</f>
        <v>290000</v>
      </c>
      <c r="L134" s="598">
        <f t="shared" si="2"/>
        <v>12.496768077221409</v>
      </c>
      <c r="M134" s="53" t="s">
        <v>9530</v>
      </c>
      <c r="N134" s="171" t="s">
        <v>8996</v>
      </c>
      <c r="O134" s="527">
        <v>44226</v>
      </c>
      <c r="P134" s="529" t="s">
        <v>10663</v>
      </c>
      <c r="Q134" s="528" t="s">
        <v>9419</v>
      </c>
      <c r="R134" s="529">
        <v>1</v>
      </c>
      <c r="S134" s="122" t="s">
        <v>7619</v>
      </c>
      <c r="T134" s="396" t="s">
        <v>8693</v>
      </c>
      <c r="V134"/>
    </row>
    <row r="135" spans="1:22" ht="30" hidden="1" x14ac:dyDescent="0.25">
      <c r="A135" s="33">
        <v>3848</v>
      </c>
      <c r="B135" s="9" t="s">
        <v>300</v>
      </c>
      <c r="C135" s="53" t="s">
        <v>9531</v>
      </c>
      <c r="D135" s="9" t="s">
        <v>301</v>
      </c>
      <c r="E135" s="54" t="s">
        <v>10</v>
      </c>
      <c r="F135" s="54">
        <v>134</v>
      </c>
      <c r="G135" s="372" t="str">
        <f>VLOOKUP(N135,'BANG THAM CHIEU'!C:E,3,0)</f>
        <v>ID057149</v>
      </c>
      <c r="H135" s="11">
        <v>1</v>
      </c>
      <c r="J135" s="10" t="str">
        <f>VLOOKUP(N135,'BANG THAM CHIEU'!C:E,2,0)</f>
        <v>MB4.1</v>
      </c>
      <c r="K135" s="590">
        <f>VLOOKUP(G135,'BANG THAM CHIEU'!$E$4:F1197,2,0)*H135</f>
        <v>20000</v>
      </c>
      <c r="L135" s="598">
        <f t="shared" si="2"/>
        <v>0.86184607429113158</v>
      </c>
      <c r="M135" s="53" t="s">
        <v>9530</v>
      </c>
      <c r="N135" s="171" t="s">
        <v>4586</v>
      </c>
      <c r="O135" s="527">
        <v>44226</v>
      </c>
      <c r="P135" s="529" t="s">
        <v>10663</v>
      </c>
      <c r="Q135" s="528" t="s">
        <v>9419</v>
      </c>
      <c r="R135" s="529">
        <v>1</v>
      </c>
      <c r="S135" s="122" t="s">
        <v>7619</v>
      </c>
      <c r="T135" s="396" t="s">
        <v>8693</v>
      </c>
      <c r="V135"/>
    </row>
    <row r="136" spans="1:22" ht="30" hidden="1" x14ac:dyDescent="0.25">
      <c r="A136" s="33">
        <v>3848</v>
      </c>
      <c r="B136" s="9" t="s">
        <v>300</v>
      </c>
      <c r="C136" s="53" t="s">
        <v>9531</v>
      </c>
      <c r="D136" s="9" t="s">
        <v>301</v>
      </c>
      <c r="E136" s="54" t="s">
        <v>10</v>
      </c>
      <c r="F136" s="54">
        <v>135</v>
      </c>
      <c r="G136" s="372" t="str">
        <f>VLOOKUP(N136,'BANG THAM CHIEU'!C:E,3,0)</f>
        <v>ID057150</v>
      </c>
      <c r="H136" s="11">
        <v>1</v>
      </c>
      <c r="J136" s="10" t="str">
        <f>VLOOKUP(N136,'BANG THAM CHIEU'!C:E,2,0)</f>
        <v>MB4.1</v>
      </c>
      <c r="K136" s="590">
        <f>VLOOKUP(G136,'BANG THAM CHIEU'!$E$4:F1198,2,0)*H136</f>
        <v>22000</v>
      </c>
      <c r="L136" s="598">
        <f t="shared" si="2"/>
        <v>0.94803068172024474</v>
      </c>
      <c r="M136" s="53" t="s">
        <v>9530</v>
      </c>
      <c r="N136" s="171" t="s">
        <v>4587</v>
      </c>
      <c r="O136" s="527">
        <v>44226</v>
      </c>
      <c r="P136" s="529" t="s">
        <v>10663</v>
      </c>
      <c r="Q136" s="528" t="s">
        <v>9419</v>
      </c>
      <c r="R136" s="529">
        <v>1</v>
      </c>
      <c r="S136" s="122" t="s">
        <v>7619</v>
      </c>
      <c r="T136" s="396" t="s">
        <v>8693</v>
      </c>
      <c r="V136"/>
    </row>
    <row r="137" spans="1:22" ht="30" hidden="1" x14ac:dyDescent="0.25">
      <c r="A137" s="33">
        <v>3848</v>
      </c>
      <c r="B137" s="9" t="s">
        <v>300</v>
      </c>
      <c r="C137" s="53" t="s">
        <v>9531</v>
      </c>
      <c r="D137" s="9" t="s">
        <v>301</v>
      </c>
      <c r="E137" s="54" t="s">
        <v>10</v>
      </c>
      <c r="F137" s="54">
        <v>136</v>
      </c>
      <c r="G137" s="372" t="str">
        <f>VLOOKUP(N137,'BANG THAM CHIEU'!C:E,3,0)</f>
        <v>ID057151</v>
      </c>
      <c r="H137" s="11">
        <v>1</v>
      </c>
      <c r="J137" s="10" t="str">
        <f>VLOOKUP(N137,'BANG THAM CHIEU'!C:E,2,0)</f>
        <v>MB4.1</v>
      </c>
      <c r="K137" s="590">
        <f>VLOOKUP(G137,'BANG THAM CHIEU'!$E$4:F1199,2,0)*H137</f>
        <v>32000</v>
      </c>
      <c r="L137" s="598">
        <f t="shared" si="2"/>
        <v>1.3789537188658105</v>
      </c>
      <c r="M137" s="53" t="s">
        <v>9530</v>
      </c>
      <c r="N137" s="171" t="s">
        <v>4588</v>
      </c>
      <c r="O137" s="527">
        <v>44226</v>
      </c>
      <c r="P137" s="529" t="s">
        <v>10663</v>
      </c>
      <c r="Q137" s="528" t="s">
        <v>9419</v>
      </c>
      <c r="R137" s="529">
        <v>1</v>
      </c>
      <c r="S137" s="122" t="s">
        <v>7619</v>
      </c>
      <c r="T137" s="396" t="s">
        <v>8693</v>
      </c>
      <c r="V137"/>
    </row>
    <row r="138" spans="1:22" ht="57.75" hidden="1" customHeight="1" x14ac:dyDescent="0.25">
      <c r="A138" s="33">
        <v>3848</v>
      </c>
      <c r="B138" s="9" t="s">
        <v>300</v>
      </c>
      <c r="C138" s="53" t="s">
        <v>9531</v>
      </c>
      <c r="D138" s="9" t="s">
        <v>301</v>
      </c>
      <c r="E138" s="54" t="s">
        <v>10</v>
      </c>
      <c r="F138" s="54">
        <v>137</v>
      </c>
      <c r="G138" s="372" t="str">
        <f>VLOOKUP(N138,'BANG THAM CHIEU'!C:E,3,0)</f>
        <v>ID055279</v>
      </c>
      <c r="H138" s="11">
        <v>1</v>
      </c>
      <c r="J138" s="10" t="str">
        <f>VLOOKUP(N138,'BANG THAM CHIEU'!C:E,2,0)</f>
        <v>MC1.2</v>
      </c>
      <c r="K138" s="590">
        <f>VLOOKUP(G138,'BANG THAM CHIEU'!$E$4:F1200,2,0)*H138</f>
        <v>140000</v>
      </c>
      <c r="L138" s="598">
        <f t="shared" si="2"/>
        <v>6.0329225200379213</v>
      </c>
      <c r="M138" s="53" t="s">
        <v>9530</v>
      </c>
      <c r="N138" s="171" t="s">
        <v>6377</v>
      </c>
      <c r="O138" s="527">
        <v>44228</v>
      </c>
      <c r="P138" s="529" t="s">
        <v>10663</v>
      </c>
      <c r="Q138" s="528" t="s">
        <v>9440</v>
      </c>
      <c r="R138" s="529">
        <v>1</v>
      </c>
      <c r="S138" s="122" t="s">
        <v>9478</v>
      </c>
      <c r="T138" s="396" t="s">
        <v>8693</v>
      </c>
      <c r="V138"/>
    </row>
    <row r="139" spans="1:22" hidden="1" x14ac:dyDescent="0.25">
      <c r="A139" s="33">
        <v>3848</v>
      </c>
      <c r="B139" s="9" t="s">
        <v>300</v>
      </c>
      <c r="C139" s="53" t="s">
        <v>9531</v>
      </c>
      <c r="D139" s="9" t="s">
        <v>301</v>
      </c>
      <c r="E139" s="54" t="s">
        <v>10</v>
      </c>
      <c r="F139" s="54">
        <v>138</v>
      </c>
      <c r="G139" s="372" t="str">
        <f>VLOOKUP(N139,'BANG THAM CHIEU'!C:E,3,0)</f>
        <v>ID055609</v>
      </c>
      <c r="H139" s="11">
        <v>3</v>
      </c>
      <c r="J139" s="10" t="str">
        <f>VLOOKUP(N139,'BANG THAM CHIEU'!C:E,2,0)</f>
        <v>MB1.1</v>
      </c>
      <c r="K139" s="590">
        <f>VLOOKUP(G139,'BANG THAM CHIEU'!$E$4:F1201,2,0)*H139</f>
        <v>285000</v>
      </c>
      <c r="L139" s="598">
        <f t="shared" si="2"/>
        <v>12.281306558648625</v>
      </c>
      <c r="M139" s="53" t="s">
        <v>9530</v>
      </c>
      <c r="N139" s="31" t="s">
        <v>7897</v>
      </c>
      <c r="O139" s="527">
        <v>44228</v>
      </c>
      <c r="P139" s="529" t="s">
        <v>10663</v>
      </c>
      <c r="Q139" s="528" t="s">
        <v>9440</v>
      </c>
      <c r="R139" s="529">
        <v>1</v>
      </c>
      <c r="S139" s="122" t="s">
        <v>7615</v>
      </c>
      <c r="T139" s="396" t="s">
        <v>8693</v>
      </c>
      <c r="V139"/>
    </row>
    <row r="140" spans="1:22" hidden="1" x14ac:dyDescent="0.25">
      <c r="A140" s="33">
        <v>3848</v>
      </c>
      <c r="B140" s="9" t="s">
        <v>300</v>
      </c>
      <c r="C140" s="53" t="s">
        <v>9531</v>
      </c>
      <c r="D140" s="9" t="s">
        <v>301</v>
      </c>
      <c r="E140" s="54" t="s">
        <v>10</v>
      </c>
      <c r="F140" s="54">
        <v>139</v>
      </c>
      <c r="G140" s="372" t="str">
        <f>VLOOKUP(N140,'BANG THAM CHIEU'!C:E,3,0)</f>
        <v>ID055548</v>
      </c>
      <c r="H140" s="11">
        <v>10</v>
      </c>
      <c r="J140" s="10" t="str">
        <f>VLOOKUP(N140,'BANG THAM CHIEU'!C:E,2,0)</f>
        <v>MB2.2</v>
      </c>
      <c r="K140" s="590">
        <f>VLOOKUP(G140,'BANG THAM CHIEU'!$E$4:F1202,2,0)*H140</f>
        <v>100000</v>
      </c>
      <c r="L140" s="598">
        <f t="shared" si="2"/>
        <v>4.3092303714556577</v>
      </c>
      <c r="M140" s="53" t="s">
        <v>9530</v>
      </c>
      <c r="N140" s="11" t="s">
        <v>7301</v>
      </c>
      <c r="O140" s="527">
        <v>44228</v>
      </c>
      <c r="P140" s="529" t="s">
        <v>10663</v>
      </c>
      <c r="Q140" s="528" t="s">
        <v>9440</v>
      </c>
      <c r="R140" s="529">
        <v>1</v>
      </c>
      <c r="S140" s="122" t="s">
        <v>7615</v>
      </c>
      <c r="T140" s="396" t="s">
        <v>8693</v>
      </c>
      <c r="V140"/>
    </row>
    <row r="141" spans="1:22" hidden="1" x14ac:dyDescent="0.25">
      <c r="A141" s="33">
        <v>3848</v>
      </c>
      <c r="B141" s="9" t="s">
        <v>300</v>
      </c>
      <c r="C141" s="53" t="s">
        <v>9531</v>
      </c>
      <c r="D141" s="9" t="s">
        <v>301</v>
      </c>
      <c r="E141" s="54" t="s">
        <v>10</v>
      </c>
      <c r="F141" s="54">
        <v>140</v>
      </c>
      <c r="G141" s="372" t="str">
        <f>VLOOKUP(N141,'BANG THAM CHIEU'!C:E,3,0)</f>
        <v>ID055549</v>
      </c>
      <c r="H141" s="11">
        <v>10</v>
      </c>
      <c r="J141" s="10" t="str">
        <f>VLOOKUP(N141,'BANG THAM CHIEU'!C:E,2,0)</f>
        <v>MB2.2</v>
      </c>
      <c r="K141" s="590">
        <f>VLOOKUP(G141,'BANG THAM CHIEU'!$E$4:F1203,2,0)*H141</f>
        <v>100000</v>
      </c>
      <c r="L141" s="598">
        <f t="shared" si="2"/>
        <v>4.3092303714556577</v>
      </c>
      <c r="M141" s="53" t="s">
        <v>9530</v>
      </c>
      <c r="N141" s="11" t="s">
        <v>7305</v>
      </c>
      <c r="O141" s="527">
        <v>44228</v>
      </c>
      <c r="P141" s="529" t="s">
        <v>10663</v>
      </c>
      <c r="Q141" s="528" t="s">
        <v>9440</v>
      </c>
      <c r="R141" s="529">
        <v>1</v>
      </c>
      <c r="S141" s="122" t="s">
        <v>7615</v>
      </c>
      <c r="T141" s="396" t="s">
        <v>8693</v>
      </c>
      <c r="V141"/>
    </row>
    <row r="142" spans="1:22" hidden="1" x14ac:dyDescent="0.25">
      <c r="A142" s="33">
        <v>3848</v>
      </c>
      <c r="B142" s="9" t="s">
        <v>300</v>
      </c>
      <c r="C142" s="53" t="s">
        <v>9531</v>
      </c>
      <c r="D142" s="9" t="s">
        <v>301</v>
      </c>
      <c r="E142" s="54" t="s">
        <v>10</v>
      </c>
      <c r="F142" s="54">
        <v>141</v>
      </c>
      <c r="G142" s="372" t="str">
        <f>VLOOKUP(N142,'BANG THAM CHIEU'!C:E,3,0)</f>
        <v>ID057041</v>
      </c>
      <c r="H142" s="11">
        <v>4</v>
      </c>
      <c r="J142" s="10" t="str">
        <f>VLOOKUP(N142,'BANG THAM CHIEU'!C:E,2,0)</f>
        <v>MB1.2</v>
      </c>
      <c r="K142" s="590">
        <f>VLOOKUP(G142,'BANG THAM CHIEU'!$E$4:F1204,2,0)*H142</f>
        <v>316000</v>
      </c>
      <c r="L142" s="598">
        <f t="shared" si="2"/>
        <v>13.61716797379988</v>
      </c>
      <c r="M142" s="53" t="s">
        <v>9530</v>
      </c>
      <c r="N142" s="11" t="s">
        <v>6607</v>
      </c>
      <c r="O142" s="527">
        <v>44229</v>
      </c>
      <c r="P142" s="529" t="s">
        <v>10663</v>
      </c>
      <c r="Q142" s="528" t="s">
        <v>9440</v>
      </c>
      <c r="R142" s="529">
        <v>1</v>
      </c>
      <c r="S142" s="122" t="s">
        <v>9479</v>
      </c>
      <c r="T142" s="396" t="s">
        <v>9481</v>
      </c>
      <c r="V142"/>
    </row>
    <row r="143" spans="1:22" hidden="1" x14ac:dyDescent="0.25">
      <c r="A143" s="33">
        <v>3848</v>
      </c>
      <c r="B143" s="9" t="s">
        <v>300</v>
      </c>
      <c r="C143" s="53" t="s">
        <v>9531</v>
      </c>
      <c r="D143" s="9" t="s">
        <v>301</v>
      </c>
      <c r="E143" s="54" t="s">
        <v>10</v>
      </c>
      <c r="F143" s="54">
        <v>142</v>
      </c>
      <c r="G143" s="372" t="str">
        <f>VLOOKUP(N143,'BANG THAM CHIEU'!C:E,3,0)</f>
        <v>ID055677</v>
      </c>
      <c r="H143" s="11">
        <v>2</v>
      </c>
      <c r="J143" s="10" t="str">
        <f>VLOOKUP(N143,'BANG THAM CHIEU'!C:E,2,0)</f>
        <v>MB3.3</v>
      </c>
      <c r="K143" s="590">
        <f>VLOOKUP(G143,'BANG THAM CHIEU'!$E$4:F1205,2,0)*H143</f>
        <v>200000</v>
      </c>
      <c r="L143" s="598">
        <f t="shared" si="2"/>
        <v>8.6184607429113154</v>
      </c>
      <c r="M143" s="53" t="s">
        <v>9530</v>
      </c>
      <c r="N143" s="11" t="s">
        <v>4543</v>
      </c>
      <c r="O143" s="527">
        <v>44229</v>
      </c>
      <c r="P143" s="529" t="s">
        <v>10663</v>
      </c>
      <c r="Q143" s="528" t="s">
        <v>9440</v>
      </c>
      <c r="R143" s="529">
        <v>1</v>
      </c>
      <c r="S143" s="122" t="s">
        <v>7615</v>
      </c>
      <c r="T143" s="396" t="s">
        <v>9482</v>
      </c>
      <c r="V143"/>
    </row>
    <row r="144" spans="1:22" hidden="1" x14ac:dyDescent="0.25">
      <c r="A144" s="33">
        <v>3848</v>
      </c>
      <c r="B144" s="9" t="s">
        <v>300</v>
      </c>
      <c r="C144" s="53" t="s">
        <v>9531</v>
      </c>
      <c r="D144" s="9" t="s">
        <v>301</v>
      </c>
      <c r="E144" s="54" t="s">
        <v>10</v>
      </c>
      <c r="F144" s="54">
        <v>143</v>
      </c>
      <c r="G144" s="372" t="str">
        <f>VLOOKUP(N144,'BANG THAM CHIEU'!C:E,3,0)</f>
        <v>ID055731</v>
      </c>
      <c r="H144" s="11">
        <v>2</v>
      </c>
      <c r="J144" s="10" t="str">
        <f>VLOOKUP(N144,'BANG THAM CHIEU'!C:E,2,0)</f>
        <v>MB3.3</v>
      </c>
      <c r="K144" s="590">
        <f>VLOOKUP(G144,'BANG THAM CHIEU'!$E$4:F1206,2,0)*H144</f>
        <v>186000</v>
      </c>
      <c r="L144" s="598">
        <f t="shared" si="2"/>
        <v>8.0151684909075236</v>
      </c>
      <c r="M144" s="53" t="s">
        <v>9530</v>
      </c>
      <c r="N144" s="11" t="s">
        <v>6113</v>
      </c>
      <c r="O144" s="527">
        <v>44229</v>
      </c>
      <c r="P144" s="529" t="s">
        <v>10663</v>
      </c>
      <c r="Q144" s="528" t="s">
        <v>9440</v>
      </c>
      <c r="R144" s="529">
        <v>1</v>
      </c>
      <c r="S144" s="122" t="s">
        <v>7615</v>
      </c>
      <c r="T144" s="396" t="s">
        <v>9482</v>
      </c>
      <c r="V144"/>
    </row>
    <row r="145" spans="1:22" hidden="1" x14ac:dyDescent="0.25">
      <c r="A145" s="33">
        <v>3848</v>
      </c>
      <c r="B145" s="9" t="s">
        <v>300</v>
      </c>
      <c r="C145" s="53" t="s">
        <v>9531</v>
      </c>
      <c r="D145" s="9" t="s">
        <v>301</v>
      </c>
      <c r="E145" s="54" t="s">
        <v>10</v>
      </c>
      <c r="F145" s="54">
        <v>144</v>
      </c>
      <c r="G145" s="372" t="str">
        <f>VLOOKUP(N145,'BANG THAM CHIEU'!C:E,3,0)</f>
        <v>ID057031</v>
      </c>
      <c r="H145" s="11">
        <v>25</v>
      </c>
      <c r="J145" s="10" t="str">
        <f>VLOOKUP(N145,'BANG THAM CHIEU'!C:E,2,0)</f>
        <v>MC2.2</v>
      </c>
      <c r="K145" s="590">
        <f>VLOOKUP(G145,'BANG THAM CHIEU'!$E$4:F1207,2,0)*H145</f>
        <v>287500</v>
      </c>
      <c r="L145" s="598">
        <f t="shared" si="2"/>
        <v>12.389037317935017</v>
      </c>
      <c r="M145" s="53" t="s">
        <v>9530</v>
      </c>
      <c r="N145" s="11" t="s">
        <v>9652</v>
      </c>
      <c r="O145" s="527">
        <v>44229</v>
      </c>
      <c r="P145" s="529" t="s">
        <v>10663</v>
      </c>
      <c r="Q145" s="528" t="s">
        <v>9440</v>
      </c>
      <c r="R145" s="529">
        <v>1</v>
      </c>
      <c r="S145" s="122" t="s">
        <v>7614</v>
      </c>
      <c r="T145" s="396" t="s">
        <v>8693</v>
      </c>
      <c r="V145"/>
    </row>
    <row r="146" spans="1:22" ht="45" hidden="1" x14ac:dyDescent="0.25">
      <c r="A146" s="33">
        <v>3848</v>
      </c>
      <c r="B146" s="9" t="s">
        <v>300</v>
      </c>
      <c r="C146" s="53" t="s">
        <v>9531</v>
      </c>
      <c r="D146" s="9" t="s">
        <v>301</v>
      </c>
      <c r="E146" s="54" t="s">
        <v>10</v>
      </c>
      <c r="F146" s="54">
        <v>145</v>
      </c>
      <c r="G146" s="372" t="str">
        <f>VLOOKUP(N146,'BANG THAM CHIEU'!C:E,3,0)</f>
        <v>ID055686</v>
      </c>
      <c r="H146" s="11">
        <v>1</v>
      </c>
      <c r="J146" s="10" t="str">
        <f>VLOOKUP(N146,'BANG THAM CHIEU'!C:E,2,0)</f>
        <v>MB4.2</v>
      </c>
      <c r="K146" s="590">
        <f>VLOOKUP(G146,'BANG THAM CHIEU'!$E$4:F1208,2,0)*H146</f>
        <v>106000</v>
      </c>
      <c r="L146" s="598">
        <f t="shared" si="2"/>
        <v>4.5677841937429973</v>
      </c>
      <c r="M146" s="53" t="s">
        <v>9530</v>
      </c>
      <c r="N146" s="171" t="s">
        <v>7274</v>
      </c>
      <c r="O146" s="527">
        <v>44229</v>
      </c>
      <c r="P146" s="529" t="s">
        <v>10663</v>
      </c>
      <c r="Q146" s="528" t="s">
        <v>9440</v>
      </c>
      <c r="R146" s="529">
        <v>1</v>
      </c>
      <c r="S146" s="122" t="s">
        <v>9480</v>
      </c>
      <c r="T146" s="396" t="s">
        <v>9483</v>
      </c>
      <c r="V146"/>
    </row>
    <row r="147" spans="1:22" hidden="1" x14ac:dyDescent="0.25">
      <c r="A147" s="33">
        <v>3848</v>
      </c>
      <c r="B147" s="9" t="s">
        <v>300</v>
      </c>
      <c r="C147" s="53" t="s">
        <v>9531</v>
      </c>
      <c r="D147" s="9" t="s">
        <v>301</v>
      </c>
      <c r="E147" s="54" t="s">
        <v>10</v>
      </c>
      <c r="F147" s="54">
        <v>146</v>
      </c>
      <c r="G147" s="372" t="str">
        <f>VLOOKUP(N147,'BANG THAM CHIEU'!C:E,3,0)</f>
        <v>ID057031</v>
      </c>
      <c r="H147" s="11">
        <v>25</v>
      </c>
      <c r="J147" s="10" t="str">
        <f>VLOOKUP(N147,'BANG THAM CHIEU'!C:E,2,0)</f>
        <v>MC2.2</v>
      </c>
      <c r="K147" s="590">
        <f>VLOOKUP(G147,'BANG THAM CHIEU'!$E$4:F1209,2,0)*H147</f>
        <v>287500</v>
      </c>
      <c r="L147" s="598">
        <f t="shared" si="2"/>
        <v>12.389037317935017</v>
      </c>
      <c r="M147" s="53" t="s">
        <v>9530</v>
      </c>
      <c r="N147" s="11" t="s">
        <v>9652</v>
      </c>
      <c r="O147" s="527">
        <v>44229</v>
      </c>
      <c r="P147" s="529" t="s">
        <v>10663</v>
      </c>
      <c r="Q147" s="528" t="s">
        <v>9440</v>
      </c>
      <c r="R147" s="529">
        <v>1</v>
      </c>
      <c r="S147" s="122" t="s">
        <v>8816</v>
      </c>
      <c r="T147" s="396" t="s">
        <v>8693</v>
      </c>
      <c r="V147"/>
    </row>
    <row r="148" spans="1:22" ht="75" hidden="1" x14ac:dyDescent="0.25">
      <c r="A148" s="33">
        <v>3848</v>
      </c>
      <c r="B148" s="9" t="s">
        <v>300</v>
      </c>
      <c r="C148" s="53" t="s">
        <v>9531</v>
      </c>
      <c r="D148" s="9" t="s">
        <v>301</v>
      </c>
      <c r="E148" s="54" t="s">
        <v>10</v>
      </c>
      <c r="F148" s="54">
        <v>147</v>
      </c>
      <c r="G148" s="372" t="e">
        <f>VLOOKUP(N148,'BANG THAM CHIEU'!C:E,3,0)</f>
        <v>#N/A</v>
      </c>
      <c r="H148" s="11">
        <v>1</v>
      </c>
      <c r="J148" s="10" t="e">
        <f>VLOOKUP(N148,'BANG THAM CHIEU'!C:E,2,0)</f>
        <v>#N/A</v>
      </c>
      <c r="K148" s="590" t="e">
        <f>VLOOKUP(G148,'BANG THAM CHIEU'!$E$4:F1210,2,0)*H148</f>
        <v>#N/A</v>
      </c>
      <c r="L148" s="598" t="e">
        <f t="shared" si="2"/>
        <v>#N/A</v>
      </c>
      <c r="M148" s="53" t="s">
        <v>9530</v>
      </c>
      <c r="N148" s="151" t="s">
        <v>7863</v>
      </c>
      <c r="O148" s="527">
        <v>44229</v>
      </c>
      <c r="P148" s="529" t="s">
        <v>10663</v>
      </c>
      <c r="Q148" s="528" t="s">
        <v>9440</v>
      </c>
      <c r="R148" s="529">
        <v>1</v>
      </c>
      <c r="S148" s="122" t="s">
        <v>7616</v>
      </c>
      <c r="T148" s="396" t="s">
        <v>8693</v>
      </c>
      <c r="V148"/>
    </row>
    <row r="149" spans="1:22" hidden="1" x14ac:dyDescent="0.25">
      <c r="A149" s="33">
        <v>3848</v>
      </c>
      <c r="B149" s="9" t="s">
        <v>300</v>
      </c>
      <c r="C149" s="53" t="s">
        <v>9531</v>
      </c>
      <c r="D149" s="9" t="s">
        <v>301</v>
      </c>
      <c r="E149" s="54" t="s">
        <v>10</v>
      </c>
      <c r="F149" s="54">
        <v>148</v>
      </c>
      <c r="G149" s="372" t="str">
        <f>VLOOKUP(N149,'BANG THAM CHIEU'!C:E,3,0)</f>
        <v>ID055781</v>
      </c>
      <c r="H149" s="11">
        <v>5</v>
      </c>
      <c r="J149" s="10" t="str">
        <f>VLOOKUP(N149,'BANG THAM CHIEU'!C:E,2,0)</f>
        <v>MC2.2</v>
      </c>
      <c r="K149" s="590">
        <f>VLOOKUP(G149,'BANG THAM CHIEU'!$E$4:F1211,2,0)*H149</f>
        <v>24400</v>
      </c>
      <c r="L149" s="598">
        <f t="shared" si="2"/>
        <v>1.0514522106351805</v>
      </c>
      <c r="M149" s="53" t="s">
        <v>9530</v>
      </c>
      <c r="N149" s="11" t="s">
        <v>9647</v>
      </c>
      <c r="O149" s="527">
        <v>44229</v>
      </c>
      <c r="P149" s="529" t="s">
        <v>10663</v>
      </c>
      <c r="Q149" s="528" t="s">
        <v>9440</v>
      </c>
      <c r="R149" s="529">
        <v>1</v>
      </c>
      <c r="S149" s="122" t="s">
        <v>7616</v>
      </c>
      <c r="T149" s="396" t="s">
        <v>8693</v>
      </c>
      <c r="V149"/>
    </row>
    <row r="150" spans="1:22" hidden="1" x14ac:dyDescent="0.25">
      <c r="A150" s="33">
        <v>3848</v>
      </c>
      <c r="B150" s="9" t="s">
        <v>300</v>
      </c>
      <c r="C150" s="53" t="s">
        <v>9531</v>
      </c>
      <c r="D150" s="9" t="s">
        <v>301</v>
      </c>
      <c r="E150" s="54" t="s">
        <v>10</v>
      </c>
      <c r="F150" s="54">
        <v>149</v>
      </c>
      <c r="G150" s="372" t="str">
        <f>VLOOKUP(N150,'BANG THAM CHIEU'!C:E,3,0)</f>
        <v>ID055729</v>
      </c>
      <c r="H150" s="11">
        <v>1</v>
      </c>
      <c r="J150" s="10" t="str">
        <f>VLOOKUP(N150,'BANG THAM CHIEU'!C:E,2,0)</f>
        <v>MC1.2</v>
      </c>
      <c r="K150" s="590">
        <f>VLOOKUP(G150,'BANG THAM CHIEU'!$E$4:F1212,2,0)*H150</f>
        <v>1262982</v>
      </c>
      <c r="L150" s="598">
        <f t="shared" si="2"/>
        <v>54.424803930018101</v>
      </c>
      <c r="M150" s="53" t="s">
        <v>9530</v>
      </c>
      <c r="N150" s="11" t="s">
        <v>7901</v>
      </c>
      <c r="O150" s="527">
        <v>44229</v>
      </c>
      <c r="P150" s="529" t="s">
        <v>10663</v>
      </c>
      <c r="Q150" s="528" t="s">
        <v>9440</v>
      </c>
      <c r="R150" s="529">
        <v>1</v>
      </c>
      <c r="S150" s="122" t="s">
        <v>7616</v>
      </c>
      <c r="T150" s="396" t="s">
        <v>8693</v>
      </c>
      <c r="V150"/>
    </row>
    <row r="151" spans="1:22" hidden="1" x14ac:dyDescent="0.25">
      <c r="A151" s="33">
        <v>3848</v>
      </c>
      <c r="B151" s="9" t="s">
        <v>300</v>
      </c>
      <c r="C151" s="53" t="s">
        <v>9531</v>
      </c>
      <c r="D151" s="9" t="s">
        <v>301</v>
      </c>
      <c r="E151" s="54" t="s">
        <v>10</v>
      </c>
      <c r="F151" s="54">
        <v>150</v>
      </c>
      <c r="G151" s="372" t="str">
        <f>VLOOKUP(N151,'BANG THAM CHIEU'!C:E,3,0)</f>
        <v>ID055615</v>
      </c>
      <c r="H151" s="11">
        <v>2</v>
      </c>
      <c r="J151" s="10" t="str">
        <f>VLOOKUP(N151,'BANG THAM CHIEU'!C:E,2,0)</f>
        <v>MB2.2</v>
      </c>
      <c r="K151" s="590">
        <f>VLOOKUP(G151,'BANG THAM CHIEU'!$E$4:F1213,2,0)*H151</f>
        <v>160000</v>
      </c>
      <c r="L151" s="598">
        <f t="shared" si="2"/>
        <v>6.8947685943290526</v>
      </c>
      <c r="M151" s="53" t="s">
        <v>9530</v>
      </c>
      <c r="N151" s="31" t="s">
        <v>4413</v>
      </c>
      <c r="O151" s="527">
        <v>44230</v>
      </c>
      <c r="P151" s="529" t="s">
        <v>10663</v>
      </c>
      <c r="Q151" s="528" t="s">
        <v>9440</v>
      </c>
      <c r="R151" s="529">
        <v>1</v>
      </c>
      <c r="S151" s="122" t="s">
        <v>9325</v>
      </c>
      <c r="T151" s="396" t="s">
        <v>9484</v>
      </c>
      <c r="V151"/>
    </row>
    <row r="152" spans="1:22" hidden="1" x14ac:dyDescent="0.25">
      <c r="A152" s="33">
        <v>3848</v>
      </c>
      <c r="B152" s="9" t="s">
        <v>300</v>
      </c>
      <c r="C152" s="53" t="s">
        <v>9531</v>
      </c>
      <c r="D152" s="9" t="s">
        <v>301</v>
      </c>
      <c r="E152" s="54" t="s">
        <v>10</v>
      </c>
      <c r="F152" s="54">
        <v>151</v>
      </c>
      <c r="G152" s="372" t="str">
        <f>VLOOKUP(N152,'BANG THAM CHIEU'!C:E,3,0)</f>
        <v>ID057039</v>
      </c>
      <c r="H152" s="11">
        <v>2</v>
      </c>
      <c r="J152" s="10" t="str">
        <f>VLOOKUP(N152,'BANG THAM CHIEU'!C:E,2,0)</f>
        <v>MD1.1</v>
      </c>
      <c r="K152" s="590">
        <f>VLOOKUP(G152,'BANG THAM CHIEU'!$E$4:F1214,2,0)*H152</f>
        <v>1238000</v>
      </c>
      <c r="L152" s="598">
        <f t="shared" si="2"/>
        <v>53.348271998621044</v>
      </c>
      <c r="M152" s="53" t="s">
        <v>9530</v>
      </c>
      <c r="N152" s="31" t="s">
        <v>7311</v>
      </c>
      <c r="O152" s="527">
        <v>44230</v>
      </c>
      <c r="P152" s="529" t="s">
        <v>10663</v>
      </c>
      <c r="Q152" s="528" t="s">
        <v>9440</v>
      </c>
      <c r="R152" s="529">
        <v>1</v>
      </c>
      <c r="S152" s="122" t="s">
        <v>7619</v>
      </c>
      <c r="T152" s="396" t="s">
        <v>8693</v>
      </c>
      <c r="V152"/>
    </row>
    <row r="153" spans="1:22" hidden="1" x14ac:dyDescent="0.25">
      <c r="A153" s="33">
        <v>3848</v>
      </c>
      <c r="B153" s="9" t="s">
        <v>300</v>
      </c>
      <c r="C153" s="53" t="s">
        <v>9531</v>
      </c>
      <c r="D153" s="9" t="s">
        <v>301</v>
      </c>
      <c r="E153" s="54" t="s">
        <v>10</v>
      </c>
      <c r="F153" s="54">
        <v>152</v>
      </c>
      <c r="G153" s="372" t="str">
        <f>VLOOKUP(N153,'BANG THAM CHIEU'!C:E,3,0)</f>
        <v>ID055267</v>
      </c>
      <c r="H153" s="11">
        <v>5</v>
      </c>
      <c r="J153" s="10" t="str">
        <f>VLOOKUP(N153,'BANG THAM CHIEU'!C:E,2,0)</f>
        <v>MB2.3</v>
      </c>
      <c r="K153" s="590">
        <f>VLOOKUP(G153,'BANG THAM CHIEU'!$E$4:F1215,2,0)*H153</f>
        <v>300000</v>
      </c>
      <c r="L153" s="598">
        <f t="shared" si="2"/>
        <v>12.927691114366974</v>
      </c>
      <c r="M153" s="53" t="s">
        <v>9530</v>
      </c>
      <c r="N153" s="31" t="s">
        <v>7874</v>
      </c>
      <c r="O153" s="527">
        <v>44231</v>
      </c>
      <c r="P153" s="529" t="s">
        <v>10663</v>
      </c>
      <c r="Q153" s="528" t="s">
        <v>9440</v>
      </c>
      <c r="R153" s="529">
        <v>1</v>
      </c>
      <c r="S153" s="122" t="s">
        <v>7865</v>
      </c>
      <c r="T153" s="396" t="s">
        <v>9485</v>
      </c>
      <c r="V153"/>
    </row>
    <row r="154" spans="1:22" hidden="1" x14ac:dyDescent="0.25">
      <c r="A154" s="33">
        <v>3848</v>
      </c>
      <c r="B154" s="9" t="s">
        <v>300</v>
      </c>
      <c r="C154" s="53" t="s">
        <v>9531</v>
      </c>
      <c r="D154" s="9" t="s">
        <v>301</v>
      </c>
      <c r="E154" s="54" t="s">
        <v>10</v>
      </c>
      <c r="F154" s="54">
        <v>153</v>
      </c>
      <c r="G154" s="372" t="str">
        <f>VLOOKUP(N154,'BANG THAM CHIEU'!C:E,3,0)</f>
        <v>ID055596</v>
      </c>
      <c r="H154" s="11">
        <v>1</v>
      </c>
      <c r="J154" s="10" t="str">
        <f>VLOOKUP(N154,'BANG THAM CHIEU'!C:E,2,0)</f>
        <v>MA1.1</v>
      </c>
      <c r="K154" s="590">
        <f>VLOOKUP(G154,'BANG THAM CHIEU'!$E$4:F1216,2,0)*H154</f>
        <v>32000</v>
      </c>
      <c r="L154" s="598">
        <f t="shared" si="2"/>
        <v>1.3789537188658105</v>
      </c>
      <c r="M154" s="53" t="s">
        <v>9530</v>
      </c>
      <c r="N154" s="31" t="s">
        <v>6838</v>
      </c>
      <c r="O154" s="527">
        <v>44231</v>
      </c>
      <c r="P154" s="529" t="s">
        <v>10663</v>
      </c>
      <c r="Q154" s="528" t="s">
        <v>9440</v>
      </c>
      <c r="R154" s="529">
        <v>1</v>
      </c>
      <c r="S154" s="122" t="s">
        <v>7865</v>
      </c>
      <c r="T154" s="396" t="s">
        <v>9485</v>
      </c>
      <c r="V154"/>
    </row>
    <row r="155" spans="1:22" hidden="1" x14ac:dyDescent="0.25">
      <c r="A155" s="33">
        <v>3848</v>
      </c>
      <c r="B155" s="9" t="s">
        <v>300</v>
      </c>
      <c r="C155" s="53" t="s">
        <v>9531</v>
      </c>
      <c r="D155" s="9" t="s">
        <v>301</v>
      </c>
      <c r="E155" s="54" t="s">
        <v>10</v>
      </c>
      <c r="F155" s="54">
        <v>154</v>
      </c>
      <c r="G155" s="372" t="str">
        <f>VLOOKUP(N155,'BANG THAM CHIEU'!C:E,3,0)</f>
        <v>ID055618</v>
      </c>
      <c r="H155" s="11">
        <v>5</v>
      </c>
      <c r="J155" s="10" t="str">
        <f>VLOOKUP(N155,'BANG THAM CHIEU'!C:E,2,0)</f>
        <v>MB2.1</v>
      </c>
      <c r="K155" s="590">
        <f>VLOOKUP(G155,'BANG THAM CHIEU'!$E$4:F1217,2,0)*H155</f>
        <v>315250</v>
      </c>
      <c r="L155" s="598">
        <f t="shared" si="2"/>
        <v>13.584848746013963</v>
      </c>
      <c r="M155" s="53" t="s">
        <v>9530</v>
      </c>
      <c r="N155" s="31" t="s">
        <v>8824</v>
      </c>
      <c r="O155" s="527">
        <v>44231</v>
      </c>
      <c r="P155" s="529" t="s">
        <v>10663</v>
      </c>
      <c r="Q155" s="528" t="s">
        <v>9440</v>
      </c>
      <c r="R155" s="529">
        <v>1</v>
      </c>
      <c r="S155" s="122" t="s">
        <v>7616</v>
      </c>
      <c r="T155" s="396" t="s">
        <v>9493</v>
      </c>
      <c r="V155"/>
    </row>
    <row r="156" spans="1:22" ht="66" hidden="1" customHeight="1" x14ac:dyDescent="0.25">
      <c r="A156" s="33">
        <v>3848</v>
      </c>
      <c r="B156" s="9" t="s">
        <v>300</v>
      </c>
      <c r="C156" s="53" t="s">
        <v>9531</v>
      </c>
      <c r="D156" s="9" t="s">
        <v>301</v>
      </c>
      <c r="E156" s="54" t="s">
        <v>10</v>
      </c>
      <c r="F156" s="54">
        <v>155</v>
      </c>
      <c r="G156" s="372" t="str">
        <f>VLOOKUP(N156,'BANG THAM CHIEU'!C:E,3,0)</f>
        <v>ID055281</v>
      </c>
      <c r="H156" s="11">
        <v>2</v>
      </c>
      <c r="J156" s="10" t="str">
        <f>VLOOKUP(N156,'BANG THAM CHIEU'!C:E,2,0)</f>
        <v>MB3.3</v>
      </c>
      <c r="K156" s="590">
        <f>VLOOKUP(G156,'BANG THAM CHIEU'!$E$4:F1218,2,0)*H156</f>
        <v>60000</v>
      </c>
      <c r="L156" s="598">
        <f t="shared" si="2"/>
        <v>2.585538222873395</v>
      </c>
      <c r="M156" s="53" t="s">
        <v>9530</v>
      </c>
      <c r="N156" s="171" t="s">
        <v>4540</v>
      </c>
      <c r="O156" s="527">
        <v>44232</v>
      </c>
      <c r="P156" s="529" t="s">
        <v>10663</v>
      </c>
      <c r="Q156" s="528" t="s">
        <v>9440</v>
      </c>
      <c r="R156" s="529">
        <v>1</v>
      </c>
      <c r="S156" s="122" t="s">
        <v>9325</v>
      </c>
      <c r="T156" s="396" t="s">
        <v>9494</v>
      </c>
      <c r="V156"/>
    </row>
    <row r="157" spans="1:22" ht="66" hidden="1" customHeight="1" x14ac:dyDescent="0.25">
      <c r="A157" s="33">
        <v>3848</v>
      </c>
      <c r="B157" s="9" t="s">
        <v>300</v>
      </c>
      <c r="C157" s="53" t="s">
        <v>9531</v>
      </c>
      <c r="D157" s="9" t="s">
        <v>301</v>
      </c>
      <c r="E157" s="54" t="s">
        <v>10</v>
      </c>
      <c r="F157" s="54">
        <v>156</v>
      </c>
      <c r="G157" s="372" t="str">
        <f>VLOOKUP(N157,'BANG THAM CHIEU'!C:E,3,0)</f>
        <v>ID057041</v>
      </c>
      <c r="H157" s="11">
        <v>3</v>
      </c>
      <c r="J157" s="10" t="str">
        <f>VLOOKUP(N157,'BANG THAM CHIEU'!C:E,2,0)</f>
        <v>MB1.2</v>
      </c>
      <c r="K157" s="590">
        <f>VLOOKUP(G157,'BANG THAM CHIEU'!$E$4:F1219,2,0)*H157</f>
        <v>237000</v>
      </c>
      <c r="L157" s="598">
        <f t="shared" si="2"/>
        <v>10.21287598034991</v>
      </c>
      <c r="M157" s="53" t="s">
        <v>9530</v>
      </c>
      <c r="N157" s="171" t="s">
        <v>6607</v>
      </c>
      <c r="O157" s="527">
        <v>44232</v>
      </c>
      <c r="P157" s="529" t="s">
        <v>10663</v>
      </c>
      <c r="Q157" s="528" t="s">
        <v>9440</v>
      </c>
      <c r="R157" s="529">
        <v>1</v>
      </c>
      <c r="S157" s="122" t="s">
        <v>9325</v>
      </c>
      <c r="T157" s="396" t="s">
        <v>9494</v>
      </c>
      <c r="V157"/>
    </row>
    <row r="158" spans="1:22" hidden="1" x14ac:dyDescent="0.25">
      <c r="A158" s="33">
        <v>3848</v>
      </c>
      <c r="B158" s="9" t="s">
        <v>300</v>
      </c>
      <c r="C158" s="53" t="s">
        <v>9531</v>
      </c>
      <c r="D158" s="9" t="s">
        <v>301</v>
      </c>
      <c r="E158" s="54" t="s">
        <v>10</v>
      </c>
      <c r="F158" s="54">
        <v>157</v>
      </c>
      <c r="G158" s="372" t="str">
        <f>VLOOKUP(N158,'BANG THAM CHIEU'!C:E,3,0)</f>
        <v>ID055752</v>
      </c>
      <c r="H158" s="11">
        <v>2</v>
      </c>
      <c r="J158" s="10" t="str">
        <f>VLOOKUP(N158,'BANG THAM CHIEU'!C:E,2,0)</f>
        <v>MB2.1</v>
      </c>
      <c r="K158" s="590">
        <f>VLOOKUP(G158,'BANG THAM CHIEU'!$E$4:F1220,2,0)*H158</f>
        <v>200000</v>
      </c>
      <c r="L158" s="598">
        <f t="shared" si="2"/>
        <v>8.6184607429113154</v>
      </c>
      <c r="M158" s="53" t="s">
        <v>9530</v>
      </c>
      <c r="N158" s="31" t="s">
        <v>9146</v>
      </c>
      <c r="O158" s="527">
        <v>44232</v>
      </c>
      <c r="P158" s="529" t="s">
        <v>10663</v>
      </c>
      <c r="Q158" s="528" t="s">
        <v>9440</v>
      </c>
      <c r="R158" s="529">
        <v>1</v>
      </c>
      <c r="S158" s="122" t="s">
        <v>9325</v>
      </c>
      <c r="T158" s="396" t="s">
        <v>9495</v>
      </c>
      <c r="V158"/>
    </row>
    <row r="159" spans="1:22" ht="60" hidden="1" x14ac:dyDescent="0.25">
      <c r="A159" s="33">
        <v>3848</v>
      </c>
      <c r="B159" s="9" t="s">
        <v>300</v>
      </c>
      <c r="C159" s="53" t="s">
        <v>9531</v>
      </c>
      <c r="D159" s="9" t="s">
        <v>301</v>
      </c>
      <c r="E159" s="54" t="s">
        <v>10</v>
      </c>
      <c r="F159" s="54">
        <v>158</v>
      </c>
      <c r="G159" s="372" t="str">
        <f>VLOOKUP(N159,'BANG THAM CHIEU'!C:E,3,0)</f>
        <v>ID055561</v>
      </c>
      <c r="H159" s="11">
        <v>10</v>
      </c>
      <c r="J159" s="10" t="str">
        <f>VLOOKUP(N159,'BANG THAM CHIEU'!C:E,2,0)</f>
        <v>MB2.3</v>
      </c>
      <c r="K159" s="590">
        <f>VLOOKUP(G159,'BANG THAM CHIEU'!$E$4:F1221,2,0)*H159</f>
        <v>450000</v>
      </c>
      <c r="L159" s="598">
        <f t="shared" si="2"/>
        <v>19.391536671550462</v>
      </c>
      <c r="M159" s="53" t="s">
        <v>9530</v>
      </c>
      <c r="N159" s="171" t="s">
        <v>9308</v>
      </c>
      <c r="O159" s="527">
        <v>44232</v>
      </c>
      <c r="P159" s="529" t="s">
        <v>10663</v>
      </c>
      <c r="Q159" s="528" t="s">
        <v>9440</v>
      </c>
      <c r="R159" s="529">
        <v>1</v>
      </c>
      <c r="S159" s="122" t="s">
        <v>7615</v>
      </c>
      <c r="T159" s="396" t="s">
        <v>9496</v>
      </c>
      <c r="V159"/>
    </row>
    <row r="160" spans="1:22" ht="14.25" hidden="1" customHeight="1" x14ac:dyDescent="0.25">
      <c r="A160" s="33">
        <v>3848</v>
      </c>
      <c r="B160" s="9" t="s">
        <v>300</v>
      </c>
      <c r="C160" s="53" t="s">
        <v>9531</v>
      </c>
      <c r="D160" s="9" t="s">
        <v>301</v>
      </c>
      <c r="E160" s="54" t="s">
        <v>10</v>
      </c>
      <c r="F160" s="54">
        <v>159</v>
      </c>
      <c r="G160" s="372" t="str">
        <f>VLOOKUP(N160,'BANG THAM CHIEU'!C:E,3,0)</f>
        <v>ID055612</v>
      </c>
      <c r="H160" s="11">
        <v>15</v>
      </c>
      <c r="J160" s="10" t="str">
        <f>VLOOKUP(N160,'BANG THAM CHIEU'!C:E,2,0)</f>
        <v>MB1.2</v>
      </c>
      <c r="K160" s="590">
        <f>VLOOKUP(G160,'BANG THAM CHIEU'!$E$4:F1222,2,0)*H160</f>
        <v>1050000</v>
      </c>
      <c r="L160" s="598">
        <f t="shared" si="2"/>
        <v>45.246918900284406</v>
      </c>
      <c r="M160" s="53" t="s">
        <v>9530</v>
      </c>
      <c r="N160" s="31" t="s">
        <v>7353</v>
      </c>
      <c r="O160" s="527">
        <v>44232</v>
      </c>
      <c r="P160" s="529" t="s">
        <v>10663</v>
      </c>
      <c r="Q160" s="528" t="s">
        <v>9440</v>
      </c>
      <c r="R160" s="529">
        <v>1</v>
      </c>
      <c r="S160" s="122" t="s">
        <v>9325</v>
      </c>
      <c r="T160" s="396" t="s">
        <v>9497</v>
      </c>
      <c r="V160"/>
    </row>
    <row r="161" spans="1:22" ht="14.25" hidden="1" customHeight="1" x14ac:dyDescent="0.25">
      <c r="A161" s="33">
        <v>3848</v>
      </c>
      <c r="B161" s="9" t="s">
        <v>300</v>
      </c>
      <c r="C161" s="53" t="s">
        <v>9531</v>
      </c>
      <c r="D161" s="9" t="s">
        <v>301</v>
      </c>
      <c r="E161" s="54" t="s">
        <v>10</v>
      </c>
      <c r="F161" s="54">
        <v>160</v>
      </c>
      <c r="G161" s="372" t="e">
        <f>VLOOKUP(N161,'BANG THAM CHIEU'!C:E,3,0)</f>
        <v>#N/A</v>
      </c>
      <c r="H161" s="11">
        <v>10</v>
      </c>
      <c r="J161" s="10" t="e">
        <f>VLOOKUP(N161,'BANG THAM CHIEU'!C:E,2,0)</f>
        <v>#N/A</v>
      </c>
      <c r="K161" s="590" t="e">
        <f>VLOOKUP(G161,'BANG THAM CHIEU'!$E$4:F1223,2,0)*H161</f>
        <v>#N/A</v>
      </c>
      <c r="L161" s="598" t="e">
        <f t="shared" si="2"/>
        <v>#N/A</v>
      </c>
      <c r="M161" s="53" t="s">
        <v>9530</v>
      </c>
      <c r="N161" s="171" t="s">
        <v>4541</v>
      </c>
      <c r="O161" s="527">
        <v>44232</v>
      </c>
      <c r="P161" s="529" t="s">
        <v>10663</v>
      </c>
      <c r="Q161" s="528" t="s">
        <v>9440</v>
      </c>
      <c r="R161" s="529">
        <v>1</v>
      </c>
      <c r="S161" s="122" t="s">
        <v>9325</v>
      </c>
      <c r="T161" s="396" t="s">
        <v>8693</v>
      </c>
      <c r="V161"/>
    </row>
    <row r="162" spans="1:22" hidden="1" x14ac:dyDescent="0.25">
      <c r="A162" s="33">
        <v>3848</v>
      </c>
      <c r="B162" s="9" t="s">
        <v>300</v>
      </c>
      <c r="C162" s="53" t="s">
        <v>9531</v>
      </c>
      <c r="D162" s="9" t="s">
        <v>301</v>
      </c>
      <c r="E162" s="54" t="s">
        <v>10</v>
      </c>
      <c r="F162" s="54">
        <v>161</v>
      </c>
      <c r="G162" s="372" t="str">
        <f>VLOOKUP(N162,'BANG THAM CHIEU'!C:E,3,0)</f>
        <v>ID055267</v>
      </c>
      <c r="H162" s="11">
        <v>5</v>
      </c>
      <c r="J162" s="10" t="str">
        <f>VLOOKUP(N162,'BANG THAM CHIEU'!C:E,2,0)</f>
        <v>MB2.3</v>
      </c>
      <c r="K162" s="590">
        <f>VLOOKUP(G162,'BANG THAM CHIEU'!$E$4:F1224,2,0)*H162</f>
        <v>300000</v>
      </c>
      <c r="L162" s="598">
        <f t="shared" si="2"/>
        <v>12.927691114366974</v>
      </c>
      <c r="M162" s="53" t="s">
        <v>9530</v>
      </c>
      <c r="N162" s="31" t="s">
        <v>7874</v>
      </c>
      <c r="O162" s="527">
        <v>44232</v>
      </c>
      <c r="P162" s="529" t="s">
        <v>10663</v>
      </c>
      <c r="Q162" s="528" t="s">
        <v>9440</v>
      </c>
      <c r="R162" s="529">
        <v>1</v>
      </c>
      <c r="S162" s="122" t="s">
        <v>7615</v>
      </c>
      <c r="T162" s="396" t="s">
        <v>8693</v>
      </c>
      <c r="V162"/>
    </row>
    <row r="163" spans="1:22" ht="60" hidden="1" x14ac:dyDescent="0.25">
      <c r="A163" s="33">
        <v>3848</v>
      </c>
      <c r="B163" s="9" t="s">
        <v>300</v>
      </c>
      <c r="C163" s="53" t="s">
        <v>9531</v>
      </c>
      <c r="D163" s="9" t="s">
        <v>301</v>
      </c>
      <c r="E163" s="54" t="s">
        <v>10</v>
      </c>
      <c r="F163" s="54">
        <v>162</v>
      </c>
      <c r="G163" s="372" t="str">
        <f>VLOOKUP(N163,'BANG THAM CHIEU'!C:E,3,0)</f>
        <v>ID055561</v>
      </c>
      <c r="H163" s="11">
        <v>15</v>
      </c>
      <c r="J163" s="10" t="str">
        <f>VLOOKUP(N163,'BANG THAM CHIEU'!C:E,2,0)</f>
        <v>MB2.3</v>
      </c>
      <c r="K163" s="590">
        <f>VLOOKUP(G163,'BANG THAM CHIEU'!$E$4:F1225,2,0)*H163</f>
        <v>675000</v>
      </c>
      <c r="L163" s="598">
        <f t="shared" si="2"/>
        <v>29.087305007325693</v>
      </c>
      <c r="M163" s="53" t="s">
        <v>9530</v>
      </c>
      <c r="N163" s="171" t="s">
        <v>9308</v>
      </c>
      <c r="O163" s="527">
        <v>44232</v>
      </c>
      <c r="P163" s="529" t="s">
        <v>10663</v>
      </c>
      <c r="Q163" s="528" t="s">
        <v>9440</v>
      </c>
      <c r="R163" s="529">
        <v>1</v>
      </c>
      <c r="S163" s="122" t="s">
        <v>7614</v>
      </c>
      <c r="T163" s="396" t="s">
        <v>8693</v>
      </c>
      <c r="V163"/>
    </row>
    <row r="164" spans="1:22" ht="90" hidden="1" x14ac:dyDescent="0.25">
      <c r="A164" s="33">
        <v>3848</v>
      </c>
      <c r="B164" s="9" t="s">
        <v>300</v>
      </c>
      <c r="C164" s="53" t="s">
        <v>9531</v>
      </c>
      <c r="D164" s="9" t="s">
        <v>301</v>
      </c>
      <c r="E164" s="54" t="s">
        <v>10</v>
      </c>
      <c r="F164" s="54">
        <v>163</v>
      </c>
      <c r="G164" s="372" t="str">
        <f>VLOOKUP(N164,'BANG THAM CHIEU'!C:E,3,0)</f>
        <v>ID055220</v>
      </c>
      <c r="H164" s="11">
        <v>8</v>
      </c>
      <c r="J164" s="10" t="str">
        <f>VLOOKUP(N164,'BANG THAM CHIEU'!C:E,2,0)</f>
        <v>MA1.1</v>
      </c>
      <c r="K164" s="590">
        <f>VLOOKUP(G164,'BANG THAM CHIEU'!$E$4:F1226,2,0)*H164</f>
        <v>1786664</v>
      </c>
      <c r="L164" s="598">
        <f t="shared" si="2"/>
        <v>76.991467723864517</v>
      </c>
      <c r="M164" s="53" t="s">
        <v>9530</v>
      </c>
      <c r="N164" s="171" t="s">
        <v>7272</v>
      </c>
      <c r="O164" s="527">
        <v>44232</v>
      </c>
      <c r="P164" s="529" t="s">
        <v>10663</v>
      </c>
      <c r="Q164" s="528" t="s">
        <v>9440</v>
      </c>
      <c r="R164" s="529">
        <v>1</v>
      </c>
      <c r="S164" s="122" t="s">
        <v>7614</v>
      </c>
      <c r="T164" s="396" t="s">
        <v>9498</v>
      </c>
      <c r="V164"/>
    </row>
    <row r="165" spans="1:22" hidden="1" x14ac:dyDescent="0.25">
      <c r="A165" s="33">
        <v>3848</v>
      </c>
      <c r="B165" s="9" t="s">
        <v>300</v>
      </c>
      <c r="C165" s="53" t="s">
        <v>9531</v>
      </c>
      <c r="D165" s="9" t="s">
        <v>301</v>
      </c>
      <c r="E165" s="54" t="s">
        <v>10</v>
      </c>
      <c r="F165" s="54">
        <v>164</v>
      </c>
      <c r="G165" s="372" t="str">
        <f>VLOOKUP(N165,'BANG THAM CHIEU'!C:E,3,0)</f>
        <v>ID055700</v>
      </c>
      <c r="H165" s="11">
        <v>2</v>
      </c>
      <c r="J165" s="10" t="str">
        <f>VLOOKUP(N165,'BANG THAM CHIEU'!C:E,2,0)</f>
        <v>MD2.3</v>
      </c>
      <c r="K165" s="590">
        <f>VLOOKUP(G165,'BANG THAM CHIEU'!$E$4:F1227,2,0)*H165</f>
        <v>2460000</v>
      </c>
      <c r="L165" s="598">
        <f t="shared" si="2"/>
        <v>106.00706713780919</v>
      </c>
      <c r="M165" s="53" t="s">
        <v>9530</v>
      </c>
      <c r="N165" s="171" t="s">
        <v>1446</v>
      </c>
      <c r="O165" s="527">
        <v>44232</v>
      </c>
      <c r="P165" s="529" t="s">
        <v>10663</v>
      </c>
      <c r="Q165" s="528" t="s">
        <v>9440</v>
      </c>
      <c r="R165" s="529">
        <v>1</v>
      </c>
      <c r="S165" s="122" t="s">
        <v>7615</v>
      </c>
      <c r="T165" s="396" t="s">
        <v>9499</v>
      </c>
      <c r="V165"/>
    </row>
    <row r="166" spans="1:22" hidden="1" x14ac:dyDescent="0.25">
      <c r="A166" s="33">
        <v>3848</v>
      </c>
      <c r="B166" s="9" t="s">
        <v>300</v>
      </c>
      <c r="C166" s="53" t="s">
        <v>9531</v>
      </c>
      <c r="D166" s="9" t="s">
        <v>301</v>
      </c>
      <c r="E166" s="54" t="s">
        <v>10</v>
      </c>
      <c r="F166" s="54">
        <v>165</v>
      </c>
      <c r="G166" s="372" t="str">
        <f>VLOOKUP(N166,'BANG THAM CHIEU'!C:E,3,0)</f>
        <v>ID055544</v>
      </c>
      <c r="H166" s="11">
        <v>2</v>
      </c>
      <c r="J166" s="10" t="str">
        <f>VLOOKUP(N166,'BANG THAM CHIEU'!C:E,2,0)</f>
        <v>MC3.4</v>
      </c>
      <c r="K166" s="590">
        <f>VLOOKUP(G166,'BANG THAM CHIEU'!$E$4:F1228,2,0)*H166</f>
        <v>44000</v>
      </c>
      <c r="L166" s="598">
        <f t="shared" si="2"/>
        <v>1.8960613634404895</v>
      </c>
      <c r="M166" s="53" t="s">
        <v>9530</v>
      </c>
      <c r="N166" s="31" t="s">
        <v>6606</v>
      </c>
      <c r="O166" s="527">
        <v>44232</v>
      </c>
      <c r="P166" s="529" t="s">
        <v>10663</v>
      </c>
      <c r="Q166" s="528" t="s">
        <v>9440</v>
      </c>
      <c r="R166" s="529">
        <v>1</v>
      </c>
      <c r="S166" s="122" t="s">
        <v>7615</v>
      </c>
      <c r="T166" s="396" t="s">
        <v>8693</v>
      </c>
      <c r="V166"/>
    </row>
    <row r="167" spans="1:22" hidden="1" x14ac:dyDescent="0.25">
      <c r="A167" s="33">
        <v>3848</v>
      </c>
      <c r="B167" s="9" t="s">
        <v>300</v>
      </c>
      <c r="C167" s="53" t="s">
        <v>9531</v>
      </c>
      <c r="D167" s="9" t="s">
        <v>301</v>
      </c>
      <c r="E167" s="54" t="s">
        <v>10</v>
      </c>
      <c r="F167" s="54">
        <v>166</v>
      </c>
      <c r="G167" s="372" t="str">
        <f>VLOOKUP(N167,'BANG THAM CHIEU'!C:E,3,0)</f>
        <v>ID055554</v>
      </c>
      <c r="H167" s="11">
        <v>2</v>
      </c>
      <c r="J167" s="10" t="str">
        <f>VLOOKUP(N167,'BANG THAM CHIEU'!C:E,2,0)</f>
        <v>MB1.3</v>
      </c>
      <c r="K167" s="590">
        <f>VLOOKUP(G167,'BANG THAM CHIEU'!$E$4:F1229,2,0)*H167</f>
        <v>24000</v>
      </c>
      <c r="L167" s="598">
        <f t="shared" si="2"/>
        <v>1.0342152891493579</v>
      </c>
      <c r="M167" s="53" t="s">
        <v>9530</v>
      </c>
      <c r="N167" s="31" t="s">
        <v>7242</v>
      </c>
      <c r="O167" s="527">
        <v>44232</v>
      </c>
      <c r="P167" s="529" t="s">
        <v>10663</v>
      </c>
      <c r="Q167" s="528" t="s">
        <v>9440</v>
      </c>
      <c r="R167" s="529">
        <v>1</v>
      </c>
      <c r="S167" s="122" t="s">
        <v>7615</v>
      </c>
      <c r="T167" s="396" t="s">
        <v>8693</v>
      </c>
      <c r="V167"/>
    </row>
    <row r="168" spans="1:22" hidden="1" x14ac:dyDescent="0.25">
      <c r="A168" s="33">
        <v>3848</v>
      </c>
      <c r="B168" s="9" t="s">
        <v>300</v>
      </c>
      <c r="C168" s="53" t="s">
        <v>9531</v>
      </c>
      <c r="D168" s="9" t="s">
        <v>301</v>
      </c>
      <c r="E168" s="54" t="s">
        <v>10</v>
      </c>
      <c r="F168" s="54">
        <v>167</v>
      </c>
      <c r="G168" s="372" t="str">
        <f>VLOOKUP(N168,'BANG THAM CHIEU'!C:E,3,0)</f>
        <v>ID057031</v>
      </c>
      <c r="H168" s="11">
        <v>25</v>
      </c>
      <c r="J168" s="10" t="str">
        <f>VLOOKUP(N168,'BANG THAM CHIEU'!C:E,2,0)</f>
        <v>MC2.2</v>
      </c>
      <c r="K168" s="590">
        <f>VLOOKUP(G168,'BANG THAM CHIEU'!$E$4:F1230,2,0)*H168</f>
        <v>287500</v>
      </c>
      <c r="L168" s="598">
        <f t="shared" si="2"/>
        <v>12.389037317935017</v>
      </c>
      <c r="M168" s="53" t="s">
        <v>9530</v>
      </c>
      <c r="N168" s="11" t="s">
        <v>9652</v>
      </c>
      <c r="O168" s="527">
        <v>44232</v>
      </c>
      <c r="P168" s="529" t="s">
        <v>10663</v>
      </c>
      <c r="Q168" s="528" t="s">
        <v>9440</v>
      </c>
      <c r="R168" s="529">
        <v>1</v>
      </c>
      <c r="S168" s="122" t="s">
        <v>7615</v>
      </c>
      <c r="T168" s="396" t="s">
        <v>8693</v>
      </c>
      <c r="V168"/>
    </row>
    <row r="169" spans="1:22" ht="75" hidden="1" x14ac:dyDescent="0.25">
      <c r="A169" s="33">
        <v>3848</v>
      </c>
      <c r="B169" s="9" t="s">
        <v>300</v>
      </c>
      <c r="C169" s="53" t="s">
        <v>9531</v>
      </c>
      <c r="D169" s="9" t="s">
        <v>301</v>
      </c>
      <c r="E169" s="54" t="s">
        <v>10</v>
      </c>
      <c r="F169" s="54">
        <v>168</v>
      </c>
      <c r="G169" s="372" t="e">
        <f>VLOOKUP(N169,'BANG THAM CHIEU'!C:E,3,0)</f>
        <v>#N/A</v>
      </c>
      <c r="H169" s="11">
        <v>1</v>
      </c>
      <c r="J169" s="10" t="e">
        <f>VLOOKUP(N169,'BANG THAM CHIEU'!C:E,2,0)</f>
        <v>#N/A</v>
      </c>
      <c r="K169" s="590" t="e">
        <f>VLOOKUP(G169,'BANG THAM CHIEU'!$E$4:F1231,2,0)*H169</f>
        <v>#N/A</v>
      </c>
      <c r="L169" s="598" t="e">
        <f t="shared" si="2"/>
        <v>#N/A</v>
      </c>
      <c r="M169" s="53" t="s">
        <v>9530</v>
      </c>
      <c r="N169" s="171" t="s">
        <v>7864</v>
      </c>
      <c r="O169" s="527">
        <v>44232</v>
      </c>
      <c r="P169" s="529" t="s">
        <v>10663</v>
      </c>
      <c r="Q169" s="528" t="s">
        <v>9440</v>
      </c>
      <c r="R169" s="529">
        <v>1</v>
      </c>
      <c r="S169" s="122" t="s">
        <v>9377</v>
      </c>
      <c r="T169" s="396" t="s">
        <v>9500</v>
      </c>
      <c r="V169"/>
    </row>
    <row r="170" spans="1:22" ht="75" hidden="1" x14ac:dyDescent="0.25">
      <c r="A170" s="33">
        <v>3848</v>
      </c>
      <c r="B170" s="9" t="s">
        <v>300</v>
      </c>
      <c r="C170" s="53" t="s">
        <v>9531</v>
      </c>
      <c r="D170" s="9" t="s">
        <v>301</v>
      </c>
      <c r="E170" s="54" t="s">
        <v>10</v>
      </c>
      <c r="F170" s="54">
        <v>169</v>
      </c>
      <c r="G170" s="372" t="e">
        <f>VLOOKUP(N170,'BANG THAM CHIEU'!C:E,3,0)</f>
        <v>#N/A</v>
      </c>
      <c r="H170" s="11">
        <v>1</v>
      </c>
      <c r="J170" s="10" t="e">
        <f>VLOOKUP(N170,'BANG THAM CHIEU'!C:E,2,0)</f>
        <v>#N/A</v>
      </c>
      <c r="K170" s="590" t="e">
        <f>VLOOKUP(G170,'BANG THAM CHIEU'!$E$4:F1232,2,0)*H170</f>
        <v>#N/A</v>
      </c>
      <c r="L170" s="598" t="e">
        <f t="shared" si="2"/>
        <v>#N/A</v>
      </c>
      <c r="M170" s="53" t="s">
        <v>9530</v>
      </c>
      <c r="N170" s="171" t="s">
        <v>8488</v>
      </c>
      <c r="O170" s="527">
        <v>44232</v>
      </c>
      <c r="P170" s="529" t="s">
        <v>10663</v>
      </c>
      <c r="Q170" s="528" t="s">
        <v>9440</v>
      </c>
      <c r="R170" s="529">
        <v>1</v>
      </c>
      <c r="S170" s="122" t="s">
        <v>9377</v>
      </c>
      <c r="T170" s="396" t="s">
        <v>9500</v>
      </c>
      <c r="V170"/>
    </row>
    <row r="171" spans="1:22" hidden="1" x14ac:dyDescent="0.25">
      <c r="A171" s="33">
        <v>3848</v>
      </c>
      <c r="B171" s="9" t="s">
        <v>300</v>
      </c>
      <c r="D171" s="9" t="s">
        <v>301</v>
      </c>
      <c r="E171" s="54" t="s">
        <v>10</v>
      </c>
      <c r="F171" s="54">
        <v>1</v>
      </c>
      <c r="G171" s="372" t="str">
        <f>VLOOKUP(N171,'BANG THAM CHIEU'!C:E,3,0)</f>
        <v>B-3</v>
      </c>
      <c r="H171" s="11">
        <v>3</v>
      </c>
      <c r="J171" s="10" t="str">
        <f>VLOOKUP(N171,'BANG THAM CHIEU'!C:E,2,0)</f>
        <v>MA1.2</v>
      </c>
      <c r="K171" s="590">
        <f>VLOOKUP(G171,'BANG THAM CHIEU'!$E$4:F1233,2,0)*H171</f>
        <v>630681</v>
      </c>
      <c r="L171" s="598">
        <f t="shared" si="2"/>
        <v>27.177497199000257</v>
      </c>
      <c r="N171" s="33" t="s">
        <v>3048</v>
      </c>
      <c r="O171" s="527">
        <v>44200</v>
      </c>
      <c r="P171" s="529" t="s">
        <v>10663</v>
      </c>
      <c r="Q171" s="528" t="s">
        <v>9303</v>
      </c>
      <c r="R171" s="529">
        <v>1</v>
      </c>
      <c r="S171" s="122" t="s">
        <v>7614</v>
      </c>
      <c r="T171" s="396" t="s">
        <v>9310</v>
      </c>
      <c r="V171"/>
    </row>
    <row r="172" spans="1:22" hidden="1" x14ac:dyDescent="0.25">
      <c r="A172" s="33">
        <v>3848</v>
      </c>
      <c r="B172" s="9" t="s">
        <v>300</v>
      </c>
      <c r="D172" s="9" t="s">
        <v>301</v>
      </c>
      <c r="E172" s="54" t="s">
        <v>10</v>
      </c>
      <c r="F172" s="54">
        <v>2</v>
      </c>
      <c r="G172" s="372" t="str">
        <f>VLOOKUP(N172,'BANG THAM CHIEU'!C:E,3,0)</f>
        <v>B-002</v>
      </c>
      <c r="H172" s="11">
        <v>1</v>
      </c>
      <c r="J172" s="10" t="str">
        <f>VLOOKUP(N172,'BANG THAM CHIEU'!C:E,2,0)</f>
        <v>MA2.1</v>
      </c>
      <c r="K172" s="590">
        <f>VLOOKUP(G172,'BANG THAM CHIEU'!$E$4:F1234,2,0)*H172</f>
        <v>937500</v>
      </c>
      <c r="L172" s="598">
        <f t="shared" si="2"/>
        <v>40.399034732396792</v>
      </c>
      <c r="N172" s="33" t="s">
        <v>6588</v>
      </c>
      <c r="O172" s="527">
        <v>44200</v>
      </c>
      <c r="P172" s="529" t="s">
        <v>10663</v>
      </c>
      <c r="Q172" s="528" t="s">
        <v>9303</v>
      </c>
      <c r="R172" s="529">
        <v>1</v>
      </c>
      <c r="S172" s="122" t="s">
        <v>7614</v>
      </c>
      <c r="T172" s="396" t="s">
        <v>8693</v>
      </c>
      <c r="V172"/>
    </row>
    <row r="173" spans="1:22" hidden="1" x14ac:dyDescent="0.25">
      <c r="A173" s="33">
        <v>3848</v>
      </c>
      <c r="B173" s="9" t="s">
        <v>300</v>
      </c>
      <c r="D173" s="9" t="s">
        <v>301</v>
      </c>
      <c r="E173" s="54" t="s">
        <v>10</v>
      </c>
      <c r="F173" s="54">
        <v>3</v>
      </c>
      <c r="G173" s="372" t="str">
        <f>VLOOKUP(N173,'BANG THAM CHIEU'!C:E,3,0)</f>
        <v>W-N60</v>
      </c>
      <c r="H173" s="11">
        <v>7</v>
      </c>
      <c r="J173" s="10" t="str">
        <f>VLOOKUP(N173,'BANG THAM CHIEU'!C:E,2,0)</f>
        <v>MKHO</v>
      </c>
      <c r="K173" s="590">
        <f>VLOOKUP(G173,'BANG THAM CHIEU'!$E$4:F1235,2,0)*H173</f>
        <v>175000</v>
      </c>
      <c r="L173" s="598">
        <f t="shared" si="2"/>
        <v>7.5411531500474016</v>
      </c>
      <c r="N173" s="33" t="s">
        <v>6812</v>
      </c>
      <c r="O173" s="527">
        <v>44200</v>
      </c>
      <c r="P173" s="529" t="s">
        <v>10663</v>
      </c>
      <c r="Q173" s="528" t="s">
        <v>9303</v>
      </c>
      <c r="R173" s="529">
        <v>1</v>
      </c>
      <c r="S173" s="122" t="s">
        <v>8816</v>
      </c>
      <c r="T173" s="396" t="s">
        <v>9305</v>
      </c>
      <c r="V173"/>
    </row>
    <row r="174" spans="1:22" ht="47.25" hidden="1" x14ac:dyDescent="0.25">
      <c r="A174" s="33">
        <v>3848</v>
      </c>
      <c r="B174" s="9" t="s">
        <v>300</v>
      </c>
      <c r="D174" s="9" t="s">
        <v>301</v>
      </c>
      <c r="E174" s="54" t="s">
        <v>10</v>
      </c>
      <c r="F174" s="54">
        <v>4</v>
      </c>
      <c r="G174" s="372" t="str">
        <f>VLOOKUP(N174,'BANG THAM CHIEU'!C:E,3,0)</f>
        <v>PRB-2113</v>
      </c>
      <c r="H174" s="11">
        <v>2</v>
      </c>
      <c r="J174" s="10" t="str">
        <f>VLOOKUP(N174,'BANG THAM CHIEU'!C:E,2,0)</f>
        <v>MB1.4</v>
      </c>
      <c r="K174" s="590">
        <f>VLOOKUP(G174,'BANG THAM CHIEU'!$E$4:F1236,2,0)*H174</f>
        <v>700000</v>
      </c>
      <c r="L174" s="598">
        <f t="shared" si="2"/>
        <v>30.164612600189606</v>
      </c>
      <c r="N174" s="192" t="s">
        <v>7245</v>
      </c>
      <c r="O174" s="527">
        <v>44200</v>
      </c>
      <c r="P174" s="529" t="s">
        <v>10663</v>
      </c>
      <c r="Q174" s="528" t="s">
        <v>9303</v>
      </c>
      <c r="R174" s="529">
        <v>1</v>
      </c>
      <c r="S174" s="122" t="s">
        <v>7616</v>
      </c>
      <c r="T174" s="396" t="s">
        <v>8693</v>
      </c>
      <c r="V174"/>
    </row>
    <row r="175" spans="1:22" hidden="1" x14ac:dyDescent="0.25">
      <c r="A175" s="33">
        <v>3848</v>
      </c>
      <c r="B175" s="9" t="s">
        <v>300</v>
      </c>
      <c r="D175" s="9" t="s">
        <v>301</v>
      </c>
      <c r="E175" s="54" t="s">
        <v>10</v>
      </c>
      <c r="F175" s="54">
        <v>5</v>
      </c>
      <c r="G175" s="372" t="str">
        <f>VLOOKUP(N175,'BANG THAM CHIEU'!C:E,3,0)</f>
        <v>B-015</v>
      </c>
      <c r="H175" s="11">
        <v>6</v>
      </c>
      <c r="J175" s="10" t="str">
        <f>VLOOKUP(N175,'BANG THAM CHIEU'!C:E,2,0)</f>
        <v>MA1.2</v>
      </c>
      <c r="K175" s="590">
        <f>VLOOKUP(G175,'BANG THAM CHIEU'!$E$4:F1237,2,0)*H175</f>
        <v>120000</v>
      </c>
      <c r="L175" s="598">
        <f t="shared" si="2"/>
        <v>5.1710764457467899</v>
      </c>
      <c r="N175" s="33" t="s">
        <v>7233</v>
      </c>
      <c r="O175" s="527">
        <v>44201</v>
      </c>
      <c r="P175" s="529" t="s">
        <v>10663</v>
      </c>
      <c r="Q175" s="528" t="s">
        <v>9303</v>
      </c>
      <c r="R175" s="529">
        <v>1</v>
      </c>
      <c r="S175" s="122" t="s">
        <v>7614</v>
      </c>
      <c r="T175" s="396" t="s">
        <v>8693</v>
      </c>
      <c r="V175"/>
    </row>
    <row r="176" spans="1:22" hidden="1" x14ac:dyDescent="0.25">
      <c r="A176" s="33">
        <v>3848</v>
      </c>
      <c r="B176" s="9" t="s">
        <v>300</v>
      </c>
      <c r="D176" s="9" t="s">
        <v>301</v>
      </c>
      <c r="E176" s="54" t="s">
        <v>10</v>
      </c>
      <c r="F176" s="54">
        <v>6</v>
      </c>
      <c r="G176" s="372" t="str">
        <f>VLOOKUP(N176,'BANG THAM CHIEU'!C:E,3,0)</f>
        <v>B-012</v>
      </c>
      <c r="H176" s="11">
        <v>3</v>
      </c>
      <c r="J176" s="10" t="str">
        <f>VLOOKUP(N176,'BANG THAM CHIEU'!C:E,2,0)</f>
        <v>MA1.2</v>
      </c>
      <c r="K176" s="590">
        <f>VLOOKUP(G176,'BANG THAM CHIEU'!$E$4:F1238,2,0)*H176</f>
        <v>180000</v>
      </c>
      <c r="L176" s="598">
        <f t="shared" si="2"/>
        <v>7.756614668620184</v>
      </c>
      <c r="N176" s="33" t="s">
        <v>2566</v>
      </c>
      <c r="O176" s="527">
        <v>44201</v>
      </c>
      <c r="P176" s="529" t="s">
        <v>10663</v>
      </c>
      <c r="Q176" s="528" t="s">
        <v>9303</v>
      </c>
      <c r="R176" s="529">
        <v>1</v>
      </c>
      <c r="S176" s="122" t="s">
        <v>7614</v>
      </c>
      <c r="T176" s="396" t="s">
        <v>9310</v>
      </c>
      <c r="V176"/>
    </row>
    <row r="177" spans="1:22" hidden="1" x14ac:dyDescent="0.25">
      <c r="A177" s="33">
        <v>3848</v>
      </c>
      <c r="B177" s="9" t="s">
        <v>300</v>
      </c>
      <c r="D177" s="9" t="s">
        <v>301</v>
      </c>
      <c r="E177" s="54" t="s">
        <v>10</v>
      </c>
      <c r="F177" s="54">
        <v>7</v>
      </c>
      <c r="G177" s="372" t="str">
        <f>VLOOKUP(N177,'BANG THAM CHIEU'!C:E,3,0)</f>
        <v>B-044</v>
      </c>
      <c r="H177" s="53">
        <v>6</v>
      </c>
      <c r="J177" s="10" t="str">
        <f>VLOOKUP(N177,'BANG THAM CHIEU'!C:E,2,0)</f>
        <v>MA2.3</v>
      </c>
      <c r="K177" s="590">
        <f>VLOOKUP(G177,'BANG THAM CHIEU'!$E$4:F1239,2,0)*H177</f>
        <v>1026000</v>
      </c>
      <c r="L177" s="598">
        <f t="shared" si="2"/>
        <v>44.212703611135048</v>
      </c>
      <c r="N177" s="33" t="s">
        <v>4546</v>
      </c>
      <c r="O177" s="527">
        <v>44203</v>
      </c>
      <c r="P177" s="529" t="s">
        <v>10663</v>
      </c>
      <c r="Q177" s="528" t="s">
        <v>9303</v>
      </c>
      <c r="R177" s="529">
        <v>1</v>
      </c>
      <c r="S177" s="122" t="s">
        <v>9311</v>
      </c>
      <c r="T177" s="396" t="s">
        <v>9314</v>
      </c>
      <c r="V177"/>
    </row>
    <row r="178" spans="1:22" hidden="1" x14ac:dyDescent="0.25">
      <c r="A178" s="33">
        <v>3848</v>
      </c>
      <c r="B178" s="9" t="s">
        <v>300</v>
      </c>
      <c r="D178" s="9" t="s">
        <v>301</v>
      </c>
      <c r="E178" s="54" t="s">
        <v>10</v>
      </c>
      <c r="F178" s="54">
        <v>8</v>
      </c>
      <c r="G178" s="372" t="str">
        <f>VLOOKUP(N178,'BANG THAM CHIEU'!C:E,3,0)</f>
        <v>B-020</v>
      </c>
      <c r="H178" s="53">
        <v>2</v>
      </c>
      <c r="J178" s="10" t="str">
        <f>VLOOKUP(N178,'BANG THAM CHIEU'!C:E,2,0)</f>
        <v>MA2.3</v>
      </c>
      <c r="K178" s="590">
        <f>VLOOKUP(G178,'BANG THAM CHIEU'!$E$4:F1240,2,0)*H178</f>
        <v>116000</v>
      </c>
      <c r="L178" s="598">
        <f t="shared" si="2"/>
        <v>4.9987072308885629</v>
      </c>
      <c r="N178" s="31" t="s">
        <v>7327</v>
      </c>
      <c r="O178" s="527">
        <v>44203</v>
      </c>
      <c r="P178" s="529" t="s">
        <v>10663</v>
      </c>
      <c r="Q178" s="528" t="s">
        <v>9303</v>
      </c>
      <c r="R178" s="529">
        <v>1</v>
      </c>
      <c r="S178" s="122" t="s">
        <v>9312</v>
      </c>
      <c r="T178" s="396" t="s">
        <v>9315</v>
      </c>
      <c r="V178"/>
    </row>
    <row r="179" spans="1:22" hidden="1" x14ac:dyDescent="0.25">
      <c r="A179" s="33">
        <v>3848</v>
      </c>
      <c r="B179" s="9" t="s">
        <v>300</v>
      </c>
      <c r="D179" s="9" t="s">
        <v>301</v>
      </c>
      <c r="E179" s="54" t="s">
        <v>10</v>
      </c>
      <c r="F179" s="54">
        <v>9</v>
      </c>
      <c r="G179" s="372" t="str">
        <f>VLOOKUP(N179,'BANG THAM CHIEU'!C:E,3,0)</f>
        <v>B-020</v>
      </c>
      <c r="H179" s="53">
        <v>2</v>
      </c>
      <c r="J179" s="10" t="str">
        <f>VLOOKUP(N179,'BANG THAM CHIEU'!C:E,2,0)</f>
        <v>MA2.3</v>
      </c>
      <c r="K179" s="590">
        <f>VLOOKUP(G179,'BANG THAM CHIEU'!$E$4:F1241,2,0)*H179</f>
        <v>116000</v>
      </c>
      <c r="L179" s="598">
        <f t="shared" si="2"/>
        <v>4.9987072308885629</v>
      </c>
      <c r="N179" s="31" t="s">
        <v>7327</v>
      </c>
      <c r="O179" s="527">
        <v>44203</v>
      </c>
      <c r="P179" s="529" t="s">
        <v>10663</v>
      </c>
      <c r="Q179" s="528" t="s">
        <v>9303</v>
      </c>
      <c r="R179" s="529">
        <v>1</v>
      </c>
      <c r="S179" s="122" t="s">
        <v>9313</v>
      </c>
      <c r="T179" s="396" t="s">
        <v>9315</v>
      </c>
      <c r="V179"/>
    </row>
    <row r="180" spans="1:22" hidden="1" x14ac:dyDescent="0.25">
      <c r="A180" s="33">
        <v>3848</v>
      </c>
      <c r="B180" s="9" t="s">
        <v>300</v>
      </c>
      <c r="D180" s="9" t="s">
        <v>301</v>
      </c>
      <c r="E180" s="54" t="s">
        <v>10</v>
      </c>
      <c r="F180" s="54">
        <v>10</v>
      </c>
      <c r="G180" s="372" t="str">
        <f>VLOOKUP(N180,'BANG THAM CHIEU'!C:E,3,0)</f>
        <v>B-024</v>
      </c>
      <c r="H180" s="53">
        <v>4</v>
      </c>
      <c r="J180" s="10" t="str">
        <f>VLOOKUP(N180,'BANG THAM CHIEU'!C:E,2,0)</f>
        <v>MA1.3</v>
      </c>
      <c r="K180" s="590">
        <f>VLOOKUP(G180,'BANG THAM CHIEU'!$E$4:F1242,2,0)*H180</f>
        <v>128000</v>
      </c>
      <c r="L180" s="598">
        <f t="shared" si="2"/>
        <v>5.5158148754632421</v>
      </c>
      <c r="N180" s="31" t="s">
        <v>2571</v>
      </c>
      <c r="O180" s="527">
        <v>44203</v>
      </c>
      <c r="P180" s="529" t="s">
        <v>10663</v>
      </c>
      <c r="Q180" s="528" t="s">
        <v>9303</v>
      </c>
      <c r="R180" s="529">
        <v>1</v>
      </c>
      <c r="S180" s="122" t="s">
        <v>7616</v>
      </c>
      <c r="T180" s="396" t="s">
        <v>8693</v>
      </c>
      <c r="V180"/>
    </row>
    <row r="181" spans="1:22" ht="15.75" hidden="1" x14ac:dyDescent="0.25">
      <c r="A181" s="33">
        <v>3848</v>
      </c>
      <c r="B181" s="9" t="s">
        <v>300</v>
      </c>
      <c r="D181" s="9" t="s">
        <v>301</v>
      </c>
      <c r="E181" s="54" t="s">
        <v>10</v>
      </c>
      <c r="F181" s="54">
        <v>11</v>
      </c>
      <c r="G181" s="399">
        <f>VLOOKUP(N181,'BANG THAM CHIEU'!C:E,3,0)</f>
        <v>28528520</v>
      </c>
      <c r="H181" s="53">
        <v>2</v>
      </c>
      <c r="J181" s="10" t="str">
        <f>VLOOKUP(N181,'BANG THAM CHIEU'!C:E,2,0)</f>
        <v>MA1.1</v>
      </c>
      <c r="K181" s="590">
        <f>VLOOKUP(G181,'BANG THAM CHIEU'!$E$4:F1243,2,0)*H181</f>
        <v>316000</v>
      </c>
      <c r="L181" s="598">
        <f t="shared" si="2"/>
        <v>13.61716797379988</v>
      </c>
      <c r="N181" s="157" t="s">
        <v>7099</v>
      </c>
      <c r="O181" s="527">
        <v>44203</v>
      </c>
      <c r="P181" s="529" t="s">
        <v>10663</v>
      </c>
      <c r="Q181" s="528" t="s">
        <v>9303</v>
      </c>
      <c r="R181" s="529">
        <v>1</v>
      </c>
      <c r="S181" s="122" t="s">
        <v>7615</v>
      </c>
      <c r="T181" s="396" t="s">
        <v>9316</v>
      </c>
      <c r="V181"/>
    </row>
    <row r="182" spans="1:22" ht="15.75" hidden="1" x14ac:dyDescent="0.25">
      <c r="A182" s="33">
        <v>3848</v>
      </c>
      <c r="B182" s="9" t="s">
        <v>300</v>
      </c>
      <c r="D182" s="9" t="s">
        <v>301</v>
      </c>
      <c r="E182" s="54" t="s">
        <v>10</v>
      </c>
      <c r="F182" s="54">
        <v>12</v>
      </c>
      <c r="G182" s="399">
        <f>VLOOKUP(N182,'BANG THAM CHIEU'!C:E,3,0)</f>
        <v>52041422</v>
      </c>
      <c r="H182" s="53">
        <v>1</v>
      </c>
      <c r="J182" s="10" t="str">
        <f>VLOOKUP(N182,'BANG THAM CHIEU'!C:E,2,0)</f>
        <v>MA1.2</v>
      </c>
      <c r="K182" s="590">
        <f>VLOOKUP(G182,'BANG THAM CHIEU'!$E$4:F1244,2,0)*H182</f>
        <v>526000</v>
      </c>
      <c r="L182" s="598">
        <f t="shared" si="2"/>
        <v>22.666551753856762</v>
      </c>
      <c r="N182" s="157" t="s">
        <v>9243</v>
      </c>
      <c r="O182" s="527">
        <v>44203</v>
      </c>
      <c r="P182" s="529" t="s">
        <v>10663</v>
      </c>
      <c r="Q182" s="528" t="s">
        <v>9303</v>
      </c>
      <c r="R182" s="529">
        <v>1</v>
      </c>
      <c r="S182" s="122" t="s">
        <v>7615</v>
      </c>
      <c r="T182" s="396" t="s">
        <v>8902</v>
      </c>
      <c r="V182"/>
    </row>
    <row r="183" spans="1:22" hidden="1" x14ac:dyDescent="0.25">
      <c r="A183" s="33">
        <v>3848</v>
      </c>
      <c r="B183" s="9" t="s">
        <v>300</v>
      </c>
      <c r="D183" s="9" t="s">
        <v>301</v>
      </c>
      <c r="E183" s="54" t="s">
        <v>10</v>
      </c>
      <c r="F183" s="54">
        <v>13</v>
      </c>
      <c r="G183" s="399">
        <f>VLOOKUP(N183,'BANG THAM CHIEU'!C:E,3,0)</f>
        <v>51212791</v>
      </c>
      <c r="H183" s="53">
        <v>1</v>
      </c>
      <c r="J183" s="10" t="str">
        <f>VLOOKUP(N183,'BANG THAM CHIEU'!C:E,2,0)</f>
        <v>MA1.2</v>
      </c>
      <c r="K183" s="590">
        <f>VLOOKUP(G183,'BANG THAM CHIEU'!$E$4:F1245,2,0)*H183</f>
        <v>13494000</v>
      </c>
      <c r="L183" s="598">
        <f t="shared" si="2"/>
        <v>581.48754632422651</v>
      </c>
      <c r="N183" s="11" t="s">
        <v>9242</v>
      </c>
      <c r="O183" s="527">
        <v>44203</v>
      </c>
      <c r="P183" s="529" t="s">
        <v>10663</v>
      </c>
      <c r="Q183" s="528" t="s">
        <v>9303</v>
      </c>
      <c r="R183" s="529">
        <v>1</v>
      </c>
      <c r="S183" s="122" t="s">
        <v>7615</v>
      </c>
      <c r="T183" s="396" t="s">
        <v>8902</v>
      </c>
      <c r="V183"/>
    </row>
    <row r="184" spans="1:22" hidden="1" x14ac:dyDescent="0.25">
      <c r="A184" s="33">
        <v>3848</v>
      </c>
      <c r="B184" s="9" t="s">
        <v>300</v>
      </c>
      <c r="D184" s="9" t="s">
        <v>301</v>
      </c>
      <c r="E184" s="54" t="s">
        <v>10</v>
      </c>
      <c r="F184" s="54">
        <v>14</v>
      </c>
      <c r="G184" s="372" t="str">
        <f>VLOOKUP(N184,'BANG THAM CHIEU'!C:E,3,0)</f>
        <v>MK45</v>
      </c>
      <c r="H184" s="53">
        <v>1</v>
      </c>
      <c r="J184" s="10" t="str">
        <f>VLOOKUP(N184,'BANG THAM CHIEU'!C:E,2,0)</f>
        <v>MB4.1</v>
      </c>
      <c r="K184" s="590">
        <f>VLOOKUP(G184,'BANG THAM CHIEU'!$E$4:F1246,2,0)*H184</f>
        <v>160000</v>
      </c>
      <c r="L184" s="598">
        <f t="shared" si="2"/>
        <v>6.8947685943290526</v>
      </c>
      <c r="N184" s="11" t="s">
        <v>8999</v>
      </c>
      <c r="O184" s="527">
        <v>44209</v>
      </c>
      <c r="P184" s="529" t="s">
        <v>10663</v>
      </c>
      <c r="Q184" s="528" t="s">
        <v>9338</v>
      </c>
      <c r="R184" s="529">
        <v>1</v>
      </c>
      <c r="S184" s="122" t="s">
        <v>8816</v>
      </c>
      <c r="T184" s="396" t="s">
        <v>9339</v>
      </c>
      <c r="V184"/>
    </row>
    <row r="185" spans="1:22" ht="30" hidden="1" x14ac:dyDescent="0.25">
      <c r="A185" s="33">
        <v>3848</v>
      </c>
      <c r="B185" s="9" t="s">
        <v>300</v>
      </c>
      <c r="D185" s="9" t="s">
        <v>301</v>
      </c>
      <c r="E185" s="54" t="s">
        <v>10</v>
      </c>
      <c r="F185" s="54">
        <v>15</v>
      </c>
      <c r="G185" s="372" t="str">
        <f>VLOOKUP(N185,'BANG THAM CHIEU'!C:E,3,0)</f>
        <v>E-PM710</v>
      </c>
      <c r="H185" s="53">
        <v>1</v>
      </c>
      <c r="J185" s="10" t="str">
        <f>VLOOKUP(N185,'BANG THAM CHIEU'!C:E,2,0)</f>
        <v>MC1.3</v>
      </c>
      <c r="K185" s="590">
        <f>VLOOKUP(G185,'BANG THAM CHIEU'!$E$4:F1247,2,0)*H185</f>
        <v>5893000</v>
      </c>
      <c r="L185" s="598">
        <f t="shared" si="2"/>
        <v>253.94294578988192</v>
      </c>
      <c r="N185" s="171" t="s">
        <v>7352</v>
      </c>
      <c r="O185" s="527">
        <v>44209</v>
      </c>
      <c r="P185" s="529" t="s">
        <v>10663</v>
      </c>
      <c r="Q185" s="528" t="s">
        <v>9338</v>
      </c>
      <c r="R185" s="529">
        <v>1</v>
      </c>
      <c r="S185" s="122" t="s">
        <v>7616</v>
      </c>
      <c r="T185" s="396" t="s">
        <v>9343</v>
      </c>
      <c r="V185"/>
    </row>
    <row r="186" spans="1:22" hidden="1" x14ac:dyDescent="0.25">
      <c r="A186" s="33">
        <v>3848</v>
      </c>
      <c r="B186" s="9" t="s">
        <v>300</v>
      </c>
      <c r="D186" s="9" t="s">
        <v>301</v>
      </c>
      <c r="E186" s="54" t="s">
        <v>10</v>
      </c>
      <c r="F186" s="54">
        <v>16</v>
      </c>
      <c r="G186" s="372" t="str">
        <f>VLOOKUP(N186,'BANG THAM CHIEU'!C:E,3,0)</f>
        <v>SP-02</v>
      </c>
      <c r="H186" s="53">
        <v>1</v>
      </c>
      <c r="J186" s="10" t="str">
        <f>VLOOKUP(N186,'BANG THAM CHIEU'!C:E,2,0)</f>
        <v>MD1.1</v>
      </c>
      <c r="K186" s="590">
        <f>VLOOKUP(G186,'BANG THAM CHIEU'!$E$4:F1248,2,0)*H186</f>
        <v>75000</v>
      </c>
      <c r="L186" s="598">
        <f t="shared" si="2"/>
        <v>3.2319227785917435</v>
      </c>
      <c r="N186" s="171" t="s">
        <v>6620</v>
      </c>
      <c r="O186" s="527">
        <v>44209</v>
      </c>
      <c r="P186" s="529" t="s">
        <v>10663</v>
      </c>
      <c r="Q186" s="528" t="s">
        <v>9338</v>
      </c>
      <c r="R186" s="529">
        <v>1</v>
      </c>
      <c r="S186" s="122" t="s">
        <v>9357</v>
      </c>
      <c r="T186" s="396" t="s">
        <v>8693</v>
      </c>
      <c r="V186"/>
    </row>
    <row r="187" spans="1:22" hidden="1" x14ac:dyDescent="0.25">
      <c r="A187" s="33">
        <v>3848</v>
      </c>
      <c r="B187" s="9" t="s">
        <v>300</v>
      </c>
      <c r="D187" s="9" t="s">
        <v>301</v>
      </c>
      <c r="E187" s="54" t="s">
        <v>10</v>
      </c>
      <c r="F187" s="54">
        <v>17</v>
      </c>
      <c r="G187" s="372" t="str">
        <f>VLOOKUP(N187,'BANG THAM CHIEU'!C:E,3,0)</f>
        <v>B-999.3</v>
      </c>
      <c r="H187" s="53">
        <v>1</v>
      </c>
      <c r="J187" s="10" t="str">
        <f>VLOOKUP(N187,'BANG THAM CHIEU'!C:E,2,0)</f>
        <v>MA1.2</v>
      </c>
      <c r="K187" s="590">
        <f>VLOOKUP(G187,'BANG THAM CHIEU'!$E$4:F1249,2,0)*H187</f>
        <v>210227</v>
      </c>
      <c r="L187" s="598">
        <f t="shared" si="2"/>
        <v>9.0591657330000857</v>
      </c>
      <c r="N187" s="332" t="s">
        <v>3047</v>
      </c>
      <c r="O187" s="527">
        <v>44210</v>
      </c>
      <c r="P187" s="529" t="s">
        <v>10663</v>
      </c>
      <c r="Q187" s="528" t="s">
        <v>9338</v>
      </c>
      <c r="R187" s="529">
        <v>1</v>
      </c>
      <c r="S187" s="122" t="s">
        <v>9346</v>
      </c>
      <c r="T187" s="396" t="s">
        <v>9350</v>
      </c>
      <c r="V187"/>
    </row>
    <row r="188" spans="1:22" hidden="1" x14ac:dyDescent="0.25">
      <c r="A188" s="33">
        <v>3848</v>
      </c>
      <c r="B188" s="9" t="s">
        <v>300</v>
      </c>
      <c r="D188" s="9" t="s">
        <v>301</v>
      </c>
      <c r="E188" s="54" t="s">
        <v>10</v>
      </c>
      <c r="F188" s="54">
        <v>18</v>
      </c>
      <c r="G188" s="372" t="str">
        <f>VLOOKUP(N188,'BANG THAM CHIEU'!C:E,3,0)</f>
        <v>E-2x1.5</v>
      </c>
      <c r="H188" s="53">
        <v>1</v>
      </c>
      <c r="J188" s="10" t="str">
        <f>VLOOKUP(N188,'BANG THAM CHIEU'!C:E,2,0)</f>
        <v>MC1.2</v>
      </c>
      <c r="K188" s="590">
        <f>VLOOKUP(G188,'BANG THAM CHIEU'!$E$4:F1250,2,0)*H188</f>
        <v>778554</v>
      </c>
      <c r="L188" s="598">
        <f t="shared" si="2"/>
        <v>33.549685426182883</v>
      </c>
      <c r="N188" s="11" t="s">
        <v>7902</v>
      </c>
      <c r="O188" s="527">
        <v>44211</v>
      </c>
      <c r="P188" s="529" t="s">
        <v>10663</v>
      </c>
      <c r="Q188" s="528" t="s">
        <v>9338</v>
      </c>
      <c r="R188" s="529">
        <v>1</v>
      </c>
      <c r="S188" s="122" t="s">
        <v>7865</v>
      </c>
      <c r="T188" s="396" t="s">
        <v>9358</v>
      </c>
      <c r="V188"/>
    </row>
    <row r="189" spans="1:22" hidden="1" x14ac:dyDescent="0.25">
      <c r="A189" s="33">
        <v>3848</v>
      </c>
      <c r="B189" s="9" t="s">
        <v>300</v>
      </c>
      <c r="D189" s="9" t="s">
        <v>301</v>
      </c>
      <c r="E189" s="54" t="s">
        <v>10</v>
      </c>
      <c r="F189" s="54">
        <v>19</v>
      </c>
      <c r="G189" s="372" t="str">
        <f>VLOOKUP(N189,'BANG THAM CHIEU'!C:E,3,0)</f>
        <v>B-044</v>
      </c>
      <c r="H189" s="53">
        <v>2</v>
      </c>
      <c r="J189" s="10" t="str">
        <f>VLOOKUP(N189,'BANG THAM CHIEU'!C:E,2,0)</f>
        <v>MA2.3</v>
      </c>
      <c r="K189" s="590">
        <f>VLOOKUP(G189,'BANG THAM CHIEU'!$E$4:F1251,2,0)*H189</f>
        <v>342000</v>
      </c>
      <c r="L189" s="598">
        <f t="shared" si="2"/>
        <v>14.737567870378351</v>
      </c>
      <c r="N189" s="31" t="s">
        <v>4546</v>
      </c>
      <c r="O189" s="527">
        <v>44211</v>
      </c>
      <c r="P189" s="529" t="s">
        <v>10663</v>
      </c>
      <c r="Q189" s="528" t="s">
        <v>9338</v>
      </c>
      <c r="R189" s="529">
        <v>1</v>
      </c>
      <c r="S189" s="122" t="s">
        <v>7616</v>
      </c>
      <c r="T189" s="396" t="s">
        <v>9359</v>
      </c>
      <c r="V189"/>
    </row>
    <row r="190" spans="1:22" hidden="1" x14ac:dyDescent="0.25">
      <c r="A190" s="33">
        <v>3848</v>
      </c>
      <c r="B190" s="9" t="s">
        <v>300</v>
      </c>
      <c r="D190" s="9" t="s">
        <v>301</v>
      </c>
      <c r="E190" s="54" t="s">
        <v>10</v>
      </c>
      <c r="F190" s="54">
        <v>20</v>
      </c>
      <c r="G190" s="372" t="str">
        <f>VLOOKUP(N190,'BANG THAM CHIEU'!C:E,3,0)</f>
        <v>B-015</v>
      </c>
      <c r="H190" s="53">
        <v>2</v>
      </c>
      <c r="J190" s="10" t="str">
        <f>VLOOKUP(N190,'BANG THAM CHIEU'!C:E,2,0)</f>
        <v>MA1.2</v>
      </c>
      <c r="K190" s="590">
        <f>VLOOKUP(G190,'BANG THAM CHIEU'!$E$4:F1252,2,0)*H190</f>
        <v>40000</v>
      </c>
      <c r="L190" s="598">
        <f t="shared" si="2"/>
        <v>1.7236921485822632</v>
      </c>
      <c r="N190" s="11" t="s">
        <v>7233</v>
      </c>
      <c r="O190" s="527">
        <v>44211</v>
      </c>
      <c r="P190" s="529" t="s">
        <v>10663</v>
      </c>
      <c r="Q190" s="528" t="s">
        <v>9338</v>
      </c>
      <c r="R190" s="529">
        <v>1</v>
      </c>
      <c r="S190" s="122" t="s">
        <v>7616</v>
      </c>
      <c r="T190" s="396" t="s">
        <v>9359</v>
      </c>
      <c r="V190"/>
    </row>
    <row r="191" spans="1:22" hidden="1" x14ac:dyDescent="0.25">
      <c r="A191" s="33">
        <v>3848</v>
      </c>
      <c r="B191" s="9" t="s">
        <v>300</v>
      </c>
      <c r="D191" s="9" t="s">
        <v>301</v>
      </c>
      <c r="E191" s="54" t="s">
        <v>10</v>
      </c>
      <c r="F191" s="54">
        <v>21</v>
      </c>
      <c r="G191" s="372" t="str">
        <f>VLOOKUP(N191,'BANG THAM CHIEU'!C:E,3,0)</f>
        <v>B-014</v>
      </c>
      <c r="H191" s="53">
        <v>1</v>
      </c>
      <c r="J191" s="10" t="str">
        <f>VLOOKUP(N191,'BANG THAM CHIEU'!C:E,2,0)</f>
        <v>MA1.2</v>
      </c>
      <c r="K191" s="590">
        <f>VLOOKUP(G191,'BANG THAM CHIEU'!$E$4:F1253,2,0)*H191</f>
        <v>60000</v>
      </c>
      <c r="L191" s="598">
        <f t="shared" si="2"/>
        <v>2.585538222873395</v>
      </c>
      <c r="N191" s="11" t="s">
        <v>4448</v>
      </c>
      <c r="O191" s="527">
        <v>44211</v>
      </c>
      <c r="P191" s="529" t="s">
        <v>10663</v>
      </c>
      <c r="Q191" s="528" t="s">
        <v>9338</v>
      </c>
      <c r="R191" s="529">
        <v>1</v>
      </c>
      <c r="S191" s="122" t="s">
        <v>7616</v>
      </c>
      <c r="T191" s="396" t="s">
        <v>9359</v>
      </c>
      <c r="V191"/>
    </row>
    <row r="192" spans="1:22" hidden="1" x14ac:dyDescent="0.25">
      <c r="A192" s="33">
        <v>3848</v>
      </c>
      <c r="B192" s="9" t="s">
        <v>300</v>
      </c>
      <c r="D192" s="9" t="s">
        <v>301</v>
      </c>
      <c r="E192" s="54" t="s">
        <v>10</v>
      </c>
      <c r="F192" s="54">
        <v>22</v>
      </c>
      <c r="G192" s="372" t="str">
        <f>VLOOKUP(N192,'BANG THAM CHIEU'!C:E,3,0)</f>
        <v>B-210</v>
      </c>
      <c r="H192" s="53">
        <v>1</v>
      </c>
      <c r="J192" s="10" t="str">
        <f>VLOOKUP(N192,'BANG THAM CHIEU'!C:E,2,0)</f>
        <v>MA1.2</v>
      </c>
      <c r="K192" s="590">
        <f>VLOOKUP(G192,'BANG THAM CHIEU'!$E$4:F1254,2,0)*H192</f>
        <v>175000</v>
      </c>
      <c r="L192" s="598">
        <f t="shared" si="2"/>
        <v>7.5411531500474016</v>
      </c>
      <c r="N192" s="11" t="s">
        <v>6703</v>
      </c>
      <c r="O192" s="527">
        <v>44211</v>
      </c>
      <c r="P192" s="529" t="s">
        <v>10663</v>
      </c>
      <c r="Q192" s="528" t="s">
        <v>9338</v>
      </c>
      <c r="R192" s="529">
        <v>1</v>
      </c>
      <c r="S192" s="122" t="s">
        <v>7616</v>
      </c>
      <c r="T192" s="396" t="s">
        <v>9359</v>
      </c>
      <c r="V192"/>
    </row>
    <row r="193" spans="1:22" hidden="1" x14ac:dyDescent="0.25">
      <c r="A193" s="33">
        <v>3848</v>
      </c>
      <c r="B193" s="9" t="s">
        <v>300</v>
      </c>
      <c r="D193" s="9" t="s">
        <v>301</v>
      </c>
      <c r="E193" s="54" t="s">
        <v>10</v>
      </c>
      <c r="F193" s="54">
        <v>23</v>
      </c>
      <c r="G193" s="372" t="str">
        <f>VLOOKUP(N193,'BANG THAM CHIEU'!C:E,3,0)</f>
        <v>ĐHA0-15</v>
      </c>
      <c r="H193" s="53">
        <v>2</v>
      </c>
      <c r="J193" s="10" t="str">
        <f>VLOOKUP(N193,'BANG THAM CHIEU'!C:E,2,0)</f>
        <v>MB1.2</v>
      </c>
      <c r="K193" s="590">
        <f>VLOOKUP(G193,'BANG THAM CHIEU'!$E$4:F1255,2,0)*H193</f>
        <v>1036000</v>
      </c>
      <c r="L193" s="598">
        <f t="shared" si="2"/>
        <v>44.643626648280616</v>
      </c>
      <c r="N193" s="11" t="s">
        <v>2681</v>
      </c>
      <c r="O193" s="527">
        <v>44211</v>
      </c>
      <c r="P193" s="529" t="s">
        <v>10663</v>
      </c>
      <c r="Q193" s="528" t="s">
        <v>9338</v>
      </c>
      <c r="R193" s="529">
        <v>1</v>
      </c>
      <c r="S193" s="122" t="s">
        <v>7616</v>
      </c>
      <c r="T193" s="396" t="s">
        <v>9360</v>
      </c>
      <c r="V193"/>
    </row>
    <row r="194" spans="1:22" hidden="1" x14ac:dyDescent="0.25">
      <c r="A194" s="33">
        <v>3848</v>
      </c>
      <c r="B194" s="9" t="s">
        <v>300</v>
      </c>
      <c r="D194" s="9" t="s">
        <v>301</v>
      </c>
      <c r="E194" s="54" t="s">
        <v>10</v>
      </c>
      <c r="F194" s="54">
        <v>24</v>
      </c>
      <c r="G194" s="372" t="str">
        <f>VLOOKUP(N194,'BANG THAM CHIEU'!C:E,3,0)</f>
        <v>T-ĐK3-16</v>
      </c>
      <c r="H194" s="53">
        <v>1</v>
      </c>
      <c r="J194" s="10" t="str">
        <f>VLOOKUP(N194,'BANG THAM CHIEU'!C:E,2,0)</f>
        <v>MB4.1</v>
      </c>
      <c r="K194" s="590">
        <f>VLOOKUP(G194,'BANG THAM CHIEU'!$E$4:F1256,2,0)*H194</f>
        <v>150000</v>
      </c>
      <c r="L194" s="598">
        <f t="shared" si="2"/>
        <v>6.463845557183487</v>
      </c>
      <c r="N194" s="31" t="s">
        <v>2667</v>
      </c>
      <c r="O194" s="527">
        <v>44211</v>
      </c>
      <c r="P194" s="529" t="s">
        <v>10663</v>
      </c>
      <c r="Q194" s="528" t="s">
        <v>9338</v>
      </c>
      <c r="R194" s="529">
        <v>1</v>
      </c>
      <c r="S194" s="122" t="s">
        <v>7616</v>
      </c>
      <c r="T194" s="396" t="s">
        <v>9368</v>
      </c>
      <c r="V194"/>
    </row>
    <row r="195" spans="1:22" hidden="1" x14ac:dyDescent="0.25">
      <c r="A195" s="33">
        <v>3848</v>
      </c>
      <c r="B195" s="9" t="s">
        <v>300</v>
      </c>
      <c r="D195" s="9" t="s">
        <v>301</v>
      </c>
      <c r="E195" s="54" t="s">
        <v>10</v>
      </c>
      <c r="F195" s="54">
        <v>25</v>
      </c>
      <c r="G195" s="399">
        <f>VLOOKUP(N195,'BANG THAM CHIEU'!C:E,3,0)</f>
        <v>52015740</v>
      </c>
      <c r="H195" s="53">
        <v>1</v>
      </c>
      <c r="J195" s="10" t="str">
        <f>VLOOKUP(N195,'BANG THAM CHIEU'!C:E,2,0)</f>
        <v>MA1.10</v>
      </c>
      <c r="K195" s="590">
        <f>VLOOKUP(G195,'BANG THAM CHIEU'!$E$4:F1257,2,0)*H195</f>
        <v>5772000</v>
      </c>
      <c r="L195" s="598">
        <f t="shared" ref="L195:L258" si="3">K195/23206</f>
        <v>248.72877704042057</v>
      </c>
      <c r="N195" s="11" t="s">
        <v>8904</v>
      </c>
      <c r="O195" s="527">
        <v>44214</v>
      </c>
      <c r="P195" s="529" t="s">
        <v>10663</v>
      </c>
      <c r="Q195" s="528" t="s">
        <v>9381</v>
      </c>
      <c r="R195" s="529">
        <v>1</v>
      </c>
      <c r="S195" s="122" t="s">
        <v>7615</v>
      </c>
      <c r="T195" s="396" t="s">
        <v>9403</v>
      </c>
      <c r="V195"/>
    </row>
    <row r="196" spans="1:22" hidden="1" x14ac:dyDescent="0.25">
      <c r="A196" s="33">
        <v>3848</v>
      </c>
      <c r="B196" s="9" t="s">
        <v>300</v>
      </c>
      <c r="D196" s="9" t="s">
        <v>301</v>
      </c>
      <c r="E196" s="54" t="s">
        <v>10</v>
      </c>
      <c r="F196" s="54">
        <v>26</v>
      </c>
      <c r="G196" s="372" t="str">
        <f>VLOOKUP(N196,'BANG THAM CHIEU'!C:E,3,0)</f>
        <v>CC42-60</v>
      </c>
      <c r="H196" s="53">
        <v>4</v>
      </c>
      <c r="J196" s="10" t="str">
        <f>VLOOKUP(N196,'BANG THAM CHIEU'!C:E,2,0)</f>
        <v>MKHO</v>
      </c>
      <c r="K196" s="590">
        <f>VLOOKUP(G196,'BANG THAM CHIEU'!$E$4:F1258,2,0)*H196</f>
        <v>52000</v>
      </c>
      <c r="L196" s="598">
        <f t="shared" si="3"/>
        <v>2.2407997931569423</v>
      </c>
      <c r="N196" s="11" t="s">
        <v>6835</v>
      </c>
      <c r="O196" s="527">
        <v>44214</v>
      </c>
      <c r="P196" s="529" t="s">
        <v>10663</v>
      </c>
      <c r="Q196" s="528" t="s">
        <v>9381</v>
      </c>
      <c r="R196" s="529">
        <v>1</v>
      </c>
      <c r="S196" s="122" t="s">
        <v>9346</v>
      </c>
      <c r="T196" s="396" t="s">
        <v>9404</v>
      </c>
      <c r="V196"/>
    </row>
    <row r="197" spans="1:22" hidden="1" x14ac:dyDescent="0.25">
      <c r="A197" s="33">
        <v>3848</v>
      </c>
      <c r="B197" s="9" t="s">
        <v>300</v>
      </c>
      <c r="D197" s="9" t="s">
        <v>301</v>
      </c>
      <c r="E197" s="54" t="s">
        <v>10</v>
      </c>
      <c r="F197" s="54">
        <v>27</v>
      </c>
      <c r="G197" s="372" t="str">
        <f>VLOOKUP(N197,'BANG THAM CHIEU'!C:E,3,0)</f>
        <v>B-0566NT</v>
      </c>
      <c r="H197" s="53">
        <v>1</v>
      </c>
      <c r="J197" s="10" t="str">
        <f>VLOOKUP(N197,'BANG THAM CHIEU'!C:E,2,0)</f>
        <v>MA2.1</v>
      </c>
      <c r="K197" s="590">
        <f>VLOOKUP(G197,'BANG THAM CHIEU'!$E$4:F1259,2,0)*H197</f>
        <v>1050000</v>
      </c>
      <c r="L197" s="598">
        <f t="shared" si="3"/>
        <v>45.246918900284406</v>
      </c>
      <c r="N197" s="33" t="s">
        <v>7302</v>
      </c>
      <c r="O197" s="527">
        <v>44215</v>
      </c>
      <c r="P197" s="529" t="s">
        <v>10663</v>
      </c>
      <c r="Q197" s="528" t="s">
        <v>9381</v>
      </c>
      <c r="R197" s="529">
        <v>1</v>
      </c>
      <c r="S197" s="122" t="s">
        <v>8816</v>
      </c>
      <c r="T197" s="396" t="s">
        <v>9405</v>
      </c>
      <c r="V197"/>
    </row>
    <row r="198" spans="1:22" hidden="1" x14ac:dyDescent="0.25">
      <c r="A198" s="33">
        <v>3848</v>
      </c>
      <c r="B198" s="9" t="s">
        <v>300</v>
      </c>
      <c r="D198" s="9" t="s">
        <v>301</v>
      </c>
      <c r="E198" s="54" t="s">
        <v>10</v>
      </c>
      <c r="F198" s="54">
        <v>28</v>
      </c>
      <c r="G198" s="372" t="str">
        <f>VLOOKUP(N198,'BANG THAM CHIEU'!C:E,3,0)</f>
        <v>B-002</v>
      </c>
      <c r="H198" s="53">
        <v>1</v>
      </c>
      <c r="J198" s="10" t="str">
        <f>VLOOKUP(N198,'BANG THAM CHIEU'!C:E,2,0)</f>
        <v>MA2.1</v>
      </c>
      <c r="K198" s="590">
        <f>VLOOKUP(G198,'BANG THAM CHIEU'!$E$4:F1260,2,0)*H198</f>
        <v>937500</v>
      </c>
      <c r="L198" s="598">
        <f t="shared" si="3"/>
        <v>40.399034732396792</v>
      </c>
      <c r="N198" s="33" t="s">
        <v>6588</v>
      </c>
      <c r="O198" s="527">
        <v>44215</v>
      </c>
      <c r="P198" s="529" t="s">
        <v>10663</v>
      </c>
      <c r="Q198" s="528" t="s">
        <v>9381</v>
      </c>
      <c r="R198" s="529">
        <v>1</v>
      </c>
      <c r="S198" s="122" t="s">
        <v>8816</v>
      </c>
      <c r="T198" s="396" t="s">
        <v>9405</v>
      </c>
      <c r="V198"/>
    </row>
    <row r="199" spans="1:22" ht="15.75" hidden="1" x14ac:dyDescent="0.25">
      <c r="A199" s="33">
        <v>3848</v>
      </c>
      <c r="B199" s="9" t="s">
        <v>300</v>
      </c>
      <c r="D199" s="9" t="s">
        <v>301</v>
      </c>
      <c r="E199" s="54" t="s">
        <v>10</v>
      </c>
      <c r="F199" s="54">
        <v>29</v>
      </c>
      <c r="G199" s="372" t="str">
        <f>VLOOKUP(N199,'BANG THAM CHIEU'!C:E,3,0)</f>
        <v>A60</v>
      </c>
      <c r="H199" s="53">
        <v>20</v>
      </c>
      <c r="J199" s="10" t="str">
        <f>VLOOKUP(N199,'BANG THAM CHIEU'!C:E,2,0)</f>
        <v>MKHO</v>
      </c>
      <c r="K199" s="590">
        <f>VLOOKUP(G199,'BANG THAM CHIEU'!$E$4:F1261,2,0)*H199</f>
        <v>258040</v>
      </c>
      <c r="L199" s="598">
        <f t="shared" si="3"/>
        <v>11.119538050504181</v>
      </c>
      <c r="N199" s="157" t="s">
        <v>9331</v>
      </c>
      <c r="O199" s="527">
        <v>44215</v>
      </c>
      <c r="P199" s="529" t="s">
        <v>10663</v>
      </c>
      <c r="Q199" s="528" t="s">
        <v>9381</v>
      </c>
      <c r="R199" s="529">
        <v>1</v>
      </c>
      <c r="S199" s="122" t="s">
        <v>8816</v>
      </c>
      <c r="T199" s="396" t="s">
        <v>9405</v>
      </c>
      <c r="V199"/>
    </row>
    <row r="200" spans="1:22" hidden="1" x14ac:dyDescent="0.25">
      <c r="A200" s="33">
        <v>3848</v>
      </c>
      <c r="B200" s="9" t="s">
        <v>300</v>
      </c>
      <c r="D200" s="9" t="s">
        <v>301</v>
      </c>
      <c r="E200" s="54" t="s">
        <v>10</v>
      </c>
      <c r="F200" s="54">
        <v>30</v>
      </c>
      <c r="G200" s="372" t="str">
        <f>VLOOKUP(N200,'BANG THAM CHIEU'!C:E,3,0)</f>
        <v>O-VX5</v>
      </c>
      <c r="H200" s="53">
        <v>1</v>
      </c>
      <c r="J200" s="10" t="str">
        <f>VLOOKUP(N200,'BANG THAM CHIEU'!C:E,2,0)</f>
        <v>MB1.1</v>
      </c>
      <c r="K200" s="590">
        <f>VLOOKUP(G200,'BANG THAM CHIEU'!$E$4:F1262,2,0)*H200</f>
        <v>250000</v>
      </c>
      <c r="L200" s="598">
        <f t="shared" si="3"/>
        <v>10.773075928639145</v>
      </c>
      <c r="N200" s="31" t="s">
        <v>6594</v>
      </c>
      <c r="O200" s="527">
        <v>44215</v>
      </c>
      <c r="P200" s="529" t="s">
        <v>10663</v>
      </c>
      <c r="Q200" s="528" t="s">
        <v>9381</v>
      </c>
      <c r="R200" s="529">
        <v>1</v>
      </c>
      <c r="S200" s="122" t="s">
        <v>8816</v>
      </c>
      <c r="T200" s="396" t="s">
        <v>9405</v>
      </c>
      <c r="V200"/>
    </row>
    <row r="201" spans="1:22" ht="15.75" hidden="1" x14ac:dyDescent="0.25">
      <c r="A201" s="33">
        <v>3848</v>
      </c>
      <c r="B201" s="9" t="s">
        <v>300</v>
      </c>
      <c r="D201" s="9" t="s">
        <v>301</v>
      </c>
      <c r="E201" s="54" t="s">
        <v>10</v>
      </c>
      <c r="F201" s="54">
        <v>31</v>
      </c>
      <c r="G201" s="372" t="str">
        <f>VLOOKUP(N201,'BANG THAM CHIEU'!C:E,3,0)</f>
        <v>30GT660018</v>
      </c>
      <c r="H201" s="53">
        <v>1</v>
      </c>
      <c r="J201" s="10" t="str">
        <f>VLOOKUP(N201,'BANG THAM CHIEU'!C:E,2,0)</f>
        <v>MA1.3</v>
      </c>
      <c r="K201" s="590">
        <f>VLOOKUP(G201,'BANG THAM CHIEU'!$E$4:F1263,2,0)*H201</f>
        <v>10800000</v>
      </c>
      <c r="L201" s="598">
        <f t="shared" si="3"/>
        <v>465.39688011721108</v>
      </c>
      <c r="N201" s="157" t="s">
        <v>9239</v>
      </c>
      <c r="O201" s="527">
        <v>44215</v>
      </c>
      <c r="P201" s="529" t="s">
        <v>10663</v>
      </c>
      <c r="Q201" s="528" t="s">
        <v>9381</v>
      </c>
      <c r="R201" s="529">
        <v>1</v>
      </c>
      <c r="S201" s="122" t="s">
        <v>9382</v>
      </c>
      <c r="T201" s="396" t="s">
        <v>9383</v>
      </c>
      <c r="V201"/>
    </row>
    <row r="202" spans="1:22" hidden="1" x14ac:dyDescent="0.25">
      <c r="A202" s="33">
        <v>3848</v>
      </c>
      <c r="B202" s="9" t="s">
        <v>300</v>
      </c>
      <c r="D202" s="9" t="s">
        <v>301</v>
      </c>
      <c r="E202" s="54" t="s">
        <v>10</v>
      </c>
      <c r="F202" s="54">
        <v>32</v>
      </c>
      <c r="G202" s="372" t="str">
        <f>VLOOKUP(N202,'BANG THAM CHIEU'!C:E,3,0)</f>
        <v>B-020</v>
      </c>
      <c r="H202" s="53">
        <v>10</v>
      </c>
      <c r="J202" s="10" t="str">
        <f>VLOOKUP(N202,'BANG THAM CHIEU'!C:E,2,0)</f>
        <v>MA2.3</v>
      </c>
      <c r="K202" s="590">
        <f>VLOOKUP(G202,'BANG THAM CHIEU'!$E$4:F1264,2,0)*H202</f>
        <v>580000</v>
      </c>
      <c r="L202" s="598">
        <f t="shared" si="3"/>
        <v>24.993536154442818</v>
      </c>
      <c r="N202" s="33" t="s">
        <v>7327</v>
      </c>
      <c r="O202" s="527">
        <v>44215</v>
      </c>
      <c r="P202" s="529" t="s">
        <v>10663</v>
      </c>
      <c r="Q202" s="528" t="s">
        <v>9381</v>
      </c>
      <c r="R202" s="529">
        <v>1</v>
      </c>
      <c r="S202" s="122" t="s">
        <v>7616</v>
      </c>
      <c r="T202" s="396" t="s">
        <v>9406</v>
      </c>
      <c r="V202"/>
    </row>
    <row r="203" spans="1:22" hidden="1" x14ac:dyDescent="0.25">
      <c r="A203" s="33">
        <v>3848</v>
      </c>
      <c r="B203" s="9" t="s">
        <v>300</v>
      </c>
      <c r="D203" s="9" t="s">
        <v>301</v>
      </c>
      <c r="E203" s="54" t="s">
        <v>10</v>
      </c>
      <c r="F203" s="54">
        <v>33</v>
      </c>
      <c r="G203" s="372" t="str">
        <f>VLOOKUP(N203,'BANG THAM CHIEU'!C:E,3,0)</f>
        <v>B-044</v>
      </c>
      <c r="H203" s="53">
        <v>2</v>
      </c>
      <c r="J203" s="10" t="str">
        <f>VLOOKUP(N203,'BANG THAM CHIEU'!C:E,2,0)</f>
        <v>MA2.3</v>
      </c>
      <c r="K203" s="590">
        <f>VLOOKUP(G203,'BANG THAM CHIEU'!$E$4:F1265,2,0)*H203</f>
        <v>342000</v>
      </c>
      <c r="L203" s="598">
        <f t="shared" si="3"/>
        <v>14.737567870378351</v>
      </c>
      <c r="N203" s="33" t="s">
        <v>4546</v>
      </c>
      <c r="O203" s="527">
        <v>44215</v>
      </c>
      <c r="P203" s="529" t="s">
        <v>10663</v>
      </c>
      <c r="Q203" s="528" t="s">
        <v>9381</v>
      </c>
      <c r="R203" s="529">
        <v>1</v>
      </c>
      <c r="S203" s="122" t="s">
        <v>7616</v>
      </c>
      <c r="T203" s="396" t="s">
        <v>9406</v>
      </c>
      <c r="V203"/>
    </row>
    <row r="204" spans="1:22" hidden="1" x14ac:dyDescent="0.25">
      <c r="A204" s="33">
        <v>3848</v>
      </c>
      <c r="B204" s="9" t="s">
        <v>300</v>
      </c>
      <c r="D204" s="9" t="s">
        <v>301</v>
      </c>
      <c r="E204" s="54" t="s">
        <v>10</v>
      </c>
      <c r="F204" s="54">
        <v>34</v>
      </c>
      <c r="G204" s="372" t="str">
        <f>VLOOKUP(N204,'BANG THAM CHIEU'!C:E,3,0)</f>
        <v>T-CLT13</v>
      </c>
      <c r="H204" s="53">
        <v>4</v>
      </c>
      <c r="J204" s="10" t="str">
        <f>VLOOKUP(N204,'BANG THAM CHIEU'!C:E,2,0)</f>
        <v>MB4.1</v>
      </c>
      <c r="K204" s="590">
        <f>VLOOKUP(G204,'BANG THAM CHIEU'!$E$4:F1266,2,0)*H204</f>
        <v>68000</v>
      </c>
      <c r="L204" s="598">
        <f t="shared" si="3"/>
        <v>2.9302766525898476</v>
      </c>
      <c r="N204" s="33" t="s">
        <v>6605</v>
      </c>
      <c r="O204" s="527">
        <v>44215</v>
      </c>
      <c r="P204" s="529" t="s">
        <v>10663</v>
      </c>
      <c r="Q204" s="528" t="s">
        <v>9381</v>
      </c>
      <c r="R204" s="529">
        <v>1</v>
      </c>
      <c r="S204" s="122" t="s">
        <v>7616</v>
      </c>
      <c r="T204" s="396" t="s">
        <v>8693</v>
      </c>
      <c r="V204"/>
    </row>
    <row r="205" spans="1:22" hidden="1" x14ac:dyDescent="0.25">
      <c r="A205" s="33">
        <v>3848</v>
      </c>
      <c r="B205" s="9" t="s">
        <v>300</v>
      </c>
      <c r="D205" s="9" t="s">
        <v>301</v>
      </c>
      <c r="E205" s="54" t="s">
        <v>10</v>
      </c>
      <c r="F205" s="54">
        <v>35</v>
      </c>
      <c r="G205" s="372" t="str">
        <f>VLOOKUP(N205,'BANG THAM CHIEU'!C:E,3,0)</f>
        <v>T-5M</v>
      </c>
      <c r="H205" s="53">
        <v>1</v>
      </c>
      <c r="J205" s="10" t="str">
        <f>VLOOKUP(N205,'BANG THAM CHIEU'!C:E,2,0)</f>
        <v>MB4.1</v>
      </c>
      <c r="K205" s="590">
        <f>VLOOKUP(G205,'BANG THAM CHIEU'!$E$4:F1267,2,0)*H205</f>
        <v>80000</v>
      </c>
      <c r="L205" s="598">
        <f t="shared" si="3"/>
        <v>3.4473842971645263</v>
      </c>
      <c r="N205" s="33" t="s">
        <v>7478</v>
      </c>
      <c r="O205" s="527">
        <v>44216</v>
      </c>
      <c r="P205" s="529" t="s">
        <v>10663</v>
      </c>
      <c r="Q205" s="528" t="s">
        <v>9381</v>
      </c>
      <c r="R205" s="529">
        <v>1</v>
      </c>
      <c r="S205" s="122" t="s">
        <v>7615</v>
      </c>
      <c r="T205" s="396" t="s">
        <v>9407</v>
      </c>
      <c r="V205"/>
    </row>
    <row r="206" spans="1:22" hidden="1" x14ac:dyDescent="0.25">
      <c r="A206" s="33">
        <v>3848</v>
      </c>
      <c r="B206" s="9" t="s">
        <v>300</v>
      </c>
      <c r="D206" s="9" t="s">
        <v>301</v>
      </c>
      <c r="E206" s="54" t="s">
        <v>10</v>
      </c>
      <c r="F206" s="54">
        <v>36</v>
      </c>
      <c r="G206" s="372" t="str">
        <f>VLOOKUP(N206,'BANG THAM CHIEU'!C:E,3,0)</f>
        <v>B-012</v>
      </c>
      <c r="H206" s="53">
        <v>9</v>
      </c>
      <c r="J206" s="10" t="str">
        <f>VLOOKUP(N206,'BANG THAM CHIEU'!C:E,2,0)</f>
        <v>MA1.2</v>
      </c>
      <c r="K206" s="590">
        <f>VLOOKUP(G206,'BANG THAM CHIEU'!$E$4:F1268,2,0)*H206</f>
        <v>540000</v>
      </c>
      <c r="L206" s="598">
        <f t="shared" si="3"/>
        <v>23.269844005860552</v>
      </c>
      <c r="N206" s="33" t="s">
        <v>2566</v>
      </c>
      <c r="O206" s="527">
        <v>44216</v>
      </c>
      <c r="P206" s="529" t="s">
        <v>10663</v>
      </c>
      <c r="Q206" s="528" t="s">
        <v>9381</v>
      </c>
      <c r="R206" s="529">
        <v>1</v>
      </c>
      <c r="S206" s="122" t="s">
        <v>7614</v>
      </c>
      <c r="T206" s="396" t="s">
        <v>9386</v>
      </c>
      <c r="V206"/>
    </row>
    <row r="207" spans="1:22" hidden="1" x14ac:dyDescent="0.25">
      <c r="A207" s="33">
        <v>3848</v>
      </c>
      <c r="B207" s="9" t="s">
        <v>300</v>
      </c>
      <c r="D207" s="9" t="s">
        <v>301</v>
      </c>
      <c r="E207" s="54" t="s">
        <v>10</v>
      </c>
      <c r="F207" s="54">
        <v>37</v>
      </c>
      <c r="G207" s="372" t="str">
        <f>VLOOKUP(N207,'BANG THAM CHIEU'!C:E,3,0)</f>
        <v>A-39</v>
      </c>
      <c r="H207" s="33">
        <v>1</v>
      </c>
      <c r="J207" s="10" t="str">
        <f>VLOOKUP(N207,'BANG THAM CHIEU'!C:E,2,0)</f>
        <v>MB1.1</v>
      </c>
      <c r="K207" s="590">
        <f>VLOOKUP(G207,'BANG THAM CHIEU'!$E$4:F1269,2,0)*H207</f>
        <v>20000</v>
      </c>
      <c r="L207" s="598">
        <f t="shared" si="3"/>
        <v>0.86184607429113158</v>
      </c>
      <c r="N207" s="31" t="s">
        <v>9818</v>
      </c>
      <c r="O207" s="527">
        <v>44216</v>
      </c>
      <c r="P207" s="529" t="s">
        <v>10663</v>
      </c>
      <c r="Q207" s="528" t="s">
        <v>9381</v>
      </c>
      <c r="R207" s="529">
        <v>1</v>
      </c>
      <c r="S207" s="122" t="s">
        <v>7616</v>
      </c>
      <c r="T207" s="396" t="s">
        <v>9408</v>
      </c>
      <c r="V207"/>
    </row>
    <row r="208" spans="1:22" hidden="1" x14ac:dyDescent="0.25">
      <c r="A208" s="33">
        <v>3848</v>
      </c>
      <c r="B208" s="9" t="s">
        <v>300</v>
      </c>
      <c r="D208" s="9" t="s">
        <v>301</v>
      </c>
      <c r="E208" s="54" t="s">
        <v>10</v>
      </c>
      <c r="F208" s="54">
        <v>38</v>
      </c>
      <c r="G208" s="372" t="str">
        <f>VLOOKUP(N208,'BANG THAM CHIEU'!C:E,3,0)</f>
        <v>ĐA2.5cm</v>
      </c>
      <c r="H208" s="33">
        <v>5</v>
      </c>
      <c r="J208" s="10" t="str">
        <f>VLOOKUP(N208,'BANG THAM CHIEU'!C:E,2,0)</f>
        <v>MA2.3</v>
      </c>
      <c r="K208" s="590">
        <f>VLOOKUP(G208,'BANG THAM CHIEU'!$E$4:F1270,2,0)*H208</f>
        <v>210000</v>
      </c>
      <c r="L208" s="598">
        <f t="shared" si="3"/>
        <v>9.0493837800568819</v>
      </c>
      <c r="N208" s="33" t="s">
        <v>7332</v>
      </c>
      <c r="O208" s="527">
        <v>44216</v>
      </c>
      <c r="P208" s="529" t="s">
        <v>10663</v>
      </c>
      <c r="Q208" s="528" t="s">
        <v>9381</v>
      </c>
      <c r="R208" s="529">
        <v>1</v>
      </c>
      <c r="S208" s="122" t="s">
        <v>9325</v>
      </c>
      <c r="T208" s="396" t="s">
        <v>9409</v>
      </c>
      <c r="V208"/>
    </row>
    <row r="209" spans="1:22" hidden="1" x14ac:dyDescent="0.25">
      <c r="A209" s="33">
        <v>3848</v>
      </c>
      <c r="B209" s="9" t="s">
        <v>300</v>
      </c>
      <c r="D209" s="9" t="s">
        <v>301</v>
      </c>
      <c r="E209" s="54" t="s">
        <v>10</v>
      </c>
      <c r="F209" s="54">
        <v>39</v>
      </c>
      <c r="G209" s="372" t="str">
        <f>VLOOKUP(N209,'BANG THAM CHIEU'!C:E,3,0)</f>
        <v>ĐO2.5cm</v>
      </c>
      <c r="H209" s="53">
        <v>5</v>
      </c>
      <c r="J209" s="10" t="str">
        <f>VLOOKUP(N209,'BANG THAM CHIEU'!C:E,2,0)</f>
        <v>MA2.3</v>
      </c>
      <c r="K209" s="590">
        <f>VLOOKUP(G209,'BANG THAM CHIEU'!$E$4:F1271,2,0)*H209</f>
        <v>210000</v>
      </c>
      <c r="L209" s="598">
        <f t="shared" si="3"/>
        <v>9.0493837800568819</v>
      </c>
      <c r="N209" s="33" t="s">
        <v>7333</v>
      </c>
      <c r="O209" s="527">
        <v>44216</v>
      </c>
      <c r="P209" s="529" t="s">
        <v>10663</v>
      </c>
      <c r="Q209" s="528" t="s">
        <v>9381</v>
      </c>
      <c r="R209" s="529">
        <v>1</v>
      </c>
      <c r="S209" s="122" t="s">
        <v>9325</v>
      </c>
      <c r="T209" s="396" t="s">
        <v>9409</v>
      </c>
      <c r="V209"/>
    </row>
    <row r="210" spans="1:22" ht="15.75" hidden="1" x14ac:dyDescent="0.25">
      <c r="A210" s="33">
        <v>3848</v>
      </c>
      <c r="B210" s="9" t="s">
        <v>300</v>
      </c>
      <c r="D210" s="9" t="s">
        <v>301</v>
      </c>
      <c r="E210" s="54" t="s">
        <v>10</v>
      </c>
      <c r="F210" s="54">
        <v>40</v>
      </c>
      <c r="G210" s="372" t="str">
        <f>VLOOKUP(N210,'BANG THAM CHIEU'!C:E,3,0)</f>
        <v>M12x10</v>
      </c>
      <c r="H210" s="53">
        <v>50</v>
      </c>
      <c r="J210" s="10" t="str">
        <f>VLOOKUP(N210,'BANG THAM CHIEU'!C:E,2,0)</f>
        <v>MB1.1</v>
      </c>
      <c r="K210" s="590">
        <f>VLOOKUP(G210,'BANG THAM CHIEU'!$E$4:F1272,2,0)*H210</f>
        <v>225000</v>
      </c>
      <c r="L210" s="598">
        <f t="shared" si="3"/>
        <v>9.6957683357752309</v>
      </c>
      <c r="N210" s="157" t="s">
        <v>7248</v>
      </c>
      <c r="O210" s="527">
        <v>44216</v>
      </c>
      <c r="P210" s="529" t="s">
        <v>10663</v>
      </c>
      <c r="Q210" s="528" t="s">
        <v>9381</v>
      </c>
      <c r="R210" s="529">
        <v>1</v>
      </c>
      <c r="S210" s="122" t="s">
        <v>7614</v>
      </c>
      <c r="T210" s="396" t="s">
        <v>9410</v>
      </c>
      <c r="V210"/>
    </row>
    <row r="211" spans="1:22" ht="15.75" hidden="1" x14ac:dyDescent="0.25">
      <c r="A211" s="33">
        <v>3848</v>
      </c>
      <c r="B211" s="9" t="s">
        <v>300</v>
      </c>
      <c r="D211" s="9" t="s">
        <v>301</v>
      </c>
      <c r="E211" s="54" t="s">
        <v>10</v>
      </c>
      <c r="F211" s="54">
        <v>41</v>
      </c>
      <c r="G211" s="399">
        <f>VLOOKUP(N211,'BANG THAM CHIEU'!C:E,3,0)</f>
        <v>51257721</v>
      </c>
      <c r="H211" s="53">
        <v>1</v>
      </c>
      <c r="J211" s="10" t="str">
        <f>VLOOKUP(N211,'BANG THAM CHIEU'!C:E,2,0)</f>
        <v>MA1.2</v>
      </c>
      <c r="K211" s="590">
        <f>VLOOKUP(G211,'BANG THAM CHIEU'!$E$4:F1273,2,0)*H211</f>
        <v>793000</v>
      </c>
      <c r="L211" s="598">
        <f t="shared" si="3"/>
        <v>34.17219684564337</v>
      </c>
      <c r="N211" s="157" t="s">
        <v>10222</v>
      </c>
      <c r="O211" s="527">
        <v>44218</v>
      </c>
      <c r="P211" s="529" t="s">
        <v>10663</v>
      </c>
      <c r="Q211" s="528" t="s">
        <v>9381</v>
      </c>
      <c r="R211" s="529">
        <v>1</v>
      </c>
      <c r="S211" s="122" t="s">
        <v>7619</v>
      </c>
      <c r="T211" s="396" t="s">
        <v>9411</v>
      </c>
      <c r="V211"/>
    </row>
    <row r="212" spans="1:22" ht="15.75" hidden="1" x14ac:dyDescent="0.25">
      <c r="A212" s="33">
        <v>3848</v>
      </c>
      <c r="B212" s="9" t="s">
        <v>300</v>
      </c>
      <c r="D212" s="9" t="s">
        <v>301</v>
      </c>
      <c r="E212" s="54" t="s">
        <v>10</v>
      </c>
      <c r="F212" s="54">
        <v>42</v>
      </c>
      <c r="G212" s="399" t="str">
        <f>VLOOKUP(N212,'BANG THAM CHIEU'!C:E,3,0)</f>
        <v>26204080, 50040425, 27411660</v>
      </c>
      <c r="H212" s="53">
        <v>1</v>
      </c>
      <c r="J212" s="10" t="str">
        <f>VLOOKUP(N212,'BANG THAM CHIEU'!C:E,2,0)</f>
        <v>MA1.2</v>
      </c>
      <c r="K212" s="590">
        <f>VLOOKUP(G212,'BANG THAM CHIEU'!$E$4:F1274,2,0)*H212</f>
        <v>258000</v>
      </c>
      <c r="L212" s="598">
        <f t="shared" si="3"/>
        <v>11.117814358355597</v>
      </c>
      <c r="N212" s="157" t="s">
        <v>7277</v>
      </c>
      <c r="O212" s="527">
        <v>44218</v>
      </c>
      <c r="P212" s="529" t="s">
        <v>10663</v>
      </c>
      <c r="Q212" s="528" t="s">
        <v>9381</v>
      </c>
      <c r="R212" s="529">
        <v>1</v>
      </c>
      <c r="S212" s="122" t="s">
        <v>9347</v>
      </c>
      <c r="T212" s="396" t="s">
        <v>9412</v>
      </c>
      <c r="V212"/>
    </row>
    <row r="213" spans="1:22" hidden="1" x14ac:dyDescent="0.25">
      <c r="A213" s="33">
        <v>3848</v>
      </c>
      <c r="B213" s="9" t="s">
        <v>300</v>
      </c>
      <c r="D213" s="9" t="s">
        <v>301</v>
      </c>
      <c r="E213" s="54" t="s">
        <v>10</v>
      </c>
      <c r="F213" s="54">
        <v>43</v>
      </c>
      <c r="G213" s="399">
        <f>VLOOKUP(N213,'BANG THAM CHIEU'!C:E,3,0)</f>
        <v>52010406</v>
      </c>
      <c r="H213" s="53">
        <v>1</v>
      </c>
      <c r="J213" s="10" t="str">
        <f>VLOOKUP(N213,'BANG THAM CHIEU'!C:E,2,0)</f>
        <v>MA1.2</v>
      </c>
      <c r="K213" s="590">
        <f>VLOOKUP(G213,'BANG THAM CHIEU'!$E$4:F1275,2,0)*H213</f>
        <v>7091000</v>
      </c>
      <c r="L213" s="598">
        <f t="shared" si="3"/>
        <v>305.56752563992069</v>
      </c>
      <c r="N213" s="31" t="s">
        <v>7350</v>
      </c>
      <c r="O213" s="527">
        <v>44218</v>
      </c>
      <c r="P213" s="529" t="s">
        <v>10663</v>
      </c>
      <c r="Q213" s="528" t="s">
        <v>9381</v>
      </c>
      <c r="R213" s="529">
        <v>1</v>
      </c>
      <c r="S213" s="122" t="s">
        <v>9347</v>
      </c>
      <c r="T213" s="396" t="s">
        <v>9412</v>
      </c>
      <c r="V213"/>
    </row>
    <row r="214" spans="1:22" hidden="1" x14ac:dyDescent="0.25">
      <c r="A214" s="33">
        <v>3848</v>
      </c>
      <c r="B214" s="9" t="s">
        <v>300</v>
      </c>
      <c r="D214" s="9" t="s">
        <v>301</v>
      </c>
      <c r="E214" s="54" t="s">
        <v>10</v>
      </c>
      <c r="F214" s="54">
        <v>44</v>
      </c>
      <c r="G214" s="399" t="str">
        <f>VLOOKUP(N214,'BANG THAM CHIEU'!C:E,3,0)</f>
        <v>B-0566NT</v>
      </c>
      <c r="H214" s="53">
        <v>1</v>
      </c>
      <c r="J214" s="10" t="str">
        <f>VLOOKUP(N214,'BANG THAM CHIEU'!C:E,2,0)</f>
        <v>MA2.1</v>
      </c>
      <c r="K214" s="590">
        <f>VLOOKUP(G214,'BANG THAM CHIEU'!$E$4:F1276,2,0)*H214</f>
        <v>1050000</v>
      </c>
      <c r="L214" s="598">
        <f t="shared" si="3"/>
        <v>45.246918900284406</v>
      </c>
      <c r="N214" s="33" t="s">
        <v>7302</v>
      </c>
      <c r="O214" s="527">
        <v>44218</v>
      </c>
      <c r="P214" s="529" t="s">
        <v>10663</v>
      </c>
      <c r="Q214" s="528" t="s">
        <v>9381</v>
      </c>
      <c r="R214" s="529">
        <v>1</v>
      </c>
      <c r="S214" s="122" t="s">
        <v>9347</v>
      </c>
      <c r="T214" s="396" t="s">
        <v>9413</v>
      </c>
      <c r="V214"/>
    </row>
    <row r="215" spans="1:22" hidden="1" x14ac:dyDescent="0.25">
      <c r="A215" s="33">
        <v>3848</v>
      </c>
      <c r="B215" s="9" t="s">
        <v>300</v>
      </c>
      <c r="D215" s="9" t="s">
        <v>301</v>
      </c>
      <c r="E215" s="54" t="s">
        <v>10</v>
      </c>
      <c r="F215" s="54">
        <v>45</v>
      </c>
      <c r="G215" s="399" t="str">
        <f>VLOOKUP(N215,'BANG THAM CHIEU'!C:E,3,0)</f>
        <v>TKN-04</v>
      </c>
      <c r="H215" s="53">
        <v>10</v>
      </c>
      <c r="J215" s="10" t="str">
        <f>VLOOKUP(N215,'BANG THAM CHIEU'!C:E,2,0)</f>
        <v>MKHO</v>
      </c>
      <c r="K215" s="590">
        <f>VLOOKUP(G215,'BANG THAM CHIEU'!$E$4:F1277,2,0)*H215</f>
        <v>20000</v>
      </c>
      <c r="L215" s="598">
        <f t="shared" si="3"/>
        <v>0.86184607429113158</v>
      </c>
      <c r="N215" s="31" t="s">
        <v>6617</v>
      </c>
      <c r="O215" s="527">
        <v>44218</v>
      </c>
      <c r="P215" s="529" t="s">
        <v>10663</v>
      </c>
      <c r="Q215" s="528" t="s">
        <v>9381</v>
      </c>
      <c r="R215" s="529">
        <v>1</v>
      </c>
      <c r="S215" s="122" t="s">
        <v>7616</v>
      </c>
      <c r="T215" s="396" t="s">
        <v>8693</v>
      </c>
      <c r="V215"/>
    </row>
    <row r="216" spans="1:22" ht="15.75" hidden="1" x14ac:dyDescent="0.25">
      <c r="A216" s="33">
        <v>3848</v>
      </c>
      <c r="B216" s="9" t="s">
        <v>300</v>
      </c>
      <c r="D216" s="9" t="s">
        <v>301</v>
      </c>
      <c r="E216" s="54" t="s">
        <v>10</v>
      </c>
      <c r="F216" s="54">
        <v>46</v>
      </c>
      <c r="G216" s="399">
        <f>VLOOKUP(N216,'BANG THAM CHIEU'!C:E,3,0)</f>
        <v>4998862</v>
      </c>
      <c r="H216" s="53">
        <v>2</v>
      </c>
      <c r="J216" s="10" t="str">
        <f>VLOOKUP(N216,'BANG THAM CHIEU'!C:E,2,0)</f>
        <v>MA1.1</v>
      </c>
      <c r="K216" s="590">
        <f>VLOOKUP(G216,'BANG THAM CHIEU'!$E$4:F1278,2,0)*H216</f>
        <v>8238000</v>
      </c>
      <c r="L216" s="598">
        <f t="shared" si="3"/>
        <v>354.99439800051709</v>
      </c>
      <c r="N216" s="157" t="s">
        <v>7315</v>
      </c>
      <c r="O216" s="527">
        <v>44214</v>
      </c>
      <c r="P216" s="529" t="s">
        <v>10663</v>
      </c>
      <c r="Q216" s="528" t="s">
        <v>9381</v>
      </c>
      <c r="R216" s="529">
        <v>1</v>
      </c>
      <c r="S216" s="122" t="s">
        <v>7615</v>
      </c>
      <c r="T216" s="396" t="s">
        <v>9402</v>
      </c>
      <c r="V216"/>
    </row>
    <row r="217" spans="1:22" hidden="1" x14ac:dyDescent="0.25">
      <c r="A217" s="33">
        <v>3848</v>
      </c>
      <c r="B217" s="9" t="s">
        <v>300</v>
      </c>
      <c r="D217" s="9" t="s">
        <v>301</v>
      </c>
      <c r="E217" s="54" t="s">
        <v>10</v>
      </c>
      <c r="F217" s="54">
        <v>47</v>
      </c>
      <c r="G217" s="372" t="str">
        <f>VLOOKUP(N217,'BANG THAM CHIEU'!C:E,3,0)</f>
        <v>B-020</v>
      </c>
      <c r="H217" s="53">
        <v>1</v>
      </c>
      <c r="J217" s="10" t="str">
        <f>VLOOKUP(N217,'BANG THAM CHIEU'!C:E,2,0)</f>
        <v>MA2.3</v>
      </c>
      <c r="K217" s="590">
        <f>VLOOKUP(G217,'BANG THAM CHIEU'!$E$4:F1279,2,0)*H217</f>
        <v>58000</v>
      </c>
      <c r="L217" s="598">
        <f t="shared" si="3"/>
        <v>2.4993536154442815</v>
      </c>
      <c r="N217" s="33" t="s">
        <v>7327</v>
      </c>
      <c r="O217" s="527">
        <v>44221</v>
      </c>
      <c r="P217" s="529" t="s">
        <v>10663</v>
      </c>
      <c r="Q217" s="528" t="s">
        <v>9381</v>
      </c>
      <c r="R217" s="529">
        <v>1</v>
      </c>
      <c r="S217" s="122" t="s">
        <v>9456</v>
      </c>
      <c r="T217" s="396" t="s">
        <v>9409</v>
      </c>
      <c r="V217"/>
    </row>
    <row r="218" spans="1:22" ht="15.75" hidden="1" x14ac:dyDescent="0.25">
      <c r="A218" s="33">
        <v>3848</v>
      </c>
      <c r="B218" s="9" t="s">
        <v>300</v>
      </c>
      <c r="D218" s="9" t="s">
        <v>301</v>
      </c>
      <c r="E218" s="54" t="s">
        <v>10</v>
      </c>
      <c r="F218" s="54">
        <v>48</v>
      </c>
      <c r="G218" s="372" t="str">
        <f>VLOOKUP(N218,'BANG THAM CHIEU'!C:E,3,0)</f>
        <v>ĐA2.5cm</v>
      </c>
      <c r="H218" s="53">
        <v>1</v>
      </c>
      <c r="J218" s="10" t="str">
        <f>VLOOKUP(N218,'BANG THAM CHIEU'!C:E,2,0)</f>
        <v>MA2.3</v>
      </c>
      <c r="K218" s="590">
        <f>VLOOKUP(G218,'BANG THAM CHIEU'!$E$4:F1280,2,0)*H218</f>
        <v>42000</v>
      </c>
      <c r="L218" s="598">
        <f t="shared" si="3"/>
        <v>1.8098767560113764</v>
      </c>
      <c r="N218" s="157" t="s">
        <v>7332</v>
      </c>
      <c r="O218" s="527">
        <v>44221</v>
      </c>
      <c r="P218" s="529" t="s">
        <v>10663</v>
      </c>
      <c r="Q218" s="528" t="s">
        <v>9419</v>
      </c>
      <c r="R218" s="529">
        <v>1</v>
      </c>
      <c r="S218" s="122" t="s">
        <v>9456</v>
      </c>
      <c r="T218" s="396" t="s">
        <v>9409</v>
      </c>
      <c r="V218"/>
    </row>
    <row r="219" spans="1:22" hidden="1" x14ac:dyDescent="0.25">
      <c r="A219" s="33">
        <v>3848</v>
      </c>
      <c r="B219" s="9" t="s">
        <v>300</v>
      </c>
      <c r="D219" s="9" t="s">
        <v>301</v>
      </c>
      <c r="E219" s="54" t="s">
        <v>10</v>
      </c>
      <c r="F219" s="54">
        <v>49</v>
      </c>
      <c r="G219" s="372" t="str">
        <f>VLOOKUP(N219,'BANG THAM CHIEU'!C:E,3,0)</f>
        <v>ĐO2.5cm</v>
      </c>
      <c r="H219" s="53">
        <v>1</v>
      </c>
      <c r="J219" s="10" t="str">
        <f>VLOOKUP(N219,'BANG THAM CHIEU'!C:E,2,0)</f>
        <v>MA2.3</v>
      </c>
      <c r="K219" s="590">
        <f>VLOOKUP(G219,'BANG THAM CHIEU'!$E$4:F1281,2,0)*H219</f>
        <v>42000</v>
      </c>
      <c r="L219" s="598">
        <f t="shared" si="3"/>
        <v>1.8098767560113764</v>
      </c>
      <c r="N219" s="31" t="s">
        <v>7333</v>
      </c>
      <c r="O219" s="527">
        <v>44221</v>
      </c>
      <c r="P219" s="529" t="s">
        <v>10663</v>
      </c>
      <c r="Q219" s="528" t="s">
        <v>9419</v>
      </c>
      <c r="R219" s="529">
        <v>1</v>
      </c>
      <c r="S219" s="122" t="s">
        <v>9456</v>
      </c>
      <c r="T219" s="396" t="s">
        <v>9409</v>
      </c>
      <c r="V219"/>
    </row>
    <row r="220" spans="1:22" hidden="1" x14ac:dyDescent="0.25">
      <c r="A220" s="33">
        <v>3848</v>
      </c>
      <c r="B220" s="9" t="s">
        <v>300</v>
      </c>
      <c r="D220" s="9" t="s">
        <v>301</v>
      </c>
      <c r="E220" s="54" t="s">
        <v>10</v>
      </c>
      <c r="F220" s="54">
        <v>50</v>
      </c>
      <c r="G220" s="372" t="str">
        <f>VLOOKUP(N220,'BANG THAM CHIEU'!C:E,3,0)</f>
        <v>X2.5cm</v>
      </c>
      <c r="H220" s="53">
        <v>1</v>
      </c>
      <c r="J220" s="10" t="str">
        <f>VLOOKUP(N220,'BANG THAM CHIEU'!C:E,2,0)</f>
        <v>MA2.3</v>
      </c>
      <c r="K220" s="590">
        <f>VLOOKUP(G220,'BANG THAM CHIEU'!$E$4:F1282,2,0)*H220</f>
        <v>42000</v>
      </c>
      <c r="L220" s="598">
        <f t="shared" si="3"/>
        <v>1.8098767560113764</v>
      </c>
      <c r="N220" s="31" t="s">
        <v>7334</v>
      </c>
      <c r="O220" s="527">
        <v>44221</v>
      </c>
      <c r="P220" s="529" t="s">
        <v>10663</v>
      </c>
      <c r="Q220" s="528" t="s">
        <v>9419</v>
      </c>
      <c r="R220" s="529">
        <v>1</v>
      </c>
      <c r="S220" s="122" t="s">
        <v>9456</v>
      </c>
      <c r="T220" s="396" t="s">
        <v>9409</v>
      </c>
      <c r="V220"/>
    </row>
    <row r="221" spans="1:22" hidden="1" x14ac:dyDescent="0.25">
      <c r="A221" s="33">
        <v>3848</v>
      </c>
      <c r="B221" s="9" t="s">
        <v>300</v>
      </c>
      <c r="D221" s="9" t="s">
        <v>301</v>
      </c>
      <c r="E221" s="54" t="s">
        <v>10</v>
      </c>
      <c r="F221" s="54">
        <v>51</v>
      </c>
      <c r="G221" s="372" t="str">
        <f>VLOOKUP(N221,'BANG THAM CHIEU'!C:E,3,0)</f>
        <v>B-0566NT</v>
      </c>
      <c r="H221" s="53">
        <v>2</v>
      </c>
      <c r="J221" s="10" t="str">
        <f>VLOOKUP(N221,'BANG THAM CHIEU'!C:E,2,0)</f>
        <v>MA2.1</v>
      </c>
      <c r="K221" s="590">
        <f>VLOOKUP(G221,'BANG THAM CHIEU'!$E$4:F1283,2,0)*H221</f>
        <v>2100000</v>
      </c>
      <c r="L221" s="598">
        <f t="shared" si="3"/>
        <v>90.493837800568812</v>
      </c>
      <c r="N221" s="33" t="s">
        <v>7302</v>
      </c>
      <c r="O221" s="527">
        <v>44221</v>
      </c>
      <c r="P221" s="529" t="s">
        <v>10663</v>
      </c>
      <c r="Q221" s="528" t="s">
        <v>9419</v>
      </c>
      <c r="R221" s="529">
        <v>1</v>
      </c>
      <c r="S221" s="122" t="s">
        <v>7614</v>
      </c>
      <c r="T221" s="396" t="s">
        <v>8693</v>
      </c>
      <c r="V221"/>
    </row>
    <row r="222" spans="1:22" hidden="1" x14ac:dyDescent="0.25">
      <c r="A222" s="33">
        <v>3848</v>
      </c>
      <c r="B222" s="9" t="s">
        <v>300</v>
      </c>
      <c r="D222" s="9" t="s">
        <v>301</v>
      </c>
      <c r="E222" s="54" t="s">
        <v>10</v>
      </c>
      <c r="F222" s="54">
        <v>52</v>
      </c>
      <c r="G222" s="372" t="str">
        <f>VLOOKUP(N222,'BANG THAM CHIEU'!C:E,3,0)</f>
        <v>O-RV4</v>
      </c>
      <c r="H222" s="53">
        <v>1</v>
      </c>
      <c r="J222" s="10" t="str">
        <f>VLOOKUP(N222,'BANG THAM CHIEU'!C:E,2,0)</f>
        <v>MB1.1</v>
      </c>
      <c r="K222" s="590">
        <f>VLOOKUP(G222,'BANG THAM CHIEU'!$E$4:F1284,2,0)*H222</f>
        <v>70000</v>
      </c>
      <c r="L222" s="598">
        <f t="shared" si="3"/>
        <v>3.0164612600189606</v>
      </c>
      <c r="N222" s="31" t="s">
        <v>9151</v>
      </c>
      <c r="O222" s="527">
        <v>44221</v>
      </c>
      <c r="P222" s="529" t="s">
        <v>10663</v>
      </c>
      <c r="Q222" s="528" t="s">
        <v>9419</v>
      </c>
      <c r="R222" s="529">
        <v>1</v>
      </c>
      <c r="S222" s="122" t="s">
        <v>7614</v>
      </c>
      <c r="T222" s="396" t="s">
        <v>8693</v>
      </c>
      <c r="V222"/>
    </row>
    <row r="223" spans="1:22" ht="15.75" hidden="1" x14ac:dyDescent="0.25">
      <c r="A223" s="33">
        <v>3848</v>
      </c>
      <c r="B223" s="9" t="s">
        <v>300</v>
      </c>
      <c r="D223" s="9" t="s">
        <v>301</v>
      </c>
      <c r="E223" s="54" t="s">
        <v>10</v>
      </c>
      <c r="F223" s="54">
        <v>53</v>
      </c>
      <c r="G223" s="372" t="str">
        <f>VLOOKUP(N223,'BANG THAM CHIEU'!C:E,3,0)</f>
        <v>M8X120</v>
      </c>
      <c r="H223" s="53">
        <v>100</v>
      </c>
      <c r="J223" s="10" t="str">
        <f>VLOOKUP(N223,'BANG THAM CHIEU'!C:E,2,0)</f>
        <v>MB1.1</v>
      </c>
      <c r="K223" s="590">
        <f>VLOOKUP(G223,'BANG THAM CHIEU'!$E$4:F1285,2,0)*H223</f>
        <v>250000</v>
      </c>
      <c r="L223" s="598">
        <f t="shared" si="3"/>
        <v>10.773075928639145</v>
      </c>
      <c r="N223" s="157" t="s">
        <v>6991</v>
      </c>
      <c r="O223" s="527">
        <v>44221</v>
      </c>
      <c r="P223" s="529" t="s">
        <v>10663</v>
      </c>
      <c r="Q223" s="528" t="s">
        <v>9419</v>
      </c>
      <c r="R223" s="529">
        <v>1</v>
      </c>
      <c r="S223" s="122" t="s">
        <v>7614</v>
      </c>
      <c r="T223" s="396" t="s">
        <v>8693</v>
      </c>
      <c r="V223"/>
    </row>
    <row r="224" spans="1:22" hidden="1" x14ac:dyDescent="0.25">
      <c r="A224" s="33">
        <v>3848</v>
      </c>
      <c r="B224" s="9" t="s">
        <v>300</v>
      </c>
      <c r="D224" s="9" t="s">
        <v>301</v>
      </c>
      <c r="E224" s="54" t="s">
        <v>10</v>
      </c>
      <c r="F224" s="54">
        <v>54</v>
      </c>
      <c r="G224" s="372" t="str">
        <f>VLOOKUP(N224,'BANG THAM CHIEU'!C:E,3,0)</f>
        <v>B-026</v>
      </c>
      <c r="H224" s="53">
        <v>3</v>
      </c>
      <c r="J224" s="10" t="str">
        <f>VLOOKUP(N224,'BANG THAM CHIEU'!C:E,2,0)</f>
        <v>MA2.2</v>
      </c>
      <c r="K224" s="590">
        <f>VLOOKUP(G224,'BANG THAM CHIEU'!$E$4:F1286,2,0)*H224</f>
        <v>150000</v>
      </c>
      <c r="L224" s="598">
        <f t="shared" si="3"/>
        <v>6.463845557183487</v>
      </c>
      <c r="N224" s="33" t="s">
        <v>4451</v>
      </c>
      <c r="O224" s="527">
        <v>44221</v>
      </c>
      <c r="P224" s="529" t="s">
        <v>10663</v>
      </c>
      <c r="Q224" s="528" t="s">
        <v>9419</v>
      </c>
      <c r="R224" s="529">
        <v>1</v>
      </c>
      <c r="S224" s="122" t="s">
        <v>7614</v>
      </c>
      <c r="T224" s="396" t="s">
        <v>9457</v>
      </c>
      <c r="V224"/>
    </row>
    <row r="225" spans="1:22" ht="15.75" hidden="1" x14ac:dyDescent="0.25">
      <c r="A225" s="33">
        <v>3848</v>
      </c>
      <c r="B225" s="9" t="s">
        <v>300</v>
      </c>
      <c r="D225" s="9" t="s">
        <v>301</v>
      </c>
      <c r="E225" s="54" t="s">
        <v>10</v>
      </c>
      <c r="F225" s="54">
        <v>55</v>
      </c>
      <c r="G225" s="372" t="str">
        <f>VLOOKUP(N225,'BANG THAM CHIEU'!C:E,3,0)</f>
        <v>30GT660018</v>
      </c>
      <c r="H225" s="53">
        <v>1</v>
      </c>
      <c r="J225" s="10" t="str">
        <f>VLOOKUP(N225,'BANG THAM CHIEU'!C:E,2,0)</f>
        <v>MA1.3</v>
      </c>
      <c r="K225" s="590">
        <f>VLOOKUP(G225,'BANG THAM CHIEU'!$E$4:F1287,2,0)*H225</f>
        <v>10800000</v>
      </c>
      <c r="L225" s="598">
        <f t="shared" si="3"/>
        <v>465.39688011721108</v>
      </c>
      <c r="N225" s="157" t="s">
        <v>9239</v>
      </c>
      <c r="O225" s="527">
        <v>44221</v>
      </c>
      <c r="P225" s="529" t="s">
        <v>10663</v>
      </c>
      <c r="Q225" s="528" t="s">
        <v>9419</v>
      </c>
      <c r="R225" s="529">
        <v>1</v>
      </c>
      <c r="S225" s="122" t="s">
        <v>7615</v>
      </c>
      <c r="T225" s="396" t="s">
        <v>9458</v>
      </c>
      <c r="V225"/>
    </row>
    <row r="226" spans="1:22" hidden="1" x14ac:dyDescent="0.25">
      <c r="A226" s="33">
        <v>3848</v>
      </c>
      <c r="B226" s="9" t="s">
        <v>300</v>
      </c>
      <c r="D226" s="9" t="s">
        <v>301</v>
      </c>
      <c r="E226" s="54" t="s">
        <v>10</v>
      </c>
      <c r="F226" s="54">
        <v>56</v>
      </c>
      <c r="G226" s="372" t="str">
        <f>VLOOKUP(N226,'BANG THAM CHIEU'!C:E,3,0)</f>
        <v>B-210</v>
      </c>
      <c r="H226" s="53">
        <v>1</v>
      </c>
      <c r="J226" s="10" t="str">
        <f>VLOOKUP(N226,'BANG THAM CHIEU'!C:E,2,0)</f>
        <v>MA1.2</v>
      </c>
      <c r="K226" s="590">
        <f>VLOOKUP(G226,'BANG THAM CHIEU'!$E$4:F1288,2,0)*H226</f>
        <v>175000</v>
      </c>
      <c r="L226" s="598">
        <f t="shared" si="3"/>
        <v>7.5411531500474016</v>
      </c>
      <c r="N226" s="33" t="s">
        <v>6703</v>
      </c>
      <c r="O226" s="527">
        <v>44223</v>
      </c>
      <c r="P226" s="529" t="s">
        <v>10663</v>
      </c>
      <c r="Q226" s="528" t="s">
        <v>9419</v>
      </c>
      <c r="R226" s="529">
        <v>1</v>
      </c>
      <c r="S226" s="122" t="s">
        <v>9452</v>
      </c>
      <c r="T226" s="396" t="s">
        <v>9409</v>
      </c>
      <c r="V226"/>
    </row>
    <row r="227" spans="1:22" hidden="1" x14ac:dyDescent="0.25">
      <c r="A227" s="33">
        <v>3848</v>
      </c>
      <c r="B227" s="9" t="s">
        <v>300</v>
      </c>
      <c r="D227" s="9" t="s">
        <v>301</v>
      </c>
      <c r="E227" s="54" t="s">
        <v>10</v>
      </c>
      <c r="F227" s="54">
        <v>57</v>
      </c>
      <c r="G227" s="372" t="str">
        <f>VLOOKUP(N227,'BANG THAM CHIEU'!C:E,3,0)</f>
        <v>B-013</v>
      </c>
      <c r="H227" s="53">
        <v>1</v>
      </c>
      <c r="J227" s="10" t="str">
        <f>VLOOKUP(N227,'BANG THAM CHIEU'!C:E,2,0)</f>
        <v>MA1.2</v>
      </c>
      <c r="K227" s="590">
        <f>VLOOKUP(G227,'BANG THAM CHIEU'!$E$4:F1289,2,0)*H227</f>
        <v>60000</v>
      </c>
      <c r="L227" s="598">
        <f t="shared" si="3"/>
        <v>2.585538222873395</v>
      </c>
      <c r="N227" s="33" t="s">
        <v>4445</v>
      </c>
      <c r="O227" s="527">
        <v>44223</v>
      </c>
      <c r="P227" s="529" t="s">
        <v>10663</v>
      </c>
      <c r="Q227" s="528" t="s">
        <v>9419</v>
      </c>
      <c r="R227" s="529">
        <v>1</v>
      </c>
      <c r="S227" s="122" t="s">
        <v>9452</v>
      </c>
      <c r="T227" s="396" t="s">
        <v>9409</v>
      </c>
      <c r="V227"/>
    </row>
    <row r="228" spans="1:22" hidden="1" x14ac:dyDescent="0.25">
      <c r="A228" s="33">
        <v>3848</v>
      </c>
      <c r="B228" s="9" t="s">
        <v>300</v>
      </c>
      <c r="D228" s="9" t="s">
        <v>301</v>
      </c>
      <c r="E228" s="54" t="s">
        <v>10</v>
      </c>
      <c r="F228" s="54">
        <v>58</v>
      </c>
      <c r="G228" s="372" t="str">
        <f>VLOOKUP(N228,'BANG THAM CHIEU'!C:E,3,0)</f>
        <v>CC01</v>
      </c>
      <c r="H228" s="53">
        <v>2</v>
      </c>
      <c r="J228" s="10" t="str">
        <f>VLOOKUP(N228,'BANG THAM CHIEU'!C:E,2,0)</f>
        <v>MB2.1</v>
      </c>
      <c r="K228" s="590">
        <f>VLOOKUP(G228,'BANG THAM CHIEU'!$E$4:F1290,2,0)*H228</f>
        <v>45000</v>
      </c>
      <c r="L228" s="598">
        <f t="shared" si="3"/>
        <v>1.939153667155046</v>
      </c>
      <c r="N228" s="31" t="s">
        <v>6092</v>
      </c>
      <c r="O228" s="527">
        <v>44224</v>
      </c>
      <c r="P228" s="529" t="s">
        <v>10663</v>
      </c>
      <c r="Q228" s="528" t="s">
        <v>9419</v>
      </c>
      <c r="R228" s="529">
        <v>1</v>
      </c>
      <c r="S228" s="122" t="s">
        <v>9325</v>
      </c>
      <c r="T228" s="396" t="s">
        <v>8693</v>
      </c>
      <c r="V228"/>
    </row>
    <row r="229" spans="1:22" hidden="1" x14ac:dyDescent="0.25">
      <c r="A229" s="33">
        <v>3848</v>
      </c>
      <c r="B229" s="9" t="s">
        <v>300</v>
      </c>
      <c r="D229" s="9" t="s">
        <v>301</v>
      </c>
      <c r="E229" s="54" t="s">
        <v>10</v>
      </c>
      <c r="F229" s="54">
        <v>59</v>
      </c>
      <c r="G229" s="372" t="str">
        <f>VLOOKUP(N229,'BANG THAM CHIEU'!C:E,3,0)</f>
        <v>BL70X80</v>
      </c>
      <c r="H229" s="53">
        <v>2</v>
      </c>
      <c r="J229" s="10" t="str">
        <f>VLOOKUP(N229,'BANG THAM CHIEU'!C:E,2,0)</f>
        <v>MA1.3</v>
      </c>
      <c r="K229" s="590">
        <f>VLOOKUP(G229,'BANG THAM CHIEU'!$E$4:F1291,2,0)*H229</f>
        <v>1000000</v>
      </c>
      <c r="L229" s="598">
        <f t="shared" si="3"/>
        <v>43.092303714556579</v>
      </c>
      <c r="N229" s="33" t="s">
        <v>2618</v>
      </c>
      <c r="O229" s="527">
        <v>44224</v>
      </c>
      <c r="P229" s="529" t="s">
        <v>10663</v>
      </c>
      <c r="Q229" s="528" t="s">
        <v>9419</v>
      </c>
      <c r="R229" s="529">
        <v>1</v>
      </c>
      <c r="S229" s="122" t="s">
        <v>7614</v>
      </c>
      <c r="T229" s="396" t="s">
        <v>9459</v>
      </c>
      <c r="V229"/>
    </row>
    <row r="230" spans="1:22" hidden="1" x14ac:dyDescent="0.25">
      <c r="A230" s="33">
        <v>3848</v>
      </c>
      <c r="B230" s="9" t="s">
        <v>300</v>
      </c>
      <c r="D230" s="9" t="s">
        <v>301</v>
      </c>
      <c r="E230" s="54" t="s">
        <v>10</v>
      </c>
      <c r="F230" s="54">
        <v>60</v>
      </c>
      <c r="G230" s="372" t="str">
        <f>VLOOKUP(N230,'BANG THAM CHIEU'!C:E,3,0)</f>
        <v>B-002</v>
      </c>
      <c r="H230" s="53">
        <v>1</v>
      </c>
      <c r="J230" s="10" t="str">
        <f>VLOOKUP(N230,'BANG THAM CHIEU'!C:E,2,0)</f>
        <v>MA2.1</v>
      </c>
      <c r="K230" s="590">
        <f>VLOOKUP(G230,'BANG THAM CHIEU'!$E$4:F1292,2,0)*H230</f>
        <v>937500</v>
      </c>
      <c r="L230" s="598">
        <f t="shared" si="3"/>
        <v>40.399034732396792</v>
      </c>
      <c r="N230" s="33" t="s">
        <v>6588</v>
      </c>
      <c r="O230" s="527">
        <v>44224</v>
      </c>
      <c r="P230" s="529" t="s">
        <v>10663</v>
      </c>
      <c r="Q230" s="528" t="s">
        <v>9419</v>
      </c>
      <c r="R230" s="529">
        <v>1</v>
      </c>
      <c r="S230" s="122" t="s">
        <v>7614</v>
      </c>
      <c r="T230" s="396" t="s">
        <v>8693</v>
      </c>
      <c r="V230"/>
    </row>
    <row r="231" spans="1:22" hidden="1" x14ac:dyDescent="0.25">
      <c r="A231" s="33">
        <v>3848</v>
      </c>
      <c r="B231" s="9" t="s">
        <v>300</v>
      </c>
      <c r="D231" s="9" t="s">
        <v>301</v>
      </c>
      <c r="E231" s="54" t="s">
        <v>10</v>
      </c>
      <c r="F231" s="54">
        <v>61</v>
      </c>
      <c r="G231" s="372" t="str">
        <f>VLOOKUP(N231,'BANG THAM CHIEU'!C:E,3,0)</f>
        <v>TKN-6</v>
      </c>
      <c r="H231" s="53">
        <v>10</v>
      </c>
      <c r="J231" s="10" t="str">
        <f>VLOOKUP(N231,'BANG THAM CHIEU'!C:E,2,0)</f>
        <v>MKHO</v>
      </c>
      <c r="K231" s="590">
        <f>VLOOKUP(G231,'BANG THAM CHIEU'!$E$4:F1293,2,0)*H231</f>
        <v>20000</v>
      </c>
      <c r="L231" s="598">
        <f t="shared" si="3"/>
        <v>0.86184607429113158</v>
      </c>
      <c r="N231" s="31" t="s">
        <v>6614</v>
      </c>
      <c r="O231" s="527">
        <v>44225</v>
      </c>
      <c r="P231" s="529" t="s">
        <v>10663</v>
      </c>
      <c r="Q231" s="528" t="s">
        <v>9419</v>
      </c>
      <c r="R231" s="529">
        <v>1</v>
      </c>
      <c r="S231" s="122" t="s">
        <v>7615</v>
      </c>
      <c r="T231" s="396" t="s">
        <v>8693</v>
      </c>
      <c r="V231"/>
    </row>
    <row r="232" spans="1:22" hidden="1" x14ac:dyDescent="0.25">
      <c r="A232" s="33">
        <v>3848</v>
      </c>
      <c r="B232" s="9" t="s">
        <v>300</v>
      </c>
      <c r="D232" s="9" t="s">
        <v>301</v>
      </c>
      <c r="E232" s="54" t="s">
        <v>10</v>
      </c>
      <c r="F232" s="54">
        <v>62</v>
      </c>
      <c r="G232" s="372" t="str">
        <f>VLOOKUP(N232,'BANG THAM CHIEU'!C:E,3,0)</f>
        <v>485.95.008</v>
      </c>
      <c r="H232" s="53">
        <v>3</v>
      </c>
      <c r="J232" s="10" t="str">
        <f>VLOOKUP(N232,'BANG THAM CHIEU'!C:E,2,0)</f>
        <v>MKHO</v>
      </c>
      <c r="K232" s="590">
        <f>VLOOKUP(G232,'BANG THAM CHIEU'!$E$4:F1294,2,0)*H232</f>
        <v>2100000</v>
      </c>
      <c r="L232" s="598">
        <f t="shared" si="3"/>
        <v>90.493837800568812</v>
      </c>
      <c r="N232" s="31" t="s">
        <v>9241</v>
      </c>
      <c r="O232" s="527">
        <v>44226</v>
      </c>
      <c r="P232" s="529" t="s">
        <v>10663</v>
      </c>
      <c r="Q232" s="528" t="s">
        <v>9419</v>
      </c>
      <c r="R232" s="529">
        <v>1</v>
      </c>
      <c r="S232" s="122" t="s">
        <v>7619</v>
      </c>
      <c r="T232" s="396" t="s">
        <v>8693</v>
      </c>
      <c r="V232"/>
    </row>
    <row r="233" spans="1:22" hidden="1" x14ac:dyDescent="0.25">
      <c r="A233" s="33">
        <v>3848</v>
      </c>
      <c r="B233" s="9" t="s">
        <v>300</v>
      </c>
      <c r="D233" s="9" t="s">
        <v>301</v>
      </c>
      <c r="E233" s="54" t="s">
        <v>10</v>
      </c>
      <c r="F233" s="54">
        <v>63</v>
      </c>
      <c r="G233" s="372" t="str">
        <f>VLOOKUP(N233,'BANG THAM CHIEU'!C:E,3,0)</f>
        <v>TKN-05</v>
      </c>
      <c r="H233" s="53">
        <v>10</v>
      </c>
      <c r="J233" s="10" t="str">
        <f>VLOOKUP(N233,'BANG THAM CHIEU'!C:E,2,0)</f>
        <v>MKHO</v>
      </c>
      <c r="K233" s="590">
        <f>VLOOKUP(G233,'BANG THAM CHIEU'!$E$4:F1295,2,0)*H233</f>
        <v>25000</v>
      </c>
      <c r="L233" s="598">
        <f t="shared" si="3"/>
        <v>1.0773075928639144</v>
      </c>
      <c r="N233" s="31" t="s">
        <v>6616</v>
      </c>
      <c r="O233" s="527">
        <v>44226</v>
      </c>
      <c r="P233" s="529" t="s">
        <v>10663</v>
      </c>
      <c r="Q233" s="528" t="s">
        <v>9419</v>
      </c>
      <c r="R233" s="529">
        <v>1</v>
      </c>
      <c r="S233" s="122" t="s">
        <v>7619</v>
      </c>
      <c r="T233" s="396" t="s">
        <v>8693</v>
      </c>
      <c r="V233"/>
    </row>
    <row r="234" spans="1:22" hidden="1" x14ac:dyDescent="0.25">
      <c r="A234" s="31">
        <v>3848</v>
      </c>
      <c r="B234" s="9" t="s">
        <v>300</v>
      </c>
      <c r="D234" s="9" t="s">
        <v>301</v>
      </c>
      <c r="E234" s="54" t="s">
        <v>10</v>
      </c>
      <c r="F234" s="54">
        <v>64</v>
      </c>
      <c r="G234" s="372" t="str">
        <f>VLOOKUP(N234,'BANG THAM CHIEU'!C:E,3,0)</f>
        <v>B1</v>
      </c>
      <c r="H234" s="53">
        <v>10</v>
      </c>
      <c r="J234" s="10" t="str">
        <f>VLOOKUP(N234,'BANG THAM CHIEU'!C:E,2,0)</f>
        <v>MA1.3</v>
      </c>
      <c r="K234" s="590">
        <f>VLOOKUP(G234,'BANG THAM CHIEU'!$E$4:F1296,2,0)*H234</f>
        <v>320000</v>
      </c>
      <c r="L234" s="598">
        <f t="shared" si="3"/>
        <v>13.789537188658105</v>
      </c>
      <c r="N234" s="31" t="s">
        <v>2572</v>
      </c>
      <c r="O234" s="527">
        <v>44228</v>
      </c>
      <c r="P234" s="529" t="s">
        <v>10663</v>
      </c>
      <c r="Q234" s="528" t="s">
        <v>9440</v>
      </c>
      <c r="R234" s="529">
        <v>1</v>
      </c>
      <c r="S234" s="122" t="s">
        <v>7615</v>
      </c>
      <c r="T234" s="396" t="s">
        <v>8693</v>
      </c>
      <c r="V234"/>
    </row>
    <row r="235" spans="1:22" hidden="1" x14ac:dyDescent="0.25">
      <c r="A235" s="31">
        <v>3848</v>
      </c>
      <c r="B235" s="9" t="s">
        <v>300</v>
      </c>
      <c r="D235" s="9" t="s">
        <v>301</v>
      </c>
      <c r="E235" s="54" t="s">
        <v>10</v>
      </c>
      <c r="F235" s="54">
        <v>65</v>
      </c>
      <c r="G235" s="372" t="str">
        <f>VLOOKUP(N235,'BANG THAM CHIEU'!C:E,3,0)</f>
        <v>B-999.3</v>
      </c>
      <c r="H235" s="53">
        <v>1</v>
      </c>
      <c r="J235" s="10" t="str">
        <f>VLOOKUP(N235,'BANG THAM CHIEU'!C:E,2,0)</f>
        <v>MA1.2</v>
      </c>
      <c r="K235" s="590">
        <f>VLOOKUP(G235,'BANG THAM CHIEU'!$E$4:F1297,2,0)*H235</f>
        <v>210227</v>
      </c>
      <c r="L235" s="598">
        <f t="shared" si="3"/>
        <v>9.0591657330000857</v>
      </c>
      <c r="N235" s="31" t="s">
        <v>3047</v>
      </c>
      <c r="O235" s="527">
        <v>44229</v>
      </c>
      <c r="P235" s="529" t="s">
        <v>10663</v>
      </c>
      <c r="Q235" s="528" t="s">
        <v>9440</v>
      </c>
      <c r="R235" s="529">
        <v>1</v>
      </c>
      <c r="S235" s="122" t="s">
        <v>7614</v>
      </c>
      <c r="T235" s="396" t="s">
        <v>9486</v>
      </c>
      <c r="V235"/>
    </row>
    <row r="236" spans="1:22" hidden="1" x14ac:dyDescent="0.25">
      <c r="A236" s="31">
        <v>3848</v>
      </c>
      <c r="B236" s="9" t="s">
        <v>300</v>
      </c>
      <c r="D236" s="9" t="s">
        <v>301</v>
      </c>
      <c r="E236" s="54" t="s">
        <v>10</v>
      </c>
      <c r="F236" s="54">
        <v>66</v>
      </c>
      <c r="G236" s="372" t="str">
        <f>VLOOKUP(N236,'BANG THAM CHIEU'!C:E,3,0)</f>
        <v>B-444.3</v>
      </c>
      <c r="H236" s="53">
        <v>1</v>
      </c>
      <c r="J236" s="10" t="str">
        <f>VLOOKUP(N236,'BANG THAM CHIEU'!C:E,2,0)</f>
        <v>MA1.2</v>
      </c>
      <c r="K236" s="590">
        <f>VLOOKUP(G236,'BANG THAM CHIEU'!$E$4:F1298,2,0)*H236</f>
        <v>221591</v>
      </c>
      <c r="L236" s="598">
        <f t="shared" si="3"/>
        <v>9.5488666724123075</v>
      </c>
      <c r="N236" s="33" t="s">
        <v>4449</v>
      </c>
      <c r="O236" s="527">
        <v>44229</v>
      </c>
      <c r="P236" s="529" t="s">
        <v>10663</v>
      </c>
      <c r="Q236" s="528" t="s">
        <v>9440</v>
      </c>
      <c r="R236" s="529">
        <v>1</v>
      </c>
      <c r="S236" s="122" t="s">
        <v>7614</v>
      </c>
      <c r="T236" s="396" t="s">
        <v>9486</v>
      </c>
      <c r="V236"/>
    </row>
    <row r="237" spans="1:22" hidden="1" x14ac:dyDescent="0.25">
      <c r="A237" s="31">
        <v>3848</v>
      </c>
      <c r="B237" s="9" t="s">
        <v>300</v>
      </c>
      <c r="D237" s="9" t="s">
        <v>301</v>
      </c>
      <c r="E237" s="54" t="s">
        <v>10</v>
      </c>
      <c r="F237" s="54">
        <v>67</v>
      </c>
      <c r="G237" s="372" t="str">
        <f>VLOOKUP(N237,'BANG THAM CHIEU'!C:E,3,0)</f>
        <v>E-2x1.5</v>
      </c>
      <c r="H237" s="53">
        <v>1</v>
      </c>
      <c r="J237" s="10" t="str">
        <f>VLOOKUP(N237,'BANG THAM CHIEU'!C:E,2,0)</f>
        <v>MC1.2</v>
      </c>
      <c r="K237" s="590">
        <f>VLOOKUP(G237,'BANG THAM CHIEU'!$E$4:F1299,2,0)*H237</f>
        <v>778554</v>
      </c>
      <c r="L237" s="598">
        <f t="shared" si="3"/>
        <v>33.549685426182883</v>
      </c>
      <c r="N237" s="46" t="s">
        <v>7902</v>
      </c>
      <c r="O237" s="527">
        <v>44229</v>
      </c>
      <c r="P237" s="529" t="s">
        <v>10663</v>
      </c>
      <c r="Q237" s="528" t="s">
        <v>9440</v>
      </c>
      <c r="R237" s="529">
        <v>1</v>
      </c>
      <c r="S237" s="122" t="s">
        <v>7616</v>
      </c>
      <c r="T237" s="396" t="s">
        <v>8693</v>
      </c>
      <c r="V237"/>
    </row>
    <row r="238" spans="1:22" hidden="1" x14ac:dyDescent="0.25">
      <c r="A238" s="31">
        <v>3848</v>
      </c>
      <c r="B238" s="9" t="s">
        <v>300</v>
      </c>
      <c r="D238" s="9" t="s">
        <v>301</v>
      </c>
      <c r="E238" s="54" t="s">
        <v>10</v>
      </c>
      <c r="F238" s="54">
        <v>68</v>
      </c>
      <c r="G238" s="372" t="str">
        <f>VLOOKUP(N238,'BANG THAM CHIEU'!C:E,3,0)</f>
        <v>PRB-2113</v>
      </c>
      <c r="H238" s="53">
        <v>2</v>
      </c>
      <c r="J238" s="10" t="str">
        <f>VLOOKUP(N238,'BANG THAM CHIEU'!C:E,2,0)</f>
        <v>MB1.4</v>
      </c>
      <c r="K238" s="590">
        <f>VLOOKUP(G238,'BANG THAM CHIEU'!$E$4:F1300,2,0)*H238</f>
        <v>700000</v>
      </c>
      <c r="L238" s="598">
        <f t="shared" si="3"/>
        <v>30.164612600189606</v>
      </c>
      <c r="N238" s="31" t="s">
        <v>7245</v>
      </c>
      <c r="O238" s="527">
        <v>44231</v>
      </c>
      <c r="P238" s="529" t="s">
        <v>10663</v>
      </c>
      <c r="Q238" s="528" t="s">
        <v>9440</v>
      </c>
      <c r="R238" s="529">
        <v>1</v>
      </c>
      <c r="S238" s="122" t="s">
        <v>7616</v>
      </c>
      <c r="T238" s="396" t="s">
        <v>9502</v>
      </c>
      <c r="V238"/>
    </row>
    <row r="239" spans="1:22" hidden="1" x14ac:dyDescent="0.25">
      <c r="A239" s="31">
        <v>3848</v>
      </c>
      <c r="B239" s="9" t="s">
        <v>300</v>
      </c>
      <c r="D239" s="9" t="s">
        <v>301</v>
      </c>
      <c r="E239" s="54" t="s">
        <v>10</v>
      </c>
      <c r="F239" s="54">
        <v>69</v>
      </c>
      <c r="G239" s="372" t="str">
        <f>VLOOKUP(N239,'BANG THAM CHIEU'!C:E,3,0)</f>
        <v>485.95.008</v>
      </c>
      <c r="H239" s="53">
        <v>4</v>
      </c>
      <c r="J239" s="10" t="str">
        <f>VLOOKUP(N239,'BANG THAM CHIEU'!C:E,2,0)</f>
        <v>MKHO</v>
      </c>
      <c r="K239" s="590">
        <f>VLOOKUP(G239,'BANG THAM CHIEU'!$E$4:F1301,2,0)*H239</f>
        <v>2800000</v>
      </c>
      <c r="L239" s="598">
        <f t="shared" si="3"/>
        <v>120.65845040075843</v>
      </c>
      <c r="N239" s="33" t="s">
        <v>9241</v>
      </c>
      <c r="O239" s="527">
        <v>44231</v>
      </c>
      <c r="P239" s="529" t="s">
        <v>10663</v>
      </c>
      <c r="Q239" s="528" t="s">
        <v>9440</v>
      </c>
      <c r="R239" s="529">
        <v>1</v>
      </c>
      <c r="S239" s="122" t="s">
        <v>7616</v>
      </c>
      <c r="T239" s="396" t="s">
        <v>9502</v>
      </c>
      <c r="V239"/>
    </row>
    <row r="240" spans="1:22" hidden="1" x14ac:dyDescent="0.25">
      <c r="A240" s="31">
        <v>3848</v>
      </c>
      <c r="B240" s="9" t="s">
        <v>300</v>
      </c>
      <c r="D240" s="9" t="s">
        <v>301</v>
      </c>
      <c r="E240" s="54" t="s">
        <v>10</v>
      </c>
      <c r="F240" s="54">
        <v>70</v>
      </c>
      <c r="G240" s="372" t="str">
        <f>VLOOKUP(N240,'BANG THAM CHIEU'!C:E,3,0)</f>
        <v>B2</v>
      </c>
      <c r="H240" s="53">
        <v>12</v>
      </c>
      <c r="J240" s="10" t="str">
        <f>VLOOKUP(N240,'BANG THAM CHIEU'!C:E,2,0)</f>
        <v>MA1.3</v>
      </c>
      <c r="K240" s="590">
        <f>VLOOKUP(G240,'BANG THAM CHIEU'!$E$4:F1302,2,0)*H240</f>
        <v>384000</v>
      </c>
      <c r="L240" s="598">
        <f t="shared" si="3"/>
        <v>16.547444626389726</v>
      </c>
      <c r="N240" s="33" t="s">
        <v>2573</v>
      </c>
      <c r="O240" s="527">
        <v>44232</v>
      </c>
      <c r="P240" s="529" t="s">
        <v>10663</v>
      </c>
      <c r="Q240" s="528" t="s">
        <v>9440</v>
      </c>
      <c r="R240" s="529">
        <v>1</v>
      </c>
      <c r="S240" s="122" t="s">
        <v>7615</v>
      </c>
      <c r="T240" s="396" t="s">
        <v>9496</v>
      </c>
      <c r="V240"/>
    </row>
    <row r="241" spans="1:22" hidden="1" x14ac:dyDescent="0.25">
      <c r="A241" s="31">
        <v>3848</v>
      </c>
      <c r="B241" s="9" t="s">
        <v>300</v>
      </c>
      <c r="D241" s="9" t="s">
        <v>301</v>
      </c>
      <c r="E241" s="54" t="s">
        <v>10</v>
      </c>
      <c r="F241" s="54">
        <v>71</v>
      </c>
      <c r="G241" s="372" t="str">
        <f>VLOOKUP(N241,'BANG THAM CHIEU'!C:E,3,0)</f>
        <v>B-210</v>
      </c>
      <c r="H241" s="53">
        <v>1</v>
      </c>
      <c r="J241" s="10" t="str">
        <f>VLOOKUP(N241,'BANG THAM CHIEU'!C:E,2,0)</f>
        <v>MA1.2</v>
      </c>
      <c r="K241" s="590">
        <f>VLOOKUP(G241,'BANG THAM CHIEU'!$E$4:F1303,2,0)*H241</f>
        <v>175000</v>
      </c>
      <c r="L241" s="598">
        <f t="shared" si="3"/>
        <v>7.5411531500474016</v>
      </c>
      <c r="N241" s="33" t="s">
        <v>6703</v>
      </c>
      <c r="O241" s="527">
        <v>44232</v>
      </c>
      <c r="P241" s="529" t="s">
        <v>10663</v>
      </c>
      <c r="Q241" s="528" t="s">
        <v>9440</v>
      </c>
      <c r="R241" s="529">
        <v>1</v>
      </c>
      <c r="S241" s="122" t="s">
        <v>7614</v>
      </c>
      <c r="T241" s="396" t="s">
        <v>9486</v>
      </c>
      <c r="V241"/>
    </row>
    <row r="242" spans="1:22" ht="30" hidden="1" x14ac:dyDescent="0.25">
      <c r="A242" s="31">
        <v>3848</v>
      </c>
      <c r="B242" s="9" t="s">
        <v>300</v>
      </c>
      <c r="D242" s="9" t="s">
        <v>301</v>
      </c>
      <c r="E242" s="54" t="s">
        <v>10</v>
      </c>
      <c r="F242" s="54">
        <v>72</v>
      </c>
      <c r="G242" s="372" t="str">
        <f>VLOOKUP(N242,'BANG THAM CHIEU'!C:E,3,0)</f>
        <v>BM604</v>
      </c>
      <c r="H242" s="53">
        <v>2</v>
      </c>
      <c r="J242" s="10" t="str">
        <f>VLOOKUP(N242,'BANG THAM CHIEU'!C:E,2,0)</f>
        <v>MA2.2</v>
      </c>
      <c r="K242" s="590">
        <f>VLOOKUP(G242,'BANG THAM CHIEU'!$E$4:F1304,2,0)*H242</f>
        <v>548226</v>
      </c>
      <c r="L242" s="598">
        <f t="shared" si="3"/>
        <v>23.624321296216497</v>
      </c>
      <c r="N242" s="150" t="s">
        <v>7656</v>
      </c>
      <c r="O242" s="527">
        <v>44232</v>
      </c>
      <c r="P242" s="529" t="s">
        <v>10663</v>
      </c>
      <c r="Q242" s="528" t="s">
        <v>9440</v>
      </c>
      <c r="R242" s="529">
        <v>1</v>
      </c>
      <c r="S242" s="122" t="s">
        <v>7615</v>
      </c>
      <c r="T242" s="396" t="s">
        <v>8693</v>
      </c>
      <c r="V242"/>
    </row>
    <row r="243" spans="1:22" hidden="1" x14ac:dyDescent="0.25">
      <c r="A243" s="31">
        <v>3848</v>
      </c>
      <c r="B243" s="9" t="s">
        <v>300</v>
      </c>
      <c r="D243" s="9" t="s">
        <v>301</v>
      </c>
      <c r="E243" s="54" t="s">
        <v>10</v>
      </c>
      <c r="F243" s="54">
        <v>73</v>
      </c>
      <c r="G243" s="372" t="str">
        <f>VLOOKUP(N243,'BANG THAM CHIEU'!C:E,3,0)</f>
        <v>B-012</v>
      </c>
      <c r="H243" s="53">
        <v>1</v>
      </c>
      <c r="J243" s="10" t="str">
        <f>VLOOKUP(N243,'BANG THAM CHIEU'!C:E,2,0)</f>
        <v>MA1.2</v>
      </c>
      <c r="K243" s="590">
        <f>VLOOKUP(G243,'BANG THAM CHIEU'!$E$4:F1305,2,0)*H243</f>
        <v>60000</v>
      </c>
      <c r="L243" s="598">
        <f t="shared" si="3"/>
        <v>2.585538222873395</v>
      </c>
      <c r="N243" s="31" t="s">
        <v>2566</v>
      </c>
      <c r="O243" s="527">
        <v>44232</v>
      </c>
      <c r="P243" s="529" t="s">
        <v>10663</v>
      </c>
      <c r="Q243" s="528" t="s">
        <v>9440</v>
      </c>
      <c r="R243" s="529">
        <v>1</v>
      </c>
      <c r="S243" s="122" t="s">
        <v>7615</v>
      </c>
      <c r="T243" s="396" t="s">
        <v>8693</v>
      </c>
      <c r="V243"/>
    </row>
    <row r="244" spans="1:22" hidden="1" x14ac:dyDescent="0.25">
      <c r="A244" s="31">
        <v>3848</v>
      </c>
      <c r="B244" s="9" t="s">
        <v>300</v>
      </c>
      <c r="D244" s="9" t="s">
        <v>301</v>
      </c>
      <c r="E244" s="54" t="s">
        <v>10</v>
      </c>
      <c r="F244" s="54">
        <v>74</v>
      </c>
      <c r="G244" s="372" t="str">
        <f>VLOOKUP(N244,'BANG THAM CHIEU'!C:E,3,0)</f>
        <v>O-167</v>
      </c>
      <c r="H244" s="53">
        <v>7</v>
      </c>
      <c r="J244" s="10" t="str">
        <f>VLOOKUP(N244,'BANG THAM CHIEU'!C:E,2,0)</f>
        <v>MB2.1</v>
      </c>
      <c r="K244" s="590">
        <f>VLOOKUP(G244,'BANG THAM CHIEU'!$E$4:F1306,2,0)*H244</f>
        <v>112000</v>
      </c>
      <c r="L244" s="598">
        <f t="shared" si="3"/>
        <v>4.8263380160303369</v>
      </c>
      <c r="M244" s="53" t="s">
        <v>7631</v>
      </c>
      <c r="N244" s="153" t="s">
        <v>2596</v>
      </c>
      <c r="O244" s="527">
        <v>44232</v>
      </c>
      <c r="P244" s="529" t="s">
        <v>10663</v>
      </c>
      <c r="Q244" s="528" t="s">
        <v>9440</v>
      </c>
      <c r="R244" s="529">
        <v>1</v>
      </c>
      <c r="S244" s="122" t="s">
        <v>7614</v>
      </c>
      <c r="T244" s="396" t="s">
        <v>9512</v>
      </c>
      <c r="V244"/>
    </row>
    <row r="245" spans="1:22" hidden="1" x14ac:dyDescent="0.25">
      <c r="A245" s="31">
        <v>3848</v>
      </c>
      <c r="B245" s="9" t="s">
        <v>300</v>
      </c>
      <c r="C245" s="53" t="s">
        <v>9663</v>
      </c>
      <c r="D245" s="9" t="s">
        <v>301</v>
      </c>
      <c r="E245" s="54" t="s">
        <v>10</v>
      </c>
      <c r="F245" s="54">
        <v>1</v>
      </c>
      <c r="G245" s="372" t="str">
        <f>VLOOKUP(N245,'BANG THAM CHIEU'!C:E,3,0)</f>
        <v>ID055582</v>
      </c>
      <c r="H245" s="53">
        <v>1</v>
      </c>
      <c r="J245" s="10" t="str">
        <f>VLOOKUP(N245,'BANG THAM CHIEU'!C:E,2,0)</f>
        <v>MB2.1</v>
      </c>
      <c r="K245" s="590">
        <f>VLOOKUP(G245,'BANG THAM CHIEU'!$E$4:F1307,2,0)*H245</f>
        <v>35000</v>
      </c>
      <c r="L245" s="598">
        <f t="shared" si="3"/>
        <v>1.5082306300094803</v>
      </c>
      <c r="M245" s="53" t="s">
        <v>9529</v>
      </c>
      <c r="N245" s="11" t="s">
        <v>7399</v>
      </c>
      <c r="O245" s="527">
        <v>44235</v>
      </c>
      <c r="P245" s="529" t="s">
        <v>10663</v>
      </c>
      <c r="Q245" s="528" t="s">
        <v>9583</v>
      </c>
      <c r="R245" s="123">
        <v>2</v>
      </c>
      <c r="S245" s="122" t="s">
        <v>7615</v>
      </c>
      <c r="T245" s="396" t="s">
        <v>9584</v>
      </c>
      <c r="V245"/>
    </row>
    <row r="246" spans="1:22" hidden="1" x14ac:dyDescent="0.25">
      <c r="A246" s="31">
        <v>3848</v>
      </c>
      <c r="B246" s="9" t="s">
        <v>300</v>
      </c>
      <c r="C246" s="53" t="s">
        <v>9663</v>
      </c>
      <c r="D246" s="9" t="s">
        <v>301</v>
      </c>
      <c r="E246" s="54" t="s">
        <v>10</v>
      </c>
      <c r="F246" s="54">
        <v>2</v>
      </c>
      <c r="G246" s="372" t="str">
        <f>VLOOKUP(N246,'BANG THAM CHIEU'!C:E,3,0)</f>
        <v>ID057149</v>
      </c>
      <c r="H246" s="53">
        <v>1</v>
      </c>
      <c r="J246" s="10" t="str">
        <f>VLOOKUP(N246,'BANG THAM CHIEU'!C:E,2,0)</f>
        <v>MB4.1</v>
      </c>
      <c r="K246" s="590">
        <f>VLOOKUP(G246,'BANG THAM CHIEU'!$E$4:F1308,2,0)*H246</f>
        <v>20000</v>
      </c>
      <c r="L246" s="598">
        <f t="shared" si="3"/>
        <v>0.86184607429113158</v>
      </c>
      <c r="M246" s="53" t="s">
        <v>9530</v>
      </c>
      <c r="N246" s="11" t="s">
        <v>4586</v>
      </c>
      <c r="O246" s="527">
        <v>44235</v>
      </c>
      <c r="P246" s="529" t="s">
        <v>10663</v>
      </c>
      <c r="Q246" s="528" t="s">
        <v>9583</v>
      </c>
      <c r="R246" s="123">
        <v>2</v>
      </c>
      <c r="S246" s="122" t="s">
        <v>7615</v>
      </c>
      <c r="T246" s="396" t="s">
        <v>9584</v>
      </c>
      <c r="V246"/>
    </row>
    <row r="247" spans="1:22" hidden="1" x14ac:dyDescent="0.25">
      <c r="A247" s="31">
        <v>3848</v>
      </c>
      <c r="B247" s="9" t="s">
        <v>300</v>
      </c>
      <c r="C247" s="53" t="s">
        <v>9663</v>
      </c>
      <c r="D247" s="9" t="s">
        <v>301</v>
      </c>
      <c r="E247" s="54" t="s">
        <v>10</v>
      </c>
      <c r="F247" s="54">
        <v>3</v>
      </c>
      <c r="G247" s="372" t="str">
        <f>VLOOKUP(N247,'BANG THAM CHIEU'!C:E,3,0)</f>
        <v>ID057031</v>
      </c>
      <c r="H247" s="53">
        <v>50</v>
      </c>
      <c r="J247" s="10" t="str">
        <f>VLOOKUP(N247,'BANG THAM CHIEU'!C:E,2,0)</f>
        <v>MC2.2</v>
      </c>
      <c r="K247" s="590">
        <f>VLOOKUP(G247,'BANG THAM CHIEU'!$E$4:F1309,2,0)*H247</f>
        <v>575000</v>
      </c>
      <c r="L247" s="598">
        <f t="shared" si="3"/>
        <v>24.778074635870034</v>
      </c>
      <c r="M247" s="53" t="s">
        <v>9530</v>
      </c>
      <c r="N247" s="11" t="s">
        <v>9652</v>
      </c>
      <c r="O247" s="527">
        <v>44235</v>
      </c>
      <c r="P247" s="529" t="s">
        <v>10663</v>
      </c>
      <c r="Q247" s="528" t="s">
        <v>9583</v>
      </c>
      <c r="R247" s="123">
        <v>2</v>
      </c>
      <c r="S247" s="122" t="s">
        <v>7614</v>
      </c>
      <c r="T247" s="396" t="s">
        <v>9585</v>
      </c>
      <c r="V247"/>
    </row>
    <row r="248" spans="1:22" hidden="1" x14ac:dyDescent="0.25">
      <c r="A248" s="31">
        <v>3848</v>
      </c>
      <c r="B248" s="9" t="s">
        <v>300</v>
      </c>
      <c r="C248" s="53" t="s">
        <v>9663</v>
      </c>
      <c r="D248" s="9" t="s">
        <v>301</v>
      </c>
      <c r="E248" s="54" t="s">
        <v>10</v>
      </c>
      <c r="F248" s="54">
        <v>4</v>
      </c>
      <c r="G248" s="372" t="str">
        <f>VLOOKUP(N248,'BANG THAM CHIEU'!C:E,3,0)</f>
        <v>ID057149</v>
      </c>
      <c r="H248" s="53">
        <v>1</v>
      </c>
      <c r="J248" s="10" t="str">
        <f>VLOOKUP(N248,'BANG THAM CHIEU'!C:E,2,0)</f>
        <v>MB4.1</v>
      </c>
      <c r="K248" s="590">
        <f>VLOOKUP(G248,'BANG THAM CHIEU'!$E$4:F1310,2,0)*H248</f>
        <v>20000</v>
      </c>
      <c r="L248" s="598">
        <f t="shared" si="3"/>
        <v>0.86184607429113158</v>
      </c>
      <c r="M248" s="53" t="s">
        <v>9530</v>
      </c>
      <c r="N248" s="11" t="s">
        <v>4586</v>
      </c>
      <c r="O248" s="527">
        <v>44235</v>
      </c>
      <c r="P248" s="529" t="s">
        <v>10663</v>
      </c>
      <c r="Q248" s="528" t="s">
        <v>9583</v>
      </c>
      <c r="R248" s="123">
        <v>2</v>
      </c>
      <c r="S248" s="122" t="s">
        <v>7614</v>
      </c>
      <c r="T248" s="396" t="s">
        <v>8693</v>
      </c>
      <c r="V248"/>
    </row>
    <row r="249" spans="1:22" hidden="1" x14ac:dyDescent="0.25">
      <c r="A249" s="31">
        <v>3848</v>
      </c>
      <c r="B249" s="9" t="s">
        <v>300</v>
      </c>
      <c r="C249" s="53" t="s">
        <v>9663</v>
      </c>
      <c r="D249" s="9" t="s">
        <v>301</v>
      </c>
      <c r="E249" s="54" t="s">
        <v>10</v>
      </c>
      <c r="F249" s="54">
        <v>5</v>
      </c>
      <c r="G249" s="372" t="str">
        <f>VLOOKUP(N249,'BANG THAM CHIEU'!C:E,3,0)</f>
        <v>ID057154</v>
      </c>
      <c r="H249" s="53">
        <v>1</v>
      </c>
      <c r="J249" s="10" t="str">
        <f>VLOOKUP(N249,'BANG THAM CHIEU'!C:E,2,0)</f>
        <v>MB4.1</v>
      </c>
      <c r="K249" s="590">
        <f>VLOOKUP(G249,'BANG THAM CHIEU'!$E$4:F1311,2,0)*H249</f>
        <v>65000</v>
      </c>
      <c r="L249" s="598">
        <f t="shared" si="3"/>
        <v>2.8009997414461778</v>
      </c>
      <c r="M249" s="53" t="s">
        <v>9530</v>
      </c>
      <c r="N249" s="11" t="s">
        <v>4591</v>
      </c>
      <c r="O249" s="527">
        <v>44235</v>
      </c>
      <c r="P249" s="529" t="s">
        <v>10663</v>
      </c>
      <c r="Q249" s="528" t="s">
        <v>9583</v>
      </c>
      <c r="R249" s="123">
        <v>2</v>
      </c>
      <c r="S249" s="122" t="s">
        <v>7614</v>
      </c>
      <c r="T249" s="396" t="s">
        <v>8693</v>
      </c>
      <c r="V249"/>
    </row>
    <row r="250" spans="1:22" hidden="1" x14ac:dyDescent="0.25">
      <c r="A250" s="31">
        <v>3848</v>
      </c>
      <c r="B250" s="9" t="s">
        <v>300</v>
      </c>
      <c r="C250" s="53" t="s">
        <v>9663</v>
      </c>
      <c r="D250" s="9" t="s">
        <v>301</v>
      </c>
      <c r="E250" s="54" t="s">
        <v>10</v>
      </c>
      <c r="F250" s="54">
        <v>6</v>
      </c>
      <c r="G250" s="372" t="str">
        <f>VLOOKUP(N250,'BANG THAM CHIEU'!C:E,3,0)</f>
        <v>ID055281</v>
      </c>
      <c r="H250" s="53">
        <v>10</v>
      </c>
      <c r="J250" s="10" t="str">
        <f>VLOOKUP(N250,'BANG THAM CHIEU'!C:E,2,0)</f>
        <v>MB3.3</v>
      </c>
      <c r="K250" s="590">
        <f>VLOOKUP(G250,'BANG THAM CHIEU'!$E$4:F1312,2,0)*H250</f>
        <v>300000</v>
      </c>
      <c r="L250" s="598">
        <f t="shared" si="3"/>
        <v>12.927691114366974</v>
      </c>
      <c r="M250" s="53" t="s">
        <v>9530</v>
      </c>
      <c r="N250" s="11" t="s">
        <v>4540</v>
      </c>
      <c r="O250" s="527">
        <v>44235</v>
      </c>
      <c r="P250" s="529" t="s">
        <v>10663</v>
      </c>
      <c r="Q250" s="528" t="s">
        <v>9583</v>
      </c>
      <c r="R250" s="123">
        <v>2</v>
      </c>
      <c r="S250" s="122" t="s">
        <v>7616</v>
      </c>
      <c r="T250" s="396" t="s">
        <v>9587</v>
      </c>
      <c r="V250"/>
    </row>
    <row r="251" spans="1:22" hidden="1" x14ac:dyDescent="0.25">
      <c r="A251" s="31">
        <v>3848</v>
      </c>
      <c r="B251" s="9" t="s">
        <v>300</v>
      </c>
      <c r="C251" s="53" t="s">
        <v>9663</v>
      </c>
      <c r="D251" s="9" t="s">
        <v>301</v>
      </c>
      <c r="E251" s="54" t="s">
        <v>10</v>
      </c>
      <c r="F251" s="54">
        <v>7</v>
      </c>
      <c r="G251" s="372" t="str">
        <f>VLOOKUP(N251,'BANG THAM CHIEU'!C:E,3,0)</f>
        <v>ID057041</v>
      </c>
      <c r="H251" s="53">
        <v>2</v>
      </c>
      <c r="J251" s="10" t="str">
        <f>VLOOKUP(N251,'BANG THAM CHIEU'!C:E,2,0)</f>
        <v>MB1.2</v>
      </c>
      <c r="K251" s="590">
        <f>VLOOKUP(G251,'BANG THAM CHIEU'!$E$4:F1313,2,0)*H251</f>
        <v>158000</v>
      </c>
      <c r="L251" s="598">
        <f t="shared" si="3"/>
        <v>6.80858398689994</v>
      </c>
      <c r="M251" s="53" t="s">
        <v>9530</v>
      </c>
      <c r="N251" s="31" t="s">
        <v>6607</v>
      </c>
      <c r="O251" s="527">
        <v>44235</v>
      </c>
      <c r="P251" s="529" t="s">
        <v>10663</v>
      </c>
      <c r="Q251" s="528" t="s">
        <v>9583</v>
      </c>
      <c r="R251" s="123">
        <v>2</v>
      </c>
      <c r="S251" s="122" t="s">
        <v>7616</v>
      </c>
      <c r="T251" s="396" t="s">
        <v>9587</v>
      </c>
      <c r="V251"/>
    </row>
    <row r="252" spans="1:22" hidden="1" x14ac:dyDescent="0.25">
      <c r="A252" s="31">
        <v>3848</v>
      </c>
      <c r="B252" s="9" t="s">
        <v>300</v>
      </c>
      <c r="C252" s="53" t="s">
        <v>9663</v>
      </c>
      <c r="D252" s="9" t="s">
        <v>301</v>
      </c>
      <c r="E252" s="54" t="s">
        <v>10</v>
      </c>
      <c r="F252" s="54">
        <v>8</v>
      </c>
      <c r="G252" s="372" t="str">
        <f>VLOOKUP(N252,'BANG THAM CHIEU'!C:E,3,0)</f>
        <v>ID055589</v>
      </c>
      <c r="H252" s="53">
        <v>4</v>
      </c>
      <c r="J252" s="10" t="str">
        <f>VLOOKUP(N252,'BANG THAM CHIEU'!C:E,2,0)</f>
        <v>MB1.3</v>
      </c>
      <c r="K252" s="590">
        <f>VLOOKUP(G252,'BANG THAM CHIEU'!$E$4:F1314,2,0)*H252</f>
        <v>580000</v>
      </c>
      <c r="L252" s="598">
        <f t="shared" si="3"/>
        <v>24.993536154442818</v>
      </c>
      <c r="M252" s="53" t="s">
        <v>9530</v>
      </c>
      <c r="N252" s="11" t="s">
        <v>8996</v>
      </c>
      <c r="O252" s="527">
        <v>44235</v>
      </c>
      <c r="P252" s="529" t="s">
        <v>10663</v>
      </c>
      <c r="Q252" s="528" t="s">
        <v>9583</v>
      </c>
      <c r="R252" s="123">
        <v>2</v>
      </c>
      <c r="S252" s="122" t="s">
        <v>7616</v>
      </c>
      <c r="T252" s="396" t="s">
        <v>9588</v>
      </c>
      <c r="V252"/>
    </row>
    <row r="253" spans="1:22" hidden="1" x14ac:dyDescent="0.25">
      <c r="A253" s="31">
        <v>3848</v>
      </c>
      <c r="B253" s="53" t="s">
        <v>300</v>
      </c>
      <c r="C253" s="53" t="s">
        <v>9663</v>
      </c>
      <c r="D253" s="9" t="s">
        <v>301</v>
      </c>
      <c r="E253" s="54" t="s">
        <v>10</v>
      </c>
      <c r="F253" s="54">
        <v>9</v>
      </c>
      <c r="G253" s="372" t="str">
        <f>VLOOKUP(N253,'BANG THAM CHIEU'!C:E,3,0)</f>
        <v>ID087937</v>
      </c>
      <c r="H253" s="53">
        <v>30</v>
      </c>
      <c r="J253" s="10" t="str">
        <f>VLOOKUP(N253,'BANG THAM CHIEU'!C:E,2,0)</f>
        <v>MB1.1</v>
      </c>
      <c r="K253" s="590">
        <f>VLOOKUP(G253,'BANG THAM CHIEU'!$E$4:F1315,2,0)*H253</f>
        <v>87000</v>
      </c>
      <c r="L253" s="598">
        <f t="shared" si="3"/>
        <v>3.7490304231664227</v>
      </c>
      <c r="M253" s="53" t="s">
        <v>9530</v>
      </c>
      <c r="N253" s="31" t="s">
        <v>6988</v>
      </c>
      <c r="O253" s="527">
        <v>44235</v>
      </c>
      <c r="P253" s="529" t="s">
        <v>10663</v>
      </c>
      <c r="Q253" s="528" t="s">
        <v>9583</v>
      </c>
      <c r="R253" s="123">
        <v>2</v>
      </c>
      <c r="S253" s="122" t="s">
        <v>7616</v>
      </c>
      <c r="T253" s="396" t="s">
        <v>9410</v>
      </c>
      <c r="V253"/>
    </row>
    <row r="254" spans="1:22" hidden="1" x14ac:dyDescent="0.25">
      <c r="A254" s="31">
        <v>3848</v>
      </c>
      <c r="B254" s="53" t="s">
        <v>300</v>
      </c>
      <c r="C254" s="53" t="s">
        <v>9663</v>
      </c>
      <c r="D254" s="9" t="s">
        <v>301</v>
      </c>
      <c r="E254" s="54" t="s">
        <v>10</v>
      </c>
      <c r="F254" s="54">
        <v>10</v>
      </c>
      <c r="G254" s="372" t="str">
        <f>VLOOKUP(N254,'BANG THAM CHIEU'!C:E,3,0)</f>
        <v>ID055443</v>
      </c>
      <c r="H254" s="53">
        <v>1</v>
      </c>
      <c r="J254" s="10" t="str">
        <f>VLOOKUP(N254,'BANG THAM CHIEU'!C:E,2,0)</f>
        <v>MKHO</v>
      </c>
      <c r="K254" s="590">
        <f>VLOOKUP(G254,'BANG THAM CHIEU'!$E$4:F1316,2,0)*H254</f>
        <v>5050000</v>
      </c>
      <c r="L254" s="598">
        <f t="shared" si="3"/>
        <v>217.61613375851073</v>
      </c>
      <c r="M254" s="53" t="s">
        <v>9530</v>
      </c>
      <c r="N254" s="11" t="s">
        <v>2137</v>
      </c>
      <c r="O254" s="527">
        <v>44244</v>
      </c>
      <c r="P254" s="529" t="s">
        <v>10663</v>
      </c>
      <c r="Q254" s="528" t="s">
        <v>9590</v>
      </c>
      <c r="R254" s="123">
        <v>2</v>
      </c>
      <c r="S254" s="122" t="s">
        <v>9595</v>
      </c>
      <c r="T254" s="396" t="s">
        <v>9596</v>
      </c>
      <c r="V254"/>
    </row>
    <row r="255" spans="1:22" hidden="1" x14ac:dyDescent="0.25">
      <c r="A255" s="31">
        <v>3848</v>
      </c>
      <c r="B255" s="53" t="s">
        <v>300</v>
      </c>
      <c r="C255" s="53" t="s">
        <v>9663</v>
      </c>
      <c r="D255" s="9" t="s">
        <v>301</v>
      </c>
      <c r="E255" s="54" t="s">
        <v>10</v>
      </c>
      <c r="F255" s="54">
        <v>11</v>
      </c>
      <c r="G255" s="372" t="str">
        <f>VLOOKUP(N255,'BANG THAM CHIEU'!C:E,3,0)</f>
        <v>ID055595</v>
      </c>
      <c r="H255" s="53">
        <v>1</v>
      </c>
      <c r="J255" s="10" t="str">
        <f>VLOOKUP(N255,'BANG THAM CHIEU'!C:E,2,0)</f>
        <v>MB1.2</v>
      </c>
      <c r="K255" s="590">
        <f>VLOOKUP(G255,'BANG THAM CHIEU'!$E$4:F1317,2,0)*H255</f>
        <v>25000</v>
      </c>
      <c r="L255" s="598">
        <f t="shared" si="3"/>
        <v>1.0773075928639144</v>
      </c>
      <c r="M255" s="53" t="s">
        <v>9530</v>
      </c>
      <c r="N255" s="11" t="s">
        <v>6837</v>
      </c>
      <c r="O255" s="527">
        <v>44245</v>
      </c>
      <c r="P255" s="529" t="s">
        <v>10663</v>
      </c>
      <c r="Q255" s="528" t="s">
        <v>9590</v>
      </c>
      <c r="R255" s="123">
        <v>2</v>
      </c>
      <c r="S255" s="122" t="s">
        <v>7616</v>
      </c>
      <c r="T255" s="396" t="s">
        <v>9597</v>
      </c>
      <c r="V255"/>
    </row>
    <row r="256" spans="1:22" hidden="1" x14ac:dyDescent="0.25">
      <c r="A256" s="31">
        <v>3848</v>
      </c>
      <c r="B256" s="53" t="s">
        <v>300</v>
      </c>
      <c r="C256" s="53" t="s">
        <v>9663</v>
      </c>
      <c r="D256" s="9" t="s">
        <v>301</v>
      </c>
      <c r="E256" s="54" t="s">
        <v>10</v>
      </c>
      <c r="F256" s="54">
        <v>12</v>
      </c>
      <c r="G256" s="372" t="str">
        <f>VLOOKUP(N256,'BANG THAM CHIEU'!C:E,3,0)</f>
        <v>ID057189</v>
      </c>
      <c r="H256" s="53">
        <v>1</v>
      </c>
      <c r="J256" s="10" t="str">
        <f>VLOOKUP(N256,'BANG THAM CHIEU'!C:E,2,0)</f>
        <v>MA1.1</v>
      </c>
      <c r="K256" s="590">
        <f>VLOOKUP(G256,'BANG THAM CHIEU'!$E$4:F1318,2,0)*H256</f>
        <v>30000</v>
      </c>
      <c r="L256" s="598">
        <f t="shared" si="3"/>
        <v>1.2927691114366975</v>
      </c>
      <c r="M256" s="53" t="s">
        <v>9530</v>
      </c>
      <c r="N256" s="11" t="s">
        <v>6836</v>
      </c>
      <c r="O256" s="527">
        <v>44245</v>
      </c>
      <c r="P256" s="529" t="s">
        <v>10663</v>
      </c>
      <c r="Q256" s="528" t="s">
        <v>9590</v>
      </c>
      <c r="R256" s="123">
        <v>2</v>
      </c>
      <c r="S256" s="122" t="s">
        <v>7616</v>
      </c>
      <c r="T256" s="396" t="s">
        <v>9597</v>
      </c>
      <c r="V256"/>
    </row>
    <row r="257" spans="1:22" hidden="1" x14ac:dyDescent="0.25">
      <c r="A257" s="31">
        <v>3848</v>
      </c>
      <c r="B257" s="53" t="s">
        <v>300</v>
      </c>
      <c r="C257" s="53" t="s">
        <v>9663</v>
      </c>
      <c r="D257" s="9" t="s">
        <v>301</v>
      </c>
      <c r="E257" s="54" t="s">
        <v>10</v>
      </c>
      <c r="F257" s="54">
        <v>13</v>
      </c>
      <c r="G257" s="372" t="str">
        <f>VLOOKUP(N257,'BANG THAM CHIEU'!C:E,3,0)</f>
        <v>ID057177</v>
      </c>
      <c r="H257" s="53">
        <v>6</v>
      </c>
      <c r="J257" s="10" t="str">
        <f>VLOOKUP(N257,'BANG THAM CHIEU'!C:E,2,0)</f>
        <v>MB1.2</v>
      </c>
      <c r="K257" s="590">
        <f>VLOOKUP(G257,'BANG THAM CHIEU'!$E$4:F1319,2,0)*H257</f>
        <v>24000</v>
      </c>
      <c r="L257" s="598">
        <f t="shared" si="3"/>
        <v>1.0342152891493579</v>
      </c>
      <c r="M257" s="53" t="s">
        <v>9530</v>
      </c>
      <c r="N257" s="11" t="s">
        <v>6808</v>
      </c>
      <c r="O257" s="527">
        <v>44245</v>
      </c>
      <c r="P257" s="529" t="s">
        <v>10663</v>
      </c>
      <c r="Q257" s="528" t="s">
        <v>9590</v>
      </c>
      <c r="R257" s="123">
        <v>2</v>
      </c>
      <c r="S257" s="122" t="s">
        <v>7616</v>
      </c>
      <c r="T257" s="396" t="s">
        <v>9597</v>
      </c>
      <c r="V257"/>
    </row>
    <row r="258" spans="1:22" hidden="1" x14ac:dyDescent="0.25">
      <c r="A258" s="31">
        <v>3848</v>
      </c>
      <c r="B258" s="53" t="s">
        <v>300</v>
      </c>
      <c r="C258" s="53" t="s">
        <v>9663</v>
      </c>
      <c r="D258" s="9" t="s">
        <v>301</v>
      </c>
      <c r="E258" s="54" t="s">
        <v>10</v>
      </c>
      <c r="F258" s="54">
        <v>14</v>
      </c>
      <c r="G258" s="372" t="str">
        <f>VLOOKUP(N258,'BANG THAM CHIEU'!C:E,3,0)</f>
        <v>ID057174</v>
      </c>
      <c r="H258" s="53">
        <v>6</v>
      </c>
      <c r="J258" s="10" t="str">
        <f>VLOOKUP(N258,'BANG THAM CHIEU'!C:E,2,0)</f>
        <v>MB1.2</v>
      </c>
      <c r="K258" s="590">
        <f>VLOOKUP(G258,'BANG THAM CHIEU'!$E$4:F1320,2,0)*H258</f>
        <v>30000</v>
      </c>
      <c r="L258" s="598">
        <f t="shared" si="3"/>
        <v>1.2927691114366975</v>
      </c>
      <c r="M258" s="53" t="s">
        <v>9530</v>
      </c>
      <c r="N258" s="11" t="s">
        <v>7618</v>
      </c>
      <c r="O258" s="527">
        <v>44245</v>
      </c>
      <c r="P258" s="529" t="s">
        <v>10663</v>
      </c>
      <c r="Q258" s="528" t="s">
        <v>9590</v>
      </c>
      <c r="R258" s="123">
        <v>2</v>
      </c>
      <c r="S258" s="122" t="s">
        <v>7616</v>
      </c>
      <c r="T258" s="396" t="s">
        <v>9597</v>
      </c>
      <c r="V258"/>
    </row>
    <row r="259" spans="1:22" hidden="1" x14ac:dyDescent="0.25">
      <c r="A259" s="31">
        <v>3848</v>
      </c>
      <c r="B259" s="53" t="s">
        <v>300</v>
      </c>
      <c r="C259" s="53" t="s">
        <v>9663</v>
      </c>
      <c r="D259" s="9" t="s">
        <v>301</v>
      </c>
      <c r="E259" s="54" t="s">
        <v>10</v>
      </c>
      <c r="F259" s="54">
        <v>15</v>
      </c>
      <c r="G259" s="372" t="str">
        <f>VLOOKUP(N259,'BANG THAM CHIEU'!C:E,3,0)</f>
        <v>ID057180</v>
      </c>
      <c r="H259" s="53">
        <v>1</v>
      </c>
      <c r="J259" s="10" t="str">
        <f>VLOOKUP(N259,'BANG THAM CHIEU'!C:E,2,0)</f>
        <v>MB1.2</v>
      </c>
      <c r="K259" s="590">
        <f>VLOOKUP(G259,'BANG THAM CHIEU'!$E$4:F1321,2,0)*H259</f>
        <v>4000</v>
      </c>
      <c r="L259" s="598">
        <f t="shared" ref="L259:L322" si="4">K259/23206</f>
        <v>0.17236921485822632</v>
      </c>
      <c r="M259" s="53" t="s">
        <v>9530</v>
      </c>
      <c r="N259" s="31" t="s">
        <v>6823</v>
      </c>
      <c r="O259" s="527">
        <v>44245</v>
      </c>
      <c r="P259" s="529" t="s">
        <v>10663</v>
      </c>
      <c r="Q259" s="528" t="s">
        <v>9590</v>
      </c>
      <c r="R259" s="123">
        <v>2</v>
      </c>
      <c r="S259" s="122" t="s">
        <v>7616</v>
      </c>
      <c r="T259" s="396" t="s">
        <v>9597</v>
      </c>
      <c r="V259"/>
    </row>
    <row r="260" spans="1:22" hidden="1" x14ac:dyDescent="0.25">
      <c r="A260" s="31">
        <v>3848</v>
      </c>
      <c r="B260" s="53" t="s">
        <v>300</v>
      </c>
      <c r="C260" s="53" t="s">
        <v>9663</v>
      </c>
      <c r="D260" s="9" t="s">
        <v>301</v>
      </c>
      <c r="E260" s="54" t="s">
        <v>10</v>
      </c>
      <c r="F260" s="54">
        <v>16</v>
      </c>
      <c r="G260" s="372" t="str">
        <f>VLOOKUP(N260,'BANG THAM CHIEU'!C:E,3,0)</f>
        <v>ID057180</v>
      </c>
      <c r="H260" s="53">
        <v>1</v>
      </c>
      <c r="J260" s="10" t="str">
        <f>VLOOKUP(N260,'BANG THAM CHIEU'!C:E,2,0)</f>
        <v>MB1.2</v>
      </c>
      <c r="K260" s="590">
        <f>VLOOKUP(G260,'BANG THAM CHIEU'!$E$4:F1322,2,0)*H260</f>
        <v>4000</v>
      </c>
      <c r="L260" s="598">
        <f t="shared" si="4"/>
        <v>0.17236921485822632</v>
      </c>
      <c r="M260" s="53" t="s">
        <v>9530</v>
      </c>
      <c r="N260" s="31" t="s">
        <v>6823</v>
      </c>
      <c r="O260" s="527">
        <v>44245</v>
      </c>
      <c r="P260" s="529" t="s">
        <v>10663</v>
      </c>
      <c r="Q260" s="528" t="s">
        <v>9590</v>
      </c>
      <c r="R260" s="123">
        <v>2</v>
      </c>
      <c r="S260" s="122" t="s">
        <v>7616</v>
      </c>
      <c r="T260" s="396" t="s">
        <v>9597</v>
      </c>
      <c r="V260"/>
    </row>
    <row r="261" spans="1:22" hidden="1" x14ac:dyDescent="0.25">
      <c r="A261" s="31">
        <v>3848</v>
      </c>
      <c r="B261" s="53" t="s">
        <v>300</v>
      </c>
      <c r="C261" s="53" t="s">
        <v>9663</v>
      </c>
      <c r="D261" s="9" t="s">
        <v>301</v>
      </c>
      <c r="E261" s="54" t="s">
        <v>10</v>
      </c>
      <c r="F261" s="54">
        <v>17</v>
      </c>
      <c r="G261" s="372" t="str">
        <f>VLOOKUP(N261,'BANG THAM CHIEU'!C:E,3,0)</f>
        <v>ID055610</v>
      </c>
      <c r="H261" s="53">
        <v>1</v>
      </c>
      <c r="J261" s="10" t="str">
        <f>VLOOKUP(N261,'BANG THAM CHIEU'!C:E,2,0)</f>
        <v>MB1.2</v>
      </c>
      <c r="K261" s="590">
        <f>VLOOKUP(G261,'BANG THAM CHIEU'!$E$4:F1323,2,0)*H261</f>
        <v>4500</v>
      </c>
      <c r="L261" s="598">
        <f t="shared" si="4"/>
        <v>0.19391536671550461</v>
      </c>
      <c r="M261" s="53" t="s">
        <v>9530</v>
      </c>
      <c r="N261" s="31" t="s">
        <v>6930</v>
      </c>
      <c r="O261" s="527">
        <v>44245</v>
      </c>
      <c r="P261" s="529" t="s">
        <v>10663</v>
      </c>
      <c r="Q261" s="528" t="s">
        <v>9590</v>
      </c>
      <c r="R261" s="123">
        <v>2</v>
      </c>
      <c r="S261" s="122" t="s">
        <v>7616</v>
      </c>
      <c r="T261" s="396" t="s">
        <v>9597</v>
      </c>
      <c r="V261"/>
    </row>
    <row r="262" spans="1:22" hidden="1" x14ac:dyDescent="0.25">
      <c r="A262" s="31">
        <v>3848</v>
      </c>
      <c r="B262" s="53" t="s">
        <v>300</v>
      </c>
      <c r="C262" s="53" t="s">
        <v>9663</v>
      </c>
      <c r="D262" s="9" t="s">
        <v>301</v>
      </c>
      <c r="E262" s="54" t="s">
        <v>10</v>
      </c>
      <c r="F262" s="54">
        <v>18</v>
      </c>
      <c r="G262" s="372" t="str">
        <f>VLOOKUP(N262,'BANG THAM CHIEU'!C:E,3,0)</f>
        <v>ID057190</v>
      </c>
      <c r="H262" s="53">
        <v>1</v>
      </c>
      <c r="J262" s="10" t="str">
        <f>VLOOKUP(N262,'BANG THAM CHIEU'!C:E,2,0)</f>
        <v>MB1.2</v>
      </c>
      <c r="K262" s="590">
        <f>VLOOKUP(G262,'BANG THAM CHIEU'!$E$4:F1324,2,0)*H262</f>
        <v>4500</v>
      </c>
      <c r="L262" s="598">
        <f t="shared" si="4"/>
        <v>0.19391536671550461</v>
      </c>
      <c r="M262" s="53" t="s">
        <v>9530</v>
      </c>
      <c r="N262" s="31" t="s">
        <v>6929</v>
      </c>
      <c r="O262" s="527">
        <v>44245</v>
      </c>
      <c r="P262" s="529" t="s">
        <v>10663</v>
      </c>
      <c r="Q262" s="528" t="s">
        <v>9590</v>
      </c>
      <c r="R262" s="123">
        <v>2</v>
      </c>
      <c r="S262" s="122" t="s">
        <v>7616</v>
      </c>
      <c r="T262" s="396" t="s">
        <v>9597</v>
      </c>
      <c r="V262"/>
    </row>
    <row r="263" spans="1:22" hidden="1" x14ac:dyDescent="0.25">
      <c r="A263" s="31">
        <v>3848</v>
      </c>
      <c r="B263" s="53" t="s">
        <v>300</v>
      </c>
      <c r="C263" s="53" t="s">
        <v>9663</v>
      </c>
      <c r="D263" s="9" t="s">
        <v>301</v>
      </c>
      <c r="E263" s="54" t="s">
        <v>10</v>
      </c>
      <c r="F263" s="54">
        <v>19</v>
      </c>
      <c r="G263" s="372" t="str">
        <f>VLOOKUP(N263,'BANG THAM CHIEU'!C:E,3,0)</f>
        <v>ID055577</v>
      </c>
      <c r="H263" s="53">
        <v>1</v>
      </c>
      <c r="J263" s="10" t="str">
        <f>VLOOKUP(N263,'BANG THAM CHIEU'!C:E,2,0)</f>
        <v>MB2.3</v>
      </c>
      <c r="K263" s="590">
        <f>VLOOKUP(G263,'BANG THAM CHIEU'!$E$4:F1325,2,0)*H263</f>
        <v>60000</v>
      </c>
      <c r="L263" s="598">
        <f t="shared" si="4"/>
        <v>2.585538222873395</v>
      </c>
      <c r="M263" s="53" t="s">
        <v>9530</v>
      </c>
      <c r="N263" s="31" t="s">
        <v>7677</v>
      </c>
      <c r="O263" s="527">
        <v>44245</v>
      </c>
      <c r="P263" s="529" t="s">
        <v>10663</v>
      </c>
      <c r="Q263" s="528" t="s">
        <v>9590</v>
      </c>
      <c r="R263" s="123">
        <v>2</v>
      </c>
      <c r="S263" s="122" t="s">
        <v>7616</v>
      </c>
      <c r="T263" s="396" t="s">
        <v>9597</v>
      </c>
      <c r="V263"/>
    </row>
    <row r="264" spans="1:22" hidden="1" x14ac:dyDescent="0.25">
      <c r="A264" s="31">
        <v>3848</v>
      </c>
      <c r="B264" s="53" t="s">
        <v>300</v>
      </c>
      <c r="C264" s="53" t="s">
        <v>9663</v>
      </c>
      <c r="D264" s="9" t="s">
        <v>301</v>
      </c>
      <c r="E264" s="54" t="s">
        <v>10</v>
      </c>
      <c r="F264" s="54">
        <v>20</v>
      </c>
      <c r="G264" s="372" t="str">
        <f>VLOOKUP(N264,'BANG THAM CHIEU'!C:E,3,0)</f>
        <v>ID055281</v>
      </c>
      <c r="H264" s="53">
        <v>7</v>
      </c>
      <c r="J264" s="10" t="str">
        <f>VLOOKUP(N264,'BANG THAM CHIEU'!C:E,2,0)</f>
        <v>MB3.3</v>
      </c>
      <c r="K264" s="590">
        <f>VLOOKUP(G264,'BANG THAM CHIEU'!$E$4:F1326,2,0)*H264</f>
        <v>210000</v>
      </c>
      <c r="L264" s="598">
        <f t="shared" si="4"/>
        <v>9.0493837800568819</v>
      </c>
      <c r="M264" s="53" t="s">
        <v>9530</v>
      </c>
      <c r="N264" s="11" t="s">
        <v>4540</v>
      </c>
      <c r="O264" s="527">
        <v>44245</v>
      </c>
      <c r="P264" s="529" t="s">
        <v>10663</v>
      </c>
      <c r="Q264" s="528" t="s">
        <v>9590</v>
      </c>
      <c r="R264" s="123">
        <v>2</v>
      </c>
      <c r="S264" s="122" t="s">
        <v>7616</v>
      </c>
      <c r="T264" s="396" t="s">
        <v>9587</v>
      </c>
      <c r="V264"/>
    </row>
    <row r="265" spans="1:22" hidden="1" x14ac:dyDescent="0.25">
      <c r="A265" s="31">
        <v>3848</v>
      </c>
      <c r="B265" s="53" t="s">
        <v>300</v>
      </c>
      <c r="C265" s="53" t="s">
        <v>9663</v>
      </c>
      <c r="D265" s="9" t="s">
        <v>301</v>
      </c>
      <c r="E265" s="54" t="s">
        <v>10</v>
      </c>
      <c r="F265" s="54">
        <v>21</v>
      </c>
      <c r="G265" s="372" t="str">
        <f>VLOOKUP(N265,'BANG THAM CHIEU'!C:E,3,0)</f>
        <v>ID057188</v>
      </c>
      <c r="H265" s="53">
        <v>1</v>
      </c>
      <c r="J265" s="10" t="str">
        <f>VLOOKUP(N265,'BANG THAM CHIEU'!C:E,2,0)</f>
        <v>MB1.2</v>
      </c>
      <c r="K265" s="590">
        <f>VLOOKUP(G265,'BANG THAM CHIEU'!$E$4:F1327,2,0)*H265</f>
        <v>4000</v>
      </c>
      <c r="L265" s="598">
        <f t="shared" si="4"/>
        <v>0.17236921485822632</v>
      </c>
      <c r="M265" s="53" t="s">
        <v>9530</v>
      </c>
      <c r="N265" s="171" t="s">
        <v>6870</v>
      </c>
      <c r="O265" s="527">
        <v>44245</v>
      </c>
      <c r="P265" s="529" t="s">
        <v>10663</v>
      </c>
      <c r="Q265" s="528" t="s">
        <v>9590</v>
      </c>
      <c r="R265" s="123">
        <v>2</v>
      </c>
      <c r="S265" s="122" t="s">
        <v>7616</v>
      </c>
      <c r="T265" s="396" t="s">
        <v>9597</v>
      </c>
      <c r="V265"/>
    </row>
    <row r="266" spans="1:22" hidden="1" x14ac:dyDescent="0.25">
      <c r="A266" s="31">
        <v>3848</v>
      </c>
      <c r="B266" s="53" t="s">
        <v>300</v>
      </c>
      <c r="C266" s="53" t="s">
        <v>9663</v>
      </c>
      <c r="D266" s="9" t="s">
        <v>301</v>
      </c>
      <c r="E266" s="54" t="s">
        <v>10</v>
      </c>
      <c r="F266" s="54">
        <v>22</v>
      </c>
      <c r="G266" s="372" t="str">
        <f>VLOOKUP(N266,'BANG THAM CHIEU'!C:E,3,0)</f>
        <v>ID057031</v>
      </c>
      <c r="H266" s="53">
        <v>25</v>
      </c>
      <c r="J266" s="10" t="str">
        <f>VLOOKUP(N266,'BANG THAM CHIEU'!C:E,2,0)</f>
        <v>MC2.2</v>
      </c>
      <c r="K266" s="590">
        <f>VLOOKUP(G266,'BANG THAM CHIEU'!$E$4:F1328,2,0)*H266</f>
        <v>287500</v>
      </c>
      <c r="L266" s="598">
        <f t="shared" si="4"/>
        <v>12.389037317935017</v>
      </c>
      <c r="M266" s="53" t="s">
        <v>9530</v>
      </c>
      <c r="N266" s="11" t="s">
        <v>9652</v>
      </c>
      <c r="O266" s="527">
        <v>44246</v>
      </c>
      <c r="P266" s="529" t="s">
        <v>10663</v>
      </c>
      <c r="Q266" s="528" t="s">
        <v>9590</v>
      </c>
      <c r="R266" s="123">
        <v>2</v>
      </c>
      <c r="S266" s="122" t="s">
        <v>8816</v>
      </c>
      <c r="T266" s="396" t="s">
        <v>8693</v>
      </c>
      <c r="V266"/>
    </row>
    <row r="267" spans="1:22" hidden="1" x14ac:dyDescent="0.25">
      <c r="A267" s="31">
        <v>3848</v>
      </c>
      <c r="B267" s="53" t="s">
        <v>300</v>
      </c>
      <c r="C267" s="53" t="s">
        <v>9663</v>
      </c>
      <c r="D267" s="9" t="s">
        <v>301</v>
      </c>
      <c r="E267" s="54" t="s">
        <v>10</v>
      </c>
      <c r="F267" s="54">
        <v>23</v>
      </c>
      <c r="G267" s="372" t="str">
        <f>VLOOKUP(N267,'BANG THAM CHIEU'!C:E,3,0)</f>
        <v>ID057022</v>
      </c>
      <c r="H267" s="53">
        <v>20</v>
      </c>
      <c r="J267" s="10" t="str">
        <f>VLOOKUP(N267,'BANG THAM CHIEU'!C:E,2,0)</f>
        <v>MC1.2</v>
      </c>
      <c r="K267" s="590">
        <f>VLOOKUP(G267,'BANG THAM CHIEU'!$E$4:F1329,2,0)*H267</f>
        <v>1240000</v>
      </c>
      <c r="L267" s="598">
        <f t="shared" si="4"/>
        <v>53.434456606050162</v>
      </c>
      <c r="M267" s="53" t="s">
        <v>9530</v>
      </c>
      <c r="N267" s="31" t="s">
        <v>7873</v>
      </c>
      <c r="O267" s="527">
        <v>44246</v>
      </c>
      <c r="P267" s="529" t="s">
        <v>10663</v>
      </c>
      <c r="Q267" s="528" t="s">
        <v>9590</v>
      </c>
      <c r="R267" s="123">
        <v>2</v>
      </c>
      <c r="S267" s="122" t="s">
        <v>8816</v>
      </c>
      <c r="T267" s="396" t="s">
        <v>8693</v>
      </c>
      <c r="V267"/>
    </row>
    <row r="268" spans="1:22" hidden="1" x14ac:dyDescent="0.25">
      <c r="A268" s="31">
        <v>3848</v>
      </c>
      <c r="B268" s="53" t="s">
        <v>300</v>
      </c>
      <c r="C268" s="53" t="s">
        <v>9663</v>
      </c>
      <c r="D268" s="9" t="s">
        <v>301</v>
      </c>
      <c r="E268" s="54" t="s">
        <v>10</v>
      </c>
      <c r="F268" s="54">
        <v>24</v>
      </c>
      <c r="G268" s="372" t="str">
        <f>VLOOKUP(N268,'BANG THAM CHIEU'!C:E,3,0)</f>
        <v>ID055276</v>
      </c>
      <c r="H268" s="53">
        <v>1</v>
      </c>
      <c r="J268" s="10" t="str">
        <f>VLOOKUP(N268,'BANG THAM CHIEU'!C:E,2,0)</f>
        <v>MB1.1</v>
      </c>
      <c r="K268" s="590">
        <f>VLOOKUP(G268,'BANG THAM CHIEU'!$E$4:F1330,2,0)*H268</f>
        <v>250000</v>
      </c>
      <c r="L268" s="598">
        <f t="shared" si="4"/>
        <v>10.773075928639145</v>
      </c>
      <c r="M268" s="53" t="s">
        <v>9530</v>
      </c>
      <c r="N268" s="11" t="s">
        <v>6948</v>
      </c>
      <c r="O268" s="527">
        <v>44246</v>
      </c>
      <c r="P268" s="529" t="s">
        <v>10663</v>
      </c>
      <c r="Q268" s="528" t="s">
        <v>9590</v>
      </c>
      <c r="R268" s="123">
        <v>2</v>
      </c>
      <c r="S268" s="122" t="s">
        <v>8816</v>
      </c>
      <c r="T268" s="396" t="s">
        <v>8693</v>
      </c>
      <c r="V268"/>
    </row>
    <row r="269" spans="1:22" hidden="1" x14ac:dyDescent="0.25">
      <c r="A269" s="31">
        <v>3848</v>
      </c>
      <c r="B269" s="53" t="s">
        <v>300</v>
      </c>
      <c r="C269" s="53" t="s">
        <v>9663</v>
      </c>
      <c r="D269" s="9" t="s">
        <v>301</v>
      </c>
      <c r="E269" s="54" t="s">
        <v>10</v>
      </c>
      <c r="F269" s="54">
        <v>25</v>
      </c>
      <c r="G269" s="372" t="str">
        <f>VLOOKUP(N269,'BANG THAM CHIEU'!C:E,3,0)</f>
        <v>ID057307</v>
      </c>
      <c r="H269" s="53">
        <v>1</v>
      </c>
      <c r="J269" s="10" t="str">
        <f>VLOOKUP(N269,'BANG THAM CHIEU'!C:E,2,0)</f>
        <v>MB1.1</v>
      </c>
      <c r="K269" s="590">
        <f>VLOOKUP(G269,'BANG THAM CHIEU'!$E$4:F1331,2,0)*H269</f>
        <v>30000</v>
      </c>
      <c r="L269" s="598">
        <f t="shared" si="4"/>
        <v>1.2927691114366975</v>
      </c>
      <c r="M269" s="53" t="s">
        <v>9530</v>
      </c>
      <c r="N269" s="31" t="s">
        <v>10319</v>
      </c>
      <c r="O269" s="527">
        <v>44246</v>
      </c>
      <c r="P269" s="529" t="s">
        <v>10663</v>
      </c>
      <c r="Q269" s="528" t="s">
        <v>9590</v>
      </c>
      <c r="R269" s="123">
        <v>2</v>
      </c>
      <c r="S269" s="122" t="s">
        <v>8816</v>
      </c>
      <c r="T269" s="396" t="s">
        <v>8693</v>
      </c>
      <c r="V269"/>
    </row>
    <row r="270" spans="1:22" hidden="1" x14ac:dyDescent="0.25">
      <c r="A270" s="31">
        <v>3848</v>
      </c>
      <c r="B270" s="53" t="s">
        <v>300</v>
      </c>
      <c r="C270" s="53" t="s">
        <v>9663</v>
      </c>
      <c r="D270" s="9" t="s">
        <v>301</v>
      </c>
      <c r="E270" s="54" t="s">
        <v>10</v>
      </c>
      <c r="F270" s="54">
        <v>26</v>
      </c>
      <c r="G270" s="372" t="str">
        <f>VLOOKUP(N270,'BANG THAM CHIEU'!C:E,3,0)</f>
        <v>ID055255</v>
      </c>
      <c r="H270" s="53">
        <v>2</v>
      </c>
      <c r="J270" s="10" t="str">
        <f>VLOOKUP(N270,'BANG THAM CHIEU'!C:E,2,0)</f>
        <v>MC1.2</v>
      </c>
      <c r="K270" s="590">
        <f>VLOOKUP(G270,'BANG THAM CHIEU'!$E$4:F1332,2,0)*H270</f>
        <v>710000</v>
      </c>
      <c r="L270" s="598">
        <f t="shared" si="4"/>
        <v>30.595535637335171</v>
      </c>
      <c r="M270" s="53" t="s">
        <v>9530</v>
      </c>
      <c r="N270" s="31" t="s">
        <v>9821</v>
      </c>
      <c r="O270" s="527">
        <v>44246</v>
      </c>
      <c r="P270" s="529" t="s">
        <v>10663</v>
      </c>
      <c r="Q270" s="528" t="s">
        <v>9590</v>
      </c>
      <c r="R270" s="123">
        <v>2</v>
      </c>
      <c r="S270" s="122" t="s">
        <v>7616</v>
      </c>
      <c r="T270" s="396" t="s">
        <v>9599</v>
      </c>
      <c r="V270"/>
    </row>
    <row r="271" spans="1:22" hidden="1" x14ac:dyDescent="0.25">
      <c r="A271" s="31">
        <v>3848</v>
      </c>
      <c r="B271" s="53" t="s">
        <v>300</v>
      </c>
      <c r="C271" s="53" t="s">
        <v>9663</v>
      </c>
      <c r="D271" s="9" t="s">
        <v>301</v>
      </c>
      <c r="E271" s="54" t="s">
        <v>10</v>
      </c>
      <c r="F271" s="54">
        <v>27</v>
      </c>
      <c r="G271" s="372" t="str">
        <f>VLOOKUP(N271,'BANG THAM CHIEU'!C:E,3,0)</f>
        <v>ID055551</v>
      </c>
      <c r="H271" s="53">
        <v>1</v>
      </c>
      <c r="J271" s="10" t="str">
        <f>VLOOKUP(N271,'BANG THAM CHIEU'!C:E,2,0)</f>
        <v>MB2.1</v>
      </c>
      <c r="K271" s="590">
        <f>VLOOKUP(G271,'BANG THAM CHIEU'!$E$4:F1333,2,0)*H271</f>
        <v>184940</v>
      </c>
      <c r="L271" s="598">
        <f t="shared" si="4"/>
        <v>7.9694906489700941</v>
      </c>
      <c r="M271" s="53" t="s">
        <v>9530</v>
      </c>
      <c r="N271" s="11" t="s">
        <v>6091</v>
      </c>
      <c r="O271" s="527">
        <v>44246</v>
      </c>
      <c r="P271" s="529" t="s">
        <v>10663</v>
      </c>
      <c r="Q271" s="528" t="s">
        <v>9590</v>
      </c>
      <c r="R271" s="123">
        <v>2</v>
      </c>
      <c r="S271" s="122" t="s">
        <v>7616</v>
      </c>
      <c r="T271" s="396" t="s">
        <v>9600</v>
      </c>
      <c r="V271"/>
    </row>
    <row r="272" spans="1:22" hidden="1" x14ac:dyDescent="0.25">
      <c r="A272" s="31">
        <v>3848</v>
      </c>
      <c r="B272" s="53" t="s">
        <v>300</v>
      </c>
      <c r="C272" s="53" t="s">
        <v>9663</v>
      </c>
      <c r="D272" s="9" t="s">
        <v>301</v>
      </c>
      <c r="E272" s="54" t="s">
        <v>10</v>
      </c>
      <c r="F272" s="54">
        <v>28</v>
      </c>
      <c r="G272" s="372" t="str">
        <f>VLOOKUP(N272,'BANG THAM CHIEU'!C:E,3,0)</f>
        <v>ID055609</v>
      </c>
      <c r="H272" s="53">
        <v>1</v>
      </c>
      <c r="J272" s="10" t="str">
        <f>VLOOKUP(N272,'BANG THAM CHIEU'!C:E,2,0)</f>
        <v>MB1.1</v>
      </c>
      <c r="K272" s="590">
        <f>VLOOKUP(G272,'BANG THAM CHIEU'!$E$4:F1334,2,0)*H272</f>
        <v>95000</v>
      </c>
      <c r="L272" s="598">
        <f t="shared" si="4"/>
        <v>4.0937688528828753</v>
      </c>
      <c r="M272" s="53" t="s">
        <v>9530</v>
      </c>
      <c r="N272" s="31" t="s">
        <v>7897</v>
      </c>
      <c r="O272" s="527">
        <v>44246</v>
      </c>
      <c r="P272" s="529" t="s">
        <v>10663</v>
      </c>
      <c r="Q272" s="528" t="s">
        <v>9590</v>
      </c>
      <c r="R272" s="123">
        <v>2</v>
      </c>
      <c r="S272" s="122" t="s">
        <v>7616</v>
      </c>
      <c r="T272" s="396" t="s">
        <v>8693</v>
      </c>
      <c r="V272"/>
    </row>
    <row r="273" spans="1:22" hidden="1" x14ac:dyDescent="0.25">
      <c r="A273" s="31">
        <v>3848</v>
      </c>
      <c r="B273" s="53" t="s">
        <v>300</v>
      </c>
      <c r="C273" s="53" t="s">
        <v>9663</v>
      </c>
      <c r="D273" s="9" t="s">
        <v>301</v>
      </c>
      <c r="E273" s="54" t="s">
        <v>10</v>
      </c>
      <c r="F273" s="54">
        <v>29</v>
      </c>
      <c r="G273" s="372" t="str">
        <f>VLOOKUP(N273,'BANG THAM CHIEU'!C:E,3,0)</f>
        <v>ID055554</v>
      </c>
      <c r="H273" s="53">
        <v>6</v>
      </c>
      <c r="J273" s="10" t="str">
        <f>VLOOKUP(N273,'BANG THAM CHIEU'!C:E,2,0)</f>
        <v>MB1.3</v>
      </c>
      <c r="K273" s="590">
        <f>VLOOKUP(G273,'BANG THAM CHIEU'!$E$4:F1335,2,0)*H273</f>
        <v>72000</v>
      </c>
      <c r="L273" s="598">
        <f t="shared" si="4"/>
        <v>3.1026458674480737</v>
      </c>
      <c r="M273" s="53" t="s">
        <v>9530</v>
      </c>
      <c r="N273" s="31" t="s">
        <v>7242</v>
      </c>
      <c r="O273" s="527">
        <v>44246</v>
      </c>
      <c r="P273" s="529" t="s">
        <v>10663</v>
      </c>
      <c r="Q273" s="528" t="s">
        <v>9590</v>
      </c>
      <c r="R273" s="123">
        <v>2</v>
      </c>
      <c r="S273" s="122" t="s">
        <v>7615</v>
      </c>
      <c r="T273" s="396" t="s">
        <v>9602</v>
      </c>
      <c r="V273"/>
    </row>
    <row r="274" spans="1:22" hidden="1" x14ac:dyDescent="0.25">
      <c r="A274" s="31">
        <v>3848</v>
      </c>
      <c r="B274" s="53" t="s">
        <v>300</v>
      </c>
      <c r="C274" s="53" t="s">
        <v>9663</v>
      </c>
      <c r="D274" s="9" t="s">
        <v>301</v>
      </c>
      <c r="E274" s="54" t="s">
        <v>10</v>
      </c>
      <c r="F274" s="54">
        <v>30</v>
      </c>
      <c r="G274" s="372" t="str">
        <f>VLOOKUP(N274,'BANG THAM CHIEU'!C:E,3,0)</f>
        <v>ID055281</v>
      </c>
      <c r="H274" s="53">
        <v>7</v>
      </c>
      <c r="J274" s="10" t="str">
        <f>VLOOKUP(N274,'BANG THAM CHIEU'!C:E,2,0)</f>
        <v>MB3.3</v>
      </c>
      <c r="K274" s="590">
        <f>VLOOKUP(G274,'BANG THAM CHIEU'!$E$4:F1336,2,0)*H274</f>
        <v>210000</v>
      </c>
      <c r="L274" s="598">
        <f t="shared" si="4"/>
        <v>9.0493837800568819</v>
      </c>
      <c r="M274" s="53" t="s">
        <v>9530</v>
      </c>
      <c r="N274" s="11" t="s">
        <v>4540</v>
      </c>
      <c r="O274" s="527">
        <v>44246</v>
      </c>
      <c r="P274" s="529" t="s">
        <v>10663</v>
      </c>
      <c r="Q274" s="528" t="s">
        <v>9590</v>
      </c>
      <c r="R274" s="123">
        <v>2</v>
      </c>
      <c r="S274" s="122" t="s">
        <v>7615</v>
      </c>
      <c r="T274" s="396" t="s">
        <v>9587</v>
      </c>
      <c r="V274"/>
    </row>
    <row r="275" spans="1:22" hidden="1" x14ac:dyDescent="0.25">
      <c r="A275" s="31">
        <v>3848</v>
      </c>
      <c r="B275" s="53" t="s">
        <v>300</v>
      </c>
      <c r="C275" s="53" t="s">
        <v>9663</v>
      </c>
      <c r="D275" s="9" t="s">
        <v>301</v>
      </c>
      <c r="E275" s="54" t="s">
        <v>10</v>
      </c>
      <c r="F275" s="54">
        <v>31</v>
      </c>
      <c r="G275" s="372" t="str">
        <f>VLOOKUP(N275,'BANG THAM CHIEU'!C:E,3,0)</f>
        <v>ID055548</v>
      </c>
      <c r="H275" s="53">
        <v>10</v>
      </c>
      <c r="J275" s="10" t="str">
        <f>VLOOKUP(N275,'BANG THAM CHIEU'!C:E,2,0)</f>
        <v>MB2.2</v>
      </c>
      <c r="K275" s="590">
        <f>VLOOKUP(G275,'BANG THAM CHIEU'!$E$4:F1337,2,0)*H275</f>
        <v>100000</v>
      </c>
      <c r="L275" s="598">
        <f t="shared" si="4"/>
        <v>4.3092303714556577</v>
      </c>
      <c r="M275" s="53" t="s">
        <v>9530</v>
      </c>
      <c r="N275" s="11" t="s">
        <v>7301</v>
      </c>
      <c r="O275" s="527">
        <v>44246</v>
      </c>
      <c r="P275" s="529" t="s">
        <v>10663</v>
      </c>
      <c r="Q275" s="528" t="s">
        <v>9590</v>
      </c>
      <c r="R275" s="123">
        <v>2</v>
      </c>
      <c r="S275" s="122" t="s">
        <v>7615</v>
      </c>
      <c r="T275" s="396" t="s">
        <v>8693</v>
      </c>
      <c r="V275"/>
    </row>
    <row r="276" spans="1:22" hidden="1" x14ac:dyDescent="0.25">
      <c r="A276" s="31">
        <v>3848</v>
      </c>
      <c r="B276" s="53" t="s">
        <v>300</v>
      </c>
      <c r="C276" s="53" t="s">
        <v>9663</v>
      </c>
      <c r="D276" s="9" t="s">
        <v>301</v>
      </c>
      <c r="E276" s="54" t="s">
        <v>10</v>
      </c>
      <c r="F276" s="54">
        <v>32</v>
      </c>
      <c r="G276" s="372" t="str">
        <f>VLOOKUP(N276,'BANG THAM CHIEU'!C:E,3,0)</f>
        <v>ID055544</v>
      </c>
      <c r="H276" s="53">
        <v>5</v>
      </c>
      <c r="J276" s="10" t="str">
        <f>VLOOKUP(N276,'BANG THAM CHIEU'!C:E,2,0)</f>
        <v>MC3.4</v>
      </c>
      <c r="K276" s="590">
        <f>VLOOKUP(G276,'BANG THAM CHIEU'!$E$4:F1338,2,0)*H276</f>
        <v>110000</v>
      </c>
      <c r="L276" s="598">
        <f t="shared" si="4"/>
        <v>4.7401534086012242</v>
      </c>
      <c r="M276" s="53" t="s">
        <v>9530</v>
      </c>
      <c r="N276" s="46" t="s">
        <v>6606</v>
      </c>
      <c r="O276" s="527">
        <v>44246</v>
      </c>
      <c r="P276" s="529" t="s">
        <v>10663</v>
      </c>
      <c r="Q276" s="528" t="s">
        <v>9590</v>
      </c>
      <c r="R276" s="123">
        <v>2</v>
      </c>
      <c r="S276" s="122" t="s">
        <v>7614</v>
      </c>
      <c r="T276" s="396" t="s">
        <v>8693</v>
      </c>
      <c r="V276"/>
    </row>
    <row r="277" spans="1:22" hidden="1" x14ac:dyDescent="0.25">
      <c r="A277" s="31">
        <v>3848</v>
      </c>
      <c r="B277" s="53" t="s">
        <v>300</v>
      </c>
      <c r="C277" s="53" t="s">
        <v>9663</v>
      </c>
      <c r="D277" s="9" t="s">
        <v>301</v>
      </c>
      <c r="E277" s="54" t="s">
        <v>10</v>
      </c>
      <c r="F277" s="54">
        <v>33</v>
      </c>
      <c r="G277" s="372" t="str">
        <f>VLOOKUP(N277,'BANG THAM CHIEU'!C:E,3,0)</f>
        <v>ID055554</v>
      </c>
      <c r="H277" s="53">
        <v>12</v>
      </c>
      <c r="J277" s="10" t="str">
        <f>VLOOKUP(N277,'BANG THAM CHIEU'!C:E,2,0)</f>
        <v>MB1.3</v>
      </c>
      <c r="K277" s="590">
        <f>VLOOKUP(G277,'BANG THAM CHIEU'!$E$4:F1339,2,0)*H277</f>
        <v>144000</v>
      </c>
      <c r="L277" s="598">
        <f t="shared" si="4"/>
        <v>6.2052917348961474</v>
      </c>
      <c r="M277" s="53" t="s">
        <v>9530</v>
      </c>
      <c r="N277" s="31" t="s">
        <v>7242</v>
      </c>
      <c r="O277" s="527">
        <v>44249</v>
      </c>
      <c r="P277" s="529" t="s">
        <v>10663</v>
      </c>
      <c r="Q277" s="528" t="s">
        <v>9594</v>
      </c>
      <c r="R277" s="123">
        <v>2</v>
      </c>
      <c r="S277" s="122" t="s">
        <v>7614</v>
      </c>
      <c r="T277" s="396" t="s">
        <v>8693</v>
      </c>
      <c r="V277"/>
    </row>
    <row r="278" spans="1:22" hidden="1" x14ac:dyDescent="0.25">
      <c r="A278" s="31">
        <v>3848</v>
      </c>
      <c r="B278" s="53" t="s">
        <v>300</v>
      </c>
      <c r="C278" s="53" t="s">
        <v>9663</v>
      </c>
      <c r="D278" s="9" t="s">
        <v>301</v>
      </c>
      <c r="E278" s="54" t="s">
        <v>10</v>
      </c>
      <c r="F278" s="54">
        <v>34</v>
      </c>
      <c r="G278" s="372" t="str">
        <f>VLOOKUP(N278,'BANG THAM CHIEU'!C:E,3,0)</f>
        <v>ID055548</v>
      </c>
      <c r="H278" s="53">
        <v>50</v>
      </c>
      <c r="J278" s="10" t="str">
        <f>VLOOKUP(N278,'BANG THAM CHIEU'!C:E,2,0)</f>
        <v>MB2.2</v>
      </c>
      <c r="K278" s="590">
        <f>VLOOKUP(G278,'BANG THAM CHIEU'!$E$4:F1340,2,0)*H278</f>
        <v>500000</v>
      </c>
      <c r="L278" s="598">
        <f t="shared" si="4"/>
        <v>21.546151857278289</v>
      </c>
      <c r="M278" s="53" t="s">
        <v>9530</v>
      </c>
      <c r="N278" s="11" t="s">
        <v>7301</v>
      </c>
      <c r="O278" s="527">
        <v>44249</v>
      </c>
      <c r="P278" s="529" t="s">
        <v>10663</v>
      </c>
      <c r="Q278" s="528" t="s">
        <v>9594</v>
      </c>
      <c r="R278" s="123">
        <v>2</v>
      </c>
      <c r="S278" s="122" t="s">
        <v>7614</v>
      </c>
      <c r="T278" s="396" t="s">
        <v>8693</v>
      </c>
      <c r="V278"/>
    </row>
    <row r="279" spans="1:22" hidden="1" x14ac:dyDescent="0.25">
      <c r="A279" s="31">
        <v>3848</v>
      </c>
      <c r="B279" s="53" t="s">
        <v>300</v>
      </c>
      <c r="C279" s="53" t="s">
        <v>9663</v>
      </c>
      <c r="D279" s="9" t="s">
        <v>301</v>
      </c>
      <c r="E279" s="54" t="s">
        <v>10</v>
      </c>
      <c r="F279" s="54">
        <v>35</v>
      </c>
      <c r="G279" s="372" t="e">
        <f>VLOOKUP(N279,'BANG THAM CHIEU'!C:E,3,0)</f>
        <v>#N/A</v>
      </c>
      <c r="H279" s="53">
        <v>100</v>
      </c>
      <c r="J279" s="10" t="e">
        <f>VLOOKUP(N279,'BANG THAM CHIEU'!C:E,2,0)</f>
        <v>#N/A</v>
      </c>
      <c r="K279" s="590" t="e">
        <f>VLOOKUP(G279,'BANG THAM CHIEU'!$E$4:F1341,2,0)*H279</f>
        <v>#N/A</v>
      </c>
      <c r="L279" s="598" t="e">
        <f t="shared" si="4"/>
        <v>#N/A</v>
      </c>
      <c r="M279" s="53" t="s">
        <v>9530</v>
      </c>
      <c r="N279" s="11" t="s">
        <v>1430</v>
      </c>
      <c r="O279" s="527">
        <v>44249</v>
      </c>
      <c r="P279" s="529" t="s">
        <v>10663</v>
      </c>
      <c r="Q279" s="528" t="s">
        <v>9594</v>
      </c>
      <c r="R279" s="123">
        <v>2</v>
      </c>
      <c r="S279" s="122" t="s">
        <v>7615</v>
      </c>
      <c r="T279" s="396" t="s">
        <v>9613</v>
      </c>
      <c r="V279"/>
    </row>
    <row r="280" spans="1:22" hidden="1" x14ac:dyDescent="0.25">
      <c r="A280" s="31">
        <v>3848</v>
      </c>
      <c r="B280" s="53" t="s">
        <v>300</v>
      </c>
      <c r="C280" s="53" t="s">
        <v>9663</v>
      </c>
      <c r="D280" s="9" t="s">
        <v>301</v>
      </c>
      <c r="E280" s="54" t="s">
        <v>10</v>
      </c>
      <c r="F280" s="54">
        <v>36</v>
      </c>
      <c r="G280" s="372" t="str">
        <f>VLOOKUP(N280,'BANG THAM CHIEU'!C:E,3,0)</f>
        <v>ID055276</v>
      </c>
      <c r="H280" s="53">
        <v>1</v>
      </c>
      <c r="J280" s="10" t="str">
        <f>VLOOKUP(N280,'BANG THAM CHIEU'!C:E,2,0)</f>
        <v>MB1.1</v>
      </c>
      <c r="K280" s="590">
        <f>VLOOKUP(G280,'BANG THAM CHIEU'!$E$4:F1342,2,0)*H280</f>
        <v>250000</v>
      </c>
      <c r="L280" s="598">
        <f t="shared" si="4"/>
        <v>10.773075928639145</v>
      </c>
      <c r="M280" s="53" t="s">
        <v>9530</v>
      </c>
      <c r="N280" s="11" t="s">
        <v>6948</v>
      </c>
      <c r="O280" s="527">
        <v>44249</v>
      </c>
      <c r="P280" s="529" t="s">
        <v>10663</v>
      </c>
      <c r="Q280" s="528" t="s">
        <v>9594</v>
      </c>
      <c r="R280" s="123">
        <v>2</v>
      </c>
      <c r="S280" s="122" t="s">
        <v>7615</v>
      </c>
      <c r="T280" s="396" t="s">
        <v>9613</v>
      </c>
      <c r="V280"/>
    </row>
    <row r="281" spans="1:22" hidden="1" x14ac:dyDescent="0.25">
      <c r="A281" s="31">
        <v>3848</v>
      </c>
      <c r="B281" s="53" t="s">
        <v>300</v>
      </c>
      <c r="C281" s="53" t="s">
        <v>9663</v>
      </c>
      <c r="D281" s="9" t="s">
        <v>301</v>
      </c>
      <c r="E281" s="54" t="s">
        <v>10</v>
      </c>
      <c r="F281" s="54">
        <v>37</v>
      </c>
      <c r="G281" s="372" t="str">
        <f>VLOOKUP(N281,'BANG THAM CHIEU'!C:E,3,0)</f>
        <v>ID055582</v>
      </c>
      <c r="H281" s="53">
        <v>3</v>
      </c>
      <c r="J281" s="10" t="str">
        <f>VLOOKUP(N281,'BANG THAM CHIEU'!C:E,2,0)</f>
        <v>MB2.1</v>
      </c>
      <c r="K281" s="590">
        <f>VLOOKUP(G281,'BANG THAM CHIEU'!$E$4:F1343,2,0)*H281</f>
        <v>105000</v>
      </c>
      <c r="L281" s="598">
        <f t="shared" si="4"/>
        <v>4.524691890028441</v>
      </c>
      <c r="M281" s="53" t="s">
        <v>9530</v>
      </c>
      <c r="N281" s="11" t="s">
        <v>7399</v>
      </c>
      <c r="O281" s="527">
        <v>44249</v>
      </c>
      <c r="P281" s="529" t="s">
        <v>10663</v>
      </c>
      <c r="Q281" s="528" t="s">
        <v>9594</v>
      </c>
      <c r="R281" s="123">
        <v>2</v>
      </c>
      <c r="S281" s="122" t="s">
        <v>9612</v>
      </c>
      <c r="T281" s="396" t="s">
        <v>9614</v>
      </c>
      <c r="V281"/>
    </row>
    <row r="282" spans="1:22" hidden="1" x14ac:dyDescent="0.25">
      <c r="A282" s="31">
        <v>3848</v>
      </c>
      <c r="B282" s="53" t="s">
        <v>300</v>
      </c>
      <c r="C282" s="53" t="s">
        <v>9663</v>
      </c>
      <c r="D282" s="9" t="s">
        <v>301</v>
      </c>
      <c r="E282" s="54" t="s">
        <v>10</v>
      </c>
      <c r="F282" s="54">
        <v>38</v>
      </c>
      <c r="G282" s="372" t="e">
        <f>VLOOKUP(N282,'BANG THAM CHIEU'!C:E,3,0)</f>
        <v>#N/A</v>
      </c>
      <c r="H282" s="53">
        <v>10</v>
      </c>
      <c r="J282" s="10" t="e">
        <f>VLOOKUP(N282,'BANG THAM CHIEU'!C:E,2,0)</f>
        <v>#N/A</v>
      </c>
      <c r="K282" s="590" t="e">
        <f>VLOOKUP(G282,'BANG THAM CHIEU'!$E$4:F1344,2,0)*H282</f>
        <v>#N/A</v>
      </c>
      <c r="L282" s="598" t="e">
        <f t="shared" si="4"/>
        <v>#N/A</v>
      </c>
      <c r="M282" s="53" t="s">
        <v>9530</v>
      </c>
      <c r="N282" s="11" t="s">
        <v>4541</v>
      </c>
      <c r="O282" s="527">
        <v>44253</v>
      </c>
      <c r="P282" s="529" t="s">
        <v>10663</v>
      </c>
      <c r="Q282" s="528" t="s">
        <v>9594</v>
      </c>
      <c r="R282" s="123">
        <v>2</v>
      </c>
      <c r="S282" s="122" t="s">
        <v>7616</v>
      </c>
      <c r="T282" s="396" t="s">
        <v>8693</v>
      </c>
      <c r="V282"/>
    </row>
    <row r="283" spans="1:22" hidden="1" x14ac:dyDescent="0.25">
      <c r="A283" s="31">
        <v>3848</v>
      </c>
      <c r="B283" s="53" t="s">
        <v>300</v>
      </c>
      <c r="C283" s="53" t="s">
        <v>9663</v>
      </c>
      <c r="D283" s="9" t="s">
        <v>301</v>
      </c>
      <c r="E283" s="54" t="s">
        <v>10</v>
      </c>
      <c r="F283" s="54">
        <v>39</v>
      </c>
      <c r="G283" s="372" t="str">
        <f>VLOOKUP(N283,'BANG THAM CHIEU'!C:E,3,0)</f>
        <v>ID055827</v>
      </c>
      <c r="H283" s="53">
        <v>3</v>
      </c>
      <c r="J283" s="10" t="str">
        <f>VLOOKUP(N283,'BANG THAM CHIEU'!C:E,2,0)</f>
        <v>MB4.2</v>
      </c>
      <c r="K283" s="590">
        <f>VLOOKUP(G283,'BANG THAM CHIEU'!$E$4:F1345,2,0)*H283</f>
        <v>390000</v>
      </c>
      <c r="L283" s="598">
        <f t="shared" si="4"/>
        <v>16.805998448677066</v>
      </c>
      <c r="M283" s="53" t="s">
        <v>9530</v>
      </c>
      <c r="N283" s="31" t="s">
        <v>9237</v>
      </c>
      <c r="O283" s="527">
        <v>44253</v>
      </c>
      <c r="P283" s="529" t="s">
        <v>10663</v>
      </c>
      <c r="Q283" s="528" t="s">
        <v>9594</v>
      </c>
      <c r="R283" s="123">
        <v>2</v>
      </c>
      <c r="S283" s="122" t="s">
        <v>7616</v>
      </c>
      <c r="T283" s="396" t="s">
        <v>9615</v>
      </c>
      <c r="V283"/>
    </row>
    <row r="284" spans="1:22" hidden="1" x14ac:dyDescent="0.25">
      <c r="A284" s="31">
        <v>3848</v>
      </c>
      <c r="B284" s="53" t="s">
        <v>300</v>
      </c>
      <c r="C284" s="53" t="s">
        <v>9663</v>
      </c>
      <c r="D284" s="9" t="s">
        <v>301</v>
      </c>
      <c r="E284" s="54" t="s">
        <v>10</v>
      </c>
      <c r="F284" s="54">
        <v>40</v>
      </c>
      <c r="G284" s="372" t="e">
        <f>VLOOKUP(N284,'BANG THAM CHIEU'!C:E,3,0)</f>
        <v>#N/A</v>
      </c>
      <c r="H284" s="53">
        <v>10</v>
      </c>
      <c r="J284" s="10" t="e">
        <f>VLOOKUP(N284,'BANG THAM CHIEU'!C:E,2,0)</f>
        <v>#N/A</v>
      </c>
      <c r="K284" s="590" t="e">
        <f>VLOOKUP(G284,'BANG THAM CHIEU'!$E$4:F1346,2,0)*H284</f>
        <v>#N/A</v>
      </c>
      <c r="L284" s="598" t="e">
        <f t="shared" si="4"/>
        <v>#N/A</v>
      </c>
      <c r="M284" s="53" t="s">
        <v>9530</v>
      </c>
      <c r="N284" s="11" t="s">
        <v>1430</v>
      </c>
      <c r="O284" s="527">
        <v>44253</v>
      </c>
      <c r="P284" s="529" t="s">
        <v>10663</v>
      </c>
      <c r="Q284" s="528" t="s">
        <v>9594</v>
      </c>
      <c r="R284" s="123">
        <v>2</v>
      </c>
      <c r="S284" s="122" t="s">
        <v>7616</v>
      </c>
      <c r="T284" s="396" t="s">
        <v>8693</v>
      </c>
      <c r="V284"/>
    </row>
    <row r="285" spans="1:22" hidden="1" x14ac:dyDescent="0.25">
      <c r="A285" s="31">
        <v>3848</v>
      </c>
      <c r="B285" s="53" t="s">
        <v>300</v>
      </c>
      <c r="C285" s="53" t="s">
        <v>9663</v>
      </c>
      <c r="D285" s="9" t="s">
        <v>301</v>
      </c>
      <c r="E285" s="54" t="s">
        <v>10</v>
      </c>
      <c r="F285" s="54">
        <v>41</v>
      </c>
      <c r="G285" s="372" t="str">
        <f>VLOOKUP(N285,'BANG THAM CHIEU'!C:E,3,0)</f>
        <v>ID055757</v>
      </c>
      <c r="H285" s="53">
        <v>30</v>
      </c>
      <c r="J285" s="10" t="str">
        <f>VLOOKUP(N285,'BANG THAM CHIEU'!C:E,2,0)</f>
        <v>MB3.2</v>
      </c>
      <c r="K285" s="590">
        <f>VLOOKUP(G285,'BANG THAM CHIEU'!$E$4:F1347,2,0)*H285</f>
        <v>1787340</v>
      </c>
      <c r="L285" s="598">
        <f t="shared" si="4"/>
        <v>77.020598121175553</v>
      </c>
      <c r="M285" s="53" t="s">
        <v>9530</v>
      </c>
      <c r="N285" s="11" t="s">
        <v>4539</v>
      </c>
      <c r="O285" s="527">
        <v>44253</v>
      </c>
      <c r="P285" s="529" t="s">
        <v>10663</v>
      </c>
      <c r="Q285" s="528" t="s">
        <v>9594</v>
      </c>
      <c r="R285" s="123">
        <v>2</v>
      </c>
      <c r="S285" s="122" t="s">
        <v>7616</v>
      </c>
      <c r="T285" s="396" t="s">
        <v>9616</v>
      </c>
      <c r="V285"/>
    </row>
    <row r="286" spans="1:22" hidden="1" x14ac:dyDescent="0.25">
      <c r="A286" s="31">
        <v>3848</v>
      </c>
      <c r="B286" s="53" t="s">
        <v>300</v>
      </c>
      <c r="C286" s="53" t="s">
        <v>9663</v>
      </c>
      <c r="D286" s="9" t="s">
        <v>301</v>
      </c>
      <c r="E286" s="54" t="s">
        <v>10</v>
      </c>
      <c r="F286" s="54">
        <v>42</v>
      </c>
      <c r="G286" s="372" t="str">
        <f>VLOOKUP(N286,'BANG THAM CHIEU'!C:E,3,0)</f>
        <v>ID055221</v>
      </c>
      <c r="H286" s="53">
        <v>4</v>
      </c>
      <c r="J286" s="10" t="str">
        <f>VLOOKUP(N286,'BANG THAM CHIEU'!C:E,2,0)</f>
        <v>MA1.1</v>
      </c>
      <c r="K286" s="590">
        <f>VLOOKUP(G286,'BANG THAM CHIEU'!$E$4:F1348,2,0)*H286</f>
        <v>1975904</v>
      </c>
      <c r="L286" s="598">
        <f t="shared" si="4"/>
        <v>85.146255278807203</v>
      </c>
      <c r="M286" s="53" t="s">
        <v>9530</v>
      </c>
      <c r="N286" s="11" t="s">
        <v>8670</v>
      </c>
      <c r="O286" s="527">
        <v>44253</v>
      </c>
      <c r="P286" s="529" t="s">
        <v>10663</v>
      </c>
      <c r="Q286" s="528" t="s">
        <v>9594</v>
      </c>
      <c r="R286" s="123">
        <v>2</v>
      </c>
      <c r="S286" s="122" t="s">
        <v>7616</v>
      </c>
      <c r="T286" s="396" t="s">
        <v>9617</v>
      </c>
      <c r="V286"/>
    </row>
    <row r="287" spans="1:22" hidden="1" x14ac:dyDescent="0.25">
      <c r="A287" s="31">
        <v>3848</v>
      </c>
      <c r="B287" s="53" t="s">
        <v>300</v>
      </c>
      <c r="C287" s="53" t="s">
        <v>9663</v>
      </c>
      <c r="D287" s="9" t="s">
        <v>301</v>
      </c>
      <c r="E287" s="54" t="s">
        <v>10</v>
      </c>
      <c r="F287" s="54">
        <v>43</v>
      </c>
      <c r="G287" s="372" t="str">
        <f>VLOOKUP(N287,'BANG THAM CHIEU'!C:E,3,0)</f>
        <v>ID055619</v>
      </c>
      <c r="H287" s="53">
        <v>20</v>
      </c>
      <c r="J287" s="10" t="str">
        <f>VLOOKUP(N287,'BANG THAM CHIEU'!C:E,2,0)</f>
        <v>MB2.4</v>
      </c>
      <c r="K287" s="590">
        <f>VLOOKUP(G287,'BANG THAM CHIEU'!$E$4:F1349,2,0)*H287</f>
        <v>1440000</v>
      </c>
      <c r="L287" s="598">
        <f t="shared" si="4"/>
        <v>62.052917348961472</v>
      </c>
      <c r="M287" s="53" t="s">
        <v>9530</v>
      </c>
      <c r="N287" s="11" t="s">
        <v>2969</v>
      </c>
      <c r="O287" s="527">
        <v>44253</v>
      </c>
      <c r="P287" s="529" t="s">
        <v>10663</v>
      </c>
      <c r="Q287" s="528" t="s">
        <v>9594</v>
      </c>
      <c r="R287" s="123">
        <v>2</v>
      </c>
      <c r="S287" s="122" t="s">
        <v>7616</v>
      </c>
      <c r="T287" s="396" t="s">
        <v>8693</v>
      </c>
      <c r="V287"/>
    </row>
    <row r="288" spans="1:22" hidden="1" x14ac:dyDescent="0.25">
      <c r="A288" s="31">
        <v>3848</v>
      </c>
      <c r="B288" s="53" t="s">
        <v>300</v>
      </c>
      <c r="C288" s="53" t="s">
        <v>9663</v>
      </c>
      <c r="D288" s="9" t="s">
        <v>301</v>
      </c>
      <c r="E288" s="54" t="s">
        <v>10</v>
      </c>
      <c r="F288" s="54">
        <v>44</v>
      </c>
      <c r="G288" s="372" t="e">
        <f>VLOOKUP(N288,'BANG THAM CHIEU'!C:E,3,0)</f>
        <v>#N/A</v>
      </c>
      <c r="H288" s="53">
        <v>10</v>
      </c>
      <c r="J288" s="10" t="e">
        <f>VLOOKUP(N288,'BANG THAM CHIEU'!C:E,2,0)</f>
        <v>#N/A</v>
      </c>
      <c r="K288" s="590" t="e">
        <f>VLOOKUP(G288,'BANG THAM CHIEU'!$E$4:F1350,2,0)*H288</f>
        <v>#N/A</v>
      </c>
      <c r="L288" s="598" t="e">
        <f t="shared" si="4"/>
        <v>#N/A</v>
      </c>
      <c r="M288" s="53" t="s">
        <v>9530</v>
      </c>
      <c r="N288" s="11" t="s">
        <v>1430</v>
      </c>
      <c r="O288" s="527">
        <v>44253</v>
      </c>
      <c r="P288" s="529" t="s">
        <v>10663</v>
      </c>
      <c r="Q288" s="528" t="s">
        <v>9594</v>
      </c>
      <c r="R288" s="123">
        <v>2</v>
      </c>
      <c r="S288" s="122" t="s">
        <v>8816</v>
      </c>
      <c r="T288" s="396" t="s">
        <v>9619</v>
      </c>
      <c r="V288"/>
    </row>
    <row r="289" spans="1:22" hidden="1" x14ac:dyDescent="0.25">
      <c r="A289" s="31">
        <v>3848</v>
      </c>
      <c r="B289" s="53" t="s">
        <v>300</v>
      </c>
      <c r="C289" s="53" t="s">
        <v>9663</v>
      </c>
      <c r="D289" s="9" t="s">
        <v>301</v>
      </c>
      <c r="E289" s="54" t="s">
        <v>10</v>
      </c>
      <c r="F289" s="54">
        <v>45</v>
      </c>
      <c r="G289" s="372" t="str">
        <f>VLOOKUP(N289,'BANG THAM CHIEU'!C:E,3,0)</f>
        <v>ID057031</v>
      </c>
      <c r="H289" s="53">
        <v>25</v>
      </c>
      <c r="J289" s="10" t="str">
        <f>VLOOKUP(N289,'BANG THAM CHIEU'!C:E,2,0)</f>
        <v>MC2.2</v>
      </c>
      <c r="K289" s="590">
        <f>VLOOKUP(G289,'BANG THAM CHIEU'!$E$4:F1351,2,0)*H289</f>
        <v>287500</v>
      </c>
      <c r="L289" s="598">
        <f t="shared" si="4"/>
        <v>12.389037317935017</v>
      </c>
      <c r="M289" s="53" t="s">
        <v>9530</v>
      </c>
      <c r="N289" s="11" t="s">
        <v>9652</v>
      </c>
      <c r="O289" s="527">
        <v>44253</v>
      </c>
      <c r="P289" s="529" t="s">
        <v>10663</v>
      </c>
      <c r="Q289" s="528" t="s">
        <v>9594</v>
      </c>
      <c r="R289" s="123">
        <v>2</v>
      </c>
      <c r="S289" s="122" t="s">
        <v>8816</v>
      </c>
      <c r="T289" s="396" t="s">
        <v>9619</v>
      </c>
      <c r="V289"/>
    </row>
    <row r="290" spans="1:22" hidden="1" x14ac:dyDescent="0.25">
      <c r="A290" s="31">
        <v>3848</v>
      </c>
      <c r="B290" s="53" t="s">
        <v>300</v>
      </c>
      <c r="C290" s="53" t="s">
        <v>9663</v>
      </c>
      <c r="D290" s="9" t="s">
        <v>301</v>
      </c>
      <c r="E290" s="54" t="s">
        <v>10</v>
      </c>
      <c r="F290" s="54">
        <v>46</v>
      </c>
      <c r="G290" s="372" t="str">
        <f>VLOOKUP(N290,'BANG THAM CHIEU'!C:E,3,0)</f>
        <v>ID055578</v>
      </c>
      <c r="H290" s="53">
        <v>2</v>
      </c>
      <c r="J290" s="10" t="str">
        <f>VLOOKUP(N290,'BANG THAM CHIEU'!C:E,2,0)</f>
        <v>MD1.3</v>
      </c>
      <c r="K290" s="590">
        <f>VLOOKUP(G290,'BANG THAM CHIEU'!$E$4:F1352,2,0)*H290</f>
        <v>160000</v>
      </c>
      <c r="L290" s="598">
        <f t="shared" si="4"/>
        <v>6.8947685943290526</v>
      </c>
      <c r="M290" s="53" t="s">
        <v>9530</v>
      </c>
      <c r="N290" s="11" t="s">
        <v>4585</v>
      </c>
      <c r="O290" s="527">
        <v>44253</v>
      </c>
      <c r="P290" s="529" t="s">
        <v>10663</v>
      </c>
      <c r="Q290" s="528" t="s">
        <v>9594</v>
      </c>
      <c r="R290" s="123">
        <v>2</v>
      </c>
      <c r="S290" s="122" t="s">
        <v>8816</v>
      </c>
      <c r="T290" s="396" t="s">
        <v>9619</v>
      </c>
      <c r="V290"/>
    </row>
    <row r="291" spans="1:22" hidden="1" x14ac:dyDescent="0.25">
      <c r="A291" s="31">
        <v>3848</v>
      </c>
      <c r="B291" s="53" t="s">
        <v>300</v>
      </c>
      <c r="C291" s="53" t="s">
        <v>9663</v>
      </c>
      <c r="D291" s="9" t="s">
        <v>301</v>
      </c>
      <c r="E291" s="54" t="s">
        <v>10</v>
      </c>
      <c r="F291" s="54">
        <v>47</v>
      </c>
      <c r="G291" s="372" t="str">
        <f>VLOOKUP(N291,'BANG THAM CHIEU'!C:E,3,0)</f>
        <v>ID055554</v>
      </c>
      <c r="H291" s="53">
        <v>6</v>
      </c>
      <c r="J291" s="10" t="str">
        <f>VLOOKUP(N291,'BANG THAM CHIEU'!C:E,2,0)</f>
        <v>MB1.3</v>
      </c>
      <c r="K291" s="590">
        <f>VLOOKUP(G291,'BANG THAM CHIEU'!$E$4:F1353,2,0)*H291</f>
        <v>72000</v>
      </c>
      <c r="L291" s="598">
        <f t="shared" si="4"/>
        <v>3.1026458674480737</v>
      </c>
      <c r="M291" s="53" t="s">
        <v>9530</v>
      </c>
      <c r="N291" s="31" t="s">
        <v>7242</v>
      </c>
      <c r="O291" s="527">
        <v>44253</v>
      </c>
      <c r="P291" s="529" t="s">
        <v>10663</v>
      </c>
      <c r="Q291" s="528" t="s">
        <v>9594</v>
      </c>
      <c r="R291" s="123">
        <v>2</v>
      </c>
      <c r="S291" s="122" t="s">
        <v>8816</v>
      </c>
      <c r="T291" s="396" t="s">
        <v>9619</v>
      </c>
      <c r="V291"/>
    </row>
    <row r="292" spans="1:22" hidden="1" x14ac:dyDescent="0.25">
      <c r="A292" s="31">
        <v>3848</v>
      </c>
      <c r="B292" s="53" t="s">
        <v>300</v>
      </c>
      <c r="C292" s="53" t="s">
        <v>9663</v>
      </c>
      <c r="D292" s="9" t="s">
        <v>301</v>
      </c>
      <c r="E292" s="54" t="s">
        <v>10</v>
      </c>
      <c r="F292" s="54">
        <v>48</v>
      </c>
      <c r="G292" s="372" t="str">
        <f>VLOOKUP(N292,'BANG THAM CHIEU'!C:E,3,0)</f>
        <v>ID055606</v>
      </c>
      <c r="H292" s="53">
        <v>2</v>
      </c>
      <c r="J292" s="10" t="str">
        <f>VLOOKUP(N292,'BANG THAM CHIEU'!C:E,2,0)</f>
        <v>MB1.2</v>
      </c>
      <c r="K292" s="590">
        <f>VLOOKUP(G292,'BANG THAM CHIEU'!$E$4:F1354,2,0)*H292</f>
        <v>30000</v>
      </c>
      <c r="L292" s="598">
        <f t="shared" si="4"/>
        <v>1.2927691114366975</v>
      </c>
      <c r="M292" s="53" t="s">
        <v>9530</v>
      </c>
      <c r="N292" s="31" t="s">
        <v>1413</v>
      </c>
      <c r="O292" s="527">
        <v>44253</v>
      </c>
      <c r="P292" s="529" t="s">
        <v>10663</v>
      </c>
      <c r="Q292" s="528" t="s">
        <v>9594</v>
      </c>
      <c r="R292" s="123">
        <v>2</v>
      </c>
      <c r="S292" s="122" t="s">
        <v>8816</v>
      </c>
      <c r="T292" s="396" t="s">
        <v>9619</v>
      </c>
      <c r="V292"/>
    </row>
    <row r="293" spans="1:22" hidden="1" x14ac:dyDescent="0.25">
      <c r="A293" s="31">
        <v>3848</v>
      </c>
      <c r="B293" s="53" t="s">
        <v>300</v>
      </c>
      <c r="C293" s="53" t="s">
        <v>9663</v>
      </c>
      <c r="D293" s="9" t="s">
        <v>301</v>
      </c>
      <c r="E293" s="54" t="s">
        <v>10</v>
      </c>
      <c r="F293" s="54">
        <v>49</v>
      </c>
      <c r="G293" s="372" t="str">
        <f>VLOOKUP(N293,'BANG THAM CHIEU'!C:E,3,0)</f>
        <v>ID055276</v>
      </c>
      <c r="H293" s="53">
        <v>1</v>
      </c>
      <c r="J293" s="10" t="str">
        <f>VLOOKUP(N293,'BANG THAM CHIEU'!C:E,2,0)</f>
        <v>MB1.1</v>
      </c>
      <c r="K293" s="590">
        <f>VLOOKUP(G293,'BANG THAM CHIEU'!$E$4:F1355,2,0)*H293</f>
        <v>250000</v>
      </c>
      <c r="L293" s="598">
        <f t="shared" si="4"/>
        <v>10.773075928639145</v>
      </c>
      <c r="M293" s="53" t="s">
        <v>9530</v>
      </c>
      <c r="N293" s="46" t="s">
        <v>6948</v>
      </c>
      <c r="O293" s="527">
        <v>44253</v>
      </c>
      <c r="P293" s="529" t="s">
        <v>10663</v>
      </c>
      <c r="Q293" s="528" t="s">
        <v>9594</v>
      </c>
      <c r="R293" s="123">
        <v>2</v>
      </c>
      <c r="S293" s="122" t="s">
        <v>8816</v>
      </c>
      <c r="T293" s="396" t="s">
        <v>9619</v>
      </c>
      <c r="V293"/>
    </row>
    <row r="294" spans="1:22" hidden="1" x14ac:dyDescent="0.25">
      <c r="A294" s="31">
        <v>3848</v>
      </c>
      <c r="B294" s="53" t="s">
        <v>300</v>
      </c>
      <c r="C294" s="53" t="s">
        <v>9663</v>
      </c>
      <c r="D294" s="9" t="s">
        <v>301</v>
      </c>
      <c r="E294" s="54" t="s">
        <v>10</v>
      </c>
      <c r="F294" s="54">
        <v>50</v>
      </c>
      <c r="G294" s="372" t="str">
        <f>VLOOKUP(N294,'BANG THAM CHIEU'!C:E,3,0)</f>
        <v>ID055277</v>
      </c>
      <c r="H294" s="53">
        <v>1</v>
      </c>
      <c r="J294" s="10" t="str">
        <f>VLOOKUP(N294,'BANG THAM CHIEU'!C:E,2,0)</f>
        <v>MB1.1</v>
      </c>
      <c r="K294" s="590">
        <f>VLOOKUP(G294,'BANG THAM CHIEU'!$E$4:F1356,2,0)*H294</f>
        <v>250000</v>
      </c>
      <c r="L294" s="598">
        <f t="shared" si="4"/>
        <v>10.773075928639145</v>
      </c>
      <c r="M294" s="53" t="s">
        <v>9530</v>
      </c>
      <c r="N294" s="11" t="s">
        <v>6950</v>
      </c>
      <c r="O294" s="527">
        <v>44253</v>
      </c>
      <c r="P294" s="529" t="s">
        <v>10663</v>
      </c>
      <c r="Q294" s="528" t="s">
        <v>9594</v>
      </c>
      <c r="R294" s="123">
        <v>2</v>
      </c>
      <c r="S294" s="122" t="s">
        <v>8816</v>
      </c>
      <c r="T294" s="396" t="s">
        <v>9619</v>
      </c>
      <c r="V294"/>
    </row>
    <row r="295" spans="1:22" hidden="1" x14ac:dyDescent="0.25">
      <c r="A295" s="31">
        <v>3848</v>
      </c>
      <c r="B295" s="53" t="s">
        <v>300</v>
      </c>
      <c r="C295" s="53" t="s">
        <v>9663</v>
      </c>
      <c r="D295" s="9" t="s">
        <v>301</v>
      </c>
      <c r="E295" s="54" t="s">
        <v>10</v>
      </c>
      <c r="F295" s="54">
        <v>51</v>
      </c>
      <c r="G295" s="372" t="str">
        <f>VLOOKUP(N295,'BANG THAM CHIEU'!C:E,3,0)</f>
        <v>ID057307</v>
      </c>
      <c r="H295" s="53">
        <v>1</v>
      </c>
      <c r="J295" s="10" t="str">
        <f>VLOOKUP(N295,'BANG THAM CHIEU'!C:E,2,0)</f>
        <v>MB1.1</v>
      </c>
      <c r="K295" s="590">
        <f>VLOOKUP(G295,'BANG THAM CHIEU'!$E$4:F1357,2,0)*H295</f>
        <v>30000</v>
      </c>
      <c r="L295" s="598">
        <f t="shared" si="4"/>
        <v>1.2927691114366975</v>
      </c>
      <c r="M295" s="53" t="s">
        <v>9530</v>
      </c>
      <c r="N295" s="31" t="s">
        <v>10319</v>
      </c>
      <c r="O295" s="527">
        <v>44253</v>
      </c>
      <c r="P295" s="529" t="s">
        <v>10663</v>
      </c>
      <c r="Q295" s="528" t="s">
        <v>9594</v>
      </c>
      <c r="R295" s="123">
        <v>2</v>
      </c>
      <c r="S295" s="122" t="s">
        <v>8816</v>
      </c>
      <c r="T295" s="396" t="s">
        <v>9619</v>
      </c>
      <c r="V295"/>
    </row>
    <row r="296" spans="1:22" hidden="1" x14ac:dyDescent="0.25">
      <c r="A296" s="31">
        <v>3848</v>
      </c>
      <c r="B296" s="53" t="s">
        <v>300</v>
      </c>
      <c r="C296" s="53" t="s">
        <v>9663</v>
      </c>
      <c r="D296" s="9" t="s">
        <v>301</v>
      </c>
      <c r="E296" s="54" t="s">
        <v>10</v>
      </c>
      <c r="F296" s="54">
        <v>52</v>
      </c>
      <c r="G296" s="372" t="str">
        <f>VLOOKUP(N296,'BANG THAM CHIEU'!C:E,3,0)</f>
        <v>ID055609</v>
      </c>
      <c r="H296" s="53">
        <v>2</v>
      </c>
      <c r="J296" s="10" t="str">
        <f>VLOOKUP(N296,'BANG THAM CHIEU'!C:E,2,0)</f>
        <v>MB1.1</v>
      </c>
      <c r="K296" s="590">
        <f>VLOOKUP(G296,'BANG THAM CHIEU'!$E$4:F1358,2,0)*H296</f>
        <v>190000</v>
      </c>
      <c r="L296" s="598">
        <f t="shared" si="4"/>
        <v>8.1875377057657506</v>
      </c>
      <c r="M296" s="53" t="s">
        <v>9530</v>
      </c>
      <c r="N296" s="31" t="s">
        <v>7897</v>
      </c>
      <c r="O296" s="527">
        <v>44253</v>
      </c>
      <c r="P296" s="529" t="s">
        <v>10663</v>
      </c>
      <c r="Q296" s="528" t="s">
        <v>9594</v>
      </c>
      <c r="R296" s="123">
        <v>2</v>
      </c>
      <c r="S296" s="122" t="s">
        <v>7615</v>
      </c>
      <c r="T296" s="396" t="s">
        <v>8693</v>
      </c>
      <c r="V296"/>
    </row>
    <row r="297" spans="1:22" hidden="1" x14ac:dyDescent="0.25">
      <c r="A297" s="31">
        <v>3848</v>
      </c>
      <c r="B297" s="53" t="s">
        <v>300</v>
      </c>
      <c r="C297" s="53" t="s">
        <v>9663</v>
      </c>
      <c r="D297" s="9" t="s">
        <v>301</v>
      </c>
      <c r="E297" s="54" t="s">
        <v>10</v>
      </c>
      <c r="F297" s="54">
        <v>53</v>
      </c>
      <c r="G297" s="372" t="str">
        <f>VLOOKUP(N297,'BANG THAM CHIEU'!C:E,3,0)</f>
        <v>ID057319</v>
      </c>
      <c r="H297" s="53">
        <v>1</v>
      </c>
      <c r="J297" s="10" t="str">
        <f>VLOOKUP(N297,'BANG THAM CHIEU'!C:E,2,0)</f>
        <v>MB2.3</v>
      </c>
      <c r="K297" s="590">
        <f>VLOOKUP(G297,'BANG THAM CHIEU'!$E$4:F1359,2,0)*H297</f>
        <v>65000</v>
      </c>
      <c r="L297" s="598">
        <f t="shared" si="4"/>
        <v>2.8009997414461778</v>
      </c>
      <c r="M297" s="53" t="s">
        <v>9530</v>
      </c>
      <c r="N297" s="31" t="s">
        <v>6954</v>
      </c>
      <c r="O297" s="527">
        <v>44253</v>
      </c>
      <c r="P297" s="529" t="s">
        <v>10663</v>
      </c>
      <c r="Q297" s="528" t="s">
        <v>9594</v>
      </c>
      <c r="R297" s="123">
        <v>2</v>
      </c>
      <c r="S297" s="122" t="s">
        <v>7615</v>
      </c>
      <c r="T297" s="396" t="s">
        <v>8693</v>
      </c>
      <c r="V297"/>
    </row>
    <row r="298" spans="1:22" hidden="1" x14ac:dyDescent="0.25">
      <c r="A298" s="31">
        <v>3848</v>
      </c>
      <c r="B298" s="53" t="s">
        <v>300</v>
      </c>
      <c r="C298" s="53" t="s">
        <v>9663</v>
      </c>
      <c r="D298" s="9" t="s">
        <v>301</v>
      </c>
      <c r="E298" s="54" t="s">
        <v>10</v>
      </c>
      <c r="F298" s="54">
        <v>54</v>
      </c>
      <c r="G298" s="372" t="str">
        <f>VLOOKUP(N298,'BANG THAM CHIEU'!C:E,3,0)</f>
        <v>ID055582</v>
      </c>
      <c r="H298" s="53">
        <v>3</v>
      </c>
      <c r="J298" s="10" t="str">
        <f>VLOOKUP(N298,'BANG THAM CHIEU'!C:E,2,0)</f>
        <v>MB2.1</v>
      </c>
      <c r="K298" s="590">
        <f>VLOOKUP(G298,'BANG THAM CHIEU'!$E$4:F1360,2,0)*H298</f>
        <v>105000</v>
      </c>
      <c r="L298" s="598">
        <f t="shared" si="4"/>
        <v>4.524691890028441</v>
      </c>
      <c r="M298" s="53" t="s">
        <v>9530</v>
      </c>
      <c r="N298" s="11" t="s">
        <v>7399</v>
      </c>
      <c r="O298" s="527">
        <v>44253</v>
      </c>
      <c r="P298" s="529" t="s">
        <v>10663</v>
      </c>
      <c r="Q298" s="528" t="s">
        <v>9594</v>
      </c>
      <c r="R298" s="123">
        <v>2</v>
      </c>
      <c r="S298" s="122" t="s">
        <v>9469</v>
      </c>
      <c r="T298" s="396" t="s">
        <v>9614</v>
      </c>
      <c r="V298"/>
    </row>
    <row r="299" spans="1:22" hidden="1" x14ac:dyDescent="0.25">
      <c r="A299" s="31">
        <v>3848</v>
      </c>
      <c r="B299" s="53" t="s">
        <v>300</v>
      </c>
      <c r="C299" s="53" t="s">
        <v>9663</v>
      </c>
      <c r="D299" s="9" t="s">
        <v>301</v>
      </c>
      <c r="E299" s="54" t="s">
        <v>10</v>
      </c>
      <c r="F299" s="54">
        <v>55</v>
      </c>
      <c r="G299" s="372" t="str">
        <f>VLOOKUP(N299,'BANG THAM CHIEU'!C:E,3,0)</f>
        <v>ID055830</v>
      </c>
      <c r="H299" s="53">
        <v>1</v>
      </c>
      <c r="J299" s="10" t="str">
        <f>VLOOKUP(N299,'BANG THAM CHIEU'!C:E,2,0)</f>
        <v>MB4.2</v>
      </c>
      <c r="K299" s="590">
        <f>VLOOKUP(G299,'BANG THAM CHIEU'!$E$4:F1361,2,0)*H299</f>
        <v>380000</v>
      </c>
      <c r="L299" s="598">
        <f t="shared" si="4"/>
        <v>16.375075411531501</v>
      </c>
      <c r="M299" s="53" t="s">
        <v>9530</v>
      </c>
      <c r="N299" s="33" t="s">
        <v>6752</v>
      </c>
      <c r="O299" s="527">
        <v>44253</v>
      </c>
      <c r="P299" s="529" t="s">
        <v>10663</v>
      </c>
      <c r="Q299" s="528" t="s">
        <v>9594</v>
      </c>
      <c r="R299" s="123">
        <v>2</v>
      </c>
      <c r="S299" s="122" t="s">
        <v>7619</v>
      </c>
      <c r="T299" s="396" t="s">
        <v>8693</v>
      </c>
      <c r="V299"/>
    </row>
    <row r="300" spans="1:22" hidden="1" x14ac:dyDescent="0.25">
      <c r="A300" s="31">
        <v>3848</v>
      </c>
      <c r="B300" s="53" t="s">
        <v>300</v>
      </c>
      <c r="C300" s="53" t="s">
        <v>9663</v>
      </c>
      <c r="D300" s="9" t="s">
        <v>301</v>
      </c>
      <c r="E300" s="54" t="s">
        <v>10</v>
      </c>
      <c r="F300" s="54">
        <v>56</v>
      </c>
      <c r="G300" s="372" t="str">
        <f>VLOOKUP(N300,'BANG THAM CHIEU'!C:E,3,0)</f>
        <v>ID055757</v>
      </c>
      <c r="H300" s="11">
        <v>5</v>
      </c>
      <c r="J300" s="10" t="str">
        <f>VLOOKUP(N300,'BANG THAM CHIEU'!C:E,2,0)</f>
        <v>MB3.2</v>
      </c>
      <c r="K300" s="590">
        <f>VLOOKUP(G300,'BANG THAM CHIEU'!$E$4:F1362,2,0)*H300</f>
        <v>297890</v>
      </c>
      <c r="L300" s="598">
        <f t="shared" si="4"/>
        <v>12.83676635352926</v>
      </c>
      <c r="M300" s="53" t="s">
        <v>9530</v>
      </c>
      <c r="N300" s="11" t="s">
        <v>4539</v>
      </c>
      <c r="O300" s="527">
        <v>44253</v>
      </c>
      <c r="P300" s="529" t="s">
        <v>10663</v>
      </c>
      <c r="Q300" s="528" t="s">
        <v>9594</v>
      </c>
      <c r="R300" s="123">
        <v>2</v>
      </c>
      <c r="S300" s="122" t="s">
        <v>7619</v>
      </c>
      <c r="T300" s="396" t="s">
        <v>8693</v>
      </c>
      <c r="V300"/>
    </row>
    <row r="301" spans="1:22" hidden="1" x14ac:dyDescent="0.25">
      <c r="A301" s="31">
        <v>3848</v>
      </c>
      <c r="B301" s="53" t="s">
        <v>300</v>
      </c>
      <c r="C301" s="53" t="s">
        <v>9663</v>
      </c>
      <c r="D301" s="9" t="s">
        <v>301</v>
      </c>
      <c r="E301" s="54" t="s">
        <v>10</v>
      </c>
      <c r="F301" s="54">
        <v>57</v>
      </c>
      <c r="G301" s="372" t="str">
        <f>VLOOKUP(N301,'BANG THAM CHIEU'!C:E,3,0)</f>
        <v>ID056992</v>
      </c>
      <c r="H301" s="53">
        <v>4</v>
      </c>
      <c r="J301" s="10" t="str">
        <f>VLOOKUP(N301,'BANG THAM CHIEU'!C:E,2,0)</f>
        <v>MD1.2</v>
      </c>
      <c r="K301" s="590">
        <f>VLOOKUP(G301,'BANG THAM CHIEU'!$E$4:F1363,2,0)*H301</f>
        <v>4416000</v>
      </c>
      <c r="L301" s="598">
        <f t="shared" si="4"/>
        <v>190.29561320348185</v>
      </c>
      <c r="M301" s="53" t="s">
        <v>9530</v>
      </c>
      <c r="N301" s="11" t="s">
        <v>7617</v>
      </c>
      <c r="O301" s="527">
        <v>44254</v>
      </c>
      <c r="P301" s="529" t="s">
        <v>10663</v>
      </c>
      <c r="Q301" s="528" t="s">
        <v>9594</v>
      </c>
      <c r="R301" s="123">
        <v>2</v>
      </c>
      <c r="S301" s="122" t="s">
        <v>7615</v>
      </c>
      <c r="T301" s="396" t="s">
        <v>9624</v>
      </c>
      <c r="V301"/>
    </row>
    <row r="302" spans="1:22" hidden="1" x14ac:dyDescent="0.25">
      <c r="A302" s="31">
        <v>3848</v>
      </c>
      <c r="B302" s="53" t="s">
        <v>300</v>
      </c>
      <c r="C302" s="53" t="s">
        <v>9663</v>
      </c>
      <c r="D302" s="9" t="s">
        <v>301</v>
      </c>
      <c r="E302" s="54" t="s">
        <v>10</v>
      </c>
      <c r="F302" s="54">
        <v>58</v>
      </c>
      <c r="G302" s="372" t="str">
        <f>VLOOKUP(N302,'BANG THAM CHIEU'!C:E,3,0)</f>
        <v>ID055538</v>
      </c>
      <c r="H302" s="53">
        <v>10</v>
      </c>
      <c r="J302" s="10" t="str">
        <f>VLOOKUP(N302,'BANG THAM CHIEU'!C:E,2,0)</f>
        <v>MC2.3</v>
      </c>
      <c r="K302" s="590">
        <f>VLOOKUP(G302,'BANG THAM CHIEU'!$E$4:F1364,2,0)*H302</f>
        <v>1460000</v>
      </c>
      <c r="L302" s="598">
        <f t="shared" si="4"/>
        <v>62.914763423252609</v>
      </c>
      <c r="M302" s="53" t="s">
        <v>9530</v>
      </c>
      <c r="N302" s="11" t="s">
        <v>2959</v>
      </c>
      <c r="O302" s="527">
        <v>44254</v>
      </c>
      <c r="P302" s="529" t="s">
        <v>10663</v>
      </c>
      <c r="Q302" s="528" t="s">
        <v>9594</v>
      </c>
      <c r="R302" s="123">
        <v>2</v>
      </c>
      <c r="S302" s="122" t="s">
        <v>7619</v>
      </c>
      <c r="T302" s="396" t="s">
        <v>8693</v>
      </c>
      <c r="V302"/>
    </row>
    <row r="303" spans="1:22" hidden="1" x14ac:dyDescent="0.25">
      <c r="A303" s="31">
        <v>3848</v>
      </c>
      <c r="B303" s="53" t="s">
        <v>300</v>
      </c>
      <c r="C303" s="53" t="s">
        <v>9663</v>
      </c>
      <c r="D303" s="9" t="s">
        <v>301</v>
      </c>
      <c r="E303" s="54" t="s">
        <v>10</v>
      </c>
      <c r="F303" s="54">
        <v>59</v>
      </c>
      <c r="G303" s="372" t="str">
        <f>VLOOKUP(N303,'BANG THAM CHIEU'!C:E,3,0)</f>
        <v>ID057041</v>
      </c>
      <c r="H303" s="11">
        <v>10</v>
      </c>
      <c r="J303" s="10" t="str">
        <f>VLOOKUP(N303,'BANG THAM CHIEU'!C:E,2,0)</f>
        <v>MB1.2</v>
      </c>
      <c r="K303" s="590">
        <f>VLOOKUP(G303,'BANG THAM CHIEU'!$E$4:F1365,2,0)*H303</f>
        <v>790000</v>
      </c>
      <c r="L303" s="598">
        <f t="shared" si="4"/>
        <v>34.0429199344997</v>
      </c>
      <c r="M303" s="53" t="s">
        <v>9530</v>
      </c>
      <c r="N303" s="31" t="s">
        <v>6607</v>
      </c>
      <c r="O303" s="527">
        <v>44254</v>
      </c>
      <c r="P303" s="529" t="s">
        <v>10663</v>
      </c>
      <c r="Q303" s="528" t="s">
        <v>9594</v>
      </c>
      <c r="R303" s="123">
        <v>2</v>
      </c>
      <c r="S303" s="122" t="s">
        <v>7615</v>
      </c>
      <c r="T303" s="396" t="s">
        <v>9624</v>
      </c>
      <c r="V303"/>
    </row>
    <row r="304" spans="1:22" hidden="1" x14ac:dyDescent="0.25">
      <c r="A304" s="31">
        <v>3848</v>
      </c>
      <c r="B304" s="53" t="s">
        <v>300</v>
      </c>
      <c r="C304" s="53" t="s">
        <v>9663</v>
      </c>
      <c r="D304" s="9" t="s">
        <v>301</v>
      </c>
      <c r="E304" s="54" t="s">
        <v>10</v>
      </c>
      <c r="F304" s="54">
        <v>60</v>
      </c>
      <c r="G304" s="372" t="str">
        <f>VLOOKUP(N304,'BANG THAM CHIEU'!C:E,3,0)</f>
        <v>ID057041</v>
      </c>
      <c r="H304" s="11">
        <v>2</v>
      </c>
      <c r="J304" s="10" t="str">
        <f>VLOOKUP(N304,'BANG THAM CHIEU'!C:E,2,0)</f>
        <v>MB1.2</v>
      </c>
      <c r="K304" s="590">
        <f>VLOOKUP(G304,'BANG THAM CHIEU'!$E$4:F1366,2,0)*H304</f>
        <v>158000</v>
      </c>
      <c r="L304" s="598">
        <f t="shared" si="4"/>
        <v>6.80858398689994</v>
      </c>
      <c r="M304" s="53" t="s">
        <v>9530</v>
      </c>
      <c r="N304" s="31" t="s">
        <v>6607</v>
      </c>
      <c r="O304" s="527">
        <v>44254</v>
      </c>
      <c r="P304" s="529" t="s">
        <v>10663</v>
      </c>
      <c r="Q304" s="528" t="s">
        <v>9594</v>
      </c>
      <c r="R304" s="123">
        <v>2</v>
      </c>
      <c r="S304" s="122" t="s">
        <v>7619</v>
      </c>
      <c r="T304" s="396" t="s">
        <v>8693</v>
      </c>
      <c r="V304"/>
    </row>
    <row r="305" spans="1:22" ht="60" hidden="1" x14ac:dyDescent="0.25">
      <c r="A305" s="31">
        <v>3848</v>
      </c>
      <c r="B305" s="53" t="s">
        <v>300</v>
      </c>
      <c r="C305" s="53" t="s">
        <v>9663</v>
      </c>
      <c r="D305" s="9" t="s">
        <v>301</v>
      </c>
      <c r="E305" s="54" t="s">
        <v>10</v>
      </c>
      <c r="F305" s="54">
        <v>61</v>
      </c>
      <c r="G305" s="372" t="str">
        <f>VLOOKUP(N305,'BANG THAM CHIEU'!C:E,3,0)</f>
        <v>ID055281</v>
      </c>
      <c r="H305" s="53">
        <v>2</v>
      </c>
      <c r="J305" s="10" t="str">
        <f>VLOOKUP(N305,'BANG THAM CHIEU'!C:E,2,0)</f>
        <v>MB3.3</v>
      </c>
      <c r="K305" s="590">
        <f>VLOOKUP(G305,'BANG THAM CHIEU'!$E$4:F1367,2,0)*H305</f>
        <v>60000</v>
      </c>
      <c r="L305" s="598">
        <f t="shared" si="4"/>
        <v>2.585538222873395</v>
      </c>
      <c r="M305" s="53" t="s">
        <v>9530</v>
      </c>
      <c r="N305" s="151" t="s">
        <v>4540</v>
      </c>
      <c r="O305" s="527">
        <v>44254</v>
      </c>
      <c r="P305" s="529" t="s">
        <v>10663</v>
      </c>
      <c r="Q305" s="528" t="s">
        <v>9594</v>
      </c>
      <c r="R305" s="123">
        <v>2</v>
      </c>
      <c r="S305" s="122" t="s">
        <v>7619</v>
      </c>
      <c r="T305" s="396" t="s">
        <v>8693</v>
      </c>
      <c r="V305"/>
    </row>
    <row r="306" spans="1:22" ht="75" hidden="1" x14ac:dyDescent="0.25">
      <c r="A306" s="31">
        <v>3848</v>
      </c>
      <c r="B306" s="53" t="s">
        <v>300</v>
      </c>
      <c r="C306" s="53" t="s">
        <v>9663</v>
      </c>
      <c r="D306" s="9" t="s">
        <v>301</v>
      </c>
      <c r="E306" s="54" t="s">
        <v>10</v>
      </c>
      <c r="F306" s="54">
        <v>62</v>
      </c>
      <c r="G306" s="372" t="str">
        <f>VLOOKUP(N306,'BANG THAM CHIEU'!C:E,3,0)</f>
        <v>ID055255</v>
      </c>
      <c r="H306" s="53">
        <v>2</v>
      </c>
      <c r="J306" s="10" t="str">
        <f>VLOOKUP(N306,'BANG THAM CHIEU'!C:E,2,0)</f>
        <v>MC1.2</v>
      </c>
      <c r="K306" s="590">
        <f>VLOOKUP(G306,'BANG THAM CHIEU'!$E$4:F1368,2,0)*H306</f>
        <v>710000</v>
      </c>
      <c r="L306" s="598">
        <f t="shared" si="4"/>
        <v>30.595535637335171</v>
      </c>
      <c r="M306" s="53" t="s">
        <v>9530</v>
      </c>
      <c r="N306" s="151" t="s">
        <v>9821</v>
      </c>
      <c r="O306" s="527">
        <v>44254</v>
      </c>
      <c r="P306" s="529" t="s">
        <v>10663</v>
      </c>
      <c r="Q306" s="528" t="s">
        <v>9594</v>
      </c>
      <c r="R306" s="123">
        <v>2</v>
      </c>
      <c r="S306" s="122" t="s">
        <v>7619</v>
      </c>
      <c r="T306" s="396" t="s">
        <v>9625</v>
      </c>
      <c r="V306"/>
    </row>
    <row r="307" spans="1:22" hidden="1" x14ac:dyDescent="0.25">
      <c r="A307" s="31">
        <v>3848</v>
      </c>
      <c r="B307" s="53" t="s">
        <v>300</v>
      </c>
      <c r="C307" s="53" t="s">
        <v>9663</v>
      </c>
      <c r="D307" s="9" t="s">
        <v>301</v>
      </c>
      <c r="E307" s="54" t="s">
        <v>10</v>
      </c>
      <c r="F307" s="54">
        <v>63</v>
      </c>
      <c r="G307" s="372" t="str">
        <f>VLOOKUP(N307,'BANG THAM CHIEU'!C:E,3,0)</f>
        <v>ID057189</v>
      </c>
      <c r="H307" s="53">
        <v>1</v>
      </c>
      <c r="J307" s="10" t="str">
        <f>VLOOKUP(N307,'BANG THAM CHIEU'!C:E,2,0)</f>
        <v>MA1.1</v>
      </c>
      <c r="K307" s="590">
        <f>VLOOKUP(G307,'BANG THAM CHIEU'!$E$4:F1369,2,0)*H307</f>
        <v>30000</v>
      </c>
      <c r="L307" s="598">
        <f t="shared" si="4"/>
        <v>1.2927691114366975</v>
      </c>
      <c r="M307" s="53" t="s">
        <v>9530</v>
      </c>
      <c r="N307" s="11" t="s">
        <v>6836</v>
      </c>
      <c r="O307" s="527">
        <v>44256</v>
      </c>
      <c r="P307" s="529" t="s">
        <v>10663</v>
      </c>
      <c r="Q307" s="528" t="s">
        <v>9605</v>
      </c>
      <c r="R307" s="123">
        <v>2</v>
      </c>
      <c r="S307" s="122" t="s">
        <v>7619</v>
      </c>
      <c r="T307" s="396" t="s">
        <v>9591</v>
      </c>
      <c r="V307"/>
    </row>
    <row r="308" spans="1:22" hidden="1" x14ac:dyDescent="0.25">
      <c r="A308" s="31">
        <v>3848</v>
      </c>
      <c r="B308" s="53" t="s">
        <v>300</v>
      </c>
      <c r="C308" s="53" t="s">
        <v>9663</v>
      </c>
      <c r="D308" s="9" t="s">
        <v>301</v>
      </c>
      <c r="E308" s="54" t="s">
        <v>10</v>
      </c>
      <c r="F308" s="54">
        <v>64</v>
      </c>
      <c r="G308" s="372" t="str">
        <f>VLOOKUP(N308,'BANG THAM CHIEU'!C:E,3,0)</f>
        <v>ID055287</v>
      </c>
      <c r="H308" s="53">
        <v>1</v>
      </c>
      <c r="J308" s="10" t="str">
        <f>VLOOKUP(N308,'BANG THAM CHIEU'!C:E,2,0)</f>
        <v>MB1.3</v>
      </c>
      <c r="K308" s="590">
        <f>VLOOKUP(G308,'BANG THAM CHIEU'!$E$4:F1370,2,0)*H308</f>
        <v>1150000</v>
      </c>
      <c r="L308" s="598">
        <f t="shared" si="4"/>
        <v>49.556149271740068</v>
      </c>
      <c r="M308" s="53" t="s">
        <v>9530</v>
      </c>
      <c r="N308" s="31" t="s">
        <v>10041</v>
      </c>
      <c r="O308" s="527">
        <v>44256</v>
      </c>
      <c r="P308" s="529" t="s">
        <v>10663</v>
      </c>
      <c r="Q308" s="528" t="s">
        <v>9605</v>
      </c>
      <c r="R308" s="123">
        <v>2</v>
      </c>
      <c r="S308" s="122" t="s">
        <v>7619</v>
      </c>
      <c r="T308" s="396" t="s">
        <v>9591</v>
      </c>
      <c r="V308"/>
    </row>
    <row r="309" spans="1:22" hidden="1" x14ac:dyDescent="0.25">
      <c r="A309" s="31">
        <v>3848</v>
      </c>
      <c r="B309" s="53" t="s">
        <v>300</v>
      </c>
      <c r="C309" s="53" t="s">
        <v>9663</v>
      </c>
      <c r="D309" s="9" t="s">
        <v>301</v>
      </c>
      <c r="E309" s="54" t="s">
        <v>10</v>
      </c>
      <c r="F309" s="54">
        <v>65</v>
      </c>
      <c r="G309" s="372" t="e">
        <f>VLOOKUP(N309,'BANG THAM CHIEU'!C:E,3,0)</f>
        <v>#N/A</v>
      </c>
      <c r="H309" s="53">
        <v>10</v>
      </c>
      <c r="J309" s="10" t="e">
        <f>VLOOKUP(N309,'BANG THAM CHIEU'!C:E,2,0)</f>
        <v>#N/A</v>
      </c>
      <c r="K309" s="590" t="e">
        <f>VLOOKUP(G309,'BANG THAM CHIEU'!$E$4:F1371,2,0)*H309</f>
        <v>#N/A</v>
      </c>
      <c r="L309" s="598" t="e">
        <f t="shared" si="4"/>
        <v>#N/A</v>
      </c>
      <c r="M309" s="53" t="s">
        <v>9530</v>
      </c>
      <c r="N309" s="11" t="s">
        <v>4541</v>
      </c>
      <c r="O309" s="527">
        <v>44257</v>
      </c>
      <c r="P309" s="529" t="s">
        <v>10663</v>
      </c>
      <c r="Q309" s="528" t="s">
        <v>9605</v>
      </c>
      <c r="R309" s="123">
        <v>2</v>
      </c>
      <c r="S309" s="122" t="s">
        <v>7615</v>
      </c>
      <c r="T309" s="396" t="s">
        <v>9627</v>
      </c>
      <c r="V309"/>
    </row>
    <row r="310" spans="1:22" hidden="1" x14ac:dyDescent="0.25">
      <c r="A310" s="31">
        <v>3848</v>
      </c>
      <c r="B310" s="53" t="s">
        <v>300</v>
      </c>
      <c r="C310" s="53" t="s">
        <v>9663</v>
      </c>
      <c r="D310" s="9" t="s">
        <v>301</v>
      </c>
      <c r="E310" s="54" t="s">
        <v>10</v>
      </c>
      <c r="F310" s="54">
        <v>66</v>
      </c>
      <c r="G310" s="372" t="str">
        <f>VLOOKUP(N310,'BANG THAM CHIEU'!C:E,3,0)</f>
        <v>ID055618</v>
      </c>
      <c r="H310" s="53">
        <v>5</v>
      </c>
      <c r="J310" s="10" t="str">
        <f>VLOOKUP(N310,'BANG THAM CHIEU'!C:E,2,0)</f>
        <v>MB2.1</v>
      </c>
      <c r="K310" s="590">
        <f>VLOOKUP(G310,'BANG THAM CHIEU'!$E$4:F1372,2,0)*H310</f>
        <v>315250</v>
      </c>
      <c r="L310" s="598">
        <f t="shared" si="4"/>
        <v>13.584848746013963</v>
      </c>
      <c r="M310" s="53" t="s">
        <v>9530</v>
      </c>
      <c r="N310" s="31" t="s">
        <v>8824</v>
      </c>
      <c r="O310" s="527">
        <v>44257</v>
      </c>
      <c r="P310" s="529" t="s">
        <v>10663</v>
      </c>
      <c r="Q310" s="528" t="s">
        <v>9605</v>
      </c>
      <c r="R310" s="123">
        <v>2</v>
      </c>
      <c r="S310" s="122" t="s">
        <v>7615</v>
      </c>
      <c r="T310" s="396" t="s">
        <v>9627</v>
      </c>
      <c r="V310"/>
    </row>
    <row r="311" spans="1:22" hidden="1" x14ac:dyDescent="0.25">
      <c r="A311" s="31">
        <v>3848</v>
      </c>
      <c r="B311" s="53" t="s">
        <v>300</v>
      </c>
      <c r="C311" s="53" t="s">
        <v>9663</v>
      </c>
      <c r="D311" s="9" t="s">
        <v>301</v>
      </c>
      <c r="E311" s="54" t="s">
        <v>10</v>
      </c>
      <c r="F311" s="54">
        <v>67</v>
      </c>
      <c r="G311" s="372" t="str">
        <f>VLOOKUP(N311,'BANG THAM CHIEU'!C:E,3,0)</f>
        <v>ID055617</v>
      </c>
      <c r="H311" s="53">
        <v>7</v>
      </c>
      <c r="J311" s="10" t="str">
        <f>VLOOKUP(N311,'BANG THAM CHIEU'!C:E,2,0)</f>
        <v>MB2.2</v>
      </c>
      <c r="K311" s="590">
        <f>VLOOKUP(G311,'BANG THAM CHIEU'!$E$4:F1373,2,0)*H311</f>
        <v>420000</v>
      </c>
      <c r="L311" s="598">
        <f t="shared" si="4"/>
        <v>18.098767560113764</v>
      </c>
      <c r="M311" s="53" t="s">
        <v>9530</v>
      </c>
      <c r="N311" s="31" t="s">
        <v>4414</v>
      </c>
      <c r="O311" s="527">
        <v>44257</v>
      </c>
      <c r="P311" s="529" t="s">
        <v>10663</v>
      </c>
      <c r="Q311" s="528" t="s">
        <v>9605</v>
      </c>
      <c r="R311" s="123">
        <v>2</v>
      </c>
      <c r="S311" s="122" t="s">
        <v>7615</v>
      </c>
      <c r="T311" s="396" t="s">
        <v>9627</v>
      </c>
      <c r="V311"/>
    </row>
    <row r="312" spans="1:22" hidden="1" x14ac:dyDescent="0.25">
      <c r="A312" s="31">
        <v>3848</v>
      </c>
      <c r="B312" s="53" t="s">
        <v>300</v>
      </c>
      <c r="C312" s="53" t="s">
        <v>9663</v>
      </c>
      <c r="D312" s="9" t="s">
        <v>301</v>
      </c>
      <c r="E312" s="54" t="s">
        <v>10</v>
      </c>
      <c r="F312" s="54">
        <v>68</v>
      </c>
      <c r="G312" s="372" t="e">
        <f>VLOOKUP(N312,'BANG THAM CHIEU'!C:E,3,0)</f>
        <v>#N/A</v>
      </c>
      <c r="H312" s="53">
        <v>1</v>
      </c>
      <c r="J312" s="10" t="e">
        <f>VLOOKUP(N312,'BANG THAM CHIEU'!C:E,2,0)</f>
        <v>#N/A</v>
      </c>
      <c r="K312" s="590" t="e">
        <f>VLOOKUP(G312,'BANG THAM CHIEU'!$E$4:F1374,2,0)*H312</f>
        <v>#N/A</v>
      </c>
      <c r="L312" s="598" t="e">
        <f t="shared" si="4"/>
        <v>#N/A</v>
      </c>
      <c r="M312" s="53" t="s">
        <v>9530</v>
      </c>
      <c r="N312" s="11" t="s">
        <v>7863</v>
      </c>
      <c r="O312" s="527">
        <v>44258</v>
      </c>
      <c r="P312" s="529" t="s">
        <v>10663</v>
      </c>
      <c r="Q312" s="528" t="s">
        <v>9605</v>
      </c>
      <c r="R312" s="123">
        <v>2</v>
      </c>
      <c r="S312" s="122" t="s">
        <v>7616</v>
      </c>
      <c r="T312" s="396" t="s">
        <v>9633</v>
      </c>
      <c r="V312"/>
    </row>
    <row r="313" spans="1:22" hidden="1" x14ac:dyDescent="0.25">
      <c r="A313" s="31">
        <v>3848</v>
      </c>
      <c r="B313" s="53" t="s">
        <v>300</v>
      </c>
      <c r="C313" s="53" t="s">
        <v>9663</v>
      </c>
      <c r="D313" s="9" t="s">
        <v>301</v>
      </c>
      <c r="E313" s="54" t="s">
        <v>10</v>
      </c>
      <c r="F313" s="54">
        <v>69</v>
      </c>
      <c r="G313" s="372" t="str">
        <f>VLOOKUP(N313,'BANG THAM CHIEU'!C:E,3,0)</f>
        <v>ID055727</v>
      </c>
      <c r="H313" s="53">
        <v>15</v>
      </c>
      <c r="J313" s="10" t="str">
        <f>VLOOKUP(N313,'BANG THAM CHIEU'!C:E,2,0)</f>
        <v>MB3.2</v>
      </c>
      <c r="K313" s="590">
        <f>VLOOKUP(G313,'BANG THAM CHIEU'!$E$4:F1375,2,0)*H313</f>
        <v>1275000</v>
      </c>
      <c r="L313" s="598">
        <f t="shared" si="4"/>
        <v>54.942687236059641</v>
      </c>
      <c r="M313" s="53" t="s">
        <v>9530</v>
      </c>
      <c r="N313" s="11" t="s">
        <v>9646</v>
      </c>
      <c r="O313" s="527">
        <v>44258</v>
      </c>
      <c r="P313" s="529" t="s">
        <v>10663</v>
      </c>
      <c r="Q313" s="528" t="s">
        <v>9605</v>
      </c>
      <c r="R313" s="123">
        <v>2</v>
      </c>
      <c r="S313" s="122" t="s">
        <v>7616</v>
      </c>
      <c r="T313" s="396" t="s">
        <v>9616</v>
      </c>
      <c r="V313"/>
    </row>
    <row r="314" spans="1:22" hidden="1" x14ac:dyDescent="0.25">
      <c r="A314" s="31">
        <v>3848</v>
      </c>
      <c r="B314" s="53" t="s">
        <v>300</v>
      </c>
      <c r="C314" s="53" t="s">
        <v>9663</v>
      </c>
      <c r="D314" s="9" t="s">
        <v>301</v>
      </c>
      <c r="E314" s="54" t="s">
        <v>10</v>
      </c>
      <c r="F314" s="54">
        <v>70</v>
      </c>
      <c r="G314" s="372" t="str">
        <f>VLOOKUP(N314,'BANG THAM CHIEU'!C:E,3,0)</f>
        <v>ID055757</v>
      </c>
      <c r="H314" s="53">
        <v>40</v>
      </c>
      <c r="J314" s="10" t="str">
        <f>VLOOKUP(N314,'BANG THAM CHIEU'!C:E,2,0)</f>
        <v>MB3.2</v>
      </c>
      <c r="K314" s="590">
        <f>VLOOKUP(G314,'BANG THAM CHIEU'!$E$4:F1376,2,0)*H314</f>
        <v>2383120</v>
      </c>
      <c r="L314" s="598">
        <f t="shared" si="4"/>
        <v>102.69413082823408</v>
      </c>
      <c r="M314" s="53" t="s">
        <v>9530</v>
      </c>
      <c r="N314" s="11" t="s">
        <v>4539</v>
      </c>
      <c r="O314" s="527">
        <v>44258</v>
      </c>
      <c r="P314" s="529" t="s">
        <v>10663</v>
      </c>
      <c r="Q314" s="528" t="s">
        <v>9605</v>
      </c>
      <c r="R314" s="123">
        <v>2</v>
      </c>
      <c r="S314" s="122" t="s">
        <v>7616</v>
      </c>
      <c r="T314" s="396" t="s">
        <v>8693</v>
      </c>
      <c r="V314"/>
    </row>
    <row r="315" spans="1:22" hidden="1" x14ac:dyDescent="0.25">
      <c r="A315" s="31">
        <v>3848</v>
      </c>
      <c r="B315" s="53" t="s">
        <v>300</v>
      </c>
      <c r="C315" s="53" t="s">
        <v>9663</v>
      </c>
      <c r="D315" s="9" t="s">
        <v>301</v>
      </c>
      <c r="E315" s="54" t="s">
        <v>10</v>
      </c>
      <c r="F315" s="54">
        <v>71</v>
      </c>
      <c r="G315" s="372" t="str">
        <f>VLOOKUP(N315,'BANG THAM CHIEU'!C:E,3,0)</f>
        <v>ID055781</v>
      </c>
      <c r="H315" s="53">
        <v>10</v>
      </c>
      <c r="J315" s="10" t="str">
        <f>VLOOKUP(N315,'BANG THAM CHIEU'!C:E,2,0)</f>
        <v>MC2.2</v>
      </c>
      <c r="K315" s="590">
        <f>VLOOKUP(G315,'BANG THAM CHIEU'!$E$4:F1377,2,0)*H315</f>
        <v>48800</v>
      </c>
      <c r="L315" s="598">
        <f t="shared" si="4"/>
        <v>2.1029044212703609</v>
      </c>
      <c r="M315" s="53" t="s">
        <v>9530</v>
      </c>
      <c r="N315" s="11" t="s">
        <v>9647</v>
      </c>
      <c r="O315" s="527">
        <v>44258</v>
      </c>
      <c r="P315" s="529" t="s">
        <v>10663</v>
      </c>
      <c r="Q315" s="528" t="s">
        <v>9605</v>
      </c>
      <c r="R315" s="123">
        <v>2</v>
      </c>
      <c r="S315" s="122" t="s">
        <v>7616</v>
      </c>
      <c r="T315" s="396" t="s">
        <v>8693</v>
      </c>
      <c r="V315"/>
    </row>
    <row r="316" spans="1:22" hidden="1" x14ac:dyDescent="0.25">
      <c r="A316" s="31">
        <v>3848</v>
      </c>
      <c r="B316" s="53" t="s">
        <v>300</v>
      </c>
      <c r="C316" s="53" t="s">
        <v>9663</v>
      </c>
      <c r="D316" s="9" t="s">
        <v>301</v>
      </c>
      <c r="E316" s="54" t="s">
        <v>10</v>
      </c>
      <c r="F316" s="54">
        <v>72</v>
      </c>
      <c r="G316" s="372" t="str">
        <f>VLOOKUP(N316,'BANG THAM CHIEU'!C:E,3,0)</f>
        <v>ID055277</v>
      </c>
      <c r="H316" s="53">
        <v>1</v>
      </c>
      <c r="J316" s="10" t="str">
        <f>VLOOKUP(N316,'BANG THAM CHIEU'!C:E,2,0)</f>
        <v>MB1.1</v>
      </c>
      <c r="K316" s="590">
        <f>VLOOKUP(G316,'BANG THAM CHIEU'!$E$4:F1378,2,0)*H316</f>
        <v>250000</v>
      </c>
      <c r="L316" s="598">
        <f t="shared" si="4"/>
        <v>10.773075928639145</v>
      </c>
      <c r="M316" s="53" t="s">
        <v>9530</v>
      </c>
      <c r="N316" s="150" t="s">
        <v>6950</v>
      </c>
      <c r="O316" s="527">
        <v>44258</v>
      </c>
      <c r="P316" s="529" t="s">
        <v>10663</v>
      </c>
      <c r="Q316" s="528" t="s">
        <v>9605</v>
      </c>
      <c r="R316" s="123">
        <v>2</v>
      </c>
      <c r="S316" s="122" t="s">
        <v>7616</v>
      </c>
      <c r="T316" s="396" t="s">
        <v>8693</v>
      </c>
      <c r="V316"/>
    </row>
    <row r="317" spans="1:22" hidden="1" x14ac:dyDescent="0.25">
      <c r="A317" s="31">
        <v>3848</v>
      </c>
      <c r="B317" s="53" t="s">
        <v>300</v>
      </c>
      <c r="C317" s="53" t="s">
        <v>9663</v>
      </c>
      <c r="D317" s="9" t="s">
        <v>301</v>
      </c>
      <c r="E317" s="54" t="s">
        <v>10</v>
      </c>
      <c r="F317" s="54">
        <v>73</v>
      </c>
      <c r="G317" s="372" t="str">
        <f>VLOOKUP(N317,'BANG THAM CHIEU'!C:E,3,0)</f>
        <v>ID057307</v>
      </c>
      <c r="H317" s="53">
        <v>1</v>
      </c>
      <c r="J317" s="10" t="str">
        <f>VLOOKUP(N317,'BANG THAM CHIEU'!C:E,2,0)</f>
        <v>MB1.1</v>
      </c>
      <c r="K317" s="590">
        <f>VLOOKUP(G317,'BANG THAM CHIEU'!$E$4:F1379,2,0)*H317</f>
        <v>30000</v>
      </c>
      <c r="L317" s="598">
        <f t="shared" si="4"/>
        <v>1.2927691114366975</v>
      </c>
      <c r="M317" s="53" t="s">
        <v>9530</v>
      </c>
      <c r="N317" s="31" t="s">
        <v>10319</v>
      </c>
      <c r="O317" s="527">
        <v>44258</v>
      </c>
      <c r="P317" s="529" t="s">
        <v>10663</v>
      </c>
      <c r="Q317" s="528" t="s">
        <v>9605</v>
      </c>
      <c r="R317" s="123">
        <v>2</v>
      </c>
      <c r="S317" s="122" t="s">
        <v>7616</v>
      </c>
      <c r="T317" s="396" t="s">
        <v>8693</v>
      </c>
      <c r="V317"/>
    </row>
    <row r="318" spans="1:22" hidden="1" x14ac:dyDescent="0.25">
      <c r="A318" s="31">
        <v>3848</v>
      </c>
      <c r="B318" s="53" t="s">
        <v>300</v>
      </c>
      <c r="C318" s="53" t="s">
        <v>9663</v>
      </c>
      <c r="D318" s="9" t="s">
        <v>301</v>
      </c>
      <c r="E318" s="54" t="s">
        <v>10</v>
      </c>
      <c r="F318" s="54">
        <v>74</v>
      </c>
      <c r="G318" s="372" t="str">
        <f>VLOOKUP(N318,'BANG THAM CHIEU'!C:E,3,0)</f>
        <v>ID057313</v>
      </c>
      <c r="H318" s="53">
        <v>1</v>
      </c>
      <c r="J318" s="10" t="str">
        <f>VLOOKUP(N318,'BANG THAM CHIEU'!C:E,2,0)</f>
        <v>MB1.1</v>
      </c>
      <c r="K318" s="590">
        <f>VLOOKUP(G318,'BANG THAM CHIEU'!$E$4:F1380,2,0)*H318</f>
        <v>130000</v>
      </c>
      <c r="L318" s="598">
        <f t="shared" si="4"/>
        <v>5.6019994828923556</v>
      </c>
      <c r="M318" s="53" t="s">
        <v>9530</v>
      </c>
      <c r="N318" s="11" t="s">
        <v>6949</v>
      </c>
      <c r="O318" s="527">
        <v>44258</v>
      </c>
      <c r="P318" s="529" t="s">
        <v>10663</v>
      </c>
      <c r="Q318" s="528" t="s">
        <v>9605</v>
      </c>
      <c r="R318" s="123">
        <v>2</v>
      </c>
      <c r="S318" s="122" t="s">
        <v>7616</v>
      </c>
      <c r="T318" s="396" t="s">
        <v>8693</v>
      </c>
      <c r="V318"/>
    </row>
    <row r="319" spans="1:22" ht="120" hidden="1" x14ac:dyDescent="0.25">
      <c r="A319" s="31">
        <v>3848</v>
      </c>
      <c r="B319" s="53" t="s">
        <v>300</v>
      </c>
      <c r="C319" s="53" t="s">
        <v>9663</v>
      </c>
      <c r="D319" s="9" t="s">
        <v>301</v>
      </c>
      <c r="E319" s="54" t="s">
        <v>10</v>
      </c>
      <c r="F319" s="54">
        <v>75</v>
      </c>
      <c r="G319" s="372" t="str">
        <f>VLOOKUP(N319,'BANG THAM CHIEU'!C:E,3,0)</f>
        <v>ID055527</v>
      </c>
      <c r="H319" s="53">
        <v>1</v>
      </c>
      <c r="J319" s="10" t="str">
        <f>VLOOKUP(N319,'BANG THAM CHIEU'!C:E,2,0)</f>
        <v>MB1.1</v>
      </c>
      <c r="K319" s="590">
        <f>VLOOKUP(G319,'BANG THAM CHIEU'!$E$4:F1381,2,0)*H319</f>
        <v>60000</v>
      </c>
      <c r="L319" s="598">
        <f t="shared" si="4"/>
        <v>2.585538222873395</v>
      </c>
      <c r="M319" s="53" t="s">
        <v>9530</v>
      </c>
      <c r="N319" s="171" t="s">
        <v>8489</v>
      </c>
      <c r="O319" s="527">
        <v>44258</v>
      </c>
      <c r="P319" s="529" t="s">
        <v>10663</v>
      </c>
      <c r="Q319" s="528" t="s">
        <v>9605</v>
      </c>
      <c r="R319" s="123">
        <v>2</v>
      </c>
      <c r="S319" s="122" t="s">
        <v>7616</v>
      </c>
      <c r="T319" s="396" t="s">
        <v>8693</v>
      </c>
      <c r="V319"/>
    </row>
    <row r="320" spans="1:22" hidden="1" x14ac:dyDescent="0.25">
      <c r="A320" s="31">
        <v>3848</v>
      </c>
      <c r="B320" s="53" t="s">
        <v>300</v>
      </c>
      <c r="C320" s="53" t="s">
        <v>9663</v>
      </c>
      <c r="D320" s="9" t="s">
        <v>301</v>
      </c>
      <c r="E320" s="54" t="s">
        <v>10</v>
      </c>
      <c r="F320" s="54">
        <v>76</v>
      </c>
      <c r="G320" s="372" t="str">
        <f>VLOOKUP(N320,'BANG THAM CHIEU'!C:E,3,0)</f>
        <v>ID057041</v>
      </c>
      <c r="H320" s="53">
        <v>2</v>
      </c>
      <c r="J320" s="10" t="str">
        <f>VLOOKUP(N320,'BANG THAM CHIEU'!C:E,2,0)</f>
        <v>MB1.2</v>
      </c>
      <c r="K320" s="590">
        <f>VLOOKUP(G320,'BANG THAM CHIEU'!$E$4:F1382,2,0)*H320</f>
        <v>158000</v>
      </c>
      <c r="L320" s="598">
        <f t="shared" si="4"/>
        <v>6.80858398689994</v>
      </c>
      <c r="M320" s="53" t="s">
        <v>9530</v>
      </c>
      <c r="N320" s="11" t="s">
        <v>6607</v>
      </c>
      <c r="O320" s="527">
        <v>44258</v>
      </c>
      <c r="P320" s="529" t="s">
        <v>10663</v>
      </c>
      <c r="Q320" s="528" t="s">
        <v>9605</v>
      </c>
      <c r="R320" s="123">
        <v>2</v>
      </c>
      <c r="S320" s="122" t="s">
        <v>7616</v>
      </c>
      <c r="T320" s="396" t="s">
        <v>8693</v>
      </c>
      <c r="V320"/>
    </row>
    <row r="321" spans="1:22" hidden="1" x14ac:dyDescent="0.25">
      <c r="A321" s="31">
        <v>3848</v>
      </c>
      <c r="B321" s="53" t="s">
        <v>300</v>
      </c>
      <c r="C321" s="53" t="s">
        <v>9663</v>
      </c>
      <c r="D321" s="9" t="s">
        <v>301</v>
      </c>
      <c r="E321" s="54" t="s">
        <v>10</v>
      </c>
      <c r="F321" s="54">
        <v>77</v>
      </c>
      <c r="G321" s="372" t="str">
        <f>VLOOKUP(N321,'BANG THAM CHIEU'!C:E,3,0)</f>
        <v>ID055544</v>
      </c>
      <c r="H321" s="53">
        <v>9</v>
      </c>
      <c r="J321" s="10" t="str">
        <f>VLOOKUP(N321,'BANG THAM CHIEU'!C:E,2,0)</f>
        <v>MC3.4</v>
      </c>
      <c r="K321" s="590">
        <f>VLOOKUP(G321,'BANG THAM CHIEU'!$E$4:F1383,2,0)*H321</f>
        <v>198000</v>
      </c>
      <c r="L321" s="598">
        <f t="shared" si="4"/>
        <v>8.5322761354822028</v>
      </c>
      <c r="M321" s="53" t="s">
        <v>9530</v>
      </c>
      <c r="N321" s="31" t="s">
        <v>6606</v>
      </c>
      <c r="O321" s="527">
        <v>44258</v>
      </c>
      <c r="P321" s="529" t="s">
        <v>10663</v>
      </c>
      <c r="Q321" s="528" t="s">
        <v>9605</v>
      </c>
      <c r="R321" s="123">
        <v>2</v>
      </c>
      <c r="S321" s="122" t="s">
        <v>7614</v>
      </c>
      <c r="T321" s="396" t="s">
        <v>8693</v>
      </c>
      <c r="V321"/>
    </row>
    <row r="322" spans="1:22" hidden="1" x14ac:dyDescent="0.25">
      <c r="A322" s="31">
        <v>3848</v>
      </c>
      <c r="B322" s="53" t="s">
        <v>300</v>
      </c>
      <c r="C322" s="53" t="s">
        <v>9663</v>
      </c>
      <c r="D322" s="9" t="s">
        <v>301</v>
      </c>
      <c r="E322" s="54" t="s">
        <v>10</v>
      </c>
      <c r="F322" s="54">
        <v>78</v>
      </c>
      <c r="G322" s="372" t="str">
        <f>VLOOKUP(N322,'BANG THAM CHIEU'!C:E,3,0)</f>
        <v>ID055554</v>
      </c>
      <c r="H322" s="53">
        <v>24</v>
      </c>
      <c r="J322" s="10" t="str">
        <f>VLOOKUP(N322,'BANG THAM CHIEU'!C:E,2,0)</f>
        <v>MB1.3</v>
      </c>
      <c r="K322" s="590">
        <f>VLOOKUP(G322,'BANG THAM CHIEU'!$E$4:F1384,2,0)*H322</f>
        <v>288000</v>
      </c>
      <c r="L322" s="598">
        <f t="shared" si="4"/>
        <v>12.410583469792295</v>
      </c>
      <c r="M322" s="53" t="s">
        <v>9530</v>
      </c>
      <c r="N322" s="11" t="s">
        <v>7242</v>
      </c>
      <c r="O322" s="527">
        <v>44258</v>
      </c>
      <c r="P322" s="529" t="s">
        <v>10663</v>
      </c>
      <c r="Q322" s="528" t="s">
        <v>9605</v>
      </c>
      <c r="R322" s="123">
        <v>2</v>
      </c>
      <c r="S322" s="122" t="s">
        <v>7614</v>
      </c>
      <c r="T322" s="396" t="s">
        <v>8693</v>
      </c>
      <c r="V322"/>
    </row>
    <row r="323" spans="1:22" hidden="1" x14ac:dyDescent="0.25">
      <c r="A323" s="31">
        <v>3848</v>
      </c>
      <c r="B323" s="53" t="s">
        <v>300</v>
      </c>
      <c r="C323" s="53" t="s">
        <v>9663</v>
      </c>
      <c r="D323" s="9" t="s">
        <v>301</v>
      </c>
      <c r="E323" s="54" t="s">
        <v>10</v>
      </c>
      <c r="F323" s="54">
        <v>79</v>
      </c>
      <c r="G323" s="372" t="str">
        <f>VLOOKUP(N323,'BANG THAM CHIEU'!C:E,3,0)</f>
        <v>ID057031</v>
      </c>
      <c r="H323" s="11">
        <v>25</v>
      </c>
      <c r="J323" s="10" t="str">
        <f>VLOOKUP(N323,'BANG THAM CHIEU'!C:E,2,0)</f>
        <v>MC2.2</v>
      </c>
      <c r="K323" s="590">
        <f>VLOOKUP(G323,'BANG THAM CHIEU'!$E$4:F1385,2,0)*H323</f>
        <v>287500</v>
      </c>
      <c r="L323" s="598">
        <f t="shared" ref="L323:L386" si="5">K323/23206</f>
        <v>12.389037317935017</v>
      </c>
      <c r="M323" s="53" t="s">
        <v>9530</v>
      </c>
      <c r="N323" s="11" t="s">
        <v>9652</v>
      </c>
      <c r="O323" s="527">
        <v>44259</v>
      </c>
      <c r="P323" s="529" t="s">
        <v>10663</v>
      </c>
      <c r="Q323" s="528" t="s">
        <v>9605</v>
      </c>
      <c r="R323" s="123">
        <v>2</v>
      </c>
      <c r="S323" s="122" t="s">
        <v>9638</v>
      </c>
      <c r="T323" s="396" t="s">
        <v>8693</v>
      </c>
      <c r="V323"/>
    </row>
    <row r="324" spans="1:22" hidden="1" x14ac:dyDescent="0.25">
      <c r="A324" s="31">
        <v>3848</v>
      </c>
      <c r="B324" s="53" t="s">
        <v>300</v>
      </c>
      <c r="C324" s="53" t="s">
        <v>9663</v>
      </c>
      <c r="D324" s="9" t="s">
        <v>301</v>
      </c>
      <c r="E324" s="54" t="s">
        <v>10</v>
      </c>
      <c r="F324" s="54">
        <v>80</v>
      </c>
      <c r="G324" s="372" t="str">
        <f>VLOOKUP(N324,'BANG THAM CHIEU'!C:E,3,0)</f>
        <v>ID055688</v>
      </c>
      <c r="H324" s="53">
        <v>2</v>
      </c>
      <c r="J324" s="10" t="str">
        <f>VLOOKUP(N324,'BANG THAM CHIEU'!C:E,2,0)</f>
        <v>MD2.3</v>
      </c>
      <c r="K324" s="590">
        <f>VLOOKUP(G324,'BANG THAM CHIEU'!$E$4:F1386,2,0)*H324</f>
        <v>2500000</v>
      </c>
      <c r="L324" s="598">
        <f t="shared" si="5"/>
        <v>107.73075928639145</v>
      </c>
      <c r="M324" s="53" t="s">
        <v>9530</v>
      </c>
      <c r="N324" s="11" t="s">
        <v>7424</v>
      </c>
      <c r="O324" s="527">
        <v>44260</v>
      </c>
      <c r="P324" s="529" t="s">
        <v>10663</v>
      </c>
      <c r="Q324" s="528" t="s">
        <v>9605</v>
      </c>
      <c r="R324" s="123">
        <v>2</v>
      </c>
      <c r="S324" s="122" t="s">
        <v>9723</v>
      </c>
      <c r="T324" s="396" t="s">
        <v>9640</v>
      </c>
      <c r="V324"/>
    </row>
    <row r="325" spans="1:22" ht="16.5" hidden="1" customHeight="1" x14ac:dyDescent="0.25">
      <c r="A325" s="31">
        <v>3848</v>
      </c>
      <c r="B325" s="53" t="s">
        <v>300</v>
      </c>
      <c r="C325" s="53" t="s">
        <v>9663</v>
      </c>
      <c r="D325" s="9" t="s">
        <v>301</v>
      </c>
      <c r="E325" s="54" t="s">
        <v>10</v>
      </c>
      <c r="F325" s="54">
        <v>81</v>
      </c>
      <c r="G325" s="372" t="str">
        <f>VLOOKUP(N325,'BANG THAM CHIEU'!C:E,3,0)</f>
        <v>ID055690</v>
      </c>
      <c r="H325" s="53">
        <v>2</v>
      </c>
      <c r="J325" s="10" t="str">
        <f>VLOOKUP(N325,'BANG THAM CHIEU'!C:E,2,0)</f>
        <v>MD2.4</v>
      </c>
      <c r="K325" s="590">
        <f>VLOOKUP(G325,'BANG THAM CHIEU'!$E$4:F1387,2,0)*H325</f>
        <v>4000000</v>
      </c>
      <c r="L325" s="598">
        <f t="shared" si="5"/>
        <v>172.36921485822631</v>
      </c>
      <c r="M325" s="53" t="s">
        <v>9530</v>
      </c>
      <c r="N325" s="31" t="s">
        <v>7425</v>
      </c>
      <c r="O325" s="527">
        <v>44260</v>
      </c>
      <c r="P325" s="529" t="s">
        <v>10663</v>
      </c>
      <c r="Q325" s="528" t="s">
        <v>9605</v>
      </c>
      <c r="R325" s="123">
        <v>2</v>
      </c>
      <c r="S325" s="122" t="s">
        <v>9723</v>
      </c>
      <c r="T325" s="396" t="s">
        <v>9640</v>
      </c>
      <c r="V325"/>
    </row>
    <row r="326" spans="1:22" hidden="1" x14ac:dyDescent="0.25">
      <c r="A326" s="31">
        <v>3848</v>
      </c>
      <c r="B326" s="53" t="s">
        <v>300</v>
      </c>
      <c r="D326" s="9" t="s">
        <v>301</v>
      </c>
      <c r="E326" s="54" t="s">
        <v>10</v>
      </c>
      <c r="G326" s="372" t="str">
        <f>VLOOKUP(N326,'BANG THAM CHIEU'!C:E,3,0)</f>
        <v>TKN-04</v>
      </c>
      <c r="H326" s="53">
        <v>10</v>
      </c>
      <c r="J326" s="10" t="str">
        <f>VLOOKUP(N326,'BANG THAM CHIEU'!C:E,2,0)</f>
        <v>MKHO</v>
      </c>
      <c r="K326" s="590">
        <f>VLOOKUP(G326,'BANG THAM CHIEU'!$E$4:F1388,2,0)*H326</f>
        <v>20000</v>
      </c>
      <c r="L326" s="598">
        <f t="shared" si="5"/>
        <v>0.86184607429113158</v>
      </c>
      <c r="N326" s="11" t="s">
        <v>6617</v>
      </c>
      <c r="O326" s="527">
        <v>44235</v>
      </c>
      <c r="P326" s="529" t="s">
        <v>10663</v>
      </c>
      <c r="Q326" s="122" t="s">
        <v>9583</v>
      </c>
      <c r="R326" s="123">
        <v>2</v>
      </c>
      <c r="S326" s="122" t="s">
        <v>7615</v>
      </c>
      <c r="T326" s="396" t="s">
        <v>8693</v>
      </c>
      <c r="V326"/>
    </row>
    <row r="327" spans="1:22" hidden="1" x14ac:dyDescent="0.25">
      <c r="A327" s="31">
        <v>3848</v>
      </c>
      <c r="B327" s="53" t="s">
        <v>300</v>
      </c>
      <c r="D327" s="9" t="s">
        <v>301</v>
      </c>
      <c r="E327" s="54" t="s">
        <v>10</v>
      </c>
      <c r="G327" s="399">
        <f>VLOOKUP(N327,'BANG THAM CHIEU'!C:E,3,0)</f>
        <v>51515723</v>
      </c>
      <c r="H327" s="53">
        <v>1</v>
      </c>
      <c r="J327" s="10" t="str">
        <f>VLOOKUP(N327,'BANG THAM CHIEU'!C:E,2,0)</f>
        <v>MKHO</v>
      </c>
      <c r="K327" s="590">
        <f>VLOOKUP(G327,'BANG THAM CHIEU'!$E$4:F1389,2,0)*H327</f>
        <v>5460000</v>
      </c>
      <c r="L327" s="598">
        <f t="shared" si="5"/>
        <v>235.28397828147894</v>
      </c>
      <c r="N327" s="11" t="s">
        <v>8905</v>
      </c>
      <c r="O327" s="527">
        <v>44235</v>
      </c>
      <c r="P327" s="529" t="s">
        <v>10663</v>
      </c>
      <c r="Q327" s="122" t="s">
        <v>9583</v>
      </c>
      <c r="R327" s="123">
        <v>2</v>
      </c>
      <c r="S327" s="122" t="s">
        <v>7615</v>
      </c>
      <c r="T327" s="396" t="s">
        <v>9586</v>
      </c>
      <c r="V327"/>
    </row>
    <row r="328" spans="1:22" hidden="1" x14ac:dyDescent="0.25">
      <c r="A328" s="31">
        <v>3848</v>
      </c>
      <c r="B328" s="53" t="s">
        <v>300</v>
      </c>
      <c r="D328" s="9" t="s">
        <v>301</v>
      </c>
      <c r="E328" s="54" t="s">
        <v>10</v>
      </c>
      <c r="G328" s="399" t="str">
        <f>VLOOKUP(N328,'BANG THAM CHIEU'!C:E,3,0)</f>
        <v>8x150x210</v>
      </c>
      <c r="H328" s="53">
        <v>2</v>
      </c>
      <c r="J328" s="10" t="str">
        <f>VLOOKUP(N328,'BANG THAM CHIEU'!C:E,2,0)</f>
        <v>MB4.1</v>
      </c>
      <c r="K328" s="590">
        <f>VLOOKUP(G328,'BANG THAM CHIEU'!$E$4:F1390,2,0)*H328</f>
        <v>40000</v>
      </c>
      <c r="L328" s="598">
        <f t="shared" si="5"/>
        <v>1.7236921485822632</v>
      </c>
      <c r="N328" s="11" t="s">
        <v>7262</v>
      </c>
      <c r="O328" s="527">
        <v>44235</v>
      </c>
      <c r="P328" s="529" t="s">
        <v>10663</v>
      </c>
      <c r="Q328" s="122" t="s">
        <v>9583</v>
      </c>
      <c r="R328" s="123">
        <v>2</v>
      </c>
      <c r="S328" s="122" t="s">
        <v>7614</v>
      </c>
      <c r="T328" s="396" t="s">
        <v>8693</v>
      </c>
      <c r="V328"/>
    </row>
    <row r="329" spans="1:22" hidden="1" x14ac:dyDescent="0.25">
      <c r="A329" s="31">
        <v>3848</v>
      </c>
      <c r="B329" s="53" t="s">
        <v>300</v>
      </c>
      <c r="D329" s="9" t="s">
        <v>301</v>
      </c>
      <c r="E329" s="54" t="s">
        <v>10</v>
      </c>
      <c r="G329" s="399" t="str">
        <f>VLOOKUP(N329,'BANG THAM CHIEU'!C:E,3,0)</f>
        <v>ZT984</v>
      </c>
      <c r="H329" s="53">
        <v>6</v>
      </c>
      <c r="J329" s="10" t="str">
        <f>VLOOKUP(N329,'BANG THAM CHIEU'!C:E,2,0)</f>
        <v>MB1.2</v>
      </c>
      <c r="K329" s="590">
        <f>VLOOKUP(G329,'BANG THAM CHIEU'!$E$4:F1391,2,0)*H329</f>
        <v>600000</v>
      </c>
      <c r="L329" s="598">
        <f t="shared" si="5"/>
        <v>25.855382228733948</v>
      </c>
      <c r="N329" s="11" t="s">
        <v>7666</v>
      </c>
      <c r="O329" s="527">
        <v>44244</v>
      </c>
      <c r="P329" s="529" t="s">
        <v>10663</v>
      </c>
      <c r="Q329" s="122" t="s">
        <v>9590</v>
      </c>
      <c r="R329" s="123">
        <v>2</v>
      </c>
      <c r="S329" s="122" t="s">
        <v>7616</v>
      </c>
      <c r="T329" s="396" t="s">
        <v>9591</v>
      </c>
      <c r="V329"/>
    </row>
    <row r="330" spans="1:22" hidden="1" x14ac:dyDescent="0.25">
      <c r="A330" s="31">
        <v>3848</v>
      </c>
      <c r="B330" s="53" t="s">
        <v>300</v>
      </c>
      <c r="D330" s="9" t="s">
        <v>301</v>
      </c>
      <c r="E330" s="54" t="s">
        <v>10</v>
      </c>
      <c r="G330" s="399" t="str">
        <f>VLOOKUP(N330,'BANG THAM CHIEU'!C:E,3,0)</f>
        <v>CC21-34</v>
      </c>
      <c r="H330" s="53">
        <v>1</v>
      </c>
      <c r="J330" s="10" t="str">
        <f>VLOOKUP(N330,'BANG THAM CHIEU'!C:E,2,0)</f>
        <v>MKHO</v>
      </c>
      <c r="K330" s="590">
        <f>VLOOKUP(G330,'BANG THAM CHIEU'!$E$4:F1392,2,0)*H330</f>
        <v>4000</v>
      </c>
      <c r="L330" s="598">
        <f t="shared" si="5"/>
        <v>0.17236921485822632</v>
      </c>
      <c r="N330" s="31" t="s">
        <v>6828</v>
      </c>
      <c r="O330" s="527">
        <v>44245</v>
      </c>
      <c r="P330" s="529" t="s">
        <v>10663</v>
      </c>
      <c r="Q330" s="122" t="s">
        <v>9590</v>
      </c>
      <c r="R330" s="123">
        <v>2</v>
      </c>
      <c r="S330" s="122" t="s">
        <v>7616</v>
      </c>
      <c r="T330" s="396" t="s">
        <v>9597</v>
      </c>
      <c r="V330"/>
    </row>
    <row r="331" spans="1:22" hidden="1" x14ac:dyDescent="0.25">
      <c r="A331" s="31">
        <v>3848</v>
      </c>
      <c r="B331" s="53" t="s">
        <v>300</v>
      </c>
      <c r="D331" s="9" t="s">
        <v>301</v>
      </c>
      <c r="E331" s="54" t="s">
        <v>10</v>
      </c>
      <c r="G331" s="399" t="str">
        <f>VLOOKUP(N331,'BANG THAM CHIEU'!C:E,3,0)</f>
        <v>ZT984</v>
      </c>
      <c r="H331" s="53">
        <v>5</v>
      </c>
      <c r="J331" s="10" t="str">
        <f>VLOOKUP(N331,'BANG THAM CHIEU'!C:E,2,0)</f>
        <v>MB1.2</v>
      </c>
      <c r="K331" s="590">
        <f>VLOOKUP(G331,'BANG THAM CHIEU'!$E$4:F1393,2,0)*H331</f>
        <v>500000</v>
      </c>
      <c r="L331" s="598">
        <f t="shared" si="5"/>
        <v>21.546151857278289</v>
      </c>
      <c r="N331" s="11" t="s">
        <v>7666</v>
      </c>
      <c r="O331" s="527">
        <v>44246</v>
      </c>
      <c r="P331" s="529" t="s">
        <v>10663</v>
      </c>
      <c r="Q331" s="122" t="s">
        <v>9590</v>
      </c>
      <c r="R331" s="123">
        <v>2</v>
      </c>
      <c r="S331" s="122" t="s">
        <v>7619</v>
      </c>
      <c r="T331" s="396" t="s">
        <v>8693</v>
      </c>
      <c r="V331"/>
    </row>
    <row r="332" spans="1:22" hidden="1" x14ac:dyDescent="0.25">
      <c r="A332" s="31">
        <v>3848</v>
      </c>
      <c r="B332" s="53" t="s">
        <v>300</v>
      </c>
      <c r="D332" s="9" t="s">
        <v>301</v>
      </c>
      <c r="E332" s="54" t="s">
        <v>10</v>
      </c>
      <c r="G332" s="399" t="str">
        <f>VLOOKUP(N332,'BANG THAM CHIEU'!C:E,3,0)</f>
        <v>B-013</v>
      </c>
      <c r="H332" s="53">
        <v>4</v>
      </c>
      <c r="J332" s="10" t="str">
        <f>VLOOKUP(N332,'BANG THAM CHIEU'!C:E,2,0)</f>
        <v>MA1.2</v>
      </c>
      <c r="K332" s="590">
        <f>VLOOKUP(G332,'BANG THAM CHIEU'!$E$4:F1394,2,0)*H332</f>
        <v>240000</v>
      </c>
      <c r="L332" s="598">
        <f t="shared" si="5"/>
        <v>10.34215289149358</v>
      </c>
      <c r="N332" s="31" t="s">
        <v>4445</v>
      </c>
      <c r="O332" s="527">
        <v>44246</v>
      </c>
      <c r="P332" s="529" t="s">
        <v>10663</v>
      </c>
      <c r="Q332" s="122" t="s">
        <v>9590</v>
      </c>
      <c r="R332" s="123">
        <v>2</v>
      </c>
      <c r="S332" s="122" t="s">
        <v>8816</v>
      </c>
      <c r="T332" s="396" t="s">
        <v>8693</v>
      </c>
      <c r="V332"/>
    </row>
    <row r="333" spans="1:22" hidden="1" x14ac:dyDescent="0.25">
      <c r="A333" s="31">
        <v>3848</v>
      </c>
      <c r="B333" s="53" t="s">
        <v>300</v>
      </c>
      <c r="D333" s="9" t="s">
        <v>301</v>
      </c>
      <c r="E333" s="54" t="s">
        <v>10</v>
      </c>
      <c r="G333" s="399" t="str">
        <f>VLOOKUP(N333,'BANG THAM CHIEU'!C:E,3,0)</f>
        <v>BM604</v>
      </c>
      <c r="H333" s="53">
        <v>4</v>
      </c>
      <c r="J333" s="10" t="str">
        <f>VLOOKUP(N333,'BANG THAM CHIEU'!C:E,2,0)</f>
        <v>MA2.2</v>
      </c>
      <c r="K333" s="590">
        <f>VLOOKUP(G333,'BANG THAM CHIEU'!$E$4:F1395,2,0)*H333</f>
        <v>1096452</v>
      </c>
      <c r="L333" s="598">
        <f t="shared" si="5"/>
        <v>47.248642592432994</v>
      </c>
      <c r="N333" s="11" t="s">
        <v>7656</v>
      </c>
      <c r="O333" s="527">
        <v>44246</v>
      </c>
      <c r="P333" s="529" t="s">
        <v>10663</v>
      </c>
      <c r="Q333" s="122" t="s">
        <v>9590</v>
      </c>
      <c r="R333" s="123">
        <v>2</v>
      </c>
      <c r="S333" s="122" t="s">
        <v>8816</v>
      </c>
      <c r="T333" s="396" t="s">
        <v>8693</v>
      </c>
      <c r="V333"/>
    </row>
    <row r="334" spans="1:22" hidden="1" x14ac:dyDescent="0.25">
      <c r="A334" s="31">
        <v>3848</v>
      </c>
      <c r="B334" s="53" t="s">
        <v>300</v>
      </c>
      <c r="D334" s="9" t="s">
        <v>301</v>
      </c>
      <c r="E334" s="54" t="s">
        <v>10</v>
      </c>
      <c r="G334" s="399" t="str">
        <f>VLOOKUP(N334,'BANG THAM CHIEU'!C:E,3,0)</f>
        <v>B-015</v>
      </c>
      <c r="H334" s="53">
        <v>10</v>
      </c>
      <c r="J334" s="10" t="str">
        <f>VLOOKUP(N334,'BANG THAM CHIEU'!C:E,2,0)</f>
        <v>MA1.2</v>
      </c>
      <c r="K334" s="590">
        <f>VLOOKUP(G334,'BANG THAM CHIEU'!$E$4:F1396,2,0)*H334</f>
        <v>200000</v>
      </c>
      <c r="L334" s="598">
        <f t="shared" si="5"/>
        <v>8.6184607429113154</v>
      </c>
      <c r="N334" s="31" t="s">
        <v>7233</v>
      </c>
      <c r="O334" s="527">
        <v>44246</v>
      </c>
      <c r="P334" s="529" t="s">
        <v>10663</v>
      </c>
      <c r="Q334" s="122" t="s">
        <v>9590</v>
      </c>
      <c r="R334" s="123">
        <v>2</v>
      </c>
      <c r="S334" s="122" t="s">
        <v>7615</v>
      </c>
      <c r="T334" s="396" t="s">
        <v>9602</v>
      </c>
      <c r="V334"/>
    </row>
    <row r="335" spans="1:22" hidden="1" x14ac:dyDescent="0.25">
      <c r="A335" s="31">
        <v>3848</v>
      </c>
      <c r="B335" s="53" t="s">
        <v>300</v>
      </c>
      <c r="D335" s="9" t="s">
        <v>301</v>
      </c>
      <c r="E335" s="54" t="s">
        <v>10</v>
      </c>
      <c r="G335" s="399" t="str">
        <f>VLOOKUP(N335,'BANG THAM CHIEU'!C:E,3,0)</f>
        <v>B-015</v>
      </c>
      <c r="H335" s="53">
        <v>3</v>
      </c>
      <c r="J335" s="10" t="str">
        <f>VLOOKUP(N335,'BANG THAM CHIEU'!C:E,2,0)</f>
        <v>MA1.2</v>
      </c>
      <c r="K335" s="590">
        <f>VLOOKUP(G335,'BANG THAM CHIEU'!$E$4:F1397,2,0)*H335</f>
        <v>60000</v>
      </c>
      <c r="L335" s="598">
        <f t="shared" si="5"/>
        <v>2.585538222873395</v>
      </c>
      <c r="N335" s="31" t="s">
        <v>7233</v>
      </c>
      <c r="O335" s="527">
        <v>44249</v>
      </c>
      <c r="P335" s="529" t="s">
        <v>10663</v>
      </c>
      <c r="Q335" s="122" t="s">
        <v>9594</v>
      </c>
      <c r="R335" s="123">
        <v>2</v>
      </c>
      <c r="S335" s="122" t="s">
        <v>7614</v>
      </c>
      <c r="T335" s="396" t="s">
        <v>8693</v>
      </c>
      <c r="V335"/>
    </row>
    <row r="336" spans="1:22" hidden="1" x14ac:dyDescent="0.25">
      <c r="A336" s="31">
        <v>3848</v>
      </c>
      <c r="B336" s="53" t="s">
        <v>300</v>
      </c>
      <c r="D336" s="9" t="s">
        <v>301</v>
      </c>
      <c r="E336" s="54" t="s">
        <v>10</v>
      </c>
      <c r="G336" s="399">
        <f>VLOOKUP(N336,'BANG THAM CHIEU'!C:E,3,0)</f>
        <v>50432647</v>
      </c>
      <c r="H336" s="53">
        <v>2</v>
      </c>
      <c r="J336" s="10" t="str">
        <f>VLOOKUP(N336,'BANG THAM CHIEU'!C:E,2,0)</f>
        <v>MA1.2</v>
      </c>
      <c r="K336" s="590">
        <f>VLOOKUP(G336,'BANG THAM CHIEU'!$E$4:F1398,2,0)*H336</f>
        <v>5662000</v>
      </c>
      <c r="L336" s="598">
        <f t="shared" si="5"/>
        <v>243.98862363181937</v>
      </c>
      <c r="N336" s="31" t="s">
        <v>7626</v>
      </c>
      <c r="O336" s="527">
        <v>44251</v>
      </c>
      <c r="P336" s="529" t="s">
        <v>10663</v>
      </c>
      <c r="Q336" s="122" t="s">
        <v>9594</v>
      </c>
      <c r="R336" s="123">
        <v>2</v>
      </c>
      <c r="S336" s="122" t="s">
        <v>7615</v>
      </c>
      <c r="T336" s="396" t="s">
        <v>9606</v>
      </c>
      <c r="V336"/>
    </row>
    <row r="337" spans="1:22" hidden="1" x14ac:dyDescent="0.25">
      <c r="A337" s="31">
        <v>3848</v>
      </c>
      <c r="B337" s="53" t="s">
        <v>300</v>
      </c>
      <c r="D337" s="9" t="s">
        <v>301</v>
      </c>
      <c r="E337" s="54" t="s">
        <v>10</v>
      </c>
      <c r="G337" s="399" t="str">
        <f>VLOOKUP(N337,'BANG THAM CHIEU'!C:E,3,0)</f>
        <v>B-026</v>
      </c>
      <c r="H337" s="53">
        <v>2</v>
      </c>
      <c r="J337" s="10" t="str">
        <f>VLOOKUP(N337,'BANG THAM CHIEU'!C:E,2,0)</f>
        <v>MA2.2</v>
      </c>
      <c r="K337" s="590">
        <f>VLOOKUP(G337,'BANG THAM CHIEU'!$E$4:F1399,2,0)*H337</f>
        <v>100000</v>
      </c>
      <c r="L337" s="598">
        <f t="shared" si="5"/>
        <v>4.3092303714556577</v>
      </c>
      <c r="N337" s="31" t="s">
        <v>4451</v>
      </c>
      <c r="O337" s="527">
        <v>44249</v>
      </c>
      <c r="P337" s="529" t="s">
        <v>10663</v>
      </c>
      <c r="Q337" s="122" t="s">
        <v>9594</v>
      </c>
      <c r="R337" s="123">
        <v>2</v>
      </c>
      <c r="S337" s="122" t="s">
        <v>7614</v>
      </c>
      <c r="T337" s="396" t="s">
        <v>9607</v>
      </c>
      <c r="V337"/>
    </row>
    <row r="338" spans="1:22" hidden="1" x14ac:dyDescent="0.25">
      <c r="A338" s="31">
        <v>3848</v>
      </c>
      <c r="B338" s="53" t="s">
        <v>300</v>
      </c>
      <c r="D338" s="9" t="s">
        <v>301</v>
      </c>
      <c r="E338" s="54" t="s">
        <v>10</v>
      </c>
      <c r="G338" s="399" t="str">
        <f>VLOOKUP(N338,'BANG THAM CHIEU'!C:E,3,0)</f>
        <v>B-444.3</v>
      </c>
      <c r="H338" s="53">
        <v>2</v>
      </c>
      <c r="J338" s="10" t="str">
        <f>VLOOKUP(N338,'BANG THAM CHIEU'!C:E,2,0)</f>
        <v>MA1.2</v>
      </c>
      <c r="K338" s="590">
        <f>VLOOKUP(G338,'BANG THAM CHIEU'!$E$4:F1400,2,0)*H338</f>
        <v>443182</v>
      </c>
      <c r="L338" s="598">
        <f t="shared" si="5"/>
        <v>19.097733344824615</v>
      </c>
      <c r="N338" s="31" t="s">
        <v>4449</v>
      </c>
      <c r="O338" s="527">
        <v>44249</v>
      </c>
      <c r="P338" s="529" t="s">
        <v>10663</v>
      </c>
      <c r="Q338" s="122" t="s">
        <v>9594</v>
      </c>
      <c r="R338" s="123">
        <v>2</v>
      </c>
      <c r="S338" s="122" t="s">
        <v>7614</v>
      </c>
      <c r="T338" s="396" t="s">
        <v>9607</v>
      </c>
      <c r="V338"/>
    </row>
    <row r="339" spans="1:22" hidden="1" x14ac:dyDescent="0.25">
      <c r="A339" s="31">
        <v>3848</v>
      </c>
      <c r="B339" s="53" t="s">
        <v>300</v>
      </c>
      <c r="D339" s="9" t="s">
        <v>301</v>
      </c>
      <c r="E339" s="54" t="s">
        <v>10</v>
      </c>
      <c r="G339" s="399" t="str">
        <f>VLOOKUP(N339,'BANG THAM CHIEU'!C:E,3,0)</f>
        <v>B-0566NT</v>
      </c>
      <c r="H339" s="53">
        <v>3</v>
      </c>
      <c r="J339" s="10" t="str">
        <f>VLOOKUP(N339,'BANG THAM CHIEU'!C:E,2,0)</f>
        <v>MA2.1</v>
      </c>
      <c r="K339" s="590">
        <f>VLOOKUP(G339,'BANG THAM CHIEU'!$E$4:F1401,2,0)*H339</f>
        <v>3150000</v>
      </c>
      <c r="L339" s="598">
        <f t="shared" si="5"/>
        <v>135.74075670085324</v>
      </c>
      <c r="N339" s="31" t="s">
        <v>7302</v>
      </c>
      <c r="O339" s="527">
        <v>44249</v>
      </c>
      <c r="P339" s="529" t="s">
        <v>10663</v>
      </c>
      <c r="Q339" s="122" t="s">
        <v>9594</v>
      </c>
      <c r="R339" s="123">
        <v>2</v>
      </c>
      <c r="S339" s="122" t="s">
        <v>7614</v>
      </c>
      <c r="T339" s="396" t="s">
        <v>9607</v>
      </c>
      <c r="V339"/>
    </row>
    <row r="340" spans="1:22" ht="15.75" hidden="1" x14ac:dyDescent="0.25">
      <c r="A340" s="31">
        <v>3848</v>
      </c>
      <c r="B340" s="53" t="s">
        <v>300</v>
      </c>
      <c r="D340" s="9" t="s">
        <v>301</v>
      </c>
      <c r="E340" s="54" t="s">
        <v>10</v>
      </c>
      <c r="G340" s="399" t="str">
        <f>VLOOKUP(N340,'BANG THAM CHIEU'!C:E,3,0)</f>
        <v>B-0566NT</v>
      </c>
      <c r="H340" s="53">
        <v>1</v>
      </c>
      <c r="J340" s="10" t="str">
        <f>VLOOKUP(N340,'BANG THAM CHIEU'!C:E,2,0)</f>
        <v>MA2.1</v>
      </c>
      <c r="K340" s="590">
        <f>VLOOKUP(G340,'BANG THAM CHIEU'!$E$4:F1402,2,0)*H340</f>
        <v>1050000</v>
      </c>
      <c r="L340" s="598">
        <f t="shared" si="5"/>
        <v>45.246918900284406</v>
      </c>
      <c r="N340" s="157" t="s">
        <v>7302</v>
      </c>
      <c r="O340" s="527">
        <v>44253</v>
      </c>
      <c r="P340" s="529" t="s">
        <v>10663</v>
      </c>
      <c r="Q340" s="122" t="s">
        <v>9594</v>
      </c>
      <c r="R340" s="123">
        <v>2</v>
      </c>
      <c r="S340" s="122" t="s">
        <v>7614</v>
      </c>
      <c r="T340" s="396" t="s">
        <v>8693</v>
      </c>
      <c r="V340"/>
    </row>
    <row r="341" spans="1:22" hidden="1" x14ac:dyDescent="0.25">
      <c r="A341" s="31">
        <v>3848</v>
      </c>
      <c r="B341" s="53" t="s">
        <v>300</v>
      </c>
      <c r="D341" s="9" t="s">
        <v>301</v>
      </c>
      <c r="E341" s="54" t="s">
        <v>10</v>
      </c>
      <c r="G341" s="399" t="str">
        <f>VLOOKUP(N341,'BANG THAM CHIEU'!C:E,3,0)</f>
        <v>B-444.3</v>
      </c>
      <c r="H341" s="53">
        <v>2</v>
      </c>
      <c r="J341" s="10" t="str">
        <f>VLOOKUP(N341,'BANG THAM CHIEU'!C:E,2,0)</f>
        <v>MA1.2</v>
      </c>
      <c r="K341" s="590">
        <f>VLOOKUP(G341,'BANG THAM CHIEU'!$E$4:F1403,2,0)*H341</f>
        <v>443182</v>
      </c>
      <c r="L341" s="598">
        <f t="shared" si="5"/>
        <v>19.097733344824615</v>
      </c>
      <c r="N341" s="31" t="s">
        <v>4449</v>
      </c>
      <c r="O341" s="527">
        <v>44253</v>
      </c>
      <c r="P341" s="529" t="s">
        <v>10663</v>
      </c>
      <c r="Q341" s="122" t="s">
        <v>9594</v>
      </c>
      <c r="R341" s="123">
        <v>2</v>
      </c>
      <c r="S341" s="122" t="s">
        <v>7614</v>
      </c>
      <c r="T341" s="396" t="s">
        <v>9618</v>
      </c>
      <c r="V341"/>
    </row>
    <row r="342" spans="1:22" ht="15.75" hidden="1" x14ac:dyDescent="0.25">
      <c r="A342" s="31">
        <v>3848</v>
      </c>
      <c r="B342" s="53" t="s">
        <v>300</v>
      </c>
      <c r="D342" s="9" t="s">
        <v>301</v>
      </c>
      <c r="E342" s="54" t="s">
        <v>10</v>
      </c>
      <c r="G342" s="399" t="str">
        <f>VLOOKUP(N342,'BANG THAM CHIEU'!C:E,3,0)</f>
        <v>B-AL6</v>
      </c>
      <c r="H342" s="53">
        <v>2</v>
      </c>
      <c r="J342" s="10" t="str">
        <f>VLOOKUP(N342,'BANG THAM CHIEU'!C:E,2,0)</f>
        <v>MA2.2</v>
      </c>
      <c r="K342" s="590">
        <f>VLOOKUP(G342,'BANG THAM CHIEU'!$E$4:F1404,2,0)*H342</f>
        <v>307000</v>
      </c>
      <c r="L342" s="598">
        <f t="shared" si="5"/>
        <v>13.229337240368871</v>
      </c>
      <c r="N342" s="157" t="s">
        <v>4452</v>
      </c>
      <c r="O342" s="527">
        <v>44253</v>
      </c>
      <c r="P342" s="529" t="s">
        <v>10663</v>
      </c>
      <c r="Q342" s="122" t="s">
        <v>9594</v>
      </c>
      <c r="R342" s="123">
        <v>2</v>
      </c>
      <c r="S342" s="122" t="s">
        <v>7614</v>
      </c>
      <c r="T342" s="396" t="s">
        <v>9618</v>
      </c>
      <c r="V342"/>
    </row>
    <row r="343" spans="1:22" ht="15.75" hidden="1" x14ac:dyDescent="0.25">
      <c r="A343" s="31">
        <v>3848</v>
      </c>
      <c r="B343" s="53" t="s">
        <v>300</v>
      </c>
      <c r="D343" s="9" t="s">
        <v>301</v>
      </c>
      <c r="E343" s="54" t="s">
        <v>10</v>
      </c>
      <c r="G343" s="399" t="str">
        <f>VLOOKUP(N343,'BANG THAM CHIEU'!C:E,3,0)</f>
        <v>B1</v>
      </c>
      <c r="H343" s="53">
        <v>2</v>
      </c>
      <c r="J343" s="10" t="str">
        <f>VLOOKUP(N343,'BANG THAM CHIEU'!C:E,2,0)</f>
        <v>MA1.3</v>
      </c>
      <c r="K343" s="590">
        <f>VLOOKUP(G343,'BANG THAM CHIEU'!$E$4:F1405,2,0)*H343</f>
        <v>64000</v>
      </c>
      <c r="L343" s="598">
        <f t="shared" si="5"/>
        <v>2.7579074377316211</v>
      </c>
      <c r="N343" s="157" t="s">
        <v>2572</v>
      </c>
      <c r="O343" s="527">
        <v>44256</v>
      </c>
      <c r="P343" s="529" t="s">
        <v>10663</v>
      </c>
      <c r="Q343" s="122" t="s">
        <v>9605</v>
      </c>
      <c r="R343" s="123">
        <v>2</v>
      </c>
      <c r="S343" s="122" t="s">
        <v>9626</v>
      </c>
      <c r="T343" s="396" t="s">
        <v>8693</v>
      </c>
      <c r="V343"/>
    </row>
    <row r="344" spans="1:22" ht="15.75" hidden="1" x14ac:dyDescent="0.25">
      <c r="A344" s="31">
        <v>3848</v>
      </c>
      <c r="B344" s="53" t="s">
        <v>300</v>
      </c>
      <c r="D344" s="9" t="s">
        <v>301</v>
      </c>
      <c r="E344" s="54" t="s">
        <v>10</v>
      </c>
      <c r="G344" s="399" t="str">
        <f>VLOOKUP(N344,'BANG THAM CHIEU'!C:E,3,0)</f>
        <v>DCP-SCI</v>
      </c>
      <c r="H344" s="53">
        <v>1</v>
      </c>
      <c r="J344" s="10" t="str">
        <f>VLOOKUP(N344,'BANG THAM CHIEU'!C:E,2,0)</f>
        <v>MB3.4</v>
      </c>
      <c r="K344" s="590">
        <f>VLOOKUP(G344,'BANG THAM CHIEU'!$E$4:F1406,2,0)*H344</f>
        <v>824700</v>
      </c>
      <c r="L344" s="598">
        <f t="shared" si="5"/>
        <v>35.538222873394808</v>
      </c>
      <c r="N344" s="157" t="s">
        <v>8674</v>
      </c>
      <c r="O344" s="527">
        <v>44257</v>
      </c>
      <c r="P344" s="529" t="s">
        <v>10663</v>
      </c>
      <c r="Q344" s="122" t="s">
        <v>9605</v>
      </c>
      <c r="R344" s="123">
        <v>2</v>
      </c>
      <c r="S344" s="122" t="s">
        <v>7615</v>
      </c>
      <c r="T344" s="396" t="s">
        <v>9629</v>
      </c>
      <c r="V344"/>
    </row>
    <row r="345" spans="1:22" ht="15.75" hidden="1" x14ac:dyDescent="0.25">
      <c r="A345" s="31">
        <v>3848</v>
      </c>
      <c r="B345" s="53" t="s">
        <v>300</v>
      </c>
      <c r="D345" s="9" t="s">
        <v>301</v>
      </c>
      <c r="E345" s="54" t="s">
        <v>10</v>
      </c>
      <c r="G345" s="372" t="str">
        <f>VLOOKUP(N345,'BANG THAM CHIEU'!C:E,3,0)</f>
        <v>B-023</v>
      </c>
      <c r="H345" s="53">
        <v>4</v>
      </c>
      <c r="J345" s="10" t="str">
        <f>VLOOKUP(N345,'BANG THAM CHIEU'!C:E,2,0)</f>
        <v>MA1.3</v>
      </c>
      <c r="K345" s="590">
        <f>VLOOKUP(G345,'BANG THAM CHIEU'!$E$4:F1407,2,0)*H345</f>
        <v>128000</v>
      </c>
      <c r="L345" s="598">
        <f t="shared" si="5"/>
        <v>5.5158148754632421</v>
      </c>
      <c r="N345" s="157" t="s">
        <v>2569</v>
      </c>
      <c r="O345" s="527">
        <v>44257</v>
      </c>
      <c r="P345" s="529" t="s">
        <v>10663</v>
      </c>
      <c r="Q345" s="122" t="s">
        <v>9605</v>
      </c>
      <c r="R345" s="123">
        <v>2</v>
      </c>
      <c r="S345" s="122" t="s">
        <v>9630</v>
      </c>
      <c r="T345" s="396" t="s">
        <v>9631</v>
      </c>
      <c r="V345"/>
    </row>
    <row r="346" spans="1:22" ht="15.75" hidden="1" x14ac:dyDescent="0.25">
      <c r="A346" s="31">
        <v>3848</v>
      </c>
      <c r="B346" s="53" t="s">
        <v>300</v>
      </c>
      <c r="D346" s="9" t="s">
        <v>301</v>
      </c>
      <c r="E346" s="54" t="s">
        <v>10</v>
      </c>
      <c r="G346" s="372" t="str">
        <f>VLOOKUP(N346,'BANG THAM CHIEU'!C:E,3,0)</f>
        <v>ĐHA0-10</v>
      </c>
      <c r="H346" s="53">
        <v>3</v>
      </c>
      <c r="J346" s="10" t="str">
        <f>VLOOKUP(N346,'BANG THAM CHIEU'!C:E,2,0)</f>
        <v>MB1.2</v>
      </c>
      <c r="K346" s="590">
        <f>VLOOKUP(G346,'BANG THAM CHIEU'!$E$4:F1408,2,0)*H346</f>
        <v>1875000</v>
      </c>
      <c r="L346" s="598">
        <f t="shared" si="5"/>
        <v>80.798069464793585</v>
      </c>
      <c r="N346" s="157" t="s">
        <v>7309</v>
      </c>
      <c r="O346" s="527">
        <v>44258</v>
      </c>
      <c r="P346" s="529" t="s">
        <v>10663</v>
      </c>
      <c r="Q346" s="122" t="s">
        <v>9605</v>
      </c>
      <c r="R346" s="123">
        <v>2</v>
      </c>
      <c r="S346" s="122" t="s">
        <v>7616</v>
      </c>
      <c r="T346" s="396" t="s">
        <v>9632</v>
      </c>
      <c r="V346"/>
    </row>
    <row r="347" spans="1:22" hidden="1" x14ac:dyDescent="0.25">
      <c r="A347" s="31">
        <v>3848</v>
      </c>
      <c r="B347" s="53" t="s">
        <v>300</v>
      </c>
      <c r="D347" s="9" t="s">
        <v>301</v>
      </c>
      <c r="E347" s="54" t="s">
        <v>10</v>
      </c>
      <c r="G347" s="372" t="str">
        <f>VLOOKUP(N347,'BANG THAM CHIEU'!C:E,3,0)</f>
        <v>E-2x1.5</v>
      </c>
      <c r="H347" s="53">
        <v>3</v>
      </c>
      <c r="J347" s="10" t="str">
        <f>VLOOKUP(N347,'BANG THAM CHIEU'!C:E,2,0)</f>
        <v>MC1.2</v>
      </c>
      <c r="K347" s="590">
        <f>VLOOKUP(G347,'BANG THAM CHIEU'!$E$4:F1409,2,0)*H347</f>
        <v>2335662</v>
      </c>
      <c r="L347" s="598">
        <f t="shared" si="5"/>
        <v>100.64905627854866</v>
      </c>
      <c r="N347" s="31" t="s">
        <v>7902</v>
      </c>
      <c r="O347" s="527">
        <v>44258</v>
      </c>
      <c r="P347" s="529" t="s">
        <v>10663</v>
      </c>
      <c r="Q347" s="122" t="s">
        <v>9605</v>
      </c>
      <c r="R347" s="123">
        <v>2</v>
      </c>
      <c r="S347" s="122" t="s">
        <v>7616</v>
      </c>
      <c r="T347" s="396" t="s">
        <v>9634</v>
      </c>
      <c r="V347"/>
    </row>
    <row r="348" spans="1:22" hidden="1" x14ac:dyDescent="0.25">
      <c r="A348" s="31">
        <v>3848</v>
      </c>
      <c r="B348" s="53" t="s">
        <v>300</v>
      </c>
      <c r="D348" s="9" t="s">
        <v>301</v>
      </c>
      <c r="E348" s="54" t="s">
        <v>10</v>
      </c>
      <c r="G348" s="372" t="str">
        <f>VLOOKUP(N348,'BANG THAM CHIEU'!C:E,3,0)</f>
        <v>EZC100H3075</v>
      </c>
      <c r="H348" s="53">
        <v>1</v>
      </c>
      <c r="J348" s="10" t="str">
        <f>VLOOKUP(N348,'BANG THAM CHIEU'!C:E,2,0)</f>
        <v>MB3.1</v>
      </c>
      <c r="K348" s="590">
        <f>VLOOKUP(G348,'BANG THAM CHIEU'!$E$4:F1410,2,0)*H348</f>
        <v>1164000</v>
      </c>
      <c r="L348" s="598">
        <f t="shared" si="5"/>
        <v>50.159441523743858</v>
      </c>
      <c r="N348" s="33" t="s">
        <v>6106</v>
      </c>
      <c r="O348" s="527">
        <v>44258</v>
      </c>
      <c r="P348" s="529" t="s">
        <v>10663</v>
      </c>
      <c r="Q348" s="122" t="s">
        <v>9605</v>
      </c>
      <c r="R348" s="123">
        <v>2</v>
      </c>
      <c r="S348" s="122" t="s">
        <v>7616</v>
      </c>
      <c r="T348" s="396" t="s">
        <v>9636</v>
      </c>
      <c r="V348"/>
    </row>
    <row r="349" spans="1:22" hidden="1" x14ac:dyDescent="0.25">
      <c r="A349" s="31">
        <v>3848</v>
      </c>
      <c r="B349" s="53" t="s">
        <v>300</v>
      </c>
      <c r="D349" s="9" t="s">
        <v>301</v>
      </c>
      <c r="E349" s="54" t="s">
        <v>10</v>
      </c>
      <c r="G349" s="372" t="str">
        <f>VLOOKUP(N349,'BANG THAM CHIEU'!C:E,3,0)</f>
        <v>EZC100B3040</v>
      </c>
      <c r="H349" s="53">
        <v>1</v>
      </c>
      <c r="J349" s="10" t="str">
        <f>VLOOKUP(N349,'BANG THAM CHIEU'!C:E,2,0)</f>
        <v>MB3.1</v>
      </c>
      <c r="K349" s="590">
        <f>VLOOKUP(G349,'BANG THAM CHIEU'!$E$4:F1411,2,0)*H349</f>
        <v>500000</v>
      </c>
      <c r="L349" s="598">
        <f t="shared" si="5"/>
        <v>21.546151857278289</v>
      </c>
      <c r="N349" s="31" t="s">
        <v>2584</v>
      </c>
      <c r="O349" s="527">
        <v>44258</v>
      </c>
      <c r="P349" s="529" t="s">
        <v>10663</v>
      </c>
      <c r="Q349" s="122" t="s">
        <v>9605</v>
      </c>
      <c r="R349" s="123">
        <v>2</v>
      </c>
      <c r="S349" s="122" t="s">
        <v>7616</v>
      </c>
      <c r="T349" s="396" t="s">
        <v>9636</v>
      </c>
      <c r="V349"/>
    </row>
    <row r="350" spans="1:22" hidden="1" x14ac:dyDescent="0.25">
      <c r="A350" s="31">
        <v>3848</v>
      </c>
      <c r="B350" s="53" t="s">
        <v>300</v>
      </c>
      <c r="D350" s="9" t="s">
        <v>301</v>
      </c>
      <c r="E350" s="54" t="s">
        <v>10</v>
      </c>
      <c r="G350" s="372" t="str">
        <f>VLOOKUP(N350,'BANG THAM CHIEU'!C:E,3,0)</f>
        <v>B-012</v>
      </c>
      <c r="H350" s="53">
        <v>12</v>
      </c>
      <c r="J350" s="10" t="str">
        <f>VLOOKUP(N350,'BANG THAM CHIEU'!C:E,2,0)</f>
        <v>MA1.2</v>
      </c>
      <c r="K350" s="590">
        <f>VLOOKUP(G350,'BANG THAM CHIEU'!$E$4:F1412,2,0)*H350</f>
        <v>720000</v>
      </c>
      <c r="L350" s="598">
        <f t="shared" si="5"/>
        <v>31.026458674480736</v>
      </c>
      <c r="N350" s="31" t="s">
        <v>2566</v>
      </c>
      <c r="O350" s="527">
        <v>44258</v>
      </c>
      <c r="P350" s="529" t="s">
        <v>10663</v>
      </c>
      <c r="Q350" s="122" t="s">
        <v>9605</v>
      </c>
      <c r="R350" s="123">
        <v>2</v>
      </c>
      <c r="S350" s="122" t="s">
        <v>7614</v>
      </c>
      <c r="T350" s="396" t="s">
        <v>8693</v>
      </c>
      <c r="V350"/>
    </row>
    <row r="351" spans="1:22" hidden="1" x14ac:dyDescent="0.25">
      <c r="A351" s="31">
        <v>3848</v>
      </c>
      <c r="B351" s="53" t="s">
        <v>300</v>
      </c>
      <c r="D351" s="9" t="s">
        <v>301</v>
      </c>
      <c r="E351" s="54" t="s">
        <v>10</v>
      </c>
      <c r="G351" s="372" t="str">
        <f>VLOOKUP(N351,'BANG THAM CHIEU'!C:E,3,0)</f>
        <v>M10x120</v>
      </c>
      <c r="H351" s="53">
        <v>30</v>
      </c>
      <c r="J351" s="10" t="str">
        <f>VLOOKUP(N351,'BANG THAM CHIEU'!C:E,2,0)</f>
        <v>MB1.1</v>
      </c>
      <c r="K351" s="590">
        <f>VLOOKUP(G351,'BANG THAM CHIEU'!$E$4:F1413,2,0)*H351</f>
        <v>105000</v>
      </c>
      <c r="L351" s="598">
        <f t="shared" si="5"/>
        <v>4.524691890028441</v>
      </c>
      <c r="N351" s="31" t="s">
        <v>6989</v>
      </c>
      <c r="O351" s="527">
        <v>44259</v>
      </c>
      <c r="P351" s="529" t="s">
        <v>10663</v>
      </c>
      <c r="Q351" s="122" t="s">
        <v>9605</v>
      </c>
      <c r="R351" s="123">
        <v>2</v>
      </c>
      <c r="S351" s="122" t="s">
        <v>8816</v>
      </c>
      <c r="T351" s="396" t="s">
        <v>9637</v>
      </c>
      <c r="V351"/>
    </row>
    <row r="352" spans="1:22" hidden="1" x14ac:dyDescent="0.25">
      <c r="A352" s="31">
        <v>3848</v>
      </c>
      <c r="B352" s="53" t="s">
        <v>300</v>
      </c>
      <c r="D352" s="9" t="s">
        <v>301</v>
      </c>
      <c r="E352" s="54" t="s">
        <v>10</v>
      </c>
      <c r="G352" s="372" t="str">
        <f>VLOOKUP(N352,'BANG THAM CHIEU'!C:E,3,0)</f>
        <v>B-444.3</v>
      </c>
      <c r="H352" s="53">
        <v>2</v>
      </c>
      <c r="J352" s="10" t="str">
        <f>VLOOKUP(N352,'BANG THAM CHIEU'!C:E,2,0)</f>
        <v>MA1.2</v>
      </c>
      <c r="K352" s="590">
        <f>VLOOKUP(G352,'BANG THAM CHIEU'!$E$4:F1414,2,0)*H352</f>
        <v>443182</v>
      </c>
      <c r="L352" s="598">
        <f t="shared" si="5"/>
        <v>19.097733344824615</v>
      </c>
      <c r="N352" s="31" t="s">
        <v>4449</v>
      </c>
      <c r="O352" s="527">
        <v>44259</v>
      </c>
      <c r="P352" s="529" t="s">
        <v>10663</v>
      </c>
      <c r="Q352" s="122" t="s">
        <v>9605</v>
      </c>
      <c r="R352" s="123">
        <v>2</v>
      </c>
      <c r="S352" s="122" t="s">
        <v>7614</v>
      </c>
      <c r="T352" s="396" t="s">
        <v>9436</v>
      </c>
      <c r="V352"/>
    </row>
    <row r="353" spans="1:22" hidden="1" x14ac:dyDescent="0.25">
      <c r="A353" s="31">
        <v>3848</v>
      </c>
      <c r="B353" s="53" t="s">
        <v>300</v>
      </c>
      <c r="D353" s="9" t="s">
        <v>301</v>
      </c>
      <c r="E353" s="54" t="s">
        <v>10</v>
      </c>
      <c r="G353" s="372" t="str">
        <f>VLOOKUP(N353,'BANG THAM CHIEU'!C:E,3,0)</f>
        <v>B-999.3</v>
      </c>
      <c r="H353" s="53">
        <v>2</v>
      </c>
      <c r="J353" s="10" t="str">
        <f>VLOOKUP(N353,'BANG THAM CHIEU'!C:E,2,0)</f>
        <v>MA1.2</v>
      </c>
      <c r="K353" s="590">
        <f>VLOOKUP(G353,'BANG THAM CHIEU'!$E$4:F1415,2,0)*H353</f>
        <v>420454</v>
      </c>
      <c r="L353" s="598">
        <f t="shared" si="5"/>
        <v>18.118331466000171</v>
      </c>
      <c r="N353" s="11" t="s">
        <v>3047</v>
      </c>
      <c r="O353" s="527">
        <v>44259</v>
      </c>
      <c r="P353" s="529" t="s">
        <v>10663</v>
      </c>
      <c r="Q353" s="122" t="s">
        <v>9605</v>
      </c>
      <c r="R353" s="123">
        <v>2</v>
      </c>
      <c r="S353" s="122" t="s">
        <v>7614</v>
      </c>
      <c r="T353" s="396" t="s">
        <v>9436</v>
      </c>
      <c r="V353"/>
    </row>
    <row r="354" spans="1:22" ht="15.75" hidden="1" customHeight="1" x14ac:dyDescent="0.25">
      <c r="A354" s="31">
        <v>3848</v>
      </c>
      <c r="B354" s="53" t="s">
        <v>300</v>
      </c>
      <c r="D354" s="9" t="s">
        <v>301</v>
      </c>
      <c r="E354" s="54" t="s">
        <v>10</v>
      </c>
      <c r="G354" s="372" t="str">
        <f>VLOOKUP(N354,'BANG THAM CHIEU'!C:E,3,0)</f>
        <v>T-KS8.5</v>
      </c>
      <c r="H354" s="53">
        <v>1</v>
      </c>
      <c r="J354" s="10" t="str">
        <f>VLOOKUP(N354,'BANG THAM CHIEU'!C:E,2,0)</f>
        <v>MB4.1</v>
      </c>
      <c r="K354" s="590">
        <f>VLOOKUP(G354,'BANG THAM CHIEU'!$E$4:F1416,2,0)*H354</f>
        <v>90000</v>
      </c>
      <c r="L354" s="598">
        <f t="shared" si="5"/>
        <v>3.878307334310092</v>
      </c>
      <c r="N354" s="33" t="s">
        <v>7912</v>
      </c>
      <c r="O354" s="527">
        <v>44259</v>
      </c>
      <c r="P354" s="529" t="s">
        <v>10663</v>
      </c>
      <c r="Q354" s="122" t="s">
        <v>9605</v>
      </c>
      <c r="R354" s="123">
        <v>2</v>
      </c>
      <c r="S354" s="122" t="s">
        <v>9638</v>
      </c>
      <c r="T354" s="396" t="s">
        <v>8693</v>
      </c>
      <c r="V354"/>
    </row>
    <row r="355" spans="1:22" hidden="1" x14ac:dyDescent="0.25">
      <c r="A355" s="31">
        <v>3848</v>
      </c>
      <c r="B355" s="53" t="s">
        <v>300</v>
      </c>
      <c r="D355" s="9" t="s">
        <v>301</v>
      </c>
      <c r="E355" s="54" t="s">
        <v>10</v>
      </c>
      <c r="G355" s="372" t="str">
        <f>VLOOKUP(N355,'BANG THAM CHIEU'!C:E,3,0)</f>
        <v>T-KS10</v>
      </c>
      <c r="H355" s="53">
        <v>1</v>
      </c>
      <c r="J355" s="10" t="str">
        <f>VLOOKUP(N355,'BANG THAM CHIEU'!C:E,2,0)</f>
        <v>MB4.1</v>
      </c>
      <c r="K355" s="590">
        <f>VLOOKUP(G355,'BANG THAM CHIEU'!$E$4:F1417,2,0)*H355</f>
        <v>40000</v>
      </c>
      <c r="L355" s="598">
        <f t="shared" si="5"/>
        <v>1.7236921485822632</v>
      </c>
      <c r="N355" s="31" t="s">
        <v>9892</v>
      </c>
      <c r="O355" s="527">
        <v>44259</v>
      </c>
      <c r="P355" s="529" t="s">
        <v>10663</v>
      </c>
      <c r="Q355" s="122" t="s">
        <v>9605</v>
      </c>
      <c r="R355" s="123">
        <v>2</v>
      </c>
      <c r="S355" s="122" t="s">
        <v>9638</v>
      </c>
      <c r="T355" s="396" t="s">
        <v>8693</v>
      </c>
      <c r="V355"/>
    </row>
    <row r="356" spans="1:22" hidden="1" x14ac:dyDescent="0.25">
      <c r="A356" s="31">
        <v>3848</v>
      </c>
      <c r="B356" s="53" t="s">
        <v>300</v>
      </c>
      <c r="D356" s="9" t="s">
        <v>301</v>
      </c>
      <c r="E356" s="54" t="s">
        <v>10</v>
      </c>
      <c r="G356" s="399">
        <f>VLOOKUP(N356,'BANG THAM CHIEU'!C:E,3,0)</f>
        <v>50297513</v>
      </c>
      <c r="H356" s="53">
        <v>1</v>
      </c>
      <c r="J356" s="10" t="str">
        <f>VLOOKUP(N356,'BANG THAM CHIEU'!C:E,2,0)</f>
        <v>MA1.2</v>
      </c>
      <c r="K356" s="590">
        <f>VLOOKUP(G356,'BANG THAM CHIEU'!$E$4:F1418,2,0)*H356</f>
        <v>4630000</v>
      </c>
      <c r="L356" s="598">
        <f t="shared" si="5"/>
        <v>199.51736619839696</v>
      </c>
      <c r="M356" s="53" t="s">
        <v>7631</v>
      </c>
      <c r="N356" s="11" t="s">
        <v>7348</v>
      </c>
      <c r="O356" s="527">
        <v>44259</v>
      </c>
      <c r="P356" s="529" t="s">
        <v>10663</v>
      </c>
      <c r="Q356" s="122" t="s">
        <v>9605</v>
      </c>
      <c r="R356" s="123">
        <v>2</v>
      </c>
      <c r="S356" s="122" t="s">
        <v>9638</v>
      </c>
      <c r="T356" s="396" t="s">
        <v>9639</v>
      </c>
      <c r="V356"/>
    </row>
    <row r="357" spans="1:22" hidden="1" x14ac:dyDescent="0.25">
      <c r="A357" s="31">
        <v>3848</v>
      </c>
      <c r="B357" s="53" t="s">
        <v>300</v>
      </c>
      <c r="C357" s="53" t="s">
        <v>9888</v>
      </c>
      <c r="D357" s="9" t="s">
        <v>301</v>
      </c>
      <c r="E357" s="54" t="s">
        <v>10</v>
      </c>
      <c r="F357" s="54">
        <v>1</v>
      </c>
      <c r="G357" s="372" t="str">
        <f>VLOOKUP(N357,'BANG THAM CHIEU'!C:E,3,0)</f>
        <v>ID057044</v>
      </c>
      <c r="H357" s="53">
        <v>3</v>
      </c>
      <c r="J357" s="10" t="str">
        <f>VLOOKUP(N357,'BANG THAM CHIEU'!C:E,2,0)</f>
        <v>MB2.2</v>
      </c>
      <c r="K357" s="590">
        <f>VLOOKUP(G357,'BANG THAM CHIEU'!$E$4:F1419,2,0)*H357</f>
        <v>150000</v>
      </c>
      <c r="L357" s="598">
        <f t="shared" si="5"/>
        <v>6.463845557183487</v>
      </c>
      <c r="M357" s="53" t="s">
        <v>9529</v>
      </c>
      <c r="N357" s="33" t="s">
        <v>9650</v>
      </c>
      <c r="O357" s="527">
        <v>44261</v>
      </c>
      <c r="P357" s="529" t="s">
        <v>10663</v>
      </c>
      <c r="Q357" s="122" t="s">
        <v>9722</v>
      </c>
      <c r="R357" s="123">
        <v>3</v>
      </c>
      <c r="S357" s="122" t="s">
        <v>7616</v>
      </c>
      <c r="T357" s="396" t="s">
        <v>8693</v>
      </c>
      <c r="V357"/>
    </row>
    <row r="358" spans="1:22" ht="45" hidden="1" x14ac:dyDescent="0.25">
      <c r="A358" s="31">
        <v>3848</v>
      </c>
      <c r="B358" s="53" t="s">
        <v>300</v>
      </c>
      <c r="C358" s="53" t="s">
        <v>9888</v>
      </c>
      <c r="D358" s="9" t="s">
        <v>301</v>
      </c>
      <c r="E358" s="54" t="s">
        <v>10</v>
      </c>
      <c r="F358" s="54">
        <v>2</v>
      </c>
      <c r="G358" s="372" t="str">
        <f>VLOOKUP(N358,'BANG THAM CHIEU'!C:E,3,0)</f>
        <v>ID055578</v>
      </c>
      <c r="H358" s="53">
        <v>2</v>
      </c>
      <c r="J358" s="10" t="str">
        <f>VLOOKUP(N358,'BANG THAM CHIEU'!C:E,2,0)</f>
        <v>MD1.3</v>
      </c>
      <c r="K358" s="590">
        <f>VLOOKUP(G358,'BANG THAM CHIEU'!$E$4:F1420,2,0)*H358</f>
        <v>160000</v>
      </c>
      <c r="L358" s="598">
        <f t="shared" si="5"/>
        <v>6.8947685943290526</v>
      </c>
      <c r="M358" s="53" t="s">
        <v>9530</v>
      </c>
      <c r="N358" s="171" t="s">
        <v>4585</v>
      </c>
      <c r="O358" s="527">
        <v>44261</v>
      </c>
      <c r="P358" s="529" t="s">
        <v>10663</v>
      </c>
      <c r="Q358" s="122" t="s">
        <v>9722</v>
      </c>
      <c r="R358" s="123">
        <v>3</v>
      </c>
      <c r="S358" s="122" t="s">
        <v>7616</v>
      </c>
      <c r="T358" s="396" t="s">
        <v>8693</v>
      </c>
      <c r="V358"/>
    </row>
    <row r="359" spans="1:22" ht="15.75" hidden="1" x14ac:dyDescent="0.25">
      <c r="A359" s="31">
        <v>3848</v>
      </c>
      <c r="B359" s="53" t="s">
        <v>300</v>
      </c>
      <c r="C359" s="53" t="s">
        <v>9888</v>
      </c>
      <c r="D359" s="9" t="s">
        <v>301</v>
      </c>
      <c r="E359" s="54" t="s">
        <v>10</v>
      </c>
      <c r="F359" s="54">
        <v>3</v>
      </c>
      <c r="G359" s="372" t="str">
        <f>VLOOKUP(N359,'BANG THAM CHIEU'!C:E,3,0)</f>
        <v>ID055685</v>
      </c>
      <c r="H359" s="53">
        <v>1</v>
      </c>
      <c r="J359" s="10" t="str">
        <f>VLOOKUP(N359,'BANG THAM CHIEU'!C:E,2,0)</f>
        <v>MB4.2</v>
      </c>
      <c r="K359" s="590">
        <f>VLOOKUP(G359,'BANG THAM CHIEU'!$E$4:F1421,2,0)*H359</f>
        <v>486000</v>
      </c>
      <c r="L359" s="598">
        <f t="shared" si="5"/>
        <v>20.942859605274499</v>
      </c>
      <c r="M359" s="53" t="s">
        <v>9530</v>
      </c>
      <c r="N359" s="157" t="s">
        <v>7357</v>
      </c>
      <c r="O359" s="527">
        <v>44263</v>
      </c>
      <c r="P359" s="529" t="s">
        <v>10663</v>
      </c>
      <c r="Q359" s="122" t="s">
        <v>9722</v>
      </c>
      <c r="R359" s="123">
        <v>3</v>
      </c>
      <c r="S359" s="122" t="s">
        <v>9346</v>
      </c>
      <c r="T359" s="396" t="s">
        <v>9636</v>
      </c>
      <c r="V359"/>
    </row>
    <row r="360" spans="1:22" hidden="1" x14ac:dyDescent="0.25">
      <c r="A360" s="31">
        <v>3848</v>
      </c>
      <c r="B360" s="53" t="s">
        <v>300</v>
      </c>
      <c r="C360" s="53" t="s">
        <v>9888</v>
      </c>
      <c r="D360" s="9" t="s">
        <v>301</v>
      </c>
      <c r="E360" s="54" t="s">
        <v>10</v>
      </c>
      <c r="F360" s="54">
        <v>4</v>
      </c>
      <c r="G360" s="372" t="str">
        <f>VLOOKUP(N360,'BANG THAM CHIEU'!C:E,3,0)</f>
        <v>ID057071</v>
      </c>
      <c r="H360" s="53">
        <v>4</v>
      </c>
      <c r="J360" s="10" t="str">
        <f>VLOOKUP(N360,'BANG THAM CHIEU'!C:E,2,0)</f>
        <v>MA1.1</v>
      </c>
      <c r="K360" s="590">
        <f>VLOOKUP(G360,'BANG THAM CHIEU'!$E$4:F1422,2,0)*H360</f>
        <v>7972000</v>
      </c>
      <c r="L360" s="598">
        <f t="shared" si="5"/>
        <v>343.53184521244503</v>
      </c>
      <c r="M360" s="53" t="s">
        <v>9530</v>
      </c>
      <c r="N360" s="33" t="s">
        <v>7269</v>
      </c>
      <c r="O360" s="527">
        <v>44264</v>
      </c>
      <c r="P360" s="529" t="s">
        <v>10663</v>
      </c>
      <c r="Q360" s="122" t="s">
        <v>9722</v>
      </c>
      <c r="R360" s="123">
        <v>3</v>
      </c>
      <c r="S360" s="122" t="s">
        <v>9382</v>
      </c>
      <c r="T360" s="396" t="s">
        <v>9724</v>
      </c>
      <c r="V360"/>
    </row>
    <row r="361" spans="1:22" hidden="1" x14ac:dyDescent="0.25">
      <c r="A361" s="31">
        <v>3848</v>
      </c>
      <c r="B361" s="53" t="s">
        <v>300</v>
      </c>
      <c r="C361" s="53" t="s">
        <v>9888</v>
      </c>
      <c r="D361" s="9" t="s">
        <v>301</v>
      </c>
      <c r="E361" s="54" t="s">
        <v>10</v>
      </c>
      <c r="F361" s="54">
        <v>5</v>
      </c>
      <c r="G361" s="399" t="str">
        <f>VLOOKUP(N361,'BANG THAM CHIEU'!C:E,3,0)</f>
        <v>ID055525</v>
      </c>
      <c r="H361" s="53">
        <v>10</v>
      </c>
      <c r="J361" s="10" t="str">
        <f>VLOOKUP(N361,'BANG THAM CHIEU'!C:E,2,0)</f>
        <v>MB1.1</v>
      </c>
      <c r="K361" s="590">
        <f>VLOOKUP(G361,'BANG THAM CHIEU'!$E$4:F1423,2,0)*H361</f>
        <v>440000</v>
      </c>
      <c r="L361" s="598">
        <f t="shared" si="5"/>
        <v>18.960613634404897</v>
      </c>
      <c r="M361" s="53" t="s">
        <v>9530</v>
      </c>
      <c r="N361" s="11" t="s">
        <v>2355</v>
      </c>
      <c r="O361" s="527">
        <v>44264</v>
      </c>
      <c r="P361" s="529" t="s">
        <v>10663</v>
      </c>
      <c r="Q361" s="122" t="s">
        <v>9722</v>
      </c>
      <c r="R361" s="123">
        <v>3</v>
      </c>
      <c r="S361" s="122" t="s">
        <v>9382</v>
      </c>
      <c r="T361" s="396" t="s">
        <v>9725</v>
      </c>
      <c r="V361"/>
    </row>
    <row r="362" spans="1:22" hidden="1" x14ac:dyDescent="0.25">
      <c r="A362" s="31">
        <v>3848</v>
      </c>
      <c r="B362" s="53" t="s">
        <v>300</v>
      </c>
      <c r="C362" s="53" t="s">
        <v>9888</v>
      </c>
      <c r="D362" s="9" t="s">
        <v>301</v>
      </c>
      <c r="E362" s="54" t="s">
        <v>10</v>
      </c>
      <c r="F362" s="54">
        <v>6</v>
      </c>
      <c r="G362" s="372" t="str">
        <f>VLOOKUP(N362,'BANG THAM CHIEU'!C:E,3,0)</f>
        <v>ID055553</v>
      </c>
      <c r="H362" s="53">
        <v>12</v>
      </c>
      <c r="J362" s="10" t="str">
        <f>VLOOKUP(N362,'BANG THAM CHIEU'!C:E,2,0)</f>
        <v>MB1.3</v>
      </c>
      <c r="K362" s="590">
        <f>VLOOKUP(G362,'BANG THAM CHIEU'!$E$4:F1424,2,0)*H362</f>
        <v>77472</v>
      </c>
      <c r="L362" s="598">
        <f t="shared" si="5"/>
        <v>3.3384469533741274</v>
      </c>
      <c r="M362" s="53" t="s">
        <v>9530</v>
      </c>
      <c r="N362" s="11" t="s">
        <v>7243</v>
      </c>
      <c r="O362" s="527">
        <v>44264</v>
      </c>
      <c r="P362" s="529" t="s">
        <v>10663</v>
      </c>
      <c r="Q362" s="122" t="s">
        <v>9722</v>
      </c>
      <c r="R362" s="123">
        <v>3</v>
      </c>
      <c r="S362" s="122" t="s">
        <v>7614</v>
      </c>
      <c r="T362" s="396" t="s">
        <v>9726</v>
      </c>
      <c r="V362"/>
    </row>
    <row r="363" spans="1:22" hidden="1" x14ac:dyDescent="0.25">
      <c r="A363" s="31">
        <v>3848</v>
      </c>
      <c r="B363" s="53" t="s">
        <v>300</v>
      </c>
      <c r="C363" s="53" t="s">
        <v>9888</v>
      </c>
      <c r="D363" s="9" t="s">
        <v>301</v>
      </c>
      <c r="E363" s="54" t="s">
        <v>10</v>
      </c>
      <c r="F363" s="54">
        <v>7</v>
      </c>
      <c r="G363" s="372" t="str">
        <f>VLOOKUP(N363,'BANG THAM CHIEU'!C:E,3,0)</f>
        <v>ID055552</v>
      </c>
      <c r="H363" s="53">
        <v>12</v>
      </c>
      <c r="J363" s="10" t="str">
        <f>VLOOKUP(N363,'BANG THAM CHIEU'!C:E,2,0)</f>
        <v>MB1.3</v>
      </c>
      <c r="K363" s="590">
        <f>VLOOKUP(G363,'BANG THAM CHIEU'!$E$4:F1425,2,0)*H363</f>
        <v>69576</v>
      </c>
      <c r="L363" s="598">
        <f t="shared" si="5"/>
        <v>2.9981901232439885</v>
      </c>
      <c r="M363" s="53" t="s">
        <v>9530</v>
      </c>
      <c r="N363" s="31" t="s">
        <v>7244</v>
      </c>
      <c r="O363" s="527">
        <v>44264</v>
      </c>
      <c r="P363" s="529" t="s">
        <v>10663</v>
      </c>
      <c r="Q363" s="122" t="s">
        <v>9722</v>
      </c>
      <c r="R363" s="123">
        <v>3</v>
      </c>
      <c r="S363" s="122" t="s">
        <v>7614</v>
      </c>
      <c r="T363" s="396" t="s">
        <v>9726</v>
      </c>
      <c r="V363"/>
    </row>
    <row r="364" spans="1:22" ht="15.75" hidden="1" x14ac:dyDescent="0.25">
      <c r="A364" s="31">
        <v>3848</v>
      </c>
      <c r="B364" s="53" t="s">
        <v>300</v>
      </c>
      <c r="C364" s="53" t="s">
        <v>9888</v>
      </c>
      <c r="D364" s="9" t="s">
        <v>301</v>
      </c>
      <c r="E364" s="54" t="s">
        <v>10</v>
      </c>
      <c r="F364" s="54">
        <v>8</v>
      </c>
      <c r="G364" s="372" t="str">
        <f>VLOOKUP(N364,'BANG THAM CHIEU'!C:E,3,0)</f>
        <v>ID055785</v>
      </c>
      <c r="H364" s="53">
        <v>6</v>
      </c>
      <c r="J364" s="10" t="str">
        <f>VLOOKUP(N364,'BANG THAM CHIEU'!C:E,2,0)</f>
        <v>MA1.1</v>
      </c>
      <c r="K364" s="590">
        <f>VLOOKUP(G364,'BANG THAM CHIEU'!$E$4:F1426,2,0)*H364</f>
        <v>420000</v>
      </c>
      <c r="L364" s="598">
        <f t="shared" si="5"/>
        <v>18.098767560113764</v>
      </c>
      <c r="M364" s="53" t="s">
        <v>9530</v>
      </c>
      <c r="N364" s="157" t="s">
        <v>1607</v>
      </c>
      <c r="O364" s="527">
        <v>44264</v>
      </c>
      <c r="P364" s="529" t="s">
        <v>10663</v>
      </c>
      <c r="Q364" s="122" t="s">
        <v>9722</v>
      </c>
      <c r="R364" s="123">
        <v>3</v>
      </c>
      <c r="S364" s="122" t="s">
        <v>7616</v>
      </c>
      <c r="T364" s="396" t="s">
        <v>8693</v>
      </c>
      <c r="V364"/>
    </row>
    <row r="365" spans="1:22" hidden="1" x14ac:dyDescent="0.25">
      <c r="A365" s="31">
        <v>3848</v>
      </c>
      <c r="B365" s="53" t="s">
        <v>300</v>
      </c>
      <c r="C365" s="53" t="s">
        <v>9888</v>
      </c>
      <c r="D365" s="9" t="s">
        <v>301</v>
      </c>
      <c r="E365" s="54" t="s">
        <v>10</v>
      </c>
      <c r="F365" s="54">
        <v>9</v>
      </c>
      <c r="G365" s="372" t="str">
        <f>VLOOKUP(N365,'BANG THAM CHIEU'!C:E,3,0)</f>
        <v>ID055281</v>
      </c>
      <c r="H365" s="53">
        <v>1</v>
      </c>
      <c r="J365" s="10" t="str">
        <f>VLOOKUP(N365,'BANG THAM CHIEU'!C:E,2,0)</f>
        <v>MB3.3</v>
      </c>
      <c r="K365" s="590">
        <f>VLOOKUP(G365,'BANG THAM CHIEU'!$E$4:F1427,2,0)*H365</f>
        <v>30000</v>
      </c>
      <c r="L365" s="598">
        <f t="shared" si="5"/>
        <v>1.2927691114366975</v>
      </c>
      <c r="M365" s="53" t="s">
        <v>9530</v>
      </c>
      <c r="N365" s="31" t="s">
        <v>4540</v>
      </c>
      <c r="O365" s="527">
        <v>44264</v>
      </c>
      <c r="P365" s="529" t="s">
        <v>10663</v>
      </c>
      <c r="Q365" s="122" t="s">
        <v>9722</v>
      </c>
      <c r="R365" s="123">
        <v>3</v>
      </c>
      <c r="S365" s="122" t="s">
        <v>7616</v>
      </c>
      <c r="T365" s="396" t="s">
        <v>8693</v>
      </c>
      <c r="V365"/>
    </row>
    <row r="366" spans="1:22" hidden="1" x14ac:dyDescent="0.25">
      <c r="A366" s="31">
        <v>3848</v>
      </c>
      <c r="B366" s="53" t="s">
        <v>300</v>
      </c>
      <c r="C366" s="53" t="s">
        <v>9888</v>
      </c>
      <c r="D366" s="9" t="s">
        <v>301</v>
      </c>
      <c r="E366" s="54" t="s">
        <v>10</v>
      </c>
      <c r="F366" s="54">
        <v>10</v>
      </c>
      <c r="G366" s="372" t="str">
        <f>VLOOKUP(N366,'BANG THAM CHIEU'!C:E,3,0)</f>
        <v>ID055727</v>
      </c>
      <c r="H366" s="53">
        <v>5</v>
      </c>
      <c r="J366" s="10" t="str">
        <f>VLOOKUP(N366,'BANG THAM CHIEU'!C:E,2,0)</f>
        <v>MB3.2</v>
      </c>
      <c r="K366" s="590">
        <f>VLOOKUP(G366,'BANG THAM CHIEU'!$E$4:F1428,2,0)*H366</f>
        <v>425000</v>
      </c>
      <c r="L366" s="598">
        <f t="shared" si="5"/>
        <v>18.314229078686548</v>
      </c>
      <c r="M366" s="53" t="s">
        <v>9530</v>
      </c>
      <c r="N366" s="31" t="s">
        <v>9646</v>
      </c>
      <c r="O366" s="527">
        <v>44264</v>
      </c>
      <c r="P366" s="529" t="s">
        <v>10663</v>
      </c>
      <c r="Q366" s="122" t="s">
        <v>9722</v>
      </c>
      <c r="R366" s="123">
        <v>3</v>
      </c>
      <c r="S366" s="122" t="s">
        <v>7619</v>
      </c>
      <c r="T366" s="396" t="s">
        <v>8693</v>
      </c>
      <c r="V366"/>
    </row>
    <row r="367" spans="1:22" hidden="1" x14ac:dyDescent="0.25">
      <c r="A367" s="31">
        <v>3848</v>
      </c>
      <c r="B367" s="53" t="s">
        <v>300</v>
      </c>
      <c r="C367" s="53" t="s">
        <v>9888</v>
      </c>
      <c r="D367" s="9" t="s">
        <v>301</v>
      </c>
      <c r="E367" s="54" t="s">
        <v>10</v>
      </c>
      <c r="F367" s="54">
        <v>11</v>
      </c>
      <c r="G367" s="372" t="str">
        <f>VLOOKUP(N367,'BANG THAM CHIEU'!C:E,3,0)</f>
        <v>ID055757</v>
      </c>
      <c r="H367" s="53">
        <v>5</v>
      </c>
      <c r="J367" s="10" t="str">
        <f>VLOOKUP(N367,'BANG THAM CHIEU'!C:E,2,0)</f>
        <v>MB3.2</v>
      </c>
      <c r="K367" s="590">
        <f>VLOOKUP(G367,'BANG THAM CHIEU'!$E$4:F1429,2,0)*H367</f>
        <v>297890</v>
      </c>
      <c r="L367" s="598">
        <f t="shared" si="5"/>
        <v>12.83676635352926</v>
      </c>
      <c r="M367" s="53" t="s">
        <v>9530</v>
      </c>
      <c r="N367" s="31" t="s">
        <v>4539</v>
      </c>
      <c r="O367" s="527">
        <v>44264</v>
      </c>
      <c r="P367" s="529" t="s">
        <v>10663</v>
      </c>
      <c r="Q367" s="122" t="s">
        <v>9722</v>
      </c>
      <c r="R367" s="123">
        <v>3</v>
      </c>
      <c r="S367" s="122" t="s">
        <v>7619</v>
      </c>
      <c r="T367" s="396" t="s">
        <v>8693</v>
      </c>
      <c r="V367"/>
    </row>
    <row r="368" spans="1:22" hidden="1" x14ac:dyDescent="0.25">
      <c r="A368" s="31">
        <v>3848</v>
      </c>
      <c r="B368" s="53" t="s">
        <v>300</v>
      </c>
      <c r="C368" s="53" t="s">
        <v>9888</v>
      </c>
      <c r="D368" s="9" t="s">
        <v>301</v>
      </c>
      <c r="E368" s="54" t="s">
        <v>10</v>
      </c>
      <c r="F368" s="54">
        <v>12</v>
      </c>
      <c r="G368" s="372" t="str">
        <f>VLOOKUP(N368,'BANG THAM CHIEU'!C:E,3,0)</f>
        <v>ID055781</v>
      </c>
      <c r="H368" s="53">
        <v>5</v>
      </c>
      <c r="J368" s="10" t="str">
        <f>VLOOKUP(N368,'BANG THAM CHIEU'!C:E,2,0)</f>
        <v>MC2.2</v>
      </c>
      <c r="K368" s="590">
        <f>VLOOKUP(G368,'BANG THAM CHIEU'!$E$4:F1430,2,0)*H368</f>
        <v>24400</v>
      </c>
      <c r="L368" s="598">
        <f t="shared" si="5"/>
        <v>1.0514522106351805</v>
      </c>
      <c r="M368" s="53" t="s">
        <v>9530</v>
      </c>
      <c r="N368" s="11" t="s">
        <v>9647</v>
      </c>
      <c r="O368" s="527">
        <v>44264</v>
      </c>
      <c r="P368" s="529" t="s">
        <v>10663</v>
      </c>
      <c r="Q368" s="122" t="s">
        <v>9722</v>
      </c>
      <c r="R368" s="123">
        <v>3</v>
      </c>
      <c r="S368" s="122" t="s">
        <v>7619</v>
      </c>
      <c r="T368" s="396" t="s">
        <v>8693</v>
      </c>
      <c r="V368"/>
    </row>
    <row r="369" spans="1:22" hidden="1" x14ac:dyDescent="0.25">
      <c r="A369" s="31">
        <v>3848</v>
      </c>
      <c r="B369" s="53" t="s">
        <v>300</v>
      </c>
      <c r="C369" s="53" t="s">
        <v>9888</v>
      </c>
      <c r="D369" s="9" t="s">
        <v>301</v>
      </c>
      <c r="E369" s="54" t="s">
        <v>10</v>
      </c>
      <c r="F369" s="54">
        <v>13</v>
      </c>
      <c r="G369" s="372" t="str">
        <f>VLOOKUP(N369,'BANG THAM CHIEU'!C:E,3,0)</f>
        <v>ID057149</v>
      </c>
      <c r="H369" s="53">
        <v>1</v>
      </c>
      <c r="J369" s="10" t="str">
        <f>VLOOKUP(N369,'BANG THAM CHIEU'!C:E,2,0)</f>
        <v>MB4.1</v>
      </c>
      <c r="K369" s="590">
        <f>VLOOKUP(G369,'BANG THAM CHIEU'!$E$4:F1431,2,0)*H369</f>
        <v>20000</v>
      </c>
      <c r="L369" s="598">
        <f t="shared" si="5"/>
        <v>0.86184607429113158</v>
      </c>
      <c r="M369" s="53" t="s">
        <v>9530</v>
      </c>
      <c r="N369" s="31" t="s">
        <v>4586</v>
      </c>
      <c r="O369" s="527">
        <v>44264</v>
      </c>
      <c r="P369" s="529" t="s">
        <v>10663</v>
      </c>
      <c r="Q369" s="122" t="s">
        <v>9722</v>
      </c>
      <c r="R369" s="123">
        <v>3</v>
      </c>
      <c r="S369" s="122" t="s">
        <v>7619</v>
      </c>
      <c r="T369" s="396" t="s">
        <v>8693</v>
      </c>
      <c r="V369"/>
    </row>
    <row r="370" spans="1:22" hidden="1" x14ac:dyDescent="0.25">
      <c r="A370" s="31">
        <v>3848</v>
      </c>
      <c r="B370" s="53" t="s">
        <v>300</v>
      </c>
      <c r="C370" s="53" t="s">
        <v>9888</v>
      </c>
      <c r="D370" s="9" t="s">
        <v>301</v>
      </c>
      <c r="E370" s="54" t="s">
        <v>10</v>
      </c>
      <c r="F370" s="54">
        <v>14</v>
      </c>
      <c r="G370" s="372" t="str">
        <f>VLOOKUP(N370,'BANG THAM CHIEU'!C:E,3,0)</f>
        <v>ID055582</v>
      </c>
      <c r="H370" s="53">
        <v>10</v>
      </c>
      <c r="J370" s="10" t="str">
        <f>VLOOKUP(N370,'BANG THAM CHIEU'!C:E,2,0)</f>
        <v>MB2.1</v>
      </c>
      <c r="K370" s="590">
        <f>VLOOKUP(G370,'BANG THAM CHIEU'!$E$4:F1432,2,0)*H370</f>
        <v>350000</v>
      </c>
      <c r="L370" s="598">
        <f t="shared" si="5"/>
        <v>15.082306300094803</v>
      </c>
      <c r="M370" s="53" t="s">
        <v>9530</v>
      </c>
      <c r="N370" s="31" t="s">
        <v>7399</v>
      </c>
      <c r="O370" s="527">
        <v>44265</v>
      </c>
      <c r="P370" s="529" t="s">
        <v>10663</v>
      </c>
      <c r="Q370" s="122" t="s">
        <v>9722</v>
      </c>
      <c r="R370" s="123">
        <v>3</v>
      </c>
      <c r="S370" s="122" t="s">
        <v>7616</v>
      </c>
      <c r="T370" s="396" t="s">
        <v>9734</v>
      </c>
      <c r="V370"/>
    </row>
    <row r="371" spans="1:22" hidden="1" x14ac:dyDescent="0.25">
      <c r="A371" s="31">
        <v>3848</v>
      </c>
      <c r="B371" s="53" t="s">
        <v>300</v>
      </c>
      <c r="C371" s="53" t="s">
        <v>9888</v>
      </c>
      <c r="D371" s="9" t="s">
        <v>301</v>
      </c>
      <c r="E371" s="54" t="s">
        <v>10</v>
      </c>
      <c r="F371" s="54">
        <v>15</v>
      </c>
      <c r="G371" s="372" t="str">
        <f>VLOOKUP(N371,'BANG THAM CHIEU'!C:E,3,0)</f>
        <v>ID055554</v>
      </c>
      <c r="H371" s="53">
        <v>2</v>
      </c>
      <c r="J371" s="10" t="str">
        <f>VLOOKUP(N371,'BANG THAM CHIEU'!C:E,2,0)</f>
        <v>MB1.3</v>
      </c>
      <c r="K371" s="590">
        <f>VLOOKUP(G371,'BANG THAM CHIEU'!$E$4:F1433,2,0)*H371</f>
        <v>24000</v>
      </c>
      <c r="L371" s="598">
        <f t="shared" si="5"/>
        <v>1.0342152891493579</v>
      </c>
      <c r="M371" s="53" t="s">
        <v>9530</v>
      </c>
      <c r="N371" s="153" t="s">
        <v>7242</v>
      </c>
      <c r="O371" s="527">
        <v>44265</v>
      </c>
      <c r="P371" s="529" t="s">
        <v>10663</v>
      </c>
      <c r="Q371" s="122" t="s">
        <v>9722</v>
      </c>
      <c r="R371" s="123">
        <v>3</v>
      </c>
      <c r="S371" s="122" t="s">
        <v>7616</v>
      </c>
      <c r="T371" s="396" t="s">
        <v>9734</v>
      </c>
      <c r="V371"/>
    </row>
    <row r="372" spans="1:22" hidden="1" x14ac:dyDescent="0.25">
      <c r="A372" s="31">
        <v>3848</v>
      </c>
      <c r="B372" s="53" t="s">
        <v>300</v>
      </c>
      <c r="C372" s="53" t="s">
        <v>9888</v>
      </c>
      <c r="D372" s="9" t="s">
        <v>301</v>
      </c>
      <c r="E372" s="54" t="s">
        <v>10</v>
      </c>
      <c r="F372" s="54">
        <v>16</v>
      </c>
      <c r="G372" s="372" t="str">
        <f>VLOOKUP(N372,'BANG THAM CHIEU'!C:E,3,0)</f>
        <v>ID055553</v>
      </c>
      <c r="H372" s="53">
        <v>3</v>
      </c>
      <c r="J372" s="10" t="str">
        <f>VLOOKUP(N372,'BANG THAM CHIEU'!C:E,2,0)</f>
        <v>MB1.3</v>
      </c>
      <c r="K372" s="590">
        <f>VLOOKUP(G372,'BANG THAM CHIEU'!$E$4:F1434,2,0)*H372</f>
        <v>19368</v>
      </c>
      <c r="L372" s="598">
        <f t="shared" si="5"/>
        <v>0.83461173834353186</v>
      </c>
      <c r="M372" s="53" t="s">
        <v>9530</v>
      </c>
      <c r="N372" s="31" t="s">
        <v>7243</v>
      </c>
      <c r="O372" s="527">
        <v>44265</v>
      </c>
      <c r="P372" s="529" t="s">
        <v>10663</v>
      </c>
      <c r="Q372" s="122" t="s">
        <v>9722</v>
      </c>
      <c r="R372" s="123">
        <v>3</v>
      </c>
      <c r="S372" s="122" t="s">
        <v>7616</v>
      </c>
      <c r="T372" s="396" t="s">
        <v>9734</v>
      </c>
      <c r="V372"/>
    </row>
    <row r="373" spans="1:22" hidden="1" x14ac:dyDescent="0.25">
      <c r="A373" s="31">
        <v>3848</v>
      </c>
      <c r="B373" s="53" t="s">
        <v>300</v>
      </c>
      <c r="C373" s="53" t="s">
        <v>9888</v>
      </c>
      <c r="D373" s="9" t="s">
        <v>301</v>
      </c>
      <c r="E373" s="54" t="s">
        <v>10</v>
      </c>
      <c r="F373" s="54">
        <v>17</v>
      </c>
      <c r="G373" s="372" t="str">
        <f>VLOOKUP(N373,'BANG THAM CHIEU'!C:E,3,0)</f>
        <v>ID055552</v>
      </c>
      <c r="H373" s="53">
        <v>3</v>
      </c>
      <c r="J373" s="10" t="str">
        <f>VLOOKUP(N373,'BANG THAM CHIEU'!C:E,2,0)</f>
        <v>MB1.3</v>
      </c>
      <c r="K373" s="590">
        <f>VLOOKUP(G373,'BANG THAM CHIEU'!$E$4:F1435,2,0)*H373</f>
        <v>17394</v>
      </c>
      <c r="L373" s="598">
        <f t="shared" si="5"/>
        <v>0.74954753081099712</v>
      </c>
      <c r="M373" s="53" t="s">
        <v>9530</v>
      </c>
      <c r="N373" s="154" t="s">
        <v>7244</v>
      </c>
      <c r="O373" s="527">
        <v>44265</v>
      </c>
      <c r="P373" s="529" t="s">
        <v>10663</v>
      </c>
      <c r="Q373" s="122" t="s">
        <v>9722</v>
      </c>
      <c r="R373" s="123">
        <v>3</v>
      </c>
      <c r="S373" s="122" t="s">
        <v>7616</v>
      </c>
      <c r="T373" s="396" t="s">
        <v>9734</v>
      </c>
      <c r="V373"/>
    </row>
    <row r="374" spans="1:22" ht="15.75" hidden="1" x14ac:dyDescent="0.25">
      <c r="A374" s="31">
        <v>3848</v>
      </c>
      <c r="B374" s="53" t="s">
        <v>300</v>
      </c>
      <c r="C374" s="53" t="s">
        <v>9888</v>
      </c>
      <c r="D374" s="9" t="s">
        <v>301</v>
      </c>
      <c r="E374" s="54" t="s">
        <v>10</v>
      </c>
      <c r="F374" s="54">
        <v>18</v>
      </c>
      <c r="G374" s="372" t="str">
        <f>VLOOKUP(N374,'BANG THAM CHIEU'!C:E,3,0)</f>
        <v>ID057031</v>
      </c>
      <c r="H374" s="53">
        <v>25</v>
      </c>
      <c r="J374" s="10" t="str">
        <f>VLOOKUP(N374,'BANG THAM CHIEU'!C:E,2,0)</f>
        <v>MC2.2</v>
      </c>
      <c r="K374" s="590">
        <f>VLOOKUP(G374,'BANG THAM CHIEU'!$E$4:F1436,2,0)*H374</f>
        <v>287500</v>
      </c>
      <c r="L374" s="598">
        <f t="shared" si="5"/>
        <v>12.389037317935017</v>
      </c>
      <c r="M374" s="53" t="s">
        <v>9530</v>
      </c>
      <c r="N374" s="157" t="s">
        <v>9652</v>
      </c>
      <c r="O374" s="527">
        <v>44265</v>
      </c>
      <c r="P374" s="529" t="s">
        <v>10663</v>
      </c>
      <c r="Q374" s="122" t="s">
        <v>9722</v>
      </c>
      <c r="R374" s="123">
        <v>3</v>
      </c>
      <c r="S374" s="122" t="s">
        <v>8816</v>
      </c>
      <c r="T374" s="396" t="s">
        <v>9736</v>
      </c>
      <c r="V374"/>
    </row>
    <row r="375" spans="1:22" ht="15.75" hidden="1" x14ac:dyDescent="0.25">
      <c r="A375" s="31">
        <v>3848</v>
      </c>
      <c r="B375" s="53" t="s">
        <v>300</v>
      </c>
      <c r="C375" s="53" t="s">
        <v>9888</v>
      </c>
      <c r="D375" s="9" t="s">
        <v>301</v>
      </c>
      <c r="E375" s="54" t="s">
        <v>10</v>
      </c>
      <c r="F375" s="54">
        <v>19</v>
      </c>
      <c r="G375" s="372" t="str">
        <f>VLOOKUP(N375,'BANG THAM CHIEU'!C:E,3,0)</f>
        <v>ID055540</v>
      </c>
      <c r="H375" s="53">
        <v>4</v>
      </c>
      <c r="J375" s="10" t="str">
        <f>VLOOKUP(N375,'BANG THAM CHIEU'!C:E,2,0)</f>
        <v>MC1.2</v>
      </c>
      <c r="K375" s="590">
        <f>VLOOKUP(G375,'BANG THAM CHIEU'!$E$4:F1437,2,0)*H375</f>
        <v>400000</v>
      </c>
      <c r="L375" s="598">
        <f t="shared" si="5"/>
        <v>17.236921485822631</v>
      </c>
      <c r="M375" s="53" t="s">
        <v>9530</v>
      </c>
      <c r="N375" s="157" t="s">
        <v>6379</v>
      </c>
      <c r="O375" s="527">
        <v>44265</v>
      </c>
      <c r="P375" s="529" t="s">
        <v>10663</v>
      </c>
      <c r="Q375" s="122" t="s">
        <v>9722</v>
      </c>
      <c r="R375" s="123">
        <v>3</v>
      </c>
      <c r="S375" s="122" t="s">
        <v>8816</v>
      </c>
      <c r="T375" s="396" t="s">
        <v>9736</v>
      </c>
      <c r="V375"/>
    </row>
    <row r="376" spans="1:22" hidden="1" x14ac:dyDescent="0.25">
      <c r="A376" s="31">
        <v>3848</v>
      </c>
      <c r="B376" s="53" t="s">
        <v>300</v>
      </c>
      <c r="C376" s="53" t="s">
        <v>9888</v>
      </c>
      <c r="D376" s="9" t="s">
        <v>301</v>
      </c>
      <c r="E376" s="54" t="s">
        <v>10</v>
      </c>
      <c r="F376" s="54">
        <v>20</v>
      </c>
      <c r="G376" s="372" t="str">
        <f>VLOOKUP(N376,'BANG THAM CHIEU'!C:E,3,0)</f>
        <v>ID055553</v>
      </c>
      <c r="H376" s="53">
        <v>6</v>
      </c>
      <c r="J376" s="10" t="str">
        <f>VLOOKUP(N376,'BANG THAM CHIEU'!C:E,2,0)</f>
        <v>MB1.3</v>
      </c>
      <c r="K376" s="590">
        <f>VLOOKUP(G376,'BANG THAM CHIEU'!$E$4:F1438,2,0)*H376</f>
        <v>38736</v>
      </c>
      <c r="L376" s="598">
        <f t="shared" si="5"/>
        <v>1.6692234766870637</v>
      </c>
      <c r="M376" s="53" t="s">
        <v>9530</v>
      </c>
      <c r="N376" s="31" t="s">
        <v>7243</v>
      </c>
      <c r="O376" s="527">
        <v>44265</v>
      </c>
      <c r="P376" s="529" t="s">
        <v>10663</v>
      </c>
      <c r="Q376" s="122" t="s">
        <v>9722</v>
      </c>
      <c r="R376" s="123">
        <v>3</v>
      </c>
      <c r="S376" s="122" t="s">
        <v>8816</v>
      </c>
      <c r="T376" s="396" t="s">
        <v>9736</v>
      </c>
      <c r="V376"/>
    </row>
    <row r="377" spans="1:22" ht="15.75" hidden="1" x14ac:dyDescent="0.25">
      <c r="A377" s="31">
        <v>3848</v>
      </c>
      <c r="B377" s="53" t="s">
        <v>300</v>
      </c>
      <c r="C377" s="53" t="s">
        <v>9888</v>
      </c>
      <c r="D377" s="9" t="s">
        <v>301</v>
      </c>
      <c r="E377" s="54" t="s">
        <v>10</v>
      </c>
      <c r="F377" s="54">
        <v>21</v>
      </c>
      <c r="G377" s="372" t="str">
        <f>VLOOKUP(N377,'BANG THAM CHIEU'!C:E,3,0)</f>
        <v>ID055527</v>
      </c>
      <c r="H377" s="53">
        <v>1</v>
      </c>
      <c r="J377" s="10" t="str">
        <f>VLOOKUP(N377,'BANG THAM CHIEU'!C:E,2,0)</f>
        <v>MB1.1</v>
      </c>
      <c r="K377" s="590">
        <f>VLOOKUP(G377,'BANG THAM CHIEU'!$E$4:F1439,2,0)*H377</f>
        <v>60000</v>
      </c>
      <c r="L377" s="598">
        <f t="shared" si="5"/>
        <v>2.585538222873395</v>
      </c>
      <c r="M377" s="53" t="s">
        <v>9530</v>
      </c>
      <c r="N377" s="157" t="s">
        <v>8489</v>
      </c>
      <c r="O377" s="527">
        <v>44265</v>
      </c>
      <c r="P377" s="529" t="s">
        <v>10663</v>
      </c>
      <c r="Q377" s="122" t="s">
        <v>9722</v>
      </c>
      <c r="R377" s="123">
        <v>3</v>
      </c>
      <c r="S377" s="122" t="s">
        <v>8816</v>
      </c>
      <c r="T377" s="396" t="s">
        <v>9736</v>
      </c>
      <c r="V377"/>
    </row>
    <row r="378" spans="1:22" hidden="1" x14ac:dyDescent="0.25">
      <c r="A378" s="31">
        <v>3848</v>
      </c>
      <c r="B378" s="53" t="s">
        <v>300</v>
      </c>
      <c r="C378" s="53" t="s">
        <v>9888</v>
      </c>
      <c r="D378" s="9" t="s">
        <v>301</v>
      </c>
      <c r="E378" s="54" t="s">
        <v>10</v>
      </c>
      <c r="F378" s="54">
        <v>22</v>
      </c>
      <c r="G378" s="372" t="str">
        <f>VLOOKUP(N378,'BANG THAM CHIEU'!C:E,3,0)</f>
        <v>ID154522</v>
      </c>
      <c r="H378" s="53">
        <v>1</v>
      </c>
      <c r="J378" s="10" t="str">
        <f>VLOOKUP(N378,'BANG THAM CHIEU'!C:E,2,0)</f>
        <v>MA1.1</v>
      </c>
      <c r="K378" s="590">
        <f>VLOOKUP(G378,'BANG THAM CHIEU'!$E$4:F1440,2,0)*H378</f>
        <v>6448100</v>
      </c>
      <c r="L378" s="598">
        <f t="shared" si="5"/>
        <v>277.86348358183227</v>
      </c>
      <c r="M378" s="53" t="s">
        <v>9530</v>
      </c>
      <c r="N378" s="31" t="s">
        <v>8912</v>
      </c>
      <c r="O378" s="527">
        <v>44266</v>
      </c>
      <c r="P378" s="529" t="s">
        <v>10663</v>
      </c>
      <c r="Q378" s="122" t="s">
        <v>9722</v>
      </c>
      <c r="R378" s="123">
        <v>3</v>
      </c>
      <c r="S378" s="122" t="s">
        <v>7615</v>
      </c>
      <c r="T378" s="396" t="s">
        <v>9738</v>
      </c>
      <c r="V378"/>
    </row>
    <row r="379" spans="1:22" ht="75" hidden="1" x14ac:dyDescent="0.25">
      <c r="A379" s="31">
        <v>3848</v>
      </c>
      <c r="B379" s="53" t="s">
        <v>300</v>
      </c>
      <c r="C379" s="53" t="s">
        <v>9888</v>
      </c>
      <c r="D379" s="9" t="s">
        <v>301</v>
      </c>
      <c r="E379" s="54" t="s">
        <v>10</v>
      </c>
      <c r="F379" s="54">
        <v>23</v>
      </c>
      <c r="G379" s="372" t="e">
        <f>VLOOKUP(N379,'BANG THAM CHIEU'!C:E,3,0)</f>
        <v>#N/A</v>
      </c>
      <c r="H379" s="53">
        <v>1</v>
      </c>
      <c r="J379" s="10" t="e">
        <f>VLOOKUP(N379,'BANG THAM CHIEU'!C:E,2,0)</f>
        <v>#N/A</v>
      </c>
      <c r="K379" s="590" t="e">
        <f>VLOOKUP(G379,'BANG THAM CHIEU'!$E$4:F1441,2,0)*H379</f>
        <v>#N/A</v>
      </c>
      <c r="L379" s="598" t="e">
        <f t="shared" si="5"/>
        <v>#N/A</v>
      </c>
      <c r="M379" s="53" t="s">
        <v>9530</v>
      </c>
      <c r="N379" s="150" t="s">
        <v>7863</v>
      </c>
      <c r="O379" s="527">
        <v>44266</v>
      </c>
      <c r="P379" s="529" t="s">
        <v>10663</v>
      </c>
      <c r="Q379" s="122" t="s">
        <v>9722</v>
      </c>
      <c r="R379" s="123">
        <v>3</v>
      </c>
      <c r="S379" s="122" t="s">
        <v>9740</v>
      </c>
      <c r="T379" s="396" t="s">
        <v>9739</v>
      </c>
      <c r="V379"/>
    </row>
    <row r="380" spans="1:22" ht="75" hidden="1" x14ac:dyDescent="0.25">
      <c r="A380" s="31">
        <v>3848</v>
      </c>
      <c r="B380" s="53" t="s">
        <v>300</v>
      </c>
      <c r="C380" s="53" t="s">
        <v>9888</v>
      </c>
      <c r="D380" s="9" t="s">
        <v>301</v>
      </c>
      <c r="E380" s="54" t="s">
        <v>10</v>
      </c>
      <c r="F380" s="54">
        <v>24</v>
      </c>
      <c r="G380" s="372" t="e">
        <f>VLOOKUP(N380,'BANG THAM CHIEU'!C:E,3,0)</f>
        <v>#N/A</v>
      </c>
      <c r="H380" s="53">
        <v>1</v>
      </c>
      <c r="J380" s="10" t="e">
        <f>VLOOKUP(N380,'BANG THAM CHIEU'!C:E,2,0)</f>
        <v>#N/A</v>
      </c>
      <c r="K380" s="590" t="e">
        <f>VLOOKUP(G380,'BANG THAM CHIEU'!$E$4:F1442,2,0)*H380</f>
        <v>#N/A</v>
      </c>
      <c r="L380" s="598" t="e">
        <f t="shared" si="5"/>
        <v>#N/A</v>
      </c>
      <c r="M380" s="53" t="s">
        <v>9530</v>
      </c>
      <c r="N380" s="150" t="s">
        <v>8488</v>
      </c>
      <c r="O380" s="527">
        <v>44267</v>
      </c>
      <c r="P380" s="529" t="s">
        <v>10663</v>
      </c>
      <c r="Q380" s="122" t="s">
        <v>9722</v>
      </c>
      <c r="R380" s="123">
        <v>3</v>
      </c>
      <c r="S380" s="122" t="s">
        <v>9741</v>
      </c>
      <c r="T380" s="396" t="s">
        <v>9742</v>
      </c>
      <c r="V380"/>
    </row>
    <row r="381" spans="1:22" hidden="1" x14ac:dyDescent="0.25">
      <c r="A381" s="31">
        <v>3848</v>
      </c>
      <c r="B381" s="53" t="s">
        <v>300</v>
      </c>
      <c r="C381" s="53" t="s">
        <v>9888</v>
      </c>
      <c r="D381" s="9" t="s">
        <v>301</v>
      </c>
      <c r="E381" s="54" t="s">
        <v>10</v>
      </c>
      <c r="F381" s="54">
        <v>25</v>
      </c>
      <c r="G381" s="372" t="str">
        <f>VLOOKUP(N381,'BANG THAM CHIEU'!C:E,3,0)</f>
        <v>ID055283</v>
      </c>
      <c r="H381" s="53">
        <v>5</v>
      </c>
      <c r="J381" s="10" t="str">
        <f>VLOOKUP(N381,'BANG THAM CHIEU'!C:E,2,0)</f>
        <v>MB1.1</v>
      </c>
      <c r="K381" s="590">
        <f>VLOOKUP(G381,'BANG THAM CHIEU'!$E$4:F1443,2,0)*H381</f>
        <v>75000</v>
      </c>
      <c r="L381" s="598">
        <f t="shared" si="5"/>
        <v>3.2319227785917435</v>
      </c>
      <c r="M381" s="53" t="s">
        <v>9530</v>
      </c>
      <c r="N381" s="11" t="s">
        <v>9651</v>
      </c>
      <c r="O381" s="527">
        <v>44266</v>
      </c>
      <c r="P381" s="529" t="s">
        <v>10663</v>
      </c>
      <c r="Q381" s="122" t="s">
        <v>9722</v>
      </c>
      <c r="R381" s="123">
        <v>3</v>
      </c>
      <c r="S381" s="122" t="s">
        <v>9743</v>
      </c>
      <c r="T381" s="396" t="s">
        <v>9744</v>
      </c>
      <c r="V381"/>
    </row>
    <row r="382" spans="1:22" hidden="1" x14ac:dyDescent="0.25">
      <c r="A382" s="31">
        <v>3848</v>
      </c>
      <c r="B382" s="53" t="s">
        <v>300</v>
      </c>
      <c r="C382" s="53" t="s">
        <v>9888</v>
      </c>
      <c r="D382" s="9" t="s">
        <v>301</v>
      </c>
      <c r="E382" s="54" t="s">
        <v>10</v>
      </c>
      <c r="F382" s="54">
        <v>26</v>
      </c>
      <c r="G382" s="372" t="str">
        <f>VLOOKUP(N382,'BANG THAM CHIEU'!C:E,3,0)</f>
        <v>ID057114</v>
      </c>
      <c r="H382" s="53">
        <v>2</v>
      </c>
      <c r="J382" s="10" t="str">
        <f>VLOOKUP(N382,'BANG THAM CHIEU'!C:E,2,0)</f>
        <v>MB4.1</v>
      </c>
      <c r="K382" s="590">
        <f>VLOOKUP(G382,'BANG THAM CHIEU'!$E$4:F1444,2,0)*H382</f>
        <v>26000</v>
      </c>
      <c r="L382" s="598">
        <f t="shared" si="5"/>
        <v>1.1203998965784712</v>
      </c>
      <c r="M382" s="53" t="s">
        <v>9530</v>
      </c>
      <c r="N382" s="31" t="s">
        <v>6604</v>
      </c>
      <c r="O382" s="527">
        <v>44266</v>
      </c>
      <c r="P382" s="529" t="s">
        <v>10663</v>
      </c>
      <c r="Q382" s="122" t="s">
        <v>9722</v>
      </c>
      <c r="R382" s="123">
        <v>3</v>
      </c>
      <c r="S382" s="122" t="s">
        <v>9357</v>
      </c>
      <c r="T382" s="396" t="s">
        <v>8693</v>
      </c>
      <c r="V382"/>
    </row>
    <row r="383" spans="1:22" hidden="1" x14ac:dyDescent="0.25">
      <c r="A383" s="31">
        <v>3848</v>
      </c>
      <c r="B383" s="53" t="s">
        <v>300</v>
      </c>
      <c r="C383" s="53" t="s">
        <v>9888</v>
      </c>
      <c r="D383" s="9" t="s">
        <v>301</v>
      </c>
      <c r="E383" s="54" t="s">
        <v>10</v>
      </c>
      <c r="F383" s="54">
        <v>27</v>
      </c>
      <c r="G383" s="372" t="str">
        <f>VLOOKUP(N383,'BANG THAM CHIEU'!C:E,3,0)</f>
        <v>ID087930</v>
      </c>
      <c r="H383" s="53">
        <v>2</v>
      </c>
      <c r="J383" s="10" t="str">
        <f>VLOOKUP(N383,'BANG THAM CHIEU'!C:E,2,0)</f>
        <v>MB3.2</v>
      </c>
      <c r="K383" s="590">
        <f>VLOOKUP(G383,'BANG THAM CHIEU'!$E$4:F1445,2,0)*H383</f>
        <v>1364000</v>
      </c>
      <c r="L383" s="598">
        <f t="shared" si="5"/>
        <v>58.777902266655175</v>
      </c>
      <c r="M383" s="53" t="s">
        <v>9530</v>
      </c>
      <c r="N383" s="11" t="s">
        <v>9645</v>
      </c>
      <c r="O383" s="527">
        <v>44267</v>
      </c>
      <c r="P383" s="529" t="s">
        <v>10663</v>
      </c>
      <c r="Q383" s="122" t="s">
        <v>9722</v>
      </c>
      <c r="R383" s="123">
        <v>3</v>
      </c>
      <c r="S383" s="122" t="s">
        <v>7619</v>
      </c>
      <c r="T383" s="396" t="s">
        <v>8693</v>
      </c>
      <c r="V383"/>
    </row>
    <row r="384" spans="1:22" hidden="1" x14ac:dyDescent="0.25">
      <c r="A384" s="31">
        <v>3848</v>
      </c>
      <c r="B384" s="53" t="s">
        <v>300</v>
      </c>
      <c r="C384" s="53" t="s">
        <v>9888</v>
      </c>
      <c r="D384" s="9" t="s">
        <v>301</v>
      </c>
      <c r="E384" s="54" t="s">
        <v>10</v>
      </c>
      <c r="F384" s="54">
        <v>28</v>
      </c>
      <c r="G384" s="372" t="str">
        <f>VLOOKUP(N384,'BANG THAM CHIEU'!C:E,3,0)</f>
        <v>ID057079</v>
      </c>
      <c r="H384" s="53">
        <v>1</v>
      </c>
      <c r="J384" s="10" t="str">
        <f>VLOOKUP(N384,'BANG THAM CHIEU'!C:E,2,0)</f>
        <v>MB3.2</v>
      </c>
      <c r="K384" s="590">
        <f>VLOOKUP(G384,'BANG THAM CHIEU'!$E$4:F1446,2,0)*H384</f>
        <v>739300</v>
      </c>
      <c r="L384" s="598">
        <f t="shared" si="5"/>
        <v>31.858140136171681</v>
      </c>
      <c r="M384" s="53" t="s">
        <v>9530</v>
      </c>
      <c r="N384" s="11" t="s">
        <v>9644</v>
      </c>
      <c r="O384" s="527">
        <v>44267</v>
      </c>
      <c r="P384" s="529" t="s">
        <v>10663</v>
      </c>
      <c r="Q384" s="122" t="s">
        <v>9722</v>
      </c>
      <c r="R384" s="123">
        <v>3</v>
      </c>
      <c r="S384" s="122" t="s">
        <v>7619</v>
      </c>
      <c r="T384" s="396" t="s">
        <v>8693</v>
      </c>
      <c r="V384"/>
    </row>
    <row r="385" spans="1:22" hidden="1" x14ac:dyDescent="0.25">
      <c r="A385" s="31">
        <v>3848</v>
      </c>
      <c r="B385" s="53" t="s">
        <v>300</v>
      </c>
      <c r="C385" s="53" t="s">
        <v>9888</v>
      </c>
      <c r="D385" s="9" t="s">
        <v>301</v>
      </c>
      <c r="E385" s="54" t="s">
        <v>10</v>
      </c>
      <c r="F385" s="54">
        <v>29</v>
      </c>
      <c r="G385" s="372" t="str">
        <f>VLOOKUP(N385,'BANG THAM CHIEU'!C:E,3,0)</f>
        <v>ID055813</v>
      </c>
      <c r="H385" s="53">
        <v>1</v>
      </c>
      <c r="J385" s="10" t="str">
        <f>VLOOKUP(N385,'BANG THAM CHIEU'!C:E,2,0)</f>
        <v>MB4.1</v>
      </c>
      <c r="K385" s="590">
        <f>VLOOKUP(G385,'BANG THAM CHIEU'!$E$4:F1447,2,0)*H385</f>
        <v>1530000</v>
      </c>
      <c r="L385" s="598">
        <f t="shared" si="5"/>
        <v>65.931224683271566</v>
      </c>
      <c r="M385" s="53" t="s">
        <v>9530</v>
      </c>
      <c r="N385" s="31" t="s">
        <v>2353</v>
      </c>
      <c r="O385" s="527">
        <v>44267</v>
      </c>
      <c r="P385" s="529" t="s">
        <v>10663</v>
      </c>
      <c r="Q385" s="122" t="s">
        <v>9722</v>
      </c>
      <c r="R385" s="123">
        <v>3</v>
      </c>
      <c r="S385" s="122" t="s">
        <v>7619</v>
      </c>
      <c r="T385" s="396" t="s">
        <v>8693</v>
      </c>
      <c r="V385"/>
    </row>
    <row r="386" spans="1:22" hidden="1" x14ac:dyDescent="0.25">
      <c r="A386" s="31">
        <v>3848</v>
      </c>
      <c r="B386" s="53" t="s">
        <v>300</v>
      </c>
      <c r="C386" s="53" t="s">
        <v>9888</v>
      </c>
      <c r="D386" s="9" t="s">
        <v>301</v>
      </c>
      <c r="E386" s="54" t="s">
        <v>10</v>
      </c>
      <c r="F386" s="54">
        <v>30</v>
      </c>
      <c r="G386" s="372" t="str">
        <f>VLOOKUP(N386,'BANG THAM CHIEU'!C:E,3,0)</f>
        <v>ID055266</v>
      </c>
      <c r="H386" s="53">
        <v>2</v>
      </c>
      <c r="J386" s="10" t="str">
        <f>VLOOKUP(N386,'BANG THAM CHIEU'!C:E,2,0)</f>
        <v>MB4.1</v>
      </c>
      <c r="K386" s="590">
        <f>VLOOKUP(G386,'BANG THAM CHIEU'!$E$4:F1448,2,0)*H386</f>
        <v>150000</v>
      </c>
      <c r="L386" s="598">
        <f t="shared" si="5"/>
        <v>6.463845557183487</v>
      </c>
      <c r="M386" s="53" t="s">
        <v>9530</v>
      </c>
      <c r="N386" s="31" t="s">
        <v>6701</v>
      </c>
      <c r="O386" s="527">
        <v>44268</v>
      </c>
      <c r="P386" s="529" t="s">
        <v>10663</v>
      </c>
      <c r="Q386" s="122" t="s">
        <v>9751</v>
      </c>
      <c r="R386" s="123">
        <v>3</v>
      </c>
      <c r="S386" s="122" t="s">
        <v>7619</v>
      </c>
      <c r="T386" s="396" t="s">
        <v>9756</v>
      </c>
      <c r="V386"/>
    </row>
    <row r="387" spans="1:22" hidden="1" x14ac:dyDescent="0.25">
      <c r="A387" s="31">
        <v>3848</v>
      </c>
      <c r="B387" s="53" t="s">
        <v>300</v>
      </c>
      <c r="C387" s="53" t="s">
        <v>9888</v>
      </c>
      <c r="D387" s="9" t="s">
        <v>301</v>
      </c>
      <c r="E387" s="54" t="s">
        <v>10</v>
      </c>
      <c r="F387" s="54">
        <v>31</v>
      </c>
      <c r="G387" s="372" t="str">
        <f>VLOOKUP(N387,'BANG THAM CHIEU'!C:E,3,0)</f>
        <v>ID057041</v>
      </c>
      <c r="H387" s="53">
        <v>3</v>
      </c>
      <c r="J387" s="10" t="str">
        <f>VLOOKUP(N387,'BANG THAM CHIEU'!C:E,2,0)</f>
        <v>MB1.2</v>
      </c>
      <c r="K387" s="590">
        <f>VLOOKUP(G387,'BANG THAM CHIEU'!$E$4:F1449,2,0)*H387</f>
        <v>237000</v>
      </c>
      <c r="L387" s="598">
        <f t="shared" ref="L387:L450" si="6">K387/23206</f>
        <v>10.21287598034991</v>
      </c>
      <c r="M387" s="53" t="s">
        <v>9530</v>
      </c>
      <c r="N387" s="11" t="s">
        <v>6607</v>
      </c>
      <c r="O387" s="527">
        <v>44270</v>
      </c>
      <c r="P387" s="529" t="s">
        <v>10663</v>
      </c>
      <c r="Q387" s="122" t="s">
        <v>9751</v>
      </c>
      <c r="R387" s="123">
        <v>3</v>
      </c>
      <c r="S387" s="122" t="s">
        <v>7616</v>
      </c>
      <c r="T387" s="396" t="s">
        <v>8693</v>
      </c>
      <c r="V387"/>
    </row>
    <row r="388" spans="1:22" hidden="1" x14ac:dyDescent="0.25">
      <c r="A388" s="31">
        <v>3848</v>
      </c>
      <c r="B388" s="53" t="s">
        <v>300</v>
      </c>
      <c r="C388" s="53" t="s">
        <v>9888</v>
      </c>
      <c r="D388" s="9" t="s">
        <v>301</v>
      </c>
      <c r="E388" s="54" t="s">
        <v>10</v>
      </c>
      <c r="F388" s="54">
        <v>32</v>
      </c>
      <c r="G388" s="372" t="str">
        <f>VLOOKUP(N388,'BANG THAM CHIEU'!C:E,3,0)</f>
        <v>ID057042</v>
      </c>
      <c r="H388" s="53">
        <v>1</v>
      </c>
      <c r="J388" s="10" t="str">
        <f>VLOOKUP(N388,'BANG THAM CHIEU'!C:E,2,0)</f>
        <v>MB1.4</v>
      </c>
      <c r="K388" s="590">
        <f>VLOOKUP(G388,'BANG THAM CHIEU'!$E$4:F1450,2,0)*H388</f>
        <v>40000</v>
      </c>
      <c r="L388" s="598">
        <f t="shared" si="6"/>
        <v>1.7236921485822632</v>
      </c>
      <c r="M388" s="53" t="s">
        <v>9530</v>
      </c>
      <c r="N388" s="11" t="s">
        <v>580</v>
      </c>
      <c r="O388" s="527">
        <v>44270</v>
      </c>
      <c r="P388" s="529" t="s">
        <v>10663</v>
      </c>
      <c r="Q388" s="122" t="s">
        <v>9751</v>
      </c>
      <c r="R388" s="123">
        <v>3</v>
      </c>
      <c r="S388" s="122" t="s">
        <v>7616</v>
      </c>
      <c r="T388" s="396" t="s">
        <v>9758</v>
      </c>
      <c r="V388"/>
    </row>
    <row r="389" spans="1:22" hidden="1" x14ac:dyDescent="0.25">
      <c r="A389" s="31">
        <v>3848</v>
      </c>
      <c r="B389" s="53" t="s">
        <v>300</v>
      </c>
      <c r="C389" s="53" t="s">
        <v>9888</v>
      </c>
      <c r="D389" s="9" t="s">
        <v>301</v>
      </c>
      <c r="E389" s="54" t="s">
        <v>10</v>
      </c>
      <c r="F389" s="54">
        <v>33</v>
      </c>
      <c r="G389" s="372" t="str">
        <f>VLOOKUP(N389,'BANG THAM CHIEU'!C:E,3,0)</f>
        <v>ID057180</v>
      </c>
      <c r="H389" s="53">
        <v>1</v>
      </c>
      <c r="J389" s="10" t="str">
        <f>VLOOKUP(N389,'BANG THAM CHIEU'!C:E,2,0)</f>
        <v>MB1.2</v>
      </c>
      <c r="K389" s="590">
        <f>VLOOKUP(G389,'BANG THAM CHIEU'!$E$4:F1451,2,0)*H389</f>
        <v>4000</v>
      </c>
      <c r="L389" s="598">
        <f t="shared" si="6"/>
        <v>0.17236921485822632</v>
      </c>
      <c r="M389" s="53" t="s">
        <v>9530</v>
      </c>
      <c r="N389" s="11" t="s">
        <v>6823</v>
      </c>
      <c r="O389" s="527">
        <v>44270</v>
      </c>
      <c r="P389" s="529" t="s">
        <v>10663</v>
      </c>
      <c r="Q389" s="122" t="s">
        <v>9751</v>
      </c>
      <c r="R389" s="123">
        <v>3</v>
      </c>
      <c r="S389" s="122" t="s">
        <v>7616</v>
      </c>
      <c r="T389" s="396" t="s">
        <v>9758</v>
      </c>
      <c r="V389"/>
    </row>
    <row r="390" spans="1:22" hidden="1" x14ac:dyDescent="0.25">
      <c r="A390" s="31">
        <v>3848</v>
      </c>
      <c r="B390" s="53" t="s">
        <v>300</v>
      </c>
      <c r="C390" s="53" t="s">
        <v>9888</v>
      </c>
      <c r="D390" s="9" t="s">
        <v>301</v>
      </c>
      <c r="E390" s="54" t="s">
        <v>10</v>
      </c>
      <c r="F390" s="54">
        <v>34</v>
      </c>
      <c r="G390" s="372" t="str">
        <f>VLOOKUP(N390,'BANG THAM CHIEU'!C:E,3,0)</f>
        <v>ID057313</v>
      </c>
      <c r="H390" s="53">
        <v>2</v>
      </c>
      <c r="J390" s="10" t="str">
        <f>VLOOKUP(N390,'BANG THAM CHIEU'!C:E,2,0)</f>
        <v>MB1.1</v>
      </c>
      <c r="K390" s="590">
        <f>VLOOKUP(G390,'BANG THAM CHIEU'!$E$4:F1452,2,0)*H390</f>
        <v>260000</v>
      </c>
      <c r="L390" s="598">
        <f t="shared" si="6"/>
        <v>11.203998965784711</v>
      </c>
      <c r="M390" s="53" t="s">
        <v>9530</v>
      </c>
      <c r="N390" s="11" t="s">
        <v>6949</v>
      </c>
      <c r="O390" s="527">
        <v>44270</v>
      </c>
      <c r="P390" s="529" t="s">
        <v>10663</v>
      </c>
      <c r="Q390" s="122" t="s">
        <v>9751</v>
      </c>
      <c r="R390" s="123">
        <v>3</v>
      </c>
      <c r="S390" s="122" t="s">
        <v>7616</v>
      </c>
      <c r="T390" s="396" t="s">
        <v>9759</v>
      </c>
      <c r="V390"/>
    </row>
    <row r="391" spans="1:22" hidden="1" x14ac:dyDescent="0.25">
      <c r="A391" s="31">
        <v>3848</v>
      </c>
      <c r="B391" s="53" t="s">
        <v>300</v>
      </c>
      <c r="C391" s="53" t="s">
        <v>9888</v>
      </c>
      <c r="D391" s="9" t="s">
        <v>301</v>
      </c>
      <c r="E391" s="54" t="s">
        <v>10</v>
      </c>
      <c r="F391" s="54">
        <v>35</v>
      </c>
      <c r="G391" s="372" t="str">
        <f>VLOOKUP(N391,'BANG THAM CHIEU'!C:E,3,0)</f>
        <v>ID055527</v>
      </c>
      <c r="H391" s="53">
        <v>2</v>
      </c>
      <c r="J391" s="10" t="str">
        <f>VLOOKUP(N391,'BANG THAM CHIEU'!C:E,2,0)</f>
        <v>MB1.1</v>
      </c>
      <c r="K391" s="590">
        <f>VLOOKUP(G391,'BANG THAM CHIEU'!$E$4:F1453,2,0)*H391</f>
        <v>120000</v>
      </c>
      <c r="L391" s="598">
        <f t="shared" si="6"/>
        <v>5.1710764457467899</v>
      </c>
      <c r="M391" s="53" t="s">
        <v>9530</v>
      </c>
      <c r="N391" s="11" t="s">
        <v>8489</v>
      </c>
      <c r="O391" s="527">
        <v>44270</v>
      </c>
      <c r="P391" s="529" t="s">
        <v>10663</v>
      </c>
      <c r="Q391" s="122" t="s">
        <v>9751</v>
      </c>
      <c r="R391" s="123">
        <v>3</v>
      </c>
      <c r="S391" s="122" t="s">
        <v>7616</v>
      </c>
      <c r="T391" s="396" t="s">
        <v>9759</v>
      </c>
      <c r="V391"/>
    </row>
    <row r="392" spans="1:22" hidden="1" x14ac:dyDescent="0.25">
      <c r="A392" s="31">
        <v>3848</v>
      </c>
      <c r="B392" s="53" t="s">
        <v>300</v>
      </c>
      <c r="C392" s="53" t="s">
        <v>9888</v>
      </c>
      <c r="D392" s="9" t="s">
        <v>301</v>
      </c>
      <c r="E392" s="54" t="s">
        <v>10</v>
      </c>
      <c r="F392" s="54">
        <v>36</v>
      </c>
      <c r="G392" s="372" t="str">
        <f>VLOOKUP(N392,'BANG THAM CHIEU'!C:E,3,0)</f>
        <v>ID055584</v>
      </c>
      <c r="H392" s="53">
        <v>3</v>
      </c>
      <c r="J392" s="10" t="str">
        <f>VLOOKUP(N392,'BANG THAM CHIEU'!C:E,2,0)</f>
        <v>MC1.2</v>
      </c>
      <c r="K392" s="590">
        <f>VLOOKUP(G392,'BANG THAM CHIEU'!$E$4:F1454,2,0)*H392</f>
        <v>60000</v>
      </c>
      <c r="L392" s="598">
        <f t="shared" si="6"/>
        <v>2.585538222873395</v>
      </c>
      <c r="M392" s="53" t="s">
        <v>9530</v>
      </c>
      <c r="N392" s="31" t="s">
        <v>8672</v>
      </c>
      <c r="O392" s="527">
        <v>44270</v>
      </c>
      <c r="P392" s="529" t="s">
        <v>10663</v>
      </c>
      <c r="Q392" s="122" t="s">
        <v>9751</v>
      </c>
      <c r="R392" s="123">
        <v>3</v>
      </c>
      <c r="S392" s="122" t="s">
        <v>7616</v>
      </c>
      <c r="T392" s="396" t="s">
        <v>8693</v>
      </c>
      <c r="V392"/>
    </row>
    <row r="393" spans="1:22" hidden="1" x14ac:dyDescent="0.25">
      <c r="A393" s="31">
        <v>3848</v>
      </c>
      <c r="B393" s="53" t="s">
        <v>300</v>
      </c>
      <c r="C393" s="53" t="s">
        <v>9888</v>
      </c>
      <c r="D393" s="9" t="s">
        <v>301</v>
      </c>
      <c r="E393" s="54" t="s">
        <v>10</v>
      </c>
      <c r="F393" s="54">
        <v>37</v>
      </c>
      <c r="G393" s="372" t="str">
        <f>VLOOKUP(N393,'BANG THAM CHIEU'!C:E,3,0)</f>
        <v>ID055552</v>
      </c>
      <c r="H393" s="53">
        <v>3</v>
      </c>
      <c r="J393" s="10" t="str">
        <f>VLOOKUP(N393,'BANG THAM CHIEU'!C:E,2,0)</f>
        <v>MB1.3</v>
      </c>
      <c r="K393" s="590">
        <f>VLOOKUP(G393,'BANG THAM CHIEU'!$E$4:F1455,2,0)*H393</f>
        <v>17394</v>
      </c>
      <c r="L393" s="598">
        <f t="shared" si="6"/>
        <v>0.74954753081099712</v>
      </c>
      <c r="M393" s="53" t="s">
        <v>9530</v>
      </c>
      <c r="N393" s="31" t="s">
        <v>7244</v>
      </c>
      <c r="O393" s="527">
        <v>44270</v>
      </c>
      <c r="P393" s="529" t="s">
        <v>10663</v>
      </c>
      <c r="Q393" s="122" t="s">
        <v>9751</v>
      </c>
      <c r="R393" s="123">
        <v>3</v>
      </c>
      <c r="S393" s="122" t="s">
        <v>7616</v>
      </c>
      <c r="T393" s="396" t="s">
        <v>8693</v>
      </c>
      <c r="V393"/>
    </row>
    <row r="394" spans="1:22" hidden="1" x14ac:dyDescent="0.25">
      <c r="A394" s="31">
        <v>3848</v>
      </c>
      <c r="B394" s="53" t="s">
        <v>300</v>
      </c>
      <c r="C394" s="53" t="s">
        <v>9888</v>
      </c>
      <c r="D394" s="9" t="s">
        <v>301</v>
      </c>
      <c r="E394" s="54" t="s">
        <v>10</v>
      </c>
      <c r="F394" s="54">
        <v>38</v>
      </c>
      <c r="G394" s="372" t="str">
        <f>VLOOKUP(N394,'BANG THAM CHIEU'!C:E,3,0)</f>
        <v>ID087929</v>
      </c>
      <c r="H394" s="53">
        <v>1</v>
      </c>
      <c r="J394" s="10" t="str">
        <f>VLOOKUP(N394,'BANG THAM CHIEU'!C:E,2,0)</f>
        <v>MB3.2</v>
      </c>
      <c r="K394" s="590">
        <f>VLOOKUP(G394,'BANG THAM CHIEU'!$E$4:F1456,2,0)*H394</f>
        <v>380000</v>
      </c>
      <c r="L394" s="598">
        <f t="shared" si="6"/>
        <v>16.375075411531501</v>
      </c>
      <c r="M394" s="53" t="s">
        <v>9530</v>
      </c>
      <c r="N394" s="11" t="s">
        <v>8671</v>
      </c>
      <c r="O394" s="527">
        <v>44270</v>
      </c>
      <c r="P394" s="529" t="s">
        <v>10663</v>
      </c>
      <c r="Q394" s="122" t="s">
        <v>9751</v>
      </c>
      <c r="R394" s="123">
        <v>3</v>
      </c>
      <c r="S394" s="122" t="s">
        <v>7616</v>
      </c>
      <c r="T394" s="396" t="s">
        <v>8693</v>
      </c>
      <c r="V394"/>
    </row>
    <row r="395" spans="1:22" hidden="1" x14ac:dyDescent="0.25">
      <c r="A395" s="31">
        <v>3848</v>
      </c>
      <c r="B395" s="53" t="s">
        <v>300</v>
      </c>
      <c r="C395" s="53" t="s">
        <v>9888</v>
      </c>
      <c r="D395" s="9" t="s">
        <v>301</v>
      </c>
      <c r="E395" s="54" t="s">
        <v>10</v>
      </c>
      <c r="F395" s="54">
        <v>39</v>
      </c>
      <c r="G395" s="372" t="str">
        <f>VLOOKUP(N395,'BANG THAM CHIEU'!C:E,3,0)</f>
        <v>ID057079</v>
      </c>
      <c r="H395" s="53">
        <v>1</v>
      </c>
      <c r="J395" s="10" t="str">
        <f>VLOOKUP(N395,'BANG THAM CHIEU'!C:E,2,0)</f>
        <v>MB3.2</v>
      </c>
      <c r="K395" s="590">
        <f>VLOOKUP(G395,'BANG THAM CHIEU'!$E$4:F1457,2,0)*H395</f>
        <v>739300</v>
      </c>
      <c r="L395" s="598">
        <f t="shared" si="6"/>
        <v>31.858140136171681</v>
      </c>
      <c r="M395" s="53" t="s">
        <v>9530</v>
      </c>
      <c r="N395" s="31" t="s">
        <v>9644</v>
      </c>
      <c r="O395" s="527">
        <v>44270</v>
      </c>
      <c r="P395" s="529" t="s">
        <v>10663</v>
      </c>
      <c r="Q395" s="122" t="s">
        <v>9751</v>
      </c>
      <c r="R395" s="123">
        <v>3</v>
      </c>
      <c r="S395" s="122" t="s">
        <v>7616</v>
      </c>
      <c r="T395" s="396" t="s">
        <v>8693</v>
      </c>
      <c r="V395"/>
    </row>
    <row r="396" spans="1:22" hidden="1" x14ac:dyDescent="0.25">
      <c r="A396" s="31">
        <v>3848</v>
      </c>
      <c r="B396" s="53" t="s">
        <v>300</v>
      </c>
      <c r="C396" s="53" t="s">
        <v>9888</v>
      </c>
      <c r="D396" s="9" t="s">
        <v>301</v>
      </c>
      <c r="E396" s="54" t="s">
        <v>10</v>
      </c>
      <c r="F396" s="54">
        <v>40</v>
      </c>
      <c r="G396" s="372" t="str">
        <f>VLOOKUP(N396,'BANG THAM CHIEU'!C:E,3,0)</f>
        <v>ID055711</v>
      </c>
      <c r="H396" s="53">
        <v>1</v>
      </c>
      <c r="J396" s="10" t="str">
        <f>VLOOKUP(N396,'BANG THAM CHIEU'!C:E,2,0)</f>
        <v>MB3.2</v>
      </c>
      <c r="K396" s="590">
        <f>VLOOKUP(G396,'BANG THAM CHIEU'!$E$4:F1458,2,0)*H396</f>
        <v>385000</v>
      </c>
      <c r="L396" s="598">
        <f t="shared" si="6"/>
        <v>16.590536930104282</v>
      </c>
      <c r="M396" s="53" t="s">
        <v>9530</v>
      </c>
      <c r="N396" s="11" t="s">
        <v>1503</v>
      </c>
      <c r="O396" s="527">
        <v>44270</v>
      </c>
      <c r="P396" s="529" t="s">
        <v>10663</v>
      </c>
      <c r="Q396" s="122" t="s">
        <v>9751</v>
      </c>
      <c r="R396" s="123">
        <v>3</v>
      </c>
      <c r="S396" s="122" t="s">
        <v>7616</v>
      </c>
      <c r="T396" s="396" t="s">
        <v>8693</v>
      </c>
      <c r="V396"/>
    </row>
    <row r="397" spans="1:22" hidden="1" x14ac:dyDescent="0.25">
      <c r="A397" s="31">
        <v>3848</v>
      </c>
      <c r="B397" s="53" t="s">
        <v>300</v>
      </c>
      <c r="C397" s="53" t="s">
        <v>9888</v>
      </c>
      <c r="D397" s="9" t="s">
        <v>301</v>
      </c>
      <c r="E397" s="54" t="s">
        <v>10</v>
      </c>
      <c r="F397" s="54">
        <v>41</v>
      </c>
      <c r="G397" s="372" t="str">
        <f>VLOOKUP(N397,'BANG THAM CHIEU'!C:E,3,0)</f>
        <v>ID055561</v>
      </c>
      <c r="H397" s="33">
        <v>3</v>
      </c>
      <c r="J397" s="10" t="str">
        <f>VLOOKUP(N397,'BANG THAM CHIEU'!C:E,2,0)</f>
        <v>MB2.3</v>
      </c>
      <c r="K397" s="590">
        <f>VLOOKUP(G397,'BANG THAM CHIEU'!$E$4:F1459,2,0)*H397</f>
        <v>135000</v>
      </c>
      <c r="L397" s="598">
        <f t="shared" si="6"/>
        <v>5.817461001465138</v>
      </c>
      <c r="M397" s="53" t="s">
        <v>9530</v>
      </c>
      <c r="N397" s="31" t="s">
        <v>9308</v>
      </c>
      <c r="O397" s="527">
        <v>44270</v>
      </c>
      <c r="P397" s="529" t="s">
        <v>10663</v>
      </c>
      <c r="Q397" s="122" t="s">
        <v>9751</v>
      </c>
      <c r="R397" s="123">
        <v>3</v>
      </c>
      <c r="S397" s="122" t="s">
        <v>7616</v>
      </c>
      <c r="T397" s="396" t="s">
        <v>8693</v>
      </c>
      <c r="V397"/>
    </row>
    <row r="398" spans="1:22" hidden="1" x14ac:dyDescent="0.25">
      <c r="A398" s="31">
        <v>3848</v>
      </c>
      <c r="B398" s="53" t="s">
        <v>300</v>
      </c>
      <c r="C398" s="53" t="s">
        <v>9888</v>
      </c>
      <c r="D398" s="9" t="s">
        <v>301</v>
      </c>
      <c r="E398" s="54" t="s">
        <v>10</v>
      </c>
      <c r="F398" s="54">
        <v>42</v>
      </c>
      <c r="G398" s="372" t="str">
        <f>VLOOKUP(N398,'BANG THAM CHIEU'!C:E,3,0)</f>
        <v>ID055609</v>
      </c>
      <c r="H398" s="33">
        <v>2</v>
      </c>
      <c r="J398" s="10" t="str">
        <f>VLOOKUP(N398,'BANG THAM CHIEU'!C:E,2,0)</f>
        <v>MB1.1</v>
      </c>
      <c r="K398" s="590">
        <f>VLOOKUP(G398,'BANG THAM CHIEU'!$E$4:F1460,2,0)*H398</f>
        <v>190000</v>
      </c>
      <c r="L398" s="598">
        <f t="shared" si="6"/>
        <v>8.1875377057657506</v>
      </c>
      <c r="M398" s="53" t="s">
        <v>9530</v>
      </c>
      <c r="N398" s="11" t="s">
        <v>7897</v>
      </c>
      <c r="O398" s="527">
        <v>44272</v>
      </c>
      <c r="P398" s="529" t="s">
        <v>10663</v>
      </c>
      <c r="Q398" s="122" t="s">
        <v>9751</v>
      </c>
      <c r="R398" s="123">
        <v>3</v>
      </c>
      <c r="S398" s="122" t="s">
        <v>7615</v>
      </c>
      <c r="T398" s="396" t="s">
        <v>9416</v>
      </c>
      <c r="V398"/>
    </row>
    <row r="399" spans="1:22" hidden="1" x14ac:dyDescent="0.25">
      <c r="A399" s="31">
        <v>3848</v>
      </c>
      <c r="B399" s="53" t="s">
        <v>300</v>
      </c>
      <c r="C399" s="53" t="s">
        <v>9888</v>
      </c>
      <c r="D399" s="9" t="s">
        <v>301</v>
      </c>
      <c r="E399" s="54" t="s">
        <v>10</v>
      </c>
      <c r="F399" s="54">
        <v>43</v>
      </c>
      <c r="G399" s="372" t="str">
        <f>VLOOKUP(N399,'BANG THAM CHIEU'!C:E,3,0)</f>
        <v>ID055578</v>
      </c>
      <c r="H399" s="33">
        <v>3</v>
      </c>
      <c r="J399" s="10" t="str">
        <f>VLOOKUP(N399,'BANG THAM CHIEU'!C:E,2,0)</f>
        <v>MD1.3</v>
      </c>
      <c r="K399" s="590">
        <f>VLOOKUP(G399,'BANG THAM CHIEU'!$E$4:F1461,2,0)*H399</f>
        <v>240000</v>
      </c>
      <c r="L399" s="598">
        <f t="shared" si="6"/>
        <v>10.34215289149358</v>
      </c>
      <c r="M399" s="53" t="s">
        <v>9530</v>
      </c>
      <c r="N399" s="11" t="s">
        <v>4585</v>
      </c>
      <c r="O399" s="527">
        <v>44272</v>
      </c>
      <c r="P399" s="529" t="s">
        <v>10663</v>
      </c>
      <c r="Q399" s="122" t="s">
        <v>9751</v>
      </c>
      <c r="R399" s="123">
        <v>3</v>
      </c>
      <c r="S399" s="122" t="s">
        <v>7615</v>
      </c>
      <c r="T399" s="396" t="s">
        <v>9416</v>
      </c>
      <c r="V399"/>
    </row>
    <row r="400" spans="1:22" hidden="1" x14ac:dyDescent="0.25">
      <c r="A400" s="31">
        <v>3848</v>
      </c>
      <c r="B400" s="53" t="s">
        <v>300</v>
      </c>
      <c r="C400" s="53" t="s">
        <v>9888</v>
      </c>
      <c r="D400" s="9" t="s">
        <v>301</v>
      </c>
      <c r="E400" s="54" t="s">
        <v>10</v>
      </c>
      <c r="F400" s="54">
        <v>44</v>
      </c>
      <c r="G400" s="372" t="str">
        <f>VLOOKUP(N400,'BANG THAM CHIEU'!C:E,3,0)</f>
        <v>ID057041</v>
      </c>
      <c r="H400" s="33">
        <v>10</v>
      </c>
      <c r="J400" s="10" t="str">
        <f>VLOOKUP(N400,'BANG THAM CHIEU'!C:E,2,0)</f>
        <v>MB1.2</v>
      </c>
      <c r="K400" s="590">
        <f>VLOOKUP(G400,'BANG THAM CHIEU'!$E$4:F1462,2,0)*H400</f>
        <v>790000</v>
      </c>
      <c r="L400" s="598">
        <f t="shared" si="6"/>
        <v>34.0429199344997</v>
      </c>
      <c r="M400" s="53" t="s">
        <v>9530</v>
      </c>
      <c r="N400" s="11" t="s">
        <v>6607</v>
      </c>
      <c r="O400" s="527">
        <v>44272</v>
      </c>
      <c r="P400" s="529" t="s">
        <v>10663</v>
      </c>
      <c r="Q400" s="122" t="s">
        <v>9751</v>
      </c>
      <c r="R400" s="123">
        <v>3</v>
      </c>
      <c r="S400" s="122" t="s">
        <v>7615</v>
      </c>
      <c r="T400" s="396" t="s">
        <v>9764</v>
      </c>
      <c r="V400"/>
    </row>
    <row r="401" spans="1:22" hidden="1" x14ac:dyDescent="0.25">
      <c r="A401" s="31">
        <v>3848</v>
      </c>
      <c r="B401" s="53" t="s">
        <v>300</v>
      </c>
      <c r="C401" s="53" t="s">
        <v>9888</v>
      </c>
      <c r="D401" s="9" t="s">
        <v>301</v>
      </c>
      <c r="E401" s="54" t="s">
        <v>10</v>
      </c>
      <c r="F401" s="54">
        <v>45</v>
      </c>
      <c r="G401" s="372" t="str">
        <f>VLOOKUP(N401,'BANG THAM CHIEU'!C:E,3,0)</f>
        <v>ID055548</v>
      </c>
      <c r="H401" s="33">
        <v>10</v>
      </c>
      <c r="J401" s="10" t="str">
        <f>VLOOKUP(N401,'BANG THAM CHIEU'!C:E,2,0)</f>
        <v>MB2.2</v>
      </c>
      <c r="K401" s="590">
        <f>VLOOKUP(G401,'BANG THAM CHIEU'!$E$4:F1463,2,0)*H401</f>
        <v>100000</v>
      </c>
      <c r="L401" s="598">
        <f t="shared" si="6"/>
        <v>4.3092303714556577</v>
      </c>
      <c r="M401" s="53" t="s">
        <v>9530</v>
      </c>
      <c r="N401" s="11" t="s">
        <v>7301</v>
      </c>
      <c r="O401" s="527">
        <v>44272</v>
      </c>
      <c r="P401" s="529" t="s">
        <v>10663</v>
      </c>
      <c r="Q401" s="122" t="s">
        <v>9751</v>
      </c>
      <c r="R401" s="123">
        <v>3</v>
      </c>
      <c r="S401" s="122" t="s">
        <v>7615</v>
      </c>
      <c r="T401" s="396" t="s">
        <v>9764</v>
      </c>
      <c r="V401"/>
    </row>
    <row r="402" spans="1:22" hidden="1" x14ac:dyDescent="0.25">
      <c r="A402" s="31">
        <v>3848</v>
      </c>
      <c r="B402" s="53" t="s">
        <v>300</v>
      </c>
      <c r="C402" s="53" t="s">
        <v>9888</v>
      </c>
      <c r="D402" s="9" t="s">
        <v>301</v>
      </c>
      <c r="E402" s="54" t="s">
        <v>10</v>
      </c>
      <c r="F402" s="54">
        <v>46</v>
      </c>
      <c r="G402" s="372" t="str">
        <f>VLOOKUP(N402,'BANG THAM CHIEU'!C:E,3,0)</f>
        <v>ID055267</v>
      </c>
      <c r="H402" s="33">
        <v>20</v>
      </c>
      <c r="J402" s="10" t="str">
        <f>VLOOKUP(N402,'BANG THAM CHIEU'!C:E,2,0)</f>
        <v>MB2.3</v>
      </c>
      <c r="K402" s="590">
        <f>VLOOKUP(G402,'BANG THAM CHIEU'!$E$4:F1464,2,0)*H402</f>
        <v>1200000</v>
      </c>
      <c r="L402" s="598">
        <f t="shared" si="6"/>
        <v>51.710764457467896</v>
      </c>
      <c r="M402" s="53" t="s">
        <v>9530</v>
      </c>
      <c r="N402" s="11" t="s">
        <v>7874</v>
      </c>
      <c r="O402" s="527">
        <v>44272</v>
      </c>
      <c r="P402" s="529" t="s">
        <v>10663</v>
      </c>
      <c r="Q402" s="122" t="s">
        <v>9751</v>
      </c>
      <c r="R402" s="123">
        <v>3</v>
      </c>
      <c r="S402" s="122" t="s">
        <v>7614</v>
      </c>
      <c r="T402" s="396" t="s">
        <v>8693</v>
      </c>
      <c r="V402"/>
    </row>
    <row r="403" spans="1:22" hidden="1" x14ac:dyDescent="0.25">
      <c r="A403" s="31">
        <v>3848</v>
      </c>
      <c r="B403" s="53" t="s">
        <v>300</v>
      </c>
      <c r="C403" s="53" t="s">
        <v>9888</v>
      </c>
      <c r="D403" s="9" t="s">
        <v>301</v>
      </c>
      <c r="E403" s="54" t="s">
        <v>10</v>
      </c>
      <c r="F403" s="54">
        <v>47</v>
      </c>
      <c r="G403" s="372" t="str">
        <f>VLOOKUP(N403,'BANG THAM CHIEU'!C:E,3,0)</f>
        <v>ID055578</v>
      </c>
      <c r="H403" s="33">
        <v>3</v>
      </c>
      <c r="J403" s="10" t="str">
        <f>VLOOKUP(N403,'BANG THAM CHIEU'!C:E,2,0)</f>
        <v>MD1.3</v>
      </c>
      <c r="K403" s="590">
        <f>VLOOKUP(G403,'BANG THAM CHIEU'!$E$4:F1465,2,0)*H403</f>
        <v>240000</v>
      </c>
      <c r="L403" s="598">
        <f t="shared" si="6"/>
        <v>10.34215289149358</v>
      </c>
      <c r="M403" s="53" t="s">
        <v>9530</v>
      </c>
      <c r="N403" s="11" t="s">
        <v>4585</v>
      </c>
      <c r="O403" s="527">
        <v>44272</v>
      </c>
      <c r="P403" s="529" t="s">
        <v>10663</v>
      </c>
      <c r="Q403" s="122" t="s">
        <v>9751</v>
      </c>
      <c r="R403" s="123">
        <v>3</v>
      </c>
      <c r="S403" s="122" t="s">
        <v>7614</v>
      </c>
      <c r="T403" s="396" t="s">
        <v>8693</v>
      </c>
      <c r="V403"/>
    </row>
    <row r="404" spans="1:22" hidden="1" x14ac:dyDescent="0.25">
      <c r="A404" s="31">
        <v>3848</v>
      </c>
      <c r="B404" s="53" t="s">
        <v>300</v>
      </c>
      <c r="C404" s="53" t="s">
        <v>9888</v>
      </c>
      <c r="D404" s="9" t="s">
        <v>301</v>
      </c>
      <c r="E404" s="54" t="s">
        <v>10</v>
      </c>
      <c r="F404" s="54">
        <v>48</v>
      </c>
      <c r="G404" s="372" t="str">
        <f>VLOOKUP(N404,'BANG THAM CHIEU'!C:E,3,0)</f>
        <v>ID055548</v>
      </c>
      <c r="H404" s="33">
        <v>20</v>
      </c>
      <c r="J404" s="10" t="str">
        <f>VLOOKUP(N404,'BANG THAM CHIEU'!C:E,2,0)</f>
        <v>MB2.2</v>
      </c>
      <c r="K404" s="590">
        <f>VLOOKUP(G404,'BANG THAM CHIEU'!$E$4:F1466,2,0)*H404</f>
        <v>200000</v>
      </c>
      <c r="L404" s="598">
        <f t="shared" si="6"/>
        <v>8.6184607429113154</v>
      </c>
      <c r="M404" s="53" t="s">
        <v>9530</v>
      </c>
      <c r="N404" s="11" t="s">
        <v>7301</v>
      </c>
      <c r="O404" s="527">
        <v>44272</v>
      </c>
      <c r="P404" s="529" t="s">
        <v>10663</v>
      </c>
      <c r="Q404" s="122" t="s">
        <v>9751</v>
      </c>
      <c r="R404" s="123">
        <v>3</v>
      </c>
      <c r="S404" s="122" t="s">
        <v>7614</v>
      </c>
      <c r="T404" s="396" t="s">
        <v>8693</v>
      </c>
      <c r="V404"/>
    </row>
    <row r="405" spans="1:22" hidden="1" x14ac:dyDescent="0.25">
      <c r="A405" s="31">
        <v>3848</v>
      </c>
      <c r="B405" s="53" t="s">
        <v>300</v>
      </c>
      <c r="C405" s="53" t="s">
        <v>9888</v>
      </c>
      <c r="D405" s="9" t="s">
        <v>301</v>
      </c>
      <c r="E405" s="54" t="s">
        <v>10</v>
      </c>
      <c r="F405" s="54">
        <v>49</v>
      </c>
      <c r="G405" s="372" t="str">
        <f>VLOOKUP(N405,'BANG THAM CHIEU'!C:E,3,0)</f>
        <v>ID055283</v>
      </c>
      <c r="H405" s="33">
        <v>2</v>
      </c>
      <c r="J405" s="10" t="str">
        <f>VLOOKUP(N405,'BANG THAM CHIEU'!C:E,2,0)</f>
        <v>MB1.1</v>
      </c>
      <c r="K405" s="590">
        <f>VLOOKUP(G405,'BANG THAM CHIEU'!$E$4:F1467,2,0)*H405</f>
        <v>30000</v>
      </c>
      <c r="L405" s="598">
        <f t="shared" si="6"/>
        <v>1.2927691114366975</v>
      </c>
      <c r="M405" s="53" t="s">
        <v>9530</v>
      </c>
      <c r="N405" s="11" t="s">
        <v>9651</v>
      </c>
      <c r="O405" s="527">
        <v>44272</v>
      </c>
      <c r="P405" s="529" t="s">
        <v>10663</v>
      </c>
      <c r="Q405" s="122" t="s">
        <v>9751</v>
      </c>
      <c r="R405" s="123">
        <v>3</v>
      </c>
      <c r="S405" s="122" t="s">
        <v>7614</v>
      </c>
      <c r="T405" s="396" t="s">
        <v>8693</v>
      </c>
      <c r="V405"/>
    </row>
    <row r="406" spans="1:22" hidden="1" x14ac:dyDescent="0.25">
      <c r="A406" s="31">
        <v>3848</v>
      </c>
      <c r="B406" s="53" t="s">
        <v>300</v>
      </c>
      <c r="C406" s="53" t="s">
        <v>9888</v>
      </c>
      <c r="D406" s="9" t="s">
        <v>301</v>
      </c>
      <c r="E406" s="54" t="s">
        <v>10</v>
      </c>
      <c r="F406" s="54">
        <v>50</v>
      </c>
      <c r="G406" s="372" t="e">
        <f>VLOOKUP(N406,'BANG THAM CHIEU'!C:E,3,0)</f>
        <v>#N/A</v>
      </c>
      <c r="H406" s="33">
        <v>10</v>
      </c>
      <c r="J406" s="10" t="e">
        <f>VLOOKUP(N406,'BANG THAM CHIEU'!C:E,2,0)</f>
        <v>#N/A</v>
      </c>
      <c r="K406" s="590" t="e">
        <f>VLOOKUP(G406,'BANG THAM CHIEU'!$E$4:F1468,2,0)*H406</f>
        <v>#N/A</v>
      </c>
      <c r="L406" s="598" t="e">
        <f t="shared" si="6"/>
        <v>#N/A</v>
      </c>
      <c r="M406" s="53" t="s">
        <v>9530</v>
      </c>
      <c r="N406" s="11" t="s">
        <v>4541</v>
      </c>
      <c r="O406" s="527">
        <v>44273</v>
      </c>
      <c r="P406" s="529" t="s">
        <v>10663</v>
      </c>
      <c r="Q406" s="122" t="s">
        <v>9751</v>
      </c>
      <c r="R406" s="123">
        <v>3</v>
      </c>
      <c r="S406" s="122" t="s">
        <v>7619</v>
      </c>
      <c r="T406" s="396" t="s">
        <v>8693</v>
      </c>
      <c r="V406"/>
    </row>
    <row r="407" spans="1:22" hidden="1" x14ac:dyDescent="0.25">
      <c r="A407" s="31">
        <v>3848</v>
      </c>
      <c r="B407" s="53" t="s">
        <v>300</v>
      </c>
      <c r="C407" s="53" t="s">
        <v>9888</v>
      </c>
      <c r="D407" s="9" t="s">
        <v>301</v>
      </c>
      <c r="E407" s="54" t="s">
        <v>10</v>
      </c>
      <c r="F407" s="54">
        <v>51</v>
      </c>
      <c r="G407" s="372" t="str">
        <f>VLOOKUP(N407,'BANG THAM CHIEU'!C:E,3,0)</f>
        <v>ID055619</v>
      </c>
      <c r="H407" s="33">
        <v>15</v>
      </c>
      <c r="J407" s="10" t="str">
        <f>VLOOKUP(N407,'BANG THAM CHIEU'!C:E,2,0)</f>
        <v>MB2.4</v>
      </c>
      <c r="K407" s="590">
        <f>VLOOKUP(G407,'BANG THAM CHIEU'!$E$4:F1469,2,0)*H407</f>
        <v>1080000</v>
      </c>
      <c r="L407" s="598">
        <f t="shared" si="6"/>
        <v>46.539688011721104</v>
      </c>
      <c r="M407" s="53" t="s">
        <v>9530</v>
      </c>
      <c r="N407" s="11" t="s">
        <v>2969</v>
      </c>
      <c r="O407" s="527">
        <v>44273</v>
      </c>
      <c r="P407" s="529" t="s">
        <v>10663</v>
      </c>
      <c r="Q407" s="122" t="s">
        <v>9751</v>
      </c>
      <c r="R407" s="123">
        <v>3</v>
      </c>
      <c r="S407" s="122" t="s">
        <v>7619</v>
      </c>
      <c r="T407" s="396" t="s">
        <v>8693</v>
      </c>
      <c r="V407"/>
    </row>
    <row r="408" spans="1:22" hidden="1" x14ac:dyDescent="0.25">
      <c r="A408" s="31">
        <v>3848</v>
      </c>
      <c r="B408" s="53" t="s">
        <v>300</v>
      </c>
      <c r="C408" s="53" t="s">
        <v>9888</v>
      </c>
      <c r="D408" s="9" t="s">
        <v>301</v>
      </c>
      <c r="E408" s="54" t="s">
        <v>10</v>
      </c>
      <c r="F408" s="54">
        <v>52</v>
      </c>
      <c r="G408" s="372" t="str">
        <f>VLOOKUP(N408,'BANG THAM CHIEU'!C:E,3,0)</f>
        <v>ID055553</v>
      </c>
      <c r="H408" s="33">
        <v>6</v>
      </c>
      <c r="J408" s="10" t="str">
        <f>VLOOKUP(N408,'BANG THAM CHIEU'!C:E,2,0)</f>
        <v>MB1.3</v>
      </c>
      <c r="K408" s="590">
        <f>VLOOKUP(G408,'BANG THAM CHIEU'!$E$4:F1470,2,0)*H408</f>
        <v>38736</v>
      </c>
      <c r="L408" s="598">
        <f t="shared" si="6"/>
        <v>1.6692234766870637</v>
      </c>
      <c r="M408" s="53" t="s">
        <v>9530</v>
      </c>
      <c r="N408" s="11" t="s">
        <v>7243</v>
      </c>
      <c r="O408" s="527">
        <v>44273</v>
      </c>
      <c r="P408" s="529" t="s">
        <v>10663</v>
      </c>
      <c r="Q408" s="122" t="s">
        <v>9751</v>
      </c>
      <c r="R408" s="123">
        <v>3</v>
      </c>
      <c r="S408" s="122" t="s">
        <v>7614</v>
      </c>
      <c r="T408" s="396" t="s">
        <v>8693</v>
      </c>
      <c r="V408"/>
    </row>
    <row r="409" spans="1:22" hidden="1" x14ac:dyDescent="0.25">
      <c r="A409" s="31">
        <v>3848</v>
      </c>
      <c r="B409" s="53" t="s">
        <v>300</v>
      </c>
      <c r="C409" s="53" t="s">
        <v>9888</v>
      </c>
      <c r="D409" s="9" t="s">
        <v>301</v>
      </c>
      <c r="E409" s="54" t="s">
        <v>10</v>
      </c>
      <c r="F409" s="54">
        <v>53</v>
      </c>
      <c r="G409" s="372" t="str">
        <f>VLOOKUP(N409,'BANG THAM CHIEU'!C:E,3,0)</f>
        <v>ID055554</v>
      </c>
      <c r="H409" s="33">
        <v>12</v>
      </c>
      <c r="J409" s="10" t="str">
        <f>VLOOKUP(N409,'BANG THAM CHIEU'!C:E,2,0)</f>
        <v>MB1.3</v>
      </c>
      <c r="K409" s="590">
        <f>VLOOKUP(G409,'BANG THAM CHIEU'!$E$4:F1471,2,0)*H409</f>
        <v>144000</v>
      </c>
      <c r="L409" s="598">
        <f t="shared" si="6"/>
        <v>6.2052917348961474</v>
      </c>
      <c r="M409" s="53" t="s">
        <v>9530</v>
      </c>
      <c r="N409" s="31" t="s">
        <v>7242</v>
      </c>
      <c r="O409" s="527">
        <v>44273</v>
      </c>
      <c r="P409" s="529" t="s">
        <v>10663</v>
      </c>
      <c r="Q409" s="122" t="s">
        <v>9751</v>
      </c>
      <c r="R409" s="123">
        <v>3</v>
      </c>
      <c r="S409" s="122" t="s">
        <v>7614</v>
      </c>
      <c r="T409" s="396" t="s">
        <v>8693</v>
      </c>
      <c r="V409"/>
    </row>
    <row r="410" spans="1:22" hidden="1" x14ac:dyDescent="0.25">
      <c r="A410" s="31">
        <v>3848</v>
      </c>
      <c r="B410" s="53" t="s">
        <v>300</v>
      </c>
      <c r="C410" s="53" t="s">
        <v>9888</v>
      </c>
      <c r="D410" s="9" t="s">
        <v>301</v>
      </c>
      <c r="E410" s="54" t="s">
        <v>10</v>
      </c>
      <c r="F410" s="54">
        <v>54</v>
      </c>
      <c r="G410" s="372" t="str">
        <f>VLOOKUP(N410,'BANG THAM CHIEU'!C:E,3,0)</f>
        <v>ID055538</v>
      </c>
      <c r="H410" s="33">
        <v>20</v>
      </c>
      <c r="J410" s="10" t="str">
        <f>VLOOKUP(N410,'BANG THAM CHIEU'!C:E,2,0)</f>
        <v>MC2.3</v>
      </c>
      <c r="K410" s="590">
        <f>VLOOKUP(G410,'BANG THAM CHIEU'!$E$4:F1472,2,0)*H410</f>
        <v>2920000</v>
      </c>
      <c r="L410" s="598">
        <f t="shared" si="6"/>
        <v>125.82952684650522</v>
      </c>
      <c r="M410" s="53" t="s">
        <v>9530</v>
      </c>
      <c r="N410" s="11" t="s">
        <v>2959</v>
      </c>
      <c r="O410" s="527">
        <v>44273</v>
      </c>
      <c r="P410" s="529" t="s">
        <v>10663</v>
      </c>
      <c r="Q410" s="122" t="s">
        <v>9751</v>
      </c>
      <c r="R410" s="123">
        <v>3</v>
      </c>
      <c r="S410" s="122" t="s">
        <v>7619</v>
      </c>
      <c r="T410" s="396" t="s">
        <v>8693</v>
      </c>
      <c r="V410"/>
    </row>
    <row r="411" spans="1:22" hidden="1" x14ac:dyDescent="0.25">
      <c r="A411" s="31">
        <v>3848</v>
      </c>
      <c r="B411" s="53" t="s">
        <v>300</v>
      </c>
      <c r="C411" s="53" t="s">
        <v>9888</v>
      </c>
      <c r="D411" s="9" t="s">
        <v>301</v>
      </c>
      <c r="E411" s="54" t="s">
        <v>10</v>
      </c>
      <c r="F411" s="54">
        <v>55</v>
      </c>
      <c r="G411" s="372" t="str">
        <f>VLOOKUP(N411,'BANG THAM CHIEU'!C:E,3,0)</f>
        <v>ID055752</v>
      </c>
      <c r="H411" s="33">
        <v>2</v>
      </c>
      <c r="J411" s="10" t="str">
        <f>VLOOKUP(N411,'BANG THAM CHIEU'!C:E,2,0)</f>
        <v>MB2.1</v>
      </c>
      <c r="K411" s="590">
        <f>VLOOKUP(G411,'BANG THAM CHIEU'!$E$4:F1473,2,0)*H411</f>
        <v>200000</v>
      </c>
      <c r="L411" s="598">
        <f t="shared" si="6"/>
        <v>8.6184607429113154</v>
      </c>
      <c r="M411" s="53" t="s">
        <v>9530</v>
      </c>
      <c r="N411" s="31" t="s">
        <v>9146</v>
      </c>
      <c r="O411" s="527">
        <v>44452</v>
      </c>
      <c r="P411" s="529" t="s">
        <v>10663</v>
      </c>
      <c r="Q411" s="122" t="s">
        <v>9751</v>
      </c>
      <c r="R411" s="123">
        <v>3</v>
      </c>
      <c r="S411" s="122" t="s">
        <v>7616</v>
      </c>
      <c r="T411" s="396" t="s">
        <v>9768</v>
      </c>
      <c r="V411"/>
    </row>
    <row r="412" spans="1:22" hidden="1" x14ac:dyDescent="0.25">
      <c r="A412" s="31">
        <v>3848</v>
      </c>
      <c r="B412" s="53" t="s">
        <v>300</v>
      </c>
      <c r="C412" s="53" t="s">
        <v>9888</v>
      </c>
      <c r="D412" s="9" t="s">
        <v>301</v>
      </c>
      <c r="E412" s="54" t="s">
        <v>10</v>
      </c>
      <c r="F412" s="54">
        <v>56</v>
      </c>
      <c r="G412" s="372" t="str">
        <f>VLOOKUP(N412,'BANG THAM CHIEU'!C:E,3,0)</f>
        <v>ID055782</v>
      </c>
      <c r="H412" s="33">
        <v>2</v>
      </c>
      <c r="J412" s="10" t="str">
        <f>VLOOKUP(N412,'BANG THAM CHIEU'!C:E,2,0)</f>
        <v>MC2.2</v>
      </c>
      <c r="K412" s="590">
        <f>VLOOKUP(G412,'BANG THAM CHIEU'!$E$4:F1474,2,0)*H412</f>
        <v>550000</v>
      </c>
      <c r="L412" s="598">
        <f t="shared" si="6"/>
        <v>23.70076704300612</v>
      </c>
      <c r="M412" s="53" t="s">
        <v>9530</v>
      </c>
      <c r="N412" s="11" t="s">
        <v>4551</v>
      </c>
      <c r="O412" s="527">
        <v>44274</v>
      </c>
      <c r="P412" s="529" t="s">
        <v>10663</v>
      </c>
      <c r="Q412" s="122" t="s">
        <v>9751</v>
      </c>
      <c r="R412" s="123">
        <v>3</v>
      </c>
      <c r="S412" s="122" t="s">
        <v>7616</v>
      </c>
      <c r="T412" s="396" t="s">
        <v>9769</v>
      </c>
      <c r="V412"/>
    </row>
    <row r="413" spans="1:22" hidden="1" x14ac:dyDescent="0.25">
      <c r="A413" s="31">
        <v>3848</v>
      </c>
      <c r="B413" s="53" t="s">
        <v>300</v>
      </c>
      <c r="C413" s="53" t="s">
        <v>9888</v>
      </c>
      <c r="D413" s="9" t="s">
        <v>301</v>
      </c>
      <c r="E413" s="54" t="s">
        <v>10</v>
      </c>
      <c r="F413" s="54">
        <v>57</v>
      </c>
      <c r="G413" s="372" t="str">
        <f>VLOOKUP(N413,'BANG THAM CHIEU'!C:E,3,0)</f>
        <v>ID057184</v>
      </c>
      <c r="H413" s="33">
        <v>2</v>
      </c>
      <c r="J413" s="10" t="str">
        <f>VLOOKUP(N413,'BANG THAM CHIEU'!C:E,2,0)</f>
        <v>MB1.2</v>
      </c>
      <c r="K413" s="590">
        <f>VLOOKUP(G413,'BANG THAM CHIEU'!$E$4:F1475,2,0)*H413</f>
        <v>8000</v>
      </c>
      <c r="L413" s="598">
        <f t="shared" si="6"/>
        <v>0.34473842971645263</v>
      </c>
      <c r="M413" s="53" t="s">
        <v>9530</v>
      </c>
      <c r="N413" s="11" t="s">
        <v>6817</v>
      </c>
      <c r="O413" s="527">
        <v>44274</v>
      </c>
      <c r="P413" s="529" t="s">
        <v>10663</v>
      </c>
      <c r="Q413" s="122" t="s">
        <v>9751</v>
      </c>
      <c r="R413" s="123">
        <v>3</v>
      </c>
      <c r="S413" s="122" t="s">
        <v>7616</v>
      </c>
      <c r="T413" s="396" t="s">
        <v>9770</v>
      </c>
      <c r="V413"/>
    </row>
    <row r="414" spans="1:22" hidden="1" x14ac:dyDescent="0.25">
      <c r="A414" s="31">
        <v>3848</v>
      </c>
      <c r="B414" s="53" t="s">
        <v>300</v>
      </c>
      <c r="C414" s="53" t="s">
        <v>9888</v>
      </c>
      <c r="D414" s="9" t="s">
        <v>301</v>
      </c>
      <c r="E414" s="54" t="s">
        <v>10</v>
      </c>
      <c r="F414" s="54">
        <v>58</v>
      </c>
      <c r="G414" s="372" t="str">
        <f>VLOOKUP(N414,'BANG THAM CHIEU'!C:E,3,0)</f>
        <v>ID055610</v>
      </c>
      <c r="H414" s="33">
        <v>1</v>
      </c>
      <c r="J414" s="10" t="str">
        <f>VLOOKUP(N414,'BANG THAM CHIEU'!C:E,2,0)</f>
        <v>MB1.2</v>
      </c>
      <c r="K414" s="590">
        <f>VLOOKUP(G414,'BANG THAM CHIEU'!$E$4:F1476,2,0)*H414</f>
        <v>4500</v>
      </c>
      <c r="L414" s="598">
        <f t="shared" si="6"/>
        <v>0.19391536671550461</v>
      </c>
      <c r="M414" s="53" t="s">
        <v>9530</v>
      </c>
      <c r="N414" s="11" t="s">
        <v>6930</v>
      </c>
      <c r="O414" s="527">
        <v>44274</v>
      </c>
      <c r="P414" s="529" t="s">
        <v>10663</v>
      </c>
      <c r="Q414" s="122" t="s">
        <v>9751</v>
      </c>
      <c r="R414" s="123">
        <v>3</v>
      </c>
      <c r="S414" s="122" t="s">
        <v>7616</v>
      </c>
      <c r="T414" s="396" t="s">
        <v>9770</v>
      </c>
      <c r="V414"/>
    </row>
    <row r="415" spans="1:22" hidden="1" x14ac:dyDescent="0.25">
      <c r="A415" s="31">
        <v>3848</v>
      </c>
      <c r="B415" s="53" t="s">
        <v>300</v>
      </c>
      <c r="C415" s="53" t="s">
        <v>9888</v>
      </c>
      <c r="D415" s="9" t="s">
        <v>301</v>
      </c>
      <c r="E415" s="54" t="s">
        <v>10</v>
      </c>
      <c r="F415" s="54">
        <v>59</v>
      </c>
      <c r="G415" s="372" t="str">
        <f>VLOOKUP(N415,'BANG THAM CHIEU'!C:E,3,0)</f>
        <v>ID057190</v>
      </c>
      <c r="H415" s="33">
        <v>1</v>
      </c>
      <c r="J415" s="10" t="str">
        <f>VLOOKUP(N415,'BANG THAM CHIEU'!C:E,2,0)</f>
        <v>MB1.2</v>
      </c>
      <c r="K415" s="590">
        <f>VLOOKUP(G415,'BANG THAM CHIEU'!$E$4:F1477,2,0)*H415</f>
        <v>4500</v>
      </c>
      <c r="L415" s="598">
        <f t="shared" si="6"/>
        <v>0.19391536671550461</v>
      </c>
      <c r="M415" s="53" t="s">
        <v>9530</v>
      </c>
      <c r="N415" s="11" t="s">
        <v>6929</v>
      </c>
      <c r="O415" s="527">
        <v>44274</v>
      </c>
      <c r="P415" s="529" t="s">
        <v>10663</v>
      </c>
      <c r="Q415" s="122" t="s">
        <v>9751</v>
      </c>
      <c r="R415" s="123">
        <v>3</v>
      </c>
      <c r="S415" s="122" t="s">
        <v>7616</v>
      </c>
      <c r="T415" s="396" t="s">
        <v>9770</v>
      </c>
      <c r="V415"/>
    </row>
    <row r="416" spans="1:22" ht="15.75" hidden="1" x14ac:dyDescent="0.25">
      <c r="A416" s="31">
        <v>3848</v>
      </c>
      <c r="B416" s="53" t="s">
        <v>300</v>
      </c>
      <c r="C416" s="53" t="s">
        <v>9888</v>
      </c>
      <c r="D416" s="9" t="s">
        <v>301</v>
      </c>
      <c r="E416" s="54" t="s">
        <v>10</v>
      </c>
      <c r="F416" s="54">
        <v>60</v>
      </c>
      <c r="G416" s="372" t="e">
        <f>VLOOKUP(N416,'BANG THAM CHIEU'!C:E,3,0)</f>
        <v>#N/A</v>
      </c>
      <c r="H416" s="33">
        <v>10</v>
      </c>
      <c r="J416" s="10" t="e">
        <f>VLOOKUP(N416,'BANG THAM CHIEU'!C:E,2,0)</f>
        <v>#N/A</v>
      </c>
      <c r="K416" s="590" t="e">
        <f>VLOOKUP(G416,'BANG THAM CHIEU'!$E$4:F1478,2,0)*H416</f>
        <v>#N/A</v>
      </c>
      <c r="L416" s="598" t="e">
        <f t="shared" si="6"/>
        <v>#N/A</v>
      </c>
      <c r="M416" s="53" t="s">
        <v>9530</v>
      </c>
      <c r="N416" s="157" t="s">
        <v>1430</v>
      </c>
      <c r="O416" s="527">
        <v>44274</v>
      </c>
      <c r="P416" s="529" t="s">
        <v>10663</v>
      </c>
      <c r="Q416" s="122" t="s">
        <v>9751</v>
      </c>
      <c r="R416" s="123">
        <v>3</v>
      </c>
      <c r="S416" s="122" t="s">
        <v>7616</v>
      </c>
      <c r="T416" s="396" t="s">
        <v>8693</v>
      </c>
      <c r="V416"/>
    </row>
    <row r="417" spans="1:22" hidden="1" x14ac:dyDescent="0.25">
      <c r="A417" s="31">
        <v>3848</v>
      </c>
      <c r="B417" s="53" t="s">
        <v>300</v>
      </c>
      <c r="C417" s="53" t="s">
        <v>9888</v>
      </c>
      <c r="D417" s="9" t="s">
        <v>301</v>
      </c>
      <c r="E417" s="54" t="s">
        <v>10</v>
      </c>
      <c r="F417" s="54">
        <v>61</v>
      </c>
      <c r="G417" s="372" t="str">
        <f>VLOOKUP(N417,'BANG THAM CHIEU'!C:E,3,0)</f>
        <v>ID055446</v>
      </c>
      <c r="H417" s="33">
        <v>1</v>
      </c>
      <c r="J417" s="10" t="str">
        <f>VLOOKUP(N417,'BANG THAM CHIEU'!C:E,2,0)</f>
        <v>MKHO</v>
      </c>
      <c r="K417" s="590">
        <f>VLOOKUP(G417,'BANG THAM CHIEU'!$E$4:F1479,2,0)*H417</f>
        <v>2451600</v>
      </c>
      <c r="L417" s="598">
        <f t="shared" si="6"/>
        <v>105.64509178660691</v>
      </c>
      <c r="M417" s="53" t="s">
        <v>9530</v>
      </c>
      <c r="N417" s="31" t="s">
        <v>6608</v>
      </c>
      <c r="O417" s="527">
        <v>44274</v>
      </c>
      <c r="P417" s="529" t="s">
        <v>10663</v>
      </c>
      <c r="Q417" s="122" t="s">
        <v>9751</v>
      </c>
      <c r="R417" s="123">
        <v>3</v>
      </c>
      <c r="S417" s="122" t="s">
        <v>7615</v>
      </c>
      <c r="T417" s="396" t="s">
        <v>8693</v>
      </c>
      <c r="V417"/>
    </row>
    <row r="418" spans="1:22" hidden="1" x14ac:dyDescent="0.25">
      <c r="A418" s="31">
        <v>3848</v>
      </c>
      <c r="B418" s="53" t="s">
        <v>300</v>
      </c>
      <c r="C418" s="53" t="s">
        <v>9888</v>
      </c>
      <c r="D418" s="9" t="s">
        <v>301</v>
      </c>
      <c r="E418" s="54" t="s">
        <v>10</v>
      </c>
      <c r="F418" s="54">
        <v>62</v>
      </c>
      <c r="G418" s="372" t="str">
        <f>VLOOKUP(N418,'BANG THAM CHIEU'!C:E,3,0)</f>
        <v>ID055578</v>
      </c>
      <c r="H418" s="33">
        <v>2</v>
      </c>
      <c r="J418" s="10" t="str">
        <f>VLOOKUP(N418,'BANG THAM CHIEU'!C:E,2,0)</f>
        <v>MD1.3</v>
      </c>
      <c r="K418" s="590">
        <f>VLOOKUP(G418,'BANG THAM CHIEU'!$E$4:F1480,2,0)*H418</f>
        <v>160000</v>
      </c>
      <c r="L418" s="598">
        <f t="shared" si="6"/>
        <v>6.8947685943290526</v>
      </c>
      <c r="M418" s="53" t="s">
        <v>9530</v>
      </c>
      <c r="N418" s="31" t="s">
        <v>4585</v>
      </c>
      <c r="O418" s="527">
        <v>44277</v>
      </c>
      <c r="P418" s="529" t="s">
        <v>10663</v>
      </c>
      <c r="Q418" s="122" t="s">
        <v>9762</v>
      </c>
      <c r="R418" s="123">
        <v>3</v>
      </c>
      <c r="S418" s="122" t="s">
        <v>9630</v>
      </c>
      <c r="T418" s="396" t="s">
        <v>9775</v>
      </c>
      <c r="V418"/>
    </row>
    <row r="419" spans="1:22" hidden="1" x14ac:dyDescent="0.25">
      <c r="A419" s="31">
        <v>3848</v>
      </c>
      <c r="B419" s="53" t="s">
        <v>300</v>
      </c>
      <c r="C419" s="53" t="s">
        <v>9888</v>
      </c>
      <c r="D419" s="9" t="s">
        <v>301</v>
      </c>
      <c r="E419" s="54" t="s">
        <v>10</v>
      </c>
      <c r="F419" s="54">
        <v>63</v>
      </c>
      <c r="G419" s="372" t="str">
        <f>VLOOKUP(N419,'BANG THAM CHIEU'!C:E,3,0)</f>
        <v>ID057201</v>
      </c>
      <c r="H419" s="33">
        <v>6</v>
      </c>
      <c r="J419" s="10" t="str">
        <f>VLOOKUP(N419,'BANG THAM CHIEU'!C:E,2,0)</f>
        <v>MB1.2</v>
      </c>
      <c r="K419" s="590">
        <f>VLOOKUP(G419,'BANG THAM CHIEU'!$E$4:F1481,2,0)*H419</f>
        <v>42000</v>
      </c>
      <c r="L419" s="598">
        <f t="shared" si="6"/>
        <v>1.8098767560113764</v>
      </c>
      <c r="M419" s="53" t="s">
        <v>9530</v>
      </c>
      <c r="N419" s="31" t="s">
        <v>6819</v>
      </c>
      <c r="O419" s="527">
        <v>44277</v>
      </c>
      <c r="P419" s="529" t="s">
        <v>10663</v>
      </c>
      <c r="Q419" s="122" t="s">
        <v>9762</v>
      </c>
      <c r="R419" s="123">
        <v>3</v>
      </c>
      <c r="S419" s="122" t="s">
        <v>7619</v>
      </c>
      <c r="T419" s="396" t="s">
        <v>8693</v>
      </c>
      <c r="V419"/>
    </row>
    <row r="420" spans="1:22" hidden="1" x14ac:dyDescent="0.25">
      <c r="A420" s="31">
        <v>3848</v>
      </c>
      <c r="B420" s="53" t="s">
        <v>300</v>
      </c>
      <c r="C420" s="53" t="s">
        <v>9888</v>
      </c>
      <c r="D420" s="9" t="s">
        <v>301</v>
      </c>
      <c r="E420" s="54" t="s">
        <v>10</v>
      </c>
      <c r="F420" s="54">
        <v>64</v>
      </c>
      <c r="G420" s="372" t="str">
        <f>VLOOKUP(N420,'BANG THAM CHIEU'!C:E,3,0)</f>
        <v>ID057174</v>
      </c>
      <c r="H420" s="33">
        <v>3</v>
      </c>
      <c r="J420" s="10" t="str">
        <f>VLOOKUP(N420,'BANG THAM CHIEU'!C:E,2,0)</f>
        <v>MB1.2</v>
      </c>
      <c r="K420" s="590">
        <f>VLOOKUP(G420,'BANG THAM CHIEU'!$E$4:F1482,2,0)*H420</f>
        <v>15000</v>
      </c>
      <c r="L420" s="598">
        <f t="shared" si="6"/>
        <v>0.64638455571834874</v>
      </c>
      <c r="M420" s="53" t="s">
        <v>9530</v>
      </c>
      <c r="N420" s="31" t="s">
        <v>7618</v>
      </c>
      <c r="O420" s="527">
        <v>44277</v>
      </c>
      <c r="P420" s="529" t="s">
        <v>10663</v>
      </c>
      <c r="Q420" s="122" t="s">
        <v>9762</v>
      </c>
      <c r="R420" s="123">
        <v>3</v>
      </c>
      <c r="S420" s="122" t="s">
        <v>7619</v>
      </c>
      <c r="T420" s="396" t="s">
        <v>8693</v>
      </c>
      <c r="V420"/>
    </row>
    <row r="421" spans="1:22" hidden="1" x14ac:dyDescent="0.25">
      <c r="A421" s="31">
        <v>3848</v>
      </c>
      <c r="B421" s="53" t="s">
        <v>300</v>
      </c>
      <c r="C421" s="53" t="s">
        <v>9888</v>
      </c>
      <c r="D421" s="9" t="s">
        <v>301</v>
      </c>
      <c r="E421" s="54" t="s">
        <v>10</v>
      </c>
      <c r="F421" s="54">
        <v>65</v>
      </c>
      <c r="G421" s="372" t="str">
        <f>VLOOKUP(N421,'BANG THAM CHIEU'!C:E,3,0)</f>
        <v>ID057178</v>
      </c>
      <c r="H421" s="33">
        <v>2</v>
      </c>
      <c r="J421" s="10" t="str">
        <f>VLOOKUP(N421,'BANG THAM CHIEU'!C:E,2,0)</f>
        <v>MB1.2</v>
      </c>
      <c r="K421" s="590">
        <f>VLOOKUP(G421,'BANG THAM CHIEU'!$E$4:F1483,2,0)*H421</f>
        <v>20000</v>
      </c>
      <c r="L421" s="598">
        <f t="shared" si="6"/>
        <v>0.86184607429113158</v>
      </c>
      <c r="M421" s="53" t="s">
        <v>9530</v>
      </c>
      <c r="N421" s="31" t="s">
        <v>6824</v>
      </c>
      <c r="O421" s="527">
        <v>44277</v>
      </c>
      <c r="P421" s="529" t="s">
        <v>10663</v>
      </c>
      <c r="Q421" s="122" t="s">
        <v>9762</v>
      </c>
      <c r="R421" s="123">
        <v>3</v>
      </c>
      <c r="S421" s="122" t="s">
        <v>7619</v>
      </c>
      <c r="T421" s="396" t="s">
        <v>8693</v>
      </c>
      <c r="V421"/>
    </row>
    <row r="422" spans="1:22" hidden="1" x14ac:dyDescent="0.25">
      <c r="A422" s="31">
        <v>3848</v>
      </c>
      <c r="B422" s="53" t="s">
        <v>300</v>
      </c>
      <c r="C422" s="53" t="s">
        <v>9888</v>
      </c>
      <c r="D422" s="9" t="s">
        <v>301</v>
      </c>
      <c r="E422" s="54" t="s">
        <v>10</v>
      </c>
      <c r="F422" s="54">
        <v>66</v>
      </c>
      <c r="G422" s="372" t="str">
        <f>VLOOKUP(N422,'BANG THAM CHIEU'!C:E,3,0)</f>
        <v>ID055593</v>
      </c>
      <c r="H422" s="33">
        <v>2</v>
      </c>
      <c r="J422" s="10" t="str">
        <f>VLOOKUP(N422,'BANG THAM CHIEU'!C:E,2,0)</f>
        <v>MB1.2</v>
      </c>
      <c r="K422" s="590">
        <f>VLOOKUP(G422,'BANG THAM CHIEU'!$E$4:F1484,2,0)*H422</f>
        <v>14000</v>
      </c>
      <c r="L422" s="598">
        <f t="shared" si="6"/>
        <v>0.60329225200379211</v>
      </c>
      <c r="M422" s="53" t="s">
        <v>9530</v>
      </c>
      <c r="N422" s="31" t="s">
        <v>10488</v>
      </c>
      <c r="O422" s="527">
        <v>44277</v>
      </c>
      <c r="P422" s="529" t="s">
        <v>10663</v>
      </c>
      <c r="Q422" s="122" t="s">
        <v>9762</v>
      </c>
      <c r="R422" s="123">
        <v>3</v>
      </c>
      <c r="S422" s="122" t="s">
        <v>7619</v>
      </c>
      <c r="T422" s="396" t="s">
        <v>8693</v>
      </c>
      <c r="V422"/>
    </row>
    <row r="423" spans="1:22" hidden="1" x14ac:dyDescent="0.25">
      <c r="A423" s="31">
        <v>3848</v>
      </c>
      <c r="B423" s="53" t="s">
        <v>300</v>
      </c>
      <c r="C423" s="53" t="s">
        <v>9888</v>
      </c>
      <c r="D423" s="9" t="s">
        <v>301</v>
      </c>
      <c r="E423" s="54" t="s">
        <v>10</v>
      </c>
      <c r="F423" s="54">
        <v>67</v>
      </c>
      <c r="G423" s="372" t="str">
        <f>VLOOKUP(N423,'BANG THAM CHIEU'!C:E,3,0)</f>
        <v>ID055294</v>
      </c>
      <c r="H423" s="33">
        <v>2</v>
      </c>
      <c r="J423" s="10" t="str">
        <f>VLOOKUP(N423,'BANG THAM CHIEU'!C:E,2,0)</f>
        <v>MB2.4</v>
      </c>
      <c r="K423" s="590">
        <f>VLOOKUP(G423,'BANG THAM CHIEU'!$E$4:F1485,2,0)*H423</f>
        <v>700000</v>
      </c>
      <c r="L423" s="598">
        <f t="shared" si="6"/>
        <v>30.164612600189606</v>
      </c>
      <c r="M423" s="53" t="s">
        <v>9530</v>
      </c>
      <c r="N423" s="31" t="s">
        <v>7271</v>
      </c>
      <c r="O423" s="527">
        <v>44277</v>
      </c>
      <c r="P423" s="529" t="s">
        <v>10663</v>
      </c>
      <c r="Q423" s="122" t="s">
        <v>9762</v>
      </c>
      <c r="R423" s="123">
        <v>3</v>
      </c>
      <c r="S423" s="122" t="s">
        <v>7619</v>
      </c>
      <c r="T423" s="396" t="s">
        <v>8693</v>
      </c>
      <c r="V423"/>
    </row>
    <row r="424" spans="1:22" hidden="1" x14ac:dyDescent="0.25">
      <c r="A424" s="31">
        <v>3848</v>
      </c>
      <c r="B424" s="53" t="s">
        <v>300</v>
      </c>
      <c r="C424" s="53" t="s">
        <v>9888</v>
      </c>
      <c r="D424" s="9" t="s">
        <v>301</v>
      </c>
      <c r="E424" s="54" t="s">
        <v>10</v>
      </c>
      <c r="F424" s="54">
        <v>68</v>
      </c>
      <c r="G424" s="372" t="str">
        <f>VLOOKUP(N424,'BANG THAM CHIEU'!C:E,3,0)</f>
        <v>ID055551</v>
      </c>
      <c r="H424" s="33">
        <v>2</v>
      </c>
      <c r="J424" s="10" t="str">
        <f>VLOOKUP(N424,'BANG THAM CHIEU'!C:E,2,0)</f>
        <v>MB2.1</v>
      </c>
      <c r="K424" s="590">
        <f>VLOOKUP(G424,'BANG THAM CHIEU'!$E$4:F1486,2,0)*H424</f>
        <v>369880</v>
      </c>
      <c r="L424" s="598">
        <f t="shared" si="6"/>
        <v>15.938981297940188</v>
      </c>
      <c r="M424" s="53" t="s">
        <v>9530</v>
      </c>
      <c r="N424" s="31" t="s">
        <v>6091</v>
      </c>
      <c r="O424" s="527">
        <v>44277</v>
      </c>
      <c r="P424" s="529" t="s">
        <v>10663</v>
      </c>
      <c r="Q424" s="122" t="s">
        <v>9762</v>
      </c>
      <c r="R424" s="123">
        <v>3</v>
      </c>
      <c r="S424" s="122" t="s">
        <v>7619</v>
      </c>
      <c r="T424" s="396" t="s">
        <v>8693</v>
      </c>
      <c r="V424"/>
    </row>
    <row r="425" spans="1:22" hidden="1" x14ac:dyDescent="0.25">
      <c r="A425" s="31">
        <v>3848</v>
      </c>
      <c r="B425" s="53" t="s">
        <v>300</v>
      </c>
      <c r="C425" s="53" t="s">
        <v>9888</v>
      </c>
      <c r="D425" s="9" t="s">
        <v>301</v>
      </c>
      <c r="E425" s="54" t="s">
        <v>10</v>
      </c>
      <c r="F425" s="54">
        <v>69</v>
      </c>
      <c r="G425" s="372" t="str">
        <f>VLOOKUP(N425,'BANG THAM CHIEU'!C:E,3,0)</f>
        <v>ID057041</v>
      </c>
      <c r="H425" s="33">
        <v>2</v>
      </c>
      <c r="J425" s="10" t="str">
        <f>VLOOKUP(N425,'BANG THAM CHIEU'!C:E,2,0)</f>
        <v>MB1.2</v>
      </c>
      <c r="K425" s="590">
        <f>VLOOKUP(G425,'BANG THAM CHIEU'!$E$4:F1487,2,0)*H425</f>
        <v>158000</v>
      </c>
      <c r="L425" s="598">
        <f t="shared" si="6"/>
        <v>6.80858398689994</v>
      </c>
      <c r="M425" s="53" t="s">
        <v>9530</v>
      </c>
      <c r="N425" s="31" t="s">
        <v>6607</v>
      </c>
      <c r="O425" s="527">
        <v>44278</v>
      </c>
      <c r="P425" s="529" t="s">
        <v>10663</v>
      </c>
      <c r="Q425" s="122" t="s">
        <v>9762</v>
      </c>
      <c r="R425" s="123">
        <v>3</v>
      </c>
      <c r="S425" s="122" t="s">
        <v>9357</v>
      </c>
      <c r="T425" s="396" t="s">
        <v>8693</v>
      </c>
      <c r="V425"/>
    </row>
    <row r="426" spans="1:22" ht="30" hidden="1" x14ac:dyDescent="0.25">
      <c r="A426" s="31">
        <v>3848</v>
      </c>
      <c r="B426" s="53" t="s">
        <v>300</v>
      </c>
      <c r="C426" s="53" t="s">
        <v>9888</v>
      </c>
      <c r="D426" s="9" t="s">
        <v>301</v>
      </c>
      <c r="E426" s="54" t="s">
        <v>10</v>
      </c>
      <c r="F426" s="54">
        <v>70</v>
      </c>
      <c r="G426" s="372" t="str">
        <f>VLOOKUP(N426,'BANG THAM CHIEU'!C:E,3,0)</f>
        <v>ID055283</v>
      </c>
      <c r="H426" s="33">
        <v>1</v>
      </c>
      <c r="J426" s="10" t="str">
        <f>VLOOKUP(N426,'BANG THAM CHIEU'!C:E,2,0)</f>
        <v>MB1.1</v>
      </c>
      <c r="K426" s="590">
        <f>VLOOKUP(G426,'BANG THAM CHIEU'!$E$4:F1488,2,0)*H426</f>
        <v>15000</v>
      </c>
      <c r="L426" s="598">
        <f t="shared" si="6"/>
        <v>0.64638455571834874</v>
      </c>
      <c r="M426" s="53" t="s">
        <v>9530</v>
      </c>
      <c r="N426" s="151" t="s">
        <v>9651</v>
      </c>
      <c r="O426" s="527">
        <v>44278</v>
      </c>
      <c r="P426" s="529" t="s">
        <v>10663</v>
      </c>
      <c r="Q426" s="122" t="s">
        <v>9762</v>
      </c>
      <c r="R426" s="123">
        <v>3</v>
      </c>
      <c r="S426" s="122" t="s">
        <v>9357</v>
      </c>
      <c r="T426" s="396" t="s">
        <v>8693</v>
      </c>
      <c r="V426"/>
    </row>
    <row r="427" spans="1:22" hidden="1" x14ac:dyDescent="0.25">
      <c r="A427" s="31">
        <v>3848</v>
      </c>
      <c r="B427" s="53" t="s">
        <v>300</v>
      </c>
      <c r="C427" s="53" t="s">
        <v>9888</v>
      </c>
      <c r="D427" s="9" t="s">
        <v>301</v>
      </c>
      <c r="E427" s="54" t="s">
        <v>10</v>
      </c>
      <c r="F427" s="54">
        <v>71</v>
      </c>
      <c r="G427" s="372" t="str">
        <f>VLOOKUP(N427,'BANG THAM CHIEU'!C:E,3,0)</f>
        <v>ID057031</v>
      </c>
      <c r="H427" s="33">
        <v>50</v>
      </c>
      <c r="J427" s="10" t="str">
        <f>VLOOKUP(N427,'BANG THAM CHIEU'!C:E,2,0)</f>
        <v>MC2.2</v>
      </c>
      <c r="K427" s="590">
        <f>VLOOKUP(G427,'BANG THAM CHIEU'!$E$4:F1489,2,0)*H427</f>
        <v>575000</v>
      </c>
      <c r="L427" s="598">
        <f t="shared" si="6"/>
        <v>24.778074635870034</v>
      </c>
      <c r="M427" s="53" t="s">
        <v>9530</v>
      </c>
      <c r="N427" s="31" t="s">
        <v>9652</v>
      </c>
      <c r="O427" s="527">
        <v>44278</v>
      </c>
      <c r="P427" s="529" t="s">
        <v>10663</v>
      </c>
      <c r="Q427" s="122" t="s">
        <v>9762</v>
      </c>
      <c r="R427" s="123">
        <v>3</v>
      </c>
      <c r="S427" s="122" t="s">
        <v>9357</v>
      </c>
      <c r="T427" s="396" t="s">
        <v>8693</v>
      </c>
      <c r="V427"/>
    </row>
    <row r="428" spans="1:22" hidden="1" x14ac:dyDescent="0.25">
      <c r="A428" s="31">
        <v>3848</v>
      </c>
      <c r="B428" s="53" t="s">
        <v>300</v>
      </c>
      <c r="C428" s="53" t="s">
        <v>9888</v>
      </c>
      <c r="D428" s="9" t="s">
        <v>301</v>
      </c>
      <c r="E428" s="54" t="s">
        <v>10</v>
      </c>
      <c r="F428" s="54">
        <v>72</v>
      </c>
      <c r="G428" s="372" t="str">
        <f>VLOOKUP(N428,'BANG THAM CHIEU'!C:E,3,0)</f>
        <v>ID057041</v>
      </c>
      <c r="H428" s="33">
        <v>3</v>
      </c>
      <c r="J428" s="10" t="str">
        <f>VLOOKUP(N428,'BANG THAM CHIEU'!C:E,2,0)</f>
        <v>MB1.2</v>
      </c>
      <c r="K428" s="590">
        <f>VLOOKUP(G428,'BANG THAM CHIEU'!$E$4:F1490,2,0)*H428</f>
        <v>237000</v>
      </c>
      <c r="L428" s="598">
        <f t="shared" si="6"/>
        <v>10.21287598034991</v>
      </c>
      <c r="M428" s="53" t="s">
        <v>9530</v>
      </c>
      <c r="N428" s="31" t="s">
        <v>6607</v>
      </c>
      <c r="O428" s="527">
        <v>44278</v>
      </c>
      <c r="P428" s="529" t="s">
        <v>10663</v>
      </c>
      <c r="Q428" s="122" t="s">
        <v>9762</v>
      </c>
      <c r="R428" s="123">
        <v>3</v>
      </c>
      <c r="S428" s="122" t="s">
        <v>7616</v>
      </c>
      <c r="T428" s="396" t="s">
        <v>8693</v>
      </c>
      <c r="V428"/>
    </row>
    <row r="429" spans="1:22" hidden="1" x14ac:dyDescent="0.25">
      <c r="A429" s="31">
        <v>3848</v>
      </c>
      <c r="B429" s="53" t="s">
        <v>300</v>
      </c>
      <c r="C429" s="53" t="s">
        <v>9888</v>
      </c>
      <c r="D429" s="9" t="s">
        <v>301</v>
      </c>
      <c r="E429" s="54" t="s">
        <v>10</v>
      </c>
      <c r="F429" s="54">
        <v>73</v>
      </c>
      <c r="G429" s="372" t="str">
        <f>VLOOKUP(N429,'BANG THAM CHIEU'!C:E,3,0)</f>
        <v>ID055281</v>
      </c>
      <c r="H429" s="33">
        <v>2</v>
      </c>
      <c r="J429" s="10" t="str">
        <f>VLOOKUP(N429,'BANG THAM CHIEU'!C:E,2,0)</f>
        <v>MB3.3</v>
      </c>
      <c r="K429" s="590">
        <f>VLOOKUP(G429,'BANG THAM CHIEU'!$E$4:F1491,2,0)*H429</f>
        <v>60000</v>
      </c>
      <c r="L429" s="598">
        <f t="shared" si="6"/>
        <v>2.585538222873395</v>
      </c>
      <c r="M429" s="53" t="s">
        <v>9530</v>
      </c>
      <c r="N429" s="31" t="s">
        <v>4540</v>
      </c>
      <c r="O429" s="527">
        <v>44278</v>
      </c>
      <c r="P429" s="529" t="s">
        <v>10663</v>
      </c>
      <c r="Q429" s="122" t="s">
        <v>9762</v>
      </c>
      <c r="R429" s="123">
        <v>3</v>
      </c>
      <c r="S429" s="122" t="s">
        <v>7616</v>
      </c>
      <c r="T429" s="396" t="s">
        <v>8693</v>
      </c>
      <c r="V429"/>
    </row>
    <row r="430" spans="1:22" hidden="1" x14ac:dyDescent="0.25">
      <c r="A430" s="31">
        <v>3848</v>
      </c>
      <c r="B430" s="53" t="s">
        <v>300</v>
      </c>
      <c r="C430" s="53" t="s">
        <v>9888</v>
      </c>
      <c r="D430" s="9" t="s">
        <v>301</v>
      </c>
      <c r="E430" s="54" t="s">
        <v>10</v>
      </c>
      <c r="F430" s="54">
        <v>74</v>
      </c>
      <c r="G430" s="372" t="str">
        <f>VLOOKUP(N430,'BANG THAM CHIEU'!C:E,3,0)</f>
        <v>ID055578</v>
      </c>
      <c r="H430" s="33">
        <v>2</v>
      </c>
      <c r="J430" s="10" t="str">
        <f>VLOOKUP(N430,'BANG THAM CHIEU'!C:E,2,0)</f>
        <v>MD1.3</v>
      </c>
      <c r="K430" s="590">
        <f>VLOOKUP(G430,'BANG THAM CHIEU'!$E$4:F1492,2,0)*H430</f>
        <v>160000</v>
      </c>
      <c r="L430" s="598">
        <f t="shared" si="6"/>
        <v>6.8947685943290526</v>
      </c>
      <c r="M430" s="53" t="s">
        <v>9530</v>
      </c>
      <c r="N430" s="31" t="s">
        <v>4585</v>
      </c>
      <c r="O430" s="527">
        <v>44278</v>
      </c>
      <c r="P430" s="529" t="s">
        <v>10663</v>
      </c>
      <c r="Q430" s="122" t="s">
        <v>9762</v>
      </c>
      <c r="R430" s="123">
        <v>3</v>
      </c>
      <c r="S430" s="122" t="s">
        <v>9357</v>
      </c>
      <c r="T430" s="396" t="s">
        <v>9776</v>
      </c>
      <c r="V430"/>
    </row>
    <row r="431" spans="1:22" hidden="1" x14ac:dyDescent="0.25">
      <c r="A431" s="31">
        <v>3848</v>
      </c>
      <c r="B431" s="53" t="s">
        <v>300</v>
      </c>
      <c r="C431" s="53" t="s">
        <v>9888</v>
      </c>
      <c r="D431" s="9" t="s">
        <v>301</v>
      </c>
      <c r="E431" s="54" t="s">
        <v>10</v>
      </c>
      <c r="F431" s="54">
        <v>75</v>
      </c>
      <c r="G431" s="372" t="str">
        <f>VLOOKUP(N431,'BANG THAM CHIEU'!C:E,3,0)</f>
        <v>ID055698</v>
      </c>
      <c r="H431" s="33">
        <v>1</v>
      </c>
      <c r="J431" s="10" t="str">
        <f>VLOOKUP(N431,'BANG THAM CHIEU'!C:E,2,0)</f>
        <v>MB3.4</v>
      </c>
      <c r="K431" s="590">
        <f>VLOOKUP(G431,'BANG THAM CHIEU'!$E$4:F1493,2,0)*H431</f>
        <v>889000</v>
      </c>
      <c r="L431" s="598">
        <f t="shared" si="6"/>
        <v>38.309058002240796</v>
      </c>
      <c r="M431" s="53" t="s">
        <v>9530</v>
      </c>
      <c r="N431" s="31" t="s">
        <v>8552</v>
      </c>
      <c r="O431" s="527">
        <v>44279</v>
      </c>
      <c r="P431" s="529" t="s">
        <v>10663</v>
      </c>
      <c r="Q431" s="122" t="s">
        <v>9762</v>
      </c>
      <c r="R431" s="123">
        <v>3</v>
      </c>
      <c r="S431" s="122" t="s">
        <v>7615</v>
      </c>
      <c r="T431" s="396"/>
      <c r="V431"/>
    </row>
    <row r="432" spans="1:22" hidden="1" x14ac:dyDescent="0.25">
      <c r="A432" s="31">
        <v>3848</v>
      </c>
      <c r="B432" s="53" t="s">
        <v>300</v>
      </c>
      <c r="C432" s="53" t="s">
        <v>9888</v>
      </c>
      <c r="D432" s="9" t="s">
        <v>301</v>
      </c>
      <c r="E432" s="54" t="s">
        <v>10</v>
      </c>
      <c r="F432" s="54">
        <v>76</v>
      </c>
      <c r="G432" s="372" t="str">
        <f>VLOOKUP(N432,'BANG THAM CHIEU'!C:E,3,0)</f>
        <v>ID055552</v>
      </c>
      <c r="H432" s="33">
        <v>2</v>
      </c>
      <c r="J432" s="10" t="str">
        <f>VLOOKUP(N432,'BANG THAM CHIEU'!C:E,2,0)</f>
        <v>MB1.3</v>
      </c>
      <c r="K432" s="590">
        <f>VLOOKUP(G432,'BANG THAM CHIEU'!$E$4:F1494,2,0)*H432</f>
        <v>11596</v>
      </c>
      <c r="L432" s="598">
        <f t="shared" si="6"/>
        <v>0.49969835387399808</v>
      </c>
      <c r="M432" s="53" t="s">
        <v>9530</v>
      </c>
      <c r="N432" s="31" t="s">
        <v>7244</v>
      </c>
      <c r="O432" s="527">
        <v>44280</v>
      </c>
      <c r="P432" s="529" t="s">
        <v>10663</v>
      </c>
      <c r="Q432" s="122" t="s">
        <v>9762</v>
      </c>
      <c r="R432" s="123">
        <v>3</v>
      </c>
      <c r="S432" s="122" t="s">
        <v>7615</v>
      </c>
      <c r="T432" s="396" t="s">
        <v>8693</v>
      </c>
      <c r="V432"/>
    </row>
    <row r="433" spans="1:22" hidden="1" x14ac:dyDescent="0.25">
      <c r="A433" s="31">
        <v>3848</v>
      </c>
      <c r="B433" s="53" t="s">
        <v>300</v>
      </c>
      <c r="C433" s="53" t="s">
        <v>9888</v>
      </c>
      <c r="D433" s="9" t="s">
        <v>301</v>
      </c>
      <c r="E433" s="54" t="s">
        <v>10</v>
      </c>
      <c r="F433" s="54">
        <v>77</v>
      </c>
      <c r="G433" s="372" t="str">
        <f>VLOOKUP(N433,'BANG THAM CHIEU'!C:E,3,0)</f>
        <v>ID057187</v>
      </c>
      <c r="H433" s="33">
        <v>3</v>
      </c>
      <c r="J433" s="10" t="str">
        <f>VLOOKUP(N433,'BANG THAM CHIEU'!C:E,2,0)</f>
        <v>MB1.2</v>
      </c>
      <c r="K433" s="590">
        <f>VLOOKUP(G433,'BANG THAM CHIEU'!$E$4:F1495,2,0)*H433</f>
        <v>19500</v>
      </c>
      <c r="L433" s="598">
        <f t="shared" si="6"/>
        <v>0.84029992243385332</v>
      </c>
      <c r="M433" s="53" t="s">
        <v>9530</v>
      </c>
      <c r="N433" s="31" t="s">
        <v>2943</v>
      </c>
      <c r="O433" s="527">
        <v>44280</v>
      </c>
      <c r="P433" s="529" t="s">
        <v>10663</v>
      </c>
      <c r="Q433" s="122" t="s">
        <v>9762</v>
      </c>
      <c r="R433" s="123">
        <v>3</v>
      </c>
      <c r="S433" s="122" t="s">
        <v>7619</v>
      </c>
      <c r="T433" s="396" t="s">
        <v>8693</v>
      </c>
      <c r="V433"/>
    </row>
    <row r="434" spans="1:22" hidden="1" x14ac:dyDescent="0.25">
      <c r="A434" s="31">
        <v>3848</v>
      </c>
      <c r="B434" s="53" t="s">
        <v>300</v>
      </c>
      <c r="C434" s="53" t="s">
        <v>9888</v>
      </c>
      <c r="D434" s="9" t="s">
        <v>301</v>
      </c>
      <c r="E434" s="54" t="s">
        <v>10</v>
      </c>
      <c r="F434" s="54">
        <v>78</v>
      </c>
      <c r="G434" s="372" t="str">
        <f>VLOOKUP(N434,'BANG THAM CHIEU'!C:E,3,0)</f>
        <v>ID055727</v>
      </c>
      <c r="H434" s="33">
        <v>1</v>
      </c>
      <c r="J434" s="10" t="str">
        <f>VLOOKUP(N434,'BANG THAM CHIEU'!C:E,2,0)</f>
        <v>MB3.2</v>
      </c>
      <c r="K434" s="590">
        <f>VLOOKUP(G434,'BANG THAM CHIEU'!$E$4:F1496,2,0)*H434</f>
        <v>85000</v>
      </c>
      <c r="L434" s="598">
        <f t="shared" si="6"/>
        <v>3.6628458157373092</v>
      </c>
      <c r="M434" s="53" t="s">
        <v>9530</v>
      </c>
      <c r="N434" s="11" t="s">
        <v>9646</v>
      </c>
      <c r="O434" s="527">
        <v>44281</v>
      </c>
      <c r="P434" s="529" t="s">
        <v>10663</v>
      </c>
      <c r="Q434" s="122" t="s">
        <v>9762</v>
      </c>
      <c r="R434" s="123">
        <v>3</v>
      </c>
      <c r="S434" s="122" t="s">
        <v>7614</v>
      </c>
      <c r="T434" s="396" t="s">
        <v>8693</v>
      </c>
      <c r="V434"/>
    </row>
    <row r="435" spans="1:22" hidden="1" x14ac:dyDescent="0.25">
      <c r="A435" s="31">
        <v>3848</v>
      </c>
      <c r="B435" s="53" t="s">
        <v>300</v>
      </c>
      <c r="C435" s="53" t="s">
        <v>9888</v>
      </c>
      <c r="D435" s="9" t="s">
        <v>301</v>
      </c>
      <c r="E435" s="54" t="s">
        <v>10</v>
      </c>
      <c r="F435" s="54">
        <v>79</v>
      </c>
      <c r="G435" s="372" t="str">
        <f>VLOOKUP(N435,'BANG THAM CHIEU'!C:E,3,0)</f>
        <v>ID057293</v>
      </c>
      <c r="H435" s="33">
        <v>1</v>
      </c>
      <c r="J435" s="10" t="str">
        <f>VLOOKUP(N435,'BANG THAM CHIEU'!C:E,2,0)</f>
        <v>MB1.1</v>
      </c>
      <c r="K435" s="590">
        <f>VLOOKUP(G435,'BANG THAM CHIEU'!$E$4:F1497,2,0)*H435</f>
        <v>60000</v>
      </c>
      <c r="L435" s="598">
        <f t="shared" si="6"/>
        <v>2.585538222873395</v>
      </c>
      <c r="M435" s="53" t="s">
        <v>9530</v>
      </c>
      <c r="N435" s="31" t="s">
        <v>10318</v>
      </c>
      <c r="O435" s="527">
        <v>44281</v>
      </c>
      <c r="P435" s="529" t="s">
        <v>10663</v>
      </c>
      <c r="Q435" s="122" t="s">
        <v>9762</v>
      </c>
      <c r="R435" s="123">
        <v>3</v>
      </c>
      <c r="S435" s="122" t="s">
        <v>9783</v>
      </c>
      <c r="T435" s="396" t="s">
        <v>9784</v>
      </c>
      <c r="V435"/>
    </row>
    <row r="436" spans="1:22" hidden="1" x14ac:dyDescent="0.25">
      <c r="A436" s="31">
        <v>3848</v>
      </c>
      <c r="B436" s="53" t="s">
        <v>300</v>
      </c>
      <c r="C436" s="53" t="s">
        <v>9888</v>
      </c>
      <c r="D436" s="9" t="s">
        <v>301</v>
      </c>
      <c r="E436" s="54" t="s">
        <v>10</v>
      </c>
      <c r="F436" s="54">
        <v>80</v>
      </c>
      <c r="G436" s="372" t="str">
        <f>VLOOKUP(N436,'BANG THAM CHIEU'!C:E,3,0)</f>
        <v>ID055782</v>
      </c>
      <c r="H436" s="33">
        <v>10</v>
      </c>
      <c r="J436" s="10" t="str">
        <f>VLOOKUP(N436,'BANG THAM CHIEU'!C:E,2,0)</f>
        <v>MC2.2</v>
      </c>
      <c r="K436" s="590">
        <f>VLOOKUP(G436,'BANG THAM CHIEU'!$E$4:F1498,2,0)*H436</f>
        <v>2750000</v>
      </c>
      <c r="L436" s="598">
        <f t="shared" si="6"/>
        <v>118.50383521503059</v>
      </c>
      <c r="M436" s="53" t="s">
        <v>9530</v>
      </c>
      <c r="N436" s="31" t="s">
        <v>4551</v>
      </c>
      <c r="O436" s="527">
        <v>44281</v>
      </c>
      <c r="P436" s="529" t="s">
        <v>10663</v>
      </c>
      <c r="Q436" s="122" t="s">
        <v>9762</v>
      </c>
      <c r="R436" s="123">
        <v>3</v>
      </c>
      <c r="S436" s="122" t="s">
        <v>7619</v>
      </c>
      <c r="T436" s="396" t="s">
        <v>8693</v>
      </c>
      <c r="V436"/>
    </row>
    <row r="437" spans="1:22" hidden="1" x14ac:dyDescent="0.25">
      <c r="A437" s="31">
        <v>3848</v>
      </c>
      <c r="B437" s="53" t="s">
        <v>300</v>
      </c>
      <c r="C437" s="53" t="s">
        <v>9888</v>
      </c>
      <c r="D437" s="9" t="s">
        <v>301</v>
      </c>
      <c r="E437" s="54" t="s">
        <v>10</v>
      </c>
      <c r="F437" s="54">
        <v>81</v>
      </c>
      <c r="G437" s="372" t="str">
        <f>VLOOKUP(N437,'BANG THAM CHIEU'!C:E,3,0)</f>
        <v>ID055729</v>
      </c>
      <c r="H437" s="33">
        <v>1</v>
      </c>
      <c r="J437" s="10" t="str">
        <f>VLOOKUP(N437,'BANG THAM CHIEU'!C:E,2,0)</f>
        <v>MC1.2</v>
      </c>
      <c r="K437" s="590">
        <f>VLOOKUP(G437,'BANG THAM CHIEU'!$E$4:F1499,2,0)*H437</f>
        <v>1262982</v>
      </c>
      <c r="L437" s="598">
        <f t="shared" si="6"/>
        <v>54.424803930018101</v>
      </c>
      <c r="M437" s="53" t="s">
        <v>9530</v>
      </c>
      <c r="N437" s="31" t="s">
        <v>7901</v>
      </c>
      <c r="O437" s="527">
        <v>44281</v>
      </c>
      <c r="P437" s="529" t="s">
        <v>10663</v>
      </c>
      <c r="Q437" s="122" t="s">
        <v>9762</v>
      </c>
      <c r="R437" s="123">
        <v>3</v>
      </c>
      <c r="S437" s="122" t="s">
        <v>7619</v>
      </c>
      <c r="T437" s="396" t="s">
        <v>8693</v>
      </c>
      <c r="V437"/>
    </row>
    <row r="438" spans="1:22" hidden="1" x14ac:dyDescent="0.25">
      <c r="A438" s="31">
        <v>3848</v>
      </c>
      <c r="B438" s="53" t="s">
        <v>300</v>
      </c>
      <c r="C438" s="53" t="s">
        <v>9888</v>
      </c>
      <c r="D438" s="9" t="s">
        <v>301</v>
      </c>
      <c r="E438" s="54" t="s">
        <v>10</v>
      </c>
      <c r="F438" s="54">
        <v>82</v>
      </c>
      <c r="G438" s="372" t="str">
        <f>VLOOKUP(N438,'BANG THAM CHIEU'!C:E,3,0)</f>
        <v>ID055798</v>
      </c>
      <c r="H438" s="33">
        <v>1</v>
      </c>
      <c r="J438" s="10" t="str">
        <f>VLOOKUP(N438,'BANG THAM CHIEU'!C:E,2,0)</f>
        <v>MC1.2</v>
      </c>
      <c r="K438" s="590">
        <f>VLOOKUP(G438,'BANG THAM CHIEU'!$E$4:F1500,2,0)*H438</f>
        <v>400000</v>
      </c>
      <c r="L438" s="598">
        <f t="shared" si="6"/>
        <v>17.236921485822631</v>
      </c>
      <c r="M438" s="53" t="s">
        <v>9530</v>
      </c>
      <c r="N438" s="31" t="s">
        <v>7903</v>
      </c>
      <c r="O438" s="527">
        <v>44281</v>
      </c>
      <c r="P438" s="529" t="s">
        <v>10663</v>
      </c>
      <c r="Q438" s="122" t="s">
        <v>9762</v>
      </c>
      <c r="R438" s="123">
        <v>3</v>
      </c>
      <c r="S438" s="122" t="s">
        <v>7619</v>
      </c>
      <c r="T438" s="396" t="s">
        <v>8693</v>
      </c>
      <c r="V438"/>
    </row>
    <row r="439" spans="1:22" hidden="1" x14ac:dyDescent="0.25">
      <c r="A439" s="31">
        <v>3848</v>
      </c>
      <c r="B439" s="53" t="s">
        <v>300</v>
      </c>
      <c r="C439" s="53" t="s">
        <v>9888</v>
      </c>
      <c r="D439" s="9" t="s">
        <v>301</v>
      </c>
      <c r="E439" s="54" t="s">
        <v>10</v>
      </c>
      <c r="F439" s="54">
        <v>83</v>
      </c>
      <c r="G439" s="372" t="str">
        <f>VLOOKUP(N439,'BANG THAM CHIEU'!C:E,3,0)</f>
        <v>ID057192</v>
      </c>
      <c r="H439" s="33">
        <v>1</v>
      </c>
      <c r="J439" s="10" t="str">
        <f>VLOOKUP(N439,'BANG THAM CHIEU'!C:E,2,0)</f>
        <v>MA1.1</v>
      </c>
      <c r="K439" s="590">
        <f>VLOOKUP(G439,'BANG THAM CHIEU'!$E$4:F1501,2,0)*H439</f>
        <v>55000</v>
      </c>
      <c r="L439" s="598">
        <f t="shared" si="6"/>
        <v>2.3700767043006121</v>
      </c>
      <c r="M439" s="53" t="s">
        <v>9530</v>
      </c>
      <c r="N439" s="31" t="s">
        <v>6839</v>
      </c>
      <c r="O439" s="527">
        <v>44281</v>
      </c>
      <c r="P439" s="529" t="s">
        <v>10663</v>
      </c>
      <c r="Q439" s="122" t="s">
        <v>9762</v>
      </c>
      <c r="R439" s="123">
        <v>3</v>
      </c>
      <c r="S439" s="122" t="s">
        <v>7619</v>
      </c>
      <c r="T439" s="396" t="s">
        <v>9831</v>
      </c>
      <c r="V439"/>
    </row>
    <row r="440" spans="1:22" hidden="1" x14ac:dyDescent="0.25">
      <c r="A440" s="31">
        <v>3848</v>
      </c>
      <c r="B440" s="53" t="s">
        <v>300</v>
      </c>
      <c r="C440" s="53" t="s">
        <v>9888</v>
      </c>
      <c r="D440" s="9" t="s">
        <v>301</v>
      </c>
      <c r="E440" s="54" t="s">
        <v>10</v>
      </c>
      <c r="F440" s="54">
        <v>84</v>
      </c>
      <c r="G440" s="372" t="str">
        <f>VLOOKUP(N440,'BANG THAM CHIEU'!C:E,3,0)</f>
        <v>ID055577</v>
      </c>
      <c r="H440" s="33">
        <v>1</v>
      </c>
      <c r="J440" s="10" t="str">
        <f>VLOOKUP(N440,'BANG THAM CHIEU'!C:E,2,0)</f>
        <v>MB2.3</v>
      </c>
      <c r="K440" s="590">
        <f>VLOOKUP(G440,'BANG THAM CHIEU'!$E$4:F1502,2,0)*H440</f>
        <v>60000</v>
      </c>
      <c r="L440" s="598">
        <f t="shared" si="6"/>
        <v>2.585538222873395</v>
      </c>
      <c r="M440" s="53" t="s">
        <v>9530</v>
      </c>
      <c r="N440" s="31" t="s">
        <v>7677</v>
      </c>
      <c r="O440" s="527">
        <v>44281</v>
      </c>
      <c r="P440" s="529" t="s">
        <v>10663</v>
      </c>
      <c r="Q440" s="122" t="s">
        <v>9762</v>
      </c>
      <c r="R440" s="123">
        <v>3</v>
      </c>
      <c r="S440" s="122" t="s">
        <v>7619</v>
      </c>
      <c r="T440" s="396" t="s">
        <v>9831</v>
      </c>
      <c r="V440"/>
    </row>
    <row r="441" spans="1:22" hidden="1" x14ac:dyDescent="0.25">
      <c r="A441" s="31">
        <v>3848</v>
      </c>
      <c r="B441" s="53" t="s">
        <v>300</v>
      </c>
      <c r="C441" s="53" t="s">
        <v>9888</v>
      </c>
      <c r="D441" s="9" t="s">
        <v>301</v>
      </c>
      <c r="E441" s="54" t="s">
        <v>10</v>
      </c>
      <c r="F441" s="54">
        <v>85</v>
      </c>
      <c r="G441" s="372" t="str">
        <f>VLOOKUP(N441,'BANG THAM CHIEU'!C:E,3,0)</f>
        <v>ID055255</v>
      </c>
      <c r="H441" s="33">
        <v>10</v>
      </c>
      <c r="J441" s="10" t="str">
        <f>VLOOKUP(N441,'BANG THAM CHIEU'!C:E,2,0)</f>
        <v>MC1.2</v>
      </c>
      <c r="K441" s="590">
        <f>VLOOKUP(G441,'BANG THAM CHIEU'!$E$4:F1503,2,0)*H441</f>
        <v>3550000</v>
      </c>
      <c r="L441" s="598">
        <f t="shared" si="6"/>
        <v>152.97767818667586</v>
      </c>
      <c r="M441" s="53" t="s">
        <v>9530</v>
      </c>
      <c r="N441" s="31" t="s">
        <v>9821</v>
      </c>
      <c r="O441" s="527">
        <v>44284</v>
      </c>
      <c r="P441" s="529" t="s">
        <v>10663</v>
      </c>
      <c r="Q441" s="122" t="s">
        <v>9840</v>
      </c>
      <c r="R441" s="123">
        <v>3</v>
      </c>
      <c r="S441" s="122" t="s">
        <v>7616</v>
      </c>
      <c r="T441" s="396" t="s">
        <v>9841</v>
      </c>
      <c r="V441"/>
    </row>
    <row r="442" spans="1:22" hidden="1" x14ac:dyDescent="0.25">
      <c r="A442" s="31">
        <v>3848</v>
      </c>
      <c r="B442" s="53" t="s">
        <v>300</v>
      </c>
      <c r="C442" s="53" t="s">
        <v>9888</v>
      </c>
      <c r="D442" s="9" t="s">
        <v>301</v>
      </c>
      <c r="E442" s="54" t="s">
        <v>10</v>
      </c>
      <c r="F442" s="54">
        <v>86</v>
      </c>
      <c r="G442" s="372" t="str">
        <f>VLOOKUP(N442,'BANG THAM CHIEU'!C:E,3,0)</f>
        <v>ID057298</v>
      </c>
      <c r="H442" s="33">
        <v>1</v>
      </c>
      <c r="J442" s="10" t="str">
        <f>VLOOKUP(N442,'BANG THAM CHIEU'!C:E,2,0)</f>
        <v>MB1.1</v>
      </c>
      <c r="K442" s="590">
        <f>VLOOKUP(G442,'BANG THAM CHIEU'!$E$4:F1504,2,0)*H442</f>
        <v>20000</v>
      </c>
      <c r="L442" s="598">
        <f t="shared" si="6"/>
        <v>0.86184607429113158</v>
      </c>
      <c r="M442" s="53" t="s">
        <v>9530</v>
      </c>
      <c r="N442" s="31" t="s">
        <v>1514</v>
      </c>
      <c r="O442" s="527">
        <v>44285</v>
      </c>
      <c r="P442" s="529" t="s">
        <v>10663</v>
      </c>
      <c r="Q442" s="122" t="s">
        <v>9840</v>
      </c>
      <c r="R442" s="123">
        <v>3</v>
      </c>
      <c r="S442" s="122" t="s">
        <v>9346</v>
      </c>
      <c r="T442" s="396" t="s">
        <v>9842</v>
      </c>
      <c r="V442"/>
    </row>
    <row r="443" spans="1:22" hidden="1" x14ac:dyDescent="0.25">
      <c r="A443" s="31">
        <v>3848</v>
      </c>
      <c r="B443" s="53" t="s">
        <v>300</v>
      </c>
      <c r="C443" s="53" t="s">
        <v>9888</v>
      </c>
      <c r="D443" s="9" t="s">
        <v>301</v>
      </c>
      <c r="E443" s="54" t="s">
        <v>10</v>
      </c>
      <c r="F443" s="54">
        <v>87</v>
      </c>
      <c r="G443" s="372" t="str">
        <f>VLOOKUP(N443,'BANG THAM CHIEU'!C:E,3,0)</f>
        <v>ID055292</v>
      </c>
      <c r="H443" s="33">
        <v>1</v>
      </c>
      <c r="J443" s="10" t="str">
        <f>VLOOKUP(N443,'BANG THAM CHIEU'!C:E,2,0)</f>
        <v>MC1.2</v>
      </c>
      <c r="K443" s="590">
        <f>VLOOKUP(G443,'BANG THAM CHIEU'!$E$4:F1505,2,0)*H443</f>
        <v>71000</v>
      </c>
      <c r="L443" s="598">
        <f t="shared" si="6"/>
        <v>3.0595535637335174</v>
      </c>
      <c r="M443" s="53" t="s">
        <v>9530</v>
      </c>
      <c r="N443" s="31" t="s">
        <v>570</v>
      </c>
      <c r="O443" s="527">
        <v>44285</v>
      </c>
      <c r="P443" s="529" t="s">
        <v>10663</v>
      </c>
      <c r="Q443" s="122" t="s">
        <v>9840</v>
      </c>
      <c r="R443" s="123">
        <v>3</v>
      </c>
      <c r="S443" s="122" t="s">
        <v>9346</v>
      </c>
      <c r="T443" s="396" t="s">
        <v>9842</v>
      </c>
      <c r="V443"/>
    </row>
    <row r="444" spans="1:22" hidden="1" x14ac:dyDescent="0.25">
      <c r="A444" s="31">
        <v>3848</v>
      </c>
      <c r="B444" s="53" t="s">
        <v>300</v>
      </c>
      <c r="C444" s="53" t="s">
        <v>9888</v>
      </c>
      <c r="D444" s="9" t="s">
        <v>301</v>
      </c>
      <c r="E444" s="54" t="s">
        <v>10</v>
      </c>
      <c r="F444" s="54">
        <v>88</v>
      </c>
      <c r="G444" s="372" t="str">
        <f>VLOOKUP(N444,'BANG THAM CHIEU'!C:E,3,0)</f>
        <v>ID055578</v>
      </c>
      <c r="H444" s="33">
        <v>1</v>
      </c>
      <c r="J444" s="10" t="str">
        <f>VLOOKUP(N444,'BANG THAM CHIEU'!C:E,2,0)</f>
        <v>MD1.3</v>
      </c>
      <c r="K444" s="590">
        <f>VLOOKUP(G444,'BANG THAM CHIEU'!$E$4:F1506,2,0)*H444</f>
        <v>80000</v>
      </c>
      <c r="L444" s="598">
        <f t="shared" si="6"/>
        <v>3.4473842971645263</v>
      </c>
      <c r="M444" s="53" t="s">
        <v>9530</v>
      </c>
      <c r="N444" s="31" t="s">
        <v>4585</v>
      </c>
      <c r="O444" s="527">
        <v>44285</v>
      </c>
      <c r="P444" s="529" t="s">
        <v>10663</v>
      </c>
      <c r="Q444" s="122" t="s">
        <v>9840</v>
      </c>
      <c r="R444" s="123">
        <v>3</v>
      </c>
      <c r="S444" s="122" t="s">
        <v>9843</v>
      </c>
      <c r="T444" s="396" t="s">
        <v>9844</v>
      </c>
      <c r="V444"/>
    </row>
    <row r="445" spans="1:22" hidden="1" x14ac:dyDescent="0.25">
      <c r="A445" s="31">
        <v>3848</v>
      </c>
      <c r="B445" s="53" t="s">
        <v>300</v>
      </c>
      <c r="C445" s="53" t="s">
        <v>9888</v>
      </c>
      <c r="D445" s="9" t="s">
        <v>301</v>
      </c>
      <c r="E445" s="54" t="s">
        <v>10</v>
      </c>
      <c r="F445" s="54">
        <v>89</v>
      </c>
      <c r="G445" s="372" t="str">
        <f>VLOOKUP(N445,'BANG THAM CHIEU'!C:E,3,0)</f>
        <v>ID055577</v>
      </c>
      <c r="H445" s="33">
        <v>1</v>
      </c>
      <c r="J445" s="10" t="str">
        <f>VLOOKUP(N445,'BANG THAM CHIEU'!C:E,2,0)</f>
        <v>MB2.3</v>
      </c>
      <c r="K445" s="590">
        <f>VLOOKUP(G445,'BANG THAM CHIEU'!$E$4:F1507,2,0)*H445</f>
        <v>60000</v>
      </c>
      <c r="L445" s="598">
        <f t="shared" si="6"/>
        <v>2.585538222873395</v>
      </c>
      <c r="M445" s="53" t="s">
        <v>9530</v>
      </c>
      <c r="N445" s="31" t="s">
        <v>7677</v>
      </c>
      <c r="O445" s="527">
        <v>44285</v>
      </c>
      <c r="P445" s="529" t="s">
        <v>10663</v>
      </c>
      <c r="Q445" s="122" t="s">
        <v>9840</v>
      </c>
      <c r="R445" s="123">
        <v>3</v>
      </c>
      <c r="S445" s="122" t="s">
        <v>8816</v>
      </c>
      <c r="T445" s="396" t="s">
        <v>9845</v>
      </c>
      <c r="V445"/>
    </row>
    <row r="446" spans="1:22" hidden="1" x14ac:dyDescent="0.25">
      <c r="A446" s="31">
        <v>3848</v>
      </c>
      <c r="B446" s="53" t="s">
        <v>300</v>
      </c>
      <c r="C446" s="53" t="s">
        <v>9888</v>
      </c>
      <c r="D446" s="9" t="s">
        <v>301</v>
      </c>
      <c r="E446" s="54" t="s">
        <v>10</v>
      </c>
      <c r="F446" s="54">
        <v>90</v>
      </c>
      <c r="G446" s="372" t="str">
        <f>VLOOKUP(N446,'BANG THAM CHIEU'!C:E,3,0)</f>
        <v>ID055538</v>
      </c>
      <c r="H446" s="33">
        <v>25</v>
      </c>
      <c r="J446" s="10" t="str">
        <f>VLOOKUP(N446,'BANG THAM CHIEU'!C:E,2,0)</f>
        <v>MC2.3</v>
      </c>
      <c r="K446" s="590">
        <f>VLOOKUP(G446,'BANG THAM CHIEU'!$E$4:F1508,2,0)*H446</f>
        <v>3650000</v>
      </c>
      <c r="L446" s="598">
        <f t="shared" si="6"/>
        <v>157.28690855813153</v>
      </c>
      <c r="M446" s="53" t="s">
        <v>9530</v>
      </c>
      <c r="N446" s="31" t="s">
        <v>2959</v>
      </c>
      <c r="O446" s="527">
        <v>44285</v>
      </c>
      <c r="P446" s="529" t="s">
        <v>10663</v>
      </c>
      <c r="Q446" s="122" t="s">
        <v>9840</v>
      </c>
      <c r="R446" s="123">
        <v>3</v>
      </c>
      <c r="S446" s="122" t="s">
        <v>9382</v>
      </c>
      <c r="T446" s="396" t="s">
        <v>9846</v>
      </c>
      <c r="V446"/>
    </row>
    <row r="447" spans="1:22" hidden="1" x14ac:dyDescent="0.25">
      <c r="A447" s="31">
        <v>3848</v>
      </c>
      <c r="B447" s="53" t="s">
        <v>300</v>
      </c>
      <c r="C447" s="53" t="s">
        <v>9888</v>
      </c>
      <c r="D447" s="9" t="s">
        <v>301</v>
      </c>
      <c r="E447" s="54" t="s">
        <v>10</v>
      </c>
      <c r="F447" s="54">
        <v>91</v>
      </c>
      <c r="G447" s="372" t="str">
        <f>VLOOKUP(N447,'BANG THAM CHIEU'!C:E,3,0)</f>
        <v>ID055727</v>
      </c>
      <c r="H447" s="33">
        <v>30</v>
      </c>
      <c r="J447" s="10" t="str">
        <f>VLOOKUP(N447,'BANG THAM CHIEU'!C:E,2,0)</f>
        <v>MB3.2</v>
      </c>
      <c r="K447" s="590">
        <f>VLOOKUP(G447,'BANG THAM CHIEU'!$E$4:F1509,2,0)*H447</f>
        <v>2550000</v>
      </c>
      <c r="L447" s="598">
        <f t="shared" si="6"/>
        <v>109.88537447211928</v>
      </c>
      <c r="M447" s="53" t="s">
        <v>9530</v>
      </c>
      <c r="N447" s="31" t="s">
        <v>9646</v>
      </c>
      <c r="O447" s="527">
        <v>44285</v>
      </c>
      <c r="P447" s="529" t="s">
        <v>10663</v>
      </c>
      <c r="Q447" s="122" t="s">
        <v>9840</v>
      </c>
      <c r="R447" s="123">
        <v>3</v>
      </c>
      <c r="S447" s="122" t="s">
        <v>9382</v>
      </c>
      <c r="T447" s="396" t="s">
        <v>9846</v>
      </c>
      <c r="V447"/>
    </row>
    <row r="448" spans="1:22" hidden="1" x14ac:dyDescent="0.25">
      <c r="A448" s="31">
        <v>3848</v>
      </c>
      <c r="B448" s="53" t="s">
        <v>300</v>
      </c>
      <c r="C448" s="53" t="s">
        <v>9888</v>
      </c>
      <c r="D448" s="9" t="s">
        <v>301</v>
      </c>
      <c r="E448" s="54" t="s">
        <v>10</v>
      </c>
      <c r="F448" s="54">
        <v>92</v>
      </c>
      <c r="G448" s="372" t="str">
        <f>VLOOKUP(N448,'BANG THAM CHIEU'!C:E,3,0)</f>
        <v>ID055527</v>
      </c>
      <c r="H448" s="33">
        <v>1</v>
      </c>
      <c r="J448" s="10" t="str">
        <f>VLOOKUP(N448,'BANG THAM CHIEU'!C:E,2,0)</f>
        <v>MB1.1</v>
      </c>
      <c r="K448" s="590">
        <f>VLOOKUP(G448,'BANG THAM CHIEU'!$E$4:F1510,2,0)*H448</f>
        <v>60000</v>
      </c>
      <c r="L448" s="598">
        <f t="shared" si="6"/>
        <v>2.585538222873395</v>
      </c>
      <c r="M448" s="53" t="s">
        <v>9530</v>
      </c>
      <c r="N448" s="31" t="s">
        <v>8489</v>
      </c>
      <c r="O448" s="527">
        <v>44285</v>
      </c>
      <c r="P448" s="529" t="s">
        <v>10663</v>
      </c>
      <c r="Q448" s="122" t="s">
        <v>9840</v>
      </c>
      <c r="R448" s="123">
        <v>3</v>
      </c>
      <c r="S448" s="122" t="s">
        <v>9382</v>
      </c>
      <c r="T448" s="396" t="s">
        <v>9846</v>
      </c>
      <c r="V448"/>
    </row>
    <row r="449" spans="1:22" hidden="1" x14ac:dyDescent="0.25">
      <c r="A449" s="31">
        <v>3848</v>
      </c>
      <c r="B449" s="53" t="s">
        <v>300</v>
      </c>
      <c r="C449" s="53" t="s">
        <v>9888</v>
      </c>
      <c r="D449" s="9" t="s">
        <v>301</v>
      </c>
      <c r="E449" s="54" t="s">
        <v>10</v>
      </c>
      <c r="F449" s="54">
        <v>93</v>
      </c>
      <c r="G449" s="372" t="str">
        <f>VLOOKUP(N449,'BANG THAM CHIEU'!C:E,3,0)</f>
        <v>ID055618</v>
      </c>
      <c r="H449" s="33">
        <v>1</v>
      </c>
      <c r="J449" s="10" t="str">
        <f>VLOOKUP(N449,'BANG THAM CHIEU'!C:E,2,0)</f>
        <v>MB2.1</v>
      </c>
      <c r="K449" s="590">
        <f>VLOOKUP(G449,'BANG THAM CHIEU'!$E$4:F1511,2,0)*H449</f>
        <v>63050</v>
      </c>
      <c r="L449" s="598">
        <f t="shared" si="6"/>
        <v>2.7169697492027924</v>
      </c>
      <c r="M449" s="53" t="s">
        <v>9530</v>
      </c>
      <c r="N449" s="31" t="s">
        <v>8824</v>
      </c>
      <c r="O449" s="527">
        <v>44285</v>
      </c>
      <c r="P449" s="529" t="s">
        <v>10663</v>
      </c>
      <c r="Q449" s="122" t="s">
        <v>9840</v>
      </c>
      <c r="R449" s="123">
        <v>3</v>
      </c>
      <c r="S449" s="122" t="s">
        <v>9382</v>
      </c>
      <c r="T449" s="396" t="s">
        <v>9846</v>
      </c>
      <c r="V449"/>
    </row>
    <row r="450" spans="1:22" hidden="1" x14ac:dyDescent="0.25">
      <c r="A450" s="31">
        <v>3848</v>
      </c>
      <c r="B450" s="53" t="s">
        <v>300</v>
      </c>
      <c r="C450" s="53" t="s">
        <v>9888</v>
      </c>
      <c r="D450" s="9" t="s">
        <v>301</v>
      </c>
      <c r="E450" s="54" t="s">
        <v>10</v>
      </c>
      <c r="F450" s="54">
        <v>94</v>
      </c>
      <c r="G450" s="372" t="str">
        <f>VLOOKUP(N450,'BANG THAM CHIEU'!C:E,3,0)</f>
        <v>ID055781</v>
      </c>
      <c r="H450" s="33">
        <v>10</v>
      </c>
      <c r="J450" s="10" t="str">
        <f>VLOOKUP(N450,'BANG THAM CHIEU'!C:E,2,0)</f>
        <v>MC2.2</v>
      </c>
      <c r="K450" s="590">
        <f>VLOOKUP(G450,'BANG THAM CHIEU'!$E$4:F1512,2,0)*H450</f>
        <v>48800</v>
      </c>
      <c r="L450" s="598">
        <f t="shared" si="6"/>
        <v>2.1029044212703609</v>
      </c>
      <c r="M450" s="53" t="s">
        <v>9530</v>
      </c>
      <c r="N450" s="31" t="s">
        <v>9647</v>
      </c>
      <c r="O450" s="527">
        <v>44285</v>
      </c>
      <c r="P450" s="529" t="s">
        <v>10663</v>
      </c>
      <c r="Q450" s="122" t="s">
        <v>9840</v>
      </c>
      <c r="R450" s="123">
        <v>3</v>
      </c>
      <c r="S450" s="122" t="s">
        <v>7616</v>
      </c>
      <c r="T450" s="396" t="s">
        <v>9847</v>
      </c>
      <c r="V450"/>
    </row>
    <row r="451" spans="1:22" hidden="1" x14ac:dyDescent="0.25">
      <c r="A451" s="31">
        <v>3848</v>
      </c>
      <c r="B451" s="53" t="s">
        <v>300</v>
      </c>
      <c r="C451" s="53" t="s">
        <v>9888</v>
      </c>
      <c r="D451" s="9" t="s">
        <v>301</v>
      </c>
      <c r="E451" s="54" t="s">
        <v>10</v>
      </c>
      <c r="F451" s="54">
        <v>95</v>
      </c>
      <c r="G451" s="372" t="str">
        <f>VLOOKUP(N451,'BANG THAM CHIEU'!C:E,3,0)</f>
        <v>ID055727</v>
      </c>
      <c r="H451" s="33">
        <v>6</v>
      </c>
      <c r="J451" s="10" t="str">
        <f>VLOOKUP(N451,'BANG THAM CHIEU'!C:E,2,0)</f>
        <v>MB3.2</v>
      </c>
      <c r="K451" s="590">
        <f>VLOOKUP(G451,'BANG THAM CHIEU'!$E$4:F1513,2,0)*H451</f>
        <v>510000</v>
      </c>
      <c r="L451" s="598">
        <f t="shared" ref="L451:L514" si="7">K451/23206</f>
        <v>21.977074894423858</v>
      </c>
      <c r="M451" s="53" t="s">
        <v>9530</v>
      </c>
      <c r="N451" s="31" t="s">
        <v>9646</v>
      </c>
      <c r="O451" s="527">
        <v>44285</v>
      </c>
      <c r="P451" s="529" t="s">
        <v>10663</v>
      </c>
      <c r="Q451" s="122" t="s">
        <v>9840</v>
      </c>
      <c r="R451" s="123">
        <v>3</v>
      </c>
      <c r="S451" s="122" t="s">
        <v>7616</v>
      </c>
      <c r="T451" s="396" t="s">
        <v>9847</v>
      </c>
      <c r="V451"/>
    </row>
    <row r="452" spans="1:22" hidden="1" x14ac:dyDescent="0.25">
      <c r="A452" s="31">
        <v>3848</v>
      </c>
      <c r="B452" s="53" t="s">
        <v>300</v>
      </c>
      <c r="C452" s="53" t="s">
        <v>9888</v>
      </c>
      <c r="D452" s="9" t="s">
        <v>301</v>
      </c>
      <c r="E452" s="54" t="s">
        <v>10</v>
      </c>
      <c r="F452" s="54">
        <v>96</v>
      </c>
      <c r="G452" s="372" t="str">
        <f>VLOOKUP(N452,'BANG THAM CHIEU'!C:E,3,0)</f>
        <v>ID055589</v>
      </c>
      <c r="H452" s="33">
        <v>2</v>
      </c>
      <c r="J452" s="10" t="str">
        <f>VLOOKUP(N452,'BANG THAM CHIEU'!C:E,2,0)</f>
        <v>MB1.3</v>
      </c>
      <c r="K452" s="590">
        <f>VLOOKUP(G452,'BANG THAM CHIEU'!$E$4:F1514,2,0)*H452</f>
        <v>290000</v>
      </c>
      <c r="L452" s="598">
        <f t="shared" si="7"/>
        <v>12.496768077221409</v>
      </c>
      <c r="M452" s="53" t="s">
        <v>9530</v>
      </c>
      <c r="N452" s="31" t="s">
        <v>8996</v>
      </c>
      <c r="O452" s="527">
        <v>44285</v>
      </c>
      <c r="P452" s="529" t="s">
        <v>10663</v>
      </c>
      <c r="Q452" s="122" t="s">
        <v>9840</v>
      </c>
      <c r="R452" s="123">
        <v>3</v>
      </c>
      <c r="S452" s="122" t="s">
        <v>7616</v>
      </c>
      <c r="T452" s="396" t="s">
        <v>9847</v>
      </c>
      <c r="V452"/>
    </row>
    <row r="453" spans="1:22" hidden="1" x14ac:dyDescent="0.25">
      <c r="A453" s="31">
        <v>3848</v>
      </c>
      <c r="B453" s="53" t="s">
        <v>300</v>
      </c>
      <c r="C453" s="53" t="s">
        <v>9888</v>
      </c>
      <c r="D453" s="9" t="s">
        <v>301</v>
      </c>
      <c r="E453" s="54" t="s">
        <v>10</v>
      </c>
      <c r="F453" s="54">
        <v>97</v>
      </c>
      <c r="G453" s="372" t="str">
        <f>VLOOKUP(N453,'BANG THAM CHIEU'!C:E,3,0)</f>
        <v>ID057159</v>
      </c>
      <c r="H453" s="33">
        <v>2</v>
      </c>
      <c r="J453" s="10" t="str">
        <f>VLOOKUP(N453,'BANG THAM CHIEU'!C:E,2,0)</f>
        <v>MB4.1</v>
      </c>
      <c r="K453" s="590">
        <f>VLOOKUP(G453,'BANG THAM CHIEU'!$E$4:F1515,2,0)*H453</f>
        <v>180000</v>
      </c>
      <c r="L453" s="598">
        <f t="shared" si="7"/>
        <v>7.756614668620184</v>
      </c>
      <c r="M453" s="53" t="s">
        <v>9530</v>
      </c>
      <c r="N453" s="31" t="s">
        <v>6101</v>
      </c>
      <c r="O453" s="527">
        <v>44286</v>
      </c>
      <c r="P453" s="529" t="s">
        <v>10663</v>
      </c>
      <c r="Q453" s="122" t="s">
        <v>9840</v>
      </c>
      <c r="R453" s="123">
        <v>3</v>
      </c>
      <c r="S453" s="122" t="s">
        <v>7615</v>
      </c>
      <c r="T453" s="396" t="s">
        <v>9846</v>
      </c>
      <c r="V453"/>
    </row>
    <row r="454" spans="1:22" hidden="1" x14ac:dyDescent="0.25">
      <c r="A454" s="31">
        <v>3848</v>
      </c>
      <c r="B454" s="53" t="s">
        <v>300</v>
      </c>
      <c r="C454" s="53" t="s">
        <v>9888</v>
      </c>
      <c r="D454" s="9" t="s">
        <v>301</v>
      </c>
      <c r="E454" s="54" t="s">
        <v>10</v>
      </c>
      <c r="F454" s="54">
        <v>98</v>
      </c>
      <c r="G454" s="372" t="str">
        <f>VLOOKUP(N454,'BANG THAM CHIEU'!C:E,3,0)</f>
        <v>ID055595</v>
      </c>
      <c r="H454" s="33">
        <v>2</v>
      </c>
      <c r="J454" s="10" t="str">
        <f>VLOOKUP(N454,'BANG THAM CHIEU'!C:E,2,0)</f>
        <v>MB1.2</v>
      </c>
      <c r="K454" s="590">
        <f>VLOOKUP(G454,'BANG THAM CHIEU'!$E$4:F1516,2,0)*H454</f>
        <v>50000</v>
      </c>
      <c r="L454" s="598">
        <f t="shared" si="7"/>
        <v>2.1546151857278288</v>
      </c>
      <c r="M454" s="53" t="s">
        <v>9530</v>
      </c>
      <c r="N454" s="31" t="s">
        <v>6837</v>
      </c>
      <c r="O454" s="527">
        <v>44286</v>
      </c>
      <c r="P454" s="529" t="s">
        <v>10663</v>
      </c>
      <c r="Q454" s="122" t="s">
        <v>9840</v>
      </c>
      <c r="R454" s="123">
        <v>3</v>
      </c>
      <c r="S454" s="122" t="s">
        <v>8816</v>
      </c>
      <c r="T454" s="396" t="s">
        <v>9305</v>
      </c>
      <c r="V454"/>
    </row>
    <row r="455" spans="1:22" hidden="1" x14ac:dyDescent="0.25">
      <c r="A455" s="31">
        <v>3848</v>
      </c>
      <c r="B455" s="53" t="s">
        <v>300</v>
      </c>
      <c r="C455" s="53" t="s">
        <v>9888</v>
      </c>
      <c r="D455" s="9" t="s">
        <v>301</v>
      </c>
      <c r="E455" s="54" t="s">
        <v>10</v>
      </c>
      <c r="F455" s="54">
        <v>99</v>
      </c>
      <c r="G455" s="372" t="str">
        <f>VLOOKUP(N455,'BANG THAM CHIEU'!C:E,3,0)</f>
        <v>ID057041</v>
      </c>
      <c r="H455" s="33">
        <v>3</v>
      </c>
      <c r="J455" s="10" t="str">
        <f>VLOOKUP(N455,'BANG THAM CHIEU'!C:E,2,0)</f>
        <v>MB1.2</v>
      </c>
      <c r="K455" s="590">
        <f>VLOOKUP(G455,'BANG THAM CHIEU'!$E$4:F1517,2,0)*H455</f>
        <v>237000</v>
      </c>
      <c r="L455" s="598">
        <f t="shared" si="7"/>
        <v>10.21287598034991</v>
      </c>
      <c r="M455" s="53" t="s">
        <v>9530</v>
      </c>
      <c r="N455" s="31" t="s">
        <v>6607</v>
      </c>
      <c r="O455" s="527">
        <v>44286</v>
      </c>
      <c r="P455" s="529" t="s">
        <v>10663</v>
      </c>
      <c r="Q455" s="122" t="s">
        <v>9840</v>
      </c>
      <c r="R455" s="123">
        <v>3</v>
      </c>
      <c r="S455" s="122" t="s">
        <v>8816</v>
      </c>
      <c r="T455" s="396" t="s">
        <v>9305</v>
      </c>
      <c r="V455"/>
    </row>
    <row r="456" spans="1:22" hidden="1" x14ac:dyDescent="0.25">
      <c r="A456" s="31">
        <v>3848</v>
      </c>
      <c r="B456" s="53" t="s">
        <v>300</v>
      </c>
      <c r="C456" s="53" t="s">
        <v>9888</v>
      </c>
      <c r="D456" s="9" t="s">
        <v>301</v>
      </c>
      <c r="E456" s="54" t="s">
        <v>10</v>
      </c>
      <c r="F456" s="54">
        <v>100</v>
      </c>
      <c r="G456" s="372" t="str">
        <f>VLOOKUP(N456,'BANG THAM CHIEU'!C:E,3,0)</f>
        <v>ID055789</v>
      </c>
      <c r="H456" s="33">
        <v>18</v>
      </c>
      <c r="J456" s="10" t="str">
        <f>VLOOKUP(N456,'BANG THAM CHIEU'!C:E,2,0)</f>
        <v>MB3.1</v>
      </c>
      <c r="K456" s="590">
        <f>VLOOKUP(G456,'BANG THAM CHIEU'!$E$4:F1518,2,0)*H456</f>
        <v>1170000</v>
      </c>
      <c r="L456" s="598">
        <f t="shared" si="7"/>
        <v>50.417995346031198</v>
      </c>
      <c r="M456" s="53" t="s">
        <v>9530</v>
      </c>
      <c r="N456" s="31" t="s">
        <v>6985</v>
      </c>
      <c r="O456" s="527">
        <v>44286</v>
      </c>
      <c r="P456" s="529" t="s">
        <v>10663</v>
      </c>
      <c r="Q456" s="122" t="s">
        <v>9840</v>
      </c>
      <c r="R456" s="123">
        <v>3</v>
      </c>
      <c r="S456" s="122" t="s">
        <v>7616</v>
      </c>
      <c r="T456" s="396" t="s">
        <v>9852</v>
      </c>
      <c r="V456"/>
    </row>
    <row r="457" spans="1:22" hidden="1" x14ac:dyDescent="0.25">
      <c r="A457" s="31">
        <v>3848</v>
      </c>
      <c r="B457" s="53" t="s">
        <v>300</v>
      </c>
      <c r="C457" s="53" t="s">
        <v>9888</v>
      </c>
      <c r="D457" s="9" t="s">
        <v>301</v>
      </c>
      <c r="E457" s="54" t="s">
        <v>10</v>
      </c>
      <c r="F457" s="54">
        <v>101</v>
      </c>
      <c r="G457" s="372" t="str">
        <f>VLOOKUP(N457,'BANG THAM CHIEU'!C:E,3,0)</f>
        <v>ID055780</v>
      </c>
      <c r="H457" s="33">
        <v>10</v>
      </c>
      <c r="J457" s="10" t="str">
        <f>VLOOKUP(N457,'BANG THAM CHIEU'!C:E,2,0)</f>
        <v>MB3.1</v>
      </c>
      <c r="K457" s="590">
        <f>VLOOKUP(G457,'BANG THAM CHIEU'!$E$4:F1519,2,0)*H457</f>
        <v>650000</v>
      </c>
      <c r="L457" s="598">
        <f t="shared" si="7"/>
        <v>28.009997414461775</v>
      </c>
      <c r="M457" s="53" t="s">
        <v>9530</v>
      </c>
      <c r="N457" s="31" t="s">
        <v>6984</v>
      </c>
      <c r="O457" s="527">
        <v>44286</v>
      </c>
      <c r="P457" s="529" t="s">
        <v>10663</v>
      </c>
      <c r="Q457" s="122" t="s">
        <v>9840</v>
      </c>
      <c r="R457" s="123">
        <v>3</v>
      </c>
      <c r="S457" s="122" t="s">
        <v>7616</v>
      </c>
      <c r="T457" s="396" t="s">
        <v>9852</v>
      </c>
      <c r="V457"/>
    </row>
    <row r="458" spans="1:22" ht="45" hidden="1" x14ac:dyDescent="0.25">
      <c r="A458" s="31">
        <v>3848</v>
      </c>
      <c r="B458" s="53" t="s">
        <v>300</v>
      </c>
      <c r="C458" s="53" t="s">
        <v>9888</v>
      </c>
      <c r="D458" s="9" t="s">
        <v>301</v>
      </c>
      <c r="E458" s="54" t="s">
        <v>10</v>
      </c>
      <c r="F458" s="54">
        <v>102</v>
      </c>
      <c r="G458" s="372" t="str">
        <f>VLOOKUP(N458,'BANG THAM CHIEU'!C:E,3,0)</f>
        <v>ID055790</v>
      </c>
      <c r="H458" s="33">
        <v>10</v>
      </c>
      <c r="J458" s="10" t="str">
        <f>VLOOKUP(N458,'BANG THAM CHIEU'!C:E,2,0)</f>
        <v>MB3.1</v>
      </c>
      <c r="K458" s="590">
        <f>VLOOKUP(G458,'BANG THAM CHIEU'!$E$4:F1520,2,0)*H458</f>
        <v>560000</v>
      </c>
      <c r="L458" s="598">
        <f t="shared" si="7"/>
        <v>24.131690080151685</v>
      </c>
      <c r="M458" s="53" t="s">
        <v>9530</v>
      </c>
      <c r="N458" s="171" t="s">
        <v>6986</v>
      </c>
      <c r="O458" s="527">
        <v>44286</v>
      </c>
      <c r="P458" s="529" t="s">
        <v>10663</v>
      </c>
      <c r="Q458" s="122" t="s">
        <v>9840</v>
      </c>
      <c r="R458" s="123">
        <v>3</v>
      </c>
      <c r="S458" s="122" t="s">
        <v>7616</v>
      </c>
      <c r="T458" s="396" t="s">
        <v>9852</v>
      </c>
      <c r="V458"/>
    </row>
    <row r="459" spans="1:22" hidden="1" x14ac:dyDescent="0.25">
      <c r="A459" s="31">
        <v>3848</v>
      </c>
      <c r="B459" s="53" t="s">
        <v>300</v>
      </c>
      <c r="C459" s="53" t="s">
        <v>9888</v>
      </c>
      <c r="D459" s="9" t="s">
        <v>301</v>
      </c>
      <c r="E459" s="54" t="s">
        <v>10</v>
      </c>
      <c r="F459" s="54">
        <v>103</v>
      </c>
      <c r="G459" s="372" t="e">
        <f>VLOOKUP(N459,'BANG THAM CHIEU'!C:E,3,0)</f>
        <v>#N/A</v>
      </c>
      <c r="H459" s="33">
        <v>1</v>
      </c>
      <c r="J459" s="10" t="e">
        <f>VLOOKUP(N459,'BANG THAM CHIEU'!C:E,2,0)</f>
        <v>#N/A</v>
      </c>
      <c r="K459" s="590" t="e">
        <f>VLOOKUP(G459,'BANG THAM CHIEU'!$E$4:F1521,2,0)*H459</f>
        <v>#N/A</v>
      </c>
      <c r="L459" s="598" t="e">
        <f t="shared" si="7"/>
        <v>#N/A</v>
      </c>
      <c r="M459" s="53" t="s">
        <v>9530</v>
      </c>
      <c r="N459" s="31" t="s">
        <v>7863</v>
      </c>
      <c r="O459" s="527">
        <v>44286</v>
      </c>
      <c r="P459" s="529" t="s">
        <v>10663</v>
      </c>
      <c r="Q459" s="122" t="s">
        <v>9840</v>
      </c>
      <c r="R459" s="123">
        <v>3</v>
      </c>
      <c r="S459" s="122" t="s">
        <v>7616</v>
      </c>
      <c r="T459" s="396" t="s">
        <v>9852</v>
      </c>
      <c r="V459"/>
    </row>
    <row r="460" spans="1:22" hidden="1" x14ac:dyDescent="0.25">
      <c r="A460" s="31">
        <v>3848</v>
      </c>
      <c r="B460" s="53" t="s">
        <v>300</v>
      </c>
      <c r="C460" s="53" t="s">
        <v>9888</v>
      </c>
      <c r="D460" s="9" t="s">
        <v>301</v>
      </c>
      <c r="E460" s="54" t="s">
        <v>10</v>
      </c>
      <c r="F460" s="54">
        <v>104</v>
      </c>
      <c r="G460" s="372" t="str">
        <f>VLOOKUP(N460,'BANG THAM CHIEU'!C:E,3,0)</f>
        <v>ID055283</v>
      </c>
      <c r="H460" s="33">
        <v>2</v>
      </c>
      <c r="J460" s="10" t="str">
        <f>VLOOKUP(N460,'BANG THAM CHIEU'!C:E,2,0)</f>
        <v>MB1.1</v>
      </c>
      <c r="K460" s="590">
        <f>VLOOKUP(G460,'BANG THAM CHIEU'!$E$4:F1522,2,0)*H460</f>
        <v>30000</v>
      </c>
      <c r="L460" s="598">
        <f t="shared" si="7"/>
        <v>1.2927691114366975</v>
      </c>
      <c r="M460" s="53" t="s">
        <v>9530</v>
      </c>
      <c r="N460" s="31" t="s">
        <v>9651</v>
      </c>
      <c r="O460" s="527">
        <v>44286</v>
      </c>
      <c r="P460" s="529" t="s">
        <v>10663</v>
      </c>
      <c r="Q460" s="122" t="s">
        <v>9840</v>
      </c>
      <c r="R460" s="123">
        <v>3</v>
      </c>
      <c r="S460" s="122" t="s">
        <v>7616</v>
      </c>
      <c r="T460" s="396" t="s">
        <v>9846</v>
      </c>
      <c r="V460"/>
    </row>
    <row r="461" spans="1:22" hidden="1" x14ac:dyDescent="0.25">
      <c r="A461" s="31">
        <v>3848</v>
      </c>
      <c r="B461" s="53" t="s">
        <v>300</v>
      </c>
      <c r="C461" s="53" t="s">
        <v>9888</v>
      </c>
      <c r="D461" s="9" t="s">
        <v>301</v>
      </c>
      <c r="E461" s="54" t="s">
        <v>10</v>
      </c>
      <c r="F461" s="54">
        <v>105</v>
      </c>
      <c r="G461" s="372" t="str">
        <f>VLOOKUP(N461,'BANG THAM CHIEU'!C:E,3,0)</f>
        <v>ID055554</v>
      </c>
      <c r="H461" s="33">
        <v>6</v>
      </c>
      <c r="J461" s="10" t="str">
        <f>VLOOKUP(N461,'BANG THAM CHIEU'!C:E,2,0)</f>
        <v>MB1.3</v>
      </c>
      <c r="K461" s="590">
        <f>VLOOKUP(G461,'BANG THAM CHIEU'!$E$4:F1523,2,0)*H461</f>
        <v>72000</v>
      </c>
      <c r="L461" s="598">
        <f t="shared" si="7"/>
        <v>3.1026458674480737</v>
      </c>
      <c r="M461" s="53" t="s">
        <v>9894</v>
      </c>
      <c r="N461" s="31" t="s">
        <v>7242</v>
      </c>
      <c r="O461" s="527">
        <v>44287</v>
      </c>
      <c r="P461" s="529" t="s">
        <v>10663</v>
      </c>
      <c r="Q461" s="122" t="s">
        <v>9840</v>
      </c>
      <c r="R461" s="123">
        <v>3</v>
      </c>
      <c r="S461" s="122" t="s">
        <v>7614</v>
      </c>
      <c r="T461" s="396" t="s">
        <v>8693</v>
      </c>
      <c r="V461"/>
    </row>
    <row r="462" spans="1:22" hidden="1" x14ac:dyDescent="0.25">
      <c r="A462" s="31">
        <v>3848</v>
      </c>
      <c r="B462" s="53" t="s">
        <v>300</v>
      </c>
      <c r="C462" s="53" t="s">
        <v>9888</v>
      </c>
      <c r="D462" s="9" t="s">
        <v>301</v>
      </c>
      <c r="E462" s="54" t="s">
        <v>10</v>
      </c>
      <c r="F462" s="54">
        <v>106</v>
      </c>
      <c r="G462" s="372" t="str">
        <f>VLOOKUP(N462,'BANG THAM CHIEU'!C:E,3,0)</f>
        <v>ID055553</v>
      </c>
      <c r="H462" s="33">
        <v>10</v>
      </c>
      <c r="J462" s="10" t="str">
        <f>VLOOKUP(N462,'BANG THAM CHIEU'!C:E,2,0)</f>
        <v>MB1.3</v>
      </c>
      <c r="K462" s="590">
        <f>VLOOKUP(G462,'BANG THAM CHIEU'!$E$4:F1524,2,0)*H462</f>
        <v>64560</v>
      </c>
      <c r="L462" s="598">
        <f t="shared" si="7"/>
        <v>2.7820391278117729</v>
      </c>
      <c r="M462" s="53" t="s">
        <v>9530</v>
      </c>
      <c r="N462" s="31" t="s">
        <v>7243</v>
      </c>
      <c r="O462" s="527">
        <v>44287</v>
      </c>
      <c r="P462" s="529" t="s">
        <v>10663</v>
      </c>
      <c r="Q462" s="122" t="s">
        <v>9840</v>
      </c>
      <c r="R462" s="123">
        <v>3</v>
      </c>
      <c r="S462" s="122" t="s">
        <v>7614</v>
      </c>
      <c r="T462" s="396" t="s">
        <v>8693</v>
      </c>
      <c r="V462"/>
    </row>
    <row r="463" spans="1:22" hidden="1" x14ac:dyDescent="0.25">
      <c r="A463" s="31">
        <v>3848</v>
      </c>
      <c r="B463" s="53" t="s">
        <v>300</v>
      </c>
      <c r="C463" s="53" t="s">
        <v>9888</v>
      </c>
      <c r="D463" s="9" t="s">
        <v>301</v>
      </c>
      <c r="E463" s="54" t="s">
        <v>10</v>
      </c>
      <c r="F463" s="54">
        <v>107</v>
      </c>
      <c r="G463" s="372" t="str">
        <f>VLOOKUP(N463,'BANG THAM CHIEU'!C:E,3,0)</f>
        <v>ID057072</v>
      </c>
      <c r="H463" s="33">
        <v>1</v>
      </c>
      <c r="J463" s="10" t="str">
        <f>VLOOKUP(N463,'BANG THAM CHIEU'!C:E,2,0)</f>
        <v>MA1.1</v>
      </c>
      <c r="K463" s="590">
        <f>VLOOKUP(G463,'BANG THAM CHIEU'!$E$4:F1525,2,0)*H463</f>
        <v>11969000</v>
      </c>
      <c r="L463" s="598">
        <f t="shared" si="7"/>
        <v>515.77178315952767</v>
      </c>
      <c r="M463" s="53" t="s">
        <v>9530</v>
      </c>
      <c r="N463" s="31" t="s">
        <v>8494</v>
      </c>
      <c r="O463" s="527">
        <v>44287</v>
      </c>
      <c r="P463" s="529" t="s">
        <v>10663</v>
      </c>
      <c r="Q463" s="122" t="s">
        <v>9840</v>
      </c>
      <c r="R463" s="123">
        <v>3</v>
      </c>
      <c r="S463" s="122" t="s">
        <v>7615</v>
      </c>
      <c r="T463" s="396" t="s">
        <v>9862</v>
      </c>
      <c r="V463"/>
    </row>
    <row r="464" spans="1:22" hidden="1" x14ac:dyDescent="0.25">
      <c r="A464" s="31">
        <v>3848</v>
      </c>
      <c r="B464" s="53" t="s">
        <v>300</v>
      </c>
      <c r="C464" s="53" t="s">
        <v>9888</v>
      </c>
      <c r="D464" s="9" t="s">
        <v>301</v>
      </c>
      <c r="E464" s="54" t="s">
        <v>10</v>
      </c>
      <c r="F464" s="54">
        <v>108</v>
      </c>
      <c r="G464" s="372" t="e">
        <f>VLOOKUP(N464,'BANG THAM CHIEU'!C:E,3,0)</f>
        <v>#N/A</v>
      </c>
      <c r="H464" s="33">
        <v>1</v>
      </c>
      <c r="J464" s="10" t="e">
        <f>VLOOKUP(N464,'BANG THAM CHIEU'!C:E,2,0)</f>
        <v>#N/A</v>
      </c>
      <c r="K464" s="590" t="e">
        <f>VLOOKUP(G464,'BANG THAM CHIEU'!$E$4:F1526,2,0)*H464</f>
        <v>#N/A</v>
      </c>
      <c r="L464" s="598" t="e">
        <f t="shared" si="7"/>
        <v>#N/A</v>
      </c>
      <c r="M464" s="53" t="s">
        <v>9530</v>
      </c>
      <c r="N464" s="31" t="s">
        <v>7863</v>
      </c>
      <c r="O464" s="527">
        <v>44287</v>
      </c>
      <c r="P464" s="529" t="s">
        <v>10663</v>
      </c>
      <c r="Q464" s="122" t="s">
        <v>9840</v>
      </c>
      <c r="R464" s="123">
        <v>3</v>
      </c>
      <c r="S464" s="122" t="s">
        <v>7619</v>
      </c>
      <c r="T464" s="396" t="s">
        <v>9863</v>
      </c>
      <c r="V464"/>
    </row>
    <row r="465" spans="1:22" hidden="1" x14ac:dyDescent="0.25">
      <c r="A465" s="31">
        <v>3848</v>
      </c>
      <c r="B465" s="53" t="s">
        <v>300</v>
      </c>
      <c r="C465" s="53" t="s">
        <v>9888</v>
      </c>
      <c r="D465" s="9" t="s">
        <v>301</v>
      </c>
      <c r="E465" s="54" t="s">
        <v>10</v>
      </c>
      <c r="F465" s="54">
        <v>109</v>
      </c>
      <c r="G465" s="372" t="str">
        <f>VLOOKUP(N465,'BANG THAM CHIEU'!C:E,3,0)</f>
        <v>ID055815</v>
      </c>
      <c r="H465" s="33">
        <v>1</v>
      </c>
      <c r="J465" s="10" t="str">
        <f>VLOOKUP(N465,'BANG THAM CHIEU'!C:E,2,0)</f>
        <v>MB3.6</v>
      </c>
      <c r="K465" s="590">
        <f>VLOOKUP(G465,'BANG THAM CHIEU'!$E$4:F1527,2,0)*H465</f>
        <v>1600000</v>
      </c>
      <c r="L465" s="598">
        <f t="shared" si="7"/>
        <v>68.947685943290523</v>
      </c>
      <c r="M465" s="53" t="s">
        <v>9530</v>
      </c>
      <c r="N465" s="31" t="s">
        <v>7623</v>
      </c>
      <c r="O465" s="527">
        <v>44287</v>
      </c>
      <c r="P465" s="529" t="s">
        <v>10663</v>
      </c>
      <c r="Q465" s="122" t="s">
        <v>9840</v>
      </c>
      <c r="R465" s="123">
        <v>3</v>
      </c>
      <c r="S465" s="122" t="s">
        <v>7619</v>
      </c>
      <c r="T465" s="396" t="s">
        <v>9863</v>
      </c>
      <c r="V465"/>
    </row>
    <row r="466" spans="1:22" hidden="1" x14ac:dyDescent="0.25">
      <c r="A466" s="31">
        <v>3848</v>
      </c>
      <c r="B466" s="53" t="s">
        <v>300</v>
      </c>
      <c r="C466" s="53" t="s">
        <v>9888</v>
      </c>
      <c r="D466" s="9" t="s">
        <v>301</v>
      </c>
      <c r="E466" s="54" t="s">
        <v>10</v>
      </c>
      <c r="F466" s="54">
        <v>110</v>
      </c>
      <c r="G466" s="372" t="str">
        <f>VLOOKUP(N466,'BANG THAM CHIEU'!C:E,3,0)</f>
        <v>ID057200</v>
      </c>
      <c r="H466" s="33">
        <v>8</v>
      </c>
      <c r="J466" s="10" t="str">
        <f>VLOOKUP(N466,'BANG THAM CHIEU'!C:E,2,0)</f>
        <v>MB1.2</v>
      </c>
      <c r="K466" s="590">
        <f>VLOOKUP(G466,'BANG THAM CHIEU'!$E$4:F1528,2,0)*H466</f>
        <v>40000</v>
      </c>
      <c r="L466" s="598">
        <f t="shared" si="7"/>
        <v>1.7236921485822632</v>
      </c>
      <c r="M466" s="53" t="s">
        <v>9530</v>
      </c>
      <c r="N466" s="31" t="s">
        <v>6818</v>
      </c>
      <c r="O466" s="527">
        <v>44288</v>
      </c>
      <c r="P466" s="529" t="s">
        <v>10663</v>
      </c>
      <c r="Q466" s="122" t="s">
        <v>9840</v>
      </c>
      <c r="R466" s="123">
        <v>3</v>
      </c>
      <c r="S466" s="122" t="s">
        <v>9346</v>
      </c>
      <c r="T466" s="396" t="s">
        <v>9305</v>
      </c>
      <c r="V466"/>
    </row>
    <row r="467" spans="1:22" hidden="1" x14ac:dyDescent="0.25">
      <c r="A467" s="31">
        <v>3848</v>
      </c>
      <c r="B467" s="53" t="s">
        <v>300</v>
      </c>
      <c r="C467" s="53" t="s">
        <v>9888</v>
      </c>
      <c r="D467" s="9" t="s">
        <v>301</v>
      </c>
      <c r="E467" s="54" t="s">
        <v>10</v>
      </c>
      <c r="F467" s="54">
        <v>111</v>
      </c>
      <c r="G467" s="372" t="e">
        <f>VLOOKUP(N467,'BANG THAM CHIEU'!C:E,3,0)</f>
        <v>#N/A</v>
      </c>
      <c r="H467" s="33">
        <v>2</v>
      </c>
      <c r="J467" s="10" t="e">
        <f>VLOOKUP(N467,'BANG THAM CHIEU'!C:E,2,0)</f>
        <v>#N/A</v>
      </c>
      <c r="K467" s="590" t="e">
        <f>VLOOKUP(G467,'BANG THAM CHIEU'!$E$4:F1529,2,0)*H467</f>
        <v>#N/A</v>
      </c>
      <c r="L467" s="598" t="e">
        <f t="shared" si="7"/>
        <v>#N/A</v>
      </c>
      <c r="M467" s="53" t="s">
        <v>9530</v>
      </c>
      <c r="N467" s="11" t="s">
        <v>1437</v>
      </c>
      <c r="O467" s="527">
        <v>44288</v>
      </c>
      <c r="P467" s="529" t="s">
        <v>10663</v>
      </c>
      <c r="Q467" s="122" t="s">
        <v>9840</v>
      </c>
      <c r="R467" s="123">
        <v>3</v>
      </c>
      <c r="S467" s="122" t="s">
        <v>8816</v>
      </c>
      <c r="T467" s="396" t="s">
        <v>9305</v>
      </c>
      <c r="V467"/>
    </row>
    <row r="468" spans="1:22" hidden="1" x14ac:dyDescent="0.25">
      <c r="A468" s="31">
        <v>3848</v>
      </c>
      <c r="B468" s="53" t="s">
        <v>300</v>
      </c>
      <c r="C468" s="53" t="s">
        <v>9888</v>
      </c>
      <c r="D468" s="9" t="s">
        <v>301</v>
      </c>
      <c r="E468" s="54" t="s">
        <v>10</v>
      </c>
      <c r="F468" s="54">
        <v>112</v>
      </c>
      <c r="G468" s="372" t="str">
        <f>VLOOKUP(N468,'BANG THAM CHIEU'!C:E,3,0)</f>
        <v>ID057079</v>
      </c>
      <c r="H468" s="33">
        <v>2</v>
      </c>
      <c r="J468" s="10" t="str">
        <f>VLOOKUP(N468,'BANG THAM CHIEU'!C:E,2,0)</f>
        <v>MB3.2</v>
      </c>
      <c r="K468" s="590">
        <f>VLOOKUP(G468,'BANG THAM CHIEU'!$E$4:F1530,2,0)*H468</f>
        <v>1478600</v>
      </c>
      <c r="L468" s="598">
        <f t="shared" si="7"/>
        <v>63.716280272343361</v>
      </c>
      <c r="M468" s="53" t="s">
        <v>9530</v>
      </c>
      <c r="N468" s="31" t="s">
        <v>9644</v>
      </c>
      <c r="O468" s="527">
        <v>44289</v>
      </c>
      <c r="P468" s="529" t="s">
        <v>10663</v>
      </c>
      <c r="Q468" s="122" t="s">
        <v>9840</v>
      </c>
      <c r="R468" s="123">
        <v>3</v>
      </c>
      <c r="S468" s="122" t="s">
        <v>7615</v>
      </c>
      <c r="T468" s="396" t="s">
        <v>9871</v>
      </c>
      <c r="V468"/>
    </row>
    <row r="469" spans="1:22" hidden="1" x14ac:dyDescent="0.25">
      <c r="A469" s="31">
        <v>3848</v>
      </c>
      <c r="B469" s="53" t="s">
        <v>300</v>
      </c>
      <c r="C469" s="53" t="s">
        <v>9888</v>
      </c>
      <c r="D469" s="9" t="s">
        <v>301</v>
      </c>
      <c r="E469" s="54" t="s">
        <v>10</v>
      </c>
      <c r="F469" s="54">
        <v>113</v>
      </c>
      <c r="G469" s="372" t="str">
        <f>VLOOKUP(N469,'BANG THAM CHIEU'!C:E,3,0)</f>
        <v>ID057178</v>
      </c>
      <c r="H469" s="33">
        <v>2</v>
      </c>
      <c r="J469" s="10" t="str">
        <f>VLOOKUP(N469,'BANG THAM CHIEU'!C:E,2,0)</f>
        <v>MB1.2</v>
      </c>
      <c r="K469" s="590">
        <f>VLOOKUP(G469,'BANG THAM CHIEU'!$E$4:F1531,2,0)*H469</f>
        <v>20000</v>
      </c>
      <c r="L469" s="598">
        <f t="shared" si="7"/>
        <v>0.86184607429113158</v>
      </c>
      <c r="M469" s="53" t="s">
        <v>9530</v>
      </c>
      <c r="N469" s="31" t="s">
        <v>6824</v>
      </c>
      <c r="O469" s="527">
        <v>44289</v>
      </c>
      <c r="P469" s="529" t="s">
        <v>10663</v>
      </c>
      <c r="Q469" s="122" t="s">
        <v>9840</v>
      </c>
      <c r="R469" s="123">
        <v>3</v>
      </c>
      <c r="S469" s="122" t="s">
        <v>8816</v>
      </c>
      <c r="T469" s="396" t="s">
        <v>9305</v>
      </c>
      <c r="V469"/>
    </row>
    <row r="470" spans="1:22" hidden="1" x14ac:dyDescent="0.25">
      <c r="A470" s="31">
        <v>3848</v>
      </c>
      <c r="B470" s="53" t="s">
        <v>300</v>
      </c>
      <c r="C470" s="53" t="s">
        <v>9888</v>
      </c>
      <c r="D470" s="9" t="s">
        <v>301</v>
      </c>
      <c r="E470" s="54" t="s">
        <v>10</v>
      </c>
      <c r="F470" s="54">
        <v>114</v>
      </c>
      <c r="G470" s="372" t="str">
        <f>VLOOKUP(N470,'BANG THAM CHIEU'!C:E,3,0)</f>
        <v>ID057192</v>
      </c>
      <c r="H470" s="33">
        <v>1</v>
      </c>
      <c r="J470" s="10" t="str">
        <f>VLOOKUP(N470,'BANG THAM CHIEU'!C:E,2,0)</f>
        <v>MA1.1</v>
      </c>
      <c r="K470" s="590">
        <f>VLOOKUP(G470,'BANG THAM CHIEU'!$E$4:F1532,2,0)*H470</f>
        <v>55000</v>
      </c>
      <c r="L470" s="598">
        <f t="shared" si="7"/>
        <v>2.3700767043006121</v>
      </c>
      <c r="M470" s="53" t="s">
        <v>9530</v>
      </c>
      <c r="N470" s="31" t="s">
        <v>6839</v>
      </c>
      <c r="O470" s="527">
        <v>44289</v>
      </c>
      <c r="P470" s="529" t="s">
        <v>10663</v>
      </c>
      <c r="Q470" s="122" t="s">
        <v>9840</v>
      </c>
      <c r="R470" s="123">
        <v>3</v>
      </c>
      <c r="S470" s="122" t="s">
        <v>8816</v>
      </c>
      <c r="T470" s="396" t="s">
        <v>9305</v>
      </c>
      <c r="V470"/>
    </row>
    <row r="471" spans="1:22" hidden="1" x14ac:dyDescent="0.25">
      <c r="A471" s="31">
        <v>3848</v>
      </c>
      <c r="B471" s="53" t="s">
        <v>300</v>
      </c>
      <c r="C471" s="53" t="s">
        <v>9888</v>
      </c>
      <c r="D471" s="9" t="s">
        <v>301</v>
      </c>
      <c r="E471" s="54" t="s">
        <v>10</v>
      </c>
      <c r="F471" s="54">
        <v>115</v>
      </c>
      <c r="G471" s="372" t="str">
        <f>VLOOKUP(N471,'BANG THAM CHIEU'!C:E,3,0)</f>
        <v>ID055595</v>
      </c>
      <c r="H471" s="33">
        <v>1</v>
      </c>
      <c r="J471" s="10" t="str">
        <f>VLOOKUP(N471,'BANG THAM CHIEU'!C:E,2,0)</f>
        <v>MB1.2</v>
      </c>
      <c r="K471" s="590">
        <f>VLOOKUP(G471,'BANG THAM CHIEU'!$E$4:F1533,2,0)*H471</f>
        <v>25000</v>
      </c>
      <c r="L471" s="598">
        <f t="shared" si="7"/>
        <v>1.0773075928639144</v>
      </c>
      <c r="M471" s="53" t="s">
        <v>9530</v>
      </c>
      <c r="N471" s="31" t="s">
        <v>6837</v>
      </c>
      <c r="O471" s="527">
        <v>44289</v>
      </c>
      <c r="P471" s="529" t="s">
        <v>10663</v>
      </c>
      <c r="Q471" s="122" t="s">
        <v>9840</v>
      </c>
      <c r="R471" s="123">
        <v>3</v>
      </c>
      <c r="S471" s="122" t="s">
        <v>8816</v>
      </c>
      <c r="T471" s="396" t="s">
        <v>9305</v>
      </c>
      <c r="V471"/>
    </row>
    <row r="472" spans="1:22" hidden="1" x14ac:dyDescent="0.25">
      <c r="A472" s="31">
        <v>3848</v>
      </c>
      <c r="B472" s="53" t="s">
        <v>300</v>
      </c>
      <c r="C472" s="53" t="s">
        <v>9888</v>
      </c>
      <c r="D472" s="9" t="s">
        <v>301</v>
      </c>
      <c r="E472" s="54" t="s">
        <v>10</v>
      </c>
      <c r="F472" s="54">
        <v>116</v>
      </c>
      <c r="G472" s="372" t="str">
        <f>VLOOKUP(N472,'BANG THAM CHIEU'!C:E,3,0)</f>
        <v>ID055596</v>
      </c>
      <c r="H472" s="33">
        <v>2</v>
      </c>
      <c r="J472" s="10" t="str">
        <f>VLOOKUP(N472,'BANG THAM CHIEU'!C:E,2,0)</f>
        <v>MA1.1</v>
      </c>
      <c r="K472" s="590">
        <f>VLOOKUP(G472,'BANG THAM CHIEU'!$E$4:F1534,2,0)*H472</f>
        <v>64000</v>
      </c>
      <c r="L472" s="598">
        <f t="shared" si="7"/>
        <v>2.7579074377316211</v>
      </c>
      <c r="M472" s="53" t="s">
        <v>9530</v>
      </c>
      <c r="N472" s="31" t="s">
        <v>6838</v>
      </c>
      <c r="O472" s="527">
        <v>44289</v>
      </c>
      <c r="P472" s="529" t="s">
        <v>10663</v>
      </c>
      <c r="Q472" s="122" t="s">
        <v>9840</v>
      </c>
      <c r="R472" s="123">
        <v>3</v>
      </c>
      <c r="S472" s="122" t="s">
        <v>8816</v>
      </c>
      <c r="T472" s="396" t="s">
        <v>9305</v>
      </c>
      <c r="V472"/>
    </row>
    <row r="473" spans="1:22" hidden="1" x14ac:dyDescent="0.25">
      <c r="A473" s="31">
        <v>3848</v>
      </c>
      <c r="B473" s="53" t="s">
        <v>300</v>
      </c>
      <c r="C473" s="53" t="s">
        <v>9888</v>
      </c>
      <c r="D473" s="9" t="s">
        <v>301</v>
      </c>
      <c r="E473" s="54" t="s">
        <v>10</v>
      </c>
      <c r="F473" s="54">
        <v>117</v>
      </c>
      <c r="G473" s="372" t="str">
        <f>VLOOKUP(N473,'BANG THAM CHIEU'!C:E,3,0)</f>
        <v>ID055593</v>
      </c>
      <c r="H473" s="33">
        <v>1</v>
      </c>
      <c r="J473" s="10" t="str">
        <f>VLOOKUP(N473,'BANG THAM CHIEU'!C:E,2,0)</f>
        <v>MB1.2</v>
      </c>
      <c r="K473" s="590">
        <f>VLOOKUP(G473,'BANG THAM CHIEU'!$E$4:F1535,2,0)*H473</f>
        <v>7000</v>
      </c>
      <c r="L473" s="598">
        <f t="shared" si="7"/>
        <v>0.30164612600189605</v>
      </c>
      <c r="M473" s="53" t="s">
        <v>9530</v>
      </c>
      <c r="N473" s="31" t="s">
        <v>10488</v>
      </c>
      <c r="O473" s="527">
        <v>44289</v>
      </c>
      <c r="P473" s="529" t="s">
        <v>10663</v>
      </c>
      <c r="Q473" s="122" t="s">
        <v>9840</v>
      </c>
      <c r="R473" s="123">
        <v>3</v>
      </c>
      <c r="S473" s="122" t="s">
        <v>8816</v>
      </c>
      <c r="T473" s="396" t="s">
        <v>9305</v>
      </c>
      <c r="V473"/>
    </row>
    <row r="474" spans="1:22" hidden="1" x14ac:dyDescent="0.25">
      <c r="A474" s="31">
        <v>3848</v>
      </c>
      <c r="B474" s="53" t="s">
        <v>300</v>
      </c>
      <c r="C474" s="53" t="s">
        <v>9888</v>
      </c>
      <c r="D474" s="9" t="s">
        <v>301</v>
      </c>
      <c r="E474" s="54" t="s">
        <v>10</v>
      </c>
      <c r="F474" s="54">
        <v>118</v>
      </c>
      <c r="G474" s="372" t="str">
        <f>VLOOKUP(N474,'BANG THAM CHIEU'!C:E,3,0)</f>
        <v>ID055750</v>
      </c>
      <c r="H474" s="33">
        <v>1</v>
      </c>
      <c r="J474" s="10" t="str">
        <f>VLOOKUP(N474,'BANG THAM CHIEU'!C:E,2,0)</f>
        <v>MB1.1</v>
      </c>
      <c r="K474" s="590">
        <f>VLOOKUP(G474,'BANG THAM CHIEU'!$E$4:F1536,2,0)*H474</f>
        <v>2100000</v>
      </c>
      <c r="L474" s="598">
        <f t="shared" si="7"/>
        <v>90.493837800568812</v>
      </c>
      <c r="M474" s="53" t="s">
        <v>9530</v>
      </c>
      <c r="N474" s="31" t="s">
        <v>8692</v>
      </c>
      <c r="O474" s="527">
        <v>44289</v>
      </c>
      <c r="P474" s="529" t="s">
        <v>10663</v>
      </c>
      <c r="Q474" s="122" t="s">
        <v>9840</v>
      </c>
      <c r="R474" s="123">
        <v>3</v>
      </c>
      <c r="S474" s="122" t="s">
        <v>7619</v>
      </c>
      <c r="T474" s="396" t="s">
        <v>9863</v>
      </c>
      <c r="V474"/>
    </row>
    <row r="475" spans="1:22" ht="45" hidden="1" x14ac:dyDescent="0.25">
      <c r="A475" s="31">
        <v>3848</v>
      </c>
      <c r="B475" s="53" t="s">
        <v>300</v>
      </c>
      <c r="C475" s="53" t="s">
        <v>9888</v>
      </c>
      <c r="D475" s="9" t="s">
        <v>301</v>
      </c>
      <c r="E475" s="54" t="s">
        <v>10</v>
      </c>
      <c r="F475" s="54">
        <v>119</v>
      </c>
      <c r="G475" s="372" t="str">
        <f>VLOOKUP(N475,'BANG THAM CHIEU'!C:E,3,0)</f>
        <v>ID055827</v>
      </c>
      <c r="H475" s="33">
        <v>2</v>
      </c>
      <c r="J475" s="10" t="str">
        <f>VLOOKUP(N475,'BANG THAM CHIEU'!C:E,2,0)</f>
        <v>MB4.2</v>
      </c>
      <c r="K475" s="590">
        <f>VLOOKUP(G475,'BANG THAM CHIEU'!$E$4:F1537,2,0)*H475</f>
        <v>260000</v>
      </c>
      <c r="L475" s="598">
        <f t="shared" si="7"/>
        <v>11.203998965784711</v>
      </c>
      <c r="M475" s="53" t="s">
        <v>9530</v>
      </c>
      <c r="N475" s="171" t="s">
        <v>9237</v>
      </c>
      <c r="O475" s="527">
        <v>44289</v>
      </c>
      <c r="P475" s="529" t="s">
        <v>10663</v>
      </c>
      <c r="Q475" s="122" t="s">
        <v>9840</v>
      </c>
      <c r="R475" s="123">
        <v>3</v>
      </c>
      <c r="S475" s="122" t="s">
        <v>7619</v>
      </c>
      <c r="T475" s="396" t="s">
        <v>9873</v>
      </c>
      <c r="V475"/>
    </row>
    <row r="476" spans="1:22" hidden="1" x14ac:dyDescent="0.25">
      <c r="A476" s="31">
        <v>3848</v>
      </c>
      <c r="B476" s="53" t="s">
        <v>300</v>
      </c>
      <c r="C476" s="53" t="s">
        <v>9888</v>
      </c>
      <c r="D476" s="9" t="s">
        <v>301</v>
      </c>
      <c r="E476" s="54" t="s">
        <v>10</v>
      </c>
      <c r="F476" s="54">
        <v>120</v>
      </c>
      <c r="G476" s="372" t="str">
        <f>VLOOKUP(N476,'BANG THAM CHIEU'!C:E,3,0)</f>
        <v>ID057193</v>
      </c>
      <c r="H476" s="33">
        <v>3</v>
      </c>
      <c r="J476" s="10" t="str">
        <f>VLOOKUP(N476,'BANG THAM CHIEU'!C:E,2,0)</f>
        <v>MB1.2</v>
      </c>
      <c r="K476" s="590">
        <f>VLOOKUP(G476,'BANG THAM CHIEU'!$E$4:F1538,2,0)*H476</f>
        <v>123000</v>
      </c>
      <c r="L476" s="598">
        <f t="shared" si="7"/>
        <v>5.3003533568904597</v>
      </c>
      <c r="M476" s="53" t="s">
        <v>9530</v>
      </c>
      <c r="N476" s="31" t="s">
        <v>6844</v>
      </c>
      <c r="O476" s="527">
        <v>44289</v>
      </c>
      <c r="P476" s="529" t="s">
        <v>10663</v>
      </c>
      <c r="Q476" s="122" t="s">
        <v>9840</v>
      </c>
      <c r="R476" s="123">
        <v>3</v>
      </c>
      <c r="S476" s="122" t="s">
        <v>8816</v>
      </c>
      <c r="T476" s="396" t="s">
        <v>9874</v>
      </c>
      <c r="V476"/>
    </row>
    <row r="477" spans="1:22" hidden="1" x14ac:dyDescent="0.25">
      <c r="A477" s="31">
        <v>3848</v>
      </c>
      <c r="B477" s="53" t="s">
        <v>300</v>
      </c>
      <c r="C477" s="53" t="s">
        <v>9888</v>
      </c>
      <c r="D477" s="9" t="s">
        <v>301</v>
      </c>
      <c r="E477" s="54" t="s">
        <v>10</v>
      </c>
      <c r="F477" s="54">
        <v>121</v>
      </c>
      <c r="G477" s="372" t="str">
        <f>VLOOKUP(N477,'BANG THAM CHIEU'!C:E,3,0)</f>
        <v>ID055690</v>
      </c>
      <c r="H477" s="33">
        <v>1</v>
      </c>
      <c r="J477" s="10" t="str">
        <f>VLOOKUP(N477,'BANG THAM CHIEU'!C:E,2,0)</f>
        <v>MD2.4</v>
      </c>
      <c r="K477" s="590">
        <f>VLOOKUP(G477,'BANG THAM CHIEU'!$E$4:F1539,2,0)*H477</f>
        <v>2000000</v>
      </c>
      <c r="L477" s="598">
        <f t="shared" si="7"/>
        <v>86.184607429113157</v>
      </c>
      <c r="M477" s="53" t="s">
        <v>9530</v>
      </c>
      <c r="N477" s="31" t="s">
        <v>7425</v>
      </c>
      <c r="O477" s="527">
        <v>44289</v>
      </c>
      <c r="P477" s="529" t="s">
        <v>10663</v>
      </c>
      <c r="Q477" s="122" t="s">
        <v>9840</v>
      </c>
      <c r="R477" s="123">
        <v>3</v>
      </c>
      <c r="S477" s="122" t="s">
        <v>7615</v>
      </c>
      <c r="T477" s="396" t="s">
        <v>9875</v>
      </c>
      <c r="V477"/>
    </row>
    <row r="478" spans="1:22" hidden="1" x14ac:dyDescent="0.25">
      <c r="A478" s="31">
        <v>3848</v>
      </c>
      <c r="B478" s="53" t="s">
        <v>300</v>
      </c>
      <c r="C478" s="53" t="s">
        <v>9888</v>
      </c>
      <c r="D478" s="9" t="s">
        <v>301</v>
      </c>
      <c r="E478" s="54" t="s">
        <v>10</v>
      </c>
      <c r="F478" s="54">
        <v>122</v>
      </c>
      <c r="G478" s="372" t="str">
        <f>VLOOKUP(N478,'BANG THAM CHIEU'!C:E,3,0)</f>
        <v>ID055688</v>
      </c>
      <c r="H478" s="33">
        <v>1</v>
      </c>
      <c r="J478" s="10" t="str">
        <f>VLOOKUP(N478,'BANG THAM CHIEU'!C:E,2,0)</f>
        <v>MD2.3</v>
      </c>
      <c r="K478" s="590">
        <f>VLOOKUP(G478,'BANG THAM CHIEU'!$E$4:F1540,2,0)*H478</f>
        <v>1250000</v>
      </c>
      <c r="L478" s="598">
        <f t="shared" si="7"/>
        <v>53.865379643195723</v>
      </c>
      <c r="M478" s="53" t="s">
        <v>9530</v>
      </c>
      <c r="N478" s="31" t="s">
        <v>7424</v>
      </c>
      <c r="O478" s="527">
        <v>44289</v>
      </c>
      <c r="P478" s="529" t="s">
        <v>10663</v>
      </c>
      <c r="Q478" s="122" t="s">
        <v>9840</v>
      </c>
      <c r="R478" s="123">
        <v>3</v>
      </c>
      <c r="S478" s="122" t="s">
        <v>7615</v>
      </c>
      <c r="T478" s="396" t="s">
        <v>9875</v>
      </c>
      <c r="V478"/>
    </row>
    <row r="479" spans="1:22" hidden="1" x14ac:dyDescent="0.25">
      <c r="A479" s="31">
        <v>3848</v>
      </c>
      <c r="B479" s="53" t="s">
        <v>300</v>
      </c>
      <c r="C479" s="53" t="s">
        <v>9888</v>
      </c>
      <c r="D479" s="9" t="s">
        <v>301</v>
      </c>
      <c r="E479" s="54" t="s">
        <v>10</v>
      </c>
      <c r="F479" s="54">
        <v>123</v>
      </c>
      <c r="G479" s="372" t="str">
        <f>VLOOKUP(N479,'BANG THAM CHIEU'!C:E,3,0)</f>
        <v>ID055281</v>
      </c>
      <c r="H479" s="33">
        <v>5</v>
      </c>
      <c r="J479" s="10" t="str">
        <f>VLOOKUP(N479,'BANG THAM CHIEU'!C:E,2,0)</f>
        <v>MB3.3</v>
      </c>
      <c r="K479" s="590">
        <f>VLOOKUP(G479,'BANG THAM CHIEU'!$E$4:F1541,2,0)*H479</f>
        <v>150000</v>
      </c>
      <c r="L479" s="598">
        <f t="shared" si="7"/>
        <v>6.463845557183487</v>
      </c>
      <c r="M479" s="53" t="s">
        <v>9530</v>
      </c>
      <c r="N479" s="31" t="s">
        <v>4540</v>
      </c>
      <c r="O479" s="527">
        <v>44289</v>
      </c>
      <c r="P479" s="529" t="s">
        <v>10663</v>
      </c>
      <c r="Q479" s="122" t="s">
        <v>9840</v>
      </c>
      <c r="R479" s="123">
        <v>3</v>
      </c>
      <c r="S479" s="122" t="s">
        <v>9348</v>
      </c>
      <c r="T479" s="396" t="s">
        <v>9879</v>
      </c>
      <c r="V479"/>
    </row>
    <row r="480" spans="1:22" ht="45" hidden="1" x14ac:dyDescent="0.25">
      <c r="A480" s="31">
        <v>3848</v>
      </c>
      <c r="B480" s="53" t="s">
        <v>300</v>
      </c>
      <c r="C480" s="53" t="s">
        <v>9888</v>
      </c>
      <c r="D480" s="9" t="s">
        <v>301</v>
      </c>
      <c r="E480" s="54" t="s">
        <v>10</v>
      </c>
      <c r="F480" s="54">
        <v>124</v>
      </c>
      <c r="G480" s="372" t="str">
        <f>VLOOKUP(N480,'BANG THAM CHIEU'!C:E,3,0)</f>
        <v>ID055827</v>
      </c>
      <c r="H480" s="33">
        <v>1</v>
      </c>
      <c r="J480" s="10" t="str">
        <f>VLOOKUP(N480,'BANG THAM CHIEU'!C:E,2,0)</f>
        <v>MB4.2</v>
      </c>
      <c r="K480" s="590">
        <f>VLOOKUP(G480,'BANG THAM CHIEU'!$E$4:F1542,2,0)*H480</f>
        <v>130000</v>
      </c>
      <c r="L480" s="598">
        <f t="shared" si="7"/>
        <v>5.6019994828923556</v>
      </c>
      <c r="M480" s="53" t="s">
        <v>9530</v>
      </c>
      <c r="N480" s="171" t="s">
        <v>9237</v>
      </c>
      <c r="O480" s="527">
        <v>44289</v>
      </c>
      <c r="P480" s="529" t="s">
        <v>10663</v>
      </c>
      <c r="Q480" s="122" t="s">
        <v>9840</v>
      </c>
      <c r="R480" s="123">
        <v>3</v>
      </c>
      <c r="S480" s="122" t="s">
        <v>9869</v>
      </c>
      <c r="T480" s="396" t="s">
        <v>9861</v>
      </c>
      <c r="V480"/>
    </row>
    <row r="481" spans="1:22" hidden="1" x14ac:dyDescent="0.25">
      <c r="A481" s="31">
        <v>3848</v>
      </c>
      <c r="B481" s="53" t="s">
        <v>300</v>
      </c>
      <c r="D481" s="9" t="s">
        <v>301</v>
      </c>
      <c r="E481" s="54" t="s">
        <v>10</v>
      </c>
      <c r="G481" s="372" t="str">
        <f>VLOOKUP(N481,'BANG THAM CHIEU'!C:E,3,0)</f>
        <v>B-0566NT</v>
      </c>
      <c r="H481" s="33">
        <v>6</v>
      </c>
      <c r="J481" s="10" t="str">
        <f>VLOOKUP(N481,'BANG THAM CHIEU'!C:E,2,0)</f>
        <v>MA2.1</v>
      </c>
      <c r="K481" s="590">
        <f>VLOOKUP(G481,'BANG THAM CHIEU'!$E$4:F1543,2,0)*H481</f>
        <v>6300000</v>
      </c>
      <c r="L481" s="598">
        <f t="shared" si="7"/>
        <v>271.48151340170648</v>
      </c>
      <c r="N481" s="11" t="s">
        <v>7302</v>
      </c>
      <c r="O481" s="527">
        <v>44264</v>
      </c>
      <c r="P481" s="529" t="s">
        <v>10663</v>
      </c>
      <c r="Q481" s="122" t="s">
        <v>9722</v>
      </c>
      <c r="R481" s="123">
        <v>3</v>
      </c>
      <c r="S481" s="122" t="s">
        <v>7614</v>
      </c>
      <c r="T481" s="396" t="s">
        <v>9726</v>
      </c>
      <c r="V481"/>
    </row>
    <row r="482" spans="1:22" hidden="1" x14ac:dyDescent="0.25">
      <c r="A482" s="31">
        <v>3848</v>
      </c>
      <c r="B482" s="53" t="s">
        <v>300</v>
      </c>
      <c r="D482" s="9" t="s">
        <v>301</v>
      </c>
      <c r="E482" s="54" t="s">
        <v>10</v>
      </c>
      <c r="G482" s="372" t="str">
        <f>VLOOKUP(N482,'BANG THAM CHIEU'!C:E,3,0)</f>
        <v>16x260</v>
      </c>
      <c r="H482" s="33">
        <v>1</v>
      </c>
      <c r="J482" s="10" t="str">
        <f>VLOOKUP(N482,'BANG THAM CHIEU'!C:E,2,0)</f>
        <v>MB4.1</v>
      </c>
      <c r="K482" s="590">
        <f>VLOOKUP(G482,'BANG THAM CHIEU'!$E$4:F1544,2,0)*H482</f>
        <v>90000</v>
      </c>
      <c r="L482" s="598">
        <f t="shared" si="7"/>
        <v>3.878307334310092</v>
      </c>
      <c r="N482" s="11" t="s">
        <v>2677</v>
      </c>
      <c r="O482" s="527">
        <v>44264</v>
      </c>
      <c r="P482" s="529" t="s">
        <v>10663</v>
      </c>
      <c r="Q482" s="122" t="s">
        <v>9722</v>
      </c>
      <c r="R482" s="123">
        <v>3</v>
      </c>
      <c r="S482" s="122" t="s">
        <v>7619</v>
      </c>
      <c r="T482" s="396" t="s">
        <v>8693</v>
      </c>
      <c r="V482"/>
    </row>
    <row r="483" spans="1:22" hidden="1" x14ac:dyDescent="0.25">
      <c r="A483" s="31">
        <v>3848</v>
      </c>
      <c r="B483" s="53" t="s">
        <v>300</v>
      </c>
      <c r="D483" s="9" t="s">
        <v>301</v>
      </c>
      <c r="E483" s="54" t="s">
        <v>10</v>
      </c>
      <c r="G483" s="372" t="str">
        <f>VLOOKUP(N483,'BANG THAM CHIEU'!C:E,3,0)</f>
        <v>B-044</v>
      </c>
      <c r="H483" s="33">
        <v>1</v>
      </c>
      <c r="J483" s="10" t="str">
        <f>VLOOKUP(N483,'BANG THAM CHIEU'!C:E,2,0)</f>
        <v>MA2.3</v>
      </c>
      <c r="K483" s="590">
        <f>VLOOKUP(G483,'BANG THAM CHIEU'!$E$4:F1545,2,0)*H483</f>
        <v>171000</v>
      </c>
      <c r="L483" s="598">
        <f t="shared" si="7"/>
        <v>7.3687839351891755</v>
      </c>
      <c r="N483" s="11" t="s">
        <v>4546</v>
      </c>
      <c r="O483" s="527">
        <v>44265</v>
      </c>
      <c r="P483" s="529" t="s">
        <v>10663</v>
      </c>
      <c r="Q483" s="122" t="s">
        <v>9722</v>
      </c>
      <c r="R483" s="123">
        <v>3</v>
      </c>
      <c r="S483" s="122" t="s">
        <v>9732</v>
      </c>
      <c r="T483" s="396" t="s">
        <v>9733</v>
      </c>
      <c r="V483"/>
    </row>
    <row r="484" spans="1:22" hidden="1" x14ac:dyDescent="0.25">
      <c r="A484" s="31">
        <v>3848</v>
      </c>
      <c r="B484" s="53" t="s">
        <v>300</v>
      </c>
      <c r="D484" s="9" t="s">
        <v>301</v>
      </c>
      <c r="E484" s="54" t="s">
        <v>10</v>
      </c>
      <c r="G484" s="372" t="str">
        <f>VLOOKUP(N484,'BANG THAM CHIEU'!C:E,3,0)</f>
        <v>CC01</v>
      </c>
      <c r="H484" s="33">
        <v>5</v>
      </c>
      <c r="J484" s="10" t="str">
        <f>VLOOKUP(N484,'BANG THAM CHIEU'!C:E,2,0)</f>
        <v>MB2.1</v>
      </c>
      <c r="K484" s="590">
        <f>VLOOKUP(G484,'BANG THAM CHIEU'!$E$4:F1546,2,0)*H484</f>
        <v>112500</v>
      </c>
      <c r="L484" s="598">
        <f t="shared" si="7"/>
        <v>4.8478841678876154</v>
      </c>
      <c r="N484" s="31" t="s">
        <v>6092</v>
      </c>
      <c r="O484" s="527">
        <v>44265</v>
      </c>
      <c r="P484" s="529" t="s">
        <v>10663</v>
      </c>
      <c r="Q484" s="122" t="s">
        <v>9722</v>
      </c>
      <c r="R484" s="123">
        <v>3</v>
      </c>
      <c r="S484" s="122" t="s">
        <v>7616</v>
      </c>
      <c r="T484" s="396" t="s">
        <v>9734</v>
      </c>
      <c r="V484"/>
    </row>
    <row r="485" spans="1:22" hidden="1" x14ac:dyDescent="0.25">
      <c r="A485" s="31">
        <v>3848</v>
      </c>
      <c r="B485" s="53" t="s">
        <v>300</v>
      </c>
      <c r="D485" s="9" t="s">
        <v>301</v>
      </c>
      <c r="E485" s="54" t="s">
        <v>10</v>
      </c>
      <c r="G485" s="372" t="str">
        <f>VLOOKUP(N485,'BANG THAM CHIEU'!C:E,3,0)</f>
        <v>B-3</v>
      </c>
      <c r="H485" s="33">
        <v>1</v>
      </c>
      <c r="J485" s="10" t="str">
        <f>VLOOKUP(N485,'BANG THAM CHIEU'!C:E,2,0)</f>
        <v>MA1.2</v>
      </c>
      <c r="K485" s="590">
        <f>VLOOKUP(G485,'BANG THAM CHIEU'!$E$4:F1547,2,0)*H485</f>
        <v>210227</v>
      </c>
      <c r="L485" s="598">
        <f t="shared" si="7"/>
        <v>9.0591657330000857</v>
      </c>
      <c r="N485" s="151" t="s">
        <v>3048</v>
      </c>
      <c r="O485" s="527">
        <v>44265</v>
      </c>
      <c r="P485" s="529" t="s">
        <v>10663</v>
      </c>
      <c r="Q485" s="122" t="s">
        <v>9722</v>
      </c>
      <c r="R485" s="123">
        <v>3</v>
      </c>
      <c r="S485" s="122" t="s">
        <v>7616</v>
      </c>
      <c r="T485" s="396" t="s">
        <v>9734</v>
      </c>
      <c r="V485"/>
    </row>
    <row r="486" spans="1:22" hidden="1" x14ac:dyDescent="0.25">
      <c r="A486" s="31">
        <v>3848</v>
      </c>
      <c r="B486" s="53" t="s">
        <v>300</v>
      </c>
      <c r="D486" s="9" t="s">
        <v>301</v>
      </c>
      <c r="E486" s="54" t="s">
        <v>10</v>
      </c>
      <c r="G486" s="372" t="str">
        <f>VLOOKUP(N486,'BANG THAM CHIEU'!C:E,3,0)</f>
        <v>B-013</v>
      </c>
      <c r="H486" s="33">
        <v>5</v>
      </c>
      <c r="J486" s="10" t="str">
        <f>VLOOKUP(N486,'BANG THAM CHIEU'!C:E,2,0)</f>
        <v>MA1.2</v>
      </c>
      <c r="K486" s="590">
        <f>VLOOKUP(G486,'BANG THAM CHIEU'!$E$4:F1548,2,0)*H486</f>
        <v>300000</v>
      </c>
      <c r="L486" s="598">
        <f t="shared" si="7"/>
        <v>12.927691114366974</v>
      </c>
      <c r="N486" s="151" t="s">
        <v>4445</v>
      </c>
      <c r="O486" s="527">
        <v>44265</v>
      </c>
      <c r="P486" s="529" t="s">
        <v>10663</v>
      </c>
      <c r="Q486" s="122" t="s">
        <v>9722</v>
      </c>
      <c r="R486" s="123">
        <v>3</v>
      </c>
      <c r="S486" s="122" t="s">
        <v>8816</v>
      </c>
      <c r="T486" s="396" t="s">
        <v>9736</v>
      </c>
      <c r="V486"/>
    </row>
    <row r="487" spans="1:22" hidden="1" x14ac:dyDescent="0.25">
      <c r="A487" s="31">
        <v>3848</v>
      </c>
      <c r="B487" s="53" t="s">
        <v>300</v>
      </c>
      <c r="D487" s="9" t="s">
        <v>301</v>
      </c>
      <c r="E487" s="54" t="s">
        <v>10</v>
      </c>
      <c r="G487" s="372" t="str">
        <f>VLOOKUP(N487,'BANG THAM CHIEU'!C:E,3,0)</f>
        <v>BM604</v>
      </c>
      <c r="H487" s="33">
        <v>4</v>
      </c>
      <c r="J487" s="10" t="str">
        <f>VLOOKUP(N487,'BANG THAM CHIEU'!C:E,2,0)</f>
        <v>MA2.2</v>
      </c>
      <c r="K487" s="590">
        <f>VLOOKUP(G487,'BANG THAM CHIEU'!$E$4:F1549,2,0)*H487</f>
        <v>1096452</v>
      </c>
      <c r="L487" s="598">
        <f t="shared" si="7"/>
        <v>47.248642592432994</v>
      </c>
      <c r="N487" s="33" t="s">
        <v>7656</v>
      </c>
      <c r="O487" s="527">
        <v>44265</v>
      </c>
      <c r="P487" s="529" t="s">
        <v>10663</v>
      </c>
      <c r="Q487" s="122" t="s">
        <v>9722</v>
      </c>
      <c r="R487" s="123">
        <v>3</v>
      </c>
      <c r="S487" s="122" t="s">
        <v>8816</v>
      </c>
      <c r="T487" s="396" t="s">
        <v>9736</v>
      </c>
      <c r="V487"/>
    </row>
    <row r="488" spans="1:22" hidden="1" x14ac:dyDescent="0.25">
      <c r="A488" s="31">
        <v>3848</v>
      </c>
      <c r="B488" s="53" t="s">
        <v>300</v>
      </c>
      <c r="D488" s="9" t="s">
        <v>301</v>
      </c>
      <c r="E488" s="54" t="s">
        <v>10</v>
      </c>
      <c r="G488" s="372" t="str">
        <f>VLOOKUP(N488,'BANG THAM CHIEU'!C:E,3,0)</f>
        <v>M8X120</v>
      </c>
      <c r="H488" s="33">
        <v>100</v>
      </c>
      <c r="J488" s="10" t="str">
        <f>VLOOKUP(N488,'BANG THAM CHIEU'!C:E,2,0)</f>
        <v>MB1.1</v>
      </c>
      <c r="K488" s="590">
        <f>VLOOKUP(G488,'BANG THAM CHIEU'!$E$4:F1550,2,0)*H488</f>
        <v>250000</v>
      </c>
      <c r="L488" s="598">
        <f t="shared" si="7"/>
        <v>10.773075928639145</v>
      </c>
      <c r="N488" s="33" t="s">
        <v>6991</v>
      </c>
      <c r="O488" s="527">
        <v>44265</v>
      </c>
      <c r="P488" s="529" t="s">
        <v>10663</v>
      </c>
      <c r="Q488" s="122" t="s">
        <v>9722</v>
      </c>
      <c r="R488" s="123">
        <v>3</v>
      </c>
      <c r="S488" s="122" t="s">
        <v>8816</v>
      </c>
      <c r="T488" s="396" t="s">
        <v>9736</v>
      </c>
      <c r="V488"/>
    </row>
    <row r="489" spans="1:22" ht="15.75" hidden="1" x14ac:dyDescent="0.25">
      <c r="A489" s="31">
        <v>3848</v>
      </c>
      <c r="B489" s="53" t="s">
        <v>300</v>
      </c>
      <c r="D489" s="9" t="s">
        <v>301</v>
      </c>
      <c r="E489" s="54" t="s">
        <v>10</v>
      </c>
      <c r="G489" s="399">
        <f>VLOOKUP(N489,'BANG THAM CHIEU'!C:E,3,0)</f>
        <v>51515723</v>
      </c>
      <c r="H489" s="33">
        <v>1</v>
      </c>
      <c r="J489" s="10" t="str">
        <f>VLOOKUP(N489,'BANG THAM CHIEU'!C:E,2,0)</f>
        <v>MKHO</v>
      </c>
      <c r="K489" s="590">
        <f>VLOOKUP(G489,'BANG THAM CHIEU'!$E$4:F1551,2,0)*H489</f>
        <v>5460000</v>
      </c>
      <c r="L489" s="598">
        <f t="shared" si="7"/>
        <v>235.28397828147894</v>
      </c>
      <c r="N489" s="157" t="s">
        <v>8905</v>
      </c>
      <c r="O489" s="527">
        <v>44267</v>
      </c>
      <c r="P489" s="529" t="s">
        <v>10663</v>
      </c>
      <c r="Q489" s="122" t="s">
        <v>9722</v>
      </c>
      <c r="R489" s="123">
        <v>3</v>
      </c>
      <c r="S489" s="122" t="s">
        <v>9382</v>
      </c>
      <c r="T489" s="396" t="s">
        <v>9745</v>
      </c>
      <c r="V489"/>
    </row>
    <row r="490" spans="1:22" hidden="1" x14ac:dyDescent="0.25">
      <c r="A490" s="31">
        <v>3848</v>
      </c>
      <c r="B490" s="53" t="s">
        <v>300</v>
      </c>
      <c r="D490" s="9" t="s">
        <v>301</v>
      </c>
      <c r="E490" s="54" t="s">
        <v>10</v>
      </c>
      <c r="G490" s="399" t="str">
        <f>VLOOKUP(N490,'BANG THAM CHIEU'!C:E,3,0)</f>
        <v>B-0566NT</v>
      </c>
      <c r="H490" s="33">
        <v>2</v>
      </c>
      <c r="J490" s="10" t="str">
        <f>VLOOKUP(N490,'BANG THAM CHIEU'!C:E,2,0)</f>
        <v>MA2.1</v>
      </c>
      <c r="K490" s="590">
        <f>VLOOKUP(G490,'BANG THAM CHIEU'!$E$4:F1552,2,0)*H490</f>
        <v>2100000</v>
      </c>
      <c r="L490" s="598">
        <f t="shared" si="7"/>
        <v>90.493837800568812</v>
      </c>
      <c r="N490" s="11" t="s">
        <v>7302</v>
      </c>
      <c r="O490" s="527">
        <v>44267</v>
      </c>
      <c r="P490" s="529" t="s">
        <v>10663</v>
      </c>
      <c r="Q490" s="122" t="s">
        <v>9722</v>
      </c>
      <c r="R490" s="123">
        <v>3</v>
      </c>
      <c r="S490" s="122" t="s">
        <v>9746</v>
      </c>
      <c r="T490" s="396" t="s">
        <v>9747</v>
      </c>
      <c r="V490"/>
    </row>
    <row r="491" spans="1:22" ht="15.75" hidden="1" customHeight="1" x14ac:dyDescent="0.25">
      <c r="A491" s="31">
        <v>3848</v>
      </c>
      <c r="B491" s="53" t="s">
        <v>300</v>
      </c>
      <c r="D491" s="9" t="s">
        <v>301</v>
      </c>
      <c r="E491" s="54" t="s">
        <v>10</v>
      </c>
      <c r="G491" s="399">
        <f>VLOOKUP(N491,'BANG THAM CHIEU'!C:E,3,0)</f>
        <v>51159685</v>
      </c>
      <c r="H491" s="33">
        <v>1</v>
      </c>
      <c r="J491" s="10" t="str">
        <f>VLOOKUP(N491,'BANG THAM CHIEU'!C:E,2,0)</f>
        <v>MA1.10</v>
      </c>
      <c r="K491" s="590">
        <f>VLOOKUP(G491,'BANG THAM CHIEU'!$E$4:F1553,2,0)*H491</f>
        <v>4622000</v>
      </c>
      <c r="L491" s="598">
        <f t="shared" si="7"/>
        <v>199.17262776868051</v>
      </c>
      <c r="N491" s="11" t="s">
        <v>6764</v>
      </c>
      <c r="O491" s="527">
        <v>44268</v>
      </c>
      <c r="P491" s="529" t="s">
        <v>10663</v>
      </c>
      <c r="Q491" s="122" t="s">
        <v>9751</v>
      </c>
      <c r="R491" s="123">
        <v>3</v>
      </c>
      <c r="S491" s="122" t="s">
        <v>7615</v>
      </c>
      <c r="T491" s="396" t="s">
        <v>9402</v>
      </c>
      <c r="V491"/>
    </row>
    <row r="492" spans="1:22" hidden="1" x14ac:dyDescent="0.25">
      <c r="A492" s="31">
        <v>3848</v>
      </c>
      <c r="B492" s="53" t="s">
        <v>300</v>
      </c>
      <c r="D492" s="9" t="s">
        <v>301</v>
      </c>
      <c r="E492" s="54" t="s">
        <v>10</v>
      </c>
      <c r="G492" s="372" t="str">
        <f>VLOOKUP(N492,'BANG THAM CHIEU'!C:E,3,0)</f>
        <v>MK2</v>
      </c>
      <c r="H492" s="33">
        <v>2</v>
      </c>
      <c r="J492" s="10" t="str">
        <f>VLOOKUP(N492,'BANG THAM CHIEU'!C:E,2,0)</f>
        <v>MA2.2</v>
      </c>
      <c r="K492" s="590">
        <f>VLOOKUP(G492,'BANG THAM CHIEU'!$E$4:F1554,2,0)*H492</f>
        <v>540000</v>
      </c>
      <c r="L492" s="598">
        <f t="shared" si="7"/>
        <v>23.269844005860552</v>
      </c>
      <c r="N492" s="33" t="s">
        <v>9649</v>
      </c>
      <c r="O492" s="527">
        <v>44268</v>
      </c>
      <c r="P492" s="529" t="s">
        <v>10663</v>
      </c>
      <c r="Q492" s="122" t="s">
        <v>9751</v>
      </c>
      <c r="R492" s="123">
        <v>3</v>
      </c>
      <c r="S492" s="122" t="s">
        <v>7614</v>
      </c>
      <c r="T492" s="396" t="s">
        <v>9749</v>
      </c>
      <c r="V492"/>
    </row>
    <row r="493" spans="1:22" hidden="1" x14ac:dyDescent="0.25">
      <c r="A493" s="31">
        <v>3848</v>
      </c>
      <c r="B493" s="53" t="s">
        <v>300</v>
      </c>
      <c r="D493" s="9" t="s">
        <v>301</v>
      </c>
      <c r="E493" s="54" t="s">
        <v>10</v>
      </c>
      <c r="G493" s="372" t="str">
        <f>VLOOKUP(N493,'BANG THAM CHIEU'!C:E,3,0)</f>
        <v>B-013</v>
      </c>
      <c r="H493" s="33">
        <v>3</v>
      </c>
      <c r="J493" s="10" t="str">
        <f>VLOOKUP(N493,'BANG THAM CHIEU'!C:E,2,0)</f>
        <v>MA1.2</v>
      </c>
      <c r="K493" s="590">
        <f>VLOOKUP(G493,'BANG THAM CHIEU'!$E$4:F1555,2,0)*H493</f>
        <v>180000</v>
      </c>
      <c r="L493" s="598">
        <f t="shared" si="7"/>
        <v>7.756614668620184</v>
      </c>
      <c r="N493" s="11" t="s">
        <v>4445</v>
      </c>
      <c r="O493" s="527">
        <v>44268</v>
      </c>
      <c r="P493" s="529" t="s">
        <v>10663</v>
      </c>
      <c r="Q493" s="122" t="s">
        <v>9751</v>
      </c>
      <c r="R493" s="123">
        <v>3</v>
      </c>
      <c r="S493" s="122" t="s">
        <v>7614</v>
      </c>
      <c r="T493" s="396" t="s">
        <v>9749</v>
      </c>
      <c r="V493"/>
    </row>
    <row r="494" spans="1:22" hidden="1" x14ac:dyDescent="0.25">
      <c r="A494" s="31">
        <v>3848</v>
      </c>
      <c r="B494" s="53" t="s">
        <v>300</v>
      </c>
      <c r="D494" s="9" t="s">
        <v>301</v>
      </c>
      <c r="E494" s="54" t="s">
        <v>10</v>
      </c>
      <c r="G494" s="372" t="str">
        <f>VLOOKUP(N494,'BANG THAM CHIEU'!C:E,3,0)</f>
        <v>T-CLT12</v>
      </c>
      <c r="H494" s="33">
        <v>3</v>
      </c>
      <c r="J494" s="10" t="str">
        <f>VLOOKUP(N494,'BANG THAM CHIEU'!C:E,2,0)</f>
        <v>MB4.1</v>
      </c>
      <c r="K494" s="590">
        <f>VLOOKUP(G494,'BANG THAM CHIEU'!$E$4:F1556,2,0)*H494</f>
        <v>75000</v>
      </c>
      <c r="L494" s="598">
        <f t="shared" si="7"/>
        <v>3.2319227785917435</v>
      </c>
      <c r="N494" s="31" t="s">
        <v>9890</v>
      </c>
      <c r="O494" s="527">
        <v>44268</v>
      </c>
      <c r="P494" s="529" t="s">
        <v>10663</v>
      </c>
      <c r="Q494" s="122" t="s">
        <v>9751</v>
      </c>
      <c r="R494" s="123">
        <v>3</v>
      </c>
      <c r="S494" s="122" t="s">
        <v>7619</v>
      </c>
      <c r="T494" s="396" t="s">
        <v>9757</v>
      </c>
      <c r="V494"/>
    </row>
    <row r="495" spans="1:22" hidden="1" x14ac:dyDescent="0.25">
      <c r="A495" s="31">
        <v>3848</v>
      </c>
      <c r="B495" s="53" t="s">
        <v>300</v>
      </c>
      <c r="D495" s="9" t="s">
        <v>301</v>
      </c>
      <c r="E495" s="54" t="s">
        <v>10</v>
      </c>
      <c r="G495" s="372" t="str">
        <f>VLOOKUP(N495,'BANG THAM CHIEU'!C:E,3,0)</f>
        <v>B-3</v>
      </c>
      <c r="H495" s="33">
        <v>1</v>
      </c>
      <c r="J495" s="10" t="str">
        <f>VLOOKUP(N495,'BANG THAM CHIEU'!C:E,2,0)</f>
        <v>MA1.2</v>
      </c>
      <c r="K495" s="590">
        <f>VLOOKUP(G495,'BANG THAM CHIEU'!$E$4:F1557,2,0)*H495</f>
        <v>210227</v>
      </c>
      <c r="L495" s="598">
        <f t="shared" si="7"/>
        <v>9.0591657330000857</v>
      </c>
      <c r="N495" s="11" t="s">
        <v>3048</v>
      </c>
      <c r="O495" s="527">
        <v>44270</v>
      </c>
      <c r="P495" s="529" t="s">
        <v>10663</v>
      </c>
      <c r="Q495" s="122" t="s">
        <v>9751</v>
      </c>
      <c r="R495" s="123">
        <v>3</v>
      </c>
      <c r="S495" s="122" t="s">
        <v>7616</v>
      </c>
      <c r="T495" s="396" t="s">
        <v>8693</v>
      </c>
      <c r="V495"/>
    </row>
    <row r="496" spans="1:22" hidden="1" x14ac:dyDescent="0.25">
      <c r="A496" s="31">
        <v>3848</v>
      </c>
      <c r="B496" s="53" t="s">
        <v>300</v>
      </c>
      <c r="D496" s="9" t="s">
        <v>301</v>
      </c>
      <c r="E496" s="54" t="s">
        <v>10</v>
      </c>
      <c r="G496" s="372" t="str">
        <f>VLOOKUP(N496,'BANG THAM CHIEU'!C:E,3,0)</f>
        <v>B-024</v>
      </c>
      <c r="H496" s="33">
        <v>12</v>
      </c>
      <c r="J496" s="10" t="str">
        <f>VLOOKUP(N496,'BANG THAM CHIEU'!C:E,2,0)</f>
        <v>MA1.3</v>
      </c>
      <c r="K496" s="590">
        <f>VLOOKUP(G496,'BANG THAM CHIEU'!$E$4:F1558,2,0)*H496</f>
        <v>384000</v>
      </c>
      <c r="L496" s="598">
        <f t="shared" si="7"/>
        <v>16.547444626389726</v>
      </c>
      <c r="N496" s="33" t="s">
        <v>2571</v>
      </c>
      <c r="O496" s="527">
        <v>44271</v>
      </c>
      <c r="P496" s="529" t="s">
        <v>10663</v>
      </c>
      <c r="Q496" s="122" t="s">
        <v>9751</v>
      </c>
      <c r="R496" s="123">
        <v>3</v>
      </c>
      <c r="S496" s="122" t="s">
        <v>7615</v>
      </c>
      <c r="T496" s="396" t="s">
        <v>9763</v>
      </c>
      <c r="V496"/>
    </row>
    <row r="497" spans="1:22" s="39" customFormat="1" ht="30" hidden="1" x14ac:dyDescent="0.25">
      <c r="A497" s="31">
        <v>3848</v>
      </c>
      <c r="B497" s="53" t="s">
        <v>300</v>
      </c>
      <c r="C497" s="53"/>
      <c r="D497" s="36" t="s">
        <v>301</v>
      </c>
      <c r="E497" s="54" t="s">
        <v>10</v>
      </c>
      <c r="F497" s="54"/>
      <c r="G497" s="372" t="str">
        <f>VLOOKUP(N497,'BANG THAM CHIEU'!C:E,3,0)</f>
        <v>BM604</v>
      </c>
      <c r="H497" s="31">
        <v>2</v>
      </c>
      <c r="I497" s="11"/>
      <c r="J497" s="10" t="str">
        <f>VLOOKUP(N497,'BANG THAM CHIEU'!C:E,2,0)</f>
        <v>MA2.2</v>
      </c>
      <c r="K497" s="590">
        <f>VLOOKUP(G497,'BANG THAM CHIEU'!$E$4:F1559,2,0)*H497</f>
        <v>548226</v>
      </c>
      <c r="L497" s="598">
        <f t="shared" si="7"/>
        <v>23.624321296216497</v>
      </c>
      <c r="M497" s="11"/>
      <c r="N497" s="151" t="s">
        <v>7656</v>
      </c>
      <c r="O497" s="527">
        <v>44272</v>
      </c>
      <c r="P497" s="529" t="s">
        <v>10663</v>
      </c>
      <c r="Q497" s="122" t="s">
        <v>9751</v>
      </c>
      <c r="R497" s="123">
        <v>3</v>
      </c>
      <c r="S497" s="122" t="s">
        <v>7615</v>
      </c>
      <c r="T497" s="396" t="s">
        <v>9416</v>
      </c>
      <c r="V497"/>
    </row>
    <row r="498" spans="1:22" s="39" customFormat="1" hidden="1" x14ac:dyDescent="0.25">
      <c r="A498" s="31">
        <v>3848</v>
      </c>
      <c r="B498" s="53" t="s">
        <v>300</v>
      </c>
      <c r="C498" s="53"/>
      <c r="D498" s="36" t="s">
        <v>301</v>
      </c>
      <c r="E498" s="54" t="s">
        <v>10</v>
      </c>
      <c r="F498" s="54"/>
      <c r="G498" s="372" t="str">
        <f>VLOOKUP(N498,'BANG THAM CHIEU'!C:E,3,0)</f>
        <v>B-AL6</v>
      </c>
      <c r="H498" s="31">
        <v>1</v>
      </c>
      <c r="I498" s="11"/>
      <c r="J498" s="10" t="str">
        <f>VLOOKUP(N498,'BANG THAM CHIEU'!C:E,2,0)</f>
        <v>MA2.2</v>
      </c>
      <c r="K498" s="590">
        <f>VLOOKUP(G498,'BANG THAM CHIEU'!$E$4:F1560,2,0)*H498</f>
        <v>153500</v>
      </c>
      <c r="L498" s="598">
        <f t="shared" si="7"/>
        <v>6.6146686201844354</v>
      </c>
      <c r="M498" s="11"/>
      <c r="N498" s="33" t="s">
        <v>4452</v>
      </c>
      <c r="O498" s="527">
        <v>44272</v>
      </c>
      <c r="P498" s="529" t="s">
        <v>10663</v>
      </c>
      <c r="Q498" s="122" t="s">
        <v>9751</v>
      </c>
      <c r="R498" s="123">
        <v>3</v>
      </c>
      <c r="S498" s="122" t="s">
        <v>7614</v>
      </c>
      <c r="T498" s="396" t="s">
        <v>9766</v>
      </c>
      <c r="V498"/>
    </row>
    <row r="499" spans="1:22" s="39" customFormat="1" hidden="1" x14ac:dyDescent="0.25">
      <c r="A499" s="31">
        <v>3848</v>
      </c>
      <c r="B499" s="53" t="s">
        <v>300</v>
      </c>
      <c r="C499" s="53"/>
      <c r="D499" s="36" t="s">
        <v>301</v>
      </c>
      <c r="E499" s="54" t="s">
        <v>10</v>
      </c>
      <c r="F499" s="54"/>
      <c r="G499" s="372" t="str">
        <f>VLOOKUP(N499,'BANG THAM CHIEU'!C:E,3,0)</f>
        <v>B-0566NT</v>
      </c>
      <c r="H499" s="31">
        <v>3</v>
      </c>
      <c r="I499" s="11"/>
      <c r="J499" s="10" t="str">
        <f>VLOOKUP(N499,'BANG THAM CHIEU'!C:E,2,0)</f>
        <v>MA2.1</v>
      </c>
      <c r="K499" s="590">
        <f>VLOOKUP(G499,'BANG THAM CHIEU'!$E$4:F1561,2,0)*H499</f>
        <v>3150000</v>
      </c>
      <c r="L499" s="598">
        <f t="shared" si="7"/>
        <v>135.74075670085324</v>
      </c>
      <c r="M499" s="11"/>
      <c r="N499" s="31" t="s">
        <v>7302</v>
      </c>
      <c r="O499" s="527">
        <v>44272</v>
      </c>
      <c r="P499" s="529" t="s">
        <v>10663</v>
      </c>
      <c r="Q499" s="122" t="s">
        <v>9751</v>
      </c>
      <c r="R499" s="123">
        <v>3</v>
      </c>
      <c r="S499" s="122" t="s">
        <v>7614</v>
      </c>
      <c r="T499" s="396" t="s">
        <v>9765</v>
      </c>
      <c r="V499"/>
    </row>
    <row r="500" spans="1:22" s="39" customFormat="1" hidden="1" x14ac:dyDescent="0.25">
      <c r="A500" s="31">
        <v>3848</v>
      </c>
      <c r="B500" s="53" t="s">
        <v>300</v>
      </c>
      <c r="C500" s="53"/>
      <c r="D500" s="36" t="s">
        <v>301</v>
      </c>
      <c r="E500" s="54" t="s">
        <v>10</v>
      </c>
      <c r="F500" s="54"/>
      <c r="G500" s="372" t="str">
        <f>VLOOKUP(N500,'BANG THAM CHIEU'!C:E,3,0)</f>
        <v>B-999.3</v>
      </c>
      <c r="H500" s="31">
        <v>1</v>
      </c>
      <c r="I500" s="11"/>
      <c r="J500" s="38" t="str">
        <f>VLOOKUP(N500,'BANG THAM CHIEU'!C:E,2,0)</f>
        <v>MA1.2</v>
      </c>
      <c r="K500" s="590">
        <f>VLOOKUP(G500,'BANG THAM CHIEU'!$E$4:F1562,2,0)*H500</f>
        <v>210227</v>
      </c>
      <c r="L500" s="598">
        <f t="shared" si="7"/>
        <v>9.0591657330000857</v>
      </c>
      <c r="M500" s="11"/>
      <c r="N500" s="11" t="s">
        <v>3047</v>
      </c>
      <c r="O500" s="527">
        <v>44272</v>
      </c>
      <c r="P500" s="529" t="s">
        <v>10663</v>
      </c>
      <c r="Q500" s="122" t="s">
        <v>9751</v>
      </c>
      <c r="R500" s="123">
        <v>3</v>
      </c>
      <c r="S500" s="122" t="s">
        <v>7614</v>
      </c>
      <c r="T500" s="396" t="s">
        <v>9436</v>
      </c>
      <c r="V500"/>
    </row>
    <row r="501" spans="1:22" hidden="1" x14ac:dyDescent="0.25">
      <c r="A501" s="31">
        <v>3848</v>
      </c>
      <c r="B501" s="53" t="s">
        <v>300</v>
      </c>
      <c r="D501" s="9" t="s">
        <v>301</v>
      </c>
      <c r="E501" s="54" t="s">
        <v>10</v>
      </c>
      <c r="G501" s="372" t="str">
        <f>VLOOKUP(N501,'BANG THAM CHIEU'!C:E,3,0)</f>
        <v>B-444.3</v>
      </c>
      <c r="H501" s="31">
        <v>1</v>
      </c>
      <c r="J501" s="10" t="str">
        <f>VLOOKUP(N501,'BANG THAM CHIEU'!C:E,2,0)</f>
        <v>MA1.2</v>
      </c>
      <c r="K501" s="590">
        <f>VLOOKUP(G501,'BANG THAM CHIEU'!$E$4:F1563,2,0)*H501</f>
        <v>221591</v>
      </c>
      <c r="L501" s="598">
        <f t="shared" si="7"/>
        <v>9.5488666724123075</v>
      </c>
      <c r="N501" s="31" t="s">
        <v>4449</v>
      </c>
      <c r="O501" s="527">
        <v>44272</v>
      </c>
      <c r="P501" s="529" t="s">
        <v>10663</v>
      </c>
      <c r="Q501" s="122" t="s">
        <v>9751</v>
      </c>
      <c r="R501" s="123">
        <v>3</v>
      </c>
      <c r="S501" s="122" t="s">
        <v>7614</v>
      </c>
      <c r="T501" s="396" t="s">
        <v>9436</v>
      </c>
      <c r="V501"/>
    </row>
    <row r="502" spans="1:22" hidden="1" x14ac:dyDescent="0.25">
      <c r="A502" s="31">
        <v>3848</v>
      </c>
      <c r="B502" s="53" t="s">
        <v>300</v>
      </c>
      <c r="D502" s="9" t="s">
        <v>301</v>
      </c>
      <c r="E502" s="54" t="s">
        <v>10</v>
      </c>
      <c r="G502" s="372" t="str">
        <f>VLOOKUP(N502,'BANG THAM CHIEU'!C:E,3,0)</f>
        <v>A60</v>
      </c>
      <c r="H502" s="181">
        <v>10</v>
      </c>
      <c r="J502" s="10" t="str">
        <f>VLOOKUP(N502,'BANG THAM CHIEU'!C:E,2,0)</f>
        <v>MKHO</v>
      </c>
      <c r="K502" s="590">
        <f>VLOOKUP(G502,'BANG THAM CHIEU'!$E$4:F1564,2,0)*H502</f>
        <v>129020</v>
      </c>
      <c r="L502" s="598">
        <f t="shared" si="7"/>
        <v>5.5597690252520904</v>
      </c>
      <c r="N502" s="31" t="s">
        <v>9331</v>
      </c>
      <c r="O502" s="527">
        <v>44272</v>
      </c>
      <c r="P502" s="529" t="s">
        <v>10663</v>
      </c>
      <c r="Q502" s="122" t="s">
        <v>9751</v>
      </c>
      <c r="R502" s="123">
        <v>3</v>
      </c>
      <c r="S502" s="122" t="s">
        <v>7614</v>
      </c>
      <c r="T502" s="396" t="s">
        <v>9766</v>
      </c>
      <c r="V502"/>
    </row>
    <row r="503" spans="1:22" hidden="1" x14ac:dyDescent="0.25">
      <c r="A503" s="31">
        <v>3848</v>
      </c>
      <c r="B503" s="53" t="s">
        <v>300</v>
      </c>
      <c r="D503" s="9" t="s">
        <v>301</v>
      </c>
      <c r="E503" s="54" t="s">
        <v>10</v>
      </c>
      <c r="G503" s="372" t="str">
        <f>VLOOKUP(N503,'BANG THAM CHIEU'!C:E,3,0)</f>
        <v>PVC60</v>
      </c>
      <c r="H503" s="181">
        <v>1</v>
      </c>
      <c r="J503" s="10" t="str">
        <f>VLOOKUP(N503,'BANG THAM CHIEU'!C:E,2,0)</f>
        <v>MKHO</v>
      </c>
      <c r="K503" s="590">
        <f>VLOOKUP(G503,'BANG THAM CHIEU'!$E$4:F1565,2,0)*H503</f>
        <v>15000</v>
      </c>
      <c r="L503" s="598">
        <f t="shared" si="7"/>
        <v>0.64638455571834874</v>
      </c>
      <c r="N503" s="31" t="s">
        <v>10486</v>
      </c>
      <c r="O503" s="556">
        <v>44273</v>
      </c>
      <c r="P503" s="529" t="s">
        <v>10663</v>
      </c>
      <c r="Q503" s="122" t="s">
        <v>9751</v>
      </c>
      <c r="R503" s="123">
        <v>3</v>
      </c>
      <c r="S503" s="122" t="s">
        <v>7614</v>
      </c>
      <c r="T503" s="396" t="s">
        <v>8693</v>
      </c>
      <c r="V503"/>
    </row>
    <row r="504" spans="1:22" hidden="1" x14ac:dyDescent="0.25">
      <c r="A504" s="31">
        <v>3848</v>
      </c>
      <c r="B504" s="53" t="s">
        <v>300</v>
      </c>
      <c r="D504" s="9" t="s">
        <v>301</v>
      </c>
      <c r="E504" s="54" t="s">
        <v>10</v>
      </c>
      <c r="G504" s="372" t="str">
        <f>VLOOKUP(N504,'BANG THAM CHIEU'!C:E,3,0)</f>
        <v>B-3</v>
      </c>
      <c r="H504" s="181">
        <v>1</v>
      </c>
      <c r="J504" s="10" t="str">
        <f>VLOOKUP(N504,'BANG THAM CHIEU'!C:E,2,0)</f>
        <v>MA1.2</v>
      </c>
      <c r="K504" s="590">
        <f>VLOOKUP(G504,'BANG THAM CHIEU'!$E$4:F1566,2,0)*H504</f>
        <v>210227</v>
      </c>
      <c r="L504" s="598">
        <f t="shared" si="7"/>
        <v>9.0591657330000857</v>
      </c>
      <c r="N504" s="11" t="s">
        <v>3048</v>
      </c>
      <c r="O504" s="556">
        <v>44273</v>
      </c>
      <c r="P504" s="529" t="s">
        <v>10663</v>
      </c>
      <c r="Q504" s="122" t="s">
        <v>9751</v>
      </c>
      <c r="R504" s="123">
        <v>3</v>
      </c>
      <c r="S504" s="122" t="s">
        <v>7614</v>
      </c>
      <c r="T504" s="396" t="s">
        <v>8693</v>
      </c>
      <c r="V504"/>
    </row>
    <row r="505" spans="1:22" hidden="1" x14ac:dyDescent="0.25">
      <c r="A505" s="31">
        <v>3848</v>
      </c>
      <c r="B505" s="53" t="s">
        <v>300</v>
      </c>
      <c r="D505" s="9" t="s">
        <v>301</v>
      </c>
      <c r="E505" s="54" t="s">
        <v>10</v>
      </c>
      <c r="G505" s="372" t="str">
        <f>VLOOKUP(N505,'BANG THAM CHIEU'!C:E,3,0)</f>
        <v>B2</v>
      </c>
      <c r="H505" s="181">
        <v>2</v>
      </c>
      <c r="J505" s="10" t="str">
        <f>VLOOKUP(N505,'BANG THAM CHIEU'!C:E,2,0)</f>
        <v>MA1.3</v>
      </c>
      <c r="K505" s="590">
        <f>VLOOKUP(G505,'BANG THAM CHIEU'!$E$4:F1567,2,0)*H505</f>
        <v>64000</v>
      </c>
      <c r="L505" s="598">
        <f t="shared" si="7"/>
        <v>2.7579074377316211</v>
      </c>
      <c r="N505" s="31" t="s">
        <v>2573</v>
      </c>
      <c r="O505" s="556">
        <v>44273</v>
      </c>
      <c r="P505" s="529" t="s">
        <v>10663</v>
      </c>
      <c r="Q505" s="122" t="s">
        <v>9751</v>
      </c>
      <c r="R505" s="123">
        <v>3</v>
      </c>
      <c r="S505" s="122" t="s">
        <v>7614</v>
      </c>
      <c r="T505" s="396" t="s">
        <v>8693</v>
      </c>
      <c r="V505"/>
    </row>
    <row r="506" spans="1:22" hidden="1" x14ac:dyDescent="0.25">
      <c r="A506" s="31">
        <v>3848</v>
      </c>
      <c r="B506" s="53" t="s">
        <v>300</v>
      </c>
      <c r="D506" s="9" t="s">
        <v>301</v>
      </c>
      <c r="E506" s="54" t="s">
        <v>10</v>
      </c>
      <c r="G506" s="372" t="str">
        <f>VLOOKUP(N506,'BANG THAM CHIEU'!C:E,3,0)</f>
        <v>B-0566NT</v>
      </c>
      <c r="H506" s="181">
        <v>3</v>
      </c>
      <c r="J506" s="10" t="str">
        <f>VLOOKUP(N506,'BANG THAM CHIEU'!C:E,2,0)</f>
        <v>MA2.1</v>
      </c>
      <c r="K506" s="590">
        <f>VLOOKUP(G506,'BANG THAM CHIEU'!$E$4:F1568,2,0)*H506</f>
        <v>3150000</v>
      </c>
      <c r="L506" s="598">
        <f t="shared" si="7"/>
        <v>135.74075670085324</v>
      </c>
      <c r="N506" s="31" t="s">
        <v>7302</v>
      </c>
      <c r="O506" s="556">
        <v>44273</v>
      </c>
      <c r="P506" s="529" t="s">
        <v>10663</v>
      </c>
      <c r="Q506" s="122" t="s">
        <v>9751</v>
      </c>
      <c r="R506" s="123">
        <v>3</v>
      </c>
      <c r="S506" s="122" t="s">
        <v>7614</v>
      </c>
      <c r="T506" s="396" t="s">
        <v>8693</v>
      </c>
      <c r="V506"/>
    </row>
    <row r="507" spans="1:22" hidden="1" x14ac:dyDescent="0.25">
      <c r="A507" s="31">
        <v>3848</v>
      </c>
      <c r="B507" s="53" t="s">
        <v>300</v>
      </c>
      <c r="D507" s="9" t="s">
        <v>301</v>
      </c>
      <c r="E507" s="54" t="s">
        <v>10</v>
      </c>
      <c r="G507" s="372" t="str">
        <f>VLOOKUP(N507,'BANG THAM CHIEU'!C:E,3,0)</f>
        <v>B-03</v>
      </c>
      <c r="H507" s="181">
        <v>3</v>
      </c>
      <c r="J507" s="10" t="str">
        <f>VLOOKUP(N507,'BANG THAM CHIEU'!C:E,2,0)</f>
        <v>MA2.1</v>
      </c>
      <c r="K507" s="590">
        <f>VLOOKUP(G507,'BANG THAM CHIEU'!$E$4:F1569,2,0)*H507</f>
        <v>1695000</v>
      </c>
      <c r="L507" s="598">
        <f t="shared" si="7"/>
        <v>73.041454796173397</v>
      </c>
      <c r="N507" s="11" t="s">
        <v>7482</v>
      </c>
      <c r="O507" s="556">
        <v>44277</v>
      </c>
      <c r="P507" s="529" t="s">
        <v>10663</v>
      </c>
      <c r="Q507" s="122" t="s">
        <v>9762</v>
      </c>
      <c r="R507" s="123">
        <v>3</v>
      </c>
      <c r="S507" s="126" t="s">
        <v>7614</v>
      </c>
      <c r="T507" s="396" t="s">
        <v>9774</v>
      </c>
      <c r="V507"/>
    </row>
    <row r="508" spans="1:22" hidden="1" x14ac:dyDescent="0.25">
      <c r="A508" s="31">
        <v>3848</v>
      </c>
      <c r="B508" s="53" t="s">
        <v>300</v>
      </c>
      <c r="D508" s="9" t="s">
        <v>301</v>
      </c>
      <c r="E508" s="54" t="s">
        <v>10</v>
      </c>
      <c r="G508" s="372" t="str">
        <f>VLOOKUP(N508,'BANG THAM CHIEU'!C:E,3,0)</f>
        <v>B-AL6</v>
      </c>
      <c r="H508" s="181">
        <v>1</v>
      </c>
      <c r="J508" s="10" t="str">
        <f>VLOOKUP(N508,'BANG THAM CHIEU'!C:E,2,0)</f>
        <v>MA2.2</v>
      </c>
      <c r="K508" s="590">
        <f>VLOOKUP(G508,'BANG THAM CHIEU'!$E$4:F1570,2,0)*H508</f>
        <v>153500</v>
      </c>
      <c r="L508" s="598">
        <f t="shared" si="7"/>
        <v>6.6146686201844354</v>
      </c>
      <c r="N508" s="151" t="s">
        <v>4452</v>
      </c>
      <c r="O508" s="556">
        <v>44281</v>
      </c>
      <c r="P508" s="529" t="s">
        <v>10663</v>
      </c>
      <c r="Q508" s="122" t="s">
        <v>9762</v>
      </c>
      <c r="R508" s="123">
        <v>3</v>
      </c>
      <c r="S508" s="126" t="s">
        <v>7614</v>
      </c>
      <c r="T508" s="396" t="s">
        <v>9785</v>
      </c>
      <c r="V508"/>
    </row>
    <row r="509" spans="1:22" hidden="1" x14ac:dyDescent="0.25">
      <c r="A509" s="31">
        <v>3848</v>
      </c>
      <c r="B509" s="53" t="s">
        <v>300</v>
      </c>
      <c r="D509" s="9" t="s">
        <v>301</v>
      </c>
      <c r="E509" s="54" t="s">
        <v>10</v>
      </c>
      <c r="G509" s="372" t="str">
        <f>VLOOKUP(N509,'BANG THAM CHIEU'!C:E,3,0)</f>
        <v>B-999.3</v>
      </c>
      <c r="H509" s="181">
        <v>1</v>
      </c>
      <c r="J509" s="10" t="str">
        <f>VLOOKUP(N509,'BANG THAM CHIEU'!C:E,2,0)</f>
        <v>MA1.2</v>
      </c>
      <c r="K509" s="590">
        <f>VLOOKUP(G509,'BANG THAM CHIEU'!$E$4:F1571,2,0)*H509</f>
        <v>210227</v>
      </c>
      <c r="L509" s="598">
        <f t="shared" si="7"/>
        <v>9.0591657330000857</v>
      </c>
      <c r="N509" s="31" t="s">
        <v>3047</v>
      </c>
      <c r="O509" s="556">
        <v>44281</v>
      </c>
      <c r="P509" s="529" t="s">
        <v>10663</v>
      </c>
      <c r="Q509" s="122" t="s">
        <v>9762</v>
      </c>
      <c r="R509" s="123">
        <v>3</v>
      </c>
      <c r="S509" s="126" t="s">
        <v>7614</v>
      </c>
      <c r="T509" s="396" t="s">
        <v>9786</v>
      </c>
      <c r="V509"/>
    </row>
    <row r="510" spans="1:22" hidden="1" x14ac:dyDescent="0.25">
      <c r="A510" s="31">
        <v>3848</v>
      </c>
      <c r="B510" s="53" t="s">
        <v>300</v>
      </c>
      <c r="D510" s="9" t="s">
        <v>301</v>
      </c>
      <c r="E510" s="54" t="s">
        <v>10</v>
      </c>
      <c r="G510" s="372" t="str">
        <f>VLOOKUP(N510,'BANG THAM CHIEU'!C:E,3,0)</f>
        <v>B-444.3</v>
      </c>
      <c r="H510" s="181">
        <v>1</v>
      </c>
      <c r="J510" s="10" t="str">
        <f>VLOOKUP(N510,'BANG THAM CHIEU'!C:E,2,0)</f>
        <v>MA1.2</v>
      </c>
      <c r="K510" s="590">
        <f>VLOOKUP(G510,'BANG THAM CHIEU'!$E$4:F1572,2,0)*H510</f>
        <v>221591</v>
      </c>
      <c r="L510" s="598">
        <f t="shared" si="7"/>
        <v>9.5488666724123075</v>
      </c>
      <c r="N510" s="11" t="s">
        <v>4449</v>
      </c>
      <c r="O510" s="556">
        <v>44281</v>
      </c>
      <c r="P510" s="529" t="s">
        <v>10663</v>
      </c>
      <c r="Q510" s="122" t="s">
        <v>9762</v>
      </c>
      <c r="R510" s="123">
        <v>3</v>
      </c>
      <c r="S510" s="126" t="s">
        <v>7614</v>
      </c>
      <c r="T510" s="396" t="s">
        <v>9786</v>
      </c>
      <c r="V510"/>
    </row>
    <row r="511" spans="1:22" hidden="1" x14ac:dyDescent="0.25">
      <c r="A511" s="31">
        <v>3848</v>
      </c>
      <c r="B511" s="53" t="s">
        <v>300</v>
      </c>
      <c r="D511" s="9" t="s">
        <v>301</v>
      </c>
      <c r="E511" s="54" t="s">
        <v>10</v>
      </c>
      <c r="G511" s="372" t="str">
        <f>VLOOKUP(N511,'BANG THAM CHIEU'!C:E,3,0)</f>
        <v>E-6A-220V</v>
      </c>
      <c r="H511" s="181">
        <v>10</v>
      </c>
      <c r="J511" s="10" t="str">
        <f>VLOOKUP(N511,'BANG THAM CHIEU'!C:E,2,0)</f>
        <v>MB3.1</v>
      </c>
      <c r="K511" s="590">
        <f>VLOOKUP(G511,'BANG THAM CHIEU'!$E$4:F1573,2,0)*H511</f>
        <v>108420</v>
      </c>
      <c r="L511" s="598">
        <f t="shared" si="7"/>
        <v>4.6720675687322242</v>
      </c>
      <c r="N511" s="11" t="s">
        <v>9648</v>
      </c>
      <c r="O511" s="556">
        <v>44281</v>
      </c>
      <c r="P511" s="529" t="s">
        <v>10663</v>
      </c>
      <c r="Q511" s="122" t="s">
        <v>9762</v>
      </c>
      <c r="R511" s="123">
        <v>3</v>
      </c>
      <c r="S511" s="126" t="s">
        <v>7616</v>
      </c>
      <c r="T511" s="396" t="s">
        <v>8693</v>
      </c>
      <c r="V511"/>
    </row>
    <row r="512" spans="1:22" hidden="1" x14ac:dyDescent="0.25">
      <c r="A512" s="31">
        <v>3848</v>
      </c>
      <c r="B512" s="53" t="s">
        <v>300</v>
      </c>
      <c r="D512" s="9" t="s">
        <v>301</v>
      </c>
      <c r="E512" s="54" t="s">
        <v>10</v>
      </c>
      <c r="G512" s="372" t="str">
        <f>VLOOKUP(N512,'BANG THAM CHIEU'!C:E,3,0)</f>
        <v>B-3</v>
      </c>
      <c r="H512" s="181">
        <v>1</v>
      </c>
      <c r="J512" s="10" t="str">
        <f>VLOOKUP(N512,'BANG THAM CHIEU'!C:E,2,0)</f>
        <v>MA1.2</v>
      </c>
      <c r="K512" s="590">
        <f>VLOOKUP(G512,'BANG THAM CHIEU'!$E$4:F1574,2,0)*H512</f>
        <v>210227</v>
      </c>
      <c r="L512" s="598">
        <f t="shared" si="7"/>
        <v>9.0591657330000857</v>
      </c>
      <c r="N512" s="11" t="s">
        <v>3048</v>
      </c>
      <c r="O512" s="556">
        <v>44281</v>
      </c>
      <c r="P512" s="529" t="s">
        <v>10663</v>
      </c>
      <c r="Q512" s="122" t="s">
        <v>9762</v>
      </c>
      <c r="R512" s="123">
        <v>3</v>
      </c>
      <c r="S512" s="126" t="s">
        <v>9783</v>
      </c>
      <c r="T512" s="396" t="s">
        <v>9784</v>
      </c>
      <c r="V512"/>
    </row>
    <row r="513" spans="1:22" hidden="1" x14ac:dyDescent="0.25">
      <c r="A513" s="31">
        <v>3848</v>
      </c>
      <c r="B513" s="53" t="s">
        <v>300</v>
      </c>
      <c r="D513" s="9" t="s">
        <v>301</v>
      </c>
      <c r="E513" s="54" t="s">
        <v>10</v>
      </c>
      <c r="G513" s="372" t="str">
        <f>VLOOKUP(N513,'BANG THAM CHIEU'!C:E,3,0)</f>
        <v>B-013</v>
      </c>
      <c r="H513" s="181">
        <v>4</v>
      </c>
      <c r="J513" s="10" t="str">
        <f>VLOOKUP(N513,'BANG THAM CHIEU'!C:E,2,0)</f>
        <v>MA1.2</v>
      </c>
      <c r="K513" s="590">
        <f>VLOOKUP(G513,'BANG THAM CHIEU'!$E$4:F1575,2,0)*H513</f>
        <v>240000</v>
      </c>
      <c r="L513" s="598">
        <f t="shared" si="7"/>
        <v>10.34215289149358</v>
      </c>
      <c r="N513" s="33" t="s">
        <v>4445</v>
      </c>
      <c r="O513" s="556">
        <v>44281</v>
      </c>
      <c r="P513" s="529" t="s">
        <v>10663</v>
      </c>
      <c r="Q513" s="122" t="s">
        <v>9762</v>
      </c>
      <c r="R513" s="123">
        <v>3</v>
      </c>
      <c r="S513" s="126" t="s">
        <v>9783</v>
      </c>
      <c r="T513" s="396" t="s">
        <v>9784</v>
      </c>
      <c r="V513"/>
    </row>
    <row r="514" spans="1:22" ht="15.75" hidden="1" x14ac:dyDescent="0.25">
      <c r="A514" s="31">
        <v>3848</v>
      </c>
      <c r="B514" s="53" t="s">
        <v>300</v>
      </c>
      <c r="D514" s="9" t="s">
        <v>301</v>
      </c>
      <c r="E514" s="54" t="s">
        <v>10</v>
      </c>
      <c r="G514" s="372" t="str">
        <f>VLOOKUP(N514,'BANG THAM CHIEU'!C:E,3,0)</f>
        <v>A60</v>
      </c>
      <c r="H514" s="181">
        <v>10</v>
      </c>
      <c r="J514" s="10" t="str">
        <f>VLOOKUP(N514,'BANG THAM CHIEU'!C:E,2,0)</f>
        <v>MKHO</v>
      </c>
      <c r="K514" s="590">
        <f>VLOOKUP(G514,'BANG THAM CHIEU'!$E$4:F1576,2,0)*H514</f>
        <v>129020</v>
      </c>
      <c r="L514" s="598">
        <f t="shared" si="7"/>
        <v>5.5597690252520904</v>
      </c>
      <c r="N514" s="157" t="s">
        <v>9331</v>
      </c>
      <c r="O514" s="556">
        <v>44281</v>
      </c>
      <c r="P514" s="529" t="s">
        <v>10663</v>
      </c>
      <c r="Q514" s="122" t="s">
        <v>9762</v>
      </c>
      <c r="R514" s="123">
        <v>3</v>
      </c>
      <c r="S514" s="126" t="s">
        <v>9783</v>
      </c>
      <c r="T514" s="396" t="s">
        <v>9784</v>
      </c>
      <c r="V514"/>
    </row>
    <row r="515" spans="1:22" hidden="1" x14ac:dyDescent="0.25">
      <c r="A515" s="31">
        <v>3848</v>
      </c>
      <c r="B515" s="53" t="s">
        <v>300</v>
      </c>
      <c r="D515" s="9" t="s">
        <v>301</v>
      </c>
      <c r="E515" s="54" t="s">
        <v>10</v>
      </c>
      <c r="G515" s="372" t="str">
        <f>VLOOKUP(N515,'BANG THAM CHIEU'!C:E,3,0)</f>
        <v>T-KS12</v>
      </c>
      <c r="H515" s="181">
        <v>2</v>
      </c>
      <c r="J515" s="10" t="str">
        <f>VLOOKUP(N515,'BANG THAM CHIEU'!C:E,2,0)</f>
        <v>MB4.1</v>
      </c>
      <c r="K515" s="590">
        <f>VLOOKUP(G515,'BANG THAM CHIEU'!$E$4:F1577,2,0)*H515</f>
        <v>140000</v>
      </c>
      <c r="L515" s="598">
        <f t="shared" ref="L515:L578" si="8">K515/23206</f>
        <v>6.0329225200379213</v>
      </c>
      <c r="N515" s="11" t="s">
        <v>9891</v>
      </c>
      <c r="O515" s="556">
        <v>44278</v>
      </c>
      <c r="P515" s="529" t="s">
        <v>10663</v>
      </c>
      <c r="Q515" s="122" t="s">
        <v>9762</v>
      </c>
      <c r="R515" s="123">
        <v>3</v>
      </c>
      <c r="S515" s="122" t="s">
        <v>9357</v>
      </c>
      <c r="T515" s="396" t="s">
        <v>9787</v>
      </c>
      <c r="V515"/>
    </row>
    <row r="516" spans="1:22" hidden="1" x14ac:dyDescent="0.25">
      <c r="A516" s="31">
        <v>3848</v>
      </c>
      <c r="B516" s="33" t="s">
        <v>300</v>
      </c>
      <c r="D516" s="9" t="s">
        <v>301</v>
      </c>
      <c r="E516" s="54" t="s">
        <v>10</v>
      </c>
      <c r="G516" s="372" t="str">
        <f>VLOOKUP(N516,'BANG THAM CHIEU'!C:E,3,0)</f>
        <v>B-044</v>
      </c>
      <c r="H516" s="181">
        <v>1</v>
      </c>
      <c r="J516" s="10" t="str">
        <f>VLOOKUP(N516,'BANG THAM CHIEU'!C:E,2,0)</f>
        <v>MA2.3</v>
      </c>
      <c r="K516" s="590">
        <f>VLOOKUP(G516,'BANG THAM CHIEU'!$E$4:F1578,2,0)*H516</f>
        <v>171000</v>
      </c>
      <c r="L516" s="598">
        <f t="shared" si="8"/>
        <v>7.3687839351891755</v>
      </c>
      <c r="N516" s="31" t="s">
        <v>4546</v>
      </c>
      <c r="O516" s="527">
        <v>44282</v>
      </c>
      <c r="P516" s="529" t="s">
        <v>10663</v>
      </c>
      <c r="Q516" s="122" t="s">
        <v>9762</v>
      </c>
      <c r="R516" s="123">
        <v>3</v>
      </c>
      <c r="S516" s="122" t="s">
        <v>7619</v>
      </c>
      <c r="T516" s="396" t="s">
        <v>9733</v>
      </c>
      <c r="V516"/>
    </row>
    <row r="517" spans="1:22" hidden="1" x14ac:dyDescent="0.25">
      <c r="A517" s="31">
        <v>3848</v>
      </c>
      <c r="B517" s="33" t="s">
        <v>300</v>
      </c>
      <c r="D517" s="9" t="s">
        <v>301</v>
      </c>
      <c r="E517" s="54" t="s">
        <v>10</v>
      </c>
      <c r="G517" s="399">
        <f>VLOOKUP(N517,'BANG THAM CHIEU'!C:E,3,0)</f>
        <v>51057211</v>
      </c>
      <c r="H517" s="33">
        <v>1</v>
      </c>
      <c r="J517" s="10" t="str">
        <f>VLOOKUP(N517,'BANG THAM CHIEU'!C:E,2,0)</f>
        <v>MA1.2</v>
      </c>
      <c r="K517" s="590">
        <f>VLOOKUP(G517,'BANG THAM CHIEU'!$E$4:F1579,2,0)*H517</f>
        <v>97659000</v>
      </c>
      <c r="L517" s="598">
        <f t="shared" si="8"/>
        <v>4208.3512884598813</v>
      </c>
      <c r="N517" s="171" t="s">
        <v>9527</v>
      </c>
      <c r="O517" s="527">
        <v>44276</v>
      </c>
      <c r="P517" s="529" t="s">
        <v>10663</v>
      </c>
      <c r="Q517" s="122" t="s">
        <v>9762</v>
      </c>
      <c r="R517" s="123">
        <v>3</v>
      </c>
      <c r="S517" s="122" t="s">
        <v>7615</v>
      </c>
      <c r="T517" s="396"/>
      <c r="V517"/>
    </row>
    <row r="518" spans="1:22" hidden="1" x14ac:dyDescent="0.25">
      <c r="A518" s="31">
        <v>3848</v>
      </c>
      <c r="B518" s="33" t="s">
        <v>300</v>
      </c>
      <c r="D518" s="9" t="s">
        <v>301</v>
      </c>
      <c r="E518" s="54" t="s">
        <v>10</v>
      </c>
      <c r="G518" s="399">
        <f>VLOOKUP(N518,'BANG THAM CHIEU'!C:E,3,0)</f>
        <v>9519910</v>
      </c>
      <c r="H518" s="33">
        <v>1</v>
      </c>
      <c r="J518" s="10" t="str">
        <f>VLOOKUP(N518,'BANG THAM CHIEU'!C:E,2,0)</f>
        <v>MA1.2</v>
      </c>
      <c r="K518" s="590">
        <f>VLOOKUP(G518,'BANG THAM CHIEU'!$E$4:F1580,2,0)*H518</f>
        <v>1006000</v>
      </c>
      <c r="L518" s="598">
        <f t="shared" si="8"/>
        <v>43.350857536843918</v>
      </c>
      <c r="N518" s="11" t="s">
        <v>9144</v>
      </c>
      <c r="O518" s="527">
        <v>44284</v>
      </c>
      <c r="P518" s="529" t="s">
        <v>10663</v>
      </c>
      <c r="Q518" s="122" t="s">
        <v>9840</v>
      </c>
      <c r="R518" s="123">
        <v>3</v>
      </c>
      <c r="S518" s="122" t="s">
        <v>9489</v>
      </c>
      <c r="T518" s="396" t="s">
        <v>9848</v>
      </c>
      <c r="V518"/>
    </row>
    <row r="519" spans="1:22" hidden="1" x14ac:dyDescent="0.25">
      <c r="A519" s="31">
        <v>3848</v>
      </c>
      <c r="B519" s="33" t="s">
        <v>300</v>
      </c>
      <c r="D519" s="9" t="s">
        <v>301</v>
      </c>
      <c r="E519" s="54" t="s">
        <v>10</v>
      </c>
      <c r="G519" s="399" t="str">
        <f>VLOOKUP(N519,'BANG THAM CHIEU'!C:E,3,0)</f>
        <v>485.95.008</v>
      </c>
      <c r="H519" s="33">
        <v>2</v>
      </c>
      <c r="J519" s="10" t="str">
        <f>VLOOKUP(N519,'BANG THAM CHIEU'!C:E,2,0)</f>
        <v>MKHO</v>
      </c>
      <c r="K519" s="590">
        <f>VLOOKUP(G519,'BANG THAM CHIEU'!$E$4:F1581,2,0)*H519</f>
        <v>1400000</v>
      </c>
      <c r="L519" s="598">
        <f t="shared" si="8"/>
        <v>60.329225200379213</v>
      </c>
      <c r="N519" s="11" t="s">
        <v>9241</v>
      </c>
      <c r="O519" s="527">
        <v>44285</v>
      </c>
      <c r="P519" s="529" t="s">
        <v>10663</v>
      </c>
      <c r="Q519" s="122" t="s">
        <v>9840</v>
      </c>
      <c r="R519" s="123">
        <v>3</v>
      </c>
      <c r="S519" s="122" t="s">
        <v>7616</v>
      </c>
      <c r="T519" s="396" t="s">
        <v>8693</v>
      </c>
      <c r="V519"/>
    </row>
    <row r="520" spans="1:22" hidden="1" x14ac:dyDescent="0.25">
      <c r="A520" s="31">
        <v>3848</v>
      </c>
      <c r="B520" s="33" t="s">
        <v>300</v>
      </c>
      <c r="D520" s="9" t="s">
        <v>301</v>
      </c>
      <c r="E520" s="54" t="s">
        <v>10</v>
      </c>
      <c r="G520" s="399">
        <f>VLOOKUP(N520,'BANG THAM CHIEU'!C:E,3,0)</f>
        <v>2901063520</v>
      </c>
      <c r="H520" s="33">
        <v>1</v>
      </c>
      <c r="J520" s="10" t="str">
        <f>VLOOKUP(N520,'BANG THAM CHIEU'!C:E,2,0)</f>
        <v>MA1.1</v>
      </c>
      <c r="K520" s="590">
        <f>VLOOKUP(G520,'BANG THAM CHIEU'!$E$4:F1582,2,0)*H520</f>
        <v>12460700</v>
      </c>
      <c r="L520" s="598">
        <f t="shared" si="8"/>
        <v>536.96026889597522</v>
      </c>
      <c r="N520" s="11" t="s">
        <v>9029</v>
      </c>
      <c r="O520" s="527">
        <v>44285</v>
      </c>
      <c r="P520" s="529" t="s">
        <v>10663</v>
      </c>
      <c r="Q520" s="122" t="s">
        <v>9840</v>
      </c>
      <c r="R520" s="123">
        <v>3</v>
      </c>
      <c r="S520" s="122" t="s">
        <v>7616</v>
      </c>
      <c r="T520" s="396" t="s">
        <v>9851</v>
      </c>
      <c r="V520"/>
    </row>
    <row r="521" spans="1:22" hidden="1" x14ac:dyDescent="0.25">
      <c r="A521" s="31">
        <v>3848</v>
      </c>
      <c r="B521" s="33" t="s">
        <v>300</v>
      </c>
      <c r="D521" s="9" t="s">
        <v>301</v>
      </c>
      <c r="E521" s="54" t="s">
        <v>10</v>
      </c>
      <c r="G521" s="399">
        <f>VLOOKUP(N521,'BANG THAM CHIEU'!C:E,3,0)</f>
        <v>26902340</v>
      </c>
      <c r="H521" s="33">
        <v>6</v>
      </c>
      <c r="J521" s="10" t="str">
        <f>VLOOKUP(N521,'BANG THAM CHIEU'!C:E,2,0)</f>
        <v>MA1.13</v>
      </c>
      <c r="K521" s="590">
        <f>VLOOKUP(G521,'BANG THAM CHIEU'!$E$4:F1583,2,0)*H521</f>
        <v>6708000</v>
      </c>
      <c r="L521" s="598">
        <f t="shared" si="8"/>
        <v>289.06317331724551</v>
      </c>
      <c r="N521" s="175" t="s">
        <v>7138</v>
      </c>
      <c r="O521" s="527">
        <v>44286</v>
      </c>
      <c r="P521" s="529" t="s">
        <v>10663</v>
      </c>
      <c r="Q521" s="122" t="s">
        <v>9840</v>
      </c>
      <c r="R521" s="123">
        <v>3</v>
      </c>
      <c r="S521" s="122" t="s">
        <v>7615</v>
      </c>
      <c r="T521" s="396"/>
      <c r="V521"/>
    </row>
    <row r="522" spans="1:22" hidden="1" x14ac:dyDescent="0.25">
      <c r="A522" s="31">
        <v>3848</v>
      </c>
      <c r="B522" s="33" t="s">
        <v>300</v>
      </c>
      <c r="D522" s="9" t="s">
        <v>301</v>
      </c>
      <c r="E522" s="54" t="s">
        <v>10</v>
      </c>
      <c r="G522" s="399" t="str">
        <f>VLOOKUP(N522,'BANG THAM CHIEU'!C:E,3,0)</f>
        <v>05028545-26902330</v>
      </c>
      <c r="H522" s="33">
        <v>6</v>
      </c>
      <c r="J522" s="10" t="str">
        <f>VLOOKUP(N522,'BANG THAM CHIEU'!C:E,2,0)</f>
        <v>MA1.2</v>
      </c>
      <c r="K522" s="590">
        <f>VLOOKUP(G522,'BANG THAM CHIEU'!$E$4:F1584,2,0)*H522</f>
        <v>13038000</v>
      </c>
      <c r="L522" s="598">
        <f t="shared" si="8"/>
        <v>561.83745583038865</v>
      </c>
      <c r="N522" s="31" t="s">
        <v>8818</v>
      </c>
      <c r="O522" s="527">
        <v>44286</v>
      </c>
      <c r="P522" s="529" t="s">
        <v>10663</v>
      </c>
      <c r="Q522" s="122" t="s">
        <v>9840</v>
      </c>
      <c r="R522" s="123">
        <v>3</v>
      </c>
      <c r="S522" s="122" t="s">
        <v>7615</v>
      </c>
      <c r="T522" s="396"/>
      <c r="V522"/>
    </row>
    <row r="523" spans="1:22" ht="16.5" hidden="1" customHeight="1" x14ac:dyDescent="0.25">
      <c r="A523" s="31">
        <v>3848</v>
      </c>
      <c r="B523" s="33" t="s">
        <v>300</v>
      </c>
      <c r="D523" s="9" t="s">
        <v>301</v>
      </c>
      <c r="E523" s="54" t="s">
        <v>10</v>
      </c>
      <c r="G523" s="399">
        <f>VLOOKUP(N523,'BANG THAM CHIEU'!C:E,3,0)</f>
        <v>51094623</v>
      </c>
      <c r="H523" s="33">
        <v>1</v>
      </c>
      <c r="J523" s="10" t="str">
        <f>VLOOKUP(N523,'BANG THAM CHIEU'!C:E,2,0)</f>
        <v>MA1.2</v>
      </c>
      <c r="K523" s="590">
        <f>VLOOKUP(G523,'BANG THAM CHIEU'!$E$4:F1585,2,0)*H523</f>
        <v>4965000</v>
      </c>
      <c r="L523" s="598">
        <f t="shared" si="8"/>
        <v>213.95328794277341</v>
      </c>
      <c r="N523" s="171" t="s">
        <v>7462</v>
      </c>
      <c r="O523" s="527">
        <v>44286</v>
      </c>
      <c r="P523" s="529" t="s">
        <v>10663</v>
      </c>
      <c r="Q523" s="122" t="s">
        <v>9840</v>
      </c>
      <c r="R523" s="123">
        <v>3</v>
      </c>
      <c r="S523" s="122" t="s">
        <v>7615</v>
      </c>
      <c r="T523" s="396"/>
      <c r="V523"/>
    </row>
    <row r="524" spans="1:22" hidden="1" x14ac:dyDescent="0.25">
      <c r="A524" s="31">
        <v>3848</v>
      </c>
      <c r="B524" s="33" t="s">
        <v>300</v>
      </c>
      <c r="D524" s="9" t="s">
        <v>301</v>
      </c>
      <c r="E524" s="54" t="s">
        <v>10</v>
      </c>
      <c r="G524" s="372" t="str">
        <f>VLOOKUP(N524,'BANG THAM CHIEU'!C:E,3,0)</f>
        <v>MK52</v>
      </c>
      <c r="H524" s="33">
        <v>2</v>
      </c>
      <c r="J524" s="10" t="str">
        <f>VLOOKUP(N524,'BANG THAM CHIEU'!C:E,2,0)</f>
        <v>MB4.1</v>
      </c>
      <c r="K524" s="590">
        <f>VLOOKUP(G524,'BANG THAM CHIEU'!$E$4:F1586,2,0)*H524</f>
        <v>340000</v>
      </c>
      <c r="L524" s="598">
        <f t="shared" si="8"/>
        <v>14.651383262949237</v>
      </c>
      <c r="N524" s="31" t="s">
        <v>9000</v>
      </c>
      <c r="O524" s="527">
        <v>44286</v>
      </c>
      <c r="P524" s="529" t="s">
        <v>10663</v>
      </c>
      <c r="Q524" s="122" t="s">
        <v>9840</v>
      </c>
      <c r="R524" s="123">
        <v>3</v>
      </c>
      <c r="S524" s="122" t="s">
        <v>7615</v>
      </c>
      <c r="T524" s="396" t="s">
        <v>9846</v>
      </c>
      <c r="V524"/>
    </row>
    <row r="525" spans="1:22" hidden="1" x14ac:dyDescent="0.25">
      <c r="A525" s="31">
        <v>3848</v>
      </c>
      <c r="B525" s="33" t="s">
        <v>300</v>
      </c>
      <c r="D525" s="9" t="s">
        <v>301</v>
      </c>
      <c r="E525" s="54" t="s">
        <v>10</v>
      </c>
      <c r="G525" s="372" t="str">
        <f>VLOOKUP(N525,'BANG THAM CHIEU'!C:E,3,0)</f>
        <v>MK45</v>
      </c>
      <c r="H525" s="33">
        <v>2</v>
      </c>
      <c r="J525" s="10" t="str">
        <f>VLOOKUP(N525,'BANG THAM CHIEU'!C:E,2,0)</f>
        <v>MB4.1</v>
      </c>
      <c r="K525" s="590">
        <f>VLOOKUP(G525,'BANG THAM CHIEU'!$E$4:F1587,2,0)*H525</f>
        <v>320000</v>
      </c>
      <c r="L525" s="598">
        <f t="shared" si="8"/>
        <v>13.789537188658105</v>
      </c>
      <c r="N525" s="11" t="s">
        <v>8999</v>
      </c>
      <c r="O525" s="527">
        <v>44286</v>
      </c>
      <c r="P525" s="529" t="s">
        <v>10663</v>
      </c>
      <c r="Q525" s="122" t="s">
        <v>9840</v>
      </c>
      <c r="R525" s="123">
        <v>3</v>
      </c>
      <c r="S525" s="122" t="s">
        <v>7615</v>
      </c>
      <c r="T525" s="396" t="s">
        <v>9846</v>
      </c>
      <c r="V525"/>
    </row>
    <row r="526" spans="1:22" hidden="1" x14ac:dyDescent="0.25">
      <c r="A526" s="31">
        <v>3848</v>
      </c>
      <c r="B526" s="33" t="s">
        <v>300</v>
      </c>
      <c r="D526" s="9" t="s">
        <v>301</v>
      </c>
      <c r="E526" s="54" t="s">
        <v>10</v>
      </c>
      <c r="G526" s="372" t="str">
        <f>VLOOKUP(N526,'BANG THAM CHIEU'!C:E,3,0)</f>
        <v>MK38</v>
      </c>
      <c r="H526" s="33">
        <v>2</v>
      </c>
      <c r="J526" s="10" t="str">
        <f>VLOOKUP(N526,'BANG THAM CHIEU'!C:E,2,0)</f>
        <v>MB4.1</v>
      </c>
      <c r="K526" s="590">
        <f>VLOOKUP(G526,'BANG THAM CHIEU'!$E$4:F1588,2,0)*H526</f>
        <v>280000</v>
      </c>
      <c r="L526" s="598">
        <f t="shared" si="8"/>
        <v>12.065845040075843</v>
      </c>
      <c r="N526" s="11" t="s">
        <v>9002</v>
      </c>
      <c r="O526" s="527">
        <v>44286</v>
      </c>
      <c r="P526" s="529" t="s">
        <v>10663</v>
      </c>
      <c r="Q526" s="122" t="s">
        <v>9840</v>
      </c>
      <c r="R526" s="123">
        <v>3</v>
      </c>
      <c r="S526" s="122" t="s">
        <v>7615</v>
      </c>
      <c r="T526" s="396" t="s">
        <v>9846</v>
      </c>
      <c r="V526"/>
    </row>
    <row r="527" spans="1:22" hidden="1" x14ac:dyDescent="0.25">
      <c r="A527" s="31">
        <v>3848</v>
      </c>
      <c r="B527" s="33" t="s">
        <v>300</v>
      </c>
      <c r="D527" s="9" t="s">
        <v>301</v>
      </c>
      <c r="E527" s="54" t="s">
        <v>10</v>
      </c>
      <c r="G527" s="372" t="str">
        <f>VLOOKUP(N527,'BANG THAM CHIEU'!C:E,3,0)</f>
        <v>CC27-60</v>
      </c>
      <c r="H527" s="53">
        <v>3</v>
      </c>
      <c r="J527" s="10" t="str">
        <f>VLOOKUP(N527,'BANG THAM CHIEU'!C:E,2,0)</f>
        <v>MKHO</v>
      </c>
      <c r="K527" s="590">
        <f>VLOOKUP(G527,'BANG THAM CHIEU'!$E$4:F1589,2,0)*H527</f>
        <v>30000</v>
      </c>
      <c r="L527" s="598">
        <f t="shared" si="8"/>
        <v>1.2927691114366975</v>
      </c>
      <c r="N527" s="171" t="s">
        <v>6832</v>
      </c>
      <c r="O527" s="527">
        <v>44286</v>
      </c>
      <c r="P527" s="529" t="s">
        <v>10663</v>
      </c>
      <c r="Q527" s="122" t="s">
        <v>9840</v>
      </c>
      <c r="R527" s="123">
        <v>3</v>
      </c>
      <c r="S527" s="122" t="s">
        <v>8816</v>
      </c>
      <c r="T527" s="396" t="s">
        <v>9305</v>
      </c>
      <c r="V527"/>
    </row>
    <row r="528" spans="1:22" hidden="1" x14ac:dyDescent="0.25">
      <c r="A528" s="31">
        <v>3848</v>
      </c>
      <c r="B528" s="33" t="s">
        <v>300</v>
      </c>
      <c r="D528" s="9" t="s">
        <v>301</v>
      </c>
      <c r="E528" s="54" t="s">
        <v>10</v>
      </c>
      <c r="G528" s="372" t="str">
        <f>VLOOKUP(N528,'BANG THAM CHIEU'!C:E,3,0)</f>
        <v>CC34-60</v>
      </c>
      <c r="H528" s="53">
        <v>3</v>
      </c>
      <c r="J528" s="10" t="str">
        <f>VLOOKUP(N528,'BANG THAM CHIEU'!C:E,2,0)</f>
        <v>MKHO</v>
      </c>
      <c r="K528" s="590">
        <f>VLOOKUP(G528,'BANG THAM CHIEU'!$E$4:F1590,2,0)*H528</f>
        <v>33000</v>
      </c>
      <c r="L528" s="598">
        <f t="shared" si="8"/>
        <v>1.4220460225803671</v>
      </c>
      <c r="N528" s="31" t="s">
        <v>6834</v>
      </c>
      <c r="O528" s="527">
        <v>44286</v>
      </c>
      <c r="P528" s="529" t="s">
        <v>10663</v>
      </c>
      <c r="Q528" s="122" t="s">
        <v>9840</v>
      </c>
      <c r="R528" s="123">
        <v>3</v>
      </c>
      <c r="S528" s="122" t="s">
        <v>8816</v>
      </c>
      <c r="T528" s="396" t="s">
        <v>9305</v>
      </c>
      <c r="V528"/>
    </row>
    <row r="529" spans="1:22" hidden="1" x14ac:dyDescent="0.25">
      <c r="A529" s="31">
        <v>3848</v>
      </c>
      <c r="B529" s="33" t="s">
        <v>300</v>
      </c>
      <c r="D529" s="9" t="s">
        <v>301</v>
      </c>
      <c r="E529" s="54" t="s">
        <v>10</v>
      </c>
      <c r="G529" s="372" t="str">
        <f>VLOOKUP(N529,'BANG THAM CHIEU'!C:E,3,0)</f>
        <v>TKN-6</v>
      </c>
      <c r="H529" s="53">
        <v>10</v>
      </c>
      <c r="J529" s="10" t="str">
        <f>VLOOKUP(N529,'BANG THAM CHIEU'!C:E,2,0)</f>
        <v>MKHO</v>
      </c>
      <c r="K529" s="590">
        <f>VLOOKUP(G529,'BANG THAM CHIEU'!$E$4:F1591,2,0)*H529</f>
        <v>20000</v>
      </c>
      <c r="L529" s="598">
        <f t="shared" si="8"/>
        <v>0.86184607429113158</v>
      </c>
      <c r="N529" s="31" t="s">
        <v>6614</v>
      </c>
      <c r="O529" s="527">
        <v>44286</v>
      </c>
      <c r="P529" s="529" t="s">
        <v>10663</v>
      </c>
      <c r="Q529" s="122" t="s">
        <v>9840</v>
      </c>
      <c r="R529" s="123">
        <v>3</v>
      </c>
      <c r="S529" s="122" t="s">
        <v>8816</v>
      </c>
      <c r="T529" s="396" t="s">
        <v>9305</v>
      </c>
      <c r="V529"/>
    </row>
    <row r="530" spans="1:22" hidden="1" x14ac:dyDescent="0.25">
      <c r="A530" s="31">
        <v>3848</v>
      </c>
      <c r="B530" s="33" t="s">
        <v>300</v>
      </c>
      <c r="D530" s="9" t="s">
        <v>301</v>
      </c>
      <c r="E530" s="54" t="s">
        <v>10</v>
      </c>
      <c r="G530" s="372" t="str">
        <f>VLOOKUP(N530,'BANG THAM CHIEU'!C:E,3,0)</f>
        <v>B-3</v>
      </c>
      <c r="H530" s="53">
        <v>1</v>
      </c>
      <c r="J530" s="10" t="str">
        <f>VLOOKUP(N530,'BANG THAM CHIEU'!C:E,2,0)</f>
        <v>MA1.2</v>
      </c>
      <c r="K530" s="590">
        <f>VLOOKUP(G530,'BANG THAM CHIEU'!$E$4:F1592,2,0)*H530</f>
        <v>210227</v>
      </c>
      <c r="L530" s="598">
        <f t="shared" si="8"/>
        <v>9.0591657330000857</v>
      </c>
      <c r="N530" s="171" t="s">
        <v>3048</v>
      </c>
      <c r="O530" s="527">
        <v>44288</v>
      </c>
      <c r="P530" s="529" t="s">
        <v>10663</v>
      </c>
      <c r="Q530" s="122" t="s">
        <v>9840</v>
      </c>
      <c r="R530" s="123">
        <v>3</v>
      </c>
      <c r="S530" s="122" t="s">
        <v>9346</v>
      </c>
      <c r="T530" s="396" t="s">
        <v>8693</v>
      </c>
      <c r="V530"/>
    </row>
    <row r="531" spans="1:22" ht="17.25" hidden="1" customHeight="1" x14ac:dyDescent="0.25">
      <c r="A531" s="31">
        <v>3848</v>
      </c>
      <c r="B531" s="33" t="s">
        <v>300</v>
      </c>
      <c r="D531" s="9" t="s">
        <v>301</v>
      </c>
      <c r="E531" s="54" t="s">
        <v>10</v>
      </c>
      <c r="G531" s="399">
        <f>VLOOKUP(N531,'BANG THAM CHIEU'!C:E,3,0)</f>
        <v>51094623</v>
      </c>
      <c r="H531" s="53">
        <v>1</v>
      </c>
      <c r="J531" s="10" t="str">
        <f>VLOOKUP(N531,'BANG THAM CHIEU'!C:E,2,0)</f>
        <v>MA1.2</v>
      </c>
      <c r="K531" s="590">
        <f>VLOOKUP(G531,'BANG THAM CHIEU'!$E$4:F1593,2,0)*H531</f>
        <v>4965000</v>
      </c>
      <c r="L531" s="598">
        <f t="shared" si="8"/>
        <v>213.95328794277341</v>
      </c>
      <c r="N531" s="151" t="s">
        <v>7462</v>
      </c>
      <c r="O531" s="527">
        <v>44289</v>
      </c>
      <c r="P531" s="529" t="s">
        <v>10663</v>
      </c>
      <c r="Q531" s="122" t="s">
        <v>9840</v>
      </c>
      <c r="R531" s="123">
        <v>3</v>
      </c>
      <c r="S531" s="122" t="s">
        <v>9869</v>
      </c>
      <c r="T531" s="396" t="s">
        <v>9861</v>
      </c>
      <c r="V531"/>
    </row>
    <row r="532" spans="1:22" hidden="1" x14ac:dyDescent="0.25">
      <c r="A532" s="31">
        <v>3848</v>
      </c>
      <c r="B532" s="33" t="s">
        <v>300</v>
      </c>
      <c r="D532" s="9" t="s">
        <v>301</v>
      </c>
      <c r="E532" s="54" t="s">
        <v>10</v>
      </c>
      <c r="G532" s="372" t="str">
        <f>VLOOKUP(N532,'BANG THAM CHIEU'!C:E,3,0)</f>
        <v>LRD22</v>
      </c>
      <c r="H532" s="53">
        <v>2</v>
      </c>
      <c r="J532" s="10" t="str">
        <f>VLOOKUP(N532,'BANG THAM CHIEU'!C:E,2,0)</f>
        <v>MB3.1</v>
      </c>
      <c r="K532" s="590">
        <f>VLOOKUP(G532,'BANG THAM CHIEU'!$E$4:F1594,2,0)*H532</f>
        <v>720000</v>
      </c>
      <c r="L532" s="598">
        <f t="shared" si="8"/>
        <v>31.026458674480736</v>
      </c>
      <c r="N532" s="11" t="s">
        <v>8685</v>
      </c>
      <c r="O532" s="527">
        <v>44289</v>
      </c>
      <c r="P532" s="529" t="s">
        <v>10663</v>
      </c>
      <c r="Q532" s="122" t="s">
        <v>9840</v>
      </c>
      <c r="R532" s="123">
        <v>3</v>
      </c>
      <c r="S532" s="122" t="s">
        <v>7615</v>
      </c>
      <c r="T532" s="396" t="s">
        <v>9870</v>
      </c>
      <c r="V532"/>
    </row>
    <row r="533" spans="1:22" hidden="1" x14ac:dyDescent="0.25">
      <c r="A533" s="31">
        <v>3848</v>
      </c>
      <c r="B533" s="33" t="s">
        <v>300</v>
      </c>
      <c r="D533" s="9" t="s">
        <v>301</v>
      </c>
      <c r="E533" s="54" t="s">
        <v>10</v>
      </c>
      <c r="G533" s="372" t="str">
        <f>VLOOKUP(N533,'BANG THAM CHIEU'!C:E,3,0)</f>
        <v>CC42-60</v>
      </c>
      <c r="H533" s="53">
        <v>2</v>
      </c>
      <c r="J533" s="10" t="str">
        <f>VLOOKUP(N533,'BANG THAM CHIEU'!C:E,2,0)</f>
        <v>MKHO</v>
      </c>
      <c r="K533" s="590">
        <f>VLOOKUP(G533,'BANG THAM CHIEU'!$E$4:F1595,2,0)*H533</f>
        <v>26000</v>
      </c>
      <c r="L533" s="598">
        <f t="shared" si="8"/>
        <v>1.1203998965784712</v>
      </c>
      <c r="N533" s="11" t="s">
        <v>6835</v>
      </c>
      <c r="O533" s="527">
        <v>44289</v>
      </c>
      <c r="P533" s="529" t="s">
        <v>10663</v>
      </c>
      <c r="Q533" s="122" t="s">
        <v>9840</v>
      </c>
      <c r="R533" s="123">
        <v>3</v>
      </c>
      <c r="S533" s="122" t="s">
        <v>8816</v>
      </c>
      <c r="T533" s="396" t="s">
        <v>9305</v>
      </c>
      <c r="V533"/>
    </row>
    <row r="534" spans="1:22" hidden="1" x14ac:dyDescent="0.25">
      <c r="A534" s="31">
        <v>3848</v>
      </c>
      <c r="B534" s="33" t="s">
        <v>300</v>
      </c>
      <c r="D534" s="9" t="s">
        <v>301</v>
      </c>
      <c r="E534" s="54" t="s">
        <v>10</v>
      </c>
      <c r="G534" s="372" t="str">
        <f>VLOOKUP(N534,'BANG THAM CHIEU'!C:E,3,0)</f>
        <v>RC34</v>
      </c>
      <c r="H534" s="53">
        <v>3</v>
      </c>
      <c r="J534" s="10" t="str">
        <f>VLOOKUP(N534,'BANG THAM CHIEU'!C:E,2,0)</f>
        <v>MKHO</v>
      </c>
      <c r="K534" s="590">
        <f>VLOOKUP(G534,'BANG THAM CHIEU'!$E$4:F1596,2,0)*H534</f>
        <v>51000</v>
      </c>
      <c r="L534" s="598">
        <f t="shared" si="8"/>
        <v>2.1977074894423856</v>
      </c>
      <c r="M534" s="53" t="s">
        <v>7631</v>
      </c>
      <c r="N534" s="31" t="s">
        <v>6842</v>
      </c>
      <c r="O534" s="527">
        <v>44289</v>
      </c>
      <c r="P534" s="529" t="s">
        <v>10663</v>
      </c>
      <c r="Q534" s="122" t="s">
        <v>9840</v>
      </c>
      <c r="R534" s="123">
        <v>3</v>
      </c>
      <c r="S534" s="122" t="s">
        <v>8816</v>
      </c>
      <c r="T534" s="396" t="s">
        <v>9305</v>
      </c>
      <c r="V534"/>
    </row>
    <row r="535" spans="1:22" ht="15.75" hidden="1" x14ac:dyDescent="0.25">
      <c r="A535" s="31">
        <v>3848</v>
      </c>
      <c r="B535" s="33" t="s">
        <v>300</v>
      </c>
      <c r="C535" s="53" t="s">
        <v>10121</v>
      </c>
      <c r="D535" s="9" t="s">
        <v>301</v>
      </c>
      <c r="E535" s="54" t="s">
        <v>10</v>
      </c>
      <c r="F535" s="54">
        <v>1</v>
      </c>
      <c r="G535" s="372" t="str">
        <f>VLOOKUP(N535,'BANG THAM CHIEU'!C:E,3,0)</f>
        <v>ID154507</v>
      </c>
      <c r="H535" s="53">
        <v>1</v>
      </c>
      <c r="J535" s="10" t="str">
        <f>VLOOKUP(N535,'BANG THAM CHIEU'!C:E,2,0)</f>
        <v>MA1.1</v>
      </c>
      <c r="K535" s="590">
        <f>VLOOKUP(G535,'BANG THAM CHIEU'!$E$4:F1597,2,0)*H535</f>
        <v>15464400</v>
      </c>
      <c r="L535" s="598">
        <f t="shared" si="8"/>
        <v>666.39662156338875</v>
      </c>
      <c r="M535" s="53" t="s">
        <v>9529</v>
      </c>
      <c r="N535" s="157" t="s">
        <v>9025</v>
      </c>
      <c r="O535" s="527">
        <v>44291</v>
      </c>
      <c r="P535" s="529" t="s">
        <v>10664</v>
      </c>
      <c r="Q535" s="122" t="s">
        <v>9938</v>
      </c>
      <c r="R535" s="123">
        <v>4</v>
      </c>
      <c r="S535" s="122" t="s">
        <v>7615</v>
      </c>
      <c r="T535" s="396" t="s">
        <v>9939</v>
      </c>
      <c r="V535"/>
    </row>
    <row r="536" spans="1:22" hidden="1" x14ac:dyDescent="0.25">
      <c r="A536" s="31">
        <v>3848</v>
      </c>
      <c r="B536" s="33" t="s">
        <v>300</v>
      </c>
      <c r="C536" s="53" t="s">
        <v>10121</v>
      </c>
      <c r="D536" s="9" t="s">
        <v>301</v>
      </c>
      <c r="E536" s="54" t="s">
        <v>10</v>
      </c>
      <c r="F536" s="54">
        <v>2</v>
      </c>
      <c r="G536" s="372" t="str">
        <f>VLOOKUP(N536,'BANG THAM CHIEU'!C:E,3,0)</f>
        <v>ID055443</v>
      </c>
      <c r="H536" s="53">
        <v>2</v>
      </c>
      <c r="J536" s="10" t="str">
        <f>VLOOKUP(N536,'BANG THAM CHIEU'!C:E,2,0)</f>
        <v>MKHO</v>
      </c>
      <c r="K536" s="590">
        <f>VLOOKUP(G536,'BANG THAM CHIEU'!$E$4:F1598,2,0)*H536</f>
        <v>10100000</v>
      </c>
      <c r="L536" s="598">
        <f t="shared" si="8"/>
        <v>435.23226751702146</v>
      </c>
      <c r="M536" s="53" t="s">
        <v>9530</v>
      </c>
      <c r="N536" s="11" t="s">
        <v>2137</v>
      </c>
      <c r="O536" s="527">
        <v>44292</v>
      </c>
      <c r="P536" s="529" t="s">
        <v>10664</v>
      </c>
      <c r="Q536" s="122" t="s">
        <v>9938</v>
      </c>
      <c r="R536" s="123">
        <v>4</v>
      </c>
      <c r="S536" s="122" t="s">
        <v>7615</v>
      </c>
      <c r="T536" s="396" t="s">
        <v>8693</v>
      </c>
      <c r="V536"/>
    </row>
    <row r="537" spans="1:22" hidden="1" x14ac:dyDescent="0.25">
      <c r="A537" s="31">
        <v>3848</v>
      </c>
      <c r="B537" s="33" t="s">
        <v>300</v>
      </c>
      <c r="C537" s="53" t="s">
        <v>10121</v>
      </c>
      <c r="D537" s="9" t="s">
        <v>301</v>
      </c>
      <c r="E537" s="54" t="s">
        <v>10</v>
      </c>
      <c r="F537" s="54">
        <v>3</v>
      </c>
      <c r="G537" s="372" t="str">
        <f>VLOOKUP(N537,'BANG THAM CHIEU'!C:E,3,0)</f>
        <v>ID055446</v>
      </c>
      <c r="H537" s="53">
        <v>2</v>
      </c>
      <c r="J537" s="10" t="str">
        <f>VLOOKUP(N537,'BANG THAM CHIEU'!C:E,2,0)</f>
        <v>MKHO</v>
      </c>
      <c r="K537" s="590">
        <f>VLOOKUP(G537,'BANG THAM CHIEU'!$E$4:F1599,2,0)*H537</f>
        <v>4903200</v>
      </c>
      <c r="L537" s="598">
        <f t="shared" si="8"/>
        <v>211.29018357321382</v>
      </c>
      <c r="M537" s="53" t="s">
        <v>9530</v>
      </c>
      <c r="N537" s="11" t="s">
        <v>6608</v>
      </c>
      <c r="O537" s="527">
        <v>44292</v>
      </c>
      <c r="P537" s="529" t="s">
        <v>10664</v>
      </c>
      <c r="Q537" s="122" t="s">
        <v>9938</v>
      </c>
      <c r="R537" s="123">
        <v>4</v>
      </c>
      <c r="S537" s="122" t="s">
        <v>7615</v>
      </c>
      <c r="T537" s="396" t="s">
        <v>9940</v>
      </c>
      <c r="V537"/>
    </row>
    <row r="538" spans="1:22" ht="45" hidden="1" x14ac:dyDescent="0.25">
      <c r="A538" s="31">
        <v>3848</v>
      </c>
      <c r="B538" s="33" t="s">
        <v>300</v>
      </c>
      <c r="C538" s="53" t="s">
        <v>10121</v>
      </c>
      <c r="D538" s="9" t="s">
        <v>301</v>
      </c>
      <c r="E538" s="54" t="s">
        <v>10</v>
      </c>
      <c r="F538" s="54">
        <v>4</v>
      </c>
      <c r="G538" s="372" t="str">
        <f>VLOOKUP(N538,'BANG THAM CHIEU'!C:E,3,0)</f>
        <v>ID057031</v>
      </c>
      <c r="H538" s="53">
        <v>25</v>
      </c>
      <c r="J538" s="10" t="str">
        <f>VLOOKUP(N538,'BANG THAM CHIEU'!C:E,2,0)</f>
        <v>MC2.2</v>
      </c>
      <c r="K538" s="590">
        <f>VLOOKUP(G538,'BANG THAM CHIEU'!$E$4:F1600,2,0)*H538</f>
        <v>287500</v>
      </c>
      <c r="L538" s="598">
        <f t="shared" si="8"/>
        <v>12.389037317935017</v>
      </c>
      <c r="M538" s="53" t="s">
        <v>9530</v>
      </c>
      <c r="N538" s="426" t="s">
        <v>9652</v>
      </c>
      <c r="O538" s="527">
        <v>44292</v>
      </c>
      <c r="P538" s="529" t="s">
        <v>10664</v>
      </c>
      <c r="Q538" s="122" t="s">
        <v>9938</v>
      </c>
      <c r="R538" s="123">
        <v>4</v>
      </c>
      <c r="S538" s="122" t="s">
        <v>7614</v>
      </c>
      <c r="T538" s="396" t="s">
        <v>8693</v>
      </c>
      <c r="V538"/>
    </row>
    <row r="539" spans="1:22" hidden="1" x14ac:dyDescent="0.25">
      <c r="A539" s="31">
        <v>3848</v>
      </c>
      <c r="B539" s="33" t="s">
        <v>300</v>
      </c>
      <c r="C539" s="53" t="s">
        <v>10121</v>
      </c>
      <c r="D539" s="9" t="s">
        <v>301</v>
      </c>
      <c r="E539" s="54" t="s">
        <v>10</v>
      </c>
      <c r="F539" s="54">
        <v>5</v>
      </c>
      <c r="G539" s="372" t="str">
        <f>VLOOKUP(N539,'BANG THAM CHIEU'!C:E,3,0)</f>
        <v>ID055552</v>
      </c>
      <c r="H539" s="53">
        <v>6</v>
      </c>
      <c r="J539" s="10" t="str">
        <f>VLOOKUP(N539,'BANG THAM CHIEU'!C:E,2,0)</f>
        <v>MB1.3</v>
      </c>
      <c r="K539" s="590">
        <f>VLOOKUP(G539,'BANG THAM CHIEU'!$E$4:F1601,2,0)*H539</f>
        <v>34788</v>
      </c>
      <c r="L539" s="598">
        <f t="shared" si="8"/>
        <v>1.4990950616219942</v>
      </c>
      <c r="M539" s="53" t="s">
        <v>9530</v>
      </c>
      <c r="N539" s="31" t="s">
        <v>7244</v>
      </c>
      <c r="O539" s="527">
        <v>44292</v>
      </c>
      <c r="P539" s="529" t="s">
        <v>10664</v>
      </c>
      <c r="Q539" s="122" t="s">
        <v>9938</v>
      </c>
      <c r="R539" s="123">
        <v>4</v>
      </c>
      <c r="S539" s="122" t="s">
        <v>8816</v>
      </c>
      <c r="T539" s="396" t="s">
        <v>9944</v>
      </c>
      <c r="V539"/>
    </row>
    <row r="540" spans="1:22" hidden="1" x14ac:dyDescent="0.25">
      <c r="A540" s="31">
        <v>3848</v>
      </c>
      <c r="B540" s="33" t="s">
        <v>300</v>
      </c>
      <c r="C540" s="53" t="s">
        <v>10121</v>
      </c>
      <c r="D540" s="9" t="s">
        <v>301</v>
      </c>
      <c r="E540" s="54" t="s">
        <v>10</v>
      </c>
      <c r="F540" s="54">
        <v>6</v>
      </c>
      <c r="G540" s="372" t="str">
        <f>VLOOKUP(N540,'BANG THAM CHIEU'!C:E,3,0)</f>
        <v>ID055596</v>
      </c>
      <c r="H540" s="53">
        <v>1</v>
      </c>
      <c r="J540" s="10" t="str">
        <f>VLOOKUP(N540,'BANG THAM CHIEU'!C:E,2,0)</f>
        <v>MA1.1</v>
      </c>
      <c r="K540" s="590">
        <f>VLOOKUP(G540,'BANG THAM CHIEU'!$E$4:F1602,2,0)*H540</f>
        <v>32000</v>
      </c>
      <c r="L540" s="598">
        <f t="shared" si="8"/>
        <v>1.3789537188658105</v>
      </c>
      <c r="M540" s="53" t="s">
        <v>9530</v>
      </c>
      <c r="N540" s="31" t="s">
        <v>6838</v>
      </c>
      <c r="O540" s="527">
        <v>44292</v>
      </c>
      <c r="P540" s="529" t="s">
        <v>10664</v>
      </c>
      <c r="Q540" s="122" t="s">
        <v>9938</v>
      </c>
      <c r="R540" s="123">
        <v>4</v>
      </c>
      <c r="S540" s="122" t="s">
        <v>8816</v>
      </c>
      <c r="T540" s="396" t="s">
        <v>9943</v>
      </c>
      <c r="V540"/>
    </row>
    <row r="541" spans="1:22" hidden="1" x14ac:dyDescent="0.25">
      <c r="A541" s="31">
        <v>3848</v>
      </c>
      <c r="B541" s="33" t="s">
        <v>300</v>
      </c>
      <c r="C541" s="53" t="s">
        <v>10121</v>
      </c>
      <c r="D541" s="9" t="s">
        <v>301</v>
      </c>
      <c r="E541" s="54" t="s">
        <v>10</v>
      </c>
      <c r="F541" s="54">
        <v>7</v>
      </c>
      <c r="G541" s="372" t="str">
        <f>VLOOKUP(N541,'BANG THAM CHIEU'!C:E,3,0)</f>
        <v>ID055595</v>
      </c>
      <c r="H541" s="53">
        <v>1</v>
      </c>
      <c r="J541" s="10" t="str">
        <f>VLOOKUP(N541,'BANG THAM CHIEU'!C:E,2,0)</f>
        <v>MB1.2</v>
      </c>
      <c r="K541" s="590">
        <f>VLOOKUP(G541,'BANG THAM CHIEU'!$E$4:F1603,2,0)*H541</f>
        <v>25000</v>
      </c>
      <c r="L541" s="598">
        <f t="shared" si="8"/>
        <v>1.0773075928639144</v>
      </c>
      <c r="M541" s="53" t="s">
        <v>9530</v>
      </c>
      <c r="N541" s="31" t="s">
        <v>6837</v>
      </c>
      <c r="O541" s="527">
        <v>44292</v>
      </c>
      <c r="P541" s="529" t="s">
        <v>10664</v>
      </c>
      <c r="Q541" s="122" t="s">
        <v>9938</v>
      </c>
      <c r="R541" s="123">
        <v>4</v>
      </c>
      <c r="S541" s="122" t="s">
        <v>8816</v>
      </c>
      <c r="T541" s="396" t="s">
        <v>9943</v>
      </c>
      <c r="V541"/>
    </row>
    <row r="542" spans="1:22" hidden="1" x14ac:dyDescent="0.25">
      <c r="A542" s="31">
        <v>3848</v>
      </c>
      <c r="B542" s="33" t="s">
        <v>300</v>
      </c>
      <c r="C542" s="53" t="s">
        <v>10121</v>
      </c>
      <c r="D542" s="9" t="s">
        <v>301</v>
      </c>
      <c r="E542" s="54" t="s">
        <v>10</v>
      </c>
      <c r="F542" s="54">
        <v>8</v>
      </c>
      <c r="G542" s="372" t="str">
        <f>VLOOKUP(N542,'BANG THAM CHIEU'!C:E,3,0)</f>
        <v>ID055594</v>
      </c>
      <c r="H542" s="53">
        <v>1</v>
      </c>
      <c r="J542" s="10" t="str">
        <f>VLOOKUP(N542,'BANG THAM CHIEU'!C:E,2,0)</f>
        <v>MB1.2</v>
      </c>
      <c r="K542" s="590">
        <f>VLOOKUP(G542,'BANG THAM CHIEU'!$E$4:F1604,2,0)*H542</f>
        <v>6000</v>
      </c>
      <c r="L542" s="598">
        <f t="shared" si="8"/>
        <v>0.25855382228733947</v>
      </c>
      <c r="M542" s="53" t="s">
        <v>9530</v>
      </c>
      <c r="N542" s="31" t="s">
        <v>6813</v>
      </c>
      <c r="O542" s="527">
        <v>44292</v>
      </c>
      <c r="P542" s="529" t="s">
        <v>10664</v>
      </c>
      <c r="Q542" s="122" t="s">
        <v>9938</v>
      </c>
      <c r="R542" s="123">
        <v>4</v>
      </c>
      <c r="S542" s="122" t="s">
        <v>8816</v>
      </c>
      <c r="T542" s="396" t="s">
        <v>9943</v>
      </c>
      <c r="V542"/>
    </row>
    <row r="543" spans="1:22" hidden="1" x14ac:dyDescent="0.25">
      <c r="A543" s="31">
        <v>3848</v>
      </c>
      <c r="B543" s="33" t="s">
        <v>300</v>
      </c>
      <c r="C543" s="53" t="s">
        <v>10121</v>
      </c>
      <c r="D543" s="9" t="s">
        <v>301</v>
      </c>
      <c r="E543" s="54" t="s">
        <v>10</v>
      </c>
      <c r="F543" s="54">
        <v>9</v>
      </c>
      <c r="G543" s="372" t="str">
        <f>VLOOKUP(N543,'BANG THAM CHIEU'!C:E,3,0)</f>
        <v>ID057188</v>
      </c>
      <c r="H543" s="53">
        <v>17</v>
      </c>
      <c r="J543" s="10" t="str">
        <f>VLOOKUP(N543,'BANG THAM CHIEU'!C:E,2,0)</f>
        <v>MB1.2</v>
      </c>
      <c r="K543" s="590">
        <f>VLOOKUP(G543,'BANG THAM CHIEU'!$E$4:F1605,2,0)*H543</f>
        <v>68000</v>
      </c>
      <c r="L543" s="598">
        <f t="shared" si="8"/>
        <v>2.9302766525898476</v>
      </c>
      <c r="M543" s="53" t="s">
        <v>9530</v>
      </c>
      <c r="N543" s="31" t="s">
        <v>6870</v>
      </c>
      <c r="O543" s="527">
        <v>44292</v>
      </c>
      <c r="P543" s="529" t="s">
        <v>10664</v>
      </c>
      <c r="Q543" s="122" t="s">
        <v>9938</v>
      </c>
      <c r="R543" s="123">
        <v>4</v>
      </c>
      <c r="S543" s="122" t="s">
        <v>8816</v>
      </c>
      <c r="T543" s="396" t="s">
        <v>9943</v>
      </c>
      <c r="V543"/>
    </row>
    <row r="544" spans="1:22" hidden="1" x14ac:dyDescent="0.25">
      <c r="A544" s="31">
        <v>3848</v>
      </c>
      <c r="B544" s="33" t="s">
        <v>300</v>
      </c>
      <c r="C544" s="53" t="s">
        <v>10121</v>
      </c>
      <c r="D544" s="9" t="s">
        <v>301</v>
      </c>
      <c r="E544" s="54" t="s">
        <v>10</v>
      </c>
      <c r="F544" s="54">
        <v>10</v>
      </c>
      <c r="G544" s="372" t="str">
        <f>VLOOKUP(N544,'BANG THAM CHIEU'!C:E,3,0)</f>
        <v>ID057178</v>
      </c>
      <c r="H544" s="53">
        <v>5</v>
      </c>
      <c r="J544" s="10" t="str">
        <f>VLOOKUP(N544,'BANG THAM CHIEU'!C:E,2,0)</f>
        <v>MB1.2</v>
      </c>
      <c r="K544" s="590">
        <f>VLOOKUP(G544,'BANG THAM CHIEU'!$E$4:F1606,2,0)*H544</f>
        <v>50000</v>
      </c>
      <c r="L544" s="598">
        <f t="shared" si="8"/>
        <v>2.1546151857278288</v>
      </c>
      <c r="M544" s="53" t="s">
        <v>9530</v>
      </c>
      <c r="N544" s="31" t="s">
        <v>6824</v>
      </c>
      <c r="O544" s="527">
        <v>44292</v>
      </c>
      <c r="P544" s="529" t="s">
        <v>10664</v>
      </c>
      <c r="Q544" s="122" t="s">
        <v>9938</v>
      </c>
      <c r="R544" s="123">
        <v>4</v>
      </c>
      <c r="S544" s="122" t="s">
        <v>8816</v>
      </c>
      <c r="T544" s="396" t="s">
        <v>9943</v>
      </c>
      <c r="V544"/>
    </row>
    <row r="545" spans="1:22" hidden="1" x14ac:dyDescent="0.25">
      <c r="A545" s="31">
        <v>3848</v>
      </c>
      <c r="B545" s="33" t="s">
        <v>300</v>
      </c>
      <c r="C545" s="53" t="s">
        <v>10121</v>
      </c>
      <c r="D545" s="9" t="s">
        <v>301</v>
      </c>
      <c r="E545" s="54" t="s">
        <v>10</v>
      </c>
      <c r="F545" s="54">
        <v>11</v>
      </c>
      <c r="G545" s="372" t="str">
        <f>VLOOKUP(N545,'BANG THAM CHIEU'!C:E,3,0)</f>
        <v>ID057177</v>
      </c>
      <c r="H545" s="53">
        <v>1</v>
      </c>
      <c r="J545" s="10" t="str">
        <f>VLOOKUP(N545,'BANG THAM CHIEU'!C:E,2,0)</f>
        <v>MB1.2</v>
      </c>
      <c r="K545" s="590">
        <f>VLOOKUP(G545,'BANG THAM CHIEU'!$E$4:F1607,2,0)*H545</f>
        <v>4000</v>
      </c>
      <c r="L545" s="598">
        <f t="shared" si="8"/>
        <v>0.17236921485822632</v>
      </c>
      <c r="M545" s="53" t="s">
        <v>9530</v>
      </c>
      <c r="N545" s="31" t="s">
        <v>6808</v>
      </c>
      <c r="O545" s="527">
        <v>44292</v>
      </c>
      <c r="P545" s="529" t="s">
        <v>10664</v>
      </c>
      <c r="Q545" s="122" t="s">
        <v>9938</v>
      </c>
      <c r="R545" s="123">
        <v>4</v>
      </c>
      <c r="S545" s="122" t="s">
        <v>8816</v>
      </c>
      <c r="T545" s="396" t="s">
        <v>9943</v>
      </c>
      <c r="V545"/>
    </row>
    <row r="546" spans="1:22" hidden="1" x14ac:dyDescent="0.25">
      <c r="A546" s="31">
        <v>3848</v>
      </c>
      <c r="B546" s="33" t="s">
        <v>300</v>
      </c>
      <c r="C546" s="53" t="s">
        <v>10121</v>
      </c>
      <c r="D546" s="9" t="s">
        <v>301</v>
      </c>
      <c r="E546" s="54" t="s">
        <v>10</v>
      </c>
      <c r="F546" s="54">
        <v>12</v>
      </c>
      <c r="G546" s="372" t="str">
        <f>VLOOKUP(N546,'BANG THAM CHIEU'!C:E,3,0)</f>
        <v>ID055593</v>
      </c>
      <c r="H546" s="53">
        <v>1</v>
      </c>
      <c r="J546" s="10" t="str">
        <f>VLOOKUP(N546,'BANG THAM CHIEU'!C:E,2,0)</f>
        <v>MB1.2</v>
      </c>
      <c r="K546" s="590">
        <f>VLOOKUP(G546,'BANG THAM CHIEU'!$E$4:F1608,2,0)*H546</f>
        <v>7000</v>
      </c>
      <c r="L546" s="598">
        <f t="shared" si="8"/>
        <v>0.30164612600189605</v>
      </c>
      <c r="M546" s="53" t="s">
        <v>9530</v>
      </c>
      <c r="N546" s="31" t="s">
        <v>10488</v>
      </c>
      <c r="O546" s="527">
        <v>44292</v>
      </c>
      <c r="P546" s="529" t="s">
        <v>10664</v>
      </c>
      <c r="Q546" s="122" t="s">
        <v>9938</v>
      </c>
      <c r="R546" s="123">
        <v>4</v>
      </c>
      <c r="S546" s="122" t="s">
        <v>8816</v>
      </c>
      <c r="T546" s="396" t="s">
        <v>9943</v>
      </c>
      <c r="V546"/>
    </row>
    <row r="547" spans="1:22" s="39" customFormat="1" hidden="1" x14ac:dyDescent="0.25">
      <c r="A547" s="31">
        <v>3848</v>
      </c>
      <c r="B547" s="31" t="s">
        <v>300</v>
      </c>
      <c r="C547" s="53" t="s">
        <v>10121</v>
      </c>
      <c r="D547" s="36" t="s">
        <v>301</v>
      </c>
      <c r="E547" s="37" t="s">
        <v>10</v>
      </c>
      <c r="F547" s="54">
        <v>13</v>
      </c>
      <c r="G547" s="373" t="str">
        <f>VLOOKUP(N547,'BANG THAM CHIEU'!C:E,3,0)</f>
        <v>ID057197</v>
      </c>
      <c r="H547" s="53">
        <v>1</v>
      </c>
      <c r="I547" s="11"/>
      <c r="J547" s="38" t="str">
        <f>VLOOKUP(N547,'BANG THAM CHIEU'!C:E,2,0)</f>
        <v>MB1.2</v>
      </c>
      <c r="K547" s="590">
        <f>VLOOKUP(G547,'BANG THAM CHIEU'!$E$4:F1609,2,0)*H547</f>
        <v>30000</v>
      </c>
      <c r="L547" s="598">
        <f t="shared" si="8"/>
        <v>1.2927691114366975</v>
      </c>
      <c r="M547" s="11" t="s">
        <v>9530</v>
      </c>
      <c r="N547" s="31" t="s">
        <v>6871</v>
      </c>
      <c r="O547" s="527">
        <v>44292</v>
      </c>
      <c r="P547" s="529" t="s">
        <v>10664</v>
      </c>
      <c r="Q547" s="122" t="s">
        <v>9938</v>
      </c>
      <c r="R547" s="123">
        <v>4</v>
      </c>
      <c r="S547" s="122" t="s">
        <v>8816</v>
      </c>
      <c r="T547" s="396" t="s">
        <v>9943</v>
      </c>
      <c r="V547"/>
    </row>
    <row r="548" spans="1:22" hidden="1" x14ac:dyDescent="0.25">
      <c r="A548" s="31">
        <v>3848</v>
      </c>
      <c r="B548" s="33" t="s">
        <v>300</v>
      </c>
      <c r="C548" s="53" t="s">
        <v>10121</v>
      </c>
      <c r="D548" s="9" t="s">
        <v>301</v>
      </c>
      <c r="E548" s="54" t="s">
        <v>10</v>
      </c>
      <c r="F548" s="54">
        <v>14</v>
      </c>
      <c r="G548" s="373" t="str">
        <f>VLOOKUP(N548,'BANG THAM CHIEU'!C:E,3,0)</f>
        <v>ID055727</v>
      </c>
      <c r="H548" s="11">
        <v>5</v>
      </c>
      <c r="J548" s="10" t="str">
        <f>VLOOKUP(N548,'BANG THAM CHIEU'!C:E,2,0)</f>
        <v>MB3.2</v>
      </c>
      <c r="K548" s="590">
        <f>VLOOKUP(G548,'BANG THAM CHIEU'!$E$4:F1610,2,0)*H548</f>
        <v>425000</v>
      </c>
      <c r="L548" s="598">
        <f t="shared" si="8"/>
        <v>18.314229078686548</v>
      </c>
      <c r="M548" s="53" t="s">
        <v>9530</v>
      </c>
      <c r="N548" s="11" t="s">
        <v>9646</v>
      </c>
      <c r="O548" s="527">
        <v>44293</v>
      </c>
      <c r="P548" s="529" t="s">
        <v>10664</v>
      </c>
      <c r="Q548" s="122" t="s">
        <v>9938</v>
      </c>
      <c r="R548" s="123">
        <v>4</v>
      </c>
      <c r="S548" s="122" t="s">
        <v>7619</v>
      </c>
      <c r="T548" s="396" t="s">
        <v>8693</v>
      </c>
      <c r="V548"/>
    </row>
    <row r="549" spans="1:22" hidden="1" x14ac:dyDescent="0.25">
      <c r="A549" s="31">
        <v>3848</v>
      </c>
      <c r="B549" s="33" t="s">
        <v>300</v>
      </c>
      <c r="C549" s="53" t="s">
        <v>10121</v>
      </c>
      <c r="D549" s="9" t="s">
        <v>301</v>
      </c>
      <c r="E549" s="54" t="s">
        <v>10</v>
      </c>
      <c r="F549" s="54">
        <v>15</v>
      </c>
      <c r="G549" s="372" t="str">
        <f>VLOOKUP(N549,'BANG THAM CHIEU'!C:E,3,0)</f>
        <v>ID055781</v>
      </c>
      <c r="H549" s="53">
        <v>5</v>
      </c>
      <c r="J549" s="10" t="str">
        <f>VLOOKUP(N549,'BANG THAM CHIEU'!C:E,2,0)</f>
        <v>MC2.2</v>
      </c>
      <c r="K549" s="590">
        <f>VLOOKUP(G549,'BANG THAM CHIEU'!$E$4:F1611,2,0)*H549</f>
        <v>24400</v>
      </c>
      <c r="L549" s="598">
        <f t="shared" si="8"/>
        <v>1.0514522106351805</v>
      </c>
      <c r="M549" s="53" t="s">
        <v>9530</v>
      </c>
      <c r="N549" s="11" t="s">
        <v>9647</v>
      </c>
      <c r="O549" s="527">
        <v>44293</v>
      </c>
      <c r="P549" s="529" t="s">
        <v>10664</v>
      </c>
      <c r="Q549" s="122" t="s">
        <v>9938</v>
      </c>
      <c r="R549" s="123">
        <v>4</v>
      </c>
      <c r="S549" s="122" t="s">
        <v>7619</v>
      </c>
      <c r="T549" s="396" t="s">
        <v>8693</v>
      </c>
      <c r="V549"/>
    </row>
    <row r="550" spans="1:22" hidden="1" x14ac:dyDescent="0.25">
      <c r="A550" s="31">
        <v>3848</v>
      </c>
      <c r="B550" s="33" t="s">
        <v>300</v>
      </c>
      <c r="C550" s="53" t="s">
        <v>10121</v>
      </c>
      <c r="D550" s="9" t="s">
        <v>301</v>
      </c>
      <c r="E550" s="54" t="s">
        <v>10</v>
      </c>
      <c r="F550" s="54">
        <v>16</v>
      </c>
      <c r="G550" s="372" t="str">
        <f>VLOOKUP(N550,'BANG THAM CHIEU'!C:E,3,0)</f>
        <v>ID055725</v>
      </c>
      <c r="H550" s="53">
        <v>15</v>
      </c>
      <c r="J550" s="10" t="str">
        <f>VLOOKUP(N550,'BANG THAM CHIEU'!C:E,2,0)</f>
        <v>MB3.2</v>
      </c>
      <c r="K550" s="590">
        <f>VLOOKUP(G550,'BANG THAM CHIEU'!$E$4:F1612,2,0)*H550</f>
        <v>255000</v>
      </c>
      <c r="L550" s="598">
        <f t="shared" si="8"/>
        <v>10.988537447211929</v>
      </c>
      <c r="M550" s="53" t="s">
        <v>9530</v>
      </c>
      <c r="N550" s="175" t="s">
        <v>4457</v>
      </c>
      <c r="O550" s="527">
        <v>44293</v>
      </c>
      <c r="P550" s="529" t="s">
        <v>10664</v>
      </c>
      <c r="Q550" s="122" t="s">
        <v>9938</v>
      </c>
      <c r="R550" s="123">
        <v>4</v>
      </c>
      <c r="S550" s="122" t="s">
        <v>7619</v>
      </c>
      <c r="T550" s="396" t="s">
        <v>9945</v>
      </c>
      <c r="V550"/>
    </row>
    <row r="551" spans="1:22" hidden="1" x14ac:dyDescent="0.25">
      <c r="A551" s="31">
        <v>3848</v>
      </c>
      <c r="B551" s="33" t="s">
        <v>300</v>
      </c>
      <c r="C551" s="53" t="s">
        <v>10121</v>
      </c>
      <c r="D551" s="9" t="s">
        <v>301</v>
      </c>
      <c r="E551" s="54" t="s">
        <v>10</v>
      </c>
      <c r="F551" s="54">
        <v>17</v>
      </c>
      <c r="G551" s="372" t="str">
        <f>VLOOKUP(N551,'BANG THAM CHIEU'!C:E,3,0)</f>
        <v>ID055281</v>
      </c>
      <c r="H551" s="53">
        <v>2</v>
      </c>
      <c r="J551" s="10" t="str">
        <f>VLOOKUP(N551,'BANG THAM CHIEU'!C:E,2,0)</f>
        <v>MB3.3</v>
      </c>
      <c r="K551" s="590">
        <f>VLOOKUP(G551,'BANG THAM CHIEU'!$E$4:F1613,2,0)*H551</f>
        <v>60000</v>
      </c>
      <c r="L551" s="598">
        <f t="shared" si="8"/>
        <v>2.585538222873395</v>
      </c>
      <c r="M551" s="53" t="s">
        <v>9530</v>
      </c>
      <c r="N551" s="11" t="s">
        <v>4540</v>
      </c>
      <c r="O551" s="527">
        <v>44293</v>
      </c>
      <c r="P551" s="529" t="s">
        <v>10664</v>
      </c>
      <c r="Q551" s="122" t="s">
        <v>9938</v>
      </c>
      <c r="R551" s="123">
        <v>4</v>
      </c>
      <c r="S551" s="122" t="s">
        <v>7619</v>
      </c>
      <c r="T551" s="396" t="s">
        <v>9945</v>
      </c>
      <c r="V551"/>
    </row>
    <row r="552" spans="1:22" hidden="1" x14ac:dyDescent="0.25">
      <c r="A552" s="31">
        <v>3848</v>
      </c>
      <c r="B552" s="33" t="s">
        <v>300</v>
      </c>
      <c r="C552" s="53" t="s">
        <v>10121</v>
      </c>
      <c r="D552" s="34" t="s">
        <v>301</v>
      </c>
      <c r="E552" s="35" t="s">
        <v>10</v>
      </c>
      <c r="F552" s="54">
        <v>18</v>
      </c>
      <c r="G552" s="372" t="str">
        <f>VLOOKUP(N552,'BANG THAM CHIEU'!C:E,3,0)</f>
        <v>ID057041</v>
      </c>
      <c r="H552" s="53">
        <v>1</v>
      </c>
      <c r="J552" s="10" t="str">
        <f>VLOOKUP(N552,'BANG THAM CHIEU'!C:E,2,0)</f>
        <v>MB1.2</v>
      </c>
      <c r="K552" s="590">
        <f>VLOOKUP(G552,'BANG THAM CHIEU'!$E$4:F1614,2,0)*H552</f>
        <v>79000</v>
      </c>
      <c r="L552" s="598">
        <f t="shared" si="8"/>
        <v>3.40429199344997</v>
      </c>
      <c r="M552" s="53" t="s">
        <v>9530</v>
      </c>
      <c r="N552" s="31" t="s">
        <v>6607</v>
      </c>
      <c r="O552" s="527">
        <v>44293</v>
      </c>
      <c r="P552" s="529" t="s">
        <v>10664</v>
      </c>
      <c r="Q552" s="122" t="s">
        <v>9938</v>
      </c>
      <c r="R552" s="123">
        <v>4</v>
      </c>
      <c r="S552" s="122" t="s">
        <v>7619</v>
      </c>
      <c r="T552" s="396" t="s">
        <v>9945</v>
      </c>
      <c r="V552"/>
    </row>
    <row r="553" spans="1:22" hidden="1" x14ac:dyDescent="0.25">
      <c r="A553" s="31">
        <v>3848</v>
      </c>
      <c r="B553" s="33" t="s">
        <v>300</v>
      </c>
      <c r="C553" s="53" t="s">
        <v>10121</v>
      </c>
      <c r="D553" s="34" t="s">
        <v>301</v>
      </c>
      <c r="E553" s="35" t="s">
        <v>10</v>
      </c>
      <c r="F553" s="54">
        <v>19</v>
      </c>
      <c r="G553" s="372" t="str">
        <f>VLOOKUP(N553,'BANG THAM CHIEU'!C:E,3,0)</f>
        <v>ID055726</v>
      </c>
      <c r="H553" s="53">
        <v>3</v>
      </c>
      <c r="J553" s="10" t="str">
        <f>VLOOKUP(N553,'BANG THAM CHIEU'!C:E,2,0)</f>
        <v>MB3.2</v>
      </c>
      <c r="K553" s="590">
        <f>VLOOKUP(G553,'BANG THAM CHIEU'!$E$4:F1615,2,0)*H553</f>
        <v>48000</v>
      </c>
      <c r="L553" s="598">
        <f t="shared" si="8"/>
        <v>2.0684305782987158</v>
      </c>
      <c r="M553" s="53" t="s">
        <v>9530</v>
      </c>
      <c r="N553" s="151" t="s">
        <v>2147</v>
      </c>
      <c r="O553" s="527">
        <v>44293</v>
      </c>
      <c r="P553" s="529" t="s">
        <v>10664</v>
      </c>
      <c r="Q553" s="122" t="s">
        <v>9938</v>
      </c>
      <c r="R553" s="123">
        <v>4</v>
      </c>
      <c r="S553" s="122" t="s">
        <v>7619</v>
      </c>
      <c r="T553" s="396" t="s">
        <v>9945</v>
      </c>
      <c r="V553"/>
    </row>
    <row r="554" spans="1:22" hidden="1" x14ac:dyDescent="0.25">
      <c r="A554" s="31">
        <v>3848</v>
      </c>
      <c r="B554" s="33" t="s">
        <v>300</v>
      </c>
      <c r="C554" s="53" t="s">
        <v>10121</v>
      </c>
      <c r="D554" s="34" t="s">
        <v>301</v>
      </c>
      <c r="E554" s="35" t="s">
        <v>10</v>
      </c>
      <c r="F554" s="54">
        <v>20</v>
      </c>
      <c r="G554" s="372" t="str">
        <f>VLOOKUP(N554,'BANG THAM CHIEU'!C:E,3,0)</f>
        <v>ID055768</v>
      </c>
      <c r="H554" s="53">
        <v>3</v>
      </c>
      <c r="J554" s="10" t="str">
        <f>VLOOKUP(N554,'BANG THAM CHIEU'!C:E,2,0)</f>
        <v>MB3.2</v>
      </c>
      <c r="K554" s="590">
        <f>VLOOKUP(G554,'BANG THAM CHIEU'!$E$4:F1616,2,0)*H554</f>
        <v>48000</v>
      </c>
      <c r="L554" s="598">
        <f t="shared" si="8"/>
        <v>2.0684305782987158</v>
      </c>
      <c r="M554" s="53" t="s">
        <v>9530</v>
      </c>
      <c r="N554" s="31" t="s">
        <v>2148</v>
      </c>
      <c r="O554" s="527">
        <v>44293</v>
      </c>
      <c r="P554" s="529" t="s">
        <v>10664</v>
      </c>
      <c r="Q554" s="122" t="s">
        <v>9938</v>
      </c>
      <c r="R554" s="123">
        <v>4</v>
      </c>
      <c r="S554" s="122" t="s">
        <v>7619</v>
      </c>
      <c r="T554" s="396" t="s">
        <v>9945</v>
      </c>
      <c r="V554"/>
    </row>
    <row r="555" spans="1:22" hidden="1" x14ac:dyDescent="0.25">
      <c r="A555" s="31">
        <v>3848</v>
      </c>
      <c r="B555" s="33" t="s">
        <v>300</v>
      </c>
      <c r="C555" s="53" t="s">
        <v>10121</v>
      </c>
      <c r="D555" s="34" t="s">
        <v>301</v>
      </c>
      <c r="E555" s="35" t="s">
        <v>10</v>
      </c>
      <c r="F555" s="54">
        <v>21</v>
      </c>
      <c r="G555" s="372" t="str">
        <f>VLOOKUP(N555,'BANG THAM CHIEU'!C:E,3,0)</f>
        <v>ID055771</v>
      </c>
      <c r="H555" s="53">
        <v>3</v>
      </c>
      <c r="J555" s="10" t="str">
        <f>VLOOKUP(N555,'BANG THAM CHIEU'!C:E,2,0)</f>
        <v>MB3.2</v>
      </c>
      <c r="K555" s="590">
        <f>VLOOKUP(G555,'BANG THAM CHIEU'!$E$4:F1617,2,0)*H555</f>
        <v>48000</v>
      </c>
      <c r="L555" s="598">
        <f t="shared" si="8"/>
        <v>2.0684305782987158</v>
      </c>
      <c r="M555" s="53" t="s">
        <v>9530</v>
      </c>
      <c r="N555" s="31" t="s">
        <v>2149</v>
      </c>
      <c r="O555" s="527">
        <v>44293</v>
      </c>
      <c r="P555" s="529" t="s">
        <v>10664</v>
      </c>
      <c r="Q555" s="122" t="s">
        <v>9938</v>
      </c>
      <c r="R555" s="123">
        <v>4</v>
      </c>
      <c r="S555" s="122" t="s">
        <v>7619</v>
      </c>
      <c r="T555" s="396" t="s">
        <v>9945</v>
      </c>
      <c r="V555"/>
    </row>
    <row r="556" spans="1:22" hidden="1" x14ac:dyDescent="0.25">
      <c r="A556" s="31">
        <v>3848</v>
      </c>
      <c r="B556" s="33" t="s">
        <v>300</v>
      </c>
      <c r="C556" s="53" t="s">
        <v>10121</v>
      </c>
      <c r="D556" s="34" t="s">
        <v>301</v>
      </c>
      <c r="E556" s="35" t="s">
        <v>10</v>
      </c>
      <c r="F556" s="54">
        <v>22</v>
      </c>
      <c r="G556" s="372" t="str">
        <f>VLOOKUP(N556,'BANG THAM CHIEU'!C:E,3,0)</f>
        <v>ID057177</v>
      </c>
      <c r="H556" s="53">
        <v>10</v>
      </c>
      <c r="J556" s="10" t="str">
        <f>VLOOKUP(N556,'BANG THAM CHIEU'!C:E,2,0)</f>
        <v>MB1.2</v>
      </c>
      <c r="K556" s="590">
        <f>VLOOKUP(G556,'BANG THAM CHIEU'!$E$4:F1618,2,0)*H556</f>
        <v>40000</v>
      </c>
      <c r="L556" s="598">
        <f t="shared" si="8"/>
        <v>1.7236921485822632</v>
      </c>
      <c r="M556" s="53" t="s">
        <v>9530</v>
      </c>
      <c r="N556" s="31" t="s">
        <v>6808</v>
      </c>
      <c r="O556" s="527">
        <v>44293</v>
      </c>
      <c r="P556" s="529" t="s">
        <v>10664</v>
      </c>
      <c r="Q556" s="122" t="s">
        <v>9938</v>
      </c>
      <c r="R556" s="123">
        <v>4</v>
      </c>
      <c r="S556" s="122" t="s">
        <v>7619</v>
      </c>
      <c r="T556" s="396" t="s">
        <v>9946</v>
      </c>
      <c r="V556"/>
    </row>
    <row r="557" spans="1:22" hidden="1" x14ac:dyDescent="0.25">
      <c r="A557" s="31">
        <v>3848</v>
      </c>
      <c r="B557" s="33" t="s">
        <v>300</v>
      </c>
      <c r="C557" s="53" t="s">
        <v>10121</v>
      </c>
      <c r="D557" s="34" t="s">
        <v>301</v>
      </c>
      <c r="E557" s="35" t="s">
        <v>10</v>
      </c>
      <c r="F557" s="54">
        <v>23</v>
      </c>
      <c r="G557" s="372" t="str">
        <f>VLOOKUP(N557,'BANG THAM CHIEU'!C:E,3,0)</f>
        <v>ID055757</v>
      </c>
      <c r="H557" s="53">
        <v>10</v>
      </c>
      <c r="J557" s="10" t="str">
        <f>VLOOKUP(N557,'BANG THAM CHIEU'!C:E,2,0)</f>
        <v>MB3.2</v>
      </c>
      <c r="K557" s="590">
        <f>VLOOKUP(G557,'BANG THAM CHIEU'!$E$4:F1619,2,0)*H557</f>
        <v>595780</v>
      </c>
      <c r="L557" s="598">
        <f t="shared" si="8"/>
        <v>25.67353270705852</v>
      </c>
      <c r="M557" s="53" t="s">
        <v>9530</v>
      </c>
      <c r="N557" s="11" t="s">
        <v>4539</v>
      </c>
      <c r="O557" s="527">
        <v>44294</v>
      </c>
      <c r="P557" s="529" t="s">
        <v>10664</v>
      </c>
      <c r="Q557" s="122" t="s">
        <v>9938</v>
      </c>
      <c r="R557" s="123">
        <v>4</v>
      </c>
      <c r="S557" s="122" t="s">
        <v>7616</v>
      </c>
      <c r="T557" s="396" t="s">
        <v>8693</v>
      </c>
      <c r="V557"/>
    </row>
    <row r="558" spans="1:22" hidden="1" x14ac:dyDescent="0.25">
      <c r="A558" s="31">
        <v>3848</v>
      </c>
      <c r="B558" s="33" t="s">
        <v>300</v>
      </c>
      <c r="C558" s="53" t="s">
        <v>10121</v>
      </c>
      <c r="D558" s="34" t="s">
        <v>301</v>
      </c>
      <c r="E558" s="35" t="s">
        <v>10</v>
      </c>
      <c r="F558" s="54">
        <v>24</v>
      </c>
      <c r="G558" s="372" t="e">
        <f>VLOOKUP(N558,'BANG THAM CHIEU'!C:E,3,0)</f>
        <v>#N/A</v>
      </c>
      <c r="H558" s="53">
        <v>50</v>
      </c>
      <c r="J558" s="10" t="e">
        <f>VLOOKUP(N558,'BANG THAM CHIEU'!C:E,2,0)</f>
        <v>#N/A</v>
      </c>
      <c r="K558" s="590" t="e">
        <f>VLOOKUP(G558,'BANG THAM CHIEU'!$E$4:F1620,2,0)*H558</f>
        <v>#N/A</v>
      </c>
      <c r="L558" s="598" t="e">
        <f t="shared" si="8"/>
        <v>#N/A</v>
      </c>
      <c r="M558" s="53" t="s">
        <v>9530</v>
      </c>
      <c r="N558" s="11" t="s">
        <v>1430</v>
      </c>
      <c r="O558" s="527">
        <v>44294</v>
      </c>
      <c r="P558" s="529" t="s">
        <v>10664</v>
      </c>
      <c r="Q558" s="122" t="s">
        <v>9938</v>
      </c>
      <c r="R558" s="123">
        <v>4</v>
      </c>
      <c r="S558" s="122" t="s">
        <v>7615</v>
      </c>
      <c r="T558" s="396" t="s">
        <v>9949</v>
      </c>
      <c r="V558"/>
    </row>
    <row r="559" spans="1:22" hidden="1" x14ac:dyDescent="0.25">
      <c r="A559" s="31">
        <v>3848</v>
      </c>
      <c r="B559" s="33" t="s">
        <v>300</v>
      </c>
      <c r="C559" s="53" t="s">
        <v>10121</v>
      </c>
      <c r="D559" s="34" t="s">
        <v>301</v>
      </c>
      <c r="E559" s="35" t="s">
        <v>10</v>
      </c>
      <c r="F559" s="54">
        <v>25</v>
      </c>
      <c r="G559" s="372" t="str">
        <f>VLOOKUP(N559,'BANG THAM CHIEU'!C:E,3,0)</f>
        <v>ID057041</v>
      </c>
      <c r="H559" s="53">
        <v>5</v>
      </c>
      <c r="J559" s="10" t="str">
        <f>VLOOKUP(N559,'BANG THAM CHIEU'!C:E,2,0)</f>
        <v>MB1.2</v>
      </c>
      <c r="K559" s="590">
        <f>VLOOKUP(G559,'BANG THAM CHIEU'!$E$4:F1621,2,0)*H559</f>
        <v>395000</v>
      </c>
      <c r="L559" s="598">
        <f t="shared" si="8"/>
        <v>17.02145996724985</v>
      </c>
      <c r="M559" s="53" t="s">
        <v>9530</v>
      </c>
      <c r="N559" s="31" t="s">
        <v>6607</v>
      </c>
      <c r="O559" s="527">
        <v>44294</v>
      </c>
      <c r="P559" s="529" t="s">
        <v>10664</v>
      </c>
      <c r="Q559" s="122" t="s">
        <v>9938</v>
      </c>
      <c r="R559" s="123">
        <v>4</v>
      </c>
      <c r="S559" s="122" t="s">
        <v>7615</v>
      </c>
      <c r="T559" s="396" t="s">
        <v>9949</v>
      </c>
      <c r="V559"/>
    </row>
    <row r="560" spans="1:22" hidden="1" x14ac:dyDescent="0.25">
      <c r="A560" s="31">
        <v>3848</v>
      </c>
      <c r="B560" s="33" t="s">
        <v>300</v>
      </c>
      <c r="C560" s="53" t="s">
        <v>10121</v>
      </c>
      <c r="D560" s="34" t="s">
        <v>301</v>
      </c>
      <c r="E560" s="35" t="s">
        <v>10</v>
      </c>
      <c r="F560" s="54">
        <v>26</v>
      </c>
      <c r="G560" s="372" t="str">
        <f>VLOOKUP(N560,'BANG THAM CHIEU'!C:E,3,0)</f>
        <v>ID055554</v>
      </c>
      <c r="H560" s="53">
        <v>2</v>
      </c>
      <c r="J560" s="10" t="str">
        <f>VLOOKUP(N560,'BANG THAM CHIEU'!C:E,2,0)</f>
        <v>MB1.3</v>
      </c>
      <c r="K560" s="590">
        <f>VLOOKUP(G560,'BANG THAM CHIEU'!$E$4:F1622,2,0)*H560</f>
        <v>24000</v>
      </c>
      <c r="L560" s="598">
        <f t="shared" si="8"/>
        <v>1.0342152891493579</v>
      </c>
      <c r="M560" s="53" t="s">
        <v>9530</v>
      </c>
      <c r="N560" s="31" t="s">
        <v>7242</v>
      </c>
      <c r="O560" s="527">
        <v>44295</v>
      </c>
      <c r="P560" s="529" t="s">
        <v>10664</v>
      </c>
      <c r="Q560" s="122" t="s">
        <v>9938</v>
      </c>
      <c r="R560" s="123">
        <v>4</v>
      </c>
      <c r="S560" s="122" t="s">
        <v>9948</v>
      </c>
      <c r="T560" s="396" t="s">
        <v>8693</v>
      </c>
      <c r="V560"/>
    </row>
    <row r="561" spans="1:22" hidden="1" x14ac:dyDescent="0.25">
      <c r="A561" s="31">
        <v>3848</v>
      </c>
      <c r="B561" s="33" t="s">
        <v>300</v>
      </c>
      <c r="C561" s="53" t="s">
        <v>10121</v>
      </c>
      <c r="D561" s="34" t="s">
        <v>301</v>
      </c>
      <c r="E561" s="35" t="s">
        <v>10</v>
      </c>
      <c r="F561" s="54">
        <v>27</v>
      </c>
      <c r="G561" s="372" t="str">
        <f>VLOOKUP(N561,'BANG THAM CHIEU'!C:E,3,0)</f>
        <v>ID055609</v>
      </c>
      <c r="H561" s="53">
        <v>2</v>
      </c>
      <c r="J561" s="10" t="str">
        <f>VLOOKUP(N561,'BANG THAM CHIEU'!C:E,2,0)</f>
        <v>MB1.1</v>
      </c>
      <c r="K561" s="590">
        <f>VLOOKUP(G561,'BANG THAM CHIEU'!$E$4:F1623,2,0)*H561</f>
        <v>190000</v>
      </c>
      <c r="L561" s="598">
        <f t="shared" si="8"/>
        <v>8.1875377057657506</v>
      </c>
      <c r="M561" s="53" t="s">
        <v>9530</v>
      </c>
      <c r="N561" s="31" t="s">
        <v>7897</v>
      </c>
      <c r="O561" s="527">
        <v>44295</v>
      </c>
      <c r="P561" s="529" t="s">
        <v>10664</v>
      </c>
      <c r="Q561" s="122" t="s">
        <v>9938</v>
      </c>
      <c r="R561" s="123">
        <v>4</v>
      </c>
      <c r="S561" s="122" t="s">
        <v>7615</v>
      </c>
      <c r="T561" s="396" t="s">
        <v>9416</v>
      </c>
      <c r="V561"/>
    </row>
    <row r="562" spans="1:22" hidden="1" x14ac:dyDescent="0.25">
      <c r="A562" s="31">
        <v>3848</v>
      </c>
      <c r="B562" s="33" t="s">
        <v>300</v>
      </c>
      <c r="C562" s="53" t="s">
        <v>10121</v>
      </c>
      <c r="D562" s="34" t="s">
        <v>301</v>
      </c>
      <c r="E562" s="35" t="s">
        <v>10</v>
      </c>
      <c r="F562" s="54">
        <v>28</v>
      </c>
      <c r="G562" s="372" t="str">
        <f>VLOOKUP(N562,'BANG THAM CHIEU'!C:E,3,0)</f>
        <v>ID055609</v>
      </c>
      <c r="H562" s="53">
        <v>1</v>
      </c>
      <c r="J562" s="10" t="str">
        <f>VLOOKUP(N562,'BANG THAM CHIEU'!C:E,2,0)</f>
        <v>MB1.1</v>
      </c>
      <c r="K562" s="590">
        <f>VLOOKUP(G562,'BANG THAM CHIEU'!$E$4:F1624,2,0)*H562</f>
        <v>95000</v>
      </c>
      <c r="L562" s="598">
        <f t="shared" si="8"/>
        <v>4.0937688528828753</v>
      </c>
      <c r="M562" s="53" t="s">
        <v>9530</v>
      </c>
      <c r="N562" s="31" t="s">
        <v>7897</v>
      </c>
      <c r="O562" s="527">
        <v>44295</v>
      </c>
      <c r="P562" s="529" t="s">
        <v>10664</v>
      </c>
      <c r="Q562" s="122" t="s">
        <v>9938</v>
      </c>
      <c r="R562" s="123">
        <v>4</v>
      </c>
      <c r="S562" s="122" t="s">
        <v>7614</v>
      </c>
      <c r="T562" s="396" t="s">
        <v>8693</v>
      </c>
      <c r="V562"/>
    </row>
    <row r="563" spans="1:22" hidden="1" x14ac:dyDescent="0.25">
      <c r="A563" s="31">
        <v>3848</v>
      </c>
      <c r="B563" s="33" t="s">
        <v>300</v>
      </c>
      <c r="C563" s="53" t="s">
        <v>10121</v>
      </c>
      <c r="D563" s="34" t="s">
        <v>301</v>
      </c>
      <c r="E563" s="35" t="s">
        <v>10</v>
      </c>
      <c r="F563" s="54">
        <v>29</v>
      </c>
      <c r="G563" s="372" t="str">
        <f>VLOOKUP(N563,'BANG THAM CHIEU'!C:E,3,0)</f>
        <v>ID055555</v>
      </c>
      <c r="H563" s="53">
        <v>5</v>
      </c>
      <c r="J563" s="10" t="str">
        <f>VLOOKUP(N563,'BANG THAM CHIEU'!C:E,2,0)</f>
        <v>MC3.4</v>
      </c>
      <c r="K563" s="590">
        <f>VLOOKUP(G563,'BANG THAM CHIEU'!$E$4:F1625,2,0)*H563</f>
        <v>110000</v>
      </c>
      <c r="L563" s="598">
        <f t="shared" si="8"/>
        <v>4.7401534086012242</v>
      </c>
      <c r="M563" s="53" t="s">
        <v>9530</v>
      </c>
      <c r="N563" s="31" t="s">
        <v>7232</v>
      </c>
      <c r="O563" s="527">
        <v>44295</v>
      </c>
      <c r="P563" s="529" t="s">
        <v>10664</v>
      </c>
      <c r="Q563" s="122" t="s">
        <v>9938</v>
      </c>
      <c r="R563" s="123">
        <v>4</v>
      </c>
      <c r="S563" s="122" t="s">
        <v>7614</v>
      </c>
      <c r="T563" s="396" t="s">
        <v>8693</v>
      </c>
      <c r="V563"/>
    </row>
    <row r="564" spans="1:22" hidden="1" x14ac:dyDescent="0.25">
      <c r="A564" s="31">
        <v>3848</v>
      </c>
      <c r="B564" s="33" t="s">
        <v>300</v>
      </c>
      <c r="C564" s="53" t="s">
        <v>10121</v>
      </c>
      <c r="D564" s="34" t="s">
        <v>301</v>
      </c>
      <c r="E564" s="35" t="s">
        <v>10</v>
      </c>
      <c r="F564" s="54">
        <v>30</v>
      </c>
      <c r="G564" s="372" t="str">
        <f>VLOOKUP(N564,'BANG THAM CHIEU'!C:E,3,0)</f>
        <v>ID154497</v>
      </c>
      <c r="H564" s="53">
        <v>1</v>
      </c>
      <c r="J564" s="10" t="str">
        <f>VLOOKUP(N564,'BANG THAM CHIEU'!C:E,2,0)</f>
        <v>MA1.1</v>
      </c>
      <c r="K564" s="590">
        <f>VLOOKUP(G564,'BANG THAM CHIEU'!$E$4:F1626,2,0)*H564</f>
        <v>2600200</v>
      </c>
      <c r="L564" s="598">
        <f t="shared" si="8"/>
        <v>112.04860811859002</v>
      </c>
      <c r="M564" s="53" t="s">
        <v>9530</v>
      </c>
      <c r="N564" s="154" t="s">
        <v>9015</v>
      </c>
      <c r="O564" s="527">
        <v>44295</v>
      </c>
      <c r="P564" s="529" t="s">
        <v>10664</v>
      </c>
      <c r="Q564" s="122" t="s">
        <v>9938</v>
      </c>
      <c r="R564" s="123">
        <v>4</v>
      </c>
      <c r="S564" s="122" t="s">
        <v>7615</v>
      </c>
      <c r="T564" s="396" t="s">
        <v>9950</v>
      </c>
      <c r="V564"/>
    </row>
    <row r="565" spans="1:22" hidden="1" x14ac:dyDescent="0.25">
      <c r="A565" s="31">
        <v>3848</v>
      </c>
      <c r="B565" s="33" t="s">
        <v>300</v>
      </c>
      <c r="C565" s="53" t="s">
        <v>10121</v>
      </c>
      <c r="D565" s="34" t="s">
        <v>301</v>
      </c>
      <c r="E565" s="35" t="s">
        <v>10</v>
      </c>
      <c r="F565" s="54">
        <v>31</v>
      </c>
      <c r="G565" s="372" t="str">
        <f>VLOOKUP(N565,'BANG THAM CHIEU'!C:E,3,0)</f>
        <v>ID154502</v>
      </c>
      <c r="H565" s="53">
        <v>8</v>
      </c>
      <c r="J565" s="10" t="str">
        <f>VLOOKUP(N565,'BANG THAM CHIEU'!C:E,2,0)</f>
        <v>MA1.1</v>
      </c>
      <c r="K565" s="590">
        <f>VLOOKUP(G565,'BANG THAM CHIEU'!$E$4:F1627,2,0)*H565</f>
        <v>6101600</v>
      </c>
      <c r="L565" s="598">
        <f t="shared" si="8"/>
        <v>262.93200034473841</v>
      </c>
      <c r="M565" s="53" t="s">
        <v>9530</v>
      </c>
      <c r="N565" s="31" t="s">
        <v>9020</v>
      </c>
      <c r="O565" s="527">
        <v>44295</v>
      </c>
      <c r="P565" s="529" t="s">
        <v>10664</v>
      </c>
      <c r="Q565" s="122" t="s">
        <v>9938</v>
      </c>
      <c r="R565" s="123">
        <v>4</v>
      </c>
      <c r="S565" s="122" t="s">
        <v>7615</v>
      </c>
      <c r="T565" s="396" t="s">
        <v>9951</v>
      </c>
      <c r="V565"/>
    </row>
    <row r="566" spans="1:22" hidden="1" x14ac:dyDescent="0.25">
      <c r="A566" s="31">
        <v>3848</v>
      </c>
      <c r="B566" s="33" t="s">
        <v>300</v>
      </c>
      <c r="C566" s="53" t="s">
        <v>10121</v>
      </c>
      <c r="D566" s="34" t="s">
        <v>301</v>
      </c>
      <c r="E566" s="35" t="s">
        <v>10</v>
      </c>
      <c r="F566" s="54">
        <v>32</v>
      </c>
      <c r="G566" s="372" t="str">
        <f>VLOOKUP(N566,'BANG THAM CHIEU'!C:E,3,0)</f>
        <v>ID057174</v>
      </c>
      <c r="H566" s="53">
        <v>5</v>
      </c>
      <c r="J566" s="10" t="str">
        <f>VLOOKUP(N566,'BANG THAM CHIEU'!C:E,2,0)</f>
        <v>MB1.2</v>
      </c>
      <c r="K566" s="590">
        <f>VLOOKUP(G566,'BANG THAM CHIEU'!$E$4:F1628,2,0)*H566</f>
        <v>25000</v>
      </c>
      <c r="L566" s="598">
        <f t="shared" si="8"/>
        <v>1.0773075928639144</v>
      </c>
      <c r="M566" s="53" t="s">
        <v>9530</v>
      </c>
      <c r="N566" s="31" t="s">
        <v>7618</v>
      </c>
      <c r="O566" s="527">
        <v>44295</v>
      </c>
      <c r="P566" s="529" t="s">
        <v>10664</v>
      </c>
      <c r="Q566" s="122" t="s">
        <v>9938</v>
      </c>
      <c r="R566" s="123">
        <v>4</v>
      </c>
      <c r="S566" s="122" t="s">
        <v>9346</v>
      </c>
      <c r="T566" s="396" t="s">
        <v>9943</v>
      </c>
      <c r="V566"/>
    </row>
    <row r="567" spans="1:22" hidden="1" x14ac:dyDescent="0.25">
      <c r="A567" s="31">
        <v>3848</v>
      </c>
      <c r="B567" s="33" t="s">
        <v>300</v>
      </c>
      <c r="C567" s="53" t="s">
        <v>10121</v>
      </c>
      <c r="D567" s="34" t="s">
        <v>301</v>
      </c>
      <c r="E567" s="35" t="s">
        <v>10</v>
      </c>
      <c r="F567" s="54">
        <v>33</v>
      </c>
      <c r="G567" s="372" t="str">
        <f>VLOOKUP(N567,'BANG THAM CHIEU'!C:E,3,0)</f>
        <v>ID057200</v>
      </c>
      <c r="H567" s="53">
        <v>5</v>
      </c>
      <c r="J567" s="10" t="str">
        <f>VLOOKUP(N567,'BANG THAM CHIEU'!C:E,2,0)</f>
        <v>MB1.2</v>
      </c>
      <c r="K567" s="590">
        <f>VLOOKUP(G567,'BANG THAM CHIEU'!$E$4:F1629,2,0)*H567</f>
        <v>25000</v>
      </c>
      <c r="L567" s="598">
        <f t="shared" si="8"/>
        <v>1.0773075928639144</v>
      </c>
      <c r="M567" s="53" t="s">
        <v>9530</v>
      </c>
      <c r="N567" s="31" t="s">
        <v>6818</v>
      </c>
      <c r="O567" s="527">
        <v>44295</v>
      </c>
      <c r="P567" s="529" t="s">
        <v>10664</v>
      </c>
      <c r="Q567" s="122" t="s">
        <v>9938</v>
      </c>
      <c r="R567" s="123">
        <v>4</v>
      </c>
      <c r="S567" s="122" t="s">
        <v>9346</v>
      </c>
      <c r="T567" s="396" t="s">
        <v>9943</v>
      </c>
      <c r="V567"/>
    </row>
    <row r="568" spans="1:22" hidden="1" x14ac:dyDescent="0.25">
      <c r="A568" s="31">
        <v>3848</v>
      </c>
      <c r="B568" s="33" t="s">
        <v>300</v>
      </c>
      <c r="C568" s="53" t="s">
        <v>10121</v>
      </c>
      <c r="D568" s="34" t="s">
        <v>301</v>
      </c>
      <c r="E568" s="35" t="s">
        <v>10</v>
      </c>
      <c r="F568" s="54">
        <v>34</v>
      </c>
      <c r="G568" s="372" t="str">
        <f>VLOOKUP(N568,'BANG THAM CHIEU'!C:E,3,0)</f>
        <v>ID057184</v>
      </c>
      <c r="H568" s="53">
        <v>6</v>
      </c>
      <c r="J568" s="10" t="str">
        <f>VLOOKUP(N568,'BANG THAM CHIEU'!C:E,2,0)</f>
        <v>MB1.2</v>
      </c>
      <c r="K568" s="590">
        <f>VLOOKUP(G568,'BANG THAM CHIEU'!$E$4:F1630,2,0)*H568</f>
        <v>24000</v>
      </c>
      <c r="L568" s="598">
        <f t="shared" si="8"/>
        <v>1.0342152891493579</v>
      </c>
      <c r="M568" s="53" t="s">
        <v>9530</v>
      </c>
      <c r="N568" s="31" t="s">
        <v>6817</v>
      </c>
      <c r="O568" s="527">
        <v>44295</v>
      </c>
      <c r="P568" s="529" t="s">
        <v>10664</v>
      </c>
      <c r="Q568" s="122" t="s">
        <v>9938</v>
      </c>
      <c r="R568" s="123">
        <v>4</v>
      </c>
      <c r="S568" s="122" t="s">
        <v>9346</v>
      </c>
      <c r="T568" s="396" t="s">
        <v>9943</v>
      </c>
      <c r="V568"/>
    </row>
    <row r="569" spans="1:22" hidden="1" x14ac:dyDescent="0.25">
      <c r="A569" s="31">
        <v>3848</v>
      </c>
      <c r="B569" s="33" t="s">
        <v>300</v>
      </c>
      <c r="C569" s="53" t="s">
        <v>10121</v>
      </c>
      <c r="D569" s="34" t="s">
        <v>301</v>
      </c>
      <c r="E569" s="35" t="s">
        <v>10</v>
      </c>
      <c r="F569" s="54">
        <v>35</v>
      </c>
      <c r="G569" s="372" t="str">
        <f>VLOOKUP(N569,'BANG THAM CHIEU'!C:E,3,0)</f>
        <v>ID057180</v>
      </c>
      <c r="H569" s="53">
        <v>1</v>
      </c>
      <c r="J569" s="10" t="str">
        <f>VLOOKUP(N569,'BANG THAM CHIEU'!C:E,2,0)</f>
        <v>MB1.2</v>
      </c>
      <c r="K569" s="590">
        <f>VLOOKUP(G569,'BANG THAM CHIEU'!$E$4:F1631,2,0)*H569</f>
        <v>4000</v>
      </c>
      <c r="L569" s="598">
        <f t="shared" si="8"/>
        <v>0.17236921485822632</v>
      </c>
      <c r="M569" s="53" t="s">
        <v>9530</v>
      </c>
      <c r="N569" s="31" t="s">
        <v>6823</v>
      </c>
      <c r="O569" s="527">
        <v>44295</v>
      </c>
      <c r="P569" s="529" t="s">
        <v>10664</v>
      </c>
      <c r="Q569" s="122" t="s">
        <v>9938</v>
      </c>
      <c r="R569" s="123">
        <v>4</v>
      </c>
      <c r="S569" s="122" t="s">
        <v>9346</v>
      </c>
      <c r="T569" s="396" t="s">
        <v>9943</v>
      </c>
      <c r="V569"/>
    </row>
    <row r="570" spans="1:22" hidden="1" x14ac:dyDescent="0.25">
      <c r="A570" s="31">
        <v>3848</v>
      </c>
      <c r="B570" s="33" t="s">
        <v>300</v>
      </c>
      <c r="C570" s="53" t="s">
        <v>10121</v>
      </c>
      <c r="D570" s="34" t="s">
        <v>301</v>
      </c>
      <c r="E570" s="35" t="s">
        <v>10</v>
      </c>
      <c r="F570" s="54">
        <v>36</v>
      </c>
      <c r="G570" s="372" t="str">
        <f>VLOOKUP(N570,'BANG THAM CHIEU'!C:E,3,0)</f>
        <v>ID055763</v>
      </c>
      <c r="H570" s="53">
        <v>2</v>
      </c>
      <c r="J570" s="10" t="str">
        <f>VLOOKUP(N570,'BANG THAM CHIEU'!C:E,2,0)</f>
        <v>MB4.3</v>
      </c>
      <c r="K570" s="590">
        <f>VLOOKUP(G570,'BANG THAM CHIEU'!$E$4:F1632,2,0)*H570</f>
        <v>78000</v>
      </c>
      <c r="L570" s="598">
        <f t="shared" si="8"/>
        <v>3.3611996897354133</v>
      </c>
      <c r="M570" s="53" t="s">
        <v>9530</v>
      </c>
      <c r="N570" s="11" t="s">
        <v>9962</v>
      </c>
      <c r="O570" s="527">
        <v>44294</v>
      </c>
      <c r="P570" s="529" t="s">
        <v>10664</v>
      </c>
      <c r="Q570" s="122" t="s">
        <v>9938</v>
      </c>
      <c r="R570" s="123">
        <v>4</v>
      </c>
      <c r="S570" s="122" t="s">
        <v>7616</v>
      </c>
      <c r="T570" s="396" t="s">
        <v>9963</v>
      </c>
      <c r="V570"/>
    </row>
    <row r="571" spans="1:22" hidden="1" x14ac:dyDescent="0.25">
      <c r="A571" s="31">
        <v>3848</v>
      </c>
      <c r="B571" s="33" t="s">
        <v>300</v>
      </c>
      <c r="C571" s="53" t="s">
        <v>10121</v>
      </c>
      <c r="D571" s="34" t="s">
        <v>301</v>
      </c>
      <c r="E571" s="35" t="s">
        <v>10</v>
      </c>
      <c r="F571" s="54">
        <v>37</v>
      </c>
      <c r="G571" s="372" t="str">
        <f>VLOOKUP(N571,'BANG THAM CHIEU'!C:E,3,0)</f>
        <v>ID055609</v>
      </c>
      <c r="H571" s="53">
        <v>1</v>
      </c>
      <c r="J571" s="10" t="str">
        <f>VLOOKUP(N571,'BANG THAM CHIEU'!C:E,2,0)</f>
        <v>MB1.1</v>
      </c>
      <c r="K571" s="590">
        <f>VLOOKUP(G571,'BANG THAM CHIEU'!$E$4:F1633,2,0)*H571</f>
        <v>95000</v>
      </c>
      <c r="L571" s="598">
        <f t="shared" si="8"/>
        <v>4.0937688528828753</v>
      </c>
      <c r="M571" s="53" t="s">
        <v>9530</v>
      </c>
      <c r="N571" s="332" t="s">
        <v>7897</v>
      </c>
      <c r="O571" s="527">
        <v>44299</v>
      </c>
      <c r="P571" s="529" t="s">
        <v>10664</v>
      </c>
      <c r="Q571" s="122" t="s">
        <v>9998</v>
      </c>
      <c r="R571" s="123">
        <v>4</v>
      </c>
      <c r="S571" s="122" t="s">
        <v>7619</v>
      </c>
      <c r="T571" s="396" t="s">
        <v>8693</v>
      </c>
      <c r="V571"/>
    </row>
    <row r="572" spans="1:22" hidden="1" x14ac:dyDescent="0.25">
      <c r="A572" s="31">
        <v>3848</v>
      </c>
      <c r="B572" s="33" t="s">
        <v>300</v>
      </c>
      <c r="C572" s="53" t="s">
        <v>10121</v>
      </c>
      <c r="D572" s="34" t="s">
        <v>301</v>
      </c>
      <c r="E572" s="35" t="s">
        <v>10</v>
      </c>
      <c r="F572" s="54">
        <v>38</v>
      </c>
      <c r="G572" s="372" t="str">
        <f>VLOOKUP(N572,'BANG THAM CHIEU'!C:E,3,0)</f>
        <v>ID057180</v>
      </c>
      <c r="H572" s="53">
        <v>3</v>
      </c>
      <c r="J572" s="10" t="str">
        <f>VLOOKUP(N572,'BANG THAM CHIEU'!C:E,2,0)</f>
        <v>MB1.2</v>
      </c>
      <c r="K572" s="590">
        <f>VLOOKUP(G572,'BANG THAM CHIEU'!$E$4:F1634,2,0)*H572</f>
        <v>12000</v>
      </c>
      <c r="L572" s="598">
        <f t="shared" si="8"/>
        <v>0.51710764457467895</v>
      </c>
      <c r="M572" s="53" t="s">
        <v>9530</v>
      </c>
      <c r="N572" s="332" t="s">
        <v>6823</v>
      </c>
      <c r="O572" s="527">
        <v>44299</v>
      </c>
      <c r="P572" s="529" t="s">
        <v>10664</v>
      </c>
      <c r="Q572" s="122" t="s">
        <v>9998</v>
      </c>
      <c r="R572" s="123">
        <v>4</v>
      </c>
      <c r="S572" s="122" t="s">
        <v>7619</v>
      </c>
      <c r="T572" s="396" t="s">
        <v>10000</v>
      </c>
      <c r="V572"/>
    </row>
    <row r="573" spans="1:22" hidden="1" x14ac:dyDescent="0.25">
      <c r="A573" s="31">
        <v>3848</v>
      </c>
      <c r="B573" s="33" t="s">
        <v>300</v>
      </c>
      <c r="C573" s="53" t="s">
        <v>10121</v>
      </c>
      <c r="D573" s="34" t="s">
        <v>301</v>
      </c>
      <c r="E573" s="35" t="s">
        <v>10</v>
      </c>
      <c r="F573" s="54">
        <v>39</v>
      </c>
      <c r="G573" s="372" t="str">
        <f>VLOOKUP(N573,'BANG THAM CHIEU'!C:E,3,0)</f>
        <v>ID057174</v>
      </c>
      <c r="H573" s="53">
        <v>2</v>
      </c>
      <c r="J573" s="10" t="str">
        <f>VLOOKUP(N573,'BANG THAM CHIEU'!C:E,2,0)</f>
        <v>MB1.2</v>
      </c>
      <c r="K573" s="590">
        <f>VLOOKUP(G573,'BANG THAM CHIEU'!$E$4:F1635,2,0)*H573</f>
        <v>10000</v>
      </c>
      <c r="L573" s="598">
        <f t="shared" si="8"/>
        <v>0.43092303714556579</v>
      </c>
      <c r="M573" s="53" t="s">
        <v>9530</v>
      </c>
      <c r="N573" s="332" t="s">
        <v>7618</v>
      </c>
      <c r="O573" s="527">
        <v>44299</v>
      </c>
      <c r="P573" s="529" t="s">
        <v>10664</v>
      </c>
      <c r="Q573" s="122" t="s">
        <v>9998</v>
      </c>
      <c r="R573" s="123">
        <v>4</v>
      </c>
      <c r="S573" s="122" t="s">
        <v>7619</v>
      </c>
      <c r="T573" s="396" t="s">
        <v>10000</v>
      </c>
      <c r="V573"/>
    </row>
    <row r="574" spans="1:22" hidden="1" x14ac:dyDescent="0.25">
      <c r="A574" s="31">
        <v>3848</v>
      </c>
      <c r="B574" s="33" t="s">
        <v>300</v>
      </c>
      <c r="C574" s="53" t="s">
        <v>10121</v>
      </c>
      <c r="D574" s="34" t="s">
        <v>301</v>
      </c>
      <c r="E574" s="35" t="s">
        <v>10</v>
      </c>
      <c r="F574" s="54">
        <v>40</v>
      </c>
      <c r="G574" s="372" t="str">
        <f>VLOOKUP(N574,'BANG THAM CHIEU'!C:E,3,0)</f>
        <v>ID055594</v>
      </c>
      <c r="H574" s="53">
        <v>8</v>
      </c>
      <c r="J574" s="10" t="str">
        <f>VLOOKUP(N574,'BANG THAM CHIEU'!C:E,2,0)</f>
        <v>MB1.2</v>
      </c>
      <c r="K574" s="590">
        <f>VLOOKUP(G574,'BANG THAM CHIEU'!$E$4:F1636,2,0)*H574</f>
        <v>48000</v>
      </c>
      <c r="L574" s="598">
        <f t="shared" si="8"/>
        <v>2.0684305782987158</v>
      </c>
      <c r="M574" s="53" t="s">
        <v>9530</v>
      </c>
      <c r="N574" s="332" t="s">
        <v>6813</v>
      </c>
      <c r="O574" s="527">
        <v>44299</v>
      </c>
      <c r="P574" s="529" t="s">
        <v>10664</v>
      </c>
      <c r="Q574" s="122" t="s">
        <v>9998</v>
      </c>
      <c r="R574" s="123">
        <v>4</v>
      </c>
      <c r="S574" s="122" t="s">
        <v>7619</v>
      </c>
      <c r="T574" s="396" t="s">
        <v>10000</v>
      </c>
      <c r="V574"/>
    </row>
    <row r="575" spans="1:22" ht="90" hidden="1" x14ac:dyDescent="0.25">
      <c r="A575" s="31">
        <v>3848</v>
      </c>
      <c r="B575" s="33" t="s">
        <v>300</v>
      </c>
      <c r="C575" s="53" t="s">
        <v>10121</v>
      </c>
      <c r="D575" s="34" t="s">
        <v>301</v>
      </c>
      <c r="E575" s="35" t="s">
        <v>10</v>
      </c>
      <c r="F575" s="54">
        <v>41</v>
      </c>
      <c r="G575" s="372" t="str">
        <f>VLOOKUP(N575,'BANG THAM CHIEU'!C:E,3,0)</f>
        <v>ID055611</v>
      </c>
      <c r="H575" s="53">
        <v>4</v>
      </c>
      <c r="J575" s="10" t="str">
        <f>VLOOKUP(N575,'BANG THAM CHIEU'!C:E,2,0)</f>
        <v>MB1.4</v>
      </c>
      <c r="K575" s="590">
        <f>VLOOKUP(G575,'BANG THAM CHIEU'!$E$4:F1637,2,0)*H575</f>
        <v>440000</v>
      </c>
      <c r="L575" s="598">
        <f t="shared" si="8"/>
        <v>18.960613634404897</v>
      </c>
      <c r="M575" s="53" t="s">
        <v>9530</v>
      </c>
      <c r="N575" s="332" t="s">
        <v>9885</v>
      </c>
      <c r="O575" s="527">
        <v>44299</v>
      </c>
      <c r="P575" s="529" t="s">
        <v>10664</v>
      </c>
      <c r="Q575" s="122" t="s">
        <v>9998</v>
      </c>
      <c r="R575" s="123">
        <v>4</v>
      </c>
      <c r="S575" s="122" t="s">
        <v>7619</v>
      </c>
      <c r="T575" s="396" t="s">
        <v>10001</v>
      </c>
      <c r="V575"/>
    </row>
    <row r="576" spans="1:22" hidden="1" x14ac:dyDescent="0.25">
      <c r="A576" s="31">
        <v>3848</v>
      </c>
      <c r="B576" s="33" t="s">
        <v>300</v>
      </c>
      <c r="C576" s="53" t="s">
        <v>10121</v>
      </c>
      <c r="D576" s="34" t="s">
        <v>301</v>
      </c>
      <c r="E576" s="35" t="s">
        <v>10</v>
      </c>
      <c r="F576" s="54">
        <v>42</v>
      </c>
      <c r="G576" s="372" t="str">
        <f>VLOOKUP(N576,'BANG THAM CHIEU'!C:E,3,0)</f>
        <v>ID055727</v>
      </c>
      <c r="H576" s="53">
        <v>1</v>
      </c>
      <c r="J576" s="10" t="str">
        <f>VLOOKUP(N576,'BANG THAM CHIEU'!C:E,2,0)</f>
        <v>MB3.2</v>
      </c>
      <c r="K576" s="590">
        <f>VLOOKUP(G576,'BANG THAM CHIEU'!$E$4:F1638,2,0)*H576</f>
        <v>85000</v>
      </c>
      <c r="L576" s="598">
        <f t="shared" si="8"/>
        <v>3.6628458157373092</v>
      </c>
      <c r="M576" s="53" t="s">
        <v>9530</v>
      </c>
      <c r="N576" s="11" t="s">
        <v>9646</v>
      </c>
      <c r="O576" s="527">
        <v>44299</v>
      </c>
      <c r="P576" s="529" t="s">
        <v>10664</v>
      </c>
      <c r="Q576" s="122" t="s">
        <v>9998</v>
      </c>
      <c r="R576" s="123">
        <v>4</v>
      </c>
      <c r="S576" s="122" t="s">
        <v>7615</v>
      </c>
      <c r="T576" s="396" t="s">
        <v>8693</v>
      </c>
      <c r="V576"/>
    </row>
    <row r="577" spans="1:22" ht="45" hidden="1" x14ac:dyDescent="0.25">
      <c r="A577" s="31">
        <v>3848</v>
      </c>
      <c r="B577" s="33" t="s">
        <v>300</v>
      </c>
      <c r="C577" s="53" t="s">
        <v>10121</v>
      </c>
      <c r="D577" s="34" t="s">
        <v>301</v>
      </c>
      <c r="E577" s="35" t="s">
        <v>10</v>
      </c>
      <c r="F577" s="54">
        <v>43</v>
      </c>
      <c r="G577" s="372" t="str">
        <f>VLOOKUP(N577,'BANG THAM CHIEU'!C:E,3,0)</f>
        <v>ID055781</v>
      </c>
      <c r="H577" s="53">
        <v>1</v>
      </c>
      <c r="J577" s="10" t="str">
        <f>VLOOKUP(N577,'BANG THAM CHIEU'!C:E,2,0)</f>
        <v>MC2.2</v>
      </c>
      <c r="K577" s="590">
        <f>VLOOKUP(G577,'BANG THAM CHIEU'!$E$4:F1639,2,0)*H577</f>
        <v>4880</v>
      </c>
      <c r="L577" s="598">
        <f t="shared" si="8"/>
        <v>0.2102904421270361</v>
      </c>
      <c r="M577" s="53" t="s">
        <v>9530</v>
      </c>
      <c r="N577" s="332" t="s">
        <v>9647</v>
      </c>
      <c r="O577" s="527">
        <v>44299</v>
      </c>
      <c r="P577" s="529" t="s">
        <v>10664</v>
      </c>
      <c r="Q577" s="122" t="s">
        <v>9998</v>
      </c>
      <c r="R577" s="123">
        <v>4</v>
      </c>
      <c r="S577" s="122" t="s">
        <v>7615</v>
      </c>
      <c r="T577" s="396" t="s">
        <v>8693</v>
      </c>
      <c r="V577"/>
    </row>
    <row r="578" spans="1:22" hidden="1" x14ac:dyDescent="0.25">
      <c r="A578" s="31">
        <v>3848</v>
      </c>
      <c r="B578" s="33" t="s">
        <v>300</v>
      </c>
      <c r="C578" s="53" t="s">
        <v>10121</v>
      </c>
      <c r="D578" s="34" t="s">
        <v>301</v>
      </c>
      <c r="E578" s="35" t="s">
        <v>10</v>
      </c>
      <c r="F578" s="54">
        <v>44</v>
      </c>
      <c r="G578" s="372" t="str">
        <f>VLOOKUP(N578,'BANG THAM CHIEU'!C:E,3,0)</f>
        <v>ID055757</v>
      </c>
      <c r="H578" s="53">
        <v>1</v>
      </c>
      <c r="J578" s="10" t="str">
        <f>VLOOKUP(N578,'BANG THAM CHIEU'!C:E,2,0)</f>
        <v>MB3.2</v>
      </c>
      <c r="K578" s="590">
        <f>VLOOKUP(G578,'BANG THAM CHIEU'!$E$4:F1640,2,0)*H578</f>
        <v>59578</v>
      </c>
      <c r="L578" s="598">
        <f t="shared" si="8"/>
        <v>2.5673532707058517</v>
      </c>
      <c r="M578" s="53" t="s">
        <v>9530</v>
      </c>
      <c r="N578" s="332" t="s">
        <v>4539</v>
      </c>
      <c r="O578" s="527">
        <v>44299</v>
      </c>
      <c r="P578" s="529" t="s">
        <v>10664</v>
      </c>
      <c r="Q578" s="122" t="s">
        <v>9998</v>
      </c>
      <c r="R578" s="123">
        <v>4</v>
      </c>
      <c r="S578" s="122" t="s">
        <v>7615</v>
      </c>
      <c r="T578" s="396" t="s">
        <v>8693</v>
      </c>
      <c r="V578"/>
    </row>
    <row r="579" spans="1:22" ht="90" hidden="1" x14ac:dyDescent="0.25">
      <c r="A579" s="31">
        <v>3848</v>
      </c>
      <c r="B579" s="33" t="s">
        <v>300</v>
      </c>
      <c r="C579" s="53" t="s">
        <v>10121</v>
      </c>
      <c r="D579" s="34" t="s">
        <v>301</v>
      </c>
      <c r="E579" s="35" t="s">
        <v>10</v>
      </c>
      <c r="F579" s="54">
        <v>45</v>
      </c>
      <c r="G579" s="372" t="str">
        <f>VLOOKUP(N579,'BANG THAM CHIEU'!C:E,3,0)</f>
        <v>ID055763</v>
      </c>
      <c r="H579" s="53">
        <v>6</v>
      </c>
      <c r="J579" s="10" t="str">
        <f>VLOOKUP(N579,'BANG THAM CHIEU'!C:E,2,0)</f>
        <v>MB4.3</v>
      </c>
      <c r="K579" s="590">
        <f>VLOOKUP(G579,'BANG THAM CHIEU'!$E$4:F1641,2,0)*H579</f>
        <v>234000</v>
      </c>
      <c r="L579" s="598">
        <f t="shared" ref="L579:L642" si="9">K579/23206</f>
        <v>10.08359906920624</v>
      </c>
      <c r="M579" s="53" t="s">
        <v>9530</v>
      </c>
      <c r="N579" s="332" t="s">
        <v>9962</v>
      </c>
      <c r="O579" s="527">
        <v>44299</v>
      </c>
      <c r="P579" s="529" t="s">
        <v>10664</v>
      </c>
      <c r="Q579" s="122" t="s">
        <v>9998</v>
      </c>
      <c r="R579" s="123">
        <v>4</v>
      </c>
      <c r="S579" s="122" t="s">
        <v>7619</v>
      </c>
      <c r="T579" s="396" t="s">
        <v>10003</v>
      </c>
      <c r="V579"/>
    </row>
    <row r="580" spans="1:22" ht="18.75" hidden="1" customHeight="1" x14ac:dyDescent="0.25">
      <c r="A580" s="31">
        <v>3848</v>
      </c>
      <c r="B580" s="33" t="s">
        <v>300</v>
      </c>
      <c r="C580" s="53" t="s">
        <v>10121</v>
      </c>
      <c r="D580" s="34" t="s">
        <v>301</v>
      </c>
      <c r="E580" s="35" t="s">
        <v>10</v>
      </c>
      <c r="F580" s="54">
        <v>46</v>
      </c>
      <c r="G580" s="372" t="e">
        <f>VLOOKUP(N580,'BANG THAM CHIEU'!C:E,3,0)</f>
        <v>#N/A</v>
      </c>
      <c r="H580" s="53">
        <v>2</v>
      </c>
      <c r="J580" s="10" t="e">
        <f>VLOOKUP(N580,'BANG THAM CHIEU'!C:E,2,0)</f>
        <v>#N/A</v>
      </c>
      <c r="K580" s="590" t="e">
        <f>VLOOKUP(G580,'BANG THAM CHIEU'!$E$4:F1642,2,0)*H580</f>
        <v>#N/A</v>
      </c>
      <c r="L580" s="598" t="e">
        <f t="shared" si="9"/>
        <v>#N/A</v>
      </c>
      <c r="M580" s="53" t="s">
        <v>9530</v>
      </c>
      <c r="N580" s="332" t="s">
        <v>4541</v>
      </c>
      <c r="O580" s="527">
        <v>44301</v>
      </c>
      <c r="P580" s="529" t="s">
        <v>10664</v>
      </c>
      <c r="Q580" s="122" t="s">
        <v>9998</v>
      </c>
      <c r="R580" s="123">
        <v>4</v>
      </c>
      <c r="S580" s="122" t="s">
        <v>7615</v>
      </c>
      <c r="T580" s="396" t="s">
        <v>8693</v>
      </c>
      <c r="V580"/>
    </row>
    <row r="581" spans="1:22" ht="60" hidden="1" x14ac:dyDescent="0.25">
      <c r="A581" s="31">
        <v>3848</v>
      </c>
      <c r="B581" s="33" t="s">
        <v>300</v>
      </c>
      <c r="C581" s="53" t="s">
        <v>10121</v>
      </c>
      <c r="D581" s="34" t="s">
        <v>301</v>
      </c>
      <c r="E581" s="35" t="s">
        <v>10</v>
      </c>
      <c r="F581" s="54">
        <v>47</v>
      </c>
      <c r="G581" s="372" t="str">
        <f>VLOOKUP(N581,'BANG THAM CHIEU'!C:E,3,0)</f>
        <v>ID057041</v>
      </c>
      <c r="H581" s="53">
        <v>3</v>
      </c>
      <c r="J581" s="10" t="str">
        <f>VLOOKUP(N581,'BANG THAM CHIEU'!C:E,2,0)</f>
        <v>MB1.2</v>
      </c>
      <c r="K581" s="590">
        <f>VLOOKUP(G581,'BANG THAM CHIEU'!$E$4:F1643,2,0)*H581</f>
        <v>237000</v>
      </c>
      <c r="L581" s="598">
        <f t="shared" si="9"/>
        <v>10.21287598034991</v>
      </c>
      <c r="M581" s="53" t="s">
        <v>9530</v>
      </c>
      <c r="N581" s="332" t="s">
        <v>6607</v>
      </c>
      <c r="O581" s="527">
        <v>44301</v>
      </c>
      <c r="P581" s="529" t="s">
        <v>10664</v>
      </c>
      <c r="Q581" s="122" t="s">
        <v>9998</v>
      </c>
      <c r="R581" s="123">
        <v>4</v>
      </c>
      <c r="S581" s="122" t="s">
        <v>7616</v>
      </c>
      <c r="T581" s="396" t="s">
        <v>10006</v>
      </c>
      <c r="V581"/>
    </row>
    <row r="582" spans="1:22" hidden="1" x14ac:dyDescent="0.25">
      <c r="A582" s="31">
        <v>3848</v>
      </c>
      <c r="B582" s="33" t="s">
        <v>300</v>
      </c>
      <c r="C582" s="53" t="s">
        <v>10121</v>
      </c>
      <c r="D582" s="34" t="s">
        <v>301</v>
      </c>
      <c r="E582" s="35" t="s">
        <v>10</v>
      </c>
      <c r="F582" s="54">
        <v>48</v>
      </c>
      <c r="G582" s="372" t="str">
        <f>VLOOKUP(N582,'BANG THAM CHIEU'!C:E,3,0)</f>
        <v>ID055281</v>
      </c>
      <c r="H582" s="53">
        <v>5</v>
      </c>
      <c r="J582" s="10" t="str">
        <f>VLOOKUP(N582,'BANG THAM CHIEU'!C:E,2,0)</f>
        <v>MB3.3</v>
      </c>
      <c r="K582" s="590">
        <f>VLOOKUP(G582,'BANG THAM CHIEU'!$E$4:F1644,2,0)*H582</f>
        <v>150000</v>
      </c>
      <c r="L582" s="598">
        <f t="shared" si="9"/>
        <v>6.463845557183487</v>
      </c>
      <c r="M582" s="53" t="s">
        <v>9530</v>
      </c>
      <c r="N582" s="11" t="s">
        <v>4540</v>
      </c>
      <c r="O582" s="527">
        <v>44301</v>
      </c>
      <c r="P582" s="529" t="s">
        <v>10664</v>
      </c>
      <c r="Q582" s="122" t="s">
        <v>9998</v>
      </c>
      <c r="R582" s="123">
        <v>4</v>
      </c>
      <c r="S582" s="122" t="s">
        <v>7616</v>
      </c>
      <c r="T582" s="396" t="s">
        <v>10006</v>
      </c>
      <c r="V582"/>
    </row>
    <row r="583" spans="1:22" ht="90" hidden="1" x14ac:dyDescent="0.25">
      <c r="A583" s="31">
        <v>3848</v>
      </c>
      <c r="B583" s="33" t="s">
        <v>300</v>
      </c>
      <c r="C583" s="53" t="s">
        <v>10121</v>
      </c>
      <c r="D583" s="34" t="s">
        <v>301</v>
      </c>
      <c r="E583" s="35" t="s">
        <v>10</v>
      </c>
      <c r="F583" s="54">
        <v>49</v>
      </c>
      <c r="G583" s="372" t="str">
        <f>VLOOKUP(N583,'BANG THAM CHIEU'!C:E,3,0)</f>
        <v>ID055763</v>
      </c>
      <c r="H583" s="53">
        <v>12</v>
      </c>
      <c r="J583" s="10" t="str">
        <f>VLOOKUP(N583,'BANG THAM CHIEU'!C:E,2,0)</f>
        <v>MB4.3</v>
      </c>
      <c r="K583" s="590">
        <f>VLOOKUP(G583,'BANG THAM CHIEU'!$E$4:F1645,2,0)*H583</f>
        <v>468000</v>
      </c>
      <c r="L583" s="598">
        <f t="shared" si="9"/>
        <v>20.167198138412481</v>
      </c>
      <c r="M583" s="53" t="s">
        <v>9530</v>
      </c>
      <c r="N583" s="332" t="s">
        <v>9962</v>
      </c>
      <c r="O583" s="527">
        <v>44301</v>
      </c>
      <c r="P583" s="529" t="s">
        <v>10664</v>
      </c>
      <c r="Q583" s="122" t="s">
        <v>9998</v>
      </c>
      <c r="R583" s="123">
        <v>4</v>
      </c>
      <c r="S583" s="122" t="s">
        <v>7616</v>
      </c>
      <c r="T583" s="396" t="s">
        <v>10007</v>
      </c>
      <c r="V583"/>
    </row>
    <row r="584" spans="1:22" hidden="1" x14ac:dyDescent="0.25">
      <c r="A584" s="31">
        <v>3848</v>
      </c>
      <c r="B584" s="33" t="s">
        <v>300</v>
      </c>
      <c r="C584" s="53" t="s">
        <v>10121</v>
      </c>
      <c r="D584" s="34" t="s">
        <v>301</v>
      </c>
      <c r="E584" s="35" t="s">
        <v>10</v>
      </c>
      <c r="F584" s="54">
        <v>50</v>
      </c>
      <c r="G584" s="372" t="str">
        <f>VLOOKUP(N584,'BANG THAM CHIEU'!C:E,3,0)</f>
        <v>ID055727</v>
      </c>
      <c r="H584" s="53">
        <v>15</v>
      </c>
      <c r="J584" s="10" t="str">
        <f>VLOOKUP(N584,'BANG THAM CHIEU'!C:E,2,0)</f>
        <v>MB3.2</v>
      </c>
      <c r="K584" s="590">
        <f>VLOOKUP(G584,'BANG THAM CHIEU'!$E$4:F1646,2,0)*H584</f>
        <v>1275000</v>
      </c>
      <c r="L584" s="598">
        <f t="shared" si="9"/>
        <v>54.942687236059641</v>
      </c>
      <c r="M584" s="53" t="s">
        <v>9530</v>
      </c>
      <c r="N584" s="11" t="s">
        <v>9646</v>
      </c>
      <c r="O584" s="527">
        <v>44301</v>
      </c>
      <c r="P584" s="529" t="s">
        <v>10664</v>
      </c>
      <c r="Q584" s="122" t="s">
        <v>9998</v>
      </c>
      <c r="R584" s="123">
        <v>4</v>
      </c>
      <c r="S584" s="122" t="s">
        <v>7616</v>
      </c>
      <c r="T584" s="396" t="s">
        <v>10008</v>
      </c>
      <c r="V584"/>
    </row>
    <row r="585" spans="1:22" hidden="1" x14ac:dyDescent="0.25">
      <c r="A585" s="31">
        <v>3848</v>
      </c>
      <c r="B585" s="33" t="s">
        <v>300</v>
      </c>
      <c r="C585" s="53" t="s">
        <v>10121</v>
      </c>
      <c r="D585" s="34" t="s">
        <v>301</v>
      </c>
      <c r="E585" s="35" t="s">
        <v>10</v>
      </c>
      <c r="F585" s="54">
        <v>51</v>
      </c>
      <c r="G585" s="372" t="str">
        <f>VLOOKUP(N585,'BANG THAM CHIEU'!C:E,3,0)</f>
        <v>ID057313</v>
      </c>
      <c r="H585" s="53">
        <v>1</v>
      </c>
      <c r="J585" s="10" t="str">
        <f>VLOOKUP(N585,'BANG THAM CHIEU'!C:E,2,0)</f>
        <v>MB1.1</v>
      </c>
      <c r="K585" s="590">
        <f>VLOOKUP(G585,'BANG THAM CHIEU'!$E$4:F1647,2,0)*H585</f>
        <v>130000</v>
      </c>
      <c r="L585" s="598">
        <f t="shared" si="9"/>
        <v>5.6019994828923556</v>
      </c>
      <c r="M585" s="53" t="s">
        <v>9530</v>
      </c>
      <c r="N585" s="332" t="s">
        <v>6949</v>
      </c>
      <c r="O585" s="527">
        <v>44301</v>
      </c>
      <c r="P585" s="529" t="s">
        <v>10664</v>
      </c>
      <c r="Q585" s="122" t="s">
        <v>9998</v>
      </c>
      <c r="R585" s="123">
        <v>4</v>
      </c>
      <c r="S585" s="122" t="s">
        <v>7616</v>
      </c>
      <c r="T585" s="396" t="s">
        <v>10008</v>
      </c>
      <c r="V585"/>
    </row>
    <row r="586" spans="1:22" ht="120" hidden="1" x14ac:dyDescent="0.25">
      <c r="A586" s="31">
        <v>3848</v>
      </c>
      <c r="B586" s="33" t="s">
        <v>300</v>
      </c>
      <c r="C586" s="53" t="s">
        <v>10121</v>
      </c>
      <c r="D586" s="34" t="s">
        <v>301</v>
      </c>
      <c r="E586" s="35" t="s">
        <v>10</v>
      </c>
      <c r="F586" s="54">
        <v>52</v>
      </c>
      <c r="G586" s="372" t="str">
        <f>VLOOKUP(N586,'BANG THAM CHIEU'!C:E,3,0)</f>
        <v>ID055527</v>
      </c>
      <c r="H586" s="53">
        <v>1</v>
      </c>
      <c r="J586" s="10" t="str">
        <f>VLOOKUP(N586,'BANG THAM CHIEU'!C:E,2,0)</f>
        <v>MB1.1</v>
      </c>
      <c r="K586" s="590">
        <f>VLOOKUP(G586,'BANG THAM CHIEU'!$E$4:F1648,2,0)*H586</f>
        <v>60000</v>
      </c>
      <c r="L586" s="598">
        <f t="shared" si="9"/>
        <v>2.585538222873395</v>
      </c>
      <c r="M586" s="53" t="s">
        <v>9530</v>
      </c>
      <c r="N586" s="332" t="s">
        <v>8489</v>
      </c>
      <c r="O586" s="527">
        <v>44301</v>
      </c>
      <c r="P586" s="529" t="s">
        <v>10664</v>
      </c>
      <c r="Q586" s="122" t="s">
        <v>9998</v>
      </c>
      <c r="R586" s="123">
        <v>4</v>
      </c>
      <c r="S586" s="122" t="s">
        <v>7616</v>
      </c>
      <c r="T586" s="396" t="s">
        <v>10008</v>
      </c>
      <c r="V586"/>
    </row>
    <row r="587" spans="1:22" ht="30" hidden="1" x14ac:dyDescent="0.25">
      <c r="A587" s="31">
        <v>3848</v>
      </c>
      <c r="B587" s="33" t="s">
        <v>300</v>
      </c>
      <c r="C587" s="53" t="s">
        <v>10121</v>
      </c>
      <c r="D587" s="34" t="s">
        <v>301</v>
      </c>
      <c r="E587" s="35" t="s">
        <v>10</v>
      </c>
      <c r="F587" s="54">
        <v>53</v>
      </c>
      <c r="G587" s="372" t="str">
        <f>VLOOKUP(N587,'BANG THAM CHIEU'!C:E,3,0)</f>
        <v>ID154522</v>
      </c>
      <c r="H587" s="53">
        <v>1</v>
      </c>
      <c r="J587" s="10" t="str">
        <f>VLOOKUP(N587,'BANG THAM CHIEU'!C:E,2,0)</f>
        <v>MA1.1</v>
      </c>
      <c r="K587" s="590">
        <f>VLOOKUP(G587,'BANG THAM CHIEU'!$E$4:F1649,2,0)*H587</f>
        <v>6448100</v>
      </c>
      <c r="L587" s="598">
        <f t="shared" si="9"/>
        <v>277.86348358183227</v>
      </c>
      <c r="M587" s="53" t="s">
        <v>9530</v>
      </c>
      <c r="N587" s="332" t="s">
        <v>8912</v>
      </c>
      <c r="O587" s="527">
        <v>44302</v>
      </c>
      <c r="P587" s="529" t="s">
        <v>10664</v>
      </c>
      <c r="Q587" s="122" t="s">
        <v>9998</v>
      </c>
      <c r="R587" s="123">
        <v>4</v>
      </c>
      <c r="S587" s="122" t="s">
        <v>7615</v>
      </c>
      <c r="T587" s="396" t="s">
        <v>10009</v>
      </c>
      <c r="V587"/>
    </row>
    <row r="588" spans="1:22" ht="45" hidden="1" x14ac:dyDescent="0.25">
      <c r="A588" s="31">
        <v>3848</v>
      </c>
      <c r="B588" s="33" t="s">
        <v>300</v>
      </c>
      <c r="C588" s="53" t="s">
        <v>10121</v>
      </c>
      <c r="D588" s="34" t="s">
        <v>301</v>
      </c>
      <c r="E588" s="35" t="s">
        <v>10</v>
      </c>
      <c r="F588" s="54">
        <v>54</v>
      </c>
      <c r="G588" s="372" t="str">
        <f>VLOOKUP(N588,'BANG THAM CHIEU'!C:E,3,0)</f>
        <v>ID055578</v>
      </c>
      <c r="H588" s="53">
        <v>2</v>
      </c>
      <c r="J588" s="10" t="str">
        <f>VLOOKUP(N588,'BANG THAM CHIEU'!C:E,2,0)</f>
        <v>MD1.3</v>
      </c>
      <c r="K588" s="590">
        <f>VLOOKUP(G588,'BANG THAM CHIEU'!$E$4:F1650,2,0)*H588</f>
        <v>160000</v>
      </c>
      <c r="L588" s="598">
        <f t="shared" si="9"/>
        <v>6.8947685943290526</v>
      </c>
      <c r="M588" s="53" t="s">
        <v>9530</v>
      </c>
      <c r="N588" s="332" t="s">
        <v>4585</v>
      </c>
      <c r="O588" s="527">
        <v>44305</v>
      </c>
      <c r="P588" s="529" t="s">
        <v>10664</v>
      </c>
      <c r="Q588" s="122" t="s">
        <v>10013</v>
      </c>
      <c r="R588" s="123">
        <v>4</v>
      </c>
      <c r="S588" s="122" t="s">
        <v>7614</v>
      </c>
      <c r="T588" s="396"/>
      <c r="V588"/>
    </row>
    <row r="589" spans="1:22" hidden="1" x14ac:dyDescent="0.25">
      <c r="A589" s="31">
        <v>3848</v>
      </c>
      <c r="B589" s="33" t="s">
        <v>300</v>
      </c>
      <c r="C589" s="53" t="s">
        <v>10121</v>
      </c>
      <c r="D589" s="34" t="s">
        <v>301</v>
      </c>
      <c r="E589" s="35" t="s">
        <v>10</v>
      </c>
      <c r="F589" s="54">
        <v>55</v>
      </c>
      <c r="G589" s="372" t="str">
        <f>VLOOKUP(N589,'BANG THAM CHIEU'!C:E,3,0)</f>
        <v>ID055531</v>
      </c>
      <c r="H589" s="53">
        <v>10</v>
      </c>
      <c r="J589" s="10" t="str">
        <f>VLOOKUP(N589,'BANG THAM CHIEU'!C:E,2,0)</f>
        <v>MD1.3</v>
      </c>
      <c r="K589" s="590">
        <f>VLOOKUP(G589,'BANG THAM CHIEU'!$E$4:F1651,2,0)*H589</f>
        <v>1590000</v>
      </c>
      <c r="L589" s="598">
        <f t="shared" si="9"/>
        <v>68.516762906144962</v>
      </c>
      <c r="M589" s="53" t="s">
        <v>9530</v>
      </c>
      <c r="N589" s="31" t="s">
        <v>9817</v>
      </c>
      <c r="O589" s="527">
        <v>44305</v>
      </c>
      <c r="P589" s="529" t="s">
        <v>10664</v>
      </c>
      <c r="Q589" s="122" t="s">
        <v>10013</v>
      </c>
      <c r="R589" s="123">
        <v>4</v>
      </c>
      <c r="S589" s="122" t="s">
        <v>7615</v>
      </c>
      <c r="T589" s="396" t="s">
        <v>10053</v>
      </c>
      <c r="V589"/>
    </row>
    <row r="590" spans="1:22" ht="45" hidden="1" x14ac:dyDescent="0.25">
      <c r="A590" s="31">
        <v>3848</v>
      </c>
      <c r="B590" s="33" t="s">
        <v>300</v>
      </c>
      <c r="C590" s="53" t="s">
        <v>10121</v>
      </c>
      <c r="D590" s="34" t="s">
        <v>301</v>
      </c>
      <c r="E590" s="35" t="s">
        <v>10</v>
      </c>
      <c r="F590" s="54">
        <v>56</v>
      </c>
      <c r="G590" s="372" t="str">
        <f>VLOOKUP(N590,'BANG THAM CHIEU'!C:E,3,0)</f>
        <v>ID055790</v>
      </c>
      <c r="H590" s="53">
        <v>1</v>
      </c>
      <c r="J590" s="10" t="str">
        <f>VLOOKUP(N590,'BANG THAM CHIEU'!C:E,2,0)</f>
        <v>MB3.1</v>
      </c>
      <c r="K590" s="590">
        <f>VLOOKUP(G590,'BANG THAM CHIEU'!$E$4:F1652,2,0)*H590</f>
        <v>56000</v>
      </c>
      <c r="L590" s="598">
        <f t="shared" si="9"/>
        <v>2.4131690080151684</v>
      </c>
      <c r="M590" s="53" t="s">
        <v>9530</v>
      </c>
      <c r="N590" s="332" t="s">
        <v>6986</v>
      </c>
      <c r="O590" s="527">
        <v>44305</v>
      </c>
      <c r="P590" s="529" t="s">
        <v>10664</v>
      </c>
      <c r="Q590" s="122" t="s">
        <v>10013</v>
      </c>
      <c r="R590" s="123">
        <v>4</v>
      </c>
      <c r="S590" s="122" t="s">
        <v>10015</v>
      </c>
      <c r="T590" s="396" t="s">
        <v>10017</v>
      </c>
      <c r="V590"/>
    </row>
    <row r="591" spans="1:22" ht="45" hidden="1" x14ac:dyDescent="0.25">
      <c r="A591" s="31">
        <v>3848</v>
      </c>
      <c r="B591" s="33" t="s">
        <v>300</v>
      </c>
      <c r="C591" s="53" t="s">
        <v>10121</v>
      </c>
      <c r="D591" s="34" t="s">
        <v>301</v>
      </c>
      <c r="E591" s="35" t="s">
        <v>10</v>
      </c>
      <c r="F591" s="54">
        <v>57</v>
      </c>
      <c r="G591" s="372" t="str">
        <f>VLOOKUP(N591,'BANG THAM CHIEU'!C:E,3,0)</f>
        <v>ID055737</v>
      </c>
      <c r="H591" s="53">
        <v>1</v>
      </c>
      <c r="J591" s="10" t="str">
        <f>VLOOKUP(N591,'BANG THAM CHIEU'!C:E,2,0)</f>
        <v>MB4.3</v>
      </c>
      <c r="K591" s="590">
        <f>VLOOKUP(G591,'BANG THAM CHIEU'!$E$4:F1653,2,0)*H591</f>
        <v>415000</v>
      </c>
      <c r="L591" s="598">
        <f t="shared" si="9"/>
        <v>17.88330604154098</v>
      </c>
      <c r="M591" s="53" t="s">
        <v>9530</v>
      </c>
      <c r="N591" s="171" t="s">
        <v>7273</v>
      </c>
      <c r="O591" s="527">
        <v>44305</v>
      </c>
      <c r="P591" s="529" t="s">
        <v>10664</v>
      </c>
      <c r="Q591" s="122" t="s">
        <v>10013</v>
      </c>
      <c r="R591" s="123">
        <v>4</v>
      </c>
      <c r="S591" s="122" t="s">
        <v>10015</v>
      </c>
      <c r="T591" s="396" t="s">
        <v>10017</v>
      </c>
      <c r="V591"/>
    </row>
    <row r="592" spans="1:22" hidden="1" x14ac:dyDescent="0.25">
      <c r="A592" s="31">
        <v>3848</v>
      </c>
      <c r="B592" s="33" t="s">
        <v>300</v>
      </c>
      <c r="C592" s="53" t="s">
        <v>10121</v>
      </c>
      <c r="D592" s="34" t="s">
        <v>301</v>
      </c>
      <c r="E592" s="35" t="s">
        <v>10</v>
      </c>
      <c r="F592" s="54">
        <v>58</v>
      </c>
      <c r="G592" s="372" t="str">
        <f>VLOOKUP(N592,'BANG THAM CHIEU'!C:E,3,0)</f>
        <v>ID055806</v>
      </c>
      <c r="H592" s="53">
        <v>1</v>
      </c>
      <c r="J592" s="10" t="str">
        <f>VLOOKUP(N592,'BANG THAM CHIEU'!C:E,2,0)</f>
        <v>MB3.2</v>
      </c>
      <c r="K592" s="590">
        <f>VLOOKUP(G592,'BANG THAM CHIEU'!$E$4:F1654,2,0)*H592</f>
        <v>158000</v>
      </c>
      <c r="L592" s="598">
        <f t="shared" si="9"/>
        <v>6.80858398689994</v>
      </c>
      <c r="M592" s="53" t="s">
        <v>9530</v>
      </c>
      <c r="N592" s="332" t="s">
        <v>10717</v>
      </c>
      <c r="O592" s="527">
        <v>44305</v>
      </c>
      <c r="P592" s="529" t="s">
        <v>10664</v>
      </c>
      <c r="Q592" s="122" t="s">
        <v>10013</v>
      </c>
      <c r="R592" s="123">
        <v>4</v>
      </c>
      <c r="S592" s="122" t="s">
        <v>10015</v>
      </c>
      <c r="T592" s="396" t="s">
        <v>10017</v>
      </c>
      <c r="V592"/>
    </row>
    <row r="593" spans="1:22" hidden="1" x14ac:dyDescent="0.25">
      <c r="A593" s="31">
        <v>3848</v>
      </c>
      <c r="B593" s="33" t="s">
        <v>300</v>
      </c>
      <c r="C593" s="53" t="s">
        <v>10121</v>
      </c>
      <c r="D593" s="34" t="s">
        <v>301</v>
      </c>
      <c r="E593" s="35" t="s">
        <v>10</v>
      </c>
      <c r="F593" s="54">
        <v>59</v>
      </c>
      <c r="G593" s="372" t="str">
        <f>VLOOKUP(N593,'BANG THAM CHIEU'!C:E,3,0)</f>
        <v>ID056990</v>
      </c>
      <c r="H593" s="53">
        <v>1</v>
      </c>
      <c r="J593" s="10" t="str">
        <f>VLOOKUP(N593,'BANG THAM CHIEU'!C:E,2,0)</f>
        <v>MB4.2</v>
      </c>
      <c r="K593" s="590">
        <f>VLOOKUP(G593,'BANG THAM CHIEU'!$E$4:F1655,2,0)*H593</f>
        <v>68000</v>
      </c>
      <c r="L593" s="598">
        <f t="shared" si="9"/>
        <v>2.9302766525898476</v>
      </c>
      <c r="M593" s="53" t="s">
        <v>9530</v>
      </c>
      <c r="N593" s="332" t="s">
        <v>4412</v>
      </c>
      <c r="O593" s="527">
        <v>44305</v>
      </c>
      <c r="P593" s="529" t="s">
        <v>10664</v>
      </c>
      <c r="Q593" s="122" t="s">
        <v>10013</v>
      </c>
      <c r="R593" s="123">
        <v>4</v>
      </c>
      <c r="S593" s="122" t="s">
        <v>10015</v>
      </c>
      <c r="T593" s="396" t="s">
        <v>10017</v>
      </c>
      <c r="V593"/>
    </row>
    <row r="594" spans="1:22" ht="75" hidden="1" x14ac:dyDescent="0.25">
      <c r="A594" s="31">
        <v>3848</v>
      </c>
      <c r="B594" s="33" t="s">
        <v>300</v>
      </c>
      <c r="C594" s="53" t="s">
        <v>10121</v>
      </c>
      <c r="D594" s="34" t="s">
        <v>301</v>
      </c>
      <c r="E594" s="35" t="s">
        <v>10</v>
      </c>
      <c r="F594" s="54">
        <v>60</v>
      </c>
      <c r="G594" s="372" t="str">
        <f>VLOOKUP(N594,'BANG THAM CHIEU'!C:E,3,0)</f>
        <v>ID055222</v>
      </c>
      <c r="H594" s="53">
        <v>12</v>
      </c>
      <c r="J594" s="10" t="str">
        <f>VLOOKUP(N594,'BANG THAM CHIEU'!C:E,2,0)</f>
        <v>MA1.1</v>
      </c>
      <c r="K594" s="590">
        <f>VLOOKUP(G594,'BANG THAM CHIEU'!$E$4:F1656,2,0)*H594</f>
        <v>4320000</v>
      </c>
      <c r="L594" s="598">
        <f t="shared" si="9"/>
        <v>186.15875204688442</v>
      </c>
      <c r="M594" s="53" t="s">
        <v>9530</v>
      </c>
      <c r="N594" s="332" t="s">
        <v>8575</v>
      </c>
      <c r="O594" s="527">
        <v>44305</v>
      </c>
      <c r="P594" s="529" t="s">
        <v>10664</v>
      </c>
      <c r="Q594" s="122" t="s">
        <v>10013</v>
      </c>
      <c r="R594" s="123">
        <v>4</v>
      </c>
      <c r="S594" s="122" t="s">
        <v>7620</v>
      </c>
      <c r="T594" s="396" t="s">
        <v>10020</v>
      </c>
      <c r="V594"/>
    </row>
    <row r="595" spans="1:22" ht="60" hidden="1" x14ac:dyDescent="0.25">
      <c r="A595" s="31">
        <v>3848</v>
      </c>
      <c r="B595" s="33" t="s">
        <v>300</v>
      </c>
      <c r="C595" s="53" t="s">
        <v>10121</v>
      </c>
      <c r="D595" s="34" t="s">
        <v>301</v>
      </c>
      <c r="E595" s="35" t="s">
        <v>10</v>
      </c>
      <c r="F595" s="54">
        <v>61</v>
      </c>
      <c r="G595" s="372" t="str">
        <f>VLOOKUP(N595,'BANG THAM CHIEU'!C:E,3,0)</f>
        <v>ID055582</v>
      </c>
      <c r="H595" s="53">
        <v>4</v>
      </c>
      <c r="J595" s="10" t="str">
        <f>VLOOKUP(N595,'BANG THAM CHIEU'!C:E,2,0)</f>
        <v>MB2.1</v>
      </c>
      <c r="K595" s="590">
        <f>VLOOKUP(G595,'BANG THAM CHIEU'!$E$4:F1657,2,0)*H595</f>
        <v>140000</v>
      </c>
      <c r="L595" s="598">
        <f t="shared" si="9"/>
        <v>6.0329225200379213</v>
      </c>
      <c r="M595" s="53" t="s">
        <v>9530</v>
      </c>
      <c r="N595" s="332" t="s">
        <v>7399</v>
      </c>
      <c r="O595" s="527">
        <v>44305</v>
      </c>
      <c r="P595" s="529" t="s">
        <v>10664</v>
      </c>
      <c r="Q595" s="122" t="s">
        <v>10013</v>
      </c>
      <c r="R595" s="123">
        <v>4</v>
      </c>
      <c r="S595" s="122" t="s">
        <v>7620</v>
      </c>
      <c r="T595" s="396" t="s">
        <v>10026</v>
      </c>
      <c r="V595"/>
    </row>
    <row r="596" spans="1:22" hidden="1" x14ac:dyDescent="0.25">
      <c r="A596" s="31">
        <v>3848</v>
      </c>
      <c r="B596" s="33" t="s">
        <v>300</v>
      </c>
      <c r="C596" s="53" t="s">
        <v>10121</v>
      </c>
      <c r="D596" s="34" t="s">
        <v>301</v>
      </c>
      <c r="E596" s="35" t="s">
        <v>10</v>
      </c>
      <c r="F596" s="54">
        <v>62</v>
      </c>
      <c r="G596" s="372" t="str">
        <f>VLOOKUP(N596,'BANG THAM CHIEU'!C:E,3,0)</f>
        <v>ID055727</v>
      </c>
      <c r="H596" s="53">
        <v>15</v>
      </c>
      <c r="J596" s="10" t="str">
        <f>VLOOKUP(N596,'BANG THAM CHIEU'!C:E,2,0)</f>
        <v>MB3.2</v>
      </c>
      <c r="K596" s="590">
        <f>VLOOKUP(G596,'BANG THAM CHIEU'!$E$4:F1658,2,0)*H596</f>
        <v>1275000</v>
      </c>
      <c r="L596" s="598">
        <f t="shared" si="9"/>
        <v>54.942687236059641</v>
      </c>
      <c r="M596" s="53" t="s">
        <v>9530</v>
      </c>
      <c r="N596" s="11" t="s">
        <v>9646</v>
      </c>
      <c r="O596" s="527">
        <v>44305</v>
      </c>
      <c r="P596" s="529" t="s">
        <v>10664</v>
      </c>
      <c r="Q596" s="122" t="s">
        <v>10013</v>
      </c>
      <c r="R596" s="123">
        <v>4</v>
      </c>
      <c r="S596" s="122" t="s">
        <v>7620</v>
      </c>
      <c r="T596" s="396" t="s">
        <v>10027</v>
      </c>
      <c r="V596"/>
    </row>
    <row r="597" spans="1:22" ht="45" hidden="1" x14ac:dyDescent="0.25">
      <c r="A597" s="31">
        <v>3848</v>
      </c>
      <c r="B597" s="33" t="s">
        <v>300</v>
      </c>
      <c r="C597" s="53" t="s">
        <v>10121</v>
      </c>
      <c r="D597" s="34" t="s">
        <v>301</v>
      </c>
      <c r="E597" s="35" t="s">
        <v>10</v>
      </c>
      <c r="F597" s="54">
        <v>63</v>
      </c>
      <c r="G597" s="372" t="str">
        <f>VLOOKUP(N597,'BANG THAM CHIEU'!C:E,3,0)</f>
        <v>ID057035</v>
      </c>
      <c r="H597" s="53">
        <v>4</v>
      </c>
      <c r="J597" s="10" t="str">
        <f>VLOOKUP(N597,'BANG THAM CHIEU'!C:E,2,0)</f>
        <v>MB1.3</v>
      </c>
      <c r="K597" s="590">
        <f>VLOOKUP(G597,'BANG THAM CHIEU'!$E$4:F1659,2,0)*H597</f>
        <v>120000</v>
      </c>
      <c r="L597" s="598">
        <f t="shared" si="9"/>
        <v>5.1710764457467899</v>
      </c>
      <c r="M597" s="53" t="s">
        <v>9530</v>
      </c>
      <c r="N597" s="332" t="s">
        <v>8825</v>
      </c>
      <c r="O597" s="527">
        <v>44306</v>
      </c>
      <c r="P597" s="529" t="s">
        <v>10664</v>
      </c>
      <c r="Q597" s="122" t="s">
        <v>10013</v>
      </c>
      <c r="R597" s="123">
        <v>4</v>
      </c>
      <c r="S597" s="122" t="s">
        <v>9325</v>
      </c>
      <c r="T597" s="396" t="s">
        <v>10028</v>
      </c>
      <c r="V597"/>
    </row>
    <row r="598" spans="1:22" ht="45" hidden="1" x14ac:dyDescent="0.25">
      <c r="A598" s="31">
        <v>3848</v>
      </c>
      <c r="B598" s="33" t="s">
        <v>300</v>
      </c>
      <c r="C598" s="53" t="s">
        <v>10121</v>
      </c>
      <c r="D598" s="34" t="s">
        <v>301</v>
      </c>
      <c r="E598" s="35" t="s">
        <v>10</v>
      </c>
      <c r="F598" s="54">
        <v>64</v>
      </c>
      <c r="G598" s="372" t="str">
        <f>VLOOKUP(N598,'BANG THAM CHIEU'!C:E,3,0)</f>
        <v>ID055580</v>
      </c>
      <c r="H598" s="53">
        <v>3</v>
      </c>
      <c r="J598" s="10" t="str">
        <f>VLOOKUP(N598,'BANG THAM CHIEU'!C:E,2,0)</f>
        <v>MD1.3</v>
      </c>
      <c r="K598" s="590">
        <f>VLOOKUP(G598,'BANG THAM CHIEU'!$E$4:F1660,2,0)*H598</f>
        <v>78000</v>
      </c>
      <c r="L598" s="598">
        <f t="shared" si="9"/>
        <v>3.3611996897354133</v>
      </c>
      <c r="M598" s="53" t="s">
        <v>9530</v>
      </c>
      <c r="N598" s="332" t="s">
        <v>7363</v>
      </c>
      <c r="O598" s="527">
        <v>44306</v>
      </c>
      <c r="P598" s="529" t="s">
        <v>10664</v>
      </c>
      <c r="Q598" s="122" t="s">
        <v>10013</v>
      </c>
      <c r="R598" s="123">
        <v>4</v>
      </c>
      <c r="S598" s="122" t="s">
        <v>9325</v>
      </c>
      <c r="T598" s="396" t="s">
        <v>10028</v>
      </c>
      <c r="V598"/>
    </row>
    <row r="599" spans="1:22" hidden="1" x14ac:dyDescent="0.25">
      <c r="A599" s="31">
        <v>3848</v>
      </c>
      <c r="B599" s="33" t="s">
        <v>300</v>
      </c>
      <c r="C599" s="53" t="s">
        <v>10121</v>
      </c>
      <c r="D599" s="34" t="s">
        <v>301</v>
      </c>
      <c r="E599" s="35" t="s">
        <v>10</v>
      </c>
      <c r="F599" s="54">
        <v>65</v>
      </c>
      <c r="G599" s="372" t="str">
        <f>VLOOKUP(N599,'BANG THAM CHIEU'!C:E,3,0)</f>
        <v>ID057319</v>
      </c>
      <c r="H599" s="53">
        <v>1</v>
      </c>
      <c r="J599" s="10" t="str">
        <f>VLOOKUP(N599,'BANG THAM CHIEU'!C:E,2,0)</f>
        <v>MB2.3</v>
      </c>
      <c r="K599" s="590">
        <f>VLOOKUP(G599,'BANG THAM CHIEU'!$E$4:F1661,2,0)*H599</f>
        <v>65000</v>
      </c>
      <c r="L599" s="598">
        <f t="shared" si="9"/>
        <v>2.8009997414461778</v>
      </c>
      <c r="M599" s="53" t="s">
        <v>9530</v>
      </c>
      <c r="N599" s="31" t="s">
        <v>6954</v>
      </c>
      <c r="O599" s="527">
        <v>44306</v>
      </c>
      <c r="P599" s="529" t="s">
        <v>10664</v>
      </c>
      <c r="Q599" s="122" t="s">
        <v>10013</v>
      </c>
      <c r="R599" s="123">
        <v>4</v>
      </c>
      <c r="S599" s="122" t="s">
        <v>10029</v>
      </c>
      <c r="T599" s="396" t="s">
        <v>10030</v>
      </c>
      <c r="V599"/>
    </row>
    <row r="600" spans="1:22" hidden="1" x14ac:dyDescent="0.25">
      <c r="A600" s="31">
        <v>3848</v>
      </c>
      <c r="B600" s="33" t="s">
        <v>300</v>
      </c>
      <c r="C600" s="53" t="s">
        <v>10121</v>
      </c>
      <c r="D600" s="34" t="s">
        <v>301</v>
      </c>
      <c r="E600" s="35" t="s">
        <v>10</v>
      </c>
      <c r="F600" s="54">
        <v>66</v>
      </c>
      <c r="G600" s="372" t="str">
        <f>VLOOKUP(N600,'BANG THAM CHIEU'!C:E,3,0)</f>
        <v>ID055579</v>
      </c>
      <c r="H600" s="53">
        <v>1</v>
      </c>
      <c r="J600" s="10" t="str">
        <f>VLOOKUP(N600,'BANG THAM CHIEU'!C:E,2,0)</f>
        <v>MC4.4</v>
      </c>
      <c r="K600" s="590">
        <f>VLOOKUP(G600,'BANG THAM CHIEU'!$E$4:F1662,2,0)*H600</f>
        <v>195000</v>
      </c>
      <c r="L600" s="598">
        <f t="shared" si="9"/>
        <v>8.402999224338533</v>
      </c>
      <c r="M600" s="53" t="s">
        <v>9530</v>
      </c>
      <c r="N600" s="11" t="s">
        <v>8694</v>
      </c>
      <c r="O600" s="527">
        <v>44306</v>
      </c>
      <c r="P600" s="529" t="s">
        <v>10664</v>
      </c>
      <c r="Q600" s="122" t="s">
        <v>10013</v>
      </c>
      <c r="R600" s="123">
        <v>4</v>
      </c>
      <c r="S600" s="122" t="s">
        <v>7614</v>
      </c>
      <c r="T600" s="396" t="s">
        <v>8693</v>
      </c>
      <c r="V600"/>
    </row>
    <row r="601" spans="1:22" ht="45" hidden="1" x14ac:dyDescent="0.25">
      <c r="A601" s="31">
        <v>3848</v>
      </c>
      <c r="B601" s="33" t="s">
        <v>300</v>
      </c>
      <c r="C601" s="53" t="s">
        <v>10121</v>
      </c>
      <c r="D601" s="34" t="s">
        <v>301</v>
      </c>
      <c r="E601" s="35" t="s">
        <v>10</v>
      </c>
      <c r="F601" s="54">
        <v>67</v>
      </c>
      <c r="G601" s="372" t="str">
        <f>VLOOKUP(N601,'BANG THAM CHIEU'!C:E,3,0)</f>
        <v>ID055729</v>
      </c>
      <c r="H601" s="53">
        <v>1</v>
      </c>
      <c r="J601" s="10" t="str">
        <f>VLOOKUP(N601,'BANG THAM CHIEU'!C:E,2,0)</f>
        <v>MC1.2</v>
      </c>
      <c r="K601" s="590">
        <f>VLOOKUP(G601,'BANG THAM CHIEU'!$E$4:F1663,2,0)*H601</f>
        <v>1262982</v>
      </c>
      <c r="L601" s="598">
        <f t="shared" si="9"/>
        <v>54.424803930018101</v>
      </c>
      <c r="M601" s="53" t="s">
        <v>9530</v>
      </c>
      <c r="N601" s="332" t="s">
        <v>7901</v>
      </c>
      <c r="O601" s="527">
        <v>44306</v>
      </c>
      <c r="P601" s="529" t="s">
        <v>10664</v>
      </c>
      <c r="Q601" s="122" t="s">
        <v>10013</v>
      </c>
      <c r="R601" s="123">
        <v>4</v>
      </c>
      <c r="S601" s="122" t="s">
        <v>7616</v>
      </c>
      <c r="T601" s="396" t="s">
        <v>8693</v>
      </c>
      <c r="V601"/>
    </row>
    <row r="602" spans="1:22" ht="45" hidden="1" x14ac:dyDescent="0.25">
      <c r="A602" s="31">
        <v>3848</v>
      </c>
      <c r="B602" s="33" t="s">
        <v>300</v>
      </c>
      <c r="C602" s="53" t="s">
        <v>10121</v>
      </c>
      <c r="D602" s="34" t="s">
        <v>301</v>
      </c>
      <c r="E602" s="35" t="s">
        <v>10</v>
      </c>
      <c r="F602" s="54">
        <v>68</v>
      </c>
      <c r="G602" s="372" t="str">
        <f>VLOOKUP(N602,'BANG THAM CHIEU'!C:E,3,0)</f>
        <v>ID057031</v>
      </c>
      <c r="H602" s="53">
        <v>1</v>
      </c>
      <c r="J602" s="10" t="str">
        <f>VLOOKUP(N602,'BANG THAM CHIEU'!C:E,2,0)</f>
        <v>MC2.2</v>
      </c>
      <c r="K602" s="590">
        <f>VLOOKUP(G602,'BANG THAM CHIEU'!$E$4:F1664,2,0)*H602</f>
        <v>11500</v>
      </c>
      <c r="L602" s="598">
        <f t="shared" si="9"/>
        <v>0.49556149271740069</v>
      </c>
      <c r="M602" s="53" t="s">
        <v>9530</v>
      </c>
      <c r="N602" s="332" t="s">
        <v>9652</v>
      </c>
      <c r="O602" s="527">
        <v>44306</v>
      </c>
      <c r="P602" s="529" t="s">
        <v>10664</v>
      </c>
      <c r="Q602" s="122" t="s">
        <v>10013</v>
      </c>
      <c r="R602" s="123">
        <v>4</v>
      </c>
      <c r="S602" s="122" t="s">
        <v>7616</v>
      </c>
      <c r="T602" s="396" t="s">
        <v>8693</v>
      </c>
      <c r="V602"/>
    </row>
    <row r="603" spans="1:22" ht="120" hidden="1" x14ac:dyDescent="0.25">
      <c r="A603" s="31">
        <v>3848</v>
      </c>
      <c r="B603" s="33" t="s">
        <v>300</v>
      </c>
      <c r="C603" s="53" t="s">
        <v>10121</v>
      </c>
      <c r="D603" s="34" t="s">
        <v>301</v>
      </c>
      <c r="E603" s="35" t="s">
        <v>10</v>
      </c>
      <c r="F603" s="54">
        <v>69</v>
      </c>
      <c r="G603" s="372" t="str">
        <f>VLOOKUP(N603,'BANG THAM CHIEU'!C:E,3,0)</f>
        <v>ID055527</v>
      </c>
      <c r="H603" s="53">
        <v>1</v>
      </c>
      <c r="J603" s="10" t="str">
        <f>VLOOKUP(N603,'BANG THAM CHIEU'!C:E,2,0)</f>
        <v>MB1.1</v>
      </c>
      <c r="K603" s="590">
        <f>VLOOKUP(G603,'BANG THAM CHIEU'!$E$4:F1665,2,0)*H603</f>
        <v>60000</v>
      </c>
      <c r="L603" s="598">
        <f t="shared" si="9"/>
        <v>2.585538222873395</v>
      </c>
      <c r="M603" s="53" t="s">
        <v>9530</v>
      </c>
      <c r="N603" s="332" t="s">
        <v>8489</v>
      </c>
      <c r="O603" s="527">
        <v>44306</v>
      </c>
      <c r="P603" s="529" t="s">
        <v>10664</v>
      </c>
      <c r="Q603" s="122" t="s">
        <v>10013</v>
      </c>
      <c r="R603" s="123">
        <v>4</v>
      </c>
      <c r="S603" s="122" t="s">
        <v>7616</v>
      </c>
      <c r="T603" s="396" t="s">
        <v>8693</v>
      </c>
      <c r="V603"/>
    </row>
    <row r="604" spans="1:22" ht="90" hidden="1" x14ac:dyDescent="0.25">
      <c r="A604" s="31">
        <v>3848</v>
      </c>
      <c r="B604" s="33" t="s">
        <v>300</v>
      </c>
      <c r="C604" s="53" t="s">
        <v>10121</v>
      </c>
      <c r="D604" s="34" t="s">
        <v>301</v>
      </c>
      <c r="E604" s="35" t="s">
        <v>10</v>
      </c>
      <c r="F604" s="54">
        <v>70</v>
      </c>
      <c r="G604" s="372" t="str">
        <f>VLOOKUP(N604,'BANG THAM CHIEU'!C:E,3,0)</f>
        <v>ID055287</v>
      </c>
      <c r="H604" s="53">
        <v>1</v>
      </c>
      <c r="J604" s="10" t="str">
        <f>VLOOKUP(N604,'BANG THAM CHIEU'!C:E,2,0)</f>
        <v>MB1.3</v>
      </c>
      <c r="K604" s="590">
        <f>VLOOKUP(G604,'BANG THAM CHIEU'!$E$4:F1666,2,0)*H604</f>
        <v>1150000</v>
      </c>
      <c r="L604" s="598">
        <f t="shared" si="9"/>
        <v>49.556149271740068</v>
      </c>
      <c r="M604" s="53" t="s">
        <v>9530</v>
      </c>
      <c r="N604" s="332" t="s">
        <v>10041</v>
      </c>
      <c r="O604" s="527">
        <v>44306</v>
      </c>
      <c r="P604" s="529" t="s">
        <v>10664</v>
      </c>
      <c r="Q604" s="122" t="s">
        <v>10013</v>
      </c>
      <c r="R604" s="123">
        <v>4</v>
      </c>
      <c r="S604" s="122" t="s">
        <v>7616</v>
      </c>
      <c r="T604" s="396" t="s">
        <v>9493</v>
      </c>
      <c r="V604"/>
    </row>
    <row r="605" spans="1:22" hidden="1" x14ac:dyDescent="0.25">
      <c r="A605" s="31">
        <v>3848</v>
      </c>
      <c r="B605" s="33" t="s">
        <v>300</v>
      </c>
      <c r="C605" s="53" t="s">
        <v>10121</v>
      </c>
      <c r="D605" s="34" t="s">
        <v>301</v>
      </c>
      <c r="E605" s="35" t="s">
        <v>10</v>
      </c>
      <c r="F605" s="54">
        <v>71</v>
      </c>
      <c r="G605" s="372" t="e">
        <f>VLOOKUP(N605,'BANG THAM CHIEU'!C:E,3,0)</f>
        <v>#N/A</v>
      </c>
      <c r="H605" s="53">
        <v>10</v>
      </c>
      <c r="J605" s="10" t="e">
        <f>VLOOKUP(N605,'BANG THAM CHIEU'!C:E,2,0)</f>
        <v>#N/A</v>
      </c>
      <c r="K605" s="590" t="e">
        <f>VLOOKUP(G605,'BANG THAM CHIEU'!$E$4:F1667,2,0)*H605</f>
        <v>#N/A</v>
      </c>
      <c r="L605" s="598" t="e">
        <f t="shared" si="9"/>
        <v>#N/A</v>
      </c>
      <c r="M605" s="53" t="s">
        <v>9530</v>
      </c>
      <c r="N605" s="332" t="s">
        <v>1430</v>
      </c>
      <c r="O605" s="527">
        <v>44308</v>
      </c>
      <c r="P605" s="529" t="s">
        <v>10664</v>
      </c>
      <c r="Q605" s="122" t="s">
        <v>10013</v>
      </c>
      <c r="R605" s="123">
        <v>4</v>
      </c>
      <c r="S605" s="122" t="s">
        <v>7616</v>
      </c>
      <c r="T605" s="396" t="s">
        <v>8693</v>
      </c>
      <c r="V605"/>
    </row>
    <row r="606" spans="1:22" ht="60" hidden="1" x14ac:dyDescent="0.25">
      <c r="A606" s="31">
        <v>3848</v>
      </c>
      <c r="B606" s="33" t="s">
        <v>300</v>
      </c>
      <c r="C606" s="53" t="s">
        <v>10121</v>
      </c>
      <c r="D606" s="34" t="s">
        <v>301</v>
      </c>
      <c r="E606" s="35" t="s">
        <v>10</v>
      </c>
      <c r="F606" s="54">
        <v>72</v>
      </c>
      <c r="G606" s="372" t="str">
        <f>VLOOKUP(N606,'BANG THAM CHIEU'!C:E,3,0)</f>
        <v>ID055281</v>
      </c>
      <c r="H606" s="53">
        <v>2</v>
      </c>
      <c r="J606" s="10" t="str">
        <f>VLOOKUP(N606,'BANG THAM CHIEU'!C:E,2,0)</f>
        <v>MB3.3</v>
      </c>
      <c r="K606" s="590">
        <f>VLOOKUP(G606,'BANG THAM CHIEU'!$E$4:F1668,2,0)*H606</f>
        <v>60000</v>
      </c>
      <c r="L606" s="598">
        <f t="shared" si="9"/>
        <v>2.585538222873395</v>
      </c>
      <c r="M606" s="53" t="s">
        <v>9530</v>
      </c>
      <c r="N606" s="332" t="s">
        <v>4540</v>
      </c>
      <c r="O606" s="527">
        <v>44308</v>
      </c>
      <c r="P606" s="529" t="s">
        <v>10664</v>
      </c>
      <c r="Q606" s="122" t="s">
        <v>10013</v>
      </c>
      <c r="R606" s="123">
        <v>4</v>
      </c>
      <c r="S606" s="122" t="s">
        <v>7616</v>
      </c>
      <c r="T606" s="396" t="s">
        <v>8693</v>
      </c>
      <c r="V606"/>
    </row>
    <row r="607" spans="1:22" ht="60" hidden="1" x14ac:dyDescent="0.25">
      <c r="A607" s="31">
        <v>3848</v>
      </c>
      <c r="B607" s="33" t="s">
        <v>300</v>
      </c>
      <c r="C607" s="53" t="s">
        <v>10121</v>
      </c>
      <c r="D607" s="34" t="s">
        <v>301</v>
      </c>
      <c r="E607" s="35" t="s">
        <v>10</v>
      </c>
      <c r="F607" s="54">
        <v>73</v>
      </c>
      <c r="G607" s="372" t="str">
        <f>VLOOKUP(N607,'BANG THAM CHIEU'!C:E,3,0)</f>
        <v>ID057041</v>
      </c>
      <c r="H607" s="53">
        <v>1</v>
      </c>
      <c r="J607" s="10" t="str">
        <f>VLOOKUP(N607,'BANG THAM CHIEU'!C:E,2,0)</f>
        <v>MB1.2</v>
      </c>
      <c r="K607" s="590">
        <f>VLOOKUP(G607,'BANG THAM CHIEU'!$E$4:F1669,2,0)*H607</f>
        <v>79000</v>
      </c>
      <c r="L607" s="598">
        <f t="shared" si="9"/>
        <v>3.40429199344997</v>
      </c>
      <c r="M607" s="53" t="s">
        <v>9530</v>
      </c>
      <c r="N607" s="332" t="s">
        <v>6607</v>
      </c>
      <c r="O607" s="527">
        <v>44308</v>
      </c>
      <c r="P607" s="529" t="s">
        <v>10664</v>
      </c>
      <c r="Q607" s="122" t="s">
        <v>10013</v>
      </c>
      <c r="R607" s="123">
        <v>4</v>
      </c>
      <c r="S607" s="122" t="s">
        <v>7616</v>
      </c>
      <c r="T607" s="396" t="s">
        <v>8693</v>
      </c>
      <c r="V607"/>
    </row>
    <row r="608" spans="1:22" ht="135" hidden="1" x14ac:dyDescent="0.25">
      <c r="A608" s="31">
        <v>3848</v>
      </c>
      <c r="B608" s="33" t="s">
        <v>300</v>
      </c>
      <c r="C608" s="53" t="s">
        <v>10121</v>
      </c>
      <c r="D608" s="34" t="s">
        <v>301</v>
      </c>
      <c r="E608" s="35" t="s">
        <v>10</v>
      </c>
      <c r="F608" s="54">
        <v>74</v>
      </c>
      <c r="G608" s="372" t="str">
        <f>VLOOKUP(N608,'BANG THAM CHIEU'!C:E,3,0)</f>
        <v>ID055616</v>
      </c>
      <c r="H608" s="53">
        <v>2</v>
      </c>
      <c r="J608" s="10" t="str">
        <f>VLOOKUP(N608,'BANG THAM CHIEU'!C:E,2,0)</f>
        <v>MB1.3</v>
      </c>
      <c r="K608" s="590">
        <f>VLOOKUP(G608,'BANG THAM CHIEU'!$E$4:F1670,2,0)*H608</f>
        <v>700000</v>
      </c>
      <c r="L608" s="598">
        <f t="shared" si="9"/>
        <v>30.164612600189606</v>
      </c>
      <c r="M608" s="53" t="s">
        <v>9530</v>
      </c>
      <c r="N608" s="332" t="s">
        <v>7476</v>
      </c>
      <c r="O608" s="527">
        <v>44308</v>
      </c>
      <c r="P608" s="529" t="s">
        <v>10664</v>
      </c>
      <c r="Q608" s="122" t="s">
        <v>10013</v>
      </c>
      <c r="R608" s="123">
        <v>4</v>
      </c>
      <c r="S608" s="122" t="s">
        <v>7616</v>
      </c>
      <c r="T608" s="396" t="s">
        <v>10047</v>
      </c>
      <c r="V608"/>
    </row>
    <row r="609" spans="1:22" ht="165" hidden="1" x14ac:dyDescent="0.25">
      <c r="A609" s="31">
        <v>3848</v>
      </c>
      <c r="B609" s="33" t="s">
        <v>300</v>
      </c>
      <c r="C609" s="53" t="s">
        <v>10121</v>
      </c>
      <c r="D609" s="34" t="s">
        <v>301</v>
      </c>
      <c r="E609" s="35" t="s">
        <v>10</v>
      </c>
      <c r="F609" s="54">
        <v>75</v>
      </c>
      <c r="G609" s="372" t="str">
        <f>VLOOKUP(N609,'BANG THAM CHIEU'!C:E,3,0)</f>
        <v>ID055750</v>
      </c>
      <c r="H609" s="53">
        <v>2</v>
      </c>
      <c r="J609" s="10" t="str">
        <f>VLOOKUP(N609,'BANG THAM CHIEU'!C:E,2,0)</f>
        <v>MB1.1</v>
      </c>
      <c r="K609" s="590">
        <f>VLOOKUP(G609,'BANG THAM CHIEU'!$E$4:F1671,2,0)*H609</f>
        <v>4200000</v>
      </c>
      <c r="L609" s="598">
        <f t="shared" si="9"/>
        <v>180.98767560113762</v>
      </c>
      <c r="M609" s="53" t="s">
        <v>9530</v>
      </c>
      <c r="N609" s="332" t="s">
        <v>8692</v>
      </c>
      <c r="O609" s="527">
        <v>44308</v>
      </c>
      <c r="P609" s="529" t="s">
        <v>10664</v>
      </c>
      <c r="Q609" s="122" t="s">
        <v>10013</v>
      </c>
      <c r="R609" s="123">
        <v>4</v>
      </c>
      <c r="S609" s="122" t="s">
        <v>7616</v>
      </c>
      <c r="T609" s="396" t="s">
        <v>10048</v>
      </c>
      <c r="V609"/>
    </row>
    <row r="610" spans="1:22" hidden="1" x14ac:dyDescent="0.25">
      <c r="A610" s="31">
        <v>3848</v>
      </c>
      <c r="B610" s="33" t="s">
        <v>300</v>
      </c>
      <c r="C610" s="53" t="s">
        <v>10121</v>
      </c>
      <c r="D610" s="34" t="s">
        <v>301</v>
      </c>
      <c r="E610" s="35" t="s">
        <v>10</v>
      </c>
      <c r="F610" s="54">
        <v>76</v>
      </c>
      <c r="G610" s="372" t="str">
        <f>VLOOKUP(N610,'BANG THAM CHIEU'!C:E,3,0)</f>
        <v>ID055609</v>
      </c>
      <c r="H610" s="53">
        <v>3</v>
      </c>
      <c r="J610" s="10" t="str">
        <f>VLOOKUP(N610,'BANG THAM CHIEU'!C:E,2,0)</f>
        <v>MB1.1</v>
      </c>
      <c r="K610" s="590">
        <f>VLOOKUP(G610,'BANG THAM CHIEU'!$E$4:F1672,2,0)*H610</f>
        <v>285000</v>
      </c>
      <c r="L610" s="598">
        <f t="shared" si="9"/>
        <v>12.281306558648625</v>
      </c>
      <c r="M610" s="53" t="s">
        <v>9530</v>
      </c>
      <c r="N610" s="332" t="s">
        <v>7897</v>
      </c>
      <c r="O610" s="527">
        <v>44309</v>
      </c>
      <c r="P610" s="529" t="s">
        <v>10664</v>
      </c>
      <c r="Q610" s="122" t="s">
        <v>10013</v>
      </c>
      <c r="R610" s="123">
        <v>4</v>
      </c>
      <c r="S610" s="122" t="s">
        <v>7615</v>
      </c>
      <c r="T610" s="396" t="s">
        <v>9416</v>
      </c>
      <c r="V610"/>
    </row>
    <row r="611" spans="1:22" ht="30" hidden="1" x14ac:dyDescent="0.25">
      <c r="A611" s="31">
        <v>3848</v>
      </c>
      <c r="B611" s="33" t="s">
        <v>300</v>
      </c>
      <c r="C611" s="53" t="s">
        <v>10121</v>
      </c>
      <c r="D611" s="34" t="s">
        <v>301</v>
      </c>
      <c r="E611" s="35" t="s">
        <v>10</v>
      </c>
      <c r="F611" s="54">
        <v>77</v>
      </c>
      <c r="G611" s="372" t="str">
        <f>VLOOKUP(N611,'BANG THAM CHIEU'!C:E,3,0)</f>
        <v>ID055798</v>
      </c>
      <c r="H611" s="53">
        <v>2</v>
      </c>
      <c r="J611" s="10" t="str">
        <f>VLOOKUP(N611,'BANG THAM CHIEU'!C:E,2,0)</f>
        <v>MC1.2</v>
      </c>
      <c r="K611" s="590">
        <f>VLOOKUP(G611,'BANG THAM CHIEU'!$E$4:F1673,2,0)*H611</f>
        <v>800000</v>
      </c>
      <c r="L611" s="598">
        <f t="shared" si="9"/>
        <v>34.473842971645261</v>
      </c>
      <c r="M611" s="53" t="s">
        <v>9530</v>
      </c>
      <c r="N611" s="332" t="s">
        <v>7903</v>
      </c>
      <c r="O611" s="527">
        <v>44309</v>
      </c>
      <c r="P611" s="529" t="s">
        <v>10664</v>
      </c>
      <c r="Q611" s="122" t="s">
        <v>10013</v>
      </c>
      <c r="R611" s="123">
        <v>4</v>
      </c>
      <c r="S611" s="122" t="s">
        <v>7615</v>
      </c>
      <c r="T611" s="396" t="s">
        <v>9624</v>
      </c>
      <c r="V611"/>
    </row>
    <row r="612" spans="1:22" hidden="1" x14ac:dyDescent="0.25">
      <c r="A612" s="31">
        <v>3848</v>
      </c>
      <c r="B612" s="33" t="s">
        <v>300</v>
      </c>
      <c r="C612" s="53" t="s">
        <v>10121</v>
      </c>
      <c r="D612" s="34" t="s">
        <v>301</v>
      </c>
      <c r="E612" s="35" t="s">
        <v>10</v>
      </c>
      <c r="F612" s="54">
        <v>78</v>
      </c>
      <c r="G612" s="372" t="str">
        <f>VLOOKUP(N612,'BANG THAM CHIEU'!C:E,3,0)</f>
        <v>ID055530</v>
      </c>
      <c r="H612" s="53">
        <v>3</v>
      </c>
      <c r="J612" s="10" t="str">
        <f>VLOOKUP(N612,'BANG THAM CHIEU'!C:E,2,0)</f>
        <v>MB1.1</v>
      </c>
      <c r="K612" s="590">
        <f>VLOOKUP(G612,'BANG THAM CHIEU'!$E$4:F1674,2,0)*H612</f>
        <v>495000</v>
      </c>
      <c r="L612" s="598">
        <f t="shared" si="9"/>
        <v>21.330690338705509</v>
      </c>
      <c r="M612" s="53" t="s">
        <v>9530</v>
      </c>
      <c r="N612" s="332" t="s">
        <v>9814</v>
      </c>
      <c r="O612" s="527">
        <v>44309</v>
      </c>
      <c r="P612" s="529" t="s">
        <v>10664</v>
      </c>
      <c r="Q612" s="122" t="s">
        <v>10013</v>
      </c>
      <c r="R612" s="123">
        <v>4</v>
      </c>
      <c r="S612" s="122" t="s">
        <v>7616</v>
      </c>
      <c r="T612" s="396" t="s">
        <v>10050</v>
      </c>
      <c r="V612"/>
    </row>
    <row r="613" spans="1:22" ht="120" hidden="1" x14ac:dyDescent="0.25">
      <c r="A613" s="31">
        <v>3848</v>
      </c>
      <c r="B613" s="33" t="s">
        <v>300</v>
      </c>
      <c r="C613" s="53" t="s">
        <v>10121</v>
      </c>
      <c r="D613" s="34" t="s">
        <v>301</v>
      </c>
      <c r="E613" s="35" t="s">
        <v>10</v>
      </c>
      <c r="F613" s="54">
        <v>79</v>
      </c>
      <c r="G613" s="372" t="str">
        <f>VLOOKUP(N613,'BANG THAM CHIEU'!C:E,3,0)</f>
        <v>ID055527</v>
      </c>
      <c r="H613" s="53">
        <v>1</v>
      </c>
      <c r="J613" s="10" t="str">
        <f>VLOOKUP(N613,'BANG THAM CHIEU'!C:E,2,0)</f>
        <v>MB1.1</v>
      </c>
      <c r="K613" s="590">
        <f>VLOOKUP(G613,'BANG THAM CHIEU'!$E$4:F1675,2,0)*H613</f>
        <v>60000</v>
      </c>
      <c r="L613" s="598">
        <f t="shared" si="9"/>
        <v>2.585538222873395</v>
      </c>
      <c r="M613" s="53" t="s">
        <v>9530</v>
      </c>
      <c r="N613" s="332" t="s">
        <v>8489</v>
      </c>
      <c r="O613" s="527">
        <v>44309</v>
      </c>
      <c r="P613" s="529" t="s">
        <v>10664</v>
      </c>
      <c r="Q613" s="122" t="s">
        <v>10013</v>
      </c>
      <c r="R613" s="123">
        <v>4</v>
      </c>
      <c r="S613" s="122" t="s">
        <v>7614</v>
      </c>
      <c r="T613" s="396" t="s">
        <v>8693</v>
      </c>
      <c r="V613"/>
    </row>
    <row r="614" spans="1:22" ht="30" hidden="1" x14ac:dyDescent="0.25">
      <c r="A614" s="31">
        <v>3848</v>
      </c>
      <c r="B614" s="33" t="s">
        <v>300</v>
      </c>
      <c r="C614" s="53" t="s">
        <v>10121</v>
      </c>
      <c r="D614" s="34" t="s">
        <v>301</v>
      </c>
      <c r="E614" s="35" t="s">
        <v>10</v>
      </c>
      <c r="F614" s="54">
        <v>80</v>
      </c>
      <c r="G614" s="372" t="str">
        <f>VLOOKUP(N614,'BANG THAM CHIEU'!C:E,3,0)</f>
        <v>ID057071</v>
      </c>
      <c r="H614" s="53">
        <v>4</v>
      </c>
      <c r="J614" s="10" t="str">
        <f>VLOOKUP(N614,'BANG THAM CHIEU'!C:E,2,0)</f>
        <v>MA1.1</v>
      </c>
      <c r="K614" s="590">
        <f>VLOOKUP(G614,'BANG THAM CHIEU'!$E$4:F1676,2,0)*H614</f>
        <v>7972000</v>
      </c>
      <c r="L614" s="598">
        <f t="shared" si="9"/>
        <v>343.53184521244503</v>
      </c>
      <c r="M614" s="53" t="s">
        <v>9530</v>
      </c>
      <c r="N614" s="332" t="s">
        <v>7269</v>
      </c>
      <c r="O614" s="527">
        <v>44312</v>
      </c>
      <c r="P614" s="529" t="s">
        <v>10664</v>
      </c>
      <c r="Q614" s="122" t="s">
        <v>10014</v>
      </c>
      <c r="R614" s="123">
        <v>4</v>
      </c>
      <c r="S614" s="122" t="s">
        <v>7615</v>
      </c>
      <c r="T614" s="396" t="s">
        <v>9724</v>
      </c>
      <c r="V614"/>
    </row>
    <row r="615" spans="1:22" ht="105" hidden="1" x14ac:dyDescent="0.25">
      <c r="A615" s="31">
        <v>3848</v>
      </c>
      <c r="B615" s="33" t="s">
        <v>300</v>
      </c>
      <c r="C615" s="53" t="s">
        <v>10121</v>
      </c>
      <c r="D615" s="34" t="s">
        <v>301</v>
      </c>
      <c r="E615" s="35" t="s">
        <v>10</v>
      </c>
      <c r="F615" s="54">
        <v>81</v>
      </c>
      <c r="G615" s="372" t="str">
        <f>VLOOKUP(N615,'BANG THAM CHIEU'!C:E,3,0)</f>
        <v>ID055736</v>
      </c>
      <c r="H615" s="53">
        <v>2</v>
      </c>
      <c r="J615" s="10" t="str">
        <f>VLOOKUP(N615,'BANG THAM CHIEU'!C:E,2,0)</f>
        <v>MB1.5</v>
      </c>
      <c r="K615" s="590">
        <f>VLOOKUP(G615,'BANG THAM CHIEU'!$E$4:F1677,2,0)*H615</f>
        <v>1040000</v>
      </c>
      <c r="L615" s="598">
        <f t="shared" si="9"/>
        <v>44.815995863138845</v>
      </c>
      <c r="M615" s="53" t="s">
        <v>9530</v>
      </c>
      <c r="N615" s="332" t="s">
        <v>10059</v>
      </c>
      <c r="O615" s="527">
        <v>44312</v>
      </c>
      <c r="P615" s="529" t="s">
        <v>10664</v>
      </c>
      <c r="Q615" s="122" t="s">
        <v>10014</v>
      </c>
      <c r="R615" s="123">
        <v>4</v>
      </c>
      <c r="S615" s="122" t="s">
        <v>7616</v>
      </c>
      <c r="T615" s="396" t="s">
        <v>10060</v>
      </c>
      <c r="V615"/>
    </row>
    <row r="616" spans="1:22" hidden="1" x14ac:dyDescent="0.25">
      <c r="A616" s="31">
        <v>3848</v>
      </c>
      <c r="B616" s="33" t="s">
        <v>300</v>
      </c>
      <c r="C616" s="53" t="s">
        <v>10121</v>
      </c>
      <c r="D616" s="34" t="s">
        <v>301</v>
      </c>
      <c r="E616" s="35" t="s">
        <v>10</v>
      </c>
      <c r="F616" s="54">
        <v>82</v>
      </c>
      <c r="G616" s="372" t="e">
        <f>VLOOKUP(N616,'BANG THAM CHIEU'!C:E,3,0)</f>
        <v>#N/A</v>
      </c>
      <c r="H616" s="53">
        <v>5</v>
      </c>
      <c r="J616" s="10" t="e">
        <f>VLOOKUP(N616,'BANG THAM CHIEU'!C:E,2,0)</f>
        <v>#N/A</v>
      </c>
      <c r="K616" s="590" t="e">
        <f>VLOOKUP(G616,'BANG THAM CHIEU'!$E$4:F1678,2,0)*H616</f>
        <v>#N/A</v>
      </c>
      <c r="L616" s="598" t="e">
        <f t="shared" si="9"/>
        <v>#N/A</v>
      </c>
      <c r="M616" s="53" t="s">
        <v>9530</v>
      </c>
      <c r="N616" s="332" t="s">
        <v>1430</v>
      </c>
      <c r="O616" s="527">
        <v>44312</v>
      </c>
      <c r="P616" s="529" t="s">
        <v>10664</v>
      </c>
      <c r="Q616" s="122" t="s">
        <v>10014</v>
      </c>
      <c r="R616" s="123">
        <v>4</v>
      </c>
      <c r="S616" s="122" t="s">
        <v>7616</v>
      </c>
      <c r="T616" s="396" t="s">
        <v>8693</v>
      </c>
      <c r="V616"/>
    </row>
    <row r="617" spans="1:22" ht="45" hidden="1" x14ac:dyDescent="0.25">
      <c r="A617" s="31">
        <v>3848</v>
      </c>
      <c r="B617" s="33" t="s">
        <v>300</v>
      </c>
      <c r="C617" s="53" t="s">
        <v>10121</v>
      </c>
      <c r="D617" s="34" t="s">
        <v>301</v>
      </c>
      <c r="E617" s="35" t="s">
        <v>10</v>
      </c>
      <c r="F617" s="54">
        <v>83</v>
      </c>
      <c r="G617" s="372" t="str">
        <f>VLOOKUP(N617,'BANG THAM CHIEU'!C:E,3,0)</f>
        <v>ID055727</v>
      </c>
      <c r="H617" s="53">
        <v>1</v>
      </c>
      <c r="J617" s="10" t="str">
        <f>VLOOKUP(N617,'BANG THAM CHIEU'!C:E,2,0)</f>
        <v>MB3.2</v>
      </c>
      <c r="K617" s="590">
        <f>VLOOKUP(G617,'BANG THAM CHIEU'!$E$4:F1679,2,0)*H617</f>
        <v>85000</v>
      </c>
      <c r="L617" s="598">
        <f t="shared" si="9"/>
        <v>3.6628458157373092</v>
      </c>
      <c r="M617" s="53" t="s">
        <v>9530</v>
      </c>
      <c r="N617" s="332" t="s">
        <v>9646</v>
      </c>
      <c r="O617" s="527">
        <v>44312</v>
      </c>
      <c r="P617" s="529" t="s">
        <v>10664</v>
      </c>
      <c r="Q617" s="122" t="s">
        <v>10014</v>
      </c>
      <c r="R617" s="123">
        <v>4</v>
      </c>
      <c r="S617" s="122" t="s">
        <v>7614</v>
      </c>
      <c r="T617" s="396" t="s">
        <v>10061</v>
      </c>
      <c r="V617"/>
    </row>
    <row r="618" spans="1:22" ht="45" hidden="1" x14ac:dyDescent="0.25">
      <c r="A618" s="31">
        <v>3848</v>
      </c>
      <c r="B618" s="33" t="s">
        <v>300</v>
      </c>
      <c r="C618" s="53" t="s">
        <v>10121</v>
      </c>
      <c r="D618" s="34" t="s">
        <v>301</v>
      </c>
      <c r="E618" s="35" t="s">
        <v>10</v>
      </c>
      <c r="F618" s="54">
        <v>84</v>
      </c>
      <c r="G618" s="372" t="str">
        <f>VLOOKUP(N618,'BANG THAM CHIEU'!C:E,3,0)</f>
        <v>ID055781</v>
      </c>
      <c r="H618" s="53">
        <v>1</v>
      </c>
      <c r="J618" s="10" t="str">
        <f>VLOOKUP(N618,'BANG THAM CHIEU'!C:E,2,0)</f>
        <v>MC2.2</v>
      </c>
      <c r="K618" s="590">
        <f>VLOOKUP(G618,'BANG THAM CHIEU'!$E$4:F1680,2,0)*H618</f>
        <v>4880</v>
      </c>
      <c r="L618" s="598">
        <f t="shared" si="9"/>
        <v>0.2102904421270361</v>
      </c>
      <c r="M618" s="53" t="s">
        <v>9530</v>
      </c>
      <c r="N618" s="332" t="s">
        <v>9647</v>
      </c>
      <c r="O618" s="527">
        <v>44312</v>
      </c>
      <c r="P618" s="529" t="s">
        <v>10664</v>
      </c>
      <c r="Q618" s="122" t="s">
        <v>10014</v>
      </c>
      <c r="R618" s="123">
        <v>4</v>
      </c>
      <c r="S618" s="122" t="s">
        <v>7614</v>
      </c>
      <c r="T618" s="396" t="s">
        <v>10061</v>
      </c>
      <c r="V618"/>
    </row>
    <row r="619" spans="1:22" hidden="1" x14ac:dyDescent="0.25">
      <c r="A619" s="31">
        <v>3848</v>
      </c>
      <c r="B619" s="33" t="s">
        <v>300</v>
      </c>
      <c r="C619" s="53" t="s">
        <v>10121</v>
      </c>
      <c r="D619" s="34" t="s">
        <v>301</v>
      </c>
      <c r="E619" s="35" t="s">
        <v>10</v>
      </c>
      <c r="F619" s="54">
        <v>85</v>
      </c>
      <c r="G619" s="372" t="str">
        <f>VLOOKUP(N619,'BANG THAM CHIEU'!C:E,3,0)</f>
        <v>ID055757</v>
      </c>
      <c r="H619" s="53">
        <v>1</v>
      </c>
      <c r="J619" s="10" t="str">
        <f>VLOOKUP(N619,'BANG THAM CHIEU'!C:E,2,0)</f>
        <v>MB3.2</v>
      </c>
      <c r="K619" s="590">
        <f>VLOOKUP(G619,'BANG THAM CHIEU'!$E$4:F1681,2,0)*H619</f>
        <v>59578</v>
      </c>
      <c r="L619" s="598">
        <f t="shared" si="9"/>
        <v>2.5673532707058517</v>
      </c>
      <c r="M619" s="53" t="s">
        <v>9530</v>
      </c>
      <c r="N619" s="332" t="s">
        <v>4539</v>
      </c>
      <c r="O619" s="527">
        <v>44312</v>
      </c>
      <c r="P619" s="529" t="s">
        <v>10664</v>
      </c>
      <c r="Q619" s="122" t="s">
        <v>10014</v>
      </c>
      <c r="R619" s="123">
        <v>4</v>
      </c>
      <c r="S619" s="122" t="s">
        <v>7614</v>
      </c>
      <c r="T619" s="396" t="s">
        <v>10061</v>
      </c>
      <c r="V619"/>
    </row>
    <row r="620" spans="1:22" ht="75" hidden="1" x14ac:dyDescent="0.25">
      <c r="A620" s="31">
        <v>3848</v>
      </c>
      <c r="B620" s="33" t="s">
        <v>300</v>
      </c>
      <c r="C620" s="53" t="s">
        <v>10121</v>
      </c>
      <c r="D620" s="34" t="s">
        <v>301</v>
      </c>
      <c r="E620" s="35" t="s">
        <v>10</v>
      </c>
      <c r="F620" s="54">
        <v>86</v>
      </c>
      <c r="G620" s="372" t="e">
        <f>VLOOKUP(N620,'BANG THAM CHIEU'!C:E,3,0)</f>
        <v>#N/A</v>
      </c>
      <c r="H620" s="53">
        <v>1</v>
      </c>
      <c r="J620" s="10" t="e">
        <f>VLOOKUP(N620,'BANG THAM CHIEU'!C:E,2,0)</f>
        <v>#N/A</v>
      </c>
      <c r="K620" s="590" t="e">
        <f>VLOOKUP(G620,'BANG THAM CHIEU'!$E$4:F1682,2,0)*H620</f>
        <v>#N/A</v>
      </c>
      <c r="L620" s="598" t="e">
        <f t="shared" si="9"/>
        <v>#N/A</v>
      </c>
      <c r="M620" s="53" t="s">
        <v>9530</v>
      </c>
      <c r="N620" s="332" t="s">
        <v>7863</v>
      </c>
      <c r="O620" s="527">
        <v>44312</v>
      </c>
      <c r="P620" s="529" t="s">
        <v>10664</v>
      </c>
      <c r="Q620" s="122" t="s">
        <v>10014</v>
      </c>
      <c r="R620" s="123">
        <v>4</v>
      </c>
      <c r="S620" s="122" t="s">
        <v>7619</v>
      </c>
      <c r="T620" s="396" t="s">
        <v>8693</v>
      </c>
      <c r="V620"/>
    </row>
    <row r="621" spans="1:22" ht="90" hidden="1" x14ac:dyDescent="0.25">
      <c r="A621" s="31">
        <v>3848</v>
      </c>
      <c r="B621" s="33" t="s">
        <v>300</v>
      </c>
      <c r="C621" s="53" t="s">
        <v>10121</v>
      </c>
      <c r="D621" s="34" t="s">
        <v>301</v>
      </c>
      <c r="E621" s="35" t="s">
        <v>10</v>
      </c>
      <c r="F621" s="54">
        <v>87</v>
      </c>
      <c r="G621" s="372" t="str">
        <f>VLOOKUP(N621,'BANG THAM CHIEU'!C:E,3,0)</f>
        <v>ID055589</v>
      </c>
      <c r="H621" s="53">
        <v>2</v>
      </c>
      <c r="J621" s="10" t="str">
        <f>VLOOKUP(N621,'BANG THAM CHIEU'!C:E,2,0)</f>
        <v>MB1.3</v>
      </c>
      <c r="K621" s="590">
        <f>VLOOKUP(G621,'BANG THAM CHIEU'!$E$4:F1683,2,0)*H621</f>
        <v>290000</v>
      </c>
      <c r="L621" s="598">
        <f t="shared" si="9"/>
        <v>12.496768077221409</v>
      </c>
      <c r="M621" s="53" t="s">
        <v>9530</v>
      </c>
      <c r="N621" s="332" t="s">
        <v>8996</v>
      </c>
      <c r="O621" s="527">
        <v>44312</v>
      </c>
      <c r="P621" s="529" t="s">
        <v>10664</v>
      </c>
      <c r="Q621" s="122" t="s">
        <v>10014</v>
      </c>
      <c r="R621" s="123">
        <v>4</v>
      </c>
      <c r="S621" s="122" t="s">
        <v>7619</v>
      </c>
      <c r="T621" s="396" t="s">
        <v>9484</v>
      </c>
      <c r="V621"/>
    </row>
    <row r="622" spans="1:22" ht="45" hidden="1" x14ac:dyDescent="0.25">
      <c r="A622" s="31">
        <v>3848</v>
      </c>
      <c r="B622" s="33" t="s">
        <v>300</v>
      </c>
      <c r="C622" s="53" t="s">
        <v>10121</v>
      </c>
      <c r="D622" s="34" t="s">
        <v>301</v>
      </c>
      <c r="E622" s="35" t="s">
        <v>10</v>
      </c>
      <c r="F622" s="54">
        <v>88</v>
      </c>
      <c r="G622" s="372" t="str">
        <f>VLOOKUP(N622,'BANG THAM CHIEU'!C:E,3,0)</f>
        <v>ID055727</v>
      </c>
      <c r="H622" s="53">
        <v>30</v>
      </c>
      <c r="J622" s="10" t="str">
        <f>VLOOKUP(N622,'BANG THAM CHIEU'!C:E,2,0)</f>
        <v>MB3.2</v>
      </c>
      <c r="K622" s="590">
        <f>VLOOKUP(G622,'BANG THAM CHIEU'!$E$4:F1684,2,0)*H622</f>
        <v>2550000</v>
      </c>
      <c r="L622" s="598">
        <f t="shared" si="9"/>
        <v>109.88537447211928</v>
      </c>
      <c r="M622" s="53" t="s">
        <v>9530</v>
      </c>
      <c r="N622" s="332" t="s">
        <v>9646</v>
      </c>
      <c r="O622" s="527">
        <v>44312</v>
      </c>
      <c r="P622" s="529" t="s">
        <v>10664</v>
      </c>
      <c r="Q622" s="122" t="s">
        <v>10014</v>
      </c>
      <c r="R622" s="123">
        <v>4</v>
      </c>
      <c r="S622" s="122" t="s">
        <v>7619</v>
      </c>
      <c r="T622" s="396" t="s">
        <v>9846</v>
      </c>
      <c r="V622"/>
    </row>
    <row r="623" spans="1:22" ht="135" hidden="1" x14ac:dyDescent="0.25">
      <c r="A623" s="31">
        <v>3848</v>
      </c>
      <c r="B623" s="33" t="s">
        <v>300</v>
      </c>
      <c r="C623" s="53" t="s">
        <v>10121</v>
      </c>
      <c r="D623" s="34" t="s">
        <v>301</v>
      </c>
      <c r="E623" s="35" t="s">
        <v>10</v>
      </c>
      <c r="F623" s="54">
        <v>89</v>
      </c>
      <c r="G623" s="372" t="str">
        <f>VLOOKUP(N623,'BANG THAM CHIEU'!C:E,3,0)</f>
        <v>ID055616</v>
      </c>
      <c r="H623" s="53">
        <v>2</v>
      </c>
      <c r="J623" s="10" t="str">
        <f>VLOOKUP(N623,'BANG THAM CHIEU'!C:E,2,0)</f>
        <v>MB1.3</v>
      </c>
      <c r="K623" s="590">
        <f>VLOOKUP(G623,'BANG THAM CHIEU'!$E$4:F1685,2,0)*H623</f>
        <v>700000</v>
      </c>
      <c r="L623" s="598">
        <f t="shared" si="9"/>
        <v>30.164612600189606</v>
      </c>
      <c r="M623" s="53" t="s">
        <v>9530</v>
      </c>
      <c r="N623" s="332" t="s">
        <v>7476</v>
      </c>
      <c r="O623" s="527">
        <v>44312</v>
      </c>
      <c r="P623" s="529" t="s">
        <v>10664</v>
      </c>
      <c r="Q623" s="122" t="s">
        <v>10014</v>
      </c>
      <c r="R623" s="123">
        <v>4</v>
      </c>
      <c r="S623" s="122" t="s">
        <v>7616</v>
      </c>
      <c r="T623" s="396" t="s">
        <v>10065</v>
      </c>
      <c r="V623"/>
    </row>
    <row r="624" spans="1:22" hidden="1" x14ac:dyDescent="0.25">
      <c r="A624" s="31">
        <v>3848</v>
      </c>
      <c r="B624" s="33" t="s">
        <v>300</v>
      </c>
      <c r="C624" s="53" t="s">
        <v>10121</v>
      </c>
      <c r="D624" s="34" t="s">
        <v>301</v>
      </c>
      <c r="E624" s="35" t="s">
        <v>10</v>
      </c>
      <c r="F624" s="54">
        <v>90</v>
      </c>
      <c r="G624" s="372" t="str">
        <f>VLOOKUP(N624,'BANG THAM CHIEU'!C:E,3,0)</f>
        <v>ID055700</v>
      </c>
      <c r="H624" s="53">
        <v>2</v>
      </c>
      <c r="J624" s="10" t="str">
        <f>VLOOKUP(N624,'BANG THAM CHIEU'!C:E,2,0)</f>
        <v>MD2.3</v>
      </c>
      <c r="K624" s="590">
        <f>VLOOKUP(G624,'BANG THAM CHIEU'!$E$4:F1686,2,0)*H624</f>
        <v>2460000</v>
      </c>
      <c r="L624" s="598">
        <f t="shared" si="9"/>
        <v>106.00706713780919</v>
      </c>
      <c r="M624" s="53" t="s">
        <v>9530</v>
      </c>
      <c r="N624" s="332" t="s">
        <v>1446</v>
      </c>
      <c r="O624" s="527">
        <v>44312</v>
      </c>
      <c r="P624" s="529" t="s">
        <v>10664</v>
      </c>
      <c r="Q624" s="122" t="s">
        <v>10014</v>
      </c>
      <c r="R624" s="123">
        <v>4</v>
      </c>
      <c r="S624" s="122" t="s">
        <v>7615</v>
      </c>
      <c r="T624" s="396" t="s">
        <v>10066</v>
      </c>
      <c r="V624"/>
    </row>
    <row r="625" spans="1:22" hidden="1" x14ac:dyDescent="0.25">
      <c r="A625" s="31">
        <v>3848</v>
      </c>
      <c r="B625" s="33" t="s">
        <v>300</v>
      </c>
      <c r="C625" s="53" t="s">
        <v>10121</v>
      </c>
      <c r="D625" s="34" t="s">
        <v>301</v>
      </c>
      <c r="E625" s="35" t="s">
        <v>10</v>
      </c>
      <c r="F625" s="54">
        <v>91</v>
      </c>
      <c r="G625" s="372" t="str">
        <f>VLOOKUP(N625,'BANG THAM CHIEU'!C:E,3,0)</f>
        <v>ID055784</v>
      </c>
      <c r="H625" s="53">
        <v>1</v>
      </c>
      <c r="J625" s="10" t="str">
        <f>VLOOKUP(N625,'BANG THAM CHIEU'!C:E,2,0)</f>
        <v>MB3.2</v>
      </c>
      <c r="K625" s="590">
        <f>VLOOKUP(G625,'BANG THAM CHIEU'!$E$4:F1687,2,0)*H625</f>
        <v>280000</v>
      </c>
      <c r="L625" s="598">
        <f t="shared" si="9"/>
        <v>12.065845040075843</v>
      </c>
      <c r="M625" s="53" t="s">
        <v>9530</v>
      </c>
      <c r="N625" s="332" t="s">
        <v>2374</v>
      </c>
      <c r="O625" s="527">
        <v>44312</v>
      </c>
      <c r="P625" s="529" t="s">
        <v>10664</v>
      </c>
      <c r="Q625" s="122" t="s">
        <v>10014</v>
      </c>
      <c r="R625" s="123">
        <v>4</v>
      </c>
      <c r="S625" s="122" t="s">
        <v>7615</v>
      </c>
      <c r="T625" s="396" t="s">
        <v>8693</v>
      </c>
      <c r="V625"/>
    </row>
    <row r="626" spans="1:22" ht="60" hidden="1" x14ac:dyDescent="0.25">
      <c r="A626" s="31">
        <v>3848</v>
      </c>
      <c r="B626" s="33" t="s">
        <v>300</v>
      </c>
      <c r="C626" s="53" t="s">
        <v>10121</v>
      </c>
      <c r="D626" s="34" t="s">
        <v>301</v>
      </c>
      <c r="E626" s="35" t="s">
        <v>10</v>
      </c>
      <c r="F626" s="54">
        <v>92</v>
      </c>
      <c r="G626" s="372" t="str">
        <f>VLOOKUP(N626,'BANG THAM CHIEU'!C:E,3,0)</f>
        <v>ID055681</v>
      </c>
      <c r="H626" s="53">
        <v>30</v>
      </c>
      <c r="J626" s="10" t="str">
        <f>VLOOKUP(N626,'BANG THAM CHIEU'!C:E,2,0)</f>
        <v>MC2.2</v>
      </c>
      <c r="K626" s="590">
        <f>VLOOKUP(G626,'BANG THAM CHIEU'!$E$4:F1688,2,0)*H626</f>
        <v>5400000</v>
      </c>
      <c r="L626" s="598">
        <f t="shared" si="9"/>
        <v>232.69844005860554</v>
      </c>
      <c r="M626" s="53" t="s">
        <v>9530</v>
      </c>
      <c r="N626" s="332" t="s">
        <v>10718</v>
      </c>
      <c r="O626" s="527">
        <v>44312</v>
      </c>
      <c r="P626" s="529" t="s">
        <v>10664</v>
      </c>
      <c r="Q626" s="122" t="s">
        <v>10014</v>
      </c>
      <c r="R626" s="123">
        <v>4</v>
      </c>
      <c r="S626" s="122" t="s">
        <v>7616</v>
      </c>
      <c r="T626" s="396" t="s">
        <v>10027</v>
      </c>
      <c r="V626"/>
    </row>
    <row r="627" spans="1:22" ht="60" hidden="1" x14ac:dyDescent="0.25">
      <c r="A627" s="31">
        <v>3848</v>
      </c>
      <c r="B627" s="33" t="s">
        <v>300</v>
      </c>
      <c r="C627" s="53" t="s">
        <v>10121</v>
      </c>
      <c r="D627" s="34" t="s">
        <v>301</v>
      </c>
      <c r="E627" s="35" t="s">
        <v>10</v>
      </c>
      <c r="F627" s="54">
        <v>93</v>
      </c>
      <c r="G627" s="372" t="str">
        <f>VLOOKUP(N627,'BANG THAM CHIEU'!C:E,3,0)</f>
        <v>ID055680</v>
      </c>
      <c r="H627" s="53">
        <v>30</v>
      </c>
      <c r="J627" s="10" t="str">
        <f>VLOOKUP(N627,'BANG THAM CHIEU'!C:E,2,0)</f>
        <v>MC2.2</v>
      </c>
      <c r="K627" s="590">
        <f>VLOOKUP(G627,'BANG THAM CHIEU'!$E$4:F1689,2,0)*H627</f>
        <v>5940000</v>
      </c>
      <c r="L627" s="598">
        <f t="shared" si="9"/>
        <v>255.96828406446608</v>
      </c>
      <c r="M627" s="53" t="s">
        <v>9530</v>
      </c>
      <c r="N627" s="332" t="s">
        <v>10719</v>
      </c>
      <c r="O627" s="527">
        <v>44312</v>
      </c>
      <c r="P627" s="529" t="s">
        <v>10664</v>
      </c>
      <c r="Q627" s="122" t="s">
        <v>10014</v>
      </c>
      <c r="R627" s="123">
        <v>4</v>
      </c>
      <c r="S627" s="122" t="s">
        <v>7616</v>
      </c>
      <c r="T627" s="396" t="s">
        <v>10027</v>
      </c>
      <c r="V627"/>
    </row>
    <row r="628" spans="1:22" hidden="1" x14ac:dyDescent="0.25">
      <c r="A628" s="31">
        <v>3848</v>
      </c>
      <c r="B628" s="33" t="s">
        <v>300</v>
      </c>
      <c r="C628" s="53" t="s">
        <v>10121</v>
      </c>
      <c r="D628" s="34" t="s">
        <v>301</v>
      </c>
      <c r="E628" s="35" t="s">
        <v>10</v>
      </c>
      <c r="F628" s="54">
        <v>94</v>
      </c>
      <c r="G628" s="372" t="str">
        <f>VLOOKUP(N628,'BANG THAM CHIEU'!C:E,3,0)</f>
        <v>ID055699</v>
      </c>
      <c r="H628" s="53">
        <v>1</v>
      </c>
      <c r="J628" s="10" t="str">
        <f>VLOOKUP(N628,'BANG THAM CHIEU'!C:E,2,0)</f>
        <v>MB3.4</v>
      </c>
      <c r="K628" s="590">
        <f>VLOOKUP(G628,'BANG THAM CHIEU'!$E$4:F1690,2,0)*H628</f>
        <v>1115000</v>
      </c>
      <c r="L628" s="598">
        <f t="shared" si="9"/>
        <v>48.04791864173059</v>
      </c>
      <c r="M628" s="53" t="s">
        <v>9530</v>
      </c>
      <c r="N628" s="11" t="s">
        <v>8553</v>
      </c>
      <c r="O628" s="527">
        <v>44312</v>
      </c>
      <c r="P628" s="529" t="s">
        <v>10664</v>
      </c>
      <c r="Q628" s="122" t="s">
        <v>10014</v>
      </c>
      <c r="R628" s="123">
        <v>4</v>
      </c>
      <c r="S628" s="122" t="s">
        <v>7616</v>
      </c>
      <c r="T628" s="396" t="s">
        <v>10067</v>
      </c>
      <c r="V628"/>
    </row>
    <row r="629" spans="1:22" ht="75" hidden="1" x14ac:dyDescent="0.25">
      <c r="A629" s="31">
        <v>3848</v>
      </c>
      <c r="B629" s="33" t="s">
        <v>300</v>
      </c>
      <c r="C629" s="53" t="s">
        <v>10121</v>
      </c>
      <c r="D629" s="34" t="s">
        <v>301</v>
      </c>
      <c r="E629" s="35" t="s">
        <v>10</v>
      </c>
      <c r="F629" s="54">
        <v>95</v>
      </c>
      <c r="G629" s="372" t="str">
        <f>VLOOKUP(N629,'BANG THAM CHIEU'!C:E,3,0)</f>
        <v>ID055782</v>
      </c>
      <c r="H629" s="53">
        <v>2</v>
      </c>
      <c r="J629" s="10" t="str">
        <f>VLOOKUP(N629,'BANG THAM CHIEU'!C:E,2,0)</f>
        <v>MC2.2</v>
      </c>
      <c r="K629" s="590">
        <f>VLOOKUP(G629,'BANG THAM CHIEU'!$E$4:F1691,2,0)*H629</f>
        <v>550000</v>
      </c>
      <c r="L629" s="598">
        <f t="shared" si="9"/>
        <v>23.70076704300612</v>
      </c>
      <c r="M629" s="53" t="s">
        <v>9530</v>
      </c>
      <c r="N629" s="332" t="s">
        <v>4551</v>
      </c>
      <c r="O629" s="527">
        <v>44312</v>
      </c>
      <c r="P629" s="529" t="s">
        <v>10664</v>
      </c>
      <c r="Q629" s="122" t="s">
        <v>10014</v>
      </c>
      <c r="R629" s="123">
        <v>4</v>
      </c>
      <c r="S629" s="122" t="s">
        <v>9752</v>
      </c>
      <c r="T629" s="396" t="s">
        <v>10068</v>
      </c>
      <c r="V629"/>
    </row>
    <row r="630" spans="1:22" ht="45" hidden="1" x14ac:dyDescent="0.25">
      <c r="A630" s="31">
        <v>3848</v>
      </c>
      <c r="B630" s="33" t="s">
        <v>300</v>
      </c>
      <c r="C630" s="53" t="s">
        <v>10121</v>
      </c>
      <c r="D630" s="34" t="s">
        <v>301</v>
      </c>
      <c r="E630" s="35" t="s">
        <v>10</v>
      </c>
      <c r="F630" s="54">
        <v>96</v>
      </c>
      <c r="G630" s="372" t="str">
        <f>VLOOKUP(N630,'BANG THAM CHIEU'!C:E,3,0)</f>
        <v>ID055827</v>
      </c>
      <c r="H630" s="53">
        <v>3</v>
      </c>
      <c r="J630" s="10" t="str">
        <f>VLOOKUP(N630,'BANG THAM CHIEU'!C:E,2,0)</f>
        <v>MB4.2</v>
      </c>
      <c r="K630" s="590">
        <f>VLOOKUP(G630,'BANG THAM CHIEU'!$E$4:F1692,2,0)*H630</f>
        <v>390000</v>
      </c>
      <c r="L630" s="598">
        <f t="shared" si="9"/>
        <v>16.805998448677066</v>
      </c>
      <c r="M630" s="53" t="s">
        <v>9530</v>
      </c>
      <c r="N630" s="332" t="s">
        <v>9237</v>
      </c>
      <c r="O630" s="527">
        <v>44312</v>
      </c>
      <c r="P630" s="529" t="s">
        <v>10664</v>
      </c>
      <c r="Q630" s="122" t="s">
        <v>10014</v>
      </c>
      <c r="R630" s="123">
        <v>4</v>
      </c>
      <c r="S630" s="122" t="s">
        <v>7620</v>
      </c>
      <c r="T630" s="396" t="s">
        <v>9873</v>
      </c>
      <c r="V630"/>
    </row>
    <row r="631" spans="1:22" hidden="1" x14ac:dyDescent="0.25">
      <c r="A631" s="31">
        <v>3848</v>
      </c>
      <c r="B631" s="33" t="s">
        <v>300</v>
      </c>
      <c r="C631" s="53" t="s">
        <v>10121</v>
      </c>
      <c r="D631" s="34" t="s">
        <v>301</v>
      </c>
      <c r="E631" s="35" t="s">
        <v>10</v>
      </c>
      <c r="F631" s="54">
        <v>97</v>
      </c>
      <c r="G631" s="372" t="str">
        <f>VLOOKUP(N631,'BANG THAM CHIEU'!C:E,3,0)</f>
        <v>ID057114</v>
      </c>
      <c r="H631" s="53">
        <v>10</v>
      </c>
      <c r="J631" s="10" t="str">
        <f>VLOOKUP(N631,'BANG THAM CHIEU'!C:E,2,0)</f>
        <v>MB4.1</v>
      </c>
      <c r="K631" s="590">
        <f>VLOOKUP(G631,'BANG THAM CHIEU'!$E$4:F1693,2,0)*H631</f>
        <v>130000</v>
      </c>
      <c r="L631" s="598">
        <f t="shared" si="9"/>
        <v>5.6019994828923556</v>
      </c>
      <c r="M631" s="53" t="s">
        <v>9530</v>
      </c>
      <c r="N631" s="332" t="s">
        <v>6604</v>
      </c>
      <c r="O631" s="527">
        <v>44314</v>
      </c>
      <c r="P631" s="529" t="s">
        <v>10664</v>
      </c>
      <c r="Q631" s="122" t="s">
        <v>10014</v>
      </c>
      <c r="R631" s="123">
        <v>4</v>
      </c>
      <c r="S631" s="122" t="s">
        <v>7620</v>
      </c>
      <c r="T631" s="396" t="s">
        <v>8693</v>
      </c>
      <c r="V631"/>
    </row>
    <row r="632" spans="1:22" ht="75" hidden="1" x14ac:dyDescent="0.25">
      <c r="A632" s="31">
        <v>3848</v>
      </c>
      <c r="B632" s="33" t="s">
        <v>300</v>
      </c>
      <c r="C632" s="53" t="s">
        <v>10121</v>
      </c>
      <c r="D632" s="34" t="s">
        <v>301</v>
      </c>
      <c r="E632" s="35" t="s">
        <v>10</v>
      </c>
      <c r="F632" s="54">
        <v>98</v>
      </c>
      <c r="G632" s="372" t="str">
        <f>VLOOKUP(N632,'BANG THAM CHIEU'!C:E,3,0)</f>
        <v>ID057085</v>
      </c>
      <c r="H632" s="53">
        <v>10</v>
      </c>
      <c r="J632" s="10" t="str">
        <f>VLOOKUP(N632,'BANG THAM CHIEU'!C:E,2,0)</f>
        <v>MB4.1</v>
      </c>
      <c r="K632" s="590">
        <f>VLOOKUP(G632,'BANG THAM CHIEU'!$E$4:F1694,2,0)*H632</f>
        <v>100000</v>
      </c>
      <c r="L632" s="598">
        <f t="shared" si="9"/>
        <v>4.3092303714556577</v>
      </c>
      <c r="M632" s="53" t="s">
        <v>9530</v>
      </c>
      <c r="N632" s="332" t="s">
        <v>4542</v>
      </c>
      <c r="O632" s="527">
        <v>44314</v>
      </c>
      <c r="P632" s="529" t="s">
        <v>10664</v>
      </c>
      <c r="Q632" s="122" t="s">
        <v>10014</v>
      </c>
      <c r="R632" s="123">
        <v>4</v>
      </c>
      <c r="S632" s="122" t="s">
        <v>7620</v>
      </c>
      <c r="T632" s="396" t="s">
        <v>8693</v>
      </c>
      <c r="V632"/>
    </row>
    <row r="633" spans="1:22" hidden="1" x14ac:dyDescent="0.25">
      <c r="A633" s="31">
        <v>3848</v>
      </c>
      <c r="B633" s="33" t="s">
        <v>300</v>
      </c>
      <c r="C633" s="53" t="s">
        <v>10121</v>
      </c>
      <c r="D633" s="34" t="s">
        <v>301</v>
      </c>
      <c r="E633" s="35" t="s">
        <v>10</v>
      </c>
      <c r="F633" s="54">
        <v>99</v>
      </c>
      <c r="G633" s="372" t="str">
        <f>VLOOKUP(N633,'BANG THAM CHIEU'!C:E,3,0)</f>
        <v>ID057114</v>
      </c>
      <c r="H633" s="53">
        <v>5</v>
      </c>
      <c r="J633" s="10" t="str">
        <f>VLOOKUP(N633,'BANG THAM CHIEU'!C:E,2,0)</f>
        <v>MB4.1</v>
      </c>
      <c r="K633" s="590">
        <f>VLOOKUP(G633,'BANG THAM CHIEU'!$E$4:F1695,2,0)*H633</f>
        <v>65000</v>
      </c>
      <c r="L633" s="598">
        <f t="shared" si="9"/>
        <v>2.8009997414461778</v>
      </c>
      <c r="M633" s="53" t="s">
        <v>9530</v>
      </c>
      <c r="N633" s="332" t="s">
        <v>6604</v>
      </c>
      <c r="O633" s="527">
        <v>44314</v>
      </c>
      <c r="P633" s="529" t="s">
        <v>10664</v>
      </c>
      <c r="Q633" s="122" t="s">
        <v>10014</v>
      </c>
      <c r="R633" s="123">
        <v>4</v>
      </c>
      <c r="S633" s="122" t="s">
        <v>7614</v>
      </c>
      <c r="T633" s="396" t="s">
        <v>8693</v>
      </c>
      <c r="V633"/>
    </row>
    <row r="634" spans="1:22" hidden="1" x14ac:dyDescent="0.25">
      <c r="A634" s="31">
        <v>3848</v>
      </c>
      <c r="B634" s="33" t="s">
        <v>300</v>
      </c>
      <c r="C634" s="53" t="s">
        <v>10121</v>
      </c>
      <c r="D634" s="34" t="s">
        <v>301</v>
      </c>
      <c r="E634" s="35" t="s">
        <v>10</v>
      </c>
      <c r="F634" s="54">
        <v>100</v>
      </c>
      <c r="G634" s="372" t="str">
        <f>VLOOKUP(N634,'BANG THAM CHIEU'!C:E,3,0)</f>
        <v>ID057041</v>
      </c>
      <c r="H634" s="53">
        <v>1</v>
      </c>
      <c r="J634" s="10" t="str">
        <f>VLOOKUP(N634,'BANG THAM CHIEU'!C:E,2,0)</f>
        <v>MB1.2</v>
      </c>
      <c r="K634" s="590">
        <f>VLOOKUP(G634,'BANG THAM CHIEU'!$E$4:F1696,2,0)*H634</f>
        <v>79000</v>
      </c>
      <c r="L634" s="598">
        <f t="shared" si="9"/>
        <v>3.40429199344997</v>
      </c>
      <c r="M634" s="53" t="s">
        <v>9530</v>
      </c>
      <c r="N634" s="31" t="s">
        <v>6607</v>
      </c>
      <c r="O634" s="527">
        <v>44314</v>
      </c>
      <c r="P634" s="529" t="s">
        <v>10664</v>
      </c>
      <c r="Q634" s="122" t="s">
        <v>10014</v>
      </c>
      <c r="R634" s="123">
        <v>4</v>
      </c>
      <c r="S634" s="122" t="s">
        <v>9302</v>
      </c>
      <c r="T634" s="396" t="s">
        <v>10078</v>
      </c>
      <c r="V634"/>
    </row>
    <row r="635" spans="1:22" ht="90" hidden="1" x14ac:dyDescent="0.25">
      <c r="A635" s="31">
        <v>3848</v>
      </c>
      <c r="B635" s="33" t="s">
        <v>300</v>
      </c>
      <c r="C635" s="53" t="s">
        <v>10121</v>
      </c>
      <c r="D635" s="34" t="s">
        <v>301</v>
      </c>
      <c r="E635" s="35" t="s">
        <v>10</v>
      </c>
      <c r="F635" s="54">
        <v>101</v>
      </c>
      <c r="G635" s="372" t="str">
        <f>VLOOKUP(N635,'BANG THAM CHIEU'!C:E,3,0)</f>
        <v>ID055287</v>
      </c>
      <c r="H635" s="53">
        <v>3</v>
      </c>
      <c r="J635" s="10" t="str">
        <f>VLOOKUP(N635,'BANG THAM CHIEU'!C:E,2,0)</f>
        <v>MB1.3</v>
      </c>
      <c r="K635" s="590">
        <f>VLOOKUP(G635,'BANG THAM CHIEU'!$E$4:F1697,2,0)*H635</f>
        <v>3450000</v>
      </c>
      <c r="L635" s="598">
        <f t="shared" si="9"/>
        <v>148.66844781522019</v>
      </c>
      <c r="M635" s="53" t="s">
        <v>9530</v>
      </c>
      <c r="N635" s="332" t="s">
        <v>10041</v>
      </c>
      <c r="O635" s="527">
        <v>44314</v>
      </c>
      <c r="P635" s="529" t="s">
        <v>10664</v>
      </c>
      <c r="Q635" s="122" t="s">
        <v>10014</v>
      </c>
      <c r="R635" s="123">
        <v>4</v>
      </c>
      <c r="S635" s="122" t="s">
        <v>7619</v>
      </c>
      <c r="T635" s="396" t="s">
        <v>9591</v>
      </c>
      <c r="V635"/>
    </row>
    <row r="636" spans="1:22" hidden="1" x14ac:dyDescent="0.25">
      <c r="A636" s="31">
        <v>3848</v>
      </c>
      <c r="B636" s="33" t="s">
        <v>300</v>
      </c>
      <c r="C636" s="53" t="s">
        <v>10121</v>
      </c>
      <c r="D636" s="34" t="s">
        <v>301</v>
      </c>
      <c r="E636" s="35" t="s">
        <v>10</v>
      </c>
      <c r="F636" s="54">
        <v>102</v>
      </c>
      <c r="G636" s="372" t="str">
        <f>VLOOKUP(N636,'BANG THAM CHIEU'!C:E,3,0)</f>
        <v>ID055806</v>
      </c>
      <c r="H636" s="53">
        <v>5</v>
      </c>
      <c r="J636" s="10" t="str">
        <f>VLOOKUP(N636,'BANG THAM CHIEU'!C:E,2,0)</f>
        <v>MB3.2</v>
      </c>
      <c r="K636" s="590">
        <f>VLOOKUP(G636,'BANG THAM CHIEU'!$E$4:F1698,2,0)*H636</f>
        <v>790000</v>
      </c>
      <c r="L636" s="598">
        <f t="shared" si="9"/>
        <v>34.0429199344997</v>
      </c>
      <c r="M636" s="53" t="s">
        <v>9530</v>
      </c>
      <c r="N636" s="332" t="s">
        <v>10717</v>
      </c>
      <c r="O636" s="527">
        <v>44315</v>
      </c>
      <c r="P636" s="529" t="s">
        <v>10664</v>
      </c>
      <c r="Q636" s="122" t="s">
        <v>10014</v>
      </c>
      <c r="R636" s="123">
        <v>4</v>
      </c>
      <c r="S636" s="122" t="s">
        <v>9325</v>
      </c>
      <c r="T636" s="396" t="s">
        <v>10081</v>
      </c>
      <c r="V636"/>
    </row>
    <row r="637" spans="1:22" hidden="1" x14ac:dyDescent="0.25">
      <c r="A637" s="31">
        <v>3848</v>
      </c>
      <c r="B637" s="33" t="s">
        <v>300</v>
      </c>
      <c r="C637" s="53" t="s">
        <v>10121</v>
      </c>
      <c r="D637" s="34" t="s">
        <v>301</v>
      </c>
      <c r="E637" s="35" t="s">
        <v>10</v>
      </c>
      <c r="F637" s="54">
        <v>103</v>
      </c>
      <c r="G637" s="372" t="str">
        <f>VLOOKUP(N637,'BANG THAM CHIEU'!C:E,3,0)</f>
        <v>ID056990</v>
      </c>
      <c r="H637" s="53">
        <v>5</v>
      </c>
      <c r="J637" s="10" t="str">
        <f>VLOOKUP(N637,'BANG THAM CHIEU'!C:E,2,0)</f>
        <v>MB4.2</v>
      </c>
      <c r="K637" s="590">
        <f>VLOOKUP(G637,'BANG THAM CHIEU'!$E$4:F1699,2,0)*H637</f>
        <v>340000</v>
      </c>
      <c r="L637" s="598">
        <f t="shared" si="9"/>
        <v>14.651383262949237</v>
      </c>
      <c r="M637" s="53" t="s">
        <v>9530</v>
      </c>
      <c r="N637" s="332" t="s">
        <v>4412</v>
      </c>
      <c r="O637" s="527">
        <v>44315</v>
      </c>
      <c r="P637" s="529" t="s">
        <v>10664</v>
      </c>
      <c r="Q637" s="122" t="s">
        <v>10014</v>
      </c>
      <c r="R637" s="123">
        <v>4</v>
      </c>
      <c r="S637" s="122" t="s">
        <v>9325</v>
      </c>
      <c r="T637" s="396" t="s">
        <v>10081</v>
      </c>
      <c r="V637"/>
    </row>
    <row r="638" spans="1:22" hidden="1" x14ac:dyDescent="0.25">
      <c r="A638" s="31">
        <v>3848</v>
      </c>
      <c r="B638" s="33" t="s">
        <v>300</v>
      </c>
      <c r="C638" s="53" t="s">
        <v>10121</v>
      </c>
      <c r="D638" s="34" t="s">
        <v>301</v>
      </c>
      <c r="E638" s="35" t="s">
        <v>10</v>
      </c>
      <c r="F638" s="54">
        <v>104</v>
      </c>
      <c r="G638" s="372" t="str">
        <f>VLOOKUP(N638,'BANG THAM CHIEU'!C:E,3,0)</f>
        <v>ID057174</v>
      </c>
      <c r="H638" s="53">
        <v>1</v>
      </c>
      <c r="J638" s="10" t="str">
        <f>VLOOKUP(N638,'BANG THAM CHIEU'!C:E,2,0)</f>
        <v>MB1.2</v>
      </c>
      <c r="K638" s="590">
        <f>VLOOKUP(G638,'BANG THAM CHIEU'!$E$4:F1700,2,0)*H638</f>
        <v>5000</v>
      </c>
      <c r="L638" s="598">
        <f t="shared" si="9"/>
        <v>0.2154615185727829</v>
      </c>
      <c r="M638" s="53" t="s">
        <v>9530</v>
      </c>
      <c r="N638" s="31" t="s">
        <v>7618</v>
      </c>
      <c r="O638" s="527">
        <v>44315</v>
      </c>
      <c r="P638" s="529" t="s">
        <v>10664</v>
      </c>
      <c r="Q638" s="122" t="s">
        <v>10014</v>
      </c>
      <c r="R638" s="123">
        <v>4</v>
      </c>
      <c r="S638" s="122" t="s">
        <v>9325</v>
      </c>
      <c r="T638" s="396" t="s">
        <v>10081</v>
      </c>
      <c r="V638"/>
    </row>
    <row r="639" spans="1:22" hidden="1" x14ac:dyDescent="0.25">
      <c r="A639" s="31">
        <v>3848</v>
      </c>
      <c r="B639" s="33" t="s">
        <v>300</v>
      </c>
      <c r="C639" s="53" t="s">
        <v>10121</v>
      </c>
      <c r="D639" s="34" t="s">
        <v>301</v>
      </c>
      <c r="E639" s="35" t="s">
        <v>10</v>
      </c>
      <c r="F639" s="54">
        <v>105</v>
      </c>
      <c r="G639" s="372" t="str">
        <f>VLOOKUP(N639,'BANG THAM CHIEU'!C:E,3,0)</f>
        <v>ID055555</v>
      </c>
      <c r="H639" s="53">
        <v>2</v>
      </c>
      <c r="J639" s="10" t="str">
        <f>VLOOKUP(N639,'BANG THAM CHIEU'!C:E,2,0)</f>
        <v>MC3.4</v>
      </c>
      <c r="K639" s="590">
        <f>VLOOKUP(G639,'BANG THAM CHIEU'!$E$4:F1701,2,0)*H639</f>
        <v>44000</v>
      </c>
      <c r="L639" s="598">
        <f t="shared" si="9"/>
        <v>1.8960613634404895</v>
      </c>
      <c r="M639" s="53" t="s">
        <v>9530</v>
      </c>
      <c r="N639" s="31" t="s">
        <v>7232</v>
      </c>
      <c r="O639" s="527">
        <v>44315</v>
      </c>
      <c r="P639" s="529" t="s">
        <v>10664</v>
      </c>
      <c r="Q639" s="122" t="s">
        <v>10014</v>
      </c>
      <c r="R639" s="123">
        <v>4</v>
      </c>
      <c r="S639" s="122" t="s">
        <v>7615</v>
      </c>
      <c r="T639" s="396" t="s">
        <v>8693</v>
      </c>
      <c r="V639"/>
    </row>
    <row r="640" spans="1:22" ht="21.75" hidden="1" customHeight="1" x14ac:dyDescent="0.25">
      <c r="A640" s="31">
        <v>3848</v>
      </c>
      <c r="B640" s="33" t="s">
        <v>300</v>
      </c>
      <c r="C640" s="53" t="s">
        <v>10121</v>
      </c>
      <c r="D640" s="34" t="s">
        <v>301</v>
      </c>
      <c r="E640" s="35" t="s">
        <v>10</v>
      </c>
      <c r="F640" s="54">
        <v>106</v>
      </c>
      <c r="G640" s="372" t="str">
        <f>VLOOKUP(N640,'BANG THAM CHIEU'!C:E,3,0)</f>
        <v>ID055564</v>
      </c>
      <c r="H640" s="53">
        <v>1</v>
      </c>
      <c r="J640" s="10" t="str">
        <f>VLOOKUP(N640,'BANG THAM CHIEU'!C:E,2,0)</f>
        <v>MB2.2</v>
      </c>
      <c r="K640" s="590">
        <f>VLOOKUP(G640,'BANG THAM CHIEU'!$E$4:F1702,2,0)*H640</f>
        <v>35000</v>
      </c>
      <c r="L640" s="598">
        <f t="shared" si="9"/>
        <v>1.5082306300094803</v>
      </c>
      <c r="M640" s="53" t="s">
        <v>9530</v>
      </c>
      <c r="N640" s="11" t="s">
        <v>10252</v>
      </c>
      <c r="O640" s="527">
        <v>44315</v>
      </c>
      <c r="P640" s="529" t="s">
        <v>10664</v>
      </c>
      <c r="Q640" s="122" t="s">
        <v>10014</v>
      </c>
      <c r="R640" s="123">
        <v>4</v>
      </c>
      <c r="S640" s="122" t="s">
        <v>7616</v>
      </c>
      <c r="T640" s="396" t="s">
        <v>8693</v>
      </c>
      <c r="V640"/>
    </row>
    <row r="641" spans="1:22" ht="45" hidden="1" x14ac:dyDescent="0.25">
      <c r="A641" s="31">
        <v>3848</v>
      </c>
      <c r="B641" s="33" t="s">
        <v>300</v>
      </c>
      <c r="C641" s="53" t="s">
        <v>10121</v>
      </c>
      <c r="D641" s="34" t="s">
        <v>301</v>
      </c>
      <c r="E641" s="35" t="s">
        <v>10</v>
      </c>
      <c r="F641" s="54">
        <v>107</v>
      </c>
      <c r="G641" s="372" t="str">
        <f>VLOOKUP(N641,'BANG THAM CHIEU'!C:E,3,0)</f>
        <v>ID055781</v>
      </c>
      <c r="H641" s="53">
        <v>10</v>
      </c>
      <c r="J641" s="10" t="str">
        <f>VLOOKUP(N641,'BANG THAM CHIEU'!C:E,2,0)</f>
        <v>MC2.2</v>
      </c>
      <c r="K641" s="590">
        <f>VLOOKUP(G641,'BANG THAM CHIEU'!$E$4:F1703,2,0)*H641</f>
        <v>48800</v>
      </c>
      <c r="L641" s="598">
        <f t="shared" si="9"/>
        <v>2.1029044212703609</v>
      </c>
      <c r="M641" s="53" t="s">
        <v>9530</v>
      </c>
      <c r="N641" s="332" t="s">
        <v>9647</v>
      </c>
      <c r="O641" s="527">
        <v>44319</v>
      </c>
      <c r="P641" s="529" t="s">
        <v>10664</v>
      </c>
      <c r="Q641" s="122" t="s">
        <v>10104</v>
      </c>
      <c r="R641" s="123">
        <v>4</v>
      </c>
      <c r="S641" s="122" t="s">
        <v>7616</v>
      </c>
      <c r="T641" s="396" t="s">
        <v>10088</v>
      </c>
      <c r="V641"/>
    </row>
    <row r="642" spans="1:22" ht="30" hidden="1" x14ac:dyDescent="0.25">
      <c r="A642" s="31">
        <v>3848</v>
      </c>
      <c r="B642" s="33" t="s">
        <v>300</v>
      </c>
      <c r="C642" s="53" t="s">
        <v>10121</v>
      </c>
      <c r="D642" s="34" t="s">
        <v>301</v>
      </c>
      <c r="E642" s="35" t="s">
        <v>10</v>
      </c>
      <c r="F642" s="54">
        <v>108</v>
      </c>
      <c r="G642" s="372" t="str">
        <f>VLOOKUP(N642,'BANG THAM CHIEU'!C:E,3,0)</f>
        <v>ID050138</v>
      </c>
      <c r="H642" s="53">
        <v>1</v>
      </c>
      <c r="J642" s="10" t="str">
        <f>VLOOKUP(N642,'BANG THAM CHIEU'!C:E,2,0)</f>
        <v>MA1.1</v>
      </c>
      <c r="K642" s="590">
        <f>VLOOKUP(G642,'BANG THAM CHIEU'!$E$4:F1704,2,0)*H642</f>
        <v>12253000</v>
      </c>
      <c r="L642" s="598">
        <f t="shared" si="9"/>
        <v>528.00999741446174</v>
      </c>
      <c r="M642" s="53" t="s">
        <v>9530</v>
      </c>
      <c r="N642" s="332" t="s">
        <v>9003</v>
      </c>
      <c r="O642" s="527">
        <v>44319</v>
      </c>
      <c r="P642" s="529" t="s">
        <v>10664</v>
      </c>
      <c r="Q642" s="122" t="s">
        <v>10104</v>
      </c>
      <c r="R642" s="123">
        <v>4</v>
      </c>
      <c r="S642" s="122" t="s">
        <v>7615</v>
      </c>
      <c r="T642" s="396" t="s">
        <v>10089</v>
      </c>
      <c r="V642"/>
    </row>
    <row r="643" spans="1:22" ht="45" hidden="1" x14ac:dyDescent="0.25">
      <c r="A643" s="31">
        <v>3848</v>
      </c>
      <c r="B643" s="33" t="s">
        <v>300</v>
      </c>
      <c r="C643" s="53" t="s">
        <v>10121</v>
      </c>
      <c r="D643" s="34" t="s">
        <v>301</v>
      </c>
      <c r="E643" s="35" t="s">
        <v>10</v>
      </c>
      <c r="F643" s="54">
        <v>109</v>
      </c>
      <c r="G643" s="372" t="str">
        <f>VLOOKUP(N643,'BANG THAM CHIEU'!C:E,3,0)</f>
        <v>ID055781</v>
      </c>
      <c r="H643" s="53">
        <v>5</v>
      </c>
      <c r="J643" s="10" t="str">
        <f>VLOOKUP(N643,'BANG THAM CHIEU'!C:E,2,0)</f>
        <v>MC2.2</v>
      </c>
      <c r="K643" s="590">
        <f>VLOOKUP(G643,'BANG THAM CHIEU'!$E$4:F1705,2,0)*H643</f>
        <v>24400</v>
      </c>
      <c r="L643" s="598">
        <f t="shared" ref="L643:L706" si="10">K643/23206</f>
        <v>1.0514522106351805</v>
      </c>
      <c r="M643" s="53" t="s">
        <v>9530</v>
      </c>
      <c r="N643" s="332" t="s">
        <v>9647</v>
      </c>
      <c r="O643" s="527">
        <v>44319</v>
      </c>
      <c r="P643" s="529" t="s">
        <v>10664</v>
      </c>
      <c r="Q643" s="122" t="s">
        <v>10104</v>
      </c>
      <c r="R643" s="123">
        <v>4</v>
      </c>
      <c r="S643" s="122" t="s">
        <v>7619</v>
      </c>
      <c r="T643" s="396" t="s">
        <v>8693</v>
      </c>
      <c r="V643"/>
    </row>
    <row r="644" spans="1:22" hidden="1" x14ac:dyDescent="0.25">
      <c r="A644" s="31">
        <v>3848</v>
      </c>
      <c r="B644" s="33" t="s">
        <v>300</v>
      </c>
      <c r="C644" s="53" t="s">
        <v>10121</v>
      </c>
      <c r="D644" s="34" t="s">
        <v>301</v>
      </c>
      <c r="E644" s="35" t="s">
        <v>10</v>
      </c>
      <c r="F644" s="54">
        <v>110</v>
      </c>
      <c r="G644" s="372" t="str">
        <f>VLOOKUP(N644,'BANG THAM CHIEU'!C:E,3,0)</f>
        <v>ID055578</v>
      </c>
      <c r="H644" s="53">
        <v>10</v>
      </c>
      <c r="J644" s="10" t="str">
        <f>VLOOKUP(N644,'BANG THAM CHIEU'!C:E,2,0)</f>
        <v>MD1.3</v>
      </c>
      <c r="K644" s="590">
        <f>VLOOKUP(G644,'BANG THAM CHIEU'!$E$4:F1706,2,0)*H644</f>
        <v>800000</v>
      </c>
      <c r="L644" s="598">
        <f t="shared" si="10"/>
        <v>34.473842971645261</v>
      </c>
      <c r="M644" s="53" t="s">
        <v>9530</v>
      </c>
      <c r="N644" s="11" t="s">
        <v>4585</v>
      </c>
      <c r="O644" s="527">
        <v>44320</v>
      </c>
      <c r="P644" s="529" t="s">
        <v>10664</v>
      </c>
      <c r="Q644" s="122" t="s">
        <v>10104</v>
      </c>
      <c r="R644" s="123">
        <v>4</v>
      </c>
      <c r="S644" s="122" t="s">
        <v>9348</v>
      </c>
      <c r="T644" s="396" t="s">
        <v>10091</v>
      </c>
      <c r="V644"/>
    </row>
    <row r="645" spans="1:22" hidden="1" x14ac:dyDescent="0.25">
      <c r="A645" s="31">
        <v>3848</v>
      </c>
      <c r="B645" s="33" t="s">
        <v>300</v>
      </c>
      <c r="C645" s="53" t="s">
        <v>10121</v>
      </c>
      <c r="D645" s="34" t="s">
        <v>301</v>
      </c>
      <c r="E645" s="35" t="s">
        <v>10</v>
      </c>
      <c r="F645" s="54">
        <v>111</v>
      </c>
      <c r="G645" s="372" t="str">
        <f>VLOOKUP(N645,'BANG THAM CHIEU'!C:E,3,0)</f>
        <v>ID057184</v>
      </c>
      <c r="H645" s="53">
        <v>10</v>
      </c>
      <c r="J645" s="10" t="str">
        <f>VLOOKUP(N645,'BANG THAM CHIEU'!C:E,2,0)</f>
        <v>MB1.2</v>
      </c>
      <c r="K645" s="590">
        <f>VLOOKUP(G645,'BANG THAM CHIEU'!$E$4:F1707,2,0)*H645</f>
        <v>40000</v>
      </c>
      <c r="L645" s="598">
        <f t="shared" si="10"/>
        <v>1.7236921485822632</v>
      </c>
      <c r="M645" s="53" t="s">
        <v>9530</v>
      </c>
      <c r="N645" s="31" t="s">
        <v>6817</v>
      </c>
      <c r="O645" s="527">
        <v>44320</v>
      </c>
      <c r="P645" s="529" t="s">
        <v>10664</v>
      </c>
      <c r="Q645" s="122" t="s">
        <v>10104</v>
      </c>
      <c r="R645" s="123">
        <v>4</v>
      </c>
      <c r="S645" s="122" t="s">
        <v>7616</v>
      </c>
      <c r="T645" s="396" t="s">
        <v>10094</v>
      </c>
      <c r="V645"/>
    </row>
    <row r="646" spans="1:22" hidden="1" x14ac:dyDescent="0.25">
      <c r="A646" s="31">
        <v>3848</v>
      </c>
      <c r="B646" s="33" t="s">
        <v>300</v>
      </c>
      <c r="C646" s="53" t="s">
        <v>10121</v>
      </c>
      <c r="D646" s="34" t="s">
        <v>301</v>
      </c>
      <c r="E646" s="35" t="s">
        <v>10</v>
      </c>
      <c r="F646" s="54">
        <v>112</v>
      </c>
      <c r="G646" s="372" t="str">
        <f>VLOOKUP(N646,'BANG THAM CHIEU'!C:E,3,0)</f>
        <v>ID057177</v>
      </c>
      <c r="H646" s="53">
        <v>20</v>
      </c>
      <c r="J646" s="10" t="str">
        <f>VLOOKUP(N646,'BANG THAM CHIEU'!C:E,2,0)</f>
        <v>MB1.2</v>
      </c>
      <c r="K646" s="590">
        <f>VLOOKUP(G646,'BANG THAM CHIEU'!$E$4:F1708,2,0)*H646</f>
        <v>80000</v>
      </c>
      <c r="L646" s="598">
        <f t="shared" si="10"/>
        <v>3.4473842971645263</v>
      </c>
      <c r="M646" s="53" t="s">
        <v>9530</v>
      </c>
      <c r="N646" s="31" t="s">
        <v>6808</v>
      </c>
      <c r="O646" s="527">
        <v>44320</v>
      </c>
      <c r="P646" s="529" t="s">
        <v>10664</v>
      </c>
      <c r="Q646" s="122" t="s">
        <v>10104</v>
      </c>
      <c r="R646" s="123">
        <v>4</v>
      </c>
      <c r="S646" s="122" t="s">
        <v>7616</v>
      </c>
      <c r="T646" s="396" t="s">
        <v>10094</v>
      </c>
      <c r="V646"/>
    </row>
    <row r="647" spans="1:22" hidden="1" x14ac:dyDescent="0.25">
      <c r="A647" s="31">
        <v>3848</v>
      </c>
      <c r="B647" s="33" t="s">
        <v>300</v>
      </c>
      <c r="C647" s="53" t="s">
        <v>10121</v>
      </c>
      <c r="D647" s="34" t="s">
        <v>301</v>
      </c>
      <c r="E647" s="35" t="s">
        <v>10</v>
      </c>
      <c r="F647" s="54">
        <v>113</v>
      </c>
      <c r="G647" s="372" t="str">
        <f>VLOOKUP(N647,'BANG THAM CHIEU'!C:E,3,0)</f>
        <v>ID057190</v>
      </c>
      <c r="H647" s="53">
        <v>10</v>
      </c>
      <c r="J647" s="10" t="str">
        <f>VLOOKUP(N647,'BANG THAM CHIEU'!C:E,2,0)</f>
        <v>MB1.2</v>
      </c>
      <c r="K647" s="590">
        <f>VLOOKUP(G647,'BANG THAM CHIEU'!$E$4:F1709,2,0)*H647</f>
        <v>45000</v>
      </c>
      <c r="L647" s="598">
        <f t="shared" si="10"/>
        <v>1.939153667155046</v>
      </c>
      <c r="M647" s="53" t="s">
        <v>9530</v>
      </c>
      <c r="N647" s="31" t="s">
        <v>6929</v>
      </c>
      <c r="O647" s="527">
        <v>44320</v>
      </c>
      <c r="P647" s="529" t="s">
        <v>10664</v>
      </c>
      <c r="Q647" s="122" t="s">
        <v>10104</v>
      </c>
      <c r="R647" s="123">
        <v>4</v>
      </c>
      <c r="S647" s="122" t="s">
        <v>7616</v>
      </c>
      <c r="T647" s="396" t="s">
        <v>10094</v>
      </c>
      <c r="V647"/>
    </row>
    <row r="648" spans="1:22" ht="75" hidden="1" x14ac:dyDescent="0.25">
      <c r="A648" s="31">
        <v>3848</v>
      </c>
      <c r="B648" s="33" t="s">
        <v>300</v>
      </c>
      <c r="C648" s="53" t="s">
        <v>10121</v>
      </c>
      <c r="D648" s="34" t="s">
        <v>301</v>
      </c>
      <c r="E648" s="35" t="s">
        <v>10</v>
      </c>
      <c r="F648" s="54">
        <v>114</v>
      </c>
      <c r="G648" s="372" t="str">
        <f>VLOOKUP(N648,'BANG THAM CHIEU'!C:E,3,0)</f>
        <v>ID055782</v>
      </c>
      <c r="H648" s="53">
        <v>4</v>
      </c>
      <c r="J648" s="10" t="str">
        <f>VLOOKUP(N648,'BANG THAM CHIEU'!C:E,2,0)</f>
        <v>MC2.2</v>
      </c>
      <c r="K648" s="590">
        <f>VLOOKUP(G648,'BANG THAM CHIEU'!$E$4:F1710,2,0)*H648</f>
        <v>1100000</v>
      </c>
      <c r="L648" s="598">
        <f t="shared" si="10"/>
        <v>47.401534086012241</v>
      </c>
      <c r="M648" s="53" t="s">
        <v>9530</v>
      </c>
      <c r="N648" s="171" t="s">
        <v>4551</v>
      </c>
      <c r="O648" s="527">
        <v>44320</v>
      </c>
      <c r="P648" s="529" t="s">
        <v>10664</v>
      </c>
      <c r="Q648" s="122" t="s">
        <v>10104</v>
      </c>
      <c r="R648" s="123">
        <v>4</v>
      </c>
      <c r="S648" s="122" t="s">
        <v>10096</v>
      </c>
      <c r="T648" s="396" t="s">
        <v>10097</v>
      </c>
      <c r="V648"/>
    </row>
    <row r="649" spans="1:22" hidden="1" x14ac:dyDescent="0.25">
      <c r="A649" s="31">
        <v>3848</v>
      </c>
      <c r="B649" s="33" t="s">
        <v>300</v>
      </c>
      <c r="C649" s="53" t="s">
        <v>10121</v>
      </c>
      <c r="D649" s="34" t="s">
        <v>301</v>
      </c>
      <c r="E649" s="35" t="s">
        <v>10</v>
      </c>
      <c r="F649" s="54">
        <v>115</v>
      </c>
      <c r="G649" s="372" t="str">
        <f>VLOOKUP(N649,'BANG THAM CHIEU'!C:E,3,0)</f>
        <v>ID055446</v>
      </c>
      <c r="H649" s="53">
        <v>2</v>
      </c>
      <c r="J649" s="10" t="str">
        <f>VLOOKUP(N649,'BANG THAM CHIEU'!C:E,2,0)</f>
        <v>MKHO</v>
      </c>
      <c r="K649" s="590">
        <f>VLOOKUP(G649,'BANG THAM CHIEU'!$E$4:F1711,2,0)*H649</f>
        <v>4903200</v>
      </c>
      <c r="L649" s="598">
        <f t="shared" si="10"/>
        <v>211.29018357321382</v>
      </c>
      <c r="M649" s="53" t="s">
        <v>9530</v>
      </c>
      <c r="N649" s="11" t="s">
        <v>6608</v>
      </c>
      <c r="O649" s="527">
        <v>44321</v>
      </c>
      <c r="P649" s="529" t="s">
        <v>10664</v>
      </c>
      <c r="Q649" s="122" t="s">
        <v>10104</v>
      </c>
      <c r="R649" s="123">
        <v>4</v>
      </c>
      <c r="S649" s="122" t="s">
        <v>9376</v>
      </c>
      <c r="T649" s="396" t="s">
        <v>10098</v>
      </c>
      <c r="V649"/>
    </row>
    <row r="650" spans="1:22" hidden="1" x14ac:dyDescent="0.25">
      <c r="A650" s="31">
        <v>3848</v>
      </c>
      <c r="B650" s="33" t="s">
        <v>300</v>
      </c>
      <c r="C650" s="53" t="s">
        <v>10121</v>
      </c>
      <c r="D650" s="34" t="s">
        <v>301</v>
      </c>
      <c r="E650" s="35" t="s">
        <v>10</v>
      </c>
      <c r="F650" s="54">
        <v>116</v>
      </c>
      <c r="G650" s="372" t="str">
        <f>VLOOKUP(N650,'BANG THAM CHIEU'!C:E,3,0)</f>
        <v>ID154497</v>
      </c>
      <c r="H650" s="53">
        <v>1</v>
      </c>
      <c r="J650" s="10" t="str">
        <f>VLOOKUP(N650,'BANG THAM CHIEU'!C:E,2,0)</f>
        <v>MA1.1</v>
      </c>
      <c r="K650" s="590">
        <f>VLOOKUP(G650,'BANG THAM CHIEU'!$E$4:F1712,2,0)*H650</f>
        <v>2600200</v>
      </c>
      <c r="L650" s="598">
        <f t="shared" si="10"/>
        <v>112.04860811859002</v>
      </c>
      <c r="M650" s="53" t="s">
        <v>9530</v>
      </c>
      <c r="N650" s="154" t="s">
        <v>9015</v>
      </c>
      <c r="O650" s="527">
        <v>44321</v>
      </c>
      <c r="P650" s="529" t="s">
        <v>10664</v>
      </c>
      <c r="Q650" s="122" t="s">
        <v>10104</v>
      </c>
      <c r="R650" s="123">
        <v>4</v>
      </c>
      <c r="S650" s="122" t="s">
        <v>7615</v>
      </c>
      <c r="T650" s="396" t="s">
        <v>10100</v>
      </c>
      <c r="V650"/>
    </row>
    <row r="651" spans="1:22" hidden="1" x14ac:dyDescent="0.25">
      <c r="A651" s="31">
        <v>3848</v>
      </c>
      <c r="B651" s="33" t="s">
        <v>300</v>
      </c>
      <c r="C651" s="53" t="s">
        <v>10121</v>
      </c>
      <c r="D651" s="34" t="s">
        <v>301</v>
      </c>
      <c r="E651" s="35" t="s">
        <v>10</v>
      </c>
      <c r="F651" s="54">
        <v>117</v>
      </c>
      <c r="G651" s="372" t="str">
        <f>VLOOKUP(N651,'BANG THAM CHIEU'!C:E,3,0)</f>
        <v>ID055268</v>
      </c>
      <c r="H651" s="53">
        <v>1</v>
      </c>
      <c r="J651" s="10" t="str">
        <f>VLOOKUP(N651,'BANG THAM CHIEU'!C:E,2,0)</f>
        <v>MKHO</v>
      </c>
      <c r="K651" s="590">
        <f>VLOOKUP(G651,'BANG THAM CHIEU'!$E$4:F1713,2,0)*H651</f>
        <v>650000</v>
      </c>
      <c r="L651" s="598">
        <f t="shared" si="10"/>
        <v>28.009997414461775</v>
      </c>
      <c r="M651" s="53" t="s">
        <v>9530</v>
      </c>
      <c r="N651" s="11" t="s">
        <v>7359</v>
      </c>
      <c r="O651" s="527">
        <v>44321</v>
      </c>
      <c r="P651" s="529" t="s">
        <v>10664</v>
      </c>
      <c r="Q651" s="122" t="s">
        <v>10104</v>
      </c>
      <c r="R651" s="123">
        <v>4</v>
      </c>
      <c r="S651" s="122" t="s">
        <v>7615</v>
      </c>
      <c r="T651" s="396" t="s">
        <v>10101</v>
      </c>
      <c r="V651"/>
    </row>
    <row r="652" spans="1:22" hidden="1" x14ac:dyDescent="0.25">
      <c r="A652" s="31">
        <v>3848</v>
      </c>
      <c r="B652" s="33" t="s">
        <v>300</v>
      </c>
      <c r="C652" s="53" t="s">
        <v>10121</v>
      </c>
      <c r="D652" s="34" t="s">
        <v>301</v>
      </c>
      <c r="E652" s="35" t="s">
        <v>10</v>
      </c>
      <c r="F652" s="54">
        <v>118</v>
      </c>
      <c r="G652" s="372" t="str">
        <f>VLOOKUP(N652,'BANG THAM CHIEU'!C:E,3,0)</f>
        <v>ID055270</v>
      </c>
      <c r="H652" s="53">
        <v>1</v>
      </c>
      <c r="J652" s="10" t="str">
        <f>VLOOKUP(N652,'BANG THAM CHIEU'!C:E,2,0)</f>
        <v>MKHO</v>
      </c>
      <c r="K652" s="590">
        <f>VLOOKUP(G652,'BANG THAM CHIEU'!$E$4:F1714,2,0)*H652</f>
        <v>1360000</v>
      </c>
      <c r="L652" s="598">
        <f t="shared" si="10"/>
        <v>58.605533051796947</v>
      </c>
      <c r="M652" s="53" t="s">
        <v>9530</v>
      </c>
      <c r="N652" s="11" t="s">
        <v>7361</v>
      </c>
      <c r="O652" s="527">
        <v>44321</v>
      </c>
      <c r="P652" s="529" t="s">
        <v>10664</v>
      </c>
      <c r="Q652" s="122" t="s">
        <v>10104</v>
      </c>
      <c r="R652" s="123">
        <v>4</v>
      </c>
      <c r="S652" s="122" t="s">
        <v>7615</v>
      </c>
      <c r="T652" s="396" t="s">
        <v>10101</v>
      </c>
      <c r="V652"/>
    </row>
    <row r="653" spans="1:22" hidden="1" x14ac:dyDescent="0.25">
      <c r="A653" s="31">
        <v>3848</v>
      </c>
      <c r="B653" s="33" t="s">
        <v>300</v>
      </c>
      <c r="C653" s="53" t="s">
        <v>10121</v>
      </c>
      <c r="D653" s="34" t="s">
        <v>301</v>
      </c>
      <c r="E653" s="35" t="s">
        <v>10</v>
      </c>
      <c r="F653" s="54">
        <v>119</v>
      </c>
      <c r="G653" s="372" t="str">
        <f>VLOOKUP(N653,'BANG THAM CHIEU'!C:E,3,0)</f>
        <v>ID057035</v>
      </c>
      <c r="H653" s="53">
        <v>3</v>
      </c>
      <c r="J653" s="10" t="str">
        <f>VLOOKUP(N653,'BANG THAM CHIEU'!C:E,2,0)</f>
        <v>MB1.3</v>
      </c>
      <c r="K653" s="590">
        <f>VLOOKUP(G653,'BANG THAM CHIEU'!$E$4:F1715,2,0)*H653</f>
        <v>90000</v>
      </c>
      <c r="L653" s="598">
        <f t="shared" si="10"/>
        <v>3.878307334310092</v>
      </c>
      <c r="M653" s="53" t="s">
        <v>9530</v>
      </c>
      <c r="N653" s="11" t="s">
        <v>8825</v>
      </c>
      <c r="O653" s="527">
        <v>44321</v>
      </c>
      <c r="P653" s="529" t="s">
        <v>10664</v>
      </c>
      <c r="Q653" s="122" t="s">
        <v>10104</v>
      </c>
      <c r="R653" s="123">
        <v>4</v>
      </c>
      <c r="S653" s="122" t="s">
        <v>7615</v>
      </c>
      <c r="T653" s="396" t="s">
        <v>10101</v>
      </c>
      <c r="V653"/>
    </row>
    <row r="654" spans="1:22" hidden="1" x14ac:dyDescent="0.25">
      <c r="A654" s="31">
        <v>3848</v>
      </c>
      <c r="B654" s="33" t="s">
        <v>300</v>
      </c>
      <c r="C654" s="53" t="s">
        <v>10121</v>
      </c>
      <c r="D654" s="34" t="s">
        <v>301</v>
      </c>
      <c r="E654" s="35" t="s">
        <v>10</v>
      </c>
      <c r="F654" s="54">
        <v>120</v>
      </c>
      <c r="G654" s="372" t="str">
        <f>VLOOKUP(N654,'BANG THAM CHIEU'!C:E,3,0)</f>
        <v>ID055580</v>
      </c>
      <c r="H654" s="53">
        <v>3</v>
      </c>
      <c r="J654" s="10" t="str">
        <f>VLOOKUP(N654,'BANG THAM CHIEU'!C:E,2,0)</f>
        <v>MD1.3</v>
      </c>
      <c r="K654" s="590">
        <f>VLOOKUP(G654,'BANG THAM CHIEU'!$E$4:F1716,2,0)*H654</f>
        <v>78000</v>
      </c>
      <c r="L654" s="598">
        <f t="shared" si="10"/>
        <v>3.3611996897354133</v>
      </c>
      <c r="M654" s="53" t="s">
        <v>9530</v>
      </c>
      <c r="N654" s="11" t="s">
        <v>7363</v>
      </c>
      <c r="O654" s="527">
        <v>44321</v>
      </c>
      <c r="P654" s="529" t="s">
        <v>10664</v>
      </c>
      <c r="Q654" s="122" t="s">
        <v>10104</v>
      </c>
      <c r="R654" s="123">
        <v>4</v>
      </c>
      <c r="S654" s="122" t="s">
        <v>7615</v>
      </c>
      <c r="T654" s="396" t="s">
        <v>10101</v>
      </c>
      <c r="V654"/>
    </row>
    <row r="655" spans="1:22" ht="90" hidden="1" x14ac:dyDescent="0.25">
      <c r="A655" s="31">
        <v>3848</v>
      </c>
      <c r="B655" s="33" t="s">
        <v>300</v>
      </c>
      <c r="C655" s="53" t="s">
        <v>10121</v>
      </c>
      <c r="D655" s="34" t="s">
        <v>301</v>
      </c>
      <c r="E655" s="35" t="s">
        <v>10</v>
      </c>
      <c r="F655" s="54">
        <v>121</v>
      </c>
      <c r="G655" s="372" t="str">
        <f>VLOOKUP(N655,'BANG THAM CHIEU'!C:E,3,0)</f>
        <v>ID055220</v>
      </c>
      <c r="H655" s="53">
        <v>16</v>
      </c>
      <c r="J655" s="10" t="str">
        <f>VLOOKUP(N655,'BANG THAM CHIEU'!C:E,2,0)</f>
        <v>MA1.1</v>
      </c>
      <c r="K655" s="590">
        <f>VLOOKUP(G655,'BANG THAM CHIEU'!$E$4:F1717,2,0)*H655</f>
        <v>3573328</v>
      </c>
      <c r="L655" s="598">
        <f t="shared" si="10"/>
        <v>153.98293544772903</v>
      </c>
      <c r="M655" s="53" t="s">
        <v>9530</v>
      </c>
      <c r="N655" s="332" t="s">
        <v>7272</v>
      </c>
      <c r="O655" s="527">
        <v>44321</v>
      </c>
      <c r="P655" s="529" t="s">
        <v>10664</v>
      </c>
      <c r="Q655" s="122" t="s">
        <v>10104</v>
      </c>
      <c r="R655" s="123">
        <v>4</v>
      </c>
      <c r="S655" s="122" t="s">
        <v>7614</v>
      </c>
      <c r="T655" s="396" t="s">
        <v>9498</v>
      </c>
      <c r="V655"/>
    </row>
    <row r="656" spans="1:22" ht="75" hidden="1" x14ac:dyDescent="0.25">
      <c r="A656" s="31">
        <v>3848</v>
      </c>
      <c r="B656" s="33" t="s">
        <v>300</v>
      </c>
      <c r="C656" s="53" t="s">
        <v>10121</v>
      </c>
      <c r="D656" s="34" t="s">
        <v>301</v>
      </c>
      <c r="E656" s="35" t="s">
        <v>10</v>
      </c>
      <c r="F656" s="54">
        <v>122</v>
      </c>
      <c r="G656" s="372" t="str">
        <f>VLOOKUP(N656,'BANG THAM CHIEU'!C:E,3,0)</f>
        <v>ID055222</v>
      </c>
      <c r="H656" s="53">
        <v>12</v>
      </c>
      <c r="J656" s="10" t="str">
        <f>VLOOKUP(N656,'BANG THAM CHIEU'!C:E,2,0)</f>
        <v>MA1.1</v>
      </c>
      <c r="K656" s="590">
        <f>VLOOKUP(G656,'BANG THAM CHIEU'!$E$4:F1718,2,0)*H656</f>
        <v>4320000</v>
      </c>
      <c r="L656" s="598">
        <f t="shared" si="10"/>
        <v>186.15875204688442</v>
      </c>
      <c r="M656" s="53" t="s">
        <v>9530</v>
      </c>
      <c r="N656" s="171" t="s">
        <v>8575</v>
      </c>
      <c r="O656" s="527">
        <v>44321</v>
      </c>
      <c r="P656" s="529" t="s">
        <v>10664</v>
      </c>
      <c r="Q656" s="122" t="s">
        <v>10104</v>
      </c>
      <c r="R656" s="123">
        <v>4</v>
      </c>
      <c r="S656" s="122" t="s">
        <v>7614</v>
      </c>
      <c r="T656" s="396" t="s">
        <v>10102</v>
      </c>
      <c r="V656"/>
    </row>
    <row r="657" spans="1:22" hidden="1" x14ac:dyDescent="0.25">
      <c r="A657" s="31">
        <v>3848</v>
      </c>
      <c r="B657" s="33" t="s">
        <v>300</v>
      </c>
      <c r="C657" s="53" t="s">
        <v>10121</v>
      </c>
      <c r="D657" s="34" t="s">
        <v>301</v>
      </c>
      <c r="E657" s="35" t="s">
        <v>10</v>
      </c>
      <c r="F657" s="54">
        <v>123</v>
      </c>
      <c r="G657" s="372" t="str">
        <f>VLOOKUP(N657,'BANG THAM CHIEU'!C:E,3,0)</f>
        <v>ID055551</v>
      </c>
      <c r="H657" s="53">
        <v>2</v>
      </c>
      <c r="J657" s="10" t="str">
        <f>VLOOKUP(N657,'BANG THAM CHIEU'!C:E,2,0)</f>
        <v>MB2.1</v>
      </c>
      <c r="K657" s="590">
        <f>VLOOKUP(G657,'BANG THAM CHIEU'!$E$4:F1719,2,0)*H657</f>
        <v>369880</v>
      </c>
      <c r="L657" s="598">
        <f t="shared" si="10"/>
        <v>15.938981297940188</v>
      </c>
      <c r="M657" s="53" t="s">
        <v>9530</v>
      </c>
      <c r="N657" s="171" t="s">
        <v>6091</v>
      </c>
      <c r="O657" s="527">
        <v>44321</v>
      </c>
      <c r="P657" s="529" t="s">
        <v>10664</v>
      </c>
      <c r="Q657" s="122" t="s">
        <v>10104</v>
      </c>
      <c r="R657" s="123">
        <v>4</v>
      </c>
      <c r="S657" s="122" t="s">
        <v>7616</v>
      </c>
      <c r="T657" s="396" t="s">
        <v>10103</v>
      </c>
      <c r="V657"/>
    </row>
    <row r="658" spans="1:22" ht="120" hidden="1" x14ac:dyDescent="0.25">
      <c r="A658" s="31">
        <v>3848</v>
      </c>
      <c r="B658" s="33" t="s">
        <v>300</v>
      </c>
      <c r="C658" s="53" t="s">
        <v>10121</v>
      </c>
      <c r="D658" s="34" t="s">
        <v>301</v>
      </c>
      <c r="E658" s="35" t="s">
        <v>10</v>
      </c>
      <c r="F658" s="54">
        <v>124</v>
      </c>
      <c r="G658" s="372" t="str">
        <f>VLOOKUP(N658,'BANG THAM CHIEU'!C:E,3,0)</f>
        <v>ID055527</v>
      </c>
      <c r="H658" s="53">
        <v>1</v>
      </c>
      <c r="J658" s="10" t="str">
        <f>VLOOKUP(N658,'BANG THAM CHIEU'!C:E,2,0)</f>
        <v>MB1.1</v>
      </c>
      <c r="K658" s="590">
        <f>VLOOKUP(G658,'BANG THAM CHIEU'!$E$4:F1720,2,0)*H658</f>
        <v>60000</v>
      </c>
      <c r="L658" s="598">
        <f t="shared" si="10"/>
        <v>2.585538222873395</v>
      </c>
      <c r="M658" s="53" t="s">
        <v>9530</v>
      </c>
      <c r="N658" s="171" t="s">
        <v>8489</v>
      </c>
      <c r="O658" s="527">
        <v>44321</v>
      </c>
      <c r="P658" s="529" t="s">
        <v>10664</v>
      </c>
      <c r="Q658" s="122" t="s">
        <v>10104</v>
      </c>
      <c r="R658" s="123">
        <v>4</v>
      </c>
      <c r="S658" s="122" t="s">
        <v>7616</v>
      </c>
      <c r="T658" s="396" t="s">
        <v>8693</v>
      </c>
      <c r="V658"/>
    </row>
    <row r="659" spans="1:22" ht="120" hidden="1" x14ac:dyDescent="0.25">
      <c r="A659" s="31">
        <v>3848</v>
      </c>
      <c r="B659" s="33" t="s">
        <v>300</v>
      </c>
      <c r="C659" s="53" t="s">
        <v>10121</v>
      </c>
      <c r="D659" s="34" t="s">
        <v>301</v>
      </c>
      <c r="E659" s="35" t="s">
        <v>10</v>
      </c>
      <c r="F659" s="54">
        <v>125</v>
      </c>
      <c r="G659" s="372" t="str">
        <f>VLOOKUP(N659,'BANG THAM CHIEU'!C:E,3,0)</f>
        <v>ID057032</v>
      </c>
      <c r="H659" s="53">
        <v>1</v>
      </c>
      <c r="J659" s="10" t="str">
        <f>VLOOKUP(N659,'BANG THAM CHIEU'!C:E,2,0)</f>
        <v>MB1.1</v>
      </c>
      <c r="K659" s="590">
        <f>VLOOKUP(G659,'BANG THAM CHIEU'!$E$4:F1721,2,0)*H659</f>
        <v>150000</v>
      </c>
      <c r="L659" s="598">
        <f t="shared" si="10"/>
        <v>6.463845557183487</v>
      </c>
      <c r="M659" s="53" t="s">
        <v>9530</v>
      </c>
      <c r="N659" s="171" t="s">
        <v>9893</v>
      </c>
      <c r="O659" s="527">
        <v>44321</v>
      </c>
      <c r="P659" s="529" t="s">
        <v>10664</v>
      </c>
      <c r="Q659" s="122" t="s">
        <v>10104</v>
      </c>
      <c r="R659" s="123">
        <v>4</v>
      </c>
      <c r="S659" s="122" t="s">
        <v>7616</v>
      </c>
      <c r="T659" s="396" t="s">
        <v>8693</v>
      </c>
      <c r="V659"/>
    </row>
    <row r="660" spans="1:22" hidden="1" x14ac:dyDescent="0.25">
      <c r="A660" s="31">
        <v>3848</v>
      </c>
      <c r="B660" s="33" t="s">
        <v>300</v>
      </c>
      <c r="C660" s="53" t="s">
        <v>10121</v>
      </c>
      <c r="D660" s="34" t="s">
        <v>301</v>
      </c>
      <c r="E660" s="35" t="s">
        <v>10</v>
      </c>
      <c r="F660" s="54">
        <v>126</v>
      </c>
      <c r="G660" s="372" t="str">
        <f>VLOOKUP(N660,'BANG THAM CHIEU'!C:E,3,0)</f>
        <v>ID055544</v>
      </c>
      <c r="H660" s="53">
        <v>6</v>
      </c>
      <c r="J660" s="10" t="str">
        <f>VLOOKUP(N660,'BANG THAM CHIEU'!C:E,2,0)</f>
        <v>MC3.4</v>
      </c>
      <c r="K660" s="590">
        <f>VLOOKUP(G660,'BANG THAM CHIEU'!$E$4:F1722,2,0)*H660</f>
        <v>132000</v>
      </c>
      <c r="L660" s="598">
        <f t="shared" si="10"/>
        <v>5.6881840903214682</v>
      </c>
      <c r="M660" s="53" t="s">
        <v>9530</v>
      </c>
      <c r="N660" s="171" t="s">
        <v>6606</v>
      </c>
      <c r="O660" s="527">
        <v>44321</v>
      </c>
      <c r="P660" s="529" t="s">
        <v>10664</v>
      </c>
      <c r="Q660" s="122" t="s">
        <v>10104</v>
      </c>
      <c r="R660" s="123">
        <v>4</v>
      </c>
      <c r="S660" s="122" t="s">
        <v>7614</v>
      </c>
      <c r="T660" s="396" t="s">
        <v>8693</v>
      </c>
      <c r="V660"/>
    </row>
    <row r="661" spans="1:22" ht="120" hidden="1" x14ac:dyDescent="0.25">
      <c r="A661" s="31">
        <v>3848</v>
      </c>
      <c r="B661" s="33" t="s">
        <v>300</v>
      </c>
      <c r="C661" s="53" t="s">
        <v>10121</v>
      </c>
      <c r="D661" s="34" t="s">
        <v>301</v>
      </c>
      <c r="E661" s="35" t="s">
        <v>10</v>
      </c>
      <c r="F661" s="54">
        <v>127</v>
      </c>
      <c r="G661" s="372" t="str">
        <f>VLOOKUP(N661,'BANG THAM CHIEU'!C:E,3,0)</f>
        <v>ID057032</v>
      </c>
      <c r="H661" s="53">
        <v>2</v>
      </c>
      <c r="J661" s="10" t="str">
        <f>VLOOKUP(N661,'BANG THAM CHIEU'!C:E,2,0)</f>
        <v>MB1.1</v>
      </c>
      <c r="K661" s="590">
        <f>VLOOKUP(G661,'BANG THAM CHIEU'!$E$4:F1723,2,0)*H661</f>
        <v>300000</v>
      </c>
      <c r="L661" s="598">
        <f t="shared" si="10"/>
        <v>12.927691114366974</v>
      </c>
      <c r="M661" s="53" t="s">
        <v>9530</v>
      </c>
      <c r="N661" s="171" t="s">
        <v>9893</v>
      </c>
      <c r="O661" s="527">
        <v>44321</v>
      </c>
      <c r="P661" s="529" t="s">
        <v>10664</v>
      </c>
      <c r="Q661" s="122" t="s">
        <v>10104</v>
      </c>
      <c r="R661" s="123">
        <v>4</v>
      </c>
      <c r="S661" s="122" t="s">
        <v>7614</v>
      </c>
      <c r="T661" s="396" t="s">
        <v>8693</v>
      </c>
      <c r="V661"/>
    </row>
    <row r="662" spans="1:22" ht="45" hidden="1" x14ac:dyDescent="0.25">
      <c r="A662" s="31">
        <v>3848</v>
      </c>
      <c r="B662" s="33" t="s">
        <v>300</v>
      </c>
      <c r="C662" s="53" t="s">
        <v>10121</v>
      </c>
      <c r="D662" s="34" t="s">
        <v>301</v>
      </c>
      <c r="E662" s="35" t="s">
        <v>10</v>
      </c>
      <c r="F662" s="54">
        <v>128</v>
      </c>
      <c r="G662" s="372" t="str">
        <f>VLOOKUP(N662,'BANG THAM CHIEU'!C:E,3,0)</f>
        <v>ID055827</v>
      </c>
      <c r="H662" s="53">
        <v>3</v>
      </c>
      <c r="J662" s="10" t="str">
        <f>VLOOKUP(N662,'BANG THAM CHIEU'!C:E,2,0)</f>
        <v>MB4.2</v>
      </c>
      <c r="K662" s="590">
        <f>VLOOKUP(G662,'BANG THAM CHIEU'!$E$4:F1724,2,0)*H662</f>
        <v>390000</v>
      </c>
      <c r="L662" s="598">
        <f t="shared" si="10"/>
        <v>16.805998448677066</v>
      </c>
      <c r="M662" s="53" t="s">
        <v>9530</v>
      </c>
      <c r="N662" s="171" t="s">
        <v>9237</v>
      </c>
      <c r="O662" s="527">
        <v>44321</v>
      </c>
      <c r="P662" s="529" t="s">
        <v>10664</v>
      </c>
      <c r="Q662" s="122" t="s">
        <v>10104</v>
      </c>
      <c r="R662" s="123">
        <v>4</v>
      </c>
      <c r="S662" s="122" t="s">
        <v>7620</v>
      </c>
      <c r="T662" s="396" t="s">
        <v>9873</v>
      </c>
      <c r="V662"/>
    </row>
    <row r="663" spans="1:22" ht="45" hidden="1" x14ac:dyDescent="0.25">
      <c r="A663" s="31">
        <v>3848</v>
      </c>
      <c r="B663" s="33" t="s">
        <v>300</v>
      </c>
      <c r="C663" s="53" t="s">
        <v>10121</v>
      </c>
      <c r="D663" s="34" t="s">
        <v>301</v>
      </c>
      <c r="E663" s="35" t="s">
        <v>10</v>
      </c>
      <c r="F663" s="54">
        <v>129</v>
      </c>
      <c r="G663" s="372" t="str">
        <f>VLOOKUP(N663,'BANG THAM CHIEU'!C:E,3,0)</f>
        <v>ID057022</v>
      </c>
      <c r="H663" s="53">
        <v>1</v>
      </c>
      <c r="J663" s="10" t="str">
        <f>VLOOKUP(N663,'BANG THAM CHIEU'!C:E,2,0)</f>
        <v>MC1.2</v>
      </c>
      <c r="K663" s="590">
        <f>VLOOKUP(G663,'BANG THAM CHIEU'!$E$4:F1725,2,0)*H663</f>
        <v>62000</v>
      </c>
      <c r="L663" s="598">
        <f t="shared" si="10"/>
        <v>2.671722830302508</v>
      </c>
      <c r="M663" s="53" t="s">
        <v>9530</v>
      </c>
      <c r="N663" s="171" t="s">
        <v>7873</v>
      </c>
      <c r="O663" s="527">
        <v>44321</v>
      </c>
      <c r="P663" s="529" t="s">
        <v>10664</v>
      </c>
      <c r="Q663" s="122" t="s">
        <v>10104</v>
      </c>
      <c r="R663" s="123">
        <v>4</v>
      </c>
      <c r="S663" s="122" t="s">
        <v>7620</v>
      </c>
      <c r="T663" s="396" t="s">
        <v>8693</v>
      </c>
      <c r="V663"/>
    </row>
    <row r="664" spans="1:22" hidden="1" x14ac:dyDescent="0.25">
      <c r="A664" s="31">
        <v>3848</v>
      </c>
      <c r="B664" s="33" t="s">
        <v>300</v>
      </c>
      <c r="C664" s="53" t="s">
        <v>10121</v>
      </c>
      <c r="D664" s="34" t="s">
        <v>301</v>
      </c>
      <c r="E664" s="35" t="s">
        <v>10</v>
      </c>
      <c r="F664" s="54">
        <v>130</v>
      </c>
      <c r="G664" s="372" t="e">
        <f>VLOOKUP(N664,'BANG THAM CHIEU'!C:E,3,0)</f>
        <v>#N/A</v>
      </c>
      <c r="H664" s="53">
        <v>20</v>
      </c>
      <c r="J664" s="10" t="e">
        <f>VLOOKUP(N664,'BANG THAM CHIEU'!C:E,2,0)</f>
        <v>#N/A</v>
      </c>
      <c r="K664" s="590" t="e">
        <f>VLOOKUP(G664,'BANG THAM CHIEU'!$E$4:F1726,2,0)*H664</f>
        <v>#N/A</v>
      </c>
      <c r="L664" s="598" t="e">
        <f t="shared" si="10"/>
        <v>#N/A</v>
      </c>
      <c r="M664" s="53" t="s">
        <v>9530</v>
      </c>
      <c r="N664" s="171" t="s">
        <v>1430</v>
      </c>
      <c r="O664" s="527">
        <v>44323</v>
      </c>
      <c r="P664" s="529" t="s">
        <v>10664</v>
      </c>
      <c r="Q664" s="122" t="s">
        <v>10104</v>
      </c>
      <c r="R664" s="123">
        <v>4</v>
      </c>
      <c r="S664" s="122" t="s">
        <v>7615</v>
      </c>
      <c r="T664" s="396" t="s">
        <v>10106</v>
      </c>
      <c r="V664"/>
    </row>
    <row r="665" spans="1:22" ht="60" hidden="1" x14ac:dyDescent="0.25">
      <c r="A665" s="31">
        <v>3848</v>
      </c>
      <c r="B665" s="33" t="s">
        <v>300</v>
      </c>
      <c r="C665" s="53" t="s">
        <v>10121</v>
      </c>
      <c r="D665" s="34" t="s">
        <v>301</v>
      </c>
      <c r="E665" s="35" t="s">
        <v>10</v>
      </c>
      <c r="F665" s="54">
        <v>131</v>
      </c>
      <c r="G665" s="372" t="str">
        <f>VLOOKUP(N665,'BANG THAM CHIEU'!C:E,3,0)</f>
        <v>ID057041</v>
      </c>
      <c r="H665" s="53">
        <v>10</v>
      </c>
      <c r="J665" s="10" t="str">
        <f>VLOOKUP(N665,'BANG THAM CHIEU'!C:E,2,0)</f>
        <v>MB1.2</v>
      </c>
      <c r="K665" s="590">
        <f>VLOOKUP(G665,'BANG THAM CHIEU'!$E$4:F1727,2,0)*H665</f>
        <v>790000</v>
      </c>
      <c r="L665" s="598">
        <f t="shared" si="10"/>
        <v>34.0429199344997</v>
      </c>
      <c r="M665" s="53" t="s">
        <v>9530</v>
      </c>
      <c r="N665" s="171" t="s">
        <v>6607</v>
      </c>
      <c r="O665" s="527">
        <v>44323</v>
      </c>
      <c r="P665" s="529" t="s">
        <v>10664</v>
      </c>
      <c r="Q665" s="122" t="s">
        <v>10104</v>
      </c>
      <c r="R665" s="123">
        <v>4</v>
      </c>
      <c r="S665" s="122" t="s">
        <v>7615</v>
      </c>
      <c r="T665" s="396" t="s">
        <v>10106</v>
      </c>
      <c r="V665"/>
    </row>
    <row r="666" spans="1:22" hidden="1" x14ac:dyDescent="0.25">
      <c r="A666" s="31">
        <v>3848</v>
      </c>
      <c r="B666" s="33" t="s">
        <v>300</v>
      </c>
      <c r="C666" s="53" t="s">
        <v>10121</v>
      </c>
      <c r="D666" s="34" t="s">
        <v>301</v>
      </c>
      <c r="E666" s="35" t="s">
        <v>10</v>
      </c>
      <c r="F666" s="54">
        <v>132</v>
      </c>
      <c r="G666" s="372" t="str">
        <f>VLOOKUP(N666,'BANG THAM CHIEU'!C:E,3,0)</f>
        <v>ID055276</v>
      </c>
      <c r="H666" s="53">
        <v>1</v>
      </c>
      <c r="J666" s="10" t="str">
        <f>VLOOKUP(N666,'BANG THAM CHIEU'!C:E,2,0)</f>
        <v>MB1.1</v>
      </c>
      <c r="K666" s="590">
        <f>VLOOKUP(G666,'BANG THAM CHIEU'!$E$4:F1728,2,0)*H666</f>
        <v>250000</v>
      </c>
      <c r="L666" s="598">
        <f t="shared" si="10"/>
        <v>10.773075928639145</v>
      </c>
      <c r="M666" s="53" t="s">
        <v>9530</v>
      </c>
      <c r="N666" s="171" t="s">
        <v>6948</v>
      </c>
      <c r="O666" s="527">
        <v>44323</v>
      </c>
      <c r="P666" s="529" t="s">
        <v>10664</v>
      </c>
      <c r="Q666" s="122" t="s">
        <v>10104</v>
      </c>
      <c r="R666" s="123">
        <v>4</v>
      </c>
      <c r="S666" s="122" t="s">
        <v>8816</v>
      </c>
      <c r="T666" s="396" t="s">
        <v>9736</v>
      </c>
      <c r="V666"/>
    </row>
    <row r="667" spans="1:22" hidden="1" x14ac:dyDescent="0.25">
      <c r="A667" s="31">
        <v>3848</v>
      </c>
      <c r="B667" s="33" t="s">
        <v>300</v>
      </c>
      <c r="C667" s="53" t="s">
        <v>10121</v>
      </c>
      <c r="D667" s="34" t="s">
        <v>301</v>
      </c>
      <c r="E667" s="35" t="s">
        <v>10</v>
      </c>
      <c r="F667" s="54">
        <v>133</v>
      </c>
      <c r="G667" s="372" t="str">
        <f>VLOOKUP(N667,'BANG THAM CHIEU'!C:E,3,0)</f>
        <v>ID057313</v>
      </c>
      <c r="H667" s="53">
        <v>1</v>
      </c>
      <c r="J667" s="10" t="str">
        <f>VLOOKUP(N667,'BANG THAM CHIEU'!C:E,2,0)</f>
        <v>MB1.1</v>
      </c>
      <c r="K667" s="590">
        <f>VLOOKUP(G667,'BANG THAM CHIEU'!$E$4:F1729,2,0)*H667</f>
        <v>130000</v>
      </c>
      <c r="L667" s="598">
        <f t="shared" si="10"/>
        <v>5.6019994828923556</v>
      </c>
      <c r="M667" s="53" t="s">
        <v>9530</v>
      </c>
      <c r="N667" s="171" t="s">
        <v>6949</v>
      </c>
      <c r="O667" s="527">
        <v>44323</v>
      </c>
      <c r="P667" s="529" t="s">
        <v>10664</v>
      </c>
      <c r="Q667" s="122" t="s">
        <v>10104</v>
      </c>
      <c r="R667" s="123">
        <v>4</v>
      </c>
      <c r="S667" s="122" t="s">
        <v>8816</v>
      </c>
      <c r="T667" s="396" t="s">
        <v>9736</v>
      </c>
      <c r="V667"/>
    </row>
    <row r="668" spans="1:22" ht="120" hidden="1" x14ac:dyDescent="0.25">
      <c r="A668" s="31">
        <v>3848</v>
      </c>
      <c r="B668" s="33" t="s">
        <v>300</v>
      </c>
      <c r="C668" s="53" t="s">
        <v>10121</v>
      </c>
      <c r="D668" s="34" t="s">
        <v>301</v>
      </c>
      <c r="E668" s="35" t="s">
        <v>10</v>
      </c>
      <c r="F668" s="54">
        <v>134</v>
      </c>
      <c r="G668" s="372" t="str">
        <f>VLOOKUP(N668,'BANG THAM CHIEU'!C:E,3,0)</f>
        <v>ID057032</v>
      </c>
      <c r="H668" s="53">
        <v>1</v>
      </c>
      <c r="J668" s="10" t="str">
        <f>VLOOKUP(N668,'BANG THAM CHIEU'!C:E,2,0)</f>
        <v>MB1.1</v>
      </c>
      <c r="K668" s="590">
        <f>VLOOKUP(G668,'BANG THAM CHIEU'!$E$4:F1730,2,0)*H668</f>
        <v>150000</v>
      </c>
      <c r="L668" s="598">
        <f t="shared" si="10"/>
        <v>6.463845557183487</v>
      </c>
      <c r="M668" s="53" t="s">
        <v>9530</v>
      </c>
      <c r="N668" s="171" t="s">
        <v>9893</v>
      </c>
      <c r="O668" s="527">
        <v>44323</v>
      </c>
      <c r="P668" s="529" t="s">
        <v>10664</v>
      </c>
      <c r="Q668" s="122" t="s">
        <v>10104</v>
      </c>
      <c r="R668" s="123">
        <v>4</v>
      </c>
      <c r="S668" s="122" t="s">
        <v>8816</v>
      </c>
      <c r="T668" s="396" t="s">
        <v>9736</v>
      </c>
      <c r="V668"/>
    </row>
    <row r="669" spans="1:22" ht="30" hidden="1" x14ac:dyDescent="0.25">
      <c r="A669" s="31">
        <v>3848</v>
      </c>
      <c r="B669" s="33" t="s">
        <v>300</v>
      </c>
      <c r="C669" s="53" t="s">
        <v>10121</v>
      </c>
      <c r="D669" s="34" t="s">
        <v>301</v>
      </c>
      <c r="E669" s="35" t="s">
        <v>10</v>
      </c>
      <c r="F669" s="54">
        <v>135</v>
      </c>
      <c r="G669" s="372" t="str">
        <f>VLOOKUP(N669,'BANG THAM CHIEU'!C:E,3,0)</f>
        <v>ID055540</v>
      </c>
      <c r="H669" s="53">
        <v>3</v>
      </c>
      <c r="J669" s="10" t="str">
        <f>VLOOKUP(N669,'BANG THAM CHIEU'!C:E,2,0)</f>
        <v>MC1.2</v>
      </c>
      <c r="K669" s="590">
        <f>VLOOKUP(G669,'BANG THAM CHIEU'!$E$4:F1731,2,0)*H669</f>
        <v>300000</v>
      </c>
      <c r="L669" s="598">
        <f t="shared" si="10"/>
        <v>12.927691114366974</v>
      </c>
      <c r="M669" s="53" t="s">
        <v>9530</v>
      </c>
      <c r="N669" s="171" t="s">
        <v>6379</v>
      </c>
      <c r="O669" s="527">
        <v>44323</v>
      </c>
      <c r="P669" s="529" t="s">
        <v>10664</v>
      </c>
      <c r="Q669" s="122" t="s">
        <v>10104</v>
      </c>
      <c r="R669" s="123">
        <v>4</v>
      </c>
      <c r="S669" s="122" t="s">
        <v>8816</v>
      </c>
      <c r="T669" s="396" t="s">
        <v>9736</v>
      </c>
      <c r="V669"/>
    </row>
    <row r="670" spans="1:22" ht="60" hidden="1" x14ac:dyDescent="0.25">
      <c r="A670" s="31">
        <v>3848</v>
      </c>
      <c r="B670" s="33" t="s">
        <v>300</v>
      </c>
      <c r="C670" s="53" t="s">
        <v>10121</v>
      </c>
      <c r="D670" s="34" t="s">
        <v>301</v>
      </c>
      <c r="E670" s="35" t="s">
        <v>10</v>
      </c>
      <c r="F670" s="54">
        <v>136</v>
      </c>
      <c r="G670" s="372" t="str">
        <f>VLOOKUP(N670,'BANG THAM CHIEU'!C:E,3,0)</f>
        <v>ID057041</v>
      </c>
      <c r="H670" s="53">
        <v>2</v>
      </c>
      <c r="J670" s="10" t="str">
        <f>VLOOKUP(N670,'BANG THAM CHIEU'!C:E,2,0)</f>
        <v>MB1.2</v>
      </c>
      <c r="K670" s="590">
        <f>VLOOKUP(G670,'BANG THAM CHIEU'!$E$4:F1732,2,0)*H670</f>
        <v>158000</v>
      </c>
      <c r="L670" s="598">
        <f t="shared" si="10"/>
        <v>6.80858398689994</v>
      </c>
      <c r="M670" s="53" t="s">
        <v>9530</v>
      </c>
      <c r="N670" s="171" t="s">
        <v>6607</v>
      </c>
      <c r="O670" s="527">
        <v>44323</v>
      </c>
      <c r="P670" s="529" t="s">
        <v>10664</v>
      </c>
      <c r="Q670" s="122" t="s">
        <v>10104</v>
      </c>
      <c r="R670" s="123">
        <v>4</v>
      </c>
      <c r="S670" s="122" t="s">
        <v>7616</v>
      </c>
      <c r="T670" s="396" t="s">
        <v>8693</v>
      </c>
      <c r="V670"/>
    </row>
    <row r="671" spans="1:22" ht="30" hidden="1" x14ac:dyDescent="0.25">
      <c r="A671" s="31">
        <v>3848</v>
      </c>
      <c r="B671" s="33" t="s">
        <v>300</v>
      </c>
      <c r="C671" s="53" t="s">
        <v>10121</v>
      </c>
      <c r="D671" s="34" t="s">
        <v>301</v>
      </c>
      <c r="E671" s="35" t="s">
        <v>10</v>
      </c>
      <c r="F671" s="54">
        <v>137</v>
      </c>
      <c r="G671" s="372" t="str">
        <f>VLOOKUP(N671,'BANG THAM CHIEU'!C:E,3,0)</f>
        <v>ID055540</v>
      </c>
      <c r="H671" s="53">
        <v>1</v>
      </c>
      <c r="J671" s="10" t="str">
        <f>VLOOKUP(N671,'BANG THAM CHIEU'!C:E,2,0)</f>
        <v>MC1.2</v>
      </c>
      <c r="K671" s="590">
        <f>VLOOKUP(G671,'BANG THAM CHIEU'!$E$4:F1733,2,0)*H671</f>
        <v>100000</v>
      </c>
      <c r="L671" s="598">
        <f t="shared" si="10"/>
        <v>4.3092303714556577</v>
      </c>
      <c r="M671" s="53" t="s">
        <v>9530</v>
      </c>
      <c r="N671" s="171" t="s">
        <v>6379</v>
      </c>
      <c r="O671" s="527">
        <v>44323</v>
      </c>
      <c r="P671" s="529" t="s">
        <v>10664</v>
      </c>
      <c r="Q671" s="122" t="s">
        <v>10104</v>
      </c>
      <c r="R671" s="123">
        <v>4</v>
      </c>
      <c r="S671" s="122" t="s">
        <v>7616</v>
      </c>
      <c r="T671" s="396" t="s">
        <v>8693</v>
      </c>
      <c r="V671"/>
    </row>
    <row r="672" spans="1:22" ht="45" hidden="1" x14ac:dyDescent="0.25">
      <c r="A672" s="31">
        <v>3848</v>
      </c>
      <c r="B672" s="33" t="s">
        <v>300</v>
      </c>
      <c r="C672" s="53" t="s">
        <v>10121</v>
      </c>
      <c r="D672" s="34" t="s">
        <v>301</v>
      </c>
      <c r="E672" s="35" t="s">
        <v>10</v>
      </c>
      <c r="F672" s="54">
        <v>138</v>
      </c>
      <c r="G672" s="372" t="str">
        <f>VLOOKUP(N672,'BANG THAM CHIEU'!C:E,3,0)</f>
        <v>ID055729</v>
      </c>
      <c r="H672" s="53">
        <v>1</v>
      </c>
      <c r="J672" s="10" t="str">
        <f>VLOOKUP(N672,'BANG THAM CHIEU'!C:E,2,0)</f>
        <v>MC1.2</v>
      </c>
      <c r="K672" s="590">
        <f>VLOOKUP(G672,'BANG THAM CHIEU'!$E$4:F1734,2,0)*H672</f>
        <v>1262982</v>
      </c>
      <c r="L672" s="598">
        <f t="shared" si="10"/>
        <v>54.424803930018101</v>
      </c>
      <c r="M672" s="53" t="s">
        <v>9530</v>
      </c>
      <c r="N672" s="332" t="s">
        <v>7901</v>
      </c>
      <c r="O672" s="527">
        <v>44323</v>
      </c>
      <c r="P672" s="529" t="s">
        <v>10664</v>
      </c>
      <c r="Q672" s="122" t="s">
        <v>10104</v>
      </c>
      <c r="R672" s="123">
        <v>4</v>
      </c>
      <c r="S672" s="122" t="s">
        <v>7619</v>
      </c>
      <c r="T672" s="396" t="s">
        <v>8693</v>
      </c>
      <c r="V672"/>
    </row>
    <row r="673" spans="1:22" ht="30" hidden="1" x14ac:dyDescent="0.25">
      <c r="A673" s="31">
        <v>3848</v>
      </c>
      <c r="B673" s="33" t="s">
        <v>300</v>
      </c>
      <c r="C673" s="53" t="s">
        <v>10121</v>
      </c>
      <c r="D673" s="34" t="s">
        <v>301</v>
      </c>
      <c r="E673" s="35" t="s">
        <v>10</v>
      </c>
      <c r="F673" s="54">
        <v>139</v>
      </c>
      <c r="G673" s="372" t="str">
        <f>VLOOKUP(N673,'BANG THAM CHIEU'!C:E,3,0)</f>
        <v>ID055798</v>
      </c>
      <c r="H673" s="53">
        <v>1</v>
      </c>
      <c r="J673" s="10" t="str">
        <f>VLOOKUP(N673,'BANG THAM CHIEU'!C:E,2,0)</f>
        <v>MC1.2</v>
      </c>
      <c r="K673" s="590">
        <f>VLOOKUP(G673,'BANG THAM CHIEU'!$E$4:F1735,2,0)*H673</f>
        <v>400000</v>
      </c>
      <c r="L673" s="598">
        <f t="shared" si="10"/>
        <v>17.236921485822631</v>
      </c>
      <c r="M673" s="53" t="s">
        <v>9530</v>
      </c>
      <c r="N673" s="332" t="s">
        <v>7903</v>
      </c>
      <c r="O673" s="527">
        <v>44323</v>
      </c>
      <c r="P673" s="529" t="s">
        <v>10664</v>
      </c>
      <c r="Q673" s="122" t="s">
        <v>10104</v>
      </c>
      <c r="R673" s="123">
        <v>4</v>
      </c>
      <c r="S673" s="122" t="s">
        <v>7619</v>
      </c>
      <c r="T673" s="396" t="s">
        <v>8693</v>
      </c>
      <c r="V673"/>
    </row>
    <row r="674" spans="1:22" hidden="1" x14ac:dyDescent="0.25">
      <c r="A674" s="31">
        <v>3848</v>
      </c>
      <c r="B674" s="33" t="s">
        <v>300</v>
      </c>
      <c r="C674" s="53" t="s">
        <v>10121</v>
      </c>
      <c r="D674" s="34" t="s">
        <v>301</v>
      </c>
      <c r="E674" s="35" t="s">
        <v>10</v>
      </c>
      <c r="F674" s="54">
        <v>140</v>
      </c>
      <c r="G674" s="372" t="str">
        <f>VLOOKUP(N674,'BANG THAM CHIEU'!C:E,3,0)</f>
        <v>ID055727</v>
      </c>
      <c r="H674" s="53">
        <v>15</v>
      </c>
      <c r="J674" s="10" t="str">
        <f>VLOOKUP(N674,'BANG THAM CHIEU'!C:E,2,0)</f>
        <v>MB3.2</v>
      </c>
      <c r="K674" s="590">
        <f>VLOOKUP(G674,'BANG THAM CHIEU'!$E$4:F1736,2,0)*H674</f>
        <v>1275000</v>
      </c>
      <c r="L674" s="598">
        <f t="shared" si="10"/>
        <v>54.942687236059641</v>
      </c>
      <c r="M674" s="53" t="s">
        <v>9530</v>
      </c>
      <c r="N674" s="11" t="s">
        <v>9646</v>
      </c>
      <c r="O674" s="527">
        <v>44323</v>
      </c>
      <c r="P674" s="529" t="s">
        <v>10664</v>
      </c>
      <c r="Q674" s="122" t="s">
        <v>10104</v>
      </c>
      <c r="R674" s="123">
        <v>4</v>
      </c>
      <c r="S674" s="122" t="s">
        <v>7619</v>
      </c>
      <c r="T674" s="396" t="s">
        <v>9846</v>
      </c>
      <c r="V674"/>
    </row>
    <row r="675" spans="1:22" hidden="1" x14ac:dyDescent="0.25">
      <c r="A675" s="31">
        <v>3848</v>
      </c>
      <c r="B675" s="33" t="s">
        <v>300</v>
      </c>
      <c r="C675" s="53" t="s">
        <v>10121</v>
      </c>
      <c r="D675" s="34" t="s">
        <v>301</v>
      </c>
      <c r="E675" s="35" t="s">
        <v>10</v>
      </c>
      <c r="F675" s="54">
        <v>141</v>
      </c>
      <c r="G675" s="372" t="str">
        <f>VLOOKUP(N675,'BANG THAM CHIEU'!C:E,3,0)</f>
        <v>ID055757</v>
      </c>
      <c r="H675" s="53">
        <v>10</v>
      </c>
      <c r="J675" s="10" t="str">
        <f>VLOOKUP(N675,'BANG THAM CHIEU'!C:E,2,0)</f>
        <v>MB3.2</v>
      </c>
      <c r="K675" s="590">
        <f>VLOOKUP(G675,'BANG THAM CHIEU'!$E$4:F1737,2,0)*H675</f>
        <v>595780</v>
      </c>
      <c r="L675" s="598">
        <f t="shared" si="10"/>
        <v>25.67353270705852</v>
      </c>
      <c r="M675" s="53" t="s">
        <v>9530</v>
      </c>
      <c r="N675" s="11" t="s">
        <v>4539</v>
      </c>
      <c r="O675" s="527">
        <v>44323</v>
      </c>
      <c r="P675" s="529" t="s">
        <v>10664</v>
      </c>
      <c r="Q675" s="122" t="s">
        <v>10104</v>
      </c>
      <c r="R675" s="123">
        <v>4</v>
      </c>
      <c r="S675" s="122" t="s">
        <v>7619</v>
      </c>
      <c r="T675" s="396" t="s">
        <v>9846</v>
      </c>
      <c r="V675"/>
    </row>
    <row r="676" spans="1:22" hidden="1" x14ac:dyDescent="0.25">
      <c r="A676" s="31">
        <v>3848</v>
      </c>
      <c r="B676" s="33" t="s">
        <v>300</v>
      </c>
      <c r="C676" s="53" t="s">
        <v>10121</v>
      </c>
      <c r="D676" s="34" t="s">
        <v>301</v>
      </c>
      <c r="E676" s="35" t="s">
        <v>10</v>
      </c>
      <c r="F676" s="54">
        <v>142</v>
      </c>
      <c r="G676" s="372" t="str">
        <f>VLOOKUP(N676,'BANG THAM CHIEU'!C:E,3,0)</f>
        <v>ID055781</v>
      </c>
      <c r="H676" s="53">
        <v>5</v>
      </c>
      <c r="J676" s="10" t="str">
        <f>VLOOKUP(N676,'BANG THAM CHIEU'!C:E,2,0)</f>
        <v>MC2.2</v>
      </c>
      <c r="K676" s="590">
        <f>VLOOKUP(G676,'BANG THAM CHIEU'!$E$4:F1738,2,0)*H676</f>
        <v>24400</v>
      </c>
      <c r="L676" s="598">
        <f t="shared" si="10"/>
        <v>1.0514522106351805</v>
      </c>
      <c r="M676" s="53" t="s">
        <v>9530</v>
      </c>
      <c r="N676" s="31" t="s">
        <v>9647</v>
      </c>
      <c r="O676" s="527">
        <v>44323</v>
      </c>
      <c r="P676" s="529" t="s">
        <v>10664</v>
      </c>
      <c r="Q676" s="122" t="s">
        <v>10104</v>
      </c>
      <c r="R676" s="123">
        <v>4</v>
      </c>
      <c r="S676" s="122" t="s">
        <v>7619</v>
      </c>
      <c r="T676" s="396" t="s">
        <v>10113</v>
      </c>
      <c r="V676"/>
    </row>
    <row r="677" spans="1:22" hidden="1" x14ac:dyDescent="0.25">
      <c r="A677" s="31">
        <v>3848</v>
      </c>
      <c r="B677" s="33" t="s">
        <v>300</v>
      </c>
      <c r="C677" s="53" t="s">
        <v>10121</v>
      </c>
      <c r="D677" s="34" t="s">
        <v>301</v>
      </c>
      <c r="E677" s="35" t="s">
        <v>10</v>
      </c>
      <c r="F677" s="54">
        <v>143</v>
      </c>
      <c r="G677" s="372" t="str">
        <f>VLOOKUP(N677,'BANG THAM CHIEU'!C:E,3,0)</f>
        <v>ID055768</v>
      </c>
      <c r="H677" s="53">
        <v>1</v>
      </c>
      <c r="J677" s="10" t="str">
        <f>VLOOKUP(N677,'BANG THAM CHIEU'!C:E,2,0)</f>
        <v>MB3.2</v>
      </c>
      <c r="K677" s="590">
        <f>VLOOKUP(G677,'BANG THAM CHIEU'!$E$4:F1739,2,0)*H677</f>
        <v>16000</v>
      </c>
      <c r="L677" s="598">
        <f t="shared" si="10"/>
        <v>0.68947685943290526</v>
      </c>
      <c r="M677" s="53" t="s">
        <v>9530</v>
      </c>
      <c r="N677" s="11" t="s">
        <v>2148</v>
      </c>
      <c r="O677" s="527">
        <v>44323</v>
      </c>
      <c r="P677" s="529" t="s">
        <v>10664</v>
      </c>
      <c r="Q677" s="122" t="s">
        <v>10104</v>
      </c>
      <c r="R677" s="123">
        <v>4</v>
      </c>
      <c r="S677" s="122" t="s">
        <v>7619</v>
      </c>
      <c r="T677" s="396" t="s">
        <v>10113</v>
      </c>
      <c r="V677"/>
    </row>
    <row r="678" spans="1:22" hidden="1" x14ac:dyDescent="0.25">
      <c r="A678" s="31">
        <v>3848</v>
      </c>
      <c r="B678" s="33" t="s">
        <v>300</v>
      </c>
      <c r="C678" s="53" t="s">
        <v>10121</v>
      </c>
      <c r="D678" s="34" t="s">
        <v>301</v>
      </c>
      <c r="E678" s="35" t="s">
        <v>10</v>
      </c>
      <c r="F678" s="54">
        <v>144</v>
      </c>
      <c r="G678" s="372" t="str">
        <f>VLOOKUP(N678,'BANG THAM CHIEU'!C:E,3,0)</f>
        <v>ID055827</v>
      </c>
      <c r="H678" s="53">
        <v>2</v>
      </c>
      <c r="J678" s="10" t="str">
        <f>VLOOKUP(N678,'BANG THAM CHIEU'!C:E,2,0)</f>
        <v>MB4.2</v>
      </c>
      <c r="K678" s="590">
        <f>VLOOKUP(G678,'BANG THAM CHIEU'!$E$4:F1740,2,0)*H678</f>
        <v>260000</v>
      </c>
      <c r="L678" s="598">
        <f t="shared" si="10"/>
        <v>11.203998965784711</v>
      </c>
      <c r="M678" s="53" t="s">
        <v>9530</v>
      </c>
      <c r="N678" s="11" t="s">
        <v>9237</v>
      </c>
      <c r="O678" s="527">
        <v>44324</v>
      </c>
      <c r="P678" s="529" t="s">
        <v>10664</v>
      </c>
      <c r="Q678" s="122" t="s">
        <v>10104</v>
      </c>
      <c r="R678" s="123">
        <v>4</v>
      </c>
      <c r="S678" s="122" t="s">
        <v>7616</v>
      </c>
      <c r="T678" s="396" t="s">
        <v>10115</v>
      </c>
      <c r="V678"/>
    </row>
    <row r="679" spans="1:22" hidden="1" x14ac:dyDescent="0.25">
      <c r="A679" s="31">
        <v>3848</v>
      </c>
      <c r="B679" s="33" t="s">
        <v>300</v>
      </c>
      <c r="C679" s="53" t="s">
        <v>10121</v>
      </c>
      <c r="D679" s="34" t="s">
        <v>301</v>
      </c>
      <c r="E679" s="35" t="s">
        <v>10</v>
      </c>
      <c r="F679" s="54">
        <v>145</v>
      </c>
      <c r="G679" s="372" t="str">
        <f>VLOOKUP(N679,'BANG THAM CHIEU'!C:E,3,0)</f>
        <v>ID055283</v>
      </c>
      <c r="H679" s="53">
        <v>3</v>
      </c>
      <c r="J679" s="10" t="str">
        <f>VLOOKUP(N679,'BANG THAM CHIEU'!C:E,2,0)</f>
        <v>MB1.1</v>
      </c>
      <c r="K679" s="590">
        <f>VLOOKUP(G679,'BANG THAM CHIEU'!$E$4:F1741,2,0)*H679</f>
        <v>45000</v>
      </c>
      <c r="L679" s="598">
        <f t="shared" si="10"/>
        <v>1.939153667155046</v>
      </c>
      <c r="M679" s="53" t="s">
        <v>9530</v>
      </c>
      <c r="N679" s="11" t="s">
        <v>9651</v>
      </c>
      <c r="O679" s="527">
        <v>44324</v>
      </c>
      <c r="P679" s="529" t="s">
        <v>10664</v>
      </c>
      <c r="Q679" s="122" t="s">
        <v>10104</v>
      </c>
      <c r="R679" s="123">
        <v>4</v>
      </c>
      <c r="S679" s="122" t="s">
        <v>10114</v>
      </c>
      <c r="T679" s="396" t="s">
        <v>10116</v>
      </c>
      <c r="V679"/>
    </row>
    <row r="680" spans="1:22" hidden="1" x14ac:dyDescent="0.25">
      <c r="A680" s="31">
        <v>3848</v>
      </c>
      <c r="B680" s="33" t="s">
        <v>300</v>
      </c>
      <c r="C680" s="53" t="s">
        <v>10121</v>
      </c>
      <c r="D680" s="34" t="s">
        <v>301</v>
      </c>
      <c r="E680" s="35" t="s">
        <v>10</v>
      </c>
      <c r="F680" s="54">
        <v>146</v>
      </c>
      <c r="G680" s="372" t="str">
        <f>VLOOKUP(N680,'BANG THAM CHIEU'!C:E,3,0)</f>
        <v>ID055618</v>
      </c>
      <c r="H680" s="53">
        <v>2</v>
      </c>
      <c r="J680" s="10" t="str">
        <f>VLOOKUP(N680,'BANG THAM CHIEU'!C:E,2,0)</f>
        <v>MB2.1</v>
      </c>
      <c r="K680" s="590">
        <f>VLOOKUP(G680,'BANG THAM CHIEU'!$E$4:F1742,2,0)*H680</f>
        <v>126100</v>
      </c>
      <c r="L680" s="598">
        <f t="shared" si="10"/>
        <v>5.4339394984055849</v>
      </c>
      <c r="M680" s="53" t="s">
        <v>9530</v>
      </c>
      <c r="N680" s="151" t="s">
        <v>8824</v>
      </c>
      <c r="O680" s="527">
        <v>44324</v>
      </c>
      <c r="P680" s="529" t="s">
        <v>10664</v>
      </c>
      <c r="Q680" s="122" t="s">
        <v>10104</v>
      </c>
      <c r="R680" s="123">
        <v>4</v>
      </c>
      <c r="S680" s="122" t="s">
        <v>9382</v>
      </c>
      <c r="T680" s="396" t="s">
        <v>10117</v>
      </c>
      <c r="V680"/>
    </row>
    <row r="681" spans="1:22" ht="45" hidden="1" x14ac:dyDescent="0.25">
      <c r="A681" s="31">
        <v>3848</v>
      </c>
      <c r="B681" s="33" t="s">
        <v>300</v>
      </c>
      <c r="C681" s="53" t="s">
        <v>10121</v>
      </c>
      <c r="D681" s="34" t="s">
        <v>301</v>
      </c>
      <c r="E681" s="35" t="s">
        <v>10</v>
      </c>
      <c r="F681" s="54">
        <v>147</v>
      </c>
      <c r="G681" s="372" t="str">
        <f>VLOOKUP(N681,'BANG THAM CHIEU'!C:E,3,0)</f>
        <v>ID055737</v>
      </c>
      <c r="H681" s="53">
        <v>2</v>
      </c>
      <c r="J681" s="10" t="str">
        <f>VLOOKUP(N681,'BANG THAM CHIEU'!C:E,2,0)</f>
        <v>MB4.3</v>
      </c>
      <c r="K681" s="590">
        <f>VLOOKUP(G681,'BANG THAM CHIEU'!$E$4:F1743,2,0)*H681</f>
        <v>830000</v>
      </c>
      <c r="L681" s="598">
        <f t="shared" si="10"/>
        <v>35.766612083081959</v>
      </c>
      <c r="M681" s="53" t="s">
        <v>9530</v>
      </c>
      <c r="N681" s="151" t="s">
        <v>7273</v>
      </c>
      <c r="O681" s="527">
        <v>44323</v>
      </c>
      <c r="P681" s="529" t="s">
        <v>10664</v>
      </c>
      <c r="Q681" s="122"/>
      <c r="R681" s="123">
        <v>4</v>
      </c>
      <c r="S681" s="122" t="s">
        <v>9346</v>
      </c>
      <c r="T681" s="396"/>
      <c r="V681"/>
    </row>
    <row r="682" spans="1:22" hidden="1" x14ac:dyDescent="0.25">
      <c r="A682" s="31">
        <v>3848</v>
      </c>
      <c r="B682" s="33" t="s">
        <v>300</v>
      </c>
      <c r="C682" s="53" t="s">
        <v>10121</v>
      </c>
      <c r="D682" s="34" t="s">
        <v>301</v>
      </c>
      <c r="E682" s="35" t="s">
        <v>10</v>
      </c>
      <c r="F682" s="54">
        <v>148</v>
      </c>
      <c r="G682" s="372" t="str">
        <f>VLOOKUP(N682,'BANG THAM CHIEU'!C:E,3,0)</f>
        <v>ID055292</v>
      </c>
      <c r="H682" s="53">
        <v>1</v>
      </c>
      <c r="J682" s="10" t="str">
        <f>VLOOKUP(N682,'BANG THAM CHIEU'!C:E,2,0)</f>
        <v>MC1.2</v>
      </c>
      <c r="K682" s="590">
        <f>VLOOKUP(G682,'BANG THAM CHIEU'!$E$4:F1744,2,0)*H682</f>
        <v>71000</v>
      </c>
      <c r="L682" s="598">
        <f t="shared" si="10"/>
        <v>3.0595535637335174</v>
      </c>
      <c r="M682" s="53" t="s">
        <v>9530</v>
      </c>
      <c r="N682" s="151" t="s">
        <v>570</v>
      </c>
      <c r="O682" s="527">
        <v>44323</v>
      </c>
      <c r="P682" s="529" t="s">
        <v>10664</v>
      </c>
      <c r="Q682" s="122" t="s">
        <v>10104</v>
      </c>
      <c r="R682" s="123">
        <v>4</v>
      </c>
      <c r="S682" s="122" t="s">
        <v>10118</v>
      </c>
      <c r="T682" s="396"/>
      <c r="V682"/>
    </row>
    <row r="683" spans="1:22" hidden="1" x14ac:dyDescent="0.25">
      <c r="A683" s="31">
        <v>3848</v>
      </c>
      <c r="B683" s="33" t="s">
        <v>300</v>
      </c>
      <c r="C683" s="53" t="s">
        <v>10121</v>
      </c>
      <c r="D683" s="34" t="s">
        <v>301</v>
      </c>
      <c r="E683" s="35" t="s">
        <v>10</v>
      </c>
      <c r="F683" s="54">
        <v>149</v>
      </c>
      <c r="G683" s="372" t="str">
        <f>VLOOKUP(N683,'BANG THAM CHIEU'!C:E,3,0)</f>
        <v>ID055781</v>
      </c>
      <c r="H683" s="53">
        <v>15</v>
      </c>
      <c r="J683" s="10" t="str">
        <f>VLOOKUP(N683,'BANG THAM CHIEU'!C:E,2,0)</f>
        <v>MC2.2</v>
      </c>
      <c r="K683" s="590">
        <f>VLOOKUP(G683,'BANG THAM CHIEU'!$E$4:F1745,2,0)*H683</f>
        <v>73200</v>
      </c>
      <c r="L683" s="598">
        <f t="shared" si="10"/>
        <v>3.1543566319055416</v>
      </c>
      <c r="M683" s="53" t="s">
        <v>9530</v>
      </c>
      <c r="N683" s="31" t="s">
        <v>9647</v>
      </c>
      <c r="O683" s="527">
        <v>44324</v>
      </c>
      <c r="P683" s="529" t="s">
        <v>10664</v>
      </c>
      <c r="Q683" s="122" t="s">
        <v>10104</v>
      </c>
      <c r="R683" s="123">
        <v>4</v>
      </c>
      <c r="S683" s="122" t="s">
        <v>7619</v>
      </c>
      <c r="T683" s="396" t="s">
        <v>8693</v>
      </c>
      <c r="V683"/>
    </row>
    <row r="684" spans="1:22" ht="60" hidden="1" x14ac:dyDescent="0.25">
      <c r="A684" s="31">
        <v>3848</v>
      </c>
      <c r="B684" s="33" t="s">
        <v>300</v>
      </c>
      <c r="C684" s="53" t="s">
        <v>10121</v>
      </c>
      <c r="D684" s="34" t="s">
        <v>301</v>
      </c>
      <c r="E684" s="35" t="s">
        <v>10</v>
      </c>
      <c r="F684" s="54">
        <v>150</v>
      </c>
      <c r="G684" s="372" t="str">
        <f>VLOOKUP(N684,'BANG THAM CHIEU'!C:E,3,0)</f>
        <v>ID057041</v>
      </c>
      <c r="H684" s="53">
        <v>2</v>
      </c>
      <c r="J684" s="10" t="str">
        <f>VLOOKUP(N684,'BANG THAM CHIEU'!C:E,2,0)</f>
        <v>MB1.2</v>
      </c>
      <c r="K684" s="590">
        <f>VLOOKUP(G684,'BANG THAM CHIEU'!$E$4:F1746,2,0)*H684</f>
        <v>158000</v>
      </c>
      <c r="L684" s="598">
        <f t="shared" si="10"/>
        <v>6.80858398689994</v>
      </c>
      <c r="M684" s="53" t="s">
        <v>9530</v>
      </c>
      <c r="N684" s="171" t="s">
        <v>6607</v>
      </c>
      <c r="O684" s="527">
        <v>44324</v>
      </c>
      <c r="P684" s="529" t="s">
        <v>10664</v>
      </c>
      <c r="Q684" s="122" t="s">
        <v>10104</v>
      </c>
      <c r="R684" s="123">
        <v>4</v>
      </c>
      <c r="S684" s="122" t="s">
        <v>7619</v>
      </c>
      <c r="T684" s="396" t="s">
        <v>8693</v>
      </c>
      <c r="V684"/>
    </row>
    <row r="685" spans="1:22" ht="60" hidden="1" x14ac:dyDescent="0.25">
      <c r="A685" s="31">
        <v>3848</v>
      </c>
      <c r="B685" s="33" t="s">
        <v>300</v>
      </c>
      <c r="C685" s="53" t="s">
        <v>10121</v>
      </c>
      <c r="D685" s="34" t="s">
        <v>301</v>
      </c>
      <c r="E685" s="35" t="s">
        <v>10</v>
      </c>
      <c r="F685" s="54">
        <v>151</v>
      </c>
      <c r="G685" s="372" t="str">
        <f>VLOOKUP(N685,'BANG THAM CHIEU'!C:E,3,0)</f>
        <v>ID055281</v>
      </c>
      <c r="H685" s="53">
        <v>3</v>
      </c>
      <c r="J685" s="10" t="str">
        <f>VLOOKUP(N685,'BANG THAM CHIEU'!C:E,2,0)</f>
        <v>MB3.3</v>
      </c>
      <c r="K685" s="590">
        <f>VLOOKUP(G685,'BANG THAM CHIEU'!$E$4:F1747,2,0)*H685</f>
        <v>90000</v>
      </c>
      <c r="L685" s="598">
        <f t="shared" si="10"/>
        <v>3.878307334310092</v>
      </c>
      <c r="M685" s="53" t="s">
        <v>9530</v>
      </c>
      <c r="N685" s="151" t="s">
        <v>4540</v>
      </c>
      <c r="O685" s="527">
        <v>44324</v>
      </c>
      <c r="P685" s="529" t="s">
        <v>10664</v>
      </c>
      <c r="Q685" s="122" t="s">
        <v>10104</v>
      </c>
      <c r="R685" s="123">
        <v>4</v>
      </c>
      <c r="S685" s="122" t="s">
        <v>7619</v>
      </c>
      <c r="T685" s="396" t="s">
        <v>8693</v>
      </c>
      <c r="V685"/>
    </row>
    <row r="686" spans="1:22" hidden="1" x14ac:dyDescent="0.25">
      <c r="A686" s="31">
        <v>3848</v>
      </c>
      <c r="B686" s="33" t="s">
        <v>300</v>
      </c>
      <c r="C686" s="53" t="s">
        <v>10121</v>
      </c>
      <c r="D686" s="34" t="s">
        <v>301</v>
      </c>
      <c r="E686" s="35" t="s">
        <v>10</v>
      </c>
      <c r="F686" s="54">
        <v>152</v>
      </c>
      <c r="G686" s="372" t="e">
        <f>VLOOKUP(N686,'BANG THAM CHIEU'!C:E,3,0)</f>
        <v>#N/A</v>
      </c>
      <c r="H686" s="53">
        <v>10</v>
      </c>
      <c r="J686" s="10" t="e">
        <f>VLOOKUP(N686,'BANG THAM CHIEU'!C:E,2,0)</f>
        <v>#N/A</v>
      </c>
      <c r="K686" s="590" t="e">
        <f>VLOOKUP(G686,'BANG THAM CHIEU'!$E$4:F1748,2,0)*H686</f>
        <v>#N/A</v>
      </c>
      <c r="L686" s="598" t="e">
        <f t="shared" si="10"/>
        <v>#N/A</v>
      </c>
      <c r="M686" s="53" t="s">
        <v>9530</v>
      </c>
      <c r="N686" s="151" t="s">
        <v>1430</v>
      </c>
      <c r="O686" s="527">
        <v>44324</v>
      </c>
      <c r="P686" s="529" t="s">
        <v>10664</v>
      </c>
      <c r="Q686" s="122" t="s">
        <v>10104</v>
      </c>
      <c r="R686" s="123">
        <v>4</v>
      </c>
      <c r="S686" s="122" t="s">
        <v>7619</v>
      </c>
      <c r="T686" s="396" t="s">
        <v>8693</v>
      </c>
      <c r="V686"/>
    </row>
    <row r="687" spans="1:22" ht="61.5" hidden="1" customHeight="1" x14ac:dyDescent="0.25">
      <c r="A687" s="31">
        <v>3848</v>
      </c>
      <c r="B687" s="33" t="s">
        <v>300</v>
      </c>
      <c r="C687" s="53" t="s">
        <v>10121</v>
      </c>
      <c r="D687" s="34" t="s">
        <v>301</v>
      </c>
      <c r="E687" s="35" t="s">
        <v>10</v>
      </c>
      <c r="F687" s="54">
        <v>153</v>
      </c>
      <c r="G687" s="372" t="str">
        <f>VLOOKUP(N687,'BANG THAM CHIEU'!C:E,3,0)</f>
        <v>ID057085</v>
      </c>
      <c r="H687" s="53">
        <v>4</v>
      </c>
      <c r="J687" s="10" t="str">
        <f>VLOOKUP(N687,'BANG THAM CHIEU'!C:E,2,0)</f>
        <v>MB4.1</v>
      </c>
      <c r="K687" s="590">
        <f>VLOOKUP(G687,'BANG THAM CHIEU'!$E$4:F1749,2,0)*H687</f>
        <v>40000</v>
      </c>
      <c r="L687" s="598">
        <f t="shared" si="10"/>
        <v>1.7236921485822632</v>
      </c>
      <c r="M687" s="53" t="s">
        <v>9530</v>
      </c>
      <c r="N687" s="151" t="s">
        <v>4542</v>
      </c>
      <c r="O687" s="527">
        <v>44324</v>
      </c>
      <c r="P687" s="529" t="s">
        <v>10664</v>
      </c>
      <c r="Q687" s="122" t="s">
        <v>10104</v>
      </c>
      <c r="R687" s="123">
        <v>4</v>
      </c>
      <c r="S687" s="122" t="s">
        <v>7619</v>
      </c>
      <c r="T687" s="396" t="s">
        <v>8693</v>
      </c>
      <c r="V687"/>
    </row>
    <row r="688" spans="1:22" hidden="1" x14ac:dyDescent="0.25">
      <c r="A688" s="31">
        <v>3848</v>
      </c>
      <c r="B688" s="33" t="s">
        <v>300</v>
      </c>
      <c r="C688" s="53" t="s">
        <v>10121</v>
      </c>
      <c r="D688" s="34" t="s">
        <v>301</v>
      </c>
      <c r="E688" s="35" t="s">
        <v>10</v>
      </c>
      <c r="F688" s="54">
        <v>154</v>
      </c>
      <c r="G688" s="372" t="str">
        <f>VLOOKUP(N688,'BANG THAM CHIEU'!C:E,3,0)</f>
        <v>ID057114</v>
      </c>
      <c r="H688" s="53">
        <v>5</v>
      </c>
      <c r="J688" s="10" t="str">
        <f>VLOOKUP(N688,'BANG THAM CHIEU'!C:E,2,0)</f>
        <v>MB4.1</v>
      </c>
      <c r="K688" s="590">
        <f>VLOOKUP(G688,'BANG THAM CHIEU'!$E$4:F1750,2,0)*H688</f>
        <v>65000</v>
      </c>
      <c r="L688" s="598">
        <f t="shared" si="10"/>
        <v>2.8009997414461778</v>
      </c>
      <c r="M688" s="53" t="s">
        <v>9530</v>
      </c>
      <c r="N688" s="151" t="s">
        <v>6604</v>
      </c>
      <c r="O688" s="527">
        <v>44324</v>
      </c>
      <c r="P688" s="529" t="s">
        <v>10664</v>
      </c>
      <c r="Q688" s="122" t="s">
        <v>10104</v>
      </c>
      <c r="R688" s="123">
        <v>4</v>
      </c>
      <c r="S688" s="122" t="s">
        <v>7619</v>
      </c>
      <c r="T688" s="396" t="s">
        <v>8693</v>
      </c>
      <c r="V688"/>
    </row>
    <row r="689" spans="1:22" ht="15.75" hidden="1" x14ac:dyDescent="0.25">
      <c r="A689" s="31">
        <v>3848</v>
      </c>
      <c r="B689" s="33" t="s">
        <v>300</v>
      </c>
      <c r="D689" s="34" t="s">
        <v>301</v>
      </c>
      <c r="E689" s="35" t="s">
        <v>10</v>
      </c>
      <c r="G689" s="372" t="str">
        <f>VLOOKUP(N689,'BANG THAM CHIEU'!C:E,3,0)</f>
        <v>SPA1282</v>
      </c>
      <c r="H689" s="53">
        <v>8</v>
      </c>
      <c r="J689" s="10" t="str">
        <f>VLOOKUP(N689,'BANG THAM CHIEU'!C:E,2,0)</f>
        <v>MC1.2</v>
      </c>
      <c r="K689" s="590">
        <f>VLOOKUP(G689,'BANG THAM CHIEU'!$E$4:F1751,2,0)*H689</f>
        <v>912000</v>
      </c>
      <c r="L689" s="598">
        <f t="shared" si="10"/>
        <v>39.300180987675603</v>
      </c>
      <c r="N689" s="157" t="s">
        <v>9816</v>
      </c>
      <c r="O689" s="527">
        <v>44291</v>
      </c>
      <c r="P689" s="529" t="s">
        <v>10664</v>
      </c>
      <c r="Q689" s="122" t="s">
        <v>9938</v>
      </c>
      <c r="R689" s="123">
        <v>4</v>
      </c>
      <c r="S689" s="122" t="s">
        <v>7615</v>
      </c>
      <c r="T689" s="396" t="s">
        <v>9941</v>
      </c>
      <c r="V689"/>
    </row>
    <row r="690" spans="1:22" hidden="1" x14ac:dyDescent="0.25">
      <c r="A690" s="31">
        <v>3848</v>
      </c>
      <c r="B690" s="33" t="s">
        <v>300</v>
      </c>
      <c r="D690" s="34" t="s">
        <v>301</v>
      </c>
      <c r="E690" s="35" t="s">
        <v>10</v>
      </c>
      <c r="G690" s="372" t="str">
        <f>VLOOKUP(N690,'BANG THAM CHIEU'!C:E,3,0)</f>
        <v>B-444.3</v>
      </c>
      <c r="H690" s="53">
        <v>1</v>
      </c>
      <c r="J690" s="10" t="str">
        <f>VLOOKUP(N690,'BANG THAM CHIEU'!C:E,2,0)</f>
        <v>MA1.2</v>
      </c>
      <c r="K690" s="590">
        <f>VLOOKUP(G690,'BANG THAM CHIEU'!$E$4:F1752,2,0)*H690</f>
        <v>221591</v>
      </c>
      <c r="L690" s="598">
        <f t="shared" si="10"/>
        <v>9.5488666724123075</v>
      </c>
      <c r="N690" s="33" t="s">
        <v>4449</v>
      </c>
      <c r="O690" s="527">
        <v>44292</v>
      </c>
      <c r="P690" s="529" t="s">
        <v>10664</v>
      </c>
      <c r="Q690" s="122" t="s">
        <v>9938</v>
      </c>
      <c r="R690" s="123">
        <v>4</v>
      </c>
      <c r="S690" s="122" t="s">
        <v>7614</v>
      </c>
      <c r="T690" s="396" t="s">
        <v>9942</v>
      </c>
      <c r="V690"/>
    </row>
    <row r="691" spans="1:22" hidden="1" x14ac:dyDescent="0.25">
      <c r="A691" s="31">
        <v>3848</v>
      </c>
      <c r="B691" s="33" t="s">
        <v>300</v>
      </c>
      <c r="D691" s="34" t="s">
        <v>301</v>
      </c>
      <c r="E691" s="35" t="s">
        <v>10</v>
      </c>
      <c r="G691" s="372" t="str">
        <f>VLOOKUP(N691,'BANG THAM CHIEU'!C:E,3,0)</f>
        <v>B-999.3</v>
      </c>
      <c r="H691" s="53">
        <v>1</v>
      </c>
      <c r="J691" s="10" t="str">
        <f>VLOOKUP(N691,'BANG THAM CHIEU'!C:E,2,0)</f>
        <v>MA1.2</v>
      </c>
      <c r="K691" s="590">
        <f>VLOOKUP(G691,'BANG THAM CHIEU'!$E$4:F1753,2,0)*H691</f>
        <v>210227</v>
      </c>
      <c r="L691" s="598">
        <f t="shared" si="10"/>
        <v>9.0591657330000857</v>
      </c>
      <c r="N691" s="31" t="s">
        <v>3047</v>
      </c>
      <c r="O691" s="527">
        <v>44292</v>
      </c>
      <c r="P691" s="529" t="s">
        <v>10664</v>
      </c>
      <c r="Q691" s="122" t="s">
        <v>9938</v>
      </c>
      <c r="R691" s="123">
        <v>4</v>
      </c>
      <c r="S691" s="122" t="s">
        <v>7614</v>
      </c>
      <c r="T691" s="396" t="s">
        <v>9942</v>
      </c>
      <c r="V691"/>
    </row>
    <row r="692" spans="1:22" hidden="1" x14ac:dyDescent="0.25">
      <c r="A692" s="31">
        <v>3848</v>
      </c>
      <c r="B692" s="33" t="s">
        <v>300</v>
      </c>
      <c r="D692" s="34" t="s">
        <v>301</v>
      </c>
      <c r="E692" s="35" t="s">
        <v>10</v>
      </c>
      <c r="G692" s="372" t="str">
        <f>VLOOKUP(N692,'BANG THAM CHIEU'!C:E,3,0)</f>
        <v>B-023</v>
      </c>
      <c r="H692" s="53">
        <v>11</v>
      </c>
      <c r="J692" s="10" t="str">
        <f>VLOOKUP(N692,'BANG THAM CHIEU'!C:E,2,0)</f>
        <v>MA1.3</v>
      </c>
      <c r="K692" s="590">
        <f>VLOOKUP(G692,'BANG THAM CHIEU'!$E$4:F1754,2,0)*H692</f>
        <v>352000</v>
      </c>
      <c r="L692" s="598">
        <f t="shared" si="10"/>
        <v>15.168490907523916</v>
      </c>
      <c r="N692" s="31" t="s">
        <v>2569</v>
      </c>
      <c r="O692" s="527">
        <v>44292</v>
      </c>
      <c r="P692" s="529" t="s">
        <v>10664</v>
      </c>
      <c r="Q692" s="122" t="s">
        <v>9938</v>
      </c>
      <c r="R692" s="123">
        <v>4</v>
      </c>
      <c r="S692" s="122" t="s">
        <v>8816</v>
      </c>
      <c r="T692" s="396" t="s">
        <v>9944</v>
      </c>
      <c r="V692"/>
    </row>
    <row r="693" spans="1:22" hidden="1" x14ac:dyDescent="0.25">
      <c r="A693" s="31">
        <v>3848</v>
      </c>
      <c r="B693" s="33" t="s">
        <v>300</v>
      </c>
      <c r="D693" s="34" t="s">
        <v>301</v>
      </c>
      <c r="E693" s="35" t="s">
        <v>10</v>
      </c>
      <c r="G693" s="372" t="str">
        <f>VLOOKUP(N693,'BANG THAM CHIEU'!C:E,3,0)</f>
        <v>B1</v>
      </c>
      <c r="H693" s="53">
        <v>10</v>
      </c>
      <c r="J693" s="10" t="str">
        <f>VLOOKUP(N693,'BANG THAM CHIEU'!C:E,2,0)</f>
        <v>MA1.3</v>
      </c>
      <c r="K693" s="590">
        <f>VLOOKUP(G693,'BANG THAM CHIEU'!$E$4:F1755,2,0)*H693</f>
        <v>320000</v>
      </c>
      <c r="L693" s="598">
        <f t="shared" si="10"/>
        <v>13.789537188658105</v>
      </c>
      <c r="N693" s="31" t="s">
        <v>2572</v>
      </c>
      <c r="O693" s="527">
        <v>44292</v>
      </c>
      <c r="P693" s="529" t="s">
        <v>10664</v>
      </c>
      <c r="Q693" s="122" t="s">
        <v>9938</v>
      </c>
      <c r="R693" s="123">
        <v>4</v>
      </c>
      <c r="S693" s="122" t="s">
        <v>8816</v>
      </c>
      <c r="T693" s="396" t="s">
        <v>9944</v>
      </c>
      <c r="V693"/>
    </row>
    <row r="694" spans="1:22" ht="15.75" hidden="1" x14ac:dyDescent="0.25">
      <c r="A694" s="31">
        <v>3848</v>
      </c>
      <c r="B694" s="33" t="s">
        <v>300</v>
      </c>
      <c r="D694" s="34" t="s">
        <v>301</v>
      </c>
      <c r="E694" s="35" t="s">
        <v>10</v>
      </c>
      <c r="G694" s="372" t="str">
        <f>VLOOKUP(N694,'BANG THAM CHIEU'!C:E,3,0)</f>
        <v>RC34</v>
      </c>
      <c r="H694" s="53">
        <v>1</v>
      </c>
      <c r="J694" s="10" t="str">
        <f>VLOOKUP(N694,'BANG THAM CHIEU'!C:E,2,0)</f>
        <v>MKHO</v>
      </c>
      <c r="K694" s="590">
        <f>VLOOKUP(G694,'BANG THAM CHIEU'!$E$4:F1756,2,0)*H694</f>
        <v>17000</v>
      </c>
      <c r="L694" s="598">
        <f t="shared" si="10"/>
        <v>0.7325691631474619</v>
      </c>
      <c r="N694" s="157" t="s">
        <v>6842</v>
      </c>
      <c r="O694" s="527">
        <v>44292</v>
      </c>
      <c r="P694" s="529" t="s">
        <v>10664</v>
      </c>
      <c r="Q694" s="122" t="s">
        <v>9938</v>
      </c>
      <c r="R694" s="123">
        <v>4</v>
      </c>
      <c r="S694" s="122" t="s">
        <v>8816</v>
      </c>
      <c r="T694" s="396" t="s">
        <v>9943</v>
      </c>
      <c r="V694"/>
    </row>
    <row r="695" spans="1:22" hidden="1" x14ac:dyDescent="0.25">
      <c r="A695" s="31">
        <v>3848</v>
      </c>
      <c r="B695" s="33" t="s">
        <v>300</v>
      </c>
      <c r="D695" s="34" t="s">
        <v>301</v>
      </c>
      <c r="E695" s="35" t="s">
        <v>10</v>
      </c>
      <c r="G695" s="372" t="str">
        <f>VLOOKUP(N695,'BANG THAM CHIEU'!C:E,3,0)</f>
        <v>TKN-8</v>
      </c>
      <c r="H695" s="53">
        <v>10</v>
      </c>
      <c r="J695" s="10" t="str">
        <f>VLOOKUP(N695,'BANG THAM CHIEU'!C:E,2,0)</f>
        <v>MKHO</v>
      </c>
      <c r="K695" s="590">
        <f>VLOOKUP(G695,'BANG THAM CHIEU'!$E$4:F1757,2,0)*H695</f>
        <v>30000</v>
      </c>
      <c r="L695" s="598">
        <f t="shared" si="10"/>
        <v>1.2927691114366975</v>
      </c>
      <c r="N695" s="31" t="s">
        <v>6615</v>
      </c>
      <c r="O695" s="527">
        <v>44292</v>
      </c>
      <c r="P695" s="529" t="s">
        <v>10664</v>
      </c>
      <c r="Q695" s="122" t="s">
        <v>9938</v>
      </c>
      <c r="R695" s="123">
        <v>4</v>
      </c>
      <c r="S695" s="122" t="s">
        <v>8816</v>
      </c>
      <c r="T695" s="396" t="s">
        <v>8693</v>
      </c>
      <c r="V695"/>
    </row>
    <row r="696" spans="1:22" hidden="1" x14ac:dyDescent="0.25">
      <c r="A696" s="31">
        <v>3848</v>
      </c>
      <c r="B696" s="33" t="s">
        <v>300</v>
      </c>
      <c r="D696" s="34" t="s">
        <v>301</v>
      </c>
      <c r="E696" s="35" t="s">
        <v>10</v>
      </c>
      <c r="G696" s="372" t="str">
        <f>VLOOKUP(N696,'BANG THAM CHIEU'!C:E,3,0)</f>
        <v>O-RV4</v>
      </c>
      <c r="H696" s="53">
        <v>1</v>
      </c>
      <c r="J696" s="10" t="str">
        <f>VLOOKUP(N696,'BANG THAM CHIEU'!C:E,2,0)</f>
        <v>MB1.1</v>
      </c>
      <c r="K696" s="590">
        <f>VLOOKUP(G696,'BANG THAM CHIEU'!$E$4:F1758,2,0)*H696</f>
        <v>70000</v>
      </c>
      <c r="L696" s="598">
        <f t="shared" si="10"/>
        <v>3.0164612600189606</v>
      </c>
      <c r="N696" s="31" t="s">
        <v>9151</v>
      </c>
      <c r="O696" s="527">
        <v>44292</v>
      </c>
      <c r="P696" s="529" t="s">
        <v>10664</v>
      </c>
      <c r="Q696" s="122" t="s">
        <v>9938</v>
      </c>
      <c r="R696" s="123">
        <v>4</v>
      </c>
      <c r="S696" s="122" t="s">
        <v>8816</v>
      </c>
      <c r="T696" s="396" t="s">
        <v>8693</v>
      </c>
      <c r="V696"/>
    </row>
    <row r="697" spans="1:22" ht="15.75" hidden="1" x14ac:dyDescent="0.25">
      <c r="A697" s="31">
        <v>3848</v>
      </c>
      <c r="B697" s="33" t="s">
        <v>300</v>
      </c>
      <c r="D697" s="34" t="s">
        <v>301</v>
      </c>
      <c r="E697" s="35" t="s">
        <v>10</v>
      </c>
      <c r="G697" s="399">
        <f>VLOOKUP(N697,'BANG THAM CHIEU'!C:E,3,0)</f>
        <v>50105674</v>
      </c>
      <c r="H697" s="53">
        <v>1</v>
      </c>
      <c r="J697" s="10" t="str">
        <f>VLOOKUP(N697,'BANG THAM CHIEU'!C:E,2,0)</f>
        <v>MA1.13</v>
      </c>
      <c r="K697" s="590">
        <f>VLOOKUP(G697,'BANG THAM CHIEU'!$E$4:F1759,2,0)*H697</f>
        <v>3855000</v>
      </c>
      <c r="L697" s="598">
        <f t="shared" si="10"/>
        <v>166.12083081961561</v>
      </c>
      <c r="N697" s="157" t="s">
        <v>7241</v>
      </c>
      <c r="O697" s="527">
        <v>44292</v>
      </c>
      <c r="P697" s="529" t="s">
        <v>10664</v>
      </c>
      <c r="Q697" s="122" t="s">
        <v>9938</v>
      </c>
      <c r="R697" s="123">
        <v>4</v>
      </c>
      <c r="S697" s="122" t="s">
        <v>7615</v>
      </c>
      <c r="T697" s="396" t="s">
        <v>9952</v>
      </c>
      <c r="V697"/>
    </row>
    <row r="698" spans="1:22" ht="15.75" hidden="1" x14ac:dyDescent="0.25">
      <c r="A698" s="31">
        <v>3848</v>
      </c>
      <c r="B698" s="33" t="s">
        <v>300</v>
      </c>
      <c r="D698" s="34" t="s">
        <v>301</v>
      </c>
      <c r="E698" s="35" t="s">
        <v>10</v>
      </c>
      <c r="G698" s="399">
        <v>50052383</v>
      </c>
      <c r="H698" s="53">
        <v>1</v>
      </c>
      <c r="J698" s="10" t="str">
        <f>VLOOKUP(N698,'BANG THAM CHIEU'!C:E,2,0)</f>
        <v>MA1.2</v>
      </c>
      <c r="K698" s="590">
        <f>VLOOKUP(G698,'BANG THAM CHIEU'!$E$4:F1760,2,0)*H698</f>
        <v>3143000</v>
      </c>
      <c r="L698" s="598">
        <f t="shared" si="10"/>
        <v>135.43911057485133</v>
      </c>
      <c r="N698" s="157" t="s">
        <v>8914</v>
      </c>
      <c r="O698" s="527">
        <v>44292</v>
      </c>
      <c r="P698" s="529" t="s">
        <v>10664</v>
      </c>
      <c r="Q698" s="122" t="s">
        <v>9938</v>
      </c>
      <c r="R698" s="123">
        <v>4</v>
      </c>
      <c r="S698" s="122" t="s">
        <v>7615</v>
      </c>
      <c r="T698" s="396" t="s">
        <v>9952</v>
      </c>
      <c r="V698"/>
    </row>
    <row r="699" spans="1:22" ht="15.75" hidden="1" x14ac:dyDescent="0.25">
      <c r="A699" s="31">
        <v>3848</v>
      </c>
      <c r="B699" s="33" t="s">
        <v>300</v>
      </c>
      <c r="D699" s="34" t="s">
        <v>301</v>
      </c>
      <c r="E699" s="35" t="s">
        <v>10</v>
      </c>
      <c r="G699" s="399">
        <f>VLOOKUP(N699,'BANG THAM CHIEU'!C:E,3,0)</f>
        <v>50052382</v>
      </c>
      <c r="H699" s="53">
        <v>1</v>
      </c>
      <c r="J699" s="10" t="str">
        <f>VLOOKUP(N699,'BANG THAM CHIEU'!C:E,2,0)</f>
        <v>MA1.2</v>
      </c>
      <c r="K699" s="590">
        <f>VLOOKUP(G699,'BANG THAM CHIEU'!$E$4:F1761,2,0)*H699</f>
        <v>3090000</v>
      </c>
      <c r="L699" s="598">
        <f t="shared" si="10"/>
        <v>133.15521847797984</v>
      </c>
      <c r="N699" s="157" t="s">
        <v>8908</v>
      </c>
      <c r="O699" s="527">
        <v>44292</v>
      </c>
      <c r="P699" s="529" t="s">
        <v>10664</v>
      </c>
      <c r="Q699" s="122" t="s">
        <v>9938</v>
      </c>
      <c r="R699" s="123">
        <v>4</v>
      </c>
      <c r="S699" s="122" t="s">
        <v>7615</v>
      </c>
      <c r="T699" s="396" t="s">
        <v>9952</v>
      </c>
      <c r="V699"/>
    </row>
    <row r="700" spans="1:22" ht="30" hidden="1" x14ac:dyDescent="0.25">
      <c r="A700" s="31">
        <v>3848</v>
      </c>
      <c r="B700" s="33" t="s">
        <v>300</v>
      </c>
      <c r="D700" s="34" t="s">
        <v>301</v>
      </c>
      <c r="E700" s="35" t="s">
        <v>10</v>
      </c>
      <c r="G700" s="399" t="str">
        <f>VLOOKUP(N700,'BANG THAM CHIEU'!C:E,3,0)</f>
        <v>E-PM710</v>
      </c>
      <c r="H700" s="53">
        <v>5</v>
      </c>
      <c r="J700" s="10" t="str">
        <f>VLOOKUP(N700,'BANG THAM CHIEU'!C:E,2,0)</f>
        <v>MC1.3</v>
      </c>
      <c r="K700" s="590">
        <f>VLOOKUP(G700,'BANG THAM CHIEU'!$E$4:F1762,2,0)*H700</f>
        <v>29465000</v>
      </c>
      <c r="L700" s="598">
        <f t="shared" si="10"/>
        <v>1269.7147289494096</v>
      </c>
      <c r="N700" s="150" t="s">
        <v>7352</v>
      </c>
      <c r="O700" s="527">
        <v>44292</v>
      </c>
      <c r="P700" s="529" t="s">
        <v>10664</v>
      </c>
      <c r="Q700" s="122" t="s">
        <v>9938</v>
      </c>
      <c r="R700" s="123">
        <v>4</v>
      </c>
      <c r="S700" s="122" t="s">
        <v>7620</v>
      </c>
      <c r="T700" s="396" t="s">
        <v>9953</v>
      </c>
      <c r="V700"/>
    </row>
    <row r="701" spans="1:22" hidden="1" x14ac:dyDescent="0.25">
      <c r="A701" s="31">
        <v>3848</v>
      </c>
      <c r="B701" s="33" t="s">
        <v>300</v>
      </c>
      <c r="D701" s="34" t="s">
        <v>301</v>
      </c>
      <c r="E701" s="35" t="s">
        <v>10</v>
      </c>
      <c r="G701" s="399" t="str">
        <f>VLOOKUP(N701,'BANG THAM CHIEU'!C:E,3,0)</f>
        <v>B2</v>
      </c>
      <c r="H701" s="53">
        <v>2</v>
      </c>
      <c r="J701" s="10" t="str">
        <f>VLOOKUP(N701,'BANG THAM CHIEU'!C:E,2,0)</f>
        <v>MA1.3</v>
      </c>
      <c r="K701" s="590">
        <f>VLOOKUP(G701,'BANG THAM CHIEU'!$E$4:F1763,2,0)*H701</f>
        <v>64000</v>
      </c>
      <c r="L701" s="598">
        <f t="shared" si="10"/>
        <v>2.7579074377316211</v>
      </c>
      <c r="N701" s="31" t="s">
        <v>2573</v>
      </c>
      <c r="O701" s="557">
        <v>44295</v>
      </c>
      <c r="P701" s="529" t="s">
        <v>10664</v>
      </c>
      <c r="Q701" s="122" t="s">
        <v>9938</v>
      </c>
      <c r="R701" s="123">
        <v>4</v>
      </c>
      <c r="S701" s="11" t="s">
        <v>7616</v>
      </c>
      <c r="T701" s="396" t="s">
        <v>8693</v>
      </c>
      <c r="V701"/>
    </row>
    <row r="702" spans="1:22" hidden="1" x14ac:dyDescent="0.25">
      <c r="A702" s="31">
        <v>3848</v>
      </c>
      <c r="B702" s="33" t="s">
        <v>300</v>
      </c>
      <c r="D702" s="34" t="s">
        <v>301</v>
      </c>
      <c r="E702" s="35" t="s">
        <v>10</v>
      </c>
      <c r="G702" s="399" t="str">
        <f>VLOOKUP(N702,'BANG THAM CHIEU'!C:E,3,0)</f>
        <v>B-0566NT</v>
      </c>
      <c r="H702" s="53">
        <v>2</v>
      </c>
      <c r="J702" s="10" t="str">
        <f>VLOOKUP(N702,'BANG THAM CHIEU'!C:E,2,0)</f>
        <v>MA2.1</v>
      </c>
      <c r="K702" s="590">
        <f>VLOOKUP(G702,'BANG THAM CHIEU'!$E$4:F1764,2,0)*H702</f>
        <v>2100000</v>
      </c>
      <c r="L702" s="598">
        <f t="shared" si="10"/>
        <v>90.493837800568812</v>
      </c>
      <c r="N702" s="33" t="s">
        <v>7302</v>
      </c>
      <c r="O702" s="557">
        <v>44295</v>
      </c>
      <c r="P702" s="529" t="s">
        <v>10664</v>
      </c>
      <c r="Q702" s="122" t="s">
        <v>9938</v>
      </c>
      <c r="R702" s="123">
        <v>4</v>
      </c>
      <c r="S702" s="11" t="s">
        <v>7614</v>
      </c>
      <c r="T702" s="396" t="s">
        <v>9774</v>
      </c>
      <c r="U702" s="408"/>
      <c r="V702"/>
    </row>
    <row r="703" spans="1:22" hidden="1" x14ac:dyDescent="0.25">
      <c r="A703" s="31">
        <v>3848</v>
      </c>
      <c r="B703" s="33" t="s">
        <v>300</v>
      </c>
      <c r="D703" s="34" t="s">
        <v>301</v>
      </c>
      <c r="E703" s="35" t="s">
        <v>10</v>
      </c>
      <c r="G703" s="399">
        <f>VLOOKUP(N703,'BANG THAM CHIEU'!C:E,3,0)</f>
        <v>574991417</v>
      </c>
      <c r="H703" s="53">
        <v>1</v>
      </c>
      <c r="J703" s="10" t="str">
        <f>VLOOKUP(N703,'BANG THAM CHIEU'!C:E,2,0)</f>
        <v>MA1.1</v>
      </c>
      <c r="K703" s="590">
        <f>VLOOKUP(G703,'BANG THAM CHIEU'!$E$4:F1765,2,0)*H703</f>
        <v>4994000</v>
      </c>
      <c r="L703" s="598">
        <f t="shared" si="10"/>
        <v>215.20296475049557</v>
      </c>
      <c r="N703" s="171" t="s">
        <v>9947</v>
      </c>
      <c r="O703" s="557">
        <v>44295</v>
      </c>
      <c r="P703" s="529" t="s">
        <v>10664</v>
      </c>
      <c r="Q703" s="122" t="s">
        <v>9938</v>
      </c>
      <c r="R703" s="123">
        <v>4</v>
      </c>
      <c r="S703" s="11" t="s">
        <v>7615</v>
      </c>
      <c r="T703" s="396" t="s">
        <v>9950</v>
      </c>
      <c r="V703"/>
    </row>
    <row r="704" spans="1:22" hidden="1" x14ac:dyDescent="0.25">
      <c r="A704" s="31">
        <v>3848</v>
      </c>
      <c r="B704" s="33" t="s">
        <v>300</v>
      </c>
      <c r="D704" s="34" t="s">
        <v>301</v>
      </c>
      <c r="E704" s="35" t="s">
        <v>10</v>
      </c>
      <c r="G704" s="399">
        <f>VLOOKUP(N704,'BANG THAM CHIEU'!C:E,3,0)</f>
        <v>2901063520</v>
      </c>
      <c r="H704" s="53">
        <v>1</v>
      </c>
      <c r="J704" s="10" t="str">
        <f>VLOOKUP(N704,'BANG THAM CHIEU'!C:E,2,0)</f>
        <v>MA1.1</v>
      </c>
      <c r="K704" s="590">
        <f>VLOOKUP(G704,'BANG THAM CHIEU'!$E$4:F1766,2,0)*H704</f>
        <v>12460700</v>
      </c>
      <c r="L704" s="598">
        <f t="shared" si="10"/>
        <v>536.96026889597522</v>
      </c>
      <c r="N704" s="122" t="s">
        <v>9029</v>
      </c>
      <c r="O704" s="527">
        <v>44299</v>
      </c>
      <c r="P704" s="529" t="s">
        <v>10664</v>
      </c>
      <c r="Q704" s="122" t="s">
        <v>9998</v>
      </c>
      <c r="R704" s="123">
        <v>4</v>
      </c>
      <c r="S704" s="122" t="s">
        <v>7615</v>
      </c>
      <c r="T704" s="396" t="s">
        <v>10002</v>
      </c>
      <c r="V704"/>
    </row>
    <row r="705" spans="1:22" hidden="1" x14ac:dyDescent="0.25">
      <c r="A705" s="31">
        <v>3848</v>
      </c>
      <c r="B705" s="33" t="s">
        <v>300</v>
      </c>
      <c r="D705" s="34" t="s">
        <v>301</v>
      </c>
      <c r="E705" s="35" t="s">
        <v>10</v>
      </c>
      <c r="G705" s="399" t="str">
        <f>VLOOKUP(N705,'BANG THAM CHIEU'!C:E,3,0)</f>
        <v>LRD22</v>
      </c>
      <c r="H705" s="53">
        <v>2</v>
      </c>
      <c r="J705" s="10" t="str">
        <f>VLOOKUP(N705,'BANG THAM CHIEU'!C:E,2,0)</f>
        <v>MB3.1</v>
      </c>
      <c r="K705" s="590">
        <f>VLOOKUP(G705,'BANG THAM CHIEU'!$E$4:F1767,2,0)*H705</f>
        <v>720000</v>
      </c>
      <c r="L705" s="598">
        <f t="shared" si="10"/>
        <v>31.026458674480736</v>
      </c>
      <c r="N705" s="122" t="s">
        <v>8685</v>
      </c>
      <c r="O705" s="527">
        <v>44299</v>
      </c>
      <c r="P705" s="529" t="s">
        <v>10664</v>
      </c>
      <c r="Q705" s="122" t="s">
        <v>9998</v>
      </c>
      <c r="R705" s="123">
        <v>4</v>
      </c>
      <c r="S705" s="122" t="s">
        <v>7615</v>
      </c>
      <c r="T705" s="396" t="s">
        <v>10004</v>
      </c>
      <c r="V705"/>
    </row>
    <row r="706" spans="1:22" ht="75" hidden="1" x14ac:dyDescent="0.25">
      <c r="A706" s="31">
        <v>3848</v>
      </c>
      <c r="B706" s="33" t="s">
        <v>300</v>
      </c>
      <c r="D706" s="34" t="s">
        <v>301</v>
      </c>
      <c r="E706" s="35" t="s">
        <v>10</v>
      </c>
      <c r="G706" s="399" t="str">
        <f>VLOOKUP(N706,'BANG THAM CHIEU'!C:E,3,0)</f>
        <v>ĐHA0-10</v>
      </c>
      <c r="H706" s="53">
        <v>2</v>
      </c>
      <c r="J706" s="10" t="str">
        <f>VLOOKUP(N706,'BANG THAM CHIEU'!C:E,2,0)</f>
        <v>MB1.2</v>
      </c>
      <c r="K706" s="590">
        <f>VLOOKUP(G706,'BANG THAM CHIEU'!$E$4:F1768,2,0)*H706</f>
        <v>1250000</v>
      </c>
      <c r="L706" s="598">
        <f t="shared" si="10"/>
        <v>53.865379643195723</v>
      </c>
      <c r="N706" s="171" t="s">
        <v>7309</v>
      </c>
      <c r="O706" s="527">
        <v>44299</v>
      </c>
      <c r="P706" s="529" t="s">
        <v>10664</v>
      </c>
      <c r="Q706" s="122" t="s">
        <v>9998</v>
      </c>
      <c r="R706" s="123">
        <v>4</v>
      </c>
      <c r="S706" s="122" t="s">
        <v>7615</v>
      </c>
      <c r="T706" s="396" t="s">
        <v>10005</v>
      </c>
      <c r="V706"/>
    </row>
    <row r="707" spans="1:22" hidden="1" x14ac:dyDescent="0.25">
      <c r="A707" s="31">
        <v>3848</v>
      </c>
      <c r="B707" s="33" t="s">
        <v>300</v>
      </c>
      <c r="D707" s="34" t="s">
        <v>301</v>
      </c>
      <c r="E707" s="35" t="s">
        <v>10</v>
      </c>
      <c r="G707" s="399" t="str">
        <f>VLOOKUP(N707,'BANG THAM CHIEU'!C:E,3,0)</f>
        <v>51079654-51276290</v>
      </c>
      <c r="H707" s="53">
        <v>2</v>
      </c>
      <c r="J707" s="10" t="str">
        <f>VLOOKUP(N707,'BANG THAM CHIEU'!C:E,2,0)</f>
        <v>MA1.2</v>
      </c>
      <c r="K707" s="590">
        <f>VLOOKUP(G707,'BANG THAM CHIEU'!$E$4:F1769,2,0)*H707</f>
        <v>1458000</v>
      </c>
      <c r="L707" s="598">
        <f t="shared" ref="L707:L770" si="11">K707/23206</f>
        <v>62.828578815823491</v>
      </c>
      <c r="N707" s="11" t="s">
        <v>6319</v>
      </c>
      <c r="O707" s="527">
        <v>44301</v>
      </c>
      <c r="P707" s="529" t="s">
        <v>10664</v>
      </c>
      <c r="Q707" s="122" t="s">
        <v>9998</v>
      </c>
      <c r="R707" s="123">
        <v>4</v>
      </c>
      <c r="S707" s="122" t="s">
        <v>7615</v>
      </c>
      <c r="T707" s="396" t="s">
        <v>9872</v>
      </c>
      <c r="V707"/>
    </row>
    <row r="708" spans="1:22" hidden="1" x14ac:dyDescent="0.25">
      <c r="A708" s="31">
        <v>3848</v>
      </c>
      <c r="B708" s="33" t="s">
        <v>300</v>
      </c>
      <c r="D708" s="34" t="s">
        <v>301</v>
      </c>
      <c r="E708" s="35" t="s">
        <v>10</v>
      </c>
      <c r="G708" s="399" t="str">
        <f>VLOOKUP(N708,'BANG THAM CHIEU'!C:E,3,0)</f>
        <v>51079675-51276292</v>
      </c>
      <c r="H708" s="53">
        <v>2</v>
      </c>
      <c r="J708" s="10" t="str">
        <f>VLOOKUP(N708,'BANG THAM CHIEU'!C:E,2,0)</f>
        <v>MA1.2</v>
      </c>
      <c r="K708" s="590">
        <f>VLOOKUP(G708,'BANG THAM CHIEU'!$E$4:F1770,2,0)*H708</f>
        <v>1766000</v>
      </c>
      <c r="L708" s="598">
        <f t="shared" si="11"/>
        <v>76.101008359906928</v>
      </c>
      <c r="N708" s="11" t="s">
        <v>6325</v>
      </c>
      <c r="O708" s="527">
        <v>44301</v>
      </c>
      <c r="P708" s="529" t="s">
        <v>10664</v>
      </c>
      <c r="Q708" s="122" t="s">
        <v>9998</v>
      </c>
      <c r="R708" s="123">
        <v>4</v>
      </c>
      <c r="S708" s="122" t="s">
        <v>7615</v>
      </c>
      <c r="T708" s="396" t="s">
        <v>9872</v>
      </c>
      <c r="V708"/>
    </row>
    <row r="709" spans="1:22" hidden="1" x14ac:dyDescent="0.25">
      <c r="A709" s="31">
        <v>3848</v>
      </c>
      <c r="B709" s="33" t="s">
        <v>300</v>
      </c>
      <c r="D709" s="34" t="s">
        <v>301</v>
      </c>
      <c r="E709" s="35" t="s">
        <v>10</v>
      </c>
      <c r="G709" s="399" t="str">
        <f>VLOOKUP(N709,'BANG THAM CHIEU'!C:E,3,0)</f>
        <v>05028545-26902330</v>
      </c>
      <c r="H709" s="53">
        <v>2</v>
      </c>
      <c r="J709" s="10" t="str">
        <f>VLOOKUP(N709,'BANG THAM CHIEU'!C:E,2,0)</f>
        <v>MA1.2</v>
      </c>
      <c r="K709" s="590">
        <f>VLOOKUP(G709,'BANG THAM CHIEU'!$E$4:F1771,2,0)*H709</f>
        <v>4346000</v>
      </c>
      <c r="L709" s="598">
        <f t="shared" si="11"/>
        <v>187.27915194346289</v>
      </c>
      <c r="N709" s="11" t="s">
        <v>8818</v>
      </c>
      <c r="O709" s="527">
        <v>44301</v>
      </c>
      <c r="P709" s="529" t="s">
        <v>10664</v>
      </c>
      <c r="Q709" s="122" t="s">
        <v>9998</v>
      </c>
      <c r="R709" s="123">
        <v>4</v>
      </c>
      <c r="S709" s="122" t="s">
        <v>7615</v>
      </c>
      <c r="T709" s="396" t="s">
        <v>9872</v>
      </c>
      <c r="V709"/>
    </row>
    <row r="710" spans="1:22" hidden="1" x14ac:dyDescent="0.25">
      <c r="A710" s="31">
        <v>3848</v>
      </c>
      <c r="B710" s="33" t="s">
        <v>300</v>
      </c>
      <c r="D710" s="34" t="s">
        <v>301</v>
      </c>
      <c r="E710" s="35" t="s">
        <v>10</v>
      </c>
      <c r="F710" s="35"/>
      <c r="G710" s="399">
        <f>VLOOKUP(N710,'BANG THAM CHIEU'!C:E,3,0)</f>
        <v>26902340</v>
      </c>
      <c r="H710" s="53">
        <v>4</v>
      </c>
      <c r="J710" s="10" t="str">
        <f>VLOOKUP(N710,'BANG THAM CHIEU'!C:E,2,0)</f>
        <v>MA1.13</v>
      </c>
      <c r="K710" s="590">
        <f>VLOOKUP(G710,'BANG THAM CHIEU'!$E$4:F1772,2,0)*H710</f>
        <v>4472000</v>
      </c>
      <c r="L710" s="598">
        <f t="shared" si="11"/>
        <v>192.70878221149704</v>
      </c>
      <c r="N710" s="31" t="s">
        <v>7138</v>
      </c>
      <c r="O710" s="527">
        <v>44301</v>
      </c>
      <c r="P710" s="529" t="s">
        <v>10664</v>
      </c>
      <c r="Q710" s="122" t="s">
        <v>9998</v>
      </c>
      <c r="R710" s="123">
        <v>4</v>
      </c>
      <c r="S710" s="122" t="s">
        <v>7615</v>
      </c>
      <c r="T710" s="396" t="s">
        <v>9872</v>
      </c>
      <c r="V710"/>
    </row>
    <row r="711" spans="1:22" hidden="1" x14ac:dyDescent="0.25">
      <c r="A711" s="31">
        <v>3848</v>
      </c>
      <c r="B711" s="33" t="s">
        <v>300</v>
      </c>
      <c r="D711" s="34" t="s">
        <v>301</v>
      </c>
      <c r="E711" s="35" t="s">
        <v>10</v>
      </c>
      <c r="F711" s="35"/>
      <c r="G711" s="399" t="str">
        <f>VLOOKUP(N711,'BANG THAM CHIEU'!C:E,3,0)</f>
        <v>SPC-24Q</v>
      </c>
      <c r="H711" s="53">
        <v>1</v>
      </c>
      <c r="J711" s="10" t="str">
        <f>VLOOKUP(N711,'BANG THAM CHIEU'!C:E,2,0)</f>
        <v>MB3.4</v>
      </c>
      <c r="K711" s="590">
        <f>VLOOKUP(G711,'BANG THAM CHIEU'!$E$4:F1773,2,0)*H711</f>
        <v>9300000</v>
      </c>
      <c r="L711" s="598">
        <f t="shared" si="11"/>
        <v>400.75842454537622</v>
      </c>
      <c r="N711" s="33" t="s">
        <v>2626</v>
      </c>
      <c r="O711" s="527">
        <v>44302</v>
      </c>
      <c r="P711" s="529" t="s">
        <v>10664</v>
      </c>
      <c r="Q711" s="122" t="s">
        <v>9998</v>
      </c>
      <c r="R711" s="123">
        <v>4</v>
      </c>
      <c r="S711" s="122" t="s">
        <v>7615</v>
      </c>
      <c r="T711" s="396" t="s">
        <v>10010</v>
      </c>
      <c r="V711"/>
    </row>
    <row r="712" spans="1:22" hidden="1" x14ac:dyDescent="0.25">
      <c r="A712" s="31">
        <v>3848</v>
      </c>
      <c r="B712" s="33" t="s">
        <v>300</v>
      </c>
      <c r="D712" s="34" t="s">
        <v>301</v>
      </c>
      <c r="E712" s="35" t="s">
        <v>10</v>
      </c>
      <c r="F712" s="35"/>
      <c r="G712" s="399" t="str">
        <f>VLOOKUP(N712,'BANG THAM CHIEU'!C:E,3,0)</f>
        <v>B-0566NT</v>
      </c>
      <c r="H712" s="53">
        <v>3</v>
      </c>
      <c r="J712" s="10" t="str">
        <f>VLOOKUP(N712,'BANG THAM CHIEU'!C:E,2,0)</f>
        <v>MA2.1</v>
      </c>
      <c r="K712" s="590">
        <f>VLOOKUP(G712,'BANG THAM CHIEU'!$E$4:F1774,2,0)*H712</f>
        <v>3150000</v>
      </c>
      <c r="L712" s="598">
        <f t="shared" si="11"/>
        <v>135.74075670085324</v>
      </c>
      <c r="N712" s="33" t="s">
        <v>7302</v>
      </c>
      <c r="O712" s="527">
        <v>44302</v>
      </c>
      <c r="P712" s="529" t="s">
        <v>10664</v>
      </c>
      <c r="Q712" s="122" t="s">
        <v>9998</v>
      </c>
      <c r="R712" s="123">
        <v>4</v>
      </c>
      <c r="S712" s="122" t="s">
        <v>7614</v>
      </c>
      <c r="T712" s="396" t="s">
        <v>10011</v>
      </c>
      <c r="V712"/>
    </row>
    <row r="713" spans="1:22" hidden="1" x14ac:dyDescent="0.25">
      <c r="A713" s="31">
        <v>3848</v>
      </c>
      <c r="B713" s="33" t="s">
        <v>300</v>
      </c>
      <c r="D713" s="34" t="s">
        <v>301</v>
      </c>
      <c r="E713" s="35" t="s">
        <v>10</v>
      </c>
      <c r="F713" s="35"/>
      <c r="G713" s="399" t="str">
        <f>VLOOKUP(N713,'BANG THAM CHIEU'!C:E,3,0)</f>
        <v>B-AL6</v>
      </c>
      <c r="H713" s="53">
        <v>3</v>
      </c>
      <c r="J713" s="10" t="str">
        <f>VLOOKUP(N713,'BANG THAM CHIEU'!C:E,2,0)</f>
        <v>MA2.2</v>
      </c>
      <c r="K713" s="590">
        <f>VLOOKUP(G713,'BANG THAM CHIEU'!$E$4:F1775,2,0)*H713</f>
        <v>460500</v>
      </c>
      <c r="L713" s="598">
        <f t="shared" si="11"/>
        <v>19.844005860553306</v>
      </c>
      <c r="N713" s="153" t="s">
        <v>4452</v>
      </c>
      <c r="O713" s="527">
        <v>44302</v>
      </c>
      <c r="P713" s="529" t="s">
        <v>10664</v>
      </c>
      <c r="Q713" s="122" t="s">
        <v>9998</v>
      </c>
      <c r="R713" s="123">
        <v>4</v>
      </c>
      <c r="S713" s="122" t="s">
        <v>7614</v>
      </c>
      <c r="T713" s="396" t="s">
        <v>8693</v>
      </c>
      <c r="V713"/>
    </row>
    <row r="714" spans="1:22" hidden="1" x14ac:dyDescent="0.25">
      <c r="A714" s="31">
        <v>3848</v>
      </c>
      <c r="B714" s="33" t="s">
        <v>300</v>
      </c>
      <c r="D714" s="34" t="s">
        <v>301</v>
      </c>
      <c r="E714" s="35" t="s">
        <v>10</v>
      </c>
      <c r="F714" s="35"/>
      <c r="G714" s="399" t="str">
        <f>VLOOKUP(N714,'BANG THAM CHIEU'!C:E,3,0)</f>
        <v>B-444.3</v>
      </c>
      <c r="H714" s="53">
        <v>1</v>
      </c>
      <c r="J714" s="10" t="str">
        <f>VLOOKUP(N714,'BANG THAM CHIEU'!C:E,2,0)</f>
        <v>MA1.2</v>
      </c>
      <c r="K714" s="590">
        <f>VLOOKUP(G714,'BANG THAM CHIEU'!$E$4:F1776,2,0)*H714</f>
        <v>221591</v>
      </c>
      <c r="L714" s="598">
        <f t="shared" si="11"/>
        <v>9.5488666724123075</v>
      </c>
      <c r="N714" s="31" t="s">
        <v>4449</v>
      </c>
      <c r="O714" s="527">
        <v>44305</v>
      </c>
      <c r="P714" s="529" t="s">
        <v>10664</v>
      </c>
      <c r="Q714" s="122" t="s">
        <v>10013</v>
      </c>
      <c r="R714" s="123">
        <v>4</v>
      </c>
      <c r="S714" s="122" t="s">
        <v>7614</v>
      </c>
      <c r="T714" s="396" t="s">
        <v>8693</v>
      </c>
      <c r="V714"/>
    </row>
    <row r="715" spans="1:22" hidden="1" x14ac:dyDescent="0.25">
      <c r="A715" s="31">
        <v>3848</v>
      </c>
      <c r="B715" s="33" t="s">
        <v>300</v>
      </c>
      <c r="D715" s="34" t="s">
        <v>301</v>
      </c>
      <c r="E715" s="35" t="s">
        <v>10</v>
      </c>
      <c r="F715" s="35"/>
      <c r="G715" s="399" t="str">
        <f>VLOOKUP(N715,'BANG THAM CHIEU'!C:E,3,0)</f>
        <v>B-999.3</v>
      </c>
      <c r="H715" s="53">
        <v>1</v>
      </c>
      <c r="J715" s="10" t="str">
        <f>VLOOKUP(N715,'BANG THAM CHIEU'!C:E,2,0)</f>
        <v>MA1.2</v>
      </c>
      <c r="K715" s="590">
        <f>VLOOKUP(G715,'BANG THAM CHIEU'!$E$4:F1777,2,0)*H715</f>
        <v>210227</v>
      </c>
      <c r="L715" s="598">
        <f t="shared" si="11"/>
        <v>9.0591657330000857</v>
      </c>
      <c r="N715" s="33" t="s">
        <v>3047</v>
      </c>
      <c r="O715" s="527">
        <v>44305</v>
      </c>
      <c r="P715" s="529" t="s">
        <v>10664</v>
      </c>
      <c r="Q715" s="122" t="s">
        <v>10013</v>
      </c>
      <c r="R715" s="123">
        <v>4</v>
      </c>
      <c r="S715" s="122" t="s">
        <v>7614</v>
      </c>
      <c r="T715" s="396" t="s">
        <v>8693</v>
      </c>
      <c r="V715"/>
    </row>
    <row r="716" spans="1:22" hidden="1" x14ac:dyDescent="0.25">
      <c r="A716" s="31">
        <v>3848</v>
      </c>
      <c r="B716" s="33" t="s">
        <v>300</v>
      </c>
      <c r="D716" s="34" t="s">
        <v>301</v>
      </c>
      <c r="E716" s="35" t="s">
        <v>10</v>
      </c>
      <c r="F716" s="35"/>
      <c r="G716" s="399">
        <f>VLOOKUP(N716,'BANG THAM CHIEU'!C:E,3,0)</f>
        <v>50250779</v>
      </c>
      <c r="H716" s="53">
        <v>1</v>
      </c>
      <c r="J716" s="10" t="str">
        <f>VLOOKUP(N716,'BANG THAM CHIEU'!C:E,2,0)</f>
        <v>MA1.1</v>
      </c>
      <c r="K716" s="590">
        <f>VLOOKUP(G716,'BANG THAM CHIEU'!$E$4:F1778,2,0)*H716</f>
        <v>2094000</v>
      </c>
      <c r="L716" s="598">
        <f t="shared" si="11"/>
        <v>90.235283978281473</v>
      </c>
      <c r="N716" s="31" t="s">
        <v>7102</v>
      </c>
      <c r="O716" s="527">
        <v>44305</v>
      </c>
      <c r="P716" s="529" t="s">
        <v>10664</v>
      </c>
      <c r="Q716" s="122" t="s">
        <v>10013</v>
      </c>
      <c r="R716" s="123">
        <v>4</v>
      </c>
      <c r="S716" s="122" t="s">
        <v>7615</v>
      </c>
      <c r="T716" s="396" t="s">
        <v>10052</v>
      </c>
      <c r="V716"/>
    </row>
    <row r="717" spans="1:22" hidden="1" x14ac:dyDescent="0.25">
      <c r="A717" s="31">
        <v>3848</v>
      </c>
      <c r="B717" s="33" t="s">
        <v>300</v>
      </c>
      <c r="D717" s="34" t="s">
        <v>301</v>
      </c>
      <c r="E717" s="35" t="s">
        <v>10</v>
      </c>
      <c r="F717" s="35"/>
      <c r="G717" s="399" t="str">
        <f>VLOOKUP(N717,'BANG THAM CHIEU'!C:E,3,0)</f>
        <v>RXM4AB1B7</v>
      </c>
      <c r="H717" s="53">
        <v>1</v>
      </c>
      <c r="J717" s="10" t="str">
        <f>VLOOKUP(N717,'BANG THAM CHIEU'!C:E,2,0)</f>
        <v>MB4.2</v>
      </c>
      <c r="K717" s="590">
        <f>VLOOKUP(G717,'BANG THAM CHIEU'!$E$4:F1779,2,0)*H717</f>
        <v>128600</v>
      </c>
      <c r="L717" s="598">
        <f t="shared" si="11"/>
        <v>5.5416702576919761</v>
      </c>
      <c r="N717" s="332" t="s">
        <v>9810</v>
      </c>
      <c r="O717" s="527">
        <v>44305</v>
      </c>
      <c r="P717" s="529" t="s">
        <v>10664</v>
      </c>
      <c r="Q717" s="122" t="s">
        <v>10013</v>
      </c>
      <c r="R717" s="123">
        <v>4</v>
      </c>
      <c r="S717" s="122" t="s">
        <v>10015</v>
      </c>
      <c r="T717" s="396" t="s">
        <v>10017</v>
      </c>
      <c r="V717"/>
    </row>
    <row r="718" spans="1:22" hidden="1" x14ac:dyDescent="0.25">
      <c r="A718" s="31">
        <v>3848</v>
      </c>
      <c r="B718" s="33" t="s">
        <v>300</v>
      </c>
      <c r="D718" s="34" t="s">
        <v>301</v>
      </c>
      <c r="E718" s="35" t="s">
        <v>10</v>
      </c>
      <c r="F718" s="35"/>
      <c r="G718" s="399" t="str">
        <f>VLOOKUP(N718,'BANG THAM CHIEU'!C:E,3,0)</f>
        <v>M10x60</v>
      </c>
      <c r="H718" s="53">
        <v>8</v>
      </c>
      <c r="J718" s="10" t="str">
        <f>VLOOKUP(N718,'BANG THAM CHIEU'!C:E,2,0)</f>
        <v>MB1.1</v>
      </c>
      <c r="K718" s="590">
        <f>VLOOKUP(G718,'BANG THAM CHIEU'!$E$4:F1780,2,0)*H718</f>
        <v>17600</v>
      </c>
      <c r="L718" s="598">
        <f t="shared" si="11"/>
        <v>0.75842454537619586</v>
      </c>
      <c r="N718" s="33" t="s">
        <v>6598</v>
      </c>
      <c r="O718" s="527">
        <v>44305</v>
      </c>
      <c r="P718" s="529" t="s">
        <v>10664</v>
      </c>
      <c r="Q718" s="122" t="s">
        <v>10013</v>
      </c>
      <c r="R718" s="123">
        <v>4</v>
      </c>
      <c r="S718" s="122" t="s">
        <v>7620</v>
      </c>
      <c r="T718" s="396" t="s">
        <v>8693</v>
      </c>
      <c r="V718"/>
    </row>
    <row r="719" spans="1:22" hidden="1" x14ac:dyDescent="0.25">
      <c r="A719" s="31">
        <v>3848</v>
      </c>
      <c r="B719" s="33" t="s">
        <v>300</v>
      </c>
      <c r="D719" s="34" t="s">
        <v>301</v>
      </c>
      <c r="E719" s="35" t="s">
        <v>10</v>
      </c>
      <c r="F719" s="35"/>
      <c r="G719" s="399" t="str">
        <f>VLOOKUP(N719,'BANG THAM CHIEU'!C:E,3,0)</f>
        <v>CC01</v>
      </c>
      <c r="H719" s="53">
        <v>4</v>
      </c>
      <c r="J719" s="10" t="str">
        <f>VLOOKUP(N719,'BANG THAM CHIEU'!C:E,2,0)</f>
        <v>MB2.1</v>
      </c>
      <c r="K719" s="590">
        <f>VLOOKUP(G719,'BANG THAM CHIEU'!$E$4:F1781,2,0)*H719</f>
        <v>90000</v>
      </c>
      <c r="L719" s="598">
        <f t="shared" si="11"/>
        <v>3.878307334310092</v>
      </c>
      <c r="N719" s="33" t="s">
        <v>6092</v>
      </c>
      <c r="O719" s="527">
        <v>44306</v>
      </c>
      <c r="P719" s="529" t="s">
        <v>10664</v>
      </c>
      <c r="Q719" s="122" t="s">
        <v>10013</v>
      </c>
      <c r="R719" s="123">
        <v>4</v>
      </c>
      <c r="S719" s="122" t="s">
        <v>7616</v>
      </c>
      <c r="T719" s="396" t="s">
        <v>8693</v>
      </c>
      <c r="V719"/>
    </row>
    <row r="720" spans="1:22" ht="15.75" hidden="1" x14ac:dyDescent="0.25">
      <c r="A720" s="31">
        <v>3848</v>
      </c>
      <c r="B720" s="33" t="s">
        <v>300</v>
      </c>
      <c r="D720" s="34" t="s">
        <v>301</v>
      </c>
      <c r="E720" s="35" t="s">
        <v>10</v>
      </c>
      <c r="F720" s="35"/>
      <c r="G720" s="399">
        <f>VLOOKUP(N720,'BANG THAM CHIEU'!C:E,3,0)</f>
        <v>50006457</v>
      </c>
      <c r="H720" s="53">
        <v>8</v>
      </c>
      <c r="J720" s="10" t="str">
        <f>VLOOKUP(N720,'BANG THAM CHIEU'!C:E,2,0)</f>
        <v>MA1.2</v>
      </c>
      <c r="K720" s="590">
        <f>VLOOKUP(G720,'BANG THAM CHIEU'!$E$4:F1782,2,0)*H720</f>
        <v>6744000</v>
      </c>
      <c r="L720" s="598">
        <f t="shared" si="11"/>
        <v>290.61449625096958</v>
      </c>
      <c r="N720" s="157" t="s">
        <v>8907</v>
      </c>
      <c r="O720" s="527">
        <v>44309</v>
      </c>
      <c r="P720" s="529" t="s">
        <v>10664</v>
      </c>
      <c r="Q720" s="122" t="s">
        <v>10013</v>
      </c>
      <c r="R720" s="123">
        <v>4</v>
      </c>
      <c r="S720" s="122" t="s">
        <v>7615</v>
      </c>
      <c r="T720" s="396" t="s">
        <v>10049</v>
      </c>
      <c r="V720"/>
    </row>
    <row r="721" spans="1:22" ht="15.75" hidden="1" x14ac:dyDescent="0.25">
      <c r="A721" s="31">
        <v>3848</v>
      </c>
      <c r="B721" s="33" t="s">
        <v>300</v>
      </c>
      <c r="D721" s="34" t="s">
        <v>301</v>
      </c>
      <c r="E721" s="35" t="s">
        <v>10</v>
      </c>
      <c r="F721" s="35"/>
      <c r="G721" s="399">
        <f>VLOOKUP(N721,'BANG THAM CHIEU'!C:E,3,0)</f>
        <v>50017769</v>
      </c>
      <c r="H721" s="53">
        <v>2</v>
      </c>
      <c r="J721" s="10" t="str">
        <f>VLOOKUP(N721,'BANG THAM CHIEU'!C:E,2,0)</f>
        <v>MA1.7</v>
      </c>
      <c r="K721" s="590">
        <f>VLOOKUP(G721,'BANG THAM CHIEU'!$E$4:F1783,2,0)*H721</f>
        <v>3922000</v>
      </c>
      <c r="L721" s="598">
        <f t="shared" si="11"/>
        <v>169.00801516849091</v>
      </c>
      <c r="N721" s="157" t="s">
        <v>6339</v>
      </c>
      <c r="O721" s="527">
        <v>44309</v>
      </c>
      <c r="P721" s="529" t="s">
        <v>10664</v>
      </c>
      <c r="Q721" s="122" t="s">
        <v>10013</v>
      </c>
      <c r="R721" s="123">
        <v>4</v>
      </c>
      <c r="S721" s="122" t="s">
        <v>7615</v>
      </c>
      <c r="T721" s="396" t="s">
        <v>10054</v>
      </c>
      <c r="V721"/>
    </row>
    <row r="722" spans="1:22" ht="15.75" hidden="1" x14ac:dyDescent="0.25">
      <c r="A722" s="31">
        <v>3848</v>
      </c>
      <c r="B722" s="33" t="s">
        <v>300</v>
      </c>
      <c r="D722" s="34" t="s">
        <v>301</v>
      </c>
      <c r="E722" s="35" t="s">
        <v>10</v>
      </c>
      <c r="F722" s="35"/>
      <c r="G722" s="399">
        <f>VLOOKUP(N722,'BANG THAM CHIEU'!C:E,3,0)</f>
        <v>28526100</v>
      </c>
      <c r="H722" s="53">
        <v>1</v>
      </c>
      <c r="J722" s="10" t="str">
        <f>VLOOKUP(N722,'BANG THAM CHIEU'!C:E,2,0)</f>
        <v>MA1.1</v>
      </c>
      <c r="K722" s="590">
        <f>VLOOKUP(G722,'BANG THAM CHIEU'!$E$4:F1784,2,0)*H722</f>
        <v>1109000</v>
      </c>
      <c r="L722" s="598">
        <f t="shared" si="11"/>
        <v>47.78936481944325</v>
      </c>
      <c r="N722" s="157" t="s">
        <v>9236</v>
      </c>
      <c r="O722" s="527">
        <v>44309</v>
      </c>
      <c r="P722" s="529" t="s">
        <v>10664</v>
      </c>
      <c r="Q722" s="122" t="s">
        <v>10013</v>
      </c>
      <c r="R722" s="123">
        <v>4</v>
      </c>
      <c r="S722" s="122" t="s">
        <v>7615</v>
      </c>
      <c r="T722" s="396"/>
      <c r="V722"/>
    </row>
    <row r="723" spans="1:22" hidden="1" x14ac:dyDescent="0.25">
      <c r="A723" s="31">
        <v>3848</v>
      </c>
      <c r="B723" s="33" t="s">
        <v>300</v>
      </c>
      <c r="D723" s="34" t="s">
        <v>301</v>
      </c>
      <c r="E723" s="35" t="s">
        <v>10</v>
      </c>
      <c r="F723" s="35"/>
      <c r="G723" s="399" t="str">
        <f>VLOOKUP(N723,'BANG THAM CHIEU'!C:E,3,0)</f>
        <v>B-0566NT</v>
      </c>
      <c r="H723" s="53">
        <v>4</v>
      </c>
      <c r="J723" s="10" t="str">
        <f>VLOOKUP(N723,'BANG THAM CHIEU'!C:E,2,0)</f>
        <v>MA2.1</v>
      </c>
      <c r="K723" s="590">
        <f>VLOOKUP(G723,'BANG THAM CHIEU'!$E$4:F1785,2,0)*H723</f>
        <v>4200000</v>
      </c>
      <c r="L723" s="598">
        <f t="shared" si="11"/>
        <v>180.98767560113762</v>
      </c>
      <c r="N723" s="11" t="s">
        <v>7302</v>
      </c>
      <c r="O723" s="527">
        <v>44309</v>
      </c>
      <c r="P723" s="529" t="s">
        <v>10664</v>
      </c>
      <c r="Q723" s="122" t="s">
        <v>10013</v>
      </c>
      <c r="R723" s="123">
        <v>4</v>
      </c>
      <c r="S723" s="122" t="s">
        <v>7614</v>
      </c>
      <c r="T723" s="396" t="s">
        <v>10057</v>
      </c>
      <c r="V723"/>
    </row>
    <row r="724" spans="1:22" hidden="1" x14ac:dyDescent="0.25">
      <c r="A724" s="31">
        <v>3848</v>
      </c>
      <c r="B724" s="33" t="s">
        <v>300</v>
      </c>
      <c r="D724" s="34" t="s">
        <v>301</v>
      </c>
      <c r="E724" s="35" t="s">
        <v>10</v>
      </c>
      <c r="F724" s="35"/>
      <c r="G724" s="399" t="str">
        <f>VLOOKUP(N724,'BANG THAM CHIEU'!C:E,3,0)</f>
        <v>SPC-24Q</v>
      </c>
      <c r="H724" s="53">
        <v>1</v>
      </c>
      <c r="J724" s="10" t="str">
        <f>VLOOKUP(N724,'BANG THAM CHIEU'!C:E,2,0)</f>
        <v>MB3.4</v>
      </c>
      <c r="K724" s="590">
        <f>VLOOKUP(G724,'BANG THAM CHIEU'!$E$4:F1786,2,0)*H724</f>
        <v>9300000</v>
      </c>
      <c r="L724" s="598">
        <f t="shared" si="11"/>
        <v>400.75842454537622</v>
      </c>
      <c r="N724" s="33" t="s">
        <v>2626</v>
      </c>
      <c r="O724" s="527">
        <v>44227</v>
      </c>
      <c r="P724" s="529" t="s">
        <v>10664</v>
      </c>
      <c r="Q724" s="122" t="s">
        <v>10013</v>
      </c>
      <c r="R724" s="123">
        <v>4</v>
      </c>
      <c r="S724" s="122" t="s">
        <v>7615</v>
      </c>
      <c r="T724" s="396" t="s">
        <v>10058</v>
      </c>
      <c r="V724"/>
    </row>
    <row r="725" spans="1:22" ht="15.75" hidden="1" x14ac:dyDescent="0.25">
      <c r="A725" s="31">
        <v>3848</v>
      </c>
      <c r="B725" s="33" t="s">
        <v>300</v>
      </c>
      <c r="D725" s="34" t="s">
        <v>301</v>
      </c>
      <c r="E725" s="35" t="s">
        <v>10</v>
      </c>
      <c r="F725" s="35"/>
      <c r="G725" s="399">
        <f>VLOOKUP(N725,'BANG THAM CHIEU'!C:E,3,0)</f>
        <v>51195032</v>
      </c>
      <c r="H725" s="53">
        <v>1</v>
      </c>
      <c r="J725" s="10" t="str">
        <f>VLOOKUP(N725,'BANG THAM CHIEU'!C:E,2,0)</f>
        <v>MA1.2</v>
      </c>
      <c r="K725" s="590">
        <f>VLOOKUP(G725,'BANG THAM CHIEU'!$E$4:F1787,2,0)*H725</f>
        <v>1275000</v>
      </c>
      <c r="L725" s="598">
        <f t="shared" si="11"/>
        <v>54.942687236059641</v>
      </c>
      <c r="N725" s="157" t="s">
        <v>9789</v>
      </c>
      <c r="O725" s="527">
        <v>44312</v>
      </c>
      <c r="P725" s="529" t="s">
        <v>10664</v>
      </c>
      <c r="Q725" s="122" t="s">
        <v>10014</v>
      </c>
      <c r="R725" s="123">
        <v>4</v>
      </c>
      <c r="S725" s="122" t="s">
        <v>7615</v>
      </c>
      <c r="T725" s="396" t="s">
        <v>9724</v>
      </c>
      <c r="V725"/>
    </row>
    <row r="726" spans="1:22" ht="15.75" hidden="1" x14ac:dyDescent="0.25">
      <c r="A726" s="31">
        <v>3848</v>
      </c>
      <c r="B726" s="33" t="s">
        <v>300</v>
      </c>
      <c r="D726" s="34" t="s">
        <v>301</v>
      </c>
      <c r="E726" s="35" t="s">
        <v>10</v>
      </c>
      <c r="F726" s="35"/>
      <c r="G726" s="399" t="str">
        <f>VLOOKUP(N726,'BANG THAM CHIEU'!C:E,3,0)</f>
        <v>B1</v>
      </c>
      <c r="H726" s="53">
        <v>9</v>
      </c>
      <c r="J726" s="10" t="str">
        <f>VLOOKUP(N726,'BANG THAM CHIEU'!C:E,2,0)</f>
        <v>MA1.3</v>
      </c>
      <c r="K726" s="590">
        <f>VLOOKUP(G726,'BANG THAM CHIEU'!$E$4:F1788,2,0)*H726</f>
        <v>288000</v>
      </c>
      <c r="L726" s="598">
        <f t="shared" si="11"/>
        <v>12.410583469792295</v>
      </c>
      <c r="N726" s="157" t="s">
        <v>2572</v>
      </c>
      <c r="O726" s="527">
        <v>44312</v>
      </c>
      <c r="P726" s="529" t="s">
        <v>10664</v>
      </c>
      <c r="Q726" s="122" t="s">
        <v>10014</v>
      </c>
      <c r="R726" s="123">
        <v>4</v>
      </c>
      <c r="S726" s="122" t="s">
        <v>7616</v>
      </c>
      <c r="T726" s="396" t="s">
        <v>10064</v>
      </c>
      <c r="V726"/>
    </row>
    <row r="727" spans="1:22" hidden="1" x14ac:dyDescent="0.25">
      <c r="A727" s="31">
        <v>3848</v>
      </c>
      <c r="B727" s="33" t="s">
        <v>300</v>
      </c>
      <c r="D727" s="34" t="s">
        <v>301</v>
      </c>
      <c r="E727" s="35" t="s">
        <v>10</v>
      </c>
      <c r="F727" s="35"/>
      <c r="G727" s="399" t="str">
        <f>VLOOKUP(N727,'BANG THAM CHIEU'!C:E,3,0)</f>
        <v>T-CLT13</v>
      </c>
      <c r="H727" s="53">
        <v>5</v>
      </c>
      <c r="J727" s="10" t="str">
        <f>VLOOKUP(N727,'BANG THAM CHIEU'!C:E,2,0)</f>
        <v>MB4.1</v>
      </c>
      <c r="K727" s="590">
        <f>VLOOKUP(G727,'BANG THAM CHIEU'!$E$4:F1789,2,0)*H727</f>
        <v>85000</v>
      </c>
      <c r="L727" s="598">
        <f t="shared" si="11"/>
        <v>3.6628458157373092</v>
      </c>
      <c r="N727" s="33" t="s">
        <v>6605</v>
      </c>
      <c r="O727" s="527">
        <v>44313</v>
      </c>
      <c r="P727" s="529" t="s">
        <v>10664</v>
      </c>
      <c r="Q727" s="122" t="s">
        <v>10014</v>
      </c>
      <c r="R727" s="123">
        <v>4</v>
      </c>
      <c r="S727" s="122" t="s">
        <v>7614</v>
      </c>
      <c r="T727" s="396" t="s">
        <v>8693</v>
      </c>
      <c r="V727"/>
    </row>
    <row r="728" spans="1:22" hidden="1" x14ac:dyDescent="0.25">
      <c r="A728" s="31">
        <v>3848</v>
      </c>
      <c r="B728" s="33" t="s">
        <v>300</v>
      </c>
      <c r="D728" s="34" t="s">
        <v>301</v>
      </c>
      <c r="E728" s="35" t="s">
        <v>10</v>
      </c>
      <c r="F728" s="35"/>
      <c r="G728" s="399" t="str">
        <f>VLOOKUP(N728,'BANG THAM CHIEU'!C:E,3,0)</f>
        <v>B-0566NT</v>
      </c>
      <c r="H728" s="53">
        <v>2</v>
      </c>
      <c r="J728" s="10" t="str">
        <f>VLOOKUP(N728,'BANG THAM CHIEU'!C:E,2,0)</f>
        <v>MA2.1</v>
      </c>
      <c r="K728" s="590">
        <f>VLOOKUP(G728,'BANG THAM CHIEU'!$E$4:F1790,2,0)*H728</f>
        <v>2100000</v>
      </c>
      <c r="L728" s="598">
        <f t="shared" si="11"/>
        <v>90.493837800568812</v>
      </c>
      <c r="N728" s="33" t="s">
        <v>7302</v>
      </c>
      <c r="O728" s="527">
        <v>44314</v>
      </c>
      <c r="P728" s="529" t="s">
        <v>10664</v>
      </c>
      <c r="Q728" s="122" t="s">
        <v>10014</v>
      </c>
      <c r="R728" s="123">
        <v>4</v>
      </c>
      <c r="S728" s="122" t="s">
        <v>7614</v>
      </c>
      <c r="T728" s="396" t="s">
        <v>10057</v>
      </c>
      <c r="V728"/>
    </row>
    <row r="729" spans="1:22" hidden="1" x14ac:dyDescent="0.25">
      <c r="A729" s="31">
        <v>3848</v>
      </c>
      <c r="B729" s="33" t="s">
        <v>300</v>
      </c>
      <c r="D729" s="34" t="s">
        <v>301</v>
      </c>
      <c r="E729" s="35" t="s">
        <v>10</v>
      </c>
      <c r="F729" s="35"/>
      <c r="G729" s="399" t="str">
        <f>VLOOKUP(N729,'BANG THAM CHIEU'!C:E,3,0)</f>
        <v>14x260</v>
      </c>
      <c r="H729" s="53">
        <v>1</v>
      </c>
      <c r="J729" s="10" t="str">
        <f>VLOOKUP(N729,'BANG THAM CHIEU'!C:E,2,0)</f>
        <v>MB4.1</v>
      </c>
      <c r="K729" s="590">
        <f>VLOOKUP(G729,'BANG THAM CHIEU'!$E$4:F1791,2,0)*H729</f>
        <v>70000</v>
      </c>
      <c r="L729" s="598">
        <f t="shared" si="11"/>
        <v>3.0164612600189606</v>
      </c>
      <c r="N729" s="31" t="s">
        <v>2675</v>
      </c>
      <c r="O729" s="527">
        <v>44314</v>
      </c>
      <c r="P729" s="529" t="s">
        <v>10664</v>
      </c>
      <c r="Q729" s="122" t="s">
        <v>10014</v>
      </c>
      <c r="R729" s="123">
        <v>4</v>
      </c>
      <c r="S729" s="122" t="s">
        <v>7614</v>
      </c>
      <c r="T729" s="396" t="s">
        <v>10077</v>
      </c>
      <c r="V729"/>
    </row>
    <row r="730" spans="1:22" hidden="1" x14ac:dyDescent="0.25">
      <c r="A730" s="31">
        <v>3848</v>
      </c>
      <c r="B730" s="33" t="s">
        <v>300</v>
      </c>
      <c r="D730" s="34" t="s">
        <v>301</v>
      </c>
      <c r="E730" s="35" t="s">
        <v>10</v>
      </c>
      <c r="F730" s="35"/>
      <c r="G730" s="399" t="str">
        <f>VLOOKUP(N730,'BANG THAM CHIEU'!C:E,3,0)</f>
        <v>M12x12</v>
      </c>
      <c r="H730" s="53">
        <v>10</v>
      </c>
      <c r="J730" s="10" t="str">
        <f>VLOOKUP(N730,'BANG THAM CHIEU'!C:E,2,0)</f>
        <v>MB1.1</v>
      </c>
      <c r="K730" s="590">
        <f>VLOOKUP(G730,'BANG THAM CHIEU'!$E$4:F1792,2,0)*H730</f>
        <v>50000</v>
      </c>
      <c r="L730" s="598">
        <f t="shared" si="11"/>
        <v>2.1546151857278288</v>
      </c>
      <c r="N730" s="33" t="s">
        <v>7249</v>
      </c>
      <c r="O730" s="527">
        <v>44314</v>
      </c>
      <c r="P730" s="529" t="s">
        <v>10664</v>
      </c>
      <c r="Q730" s="122" t="s">
        <v>10014</v>
      </c>
      <c r="R730" s="123">
        <v>4</v>
      </c>
      <c r="S730" s="122" t="s">
        <v>7614</v>
      </c>
      <c r="T730" s="396" t="s">
        <v>8693</v>
      </c>
      <c r="V730"/>
    </row>
    <row r="731" spans="1:22" ht="15.75" hidden="1" x14ac:dyDescent="0.25">
      <c r="A731" s="31">
        <v>3848</v>
      </c>
      <c r="B731" s="33" t="s">
        <v>300</v>
      </c>
      <c r="D731" s="34" t="s">
        <v>301</v>
      </c>
      <c r="E731" s="35" t="s">
        <v>10</v>
      </c>
      <c r="F731" s="35"/>
      <c r="G731" s="399" t="str">
        <f>VLOOKUP(N731,'BANG THAM CHIEU'!C:E,3,0)</f>
        <v>M10x120</v>
      </c>
      <c r="H731" s="53">
        <v>20</v>
      </c>
      <c r="J731" s="10" t="str">
        <f>VLOOKUP(N731,'BANG THAM CHIEU'!C:E,2,0)</f>
        <v>MB1.1</v>
      </c>
      <c r="K731" s="590">
        <f>VLOOKUP(G731,'BANG THAM CHIEU'!$E$4:F1793,2,0)*H731</f>
        <v>70000</v>
      </c>
      <c r="L731" s="598">
        <f t="shared" si="11"/>
        <v>3.0164612600189606</v>
      </c>
      <c r="N731" s="157" t="s">
        <v>6989</v>
      </c>
      <c r="O731" s="527">
        <v>44314</v>
      </c>
      <c r="P731" s="529" t="s">
        <v>10664</v>
      </c>
      <c r="Q731" s="122" t="s">
        <v>10014</v>
      </c>
      <c r="R731" s="123">
        <v>4</v>
      </c>
      <c r="S731" s="122" t="s">
        <v>7614</v>
      </c>
      <c r="T731" s="396" t="s">
        <v>8693</v>
      </c>
      <c r="V731"/>
    </row>
    <row r="732" spans="1:22" ht="15.75" hidden="1" x14ac:dyDescent="0.25">
      <c r="A732" s="31">
        <v>3848</v>
      </c>
      <c r="B732" s="33" t="s">
        <v>300</v>
      </c>
      <c r="D732" s="34" t="s">
        <v>301</v>
      </c>
      <c r="E732" s="35" t="s">
        <v>10</v>
      </c>
      <c r="F732" s="35"/>
      <c r="G732" s="399" t="str">
        <f>VLOOKUP(N732,'BANG THAM CHIEU'!C:E,3,0)</f>
        <v>M8X120</v>
      </c>
      <c r="H732" s="53">
        <v>20</v>
      </c>
      <c r="J732" s="10" t="str">
        <f>VLOOKUP(N732,'BANG THAM CHIEU'!C:E,2,0)</f>
        <v>MB1.1</v>
      </c>
      <c r="K732" s="590">
        <f>VLOOKUP(G732,'BANG THAM CHIEU'!$E$4:F1794,2,0)*H732</f>
        <v>50000</v>
      </c>
      <c r="L732" s="598">
        <f t="shared" si="11"/>
        <v>2.1546151857278288</v>
      </c>
      <c r="N732" s="157" t="s">
        <v>6991</v>
      </c>
      <c r="O732" s="527">
        <v>44314</v>
      </c>
      <c r="P732" s="529" t="s">
        <v>10664</v>
      </c>
      <c r="Q732" s="122" t="s">
        <v>10014</v>
      </c>
      <c r="R732" s="123">
        <v>4</v>
      </c>
      <c r="S732" s="122" t="s">
        <v>7614</v>
      </c>
      <c r="T732" s="396" t="s">
        <v>8693</v>
      </c>
      <c r="V732"/>
    </row>
    <row r="733" spans="1:22" ht="15.75" hidden="1" x14ac:dyDescent="0.25">
      <c r="A733" s="31">
        <v>3848</v>
      </c>
      <c r="B733" s="33" t="s">
        <v>300</v>
      </c>
      <c r="D733" s="34" t="s">
        <v>301</v>
      </c>
      <c r="E733" s="35" t="s">
        <v>10</v>
      </c>
      <c r="F733" s="35"/>
      <c r="G733" s="399">
        <f>VLOOKUP(N733,'BANG THAM CHIEU'!C:E,3,0)</f>
        <v>50250775</v>
      </c>
      <c r="H733" s="53">
        <v>1</v>
      </c>
      <c r="J733" s="10" t="str">
        <f>VLOOKUP(N733,'BANG THAM CHIEU'!C:E,2,0)</f>
        <v>MA1.2</v>
      </c>
      <c r="K733" s="590">
        <f>VLOOKUP(G733,'BANG THAM CHIEU'!$E$4:F1795,2,0)*H733</f>
        <v>1688000</v>
      </c>
      <c r="L733" s="598">
        <f t="shared" si="11"/>
        <v>72.739808670171513</v>
      </c>
      <c r="N733" s="157" t="s">
        <v>7463</v>
      </c>
      <c r="O733" s="527">
        <v>44315</v>
      </c>
      <c r="P733" s="529" t="s">
        <v>10664</v>
      </c>
      <c r="Q733" s="122" t="s">
        <v>10014</v>
      </c>
      <c r="R733" s="123">
        <v>4</v>
      </c>
      <c r="S733" s="122" t="s">
        <v>7615</v>
      </c>
      <c r="T733" s="396" t="s">
        <v>10080</v>
      </c>
      <c r="V733"/>
    </row>
    <row r="734" spans="1:22" ht="15.75" hidden="1" x14ac:dyDescent="0.25">
      <c r="A734" s="31">
        <v>3848</v>
      </c>
      <c r="B734" s="33" t="s">
        <v>300</v>
      </c>
      <c r="D734" s="34" t="s">
        <v>301</v>
      </c>
      <c r="E734" s="35" t="s">
        <v>10</v>
      </c>
      <c r="F734" s="35"/>
      <c r="G734" s="399" t="str">
        <f>VLOOKUP(N734,'BANG THAM CHIEU'!C:E,3,0)</f>
        <v>M10x120</v>
      </c>
      <c r="H734" s="53">
        <v>20</v>
      </c>
      <c r="J734" s="10" t="str">
        <f>VLOOKUP(N734,'BANG THAM CHIEU'!C:E,2,0)</f>
        <v>MB1.1</v>
      </c>
      <c r="K734" s="590">
        <f>VLOOKUP(G734,'BANG THAM CHIEU'!$E$4:F1796,2,0)*H734</f>
        <v>70000</v>
      </c>
      <c r="L734" s="598">
        <f t="shared" si="11"/>
        <v>3.0164612600189606</v>
      </c>
      <c r="N734" s="157" t="s">
        <v>6989</v>
      </c>
      <c r="O734" s="527">
        <v>44315</v>
      </c>
      <c r="P734" s="529" t="s">
        <v>10664</v>
      </c>
      <c r="Q734" s="122" t="s">
        <v>10014</v>
      </c>
      <c r="R734" s="123">
        <v>4</v>
      </c>
      <c r="S734" s="122" t="s">
        <v>7614</v>
      </c>
      <c r="T734" s="396" t="s">
        <v>10086</v>
      </c>
      <c r="V734"/>
    </row>
    <row r="735" spans="1:22" hidden="1" x14ac:dyDescent="0.25">
      <c r="A735" s="31">
        <v>3848</v>
      </c>
      <c r="B735" s="33" t="s">
        <v>300</v>
      </c>
      <c r="D735" s="34" t="s">
        <v>301</v>
      </c>
      <c r="E735" s="35" t="s">
        <v>10</v>
      </c>
      <c r="F735" s="35"/>
      <c r="G735" s="399" t="str">
        <f>VLOOKUP(N735,'BANG THAM CHIEU'!C:E,3,0)</f>
        <v>O-RV4</v>
      </c>
      <c r="H735" s="53">
        <v>1</v>
      </c>
      <c r="J735" s="10" t="str">
        <f>VLOOKUP(N735,'BANG THAM CHIEU'!C:E,2,0)</f>
        <v>MB1.1</v>
      </c>
      <c r="K735" s="590">
        <f>VLOOKUP(G735,'BANG THAM CHIEU'!$E$4:F1797,2,0)*H735</f>
        <v>70000</v>
      </c>
      <c r="L735" s="598">
        <f t="shared" si="11"/>
        <v>3.0164612600189606</v>
      </c>
      <c r="N735" s="31" t="s">
        <v>9151</v>
      </c>
      <c r="O735" s="527">
        <v>44315</v>
      </c>
      <c r="P735" s="529" t="s">
        <v>10664</v>
      </c>
      <c r="Q735" s="122" t="s">
        <v>10014</v>
      </c>
      <c r="R735" s="123">
        <v>4</v>
      </c>
      <c r="S735" s="122" t="s">
        <v>7614</v>
      </c>
      <c r="T735" s="396" t="s">
        <v>10086</v>
      </c>
      <c r="V735"/>
    </row>
    <row r="736" spans="1:22" ht="15.75" hidden="1" x14ac:dyDescent="0.25">
      <c r="A736" s="31">
        <v>3848</v>
      </c>
      <c r="B736" s="33" t="s">
        <v>300</v>
      </c>
      <c r="D736" s="34" t="s">
        <v>301</v>
      </c>
      <c r="E736" s="35" t="s">
        <v>10</v>
      </c>
      <c r="F736" s="35"/>
      <c r="G736" s="399" t="str">
        <f>VLOOKUP(N736,'BANG THAM CHIEU'!C:E,3,0)</f>
        <v>B-210</v>
      </c>
      <c r="H736" s="53">
        <v>2</v>
      </c>
      <c r="J736" s="10" t="str">
        <f>VLOOKUP(N736,'BANG THAM CHIEU'!C:E,2,0)</f>
        <v>MA1.2</v>
      </c>
      <c r="K736" s="590">
        <f>VLOOKUP(G736,'BANG THAM CHIEU'!$E$4:F1798,2,0)*H736</f>
        <v>350000</v>
      </c>
      <c r="L736" s="598">
        <f t="shared" si="11"/>
        <v>15.082306300094803</v>
      </c>
      <c r="N736" s="157" t="s">
        <v>6703</v>
      </c>
      <c r="O736" s="527">
        <v>44315</v>
      </c>
      <c r="P736" s="529" t="s">
        <v>10664</v>
      </c>
      <c r="Q736" s="122" t="s">
        <v>10014</v>
      </c>
      <c r="R736" s="123">
        <v>4</v>
      </c>
      <c r="S736" s="122" t="s">
        <v>7615</v>
      </c>
      <c r="T736" s="396" t="s">
        <v>8693</v>
      </c>
      <c r="V736"/>
    </row>
    <row r="737" spans="1:22" hidden="1" x14ac:dyDescent="0.25">
      <c r="A737" s="31">
        <v>3848</v>
      </c>
      <c r="B737" s="33" t="s">
        <v>300</v>
      </c>
      <c r="D737" s="34" t="s">
        <v>301</v>
      </c>
      <c r="E737" s="35" t="s">
        <v>10</v>
      </c>
      <c r="F737" s="35"/>
      <c r="G737" s="399" t="str">
        <f>VLOOKUP(N737,'BANG THAM CHIEU'!C:E,3,0)</f>
        <v>A-39</v>
      </c>
      <c r="H737" s="53">
        <v>2</v>
      </c>
      <c r="J737" s="10" t="str">
        <f>VLOOKUP(N737,'BANG THAM CHIEU'!C:E,2,0)</f>
        <v>MB1.1</v>
      </c>
      <c r="K737" s="590">
        <f>VLOOKUP(G737,'BANG THAM CHIEU'!$E$4:F1799,2,0)*H737</f>
        <v>40000</v>
      </c>
      <c r="L737" s="598">
        <f t="shared" si="11"/>
        <v>1.7236921485822632</v>
      </c>
      <c r="N737" s="31" t="s">
        <v>9818</v>
      </c>
      <c r="O737" s="527">
        <v>44319</v>
      </c>
      <c r="P737" s="529" t="s">
        <v>10664</v>
      </c>
      <c r="Q737" s="122" t="s">
        <v>10104</v>
      </c>
      <c r="R737" s="123">
        <v>4</v>
      </c>
      <c r="S737" s="122" t="s">
        <v>7616</v>
      </c>
      <c r="T737" s="396" t="s">
        <v>10087</v>
      </c>
      <c r="V737"/>
    </row>
    <row r="738" spans="1:22" ht="15.75" hidden="1" x14ac:dyDescent="0.25">
      <c r="A738" s="31">
        <v>3848</v>
      </c>
      <c r="B738" s="33" t="s">
        <v>300</v>
      </c>
      <c r="D738" s="34" t="s">
        <v>301</v>
      </c>
      <c r="E738" s="35" t="s">
        <v>10</v>
      </c>
      <c r="F738" s="35"/>
      <c r="G738" s="399" t="str">
        <f>VLOOKUP(N738,'BANG THAM CHIEU'!C:E,3,0)</f>
        <v>MA4</v>
      </c>
      <c r="H738" s="53">
        <v>6</v>
      </c>
      <c r="J738" s="10" t="str">
        <f>VLOOKUP(N738,'BANG THAM CHIEU'!C:E,2,0)</f>
        <v>MB2.2</v>
      </c>
      <c r="K738" s="590">
        <f>VLOOKUP(G738,'BANG THAM CHIEU'!$E$4:F1800,2,0)*H738</f>
        <v>72000</v>
      </c>
      <c r="L738" s="598">
        <f t="shared" si="11"/>
        <v>3.1026458674480737</v>
      </c>
      <c r="N738" s="157" t="s">
        <v>9641</v>
      </c>
      <c r="O738" s="527">
        <v>44319</v>
      </c>
      <c r="P738" s="529" t="s">
        <v>10664</v>
      </c>
      <c r="Q738" s="122" t="s">
        <v>10104</v>
      </c>
      <c r="R738" s="123">
        <v>4</v>
      </c>
      <c r="S738" s="122" t="s">
        <v>7615</v>
      </c>
      <c r="T738" s="396" t="s">
        <v>8693</v>
      </c>
      <c r="V738"/>
    </row>
    <row r="739" spans="1:22" ht="15.75" hidden="1" x14ac:dyDescent="0.25">
      <c r="A739" s="31">
        <v>3848</v>
      </c>
      <c r="B739" s="33" t="s">
        <v>300</v>
      </c>
      <c r="D739" s="34" t="s">
        <v>301</v>
      </c>
      <c r="E739" s="35" t="s">
        <v>10</v>
      </c>
      <c r="F739" s="35"/>
      <c r="G739" s="399">
        <f>VLOOKUP(N739,'BANG THAM CHIEU'!C:E,3,0)</f>
        <v>51092829</v>
      </c>
      <c r="H739" s="53">
        <v>1</v>
      </c>
      <c r="J739" s="10" t="str">
        <f>VLOOKUP(N739,'BANG THAM CHIEU'!C:E,2,0)</f>
        <v>MA1.12</v>
      </c>
      <c r="K739" s="590">
        <f>VLOOKUP(G739,'BANG THAM CHIEU'!$E$4:F1801,2,0)*H739</f>
        <v>3412000</v>
      </c>
      <c r="L739" s="598">
        <f t="shared" si="11"/>
        <v>147.03094027406706</v>
      </c>
      <c r="N739" s="157" t="s">
        <v>8703</v>
      </c>
      <c r="O739" s="527">
        <v>44319</v>
      </c>
      <c r="P739" s="529" t="s">
        <v>10664</v>
      </c>
      <c r="Q739" s="122" t="s">
        <v>10104</v>
      </c>
      <c r="R739" s="123">
        <v>4</v>
      </c>
      <c r="S739" s="122" t="s">
        <v>7619</v>
      </c>
      <c r="T739" s="396"/>
      <c r="V739"/>
    </row>
    <row r="740" spans="1:22" hidden="1" x14ac:dyDescent="0.25">
      <c r="A740" s="31">
        <v>3848</v>
      </c>
      <c r="B740" s="33" t="s">
        <v>300</v>
      </c>
      <c r="D740" s="34" t="s">
        <v>301</v>
      </c>
      <c r="E740" s="35" t="s">
        <v>10</v>
      </c>
      <c r="F740" s="35"/>
      <c r="G740" s="399" t="str">
        <f>VLOOKUP(N740,'BANG THAM CHIEU'!C:E,3,0)</f>
        <v>RC21</v>
      </c>
      <c r="H740" s="53">
        <v>7</v>
      </c>
      <c r="J740" s="10" t="str">
        <f>VLOOKUP(N740,'BANG THAM CHIEU'!C:E,2,0)</f>
        <v>MKHO</v>
      </c>
      <c r="K740" s="590">
        <f>VLOOKUP(G740,'BANG THAM CHIEU'!$E$4:F1802,2,0)*H740</f>
        <v>70000</v>
      </c>
      <c r="L740" s="598">
        <f t="shared" si="11"/>
        <v>3.0164612600189606</v>
      </c>
      <c r="N740" s="11" t="s">
        <v>6840</v>
      </c>
      <c r="O740" s="527">
        <v>44320</v>
      </c>
      <c r="P740" s="529" t="s">
        <v>10664</v>
      </c>
      <c r="Q740" s="122" t="s">
        <v>10104</v>
      </c>
      <c r="R740" s="123">
        <v>4</v>
      </c>
      <c r="S740" s="122" t="s">
        <v>7616</v>
      </c>
      <c r="T740" s="396" t="s">
        <v>10095</v>
      </c>
      <c r="V740"/>
    </row>
    <row r="741" spans="1:22" hidden="1" x14ac:dyDescent="0.25">
      <c r="A741" s="31">
        <v>3848</v>
      </c>
      <c r="B741" s="33" t="s">
        <v>300</v>
      </c>
      <c r="D741" s="34" t="s">
        <v>301</v>
      </c>
      <c r="E741" s="35" t="s">
        <v>10</v>
      </c>
      <c r="F741" s="35"/>
      <c r="G741" s="399" t="str">
        <f>VLOOKUP(N741,'BANG THAM CHIEU'!C:E,3,0)</f>
        <v>410A</v>
      </c>
      <c r="H741" s="53">
        <v>1</v>
      </c>
      <c r="J741" s="10" t="str">
        <f>VLOOKUP(N741,'BANG THAM CHIEU'!C:E,2,0)</f>
        <v>MKHO</v>
      </c>
      <c r="K741" s="590">
        <f>VLOOKUP(G741,'BANG THAM CHIEU'!$E$4:F1803,2,0)*H741</f>
        <v>2475000</v>
      </c>
      <c r="L741" s="598">
        <f t="shared" si="11"/>
        <v>106.65345169352753</v>
      </c>
      <c r="N741" s="31" t="s">
        <v>9414</v>
      </c>
      <c r="O741" s="527">
        <v>44321</v>
      </c>
      <c r="P741" s="529" t="s">
        <v>10664</v>
      </c>
      <c r="Q741" s="122" t="s">
        <v>10104</v>
      </c>
      <c r="R741" s="123">
        <v>4</v>
      </c>
      <c r="S741" s="122" t="s">
        <v>9376</v>
      </c>
      <c r="T741" s="396" t="s">
        <v>10099</v>
      </c>
      <c r="V741"/>
    </row>
    <row r="742" spans="1:22" hidden="1" x14ac:dyDescent="0.25">
      <c r="A742" s="31">
        <v>3848</v>
      </c>
      <c r="B742" s="33" t="s">
        <v>300</v>
      </c>
      <c r="D742" s="34" t="s">
        <v>301</v>
      </c>
      <c r="E742" s="35" t="s">
        <v>10</v>
      </c>
      <c r="F742" s="35"/>
      <c r="G742" s="399" t="str">
        <f>VLOOKUP(N742,'BANG THAM CHIEU'!C:E,3,0)</f>
        <v>B-0566NT</v>
      </c>
      <c r="H742" s="53">
        <v>3</v>
      </c>
      <c r="J742" s="10" t="str">
        <f>VLOOKUP(N742,'BANG THAM CHIEU'!C:E,2,0)</f>
        <v>MA2.1</v>
      </c>
      <c r="K742" s="590">
        <f>VLOOKUP(G742,'BANG THAM CHIEU'!$E$4:F1804,2,0)*H742</f>
        <v>3150000</v>
      </c>
      <c r="L742" s="598">
        <f t="shared" si="11"/>
        <v>135.74075670085324</v>
      </c>
      <c r="N742" s="33" t="s">
        <v>7302</v>
      </c>
      <c r="O742" s="527">
        <v>44321</v>
      </c>
      <c r="P742" s="529" t="s">
        <v>10664</v>
      </c>
      <c r="Q742" s="122" t="s">
        <v>10104</v>
      </c>
      <c r="R742" s="123">
        <v>4</v>
      </c>
      <c r="S742" s="122" t="s">
        <v>7614</v>
      </c>
      <c r="T742" s="396" t="s">
        <v>9786</v>
      </c>
      <c r="V742"/>
    </row>
    <row r="743" spans="1:22" hidden="1" x14ac:dyDescent="0.25">
      <c r="A743" s="31">
        <v>3848</v>
      </c>
      <c r="B743" s="33" t="s">
        <v>300</v>
      </c>
      <c r="D743" s="34" t="s">
        <v>301</v>
      </c>
      <c r="E743" s="35" t="s">
        <v>10</v>
      </c>
      <c r="F743" s="35"/>
      <c r="G743" s="399" t="str">
        <f>VLOOKUP(N743,'BANG THAM CHIEU'!C:E,3,0)</f>
        <v>B-444.3</v>
      </c>
      <c r="H743" s="53">
        <v>1</v>
      </c>
      <c r="J743" s="10" t="str">
        <f>VLOOKUP(N743,'BANG THAM CHIEU'!C:E,2,0)</f>
        <v>MA1.2</v>
      </c>
      <c r="K743" s="590">
        <f>VLOOKUP(G743,'BANG THAM CHIEU'!$E$4:F1805,2,0)*H743</f>
        <v>221591</v>
      </c>
      <c r="L743" s="598">
        <f t="shared" si="11"/>
        <v>9.5488666724123075</v>
      </c>
      <c r="N743" s="11" t="s">
        <v>4449</v>
      </c>
      <c r="O743" s="527">
        <v>44321</v>
      </c>
      <c r="P743" s="529" t="s">
        <v>10664</v>
      </c>
      <c r="Q743" s="122" t="s">
        <v>10104</v>
      </c>
      <c r="R743" s="123">
        <v>4</v>
      </c>
      <c r="S743" s="122" t="s">
        <v>7614</v>
      </c>
      <c r="T743" s="396" t="s">
        <v>9786</v>
      </c>
      <c r="V743"/>
    </row>
    <row r="744" spans="1:22" hidden="1" x14ac:dyDescent="0.25">
      <c r="A744" s="31">
        <v>3848</v>
      </c>
      <c r="B744" s="33" t="s">
        <v>300</v>
      </c>
      <c r="D744" s="34" t="s">
        <v>301</v>
      </c>
      <c r="E744" s="35" t="s">
        <v>10</v>
      </c>
      <c r="F744" s="35"/>
      <c r="G744" s="399" t="str">
        <f>VLOOKUP(N744,'BANG THAM CHIEU'!C:E,3,0)</f>
        <v>B-999.3</v>
      </c>
      <c r="H744" s="53">
        <v>1</v>
      </c>
      <c r="J744" s="10" t="str">
        <f>VLOOKUP(N744,'BANG THAM CHIEU'!C:E,2,0)</f>
        <v>MA1.2</v>
      </c>
      <c r="K744" s="590">
        <f>VLOOKUP(G744,'BANG THAM CHIEU'!$E$4:F1806,2,0)*H744</f>
        <v>210227</v>
      </c>
      <c r="L744" s="598">
        <f t="shared" si="11"/>
        <v>9.0591657330000857</v>
      </c>
      <c r="N744" s="33" t="s">
        <v>3047</v>
      </c>
      <c r="O744" s="527">
        <v>44321</v>
      </c>
      <c r="P744" s="529" t="s">
        <v>10664</v>
      </c>
      <c r="Q744" s="122" t="s">
        <v>10104</v>
      </c>
      <c r="R744" s="123">
        <v>4</v>
      </c>
      <c r="S744" s="122" t="s">
        <v>7614</v>
      </c>
      <c r="T744" s="396" t="s">
        <v>9786</v>
      </c>
      <c r="V744"/>
    </row>
    <row r="745" spans="1:22" hidden="1" x14ac:dyDescent="0.25">
      <c r="A745" s="31">
        <v>3848</v>
      </c>
      <c r="B745" s="33" t="s">
        <v>300</v>
      </c>
      <c r="D745" s="34" t="s">
        <v>301</v>
      </c>
      <c r="E745" s="35" t="s">
        <v>10</v>
      </c>
      <c r="F745" s="35"/>
      <c r="G745" s="372" t="str">
        <f>VLOOKUP(N745,'BANG THAM CHIEU'!C:E,3,0)</f>
        <v>TKN-04</v>
      </c>
      <c r="H745" s="53">
        <v>1</v>
      </c>
      <c r="J745" s="10" t="str">
        <f>VLOOKUP(N745,'BANG THAM CHIEU'!C:E,2,0)</f>
        <v>MKHO</v>
      </c>
      <c r="K745" s="590">
        <f>VLOOKUP(G745,'BANG THAM CHIEU'!$E$4:F1807,2,0)*H745</f>
        <v>2000</v>
      </c>
      <c r="L745" s="598">
        <f t="shared" si="11"/>
        <v>8.6184607429113158E-2</v>
      </c>
      <c r="N745" s="11" t="s">
        <v>6617</v>
      </c>
      <c r="O745" s="527">
        <v>44321</v>
      </c>
      <c r="P745" s="529" t="s">
        <v>10664</v>
      </c>
      <c r="Q745" s="122" t="s">
        <v>10104</v>
      </c>
      <c r="R745" s="123">
        <v>4</v>
      </c>
      <c r="S745" s="122" t="s">
        <v>7616</v>
      </c>
      <c r="T745" s="396" t="s">
        <v>8693</v>
      </c>
      <c r="V745"/>
    </row>
    <row r="746" spans="1:22" hidden="1" x14ac:dyDescent="0.25">
      <c r="A746" s="31">
        <v>3848</v>
      </c>
      <c r="B746" s="33" t="s">
        <v>300</v>
      </c>
      <c r="D746" s="34" t="s">
        <v>301</v>
      </c>
      <c r="E746" s="35" t="s">
        <v>10</v>
      </c>
      <c r="F746" s="35"/>
      <c r="G746" s="372" t="str">
        <f>VLOOKUP(N746,'BANG THAM CHIEU'!C:E,3,0)</f>
        <v>B-015</v>
      </c>
      <c r="H746" s="53">
        <v>11</v>
      </c>
      <c r="J746" s="10" t="str">
        <f>VLOOKUP(N746,'BANG THAM CHIEU'!C:E,2,0)</f>
        <v>MA1.2</v>
      </c>
      <c r="K746" s="590">
        <f>VLOOKUP(G746,'BANG THAM CHIEU'!$E$4:F1808,2,0)*H746</f>
        <v>220000</v>
      </c>
      <c r="L746" s="598">
        <f t="shared" si="11"/>
        <v>9.4803068172024485</v>
      </c>
      <c r="N746" s="11" t="s">
        <v>7233</v>
      </c>
      <c r="O746" s="527">
        <v>44321</v>
      </c>
      <c r="P746" s="529" t="s">
        <v>10664</v>
      </c>
      <c r="Q746" s="122" t="s">
        <v>10104</v>
      </c>
      <c r="R746" s="123">
        <v>4</v>
      </c>
      <c r="S746" s="122" t="s">
        <v>7614</v>
      </c>
      <c r="T746" s="396" t="s">
        <v>8693</v>
      </c>
      <c r="V746"/>
    </row>
    <row r="747" spans="1:22" hidden="1" x14ac:dyDescent="0.25">
      <c r="A747" s="31">
        <v>3848</v>
      </c>
      <c r="B747" s="33" t="s">
        <v>300</v>
      </c>
      <c r="D747" s="34" t="s">
        <v>301</v>
      </c>
      <c r="E747" s="35" t="s">
        <v>10</v>
      </c>
      <c r="G747" s="372" t="str">
        <f>VLOOKUP(N747,'BANG THAM CHIEU'!C:E,3,0)</f>
        <v>BT-01</v>
      </c>
      <c r="H747" s="53">
        <v>20</v>
      </c>
      <c r="J747" s="10" t="str">
        <f>VLOOKUP(N747,'BANG THAM CHIEU'!C:E,2,0)</f>
        <v>MA2.2</v>
      </c>
      <c r="K747" s="590">
        <f>VLOOKUP(G747,'BANG THAM CHIEU'!$E$4:F1809,2,0)*H747</f>
        <v>240000</v>
      </c>
      <c r="L747" s="598">
        <f t="shared" si="11"/>
        <v>10.34215289149358</v>
      </c>
      <c r="N747" s="11" t="s">
        <v>10072</v>
      </c>
      <c r="O747" s="527">
        <v>44321</v>
      </c>
      <c r="P747" s="529" t="s">
        <v>10664</v>
      </c>
      <c r="Q747" s="122" t="s">
        <v>10104</v>
      </c>
      <c r="R747" s="123">
        <v>4</v>
      </c>
      <c r="S747" s="122" t="s">
        <v>7614</v>
      </c>
      <c r="T747" s="396" t="s">
        <v>8693</v>
      </c>
      <c r="V747"/>
    </row>
    <row r="748" spans="1:22" hidden="1" x14ac:dyDescent="0.25">
      <c r="A748" s="31">
        <v>3848</v>
      </c>
      <c r="B748" s="33" t="s">
        <v>300</v>
      </c>
      <c r="D748" s="34" t="s">
        <v>301</v>
      </c>
      <c r="E748" s="35" t="s">
        <v>10</v>
      </c>
      <c r="F748" s="35"/>
      <c r="G748" s="372" t="str">
        <f>VLOOKUP(N748,'BANG THAM CHIEU'!C:E,3,0)</f>
        <v>T-KS6</v>
      </c>
      <c r="H748" s="53">
        <v>2</v>
      </c>
      <c r="J748" s="10" t="str">
        <f>VLOOKUP(N748,'BANG THAM CHIEU'!C:E,2,0)</f>
        <v>MB4.1</v>
      </c>
      <c r="K748" s="590">
        <f>VLOOKUP(G748,'BANG THAM CHIEU'!$E$4:F1810,2,0)*H748</f>
        <v>112000</v>
      </c>
      <c r="L748" s="598">
        <f t="shared" si="11"/>
        <v>4.8263380160303369</v>
      </c>
      <c r="N748" s="11" t="s">
        <v>7907</v>
      </c>
      <c r="O748" s="527">
        <v>44321</v>
      </c>
      <c r="P748" s="529" t="s">
        <v>10664</v>
      </c>
      <c r="Q748" s="122" t="s">
        <v>10104</v>
      </c>
      <c r="R748" s="123">
        <v>4</v>
      </c>
      <c r="S748" s="122" t="s">
        <v>7620</v>
      </c>
      <c r="T748" s="396" t="s">
        <v>8693</v>
      </c>
      <c r="V748"/>
    </row>
    <row r="749" spans="1:22" hidden="1" x14ac:dyDescent="0.25">
      <c r="A749" s="31">
        <v>3848</v>
      </c>
      <c r="B749" s="33" t="s">
        <v>300</v>
      </c>
      <c r="D749" s="34" t="s">
        <v>301</v>
      </c>
      <c r="E749" s="35" t="s">
        <v>10</v>
      </c>
      <c r="G749" s="372" t="str">
        <f>VLOOKUP(N749,'BANG THAM CHIEU'!C:E,3,0)</f>
        <v>T-KS8.5</v>
      </c>
      <c r="H749" s="53">
        <v>2</v>
      </c>
      <c r="J749" s="10" t="str">
        <f>VLOOKUP(N749,'BANG THAM CHIEU'!C:E,2,0)</f>
        <v>MB4.1</v>
      </c>
      <c r="K749" s="590">
        <f>VLOOKUP(G749,'BANG THAM CHIEU'!$E$4:F1811,2,0)*H749</f>
        <v>180000</v>
      </c>
      <c r="L749" s="598">
        <f t="shared" si="11"/>
        <v>7.756614668620184</v>
      </c>
      <c r="N749" s="11" t="s">
        <v>7912</v>
      </c>
      <c r="O749" s="527">
        <v>44321</v>
      </c>
      <c r="P749" s="529" t="s">
        <v>10664</v>
      </c>
      <c r="Q749" s="122" t="s">
        <v>10104</v>
      </c>
      <c r="R749" s="123">
        <v>4</v>
      </c>
      <c r="S749" s="122" t="s">
        <v>7620</v>
      </c>
      <c r="T749" s="396" t="s">
        <v>8693</v>
      </c>
      <c r="V749"/>
    </row>
    <row r="750" spans="1:22" ht="15.75" hidden="1" x14ac:dyDescent="0.25">
      <c r="A750" s="31">
        <v>3848</v>
      </c>
      <c r="B750" s="33" t="s">
        <v>300</v>
      </c>
      <c r="D750" s="34" t="s">
        <v>301</v>
      </c>
      <c r="E750" s="35" t="s">
        <v>10</v>
      </c>
      <c r="F750" s="35"/>
      <c r="G750" s="399">
        <f>VLOOKUP(N750,'BANG THAM CHIEU'!C:E,3,0)</f>
        <v>51038315</v>
      </c>
      <c r="H750" s="53">
        <v>1</v>
      </c>
      <c r="J750" s="10" t="str">
        <f>VLOOKUP(N750,'BANG THAM CHIEU'!C:E,2,0)</f>
        <v>MA1</v>
      </c>
      <c r="K750" s="590">
        <f>VLOOKUP(G750,'BANG THAM CHIEU'!$E$4:F1812,2,0)*H750</f>
        <v>104310000</v>
      </c>
      <c r="L750" s="598">
        <f t="shared" si="11"/>
        <v>4494.9582004653967</v>
      </c>
      <c r="N750" s="157" t="s">
        <v>7125</v>
      </c>
      <c r="O750" s="527">
        <v>44322</v>
      </c>
      <c r="P750" s="529" t="s">
        <v>10664</v>
      </c>
      <c r="Q750" s="122" t="s">
        <v>10104</v>
      </c>
      <c r="R750" s="123">
        <v>4</v>
      </c>
      <c r="S750" s="122" t="s">
        <v>7615</v>
      </c>
      <c r="T750" s="396" t="s">
        <v>9872</v>
      </c>
      <c r="V750"/>
    </row>
    <row r="751" spans="1:22" hidden="1" x14ac:dyDescent="0.25">
      <c r="A751" s="31">
        <v>3848</v>
      </c>
      <c r="B751" s="33" t="s">
        <v>300</v>
      </c>
      <c r="D751" s="34" t="s">
        <v>301</v>
      </c>
      <c r="E751" s="35" t="s">
        <v>10</v>
      </c>
      <c r="G751" s="372" t="str">
        <f>VLOOKUP(N751,'BANG THAM CHIEU'!C:E,3,0)</f>
        <v>B-0566NT</v>
      </c>
      <c r="H751" s="53">
        <v>2</v>
      </c>
      <c r="J751" s="10" t="str">
        <f>VLOOKUP(N751,'BANG THAM CHIEU'!C:E,2,0)</f>
        <v>MA2.1</v>
      </c>
      <c r="K751" s="590">
        <f>VLOOKUP(G751,'BANG THAM CHIEU'!$E$4:F1813,2,0)*H751</f>
        <v>2100000</v>
      </c>
      <c r="L751" s="598">
        <f t="shared" si="11"/>
        <v>90.493837800568812</v>
      </c>
      <c r="N751" s="33" t="s">
        <v>7302</v>
      </c>
      <c r="O751" s="527">
        <v>44322</v>
      </c>
      <c r="P751" s="529" t="s">
        <v>10664</v>
      </c>
      <c r="Q751" s="122" t="s">
        <v>10104</v>
      </c>
      <c r="R751" s="123">
        <v>4</v>
      </c>
      <c r="S751" s="122" t="s">
        <v>7614</v>
      </c>
      <c r="T751" s="396" t="s">
        <v>10105</v>
      </c>
      <c r="V751"/>
    </row>
    <row r="752" spans="1:22" hidden="1" x14ac:dyDescent="0.25">
      <c r="A752" s="31">
        <v>3848</v>
      </c>
      <c r="B752" s="33" t="s">
        <v>300</v>
      </c>
      <c r="D752" s="34" t="s">
        <v>301</v>
      </c>
      <c r="E752" s="35" t="s">
        <v>10</v>
      </c>
      <c r="F752" s="35"/>
      <c r="G752" s="372" t="str">
        <f>VLOOKUP(N752,'BANG THAM CHIEU'!C:E,3,0)</f>
        <v>O-GS911K</v>
      </c>
      <c r="H752" s="53">
        <v>1</v>
      </c>
      <c r="J752" s="10" t="str">
        <f>VLOOKUP(N752,'BANG THAM CHIEU'!C:E,2,0)</f>
        <v>MC4.1</v>
      </c>
      <c r="K752" s="590">
        <f>VLOOKUP(G752,'BANG THAM CHIEU'!$E$4:F1814,2,0)*H752</f>
        <v>1470000</v>
      </c>
      <c r="L752" s="598">
        <f t="shared" si="11"/>
        <v>63.34568646039817</v>
      </c>
      <c r="N752" s="33" t="s">
        <v>2593</v>
      </c>
      <c r="O752" s="527">
        <v>44323</v>
      </c>
      <c r="P752" s="529" t="s">
        <v>10664</v>
      </c>
      <c r="Q752" s="122" t="s">
        <v>10104</v>
      </c>
      <c r="R752" s="123">
        <v>4</v>
      </c>
      <c r="S752" s="122" t="s">
        <v>7615</v>
      </c>
      <c r="T752" s="396" t="s">
        <v>10107</v>
      </c>
      <c r="V752"/>
    </row>
    <row r="753" spans="1:22" hidden="1" x14ac:dyDescent="0.25">
      <c r="A753" s="31">
        <v>3848</v>
      </c>
      <c r="B753" s="33" t="s">
        <v>300</v>
      </c>
      <c r="D753" s="34" t="s">
        <v>301</v>
      </c>
      <c r="E753" s="35" t="s">
        <v>10</v>
      </c>
      <c r="G753" s="372" t="str">
        <f>VLOOKUP(N753,'BANG THAM CHIEU'!C:E,3,0)</f>
        <v>A80</v>
      </c>
      <c r="H753" s="53">
        <v>20</v>
      </c>
      <c r="J753" s="10" t="str">
        <f>VLOOKUP(N753,'BANG THAM CHIEU'!C:E,2,0)</f>
        <v>MKHO</v>
      </c>
      <c r="K753" s="590">
        <f>VLOOKUP(G753,'BANG THAM CHIEU'!$E$4:F1815,2,0)*H753</f>
        <v>258040</v>
      </c>
      <c r="L753" s="598">
        <f t="shared" si="11"/>
        <v>11.119538050504181</v>
      </c>
      <c r="N753" s="11" t="s">
        <v>9332</v>
      </c>
      <c r="O753" s="527">
        <v>44323</v>
      </c>
      <c r="P753" s="529" t="s">
        <v>10664</v>
      </c>
      <c r="Q753" s="122" t="s">
        <v>10104</v>
      </c>
      <c r="R753" s="123">
        <v>4</v>
      </c>
      <c r="S753" s="122" t="s">
        <v>8816</v>
      </c>
      <c r="T753" s="396" t="s">
        <v>9623</v>
      </c>
      <c r="V753"/>
    </row>
    <row r="754" spans="1:22" hidden="1" x14ac:dyDescent="0.25">
      <c r="A754" s="31">
        <v>3848</v>
      </c>
      <c r="B754" s="33" t="s">
        <v>300</v>
      </c>
      <c r="D754" s="34" t="s">
        <v>301</v>
      </c>
      <c r="E754" s="35" t="s">
        <v>10</v>
      </c>
      <c r="F754" s="35"/>
      <c r="G754" s="372" t="str">
        <f>VLOOKUP(N754,'BANG THAM CHIEU'!C:E,3,0)</f>
        <v>B1</v>
      </c>
      <c r="H754" s="53">
        <v>1</v>
      </c>
      <c r="J754" s="10" t="str">
        <f>VLOOKUP(N754,'BANG THAM CHIEU'!C:E,2,0)</f>
        <v>MA1.3</v>
      </c>
      <c r="K754" s="590">
        <f>VLOOKUP(G754,'BANG THAM CHIEU'!$E$4:F1816,2,0)*H754</f>
        <v>32000</v>
      </c>
      <c r="L754" s="598">
        <f t="shared" si="11"/>
        <v>1.3789537188658105</v>
      </c>
      <c r="N754" s="11" t="s">
        <v>2572</v>
      </c>
      <c r="O754" s="527">
        <v>44323</v>
      </c>
      <c r="P754" s="529" t="s">
        <v>10664</v>
      </c>
      <c r="Q754" s="122" t="s">
        <v>10104</v>
      </c>
      <c r="R754" s="123">
        <v>4</v>
      </c>
      <c r="S754" s="122" t="s">
        <v>10108</v>
      </c>
      <c r="T754" s="396" t="s">
        <v>10109</v>
      </c>
      <c r="V754"/>
    </row>
    <row r="755" spans="1:22" hidden="1" x14ac:dyDescent="0.25">
      <c r="A755" s="31">
        <v>3848</v>
      </c>
      <c r="B755" s="33" t="s">
        <v>300</v>
      </c>
      <c r="D755" s="34" t="s">
        <v>301</v>
      </c>
      <c r="E755" s="35" t="s">
        <v>10</v>
      </c>
      <c r="G755" s="372" t="str">
        <f>VLOOKUP(N755,'BANG THAM CHIEU'!C:E,3,0)</f>
        <v>E-2x1.5</v>
      </c>
      <c r="H755" s="53">
        <v>1</v>
      </c>
      <c r="J755" s="10" t="str">
        <f>VLOOKUP(N755,'BANG THAM CHIEU'!C:E,2,0)</f>
        <v>MC1.2</v>
      </c>
      <c r="K755" s="590">
        <f>VLOOKUP(G755,'BANG THAM CHIEU'!$E$4:F1817,2,0)*H755</f>
        <v>778554</v>
      </c>
      <c r="L755" s="598">
        <f t="shared" si="11"/>
        <v>33.549685426182883</v>
      </c>
      <c r="N755" s="11" t="s">
        <v>7902</v>
      </c>
      <c r="O755" s="527">
        <v>44323</v>
      </c>
      <c r="P755" s="529" t="s">
        <v>10664</v>
      </c>
      <c r="Q755" s="122" t="s">
        <v>10104</v>
      </c>
      <c r="R755" s="123">
        <v>4</v>
      </c>
      <c r="S755" s="122" t="s">
        <v>7619</v>
      </c>
      <c r="T755" s="396" t="s">
        <v>8693</v>
      </c>
      <c r="V755"/>
    </row>
    <row r="756" spans="1:22" hidden="1" x14ac:dyDescent="0.25">
      <c r="A756" s="31">
        <v>3848</v>
      </c>
      <c r="B756" s="33" t="s">
        <v>300</v>
      </c>
      <c r="D756" s="34" t="s">
        <v>301</v>
      </c>
      <c r="E756" s="35" t="s">
        <v>10</v>
      </c>
      <c r="F756" s="35"/>
      <c r="G756" s="372" t="str">
        <f>VLOOKUP(N756,'BANG THAM CHIEU'!C:E,3,0)</f>
        <v>T-CLT12</v>
      </c>
      <c r="H756" s="53">
        <v>1</v>
      </c>
      <c r="J756" s="10" t="str">
        <f>VLOOKUP(N756,'BANG THAM CHIEU'!C:E,2,0)</f>
        <v>MB4.1</v>
      </c>
      <c r="K756" s="590">
        <f>VLOOKUP(G756,'BANG THAM CHIEU'!$E$4:F1818,2,0)*H756</f>
        <v>25000</v>
      </c>
      <c r="L756" s="598">
        <f t="shared" si="11"/>
        <v>1.0773075928639144</v>
      </c>
      <c r="N756" s="33" t="s">
        <v>9890</v>
      </c>
      <c r="O756" s="527">
        <v>44324</v>
      </c>
      <c r="P756" s="529" t="s">
        <v>10664</v>
      </c>
      <c r="Q756" s="122" t="s">
        <v>10104</v>
      </c>
      <c r="R756" s="123">
        <v>4</v>
      </c>
      <c r="S756" s="122" t="s">
        <v>7619</v>
      </c>
      <c r="T756" s="396" t="s">
        <v>10119</v>
      </c>
      <c r="V756"/>
    </row>
    <row r="757" spans="1:22" hidden="1" x14ac:dyDescent="0.25">
      <c r="A757" s="31">
        <v>3848</v>
      </c>
      <c r="B757" s="33" t="s">
        <v>300</v>
      </c>
      <c r="D757" s="34" t="s">
        <v>301</v>
      </c>
      <c r="E757" s="35" t="s">
        <v>10</v>
      </c>
      <c r="G757" s="372" t="str">
        <f>VLOOKUP(N757,'BANG THAM CHIEU'!C:E,3,0)</f>
        <v>TKN-8</v>
      </c>
      <c r="H757" s="53">
        <v>10</v>
      </c>
      <c r="J757" s="10" t="str">
        <f>VLOOKUP(N757,'BANG THAM CHIEU'!C:E,2,0)</f>
        <v>MKHO</v>
      </c>
      <c r="K757" s="590">
        <f>VLOOKUP(G757,'BANG THAM CHIEU'!$E$4:F1819,2,0)*H757</f>
        <v>30000</v>
      </c>
      <c r="L757" s="598">
        <f t="shared" si="11"/>
        <v>1.2927691114366975</v>
      </c>
      <c r="N757" s="11" t="s">
        <v>6615</v>
      </c>
      <c r="O757" s="527">
        <v>44324</v>
      </c>
      <c r="P757" s="529" t="s">
        <v>10664</v>
      </c>
      <c r="Q757" s="122" t="s">
        <v>10104</v>
      </c>
      <c r="R757" s="123">
        <v>4</v>
      </c>
      <c r="S757" s="122" t="s">
        <v>7619</v>
      </c>
      <c r="T757" s="396" t="s">
        <v>10119</v>
      </c>
      <c r="V757"/>
    </row>
    <row r="758" spans="1:22" hidden="1" x14ac:dyDescent="0.25">
      <c r="A758" s="31">
        <v>3848</v>
      </c>
      <c r="B758" s="33" t="s">
        <v>300</v>
      </c>
      <c r="D758" s="34" t="s">
        <v>301</v>
      </c>
      <c r="E758" s="35" t="s">
        <v>10</v>
      </c>
      <c r="F758" s="35"/>
      <c r="G758" s="372" t="str">
        <f>VLOOKUP(N758,'BANG THAM CHIEU'!C:E,3,0)</f>
        <v>TKN-05</v>
      </c>
      <c r="H758" s="53">
        <v>10</v>
      </c>
      <c r="J758" s="10" t="str">
        <f>VLOOKUP(N758,'BANG THAM CHIEU'!C:E,2,0)</f>
        <v>MKHO</v>
      </c>
      <c r="K758" s="590">
        <f>VLOOKUP(G758,'BANG THAM CHIEU'!$E$4:F1820,2,0)*H758</f>
        <v>25000</v>
      </c>
      <c r="L758" s="598">
        <f t="shared" si="11"/>
        <v>1.0773075928639144</v>
      </c>
      <c r="N758" s="33" t="s">
        <v>6616</v>
      </c>
      <c r="O758" s="527">
        <v>44324</v>
      </c>
      <c r="P758" s="529" t="s">
        <v>10664</v>
      </c>
      <c r="Q758" s="122" t="s">
        <v>10104</v>
      </c>
      <c r="R758" s="123">
        <v>4</v>
      </c>
      <c r="S758" s="122" t="s">
        <v>7619</v>
      </c>
      <c r="T758" s="396" t="s">
        <v>10119</v>
      </c>
      <c r="V758"/>
    </row>
    <row r="759" spans="1:22" hidden="1" x14ac:dyDescent="0.25">
      <c r="A759" s="31">
        <v>3848</v>
      </c>
      <c r="B759" s="33" t="s">
        <v>300</v>
      </c>
      <c r="D759" s="34" t="s">
        <v>301</v>
      </c>
      <c r="E759" s="35" t="s">
        <v>10</v>
      </c>
      <c r="G759" s="372" t="str">
        <f>VLOOKUP(N759,'BANG THAM CHIEU'!C:E,3,0)</f>
        <v>TKN-04</v>
      </c>
      <c r="H759" s="53">
        <v>10</v>
      </c>
      <c r="J759" s="10" t="str">
        <f>VLOOKUP(N759,'BANG THAM CHIEU'!C:E,2,0)</f>
        <v>MKHO</v>
      </c>
      <c r="K759" s="590">
        <f>VLOOKUP(G759,'BANG THAM CHIEU'!$E$4:F1821,2,0)*H759</f>
        <v>20000</v>
      </c>
      <c r="L759" s="598">
        <f t="shared" si="11"/>
        <v>0.86184607429113158</v>
      </c>
      <c r="N759" s="31" t="s">
        <v>6617</v>
      </c>
      <c r="O759" s="527">
        <v>44324</v>
      </c>
      <c r="P759" s="529" t="s">
        <v>10664</v>
      </c>
      <c r="Q759" s="122" t="s">
        <v>10104</v>
      </c>
      <c r="R759" s="123">
        <v>4</v>
      </c>
      <c r="S759" s="122" t="s">
        <v>7619</v>
      </c>
      <c r="T759" s="396" t="s">
        <v>10119</v>
      </c>
      <c r="V759"/>
    </row>
    <row r="760" spans="1:22" hidden="1" x14ac:dyDescent="0.25">
      <c r="A760" s="31">
        <v>3848</v>
      </c>
      <c r="B760" s="33" t="s">
        <v>300</v>
      </c>
      <c r="D760" s="34" t="s">
        <v>301</v>
      </c>
      <c r="E760" s="35" t="s">
        <v>10</v>
      </c>
      <c r="F760" s="35"/>
      <c r="G760" s="372" t="str">
        <f>VLOOKUP(N760,'BANG THAM CHIEU'!C:E,3,0)</f>
        <v>O-VX2</v>
      </c>
      <c r="H760" s="53">
        <v>1</v>
      </c>
      <c r="J760" s="10" t="str">
        <f>VLOOKUP(N760,'BANG THAM CHIEU'!C:E,2,0)</f>
        <v>MB1.1</v>
      </c>
      <c r="K760" s="590">
        <f>VLOOKUP(G760,'BANG THAM CHIEU'!$E$4:F1822,2,0)*H760</f>
        <v>75000</v>
      </c>
      <c r="L760" s="598">
        <f t="shared" si="11"/>
        <v>3.2319227785917435</v>
      </c>
      <c r="N760" s="11" t="s">
        <v>7300</v>
      </c>
      <c r="O760" s="527">
        <v>44324</v>
      </c>
      <c r="P760" s="529" t="s">
        <v>10664</v>
      </c>
      <c r="Q760" s="122" t="s">
        <v>10104</v>
      </c>
      <c r="R760" s="123">
        <v>4</v>
      </c>
      <c r="S760" s="122" t="s">
        <v>7619</v>
      </c>
      <c r="T760" s="396" t="s">
        <v>10119</v>
      </c>
      <c r="V760"/>
    </row>
    <row r="761" spans="1:22" hidden="1" x14ac:dyDescent="0.25">
      <c r="A761" s="31">
        <v>3848</v>
      </c>
      <c r="B761" s="33" t="s">
        <v>300</v>
      </c>
      <c r="D761" s="34" t="s">
        <v>301</v>
      </c>
      <c r="E761" s="35" t="s">
        <v>10</v>
      </c>
      <c r="G761" s="372" t="str">
        <f>VLOOKUP(N761,'BANG THAM CHIEU'!C:E,3,0)</f>
        <v>O-VX3</v>
      </c>
      <c r="H761" s="53">
        <v>1</v>
      </c>
      <c r="J761" s="10" t="str">
        <f>VLOOKUP(N761,'BANG THAM CHIEU'!C:E,2,0)</f>
        <v>MB1.1</v>
      </c>
      <c r="K761" s="590">
        <f>VLOOKUP(G761,'BANG THAM CHIEU'!$E$4:F1823,2,0)*H761</f>
        <v>250000</v>
      </c>
      <c r="L761" s="598">
        <f t="shared" si="11"/>
        <v>10.773075928639145</v>
      </c>
      <c r="N761" s="11" t="s">
        <v>6593</v>
      </c>
      <c r="O761" s="527">
        <v>44324</v>
      </c>
      <c r="P761" s="529" t="s">
        <v>10664</v>
      </c>
      <c r="Q761" s="122" t="s">
        <v>10104</v>
      </c>
      <c r="R761" s="123">
        <v>4</v>
      </c>
      <c r="S761" s="122" t="s">
        <v>7619</v>
      </c>
      <c r="T761" s="396" t="s">
        <v>10119</v>
      </c>
      <c r="V761"/>
    </row>
    <row r="762" spans="1:22" hidden="1" x14ac:dyDescent="0.25">
      <c r="A762" s="31">
        <v>3848</v>
      </c>
      <c r="B762" s="33" t="s">
        <v>300</v>
      </c>
      <c r="D762" s="34" t="s">
        <v>301</v>
      </c>
      <c r="E762" s="35" t="s">
        <v>10</v>
      </c>
      <c r="F762" s="35"/>
      <c r="G762" s="372" t="str">
        <f>VLOOKUP(N762,'BANG THAM CHIEU'!C:E,3,0)</f>
        <v>T-CLT13</v>
      </c>
      <c r="H762" s="53">
        <v>5</v>
      </c>
      <c r="J762" s="10" t="str">
        <f>VLOOKUP(N762,'BANG THAM CHIEU'!C:E,2,0)</f>
        <v>MB4.1</v>
      </c>
      <c r="K762" s="590">
        <f>VLOOKUP(G762,'BANG THAM CHIEU'!$E$4:F1824,2,0)*H762</f>
        <v>85000</v>
      </c>
      <c r="L762" s="598">
        <f t="shared" si="11"/>
        <v>3.6628458157373092</v>
      </c>
      <c r="N762" s="31" t="s">
        <v>6605</v>
      </c>
      <c r="O762" s="527">
        <v>44324</v>
      </c>
      <c r="P762" s="529" t="s">
        <v>10664</v>
      </c>
      <c r="Q762" s="122" t="s">
        <v>10104</v>
      </c>
      <c r="R762" s="123">
        <v>4</v>
      </c>
      <c r="S762" s="122" t="s">
        <v>7619</v>
      </c>
      <c r="T762" s="396" t="s">
        <v>10119</v>
      </c>
      <c r="V762"/>
    </row>
    <row r="763" spans="1:22" hidden="1" x14ac:dyDescent="0.25">
      <c r="A763" s="31">
        <v>3848</v>
      </c>
      <c r="B763" s="33" t="s">
        <v>300</v>
      </c>
      <c r="D763" s="34" t="s">
        <v>301</v>
      </c>
      <c r="E763" s="35" t="s">
        <v>10</v>
      </c>
      <c r="G763" s="372" t="str">
        <f>VLOOKUP(N763,'BANG THAM CHIEU'!C:E,3,0)</f>
        <v>EX-25RH5T</v>
      </c>
      <c r="H763" s="53">
        <v>1</v>
      </c>
      <c r="J763" s="10" t="str">
        <f>VLOOKUP(N763,'BANG THAM CHIEU'!C:E,2,0)</f>
        <v>MKHO</v>
      </c>
      <c r="K763" s="590">
        <f>VLOOKUP(G763,'BANG THAM CHIEU'!$E$4:F1825,2,0)*H763</f>
        <v>1332317</v>
      </c>
      <c r="L763" s="598">
        <f t="shared" si="11"/>
        <v>57.412608808066878</v>
      </c>
      <c r="M763" s="53" t="s">
        <v>7631</v>
      </c>
      <c r="N763" s="187" t="s">
        <v>9812</v>
      </c>
      <c r="O763" s="527">
        <v>44319</v>
      </c>
      <c r="P763" s="529" t="s">
        <v>10664</v>
      </c>
      <c r="Q763" s="122" t="s">
        <v>10104</v>
      </c>
      <c r="R763" s="123">
        <v>4</v>
      </c>
      <c r="S763" s="122" t="s">
        <v>7615</v>
      </c>
      <c r="T763" s="396" t="s">
        <v>10090</v>
      </c>
      <c r="V763"/>
    </row>
    <row r="764" spans="1:22" hidden="1" x14ac:dyDescent="0.25">
      <c r="A764" s="31">
        <v>3848</v>
      </c>
      <c r="B764" s="33" t="s">
        <v>300</v>
      </c>
      <c r="C764" s="53" t="s">
        <v>10323</v>
      </c>
      <c r="D764" s="34" t="s">
        <v>301</v>
      </c>
      <c r="E764" s="35" t="s">
        <v>10</v>
      </c>
      <c r="F764" s="35">
        <v>1</v>
      </c>
      <c r="G764" s="372" t="str">
        <f>VLOOKUP(N764,'BANG THAM CHIEU'!C:E,3,0)</f>
        <v>ID055618</v>
      </c>
      <c r="H764" s="53">
        <v>2</v>
      </c>
      <c r="J764" s="10" t="str">
        <f>VLOOKUP(N764,'BANG THAM CHIEU'!C:E,2,0)</f>
        <v>MB2.1</v>
      </c>
      <c r="K764" s="590">
        <f>VLOOKUP(G764,'BANG THAM CHIEU'!$E$4:F1826,2,0)*H764</f>
        <v>126100</v>
      </c>
      <c r="L764" s="598">
        <f t="shared" si="11"/>
        <v>5.4339394984055849</v>
      </c>
      <c r="M764" s="53" t="s">
        <v>9529</v>
      </c>
      <c r="N764" s="11" t="s">
        <v>8824</v>
      </c>
      <c r="O764" s="527">
        <v>44326</v>
      </c>
      <c r="P764" s="529" t="s">
        <v>10664</v>
      </c>
      <c r="Q764" s="122" t="s">
        <v>10210</v>
      </c>
      <c r="R764" s="123">
        <v>5</v>
      </c>
      <c r="S764" s="122" t="s">
        <v>7615</v>
      </c>
      <c r="T764" s="396" t="s">
        <v>8693</v>
      </c>
      <c r="V764"/>
    </row>
    <row r="765" spans="1:22" hidden="1" x14ac:dyDescent="0.25">
      <c r="A765" s="31">
        <v>3848</v>
      </c>
      <c r="B765" s="33" t="s">
        <v>300</v>
      </c>
      <c r="C765" s="53" t="s">
        <v>10323</v>
      </c>
      <c r="D765" s="34" t="s">
        <v>301</v>
      </c>
      <c r="E765" s="35" t="s">
        <v>10</v>
      </c>
      <c r="F765" s="54">
        <v>2</v>
      </c>
      <c r="G765" s="372" t="str">
        <f>VLOOKUP(N765,'BANG THAM CHIEU'!C:E,3,0)</f>
        <v>ID055609</v>
      </c>
      <c r="H765" s="53">
        <v>2</v>
      </c>
      <c r="J765" s="10" t="str">
        <f>VLOOKUP(N765,'BANG THAM CHIEU'!C:E,2,0)</f>
        <v>MB1.1</v>
      </c>
      <c r="K765" s="590">
        <f>VLOOKUP(G765,'BANG THAM CHIEU'!$E$4:F1827,2,0)*H765</f>
        <v>190000</v>
      </c>
      <c r="L765" s="598">
        <f t="shared" si="11"/>
        <v>8.1875377057657506</v>
      </c>
      <c r="M765" s="53" t="s">
        <v>9530</v>
      </c>
      <c r="N765" s="11" t="s">
        <v>7897</v>
      </c>
      <c r="O765" s="527">
        <v>44327</v>
      </c>
      <c r="P765" s="529" t="s">
        <v>10664</v>
      </c>
      <c r="Q765" s="122" t="s">
        <v>10210</v>
      </c>
      <c r="R765" s="123">
        <v>5</v>
      </c>
      <c r="S765" s="122" t="s">
        <v>10214</v>
      </c>
      <c r="T765" s="396" t="s">
        <v>9415</v>
      </c>
      <c r="V765"/>
    </row>
    <row r="766" spans="1:22" hidden="1" x14ac:dyDescent="0.25">
      <c r="A766" s="31">
        <v>3848</v>
      </c>
      <c r="B766" s="33" t="s">
        <v>300</v>
      </c>
      <c r="C766" s="53" t="s">
        <v>10323</v>
      </c>
      <c r="D766" s="34" t="s">
        <v>301</v>
      </c>
      <c r="E766" s="35" t="s">
        <v>10</v>
      </c>
      <c r="F766" s="35">
        <v>3</v>
      </c>
      <c r="G766" s="372" t="str">
        <f>VLOOKUP(N766,'BANG THAM CHIEU'!C:E,3,0)</f>
        <v>ID055554</v>
      </c>
      <c r="H766" s="53">
        <v>6</v>
      </c>
      <c r="J766" s="10" t="str">
        <f>VLOOKUP(N766,'BANG THAM CHIEU'!C:E,2,0)</f>
        <v>MB1.3</v>
      </c>
      <c r="K766" s="590">
        <f>VLOOKUP(G766,'BANG THAM CHIEU'!$E$4:F1828,2,0)*H766</f>
        <v>72000</v>
      </c>
      <c r="L766" s="598">
        <f t="shared" si="11"/>
        <v>3.1026458674480737</v>
      </c>
      <c r="M766" s="53" t="s">
        <v>9530</v>
      </c>
      <c r="N766" s="31" t="s">
        <v>7242</v>
      </c>
      <c r="O766" s="527">
        <v>44327</v>
      </c>
      <c r="P766" s="529" t="s">
        <v>10664</v>
      </c>
      <c r="Q766" s="122" t="s">
        <v>10210</v>
      </c>
      <c r="R766" s="123">
        <v>5</v>
      </c>
      <c r="S766" s="122" t="s">
        <v>10214</v>
      </c>
      <c r="T766" s="396" t="s">
        <v>9415</v>
      </c>
      <c r="V766"/>
    </row>
    <row r="767" spans="1:22" hidden="1" x14ac:dyDescent="0.25">
      <c r="A767" s="31">
        <v>3848</v>
      </c>
      <c r="B767" s="33" t="s">
        <v>300</v>
      </c>
      <c r="C767" s="53" t="s">
        <v>10323</v>
      </c>
      <c r="D767" s="34" t="s">
        <v>301</v>
      </c>
      <c r="E767" s="35" t="s">
        <v>10</v>
      </c>
      <c r="F767" s="54">
        <v>4</v>
      </c>
      <c r="G767" s="372" t="str">
        <f>VLOOKUP(N767,'BANG THAM CHIEU'!C:E,3,0)</f>
        <v>ID055553</v>
      </c>
      <c r="H767" s="53">
        <v>12</v>
      </c>
      <c r="J767" s="10" t="str">
        <f>VLOOKUP(N767,'BANG THAM CHIEU'!C:E,2,0)</f>
        <v>MB1.3</v>
      </c>
      <c r="K767" s="590">
        <f>VLOOKUP(G767,'BANG THAM CHIEU'!$E$4:F1829,2,0)*H767</f>
        <v>77472</v>
      </c>
      <c r="L767" s="598">
        <f t="shared" si="11"/>
        <v>3.3384469533741274</v>
      </c>
      <c r="M767" s="53" t="s">
        <v>9530</v>
      </c>
      <c r="N767" s="11" t="s">
        <v>7243</v>
      </c>
      <c r="O767" s="527">
        <v>44327</v>
      </c>
      <c r="P767" s="529" t="s">
        <v>10664</v>
      </c>
      <c r="Q767" s="122" t="s">
        <v>10210</v>
      </c>
      <c r="R767" s="123">
        <v>5</v>
      </c>
      <c r="S767" s="122" t="s">
        <v>10214</v>
      </c>
      <c r="T767" s="396" t="s">
        <v>9415</v>
      </c>
      <c r="V767"/>
    </row>
    <row r="768" spans="1:22" hidden="1" x14ac:dyDescent="0.25">
      <c r="A768" s="31">
        <v>3848</v>
      </c>
      <c r="B768" s="33" t="s">
        <v>300</v>
      </c>
      <c r="C768" s="53" t="s">
        <v>10323</v>
      </c>
      <c r="D768" s="34" t="s">
        <v>301</v>
      </c>
      <c r="E768" s="35" t="s">
        <v>10</v>
      </c>
      <c r="F768" s="35">
        <v>5</v>
      </c>
      <c r="G768" s="372" t="str">
        <f>VLOOKUP(N768,'BANG THAM CHIEU'!C:E,3,0)</f>
        <v>ID055518</v>
      </c>
      <c r="H768" s="53">
        <v>6</v>
      </c>
      <c r="J768" s="10" t="str">
        <f>VLOOKUP(N768,'BANG THAM CHIEU'!C:E,2,0)</f>
        <v>MB1.1</v>
      </c>
      <c r="K768" s="590">
        <f>VLOOKUP(G768,'BANG THAM CHIEU'!$E$4:F1830,2,0)*H768</f>
        <v>151644</v>
      </c>
      <c r="L768" s="598">
        <f t="shared" si="11"/>
        <v>6.5346893044902181</v>
      </c>
      <c r="M768" s="53" t="s">
        <v>9530</v>
      </c>
      <c r="N768" s="11" t="s">
        <v>7899</v>
      </c>
      <c r="O768" s="527">
        <v>44327</v>
      </c>
      <c r="P768" s="529" t="s">
        <v>10664</v>
      </c>
      <c r="Q768" s="122" t="s">
        <v>10210</v>
      </c>
      <c r="R768" s="123">
        <v>5</v>
      </c>
      <c r="S768" s="122" t="s">
        <v>10214</v>
      </c>
      <c r="T768" s="396" t="s">
        <v>9415</v>
      </c>
      <c r="V768"/>
    </row>
    <row r="769" spans="1:22" hidden="1" x14ac:dyDescent="0.25">
      <c r="A769" s="31">
        <v>3848</v>
      </c>
      <c r="B769" s="33" t="s">
        <v>300</v>
      </c>
      <c r="C769" s="53" t="s">
        <v>10323</v>
      </c>
      <c r="D769" s="34" t="s">
        <v>301</v>
      </c>
      <c r="E769" s="35" t="s">
        <v>10</v>
      </c>
      <c r="F769" s="54">
        <v>6</v>
      </c>
      <c r="G769" s="372" t="str">
        <f>VLOOKUP(N769,'BANG THAM CHIEU'!C:E,3,0)</f>
        <v>ID055519</v>
      </c>
      <c r="H769" s="53">
        <v>6</v>
      </c>
      <c r="J769" s="10" t="str">
        <f>VLOOKUP(N769,'BANG THAM CHIEU'!C:E,2,0)</f>
        <v>MB1.1</v>
      </c>
      <c r="K769" s="590">
        <f>VLOOKUP(G769,'BANG THAM CHIEU'!$E$4:F1831,2,0)*H769</f>
        <v>172866</v>
      </c>
      <c r="L769" s="598">
        <f t="shared" si="11"/>
        <v>7.4491941739205378</v>
      </c>
      <c r="M769" s="53" t="s">
        <v>9530</v>
      </c>
      <c r="N769" s="11" t="s">
        <v>7900</v>
      </c>
      <c r="O769" s="527">
        <v>44327</v>
      </c>
      <c r="P769" s="529" t="s">
        <v>10664</v>
      </c>
      <c r="Q769" s="122" t="s">
        <v>10210</v>
      </c>
      <c r="R769" s="123">
        <v>5</v>
      </c>
      <c r="S769" s="122" t="s">
        <v>10214</v>
      </c>
      <c r="T769" s="396" t="s">
        <v>9415</v>
      </c>
      <c r="V769"/>
    </row>
    <row r="770" spans="1:22" hidden="1" x14ac:dyDescent="0.25">
      <c r="A770" s="31">
        <v>3848</v>
      </c>
      <c r="B770" s="33" t="s">
        <v>300</v>
      </c>
      <c r="C770" s="53" t="s">
        <v>10323</v>
      </c>
      <c r="D770" s="34" t="s">
        <v>301</v>
      </c>
      <c r="E770" s="35" t="s">
        <v>10</v>
      </c>
      <c r="F770" s="35">
        <v>7</v>
      </c>
      <c r="G770" s="372" t="str">
        <f>VLOOKUP(N770,'BANG THAM CHIEU'!C:E,3,0)</f>
        <v>ID087929</v>
      </c>
      <c r="H770" s="53">
        <v>1</v>
      </c>
      <c r="J770" s="10" t="str">
        <f>VLOOKUP(N770,'BANG THAM CHIEU'!C:E,2,0)</f>
        <v>MB3.2</v>
      </c>
      <c r="K770" s="590">
        <f>VLOOKUP(G770,'BANG THAM CHIEU'!$E$4:F1832,2,0)*H770</f>
        <v>380000</v>
      </c>
      <c r="L770" s="598">
        <f t="shared" si="11"/>
        <v>16.375075411531501</v>
      </c>
      <c r="M770" s="53" t="s">
        <v>9530</v>
      </c>
      <c r="N770" s="31" t="s">
        <v>8671</v>
      </c>
      <c r="O770" s="527">
        <v>44327</v>
      </c>
      <c r="P770" s="529" t="s">
        <v>10664</v>
      </c>
      <c r="Q770" s="122" t="s">
        <v>10210</v>
      </c>
      <c r="R770" s="123">
        <v>5</v>
      </c>
      <c r="S770" s="122" t="s">
        <v>9325</v>
      </c>
      <c r="T770" s="396" t="s">
        <v>10215</v>
      </c>
      <c r="V770"/>
    </row>
    <row r="771" spans="1:22" hidden="1" x14ac:dyDescent="0.25">
      <c r="A771" s="31">
        <v>3848</v>
      </c>
      <c r="B771" s="33" t="s">
        <v>300</v>
      </c>
      <c r="C771" s="53" t="s">
        <v>10323</v>
      </c>
      <c r="D771" s="34" t="s">
        <v>301</v>
      </c>
      <c r="E771" s="35" t="s">
        <v>10</v>
      </c>
      <c r="F771" s="54">
        <v>8</v>
      </c>
      <c r="G771" s="372" t="str">
        <f>VLOOKUP(N771,'BANG THAM CHIEU'!C:E,3,0)</f>
        <v>ID055777</v>
      </c>
      <c r="H771" s="53">
        <v>1</v>
      </c>
      <c r="J771" s="10" t="str">
        <f>VLOOKUP(N771,'BANG THAM CHIEU'!C:E,2,0)</f>
        <v>MB3.2</v>
      </c>
      <c r="K771" s="590">
        <f>VLOOKUP(G771,'BANG THAM CHIEU'!$E$4:F1833,2,0)*H771</f>
        <v>460000</v>
      </c>
      <c r="L771" s="598">
        <f t="shared" ref="L771:L834" si="12">K771/23206</f>
        <v>19.822459708696027</v>
      </c>
      <c r="M771" s="53" t="s">
        <v>9530</v>
      </c>
      <c r="N771" s="11" t="s">
        <v>4454</v>
      </c>
      <c r="O771" s="527">
        <v>44327</v>
      </c>
      <c r="P771" s="529" t="s">
        <v>10664</v>
      </c>
      <c r="Q771" s="122" t="s">
        <v>10210</v>
      </c>
      <c r="R771" s="123">
        <v>5</v>
      </c>
      <c r="S771" s="122" t="s">
        <v>9325</v>
      </c>
      <c r="T771" s="396" t="s">
        <v>10215</v>
      </c>
      <c r="V771"/>
    </row>
    <row r="772" spans="1:22" hidden="1" x14ac:dyDescent="0.25">
      <c r="A772" s="31">
        <v>3848</v>
      </c>
      <c r="B772" s="33" t="s">
        <v>300</v>
      </c>
      <c r="C772" s="53" t="s">
        <v>10323</v>
      </c>
      <c r="D772" s="34" t="s">
        <v>301</v>
      </c>
      <c r="E772" s="35" t="s">
        <v>10</v>
      </c>
      <c r="F772" s="35">
        <v>9</v>
      </c>
      <c r="G772" s="372" t="str">
        <f>VLOOKUP(N772,'BANG THAM CHIEU'!C:E,3,0)</f>
        <v>ID055564</v>
      </c>
      <c r="H772" s="53">
        <v>7</v>
      </c>
      <c r="J772" s="10" t="str">
        <f>VLOOKUP(N772,'BANG THAM CHIEU'!C:E,2,0)</f>
        <v>MB2.2</v>
      </c>
      <c r="K772" s="590">
        <f>VLOOKUP(G772,'BANG THAM CHIEU'!$E$4:F1834,2,0)*H772</f>
        <v>245000</v>
      </c>
      <c r="L772" s="598">
        <f t="shared" si="12"/>
        <v>10.557614410066362</v>
      </c>
      <c r="M772" s="53" t="s">
        <v>9530</v>
      </c>
      <c r="N772" s="187" t="s">
        <v>10252</v>
      </c>
      <c r="O772" s="527">
        <v>44327</v>
      </c>
      <c r="P772" s="529" t="s">
        <v>10664</v>
      </c>
      <c r="Q772" s="122" t="s">
        <v>10210</v>
      </c>
      <c r="R772" s="123">
        <v>5</v>
      </c>
      <c r="S772" s="122" t="s">
        <v>7619</v>
      </c>
      <c r="T772" s="396" t="s">
        <v>8693</v>
      </c>
      <c r="V772"/>
    </row>
    <row r="773" spans="1:22" hidden="1" x14ac:dyDescent="0.25">
      <c r="A773" s="31">
        <v>3848</v>
      </c>
      <c r="B773" s="33" t="s">
        <v>300</v>
      </c>
      <c r="C773" s="53" t="s">
        <v>10323</v>
      </c>
      <c r="D773" s="34" t="s">
        <v>301</v>
      </c>
      <c r="E773" s="35" t="s">
        <v>10</v>
      </c>
      <c r="F773" s="54">
        <v>10</v>
      </c>
      <c r="G773" s="372" t="str">
        <f>VLOOKUP(N773,'BANG THAM CHIEU'!C:E,3,0)</f>
        <v>ID057041</v>
      </c>
      <c r="H773" s="53">
        <v>2</v>
      </c>
      <c r="J773" s="10" t="str">
        <f>VLOOKUP(N773,'BANG THAM CHIEU'!C:E,2,0)</f>
        <v>MB1.2</v>
      </c>
      <c r="K773" s="590">
        <f>VLOOKUP(G773,'BANG THAM CHIEU'!$E$4:F1835,2,0)*H773</f>
        <v>158000</v>
      </c>
      <c r="L773" s="598">
        <f t="shared" si="12"/>
        <v>6.80858398689994</v>
      </c>
      <c r="M773" s="53" t="s">
        <v>9530</v>
      </c>
      <c r="N773" s="33" t="s">
        <v>6607</v>
      </c>
      <c r="O773" s="527">
        <v>44327</v>
      </c>
      <c r="P773" s="529" t="s">
        <v>10664</v>
      </c>
      <c r="Q773" s="122" t="s">
        <v>10210</v>
      </c>
      <c r="R773" s="123">
        <v>5</v>
      </c>
      <c r="S773" s="122" t="s">
        <v>9325</v>
      </c>
      <c r="T773" s="396" t="s">
        <v>8693</v>
      </c>
      <c r="V773"/>
    </row>
    <row r="774" spans="1:22" hidden="1" x14ac:dyDescent="0.25">
      <c r="A774" s="31">
        <v>3848</v>
      </c>
      <c r="B774" s="33" t="s">
        <v>300</v>
      </c>
      <c r="C774" s="53" t="s">
        <v>10323</v>
      </c>
      <c r="D774" s="34" t="s">
        <v>301</v>
      </c>
      <c r="E774" s="35" t="s">
        <v>10</v>
      </c>
      <c r="F774" s="35">
        <v>11</v>
      </c>
      <c r="G774" s="372" t="str">
        <f>VLOOKUP(N774,'BANG THAM CHIEU'!C:E,3,0)</f>
        <v>ID055578</v>
      </c>
      <c r="H774" s="53">
        <v>2</v>
      </c>
      <c r="J774" s="10" t="str">
        <f>VLOOKUP(N774,'BANG THAM CHIEU'!C:E,2,0)</f>
        <v>MD1.3</v>
      </c>
      <c r="K774" s="590">
        <f>VLOOKUP(G774,'BANG THAM CHIEU'!$E$4:F1836,2,0)*H774</f>
        <v>160000</v>
      </c>
      <c r="L774" s="598">
        <f t="shared" si="12"/>
        <v>6.8947685943290526</v>
      </c>
      <c r="M774" s="53" t="s">
        <v>9530</v>
      </c>
      <c r="N774" s="11" t="s">
        <v>4585</v>
      </c>
      <c r="O774" s="527">
        <v>44327</v>
      </c>
      <c r="P774" s="529" t="s">
        <v>10664</v>
      </c>
      <c r="Q774" s="122" t="s">
        <v>10210</v>
      </c>
      <c r="R774" s="123">
        <v>5</v>
      </c>
      <c r="S774" s="122" t="s">
        <v>9325</v>
      </c>
      <c r="T774" s="396" t="s">
        <v>8693</v>
      </c>
      <c r="V774"/>
    </row>
    <row r="775" spans="1:22" hidden="1" x14ac:dyDescent="0.25">
      <c r="A775" s="31">
        <v>3848</v>
      </c>
      <c r="B775" s="33" t="s">
        <v>300</v>
      </c>
      <c r="C775" s="53" t="s">
        <v>10323</v>
      </c>
      <c r="D775" s="34" t="s">
        <v>301</v>
      </c>
      <c r="E775" s="35" t="s">
        <v>10</v>
      </c>
      <c r="F775" s="54">
        <v>12</v>
      </c>
      <c r="G775" s="372" t="str">
        <f>VLOOKUP(N775,'BANG THAM CHIEU'!C:E,3,0)</f>
        <v>ID055806</v>
      </c>
      <c r="H775" s="53">
        <v>10</v>
      </c>
      <c r="J775" s="10" t="str">
        <f>VLOOKUP(N775,'BANG THAM CHIEU'!C:E,2,0)</f>
        <v>MB3.2</v>
      </c>
      <c r="K775" s="590">
        <f>VLOOKUP(G775,'BANG THAM CHIEU'!$E$4:F1837,2,0)*H775</f>
        <v>1580000</v>
      </c>
      <c r="L775" s="598">
        <f t="shared" si="12"/>
        <v>68.0858398689994</v>
      </c>
      <c r="M775" s="53" t="s">
        <v>9530</v>
      </c>
      <c r="N775" s="332" t="s">
        <v>10717</v>
      </c>
      <c r="O775" s="527">
        <v>44327</v>
      </c>
      <c r="P775" s="529" t="s">
        <v>10664</v>
      </c>
      <c r="Q775" s="122" t="s">
        <v>10210</v>
      </c>
      <c r="R775" s="123">
        <v>5</v>
      </c>
      <c r="S775" s="122" t="s">
        <v>7616</v>
      </c>
      <c r="T775" s="396" t="s">
        <v>8693</v>
      </c>
      <c r="V775"/>
    </row>
    <row r="776" spans="1:22" hidden="1" x14ac:dyDescent="0.25">
      <c r="A776" s="31">
        <v>3848</v>
      </c>
      <c r="B776" s="33" t="s">
        <v>300</v>
      </c>
      <c r="C776" s="53" t="s">
        <v>10323</v>
      </c>
      <c r="D776" s="34" t="s">
        <v>301</v>
      </c>
      <c r="E776" s="35" t="s">
        <v>10</v>
      </c>
      <c r="F776" s="35">
        <v>13</v>
      </c>
      <c r="G776" s="372" t="str">
        <f>VLOOKUP(N776,'BANG THAM CHIEU'!C:E,3,0)</f>
        <v>ID056990</v>
      </c>
      <c r="H776" s="53">
        <v>7</v>
      </c>
      <c r="J776" s="10" t="str">
        <f>VLOOKUP(N776,'BANG THAM CHIEU'!C:E,2,0)</f>
        <v>MB4.2</v>
      </c>
      <c r="K776" s="590">
        <f>VLOOKUP(G776,'BANG THAM CHIEU'!$E$4:F1838,2,0)*H776</f>
        <v>476000</v>
      </c>
      <c r="L776" s="598">
        <f t="shared" si="12"/>
        <v>20.511936568128931</v>
      </c>
      <c r="M776" s="53" t="s">
        <v>9530</v>
      </c>
      <c r="N776" s="31" t="s">
        <v>4412</v>
      </c>
      <c r="O776" s="527">
        <v>44327</v>
      </c>
      <c r="P776" s="529" t="s">
        <v>10664</v>
      </c>
      <c r="Q776" s="122" t="s">
        <v>10210</v>
      </c>
      <c r="R776" s="123">
        <v>5</v>
      </c>
      <c r="S776" s="122" t="s">
        <v>7616</v>
      </c>
      <c r="T776" s="396" t="s">
        <v>8693</v>
      </c>
      <c r="V776"/>
    </row>
    <row r="777" spans="1:22" hidden="1" x14ac:dyDescent="0.25">
      <c r="A777" s="31">
        <v>3848</v>
      </c>
      <c r="B777" s="33" t="s">
        <v>300</v>
      </c>
      <c r="C777" s="53" t="s">
        <v>10323</v>
      </c>
      <c r="D777" s="34" t="s">
        <v>301</v>
      </c>
      <c r="E777" s="35" t="s">
        <v>10</v>
      </c>
      <c r="F777" s="54">
        <v>14</v>
      </c>
      <c r="G777" s="372" t="str">
        <f>VLOOKUP(N777,'BANG THAM CHIEU'!C:E,3,0)</f>
        <v>ID057039</v>
      </c>
      <c r="H777" s="53">
        <v>1</v>
      </c>
      <c r="J777" s="10" t="str">
        <f>VLOOKUP(N777,'BANG THAM CHIEU'!C:E,2,0)</f>
        <v>MD1.1</v>
      </c>
      <c r="K777" s="590">
        <f>VLOOKUP(G777,'BANG THAM CHIEU'!$E$4:F1839,2,0)*H777</f>
        <v>619000</v>
      </c>
      <c r="L777" s="598">
        <f t="shared" si="12"/>
        <v>26.674135999310522</v>
      </c>
      <c r="M777" s="53" t="s">
        <v>9530</v>
      </c>
      <c r="N777" s="31" t="s">
        <v>7311</v>
      </c>
      <c r="O777" s="527">
        <v>44327</v>
      </c>
      <c r="P777" s="529" t="s">
        <v>10664</v>
      </c>
      <c r="Q777" s="122" t="s">
        <v>10210</v>
      </c>
      <c r="R777" s="123">
        <v>5</v>
      </c>
      <c r="S777" s="122" t="s">
        <v>7616</v>
      </c>
      <c r="T777" s="396" t="s">
        <v>8693</v>
      </c>
      <c r="V777"/>
    </row>
    <row r="778" spans="1:22" hidden="1" x14ac:dyDescent="0.25">
      <c r="A778" s="31">
        <v>3848</v>
      </c>
      <c r="B778" s="33" t="s">
        <v>300</v>
      </c>
      <c r="C778" s="53" t="s">
        <v>10323</v>
      </c>
      <c r="D778" s="34" t="s">
        <v>301</v>
      </c>
      <c r="E778" s="35" t="s">
        <v>10</v>
      </c>
      <c r="F778" s="35">
        <v>15</v>
      </c>
      <c r="G778" s="372" t="str">
        <f>VLOOKUP(N778,'BANG THAM CHIEU'!C:E,3,0)</f>
        <v>ID050128</v>
      </c>
      <c r="H778" s="53">
        <v>1</v>
      </c>
      <c r="J778" s="10" t="str">
        <f>VLOOKUP(N778,'BANG THAM CHIEU'!C:E,2,0)</f>
        <v>MA1.1</v>
      </c>
      <c r="K778" s="590">
        <f>VLOOKUP(G778,'BANG THAM CHIEU'!$E$4:F1840,2,0)*H778</f>
        <v>5764300</v>
      </c>
      <c r="L778" s="598">
        <f t="shared" si="12"/>
        <v>248.39696630181851</v>
      </c>
      <c r="M778" s="53" t="s">
        <v>9530</v>
      </c>
      <c r="N778" s="31" t="s">
        <v>9005</v>
      </c>
      <c r="O778" s="527">
        <v>44328</v>
      </c>
      <c r="P778" s="529" t="s">
        <v>10664</v>
      </c>
      <c r="Q778" s="122" t="s">
        <v>10210</v>
      </c>
      <c r="R778" s="123">
        <v>5</v>
      </c>
      <c r="S778" s="122" t="s">
        <v>7615</v>
      </c>
      <c r="T778" s="396" t="s">
        <v>10218</v>
      </c>
      <c r="V778"/>
    </row>
    <row r="779" spans="1:22" hidden="1" x14ac:dyDescent="0.25">
      <c r="A779" s="31">
        <v>3848</v>
      </c>
      <c r="B779" s="33" t="s">
        <v>300</v>
      </c>
      <c r="C779" s="53" t="s">
        <v>10323</v>
      </c>
      <c r="D779" s="34" t="s">
        <v>301</v>
      </c>
      <c r="E779" s="35" t="s">
        <v>10</v>
      </c>
      <c r="F779" s="54">
        <v>16</v>
      </c>
      <c r="G779" s="372" t="str">
        <f>VLOOKUP(N779,'BANG THAM CHIEU'!C:E,3,0)</f>
        <v>ID154512</v>
      </c>
      <c r="H779" s="53">
        <v>1</v>
      </c>
      <c r="J779" s="10" t="str">
        <f>VLOOKUP(N779,'BANG THAM CHIEU'!C:E,2,0)</f>
        <v>MA1.1</v>
      </c>
      <c r="K779" s="590">
        <f>VLOOKUP(G779,'BANG THAM CHIEU'!$E$4:F1841,2,0)*H779</f>
        <v>10999300</v>
      </c>
      <c r="L779" s="598">
        <f t="shared" si="12"/>
        <v>473.98517624752219</v>
      </c>
      <c r="M779" s="53" t="s">
        <v>9530</v>
      </c>
      <c r="N779" s="31" t="s">
        <v>9030</v>
      </c>
      <c r="O779" s="527">
        <v>44328</v>
      </c>
      <c r="P779" s="529" t="s">
        <v>10664</v>
      </c>
      <c r="Q779" s="122" t="s">
        <v>10210</v>
      </c>
      <c r="R779" s="123">
        <v>5</v>
      </c>
      <c r="S779" s="122" t="s">
        <v>7615</v>
      </c>
      <c r="T779" s="396" t="s">
        <v>10219</v>
      </c>
      <c r="V779"/>
    </row>
    <row r="780" spans="1:22" hidden="1" x14ac:dyDescent="0.25">
      <c r="A780" s="31">
        <v>3848</v>
      </c>
      <c r="B780" s="33" t="s">
        <v>300</v>
      </c>
      <c r="C780" s="53" t="s">
        <v>10323</v>
      </c>
      <c r="D780" s="34" t="s">
        <v>301</v>
      </c>
      <c r="E780" s="35" t="s">
        <v>10</v>
      </c>
      <c r="F780" s="35">
        <v>17</v>
      </c>
      <c r="G780" s="372" t="str">
        <f>VLOOKUP(N780,'BANG THAM CHIEU'!C:E,3,0)</f>
        <v>ID154513</v>
      </c>
      <c r="H780" s="53">
        <v>1</v>
      </c>
      <c r="J780" s="10" t="str">
        <f>VLOOKUP(N780,'BANG THAM CHIEU'!C:E,2,0)</f>
        <v>MA1.1</v>
      </c>
      <c r="K780" s="590">
        <f>VLOOKUP(G780,'BANG THAM CHIEU'!$E$4:F1842,2,0)*H780</f>
        <v>8123200</v>
      </c>
      <c r="L780" s="598">
        <f t="shared" si="12"/>
        <v>350.04740153408602</v>
      </c>
      <c r="M780" s="53" t="s">
        <v>9530</v>
      </c>
      <c r="N780" s="31" t="s">
        <v>9031</v>
      </c>
      <c r="O780" s="527">
        <v>44328</v>
      </c>
      <c r="P780" s="529" t="s">
        <v>10664</v>
      </c>
      <c r="Q780" s="122" t="s">
        <v>10210</v>
      </c>
      <c r="R780" s="123">
        <v>5</v>
      </c>
      <c r="S780" s="122" t="s">
        <v>7615</v>
      </c>
      <c r="T780" s="396" t="s">
        <v>10219</v>
      </c>
      <c r="V780"/>
    </row>
    <row r="781" spans="1:22" hidden="1" x14ac:dyDescent="0.25">
      <c r="A781" s="31">
        <v>3848</v>
      </c>
      <c r="B781" s="33" t="s">
        <v>300</v>
      </c>
      <c r="C781" s="53" t="s">
        <v>10323</v>
      </c>
      <c r="D781" s="34" t="s">
        <v>301</v>
      </c>
      <c r="E781" s="35" t="s">
        <v>10</v>
      </c>
      <c r="F781" s="54">
        <v>18</v>
      </c>
      <c r="G781" s="372" t="str">
        <f>VLOOKUP(N781,'BANG THAM CHIEU'!C:E,3,0)</f>
        <v>ID055782</v>
      </c>
      <c r="H781" s="53">
        <v>5</v>
      </c>
      <c r="J781" s="10" t="str">
        <f>VLOOKUP(N781,'BANG THAM CHIEU'!C:E,2,0)</f>
        <v>MC2.2</v>
      </c>
      <c r="K781" s="590">
        <f>VLOOKUP(G781,'BANG THAM CHIEU'!$E$4:F1843,2,0)*H781</f>
        <v>1375000</v>
      </c>
      <c r="L781" s="598">
        <f t="shared" si="12"/>
        <v>59.251917607515296</v>
      </c>
      <c r="M781" s="53" t="s">
        <v>9530</v>
      </c>
      <c r="N781" s="31" t="s">
        <v>4551</v>
      </c>
      <c r="O781" s="527">
        <v>44328</v>
      </c>
      <c r="P781" s="529" t="s">
        <v>10664</v>
      </c>
      <c r="Q781" s="122" t="s">
        <v>10210</v>
      </c>
      <c r="R781" s="123">
        <v>5</v>
      </c>
      <c r="S781" s="122" t="s">
        <v>7616</v>
      </c>
      <c r="T781" s="396" t="s">
        <v>10220</v>
      </c>
      <c r="V781"/>
    </row>
    <row r="782" spans="1:22" hidden="1" x14ac:dyDescent="0.25">
      <c r="A782" s="31">
        <v>3848</v>
      </c>
      <c r="B782" s="33" t="s">
        <v>300</v>
      </c>
      <c r="C782" s="53" t="s">
        <v>10323</v>
      </c>
      <c r="D782" s="34" t="s">
        <v>301</v>
      </c>
      <c r="E782" s="35" t="s">
        <v>10</v>
      </c>
      <c r="F782" s="35">
        <v>19</v>
      </c>
      <c r="G782" s="372" t="str">
        <f>VLOOKUP(N782,'BANG THAM CHIEU'!C:E,3,0)</f>
        <v>ID057022</v>
      </c>
      <c r="H782" s="53">
        <v>19</v>
      </c>
      <c r="J782" s="10" t="str">
        <f>VLOOKUP(N782,'BANG THAM CHIEU'!C:E,2,0)</f>
        <v>MC1.2</v>
      </c>
      <c r="K782" s="590">
        <f>VLOOKUP(G782,'BANG THAM CHIEU'!$E$4:F1844,2,0)*H782</f>
        <v>1178000</v>
      </c>
      <c r="L782" s="598">
        <f t="shared" si="12"/>
        <v>50.762733775747648</v>
      </c>
      <c r="M782" s="53" t="s">
        <v>9530</v>
      </c>
      <c r="N782" s="31" t="s">
        <v>7873</v>
      </c>
      <c r="O782" s="527">
        <v>44329</v>
      </c>
      <c r="P782" s="529" t="s">
        <v>10664</v>
      </c>
      <c r="Q782" s="122" t="s">
        <v>10210</v>
      </c>
      <c r="R782" s="123">
        <v>5</v>
      </c>
      <c r="S782" s="122" t="s">
        <v>8816</v>
      </c>
      <c r="T782" s="396" t="s">
        <v>8693</v>
      </c>
      <c r="V782"/>
    </row>
    <row r="783" spans="1:22" hidden="1" x14ac:dyDescent="0.25">
      <c r="A783" s="31">
        <v>3848</v>
      </c>
      <c r="B783" s="33" t="s">
        <v>300</v>
      </c>
      <c r="C783" s="53" t="s">
        <v>10323</v>
      </c>
      <c r="D783" s="34" t="s">
        <v>301</v>
      </c>
      <c r="E783" s="35" t="s">
        <v>10</v>
      </c>
      <c r="F783" s="54">
        <v>20</v>
      </c>
      <c r="G783" s="372" t="str">
        <f>VLOOKUP(N783,'BANG THAM CHIEU'!C:E,3,0)</f>
        <v>ID055553</v>
      </c>
      <c r="H783" s="53">
        <v>12</v>
      </c>
      <c r="J783" s="10" t="str">
        <f>VLOOKUP(N783,'BANG THAM CHIEU'!C:E,2,0)</f>
        <v>MB1.3</v>
      </c>
      <c r="K783" s="590">
        <f>VLOOKUP(G783,'BANG THAM CHIEU'!$E$4:F1845,2,0)*H783</f>
        <v>77472</v>
      </c>
      <c r="L783" s="598">
        <f t="shared" si="12"/>
        <v>3.3384469533741274</v>
      </c>
      <c r="M783" s="53" t="s">
        <v>9530</v>
      </c>
      <c r="N783" s="11" t="s">
        <v>7243</v>
      </c>
      <c r="O783" s="527">
        <v>44329</v>
      </c>
      <c r="P783" s="529" t="s">
        <v>10664</v>
      </c>
      <c r="Q783" s="122" t="s">
        <v>10210</v>
      </c>
      <c r="R783" s="123">
        <v>5</v>
      </c>
      <c r="S783" s="122" t="s">
        <v>8816</v>
      </c>
      <c r="T783" s="396" t="s">
        <v>10225</v>
      </c>
      <c r="V783"/>
    </row>
    <row r="784" spans="1:22" hidden="1" x14ac:dyDescent="0.25">
      <c r="A784" s="31">
        <v>3848</v>
      </c>
      <c r="B784" s="33" t="s">
        <v>300</v>
      </c>
      <c r="C784" s="53" t="s">
        <v>10323</v>
      </c>
      <c r="D784" s="34" t="s">
        <v>301</v>
      </c>
      <c r="E784" s="35" t="s">
        <v>10</v>
      </c>
      <c r="F784" s="35">
        <v>21</v>
      </c>
      <c r="G784" s="372" t="str">
        <f>VLOOKUP(N784,'BANG THAM CHIEU'!C:E,3,0)</f>
        <v>ID057313</v>
      </c>
      <c r="H784" s="53">
        <v>1</v>
      </c>
      <c r="J784" s="10" t="str">
        <f>VLOOKUP(N784,'BANG THAM CHIEU'!C:E,2,0)</f>
        <v>MB1.1</v>
      </c>
      <c r="K784" s="590">
        <f>VLOOKUP(G784,'BANG THAM CHIEU'!$E$4:F1846,2,0)*H784</f>
        <v>130000</v>
      </c>
      <c r="L784" s="598">
        <f t="shared" si="12"/>
        <v>5.6019994828923556</v>
      </c>
      <c r="M784" s="53" t="s">
        <v>9530</v>
      </c>
      <c r="N784" s="151" t="s">
        <v>6949</v>
      </c>
      <c r="O784" s="527">
        <v>44329</v>
      </c>
      <c r="P784" s="529" t="s">
        <v>10664</v>
      </c>
      <c r="Q784" s="122" t="s">
        <v>10210</v>
      </c>
      <c r="R784" s="123">
        <v>5</v>
      </c>
      <c r="S784" s="122" t="s">
        <v>8816</v>
      </c>
      <c r="T784" s="396" t="s">
        <v>10225</v>
      </c>
      <c r="V784"/>
    </row>
    <row r="785" spans="1:22" hidden="1" x14ac:dyDescent="0.25">
      <c r="A785" s="31">
        <v>3848</v>
      </c>
      <c r="B785" s="33" t="s">
        <v>300</v>
      </c>
      <c r="C785" s="53" t="s">
        <v>10323</v>
      </c>
      <c r="D785" s="34" t="s">
        <v>301</v>
      </c>
      <c r="E785" s="35" t="s">
        <v>10</v>
      </c>
      <c r="F785" s="54">
        <v>22</v>
      </c>
      <c r="G785" s="372" t="str">
        <f>VLOOKUP(N785,'BANG THAM CHIEU'!C:E,3,0)</f>
        <v>ID055737</v>
      </c>
      <c r="H785" s="53">
        <v>2</v>
      </c>
      <c r="J785" s="10" t="str">
        <f>VLOOKUP(N785,'BANG THAM CHIEU'!C:E,2,0)</f>
        <v>MB4.3</v>
      </c>
      <c r="K785" s="590">
        <f>VLOOKUP(G785,'BANG THAM CHIEU'!$E$4:F1847,2,0)*H785</f>
        <v>830000</v>
      </c>
      <c r="L785" s="598">
        <f t="shared" si="12"/>
        <v>35.766612083081959</v>
      </c>
      <c r="M785" s="53" t="s">
        <v>9530</v>
      </c>
      <c r="N785" s="33" t="s">
        <v>7273</v>
      </c>
      <c r="O785" s="527">
        <v>44329</v>
      </c>
      <c r="P785" s="529" t="s">
        <v>10664</v>
      </c>
      <c r="Q785" s="122" t="s">
        <v>10210</v>
      </c>
      <c r="R785" s="123">
        <v>5</v>
      </c>
      <c r="S785" s="122" t="s">
        <v>10015</v>
      </c>
      <c r="T785" s="396" t="s">
        <v>10227</v>
      </c>
      <c r="V785"/>
    </row>
    <row r="786" spans="1:22" hidden="1" x14ac:dyDescent="0.25">
      <c r="A786" s="31">
        <v>3848</v>
      </c>
      <c r="B786" s="33" t="s">
        <v>300</v>
      </c>
      <c r="C786" s="53" t="s">
        <v>10323</v>
      </c>
      <c r="D786" s="34" t="s">
        <v>301</v>
      </c>
      <c r="E786" s="35" t="s">
        <v>10</v>
      </c>
      <c r="F786" s="35">
        <v>23</v>
      </c>
      <c r="G786" s="372" t="str">
        <f>VLOOKUP(N786,'BANG THAM CHIEU'!C:E,3,0)</f>
        <v>ID087930</v>
      </c>
      <c r="H786" s="53">
        <v>2</v>
      </c>
      <c r="J786" s="10" t="str">
        <f>VLOOKUP(N786,'BANG THAM CHIEU'!C:E,2,0)</f>
        <v>MB3.2</v>
      </c>
      <c r="K786" s="590">
        <f>VLOOKUP(G786,'BANG THAM CHIEU'!$E$4:F1848,2,0)*H786</f>
        <v>1364000</v>
      </c>
      <c r="L786" s="598">
        <f t="shared" si="12"/>
        <v>58.777902266655175</v>
      </c>
      <c r="M786" s="53" t="s">
        <v>9530</v>
      </c>
      <c r="N786" s="31" t="s">
        <v>9645</v>
      </c>
      <c r="O786" s="527">
        <v>44329</v>
      </c>
      <c r="P786" s="529" t="s">
        <v>10664</v>
      </c>
      <c r="Q786" s="122" t="s">
        <v>10210</v>
      </c>
      <c r="R786" s="123">
        <v>5</v>
      </c>
      <c r="S786" s="122" t="s">
        <v>10015</v>
      </c>
      <c r="T786" s="396" t="s">
        <v>10227</v>
      </c>
      <c r="V786"/>
    </row>
    <row r="787" spans="1:22" hidden="1" x14ac:dyDescent="0.25">
      <c r="A787" s="31">
        <v>3848</v>
      </c>
      <c r="B787" s="33" t="s">
        <v>300</v>
      </c>
      <c r="C787" s="53" t="s">
        <v>10323</v>
      </c>
      <c r="D787" s="34" t="s">
        <v>301</v>
      </c>
      <c r="E787" s="35" t="s">
        <v>10</v>
      </c>
      <c r="F787" s="54">
        <v>24</v>
      </c>
      <c r="G787" s="372" t="e">
        <f>VLOOKUP(N787,'BANG THAM CHIEU'!C:E,3,0)</f>
        <v>#N/A</v>
      </c>
      <c r="H787" s="53">
        <v>1</v>
      </c>
      <c r="J787" s="10" t="e">
        <f>VLOOKUP(N787,'BANG THAM CHIEU'!C:E,2,0)</f>
        <v>#N/A</v>
      </c>
      <c r="K787" s="590" t="e">
        <f>VLOOKUP(G787,'BANG THAM CHIEU'!$E$4:F1849,2,0)*H787</f>
        <v>#N/A</v>
      </c>
      <c r="L787" s="598" t="e">
        <f t="shared" si="12"/>
        <v>#N/A</v>
      </c>
      <c r="M787" s="53" t="s">
        <v>9530</v>
      </c>
      <c r="N787" s="11" t="s">
        <v>7863</v>
      </c>
      <c r="O787" s="527">
        <v>44329</v>
      </c>
      <c r="P787" s="529" t="s">
        <v>10664</v>
      </c>
      <c r="Q787" s="122" t="s">
        <v>10210</v>
      </c>
      <c r="R787" s="123">
        <v>5</v>
      </c>
      <c r="S787" s="122" t="s">
        <v>8816</v>
      </c>
      <c r="T787" s="396" t="s">
        <v>10228</v>
      </c>
      <c r="V787"/>
    </row>
    <row r="788" spans="1:22" hidden="1" x14ac:dyDescent="0.25">
      <c r="A788" s="31">
        <v>3848</v>
      </c>
      <c r="B788" s="33" t="s">
        <v>300</v>
      </c>
      <c r="C788" s="53" t="s">
        <v>10323</v>
      </c>
      <c r="D788" s="34" t="s">
        <v>301</v>
      </c>
      <c r="E788" s="35" t="s">
        <v>10</v>
      </c>
      <c r="F788" s="35">
        <v>25</v>
      </c>
      <c r="G788" s="372" t="e">
        <f>VLOOKUP(N788,'BANG THAM CHIEU'!C:E,3,0)</f>
        <v>#N/A</v>
      </c>
      <c r="H788" s="53">
        <v>10</v>
      </c>
      <c r="J788" s="10" t="e">
        <f>VLOOKUP(N788,'BANG THAM CHIEU'!C:E,2,0)</f>
        <v>#N/A</v>
      </c>
      <c r="K788" s="590" t="e">
        <f>VLOOKUP(G788,'BANG THAM CHIEU'!$E$4:F1850,2,0)*H788</f>
        <v>#N/A</v>
      </c>
      <c r="L788" s="598" t="e">
        <f t="shared" si="12"/>
        <v>#N/A</v>
      </c>
      <c r="M788" s="53" t="s">
        <v>9530</v>
      </c>
      <c r="N788" s="11" t="s">
        <v>1430</v>
      </c>
      <c r="O788" s="527">
        <v>44329</v>
      </c>
      <c r="P788" s="529" t="s">
        <v>10664</v>
      </c>
      <c r="Q788" s="122" t="s">
        <v>10210</v>
      </c>
      <c r="R788" s="123">
        <v>5</v>
      </c>
      <c r="S788" s="122" t="s">
        <v>8816</v>
      </c>
      <c r="T788" s="396" t="s">
        <v>10228</v>
      </c>
      <c r="V788"/>
    </row>
    <row r="789" spans="1:22" ht="15.75" hidden="1" x14ac:dyDescent="0.25">
      <c r="A789" s="31">
        <v>3848</v>
      </c>
      <c r="B789" s="33" t="s">
        <v>300</v>
      </c>
      <c r="C789" s="53" t="s">
        <v>10323</v>
      </c>
      <c r="D789" s="34" t="s">
        <v>301</v>
      </c>
      <c r="E789" s="35" t="s">
        <v>10</v>
      </c>
      <c r="F789" s="54">
        <v>26</v>
      </c>
      <c r="G789" s="372" t="str">
        <f>VLOOKUP(N789,'BANG THAM CHIEU'!C:E,3,0)</f>
        <v>ID057031</v>
      </c>
      <c r="H789" s="53">
        <v>25</v>
      </c>
      <c r="J789" s="10" t="str">
        <f>VLOOKUP(N789,'BANG THAM CHIEU'!C:E,2,0)</f>
        <v>MC2.2</v>
      </c>
      <c r="K789" s="590">
        <f>VLOOKUP(G789,'BANG THAM CHIEU'!$E$4:F1851,2,0)*H789</f>
        <v>287500</v>
      </c>
      <c r="L789" s="598">
        <f t="shared" si="12"/>
        <v>12.389037317935017</v>
      </c>
      <c r="M789" s="53" t="s">
        <v>9530</v>
      </c>
      <c r="N789" s="157" t="s">
        <v>9652</v>
      </c>
      <c r="O789" s="527">
        <v>44329</v>
      </c>
      <c r="P789" s="529" t="s">
        <v>10664</v>
      </c>
      <c r="Q789" s="122" t="s">
        <v>10210</v>
      </c>
      <c r="R789" s="123">
        <v>5</v>
      </c>
      <c r="S789" s="122" t="s">
        <v>7616</v>
      </c>
      <c r="T789" s="396" t="s">
        <v>8693</v>
      </c>
      <c r="V789"/>
    </row>
    <row r="790" spans="1:22" ht="75" hidden="1" x14ac:dyDescent="0.25">
      <c r="A790" s="31">
        <v>3848</v>
      </c>
      <c r="B790" s="33" t="s">
        <v>300</v>
      </c>
      <c r="C790" s="53" t="s">
        <v>10323</v>
      </c>
      <c r="D790" s="34" t="s">
        <v>301</v>
      </c>
      <c r="E790" s="35" t="s">
        <v>10</v>
      </c>
      <c r="F790" s="35">
        <v>27</v>
      </c>
      <c r="G790" s="372" t="e">
        <f>VLOOKUP(N790,'BANG THAM CHIEU'!C:E,3,0)</f>
        <v>#N/A</v>
      </c>
      <c r="H790" s="53">
        <v>1</v>
      </c>
      <c r="J790" s="10" t="e">
        <f>VLOOKUP(N790,'BANG THAM CHIEU'!C:E,2,0)</f>
        <v>#N/A</v>
      </c>
      <c r="K790" s="590" t="e">
        <f>VLOOKUP(G790,'BANG THAM CHIEU'!$E$4:F1852,2,0)*H790</f>
        <v>#N/A</v>
      </c>
      <c r="L790" s="598" t="e">
        <f t="shared" si="12"/>
        <v>#N/A</v>
      </c>
      <c r="M790" s="53" t="s">
        <v>9530</v>
      </c>
      <c r="N790" s="151" t="s">
        <v>7863</v>
      </c>
      <c r="O790" s="527">
        <v>44330</v>
      </c>
      <c r="P790" s="529" t="s">
        <v>10664</v>
      </c>
      <c r="Q790" s="122" t="s">
        <v>10210</v>
      </c>
      <c r="R790" s="123">
        <v>5</v>
      </c>
      <c r="S790" s="122" t="s">
        <v>7616</v>
      </c>
      <c r="T790" s="396" t="s">
        <v>10236</v>
      </c>
      <c r="V790"/>
    </row>
    <row r="791" spans="1:22" hidden="1" x14ac:dyDescent="0.25">
      <c r="A791" s="31">
        <v>3848</v>
      </c>
      <c r="B791" s="33" t="s">
        <v>300</v>
      </c>
      <c r="C791" s="53" t="s">
        <v>10323</v>
      </c>
      <c r="D791" s="34" t="s">
        <v>301</v>
      </c>
      <c r="E791" s="35" t="s">
        <v>10</v>
      </c>
      <c r="F791" s="54">
        <v>28</v>
      </c>
      <c r="G791" s="372" t="str">
        <f>VLOOKUP(N791,'BANG THAM CHIEU'!C:E,3,0)</f>
        <v>ID057202</v>
      </c>
      <c r="H791" s="53">
        <v>2</v>
      </c>
      <c r="J791" s="10" t="str">
        <f>VLOOKUP(N791,'BANG THAM CHIEU'!C:E,2,0)</f>
        <v>MB1.2</v>
      </c>
      <c r="K791" s="590">
        <f>VLOOKUP(G791,'BANG THAM CHIEU'!$E$4:F1853,2,0)*H791</f>
        <v>16000</v>
      </c>
      <c r="L791" s="598">
        <f t="shared" si="12"/>
        <v>0.68947685943290526</v>
      </c>
      <c r="M791" s="53" t="s">
        <v>9530</v>
      </c>
      <c r="N791" s="11" t="s">
        <v>6820</v>
      </c>
      <c r="O791" s="527">
        <v>44330</v>
      </c>
      <c r="P791" s="529" t="s">
        <v>10664</v>
      </c>
      <c r="Q791" s="122" t="s">
        <v>10210</v>
      </c>
      <c r="R791" s="123">
        <v>5</v>
      </c>
      <c r="S791" s="122" t="s">
        <v>7616</v>
      </c>
      <c r="T791" s="396" t="s">
        <v>10236</v>
      </c>
      <c r="V791"/>
    </row>
    <row r="792" spans="1:22" hidden="1" x14ac:dyDescent="0.25">
      <c r="A792" s="31">
        <v>3848</v>
      </c>
      <c r="B792" s="33" t="s">
        <v>300</v>
      </c>
      <c r="C792" s="53" t="s">
        <v>10323</v>
      </c>
      <c r="D792" s="34" t="s">
        <v>301</v>
      </c>
      <c r="E792" s="35" t="s">
        <v>10</v>
      </c>
      <c r="F792" s="35">
        <v>29</v>
      </c>
      <c r="G792" s="372" t="str">
        <f>VLOOKUP(N792,'BANG THAM CHIEU'!C:E,3,0)</f>
        <v>ID055729</v>
      </c>
      <c r="H792" s="53">
        <v>1</v>
      </c>
      <c r="J792" s="10" t="str">
        <f>VLOOKUP(N792,'BANG THAM CHIEU'!C:E,2,0)</f>
        <v>MC1.2</v>
      </c>
      <c r="K792" s="590">
        <f>VLOOKUP(G792,'BANG THAM CHIEU'!$E$4:F1854,2,0)*H792</f>
        <v>1262982</v>
      </c>
      <c r="L792" s="598">
        <f t="shared" si="12"/>
        <v>54.424803930018101</v>
      </c>
      <c r="M792" s="53" t="s">
        <v>9530</v>
      </c>
      <c r="N792" s="11" t="s">
        <v>7901</v>
      </c>
      <c r="O792" s="527">
        <v>44331</v>
      </c>
      <c r="P792" s="529" t="s">
        <v>10664</v>
      </c>
      <c r="Q792" s="122" t="s">
        <v>10210</v>
      </c>
      <c r="R792" s="123">
        <v>5</v>
      </c>
      <c r="S792" s="122" t="s">
        <v>7616</v>
      </c>
      <c r="T792" s="396" t="s">
        <v>10238</v>
      </c>
      <c r="V792"/>
    </row>
    <row r="793" spans="1:22" hidden="1" x14ac:dyDescent="0.25">
      <c r="A793" s="31">
        <v>3848</v>
      </c>
      <c r="B793" s="33" t="s">
        <v>300</v>
      </c>
      <c r="C793" s="53" t="s">
        <v>10323</v>
      </c>
      <c r="D793" s="34" t="s">
        <v>301</v>
      </c>
      <c r="E793" s="35" t="s">
        <v>10</v>
      </c>
      <c r="F793" s="54">
        <v>30</v>
      </c>
      <c r="G793" s="372" t="str">
        <f>VLOOKUP(N793,'BANG THAM CHIEU'!C:E,3,0)</f>
        <v>ID055798</v>
      </c>
      <c r="H793" s="53">
        <v>1</v>
      </c>
      <c r="J793" s="10" t="str">
        <f>VLOOKUP(N793,'BANG THAM CHIEU'!C:E,2,0)</f>
        <v>MC1.2</v>
      </c>
      <c r="K793" s="590">
        <f>VLOOKUP(G793,'BANG THAM CHIEU'!$E$4:F1855,2,0)*H793</f>
        <v>400000</v>
      </c>
      <c r="L793" s="598">
        <f t="shared" si="12"/>
        <v>17.236921485822631</v>
      </c>
      <c r="M793" s="53" t="s">
        <v>9530</v>
      </c>
      <c r="N793" s="11" t="s">
        <v>7903</v>
      </c>
      <c r="O793" s="527">
        <v>44331</v>
      </c>
      <c r="P793" s="529" t="s">
        <v>10664</v>
      </c>
      <c r="Q793" s="122" t="s">
        <v>10210</v>
      </c>
      <c r="R793" s="123">
        <v>5</v>
      </c>
      <c r="S793" s="122" t="s">
        <v>7616</v>
      </c>
      <c r="T793" s="396" t="s">
        <v>10238</v>
      </c>
      <c r="V793"/>
    </row>
    <row r="794" spans="1:22" hidden="1" x14ac:dyDescent="0.25">
      <c r="A794" s="31">
        <v>3848</v>
      </c>
      <c r="B794" s="33" t="s">
        <v>300</v>
      </c>
      <c r="C794" s="53" t="s">
        <v>10323</v>
      </c>
      <c r="D794" s="34" t="s">
        <v>301</v>
      </c>
      <c r="E794" s="35" t="s">
        <v>10</v>
      </c>
      <c r="F794" s="35">
        <v>31</v>
      </c>
      <c r="G794" s="372" t="str">
        <f>VLOOKUP(N794,'BANG THAM CHIEU'!C:E,3,0)</f>
        <v>ID055781</v>
      </c>
      <c r="H794" s="53">
        <v>2</v>
      </c>
      <c r="J794" s="10" t="str">
        <f>VLOOKUP(N794,'BANG THAM CHIEU'!C:E,2,0)</f>
        <v>MC2.2</v>
      </c>
      <c r="K794" s="590">
        <f>VLOOKUP(G794,'BANG THAM CHIEU'!$E$4:F1856,2,0)*H794</f>
        <v>9760</v>
      </c>
      <c r="L794" s="598">
        <f t="shared" si="12"/>
        <v>0.4205808842540722</v>
      </c>
      <c r="M794" s="53" t="s">
        <v>9530</v>
      </c>
      <c r="N794" s="31" t="s">
        <v>9647</v>
      </c>
      <c r="O794" s="527">
        <v>44331</v>
      </c>
      <c r="P794" s="529" t="s">
        <v>10664</v>
      </c>
      <c r="Q794" s="122" t="s">
        <v>10210</v>
      </c>
      <c r="R794" s="123">
        <v>5</v>
      </c>
      <c r="S794" s="122" t="s">
        <v>7616</v>
      </c>
      <c r="T794" s="396" t="s">
        <v>10238</v>
      </c>
      <c r="V794"/>
    </row>
    <row r="795" spans="1:22" hidden="1" x14ac:dyDescent="0.25">
      <c r="A795" s="31">
        <v>3848</v>
      </c>
      <c r="B795" s="33" t="s">
        <v>300</v>
      </c>
      <c r="C795" s="53" t="s">
        <v>10323</v>
      </c>
      <c r="D795" s="34" t="s">
        <v>301</v>
      </c>
      <c r="E795" s="35" t="s">
        <v>10</v>
      </c>
      <c r="F795" s="54">
        <v>32</v>
      </c>
      <c r="G795" s="372" t="str">
        <f>VLOOKUP(N795,'BANG THAM CHIEU'!C:E,3,0)</f>
        <v>ID055757</v>
      </c>
      <c r="H795" s="53">
        <v>10</v>
      </c>
      <c r="J795" s="10" t="str">
        <f>VLOOKUP(N795,'BANG THAM CHIEU'!C:E,2,0)</f>
        <v>MB3.2</v>
      </c>
      <c r="K795" s="590">
        <f>VLOOKUP(G795,'BANG THAM CHIEU'!$E$4:F1857,2,0)*H795</f>
        <v>595780</v>
      </c>
      <c r="L795" s="598">
        <f t="shared" si="12"/>
        <v>25.67353270705852</v>
      </c>
      <c r="M795" s="53" t="s">
        <v>9530</v>
      </c>
      <c r="N795" s="31" t="s">
        <v>4539</v>
      </c>
      <c r="O795" s="527">
        <v>44331</v>
      </c>
      <c r="P795" s="529" t="s">
        <v>10664</v>
      </c>
      <c r="Q795" s="122" t="s">
        <v>10210</v>
      </c>
      <c r="R795" s="123">
        <v>5</v>
      </c>
      <c r="S795" s="122" t="s">
        <v>7616</v>
      </c>
      <c r="T795" s="396" t="s">
        <v>10238</v>
      </c>
      <c r="V795"/>
    </row>
    <row r="796" spans="1:22" ht="45" hidden="1" x14ac:dyDescent="0.25">
      <c r="A796" s="31">
        <v>3848</v>
      </c>
      <c r="B796" s="33" t="s">
        <v>300</v>
      </c>
      <c r="C796" s="53" t="s">
        <v>10323</v>
      </c>
      <c r="D796" s="34" t="s">
        <v>301</v>
      </c>
      <c r="E796" s="35" t="s">
        <v>10</v>
      </c>
      <c r="F796" s="35">
        <v>33</v>
      </c>
      <c r="G796" s="372" t="str">
        <f>VLOOKUP(N796,'BANG THAM CHIEU'!C:E,3,0)</f>
        <v>ID055727</v>
      </c>
      <c r="H796" s="53">
        <v>15</v>
      </c>
      <c r="J796" s="10" t="str">
        <f>VLOOKUP(N796,'BANG THAM CHIEU'!C:E,2,0)</f>
        <v>MB3.2</v>
      </c>
      <c r="K796" s="590">
        <f>VLOOKUP(G796,'BANG THAM CHIEU'!$E$4:F1858,2,0)*H796</f>
        <v>1275000</v>
      </c>
      <c r="L796" s="598">
        <f t="shared" si="12"/>
        <v>54.942687236059641</v>
      </c>
      <c r="M796" s="53" t="s">
        <v>9530</v>
      </c>
      <c r="N796" s="151" t="s">
        <v>9646</v>
      </c>
      <c r="O796" s="527">
        <v>44331</v>
      </c>
      <c r="P796" s="529" t="s">
        <v>10664</v>
      </c>
      <c r="Q796" s="122" t="s">
        <v>10210</v>
      </c>
      <c r="R796" s="123">
        <v>5</v>
      </c>
      <c r="S796" s="122" t="s">
        <v>7616</v>
      </c>
      <c r="T796" s="396" t="s">
        <v>10238</v>
      </c>
      <c r="V796"/>
    </row>
    <row r="797" spans="1:22" ht="75" hidden="1" x14ac:dyDescent="0.25">
      <c r="A797" s="31">
        <v>3848</v>
      </c>
      <c r="B797" s="33" t="s">
        <v>300</v>
      </c>
      <c r="C797" s="53" t="s">
        <v>10323</v>
      </c>
      <c r="D797" s="34" t="s">
        <v>301</v>
      </c>
      <c r="E797" s="35" t="s">
        <v>10</v>
      </c>
      <c r="F797" s="54">
        <v>34</v>
      </c>
      <c r="G797" s="372" t="e">
        <f>VLOOKUP(N797,'BANG THAM CHIEU'!C:E,3,0)</f>
        <v>#N/A</v>
      </c>
      <c r="H797" s="53">
        <v>2</v>
      </c>
      <c r="J797" s="10" t="e">
        <f>VLOOKUP(N797,'BANG THAM CHIEU'!C:E,2,0)</f>
        <v>#N/A</v>
      </c>
      <c r="K797" s="590" t="e">
        <f>VLOOKUP(G797,'BANG THAM CHIEU'!$E$4:F1859,2,0)*H797</f>
        <v>#N/A</v>
      </c>
      <c r="L797" s="598" t="e">
        <f t="shared" si="12"/>
        <v>#N/A</v>
      </c>
      <c r="M797" s="53" t="s">
        <v>9530</v>
      </c>
      <c r="N797" s="151" t="s">
        <v>7863</v>
      </c>
      <c r="O797" s="527">
        <v>44331</v>
      </c>
      <c r="P797" s="529" t="s">
        <v>10664</v>
      </c>
      <c r="Q797" s="122" t="s">
        <v>10210</v>
      </c>
      <c r="R797" s="123">
        <v>5</v>
      </c>
      <c r="S797" s="122" t="s">
        <v>7616</v>
      </c>
      <c r="T797" s="396" t="s">
        <v>10238</v>
      </c>
      <c r="V797"/>
    </row>
    <row r="798" spans="1:22" hidden="1" x14ac:dyDescent="0.25">
      <c r="A798" s="31">
        <v>3848</v>
      </c>
      <c r="B798" s="33" t="s">
        <v>300</v>
      </c>
      <c r="C798" s="53" t="s">
        <v>10323</v>
      </c>
      <c r="D798" s="34" t="s">
        <v>301</v>
      </c>
      <c r="E798" s="35" t="s">
        <v>10</v>
      </c>
      <c r="F798" s="35">
        <v>35</v>
      </c>
      <c r="G798" s="372" t="str">
        <f>VLOOKUP(N798,'BANG THAM CHIEU'!C:E,3,0)</f>
        <v>ID057041</v>
      </c>
      <c r="H798" s="53">
        <v>3</v>
      </c>
      <c r="J798" s="10" t="str">
        <f>VLOOKUP(N798,'BANG THAM CHIEU'!C:E,2,0)</f>
        <v>MB1.2</v>
      </c>
      <c r="K798" s="590">
        <f>VLOOKUP(G798,'BANG THAM CHIEU'!$E$4:F1860,2,0)*H798</f>
        <v>237000</v>
      </c>
      <c r="L798" s="598">
        <f t="shared" si="12"/>
        <v>10.21287598034991</v>
      </c>
      <c r="M798" s="53" t="s">
        <v>9530</v>
      </c>
      <c r="N798" s="11" t="s">
        <v>6607</v>
      </c>
      <c r="O798" s="527">
        <v>44331</v>
      </c>
      <c r="P798" s="529" t="s">
        <v>10664</v>
      </c>
      <c r="Q798" s="122" t="s">
        <v>10210</v>
      </c>
      <c r="R798" s="123">
        <v>5</v>
      </c>
      <c r="S798" s="122" t="s">
        <v>7616</v>
      </c>
      <c r="T798" s="396" t="s">
        <v>10238</v>
      </c>
      <c r="V798"/>
    </row>
    <row r="799" spans="1:22" hidden="1" x14ac:dyDescent="0.25">
      <c r="A799" s="31">
        <v>3848</v>
      </c>
      <c r="B799" s="33" t="s">
        <v>300</v>
      </c>
      <c r="C799" s="53" t="s">
        <v>10323</v>
      </c>
      <c r="D799" s="34" t="s">
        <v>301</v>
      </c>
      <c r="E799" s="35" t="s">
        <v>10</v>
      </c>
      <c r="F799" s="54">
        <v>36</v>
      </c>
      <c r="G799" s="372" t="str">
        <f>VLOOKUP(N799,'BANG THAM CHIEU'!C:E,3,0)</f>
        <v>ID055281</v>
      </c>
      <c r="H799" s="53">
        <v>3</v>
      </c>
      <c r="J799" s="10" t="str">
        <f>VLOOKUP(N799,'BANG THAM CHIEU'!C:E,2,0)</f>
        <v>MB3.3</v>
      </c>
      <c r="K799" s="590">
        <f>VLOOKUP(G799,'BANG THAM CHIEU'!$E$4:F1861,2,0)*H799</f>
        <v>90000</v>
      </c>
      <c r="L799" s="598">
        <f t="shared" si="12"/>
        <v>3.878307334310092</v>
      </c>
      <c r="M799" s="53" t="s">
        <v>9530</v>
      </c>
      <c r="N799" s="31" t="s">
        <v>4540</v>
      </c>
      <c r="O799" s="527">
        <v>44331</v>
      </c>
      <c r="P799" s="529" t="s">
        <v>10664</v>
      </c>
      <c r="Q799" s="122" t="s">
        <v>10210</v>
      </c>
      <c r="R799" s="123">
        <v>5</v>
      </c>
      <c r="S799" s="122" t="s">
        <v>7616</v>
      </c>
      <c r="T799" s="396" t="s">
        <v>10238</v>
      </c>
      <c r="V799"/>
    </row>
    <row r="800" spans="1:22" ht="60" hidden="1" x14ac:dyDescent="0.25">
      <c r="A800" s="31">
        <v>3848</v>
      </c>
      <c r="B800" s="33" t="s">
        <v>300</v>
      </c>
      <c r="C800" s="53" t="s">
        <v>10323</v>
      </c>
      <c r="D800" s="34" t="s">
        <v>301</v>
      </c>
      <c r="E800" s="35" t="s">
        <v>10</v>
      </c>
      <c r="F800" s="35">
        <v>37</v>
      </c>
      <c r="G800" s="372" t="str">
        <f>VLOOKUP(N800,'BANG THAM CHIEU'!C:E,3,0)</f>
        <v>ID057044</v>
      </c>
      <c r="H800" s="53">
        <v>5</v>
      </c>
      <c r="J800" s="10" t="str">
        <f>VLOOKUP(N800,'BANG THAM CHIEU'!C:E,2,0)</f>
        <v>MB2.2</v>
      </c>
      <c r="K800" s="590">
        <f>VLOOKUP(G800,'BANG THAM CHIEU'!$E$4:F1862,2,0)*H800</f>
        <v>250000</v>
      </c>
      <c r="L800" s="598">
        <f t="shared" si="12"/>
        <v>10.773075928639145</v>
      </c>
      <c r="M800" s="53" t="s">
        <v>9530</v>
      </c>
      <c r="N800" s="171" t="s">
        <v>9650</v>
      </c>
      <c r="O800" s="527">
        <v>44331</v>
      </c>
      <c r="P800" s="529" t="s">
        <v>10664</v>
      </c>
      <c r="Q800" s="122" t="s">
        <v>10210</v>
      </c>
      <c r="R800" s="123">
        <v>5</v>
      </c>
      <c r="S800" s="122" t="s">
        <v>7616</v>
      </c>
      <c r="T800" s="396" t="s">
        <v>8693</v>
      </c>
      <c r="V800"/>
    </row>
    <row r="801" spans="1:22" hidden="1" x14ac:dyDescent="0.25">
      <c r="A801" s="31">
        <v>3848</v>
      </c>
      <c r="B801" s="33" t="s">
        <v>300</v>
      </c>
      <c r="C801" s="53" t="s">
        <v>10323</v>
      </c>
      <c r="D801" s="34" t="s">
        <v>301</v>
      </c>
      <c r="E801" s="35" t="s">
        <v>10</v>
      </c>
      <c r="F801" s="54">
        <v>38</v>
      </c>
      <c r="G801" s="372" t="str">
        <f>VLOOKUP(N801,'BANG THAM CHIEU'!C:E,3,0)</f>
        <v>ID055611</v>
      </c>
      <c r="H801" s="53">
        <v>5</v>
      </c>
      <c r="J801" s="10" t="str">
        <f>VLOOKUP(N801,'BANG THAM CHIEU'!C:E,2,0)</f>
        <v>MB1.4</v>
      </c>
      <c r="K801" s="590">
        <f>VLOOKUP(G801,'BANG THAM CHIEU'!$E$4:F1863,2,0)*H801</f>
        <v>550000</v>
      </c>
      <c r="L801" s="598">
        <f t="shared" si="12"/>
        <v>23.70076704300612</v>
      </c>
      <c r="M801" s="53" t="s">
        <v>9530</v>
      </c>
      <c r="N801" s="11" t="s">
        <v>9885</v>
      </c>
      <c r="O801" s="527">
        <v>44331</v>
      </c>
      <c r="P801" s="529" t="s">
        <v>10664</v>
      </c>
      <c r="Q801" s="122" t="s">
        <v>10210</v>
      </c>
      <c r="R801" s="123">
        <v>5</v>
      </c>
      <c r="S801" s="122" t="s">
        <v>7616</v>
      </c>
      <c r="T801" s="396" t="s">
        <v>8693</v>
      </c>
      <c r="V801"/>
    </row>
    <row r="802" spans="1:22" hidden="1" x14ac:dyDescent="0.25">
      <c r="A802" s="31">
        <v>3848</v>
      </c>
      <c r="B802" s="33" t="s">
        <v>300</v>
      </c>
      <c r="C802" s="53" t="s">
        <v>10323</v>
      </c>
      <c r="D802" s="34" t="s">
        <v>301</v>
      </c>
      <c r="E802" s="35" t="s">
        <v>10</v>
      </c>
      <c r="F802" s="35">
        <v>39</v>
      </c>
      <c r="G802" s="372" t="e">
        <f>VLOOKUP(N802,'BANG THAM CHIEU'!C:E,3,0)</f>
        <v>#N/A</v>
      </c>
      <c r="H802" s="53">
        <v>1</v>
      </c>
      <c r="J802" s="10" t="e">
        <f>VLOOKUP(N802,'BANG THAM CHIEU'!C:E,2,0)</f>
        <v>#N/A</v>
      </c>
      <c r="K802" s="590" t="e">
        <f>VLOOKUP(G802,'BANG THAM CHIEU'!$E$4:F1864,2,0)*H802</f>
        <v>#N/A</v>
      </c>
      <c r="L802" s="598" t="e">
        <f t="shared" si="12"/>
        <v>#N/A</v>
      </c>
      <c r="M802" s="53" t="s">
        <v>9530</v>
      </c>
      <c r="N802" s="31" t="s">
        <v>7863</v>
      </c>
      <c r="O802" s="527">
        <v>44333</v>
      </c>
      <c r="P802" s="529" t="s">
        <v>10664</v>
      </c>
      <c r="Q802" s="122" t="s">
        <v>10241</v>
      </c>
      <c r="R802" s="123">
        <v>5</v>
      </c>
      <c r="S802" s="122" t="s">
        <v>7616</v>
      </c>
      <c r="T802" s="396" t="s">
        <v>10243</v>
      </c>
      <c r="V802"/>
    </row>
    <row r="803" spans="1:22" hidden="1" x14ac:dyDescent="0.25">
      <c r="A803" s="31">
        <v>3848</v>
      </c>
      <c r="B803" s="33" t="s">
        <v>300</v>
      </c>
      <c r="C803" s="53" t="s">
        <v>10323</v>
      </c>
      <c r="D803" s="34" t="s">
        <v>301</v>
      </c>
      <c r="E803" s="35" t="s">
        <v>10</v>
      </c>
      <c r="F803" s="54">
        <v>40</v>
      </c>
      <c r="G803" s="372" t="str">
        <f>VLOOKUP(N803,'BANG THAM CHIEU'!C:E,3,0)</f>
        <v>ID055554</v>
      </c>
      <c r="H803" s="53">
        <v>12</v>
      </c>
      <c r="J803" s="10" t="str">
        <f>VLOOKUP(N803,'BANG THAM CHIEU'!C:E,2,0)</f>
        <v>MB1.3</v>
      </c>
      <c r="K803" s="590">
        <f>VLOOKUP(G803,'BANG THAM CHIEU'!$E$4:F1865,2,0)*H803</f>
        <v>144000</v>
      </c>
      <c r="L803" s="598">
        <f t="shared" si="12"/>
        <v>6.2052917348961474</v>
      </c>
      <c r="M803" s="53" t="s">
        <v>9530</v>
      </c>
      <c r="N803" s="11" t="s">
        <v>7242</v>
      </c>
      <c r="O803" s="527">
        <v>44333</v>
      </c>
      <c r="P803" s="529" t="s">
        <v>10664</v>
      </c>
      <c r="Q803" s="122" t="s">
        <v>10241</v>
      </c>
      <c r="R803" s="123">
        <v>5</v>
      </c>
      <c r="S803" s="122" t="s">
        <v>7614</v>
      </c>
      <c r="T803" s="396" t="s">
        <v>8693</v>
      </c>
      <c r="V803"/>
    </row>
    <row r="804" spans="1:22" hidden="1" x14ac:dyDescent="0.25">
      <c r="A804" s="31">
        <v>3848</v>
      </c>
      <c r="B804" s="33" t="s">
        <v>300</v>
      </c>
      <c r="C804" s="53" t="s">
        <v>10323</v>
      </c>
      <c r="D804" s="34" t="s">
        <v>301</v>
      </c>
      <c r="E804" s="35" t="s">
        <v>10</v>
      </c>
      <c r="F804" s="35">
        <v>41</v>
      </c>
      <c r="G804" s="372" t="str">
        <f>VLOOKUP(N804,'BANG THAM CHIEU'!C:E,3,0)</f>
        <v>ID055553</v>
      </c>
      <c r="H804" s="53">
        <v>12</v>
      </c>
      <c r="J804" s="10" t="str">
        <f>VLOOKUP(N804,'BANG THAM CHIEU'!C:E,2,0)</f>
        <v>MB1.3</v>
      </c>
      <c r="K804" s="590">
        <f>VLOOKUP(G804,'BANG THAM CHIEU'!$E$4:F1866,2,0)*H804</f>
        <v>77472</v>
      </c>
      <c r="L804" s="598">
        <f t="shared" si="12"/>
        <v>3.3384469533741274</v>
      </c>
      <c r="M804" s="53" t="s">
        <v>9530</v>
      </c>
      <c r="N804" s="171" t="s">
        <v>7243</v>
      </c>
      <c r="O804" s="527">
        <v>44333</v>
      </c>
      <c r="P804" s="529" t="s">
        <v>10664</v>
      </c>
      <c r="Q804" s="122" t="s">
        <v>10241</v>
      </c>
      <c r="R804" s="123">
        <v>5</v>
      </c>
      <c r="S804" s="122" t="s">
        <v>7614</v>
      </c>
      <c r="T804" s="396" t="s">
        <v>8693</v>
      </c>
      <c r="V804"/>
    </row>
    <row r="805" spans="1:22" hidden="1" x14ac:dyDescent="0.25">
      <c r="A805" s="31">
        <v>3848</v>
      </c>
      <c r="B805" s="33" t="s">
        <v>300</v>
      </c>
      <c r="C805" s="53" t="s">
        <v>10323</v>
      </c>
      <c r="D805" s="34" t="s">
        <v>301</v>
      </c>
      <c r="E805" s="35" t="s">
        <v>10</v>
      </c>
      <c r="F805" s="54">
        <v>42</v>
      </c>
      <c r="G805" s="372" t="str">
        <f>VLOOKUP(N805,'BANG THAM CHIEU'!C:E,3,0)</f>
        <v>ID055729</v>
      </c>
      <c r="H805" s="53">
        <v>1</v>
      </c>
      <c r="J805" s="10" t="str">
        <f>VLOOKUP(N805,'BANG THAM CHIEU'!C:E,2,0)</f>
        <v>MC1.2</v>
      </c>
      <c r="K805" s="590">
        <f>VLOOKUP(G805,'BANG THAM CHIEU'!$E$4:F1867,2,0)*H805</f>
        <v>1262982</v>
      </c>
      <c r="L805" s="598">
        <f t="shared" si="12"/>
        <v>54.424803930018101</v>
      </c>
      <c r="M805" s="53" t="s">
        <v>9530</v>
      </c>
      <c r="N805" s="11" t="s">
        <v>7901</v>
      </c>
      <c r="O805" s="527">
        <v>44333</v>
      </c>
      <c r="P805" s="529" t="s">
        <v>10664</v>
      </c>
      <c r="Q805" s="122" t="s">
        <v>10241</v>
      </c>
      <c r="R805" s="123">
        <v>5</v>
      </c>
      <c r="S805" s="122" t="s">
        <v>10245</v>
      </c>
      <c r="T805" s="396" t="s">
        <v>10246</v>
      </c>
      <c r="V805"/>
    </row>
    <row r="806" spans="1:22" hidden="1" x14ac:dyDescent="0.25">
      <c r="A806" s="31">
        <v>3848</v>
      </c>
      <c r="B806" s="33" t="s">
        <v>300</v>
      </c>
      <c r="C806" s="53" t="s">
        <v>10323</v>
      </c>
      <c r="D806" s="34" t="s">
        <v>301</v>
      </c>
      <c r="E806" s="35" t="s">
        <v>10</v>
      </c>
      <c r="F806" s="35">
        <v>43</v>
      </c>
      <c r="G806" s="372" t="str">
        <f>VLOOKUP(N806,'BANG THAM CHIEU'!C:E,3,0)</f>
        <v>ID055798</v>
      </c>
      <c r="H806" s="53">
        <v>1</v>
      </c>
      <c r="J806" s="10" t="str">
        <f>VLOOKUP(N806,'BANG THAM CHIEU'!C:E,2,0)</f>
        <v>MC1.2</v>
      </c>
      <c r="K806" s="590">
        <f>VLOOKUP(G806,'BANG THAM CHIEU'!$E$4:F1868,2,0)*H806</f>
        <v>400000</v>
      </c>
      <c r="L806" s="598">
        <f t="shared" si="12"/>
        <v>17.236921485822631</v>
      </c>
      <c r="M806" s="53" t="s">
        <v>9530</v>
      </c>
      <c r="N806" s="11" t="s">
        <v>7903</v>
      </c>
      <c r="O806" s="527">
        <v>44333</v>
      </c>
      <c r="P806" s="529" t="s">
        <v>10664</v>
      </c>
      <c r="Q806" s="122" t="s">
        <v>10241</v>
      </c>
      <c r="R806" s="123">
        <v>5</v>
      </c>
      <c r="S806" s="122" t="s">
        <v>10245</v>
      </c>
      <c r="T806" s="396" t="s">
        <v>10246</v>
      </c>
      <c r="V806"/>
    </row>
    <row r="807" spans="1:22" hidden="1" x14ac:dyDescent="0.25">
      <c r="A807" s="31">
        <v>3848</v>
      </c>
      <c r="B807" s="33" t="s">
        <v>300</v>
      </c>
      <c r="C807" s="53" t="s">
        <v>10323</v>
      </c>
      <c r="D807" s="34" t="s">
        <v>301</v>
      </c>
      <c r="E807" s="35" t="s">
        <v>10</v>
      </c>
      <c r="F807" s="54">
        <v>44</v>
      </c>
      <c r="G807" s="372" t="str">
        <f>VLOOKUP(N807,'BANG THAM CHIEU'!C:E,3,0)</f>
        <v>ID055727</v>
      </c>
      <c r="H807" s="53">
        <v>5</v>
      </c>
      <c r="J807" s="10" t="str">
        <f>VLOOKUP(N807,'BANG THAM CHIEU'!C:E,2,0)</f>
        <v>MB3.2</v>
      </c>
      <c r="K807" s="590">
        <f>VLOOKUP(G807,'BANG THAM CHIEU'!$E$4:F1869,2,0)*H807</f>
        <v>425000</v>
      </c>
      <c r="L807" s="598">
        <f t="shared" si="12"/>
        <v>18.314229078686548</v>
      </c>
      <c r="M807" s="53" t="s">
        <v>9530</v>
      </c>
      <c r="N807" s="11" t="s">
        <v>9646</v>
      </c>
      <c r="O807" s="527">
        <v>44333</v>
      </c>
      <c r="P807" s="529" t="s">
        <v>10664</v>
      </c>
      <c r="Q807" s="122" t="s">
        <v>10241</v>
      </c>
      <c r="R807" s="123">
        <v>5</v>
      </c>
      <c r="S807" s="122" t="s">
        <v>10245</v>
      </c>
      <c r="T807" s="396" t="s">
        <v>10246</v>
      </c>
      <c r="V807"/>
    </row>
    <row r="808" spans="1:22" hidden="1" x14ac:dyDescent="0.25">
      <c r="A808" s="31">
        <v>3848</v>
      </c>
      <c r="B808" s="33" t="s">
        <v>300</v>
      </c>
      <c r="C808" s="53" t="s">
        <v>10323</v>
      </c>
      <c r="D808" s="34" t="s">
        <v>301</v>
      </c>
      <c r="E808" s="35" t="s">
        <v>10</v>
      </c>
      <c r="F808" s="35">
        <v>45</v>
      </c>
      <c r="G808" s="372" t="e">
        <f>VLOOKUP(N808,'BANG THAM CHIEU'!C:E,3,0)</f>
        <v>#N/A</v>
      </c>
      <c r="H808" s="53">
        <v>5</v>
      </c>
      <c r="J808" s="10" t="e">
        <f>VLOOKUP(N808,'BANG THAM CHIEU'!C:E,2,0)</f>
        <v>#N/A</v>
      </c>
      <c r="K808" s="590" t="e">
        <f>VLOOKUP(G808,'BANG THAM CHIEU'!$E$4:F1870,2,0)*H808</f>
        <v>#N/A</v>
      </c>
      <c r="L808" s="598" t="e">
        <f t="shared" si="12"/>
        <v>#N/A</v>
      </c>
      <c r="M808" s="53" t="s">
        <v>9530</v>
      </c>
      <c r="N808" s="11" t="s">
        <v>1430</v>
      </c>
      <c r="O808" s="527">
        <v>44333</v>
      </c>
      <c r="P808" s="529" t="s">
        <v>10664</v>
      </c>
      <c r="Q808" s="122" t="s">
        <v>10241</v>
      </c>
      <c r="R808" s="123">
        <v>5</v>
      </c>
      <c r="S808" s="122" t="s">
        <v>10245</v>
      </c>
      <c r="T808" s="396" t="s">
        <v>10246</v>
      </c>
      <c r="V808"/>
    </row>
    <row r="809" spans="1:22" hidden="1" x14ac:dyDescent="0.25">
      <c r="A809" s="31">
        <v>3848</v>
      </c>
      <c r="B809" s="33" t="s">
        <v>300</v>
      </c>
      <c r="C809" s="53" t="s">
        <v>10323</v>
      </c>
      <c r="D809" s="34" t="s">
        <v>301</v>
      </c>
      <c r="E809" s="35" t="s">
        <v>10</v>
      </c>
      <c r="F809" s="54">
        <v>46</v>
      </c>
      <c r="G809" s="372" t="str">
        <f>VLOOKUP(N809,'BANG THAM CHIEU'!C:E,3,0)</f>
        <v>ID057041</v>
      </c>
      <c r="H809" s="53">
        <v>3</v>
      </c>
      <c r="J809" s="10" t="str">
        <f>VLOOKUP(N809,'BANG THAM CHIEU'!C:E,2,0)</f>
        <v>MB1.2</v>
      </c>
      <c r="K809" s="590">
        <f>VLOOKUP(G809,'BANG THAM CHIEU'!$E$4:F1871,2,0)*H809</f>
        <v>237000</v>
      </c>
      <c r="L809" s="598">
        <f t="shared" si="12"/>
        <v>10.21287598034991</v>
      </c>
      <c r="M809" s="53" t="s">
        <v>9530</v>
      </c>
      <c r="N809" s="11" t="s">
        <v>6607</v>
      </c>
      <c r="O809" s="527">
        <v>44333</v>
      </c>
      <c r="P809" s="529" t="s">
        <v>10664</v>
      </c>
      <c r="Q809" s="122" t="s">
        <v>10241</v>
      </c>
      <c r="R809" s="123">
        <v>5</v>
      </c>
      <c r="S809" s="122" t="s">
        <v>10245</v>
      </c>
      <c r="T809" s="396" t="s">
        <v>10246</v>
      </c>
      <c r="V809"/>
    </row>
    <row r="810" spans="1:22" hidden="1" x14ac:dyDescent="0.25">
      <c r="A810" s="31">
        <v>3848</v>
      </c>
      <c r="B810" s="33" t="s">
        <v>300</v>
      </c>
      <c r="C810" s="53" t="s">
        <v>10323</v>
      </c>
      <c r="D810" s="34" t="s">
        <v>301</v>
      </c>
      <c r="E810" s="35" t="s">
        <v>10</v>
      </c>
      <c r="F810" s="35">
        <v>47</v>
      </c>
      <c r="G810" s="372" t="str">
        <f>VLOOKUP(N810,'BANG THAM CHIEU'!C:E,3,0)</f>
        <v>ID055281</v>
      </c>
      <c r="H810" s="53">
        <v>5</v>
      </c>
      <c r="J810" s="10" t="str">
        <f>VLOOKUP(N810,'BANG THAM CHIEU'!C:E,2,0)</f>
        <v>MB3.3</v>
      </c>
      <c r="K810" s="590">
        <f>VLOOKUP(G810,'BANG THAM CHIEU'!$E$4:F1872,2,0)*H810</f>
        <v>150000</v>
      </c>
      <c r="L810" s="598">
        <f t="shared" si="12"/>
        <v>6.463845557183487</v>
      </c>
      <c r="M810" s="53" t="s">
        <v>9530</v>
      </c>
      <c r="N810" s="31" t="s">
        <v>4540</v>
      </c>
      <c r="O810" s="527">
        <v>44333</v>
      </c>
      <c r="P810" s="529" t="s">
        <v>10664</v>
      </c>
      <c r="Q810" s="122" t="s">
        <v>10241</v>
      </c>
      <c r="R810" s="123">
        <v>5</v>
      </c>
      <c r="S810" s="122" t="s">
        <v>10245</v>
      </c>
      <c r="T810" s="396" t="s">
        <v>10246</v>
      </c>
      <c r="V810"/>
    </row>
    <row r="811" spans="1:22" hidden="1" x14ac:dyDescent="0.25">
      <c r="A811" s="31">
        <v>3848</v>
      </c>
      <c r="B811" s="33" t="s">
        <v>300</v>
      </c>
      <c r="C811" s="53" t="s">
        <v>10323</v>
      </c>
      <c r="D811" s="34" t="s">
        <v>301</v>
      </c>
      <c r="E811" s="35" t="s">
        <v>10</v>
      </c>
      <c r="F811" s="54">
        <v>48</v>
      </c>
      <c r="G811" s="372" t="str">
        <f>VLOOKUP(N811,'BANG THAM CHIEU'!C:E,3,0)</f>
        <v>ID056993</v>
      </c>
      <c r="H811" s="53">
        <v>3</v>
      </c>
      <c r="J811" s="10" t="str">
        <f>VLOOKUP(N811,'BANG THAM CHIEU'!C:E,2,0)</f>
        <v>MKHO</v>
      </c>
      <c r="K811" s="590">
        <f>VLOOKUP(G811,'BANG THAM CHIEU'!$E$4:F1873,2,0)*H811</f>
        <v>147000</v>
      </c>
      <c r="L811" s="598">
        <f t="shared" si="12"/>
        <v>6.3345686460398172</v>
      </c>
      <c r="M811" s="53" t="s">
        <v>9530</v>
      </c>
      <c r="N811" s="11" t="s">
        <v>7869</v>
      </c>
      <c r="O811" s="527">
        <v>44333</v>
      </c>
      <c r="P811" s="529" t="s">
        <v>10664</v>
      </c>
      <c r="Q811" s="122" t="s">
        <v>10241</v>
      </c>
      <c r="R811" s="123">
        <v>5</v>
      </c>
      <c r="S811" s="122" t="s">
        <v>10245</v>
      </c>
      <c r="T811" s="396" t="s">
        <v>10246</v>
      </c>
      <c r="V811"/>
    </row>
    <row r="812" spans="1:22" hidden="1" x14ac:dyDescent="0.25">
      <c r="A812" s="31">
        <v>3848</v>
      </c>
      <c r="B812" s="33" t="s">
        <v>300</v>
      </c>
      <c r="C812" s="53" t="s">
        <v>10323</v>
      </c>
      <c r="D812" s="34" t="s">
        <v>301</v>
      </c>
      <c r="E812" s="35" t="s">
        <v>10</v>
      </c>
      <c r="F812" s="35">
        <v>49</v>
      </c>
      <c r="G812" s="372" t="e">
        <f>VLOOKUP(N812,'BANG THAM CHIEU'!C:E,3,0)</f>
        <v>#N/A</v>
      </c>
      <c r="H812" s="53">
        <v>5</v>
      </c>
      <c r="J812" s="10" t="e">
        <f>VLOOKUP(N812,'BANG THAM CHIEU'!C:E,2,0)</f>
        <v>#N/A</v>
      </c>
      <c r="K812" s="590" t="e">
        <f>VLOOKUP(G812,'BANG THAM CHIEU'!$E$4:F1874,2,0)*H812</f>
        <v>#N/A</v>
      </c>
      <c r="L812" s="598" t="e">
        <f t="shared" si="12"/>
        <v>#N/A</v>
      </c>
      <c r="M812" s="53" t="s">
        <v>9530</v>
      </c>
      <c r="N812" s="11" t="s">
        <v>7867</v>
      </c>
      <c r="O812" s="527">
        <v>44333</v>
      </c>
      <c r="P812" s="529" t="s">
        <v>10664</v>
      </c>
      <c r="Q812" s="122" t="s">
        <v>10241</v>
      </c>
      <c r="R812" s="123">
        <v>5</v>
      </c>
      <c r="S812" s="122" t="s">
        <v>10245</v>
      </c>
      <c r="T812" s="396" t="s">
        <v>10246</v>
      </c>
      <c r="V812"/>
    </row>
    <row r="813" spans="1:22" hidden="1" x14ac:dyDescent="0.25">
      <c r="A813" s="31">
        <v>3848</v>
      </c>
      <c r="B813" s="33" t="s">
        <v>300</v>
      </c>
      <c r="C813" s="53" t="s">
        <v>10323</v>
      </c>
      <c r="D813" s="34" t="s">
        <v>301</v>
      </c>
      <c r="E813" s="35" t="s">
        <v>10</v>
      </c>
      <c r="F813" s="54">
        <v>50</v>
      </c>
      <c r="G813" s="372" t="str">
        <f>VLOOKUP(N813,'BANG THAM CHIEU'!C:E,3,0)</f>
        <v>ID055527</v>
      </c>
      <c r="H813" s="53">
        <v>1</v>
      </c>
      <c r="J813" s="10" t="str">
        <f>VLOOKUP(N813,'BANG THAM CHIEU'!C:E,2,0)</f>
        <v>MB1.1</v>
      </c>
      <c r="K813" s="590">
        <f>VLOOKUP(G813,'BANG THAM CHIEU'!$E$4:F1875,2,0)*H813</f>
        <v>60000</v>
      </c>
      <c r="L813" s="598">
        <f t="shared" si="12"/>
        <v>2.585538222873395</v>
      </c>
      <c r="M813" s="53" t="s">
        <v>9530</v>
      </c>
      <c r="N813" s="11" t="s">
        <v>8489</v>
      </c>
      <c r="O813" s="527">
        <v>44333</v>
      </c>
      <c r="P813" s="529" t="s">
        <v>10664</v>
      </c>
      <c r="Q813" s="122" t="s">
        <v>10241</v>
      </c>
      <c r="R813" s="123">
        <v>5</v>
      </c>
      <c r="S813" s="122" t="s">
        <v>10245</v>
      </c>
      <c r="T813" s="396" t="s">
        <v>10246</v>
      </c>
      <c r="V813"/>
    </row>
    <row r="814" spans="1:22" hidden="1" x14ac:dyDescent="0.25">
      <c r="A814" s="31">
        <v>3848</v>
      </c>
      <c r="B814" s="33" t="s">
        <v>300</v>
      </c>
      <c r="C814" s="53" t="s">
        <v>10323</v>
      </c>
      <c r="D814" s="34" t="s">
        <v>301</v>
      </c>
      <c r="E814" s="35" t="s">
        <v>10</v>
      </c>
      <c r="F814" s="35">
        <v>51</v>
      </c>
      <c r="G814" s="372" t="str">
        <f>VLOOKUP(N814,'BANG THAM CHIEU'!C:E,3,0)</f>
        <v>ID055277</v>
      </c>
      <c r="H814" s="53">
        <v>1</v>
      </c>
      <c r="J814" s="10" t="str">
        <f>VLOOKUP(N814,'BANG THAM CHIEU'!C:E,2,0)</f>
        <v>MB1.1</v>
      </c>
      <c r="K814" s="590">
        <f>VLOOKUP(G814,'BANG THAM CHIEU'!$E$4:F1876,2,0)*H814</f>
        <v>250000</v>
      </c>
      <c r="L814" s="598">
        <f t="shared" si="12"/>
        <v>10.773075928639145</v>
      </c>
      <c r="M814" s="53" t="s">
        <v>9530</v>
      </c>
      <c r="N814" s="11" t="s">
        <v>6950</v>
      </c>
      <c r="O814" s="527">
        <v>44333</v>
      </c>
      <c r="P814" s="529" t="s">
        <v>10664</v>
      </c>
      <c r="Q814" s="122" t="s">
        <v>10241</v>
      </c>
      <c r="R814" s="123">
        <v>5</v>
      </c>
      <c r="S814" s="122" t="s">
        <v>10245</v>
      </c>
      <c r="T814" s="396" t="s">
        <v>10246</v>
      </c>
      <c r="V814"/>
    </row>
    <row r="815" spans="1:22" hidden="1" x14ac:dyDescent="0.25">
      <c r="A815" s="31">
        <v>3848</v>
      </c>
      <c r="B815" s="33" t="s">
        <v>300</v>
      </c>
      <c r="C815" s="53" t="s">
        <v>10323</v>
      </c>
      <c r="D815" s="34" t="s">
        <v>301</v>
      </c>
      <c r="E815" s="35" t="s">
        <v>10</v>
      </c>
      <c r="F815" s="54">
        <v>52</v>
      </c>
      <c r="G815" s="372" t="str">
        <f>VLOOKUP(N815,'BANG THAM CHIEU'!C:E,3,0)</f>
        <v>ID055549</v>
      </c>
      <c r="H815" s="53">
        <v>10</v>
      </c>
      <c r="J815" s="10" t="str">
        <f>VLOOKUP(N815,'BANG THAM CHIEU'!C:E,2,0)</f>
        <v>MB2.2</v>
      </c>
      <c r="K815" s="590">
        <f>VLOOKUP(G815,'BANG THAM CHIEU'!$E$4:F1877,2,0)*H815</f>
        <v>100000</v>
      </c>
      <c r="L815" s="598">
        <f t="shared" si="12"/>
        <v>4.3092303714556577</v>
      </c>
      <c r="M815" s="53" t="s">
        <v>9530</v>
      </c>
      <c r="N815" s="11" t="s">
        <v>7305</v>
      </c>
      <c r="O815" s="527">
        <v>44333</v>
      </c>
      <c r="P815" s="529" t="s">
        <v>10664</v>
      </c>
      <c r="Q815" s="122" t="s">
        <v>10241</v>
      </c>
      <c r="R815" s="123">
        <v>5</v>
      </c>
      <c r="S815" s="122" t="s">
        <v>10245</v>
      </c>
      <c r="T815" s="396" t="s">
        <v>10246</v>
      </c>
      <c r="V815"/>
    </row>
    <row r="816" spans="1:22" hidden="1" x14ac:dyDescent="0.25">
      <c r="A816" s="31">
        <v>3848</v>
      </c>
      <c r="B816" s="33" t="s">
        <v>300</v>
      </c>
      <c r="C816" s="53" t="s">
        <v>10323</v>
      </c>
      <c r="D816" s="34" t="s">
        <v>301</v>
      </c>
      <c r="E816" s="35" t="s">
        <v>10</v>
      </c>
      <c r="F816" s="35">
        <v>53</v>
      </c>
      <c r="G816" s="372" t="str">
        <f>VLOOKUP(N816,'BANG THAM CHIEU'!C:E,3,0)</f>
        <v>ID055276</v>
      </c>
      <c r="H816" s="53">
        <v>1</v>
      </c>
      <c r="J816" s="10" t="str">
        <f>VLOOKUP(N816,'BANG THAM CHIEU'!C:E,2,0)</f>
        <v>MB1.1</v>
      </c>
      <c r="K816" s="590">
        <f>VLOOKUP(G816,'BANG THAM CHIEU'!$E$4:F1878,2,0)*H816</f>
        <v>250000</v>
      </c>
      <c r="L816" s="598">
        <f t="shared" si="12"/>
        <v>10.773075928639145</v>
      </c>
      <c r="M816" s="53" t="s">
        <v>9530</v>
      </c>
      <c r="N816" s="11" t="s">
        <v>6948</v>
      </c>
      <c r="O816" s="527">
        <v>44333</v>
      </c>
      <c r="P816" s="529" t="s">
        <v>10664</v>
      </c>
      <c r="Q816" s="122" t="s">
        <v>10241</v>
      </c>
      <c r="R816" s="123">
        <v>5</v>
      </c>
      <c r="S816" s="122" t="s">
        <v>8816</v>
      </c>
      <c r="T816" s="396" t="s">
        <v>10248</v>
      </c>
      <c r="V816"/>
    </row>
    <row r="817" spans="1:22" hidden="1" x14ac:dyDescent="0.25">
      <c r="A817" s="31">
        <v>3848</v>
      </c>
      <c r="B817" s="33" t="s">
        <v>300</v>
      </c>
      <c r="C817" s="53" t="s">
        <v>10323</v>
      </c>
      <c r="D817" s="34" t="s">
        <v>301</v>
      </c>
      <c r="E817" s="35" t="s">
        <v>10</v>
      </c>
      <c r="F817" s="54">
        <v>54</v>
      </c>
      <c r="G817" s="372" t="str">
        <f>VLOOKUP(N817,'BANG THAM CHIEU'!C:E,3,0)</f>
        <v>ID055277</v>
      </c>
      <c r="H817" s="53">
        <v>1</v>
      </c>
      <c r="J817" s="10" t="str">
        <f>VLOOKUP(N817,'BANG THAM CHIEU'!C:E,2,0)</f>
        <v>MB1.1</v>
      </c>
      <c r="K817" s="590">
        <f>VLOOKUP(G817,'BANG THAM CHIEU'!$E$4:F1879,2,0)*H817</f>
        <v>250000</v>
      </c>
      <c r="L817" s="598">
        <f t="shared" si="12"/>
        <v>10.773075928639145</v>
      </c>
      <c r="M817" s="53" t="s">
        <v>9530</v>
      </c>
      <c r="N817" s="11" t="s">
        <v>6950</v>
      </c>
      <c r="O817" s="527">
        <v>44333</v>
      </c>
      <c r="P817" s="529" t="s">
        <v>10664</v>
      </c>
      <c r="Q817" s="122" t="s">
        <v>10241</v>
      </c>
      <c r="R817" s="123">
        <v>5</v>
      </c>
      <c r="S817" s="122" t="s">
        <v>7616</v>
      </c>
      <c r="T817" s="396" t="s">
        <v>10249</v>
      </c>
      <c r="V817"/>
    </row>
    <row r="818" spans="1:22" hidden="1" x14ac:dyDescent="0.25">
      <c r="A818" s="31">
        <v>3848</v>
      </c>
      <c r="B818" s="33" t="s">
        <v>300</v>
      </c>
      <c r="C818" s="53" t="s">
        <v>10323</v>
      </c>
      <c r="D818" s="34" t="s">
        <v>301</v>
      </c>
      <c r="E818" s="35" t="s">
        <v>10</v>
      </c>
      <c r="F818" s="35">
        <v>55</v>
      </c>
      <c r="G818" s="372" t="str">
        <f>VLOOKUP(N818,'BANG THAM CHIEU'!C:E,3,0)</f>
        <v>ID057041</v>
      </c>
      <c r="H818" s="53">
        <v>2</v>
      </c>
      <c r="J818" s="10" t="str">
        <f>VLOOKUP(N818,'BANG THAM CHIEU'!C:E,2,0)</f>
        <v>MB1.2</v>
      </c>
      <c r="K818" s="590">
        <f>VLOOKUP(G818,'BANG THAM CHIEU'!$E$4:F1880,2,0)*H818</f>
        <v>158000</v>
      </c>
      <c r="L818" s="598">
        <f t="shared" si="12"/>
        <v>6.80858398689994</v>
      </c>
      <c r="M818" s="53" t="s">
        <v>9530</v>
      </c>
      <c r="N818" s="11" t="s">
        <v>6607</v>
      </c>
      <c r="O818" s="527">
        <v>44333</v>
      </c>
      <c r="P818" s="529" t="s">
        <v>10664</v>
      </c>
      <c r="Q818" s="122" t="s">
        <v>10241</v>
      </c>
      <c r="R818" s="123">
        <v>5</v>
      </c>
      <c r="S818" s="122" t="s">
        <v>7616</v>
      </c>
      <c r="T818" s="396" t="s">
        <v>10249</v>
      </c>
      <c r="V818"/>
    </row>
    <row r="819" spans="1:22" hidden="1" x14ac:dyDescent="0.25">
      <c r="A819" s="31">
        <v>3848</v>
      </c>
      <c r="B819" s="33" t="s">
        <v>300</v>
      </c>
      <c r="C819" s="53" t="s">
        <v>10323</v>
      </c>
      <c r="D819" s="34" t="s">
        <v>301</v>
      </c>
      <c r="E819" s="35" t="s">
        <v>10</v>
      </c>
      <c r="F819" s="54">
        <v>56</v>
      </c>
      <c r="G819" s="372" t="str">
        <f>VLOOKUP(N819,'BANG THAM CHIEU'!C:E,3,0)</f>
        <v>ID055281</v>
      </c>
      <c r="H819" s="53">
        <v>2</v>
      </c>
      <c r="J819" s="10" t="str">
        <f>VLOOKUP(N819,'BANG THAM CHIEU'!C:E,2,0)</f>
        <v>MB3.3</v>
      </c>
      <c r="K819" s="590">
        <f>VLOOKUP(G819,'BANG THAM CHIEU'!$E$4:F1881,2,0)*H819</f>
        <v>60000</v>
      </c>
      <c r="L819" s="598">
        <f t="shared" si="12"/>
        <v>2.585538222873395</v>
      </c>
      <c r="M819" s="53" t="s">
        <v>9530</v>
      </c>
      <c r="N819" s="31" t="s">
        <v>4540</v>
      </c>
      <c r="O819" s="527">
        <v>44333</v>
      </c>
      <c r="P819" s="529" t="s">
        <v>10664</v>
      </c>
      <c r="Q819" s="122" t="s">
        <v>10241</v>
      </c>
      <c r="R819" s="123">
        <v>5</v>
      </c>
      <c r="S819" s="122" t="s">
        <v>7616</v>
      </c>
      <c r="T819" s="396" t="s">
        <v>10249</v>
      </c>
      <c r="V819"/>
    </row>
    <row r="820" spans="1:22" hidden="1" x14ac:dyDescent="0.25">
      <c r="A820" s="31">
        <v>3848</v>
      </c>
      <c r="B820" s="33" t="s">
        <v>300</v>
      </c>
      <c r="C820" s="53" t="s">
        <v>10323</v>
      </c>
      <c r="D820" s="34" t="s">
        <v>301</v>
      </c>
      <c r="E820" s="35" t="s">
        <v>10</v>
      </c>
      <c r="F820" s="35">
        <v>57</v>
      </c>
      <c r="G820" s="372" t="str">
        <f>VLOOKUP(N820,'BANG THAM CHIEU'!C:E,3,0)</f>
        <v>ID057029</v>
      </c>
      <c r="H820" s="53">
        <v>2</v>
      </c>
      <c r="J820" s="10" t="str">
        <f>VLOOKUP(N820,'BANG THAM CHIEU'!C:E,2,0)</f>
        <v>MB2.2</v>
      </c>
      <c r="K820" s="590">
        <f>VLOOKUP(G820,'BANG THAM CHIEU'!$E$4:F1882,2,0)*H820</f>
        <v>134000</v>
      </c>
      <c r="L820" s="598">
        <f t="shared" si="12"/>
        <v>5.7743686977505817</v>
      </c>
      <c r="M820" s="53" t="s">
        <v>9530</v>
      </c>
      <c r="N820" s="11" t="s">
        <v>10250</v>
      </c>
      <c r="O820" s="527">
        <v>44333</v>
      </c>
      <c r="P820" s="529" t="s">
        <v>10664</v>
      </c>
      <c r="Q820" s="122" t="s">
        <v>10241</v>
      </c>
      <c r="R820" s="123">
        <v>5</v>
      </c>
      <c r="S820" s="122" t="s">
        <v>9325</v>
      </c>
      <c r="T820" s="396" t="s">
        <v>10251</v>
      </c>
      <c r="V820"/>
    </row>
    <row r="821" spans="1:22" hidden="1" x14ac:dyDescent="0.25">
      <c r="A821" s="31">
        <v>3848</v>
      </c>
      <c r="B821" s="33" t="s">
        <v>300</v>
      </c>
      <c r="C821" s="53" t="s">
        <v>10323</v>
      </c>
      <c r="D821" s="34" t="s">
        <v>301</v>
      </c>
      <c r="E821" s="35" t="s">
        <v>10</v>
      </c>
      <c r="F821" s="54">
        <v>58</v>
      </c>
      <c r="G821" s="372" t="str">
        <f>VLOOKUP(N821,'BANG THAM CHIEU'!C:E,3,0)</f>
        <v>ID055564</v>
      </c>
      <c r="H821" s="53">
        <v>2</v>
      </c>
      <c r="J821" s="10" t="str">
        <f>VLOOKUP(N821,'BANG THAM CHIEU'!C:E,2,0)</f>
        <v>MB2.2</v>
      </c>
      <c r="K821" s="590">
        <f>VLOOKUP(G821,'BANG THAM CHIEU'!$E$4:F1883,2,0)*H821</f>
        <v>70000</v>
      </c>
      <c r="L821" s="598">
        <f t="shared" si="12"/>
        <v>3.0164612600189606</v>
      </c>
      <c r="M821" s="53" t="s">
        <v>9530</v>
      </c>
      <c r="N821" s="11" t="s">
        <v>10252</v>
      </c>
      <c r="O821" s="527">
        <v>44334</v>
      </c>
      <c r="P821" s="529" t="s">
        <v>10664</v>
      </c>
      <c r="Q821" s="122" t="s">
        <v>10241</v>
      </c>
      <c r="R821" s="123">
        <v>5</v>
      </c>
      <c r="S821" s="122" t="s">
        <v>7614</v>
      </c>
      <c r="T821" s="396" t="s">
        <v>8693</v>
      </c>
      <c r="V821"/>
    </row>
    <row r="822" spans="1:22" hidden="1" x14ac:dyDescent="0.25">
      <c r="A822" s="31">
        <v>3848</v>
      </c>
      <c r="B822" s="33" t="s">
        <v>300</v>
      </c>
      <c r="C822" s="53" t="s">
        <v>10323</v>
      </c>
      <c r="D822" s="34" t="s">
        <v>301</v>
      </c>
      <c r="E822" s="35" t="s">
        <v>10</v>
      </c>
      <c r="F822" s="35">
        <v>59</v>
      </c>
      <c r="G822" s="372" t="str">
        <f>VLOOKUP(N822,'BANG THAM CHIEU'!C:E,3,0)</f>
        <v>ID055583</v>
      </c>
      <c r="H822" s="53">
        <v>1</v>
      </c>
      <c r="J822" s="10" t="str">
        <f>VLOOKUP(N822,'BANG THAM CHIEU'!C:E,2,0)</f>
        <v>MB2.2</v>
      </c>
      <c r="K822" s="590">
        <f>VLOOKUP(G822,'BANG THAM CHIEU'!$E$4:F1884,2,0)*H822</f>
        <v>50000</v>
      </c>
      <c r="L822" s="598">
        <f t="shared" si="12"/>
        <v>2.1546151857278288</v>
      </c>
      <c r="M822" s="53" t="s">
        <v>9530</v>
      </c>
      <c r="N822" s="11" t="s">
        <v>6952</v>
      </c>
      <c r="O822" s="527">
        <v>44334</v>
      </c>
      <c r="P822" s="529" t="s">
        <v>10664</v>
      </c>
      <c r="Q822" s="122" t="s">
        <v>10241</v>
      </c>
      <c r="R822" s="123">
        <v>5</v>
      </c>
      <c r="S822" s="122" t="s">
        <v>7614</v>
      </c>
      <c r="T822" s="396" t="s">
        <v>8693</v>
      </c>
      <c r="V822"/>
    </row>
    <row r="823" spans="1:22" hidden="1" x14ac:dyDescent="0.25">
      <c r="A823" s="31">
        <v>3848</v>
      </c>
      <c r="B823" s="33" t="s">
        <v>300</v>
      </c>
      <c r="C823" s="53" t="s">
        <v>10323</v>
      </c>
      <c r="D823" s="34" t="s">
        <v>301</v>
      </c>
      <c r="E823" s="35" t="s">
        <v>10</v>
      </c>
      <c r="F823" s="54">
        <v>60</v>
      </c>
      <c r="G823" s="372" t="str">
        <f>VLOOKUP(N823,'BANG THAM CHIEU'!C:E,3,0)</f>
        <v>ID055806</v>
      </c>
      <c r="H823" s="53">
        <v>6</v>
      </c>
      <c r="J823" s="10" t="str">
        <f>VLOOKUP(N823,'BANG THAM CHIEU'!C:E,2,0)</f>
        <v>MB3.2</v>
      </c>
      <c r="K823" s="590">
        <f>VLOOKUP(G823,'BANG THAM CHIEU'!$E$4:F1885,2,0)*H823</f>
        <v>948000</v>
      </c>
      <c r="L823" s="598">
        <f t="shared" si="12"/>
        <v>40.85150392139964</v>
      </c>
      <c r="M823" s="53" t="s">
        <v>9530</v>
      </c>
      <c r="N823" s="332" t="s">
        <v>10717</v>
      </c>
      <c r="O823" s="527">
        <v>44334</v>
      </c>
      <c r="P823" s="529" t="s">
        <v>10664</v>
      </c>
      <c r="Q823" s="122" t="s">
        <v>10241</v>
      </c>
      <c r="R823" s="123">
        <v>5</v>
      </c>
      <c r="S823" s="122" t="s">
        <v>7619</v>
      </c>
      <c r="T823" s="396" t="s">
        <v>8693</v>
      </c>
      <c r="V823"/>
    </row>
    <row r="824" spans="1:22" hidden="1" x14ac:dyDescent="0.25">
      <c r="A824" s="31">
        <v>3848</v>
      </c>
      <c r="B824" s="33" t="s">
        <v>300</v>
      </c>
      <c r="C824" s="53" t="s">
        <v>10323</v>
      </c>
      <c r="D824" s="34" t="s">
        <v>301</v>
      </c>
      <c r="E824" s="35" t="s">
        <v>10</v>
      </c>
      <c r="F824" s="35">
        <v>61</v>
      </c>
      <c r="G824" s="372" t="str">
        <f>VLOOKUP(N824,'BANG THAM CHIEU'!C:E,3,0)</f>
        <v>ID056990</v>
      </c>
      <c r="H824" s="53">
        <v>10</v>
      </c>
      <c r="J824" s="10" t="str">
        <f>VLOOKUP(N824,'BANG THAM CHIEU'!C:E,2,0)</f>
        <v>MB4.2</v>
      </c>
      <c r="K824" s="590">
        <f>VLOOKUP(G824,'BANG THAM CHIEU'!$E$4:F1886,2,0)*H824</f>
        <v>680000</v>
      </c>
      <c r="L824" s="598">
        <f t="shared" si="12"/>
        <v>29.302766525898473</v>
      </c>
      <c r="M824" s="53" t="s">
        <v>9530</v>
      </c>
      <c r="N824" s="11" t="s">
        <v>4412</v>
      </c>
      <c r="O824" s="527">
        <v>44334</v>
      </c>
      <c r="P824" s="529" t="s">
        <v>10664</v>
      </c>
      <c r="Q824" s="122" t="s">
        <v>10241</v>
      </c>
      <c r="R824" s="123">
        <v>5</v>
      </c>
      <c r="S824" s="122" t="s">
        <v>7619</v>
      </c>
      <c r="T824" s="396" t="s">
        <v>8693</v>
      </c>
      <c r="V824"/>
    </row>
    <row r="825" spans="1:22" hidden="1" x14ac:dyDescent="0.25">
      <c r="A825" s="31">
        <v>3848</v>
      </c>
      <c r="B825" s="33" t="s">
        <v>300</v>
      </c>
      <c r="C825" s="53" t="s">
        <v>10323</v>
      </c>
      <c r="D825" s="34" t="s">
        <v>301</v>
      </c>
      <c r="E825" s="35" t="s">
        <v>10</v>
      </c>
      <c r="F825" s="54">
        <v>62</v>
      </c>
      <c r="G825" s="372" t="e">
        <f>VLOOKUP(N825,'BANG THAM CHIEU'!C:E,3,0)</f>
        <v>#N/A</v>
      </c>
      <c r="H825" s="53">
        <v>10</v>
      </c>
      <c r="J825" s="10" t="e">
        <f>VLOOKUP(N825,'BANG THAM CHIEU'!C:E,2,0)</f>
        <v>#N/A</v>
      </c>
      <c r="K825" s="590" t="e">
        <f>VLOOKUP(G825,'BANG THAM CHIEU'!$E$4:F1887,2,0)*H825</f>
        <v>#N/A</v>
      </c>
      <c r="L825" s="598" t="e">
        <f t="shared" si="12"/>
        <v>#N/A</v>
      </c>
      <c r="M825" s="53" t="s">
        <v>9530</v>
      </c>
      <c r="N825" s="11" t="s">
        <v>1430</v>
      </c>
      <c r="O825" s="527">
        <v>44335</v>
      </c>
      <c r="P825" s="529" t="s">
        <v>10664</v>
      </c>
      <c r="Q825" s="122" t="s">
        <v>10241</v>
      </c>
      <c r="R825" s="123">
        <v>5</v>
      </c>
      <c r="S825" s="122" t="s">
        <v>7620</v>
      </c>
      <c r="T825" s="396" t="s">
        <v>10258</v>
      </c>
      <c r="V825"/>
    </row>
    <row r="826" spans="1:22" hidden="1" x14ac:dyDescent="0.25">
      <c r="A826" s="31">
        <v>3848</v>
      </c>
      <c r="B826" s="33" t="s">
        <v>300</v>
      </c>
      <c r="C826" s="53" t="s">
        <v>10323</v>
      </c>
      <c r="D826" s="34" t="s">
        <v>301</v>
      </c>
      <c r="E826" s="35" t="s">
        <v>10</v>
      </c>
      <c r="F826" s="35">
        <v>63</v>
      </c>
      <c r="G826" s="372" t="str">
        <f>VLOOKUP(N826,'BANG THAM CHIEU'!C:E,3,0)</f>
        <v>ID057041</v>
      </c>
      <c r="H826" s="53">
        <v>5</v>
      </c>
      <c r="J826" s="10" t="str">
        <f>VLOOKUP(N826,'BANG THAM CHIEU'!C:E,2,0)</f>
        <v>MB1.2</v>
      </c>
      <c r="K826" s="590">
        <f>VLOOKUP(G826,'BANG THAM CHIEU'!$E$4:F1888,2,0)*H826</f>
        <v>395000</v>
      </c>
      <c r="L826" s="598">
        <f t="shared" si="12"/>
        <v>17.02145996724985</v>
      </c>
      <c r="M826" s="53" t="s">
        <v>9530</v>
      </c>
      <c r="N826" s="11" t="s">
        <v>6607</v>
      </c>
      <c r="O826" s="527">
        <v>44335</v>
      </c>
      <c r="P826" s="529" t="s">
        <v>10664</v>
      </c>
      <c r="Q826" s="122" t="s">
        <v>10241</v>
      </c>
      <c r="R826" s="123">
        <v>5</v>
      </c>
      <c r="S826" s="122" t="s">
        <v>7620</v>
      </c>
      <c r="T826" s="396" t="s">
        <v>10258</v>
      </c>
      <c r="V826"/>
    </row>
    <row r="827" spans="1:22" hidden="1" x14ac:dyDescent="0.25">
      <c r="A827" s="31">
        <v>3848</v>
      </c>
      <c r="B827" s="33" t="s">
        <v>300</v>
      </c>
      <c r="C827" s="53" t="s">
        <v>10323</v>
      </c>
      <c r="D827" s="34" t="s">
        <v>301</v>
      </c>
      <c r="E827" s="35" t="s">
        <v>10</v>
      </c>
      <c r="F827" s="54">
        <v>64</v>
      </c>
      <c r="G827" s="372" t="str">
        <f>VLOOKUP(N827,'BANG THAM CHIEU'!C:E,3,0)</f>
        <v>ID055281</v>
      </c>
      <c r="H827" s="53">
        <v>5</v>
      </c>
      <c r="J827" s="10" t="str">
        <f>VLOOKUP(N827,'BANG THAM CHIEU'!C:E,2,0)</f>
        <v>MB3.3</v>
      </c>
      <c r="K827" s="590">
        <f>VLOOKUP(G827,'BANG THAM CHIEU'!$E$4:F1889,2,0)*H827</f>
        <v>150000</v>
      </c>
      <c r="L827" s="598">
        <f t="shared" si="12"/>
        <v>6.463845557183487</v>
      </c>
      <c r="M827" s="53" t="s">
        <v>9530</v>
      </c>
      <c r="N827" s="31" t="s">
        <v>4540</v>
      </c>
      <c r="O827" s="527">
        <v>44335</v>
      </c>
      <c r="P827" s="529" t="s">
        <v>10664</v>
      </c>
      <c r="Q827" s="122" t="s">
        <v>10241</v>
      </c>
      <c r="R827" s="123">
        <v>5</v>
      </c>
      <c r="S827" s="122" t="s">
        <v>7620</v>
      </c>
      <c r="T827" s="396" t="s">
        <v>10258</v>
      </c>
      <c r="V827"/>
    </row>
    <row r="828" spans="1:22" hidden="1" x14ac:dyDescent="0.25">
      <c r="A828" s="31">
        <v>3848</v>
      </c>
      <c r="B828" s="33" t="s">
        <v>300</v>
      </c>
      <c r="C828" s="53" t="s">
        <v>10323</v>
      </c>
      <c r="D828" s="34" t="s">
        <v>301</v>
      </c>
      <c r="E828" s="35" t="s">
        <v>10</v>
      </c>
      <c r="F828" s="35">
        <v>65</v>
      </c>
      <c r="G828" s="372" t="str">
        <f>VLOOKUP(N828,'BANG THAM CHIEU'!C:E,3,0)</f>
        <v>ID055578</v>
      </c>
      <c r="H828" s="53">
        <v>1</v>
      </c>
      <c r="J828" s="10" t="str">
        <f>VLOOKUP(N828,'BANG THAM CHIEU'!C:E,2,0)</f>
        <v>MD1.3</v>
      </c>
      <c r="K828" s="590">
        <f>VLOOKUP(G828,'BANG THAM CHIEU'!$E$4:F1890,2,0)*H828</f>
        <v>80000</v>
      </c>
      <c r="L828" s="598">
        <f t="shared" si="12"/>
        <v>3.4473842971645263</v>
      </c>
      <c r="M828" s="53" t="s">
        <v>9530</v>
      </c>
      <c r="N828" s="11" t="s">
        <v>4585</v>
      </c>
      <c r="O828" s="527">
        <v>44335</v>
      </c>
      <c r="P828" s="529" t="s">
        <v>10664</v>
      </c>
      <c r="Q828" s="122" t="s">
        <v>10241</v>
      </c>
      <c r="R828" s="123">
        <v>5</v>
      </c>
      <c r="S828" s="122" t="s">
        <v>7615</v>
      </c>
      <c r="T828" s="396" t="s">
        <v>10259</v>
      </c>
      <c r="V828"/>
    </row>
    <row r="829" spans="1:22" hidden="1" x14ac:dyDescent="0.25">
      <c r="A829" s="31">
        <v>3848</v>
      </c>
      <c r="B829" s="33" t="s">
        <v>300</v>
      </c>
      <c r="C829" s="53" t="s">
        <v>10323</v>
      </c>
      <c r="D829" s="34" t="s">
        <v>301</v>
      </c>
      <c r="E829" s="35" t="s">
        <v>10</v>
      </c>
      <c r="F829" s="54">
        <v>66</v>
      </c>
      <c r="G829" s="372" t="str">
        <f>VLOOKUP(N829,'BANG THAM CHIEU'!C:E,3,0)</f>
        <v>ID055221</v>
      </c>
      <c r="H829" s="53">
        <v>2</v>
      </c>
      <c r="J829" s="10" t="str">
        <f>VLOOKUP(N829,'BANG THAM CHIEU'!C:E,2,0)</f>
        <v>MA1.1</v>
      </c>
      <c r="K829" s="590">
        <f>VLOOKUP(G829,'BANG THAM CHIEU'!$E$4:F1891,2,0)*H829</f>
        <v>987952</v>
      </c>
      <c r="L829" s="598">
        <f t="shared" si="12"/>
        <v>42.573127639403602</v>
      </c>
      <c r="M829" s="53" t="s">
        <v>9530</v>
      </c>
      <c r="N829" s="11" t="s">
        <v>8670</v>
      </c>
      <c r="O829" s="527">
        <v>44335</v>
      </c>
      <c r="P829" s="529" t="s">
        <v>10664</v>
      </c>
      <c r="Q829" s="122" t="s">
        <v>10241</v>
      </c>
      <c r="R829" s="123">
        <v>5</v>
      </c>
      <c r="S829" s="122" t="s">
        <v>7615</v>
      </c>
      <c r="T829" s="396" t="s">
        <v>10259</v>
      </c>
      <c r="V829"/>
    </row>
    <row r="830" spans="1:22" hidden="1" x14ac:dyDescent="0.25">
      <c r="A830" s="31">
        <v>3848</v>
      </c>
      <c r="B830" s="33" t="s">
        <v>300</v>
      </c>
      <c r="C830" s="53" t="s">
        <v>10323</v>
      </c>
      <c r="D830" s="34" t="s">
        <v>301</v>
      </c>
      <c r="E830" s="35" t="s">
        <v>10</v>
      </c>
      <c r="F830" s="35">
        <v>67</v>
      </c>
      <c r="G830" s="372" t="str">
        <f>VLOOKUP(N830,'BANG THAM CHIEU'!C:E,3,0)</f>
        <v>ID055578</v>
      </c>
      <c r="H830" s="53">
        <v>2</v>
      </c>
      <c r="J830" s="10" t="str">
        <f>VLOOKUP(N830,'BANG THAM CHIEU'!C:E,2,0)</f>
        <v>MD1.3</v>
      </c>
      <c r="K830" s="590">
        <f>VLOOKUP(G830,'BANG THAM CHIEU'!$E$4:F1892,2,0)*H830</f>
        <v>160000</v>
      </c>
      <c r="L830" s="598">
        <f t="shared" si="12"/>
        <v>6.8947685943290526</v>
      </c>
      <c r="M830" s="53" t="s">
        <v>9530</v>
      </c>
      <c r="N830" s="11" t="s">
        <v>4585</v>
      </c>
      <c r="O830" s="527">
        <v>44336</v>
      </c>
      <c r="P830" s="529" t="s">
        <v>10664</v>
      </c>
      <c r="Q830" s="122" t="s">
        <v>10241</v>
      </c>
      <c r="R830" s="123">
        <v>5</v>
      </c>
      <c r="S830" s="122" t="s">
        <v>7620</v>
      </c>
      <c r="T830" s="396" t="s">
        <v>10260</v>
      </c>
      <c r="V830"/>
    </row>
    <row r="831" spans="1:22" hidden="1" x14ac:dyDescent="0.25">
      <c r="A831" s="31">
        <v>3848</v>
      </c>
      <c r="B831" s="33" t="s">
        <v>300</v>
      </c>
      <c r="C831" s="53" t="s">
        <v>10323</v>
      </c>
      <c r="D831" s="34" t="s">
        <v>301</v>
      </c>
      <c r="E831" s="35" t="s">
        <v>10</v>
      </c>
      <c r="F831" s="54">
        <v>68</v>
      </c>
      <c r="G831" s="372" t="str">
        <f>VLOOKUP(N831,'BANG THAM CHIEU'!C:E,3,0)</f>
        <v>ID055527</v>
      </c>
      <c r="H831" s="53">
        <v>1</v>
      </c>
      <c r="J831" s="10" t="str">
        <f>VLOOKUP(N831,'BANG THAM CHIEU'!C:E,2,0)</f>
        <v>MB1.1</v>
      </c>
      <c r="K831" s="590">
        <f>VLOOKUP(G831,'BANG THAM CHIEU'!$E$4:F1893,2,0)*H831</f>
        <v>60000</v>
      </c>
      <c r="L831" s="598">
        <f t="shared" si="12"/>
        <v>2.585538222873395</v>
      </c>
      <c r="M831" s="53" t="s">
        <v>9530</v>
      </c>
      <c r="N831" s="11" t="s">
        <v>8489</v>
      </c>
      <c r="O831" s="527">
        <v>44337</v>
      </c>
      <c r="P831" s="529" t="s">
        <v>10664</v>
      </c>
      <c r="Q831" s="122" t="s">
        <v>10241</v>
      </c>
      <c r="R831" s="123">
        <v>5</v>
      </c>
      <c r="S831" s="122" t="s">
        <v>7616</v>
      </c>
      <c r="T831" s="396" t="s">
        <v>8693</v>
      </c>
      <c r="V831"/>
    </row>
    <row r="832" spans="1:22" hidden="1" x14ac:dyDescent="0.25">
      <c r="A832" s="31">
        <v>3848</v>
      </c>
      <c r="B832" s="33" t="s">
        <v>300</v>
      </c>
      <c r="C832" s="53" t="s">
        <v>10323</v>
      </c>
      <c r="D832" s="34" t="s">
        <v>301</v>
      </c>
      <c r="E832" s="35" t="s">
        <v>10</v>
      </c>
      <c r="F832" s="35">
        <v>69</v>
      </c>
      <c r="G832" s="372" t="str">
        <f>VLOOKUP(N832,'BANG THAM CHIEU'!C:E,3,0)</f>
        <v>ID055578</v>
      </c>
      <c r="H832" s="53">
        <v>1</v>
      </c>
      <c r="J832" s="10" t="str">
        <f>VLOOKUP(N832,'BANG THAM CHIEU'!C:E,2,0)</f>
        <v>MD1.3</v>
      </c>
      <c r="K832" s="590">
        <f>VLOOKUP(G832,'BANG THAM CHIEU'!$E$4:F1894,2,0)*H832</f>
        <v>80000</v>
      </c>
      <c r="L832" s="598">
        <f t="shared" si="12"/>
        <v>3.4473842971645263</v>
      </c>
      <c r="M832" s="53" t="s">
        <v>9530</v>
      </c>
      <c r="N832" s="11" t="s">
        <v>4585</v>
      </c>
      <c r="O832" s="527">
        <v>44337</v>
      </c>
      <c r="P832" s="529" t="s">
        <v>10664</v>
      </c>
      <c r="Q832" s="122" t="s">
        <v>10241</v>
      </c>
      <c r="R832" s="123">
        <v>5</v>
      </c>
      <c r="S832" s="122" t="s">
        <v>7616</v>
      </c>
      <c r="T832" s="396" t="s">
        <v>8693</v>
      </c>
      <c r="V832"/>
    </row>
    <row r="833" spans="1:22" hidden="1" x14ac:dyDescent="0.25">
      <c r="A833" s="31">
        <v>3848</v>
      </c>
      <c r="B833" s="33" t="s">
        <v>300</v>
      </c>
      <c r="C833" s="53" t="s">
        <v>10323</v>
      </c>
      <c r="D833" s="34" t="s">
        <v>301</v>
      </c>
      <c r="E833" s="35" t="s">
        <v>10</v>
      </c>
      <c r="F833" s="54">
        <v>70</v>
      </c>
      <c r="G833" s="372" t="str">
        <f>VLOOKUP(N833,'BANG THAM CHIEU'!C:E,3,0)</f>
        <v>ID050138</v>
      </c>
      <c r="H833" s="53">
        <v>1</v>
      </c>
      <c r="J833" s="10" t="str">
        <f>VLOOKUP(N833,'BANG THAM CHIEU'!C:E,2,0)</f>
        <v>MA1.1</v>
      </c>
      <c r="K833" s="590">
        <f>VLOOKUP(G833,'BANG THAM CHIEU'!$E$4:F1895,2,0)*H833</f>
        <v>12253000</v>
      </c>
      <c r="L833" s="598">
        <f t="shared" si="12"/>
        <v>528.00999741446174</v>
      </c>
      <c r="M833" s="53" t="s">
        <v>9530</v>
      </c>
      <c r="N833" s="11" t="s">
        <v>9003</v>
      </c>
      <c r="O833" s="527">
        <v>44337</v>
      </c>
      <c r="P833" s="529" t="s">
        <v>10664</v>
      </c>
      <c r="Q833" s="122" t="s">
        <v>10241</v>
      </c>
      <c r="R833" s="123">
        <v>5</v>
      </c>
      <c r="S833" s="122" t="s">
        <v>7615</v>
      </c>
      <c r="T833" s="396" t="s">
        <v>10266</v>
      </c>
      <c r="V833"/>
    </row>
    <row r="834" spans="1:22" hidden="1" x14ac:dyDescent="0.25">
      <c r="A834" s="31">
        <v>3848</v>
      </c>
      <c r="B834" s="33" t="s">
        <v>300</v>
      </c>
      <c r="C834" s="53" t="s">
        <v>10323</v>
      </c>
      <c r="D834" s="34" t="s">
        <v>301</v>
      </c>
      <c r="E834" s="35" t="s">
        <v>10</v>
      </c>
      <c r="F834" s="35">
        <v>71</v>
      </c>
      <c r="G834" s="372" t="str">
        <f>VLOOKUP(N834,'BANG THAM CHIEU'!C:E,3,0)</f>
        <v>ID050123</v>
      </c>
      <c r="H834" s="53">
        <v>1</v>
      </c>
      <c r="J834" s="10" t="str">
        <f>VLOOKUP(N834,'BANG THAM CHIEU'!C:E,2,0)</f>
        <v>MA1.1</v>
      </c>
      <c r="K834" s="590">
        <f>VLOOKUP(G834,'BANG THAM CHIEU'!$E$4:F1896,2,0)*H834</f>
        <v>22336200</v>
      </c>
      <c r="L834" s="598">
        <f t="shared" si="12"/>
        <v>962.51831422907867</v>
      </c>
      <c r="M834" s="53" t="s">
        <v>9530</v>
      </c>
      <c r="N834" s="11" t="s">
        <v>9016</v>
      </c>
      <c r="O834" s="527">
        <v>44337</v>
      </c>
      <c r="P834" s="529" t="s">
        <v>10664</v>
      </c>
      <c r="Q834" s="122" t="s">
        <v>10241</v>
      </c>
      <c r="R834" s="123">
        <v>5</v>
      </c>
      <c r="S834" s="122" t="s">
        <v>7615</v>
      </c>
      <c r="T834" s="396" t="s">
        <v>10266</v>
      </c>
      <c r="V834"/>
    </row>
    <row r="835" spans="1:22" hidden="1" x14ac:dyDescent="0.25">
      <c r="A835" s="31">
        <v>3848</v>
      </c>
      <c r="B835" s="33" t="s">
        <v>300</v>
      </c>
      <c r="C835" s="53" t="s">
        <v>10323</v>
      </c>
      <c r="D835" s="34" t="s">
        <v>301</v>
      </c>
      <c r="E835" s="35" t="s">
        <v>10</v>
      </c>
      <c r="F835" s="54">
        <v>72</v>
      </c>
      <c r="G835" s="372" t="str">
        <f>VLOOKUP(N835,'BANG THAM CHIEU'!C:E,3,0)</f>
        <v>ID057041</v>
      </c>
      <c r="H835" s="53">
        <v>5</v>
      </c>
      <c r="J835" s="10" t="str">
        <f>VLOOKUP(N835,'BANG THAM CHIEU'!C:E,2,0)</f>
        <v>MB1.2</v>
      </c>
      <c r="K835" s="590">
        <f>VLOOKUP(G835,'BANG THAM CHIEU'!$E$4:F1897,2,0)*H835</f>
        <v>395000</v>
      </c>
      <c r="L835" s="598">
        <f t="shared" ref="L835:L898" si="13">K835/23206</f>
        <v>17.02145996724985</v>
      </c>
      <c r="M835" s="53" t="s">
        <v>9530</v>
      </c>
      <c r="N835" s="11" t="s">
        <v>6607</v>
      </c>
      <c r="O835" s="527">
        <v>44337</v>
      </c>
      <c r="P835" s="529" t="s">
        <v>10664</v>
      </c>
      <c r="Q835" s="122" t="s">
        <v>10241</v>
      </c>
      <c r="R835" s="123">
        <v>5</v>
      </c>
      <c r="S835" s="122" t="s">
        <v>7615</v>
      </c>
      <c r="T835" s="396" t="s">
        <v>8693</v>
      </c>
      <c r="V835"/>
    </row>
    <row r="836" spans="1:22" hidden="1" x14ac:dyDescent="0.25">
      <c r="A836" s="31">
        <v>3848</v>
      </c>
      <c r="B836" s="33" t="s">
        <v>300</v>
      </c>
      <c r="C836" s="53" t="s">
        <v>10323</v>
      </c>
      <c r="D836" s="34" t="s">
        <v>301</v>
      </c>
      <c r="E836" s="35" t="s">
        <v>10</v>
      </c>
      <c r="F836" s="35">
        <v>73</v>
      </c>
      <c r="G836" s="372" t="str">
        <f>VLOOKUP(N836,'BANG THAM CHIEU'!C:E,3,0)</f>
        <v>ID087930</v>
      </c>
      <c r="H836" s="53">
        <v>3</v>
      </c>
      <c r="J836" s="10" t="str">
        <f>VLOOKUP(N836,'BANG THAM CHIEU'!C:E,2,0)</f>
        <v>MB3.2</v>
      </c>
      <c r="K836" s="590">
        <f>VLOOKUP(G836,'BANG THAM CHIEU'!$E$4:F1898,2,0)*H836</f>
        <v>2046000</v>
      </c>
      <c r="L836" s="598">
        <f t="shared" si="13"/>
        <v>88.16685339998277</v>
      </c>
      <c r="M836" s="53" t="s">
        <v>9530</v>
      </c>
      <c r="N836" s="11" t="s">
        <v>9645</v>
      </c>
      <c r="O836" s="527">
        <v>44337</v>
      </c>
      <c r="P836" s="529" t="s">
        <v>10664</v>
      </c>
      <c r="Q836" s="122" t="s">
        <v>10241</v>
      </c>
      <c r="R836" s="123">
        <v>5</v>
      </c>
      <c r="S836" s="122" t="s">
        <v>9377</v>
      </c>
      <c r="T836" s="396" t="s">
        <v>10267</v>
      </c>
      <c r="V836"/>
    </row>
    <row r="837" spans="1:22" hidden="1" x14ac:dyDescent="0.25">
      <c r="A837" s="31">
        <v>3848</v>
      </c>
      <c r="B837" s="33" t="s">
        <v>300</v>
      </c>
      <c r="C837" s="53" t="s">
        <v>10323</v>
      </c>
      <c r="D837" s="34" t="s">
        <v>301</v>
      </c>
      <c r="E837" s="35" t="s">
        <v>10</v>
      </c>
      <c r="F837" s="54">
        <v>74</v>
      </c>
      <c r="G837" s="372" t="str">
        <f>VLOOKUP(N837,'BANG THAM CHIEU'!C:E,3,0)</f>
        <v>ID055578</v>
      </c>
      <c r="H837" s="53">
        <v>1</v>
      </c>
      <c r="J837" s="10" t="str">
        <f>VLOOKUP(N837,'BANG THAM CHIEU'!C:E,2,0)</f>
        <v>MD1.3</v>
      </c>
      <c r="K837" s="590">
        <f>VLOOKUP(G837,'BANG THAM CHIEU'!$E$4:F1899,2,0)*H837</f>
        <v>80000</v>
      </c>
      <c r="L837" s="598">
        <f t="shared" si="13"/>
        <v>3.4473842971645263</v>
      </c>
      <c r="M837" s="53" t="s">
        <v>9530</v>
      </c>
      <c r="N837" s="11" t="s">
        <v>4585</v>
      </c>
      <c r="O837" s="527">
        <v>44340</v>
      </c>
      <c r="P837" s="529" t="s">
        <v>10664</v>
      </c>
      <c r="Q837" s="122" t="s">
        <v>10264</v>
      </c>
      <c r="R837" s="123">
        <v>5</v>
      </c>
      <c r="S837" s="122" t="s">
        <v>10114</v>
      </c>
      <c r="T837" s="396" t="s">
        <v>10267</v>
      </c>
      <c r="V837"/>
    </row>
    <row r="838" spans="1:22" hidden="1" x14ac:dyDescent="0.25">
      <c r="A838" s="31">
        <v>3848</v>
      </c>
      <c r="B838" s="33" t="s">
        <v>300</v>
      </c>
      <c r="C838" s="53" t="s">
        <v>10323</v>
      </c>
      <c r="D838" s="34" t="s">
        <v>301</v>
      </c>
      <c r="E838" s="35" t="s">
        <v>10</v>
      </c>
      <c r="F838" s="35">
        <v>75</v>
      </c>
      <c r="G838" s="372" t="str">
        <f>VLOOKUP(N838,'BANG THAM CHIEU'!C:E,3,0)</f>
        <v>ID055617</v>
      </c>
      <c r="H838" s="53">
        <v>2</v>
      </c>
      <c r="J838" s="10" t="str">
        <f>VLOOKUP(N838,'BANG THAM CHIEU'!C:E,2,0)</f>
        <v>MB2.2</v>
      </c>
      <c r="K838" s="590">
        <f>VLOOKUP(G838,'BANG THAM CHIEU'!$E$4:F1900,2,0)*H838</f>
        <v>120000</v>
      </c>
      <c r="L838" s="598">
        <f t="shared" si="13"/>
        <v>5.1710764457467899</v>
      </c>
      <c r="M838" s="53" t="s">
        <v>9530</v>
      </c>
      <c r="N838" s="11" t="s">
        <v>4414</v>
      </c>
      <c r="O838" s="527">
        <v>44340</v>
      </c>
      <c r="P838" s="529" t="s">
        <v>10664</v>
      </c>
      <c r="Q838" s="122" t="s">
        <v>10264</v>
      </c>
      <c r="R838" s="123">
        <v>5</v>
      </c>
      <c r="S838" s="122" t="s">
        <v>7615</v>
      </c>
      <c r="T838" s="396" t="s">
        <v>9591</v>
      </c>
      <c r="V838"/>
    </row>
    <row r="839" spans="1:22" hidden="1" x14ac:dyDescent="0.25">
      <c r="A839" s="31">
        <v>3848</v>
      </c>
      <c r="B839" s="33" t="s">
        <v>300</v>
      </c>
      <c r="C839" s="53" t="s">
        <v>10323</v>
      </c>
      <c r="D839" s="34" t="s">
        <v>301</v>
      </c>
      <c r="E839" s="35" t="s">
        <v>10</v>
      </c>
      <c r="F839" s="54">
        <v>76</v>
      </c>
      <c r="G839" s="372" t="str">
        <f>VLOOKUP(N839,'BANG THAM CHIEU'!C:E,3,0)</f>
        <v>ID055287</v>
      </c>
      <c r="H839" s="53">
        <v>1</v>
      </c>
      <c r="J839" s="10" t="str">
        <f>VLOOKUP(N839,'BANG THAM CHIEU'!C:E,2,0)</f>
        <v>MB1.3</v>
      </c>
      <c r="K839" s="590">
        <f>VLOOKUP(G839,'BANG THAM CHIEU'!$E$4:F1901,2,0)*H839</f>
        <v>1150000</v>
      </c>
      <c r="L839" s="598">
        <f t="shared" si="13"/>
        <v>49.556149271740068</v>
      </c>
      <c r="M839" s="53" t="s">
        <v>9530</v>
      </c>
      <c r="N839" s="11" t="s">
        <v>10041</v>
      </c>
      <c r="O839" s="527">
        <v>44340</v>
      </c>
      <c r="P839" s="529" t="s">
        <v>10664</v>
      </c>
      <c r="Q839" s="122" t="s">
        <v>10264</v>
      </c>
      <c r="R839" s="123">
        <v>5</v>
      </c>
      <c r="S839" s="122" t="s">
        <v>7615</v>
      </c>
      <c r="T839" s="396" t="s">
        <v>9591</v>
      </c>
      <c r="V839"/>
    </row>
    <row r="840" spans="1:22" hidden="1" x14ac:dyDescent="0.25">
      <c r="A840" s="31">
        <v>3848</v>
      </c>
      <c r="B840" s="33" t="s">
        <v>300</v>
      </c>
      <c r="C840" s="53" t="s">
        <v>10323</v>
      </c>
      <c r="D840" s="34" t="s">
        <v>301</v>
      </c>
      <c r="E840" s="35" t="s">
        <v>10</v>
      </c>
      <c r="F840" s="35">
        <v>77</v>
      </c>
      <c r="G840" s="372" t="str">
        <f>VLOOKUP(N840,'BANG THAM CHIEU'!C:E,3,0)</f>
        <v>ID055609</v>
      </c>
      <c r="H840" s="53">
        <v>1</v>
      </c>
      <c r="J840" s="10" t="str">
        <f>VLOOKUP(N840,'BANG THAM CHIEU'!C:E,2,0)</f>
        <v>MB1.1</v>
      </c>
      <c r="K840" s="590">
        <f>VLOOKUP(G840,'BANG THAM CHIEU'!$E$4:F1902,2,0)*H840</f>
        <v>95000</v>
      </c>
      <c r="L840" s="598">
        <f t="shared" si="13"/>
        <v>4.0937688528828753</v>
      </c>
      <c r="M840" s="53" t="s">
        <v>9530</v>
      </c>
      <c r="N840" s="11" t="s">
        <v>7897</v>
      </c>
      <c r="O840" s="527">
        <v>44340</v>
      </c>
      <c r="P840" s="529" t="s">
        <v>10664</v>
      </c>
      <c r="Q840" s="122" t="s">
        <v>10264</v>
      </c>
      <c r="R840" s="123">
        <v>5</v>
      </c>
      <c r="S840" s="122" t="s">
        <v>7616</v>
      </c>
      <c r="T840" s="396" t="s">
        <v>8693</v>
      </c>
      <c r="V840"/>
    </row>
    <row r="841" spans="1:22" hidden="1" x14ac:dyDescent="0.25">
      <c r="A841" s="31">
        <v>3848</v>
      </c>
      <c r="B841" s="33" t="s">
        <v>300</v>
      </c>
      <c r="C841" s="53" t="s">
        <v>10323</v>
      </c>
      <c r="D841" s="34" t="s">
        <v>301</v>
      </c>
      <c r="E841" s="35" t="s">
        <v>10</v>
      </c>
      <c r="F841" s="54">
        <v>78</v>
      </c>
      <c r="G841" s="372" t="str">
        <f>VLOOKUP(N841,'BANG THAM CHIEU'!C:E,3,0)</f>
        <v>ID057319</v>
      </c>
      <c r="H841" s="53">
        <v>1</v>
      </c>
      <c r="J841" s="10" t="str">
        <f>VLOOKUP(N841,'BANG THAM CHIEU'!C:E,2,0)</f>
        <v>MB2.3</v>
      </c>
      <c r="K841" s="590">
        <f>VLOOKUP(G841,'BANG THAM CHIEU'!$E$4:F1903,2,0)*H841</f>
        <v>65000</v>
      </c>
      <c r="L841" s="598">
        <f t="shared" si="13"/>
        <v>2.8009997414461778</v>
      </c>
      <c r="M841" s="53" t="s">
        <v>9530</v>
      </c>
      <c r="N841" s="11" t="s">
        <v>6954</v>
      </c>
      <c r="O841" s="527">
        <v>44340</v>
      </c>
      <c r="P841" s="529" t="s">
        <v>10664</v>
      </c>
      <c r="Q841" s="122" t="s">
        <v>10264</v>
      </c>
      <c r="R841" s="123">
        <v>5</v>
      </c>
      <c r="S841" s="122" t="s">
        <v>7616</v>
      </c>
      <c r="T841" s="396" t="s">
        <v>8693</v>
      </c>
      <c r="V841"/>
    </row>
    <row r="842" spans="1:22" hidden="1" x14ac:dyDescent="0.25">
      <c r="A842" s="31">
        <v>3848</v>
      </c>
      <c r="B842" s="33" t="s">
        <v>300</v>
      </c>
      <c r="C842" s="53" t="s">
        <v>10323</v>
      </c>
      <c r="D842" s="34" t="s">
        <v>301</v>
      </c>
      <c r="E842" s="35" t="s">
        <v>10</v>
      </c>
      <c r="F842" s="35">
        <v>79</v>
      </c>
      <c r="G842" s="372" t="str">
        <f>VLOOKUP(N842,'BANG THAM CHIEU'!C:E,3,0)</f>
        <v>ID050128</v>
      </c>
      <c r="H842" s="53">
        <v>1</v>
      </c>
      <c r="J842" s="10" t="str">
        <f>VLOOKUP(N842,'BANG THAM CHIEU'!C:E,2,0)</f>
        <v>MA1.1</v>
      </c>
      <c r="K842" s="590">
        <f>VLOOKUP(G842,'BANG THAM CHIEU'!$E$4:F1904,2,0)*H842</f>
        <v>5764300</v>
      </c>
      <c r="L842" s="598">
        <f t="shared" si="13"/>
        <v>248.39696630181851</v>
      </c>
      <c r="M842" s="53" t="s">
        <v>9530</v>
      </c>
      <c r="N842" s="11" t="s">
        <v>9005</v>
      </c>
      <c r="O842" s="527">
        <v>44341</v>
      </c>
      <c r="P842" s="529" t="s">
        <v>10664</v>
      </c>
      <c r="Q842" s="122" t="s">
        <v>10264</v>
      </c>
      <c r="R842" s="123">
        <v>5</v>
      </c>
      <c r="S842" s="122" t="s">
        <v>7615</v>
      </c>
      <c r="T842" s="396" t="s">
        <v>10277</v>
      </c>
      <c r="V842"/>
    </row>
    <row r="843" spans="1:22" hidden="1" x14ac:dyDescent="0.25">
      <c r="A843" s="31">
        <v>3848</v>
      </c>
      <c r="B843" s="33" t="s">
        <v>300</v>
      </c>
      <c r="C843" s="53" t="s">
        <v>10323</v>
      </c>
      <c r="D843" s="34" t="s">
        <v>301</v>
      </c>
      <c r="E843" s="35" t="s">
        <v>10</v>
      </c>
      <c r="F843" s="54">
        <v>80</v>
      </c>
      <c r="G843" s="372" t="str">
        <f>VLOOKUP(N843,'BANG THAM CHIEU'!C:E,3,0)</f>
        <v>ID055611</v>
      </c>
      <c r="H843" s="53">
        <v>5</v>
      </c>
      <c r="J843" s="10" t="str">
        <f>VLOOKUP(N843,'BANG THAM CHIEU'!C:E,2,0)</f>
        <v>MB1.4</v>
      </c>
      <c r="K843" s="590">
        <f>VLOOKUP(G843,'BANG THAM CHIEU'!$E$4:F1905,2,0)*H843</f>
        <v>550000</v>
      </c>
      <c r="L843" s="598">
        <f t="shared" si="13"/>
        <v>23.70076704300612</v>
      </c>
      <c r="M843" s="53" t="s">
        <v>9530</v>
      </c>
      <c r="N843" s="11" t="s">
        <v>9885</v>
      </c>
      <c r="O843" s="527">
        <v>44342</v>
      </c>
      <c r="P843" s="529" t="s">
        <v>10664</v>
      </c>
      <c r="Q843" s="122" t="s">
        <v>10264</v>
      </c>
      <c r="R843" s="123">
        <v>5</v>
      </c>
      <c r="S843" s="122" t="s">
        <v>10114</v>
      </c>
      <c r="T843" s="396" t="s">
        <v>10258</v>
      </c>
      <c r="V843"/>
    </row>
    <row r="844" spans="1:22" hidden="1" x14ac:dyDescent="0.25">
      <c r="A844" s="31">
        <v>3848</v>
      </c>
      <c r="B844" s="33" t="s">
        <v>300</v>
      </c>
      <c r="C844" s="53" t="s">
        <v>10323</v>
      </c>
      <c r="D844" s="34" t="s">
        <v>301</v>
      </c>
      <c r="E844" s="35" t="s">
        <v>10</v>
      </c>
      <c r="F844" s="35">
        <v>81</v>
      </c>
      <c r="G844" s="372" t="str">
        <f>VLOOKUP(N844,'BANG THAM CHIEU'!C:E,3,0)</f>
        <v>ID050138</v>
      </c>
      <c r="H844" s="53">
        <v>1</v>
      </c>
      <c r="J844" s="10" t="str">
        <f>VLOOKUP(N844,'BANG THAM CHIEU'!C:E,2,0)</f>
        <v>MA1.1</v>
      </c>
      <c r="K844" s="590">
        <f>VLOOKUP(G844,'BANG THAM CHIEU'!$E$4:F1906,2,0)*H844</f>
        <v>12253000</v>
      </c>
      <c r="L844" s="598">
        <f t="shared" si="13"/>
        <v>528.00999741446174</v>
      </c>
      <c r="M844" s="53" t="s">
        <v>9530</v>
      </c>
      <c r="N844" s="11" t="s">
        <v>9003</v>
      </c>
      <c r="O844" s="527">
        <v>44342</v>
      </c>
      <c r="P844" s="529" t="s">
        <v>10664</v>
      </c>
      <c r="Q844" s="122" t="s">
        <v>10264</v>
      </c>
      <c r="R844" s="123">
        <v>5</v>
      </c>
      <c r="S844" s="122" t="s">
        <v>10114</v>
      </c>
      <c r="T844" s="396" t="s">
        <v>10258</v>
      </c>
      <c r="V844"/>
    </row>
    <row r="845" spans="1:22" hidden="1" x14ac:dyDescent="0.25">
      <c r="A845" s="31">
        <v>3848</v>
      </c>
      <c r="B845" s="33" t="s">
        <v>300</v>
      </c>
      <c r="C845" s="53" t="s">
        <v>10323</v>
      </c>
      <c r="D845" s="34" t="s">
        <v>301</v>
      </c>
      <c r="E845" s="35" t="s">
        <v>10</v>
      </c>
      <c r="F845" s="54">
        <v>82</v>
      </c>
      <c r="G845" s="372" t="str">
        <f>VLOOKUP(N845,'BANG THAM CHIEU'!C:E,3,0)</f>
        <v>ID055619</v>
      </c>
      <c r="H845" s="53">
        <v>20</v>
      </c>
      <c r="J845" s="10" t="str">
        <f>VLOOKUP(N845,'BANG THAM CHIEU'!C:E,2,0)</f>
        <v>MB2.4</v>
      </c>
      <c r="K845" s="590">
        <f>VLOOKUP(G845,'BANG THAM CHIEU'!$E$4:F1907,2,0)*H845</f>
        <v>1440000</v>
      </c>
      <c r="L845" s="598">
        <f t="shared" si="13"/>
        <v>62.052917348961472</v>
      </c>
      <c r="M845" s="53" t="s">
        <v>9530</v>
      </c>
      <c r="N845" s="11" t="s">
        <v>2969</v>
      </c>
      <c r="O845" s="527">
        <v>44343</v>
      </c>
      <c r="P845" s="529" t="s">
        <v>10664</v>
      </c>
      <c r="Q845" s="122" t="s">
        <v>10264</v>
      </c>
      <c r="R845" s="123">
        <v>5</v>
      </c>
      <c r="S845" s="122" t="s">
        <v>10114</v>
      </c>
      <c r="T845" s="396" t="s">
        <v>10258</v>
      </c>
      <c r="V845"/>
    </row>
    <row r="846" spans="1:22" hidden="1" x14ac:dyDescent="0.25">
      <c r="A846" s="31">
        <v>3848</v>
      </c>
      <c r="B846" s="33" t="s">
        <v>300</v>
      </c>
      <c r="C846" s="53" t="s">
        <v>10323</v>
      </c>
      <c r="D846" s="34" t="s">
        <v>301</v>
      </c>
      <c r="E846" s="35" t="s">
        <v>10</v>
      </c>
      <c r="F846" s="35">
        <v>83</v>
      </c>
      <c r="G846" s="372" t="str">
        <f>VLOOKUP(N846,'BANG THAM CHIEU'!C:E,3,0)</f>
        <v>ID055537</v>
      </c>
      <c r="H846" s="53">
        <v>20</v>
      </c>
      <c r="J846" s="10" t="str">
        <f>VLOOKUP(N846,'BANG THAM CHIEU'!C:E,2,0)</f>
        <v>MC2.3</v>
      </c>
      <c r="K846" s="590">
        <f>VLOOKUP(G846,'BANG THAM CHIEU'!$E$4:F1908,2,0)*H846</f>
        <v>966000</v>
      </c>
      <c r="L846" s="598">
        <f t="shared" si="13"/>
        <v>41.627165388261659</v>
      </c>
      <c r="M846" s="53" t="s">
        <v>9530</v>
      </c>
      <c r="N846" s="11" t="s">
        <v>2957</v>
      </c>
      <c r="O846" s="527">
        <v>44343</v>
      </c>
      <c r="P846" s="529" t="s">
        <v>10664</v>
      </c>
      <c r="Q846" s="122" t="s">
        <v>10264</v>
      </c>
      <c r="R846" s="123">
        <v>5</v>
      </c>
      <c r="S846" s="122" t="s">
        <v>10114</v>
      </c>
      <c r="T846" s="396" t="s">
        <v>10258</v>
      </c>
      <c r="V846"/>
    </row>
    <row r="847" spans="1:22" hidden="1" x14ac:dyDescent="0.25">
      <c r="A847" s="31">
        <v>3848</v>
      </c>
      <c r="B847" s="33" t="s">
        <v>300</v>
      </c>
      <c r="C847" s="53" t="s">
        <v>10323</v>
      </c>
      <c r="D847" s="34" t="s">
        <v>301</v>
      </c>
      <c r="E847" s="35" t="s">
        <v>10</v>
      </c>
      <c r="F847" s="54">
        <v>84</v>
      </c>
      <c r="G847" s="372" t="str">
        <f>VLOOKUP(N847,'BANG THAM CHIEU'!C:E,3,0)</f>
        <v>ID055538</v>
      </c>
      <c r="H847" s="53">
        <v>20</v>
      </c>
      <c r="J847" s="10" t="str">
        <f>VLOOKUP(N847,'BANG THAM CHIEU'!C:E,2,0)</f>
        <v>MC2.3</v>
      </c>
      <c r="K847" s="590">
        <f>VLOOKUP(G847,'BANG THAM CHIEU'!$E$4:F1909,2,0)*H847</f>
        <v>2920000</v>
      </c>
      <c r="L847" s="598">
        <f t="shared" si="13"/>
        <v>125.82952684650522</v>
      </c>
      <c r="M847" s="53" t="s">
        <v>9530</v>
      </c>
      <c r="N847" s="11" t="s">
        <v>2959</v>
      </c>
      <c r="O847" s="527">
        <v>44343</v>
      </c>
      <c r="P847" s="529" t="s">
        <v>10664</v>
      </c>
      <c r="Q847" s="122" t="s">
        <v>10264</v>
      </c>
      <c r="R847" s="123">
        <v>5</v>
      </c>
      <c r="S847" s="122" t="s">
        <v>10114</v>
      </c>
      <c r="T847" s="396" t="s">
        <v>10258</v>
      </c>
      <c r="V847"/>
    </row>
    <row r="848" spans="1:22" hidden="1" x14ac:dyDescent="0.25">
      <c r="A848" s="31">
        <v>3848</v>
      </c>
      <c r="B848" s="33" t="s">
        <v>300</v>
      </c>
      <c r="C848" s="53" t="s">
        <v>10323</v>
      </c>
      <c r="D848" s="34" t="s">
        <v>301</v>
      </c>
      <c r="E848" s="35" t="s">
        <v>10</v>
      </c>
      <c r="F848" s="35">
        <v>85</v>
      </c>
      <c r="G848" s="372" t="str">
        <f>VLOOKUP(N848,'BANG THAM CHIEU'!C:E,3,0)</f>
        <v>ID055446</v>
      </c>
      <c r="H848" s="53">
        <v>1</v>
      </c>
      <c r="J848" s="10" t="str">
        <f>VLOOKUP(N848,'BANG THAM CHIEU'!C:E,2,0)</f>
        <v>MKHO</v>
      </c>
      <c r="K848" s="590">
        <f>VLOOKUP(G848,'BANG THAM CHIEU'!$E$4:F1910,2,0)*H848</f>
        <v>2451600</v>
      </c>
      <c r="L848" s="598">
        <f t="shared" si="13"/>
        <v>105.64509178660691</v>
      </c>
      <c r="M848" s="53" t="s">
        <v>9530</v>
      </c>
      <c r="N848" s="11" t="s">
        <v>6608</v>
      </c>
      <c r="O848" s="527">
        <v>44343</v>
      </c>
      <c r="P848" s="529" t="s">
        <v>10664</v>
      </c>
      <c r="Q848" s="122" t="s">
        <v>10264</v>
      </c>
      <c r="R848" s="123">
        <v>5</v>
      </c>
      <c r="S848" s="122" t="s">
        <v>10114</v>
      </c>
      <c r="T848" s="396" t="s">
        <v>10281</v>
      </c>
      <c r="V848"/>
    </row>
    <row r="849" spans="1:22" hidden="1" x14ac:dyDescent="0.25">
      <c r="A849" s="31">
        <v>3848</v>
      </c>
      <c r="B849" s="33" t="s">
        <v>300</v>
      </c>
      <c r="C849" s="53" t="s">
        <v>10323</v>
      </c>
      <c r="D849" s="34" t="s">
        <v>301</v>
      </c>
      <c r="E849" s="35" t="s">
        <v>10</v>
      </c>
      <c r="F849" s="54">
        <v>86</v>
      </c>
      <c r="G849" s="372" t="str">
        <f>VLOOKUP(N849,'BANG THAM CHIEU'!C:E,3,0)</f>
        <v>ID057071</v>
      </c>
      <c r="H849" s="53">
        <v>4</v>
      </c>
      <c r="J849" s="10" t="str">
        <f>VLOOKUP(N849,'BANG THAM CHIEU'!C:E,2,0)</f>
        <v>MA1.1</v>
      </c>
      <c r="K849" s="590">
        <f>VLOOKUP(G849,'BANG THAM CHIEU'!$E$4:F1911,2,0)*H849</f>
        <v>7972000</v>
      </c>
      <c r="L849" s="598">
        <f t="shared" si="13"/>
        <v>343.53184521244503</v>
      </c>
      <c r="M849" s="53" t="s">
        <v>9530</v>
      </c>
      <c r="N849" s="11" t="s">
        <v>7269</v>
      </c>
      <c r="O849" s="527">
        <v>44343</v>
      </c>
      <c r="P849" s="529" t="s">
        <v>10664</v>
      </c>
      <c r="Q849" s="122" t="s">
        <v>10264</v>
      </c>
      <c r="R849" s="123">
        <v>5</v>
      </c>
      <c r="S849" s="122" t="s">
        <v>7619</v>
      </c>
      <c r="T849" s="396" t="s">
        <v>9848</v>
      </c>
      <c r="V849"/>
    </row>
    <row r="850" spans="1:22" hidden="1" x14ac:dyDescent="0.25">
      <c r="A850" s="31">
        <v>3848</v>
      </c>
      <c r="B850" s="33" t="s">
        <v>300</v>
      </c>
      <c r="C850" s="53" t="s">
        <v>10323</v>
      </c>
      <c r="D850" s="34" t="s">
        <v>301</v>
      </c>
      <c r="E850" s="35" t="s">
        <v>10</v>
      </c>
      <c r="F850" s="35">
        <v>87</v>
      </c>
      <c r="G850" s="372" t="str">
        <f>VLOOKUP(N850,'BANG THAM CHIEU'!C:E,3,0)</f>
        <v>ID055283</v>
      </c>
      <c r="H850" s="53">
        <v>2</v>
      </c>
      <c r="J850" s="10" t="str">
        <f>VLOOKUP(N850,'BANG THAM CHIEU'!C:E,2,0)</f>
        <v>MB1.1</v>
      </c>
      <c r="K850" s="590">
        <f>VLOOKUP(G850,'BANG THAM CHIEU'!$E$4:F1912,2,0)*H850</f>
        <v>30000</v>
      </c>
      <c r="L850" s="598">
        <f t="shared" si="13"/>
        <v>1.2927691114366975</v>
      </c>
      <c r="M850" s="53" t="s">
        <v>9530</v>
      </c>
      <c r="N850" s="11" t="s">
        <v>9651</v>
      </c>
      <c r="O850" s="527">
        <v>44343</v>
      </c>
      <c r="P850" s="529" t="s">
        <v>10664</v>
      </c>
      <c r="Q850" s="122" t="s">
        <v>10264</v>
      </c>
      <c r="R850" s="123">
        <v>5</v>
      </c>
      <c r="S850" s="122" t="s">
        <v>7620</v>
      </c>
      <c r="T850" s="396" t="s">
        <v>8693</v>
      </c>
      <c r="V850"/>
    </row>
    <row r="851" spans="1:22" hidden="1" x14ac:dyDescent="0.25">
      <c r="A851" s="31">
        <v>3848</v>
      </c>
      <c r="B851" s="33" t="s">
        <v>300</v>
      </c>
      <c r="C851" s="53" t="s">
        <v>10323</v>
      </c>
      <c r="D851" s="34" t="s">
        <v>301</v>
      </c>
      <c r="E851" s="35" t="s">
        <v>10</v>
      </c>
      <c r="F851" s="54">
        <v>88</v>
      </c>
      <c r="G851" s="372" t="str">
        <f>VLOOKUP(N851,'BANG THAM CHIEU'!C:E,3,0)</f>
        <v>ID055518</v>
      </c>
      <c r="H851" s="53">
        <v>1</v>
      </c>
      <c r="J851" s="10" t="str">
        <f>VLOOKUP(N851,'BANG THAM CHIEU'!C:E,2,0)</f>
        <v>MB1.1</v>
      </c>
      <c r="K851" s="590">
        <f>VLOOKUP(G851,'BANG THAM CHIEU'!$E$4:F1913,2,0)*H851</f>
        <v>25274</v>
      </c>
      <c r="L851" s="598">
        <f t="shared" si="13"/>
        <v>1.0891148840817031</v>
      </c>
      <c r="M851" s="53" t="s">
        <v>9530</v>
      </c>
      <c r="N851" s="11" t="s">
        <v>7899</v>
      </c>
      <c r="O851" s="527">
        <v>44343</v>
      </c>
      <c r="P851" s="529" t="s">
        <v>10664</v>
      </c>
      <c r="Q851" s="122" t="s">
        <v>10264</v>
      </c>
      <c r="R851" s="123">
        <v>5</v>
      </c>
      <c r="S851" s="122" t="s">
        <v>7620</v>
      </c>
      <c r="T851" s="396" t="s">
        <v>10290</v>
      </c>
      <c r="V851"/>
    </row>
    <row r="852" spans="1:22" hidden="1" x14ac:dyDescent="0.25">
      <c r="A852" s="31">
        <v>3848</v>
      </c>
      <c r="B852" s="33" t="s">
        <v>300</v>
      </c>
      <c r="C852" s="53" t="s">
        <v>10323</v>
      </c>
      <c r="D852" s="34" t="s">
        <v>301</v>
      </c>
      <c r="E852" s="35" t="s">
        <v>10</v>
      </c>
      <c r="F852" s="35">
        <v>89</v>
      </c>
      <c r="G852" s="372" t="e">
        <f>VLOOKUP(N852,'BANG THAM CHIEU'!C:E,3,0)</f>
        <v>#N/A</v>
      </c>
      <c r="H852" s="53">
        <v>10</v>
      </c>
      <c r="J852" s="10" t="e">
        <f>VLOOKUP(N852,'BANG THAM CHIEU'!C:E,2,0)</f>
        <v>#N/A</v>
      </c>
      <c r="K852" s="590" t="e">
        <f>VLOOKUP(G852,'BANG THAM CHIEU'!$E$4:F1914,2,0)*H852</f>
        <v>#N/A</v>
      </c>
      <c r="L852" s="598" t="e">
        <f t="shared" si="13"/>
        <v>#N/A</v>
      </c>
      <c r="M852" s="53" t="s">
        <v>9530</v>
      </c>
      <c r="N852" s="11" t="s">
        <v>4541</v>
      </c>
      <c r="O852" s="527">
        <v>44345</v>
      </c>
      <c r="P852" s="529" t="s">
        <v>10664</v>
      </c>
      <c r="Q852" s="122" t="s">
        <v>10264</v>
      </c>
      <c r="R852" s="123">
        <v>5</v>
      </c>
      <c r="S852" s="122" t="s">
        <v>10114</v>
      </c>
      <c r="T852" s="396" t="s">
        <v>10281</v>
      </c>
      <c r="V852"/>
    </row>
    <row r="853" spans="1:22" hidden="1" x14ac:dyDescent="0.25">
      <c r="A853" s="31">
        <v>3848</v>
      </c>
      <c r="B853" s="33" t="s">
        <v>300</v>
      </c>
      <c r="C853" s="53" t="s">
        <v>10323</v>
      </c>
      <c r="D853" s="34" t="s">
        <v>301</v>
      </c>
      <c r="E853" s="35" t="s">
        <v>10</v>
      </c>
      <c r="F853" s="54">
        <v>90</v>
      </c>
      <c r="G853" s="372" t="str">
        <f>VLOOKUP(N853,'BANG THAM CHIEU'!C:E,3,0)</f>
        <v>ID057159</v>
      </c>
      <c r="H853" s="53">
        <v>1</v>
      </c>
      <c r="J853" s="10" t="str">
        <f>VLOOKUP(N853,'BANG THAM CHIEU'!C:E,2,0)</f>
        <v>MB4.1</v>
      </c>
      <c r="K853" s="590">
        <f>VLOOKUP(G853,'BANG THAM CHIEU'!$E$4:F1915,2,0)*H853</f>
        <v>90000</v>
      </c>
      <c r="L853" s="598">
        <f t="shared" si="13"/>
        <v>3.878307334310092</v>
      </c>
      <c r="M853" s="53" t="s">
        <v>9530</v>
      </c>
      <c r="N853" s="11" t="s">
        <v>6101</v>
      </c>
      <c r="O853" s="527">
        <v>44345</v>
      </c>
      <c r="P853" s="529" t="s">
        <v>10664</v>
      </c>
      <c r="Q853" s="122" t="s">
        <v>10264</v>
      </c>
      <c r="R853" s="123">
        <v>5</v>
      </c>
      <c r="S853" s="122" t="s">
        <v>10114</v>
      </c>
      <c r="T853" s="396" t="s">
        <v>10281</v>
      </c>
      <c r="V853"/>
    </row>
    <row r="854" spans="1:22" hidden="1" x14ac:dyDescent="0.25">
      <c r="A854" s="31">
        <v>3848</v>
      </c>
      <c r="B854" s="33" t="s">
        <v>300</v>
      </c>
      <c r="C854" s="53" t="s">
        <v>10323</v>
      </c>
      <c r="D854" s="34" t="s">
        <v>301</v>
      </c>
      <c r="E854" s="35" t="s">
        <v>10</v>
      </c>
      <c r="F854" s="35">
        <v>91</v>
      </c>
      <c r="G854" s="372" t="str">
        <f>VLOOKUP(N854,'BANG THAM CHIEU'!C:E,3,0)</f>
        <v>ID057137</v>
      </c>
      <c r="H854" s="53">
        <v>1</v>
      </c>
      <c r="J854" s="10" t="str">
        <f>VLOOKUP(N854,'BANG THAM CHIEU'!C:E,2,0)</f>
        <v>MB4.1</v>
      </c>
      <c r="K854" s="590">
        <f>VLOOKUP(G854,'BANG THAM CHIEU'!$E$4:F1916,2,0)*H854</f>
        <v>100000</v>
      </c>
      <c r="L854" s="598">
        <f t="shared" si="13"/>
        <v>4.3092303714556577</v>
      </c>
      <c r="M854" s="53" t="s">
        <v>9530</v>
      </c>
      <c r="N854" s="11" t="s">
        <v>6097</v>
      </c>
      <c r="O854" s="527">
        <v>44345</v>
      </c>
      <c r="P854" s="529" t="s">
        <v>10664</v>
      </c>
      <c r="Q854" s="122" t="s">
        <v>10264</v>
      </c>
      <c r="R854" s="123">
        <v>5</v>
      </c>
      <c r="S854" s="122" t="s">
        <v>10114</v>
      </c>
      <c r="T854" s="396" t="s">
        <v>10281</v>
      </c>
      <c r="V854"/>
    </row>
    <row r="855" spans="1:22" hidden="1" x14ac:dyDescent="0.25">
      <c r="A855" s="31">
        <v>3848</v>
      </c>
      <c r="B855" s="33" t="s">
        <v>300</v>
      </c>
      <c r="C855" s="53" t="s">
        <v>10323</v>
      </c>
      <c r="D855" s="34" t="s">
        <v>301</v>
      </c>
      <c r="E855" s="35" t="s">
        <v>10</v>
      </c>
      <c r="F855" s="54">
        <v>92</v>
      </c>
      <c r="G855" s="372" t="str">
        <f>VLOOKUP(N855,'BANG THAM CHIEU'!C:E,3,0)</f>
        <v>ID057041</v>
      </c>
      <c r="H855" s="53">
        <v>2</v>
      </c>
      <c r="J855" s="10" t="str">
        <f>VLOOKUP(N855,'BANG THAM CHIEU'!C:E,2,0)</f>
        <v>MB1.2</v>
      </c>
      <c r="K855" s="590">
        <f>VLOOKUP(G855,'BANG THAM CHIEU'!$E$4:F1917,2,0)*H855</f>
        <v>158000</v>
      </c>
      <c r="L855" s="598">
        <f t="shared" si="13"/>
        <v>6.80858398689994</v>
      </c>
      <c r="M855" s="53" t="s">
        <v>9530</v>
      </c>
      <c r="N855" s="11" t="s">
        <v>6607</v>
      </c>
      <c r="O855" s="527">
        <v>44345</v>
      </c>
      <c r="P855" s="529" t="s">
        <v>10664</v>
      </c>
      <c r="Q855" s="122" t="s">
        <v>10264</v>
      </c>
      <c r="R855" s="123">
        <v>5</v>
      </c>
      <c r="S855" s="122" t="s">
        <v>10114</v>
      </c>
      <c r="T855" s="396" t="s">
        <v>10281</v>
      </c>
      <c r="V855"/>
    </row>
    <row r="856" spans="1:22" hidden="1" x14ac:dyDescent="0.25">
      <c r="A856" s="31">
        <v>3848</v>
      </c>
      <c r="B856" s="33" t="s">
        <v>300</v>
      </c>
      <c r="C856" s="53" t="s">
        <v>10323</v>
      </c>
      <c r="D856" s="34" t="s">
        <v>301</v>
      </c>
      <c r="E856" s="35" t="s">
        <v>10</v>
      </c>
      <c r="F856" s="35">
        <v>93</v>
      </c>
      <c r="G856" s="372" t="str">
        <f>VLOOKUP(N856,'BANG THAM CHIEU'!C:E,3,0)</f>
        <v>ID055537</v>
      </c>
      <c r="H856" s="53">
        <v>2</v>
      </c>
      <c r="J856" s="10" t="str">
        <f>VLOOKUP(N856,'BANG THAM CHIEU'!C:E,2,0)</f>
        <v>MC2.3</v>
      </c>
      <c r="K856" s="590">
        <f>VLOOKUP(G856,'BANG THAM CHIEU'!$E$4:F1918,2,0)*H856</f>
        <v>96600</v>
      </c>
      <c r="L856" s="598">
        <f t="shared" si="13"/>
        <v>4.1627165388261655</v>
      </c>
      <c r="M856" s="53" t="s">
        <v>9530</v>
      </c>
      <c r="N856" s="11" t="s">
        <v>2957</v>
      </c>
      <c r="O856" s="527">
        <v>44345</v>
      </c>
      <c r="P856" s="529" t="s">
        <v>10664</v>
      </c>
      <c r="Q856" s="122" t="s">
        <v>10264</v>
      </c>
      <c r="R856" s="123">
        <v>5</v>
      </c>
      <c r="S856" s="122" t="s">
        <v>10114</v>
      </c>
      <c r="T856" s="396" t="s">
        <v>10281</v>
      </c>
      <c r="V856"/>
    </row>
    <row r="857" spans="1:22" hidden="1" x14ac:dyDescent="0.25">
      <c r="A857" s="31">
        <v>3848</v>
      </c>
      <c r="B857" s="33" t="s">
        <v>300</v>
      </c>
      <c r="C857" s="53" t="s">
        <v>10323</v>
      </c>
      <c r="D857" s="34" t="s">
        <v>301</v>
      </c>
      <c r="E857" s="35" t="s">
        <v>10</v>
      </c>
      <c r="F857" s="54">
        <v>94</v>
      </c>
      <c r="G857" s="372" t="str">
        <f>VLOOKUP(N857,'BANG THAM CHIEU'!C:E,3,0)</f>
        <v>ID055578</v>
      </c>
      <c r="H857" s="53">
        <v>3</v>
      </c>
      <c r="J857" s="10" t="str">
        <f>VLOOKUP(N857,'BANG THAM CHIEU'!C:E,2,0)</f>
        <v>MD1.3</v>
      </c>
      <c r="K857" s="590">
        <f>VLOOKUP(G857,'BANG THAM CHIEU'!$E$4:F1919,2,0)*H857</f>
        <v>240000</v>
      </c>
      <c r="L857" s="598">
        <f t="shared" si="13"/>
        <v>10.34215289149358</v>
      </c>
      <c r="M857" s="53" t="s">
        <v>9530</v>
      </c>
      <c r="N857" s="11" t="s">
        <v>4585</v>
      </c>
      <c r="O857" s="527">
        <v>44345</v>
      </c>
      <c r="P857" s="529" t="s">
        <v>10664</v>
      </c>
      <c r="Q857" s="122" t="s">
        <v>10264</v>
      </c>
      <c r="R857" s="123">
        <v>5</v>
      </c>
      <c r="S857" s="122" t="s">
        <v>10114</v>
      </c>
      <c r="T857" s="396" t="s">
        <v>10258</v>
      </c>
      <c r="V857"/>
    </row>
    <row r="858" spans="1:22" hidden="1" x14ac:dyDescent="0.25">
      <c r="A858" s="31">
        <v>3848</v>
      </c>
      <c r="B858" s="33" t="s">
        <v>300</v>
      </c>
      <c r="C858" s="53" t="s">
        <v>10323</v>
      </c>
      <c r="D858" s="34" t="s">
        <v>301</v>
      </c>
      <c r="E858" s="35" t="s">
        <v>10</v>
      </c>
      <c r="F858" s="35">
        <v>95</v>
      </c>
      <c r="G858" s="372" t="str">
        <f>VLOOKUP(N858,'BANG THAM CHIEU'!C:E,3,0)</f>
        <v>ID057031</v>
      </c>
      <c r="H858" s="53">
        <v>50</v>
      </c>
      <c r="J858" s="10" t="str">
        <f>VLOOKUP(N858,'BANG THAM CHIEU'!C:E,2,0)</f>
        <v>MC2.2</v>
      </c>
      <c r="K858" s="590">
        <f>VLOOKUP(G858,'BANG THAM CHIEU'!$E$4:F1920,2,0)*H858</f>
        <v>575000</v>
      </c>
      <c r="L858" s="598">
        <f t="shared" si="13"/>
        <v>24.778074635870034</v>
      </c>
      <c r="M858" s="53" t="s">
        <v>9530</v>
      </c>
      <c r="N858" s="11" t="s">
        <v>9652</v>
      </c>
      <c r="O858" s="527">
        <v>44345</v>
      </c>
      <c r="P858" s="529" t="s">
        <v>10664</v>
      </c>
      <c r="Q858" s="122" t="s">
        <v>10264</v>
      </c>
      <c r="R858" s="123">
        <v>5</v>
      </c>
      <c r="S858" s="122" t="s">
        <v>8816</v>
      </c>
      <c r="T858" s="396" t="s">
        <v>10292</v>
      </c>
      <c r="V858"/>
    </row>
    <row r="859" spans="1:22" hidden="1" x14ac:dyDescent="0.25">
      <c r="A859" s="31">
        <v>3848</v>
      </c>
      <c r="B859" s="33" t="s">
        <v>300</v>
      </c>
      <c r="C859" s="53" t="s">
        <v>10323</v>
      </c>
      <c r="D859" s="34" t="s">
        <v>301</v>
      </c>
      <c r="E859" s="35" t="s">
        <v>10</v>
      </c>
      <c r="F859" s="54">
        <v>96</v>
      </c>
      <c r="G859" s="372" t="str">
        <f>VLOOKUP(N859,'BANG THAM CHIEU'!C:E,3,0)</f>
        <v>ID055540</v>
      </c>
      <c r="H859" s="53">
        <v>4</v>
      </c>
      <c r="J859" s="10" t="str">
        <f>VLOOKUP(N859,'BANG THAM CHIEU'!C:E,2,0)</f>
        <v>MC1.2</v>
      </c>
      <c r="K859" s="590">
        <f>VLOOKUP(G859,'BANG THAM CHIEU'!$E$4:F1921,2,0)*H859</f>
        <v>400000</v>
      </c>
      <c r="L859" s="598">
        <f t="shared" si="13"/>
        <v>17.236921485822631</v>
      </c>
      <c r="M859" s="53" t="s">
        <v>9530</v>
      </c>
      <c r="N859" s="11" t="s">
        <v>6379</v>
      </c>
      <c r="O859" s="527">
        <v>44345</v>
      </c>
      <c r="P859" s="529" t="s">
        <v>10664</v>
      </c>
      <c r="Q859" s="122" t="s">
        <v>10264</v>
      </c>
      <c r="R859" s="123">
        <v>5</v>
      </c>
      <c r="S859" s="122" t="s">
        <v>8816</v>
      </c>
      <c r="T859" s="396" t="s">
        <v>10292</v>
      </c>
      <c r="V859"/>
    </row>
    <row r="860" spans="1:22" hidden="1" x14ac:dyDescent="0.25">
      <c r="A860" s="31">
        <v>3848</v>
      </c>
      <c r="B860" s="33" t="s">
        <v>300</v>
      </c>
      <c r="C860" s="53" t="s">
        <v>10323</v>
      </c>
      <c r="D860" s="34" t="s">
        <v>301</v>
      </c>
      <c r="E860" s="35" t="s">
        <v>10</v>
      </c>
      <c r="F860" s="35">
        <v>97</v>
      </c>
      <c r="G860" s="372" t="str">
        <f>VLOOKUP(N860,'BANG THAM CHIEU'!C:E,3,0)</f>
        <v>ID055553</v>
      </c>
      <c r="H860" s="53">
        <v>6</v>
      </c>
      <c r="J860" s="10" t="str">
        <f>VLOOKUP(N860,'BANG THAM CHIEU'!C:E,2,0)</f>
        <v>MB1.3</v>
      </c>
      <c r="K860" s="590">
        <f>VLOOKUP(G860,'BANG THAM CHIEU'!$E$4:F1922,2,0)*H860</f>
        <v>38736</v>
      </c>
      <c r="L860" s="598">
        <f t="shared" si="13"/>
        <v>1.6692234766870637</v>
      </c>
      <c r="M860" s="53" t="s">
        <v>9530</v>
      </c>
      <c r="N860" s="11" t="s">
        <v>7243</v>
      </c>
      <c r="O860" s="527">
        <v>44345</v>
      </c>
      <c r="P860" s="529" t="s">
        <v>10664</v>
      </c>
      <c r="Q860" s="122" t="s">
        <v>10264</v>
      </c>
      <c r="R860" s="123">
        <v>5</v>
      </c>
      <c r="S860" s="122" t="s">
        <v>8816</v>
      </c>
      <c r="T860" s="396" t="s">
        <v>10292</v>
      </c>
      <c r="V860"/>
    </row>
    <row r="861" spans="1:22" hidden="1" x14ac:dyDescent="0.25">
      <c r="A861" s="31">
        <v>3848</v>
      </c>
      <c r="B861" s="33" t="s">
        <v>300</v>
      </c>
      <c r="C861" s="53" t="s">
        <v>10323</v>
      </c>
      <c r="D861" s="34" t="s">
        <v>301</v>
      </c>
      <c r="E861" s="35" t="s">
        <v>10</v>
      </c>
      <c r="F861" s="54">
        <v>98</v>
      </c>
      <c r="G861" s="372" t="str">
        <f>VLOOKUP(N861,'BANG THAM CHIEU'!C:E,3,0)</f>
        <v>ID055578</v>
      </c>
      <c r="H861" s="53">
        <v>3</v>
      </c>
      <c r="J861" s="10" t="str">
        <f>VLOOKUP(N861,'BANG THAM CHIEU'!C:E,2,0)</f>
        <v>MD1.3</v>
      </c>
      <c r="K861" s="590">
        <f>VLOOKUP(G861,'BANG THAM CHIEU'!$E$4:F1923,2,0)*H861</f>
        <v>240000</v>
      </c>
      <c r="L861" s="598">
        <f t="shared" si="13"/>
        <v>10.34215289149358</v>
      </c>
      <c r="M861" s="53" t="s">
        <v>9530</v>
      </c>
      <c r="N861" s="11" t="s">
        <v>4585</v>
      </c>
      <c r="O861" s="527">
        <v>44345</v>
      </c>
      <c r="P861" s="529" t="s">
        <v>10664</v>
      </c>
      <c r="Q861" s="122" t="s">
        <v>10264</v>
      </c>
      <c r="R861" s="123">
        <v>5</v>
      </c>
      <c r="S861" s="122" t="s">
        <v>8816</v>
      </c>
      <c r="T861" s="396" t="s">
        <v>10292</v>
      </c>
      <c r="V861"/>
    </row>
    <row r="862" spans="1:22" hidden="1" x14ac:dyDescent="0.25">
      <c r="A862" s="31">
        <v>3848</v>
      </c>
      <c r="B862" s="33" t="s">
        <v>300</v>
      </c>
      <c r="C862" s="53" t="s">
        <v>10323</v>
      </c>
      <c r="D862" s="34" t="s">
        <v>301</v>
      </c>
      <c r="E862" s="35" t="s">
        <v>10</v>
      </c>
      <c r="F862" s="35">
        <v>99</v>
      </c>
      <c r="G862" s="372" t="str">
        <f>VLOOKUP(N862,'BANG THAM CHIEU'!C:E,3,0)</f>
        <v>ID057041</v>
      </c>
      <c r="H862" s="53">
        <v>2</v>
      </c>
      <c r="J862" s="10" t="str">
        <f>VLOOKUP(N862,'BANG THAM CHIEU'!C:E,2,0)</f>
        <v>MB1.2</v>
      </c>
      <c r="K862" s="590">
        <f>VLOOKUP(G862,'BANG THAM CHIEU'!$E$4:F1924,2,0)*H862</f>
        <v>158000</v>
      </c>
      <c r="L862" s="598">
        <f t="shared" si="13"/>
        <v>6.80858398689994</v>
      </c>
      <c r="M862" s="53" t="s">
        <v>9530</v>
      </c>
      <c r="N862" s="11" t="s">
        <v>6607</v>
      </c>
      <c r="O862" s="527">
        <v>44345</v>
      </c>
      <c r="P862" s="529" t="s">
        <v>10664</v>
      </c>
      <c r="Q862" s="122" t="s">
        <v>10264</v>
      </c>
      <c r="R862" s="123">
        <v>5</v>
      </c>
      <c r="S862" s="122" t="s">
        <v>7620</v>
      </c>
      <c r="T862" s="396" t="s">
        <v>8693</v>
      </c>
      <c r="V862"/>
    </row>
    <row r="863" spans="1:22" hidden="1" x14ac:dyDescent="0.25">
      <c r="A863" s="31">
        <v>3848</v>
      </c>
      <c r="B863" s="33" t="s">
        <v>300</v>
      </c>
      <c r="C863" s="53" t="s">
        <v>10323</v>
      </c>
      <c r="D863" s="34" t="s">
        <v>301</v>
      </c>
      <c r="E863" s="35" t="s">
        <v>10</v>
      </c>
      <c r="F863" s="54">
        <v>100</v>
      </c>
      <c r="G863" s="372" t="str">
        <f>VLOOKUP(N863,'BANG THAM CHIEU'!C:E,3,0)</f>
        <v>ID055281</v>
      </c>
      <c r="H863" s="53">
        <v>2</v>
      </c>
      <c r="J863" s="10" t="str">
        <f>VLOOKUP(N863,'BANG THAM CHIEU'!C:E,2,0)</f>
        <v>MB3.3</v>
      </c>
      <c r="K863" s="590">
        <f>VLOOKUP(G863,'BANG THAM CHIEU'!$E$4:F1925,2,0)*H863</f>
        <v>60000</v>
      </c>
      <c r="L863" s="598">
        <f t="shared" si="13"/>
        <v>2.585538222873395</v>
      </c>
      <c r="M863" s="53" t="s">
        <v>9530</v>
      </c>
      <c r="N863" s="11" t="s">
        <v>4540</v>
      </c>
      <c r="O863" s="527">
        <v>44345</v>
      </c>
      <c r="P863" s="529" t="s">
        <v>10664</v>
      </c>
      <c r="Q863" s="122" t="s">
        <v>10264</v>
      </c>
      <c r="R863" s="123">
        <v>5</v>
      </c>
      <c r="S863" s="122" t="s">
        <v>7620</v>
      </c>
      <c r="T863" s="396" t="s">
        <v>8693</v>
      </c>
      <c r="V863"/>
    </row>
    <row r="864" spans="1:22" hidden="1" x14ac:dyDescent="0.25">
      <c r="A864" s="31">
        <v>3848</v>
      </c>
      <c r="B864" s="33" t="s">
        <v>300</v>
      </c>
      <c r="C864" s="53" t="s">
        <v>10323</v>
      </c>
      <c r="D864" s="34" t="s">
        <v>301</v>
      </c>
      <c r="E864" s="35" t="s">
        <v>10</v>
      </c>
      <c r="F864" s="35">
        <v>101</v>
      </c>
      <c r="G864" s="372" t="e">
        <f>VLOOKUP(N864,'BANG THAM CHIEU'!C:E,3,0)</f>
        <v>#N/A</v>
      </c>
      <c r="H864" s="53">
        <v>5</v>
      </c>
      <c r="J864" s="10" t="e">
        <f>VLOOKUP(N864,'BANG THAM CHIEU'!C:E,2,0)</f>
        <v>#N/A</v>
      </c>
      <c r="K864" s="590" t="e">
        <f>VLOOKUP(G864,'BANG THAM CHIEU'!$E$4:F1926,2,0)*H864</f>
        <v>#N/A</v>
      </c>
      <c r="L864" s="598" t="e">
        <f t="shared" si="13"/>
        <v>#N/A</v>
      </c>
      <c r="M864" s="53" t="s">
        <v>9530</v>
      </c>
      <c r="N864" s="11" t="s">
        <v>1430</v>
      </c>
      <c r="O864" s="527">
        <v>44345</v>
      </c>
      <c r="P864" s="529" t="s">
        <v>10664</v>
      </c>
      <c r="Q864" s="122" t="s">
        <v>10264</v>
      </c>
      <c r="R864" s="123">
        <v>5</v>
      </c>
      <c r="S864" s="122" t="s">
        <v>7620</v>
      </c>
      <c r="T864" s="396" t="s">
        <v>8693</v>
      </c>
      <c r="V864"/>
    </row>
    <row r="865" spans="1:22" hidden="1" x14ac:dyDescent="0.25">
      <c r="A865" s="31">
        <v>3848</v>
      </c>
      <c r="B865" s="33" t="s">
        <v>300</v>
      </c>
      <c r="C865" s="53" t="s">
        <v>10323</v>
      </c>
      <c r="D865" s="34" t="s">
        <v>301</v>
      </c>
      <c r="E865" s="35" t="s">
        <v>10</v>
      </c>
      <c r="F865" s="54">
        <v>102</v>
      </c>
      <c r="G865" s="372" t="str">
        <f>VLOOKUP(N865,'BANG THAM CHIEU'!C:E,3,0)</f>
        <v>ID055294</v>
      </c>
      <c r="H865" s="53">
        <v>5</v>
      </c>
      <c r="J865" s="10" t="str">
        <f>VLOOKUP(N865,'BANG THAM CHIEU'!C:E,2,0)</f>
        <v>MB2.4</v>
      </c>
      <c r="K865" s="590">
        <f>VLOOKUP(G865,'BANG THAM CHIEU'!$E$4:F1927,2,0)*H865</f>
        <v>1750000</v>
      </c>
      <c r="L865" s="598">
        <f t="shared" si="13"/>
        <v>75.411531500474013</v>
      </c>
      <c r="M865" s="53" t="s">
        <v>9530</v>
      </c>
      <c r="N865" s="11" t="s">
        <v>7271</v>
      </c>
      <c r="O865" s="527">
        <v>44345</v>
      </c>
      <c r="P865" s="529" t="s">
        <v>10664</v>
      </c>
      <c r="Q865" s="122" t="s">
        <v>10264</v>
      </c>
      <c r="R865" s="123">
        <v>5</v>
      </c>
      <c r="S865" s="122" t="s">
        <v>7616</v>
      </c>
      <c r="T865" s="396" t="s">
        <v>10293</v>
      </c>
      <c r="V865"/>
    </row>
    <row r="866" spans="1:22" hidden="1" x14ac:dyDescent="0.25">
      <c r="A866" s="31">
        <v>3848</v>
      </c>
      <c r="B866" s="33" t="s">
        <v>300</v>
      </c>
      <c r="C866" s="53" t="s">
        <v>10323</v>
      </c>
      <c r="D866" s="34" t="s">
        <v>301</v>
      </c>
      <c r="E866" s="35" t="s">
        <v>10</v>
      </c>
      <c r="F866" s="35">
        <v>103</v>
      </c>
      <c r="G866" s="372" t="str">
        <f>VLOOKUP(N866,'BANG THAM CHIEU'!C:E,3,0)</f>
        <v>ID057186</v>
      </c>
      <c r="H866" s="53">
        <v>2</v>
      </c>
      <c r="J866" s="10" t="str">
        <f>VLOOKUP(N866,'BANG THAM CHIEU'!C:E,2,0)</f>
        <v>MB2.1</v>
      </c>
      <c r="K866" s="590">
        <f>VLOOKUP(G866,'BANG THAM CHIEU'!$E$4:F1928,2,0)*H866</f>
        <v>352000</v>
      </c>
      <c r="L866" s="598">
        <f t="shared" si="13"/>
        <v>15.168490907523916</v>
      </c>
      <c r="M866" s="53" t="s">
        <v>9530</v>
      </c>
      <c r="N866" s="11" t="s">
        <v>7664</v>
      </c>
      <c r="O866" s="527">
        <v>44345</v>
      </c>
      <c r="P866" s="529" t="s">
        <v>10664</v>
      </c>
      <c r="Q866" s="122" t="s">
        <v>10264</v>
      </c>
      <c r="R866" s="123">
        <v>5</v>
      </c>
      <c r="S866" s="122" t="s">
        <v>7616</v>
      </c>
      <c r="T866" s="396" t="s">
        <v>10293</v>
      </c>
      <c r="V866"/>
    </row>
    <row r="867" spans="1:22" hidden="1" x14ac:dyDescent="0.25">
      <c r="A867" s="31">
        <v>3848</v>
      </c>
      <c r="B867" s="33" t="s">
        <v>300</v>
      </c>
      <c r="C867" s="53" t="s">
        <v>10323</v>
      </c>
      <c r="D867" s="34" t="s">
        <v>301</v>
      </c>
      <c r="E867" s="35" t="s">
        <v>10</v>
      </c>
      <c r="F867" s="54">
        <v>104</v>
      </c>
      <c r="G867" s="372" t="str">
        <f>VLOOKUP(N867,'BANG THAM CHIEU'!C:E,3,0)</f>
        <v>ID055290</v>
      </c>
      <c r="H867" s="53">
        <v>3</v>
      </c>
      <c r="J867" s="10" t="str">
        <f>VLOOKUP(N867,'BANG THAM CHIEU'!C:E,2,0)</f>
        <v>MB1.2</v>
      </c>
      <c r="K867" s="590">
        <f>VLOOKUP(G867,'BANG THAM CHIEU'!$E$4:F1929,2,0)*H867</f>
        <v>90000</v>
      </c>
      <c r="L867" s="598">
        <f t="shared" si="13"/>
        <v>3.878307334310092</v>
      </c>
      <c r="M867" s="53" t="s">
        <v>9530</v>
      </c>
      <c r="N867" s="11" t="s">
        <v>1366</v>
      </c>
      <c r="O867" s="527">
        <v>44345</v>
      </c>
      <c r="P867" s="529" t="s">
        <v>10664</v>
      </c>
      <c r="Q867" s="122" t="s">
        <v>10264</v>
      </c>
      <c r="R867" s="123">
        <v>5</v>
      </c>
      <c r="S867" s="122" t="s">
        <v>7616</v>
      </c>
      <c r="T867" s="396" t="s">
        <v>10293</v>
      </c>
      <c r="V867"/>
    </row>
    <row r="868" spans="1:22" hidden="1" x14ac:dyDescent="0.25">
      <c r="A868" s="31">
        <v>3848</v>
      </c>
      <c r="B868" s="33" t="s">
        <v>300</v>
      </c>
      <c r="C868" s="53" t="s">
        <v>10323</v>
      </c>
      <c r="D868" s="34" t="s">
        <v>301</v>
      </c>
      <c r="E868" s="35" t="s">
        <v>10</v>
      </c>
      <c r="F868" s="35">
        <v>105</v>
      </c>
      <c r="G868" s="372" t="str">
        <f>VLOOKUP(N868,'BANG THAM CHIEU'!C:E,3,0)</f>
        <v>ID055582</v>
      </c>
      <c r="H868" s="53">
        <v>5</v>
      </c>
      <c r="J868" s="10" t="str">
        <f>VLOOKUP(N868,'BANG THAM CHIEU'!C:E,2,0)</f>
        <v>MB2.1</v>
      </c>
      <c r="K868" s="590">
        <f>VLOOKUP(G868,'BANG THAM CHIEU'!$E$4:F1930,2,0)*H868</f>
        <v>175000</v>
      </c>
      <c r="L868" s="598">
        <f t="shared" si="13"/>
        <v>7.5411531500474016</v>
      </c>
      <c r="M868" s="53" t="s">
        <v>9530</v>
      </c>
      <c r="N868" s="11" t="s">
        <v>7399</v>
      </c>
      <c r="O868" s="527">
        <v>44345</v>
      </c>
      <c r="P868" s="529" t="s">
        <v>10664</v>
      </c>
      <c r="Q868" s="122" t="s">
        <v>10264</v>
      </c>
      <c r="R868" s="123">
        <v>5</v>
      </c>
      <c r="S868" s="122" t="s">
        <v>7616</v>
      </c>
      <c r="T868" s="396" t="s">
        <v>10293</v>
      </c>
      <c r="V868"/>
    </row>
    <row r="869" spans="1:22" hidden="1" x14ac:dyDescent="0.25">
      <c r="A869" s="31">
        <v>3848</v>
      </c>
      <c r="B869" s="33" t="s">
        <v>300</v>
      </c>
      <c r="C869" s="53" t="s">
        <v>10323</v>
      </c>
      <c r="D869" s="34" t="s">
        <v>301</v>
      </c>
      <c r="E869" s="35" t="s">
        <v>10</v>
      </c>
      <c r="F869" s="54">
        <v>106</v>
      </c>
      <c r="G869" s="372" t="str">
        <f>VLOOKUP(N869,'BANG THAM CHIEU'!C:E,3,0)</f>
        <v>ID055619</v>
      </c>
      <c r="H869" s="53">
        <v>15</v>
      </c>
      <c r="J869" s="10" t="str">
        <f>VLOOKUP(N869,'BANG THAM CHIEU'!C:E,2,0)</f>
        <v>MB2.4</v>
      </c>
      <c r="K869" s="590">
        <f>VLOOKUP(G869,'BANG THAM CHIEU'!$E$4:F1931,2,0)*H869</f>
        <v>1080000</v>
      </c>
      <c r="L869" s="598">
        <f t="shared" si="13"/>
        <v>46.539688011721104</v>
      </c>
      <c r="M869" s="53" t="s">
        <v>9530</v>
      </c>
      <c r="N869" s="11" t="s">
        <v>2969</v>
      </c>
      <c r="O869" s="527">
        <v>44348</v>
      </c>
      <c r="P869" s="529" t="s">
        <v>10664</v>
      </c>
      <c r="Q869" s="122" t="s">
        <v>10294</v>
      </c>
      <c r="R869" s="123">
        <v>5</v>
      </c>
      <c r="S869" s="122" t="s">
        <v>7620</v>
      </c>
      <c r="T869" s="396" t="s">
        <v>8693</v>
      </c>
      <c r="V869"/>
    </row>
    <row r="870" spans="1:22" hidden="1" x14ac:dyDescent="0.25">
      <c r="A870" s="31">
        <v>3848</v>
      </c>
      <c r="B870" s="33" t="s">
        <v>300</v>
      </c>
      <c r="C870" s="53" t="s">
        <v>10323</v>
      </c>
      <c r="D870" s="34" t="s">
        <v>301</v>
      </c>
      <c r="E870" s="35" t="s">
        <v>10</v>
      </c>
      <c r="F870" s="35">
        <v>107</v>
      </c>
      <c r="G870" s="372" t="str">
        <f>VLOOKUP(N870,'BANG THAM CHIEU'!C:E,3,0)</f>
        <v>ID057041</v>
      </c>
      <c r="H870" s="53">
        <v>1</v>
      </c>
      <c r="J870" s="10" t="str">
        <f>VLOOKUP(N870,'BANG THAM CHIEU'!C:E,2,0)</f>
        <v>MB1.2</v>
      </c>
      <c r="K870" s="590">
        <f>VLOOKUP(G870,'BANG THAM CHIEU'!$E$4:F1932,2,0)*H870</f>
        <v>79000</v>
      </c>
      <c r="L870" s="598">
        <f t="shared" si="13"/>
        <v>3.40429199344997</v>
      </c>
      <c r="M870" s="53" t="s">
        <v>9530</v>
      </c>
      <c r="N870" s="11" t="s">
        <v>6607</v>
      </c>
      <c r="O870" s="527">
        <v>44349</v>
      </c>
      <c r="P870" s="529" t="s">
        <v>10664</v>
      </c>
      <c r="Q870" s="122" t="s">
        <v>10294</v>
      </c>
      <c r="R870" s="123">
        <v>5</v>
      </c>
      <c r="S870" s="122" t="s">
        <v>10114</v>
      </c>
      <c r="T870" s="396" t="s">
        <v>10298</v>
      </c>
      <c r="V870"/>
    </row>
    <row r="871" spans="1:22" hidden="1" x14ac:dyDescent="0.25">
      <c r="A871" s="31">
        <v>3848</v>
      </c>
      <c r="B871" s="33" t="s">
        <v>300</v>
      </c>
      <c r="C871" s="53" t="s">
        <v>10323</v>
      </c>
      <c r="D871" s="34" t="s">
        <v>301</v>
      </c>
      <c r="E871" s="35" t="s">
        <v>10</v>
      </c>
      <c r="F871" s="54">
        <v>108</v>
      </c>
      <c r="G871" s="372" t="str">
        <f>VLOOKUP(N871,'BANG THAM CHIEU'!C:E,3,0)</f>
        <v>ID055281</v>
      </c>
      <c r="H871" s="53">
        <v>3</v>
      </c>
      <c r="J871" s="10" t="str">
        <f>VLOOKUP(N871,'BANG THAM CHIEU'!C:E,2,0)</f>
        <v>MB3.3</v>
      </c>
      <c r="K871" s="590">
        <f>VLOOKUP(G871,'BANG THAM CHIEU'!$E$4:F1933,2,0)*H871</f>
        <v>90000</v>
      </c>
      <c r="L871" s="598">
        <f t="shared" si="13"/>
        <v>3.878307334310092</v>
      </c>
      <c r="M871" s="53" t="s">
        <v>9530</v>
      </c>
      <c r="N871" s="11" t="s">
        <v>4540</v>
      </c>
      <c r="O871" s="527">
        <v>44349</v>
      </c>
      <c r="P871" s="529" t="s">
        <v>10664</v>
      </c>
      <c r="Q871" s="122" t="s">
        <v>10294</v>
      </c>
      <c r="R871" s="123">
        <v>5</v>
      </c>
      <c r="S871" s="122" t="s">
        <v>10114</v>
      </c>
      <c r="T871" s="396" t="s">
        <v>10298</v>
      </c>
      <c r="V871"/>
    </row>
    <row r="872" spans="1:22" hidden="1" x14ac:dyDescent="0.25">
      <c r="A872" s="31">
        <v>3848</v>
      </c>
      <c r="B872" s="33" t="s">
        <v>300</v>
      </c>
      <c r="C872" s="53" t="s">
        <v>10323</v>
      </c>
      <c r="D872" s="34" t="s">
        <v>301</v>
      </c>
      <c r="E872" s="35" t="s">
        <v>10</v>
      </c>
      <c r="F872" s="35">
        <v>109</v>
      </c>
      <c r="G872" s="372" t="str">
        <f>VLOOKUP(N872,'BANG THAM CHIEU'!C:E,3,0)</f>
        <v>ID055678</v>
      </c>
      <c r="H872" s="53">
        <v>1</v>
      </c>
      <c r="J872" s="10" t="str">
        <f>VLOOKUP(N872,'BANG THAM CHIEU'!C:E,2,0)</f>
        <v>MB4.1</v>
      </c>
      <c r="K872" s="590">
        <f>VLOOKUP(G872,'BANG THAM CHIEU'!$E$4:F1934,2,0)*H872</f>
        <v>400000</v>
      </c>
      <c r="L872" s="598">
        <f t="shared" si="13"/>
        <v>17.236921485822631</v>
      </c>
      <c r="M872" s="53" t="s">
        <v>9530</v>
      </c>
      <c r="N872" s="11" t="s">
        <v>7296</v>
      </c>
      <c r="O872" s="527">
        <v>44349</v>
      </c>
      <c r="P872" s="529" t="s">
        <v>10664</v>
      </c>
      <c r="Q872" s="122" t="s">
        <v>10294</v>
      </c>
      <c r="R872" s="123">
        <v>5</v>
      </c>
      <c r="S872" s="122" t="s">
        <v>9612</v>
      </c>
      <c r="T872" s="396" t="s">
        <v>10299</v>
      </c>
      <c r="V872"/>
    </row>
    <row r="873" spans="1:22" hidden="1" x14ac:dyDescent="0.25">
      <c r="A873" s="31">
        <v>3848</v>
      </c>
      <c r="B873" s="33" t="s">
        <v>300</v>
      </c>
      <c r="C873" s="53" t="s">
        <v>10323</v>
      </c>
      <c r="D873" s="34" t="s">
        <v>301</v>
      </c>
      <c r="E873" s="35" t="s">
        <v>10</v>
      </c>
      <c r="F873" s="54">
        <v>110</v>
      </c>
      <c r="G873" s="372" t="str">
        <f>VLOOKUP(N873,'BANG THAM CHIEU'!C:E,3,0)</f>
        <v>ID055759</v>
      </c>
      <c r="H873" s="53">
        <v>1</v>
      </c>
      <c r="J873" s="10" t="str">
        <f>VLOOKUP(N873,'BANG THAM CHIEU'!C:E,2,0)</f>
        <v>MB4.3</v>
      </c>
      <c r="K873" s="590">
        <f>VLOOKUP(G873,'BANG THAM CHIEU'!$E$4:F1935,2,0)*H873</f>
        <v>400000</v>
      </c>
      <c r="L873" s="598">
        <f t="shared" si="13"/>
        <v>17.236921485822631</v>
      </c>
      <c r="M873" s="53" t="s">
        <v>9530</v>
      </c>
      <c r="N873" s="11" t="s">
        <v>7297</v>
      </c>
      <c r="O873" s="527">
        <v>44349</v>
      </c>
      <c r="P873" s="529" t="s">
        <v>10664</v>
      </c>
      <c r="Q873" s="122" t="s">
        <v>10294</v>
      </c>
      <c r="R873" s="123">
        <v>5</v>
      </c>
      <c r="S873" s="122" t="s">
        <v>9612</v>
      </c>
      <c r="T873" s="396" t="s">
        <v>10299</v>
      </c>
      <c r="V873"/>
    </row>
    <row r="874" spans="1:22" hidden="1" x14ac:dyDescent="0.25">
      <c r="A874" s="31">
        <v>3848</v>
      </c>
      <c r="B874" s="33" t="s">
        <v>300</v>
      </c>
      <c r="C874" s="53" t="s">
        <v>10323</v>
      </c>
      <c r="D874" s="34" t="s">
        <v>301</v>
      </c>
      <c r="E874" s="35" t="s">
        <v>10</v>
      </c>
      <c r="F874" s="35">
        <v>111</v>
      </c>
      <c r="G874" s="372" t="str">
        <f>VLOOKUP(N874,'BANG THAM CHIEU'!C:E,3,0)</f>
        <v>ID055708</v>
      </c>
      <c r="H874" s="53">
        <v>1</v>
      </c>
      <c r="J874" s="10" t="str">
        <f>VLOOKUP(N874,'BANG THAM CHIEU'!C:E,2,0)</f>
        <v>MB4.6</v>
      </c>
      <c r="K874" s="590">
        <f>VLOOKUP(G874,'BANG THAM CHIEU'!$E$4:F1936,2,0)*H874</f>
        <v>400000</v>
      </c>
      <c r="L874" s="598">
        <f t="shared" si="13"/>
        <v>17.236921485822631</v>
      </c>
      <c r="M874" s="53" t="s">
        <v>9530</v>
      </c>
      <c r="N874" s="11" t="s">
        <v>7298</v>
      </c>
      <c r="O874" s="527">
        <v>44349</v>
      </c>
      <c r="P874" s="529" t="s">
        <v>10664</v>
      </c>
      <c r="Q874" s="122" t="s">
        <v>10294</v>
      </c>
      <c r="R874" s="123">
        <v>5</v>
      </c>
      <c r="S874" s="122" t="s">
        <v>9612</v>
      </c>
      <c r="T874" s="396" t="s">
        <v>10299</v>
      </c>
      <c r="V874"/>
    </row>
    <row r="875" spans="1:22" hidden="1" x14ac:dyDescent="0.25">
      <c r="A875" s="31">
        <v>3848</v>
      </c>
      <c r="B875" s="33" t="s">
        <v>300</v>
      </c>
      <c r="C875" s="53" t="s">
        <v>10323</v>
      </c>
      <c r="D875" s="34" t="s">
        <v>301</v>
      </c>
      <c r="E875" s="35" t="s">
        <v>10</v>
      </c>
      <c r="F875" s="54">
        <v>112</v>
      </c>
      <c r="G875" s="372" t="str">
        <f>VLOOKUP(N875,'BANG THAM CHIEU'!C:E,3,0)</f>
        <v>ID055738</v>
      </c>
      <c r="H875" s="53">
        <v>1</v>
      </c>
      <c r="J875" s="10" t="str">
        <f>VLOOKUP(N875,'BANG THAM CHIEU'!C:E,2,0)</f>
        <v>MC4.4</v>
      </c>
      <c r="K875" s="590">
        <f>VLOOKUP(G875,'BANG THAM CHIEU'!$E$4:F1937,2,0)*H875</f>
        <v>400000</v>
      </c>
      <c r="L875" s="598">
        <f t="shared" si="13"/>
        <v>17.236921485822631</v>
      </c>
      <c r="M875" s="53" t="s">
        <v>9530</v>
      </c>
      <c r="N875" s="11" t="s">
        <v>7299</v>
      </c>
      <c r="O875" s="527">
        <v>44349</v>
      </c>
      <c r="P875" s="529" t="s">
        <v>10664</v>
      </c>
      <c r="Q875" s="122" t="s">
        <v>10294</v>
      </c>
      <c r="R875" s="123">
        <v>5</v>
      </c>
      <c r="S875" s="122" t="s">
        <v>9612</v>
      </c>
      <c r="T875" s="396" t="s">
        <v>10299</v>
      </c>
      <c r="V875"/>
    </row>
    <row r="876" spans="1:22" hidden="1" x14ac:dyDescent="0.25">
      <c r="A876" s="31">
        <v>3848</v>
      </c>
      <c r="B876" s="33" t="s">
        <v>300</v>
      </c>
      <c r="C876" s="53" t="s">
        <v>10323</v>
      </c>
      <c r="D876" s="34" t="s">
        <v>301</v>
      </c>
      <c r="E876" s="35" t="s">
        <v>10</v>
      </c>
      <c r="F876" s="35">
        <v>113</v>
      </c>
      <c r="G876" s="372" t="str">
        <f>VLOOKUP(N876,'BANG THAM CHIEU'!C:E,3,0)</f>
        <v>ID055796</v>
      </c>
      <c r="H876" s="53">
        <v>1</v>
      </c>
      <c r="J876" s="10" t="str">
        <f>VLOOKUP(N876,'BANG THAM CHIEU'!C:E,2,0)</f>
        <v>MD1.2</v>
      </c>
      <c r="K876" s="590">
        <f>VLOOKUP(G876,'BANG THAM CHIEU'!$E$4:F1938,2,0)*H876</f>
        <v>16000</v>
      </c>
      <c r="L876" s="598">
        <f t="shared" si="13"/>
        <v>0.68947685943290526</v>
      </c>
      <c r="M876" s="53" t="s">
        <v>9530</v>
      </c>
      <c r="N876" s="11" t="s">
        <v>10076</v>
      </c>
      <c r="O876" s="527">
        <v>44349</v>
      </c>
      <c r="P876" s="529" t="s">
        <v>10664</v>
      </c>
      <c r="Q876" s="122" t="s">
        <v>10294</v>
      </c>
      <c r="R876" s="123">
        <v>5</v>
      </c>
      <c r="S876" s="122" t="s">
        <v>9377</v>
      </c>
      <c r="T876" s="396" t="s">
        <v>10258</v>
      </c>
      <c r="V876"/>
    </row>
    <row r="877" spans="1:22" hidden="1" x14ac:dyDescent="0.25">
      <c r="A877" s="31">
        <v>3848</v>
      </c>
      <c r="B877" s="33" t="s">
        <v>300</v>
      </c>
      <c r="C877" s="53" t="s">
        <v>10323</v>
      </c>
      <c r="D877" s="34" t="s">
        <v>301</v>
      </c>
      <c r="E877" s="35" t="s">
        <v>10</v>
      </c>
      <c r="F877" s="54">
        <v>114</v>
      </c>
      <c r="G877" s="372" t="str">
        <f>VLOOKUP(N877,'BANG THAM CHIEU'!C:E,3,0)</f>
        <v>ID055548</v>
      </c>
      <c r="H877" s="53">
        <v>20</v>
      </c>
      <c r="J877" s="10" t="str">
        <f>VLOOKUP(N877,'BANG THAM CHIEU'!C:E,2,0)</f>
        <v>MB2.2</v>
      </c>
      <c r="K877" s="590">
        <f>VLOOKUP(G877,'BANG THAM CHIEU'!$E$4:F1939,2,0)*H877</f>
        <v>200000</v>
      </c>
      <c r="L877" s="598">
        <f t="shared" si="13"/>
        <v>8.6184607429113154</v>
      </c>
      <c r="M877" s="53" t="s">
        <v>9530</v>
      </c>
      <c r="N877" s="11" t="s">
        <v>7301</v>
      </c>
      <c r="O877" s="527">
        <v>44350</v>
      </c>
      <c r="P877" s="529" t="s">
        <v>10664</v>
      </c>
      <c r="Q877" s="122" t="s">
        <v>10294</v>
      </c>
      <c r="R877" s="123">
        <v>5</v>
      </c>
      <c r="S877" s="122" t="s">
        <v>10114</v>
      </c>
      <c r="T877" s="396" t="s">
        <v>10296</v>
      </c>
      <c r="V877"/>
    </row>
    <row r="878" spans="1:22" hidden="1" x14ac:dyDescent="0.25">
      <c r="A878" s="31">
        <v>3848</v>
      </c>
      <c r="B878" s="33" t="s">
        <v>300</v>
      </c>
      <c r="C878" s="53" t="s">
        <v>10323</v>
      </c>
      <c r="D878" s="34" t="s">
        <v>301</v>
      </c>
      <c r="E878" s="35" t="s">
        <v>10</v>
      </c>
      <c r="F878" s="35">
        <v>115</v>
      </c>
      <c r="G878" s="372" t="str">
        <f>VLOOKUP(N878,'BANG THAM CHIEU'!C:E,3,0)</f>
        <v>ID055765</v>
      </c>
      <c r="H878" s="53">
        <v>5</v>
      </c>
      <c r="J878" s="10" t="str">
        <f>VLOOKUP(N878,'BANG THAM CHIEU'!C:E,2,0)</f>
        <v>MB2.6</v>
      </c>
      <c r="K878" s="590">
        <f>VLOOKUP(G878,'BANG THAM CHIEU'!$E$4:F1940,2,0)*H878</f>
        <v>2290000</v>
      </c>
      <c r="L878" s="598">
        <f t="shared" si="13"/>
        <v>98.681375506334575</v>
      </c>
      <c r="M878" s="53" t="s">
        <v>9530</v>
      </c>
      <c r="N878" s="11" t="s">
        <v>8826</v>
      </c>
      <c r="O878" s="527">
        <v>44350</v>
      </c>
      <c r="P878" s="529" t="s">
        <v>10664</v>
      </c>
      <c r="Q878" s="122" t="s">
        <v>10294</v>
      </c>
      <c r="R878" s="123">
        <v>5</v>
      </c>
      <c r="S878" s="122" t="s">
        <v>10114</v>
      </c>
      <c r="T878" s="396" t="s">
        <v>10296</v>
      </c>
      <c r="V878"/>
    </row>
    <row r="879" spans="1:22" hidden="1" x14ac:dyDescent="0.25">
      <c r="A879" s="31">
        <v>3848</v>
      </c>
      <c r="B879" s="33" t="s">
        <v>300</v>
      </c>
      <c r="C879" s="53" t="s">
        <v>10323</v>
      </c>
      <c r="D879" s="34" t="s">
        <v>301</v>
      </c>
      <c r="E879" s="35" t="s">
        <v>10</v>
      </c>
      <c r="F879" s="54">
        <v>116</v>
      </c>
      <c r="G879" s="372" t="str">
        <f>VLOOKUP(N879,'BANG THAM CHIEU'!C:E,3,0)</f>
        <v>ID055544</v>
      </c>
      <c r="H879" s="53">
        <v>15</v>
      </c>
      <c r="J879" s="10" t="str">
        <f>VLOOKUP(N879,'BANG THAM CHIEU'!C:E,2,0)</f>
        <v>MC3.4</v>
      </c>
      <c r="K879" s="590">
        <f>VLOOKUP(G879,'BANG THAM CHIEU'!$E$4:F1941,2,0)*H879</f>
        <v>330000</v>
      </c>
      <c r="L879" s="598">
        <f t="shared" si="13"/>
        <v>14.220460225803672</v>
      </c>
      <c r="M879" s="53" t="s">
        <v>9530</v>
      </c>
      <c r="N879" s="11" t="s">
        <v>6606</v>
      </c>
      <c r="O879" s="527">
        <v>44350</v>
      </c>
      <c r="P879" s="529" t="s">
        <v>10664</v>
      </c>
      <c r="Q879" s="122" t="s">
        <v>10294</v>
      </c>
      <c r="R879" s="123">
        <v>5</v>
      </c>
      <c r="S879" s="122" t="s">
        <v>10114</v>
      </c>
      <c r="T879" s="396" t="s">
        <v>10296</v>
      </c>
      <c r="V879"/>
    </row>
    <row r="880" spans="1:22" hidden="1" x14ac:dyDescent="0.25">
      <c r="A880" s="31">
        <v>3848</v>
      </c>
      <c r="B880" s="33" t="s">
        <v>300</v>
      </c>
      <c r="C880" s="53" t="s">
        <v>10323</v>
      </c>
      <c r="D880" s="34" t="s">
        <v>301</v>
      </c>
      <c r="E880" s="35" t="s">
        <v>10</v>
      </c>
      <c r="F880" s="35">
        <v>117</v>
      </c>
      <c r="G880" s="372" t="str">
        <f>VLOOKUP(N880,'BANG THAM CHIEU'!C:E,3,0)</f>
        <v>ID055727</v>
      </c>
      <c r="H880" s="53">
        <v>15</v>
      </c>
      <c r="J880" s="10" t="str">
        <f>VLOOKUP(N880,'BANG THAM CHIEU'!C:E,2,0)</f>
        <v>MB3.2</v>
      </c>
      <c r="K880" s="590">
        <f>VLOOKUP(G880,'BANG THAM CHIEU'!$E$4:F1942,2,0)*H880</f>
        <v>1275000</v>
      </c>
      <c r="L880" s="598">
        <f t="shared" si="13"/>
        <v>54.942687236059641</v>
      </c>
      <c r="M880" s="53" t="s">
        <v>9530</v>
      </c>
      <c r="N880" s="11" t="s">
        <v>9646</v>
      </c>
      <c r="O880" s="527">
        <v>44350</v>
      </c>
      <c r="P880" s="529" t="s">
        <v>10664</v>
      </c>
      <c r="Q880" s="122" t="s">
        <v>10294</v>
      </c>
      <c r="R880" s="123">
        <v>5</v>
      </c>
      <c r="S880" s="122" t="s">
        <v>10114</v>
      </c>
      <c r="T880" s="396" t="s">
        <v>10296</v>
      </c>
      <c r="V880"/>
    </row>
    <row r="881" spans="1:22" hidden="1" x14ac:dyDescent="0.25">
      <c r="A881" s="31">
        <v>3848</v>
      </c>
      <c r="B881" s="33" t="s">
        <v>300</v>
      </c>
      <c r="C881" s="53" t="s">
        <v>10323</v>
      </c>
      <c r="D881" s="34" t="s">
        <v>301</v>
      </c>
      <c r="E881" s="35" t="s">
        <v>10</v>
      </c>
      <c r="F881" s="54">
        <v>118</v>
      </c>
      <c r="G881" s="372" t="str">
        <f>VLOOKUP(N881,'BANG THAM CHIEU'!C:E,3,0)</f>
        <v>ID055757</v>
      </c>
      <c r="H881" s="53">
        <v>10</v>
      </c>
      <c r="J881" s="10" t="str">
        <f>VLOOKUP(N881,'BANG THAM CHIEU'!C:E,2,0)</f>
        <v>MB3.2</v>
      </c>
      <c r="K881" s="590">
        <f>VLOOKUP(G881,'BANG THAM CHIEU'!$E$4:F1943,2,0)*H881</f>
        <v>595780</v>
      </c>
      <c r="L881" s="598">
        <f t="shared" si="13"/>
        <v>25.67353270705852</v>
      </c>
      <c r="M881" s="53" t="s">
        <v>9530</v>
      </c>
      <c r="N881" s="11" t="s">
        <v>4539</v>
      </c>
      <c r="O881" s="527">
        <v>44350</v>
      </c>
      <c r="P881" s="529" t="s">
        <v>10664</v>
      </c>
      <c r="Q881" s="122" t="s">
        <v>10294</v>
      </c>
      <c r="R881" s="123">
        <v>5</v>
      </c>
      <c r="S881" s="122" t="s">
        <v>10114</v>
      </c>
      <c r="T881" s="396" t="s">
        <v>10296</v>
      </c>
      <c r="V881"/>
    </row>
    <row r="882" spans="1:22" hidden="1" x14ac:dyDescent="0.25">
      <c r="A882" s="31">
        <v>3848</v>
      </c>
      <c r="B882" s="33" t="s">
        <v>300</v>
      </c>
      <c r="C882" s="53" t="s">
        <v>10323</v>
      </c>
      <c r="D882" s="34" t="s">
        <v>301</v>
      </c>
      <c r="E882" s="35" t="s">
        <v>10</v>
      </c>
      <c r="F882" s="35">
        <v>119</v>
      </c>
      <c r="G882" s="372" t="str">
        <f>VLOOKUP(N882,'BANG THAM CHIEU'!C:E,3,0)</f>
        <v>ID055729</v>
      </c>
      <c r="H882" s="53">
        <v>1</v>
      </c>
      <c r="J882" s="10" t="str">
        <f>VLOOKUP(N882,'BANG THAM CHIEU'!C:E,2,0)</f>
        <v>MC1.2</v>
      </c>
      <c r="K882" s="590">
        <f>VLOOKUP(G882,'BANG THAM CHIEU'!$E$4:F1944,2,0)*H882</f>
        <v>1262982</v>
      </c>
      <c r="L882" s="598">
        <f t="shared" si="13"/>
        <v>54.424803930018101</v>
      </c>
      <c r="M882" s="53" t="s">
        <v>9530</v>
      </c>
      <c r="N882" s="11" t="s">
        <v>7901</v>
      </c>
      <c r="O882" s="527">
        <v>44350</v>
      </c>
      <c r="P882" s="529" t="s">
        <v>10664</v>
      </c>
      <c r="Q882" s="122" t="s">
        <v>10294</v>
      </c>
      <c r="R882" s="123">
        <v>5</v>
      </c>
      <c r="S882" s="122" t="s">
        <v>10114</v>
      </c>
      <c r="T882" s="396" t="s">
        <v>10296</v>
      </c>
      <c r="V882"/>
    </row>
    <row r="883" spans="1:22" hidden="1" x14ac:dyDescent="0.25">
      <c r="A883" s="31">
        <v>3848</v>
      </c>
      <c r="B883" s="33" t="s">
        <v>300</v>
      </c>
      <c r="C883" s="53" t="s">
        <v>10323</v>
      </c>
      <c r="D883" s="34" t="s">
        <v>301</v>
      </c>
      <c r="E883" s="35" t="s">
        <v>10</v>
      </c>
      <c r="F883" s="54">
        <v>120</v>
      </c>
      <c r="G883" s="372" t="e">
        <f>VLOOKUP(N883,'BANG THAM CHIEU'!C:E,3,0)</f>
        <v>#N/A</v>
      </c>
      <c r="H883" s="53">
        <v>1</v>
      </c>
      <c r="J883" s="10" t="e">
        <f>VLOOKUP(N883,'BANG THAM CHIEU'!C:E,2,0)</f>
        <v>#N/A</v>
      </c>
      <c r="K883" s="590" t="e">
        <f>VLOOKUP(G883,'BANG THAM CHIEU'!$E$4:F1945,2,0)*H883</f>
        <v>#N/A</v>
      </c>
      <c r="L883" s="598" t="e">
        <f t="shared" si="13"/>
        <v>#N/A</v>
      </c>
      <c r="M883" s="53" t="s">
        <v>9530</v>
      </c>
      <c r="N883" s="11" t="s">
        <v>7863</v>
      </c>
      <c r="O883" s="527">
        <v>44350</v>
      </c>
      <c r="P883" s="529" t="s">
        <v>10664</v>
      </c>
      <c r="Q883" s="122" t="s">
        <v>10294</v>
      </c>
      <c r="R883" s="123">
        <v>5</v>
      </c>
      <c r="S883" s="122" t="s">
        <v>10114</v>
      </c>
      <c r="T883" s="396" t="s">
        <v>10296</v>
      </c>
      <c r="V883"/>
    </row>
    <row r="884" spans="1:22" hidden="1" x14ac:dyDescent="0.25">
      <c r="A884" s="31">
        <v>3848</v>
      </c>
      <c r="B884" s="33" t="s">
        <v>300</v>
      </c>
      <c r="C884" s="53" t="s">
        <v>10323</v>
      </c>
      <c r="D884" s="34" t="s">
        <v>301</v>
      </c>
      <c r="E884" s="35" t="s">
        <v>10</v>
      </c>
      <c r="F884" s="35">
        <v>121</v>
      </c>
      <c r="G884" s="372" t="str">
        <f>VLOOKUP(N884,'BANG THAM CHIEU'!C:E,3,0)</f>
        <v>ID055446</v>
      </c>
      <c r="H884" s="53">
        <v>1</v>
      </c>
      <c r="J884" s="10" t="str">
        <f>VLOOKUP(N884,'BANG THAM CHIEU'!C:E,2,0)</f>
        <v>MKHO</v>
      </c>
      <c r="K884" s="590">
        <f>VLOOKUP(G884,'BANG THAM CHIEU'!$E$4:F1946,2,0)*H884</f>
        <v>2451600</v>
      </c>
      <c r="L884" s="598">
        <f t="shared" si="13"/>
        <v>105.64509178660691</v>
      </c>
      <c r="M884" s="53" t="s">
        <v>9530</v>
      </c>
      <c r="N884" s="11" t="s">
        <v>6608</v>
      </c>
      <c r="O884" s="527">
        <v>44350</v>
      </c>
      <c r="P884" s="529" t="s">
        <v>10664</v>
      </c>
      <c r="Q884" s="122" t="s">
        <v>10294</v>
      </c>
      <c r="R884" s="123">
        <v>5</v>
      </c>
      <c r="S884" s="122" t="s">
        <v>7615</v>
      </c>
      <c r="T884" s="396" t="s">
        <v>10296</v>
      </c>
      <c r="V884"/>
    </row>
    <row r="885" spans="1:22" hidden="1" x14ac:dyDescent="0.25">
      <c r="A885" s="31">
        <v>3848</v>
      </c>
      <c r="B885" s="33" t="s">
        <v>300</v>
      </c>
      <c r="C885" s="53" t="s">
        <v>10323</v>
      </c>
      <c r="D885" s="34" t="s">
        <v>301</v>
      </c>
      <c r="E885" s="35" t="s">
        <v>10</v>
      </c>
      <c r="F885" s="54">
        <v>122</v>
      </c>
      <c r="G885" s="372" t="str">
        <f>VLOOKUP(N885,'BANG THAM CHIEU'!C:E,3,0)</f>
        <v>ID057071</v>
      </c>
      <c r="H885" s="53">
        <v>4</v>
      </c>
      <c r="J885" s="10" t="str">
        <f>VLOOKUP(N885,'BANG THAM CHIEU'!C:E,2,0)</f>
        <v>MA1.1</v>
      </c>
      <c r="K885" s="590">
        <f>VLOOKUP(G885,'BANG THAM CHIEU'!$E$4:F1947,2,0)*H885</f>
        <v>7972000</v>
      </c>
      <c r="L885" s="598">
        <f t="shared" si="13"/>
        <v>343.53184521244503</v>
      </c>
      <c r="M885" s="53" t="s">
        <v>9530</v>
      </c>
      <c r="N885" s="11" t="s">
        <v>7269</v>
      </c>
      <c r="O885" s="527">
        <v>44350</v>
      </c>
      <c r="P885" s="529" t="s">
        <v>10664</v>
      </c>
      <c r="Q885" s="122" t="s">
        <v>10294</v>
      </c>
      <c r="R885" s="123">
        <v>5</v>
      </c>
      <c r="S885" s="122" t="s">
        <v>7615</v>
      </c>
      <c r="T885" s="396" t="s">
        <v>10296</v>
      </c>
      <c r="V885"/>
    </row>
    <row r="886" spans="1:22" hidden="1" x14ac:dyDescent="0.25">
      <c r="A886" s="31">
        <v>3848</v>
      </c>
      <c r="B886" s="33" t="s">
        <v>300</v>
      </c>
      <c r="C886" s="53" t="s">
        <v>10323</v>
      </c>
      <c r="D886" s="34" t="s">
        <v>301</v>
      </c>
      <c r="E886" s="35" t="s">
        <v>10</v>
      </c>
      <c r="F886" s="35">
        <v>123</v>
      </c>
      <c r="G886" s="372" t="str">
        <f>VLOOKUP(N886,'BANG THAM CHIEU'!C:E,3,0)</f>
        <v>ID055281</v>
      </c>
      <c r="H886" s="53">
        <v>2</v>
      </c>
      <c r="J886" s="10" t="str">
        <f>VLOOKUP(N886,'BANG THAM CHIEU'!C:E,2,0)</f>
        <v>MB3.3</v>
      </c>
      <c r="K886" s="590">
        <f>VLOOKUP(G886,'BANG THAM CHIEU'!$E$4:F1948,2,0)*H886</f>
        <v>60000</v>
      </c>
      <c r="L886" s="598">
        <f t="shared" si="13"/>
        <v>2.585538222873395</v>
      </c>
      <c r="M886" s="53" t="s">
        <v>9530</v>
      </c>
      <c r="N886" s="11" t="s">
        <v>4540</v>
      </c>
      <c r="O886" s="527">
        <v>44352</v>
      </c>
      <c r="P886" s="529" t="s">
        <v>10664</v>
      </c>
      <c r="Q886" s="122" t="s">
        <v>10294</v>
      </c>
      <c r="R886" s="123">
        <v>5</v>
      </c>
      <c r="S886" s="122" t="s">
        <v>9630</v>
      </c>
      <c r="T886" s="396" t="s">
        <v>10304</v>
      </c>
      <c r="V886"/>
    </row>
    <row r="887" spans="1:22" hidden="1" x14ac:dyDescent="0.25">
      <c r="A887" s="31">
        <v>3848</v>
      </c>
      <c r="B887" s="33" t="s">
        <v>300</v>
      </c>
      <c r="C887" s="53" t="s">
        <v>10323</v>
      </c>
      <c r="D887" s="34" t="s">
        <v>301</v>
      </c>
      <c r="E887" s="35" t="s">
        <v>10</v>
      </c>
      <c r="F887" s="54">
        <v>124</v>
      </c>
      <c r="G887" s="372" t="str">
        <f>VLOOKUP(N887,'BANG THAM CHIEU'!C:E,3,0)</f>
        <v>ID057186</v>
      </c>
      <c r="H887" s="53">
        <v>1</v>
      </c>
      <c r="J887" s="10" t="str">
        <f>VLOOKUP(N887,'BANG THAM CHIEU'!C:E,2,0)</f>
        <v>MB2.1</v>
      </c>
      <c r="K887" s="590">
        <f>VLOOKUP(G887,'BANG THAM CHIEU'!$E$4:F1949,2,0)*H887</f>
        <v>176000</v>
      </c>
      <c r="L887" s="598">
        <f t="shared" si="13"/>
        <v>7.5842454537619579</v>
      </c>
      <c r="M887" s="53" t="s">
        <v>9530</v>
      </c>
      <c r="N887" s="11" t="s">
        <v>7664</v>
      </c>
      <c r="O887" s="527">
        <v>44352</v>
      </c>
      <c r="P887" s="529" t="s">
        <v>10664</v>
      </c>
      <c r="Q887" s="122" t="s">
        <v>10294</v>
      </c>
      <c r="R887" s="123">
        <v>5</v>
      </c>
      <c r="S887" s="122" t="s">
        <v>7620</v>
      </c>
      <c r="T887" s="396" t="s">
        <v>10306</v>
      </c>
      <c r="V887"/>
    </row>
    <row r="888" spans="1:22" hidden="1" x14ac:dyDescent="0.25">
      <c r="A888" s="31">
        <v>3848</v>
      </c>
      <c r="B888" s="33" t="s">
        <v>300</v>
      </c>
      <c r="C888" s="53" t="s">
        <v>10323</v>
      </c>
      <c r="D888" s="34" t="s">
        <v>301</v>
      </c>
      <c r="E888" s="35" t="s">
        <v>10</v>
      </c>
      <c r="F888" s="35">
        <v>125</v>
      </c>
      <c r="G888" s="372" t="str">
        <f>VLOOKUP(N888,'BANG THAM CHIEU'!C:E,3,0)</f>
        <v>ID055765</v>
      </c>
      <c r="H888" s="53">
        <v>20</v>
      </c>
      <c r="J888" s="10" t="str">
        <f>VLOOKUP(N888,'BANG THAM CHIEU'!C:E,2,0)</f>
        <v>MB2.6</v>
      </c>
      <c r="K888" s="590">
        <f>VLOOKUP(G888,'BANG THAM CHIEU'!$E$4:F1950,2,0)*H888</f>
        <v>9160000</v>
      </c>
      <c r="L888" s="598">
        <f t="shared" si="13"/>
        <v>394.7255020253383</v>
      </c>
      <c r="M888" s="53" t="s">
        <v>9530</v>
      </c>
      <c r="N888" s="11" t="s">
        <v>8826</v>
      </c>
      <c r="O888" s="527">
        <v>44322</v>
      </c>
      <c r="P888" s="529" t="s">
        <v>10664</v>
      </c>
      <c r="Q888" s="122" t="s">
        <v>10294</v>
      </c>
      <c r="R888" s="123">
        <v>5</v>
      </c>
      <c r="S888" s="122" t="s">
        <v>10321</v>
      </c>
      <c r="T888" s="396" t="s">
        <v>10322</v>
      </c>
      <c r="V888"/>
    </row>
    <row r="889" spans="1:22" hidden="1" x14ac:dyDescent="0.25">
      <c r="A889" s="31">
        <v>3848</v>
      </c>
      <c r="B889" s="33" t="s">
        <v>300</v>
      </c>
      <c r="D889" s="34" t="s">
        <v>301</v>
      </c>
      <c r="E889" s="35" t="s">
        <v>10</v>
      </c>
      <c r="F889" s="35"/>
      <c r="G889" s="399">
        <f>VLOOKUP(N889,'BANG THAM CHIEU'!C:E,3,0)</f>
        <v>51159464</v>
      </c>
      <c r="H889" s="53">
        <v>1</v>
      </c>
      <c r="J889" s="10" t="str">
        <f>VLOOKUP(N889,'BANG THAM CHIEU'!C:E,2,0)</f>
        <v>MA1.7</v>
      </c>
      <c r="K889" s="590">
        <f>VLOOKUP(G889,'BANG THAM CHIEU'!$E$4:F1951,2,0)*H889</f>
        <v>13325000</v>
      </c>
      <c r="L889" s="598">
        <f t="shared" si="13"/>
        <v>574.20494699646645</v>
      </c>
      <c r="N889" s="31" t="s">
        <v>2646</v>
      </c>
      <c r="O889" s="527">
        <v>44326</v>
      </c>
      <c r="P889" s="529" t="s">
        <v>10664</v>
      </c>
      <c r="Q889" s="122" t="s">
        <v>10210</v>
      </c>
      <c r="R889" s="123">
        <v>5</v>
      </c>
      <c r="S889" s="122" t="s">
        <v>7615</v>
      </c>
      <c r="T889" s="396" t="s">
        <v>10211</v>
      </c>
      <c r="V889"/>
    </row>
    <row r="890" spans="1:22" hidden="1" x14ac:dyDescent="0.25">
      <c r="A890" s="31">
        <v>3848</v>
      </c>
      <c r="B890" s="33" t="s">
        <v>300</v>
      </c>
      <c r="D890" s="34" t="s">
        <v>301</v>
      </c>
      <c r="E890" s="35" t="s">
        <v>10</v>
      </c>
      <c r="G890" s="399">
        <f>VLOOKUP(N890,'BANG THAM CHIEU'!C:E,3,0)</f>
        <v>50297471</v>
      </c>
      <c r="H890" s="53">
        <v>1</v>
      </c>
      <c r="J890" s="10" t="str">
        <f>VLOOKUP(N890,'BANG THAM CHIEU'!C:E,2,0)</f>
        <v>MA1.2</v>
      </c>
      <c r="K890" s="590">
        <f>VLOOKUP(G890,'BANG THAM CHIEU'!$E$4:F1952,2,0)*H890</f>
        <v>2303000</v>
      </c>
      <c r="L890" s="598">
        <f t="shared" si="13"/>
        <v>99.241575454623799</v>
      </c>
      <c r="N890" s="31" t="s">
        <v>7347</v>
      </c>
      <c r="O890" s="527">
        <v>44326</v>
      </c>
      <c r="P890" s="529" t="s">
        <v>10664</v>
      </c>
      <c r="Q890" s="122" t="s">
        <v>10210</v>
      </c>
      <c r="R890" s="123">
        <v>5</v>
      </c>
      <c r="S890" s="122" t="s">
        <v>7615</v>
      </c>
      <c r="T890" s="396" t="s">
        <v>10211</v>
      </c>
      <c r="V890"/>
    </row>
    <row r="891" spans="1:22" hidden="1" x14ac:dyDescent="0.25">
      <c r="A891" s="31">
        <v>3848</v>
      </c>
      <c r="B891" s="33" t="s">
        <v>300</v>
      </c>
      <c r="D891" s="34" t="s">
        <v>301</v>
      </c>
      <c r="E891" s="35" t="s">
        <v>10</v>
      </c>
      <c r="F891" s="35"/>
      <c r="G891" s="399" t="str">
        <f>VLOOKUP(N891,'BANG THAM CHIEU'!C:E,3,0)</f>
        <v>B-023</v>
      </c>
      <c r="H891" s="53">
        <v>12</v>
      </c>
      <c r="J891" s="10" t="str">
        <f>VLOOKUP(N891,'BANG THAM CHIEU'!C:E,2,0)</f>
        <v>MA1.3</v>
      </c>
      <c r="K891" s="590">
        <f>VLOOKUP(G891,'BANG THAM CHIEU'!$E$4:F1953,2,0)*H891</f>
        <v>384000</v>
      </c>
      <c r="L891" s="598">
        <f t="shared" si="13"/>
        <v>16.547444626389726</v>
      </c>
      <c r="N891" s="11" t="s">
        <v>2569</v>
      </c>
      <c r="O891" s="527">
        <v>44327</v>
      </c>
      <c r="P891" s="529" t="s">
        <v>10664</v>
      </c>
      <c r="Q891" s="122" t="s">
        <v>10210</v>
      </c>
      <c r="R891" s="123">
        <v>5</v>
      </c>
      <c r="S891" s="122" t="s">
        <v>10212</v>
      </c>
      <c r="T891" s="396" t="s">
        <v>10213</v>
      </c>
      <c r="V891"/>
    </row>
    <row r="892" spans="1:22" hidden="1" x14ac:dyDescent="0.25">
      <c r="A892" s="31">
        <v>3848</v>
      </c>
      <c r="B892" s="33" t="s">
        <v>300</v>
      </c>
      <c r="D892" s="34" t="s">
        <v>301</v>
      </c>
      <c r="E892" s="35" t="s">
        <v>10</v>
      </c>
      <c r="G892" s="399" t="str">
        <f>VLOOKUP(N892,'BANG THAM CHIEU'!C:E,3,0)</f>
        <v>E-6A-220V</v>
      </c>
      <c r="H892" s="53">
        <v>5</v>
      </c>
      <c r="J892" s="10" t="str">
        <f>VLOOKUP(N892,'BANG THAM CHIEU'!C:E,2,0)</f>
        <v>MB3.1</v>
      </c>
      <c r="K892" s="590">
        <f>VLOOKUP(G892,'BANG THAM CHIEU'!$E$4:F1954,2,0)*H892</f>
        <v>54210</v>
      </c>
      <c r="L892" s="598">
        <f t="shared" si="13"/>
        <v>2.3360337843661121</v>
      </c>
      <c r="N892" s="31" t="s">
        <v>9648</v>
      </c>
      <c r="O892" s="527">
        <v>44327</v>
      </c>
      <c r="P892" s="529" t="s">
        <v>10664</v>
      </c>
      <c r="Q892" s="122" t="s">
        <v>10210</v>
      </c>
      <c r="R892" s="123">
        <v>5</v>
      </c>
      <c r="S892" s="122" t="s">
        <v>7616</v>
      </c>
      <c r="T892" s="396" t="s">
        <v>8693</v>
      </c>
      <c r="V892"/>
    </row>
    <row r="893" spans="1:22" hidden="1" x14ac:dyDescent="0.25">
      <c r="A893" s="31">
        <v>3848</v>
      </c>
      <c r="B893" s="33" t="s">
        <v>300</v>
      </c>
      <c r="D893" s="34" t="s">
        <v>301</v>
      </c>
      <c r="E893" s="35" t="s">
        <v>10</v>
      </c>
      <c r="F893" s="35"/>
      <c r="G893" s="399" t="str">
        <f>VLOOKUP(N893,'BANG THAM CHIEU'!C:E,3,0)</f>
        <v>EZC100H1040</v>
      </c>
      <c r="H893" s="53">
        <v>1</v>
      </c>
      <c r="J893" s="10" t="str">
        <f>VLOOKUP(N893,'BANG THAM CHIEU'!C:E,2,0)</f>
        <v>MB3.1</v>
      </c>
      <c r="K893" s="590">
        <f>VLOOKUP(G893,'BANG THAM CHIEU'!$E$4:F1955,2,0)*H893</f>
        <v>1850000</v>
      </c>
      <c r="L893" s="598">
        <f t="shared" si="13"/>
        <v>79.720761871929668</v>
      </c>
      <c r="N893" s="31" t="s">
        <v>6107</v>
      </c>
      <c r="O893" s="527">
        <v>44327</v>
      </c>
      <c r="P893" s="529" t="s">
        <v>10664</v>
      </c>
      <c r="Q893" s="122" t="s">
        <v>10210</v>
      </c>
      <c r="R893" s="123">
        <v>5</v>
      </c>
      <c r="S893" s="122" t="s">
        <v>7616</v>
      </c>
      <c r="T893" s="396" t="s">
        <v>8693</v>
      </c>
      <c r="V893"/>
    </row>
    <row r="894" spans="1:22" hidden="1" x14ac:dyDescent="0.25">
      <c r="A894" s="31">
        <v>3848</v>
      </c>
      <c r="B894" s="33" t="s">
        <v>300</v>
      </c>
      <c r="D894" s="34" t="s">
        <v>301</v>
      </c>
      <c r="E894" s="35" t="s">
        <v>10</v>
      </c>
      <c r="G894" s="399" t="str">
        <f>VLOOKUP(N894,'BANG THAM CHIEU'!C:E,3,0)</f>
        <v>023Z0071</v>
      </c>
      <c r="H894" s="53">
        <v>2</v>
      </c>
      <c r="J894" s="10" t="str">
        <f>VLOOKUP(N894,'BANG THAM CHIEU'!C:E,2,0)</f>
        <v>MA1.4</v>
      </c>
      <c r="K894" s="590">
        <f>VLOOKUP(G894,'BANG THAM CHIEU'!$E$4:F1956,2,0)*H894</f>
        <v>1700000</v>
      </c>
      <c r="L894" s="598">
        <f t="shared" si="13"/>
        <v>73.256916314746192</v>
      </c>
      <c r="N894" s="11" t="s">
        <v>2635</v>
      </c>
      <c r="O894" s="527">
        <v>44327</v>
      </c>
      <c r="P894" s="529" t="s">
        <v>10664</v>
      </c>
      <c r="Q894" s="122" t="s">
        <v>10210</v>
      </c>
      <c r="R894" s="123">
        <v>5</v>
      </c>
      <c r="S894" s="122" t="s">
        <v>7615</v>
      </c>
      <c r="T894" s="396" t="s">
        <v>10217</v>
      </c>
      <c r="V894"/>
    </row>
    <row r="895" spans="1:22" hidden="1" x14ac:dyDescent="0.25">
      <c r="A895" s="31">
        <v>3848</v>
      </c>
      <c r="B895" s="33" t="s">
        <v>300</v>
      </c>
      <c r="D895" s="34" t="s">
        <v>301</v>
      </c>
      <c r="E895" s="35" t="s">
        <v>10</v>
      </c>
      <c r="F895" s="35"/>
      <c r="G895" s="399" t="str">
        <f>VLOOKUP(N895,'BANG THAM CHIEU'!C:E,3,0)</f>
        <v>O-NT21</v>
      </c>
      <c r="H895" s="53">
        <v>5</v>
      </c>
      <c r="J895" s="10" t="str">
        <f>VLOOKUP(N895,'BANG THAM CHIEU'!C:E,2,0)</f>
        <v>MB1.2</v>
      </c>
      <c r="K895" s="590">
        <f>VLOOKUP(G895,'BANG THAM CHIEU'!$E$4:F1957,2,0)*H895</f>
        <v>12500</v>
      </c>
      <c r="L895" s="598">
        <f t="shared" si="13"/>
        <v>0.53865379643195721</v>
      </c>
      <c r="N895" s="31" t="s">
        <v>2600</v>
      </c>
      <c r="O895" s="527">
        <v>44328</v>
      </c>
      <c r="P895" s="529" t="s">
        <v>10664</v>
      </c>
      <c r="Q895" s="122" t="s">
        <v>10210</v>
      </c>
      <c r="R895" s="123">
        <v>5</v>
      </c>
      <c r="S895" s="122" t="s">
        <v>7616</v>
      </c>
      <c r="T895" s="396" t="s">
        <v>10221</v>
      </c>
      <c r="V895"/>
    </row>
    <row r="896" spans="1:22" hidden="1" x14ac:dyDescent="0.25">
      <c r="A896" s="31">
        <v>3848</v>
      </c>
      <c r="B896" s="33" t="s">
        <v>300</v>
      </c>
      <c r="D896" s="34" t="s">
        <v>301</v>
      </c>
      <c r="E896" s="35" t="s">
        <v>10</v>
      </c>
      <c r="G896" s="399">
        <f>VLOOKUP(N896,'BANG THAM CHIEU'!C:E,3,0)</f>
        <v>51257721</v>
      </c>
      <c r="H896" s="53">
        <v>1</v>
      </c>
      <c r="J896" s="10" t="str">
        <f>VLOOKUP(N896,'BANG THAM CHIEU'!C:E,2,0)</f>
        <v>MA1.2</v>
      </c>
      <c r="K896" s="590">
        <f>VLOOKUP(G896,'BANG THAM CHIEU'!$E$4:F1958,2,0)*H896</f>
        <v>793000</v>
      </c>
      <c r="L896" s="598">
        <f t="shared" si="13"/>
        <v>34.17219684564337</v>
      </c>
      <c r="N896" s="11" t="s">
        <v>10222</v>
      </c>
      <c r="O896" s="527">
        <v>44329</v>
      </c>
      <c r="P896" s="529" t="s">
        <v>10664</v>
      </c>
      <c r="Q896" s="122" t="s">
        <v>10210</v>
      </c>
      <c r="R896" s="123">
        <v>5</v>
      </c>
      <c r="S896" s="122" t="s">
        <v>7619</v>
      </c>
      <c r="T896" s="396" t="s">
        <v>10223</v>
      </c>
      <c r="V896"/>
    </row>
    <row r="897" spans="1:22" hidden="1" x14ac:dyDescent="0.25">
      <c r="A897" s="31">
        <v>3848</v>
      </c>
      <c r="B897" s="33" t="s">
        <v>300</v>
      </c>
      <c r="D897" s="34" t="s">
        <v>301</v>
      </c>
      <c r="E897" s="35" t="s">
        <v>10</v>
      </c>
      <c r="F897" s="35"/>
      <c r="G897" s="399">
        <f>VLOOKUP(N897,'BANG THAM CHIEU'!C:E,3,0)</f>
        <v>51525936</v>
      </c>
      <c r="H897" s="53">
        <v>1</v>
      </c>
      <c r="J897" s="10" t="str">
        <f>VLOOKUP(N897,'BANG THAM CHIEU'!C:E,2,0)</f>
        <v>MA1.2</v>
      </c>
      <c r="K897" s="590">
        <f>VLOOKUP(G897,'BANG THAM CHIEU'!$E$4:F1959,2,0)*H897</f>
        <v>2411000</v>
      </c>
      <c r="L897" s="598">
        <f t="shared" si="13"/>
        <v>103.89554425579591</v>
      </c>
      <c r="N897" s="11" t="s">
        <v>10224</v>
      </c>
      <c r="O897" s="527">
        <v>44329</v>
      </c>
      <c r="P897" s="529" t="s">
        <v>10664</v>
      </c>
      <c r="Q897" s="122" t="s">
        <v>10210</v>
      </c>
      <c r="R897" s="123">
        <v>5</v>
      </c>
      <c r="S897" s="122" t="s">
        <v>7619</v>
      </c>
      <c r="T897" s="396" t="s">
        <v>8693</v>
      </c>
      <c r="V897"/>
    </row>
    <row r="898" spans="1:22" hidden="1" x14ac:dyDescent="0.25">
      <c r="A898" s="31">
        <v>3848</v>
      </c>
      <c r="B898" s="33" t="s">
        <v>300</v>
      </c>
      <c r="D898" s="34" t="s">
        <v>301</v>
      </c>
      <c r="E898" s="35" t="s">
        <v>10</v>
      </c>
      <c r="G898" s="372" t="str">
        <f>VLOOKUP(N898,'BANG THAM CHIEU'!C:E,3,0)</f>
        <v>B-013</v>
      </c>
      <c r="H898" s="53">
        <v>2</v>
      </c>
      <c r="J898" s="10" t="str">
        <f>VLOOKUP(N898,'BANG THAM CHIEU'!C:E,2,0)</f>
        <v>MA1.2</v>
      </c>
      <c r="K898" s="590">
        <f>VLOOKUP(G898,'BANG THAM CHIEU'!$E$4:F1960,2,0)*H898</f>
        <v>120000</v>
      </c>
      <c r="L898" s="598">
        <f t="shared" si="13"/>
        <v>5.1710764457467899</v>
      </c>
      <c r="N898" s="11" t="s">
        <v>4445</v>
      </c>
      <c r="O898" s="527">
        <v>44329</v>
      </c>
      <c r="P898" s="529" t="s">
        <v>10664</v>
      </c>
      <c r="Q898" s="122" t="s">
        <v>10210</v>
      </c>
      <c r="R898" s="123">
        <v>5</v>
      </c>
      <c r="S898" s="122" t="s">
        <v>8816</v>
      </c>
      <c r="T898" s="396" t="s">
        <v>10225</v>
      </c>
      <c r="V898"/>
    </row>
    <row r="899" spans="1:22" hidden="1" x14ac:dyDescent="0.25">
      <c r="A899" s="31">
        <v>3848</v>
      </c>
      <c r="B899" s="33" t="s">
        <v>300</v>
      </c>
      <c r="D899" s="34" t="s">
        <v>301</v>
      </c>
      <c r="E899" s="35" t="s">
        <v>10</v>
      </c>
      <c r="F899" s="35"/>
      <c r="G899" s="372" t="str">
        <f>VLOOKUP(N899,'BANG THAM CHIEU'!C:E,3,0)</f>
        <v>A60</v>
      </c>
      <c r="H899" s="53">
        <v>30</v>
      </c>
      <c r="J899" s="10" t="str">
        <f>VLOOKUP(N899,'BANG THAM CHIEU'!C:E,2,0)</f>
        <v>MKHO</v>
      </c>
      <c r="K899" s="590">
        <f>VLOOKUP(G899,'BANG THAM CHIEU'!$E$4:F1961,2,0)*H899</f>
        <v>387060</v>
      </c>
      <c r="L899" s="598">
        <f t="shared" ref="L899:L962" si="14">K899/23206</f>
        <v>16.67930707575627</v>
      </c>
      <c r="N899" s="31" t="s">
        <v>9331</v>
      </c>
      <c r="O899" s="527">
        <v>44329</v>
      </c>
      <c r="P899" s="529" t="s">
        <v>10664</v>
      </c>
      <c r="Q899" s="122" t="s">
        <v>10210</v>
      </c>
      <c r="R899" s="123">
        <v>5</v>
      </c>
      <c r="S899" s="122" t="s">
        <v>8816</v>
      </c>
      <c r="T899" s="396" t="s">
        <v>10225</v>
      </c>
      <c r="V899"/>
    </row>
    <row r="900" spans="1:22" hidden="1" x14ac:dyDescent="0.25">
      <c r="A900" s="31">
        <v>3848</v>
      </c>
      <c r="B900" s="33" t="s">
        <v>300</v>
      </c>
      <c r="D900" s="34" t="s">
        <v>301</v>
      </c>
      <c r="E900" s="35" t="s">
        <v>10</v>
      </c>
      <c r="G900" s="372" t="str">
        <f>VLOOKUP(N900,'BANG THAM CHIEU'!C:E,3,0)</f>
        <v>O-VX3</v>
      </c>
      <c r="H900" s="53">
        <v>2</v>
      </c>
      <c r="J900" s="10" t="str">
        <f>VLOOKUP(N900,'BANG THAM CHIEU'!C:E,2,0)</f>
        <v>MB1.1</v>
      </c>
      <c r="K900" s="590">
        <f>VLOOKUP(G900,'BANG THAM CHIEU'!$E$4:F1962,2,0)*H900</f>
        <v>500000</v>
      </c>
      <c r="L900" s="598">
        <f t="shared" si="14"/>
        <v>21.546151857278289</v>
      </c>
      <c r="N900" s="11" t="s">
        <v>6593</v>
      </c>
      <c r="O900" s="527">
        <v>44329</v>
      </c>
      <c r="P900" s="529" t="s">
        <v>10664</v>
      </c>
      <c r="Q900" s="122" t="s">
        <v>10210</v>
      </c>
      <c r="R900" s="123">
        <v>5</v>
      </c>
      <c r="S900" s="122" t="s">
        <v>10214</v>
      </c>
      <c r="T900" s="396" t="s">
        <v>10226</v>
      </c>
      <c r="V900"/>
    </row>
    <row r="901" spans="1:22" hidden="1" x14ac:dyDescent="0.25">
      <c r="A901" s="31">
        <v>3848</v>
      </c>
      <c r="B901" s="33" t="s">
        <v>300</v>
      </c>
      <c r="D901" s="34" t="s">
        <v>301</v>
      </c>
      <c r="E901" s="35" t="s">
        <v>10</v>
      </c>
      <c r="F901" s="35"/>
      <c r="G901" s="372" t="str">
        <f>VLOOKUP(N901,'BANG THAM CHIEU'!C:E,3,0)</f>
        <v>O-VX5</v>
      </c>
      <c r="H901" s="53">
        <v>1</v>
      </c>
      <c r="J901" s="10" t="str">
        <f>VLOOKUP(N901,'BANG THAM CHIEU'!C:E,2,0)</f>
        <v>MB1.1</v>
      </c>
      <c r="K901" s="590">
        <f>VLOOKUP(G901,'BANG THAM CHIEU'!$E$4:F1963,2,0)*H901</f>
        <v>250000</v>
      </c>
      <c r="L901" s="598">
        <f t="shared" si="14"/>
        <v>10.773075928639145</v>
      </c>
      <c r="N901" s="31" t="s">
        <v>6594</v>
      </c>
      <c r="O901" s="527">
        <v>44329</v>
      </c>
      <c r="P901" s="529" t="s">
        <v>10664</v>
      </c>
      <c r="Q901" s="122" t="s">
        <v>10210</v>
      </c>
      <c r="R901" s="123">
        <v>5</v>
      </c>
      <c r="S901" s="122" t="s">
        <v>10214</v>
      </c>
      <c r="T901" s="396" t="s">
        <v>10226</v>
      </c>
      <c r="V901"/>
    </row>
    <row r="902" spans="1:22" hidden="1" x14ac:dyDescent="0.25">
      <c r="A902" s="31">
        <v>3848</v>
      </c>
      <c r="B902" s="33" t="s">
        <v>300</v>
      </c>
      <c r="D902" s="34" t="s">
        <v>301</v>
      </c>
      <c r="E902" s="35" t="s">
        <v>10</v>
      </c>
      <c r="G902" s="372" t="str">
        <f>VLOOKUP(N902,'BANG THAM CHIEU'!C:E,3,0)</f>
        <v>LV516303</v>
      </c>
      <c r="H902" s="53">
        <v>1</v>
      </c>
      <c r="J902" s="10" t="str">
        <f>VLOOKUP(N902,'BANG THAM CHIEU'!C:E,2,0)</f>
        <v>MB3.1</v>
      </c>
      <c r="K902" s="590">
        <f>VLOOKUP(G902,'BANG THAM CHIEU'!$E$4:F1964,2,0)*H902</f>
        <v>2120000</v>
      </c>
      <c r="L902" s="598">
        <f t="shared" si="14"/>
        <v>91.355683874859949</v>
      </c>
      <c r="N902" s="31" t="s">
        <v>2589</v>
      </c>
      <c r="O902" s="527">
        <v>44329</v>
      </c>
      <c r="P902" s="529" t="s">
        <v>10664</v>
      </c>
      <c r="Q902" s="122" t="s">
        <v>10210</v>
      </c>
      <c r="R902" s="123">
        <v>5</v>
      </c>
      <c r="S902" s="122" t="s">
        <v>7615</v>
      </c>
      <c r="T902" s="396" t="s">
        <v>10229</v>
      </c>
      <c r="V902"/>
    </row>
    <row r="903" spans="1:22" hidden="1" x14ac:dyDescent="0.25">
      <c r="A903" s="31">
        <v>3848</v>
      </c>
      <c r="B903" s="33" t="s">
        <v>300</v>
      </c>
      <c r="D903" s="34" t="s">
        <v>301</v>
      </c>
      <c r="E903" s="35" t="s">
        <v>10</v>
      </c>
      <c r="F903" s="35"/>
      <c r="G903" s="372" t="str">
        <f>VLOOKUP(N903,'BANG THAM CHIEU'!C:E,3,0)</f>
        <v>M12x6</v>
      </c>
      <c r="H903" s="53">
        <v>8</v>
      </c>
      <c r="J903" s="10" t="str">
        <f>VLOOKUP(N903,'BANG THAM CHIEU'!C:E,2,0)</f>
        <v>MB1.1</v>
      </c>
      <c r="K903" s="590">
        <f>VLOOKUP(G903,'BANG THAM CHIEU'!$E$4:F1965,2,0)*H903</f>
        <v>29600</v>
      </c>
      <c r="L903" s="598">
        <f t="shared" si="14"/>
        <v>1.2755321899508747</v>
      </c>
      <c r="N903" s="11" t="s">
        <v>7247</v>
      </c>
      <c r="O903" s="527">
        <v>44329</v>
      </c>
      <c r="P903" s="529" t="s">
        <v>10664</v>
      </c>
      <c r="Q903" s="122" t="s">
        <v>10210</v>
      </c>
      <c r="R903" s="123">
        <v>5</v>
      </c>
      <c r="S903" s="122" t="s">
        <v>7616</v>
      </c>
      <c r="T903" s="396" t="s">
        <v>10232</v>
      </c>
      <c r="V903"/>
    </row>
    <row r="904" spans="1:22" hidden="1" x14ac:dyDescent="0.25">
      <c r="A904" s="31">
        <v>3848</v>
      </c>
      <c r="B904" s="33" t="s">
        <v>300</v>
      </c>
      <c r="D904" s="34" t="s">
        <v>301</v>
      </c>
      <c r="E904" s="35" t="s">
        <v>10</v>
      </c>
      <c r="G904" s="372" t="str">
        <f>VLOOKUP(N904,'BANG THAM CHIEU'!C:E,3,0)</f>
        <v>M10x60</v>
      </c>
      <c r="H904" s="53">
        <v>10</v>
      </c>
      <c r="J904" s="10" t="str">
        <f>VLOOKUP(N904,'BANG THAM CHIEU'!C:E,2,0)</f>
        <v>MB1.1</v>
      </c>
      <c r="K904" s="590">
        <f>VLOOKUP(G904,'BANG THAM CHIEU'!$E$4:F1966,2,0)*H904</f>
        <v>22000</v>
      </c>
      <c r="L904" s="598">
        <f t="shared" si="14"/>
        <v>0.94803068172024474</v>
      </c>
      <c r="N904" s="31" t="s">
        <v>6598</v>
      </c>
      <c r="O904" s="527">
        <v>44329</v>
      </c>
      <c r="P904" s="529" t="s">
        <v>10664</v>
      </c>
      <c r="Q904" s="122" t="s">
        <v>10210</v>
      </c>
      <c r="R904" s="123">
        <v>5</v>
      </c>
      <c r="S904" s="122" t="s">
        <v>7616</v>
      </c>
      <c r="T904" s="396" t="s">
        <v>10232</v>
      </c>
      <c r="V904"/>
    </row>
    <row r="905" spans="1:22" hidden="1" x14ac:dyDescent="0.25">
      <c r="A905" s="31">
        <v>3848</v>
      </c>
      <c r="B905" s="33" t="s">
        <v>300</v>
      </c>
      <c r="D905" s="34" t="s">
        <v>301</v>
      </c>
      <c r="E905" s="35" t="s">
        <v>10</v>
      </c>
      <c r="F905" s="35"/>
      <c r="G905" s="372" t="str">
        <f>VLOOKUP(N905,'BANG THAM CHIEU'!C:E,3,0)</f>
        <v>M8x60</v>
      </c>
      <c r="H905" s="53">
        <v>4</v>
      </c>
      <c r="J905" s="10" t="str">
        <f>VLOOKUP(N905,'BANG THAM CHIEU'!C:E,2,0)</f>
        <v>MB1.1</v>
      </c>
      <c r="K905" s="590">
        <f>VLOOKUP(G905,'BANG THAM CHIEU'!$E$4:F1967,2,0)*H905</f>
        <v>6000</v>
      </c>
      <c r="L905" s="598">
        <f t="shared" si="14"/>
        <v>0.25855382228733947</v>
      </c>
      <c r="N905" s="11" t="s">
        <v>6596</v>
      </c>
      <c r="O905" s="527">
        <v>44329</v>
      </c>
      <c r="P905" s="529" t="s">
        <v>10664</v>
      </c>
      <c r="Q905" s="122" t="s">
        <v>10210</v>
      </c>
      <c r="R905" s="123">
        <v>5</v>
      </c>
      <c r="S905" s="122" t="s">
        <v>7616</v>
      </c>
      <c r="T905" s="396" t="s">
        <v>10232</v>
      </c>
      <c r="V905"/>
    </row>
    <row r="906" spans="1:22" hidden="1" x14ac:dyDescent="0.25">
      <c r="A906" s="31">
        <v>3848</v>
      </c>
      <c r="B906" s="33" t="s">
        <v>300</v>
      </c>
      <c r="D906" s="34" t="s">
        <v>301</v>
      </c>
      <c r="E906" s="35" t="s">
        <v>10</v>
      </c>
      <c r="G906" s="372" t="str">
        <f>VLOOKUP(N906,'BANG THAM CHIEU'!C:E,3,0)</f>
        <v>B-023</v>
      </c>
      <c r="H906" s="53">
        <v>5</v>
      </c>
      <c r="J906" s="10" t="str">
        <f>VLOOKUP(N906,'BANG THAM CHIEU'!C:E,2,0)</f>
        <v>MA1.3</v>
      </c>
      <c r="K906" s="590">
        <f>VLOOKUP(G906,'BANG THAM CHIEU'!$E$4:F1968,2,0)*H906</f>
        <v>160000</v>
      </c>
      <c r="L906" s="598">
        <f t="shared" si="14"/>
        <v>6.8947685943290526</v>
      </c>
      <c r="N906" s="31" t="s">
        <v>2569</v>
      </c>
      <c r="O906" s="527">
        <v>44329</v>
      </c>
      <c r="P906" s="529" t="s">
        <v>10664</v>
      </c>
      <c r="Q906" s="122" t="s">
        <v>10210</v>
      </c>
      <c r="R906" s="123">
        <v>5</v>
      </c>
      <c r="S906" s="122" t="s">
        <v>7616</v>
      </c>
      <c r="T906" s="396" t="s">
        <v>10233</v>
      </c>
      <c r="V906"/>
    </row>
    <row r="907" spans="1:22" hidden="1" x14ac:dyDescent="0.25">
      <c r="A907" s="31">
        <v>3848</v>
      </c>
      <c r="B907" s="33" t="s">
        <v>300</v>
      </c>
      <c r="D907" s="34" t="s">
        <v>301</v>
      </c>
      <c r="E907" s="35" t="s">
        <v>10</v>
      </c>
      <c r="F907" s="35"/>
      <c r="G907" s="372" t="str">
        <f>VLOOKUP(N907,'BANG THAM CHIEU'!C:E,3,0)</f>
        <v>B1</v>
      </c>
      <c r="H907" s="53">
        <v>2</v>
      </c>
      <c r="J907" s="10" t="str">
        <f>VLOOKUP(N907,'BANG THAM CHIEU'!C:E,2,0)</f>
        <v>MA1.3</v>
      </c>
      <c r="K907" s="590">
        <f>VLOOKUP(G907,'BANG THAM CHIEU'!$E$4:F1969,2,0)*H907</f>
        <v>64000</v>
      </c>
      <c r="L907" s="598">
        <f t="shared" si="14"/>
        <v>2.7579074377316211</v>
      </c>
      <c r="N907" s="11" t="s">
        <v>2572</v>
      </c>
      <c r="O907" s="527">
        <v>44329</v>
      </c>
      <c r="P907" s="529" t="s">
        <v>10664</v>
      </c>
      <c r="Q907" s="122" t="s">
        <v>10210</v>
      </c>
      <c r="R907" s="123">
        <v>5</v>
      </c>
      <c r="S907" s="122" t="s">
        <v>7616</v>
      </c>
      <c r="T907" s="396" t="s">
        <v>10233</v>
      </c>
      <c r="V907"/>
    </row>
    <row r="908" spans="1:22" hidden="1" x14ac:dyDescent="0.25">
      <c r="A908" s="31">
        <v>3848</v>
      </c>
      <c r="B908" s="33" t="s">
        <v>300</v>
      </c>
      <c r="D908" s="34" t="s">
        <v>301</v>
      </c>
      <c r="E908" s="35" t="s">
        <v>10</v>
      </c>
      <c r="G908" s="372" t="str">
        <f>VLOOKUP(N908,'BANG THAM CHIEU'!C:E,3,0)</f>
        <v>TKN-8</v>
      </c>
      <c r="H908" s="53">
        <v>10</v>
      </c>
      <c r="J908" s="10" t="str">
        <f>VLOOKUP(N908,'BANG THAM CHIEU'!C:E,2,0)</f>
        <v>MKHO</v>
      </c>
      <c r="K908" s="590">
        <f>VLOOKUP(G908,'BANG THAM CHIEU'!$E$4:F1970,2,0)*H908</f>
        <v>30000</v>
      </c>
      <c r="L908" s="598">
        <f t="shared" si="14"/>
        <v>1.2927691114366975</v>
      </c>
      <c r="N908" s="11" t="s">
        <v>6615</v>
      </c>
      <c r="O908" s="527">
        <v>44329</v>
      </c>
      <c r="P908" s="529" t="s">
        <v>10664</v>
      </c>
      <c r="Q908" s="122" t="s">
        <v>10210</v>
      </c>
      <c r="R908" s="123">
        <v>5</v>
      </c>
      <c r="S908" s="122" t="s">
        <v>7616</v>
      </c>
      <c r="T908" s="396" t="s">
        <v>10233</v>
      </c>
      <c r="V908"/>
    </row>
    <row r="909" spans="1:22" hidden="1" x14ac:dyDescent="0.25">
      <c r="A909" s="31">
        <v>3848</v>
      </c>
      <c r="B909" s="33" t="s">
        <v>300</v>
      </c>
      <c r="D909" s="34" t="s">
        <v>301</v>
      </c>
      <c r="E909" s="35" t="s">
        <v>10</v>
      </c>
      <c r="F909" s="35"/>
      <c r="G909" s="399">
        <f>VLOOKUP(N909,'BANG THAM CHIEU'!C:E,3,0)</f>
        <v>2901063520</v>
      </c>
      <c r="H909" s="53">
        <v>1</v>
      </c>
      <c r="J909" s="10" t="str">
        <f>VLOOKUP(N909,'BANG THAM CHIEU'!C:E,2,0)</f>
        <v>MA1.1</v>
      </c>
      <c r="K909" s="590">
        <f>VLOOKUP(G909,'BANG THAM CHIEU'!$E$4:F1971,2,0)*H909</f>
        <v>12460700</v>
      </c>
      <c r="L909" s="598">
        <f t="shared" si="14"/>
        <v>536.96026889597522</v>
      </c>
      <c r="N909" s="31" t="s">
        <v>9029</v>
      </c>
      <c r="O909" s="527">
        <v>44330</v>
      </c>
      <c r="P909" s="529" t="s">
        <v>10664</v>
      </c>
      <c r="Q909" s="122" t="s">
        <v>10210</v>
      </c>
      <c r="R909" s="123">
        <v>5</v>
      </c>
      <c r="S909" s="122" t="s">
        <v>7615</v>
      </c>
      <c r="T909" s="396" t="s">
        <v>10234</v>
      </c>
      <c r="V909"/>
    </row>
    <row r="910" spans="1:22" hidden="1" x14ac:dyDescent="0.25">
      <c r="A910" s="31">
        <v>3848</v>
      </c>
      <c r="B910" s="33" t="s">
        <v>300</v>
      </c>
      <c r="D910" s="34" t="s">
        <v>301</v>
      </c>
      <c r="E910" s="35" t="s">
        <v>10</v>
      </c>
      <c r="G910" s="372" t="str">
        <f>VLOOKUP(N910,'BANG THAM CHIEU'!C:E,3,0)</f>
        <v>E-2x1.5</v>
      </c>
      <c r="H910" s="53">
        <v>1</v>
      </c>
      <c r="J910" s="10" t="str">
        <f>VLOOKUP(N910,'BANG THAM CHIEU'!C:E,2,0)</f>
        <v>MC1.2</v>
      </c>
      <c r="K910" s="590">
        <f>VLOOKUP(G910,'BANG THAM CHIEU'!$E$4:F1972,2,0)*H910</f>
        <v>778554</v>
      </c>
      <c r="L910" s="598">
        <f t="shared" si="14"/>
        <v>33.549685426182883</v>
      </c>
      <c r="N910" s="11" t="s">
        <v>7902</v>
      </c>
      <c r="O910" s="527">
        <v>44331</v>
      </c>
      <c r="P910" s="529" t="s">
        <v>10664</v>
      </c>
      <c r="Q910" s="122" t="s">
        <v>10210</v>
      </c>
      <c r="R910" s="123">
        <v>5</v>
      </c>
      <c r="S910" s="122" t="s">
        <v>7616</v>
      </c>
      <c r="T910" s="396" t="s">
        <v>10240</v>
      </c>
      <c r="V910"/>
    </row>
    <row r="911" spans="1:22" hidden="1" x14ac:dyDescent="0.25">
      <c r="A911" s="31">
        <v>3848</v>
      </c>
      <c r="B911" s="33" t="s">
        <v>300</v>
      </c>
      <c r="D911" s="34" t="s">
        <v>301</v>
      </c>
      <c r="E911" s="35" t="s">
        <v>10</v>
      </c>
      <c r="F911" s="35"/>
      <c r="G911" s="372" t="str">
        <f>VLOOKUP(N911,'BANG THAM CHIEU'!C:E,3,0)</f>
        <v>O-VX2</v>
      </c>
      <c r="H911" s="53">
        <v>1</v>
      </c>
      <c r="J911" s="10" t="str">
        <f>VLOOKUP(N911,'BANG THAM CHIEU'!C:E,2,0)</f>
        <v>MB1.1</v>
      </c>
      <c r="K911" s="590">
        <f>VLOOKUP(G911,'BANG THAM CHIEU'!$E$4:F1973,2,0)*H911</f>
        <v>75000</v>
      </c>
      <c r="L911" s="598">
        <f t="shared" si="14"/>
        <v>3.2319227785917435</v>
      </c>
      <c r="N911" s="31" t="s">
        <v>7300</v>
      </c>
      <c r="O911" s="527">
        <v>44333</v>
      </c>
      <c r="P911" s="529" t="s">
        <v>10664</v>
      </c>
      <c r="Q911" s="122" t="s">
        <v>10241</v>
      </c>
      <c r="R911" s="123">
        <v>5</v>
      </c>
      <c r="S911" s="122" t="s">
        <v>7616</v>
      </c>
      <c r="T911" s="396" t="s">
        <v>10242</v>
      </c>
      <c r="V911"/>
    </row>
    <row r="912" spans="1:22" hidden="1" x14ac:dyDescent="0.25">
      <c r="A912" s="31">
        <v>3848</v>
      </c>
      <c r="B912" s="33" t="s">
        <v>300</v>
      </c>
      <c r="D912" s="34" t="s">
        <v>301</v>
      </c>
      <c r="E912" s="35" t="s">
        <v>10</v>
      </c>
      <c r="G912" s="372" t="str">
        <f>VLOOKUP(N912,'BANG THAM CHIEU'!C:E,3,0)</f>
        <v>O-VX3</v>
      </c>
      <c r="H912" s="53">
        <v>1</v>
      </c>
      <c r="J912" s="10" t="str">
        <f>VLOOKUP(N912,'BANG THAM CHIEU'!C:E,2,0)</f>
        <v>MB1.1</v>
      </c>
      <c r="K912" s="590">
        <f>VLOOKUP(G912,'BANG THAM CHIEU'!$E$4:F1974,2,0)*H912</f>
        <v>250000</v>
      </c>
      <c r="L912" s="598">
        <f t="shared" si="14"/>
        <v>10.773075928639145</v>
      </c>
      <c r="N912" s="11" t="s">
        <v>6593</v>
      </c>
      <c r="O912" s="527">
        <v>44333</v>
      </c>
      <c r="P912" s="529" t="s">
        <v>10664</v>
      </c>
      <c r="Q912" s="122" t="s">
        <v>10241</v>
      </c>
      <c r="R912" s="123">
        <v>5</v>
      </c>
      <c r="S912" s="122" t="s">
        <v>7616</v>
      </c>
      <c r="T912" s="396" t="s">
        <v>10242</v>
      </c>
      <c r="V912"/>
    </row>
    <row r="913" spans="1:22" hidden="1" x14ac:dyDescent="0.25">
      <c r="A913" s="31">
        <v>3848</v>
      </c>
      <c r="B913" s="33" t="s">
        <v>300</v>
      </c>
      <c r="D913" s="34" t="s">
        <v>301</v>
      </c>
      <c r="E913" s="35" t="s">
        <v>10</v>
      </c>
      <c r="F913" s="35"/>
      <c r="G913" s="372" t="str">
        <f>VLOOKUP(N913,'BANG THAM CHIEU'!C:E,3,0)</f>
        <v>B-013</v>
      </c>
      <c r="H913" s="53">
        <v>1</v>
      </c>
      <c r="J913" s="10" t="str">
        <f>VLOOKUP(N913,'BANG THAM CHIEU'!C:E,2,0)</f>
        <v>MA1.2</v>
      </c>
      <c r="K913" s="590">
        <f>VLOOKUP(G913,'BANG THAM CHIEU'!$E$4:F1975,2,0)*H913</f>
        <v>60000</v>
      </c>
      <c r="L913" s="598">
        <f t="shared" si="14"/>
        <v>2.585538222873395</v>
      </c>
      <c r="N913" s="11" t="s">
        <v>4445</v>
      </c>
      <c r="O913" s="527">
        <v>44333</v>
      </c>
      <c r="P913" s="529" t="s">
        <v>10664</v>
      </c>
      <c r="Q913" s="122" t="s">
        <v>10241</v>
      </c>
      <c r="R913" s="123">
        <v>5</v>
      </c>
      <c r="S913" s="122" t="s">
        <v>7614</v>
      </c>
      <c r="T913" s="396" t="s">
        <v>8693</v>
      </c>
      <c r="V913"/>
    </row>
    <row r="914" spans="1:22" hidden="1" x14ac:dyDescent="0.25">
      <c r="A914" s="31">
        <v>3848</v>
      </c>
      <c r="B914" s="33" t="s">
        <v>300</v>
      </c>
      <c r="D914" s="34" t="s">
        <v>301</v>
      </c>
      <c r="E914" s="35" t="s">
        <v>10</v>
      </c>
      <c r="G914" s="372" t="str">
        <f>VLOOKUP(N914,'BANG THAM CHIEU'!C:E,3,0)</f>
        <v>B-444.3</v>
      </c>
      <c r="H914" s="53">
        <v>1</v>
      </c>
      <c r="J914" s="10" t="str">
        <f>VLOOKUP(N914,'BANG THAM CHIEU'!C:E,2,0)</f>
        <v>MA1.2</v>
      </c>
      <c r="K914" s="590">
        <f>VLOOKUP(G914,'BANG THAM CHIEU'!$E$4:F1976,2,0)*H914</f>
        <v>221591</v>
      </c>
      <c r="L914" s="598">
        <f t="shared" si="14"/>
        <v>9.5488666724123075</v>
      </c>
      <c r="N914" s="11" t="s">
        <v>4449</v>
      </c>
      <c r="O914" s="527">
        <v>44333</v>
      </c>
      <c r="P914" s="529" t="s">
        <v>10664</v>
      </c>
      <c r="Q914" s="122" t="s">
        <v>10241</v>
      </c>
      <c r="R914" s="123">
        <v>5</v>
      </c>
      <c r="S914" s="122" t="s">
        <v>7614</v>
      </c>
      <c r="T914" s="396" t="s">
        <v>8693</v>
      </c>
      <c r="V914"/>
    </row>
    <row r="915" spans="1:22" hidden="1" x14ac:dyDescent="0.25">
      <c r="A915" s="31">
        <v>3848</v>
      </c>
      <c r="B915" s="33" t="s">
        <v>300</v>
      </c>
      <c r="D915" s="34" t="s">
        <v>301</v>
      </c>
      <c r="E915" s="35" t="s">
        <v>10</v>
      </c>
      <c r="F915" s="35"/>
      <c r="G915" s="372" t="str">
        <f>VLOOKUP(N915,'BANG THAM CHIEU'!C:E,3,0)</f>
        <v>TKN-05</v>
      </c>
      <c r="H915" s="53">
        <v>10</v>
      </c>
      <c r="J915" s="10" t="str">
        <f>VLOOKUP(N915,'BANG THAM CHIEU'!C:E,2,0)</f>
        <v>MKHO</v>
      </c>
      <c r="K915" s="590">
        <f>VLOOKUP(G915,'BANG THAM CHIEU'!$E$4:F1977,2,0)*H915</f>
        <v>25000</v>
      </c>
      <c r="L915" s="598">
        <f t="shared" si="14"/>
        <v>1.0773075928639144</v>
      </c>
      <c r="N915" s="31" t="s">
        <v>6616</v>
      </c>
      <c r="O915" s="527">
        <v>44333</v>
      </c>
      <c r="P915" s="529" t="s">
        <v>10664</v>
      </c>
      <c r="Q915" s="122" t="s">
        <v>10241</v>
      </c>
      <c r="R915" s="123">
        <v>5</v>
      </c>
      <c r="S915" s="122" t="s">
        <v>10245</v>
      </c>
      <c r="T915" s="396" t="s">
        <v>10247</v>
      </c>
      <c r="V915"/>
    </row>
    <row r="916" spans="1:22" hidden="1" x14ac:dyDescent="0.25">
      <c r="A916" s="31">
        <v>3848</v>
      </c>
      <c r="B916" s="33" t="s">
        <v>300</v>
      </c>
      <c r="D916" s="34" t="s">
        <v>301</v>
      </c>
      <c r="E916" s="35" t="s">
        <v>10</v>
      </c>
      <c r="G916" s="372" t="str">
        <f>VLOOKUP(N916,'BANG THAM CHIEU'!C:E,3,0)</f>
        <v>O-VX2</v>
      </c>
      <c r="H916" s="53">
        <v>1</v>
      </c>
      <c r="J916" s="10" t="str">
        <f>VLOOKUP(N916,'BANG THAM CHIEU'!C:E,2,0)</f>
        <v>MB1.1</v>
      </c>
      <c r="K916" s="590">
        <f>VLOOKUP(G916,'BANG THAM CHIEU'!$E$4:F1978,2,0)*H916</f>
        <v>75000</v>
      </c>
      <c r="L916" s="598">
        <f t="shared" si="14"/>
        <v>3.2319227785917435</v>
      </c>
      <c r="N916" s="31" t="s">
        <v>7300</v>
      </c>
      <c r="O916" s="527">
        <v>44333</v>
      </c>
      <c r="P916" s="529" t="s">
        <v>10664</v>
      </c>
      <c r="Q916" s="122" t="s">
        <v>10241</v>
      </c>
      <c r="R916" s="123">
        <v>5</v>
      </c>
      <c r="S916" s="122" t="s">
        <v>8816</v>
      </c>
      <c r="T916" s="396" t="s">
        <v>10248</v>
      </c>
      <c r="V916"/>
    </row>
    <row r="917" spans="1:22" hidden="1" x14ac:dyDescent="0.25">
      <c r="A917" s="31">
        <v>3848</v>
      </c>
      <c r="B917" s="33" t="s">
        <v>300</v>
      </c>
      <c r="D917" s="34" t="s">
        <v>301</v>
      </c>
      <c r="E917" s="35" t="s">
        <v>10</v>
      </c>
      <c r="F917" s="35"/>
      <c r="G917" s="372" t="str">
        <f>VLOOKUP(N917,'BANG THAM CHIEU'!C:E,3,0)</f>
        <v>A-39</v>
      </c>
      <c r="H917" s="53">
        <v>2</v>
      </c>
      <c r="J917" s="10" t="str">
        <f>VLOOKUP(N917,'BANG THAM CHIEU'!C:E,2,0)</f>
        <v>MB1.1</v>
      </c>
      <c r="K917" s="590">
        <f>VLOOKUP(G917,'BANG THAM CHIEU'!$E$4:F1979,2,0)*H917</f>
        <v>40000</v>
      </c>
      <c r="L917" s="598">
        <f t="shared" si="14"/>
        <v>1.7236921485822632</v>
      </c>
      <c r="N917" s="31" t="s">
        <v>9818</v>
      </c>
      <c r="O917" s="527">
        <v>44333</v>
      </c>
      <c r="P917" s="529" t="s">
        <v>10664</v>
      </c>
      <c r="Q917" s="122" t="s">
        <v>10241</v>
      </c>
      <c r="R917" s="123">
        <v>5</v>
      </c>
      <c r="S917" s="122" t="s">
        <v>7615</v>
      </c>
      <c r="T917" s="396" t="s">
        <v>10255</v>
      </c>
      <c r="V917"/>
    </row>
    <row r="918" spans="1:22" hidden="1" x14ac:dyDescent="0.25">
      <c r="A918" s="31">
        <v>3848</v>
      </c>
      <c r="B918" s="33" t="s">
        <v>300</v>
      </c>
      <c r="D918" s="34" t="s">
        <v>301</v>
      </c>
      <c r="E918" s="35" t="s">
        <v>10</v>
      </c>
      <c r="G918" s="372" t="str">
        <f>VLOOKUP(N918,'BANG THAM CHIEU'!C:E,3,0)</f>
        <v>T-KS5</v>
      </c>
      <c r="H918" s="53">
        <v>5</v>
      </c>
      <c r="J918" s="10" t="str">
        <f>VLOOKUP(N918,'BANG THAM CHIEU'!C:E,2,0)</f>
        <v>MB4.1</v>
      </c>
      <c r="K918" s="590">
        <f>VLOOKUP(G918,'BANG THAM CHIEU'!$E$4:F1980,2,0)*H918</f>
        <v>215000</v>
      </c>
      <c r="L918" s="598">
        <f t="shared" si="14"/>
        <v>9.2648452986296643</v>
      </c>
      <c r="N918" s="31" t="s">
        <v>7906</v>
      </c>
      <c r="O918" s="527">
        <v>44334</v>
      </c>
      <c r="P918" s="529" t="s">
        <v>10664</v>
      </c>
      <c r="Q918" s="122" t="s">
        <v>10241</v>
      </c>
      <c r="R918" s="123">
        <v>5</v>
      </c>
      <c r="S918" s="122" t="s">
        <v>10214</v>
      </c>
      <c r="T918" s="396" t="s">
        <v>10256</v>
      </c>
      <c r="V918"/>
    </row>
    <row r="919" spans="1:22" hidden="1" x14ac:dyDescent="0.25">
      <c r="A919" s="31">
        <v>3848</v>
      </c>
      <c r="B919" s="33" t="s">
        <v>300</v>
      </c>
      <c r="D919" s="34" t="s">
        <v>301</v>
      </c>
      <c r="E919" s="35" t="s">
        <v>10</v>
      </c>
      <c r="F919" s="35"/>
      <c r="G919" s="372" t="str">
        <f>VLOOKUP(N919,'BANG THAM CHIEU'!C:E,3,0)</f>
        <v>B-020</v>
      </c>
      <c r="H919" s="53">
        <v>5</v>
      </c>
      <c r="J919" s="10" t="str">
        <f>VLOOKUP(N919,'BANG THAM CHIEU'!C:E,2,0)</f>
        <v>MA2.3</v>
      </c>
      <c r="K919" s="590">
        <f>VLOOKUP(G919,'BANG THAM CHIEU'!$E$4:F1981,2,0)*H919</f>
        <v>290000</v>
      </c>
      <c r="L919" s="598">
        <f t="shared" si="14"/>
        <v>12.496768077221409</v>
      </c>
      <c r="N919" s="31" t="s">
        <v>7327</v>
      </c>
      <c r="O919" s="527">
        <v>44336</v>
      </c>
      <c r="P919" s="529" t="s">
        <v>10664</v>
      </c>
      <c r="Q919" s="122" t="s">
        <v>10241</v>
      </c>
      <c r="R919" s="123">
        <v>5</v>
      </c>
      <c r="S919" s="122" t="s">
        <v>7620</v>
      </c>
      <c r="T919" s="396" t="s">
        <v>10260</v>
      </c>
      <c r="V919"/>
    </row>
    <row r="920" spans="1:22" hidden="1" x14ac:dyDescent="0.25">
      <c r="A920" s="31">
        <v>3848</v>
      </c>
      <c r="B920" s="33" t="s">
        <v>300</v>
      </c>
      <c r="D920" s="34" t="s">
        <v>301</v>
      </c>
      <c r="E920" s="35" t="s">
        <v>10</v>
      </c>
      <c r="G920" s="399">
        <f>VLOOKUP(N920,'BANG THAM CHIEU'!C:E,3,0)</f>
        <v>51195032</v>
      </c>
      <c r="H920" s="53">
        <v>10</v>
      </c>
      <c r="J920" s="10" t="str">
        <f>VLOOKUP(N920,'BANG THAM CHIEU'!C:E,2,0)</f>
        <v>MA1.2</v>
      </c>
      <c r="K920" s="590">
        <f>VLOOKUP(G920,'BANG THAM CHIEU'!$E$4:F1982,2,0)*H920</f>
        <v>12750000</v>
      </c>
      <c r="L920" s="598">
        <f t="shared" si="14"/>
        <v>549.42687236059635</v>
      </c>
      <c r="N920" s="31" t="s">
        <v>9789</v>
      </c>
      <c r="O920" s="527">
        <v>44336</v>
      </c>
      <c r="P920" s="529" t="s">
        <v>10664</v>
      </c>
      <c r="Q920" s="122" t="s">
        <v>10241</v>
      </c>
      <c r="R920" s="123">
        <v>5</v>
      </c>
      <c r="S920" s="122" t="s">
        <v>7615</v>
      </c>
      <c r="T920" s="396" t="s">
        <v>10261</v>
      </c>
      <c r="V920"/>
    </row>
    <row r="921" spans="1:22" hidden="1" x14ac:dyDescent="0.25">
      <c r="A921" s="31">
        <v>3848</v>
      </c>
      <c r="B921" s="33" t="s">
        <v>300</v>
      </c>
      <c r="D921" s="34" t="s">
        <v>301</v>
      </c>
      <c r="E921" s="35" t="s">
        <v>10</v>
      </c>
      <c r="F921" s="35"/>
      <c r="G921" s="372" t="str">
        <f>VLOOKUP(N921,'BANG THAM CHIEU'!C:E,3,0)</f>
        <v>B-0566NT</v>
      </c>
      <c r="H921" s="53">
        <v>3</v>
      </c>
      <c r="J921" s="10" t="str">
        <f>VLOOKUP(N921,'BANG THAM CHIEU'!C:E,2,0)</f>
        <v>MA2.1</v>
      </c>
      <c r="K921" s="590">
        <f>VLOOKUP(G921,'BANG THAM CHIEU'!$E$4:F1983,2,0)*H921</f>
        <v>3150000</v>
      </c>
      <c r="L921" s="598">
        <f t="shared" si="14"/>
        <v>135.74075670085324</v>
      </c>
      <c r="N921" s="31" t="s">
        <v>7302</v>
      </c>
      <c r="O921" s="527">
        <v>44340</v>
      </c>
      <c r="P921" s="529" t="s">
        <v>10664</v>
      </c>
      <c r="Q921" s="122" t="s">
        <v>10264</v>
      </c>
      <c r="R921" s="123">
        <v>5</v>
      </c>
      <c r="S921" s="122" t="s">
        <v>10114</v>
      </c>
      <c r="T921" s="396" t="s">
        <v>10272</v>
      </c>
      <c r="V921"/>
    </row>
    <row r="922" spans="1:22" hidden="1" x14ac:dyDescent="0.25">
      <c r="A922" s="31">
        <v>3848</v>
      </c>
      <c r="B922" s="33" t="s">
        <v>300</v>
      </c>
      <c r="D922" s="34" t="s">
        <v>301</v>
      </c>
      <c r="E922" s="35" t="s">
        <v>10</v>
      </c>
      <c r="G922" s="372" t="str">
        <f>VLOOKUP(N922,'BANG THAM CHIEU'!C:E,3,0)</f>
        <v>O-VX2</v>
      </c>
      <c r="H922" s="53">
        <v>1</v>
      </c>
      <c r="J922" s="10" t="str">
        <f>VLOOKUP(N922,'BANG THAM CHIEU'!C:E,2,0)</f>
        <v>MB1.1</v>
      </c>
      <c r="K922" s="590">
        <f>VLOOKUP(G922,'BANG THAM CHIEU'!$E$4:F1984,2,0)*H922</f>
        <v>75000</v>
      </c>
      <c r="L922" s="598">
        <f t="shared" si="14"/>
        <v>3.2319227785917435</v>
      </c>
      <c r="N922" s="31" t="s">
        <v>7300</v>
      </c>
      <c r="O922" s="527">
        <v>44340</v>
      </c>
      <c r="P922" s="529" t="s">
        <v>10664</v>
      </c>
      <c r="Q922" s="122" t="s">
        <v>10264</v>
      </c>
      <c r="R922" s="123">
        <v>5</v>
      </c>
      <c r="S922" s="122" t="s">
        <v>10114</v>
      </c>
      <c r="T922" s="396" t="s">
        <v>10267</v>
      </c>
      <c r="V922"/>
    </row>
    <row r="923" spans="1:22" hidden="1" x14ac:dyDescent="0.25">
      <c r="A923" s="31">
        <v>3848</v>
      </c>
      <c r="B923" s="33" t="s">
        <v>300</v>
      </c>
      <c r="D923" s="34" t="s">
        <v>301</v>
      </c>
      <c r="E923" s="35" t="s">
        <v>10</v>
      </c>
      <c r="F923" s="35"/>
      <c r="G923" s="399">
        <f>VLOOKUP(N923,'BANG THAM CHIEU'!C:E,3,0)</f>
        <v>51811721</v>
      </c>
      <c r="H923" s="53">
        <v>1</v>
      </c>
      <c r="J923" s="10" t="str">
        <f>VLOOKUP(N923,'BANG THAM CHIEU'!C:E,2,0)</f>
        <v>MA1.2</v>
      </c>
      <c r="K923" s="590">
        <f>VLOOKUP(G923,'BANG THAM CHIEU'!$E$4:F1985,2,0)*H923</f>
        <v>5249000</v>
      </c>
      <c r="L923" s="598">
        <f t="shared" si="14"/>
        <v>226.19150219770748</v>
      </c>
      <c r="N923" s="11" t="s">
        <v>10135</v>
      </c>
      <c r="O923" s="527">
        <v>44340</v>
      </c>
      <c r="P923" s="529" t="s">
        <v>10664</v>
      </c>
      <c r="Q923" s="122" t="s">
        <v>10264</v>
      </c>
      <c r="R923" s="123">
        <v>5</v>
      </c>
      <c r="S923" s="122" t="s">
        <v>10114</v>
      </c>
      <c r="T923" s="396" t="s">
        <v>10267</v>
      </c>
      <c r="V923"/>
    </row>
    <row r="924" spans="1:22" hidden="1" x14ac:dyDescent="0.25">
      <c r="A924" s="31">
        <v>3848</v>
      </c>
      <c r="B924" s="33" t="s">
        <v>300</v>
      </c>
      <c r="D924" s="34" t="s">
        <v>301</v>
      </c>
      <c r="E924" s="35" t="s">
        <v>10</v>
      </c>
      <c r="G924" s="372" t="str">
        <f>VLOOKUP(N924,'BANG THAM CHIEU'!C:E,3,0)</f>
        <v>PRB-2113</v>
      </c>
      <c r="H924" s="53">
        <v>6</v>
      </c>
      <c r="J924" s="10" t="str">
        <f>VLOOKUP(N924,'BANG THAM CHIEU'!C:E,2,0)</f>
        <v>MB1.4</v>
      </c>
      <c r="K924" s="590">
        <f>VLOOKUP(G924,'BANG THAM CHIEU'!$E$4:F1986,2,0)*H924</f>
        <v>2100000</v>
      </c>
      <c r="L924" s="598">
        <f t="shared" si="14"/>
        <v>90.493837800568812</v>
      </c>
      <c r="N924" s="31" t="s">
        <v>7245</v>
      </c>
      <c r="O924" s="527">
        <v>44340</v>
      </c>
      <c r="P924" s="529" t="s">
        <v>10664</v>
      </c>
      <c r="Q924" s="122" t="s">
        <v>10264</v>
      </c>
      <c r="R924" s="123">
        <v>5</v>
      </c>
      <c r="S924" s="122" t="s">
        <v>7616</v>
      </c>
      <c r="T924" s="396" t="s">
        <v>8693</v>
      </c>
      <c r="V924"/>
    </row>
    <row r="925" spans="1:22" hidden="1" x14ac:dyDescent="0.25">
      <c r="A925" s="31">
        <v>3848</v>
      </c>
      <c r="B925" s="33" t="s">
        <v>300</v>
      </c>
      <c r="D925" s="34" t="s">
        <v>301</v>
      </c>
      <c r="E925" s="35" t="s">
        <v>10</v>
      </c>
      <c r="F925" s="35"/>
      <c r="G925" s="372" t="str">
        <f>VLOOKUP(N925,'BANG THAM CHIEU'!C:E,3,0)</f>
        <v>485.95.008</v>
      </c>
      <c r="H925" s="53">
        <v>2</v>
      </c>
      <c r="J925" s="10" t="str">
        <f>VLOOKUP(N925,'BANG THAM CHIEU'!C:E,2,0)</f>
        <v>MKHO</v>
      </c>
      <c r="K925" s="590">
        <f>VLOOKUP(G925,'BANG THAM CHIEU'!$E$4:F1987,2,0)*H925</f>
        <v>1400000</v>
      </c>
      <c r="L925" s="598">
        <f t="shared" si="14"/>
        <v>60.329225200379213</v>
      </c>
      <c r="N925" s="187" t="s">
        <v>9241</v>
      </c>
      <c r="O925" s="527">
        <v>44340</v>
      </c>
      <c r="P925" s="529" t="s">
        <v>10664</v>
      </c>
      <c r="Q925" s="122" t="s">
        <v>10264</v>
      </c>
      <c r="R925" s="123">
        <v>5</v>
      </c>
      <c r="S925" s="122" t="s">
        <v>7616</v>
      </c>
      <c r="T925" s="396" t="s">
        <v>10275</v>
      </c>
      <c r="V925"/>
    </row>
    <row r="926" spans="1:22" ht="30" hidden="1" x14ac:dyDescent="0.25">
      <c r="A926" s="31">
        <v>3848</v>
      </c>
      <c r="B926" s="33" t="s">
        <v>300</v>
      </c>
      <c r="D926" s="34" t="s">
        <v>301</v>
      </c>
      <c r="E926" s="35" t="s">
        <v>10</v>
      </c>
      <c r="G926" s="372" t="str">
        <f>VLOOKUP(N926,'BANG THAM CHIEU'!C:E,3,0)</f>
        <v>B-0566NT</v>
      </c>
      <c r="H926" s="53">
        <v>5</v>
      </c>
      <c r="J926" s="10" t="str">
        <f>VLOOKUP(N926,'BANG THAM CHIEU'!C:E,2,0)</f>
        <v>MA2.1</v>
      </c>
      <c r="K926" s="590">
        <f>VLOOKUP(G926,'BANG THAM CHIEU'!$E$4:F1988,2,0)*H926</f>
        <v>5250000</v>
      </c>
      <c r="L926" s="598">
        <f t="shared" si="14"/>
        <v>226.23459450142204</v>
      </c>
      <c r="N926" s="151" t="s">
        <v>7302</v>
      </c>
      <c r="O926" s="527">
        <v>44342</v>
      </c>
      <c r="P926" s="529" t="s">
        <v>10664</v>
      </c>
      <c r="Q926" s="122" t="s">
        <v>10264</v>
      </c>
      <c r="R926" s="123">
        <v>5</v>
      </c>
      <c r="S926" s="122" t="s">
        <v>10114</v>
      </c>
      <c r="T926" s="396" t="s">
        <v>10258</v>
      </c>
      <c r="V926"/>
    </row>
    <row r="927" spans="1:22" hidden="1" x14ac:dyDescent="0.25">
      <c r="A927" s="31">
        <v>3848</v>
      </c>
      <c r="B927" s="33" t="s">
        <v>300</v>
      </c>
      <c r="D927" s="34" t="s">
        <v>301</v>
      </c>
      <c r="E927" s="35" t="s">
        <v>10</v>
      </c>
      <c r="F927" s="35"/>
      <c r="G927" s="372" t="str">
        <f>VLOOKUP(N927,'BANG THAM CHIEU'!C:E,3,0)</f>
        <v>B2</v>
      </c>
      <c r="H927" s="53">
        <v>1</v>
      </c>
      <c r="J927" s="10" t="str">
        <f>VLOOKUP(N927,'BANG THAM CHIEU'!C:E,2,0)</f>
        <v>MA1.3</v>
      </c>
      <c r="K927" s="590">
        <f>VLOOKUP(G927,'BANG THAM CHIEU'!$E$4:F1989,2,0)*H927</f>
        <v>32000</v>
      </c>
      <c r="L927" s="598">
        <f t="shared" si="14"/>
        <v>1.3789537188658105</v>
      </c>
      <c r="N927" s="11" t="s">
        <v>2573</v>
      </c>
      <c r="O927" s="527">
        <v>44343</v>
      </c>
      <c r="P927" s="529" t="s">
        <v>10664</v>
      </c>
      <c r="Q927" s="122" t="s">
        <v>10264</v>
      </c>
      <c r="R927" s="123">
        <v>5</v>
      </c>
      <c r="S927" s="122" t="s">
        <v>7616</v>
      </c>
      <c r="T927" s="396" t="s">
        <v>8693</v>
      </c>
      <c r="V927"/>
    </row>
    <row r="928" spans="1:22" hidden="1" x14ac:dyDescent="0.25">
      <c r="A928" s="31">
        <v>3848</v>
      </c>
      <c r="B928" s="33" t="s">
        <v>300</v>
      </c>
      <c r="D928" s="34" t="s">
        <v>301</v>
      </c>
      <c r="E928" s="35" t="s">
        <v>10</v>
      </c>
      <c r="G928" s="372" t="str">
        <f>VLOOKUP(N928,'BANG THAM CHIEU'!C:E,3,0)</f>
        <v>MK2</v>
      </c>
      <c r="H928" s="53">
        <v>1</v>
      </c>
      <c r="J928" s="10" t="str">
        <f>VLOOKUP(N928,'BANG THAM CHIEU'!C:E,2,0)</f>
        <v>MA2.2</v>
      </c>
      <c r="K928" s="590">
        <f>VLOOKUP(G928,'BANG THAM CHIEU'!$E$4:F1990,2,0)*H928</f>
        <v>270000</v>
      </c>
      <c r="L928" s="598">
        <f t="shared" si="14"/>
        <v>11.634922002930276</v>
      </c>
      <c r="N928" s="46" t="s">
        <v>9649</v>
      </c>
      <c r="O928" s="527">
        <v>44345</v>
      </c>
      <c r="P928" s="529" t="s">
        <v>10664</v>
      </c>
      <c r="Q928" s="122" t="s">
        <v>10264</v>
      </c>
      <c r="R928" s="123">
        <v>5</v>
      </c>
      <c r="S928" s="122" t="s">
        <v>8816</v>
      </c>
      <c r="T928" s="396" t="s">
        <v>10292</v>
      </c>
      <c r="V928"/>
    </row>
    <row r="929" spans="1:22" hidden="1" x14ac:dyDescent="0.25">
      <c r="A929" s="31">
        <v>3848</v>
      </c>
      <c r="B929" s="33" t="s">
        <v>300</v>
      </c>
      <c r="D929" s="34" t="s">
        <v>301</v>
      </c>
      <c r="E929" s="35" t="s">
        <v>10</v>
      </c>
      <c r="F929" s="35"/>
      <c r="G929" s="372" t="str">
        <f>VLOOKUP(N929,'BANG THAM CHIEU'!C:E,3,0)</f>
        <v>B-444.3</v>
      </c>
      <c r="H929" s="53">
        <v>1</v>
      </c>
      <c r="J929" s="10" t="str">
        <f>VLOOKUP(N929,'BANG THAM CHIEU'!C:E,2,0)</f>
        <v>MA1.2</v>
      </c>
      <c r="K929" s="590">
        <f>VLOOKUP(G929,'BANG THAM CHIEU'!$E$4:F1991,2,0)*H929</f>
        <v>221591</v>
      </c>
      <c r="L929" s="598">
        <f t="shared" si="14"/>
        <v>9.5488666724123075</v>
      </c>
      <c r="N929" s="171" t="s">
        <v>4449</v>
      </c>
      <c r="O929" s="527">
        <v>44345</v>
      </c>
      <c r="P929" s="529" t="s">
        <v>10664</v>
      </c>
      <c r="Q929" s="122" t="s">
        <v>10264</v>
      </c>
      <c r="R929" s="123">
        <v>5</v>
      </c>
      <c r="S929" s="122" t="s">
        <v>8816</v>
      </c>
      <c r="T929" s="396" t="s">
        <v>10292</v>
      </c>
      <c r="V929"/>
    </row>
    <row r="930" spans="1:22" hidden="1" x14ac:dyDescent="0.25">
      <c r="A930" s="31">
        <v>3848</v>
      </c>
      <c r="B930" s="33" t="s">
        <v>300</v>
      </c>
      <c r="D930" s="34" t="s">
        <v>301</v>
      </c>
      <c r="E930" s="35" t="s">
        <v>10</v>
      </c>
      <c r="G930" s="372" t="str">
        <f>VLOOKUP(N930,'BANG THAM CHIEU'!C:E,3,0)</f>
        <v>B-4</v>
      </c>
      <c r="H930" s="53">
        <v>2</v>
      </c>
      <c r="J930" s="10" t="str">
        <f>VLOOKUP(N930,'BANG THAM CHIEU'!C:E,2,0)</f>
        <v>MA1.2</v>
      </c>
      <c r="K930" s="590">
        <f>VLOOKUP(G930,'BANG THAM CHIEU'!$E$4:F1992,2,0)*H930</f>
        <v>404000</v>
      </c>
      <c r="L930" s="598">
        <f t="shared" si="14"/>
        <v>17.409290700680859</v>
      </c>
      <c r="N930" s="11" t="s">
        <v>8817</v>
      </c>
      <c r="O930" s="527">
        <v>44345</v>
      </c>
      <c r="P930" s="529" t="s">
        <v>10664</v>
      </c>
      <c r="Q930" s="122" t="s">
        <v>10264</v>
      </c>
      <c r="R930" s="123">
        <v>5</v>
      </c>
      <c r="S930" s="122" t="s">
        <v>8816</v>
      </c>
      <c r="T930" s="396" t="s">
        <v>10292</v>
      </c>
      <c r="V930"/>
    </row>
    <row r="931" spans="1:22" hidden="1" x14ac:dyDescent="0.25">
      <c r="A931" s="31">
        <v>3848</v>
      </c>
      <c r="B931" s="33" t="s">
        <v>300</v>
      </c>
      <c r="D931" s="34" t="s">
        <v>301</v>
      </c>
      <c r="E931" s="35" t="s">
        <v>10</v>
      </c>
      <c r="F931" s="35"/>
      <c r="G931" s="372" t="str">
        <f>VLOOKUP(N931,'BANG THAM CHIEU'!C:E,3,0)</f>
        <v>B-210</v>
      </c>
      <c r="H931" s="53">
        <v>1</v>
      </c>
      <c r="J931" s="10" t="str">
        <f>VLOOKUP(N931,'BANG THAM CHIEU'!C:E,2,0)</f>
        <v>MA1.2</v>
      </c>
      <c r="K931" s="590">
        <f>VLOOKUP(G931,'BANG THAM CHIEU'!$E$4:F1993,2,0)*H931</f>
        <v>175000</v>
      </c>
      <c r="L931" s="598">
        <f t="shared" si="14"/>
        <v>7.5411531500474016</v>
      </c>
      <c r="N931" s="11" t="s">
        <v>6703</v>
      </c>
      <c r="O931" s="527">
        <v>44345</v>
      </c>
      <c r="P931" s="529" t="s">
        <v>10664</v>
      </c>
      <c r="Q931" s="122" t="s">
        <v>10264</v>
      </c>
      <c r="R931" s="123">
        <v>5</v>
      </c>
      <c r="S931" s="122" t="s">
        <v>8816</v>
      </c>
      <c r="T931" s="396" t="s">
        <v>10292</v>
      </c>
      <c r="V931"/>
    </row>
    <row r="932" spans="1:22" hidden="1" x14ac:dyDescent="0.25">
      <c r="A932" s="31">
        <v>3848</v>
      </c>
      <c r="B932" s="33" t="s">
        <v>300</v>
      </c>
      <c r="D932" s="34" t="s">
        <v>301</v>
      </c>
      <c r="E932" s="35" t="s">
        <v>10</v>
      </c>
      <c r="G932" s="372" t="str">
        <f>VLOOKUP(N932,'BANG THAM CHIEU'!C:E,3,0)</f>
        <v>BT-01</v>
      </c>
      <c r="H932" s="53">
        <v>2</v>
      </c>
      <c r="J932" s="10" t="str">
        <f>VLOOKUP(N932,'BANG THAM CHIEU'!C:E,2,0)</f>
        <v>MA2.2</v>
      </c>
      <c r="K932" s="590">
        <f>VLOOKUP(G932,'BANG THAM CHIEU'!$E$4:F1994,2,0)*H932</f>
        <v>24000</v>
      </c>
      <c r="L932" s="598">
        <f t="shared" si="14"/>
        <v>1.0342152891493579</v>
      </c>
      <c r="N932" s="11" t="s">
        <v>10072</v>
      </c>
      <c r="O932" s="527">
        <v>44345</v>
      </c>
      <c r="P932" s="529" t="s">
        <v>10664</v>
      </c>
      <c r="Q932" s="122" t="s">
        <v>10264</v>
      </c>
      <c r="R932" s="123">
        <v>5</v>
      </c>
      <c r="S932" s="122" t="s">
        <v>8816</v>
      </c>
      <c r="T932" s="396" t="s">
        <v>10292</v>
      </c>
      <c r="V932"/>
    </row>
    <row r="933" spans="1:22" hidden="1" x14ac:dyDescent="0.25">
      <c r="A933" s="31">
        <v>3848</v>
      </c>
      <c r="B933" s="33" t="s">
        <v>300</v>
      </c>
      <c r="D933" s="34" t="s">
        <v>301</v>
      </c>
      <c r="E933" s="35" t="s">
        <v>10</v>
      </c>
      <c r="F933" s="35"/>
      <c r="G933" s="399" t="str">
        <f>VLOOKUP(N933,'BANG THAM CHIEU'!C:E,3,0)</f>
        <v>MK2</v>
      </c>
      <c r="H933" s="53">
        <v>1</v>
      </c>
      <c r="J933" s="10" t="str">
        <f>VLOOKUP(N933,'BANG THAM CHIEU'!C:E,2,0)</f>
        <v>MA2.2</v>
      </c>
      <c r="K933" s="590">
        <f>VLOOKUP(G933,'BANG THAM CHIEU'!$E$4:F1995,2,0)*H933</f>
        <v>270000</v>
      </c>
      <c r="L933" s="598">
        <f t="shared" si="14"/>
        <v>11.634922002930276</v>
      </c>
      <c r="N933" s="11" t="s">
        <v>9649</v>
      </c>
      <c r="O933" s="527">
        <v>44348</v>
      </c>
      <c r="P933" s="529" t="s">
        <v>10664</v>
      </c>
      <c r="Q933" s="122" t="s">
        <v>10294</v>
      </c>
      <c r="R933" s="123">
        <v>5</v>
      </c>
      <c r="S933" s="122" t="s">
        <v>10114</v>
      </c>
      <c r="T933" s="396" t="s">
        <v>10296</v>
      </c>
      <c r="V933"/>
    </row>
    <row r="934" spans="1:22" hidden="1" x14ac:dyDescent="0.25">
      <c r="A934" s="31">
        <v>3848</v>
      </c>
      <c r="B934" s="33" t="s">
        <v>300</v>
      </c>
      <c r="D934" s="34" t="s">
        <v>301</v>
      </c>
      <c r="E934" s="35" t="s">
        <v>10</v>
      </c>
      <c r="G934" s="399">
        <f>VLOOKUP(N934,'BANG THAM CHIEU'!C:E,3,0)</f>
        <v>2901108400</v>
      </c>
      <c r="H934" s="53">
        <v>1</v>
      </c>
      <c r="J934" s="10" t="str">
        <f>VLOOKUP(N934,'BANG THAM CHIEU'!C:E,2,0)</f>
        <v>MA1.1</v>
      </c>
      <c r="K934" s="590">
        <f>VLOOKUP(G934,'BANG THAM CHIEU'!$E$4:F1996,2,0)*H934</f>
        <v>17518400</v>
      </c>
      <c r="L934" s="598">
        <f t="shared" si="14"/>
        <v>754.90821339308798</v>
      </c>
      <c r="N934" s="31" t="s">
        <v>9010</v>
      </c>
      <c r="O934" s="527">
        <v>44349</v>
      </c>
      <c r="P934" s="529" t="s">
        <v>10664</v>
      </c>
      <c r="Q934" s="122" t="s">
        <v>10294</v>
      </c>
      <c r="R934" s="123">
        <v>5</v>
      </c>
      <c r="S934" s="122" t="s">
        <v>7615</v>
      </c>
      <c r="T934" s="396" t="s">
        <v>10219</v>
      </c>
      <c r="V934"/>
    </row>
    <row r="935" spans="1:22" hidden="1" x14ac:dyDescent="0.25">
      <c r="A935" s="31">
        <v>3848</v>
      </c>
      <c r="B935" s="33" t="s">
        <v>300</v>
      </c>
      <c r="D935" s="34" t="s">
        <v>301</v>
      </c>
      <c r="E935" s="35" t="s">
        <v>10</v>
      </c>
      <c r="F935" s="35"/>
      <c r="G935" s="399" t="str">
        <f>VLOOKUP(N935,'BANG THAM CHIEU'!C:E,3,0)</f>
        <v>B1</v>
      </c>
      <c r="H935" s="53">
        <v>5</v>
      </c>
      <c r="J935" s="10" t="str">
        <f>VLOOKUP(N935,'BANG THAM CHIEU'!C:E,2,0)</f>
        <v>MA1.3</v>
      </c>
      <c r="K935" s="590">
        <f>VLOOKUP(G935,'BANG THAM CHIEU'!$E$4:F1997,2,0)*H935</f>
        <v>160000</v>
      </c>
      <c r="L935" s="598">
        <f t="shared" si="14"/>
        <v>6.8947685943290526</v>
      </c>
      <c r="N935" s="171" t="s">
        <v>2572</v>
      </c>
      <c r="O935" s="527">
        <v>44349</v>
      </c>
      <c r="P935" s="529" t="s">
        <v>10664</v>
      </c>
      <c r="Q935" s="122" t="s">
        <v>10294</v>
      </c>
      <c r="R935" s="123">
        <v>5</v>
      </c>
      <c r="S935" s="122" t="s">
        <v>9612</v>
      </c>
      <c r="T935" s="396" t="s">
        <v>10300</v>
      </c>
      <c r="V935"/>
    </row>
    <row r="936" spans="1:22" ht="75" hidden="1" x14ac:dyDescent="0.25">
      <c r="A936" s="31">
        <v>3848</v>
      </c>
      <c r="B936" s="33" t="s">
        <v>300</v>
      </c>
      <c r="D936" s="34" t="s">
        <v>301</v>
      </c>
      <c r="E936" s="35" t="s">
        <v>10</v>
      </c>
      <c r="G936" s="399" t="str">
        <f>VLOOKUP(N936,'BANG THAM CHIEU'!C:E,3,0)</f>
        <v>ĐHA0-02</v>
      </c>
      <c r="H936" s="53">
        <v>1</v>
      </c>
      <c r="J936" s="10" t="str">
        <f>VLOOKUP(N936,'BANG THAM CHIEU'!C:E,2,0)</f>
        <v>MB1.2</v>
      </c>
      <c r="K936" s="590">
        <f>VLOOKUP(G936,'BANG THAM CHIEU'!$E$4:F1998,2,0)*H936</f>
        <v>625000</v>
      </c>
      <c r="L936" s="598">
        <f t="shared" si="14"/>
        <v>26.932689821597862</v>
      </c>
      <c r="N936" s="171" t="s">
        <v>7308</v>
      </c>
      <c r="O936" s="527">
        <v>44350</v>
      </c>
      <c r="P936" s="529" t="s">
        <v>10664</v>
      </c>
      <c r="Q936" s="122" t="s">
        <v>10294</v>
      </c>
      <c r="R936" s="123">
        <v>5</v>
      </c>
      <c r="S936" s="122" t="s">
        <v>10114</v>
      </c>
      <c r="T936" s="397" t="s">
        <v>10296</v>
      </c>
      <c r="V936"/>
    </row>
    <row r="937" spans="1:22" hidden="1" x14ac:dyDescent="0.25">
      <c r="A937" s="31">
        <v>3848</v>
      </c>
      <c r="B937" s="33" t="s">
        <v>300</v>
      </c>
      <c r="D937" s="34" t="s">
        <v>301</v>
      </c>
      <c r="E937" s="35" t="s">
        <v>10</v>
      </c>
      <c r="F937" s="35"/>
      <c r="G937" s="399" t="str">
        <f>VLOOKUP(N937,'BANG THAM CHIEU'!C:E,3,0)</f>
        <v>V2.5cm</v>
      </c>
      <c r="H937" s="53">
        <v>10</v>
      </c>
      <c r="J937" s="10" t="str">
        <f>VLOOKUP(N937,'BANG THAM CHIEU'!C:E,2,0)</f>
        <v>MA2.3</v>
      </c>
      <c r="K937" s="590">
        <f>VLOOKUP(G937,'BANG THAM CHIEU'!$E$4:F1999,2,0)*H937</f>
        <v>420000</v>
      </c>
      <c r="L937" s="598">
        <f t="shared" si="14"/>
        <v>18.098767560113764</v>
      </c>
      <c r="N937" s="11" t="s">
        <v>7331</v>
      </c>
      <c r="O937" s="527">
        <v>44352</v>
      </c>
      <c r="P937" s="529" t="s">
        <v>10664</v>
      </c>
      <c r="Q937" s="122" t="s">
        <v>10294</v>
      </c>
      <c r="R937" s="123">
        <v>5</v>
      </c>
      <c r="S937" s="122" t="s">
        <v>9630</v>
      </c>
      <c r="T937" s="397" t="s">
        <v>10305</v>
      </c>
      <c r="V937"/>
    </row>
    <row r="938" spans="1:22" hidden="1" x14ac:dyDescent="0.25">
      <c r="A938" s="31">
        <v>3848</v>
      </c>
      <c r="B938" s="33" t="s">
        <v>300</v>
      </c>
      <c r="D938" s="34" t="s">
        <v>301</v>
      </c>
      <c r="E938" s="35" t="s">
        <v>10</v>
      </c>
      <c r="G938" s="399" t="str">
        <f>VLOOKUP(N938,'BANG THAM CHIEU'!C:E,3,0)</f>
        <v>B-020</v>
      </c>
      <c r="H938" s="53">
        <v>5</v>
      </c>
      <c r="J938" s="10" t="str">
        <f>VLOOKUP(N938,'BANG THAM CHIEU'!C:E,2,0)</f>
        <v>MA2.3</v>
      </c>
      <c r="K938" s="590">
        <f>VLOOKUP(G938,'BANG THAM CHIEU'!$E$4:F2000,2,0)*H938</f>
        <v>290000</v>
      </c>
      <c r="L938" s="598">
        <f t="shared" si="14"/>
        <v>12.496768077221409</v>
      </c>
      <c r="N938" s="11" t="s">
        <v>7327</v>
      </c>
      <c r="O938" s="527">
        <v>44352</v>
      </c>
      <c r="P938" s="529" t="s">
        <v>10664</v>
      </c>
      <c r="Q938" s="122" t="s">
        <v>10294</v>
      </c>
      <c r="R938" s="123">
        <v>5</v>
      </c>
      <c r="S938" s="122" t="s">
        <v>9630</v>
      </c>
      <c r="T938" s="397" t="s">
        <v>10305</v>
      </c>
      <c r="V938"/>
    </row>
    <row r="939" spans="1:22" hidden="1" x14ac:dyDescent="0.25">
      <c r="A939" s="31">
        <v>3848</v>
      </c>
      <c r="B939" s="33" t="s">
        <v>300</v>
      </c>
      <c r="D939" s="34" t="s">
        <v>301</v>
      </c>
      <c r="E939" s="35" t="s">
        <v>10</v>
      </c>
      <c r="F939" s="35"/>
      <c r="G939" s="399">
        <f>VLOOKUP(N939,'BANG THAM CHIEU'!C:E,3,0)</f>
        <v>27894840</v>
      </c>
      <c r="H939" s="53">
        <v>1</v>
      </c>
      <c r="J939" s="10" t="str">
        <f>VLOOKUP(N939,'BANG THAM CHIEU'!C:E,2,0)</f>
        <v>MA1.2</v>
      </c>
      <c r="K939" s="590">
        <f>VLOOKUP(G939,'BANG THAM CHIEU'!$E$4:F2001,2,0)*H939</f>
        <v>346000</v>
      </c>
      <c r="L939" s="598">
        <f t="shared" si="14"/>
        <v>14.909937085236576</v>
      </c>
      <c r="N939" s="11" t="s">
        <v>10315</v>
      </c>
      <c r="O939" s="527">
        <v>44352</v>
      </c>
      <c r="P939" s="529" t="s">
        <v>10664</v>
      </c>
      <c r="Q939" s="122" t="s">
        <v>10294</v>
      </c>
      <c r="R939" s="123">
        <v>5</v>
      </c>
      <c r="S939" s="122" t="s">
        <v>7615</v>
      </c>
      <c r="T939" s="397"/>
      <c r="V939"/>
    </row>
    <row r="940" spans="1:22" hidden="1" x14ac:dyDescent="0.25">
      <c r="A940" s="31">
        <v>3848</v>
      </c>
      <c r="B940" s="33" t="s">
        <v>300</v>
      </c>
      <c r="D940" s="34" t="s">
        <v>301</v>
      </c>
      <c r="E940" s="35" t="s">
        <v>10</v>
      </c>
      <c r="G940" s="399">
        <f>VLOOKUP(N940,'BANG THAM CHIEU'!C:E,3,0)</f>
        <v>51067599</v>
      </c>
      <c r="H940" s="53">
        <v>1</v>
      </c>
      <c r="J940" s="10" t="str">
        <f>VLOOKUP(N940,'BANG THAM CHIEU'!C:E,2,0)</f>
        <v>MA1.2</v>
      </c>
      <c r="K940" s="590">
        <f>VLOOKUP(G940,'BANG THAM CHIEU'!$E$4:F2002,2,0)*H940</f>
        <v>2002000</v>
      </c>
      <c r="L940" s="598">
        <f t="shared" si="14"/>
        <v>86.270792036542275</v>
      </c>
      <c r="M940" s="53" t="s">
        <v>7631</v>
      </c>
      <c r="N940" s="11" t="s">
        <v>10316</v>
      </c>
      <c r="O940" s="527">
        <v>44352</v>
      </c>
      <c r="P940" s="529" t="s">
        <v>10664</v>
      </c>
      <c r="Q940" s="122" t="s">
        <v>10294</v>
      </c>
      <c r="R940" s="123">
        <v>5</v>
      </c>
      <c r="S940" s="124" t="s">
        <v>7615</v>
      </c>
      <c r="T940" s="396"/>
      <c r="V940"/>
    </row>
    <row r="941" spans="1:22" hidden="1" x14ac:dyDescent="0.25">
      <c r="A941" s="31">
        <v>3848</v>
      </c>
      <c r="B941" s="33" t="s">
        <v>300</v>
      </c>
      <c r="C941" s="53" t="s">
        <v>10529</v>
      </c>
      <c r="D941" s="34" t="s">
        <v>301</v>
      </c>
      <c r="E941" s="35" t="s">
        <v>10</v>
      </c>
      <c r="F941" s="35">
        <v>1</v>
      </c>
      <c r="G941" s="372" t="str">
        <f>VLOOKUP(N941,'BANG THAM CHIEU'!C:E,3,0)</f>
        <v>ID055819</v>
      </c>
      <c r="H941" s="53">
        <v>2</v>
      </c>
      <c r="J941" s="10" t="str">
        <f>VLOOKUP(N941,'BANG THAM CHIEU'!C:E,2,0)</f>
        <v>MC2.2</v>
      </c>
      <c r="K941" s="590">
        <f>VLOOKUP(G941,'BANG THAM CHIEU'!$E$4:F2003,2,0)*H941</f>
        <v>240000</v>
      </c>
      <c r="L941" s="598">
        <f t="shared" si="14"/>
        <v>10.34215289149358</v>
      </c>
      <c r="M941" s="53" t="s">
        <v>9529</v>
      </c>
      <c r="N941" s="31" t="s">
        <v>4547</v>
      </c>
      <c r="O941" s="527">
        <v>44354</v>
      </c>
      <c r="P941" s="529" t="s">
        <v>10664</v>
      </c>
      <c r="Q941" s="122" t="s">
        <v>10428</v>
      </c>
      <c r="R941" s="123">
        <v>6</v>
      </c>
      <c r="S941" s="122" t="s">
        <v>10114</v>
      </c>
      <c r="T941" s="396" t="s">
        <v>10258</v>
      </c>
      <c r="V941"/>
    </row>
    <row r="942" spans="1:22" hidden="1" x14ac:dyDescent="0.25">
      <c r="A942" s="31">
        <v>3848</v>
      </c>
      <c r="B942" s="33" t="s">
        <v>300</v>
      </c>
      <c r="C942" s="53" t="s">
        <v>10529</v>
      </c>
      <c r="D942" s="34" t="s">
        <v>301</v>
      </c>
      <c r="E942" s="35" t="s">
        <v>10</v>
      </c>
      <c r="F942" s="54">
        <v>2</v>
      </c>
      <c r="G942" s="372" t="str">
        <f>VLOOKUP(N942,'BANG THAM CHIEU'!C:E,3,0)</f>
        <v>ID057029</v>
      </c>
      <c r="H942" s="53">
        <v>4</v>
      </c>
      <c r="J942" s="10" t="str">
        <f>VLOOKUP(N942,'BANG THAM CHIEU'!C:E,2,0)</f>
        <v>MB2.2</v>
      </c>
      <c r="K942" s="590">
        <f>VLOOKUP(G942,'BANG THAM CHIEU'!$E$4:F2004,2,0)*H942</f>
        <v>268000</v>
      </c>
      <c r="L942" s="598">
        <f t="shared" si="14"/>
        <v>11.548737395501163</v>
      </c>
      <c r="M942" s="53" t="s">
        <v>9530</v>
      </c>
      <c r="N942" s="11" t="s">
        <v>10250</v>
      </c>
      <c r="O942" s="527">
        <v>44354</v>
      </c>
      <c r="P942" s="529" t="s">
        <v>10664</v>
      </c>
      <c r="Q942" s="122" t="s">
        <v>10428</v>
      </c>
      <c r="R942" s="123">
        <v>6</v>
      </c>
      <c r="S942" s="122" t="s">
        <v>7619</v>
      </c>
      <c r="T942" s="396" t="s">
        <v>10429</v>
      </c>
      <c r="V942"/>
    </row>
    <row r="943" spans="1:22" hidden="1" x14ac:dyDescent="0.25">
      <c r="A943" s="31">
        <v>3848</v>
      </c>
      <c r="B943" s="33" t="s">
        <v>300</v>
      </c>
      <c r="C943" s="53" t="s">
        <v>10529</v>
      </c>
      <c r="D943" s="34" t="s">
        <v>301</v>
      </c>
      <c r="E943" s="35" t="s">
        <v>10</v>
      </c>
      <c r="F943" s="35">
        <v>3</v>
      </c>
      <c r="G943" s="372" t="str">
        <f>VLOOKUP(N943,'BANG THAM CHIEU'!C:E,3,0)</f>
        <v>ID055520</v>
      </c>
      <c r="H943" s="53">
        <v>2</v>
      </c>
      <c r="J943" s="10" t="str">
        <f>VLOOKUP(N943,'BANG THAM CHIEU'!C:E,2,0)</f>
        <v>MB1.1</v>
      </c>
      <c r="K943" s="590">
        <f>VLOOKUP(G943,'BANG THAM CHIEU'!$E$4:F2005,2,0)*H943</f>
        <v>110000</v>
      </c>
      <c r="L943" s="598">
        <f t="shared" si="14"/>
        <v>4.7401534086012242</v>
      </c>
      <c r="M943" s="53" t="s">
        <v>9530</v>
      </c>
      <c r="N943" s="11" t="s">
        <v>2952</v>
      </c>
      <c r="O943" s="527">
        <v>44354</v>
      </c>
      <c r="P943" s="529" t="s">
        <v>10664</v>
      </c>
      <c r="Q943" s="122" t="s">
        <v>10428</v>
      </c>
      <c r="R943" s="123">
        <v>6</v>
      </c>
      <c r="S943" s="122" t="s">
        <v>7616</v>
      </c>
      <c r="T943" s="396" t="s">
        <v>10432</v>
      </c>
      <c r="V943"/>
    </row>
    <row r="944" spans="1:22" hidden="1" x14ac:dyDescent="0.25">
      <c r="A944" s="31">
        <v>3848</v>
      </c>
      <c r="B944" s="33" t="s">
        <v>300</v>
      </c>
      <c r="C944" s="53" t="s">
        <v>10529</v>
      </c>
      <c r="D944" s="34" t="s">
        <v>301</v>
      </c>
      <c r="E944" s="35" t="s">
        <v>10</v>
      </c>
      <c r="F944" s="54">
        <v>4</v>
      </c>
      <c r="G944" s="372" t="str">
        <f>VLOOKUP(N944,'BANG THAM CHIEU'!C:E,3,0)</f>
        <v>ID057319</v>
      </c>
      <c r="H944" s="53">
        <v>1</v>
      </c>
      <c r="J944" s="10" t="str">
        <f>VLOOKUP(N944,'BANG THAM CHIEU'!C:E,2,0)</f>
        <v>MB2.3</v>
      </c>
      <c r="K944" s="590">
        <f>VLOOKUP(G944,'BANG THAM CHIEU'!$E$4:F2006,2,0)*H944</f>
        <v>65000</v>
      </c>
      <c r="L944" s="598">
        <f t="shared" si="14"/>
        <v>2.8009997414461778</v>
      </c>
      <c r="M944" s="53" t="s">
        <v>9530</v>
      </c>
      <c r="N944" s="31" t="s">
        <v>6954</v>
      </c>
      <c r="O944" s="527">
        <v>44355</v>
      </c>
      <c r="P944" s="529" t="s">
        <v>10664</v>
      </c>
      <c r="Q944" s="122" t="s">
        <v>10428</v>
      </c>
      <c r="R944" s="123">
        <v>6</v>
      </c>
      <c r="S944" s="122" t="s">
        <v>9850</v>
      </c>
      <c r="T944" s="396" t="s">
        <v>8693</v>
      </c>
      <c r="V944"/>
    </row>
    <row r="945" spans="1:22" hidden="1" x14ac:dyDescent="0.25">
      <c r="A945" s="31">
        <v>3848</v>
      </c>
      <c r="B945" s="33" t="s">
        <v>300</v>
      </c>
      <c r="C945" s="53" t="s">
        <v>10529</v>
      </c>
      <c r="D945" s="34" t="s">
        <v>301</v>
      </c>
      <c r="E945" s="35" t="s">
        <v>10</v>
      </c>
      <c r="F945" s="35">
        <v>5</v>
      </c>
      <c r="G945" s="372" t="str">
        <f>VLOOKUP(N945,'BANG THAM CHIEU'!C:E,3,0)</f>
        <v>ID055549</v>
      </c>
      <c r="H945" s="53">
        <v>2</v>
      </c>
      <c r="J945" s="10" t="str">
        <f>VLOOKUP(N945,'BANG THAM CHIEU'!C:E,2,0)</f>
        <v>MB2.2</v>
      </c>
      <c r="K945" s="590">
        <f>VLOOKUP(G945,'BANG THAM CHIEU'!$E$4:F2007,2,0)*H945</f>
        <v>20000</v>
      </c>
      <c r="L945" s="598">
        <f t="shared" si="14"/>
        <v>0.86184607429113158</v>
      </c>
      <c r="M945" s="53" t="s">
        <v>9530</v>
      </c>
      <c r="N945" s="11" t="s">
        <v>7305</v>
      </c>
      <c r="O945" s="527">
        <v>44355</v>
      </c>
      <c r="P945" s="529" t="s">
        <v>10664</v>
      </c>
      <c r="Q945" s="122" t="s">
        <v>10428</v>
      </c>
      <c r="R945" s="123">
        <v>6</v>
      </c>
      <c r="S945" s="122" t="s">
        <v>9850</v>
      </c>
      <c r="T945" s="396" t="s">
        <v>8693</v>
      </c>
      <c r="V945"/>
    </row>
    <row r="946" spans="1:22" hidden="1" x14ac:dyDescent="0.25">
      <c r="A946" s="31">
        <v>3848</v>
      </c>
      <c r="B946" s="33" t="s">
        <v>300</v>
      </c>
      <c r="C946" s="53" t="s">
        <v>10529</v>
      </c>
      <c r="D946" s="34" t="s">
        <v>301</v>
      </c>
      <c r="E946" s="35" t="s">
        <v>10</v>
      </c>
      <c r="F946" s="54">
        <v>6</v>
      </c>
      <c r="G946" s="372" t="str">
        <f>VLOOKUP(N946,'BANG THAM CHIEU'!C:E,3,0)</f>
        <v>ID057319</v>
      </c>
      <c r="H946" s="53">
        <v>2</v>
      </c>
      <c r="J946" s="10" t="str">
        <f>VLOOKUP(N946,'BANG THAM CHIEU'!C:E,2,0)</f>
        <v>MB2.3</v>
      </c>
      <c r="K946" s="590">
        <f>VLOOKUP(G946,'BANG THAM CHIEU'!$E$4:F2008,2,0)*H946</f>
        <v>130000</v>
      </c>
      <c r="L946" s="598">
        <f t="shared" si="14"/>
        <v>5.6019994828923556</v>
      </c>
      <c r="M946" s="53" t="s">
        <v>9530</v>
      </c>
      <c r="N946" s="31" t="s">
        <v>6954</v>
      </c>
      <c r="O946" s="527">
        <v>44355</v>
      </c>
      <c r="P946" s="529" t="s">
        <v>10664</v>
      </c>
      <c r="Q946" s="122" t="s">
        <v>10428</v>
      </c>
      <c r="R946" s="123">
        <v>6</v>
      </c>
      <c r="S946" s="122" t="s">
        <v>10114</v>
      </c>
      <c r="T946" s="396" t="s">
        <v>10258</v>
      </c>
      <c r="V946"/>
    </row>
    <row r="947" spans="1:22" hidden="1" x14ac:dyDescent="0.25">
      <c r="A947" s="31">
        <v>3848</v>
      </c>
      <c r="B947" s="33" t="s">
        <v>300</v>
      </c>
      <c r="C947" s="53" t="s">
        <v>10529</v>
      </c>
      <c r="D947" s="34" t="s">
        <v>301</v>
      </c>
      <c r="E947" s="35" t="s">
        <v>10</v>
      </c>
      <c r="F947" s="35">
        <v>7</v>
      </c>
      <c r="G947" s="372" t="str">
        <f>VLOOKUP(N947,'BANG THAM CHIEU'!C:E,3,0)</f>
        <v>ID055577</v>
      </c>
      <c r="H947" s="53">
        <v>1</v>
      </c>
      <c r="J947" s="10" t="str">
        <f>VLOOKUP(N947,'BANG THAM CHIEU'!C:E,2,0)</f>
        <v>MB2.3</v>
      </c>
      <c r="K947" s="590">
        <f>VLOOKUP(G947,'BANG THAM CHIEU'!$E$4:F2009,2,0)*H947</f>
        <v>60000</v>
      </c>
      <c r="L947" s="598">
        <f t="shared" si="14"/>
        <v>2.585538222873395</v>
      </c>
      <c r="M947" s="53" t="s">
        <v>9530</v>
      </c>
      <c r="N947" s="31" t="s">
        <v>7677</v>
      </c>
      <c r="O947" s="527">
        <v>44355</v>
      </c>
      <c r="P947" s="529" t="s">
        <v>10664</v>
      </c>
      <c r="Q947" s="122" t="s">
        <v>10428</v>
      </c>
      <c r="R947" s="123">
        <v>6</v>
      </c>
      <c r="S947" s="122" t="s">
        <v>10114</v>
      </c>
      <c r="T947" s="396" t="s">
        <v>10433</v>
      </c>
      <c r="V947"/>
    </row>
    <row r="948" spans="1:22" hidden="1" x14ac:dyDescent="0.25">
      <c r="A948" s="31">
        <v>3848</v>
      </c>
      <c r="B948" s="33" t="s">
        <v>300</v>
      </c>
      <c r="C948" s="53" t="s">
        <v>10529</v>
      </c>
      <c r="D948" s="34" t="s">
        <v>301</v>
      </c>
      <c r="E948" s="35" t="s">
        <v>10</v>
      </c>
      <c r="F948" s="54">
        <v>8</v>
      </c>
      <c r="G948" s="372" t="str">
        <f>VLOOKUP(N948,'BANG THAM CHIEU'!C:E,3,0)</f>
        <v>ID055610</v>
      </c>
      <c r="H948" s="53">
        <v>2</v>
      </c>
      <c r="J948" s="10" t="str">
        <f>VLOOKUP(N948,'BANG THAM CHIEU'!C:E,2,0)</f>
        <v>MB1.2</v>
      </c>
      <c r="K948" s="590">
        <f>VLOOKUP(G948,'BANG THAM CHIEU'!$E$4:F2010,2,0)*H948</f>
        <v>9000</v>
      </c>
      <c r="L948" s="598">
        <f t="shared" si="14"/>
        <v>0.38783073343100921</v>
      </c>
      <c r="M948" s="53" t="s">
        <v>9530</v>
      </c>
      <c r="N948" s="11" t="s">
        <v>6930</v>
      </c>
      <c r="O948" s="527">
        <v>44355</v>
      </c>
      <c r="P948" s="529" t="s">
        <v>10664</v>
      </c>
      <c r="Q948" s="122" t="s">
        <v>10428</v>
      </c>
      <c r="R948" s="123">
        <v>6</v>
      </c>
      <c r="S948" s="122" t="s">
        <v>10114</v>
      </c>
      <c r="T948" s="396" t="s">
        <v>10433</v>
      </c>
      <c r="V948"/>
    </row>
    <row r="949" spans="1:22" hidden="1" x14ac:dyDescent="0.25">
      <c r="A949" s="31">
        <v>3848</v>
      </c>
      <c r="B949" s="33" t="s">
        <v>300</v>
      </c>
      <c r="C949" s="53" t="s">
        <v>10529</v>
      </c>
      <c r="D949" s="34" t="s">
        <v>301</v>
      </c>
      <c r="E949" s="35" t="s">
        <v>10</v>
      </c>
      <c r="F949" s="35">
        <v>9</v>
      </c>
      <c r="G949" s="372" t="str">
        <f>VLOOKUP(N949,'BANG THAM CHIEU'!C:E,3,0)</f>
        <v>ID057190</v>
      </c>
      <c r="H949" s="53">
        <v>2</v>
      </c>
      <c r="J949" s="10" t="str">
        <f>VLOOKUP(N949,'BANG THAM CHIEU'!C:E,2,0)</f>
        <v>MB1.2</v>
      </c>
      <c r="K949" s="590">
        <f>VLOOKUP(G949,'BANG THAM CHIEU'!$E$4:F2011,2,0)*H949</f>
        <v>9000</v>
      </c>
      <c r="L949" s="598">
        <f t="shared" si="14"/>
        <v>0.38783073343100921</v>
      </c>
      <c r="M949" s="53" t="s">
        <v>9530</v>
      </c>
      <c r="N949" s="171" t="s">
        <v>6929</v>
      </c>
      <c r="O949" s="527">
        <v>44355</v>
      </c>
      <c r="P949" s="529" t="s">
        <v>10664</v>
      </c>
      <c r="Q949" s="122" t="s">
        <v>10428</v>
      </c>
      <c r="R949" s="123">
        <v>6</v>
      </c>
      <c r="S949" s="122" t="s">
        <v>10114</v>
      </c>
      <c r="T949" s="396" t="s">
        <v>10433</v>
      </c>
      <c r="V949"/>
    </row>
    <row r="950" spans="1:22" hidden="1" x14ac:dyDescent="0.25">
      <c r="A950" s="31">
        <v>3848</v>
      </c>
      <c r="B950" s="33" t="s">
        <v>300</v>
      </c>
      <c r="C950" s="53" t="s">
        <v>10529</v>
      </c>
      <c r="D950" s="34" t="s">
        <v>301</v>
      </c>
      <c r="E950" s="35" t="s">
        <v>10</v>
      </c>
      <c r="F950" s="54">
        <v>10</v>
      </c>
      <c r="G950" s="372" t="str">
        <f>VLOOKUP(N950,'BANG THAM CHIEU'!C:E,3,0)</f>
        <v>ID055619</v>
      </c>
      <c r="H950" s="53">
        <v>5</v>
      </c>
      <c r="J950" s="10" t="str">
        <f>VLOOKUP(N950,'BANG THAM CHIEU'!C:E,2,0)</f>
        <v>MB2.4</v>
      </c>
      <c r="K950" s="590">
        <f>VLOOKUP(G950,'BANG THAM CHIEU'!$E$4:F2012,2,0)*H950</f>
        <v>360000</v>
      </c>
      <c r="L950" s="598">
        <f t="shared" si="14"/>
        <v>15.513229337240368</v>
      </c>
      <c r="M950" s="53" t="s">
        <v>9530</v>
      </c>
      <c r="N950" s="11" t="s">
        <v>2969</v>
      </c>
      <c r="O950" s="527">
        <v>44355</v>
      </c>
      <c r="P950" s="529" t="s">
        <v>10664</v>
      </c>
      <c r="Q950" s="122" t="s">
        <v>10428</v>
      </c>
      <c r="R950" s="123">
        <v>6</v>
      </c>
      <c r="S950" s="122" t="s">
        <v>10114</v>
      </c>
      <c r="T950" s="396" t="s">
        <v>10433</v>
      </c>
      <c r="V950"/>
    </row>
    <row r="951" spans="1:22" hidden="1" x14ac:dyDescent="0.25">
      <c r="A951" s="31">
        <v>3848</v>
      </c>
      <c r="B951" s="33" t="s">
        <v>300</v>
      </c>
      <c r="C951" s="53" t="s">
        <v>10529</v>
      </c>
      <c r="D951" s="34" t="s">
        <v>301</v>
      </c>
      <c r="E951" s="35" t="s">
        <v>10</v>
      </c>
      <c r="F951" s="35">
        <v>11</v>
      </c>
      <c r="G951" s="372" t="str">
        <f>VLOOKUP(N951,'BANG THAM CHIEU'!C:E,3,0)</f>
        <v>ID057189</v>
      </c>
      <c r="H951" s="53">
        <v>1</v>
      </c>
      <c r="J951" s="10" t="str">
        <f>VLOOKUP(N951,'BANG THAM CHIEU'!C:E,2,0)</f>
        <v>MA1.1</v>
      </c>
      <c r="K951" s="590">
        <f>VLOOKUP(G951,'BANG THAM CHIEU'!$E$4:F2013,2,0)*H951</f>
        <v>30000</v>
      </c>
      <c r="L951" s="598">
        <f t="shared" si="14"/>
        <v>1.2927691114366975</v>
      </c>
      <c r="M951" s="53" t="s">
        <v>9530</v>
      </c>
      <c r="N951" s="171" t="s">
        <v>6836</v>
      </c>
      <c r="O951" s="527">
        <v>44355</v>
      </c>
      <c r="P951" s="529" t="s">
        <v>10664</v>
      </c>
      <c r="Q951" s="122" t="s">
        <v>10428</v>
      </c>
      <c r="R951" s="123">
        <v>6</v>
      </c>
      <c r="S951" s="122" t="s">
        <v>10114</v>
      </c>
      <c r="T951" s="396" t="s">
        <v>10433</v>
      </c>
      <c r="V951"/>
    </row>
    <row r="952" spans="1:22" hidden="1" x14ac:dyDescent="0.25">
      <c r="A952" s="31">
        <v>3848</v>
      </c>
      <c r="B952" s="33" t="s">
        <v>300</v>
      </c>
      <c r="C952" s="53" t="s">
        <v>10529</v>
      </c>
      <c r="D952" s="34" t="s">
        <v>301</v>
      </c>
      <c r="E952" s="35" t="s">
        <v>10</v>
      </c>
      <c r="F952" s="54">
        <v>12</v>
      </c>
      <c r="G952" s="372" t="str">
        <f>VLOOKUP(N952,'BANG THAM CHIEU'!C:E,3,0)</f>
        <v>ID057188</v>
      </c>
      <c r="H952" s="53">
        <v>2</v>
      </c>
      <c r="J952" s="10" t="str">
        <f>VLOOKUP(N952,'BANG THAM CHIEU'!C:E,2,0)</f>
        <v>MB1.2</v>
      </c>
      <c r="K952" s="590">
        <f>VLOOKUP(G952,'BANG THAM CHIEU'!$E$4:F2014,2,0)*H952</f>
        <v>8000</v>
      </c>
      <c r="L952" s="598">
        <f t="shared" si="14"/>
        <v>0.34473842971645263</v>
      </c>
      <c r="M952" s="53" t="s">
        <v>9530</v>
      </c>
      <c r="N952" s="31" t="s">
        <v>6870</v>
      </c>
      <c r="O952" s="527">
        <v>44355</v>
      </c>
      <c r="P952" s="529" t="s">
        <v>10664</v>
      </c>
      <c r="Q952" s="122" t="s">
        <v>10428</v>
      </c>
      <c r="R952" s="123">
        <v>6</v>
      </c>
      <c r="S952" s="122" t="s">
        <v>10114</v>
      </c>
      <c r="T952" s="396" t="s">
        <v>10433</v>
      </c>
      <c r="V952"/>
    </row>
    <row r="953" spans="1:22" hidden="1" x14ac:dyDescent="0.25">
      <c r="A953" s="31">
        <v>3848</v>
      </c>
      <c r="B953" s="33" t="s">
        <v>300</v>
      </c>
      <c r="C953" s="53" t="s">
        <v>10529</v>
      </c>
      <c r="D953" s="34" t="s">
        <v>301</v>
      </c>
      <c r="E953" s="35" t="s">
        <v>10</v>
      </c>
      <c r="F953" s="35">
        <v>13</v>
      </c>
      <c r="G953" s="372" t="str">
        <f>VLOOKUP(N953,'BANG THAM CHIEU'!C:E,3,0)</f>
        <v>ID055757</v>
      </c>
      <c r="H953" s="53">
        <v>3</v>
      </c>
      <c r="J953" s="10" t="str">
        <f>VLOOKUP(N953,'BANG THAM CHIEU'!C:E,2,0)</f>
        <v>MB3.2</v>
      </c>
      <c r="K953" s="590">
        <f>VLOOKUP(G953,'BANG THAM CHIEU'!$E$4:F2015,2,0)*H953</f>
        <v>178734</v>
      </c>
      <c r="L953" s="598">
        <f t="shared" si="14"/>
        <v>7.7020598121175556</v>
      </c>
      <c r="M953" s="53" t="s">
        <v>9530</v>
      </c>
      <c r="N953" s="31" t="s">
        <v>4539</v>
      </c>
      <c r="O953" s="527">
        <v>44355</v>
      </c>
      <c r="P953" s="529" t="s">
        <v>10664</v>
      </c>
      <c r="Q953" s="122" t="s">
        <v>10428</v>
      </c>
      <c r="R953" s="123">
        <v>6</v>
      </c>
      <c r="S953" s="122" t="s">
        <v>10114</v>
      </c>
      <c r="T953" s="396" t="s">
        <v>10433</v>
      </c>
      <c r="V953"/>
    </row>
    <row r="954" spans="1:22" hidden="1" x14ac:dyDescent="0.25">
      <c r="A954" s="31">
        <v>3848</v>
      </c>
      <c r="B954" s="33" t="s">
        <v>300</v>
      </c>
      <c r="C954" s="53" t="s">
        <v>10529</v>
      </c>
      <c r="D954" s="34" t="s">
        <v>301</v>
      </c>
      <c r="E954" s="35" t="s">
        <v>10</v>
      </c>
      <c r="F954" s="54">
        <v>14</v>
      </c>
      <c r="G954" s="372" t="str">
        <f>VLOOKUP(N954,'BANG THAM CHIEU'!C:E,3,0)</f>
        <v>ID055534</v>
      </c>
      <c r="H954" s="53">
        <v>1</v>
      </c>
      <c r="J954" s="10" t="str">
        <f>VLOOKUP(N954,'BANG THAM CHIEU'!C:E,2,0)</f>
        <v>MC1.2</v>
      </c>
      <c r="K954" s="590">
        <f>VLOOKUP(G954,'BANG THAM CHIEU'!$E$4:F2016,2,0)*H954</f>
        <v>116000</v>
      </c>
      <c r="L954" s="598">
        <f t="shared" si="14"/>
        <v>4.9987072308885629</v>
      </c>
      <c r="M954" s="53" t="s">
        <v>9530</v>
      </c>
      <c r="N954" s="31" t="s">
        <v>7356</v>
      </c>
      <c r="O954" s="527">
        <v>44355</v>
      </c>
      <c r="P954" s="529" t="s">
        <v>10664</v>
      </c>
      <c r="Q954" s="122" t="s">
        <v>10428</v>
      </c>
      <c r="R954" s="123">
        <v>6</v>
      </c>
      <c r="S954" s="122" t="s">
        <v>10114</v>
      </c>
      <c r="T954" s="396" t="s">
        <v>10258</v>
      </c>
      <c r="V954"/>
    </row>
    <row r="955" spans="1:22" hidden="1" x14ac:dyDescent="0.25">
      <c r="A955" s="31">
        <v>3848</v>
      </c>
      <c r="B955" s="33" t="s">
        <v>300</v>
      </c>
      <c r="C955" s="53" t="s">
        <v>10529</v>
      </c>
      <c r="D955" s="34" t="s">
        <v>301</v>
      </c>
      <c r="E955" s="35" t="s">
        <v>10</v>
      </c>
      <c r="F955" s="35">
        <v>15</v>
      </c>
      <c r="G955" s="562" t="str">
        <f>VLOOKUP(N955,'BANG THAM CHIEU'!C:E,3,0)</f>
        <v>ID055562</v>
      </c>
      <c r="H955" s="53">
        <v>3</v>
      </c>
      <c r="J955" s="10" t="str">
        <f>VLOOKUP(N955,'BANG THAM CHIEU'!C:E,2,0)</f>
        <v>MB2.2</v>
      </c>
      <c r="K955" s="590">
        <f>VLOOKUP(G955,'BANG THAM CHIEU'!$E$4:F2017,2,0)*H955</f>
        <v>554820</v>
      </c>
      <c r="L955" s="598">
        <f t="shared" si="14"/>
        <v>23.908471946910282</v>
      </c>
      <c r="M955" s="53" t="s">
        <v>9530</v>
      </c>
      <c r="N955" s="31" t="s">
        <v>6090</v>
      </c>
      <c r="O955" s="527">
        <v>44357</v>
      </c>
      <c r="P955" s="529" t="s">
        <v>10664</v>
      </c>
      <c r="Q955" s="122" t="s">
        <v>10428</v>
      </c>
      <c r="R955" s="123">
        <v>6</v>
      </c>
      <c r="S955" s="122" t="s">
        <v>7619</v>
      </c>
      <c r="T955" s="396" t="s">
        <v>8693</v>
      </c>
      <c r="V955"/>
    </row>
    <row r="956" spans="1:22" hidden="1" x14ac:dyDescent="0.25">
      <c r="A956" s="31">
        <v>3848</v>
      </c>
      <c r="B956" s="33" t="s">
        <v>300</v>
      </c>
      <c r="C956" s="53" t="s">
        <v>10529</v>
      </c>
      <c r="D956" s="34" t="s">
        <v>301</v>
      </c>
      <c r="E956" s="35" t="s">
        <v>10</v>
      </c>
      <c r="F956" s="54">
        <v>16</v>
      </c>
      <c r="G956" s="562" t="str">
        <f>VLOOKUP(N956,'BANG THAM CHIEU'!C:E,3,0)</f>
        <v>ID057319</v>
      </c>
      <c r="H956" s="53">
        <v>1</v>
      </c>
      <c r="J956" s="10" t="str">
        <f>VLOOKUP(N956,'BANG THAM CHIEU'!C:E,2,0)</f>
        <v>MB2.3</v>
      </c>
      <c r="K956" s="590">
        <f>VLOOKUP(G956,'BANG THAM CHIEU'!$E$4:F2018,2,0)*H956</f>
        <v>65000</v>
      </c>
      <c r="L956" s="598">
        <f t="shared" si="14"/>
        <v>2.8009997414461778</v>
      </c>
      <c r="M956" s="53" t="s">
        <v>9530</v>
      </c>
      <c r="N956" s="11" t="s">
        <v>6954</v>
      </c>
      <c r="O956" s="527">
        <v>44357</v>
      </c>
      <c r="P956" s="529" t="s">
        <v>10664</v>
      </c>
      <c r="Q956" s="122" t="s">
        <v>10428</v>
      </c>
      <c r="R956" s="123">
        <v>6</v>
      </c>
      <c r="S956" s="122" t="s">
        <v>10114</v>
      </c>
      <c r="T956" s="396" t="s">
        <v>10258</v>
      </c>
      <c r="V956"/>
    </row>
    <row r="957" spans="1:22" hidden="1" x14ac:dyDescent="0.25">
      <c r="A957" s="31">
        <v>3848</v>
      </c>
      <c r="B957" s="33" t="s">
        <v>300</v>
      </c>
      <c r="C957" s="53" t="s">
        <v>10529</v>
      </c>
      <c r="D957" s="34" t="s">
        <v>301</v>
      </c>
      <c r="E957" s="35" t="s">
        <v>10</v>
      </c>
      <c r="F957" s="35">
        <v>17</v>
      </c>
      <c r="G957" s="562" t="str">
        <f>VLOOKUP(N957,'BANG THAM CHIEU'!C:E,3,0)</f>
        <v>ID055798</v>
      </c>
      <c r="H957" s="53">
        <v>1</v>
      </c>
      <c r="J957" s="10" t="str">
        <f>VLOOKUP(N957,'BANG THAM CHIEU'!C:E,2,0)</f>
        <v>MC1.2</v>
      </c>
      <c r="K957" s="590">
        <f>VLOOKUP(G957,'BANG THAM CHIEU'!$E$4:F2019,2,0)*H957</f>
        <v>400000</v>
      </c>
      <c r="L957" s="598">
        <f t="shared" si="14"/>
        <v>17.236921485822631</v>
      </c>
      <c r="M957" s="53" t="s">
        <v>9530</v>
      </c>
      <c r="N957" s="31" t="s">
        <v>7903</v>
      </c>
      <c r="O957" s="527">
        <v>44357</v>
      </c>
      <c r="P957" s="529" t="s">
        <v>10664</v>
      </c>
      <c r="Q957" s="122" t="s">
        <v>10428</v>
      </c>
      <c r="R957" s="123">
        <v>6</v>
      </c>
      <c r="S957" s="122" t="s">
        <v>7620</v>
      </c>
      <c r="T957" s="396" t="s">
        <v>10306</v>
      </c>
      <c r="V957"/>
    </row>
    <row r="958" spans="1:22" hidden="1" x14ac:dyDescent="0.25">
      <c r="A958" s="31">
        <v>3848</v>
      </c>
      <c r="B958" s="33" t="s">
        <v>300</v>
      </c>
      <c r="C958" s="53" t="s">
        <v>10529</v>
      </c>
      <c r="D958" s="34" t="s">
        <v>301</v>
      </c>
      <c r="E958" s="35" t="s">
        <v>10</v>
      </c>
      <c r="F958" s="54">
        <v>18</v>
      </c>
      <c r="G958" s="562" t="e">
        <f>VLOOKUP(N958,'BANG THAM CHIEU'!C:E,3,0)</f>
        <v>#N/A</v>
      </c>
      <c r="H958" s="53">
        <v>10</v>
      </c>
      <c r="J958" s="10" t="e">
        <f>VLOOKUP(N958,'BANG THAM CHIEU'!C:E,2,0)</f>
        <v>#N/A</v>
      </c>
      <c r="K958" s="590" t="e">
        <f>VLOOKUP(G958,'BANG THAM CHIEU'!$E$4:F2020,2,0)*H958</f>
        <v>#N/A</v>
      </c>
      <c r="L958" s="598" t="e">
        <f t="shared" si="14"/>
        <v>#N/A</v>
      </c>
      <c r="M958" s="53" t="s">
        <v>9530</v>
      </c>
      <c r="N958" s="11" t="s">
        <v>1430</v>
      </c>
      <c r="O958" s="527">
        <v>44357</v>
      </c>
      <c r="P958" s="529" t="s">
        <v>10664</v>
      </c>
      <c r="Q958" s="122" t="s">
        <v>10428</v>
      </c>
      <c r="R958" s="123">
        <v>6</v>
      </c>
      <c r="S958" s="122" t="s">
        <v>7620</v>
      </c>
      <c r="T958" s="396" t="s">
        <v>10306</v>
      </c>
      <c r="V958"/>
    </row>
    <row r="959" spans="1:22" ht="75" hidden="1" x14ac:dyDescent="0.25">
      <c r="A959" s="31">
        <v>3848</v>
      </c>
      <c r="B959" s="33" t="s">
        <v>300</v>
      </c>
      <c r="C959" s="53" t="s">
        <v>10529</v>
      </c>
      <c r="D959" s="34" t="s">
        <v>301</v>
      </c>
      <c r="E959" s="35" t="s">
        <v>10</v>
      </c>
      <c r="F959" s="35">
        <v>19</v>
      </c>
      <c r="G959" s="562" t="e">
        <f>VLOOKUP(N959,'BANG THAM CHIEU'!C:E,3,0)</f>
        <v>#N/A</v>
      </c>
      <c r="H959" s="53">
        <v>1</v>
      </c>
      <c r="J959" s="10" t="e">
        <f>VLOOKUP(N959,'BANG THAM CHIEU'!C:E,2,0)</f>
        <v>#N/A</v>
      </c>
      <c r="K959" s="590" t="e">
        <f>VLOOKUP(G959,'BANG THAM CHIEU'!$E$4:F2021,2,0)*H959</f>
        <v>#N/A</v>
      </c>
      <c r="L959" s="598" t="e">
        <f t="shared" si="14"/>
        <v>#N/A</v>
      </c>
      <c r="M959" s="53" t="s">
        <v>9530</v>
      </c>
      <c r="N959" s="171" t="s">
        <v>7863</v>
      </c>
      <c r="O959" s="527">
        <v>44357</v>
      </c>
      <c r="P959" s="529" t="s">
        <v>10664</v>
      </c>
      <c r="Q959" s="122" t="s">
        <v>10428</v>
      </c>
      <c r="R959" s="123">
        <v>6</v>
      </c>
      <c r="S959" s="122" t="s">
        <v>7620</v>
      </c>
      <c r="T959" s="396" t="s">
        <v>10306</v>
      </c>
      <c r="V959"/>
    </row>
    <row r="960" spans="1:22" hidden="1" x14ac:dyDescent="0.25">
      <c r="A960" s="31">
        <v>3848</v>
      </c>
      <c r="B960" s="33" t="s">
        <v>300</v>
      </c>
      <c r="C960" s="53" t="s">
        <v>10529</v>
      </c>
      <c r="D960" s="34" t="s">
        <v>301</v>
      </c>
      <c r="E960" s="35" t="s">
        <v>10</v>
      </c>
      <c r="F960" s="54">
        <v>20</v>
      </c>
      <c r="G960" s="562" t="str">
        <f>VLOOKUP(N960,'BANG THAM CHIEU'!C:E,3,0)</f>
        <v>ID055698</v>
      </c>
      <c r="H960" s="53">
        <v>2</v>
      </c>
      <c r="J960" s="10" t="str">
        <f>VLOOKUP(N960,'BANG THAM CHIEU'!C:E,2,0)</f>
        <v>MB3.4</v>
      </c>
      <c r="K960" s="590">
        <f>VLOOKUP(G960,'BANG THAM CHIEU'!$E$4:F2022,2,0)*H960</f>
        <v>1778000</v>
      </c>
      <c r="L960" s="598">
        <f t="shared" si="14"/>
        <v>76.618116004481593</v>
      </c>
      <c r="M960" s="53" t="s">
        <v>9530</v>
      </c>
      <c r="N960" s="11" t="s">
        <v>8552</v>
      </c>
      <c r="O960" s="527">
        <v>44358</v>
      </c>
      <c r="P960" s="529" t="s">
        <v>10664</v>
      </c>
      <c r="Q960" s="122" t="s">
        <v>10428</v>
      </c>
      <c r="R960" s="123">
        <v>6</v>
      </c>
      <c r="S960" s="122" t="s">
        <v>10114</v>
      </c>
      <c r="T960" s="396" t="s">
        <v>10438</v>
      </c>
      <c r="V960"/>
    </row>
    <row r="961" spans="1:22" hidden="1" x14ac:dyDescent="0.25">
      <c r="A961" s="31">
        <v>3848</v>
      </c>
      <c r="B961" s="33" t="s">
        <v>300</v>
      </c>
      <c r="C961" s="53" t="s">
        <v>10529</v>
      </c>
      <c r="D961" s="34" t="s">
        <v>301</v>
      </c>
      <c r="E961" s="35" t="s">
        <v>10</v>
      </c>
      <c r="F961" s="35">
        <v>21</v>
      </c>
      <c r="G961" s="399" t="str">
        <f>VLOOKUP(N961,'BANG THAM CHIEU'!C:E,3,0)</f>
        <v>ID055699</v>
      </c>
      <c r="H961" s="53">
        <v>2</v>
      </c>
      <c r="J961" s="10" t="str">
        <f>VLOOKUP(N961,'BANG THAM CHIEU'!C:E,2,0)</f>
        <v>MB3.4</v>
      </c>
      <c r="K961" s="590">
        <f>VLOOKUP(G961,'BANG THAM CHIEU'!$E$4:F2023,2,0)*H961</f>
        <v>2230000</v>
      </c>
      <c r="L961" s="598">
        <f t="shared" si="14"/>
        <v>96.095837283461179</v>
      </c>
      <c r="M961" s="53" t="s">
        <v>9530</v>
      </c>
      <c r="N961" s="31" t="s">
        <v>8553</v>
      </c>
      <c r="O961" s="527">
        <v>44358</v>
      </c>
      <c r="P961" s="529" t="s">
        <v>10664</v>
      </c>
      <c r="Q961" s="122" t="s">
        <v>10428</v>
      </c>
      <c r="R961" s="123">
        <v>6</v>
      </c>
      <c r="S961" s="122" t="s">
        <v>10114</v>
      </c>
      <c r="T961" s="396" t="s">
        <v>10438</v>
      </c>
      <c r="V961"/>
    </row>
    <row r="962" spans="1:22" ht="75" hidden="1" x14ac:dyDescent="0.25">
      <c r="A962" s="31">
        <v>3848</v>
      </c>
      <c r="B962" s="33" t="s">
        <v>300</v>
      </c>
      <c r="C962" s="53" t="s">
        <v>10529</v>
      </c>
      <c r="D962" s="34" t="s">
        <v>301</v>
      </c>
      <c r="E962" s="35" t="s">
        <v>10</v>
      </c>
      <c r="F962" s="54">
        <v>22</v>
      </c>
      <c r="G962" s="399" t="e">
        <f>VLOOKUP(N962,'BANG THAM CHIEU'!C:E,3,0)</f>
        <v>#N/A</v>
      </c>
      <c r="H962" s="53">
        <v>1</v>
      </c>
      <c r="J962" s="10" t="e">
        <f>VLOOKUP(N962,'BANG THAM CHIEU'!C:E,2,0)</f>
        <v>#N/A</v>
      </c>
      <c r="K962" s="590" t="e">
        <f>VLOOKUP(G962,'BANG THAM CHIEU'!$E$4:F2024,2,0)*H962</f>
        <v>#N/A</v>
      </c>
      <c r="L962" s="598" t="e">
        <f t="shared" si="14"/>
        <v>#N/A</v>
      </c>
      <c r="M962" s="53" t="s">
        <v>9530</v>
      </c>
      <c r="N962" s="171" t="s">
        <v>7863</v>
      </c>
      <c r="O962" s="527">
        <v>44358</v>
      </c>
      <c r="P962" s="529" t="s">
        <v>10664</v>
      </c>
      <c r="Q962" s="122" t="s">
        <v>10428</v>
      </c>
      <c r="R962" s="123">
        <v>6</v>
      </c>
      <c r="S962" s="122" t="s">
        <v>10114</v>
      </c>
      <c r="T962" s="396" t="s">
        <v>10438</v>
      </c>
      <c r="V962"/>
    </row>
    <row r="963" spans="1:22" ht="15.75" hidden="1" customHeight="1" x14ac:dyDescent="0.25">
      <c r="A963" s="31">
        <v>3848</v>
      </c>
      <c r="B963" s="33" t="s">
        <v>300</v>
      </c>
      <c r="C963" s="53" t="s">
        <v>10529</v>
      </c>
      <c r="D963" s="34" t="s">
        <v>301</v>
      </c>
      <c r="E963" s="35" t="s">
        <v>10</v>
      </c>
      <c r="F963" s="35">
        <v>23</v>
      </c>
      <c r="G963" s="399" t="str">
        <f>VLOOKUP(N963,'BANG THAM CHIEU'!C:E,3,0)</f>
        <v>ID055281</v>
      </c>
      <c r="H963" s="53">
        <v>2</v>
      </c>
      <c r="J963" s="10" t="str">
        <f>VLOOKUP(N963,'BANG THAM CHIEU'!C:E,2,0)</f>
        <v>MB3.3</v>
      </c>
      <c r="K963" s="590">
        <f>VLOOKUP(G963,'BANG THAM CHIEU'!$E$4:F2025,2,0)*H963</f>
        <v>60000</v>
      </c>
      <c r="L963" s="598">
        <f t="shared" ref="L963:L1026" si="15">K963/23206</f>
        <v>2.585538222873395</v>
      </c>
      <c r="M963" s="53" t="s">
        <v>9530</v>
      </c>
      <c r="N963" s="31" t="s">
        <v>4540</v>
      </c>
      <c r="O963" s="527">
        <v>44358</v>
      </c>
      <c r="P963" s="529" t="s">
        <v>10664</v>
      </c>
      <c r="Q963" s="122" t="s">
        <v>10428</v>
      </c>
      <c r="R963" s="123">
        <v>6</v>
      </c>
      <c r="S963" s="122" t="s">
        <v>10114</v>
      </c>
      <c r="T963" s="396" t="s">
        <v>10281</v>
      </c>
      <c r="V963"/>
    </row>
    <row r="964" spans="1:22" hidden="1" x14ac:dyDescent="0.25">
      <c r="A964" s="31">
        <v>3848</v>
      </c>
      <c r="B964" s="33" t="s">
        <v>300</v>
      </c>
      <c r="C964" s="53" t="s">
        <v>10529</v>
      </c>
      <c r="D964" s="34" t="s">
        <v>301</v>
      </c>
      <c r="E964" s="35" t="s">
        <v>10</v>
      </c>
      <c r="F964" s="54">
        <v>24</v>
      </c>
      <c r="G964" s="399" t="str">
        <f>VLOOKUP(N964,'BANG THAM CHIEU'!C:E,3,0)</f>
        <v>ID057041</v>
      </c>
      <c r="H964" s="53">
        <v>2</v>
      </c>
      <c r="J964" s="10" t="str">
        <f>VLOOKUP(N964,'BANG THAM CHIEU'!C:E,2,0)</f>
        <v>MB1.2</v>
      </c>
      <c r="K964" s="590">
        <f>VLOOKUP(G964,'BANG THAM CHIEU'!$E$4:F2026,2,0)*H964</f>
        <v>158000</v>
      </c>
      <c r="L964" s="598">
        <f t="shared" si="15"/>
        <v>6.80858398689994</v>
      </c>
      <c r="M964" s="53" t="s">
        <v>9530</v>
      </c>
      <c r="N964" s="31" t="s">
        <v>6607</v>
      </c>
      <c r="O964" s="527">
        <v>44358</v>
      </c>
      <c r="P964" s="529" t="s">
        <v>10664</v>
      </c>
      <c r="Q964" s="122" t="s">
        <v>10428</v>
      </c>
      <c r="R964" s="123">
        <v>6</v>
      </c>
      <c r="S964" s="122" t="s">
        <v>10114</v>
      </c>
      <c r="T964" s="396" t="s">
        <v>10281</v>
      </c>
      <c r="V964"/>
    </row>
    <row r="965" spans="1:22" hidden="1" x14ac:dyDescent="0.25">
      <c r="A965" s="31">
        <v>3848</v>
      </c>
      <c r="B965" s="33" t="s">
        <v>300</v>
      </c>
      <c r="C965" s="53" t="s">
        <v>10529</v>
      </c>
      <c r="D965" s="34" t="s">
        <v>301</v>
      </c>
      <c r="E965" s="35" t="s">
        <v>10</v>
      </c>
      <c r="F965" s="35">
        <v>25</v>
      </c>
      <c r="G965" s="399" t="str">
        <f>VLOOKUP(N965,'BANG THAM CHIEU'!C:E,3,0)</f>
        <v>ID055281</v>
      </c>
      <c r="H965" s="53">
        <v>12</v>
      </c>
      <c r="J965" s="10" t="str">
        <f>VLOOKUP(N965,'BANG THAM CHIEU'!C:E,2,0)</f>
        <v>MB3.3</v>
      </c>
      <c r="K965" s="590">
        <f>VLOOKUP(G965,'BANG THAM CHIEU'!$E$4:F2027,2,0)*H965</f>
        <v>360000</v>
      </c>
      <c r="L965" s="598">
        <f t="shared" si="15"/>
        <v>15.513229337240368</v>
      </c>
      <c r="M965" s="53" t="s">
        <v>9530</v>
      </c>
      <c r="N965" s="31" t="s">
        <v>4540</v>
      </c>
      <c r="O965" s="527">
        <v>44358</v>
      </c>
      <c r="P965" s="529" t="s">
        <v>10664</v>
      </c>
      <c r="Q965" s="122" t="s">
        <v>10428</v>
      </c>
      <c r="R965" s="123">
        <v>6</v>
      </c>
      <c r="S965" s="122" t="s">
        <v>9869</v>
      </c>
      <c r="T965" s="122" t="s">
        <v>10439</v>
      </c>
      <c r="V965"/>
    </row>
    <row r="966" spans="1:22" hidden="1" x14ac:dyDescent="0.25">
      <c r="A966" s="31">
        <v>3848</v>
      </c>
      <c r="B966" s="33" t="s">
        <v>300</v>
      </c>
      <c r="C966" s="53" t="s">
        <v>10529</v>
      </c>
      <c r="D966" s="34" t="s">
        <v>301</v>
      </c>
      <c r="E966" s="35" t="s">
        <v>10</v>
      </c>
      <c r="F966" s="54">
        <v>26</v>
      </c>
      <c r="G966" s="399" t="str">
        <f>VLOOKUP(N966,'BANG THAM CHIEU'!C:E,3,0)</f>
        <v>ID057114</v>
      </c>
      <c r="H966" s="53">
        <v>2</v>
      </c>
      <c r="J966" s="10" t="str">
        <f>VLOOKUP(N966,'BANG THAM CHIEU'!C:E,2,0)</f>
        <v>MB4.1</v>
      </c>
      <c r="K966" s="590">
        <f>VLOOKUP(G966,'BANG THAM CHIEU'!$E$4:F2028,2,0)*H966</f>
        <v>26000</v>
      </c>
      <c r="L966" s="598">
        <f t="shared" si="15"/>
        <v>1.1203998965784712</v>
      </c>
      <c r="M966" s="53" t="s">
        <v>9530</v>
      </c>
      <c r="N966" s="31" t="s">
        <v>6604</v>
      </c>
      <c r="O966" s="527">
        <v>44358</v>
      </c>
      <c r="P966" s="529" t="s">
        <v>10664</v>
      </c>
      <c r="Q966" s="122" t="s">
        <v>10428</v>
      </c>
      <c r="R966" s="123">
        <v>6</v>
      </c>
      <c r="S966" s="122" t="s">
        <v>10114</v>
      </c>
      <c r="T966" s="396" t="s">
        <v>10281</v>
      </c>
      <c r="V966"/>
    </row>
    <row r="967" spans="1:22" hidden="1" x14ac:dyDescent="0.25">
      <c r="A967" s="31">
        <v>3848</v>
      </c>
      <c r="B967" s="33" t="s">
        <v>300</v>
      </c>
      <c r="C967" s="53" t="s">
        <v>10529</v>
      </c>
      <c r="D967" s="34" t="s">
        <v>301</v>
      </c>
      <c r="E967" s="35" t="s">
        <v>10</v>
      </c>
      <c r="F967" s="35">
        <v>27</v>
      </c>
      <c r="G967" s="399" t="str">
        <f>VLOOKUP(N967,'BANG THAM CHIEU'!C:E,3,0)</f>
        <v>ID057175</v>
      </c>
      <c r="H967" s="53">
        <v>2</v>
      </c>
      <c r="J967" s="10" t="str">
        <f>VLOOKUP(N967,'BANG THAM CHIEU'!C:E,2,0)</f>
        <v>MB1.2</v>
      </c>
      <c r="K967" s="590">
        <f>VLOOKUP(G967,'BANG THAM CHIEU'!$E$4:F2029,2,0)*H967</f>
        <v>14000</v>
      </c>
      <c r="L967" s="598">
        <f t="shared" si="15"/>
        <v>0.60329225200379211</v>
      </c>
      <c r="M967" s="53" t="s">
        <v>9530</v>
      </c>
      <c r="N967" s="31" t="s">
        <v>6809</v>
      </c>
      <c r="O967" s="527">
        <v>44358</v>
      </c>
      <c r="P967" s="529" t="s">
        <v>10664</v>
      </c>
      <c r="Q967" s="122" t="s">
        <v>10428</v>
      </c>
      <c r="R967" s="123">
        <v>6</v>
      </c>
      <c r="S967" s="122" t="s">
        <v>10114</v>
      </c>
      <c r="T967" s="396" t="s">
        <v>10442</v>
      </c>
      <c r="V967"/>
    </row>
    <row r="968" spans="1:22" ht="15.75" hidden="1" x14ac:dyDescent="0.25">
      <c r="A968" s="31">
        <v>3848</v>
      </c>
      <c r="B968" s="33" t="s">
        <v>300</v>
      </c>
      <c r="C968" s="53" t="s">
        <v>10529</v>
      </c>
      <c r="D968" s="34" t="s">
        <v>301</v>
      </c>
      <c r="E968" s="35" t="s">
        <v>10</v>
      </c>
      <c r="F968" s="54">
        <v>28</v>
      </c>
      <c r="G968" s="399" t="str">
        <f>VLOOKUP(N968,'BANG THAM CHIEU'!C:E,3,0)</f>
        <v>ID057168</v>
      </c>
      <c r="H968" s="53">
        <v>2</v>
      </c>
      <c r="J968" s="10" t="str">
        <f>VLOOKUP(N968,'BANG THAM CHIEU'!C:E,2,0)</f>
        <v>MB1.2</v>
      </c>
      <c r="K968" s="590">
        <f>VLOOKUP(G968,'BANG THAM CHIEU'!$E$4:F2030,2,0)*H968</f>
        <v>45370</v>
      </c>
      <c r="L968" s="598">
        <f t="shared" si="15"/>
        <v>1.955097819529432</v>
      </c>
      <c r="M968" s="53" t="s">
        <v>9530</v>
      </c>
      <c r="N968" s="157" t="s">
        <v>6925</v>
      </c>
      <c r="O968" s="527">
        <v>44358</v>
      </c>
      <c r="P968" s="529" t="s">
        <v>10664</v>
      </c>
      <c r="Q968" s="122" t="s">
        <v>10428</v>
      </c>
      <c r="R968" s="123">
        <v>6</v>
      </c>
      <c r="S968" s="122" t="s">
        <v>10114</v>
      </c>
      <c r="T968" s="396" t="s">
        <v>10442</v>
      </c>
      <c r="V968"/>
    </row>
    <row r="969" spans="1:22" hidden="1" x14ac:dyDescent="0.25">
      <c r="A969" s="31">
        <v>3848</v>
      </c>
      <c r="B969" s="33" t="s">
        <v>300</v>
      </c>
      <c r="C969" s="53" t="s">
        <v>10529</v>
      </c>
      <c r="D969" s="34" t="s">
        <v>301</v>
      </c>
      <c r="E969" s="35" t="s">
        <v>10</v>
      </c>
      <c r="F969" s="35">
        <v>29</v>
      </c>
      <c r="G969" s="399" t="e">
        <f>VLOOKUP(N969,'BANG THAM CHIEU'!C:E,3,0)</f>
        <v>#N/A</v>
      </c>
      <c r="H969" s="53">
        <v>2</v>
      </c>
      <c r="J969" s="10" t="e">
        <f>VLOOKUP(N969,'BANG THAM CHIEU'!C:E,2,0)</f>
        <v>#N/A</v>
      </c>
      <c r="K969" s="590" t="e">
        <f>VLOOKUP(G969,'BANG THAM CHIEU'!$E$4:F2031,2,0)*H969</f>
        <v>#N/A</v>
      </c>
      <c r="L969" s="598" t="e">
        <f t="shared" si="15"/>
        <v>#N/A</v>
      </c>
      <c r="M969" s="53" t="s">
        <v>9530</v>
      </c>
      <c r="N969" s="33" t="s">
        <v>4541</v>
      </c>
      <c r="O969" s="527">
        <v>44358</v>
      </c>
      <c r="P969" s="529" t="s">
        <v>10664</v>
      </c>
      <c r="Q969" s="122" t="s">
        <v>10428</v>
      </c>
      <c r="R969" s="123">
        <v>6</v>
      </c>
      <c r="S969" s="122" t="s">
        <v>10114</v>
      </c>
      <c r="T969" s="396" t="s">
        <v>10442</v>
      </c>
      <c r="V969"/>
    </row>
    <row r="970" spans="1:22" hidden="1" x14ac:dyDescent="0.25">
      <c r="A970" s="31">
        <v>3848</v>
      </c>
      <c r="B970" s="33" t="s">
        <v>300</v>
      </c>
      <c r="C970" s="53" t="s">
        <v>10529</v>
      </c>
      <c r="D970" s="34" t="s">
        <v>301</v>
      </c>
      <c r="E970" s="35" t="s">
        <v>10</v>
      </c>
      <c r="F970" s="54">
        <v>30</v>
      </c>
      <c r="G970" s="399" t="str">
        <f>VLOOKUP(N970,'BANG THAM CHIEU'!C:E,3,0)</f>
        <v>ID055729</v>
      </c>
      <c r="H970" s="53">
        <v>1</v>
      </c>
      <c r="J970" s="10" t="str">
        <f>VLOOKUP(N970,'BANG THAM CHIEU'!C:E,2,0)</f>
        <v>MC1.2</v>
      </c>
      <c r="K970" s="590">
        <f>VLOOKUP(G970,'BANG THAM CHIEU'!$E$4:F2032,2,0)*H970</f>
        <v>1262982</v>
      </c>
      <c r="L970" s="598">
        <f t="shared" si="15"/>
        <v>54.424803930018101</v>
      </c>
      <c r="M970" s="53" t="s">
        <v>9530</v>
      </c>
      <c r="N970" s="31" t="s">
        <v>7901</v>
      </c>
      <c r="O970" s="527">
        <v>44358</v>
      </c>
      <c r="P970" s="529" t="s">
        <v>10664</v>
      </c>
      <c r="Q970" s="122" t="s">
        <v>10428</v>
      </c>
      <c r="R970" s="123">
        <v>6</v>
      </c>
      <c r="S970" s="122" t="s">
        <v>7615</v>
      </c>
      <c r="T970" s="396" t="s">
        <v>10296</v>
      </c>
      <c r="V970"/>
    </row>
    <row r="971" spans="1:22" ht="30" hidden="1" x14ac:dyDescent="0.25">
      <c r="A971" s="31">
        <v>3848</v>
      </c>
      <c r="B971" s="33" t="s">
        <v>300</v>
      </c>
      <c r="C971" s="53" t="s">
        <v>10529</v>
      </c>
      <c r="D971" s="34" t="s">
        <v>301</v>
      </c>
      <c r="E971" s="35" t="s">
        <v>10</v>
      </c>
      <c r="F971" s="35">
        <v>31</v>
      </c>
      <c r="G971" s="399" t="str">
        <f>VLOOKUP(N971,'BANG THAM CHIEU'!C:E,3,0)</f>
        <v>ID057076</v>
      </c>
      <c r="H971" s="53">
        <v>1</v>
      </c>
      <c r="J971" s="10" t="str">
        <f>VLOOKUP(N971,'BANG THAM CHIEU'!C:E,2,0)</f>
        <v>MB4.2</v>
      </c>
      <c r="K971" s="590">
        <f>VLOOKUP(G971,'BANG THAM CHIEU'!$E$4:F2033,2,0)*H971</f>
        <v>70975000</v>
      </c>
      <c r="L971" s="598">
        <f t="shared" si="15"/>
        <v>3058.4762561406533</v>
      </c>
      <c r="M971" s="53" t="s">
        <v>9530</v>
      </c>
      <c r="N971" s="150" t="s">
        <v>10075</v>
      </c>
      <c r="O971" s="527">
        <v>44359</v>
      </c>
      <c r="P971" s="529" t="s">
        <v>10664</v>
      </c>
      <c r="Q971" s="122" t="s">
        <v>10448</v>
      </c>
      <c r="R971" s="123">
        <v>6</v>
      </c>
      <c r="S971" s="122" t="s">
        <v>9347</v>
      </c>
      <c r="T971" s="396" t="s">
        <v>10453</v>
      </c>
      <c r="V971"/>
    </row>
    <row r="972" spans="1:22" hidden="1" x14ac:dyDescent="0.25">
      <c r="A972" s="31">
        <v>3848</v>
      </c>
      <c r="B972" s="33" t="s">
        <v>300</v>
      </c>
      <c r="C972" s="53" t="s">
        <v>10529</v>
      </c>
      <c r="D972" s="34" t="s">
        <v>301</v>
      </c>
      <c r="E972" s="35" t="s">
        <v>10</v>
      </c>
      <c r="F972" s="54">
        <v>32</v>
      </c>
      <c r="G972" s="399" t="e">
        <f>VLOOKUP(N972,'BANG THAM CHIEU'!C:E,3,0)</f>
        <v>#N/A</v>
      </c>
      <c r="H972" s="53">
        <v>10</v>
      </c>
      <c r="J972" s="10" t="e">
        <f>VLOOKUP(N972,'BANG THAM CHIEU'!C:E,2,0)</f>
        <v>#N/A</v>
      </c>
      <c r="K972" s="590" t="e">
        <f>VLOOKUP(G972,'BANG THAM CHIEU'!$E$4:F2034,2,0)*H972</f>
        <v>#N/A</v>
      </c>
      <c r="L972" s="598" t="e">
        <f t="shared" si="15"/>
        <v>#N/A</v>
      </c>
      <c r="M972" s="53" t="s">
        <v>9530</v>
      </c>
      <c r="N972" s="31" t="s">
        <v>1430</v>
      </c>
      <c r="O972" s="527">
        <v>44359</v>
      </c>
      <c r="P972" s="529" t="s">
        <v>10664</v>
      </c>
      <c r="Q972" s="122" t="s">
        <v>10448</v>
      </c>
      <c r="R972" s="123">
        <v>6</v>
      </c>
      <c r="S972" s="122" t="s">
        <v>9347</v>
      </c>
      <c r="T972" s="396" t="s">
        <v>10453</v>
      </c>
      <c r="V972"/>
    </row>
    <row r="973" spans="1:22" hidden="1" x14ac:dyDescent="0.25">
      <c r="A973" s="31">
        <v>3848</v>
      </c>
      <c r="B973" s="33" t="s">
        <v>300</v>
      </c>
      <c r="C973" s="53" t="s">
        <v>10529</v>
      </c>
      <c r="D973" s="34" t="s">
        <v>301</v>
      </c>
      <c r="E973" s="35" t="s">
        <v>10</v>
      </c>
      <c r="F973" s="35">
        <v>33</v>
      </c>
      <c r="G973" s="399" t="e">
        <f>VLOOKUP(N973,'BANG THAM CHIEU'!C:E,3,0)</f>
        <v>#N/A</v>
      </c>
      <c r="H973" s="53">
        <v>20</v>
      </c>
      <c r="J973" s="10" t="e">
        <f>VLOOKUP(N973,'BANG THAM CHIEU'!C:E,2,0)</f>
        <v>#N/A</v>
      </c>
      <c r="K973" s="590" t="e">
        <f>VLOOKUP(G973,'BANG THAM CHIEU'!$E$4:F2035,2,0)*H973</f>
        <v>#N/A</v>
      </c>
      <c r="L973" s="598" t="e">
        <f t="shared" si="15"/>
        <v>#N/A</v>
      </c>
      <c r="M973" s="53" t="s">
        <v>9530</v>
      </c>
      <c r="N973" s="31" t="s">
        <v>1430</v>
      </c>
      <c r="O973" s="527">
        <v>44361</v>
      </c>
      <c r="P973" s="529" t="s">
        <v>10664</v>
      </c>
      <c r="Q973" s="122" t="s">
        <v>10448</v>
      </c>
      <c r="R973" s="123">
        <v>6</v>
      </c>
      <c r="S973" s="122" t="s">
        <v>7615</v>
      </c>
      <c r="T973" s="396" t="s">
        <v>10296</v>
      </c>
      <c r="V973"/>
    </row>
    <row r="974" spans="1:22" hidden="1" x14ac:dyDescent="0.25">
      <c r="A974" s="31">
        <v>3848</v>
      </c>
      <c r="B974" s="33" t="s">
        <v>300</v>
      </c>
      <c r="C974" s="53" t="s">
        <v>10529</v>
      </c>
      <c r="D974" s="34" t="s">
        <v>301</v>
      </c>
      <c r="E974" s="35" t="s">
        <v>10</v>
      </c>
      <c r="F974" s="54">
        <v>34</v>
      </c>
      <c r="G974" s="399" t="str">
        <f>VLOOKUP(N974,'BANG THAM CHIEU'!C:E,3,0)</f>
        <v>ID057041</v>
      </c>
      <c r="H974" s="53">
        <v>7</v>
      </c>
      <c r="J974" s="10" t="str">
        <f>VLOOKUP(N974,'BANG THAM CHIEU'!C:E,2,0)</f>
        <v>MB1.2</v>
      </c>
      <c r="K974" s="590">
        <f>VLOOKUP(G974,'BANG THAM CHIEU'!$E$4:F2036,2,0)*H974</f>
        <v>553000</v>
      </c>
      <c r="L974" s="598">
        <f t="shared" si="15"/>
        <v>23.83004395414979</v>
      </c>
      <c r="M974" s="53" t="s">
        <v>9530</v>
      </c>
      <c r="N974" s="31" t="s">
        <v>6607</v>
      </c>
      <c r="O974" s="527">
        <v>44361</v>
      </c>
      <c r="P974" s="529" t="s">
        <v>10664</v>
      </c>
      <c r="Q974" s="122" t="s">
        <v>10448</v>
      </c>
      <c r="R974" s="123">
        <v>6</v>
      </c>
      <c r="S974" s="122" t="s">
        <v>7615</v>
      </c>
      <c r="T974" s="396" t="s">
        <v>10296</v>
      </c>
      <c r="V974"/>
    </row>
    <row r="975" spans="1:22" ht="15.75" hidden="1" x14ac:dyDescent="0.25">
      <c r="A975" s="31">
        <v>3848</v>
      </c>
      <c r="B975" s="33" t="s">
        <v>300</v>
      </c>
      <c r="C975" s="53" t="s">
        <v>10529</v>
      </c>
      <c r="D975" s="34" t="s">
        <v>301</v>
      </c>
      <c r="E975" s="35" t="s">
        <v>10</v>
      </c>
      <c r="F975" s="35">
        <v>35</v>
      </c>
      <c r="G975" s="399" t="str">
        <f>VLOOKUP(N975,'BANG THAM CHIEU'!C:E,3,0)</f>
        <v>ID052233</v>
      </c>
      <c r="H975" s="53">
        <v>1</v>
      </c>
      <c r="J975" s="10" t="str">
        <f>VLOOKUP(N975,'BANG THAM CHIEU'!C:E,2,0)</f>
        <v>MA1.1</v>
      </c>
      <c r="K975" s="590">
        <f>VLOOKUP(G975,'BANG THAM CHIEU'!$E$4:F2037,2,0)*H975</f>
        <v>3878000</v>
      </c>
      <c r="L975" s="598">
        <f t="shared" si="15"/>
        <v>167.1119538050504</v>
      </c>
      <c r="M975" s="53" t="s">
        <v>9530</v>
      </c>
      <c r="N975" s="157" t="s">
        <v>6592</v>
      </c>
      <c r="O975" s="527">
        <v>44361</v>
      </c>
      <c r="P975" s="529" t="s">
        <v>10664</v>
      </c>
      <c r="Q975" s="122" t="s">
        <v>10448</v>
      </c>
      <c r="R975" s="123">
        <v>6</v>
      </c>
      <c r="S975" s="122" t="s">
        <v>7615</v>
      </c>
      <c r="T975" s="396" t="s">
        <v>10296</v>
      </c>
      <c r="V975"/>
    </row>
    <row r="976" spans="1:22" hidden="1" x14ac:dyDescent="0.25">
      <c r="A976" s="31">
        <v>3848</v>
      </c>
      <c r="B976" s="33" t="s">
        <v>300</v>
      </c>
      <c r="C976" s="53" t="s">
        <v>10529</v>
      </c>
      <c r="D976" s="34" t="s">
        <v>301</v>
      </c>
      <c r="E976" s="35" t="s">
        <v>10</v>
      </c>
      <c r="F976" s="54">
        <v>36</v>
      </c>
      <c r="G976" s="399" t="str">
        <f>VLOOKUP(N976,'BANG THAM CHIEU'!C:E,3,0)</f>
        <v>ID055287</v>
      </c>
      <c r="H976" s="53">
        <v>1</v>
      </c>
      <c r="J976" s="10" t="str">
        <f>VLOOKUP(N976,'BANG THAM CHIEU'!C:E,2,0)</f>
        <v>MB1.3</v>
      </c>
      <c r="K976" s="590">
        <f>VLOOKUP(G976,'BANG THAM CHIEU'!$E$4:F2038,2,0)*H976</f>
        <v>1150000</v>
      </c>
      <c r="L976" s="598">
        <f t="shared" si="15"/>
        <v>49.556149271740068</v>
      </c>
      <c r="M976" s="53" t="s">
        <v>9530</v>
      </c>
      <c r="N976" s="31" t="s">
        <v>10041</v>
      </c>
      <c r="O976" s="527">
        <v>44362</v>
      </c>
      <c r="P976" s="529" t="s">
        <v>10664</v>
      </c>
      <c r="Q976" s="122" t="s">
        <v>10448</v>
      </c>
      <c r="R976" s="123">
        <v>6</v>
      </c>
      <c r="S976" s="122" t="s">
        <v>7619</v>
      </c>
      <c r="T976" s="396" t="s">
        <v>10450</v>
      </c>
      <c r="V976"/>
    </row>
    <row r="977" spans="1:22" hidden="1" x14ac:dyDescent="0.25">
      <c r="A977" s="31">
        <v>3848</v>
      </c>
      <c r="B977" s="33" t="s">
        <v>300</v>
      </c>
      <c r="C977" s="53" t="s">
        <v>10529</v>
      </c>
      <c r="D977" s="34" t="s">
        <v>301</v>
      </c>
      <c r="E977" s="35" t="s">
        <v>10</v>
      </c>
      <c r="F977" s="35">
        <v>37</v>
      </c>
      <c r="G977" s="399" t="str">
        <f>VLOOKUP(N977,'BANG THAM CHIEU'!C:E,3,0)</f>
        <v>ID057159</v>
      </c>
      <c r="H977" s="53">
        <v>2</v>
      </c>
      <c r="J977" s="10" t="str">
        <f>VLOOKUP(N977,'BANG THAM CHIEU'!C:E,2,0)</f>
        <v>MB4.1</v>
      </c>
      <c r="K977" s="590">
        <f>VLOOKUP(G977,'BANG THAM CHIEU'!$E$4:F2039,2,0)*H977</f>
        <v>180000</v>
      </c>
      <c r="L977" s="598">
        <f t="shared" si="15"/>
        <v>7.756614668620184</v>
      </c>
      <c r="M977" s="53" t="s">
        <v>9530</v>
      </c>
      <c r="N977" s="33" t="s">
        <v>6101</v>
      </c>
      <c r="O977" s="527">
        <v>44362</v>
      </c>
      <c r="P977" s="529" t="s">
        <v>10664</v>
      </c>
      <c r="Q977" s="122" t="s">
        <v>10448</v>
      </c>
      <c r="R977" s="123">
        <v>6</v>
      </c>
      <c r="S977" s="122" t="s">
        <v>7615</v>
      </c>
      <c r="T977" s="396" t="s">
        <v>10452</v>
      </c>
      <c r="V977"/>
    </row>
    <row r="978" spans="1:22" hidden="1" x14ac:dyDescent="0.25">
      <c r="A978" s="31">
        <v>3848</v>
      </c>
      <c r="B978" s="33" t="s">
        <v>300</v>
      </c>
      <c r="C978" s="53" t="s">
        <v>10529</v>
      </c>
      <c r="D978" s="34" t="s">
        <v>301</v>
      </c>
      <c r="E978" s="35" t="s">
        <v>10</v>
      </c>
      <c r="F978" s="54">
        <v>38</v>
      </c>
      <c r="G978" s="399" t="str">
        <f>VLOOKUP(N978,'BANG THAM CHIEU'!C:E,3,0)</f>
        <v>ID055727</v>
      </c>
      <c r="H978" s="53">
        <v>15</v>
      </c>
      <c r="J978" s="10" t="str">
        <f>VLOOKUP(N978,'BANG THAM CHIEU'!C:E,2,0)</f>
        <v>MB3.2</v>
      </c>
      <c r="K978" s="590">
        <f>VLOOKUP(G978,'BANG THAM CHIEU'!$E$4:F2040,2,0)*H978</f>
        <v>1275000</v>
      </c>
      <c r="L978" s="598">
        <f t="shared" si="15"/>
        <v>54.942687236059641</v>
      </c>
      <c r="M978" s="53" t="s">
        <v>9530</v>
      </c>
      <c r="N978" s="33" t="s">
        <v>9646</v>
      </c>
      <c r="O978" s="527">
        <v>44362</v>
      </c>
      <c r="P978" s="529" t="s">
        <v>10664</v>
      </c>
      <c r="Q978" s="122" t="s">
        <v>10448</v>
      </c>
      <c r="R978" s="123">
        <v>6</v>
      </c>
      <c r="S978" s="122" t="s">
        <v>7615</v>
      </c>
      <c r="T978" s="396" t="s">
        <v>10296</v>
      </c>
      <c r="V978"/>
    </row>
    <row r="979" spans="1:22" hidden="1" x14ac:dyDescent="0.25">
      <c r="A979" s="31">
        <v>3848</v>
      </c>
      <c r="B979" s="33" t="s">
        <v>300</v>
      </c>
      <c r="C979" s="53" t="s">
        <v>10529</v>
      </c>
      <c r="D979" s="34" t="s">
        <v>301</v>
      </c>
      <c r="E979" s="35" t="s">
        <v>10</v>
      </c>
      <c r="F979" s="35">
        <v>39</v>
      </c>
      <c r="G979" s="399" t="str">
        <f>VLOOKUP(N979,'BANG THAM CHIEU'!C:E,3,0)</f>
        <v>ID055727</v>
      </c>
      <c r="H979" s="53">
        <v>15</v>
      </c>
      <c r="J979" s="10" t="str">
        <f>VLOOKUP(N979,'BANG THAM CHIEU'!C:E,2,0)</f>
        <v>MB3.2</v>
      </c>
      <c r="K979" s="590">
        <f>VLOOKUP(G979,'BANG THAM CHIEU'!$E$4:F2041,2,0)*H979</f>
        <v>1275000</v>
      </c>
      <c r="L979" s="598">
        <f t="shared" si="15"/>
        <v>54.942687236059641</v>
      </c>
      <c r="M979" s="53" t="s">
        <v>9530</v>
      </c>
      <c r="N979" s="33" t="s">
        <v>9646</v>
      </c>
      <c r="O979" s="527">
        <v>44362</v>
      </c>
      <c r="P979" s="529" t="s">
        <v>10664</v>
      </c>
      <c r="Q979" s="122" t="s">
        <v>10448</v>
      </c>
      <c r="R979" s="123">
        <v>6</v>
      </c>
      <c r="S979" s="122" t="s">
        <v>7615</v>
      </c>
      <c r="T979" s="396" t="s">
        <v>10454</v>
      </c>
      <c r="V979"/>
    </row>
    <row r="980" spans="1:22" hidden="1" x14ac:dyDescent="0.25">
      <c r="A980" s="31">
        <v>3848</v>
      </c>
      <c r="B980" s="33" t="s">
        <v>300</v>
      </c>
      <c r="C980" s="53" t="s">
        <v>10529</v>
      </c>
      <c r="D980" s="34" t="s">
        <v>301</v>
      </c>
      <c r="E980" s="35" t="s">
        <v>10</v>
      </c>
      <c r="F980" s="54">
        <v>40</v>
      </c>
      <c r="G980" s="399" t="str">
        <f>VLOOKUP(N980,'BANG THAM CHIEU'!C:E,3,0)</f>
        <v>ID055727</v>
      </c>
      <c r="H980" s="53">
        <v>15</v>
      </c>
      <c r="J980" s="10" t="str">
        <f>VLOOKUP(N980,'BANG THAM CHIEU'!C:E,2,0)</f>
        <v>MB3.2</v>
      </c>
      <c r="K980" s="590">
        <f>VLOOKUP(G980,'BANG THAM CHIEU'!$E$4:F2042,2,0)*H980</f>
        <v>1275000</v>
      </c>
      <c r="L980" s="598">
        <f t="shared" si="15"/>
        <v>54.942687236059641</v>
      </c>
      <c r="M980" s="53" t="s">
        <v>9530</v>
      </c>
      <c r="N980" s="33" t="s">
        <v>9646</v>
      </c>
      <c r="O980" s="527">
        <v>44362</v>
      </c>
      <c r="P980" s="529" t="s">
        <v>10664</v>
      </c>
      <c r="Q980" s="122" t="s">
        <v>10448</v>
      </c>
      <c r="R980" s="123">
        <v>6</v>
      </c>
      <c r="S980" s="122" t="s">
        <v>7619</v>
      </c>
      <c r="T980" s="396" t="s">
        <v>9846</v>
      </c>
      <c r="V980"/>
    </row>
    <row r="981" spans="1:22" hidden="1" x14ac:dyDescent="0.25">
      <c r="A981" s="31">
        <v>3848</v>
      </c>
      <c r="B981" s="33" t="s">
        <v>300</v>
      </c>
      <c r="C981" s="53" t="s">
        <v>10529</v>
      </c>
      <c r="D981" s="34" t="s">
        <v>301</v>
      </c>
      <c r="E981" s="35" t="s">
        <v>10</v>
      </c>
      <c r="F981" s="35">
        <v>41</v>
      </c>
      <c r="G981" s="399" t="str">
        <f>VLOOKUP(N981,'BANG THAM CHIEU'!C:E,3,0)</f>
        <v>ID055589</v>
      </c>
      <c r="H981" s="53">
        <v>5</v>
      </c>
      <c r="J981" s="10" t="str">
        <f>VLOOKUP(N981,'BANG THAM CHIEU'!C:E,2,0)</f>
        <v>MB1.3</v>
      </c>
      <c r="K981" s="590">
        <f>VLOOKUP(G981,'BANG THAM CHIEU'!$E$4:F2043,2,0)*H981</f>
        <v>725000</v>
      </c>
      <c r="L981" s="598">
        <f t="shared" si="15"/>
        <v>31.24192019305352</v>
      </c>
      <c r="M981" s="53" t="s">
        <v>9530</v>
      </c>
      <c r="N981" s="31" t="s">
        <v>8996</v>
      </c>
      <c r="O981" s="527">
        <v>44363</v>
      </c>
      <c r="P981" s="529" t="s">
        <v>10664</v>
      </c>
      <c r="Q981" s="122" t="s">
        <v>10448</v>
      </c>
      <c r="R981" s="123">
        <v>6</v>
      </c>
      <c r="S981" s="122" t="s">
        <v>7620</v>
      </c>
      <c r="T981" s="396" t="s">
        <v>8693</v>
      </c>
      <c r="V981"/>
    </row>
    <row r="982" spans="1:22" hidden="1" x14ac:dyDescent="0.25">
      <c r="A982" s="31">
        <v>3848</v>
      </c>
      <c r="B982" s="33" t="s">
        <v>300</v>
      </c>
      <c r="C982" s="53" t="s">
        <v>10529</v>
      </c>
      <c r="D982" s="34" t="s">
        <v>301</v>
      </c>
      <c r="E982" s="35" t="s">
        <v>10</v>
      </c>
      <c r="F982" s="54">
        <v>42</v>
      </c>
      <c r="G982" s="399" t="str">
        <f>VLOOKUP(N982,'BANG THAM CHIEU'!C:E,3,0)</f>
        <v>ID055611</v>
      </c>
      <c r="H982" s="53">
        <v>6</v>
      </c>
      <c r="J982" s="10" t="str">
        <f>VLOOKUP(N982,'BANG THAM CHIEU'!C:E,2,0)</f>
        <v>MB1.4</v>
      </c>
      <c r="K982" s="590">
        <f>VLOOKUP(G982,'BANG THAM CHIEU'!$E$4:F2044,2,0)*H982</f>
        <v>660000</v>
      </c>
      <c r="L982" s="598">
        <f t="shared" si="15"/>
        <v>28.440920451607344</v>
      </c>
      <c r="M982" s="53" t="s">
        <v>9530</v>
      </c>
      <c r="N982" s="31" t="s">
        <v>9885</v>
      </c>
      <c r="O982" s="527">
        <v>44362</v>
      </c>
      <c r="P982" s="529" t="s">
        <v>10664</v>
      </c>
      <c r="Q982" s="122" t="s">
        <v>10448</v>
      </c>
      <c r="R982" s="123">
        <v>6</v>
      </c>
      <c r="S982" s="122" t="s">
        <v>7619</v>
      </c>
      <c r="T982" s="396" t="s">
        <v>10458</v>
      </c>
      <c r="V982"/>
    </row>
    <row r="983" spans="1:22" hidden="1" x14ac:dyDescent="0.25">
      <c r="A983" s="31">
        <v>3848</v>
      </c>
      <c r="B983" s="33" t="s">
        <v>300</v>
      </c>
      <c r="C983" s="53" t="s">
        <v>10529</v>
      </c>
      <c r="D983" s="34" t="s">
        <v>301</v>
      </c>
      <c r="E983" s="35" t="s">
        <v>10</v>
      </c>
      <c r="F983" s="35">
        <v>43</v>
      </c>
      <c r="G983" s="399" t="str">
        <f>VLOOKUP(N983,'BANG THAM CHIEU'!C:E,3,0)</f>
        <v>ID055538</v>
      </c>
      <c r="H983" s="53">
        <v>50</v>
      </c>
      <c r="J983" s="10" t="str">
        <f>VLOOKUP(N983,'BANG THAM CHIEU'!C:E,2,0)</f>
        <v>MC2.3</v>
      </c>
      <c r="K983" s="590">
        <f>VLOOKUP(G983,'BANG THAM CHIEU'!$E$4:F2045,2,0)*H983</f>
        <v>7300000</v>
      </c>
      <c r="L983" s="598">
        <f t="shared" si="15"/>
        <v>314.57381711626306</v>
      </c>
      <c r="M983" s="53" t="s">
        <v>9530</v>
      </c>
      <c r="N983" s="31" t="s">
        <v>2959</v>
      </c>
      <c r="O983" s="527">
        <v>44364</v>
      </c>
      <c r="P983" s="529" t="s">
        <v>10664</v>
      </c>
      <c r="Q983" s="122" t="s">
        <v>10448</v>
      </c>
      <c r="R983" s="123">
        <v>6</v>
      </c>
      <c r="S983" s="122" t="s">
        <v>7620</v>
      </c>
      <c r="T983" s="396" t="s">
        <v>10459</v>
      </c>
      <c r="V983"/>
    </row>
    <row r="984" spans="1:22" hidden="1" x14ac:dyDescent="0.25">
      <c r="A984" s="31">
        <v>3848</v>
      </c>
      <c r="B984" s="33" t="s">
        <v>300</v>
      </c>
      <c r="C984" s="53" t="s">
        <v>10529</v>
      </c>
      <c r="D984" s="34" t="s">
        <v>301</v>
      </c>
      <c r="E984" s="35" t="s">
        <v>10</v>
      </c>
      <c r="F984" s="54">
        <v>44</v>
      </c>
      <c r="G984" s="399" t="str">
        <f>VLOOKUP(N984,'BANG THAM CHIEU'!C:E,3,0)</f>
        <v>ID057114</v>
      </c>
      <c r="H984" s="53">
        <v>10</v>
      </c>
      <c r="J984" s="10" t="str">
        <f>VLOOKUP(N984,'BANG THAM CHIEU'!C:E,2,0)</f>
        <v>MB4.1</v>
      </c>
      <c r="K984" s="590">
        <f>VLOOKUP(G984,'BANG THAM CHIEU'!$E$4:F2046,2,0)*H984</f>
        <v>130000</v>
      </c>
      <c r="L984" s="598">
        <f t="shared" si="15"/>
        <v>5.6019994828923556</v>
      </c>
      <c r="M984" s="53" t="s">
        <v>9530</v>
      </c>
      <c r="N984" s="31" t="s">
        <v>6604</v>
      </c>
      <c r="O984" s="527">
        <v>44364</v>
      </c>
      <c r="P984" s="529" t="s">
        <v>10664</v>
      </c>
      <c r="Q984" s="122" t="s">
        <v>10448</v>
      </c>
      <c r="R984" s="123">
        <v>6</v>
      </c>
      <c r="S984" s="122" t="s">
        <v>7620</v>
      </c>
      <c r="T984" s="396" t="s">
        <v>10296</v>
      </c>
      <c r="V984"/>
    </row>
    <row r="985" spans="1:22" hidden="1" x14ac:dyDescent="0.25">
      <c r="A985" s="31">
        <v>3848</v>
      </c>
      <c r="B985" s="33" t="s">
        <v>300</v>
      </c>
      <c r="C985" s="53" t="s">
        <v>10529</v>
      </c>
      <c r="D985" s="34" t="s">
        <v>301</v>
      </c>
      <c r="E985" s="35" t="s">
        <v>10</v>
      </c>
      <c r="F985" s="35">
        <v>45</v>
      </c>
      <c r="G985" s="399" t="str">
        <f>VLOOKUP(N985,'BANG THAM CHIEU'!C:E,3,0)</f>
        <v>ID154525</v>
      </c>
      <c r="H985" s="53">
        <v>2</v>
      </c>
      <c r="J985" s="10" t="str">
        <f>VLOOKUP(N985,'BANG THAM CHIEU'!C:E,2,0)</f>
        <v>MA1.1</v>
      </c>
      <c r="K985" s="590">
        <f>VLOOKUP(G985,'BANG THAM CHIEU'!$E$4:F2047,2,0)*H985</f>
        <v>12934200</v>
      </c>
      <c r="L985" s="598">
        <f t="shared" si="15"/>
        <v>557.36447470481767</v>
      </c>
      <c r="M985" s="53" t="s">
        <v>9530</v>
      </c>
      <c r="N985" s="31" t="s">
        <v>8913</v>
      </c>
      <c r="O985" s="527">
        <v>44364</v>
      </c>
      <c r="P985" s="529" t="s">
        <v>10664</v>
      </c>
      <c r="Q985" s="122" t="s">
        <v>10448</v>
      </c>
      <c r="R985" s="123">
        <v>6</v>
      </c>
      <c r="S985" s="122" t="s">
        <v>7620</v>
      </c>
      <c r="T985" s="396" t="s">
        <v>10296</v>
      </c>
      <c r="V985"/>
    </row>
    <row r="986" spans="1:22" ht="15.75" hidden="1" x14ac:dyDescent="0.25">
      <c r="A986" s="31">
        <v>3848</v>
      </c>
      <c r="B986" s="33" t="s">
        <v>300</v>
      </c>
      <c r="C986" s="53" t="s">
        <v>10529</v>
      </c>
      <c r="D986" s="34" t="s">
        <v>301</v>
      </c>
      <c r="E986" s="35" t="s">
        <v>10</v>
      </c>
      <c r="F986" s="54">
        <v>46</v>
      </c>
      <c r="G986" s="399" t="str">
        <f>VLOOKUP(N986,'BANG THAM CHIEU'!C:E,3,0)</f>
        <v>ID057307</v>
      </c>
      <c r="H986" s="53">
        <v>1</v>
      </c>
      <c r="J986" s="10" t="str">
        <f>VLOOKUP(N986,'BANG THAM CHIEU'!C:E,2,0)</f>
        <v>MB1.1</v>
      </c>
      <c r="K986" s="590">
        <f>VLOOKUP(G986,'BANG THAM CHIEU'!$E$4:F2048,2,0)*H986</f>
        <v>30000</v>
      </c>
      <c r="L986" s="598">
        <f t="shared" si="15"/>
        <v>1.2927691114366975</v>
      </c>
      <c r="M986" s="53" t="s">
        <v>9530</v>
      </c>
      <c r="N986" s="157" t="s">
        <v>10319</v>
      </c>
      <c r="O986" s="527">
        <v>44364</v>
      </c>
      <c r="P986" s="529" t="s">
        <v>10664</v>
      </c>
      <c r="Q986" s="122" t="s">
        <v>10448</v>
      </c>
      <c r="R986" s="123">
        <v>6</v>
      </c>
      <c r="S986" s="122" t="s">
        <v>7620</v>
      </c>
      <c r="T986" s="396" t="s">
        <v>10296</v>
      </c>
      <c r="V986"/>
    </row>
    <row r="987" spans="1:22" ht="47.25" hidden="1" x14ac:dyDescent="0.25">
      <c r="A987" s="31">
        <v>3848</v>
      </c>
      <c r="B987" s="33" t="s">
        <v>300</v>
      </c>
      <c r="C987" s="53" t="s">
        <v>10529</v>
      </c>
      <c r="D987" s="34" t="s">
        <v>301</v>
      </c>
      <c r="E987" s="35" t="s">
        <v>10</v>
      </c>
      <c r="F987" s="35">
        <v>47</v>
      </c>
      <c r="G987" s="399" t="str">
        <f>VLOOKUP(N987,'BANG THAM CHIEU'!C:E,3,0)</f>
        <v>ID055727</v>
      </c>
      <c r="H987" s="53">
        <v>15</v>
      </c>
      <c r="J987" s="10" t="str">
        <f>VLOOKUP(N987,'BANG THAM CHIEU'!C:E,2,0)</f>
        <v>MB3.2</v>
      </c>
      <c r="K987" s="590">
        <f>VLOOKUP(G987,'BANG THAM CHIEU'!$E$4:F2049,2,0)*H987</f>
        <v>1275000</v>
      </c>
      <c r="L987" s="598">
        <f t="shared" si="15"/>
        <v>54.942687236059641</v>
      </c>
      <c r="M987" s="53" t="s">
        <v>9530</v>
      </c>
      <c r="N987" s="192" t="s">
        <v>9646</v>
      </c>
      <c r="O987" s="527">
        <v>44364</v>
      </c>
      <c r="P987" s="529" t="s">
        <v>10664</v>
      </c>
      <c r="Q987" s="122" t="s">
        <v>10448</v>
      </c>
      <c r="R987" s="123">
        <v>6</v>
      </c>
      <c r="S987" s="122" t="s">
        <v>7614</v>
      </c>
      <c r="T987" s="396" t="s">
        <v>10460</v>
      </c>
      <c r="V987"/>
    </row>
    <row r="988" spans="1:22" hidden="1" x14ac:dyDescent="0.25">
      <c r="A988" s="31">
        <v>3848</v>
      </c>
      <c r="B988" s="33" t="s">
        <v>300</v>
      </c>
      <c r="C988" s="53" t="s">
        <v>10529</v>
      </c>
      <c r="D988" s="34" t="s">
        <v>301</v>
      </c>
      <c r="E988" s="35" t="s">
        <v>10</v>
      </c>
      <c r="F988" s="54">
        <v>48</v>
      </c>
      <c r="G988" s="399" t="str">
        <f>VLOOKUP(N988,'BANG THAM CHIEU'!C:E,3,0)</f>
        <v>ID055727</v>
      </c>
      <c r="H988" s="53">
        <v>15</v>
      </c>
      <c r="J988" s="10" t="str">
        <f>VLOOKUP(N988,'BANG THAM CHIEU'!C:E,2,0)</f>
        <v>MB3.2</v>
      </c>
      <c r="K988" s="590">
        <f>VLOOKUP(G988,'BANG THAM CHIEU'!$E$4:F2050,2,0)*H988</f>
        <v>1275000</v>
      </c>
      <c r="L988" s="598">
        <f t="shared" si="15"/>
        <v>54.942687236059641</v>
      </c>
      <c r="M988" s="53" t="s">
        <v>9530</v>
      </c>
      <c r="N988" s="33" t="s">
        <v>9646</v>
      </c>
      <c r="O988" s="527">
        <v>44364</v>
      </c>
      <c r="P988" s="529" t="s">
        <v>10664</v>
      </c>
      <c r="Q988" s="122" t="s">
        <v>10448</v>
      </c>
      <c r="R988" s="123">
        <v>6</v>
      </c>
      <c r="S988" s="122" t="s">
        <v>7619</v>
      </c>
      <c r="T988" s="396" t="s">
        <v>10461</v>
      </c>
      <c r="V988"/>
    </row>
    <row r="989" spans="1:22" ht="15.75" hidden="1" x14ac:dyDescent="0.25">
      <c r="A989" s="31">
        <v>3848</v>
      </c>
      <c r="B989" s="33" t="s">
        <v>300</v>
      </c>
      <c r="C989" s="53" t="s">
        <v>10529</v>
      </c>
      <c r="D989" s="34" t="s">
        <v>301</v>
      </c>
      <c r="E989" s="35" t="s">
        <v>10</v>
      </c>
      <c r="F989" s="35">
        <v>49</v>
      </c>
      <c r="G989" s="399" t="str">
        <f>VLOOKUP(N989,'BANG THAM CHIEU'!C:E,3,0)</f>
        <v>ID055276</v>
      </c>
      <c r="H989" s="53">
        <v>1</v>
      </c>
      <c r="J989" s="10" t="str">
        <f>VLOOKUP(N989,'BANG THAM CHIEU'!C:E,2,0)</f>
        <v>MB1.1</v>
      </c>
      <c r="K989" s="590">
        <f>VLOOKUP(G989,'BANG THAM CHIEU'!$E$4:F2051,2,0)*H989</f>
        <v>250000</v>
      </c>
      <c r="L989" s="598">
        <f t="shared" si="15"/>
        <v>10.773075928639145</v>
      </c>
      <c r="M989" s="53" t="s">
        <v>9530</v>
      </c>
      <c r="N989" s="157" t="s">
        <v>6948</v>
      </c>
      <c r="O989" s="527">
        <v>44365</v>
      </c>
      <c r="P989" s="529" t="s">
        <v>10664</v>
      </c>
      <c r="Q989" s="122" t="s">
        <v>10448</v>
      </c>
      <c r="R989" s="123">
        <v>6</v>
      </c>
      <c r="S989" s="122" t="s">
        <v>8816</v>
      </c>
      <c r="T989" s="396" t="s">
        <v>10462</v>
      </c>
      <c r="V989"/>
    </row>
    <row r="990" spans="1:22" hidden="1" x14ac:dyDescent="0.25">
      <c r="A990" s="31">
        <v>3848</v>
      </c>
      <c r="B990" s="33" t="s">
        <v>300</v>
      </c>
      <c r="C990" s="53" t="s">
        <v>10529</v>
      </c>
      <c r="D990" s="34" t="s">
        <v>301</v>
      </c>
      <c r="E990" s="35" t="s">
        <v>10</v>
      </c>
      <c r="F990" s="54">
        <v>50</v>
      </c>
      <c r="G990" s="399" t="str">
        <f>VLOOKUP(N990,'BANG THAM CHIEU'!C:E,3,0)</f>
        <v>ID055277</v>
      </c>
      <c r="H990" s="53">
        <v>1</v>
      </c>
      <c r="J990" s="10" t="str">
        <f>VLOOKUP(N990,'BANG THAM CHIEU'!C:E,2,0)</f>
        <v>MB1.1</v>
      </c>
      <c r="K990" s="590">
        <f>VLOOKUP(G990,'BANG THAM CHIEU'!$E$4:F2052,2,0)*H990</f>
        <v>250000</v>
      </c>
      <c r="L990" s="598">
        <f t="shared" si="15"/>
        <v>10.773075928639145</v>
      </c>
      <c r="M990" s="53" t="s">
        <v>9530</v>
      </c>
      <c r="N990" s="31" t="s">
        <v>6950</v>
      </c>
      <c r="O990" s="527">
        <v>44365</v>
      </c>
      <c r="P990" s="529" t="s">
        <v>10664</v>
      </c>
      <c r="Q990" s="122" t="s">
        <v>10448</v>
      </c>
      <c r="R990" s="123">
        <v>6</v>
      </c>
      <c r="S990" s="122" t="s">
        <v>8816</v>
      </c>
      <c r="T990" s="396" t="s">
        <v>10462</v>
      </c>
      <c r="V990"/>
    </row>
    <row r="991" spans="1:22" ht="15.75" hidden="1" x14ac:dyDescent="0.25">
      <c r="A991" s="31">
        <v>3848</v>
      </c>
      <c r="B991" s="33" t="s">
        <v>300</v>
      </c>
      <c r="C991" s="53" t="s">
        <v>10529</v>
      </c>
      <c r="D991" s="34" t="s">
        <v>301</v>
      </c>
      <c r="E991" s="35" t="s">
        <v>10</v>
      </c>
      <c r="F991" s="35">
        <v>51</v>
      </c>
      <c r="G991" s="399" t="str">
        <f>VLOOKUP(N991,'BANG THAM CHIEU'!C:E,3,0)</f>
        <v>ID055527</v>
      </c>
      <c r="H991" s="53">
        <v>2</v>
      </c>
      <c r="J991" s="10" t="str">
        <f>VLOOKUP(N991,'BANG THAM CHIEU'!C:E,2,0)</f>
        <v>MB1.1</v>
      </c>
      <c r="K991" s="590">
        <f>VLOOKUP(G991,'BANG THAM CHIEU'!$E$4:F2053,2,0)*H991</f>
        <v>120000</v>
      </c>
      <c r="L991" s="598">
        <f t="shared" si="15"/>
        <v>5.1710764457467899</v>
      </c>
      <c r="M991" s="53" t="s">
        <v>9530</v>
      </c>
      <c r="N991" s="157" t="s">
        <v>8489</v>
      </c>
      <c r="O991" s="527">
        <v>44365</v>
      </c>
      <c r="P991" s="529" t="s">
        <v>10664</v>
      </c>
      <c r="Q991" s="122" t="s">
        <v>10448</v>
      </c>
      <c r="R991" s="123">
        <v>6</v>
      </c>
      <c r="S991" s="122" t="s">
        <v>8816</v>
      </c>
      <c r="T991" s="396" t="s">
        <v>10462</v>
      </c>
      <c r="V991"/>
    </row>
    <row r="992" spans="1:22" ht="15.75" hidden="1" x14ac:dyDescent="0.25">
      <c r="A992" s="31">
        <v>3848</v>
      </c>
      <c r="B992" s="33" t="s">
        <v>300</v>
      </c>
      <c r="C992" s="53" t="s">
        <v>10529</v>
      </c>
      <c r="D992" s="34" t="s">
        <v>301</v>
      </c>
      <c r="E992" s="35" t="s">
        <v>10</v>
      </c>
      <c r="F992" s="54">
        <v>52</v>
      </c>
      <c r="G992" s="399" t="str">
        <f>VLOOKUP(N992,'BANG THAM CHIEU'!C:E,3,0)</f>
        <v>ID057032</v>
      </c>
      <c r="H992" s="53">
        <v>1</v>
      </c>
      <c r="J992" s="10" t="str">
        <f>VLOOKUP(N992,'BANG THAM CHIEU'!C:E,2,0)</f>
        <v>MB1.1</v>
      </c>
      <c r="K992" s="590">
        <f>VLOOKUP(G992,'BANG THAM CHIEU'!$E$4:F2054,2,0)*H992</f>
        <v>150000</v>
      </c>
      <c r="L992" s="598">
        <f t="shared" si="15"/>
        <v>6.463845557183487</v>
      </c>
      <c r="M992" s="53" t="s">
        <v>9530</v>
      </c>
      <c r="N992" s="157" t="s">
        <v>9893</v>
      </c>
      <c r="O992" s="527">
        <v>44365</v>
      </c>
      <c r="P992" s="529" t="s">
        <v>10664</v>
      </c>
      <c r="Q992" s="122" t="s">
        <v>10448</v>
      </c>
      <c r="R992" s="123">
        <v>6</v>
      </c>
      <c r="S992" s="122" t="s">
        <v>8816</v>
      </c>
      <c r="T992" s="396" t="s">
        <v>10462</v>
      </c>
      <c r="V992"/>
    </row>
    <row r="993" spans="1:22" hidden="1" x14ac:dyDescent="0.25">
      <c r="A993" s="31">
        <v>3848</v>
      </c>
      <c r="B993" s="33" t="s">
        <v>300</v>
      </c>
      <c r="C993" s="53" t="s">
        <v>10529</v>
      </c>
      <c r="D993" s="34" t="s">
        <v>301</v>
      </c>
      <c r="E993" s="35" t="s">
        <v>10</v>
      </c>
      <c r="F993" s="35">
        <v>53</v>
      </c>
      <c r="G993" s="399" t="str">
        <f>VLOOKUP(N993,'BANG THAM CHIEU'!C:E,3,0)</f>
        <v>ID057114</v>
      </c>
      <c r="H993" s="53">
        <v>3</v>
      </c>
      <c r="J993" s="10" t="str">
        <f>VLOOKUP(N993,'BANG THAM CHIEU'!C:E,2,0)</f>
        <v>MB4.1</v>
      </c>
      <c r="K993" s="590">
        <f>VLOOKUP(G993,'BANG THAM CHIEU'!$E$4:F2055,2,0)*H993</f>
        <v>39000</v>
      </c>
      <c r="L993" s="598">
        <f t="shared" si="15"/>
        <v>1.6805998448677066</v>
      </c>
      <c r="M993" s="53" t="s">
        <v>9530</v>
      </c>
      <c r="N993" s="31" t="s">
        <v>6604</v>
      </c>
      <c r="O993" s="527">
        <v>44365</v>
      </c>
      <c r="P993" s="529" t="s">
        <v>10664</v>
      </c>
      <c r="Q993" s="122" t="s">
        <v>10448</v>
      </c>
      <c r="R993" s="123">
        <v>6</v>
      </c>
      <c r="S993" s="122" t="s">
        <v>8816</v>
      </c>
      <c r="T993" s="396" t="s">
        <v>10462</v>
      </c>
      <c r="V993"/>
    </row>
    <row r="994" spans="1:22" ht="15.75" hidden="1" x14ac:dyDescent="0.25">
      <c r="A994" s="31">
        <v>3848</v>
      </c>
      <c r="B994" s="33" t="s">
        <v>300</v>
      </c>
      <c r="C994" s="53" t="s">
        <v>10529</v>
      </c>
      <c r="D994" s="34" t="s">
        <v>301</v>
      </c>
      <c r="E994" s="35" t="s">
        <v>10</v>
      </c>
      <c r="F994" s="54">
        <v>54</v>
      </c>
      <c r="G994" s="399" t="str">
        <f>VLOOKUP(N994,'BANG THAM CHIEU'!C:E,3,0)</f>
        <v>ID055518</v>
      </c>
      <c r="H994" s="53">
        <v>10</v>
      </c>
      <c r="J994" s="10" t="str">
        <f>VLOOKUP(N994,'BANG THAM CHIEU'!C:E,2,0)</f>
        <v>MB1.1</v>
      </c>
      <c r="K994" s="590">
        <f>VLOOKUP(G994,'BANG THAM CHIEU'!$E$4:F2056,2,0)*H994</f>
        <v>252740</v>
      </c>
      <c r="L994" s="598">
        <f t="shared" si="15"/>
        <v>10.89114884081703</v>
      </c>
      <c r="M994" s="53" t="s">
        <v>9530</v>
      </c>
      <c r="N994" s="157" t="s">
        <v>7899</v>
      </c>
      <c r="O994" s="527">
        <v>44365</v>
      </c>
      <c r="P994" s="529" t="s">
        <v>10664</v>
      </c>
      <c r="Q994" s="122" t="s">
        <v>10448</v>
      </c>
      <c r="R994" s="123">
        <v>6</v>
      </c>
      <c r="S994" s="122" t="s">
        <v>10114</v>
      </c>
      <c r="T994" s="396" t="s">
        <v>10258</v>
      </c>
      <c r="V994"/>
    </row>
    <row r="995" spans="1:22" hidden="1" x14ac:dyDescent="0.25">
      <c r="A995" s="31">
        <v>3848</v>
      </c>
      <c r="B995" s="33" t="s">
        <v>300</v>
      </c>
      <c r="C995" s="53" t="s">
        <v>10529</v>
      </c>
      <c r="D995" s="34" t="s">
        <v>301</v>
      </c>
      <c r="E995" s="35" t="s">
        <v>10</v>
      </c>
      <c r="F995" s="35">
        <v>55</v>
      </c>
      <c r="G995" s="399" t="str">
        <f>VLOOKUP(N995,'BANG THAM CHIEU'!C:E,3,0)</f>
        <v>ID055519</v>
      </c>
      <c r="H995" s="53">
        <v>10</v>
      </c>
      <c r="J995" s="10" t="str">
        <f>VLOOKUP(N995,'BANG THAM CHIEU'!C:E,2,0)</f>
        <v>MB1.1</v>
      </c>
      <c r="K995" s="590">
        <f>VLOOKUP(G995,'BANG THAM CHIEU'!$E$4:F2057,2,0)*H995</f>
        <v>288110</v>
      </c>
      <c r="L995" s="598">
        <f t="shared" si="15"/>
        <v>12.415323623200896</v>
      </c>
      <c r="M995" s="53" t="s">
        <v>9530</v>
      </c>
      <c r="N995" s="33" t="s">
        <v>7900</v>
      </c>
      <c r="O995" s="527">
        <v>44365</v>
      </c>
      <c r="P995" s="529" t="s">
        <v>10664</v>
      </c>
      <c r="Q995" s="122" t="s">
        <v>10448</v>
      </c>
      <c r="R995" s="123">
        <v>6</v>
      </c>
      <c r="S995" s="122" t="s">
        <v>10114</v>
      </c>
      <c r="T995" s="396" t="s">
        <v>10258</v>
      </c>
      <c r="V995"/>
    </row>
    <row r="996" spans="1:22" hidden="1" x14ac:dyDescent="0.25">
      <c r="A996" s="31">
        <v>3848</v>
      </c>
      <c r="B996" s="33" t="s">
        <v>300</v>
      </c>
      <c r="C996" s="53" t="s">
        <v>10529</v>
      </c>
      <c r="D996" s="34" t="s">
        <v>301</v>
      </c>
      <c r="E996" s="35" t="s">
        <v>10</v>
      </c>
      <c r="F996" s="54">
        <v>56</v>
      </c>
      <c r="G996" s="399" t="e">
        <f>VLOOKUP(N996,'BANG THAM CHIEU'!C:E,3,0)</f>
        <v>#N/A</v>
      </c>
      <c r="H996" s="53">
        <v>10</v>
      </c>
      <c r="J996" s="10" t="e">
        <f>VLOOKUP(N996,'BANG THAM CHIEU'!C:E,2,0)</f>
        <v>#N/A</v>
      </c>
      <c r="K996" s="590" t="e">
        <f>VLOOKUP(G996,'BANG THAM CHIEU'!$E$4:F2058,2,0)*H996</f>
        <v>#N/A</v>
      </c>
      <c r="L996" s="598" t="e">
        <f t="shared" si="15"/>
        <v>#N/A</v>
      </c>
      <c r="M996" s="53" t="s">
        <v>9530</v>
      </c>
      <c r="N996" s="33" t="s">
        <v>1430</v>
      </c>
      <c r="O996" s="527">
        <v>44366</v>
      </c>
      <c r="P996" s="529" t="s">
        <v>10664</v>
      </c>
      <c r="Q996" s="122" t="s">
        <v>10448</v>
      </c>
      <c r="R996" s="123">
        <v>6</v>
      </c>
      <c r="S996" s="122" t="s">
        <v>7615</v>
      </c>
      <c r="T996" s="396" t="s">
        <v>10454</v>
      </c>
      <c r="V996"/>
    </row>
    <row r="997" spans="1:22" hidden="1" x14ac:dyDescent="0.25">
      <c r="A997" s="31">
        <v>3848</v>
      </c>
      <c r="B997" s="33" t="s">
        <v>300</v>
      </c>
      <c r="C997" s="53" t="s">
        <v>10529</v>
      </c>
      <c r="D997" s="34" t="s">
        <v>301</v>
      </c>
      <c r="E997" s="35" t="s">
        <v>10</v>
      </c>
      <c r="F997" s="35">
        <v>57</v>
      </c>
      <c r="G997" s="399" t="str">
        <f>VLOOKUP(N997,'BANG THAM CHIEU'!C:E,3,0)</f>
        <v>ID055538</v>
      </c>
      <c r="H997" s="53">
        <v>20</v>
      </c>
      <c r="J997" s="10" t="str">
        <f>VLOOKUP(N997,'BANG THAM CHIEU'!C:E,2,0)</f>
        <v>MC2.3</v>
      </c>
      <c r="K997" s="590">
        <f>VLOOKUP(G997,'BANG THAM CHIEU'!$E$4:F2059,2,0)*H997</f>
        <v>2920000</v>
      </c>
      <c r="L997" s="598">
        <f t="shared" si="15"/>
        <v>125.82952684650522</v>
      </c>
      <c r="M997" s="53" t="s">
        <v>9530</v>
      </c>
      <c r="N997" s="31" t="s">
        <v>2959</v>
      </c>
      <c r="O997" s="527">
        <v>44366</v>
      </c>
      <c r="P997" s="529" t="s">
        <v>10664</v>
      </c>
      <c r="Q997" s="122" t="s">
        <v>10448</v>
      </c>
      <c r="R997" s="123">
        <v>6</v>
      </c>
      <c r="S997" s="122" t="s">
        <v>7615</v>
      </c>
      <c r="T997" s="396" t="s">
        <v>10454</v>
      </c>
      <c r="V997"/>
    </row>
    <row r="998" spans="1:22" hidden="1" x14ac:dyDescent="0.25">
      <c r="A998" s="31">
        <v>3848</v>
      </c>
      <c r="B998" s="33" t="s">
        <v>300</v>
      </c>
      <c r="C998" s="53" t="s">
        <v>10529</v>
      </c>
      <c r="D998" s="34" t="s">
        <v>301</v>
      </c>
      <c r="E998" s="35" t="s">
        <v>10</v>
      </c>
      <c r="F998" s="54">
        <v>58</v>
      </c>
      <c r="G998" s="399" t="str">
        <f>VLOOKUP(N998,'BANG THAM CHIEU'!C:E,3,0)</f>
        <v>ID055538</v>
      </c>
      <c r="H998" s="53">
        <v>50</v>
      </c>
      <c r="J998" s="10" t="str">
        <f>VLOOKUP(N998,'BANG THAM CHIEU'!C:E,2,0)</f>
        <v>MC2.3</v>
      </c>
      <c r="K998" s="590">
        <f>VLOOKUP(G998,'BANG THAM CHIEU'!$E$4:F2060,2,0)*H998</f>
        <v>7300000</v>
      </c>
      <c r="L998" s="598">
        <f t="shared" si="15"/>
        <v>314.57381711626306</v>
      </c>
      <c r="M998" s="33" t="s">
        <v>9530</v>
      </c>
      <c r="N998" s="31" t="s">
        <v>2959</v>
      </c>
      <c r="O998" s="527">
        <v>44366</v>
      </c>
      <c r="P998" s="529" t="s">
        <v>10664</v>
      </c>
      <c r="Q998" s="122" t="s">
        <v>10448</v>
      </c>
      <c r="R998" s="123">
        <v>6</v>
      </c>
      <c r="S998" s="122" t="s">
        <v>7615</v>
      </c>
      <c r="T998" s="396" t="s">
        <v>10465</v>
      </c>
      <c r="V998"/>
    </row>
    <row r="999" spans="1:22" hidden="1" x14ac:dyDescent="0.25">
      <c r="A999" s="31">
        <v>3848</v>
      </c>
      <c r="B999" s="33" t="s">
        <v>300</v>
      </c>
      <c r="C999" s="53" t="s">
        <v>10529</v>
      </c>
      <c r="D999" s="34" t="s">
        <v>301</v>
      </c>
      <c r="E999" s="35" t="s">
        <v>10</v>
      </c>
      <c r="F999" s="35">
        <v>59</v>
      </c>
      <c r="G999" s="399" t="str">
        <f>VLOOKUP(N999,'BANG THAM CHIEU'!C:E,3,0)</f>
        <v>ID055517</v>
      </c>
      <c r="H999" s="53">
        <v>10</v>
      </c>
      <c r="J999" s="10" t="str">
        <f>VLOOKUP(N999,'BANG THAM CHIEU'!C:E,2,0)</f>
        <v>MB1.1</v>
      </c>
      <c r="K999" s="590">
        <f>VLOOKUP(G999,'BANG THAM CHIEU'!$E$4:F2061,2,0)*H999</f>
        <v>480000</v>
      </c>
      <c r="L999" s="598">
        <f t="shared" si="15"/>
        <v>20.68430578298716</v>
      </c>
      <c r="M999" s="33" t="s">
        <v>9530</v>
      </c>
      <c r="N999" s="31" t="s">
        <v>2356</v>
      </c>
      <c r="O999" s="527">
        <v>44368</v>
      </c>
      <c r="P999" s="529" t="s">
        <v>10664</v>
      </c>
      <c r="Q999" s="122" t="s">
        <v>10484</v>
      </c>
      <c r="R999" s="123">
        <v>6</v>
      </c>
      <c r="S999" s="122" t="s">
        <v>9376</v>
      </c>
      <c r="T999" s="396" t="s">
        <v>10466</v>
      </c>
      <c r="V999"/>
    </row>
    <row r="1000" spans="1:22" hidden="1" x14ac:dyDescent="0.25">
      <c r="A1000" s="31">
        <v>3848</v>
      </c>
      <c r="B1000" s="33" t="s">
        <v>300</v>
      </c>
      <c r="C1000" s="53" t="s">
        <v>10529</v>
      </c>
      <c r="D1000" s="34" t="s">
        <v>301</v>
      </c>
      <c r="E1000" s="35" t="s">
        <v>10</v>
      </c>
      <c r="F1000" s="54">
        <v>60</v>
      </c>
      <c r="G1000" s="399" t="str">
        <f>VLOOKUP(N1000,'BANG THAM CHIEU'!C:E,3,0)</f>
        <v>ID055525</v>
      </c>
      <c r="H1000" s="53">
        <v>10</v>
      </c>
      <c r="J1000" s="10" t="str">
        <f>VLOOKUP(N1000,'BANG THAM CHIEU'!C:E,2,0)</f>
        <v>MB1.1</v>
      </c>
      <c r="K1000" s="590">
        <f>VLOOKUP(G1000,'BANG THAM CHIEU'!$E$4:F2062,2,0)*H1000</f>
        <v>440000</v>
      </c>
      <c r="L1000" s="598">
        <f t="shared" si="15"/>
        <v>18.960613634404897</v>
      </c>
      <c r="M1000" s="33" t="s">
        <v>9530</v>
      </c>
      <c r="N1000" s="31" t="s">
        <v>2355</v>
      </c>
      <c r="O1000" s="527">
        <v>44368</v>
      </c>
      <c r="P1000" s="529" t="s">
        <v>10664</v>
      </c>
      <c r="Q1000" s="122" t="s">
        <v>10484</v>
      </c>
      <c r="R1000" s="123">
        <v>6</v>
      </c>
      <c r="S1000" s="122" t="s">
        <v>9376</v>
      </c>
      <c r="T1000" s="396" t="s">
        <v>10466</v>
      </c>
      <c r="V1000"/>
    </row>
    <row r="1001" spans="1:22" hidden="1" x14ac:dyDescent="0.25">
      <c r="A1001" s="31">
        <v>3848</v>
      </c>
      <c r="B1001" s="33" t="s">
        <v>300</v>
      </c>
      <c r="C1001" s="53" t="s">
        <v>10529</v>
      </c>
      <c r="D1001" s="34" t="s">
        <v>301</v>
      </c>
      <c r="E1001" s="35" t="s">
        <v>10</v>
      </c>
      <c r="F1001" s="35">
        <v>61</v>
      </c>
      <c r="G1001" s="399" t="str">
        <f>VLOOKUP(N1001,'BANG THAM CHIEU'!C:E,3,0)</f>
        <v>ID055517</v>
      </c>
      <c r="H1001" s="53">
        <v>3</v>
      </c>
      <c r="J1001" s="10" t="str">
        <f>VLOOKUP(N1001,'BANG THAM CHIEU'!C:E,2,0)</f>
        <v>MB1.1</v>
      </c>
      <c r="K1001" s="590">
        <f>VLOOKUP(G1001,'BANG THAM CHIEU'!$E$4:F2063,2,0)*H1001</f>
        <v>144000</v>
      </c>
      <c r="L1001" s="598">
        <f t="shared" si="15"/>
        <v>6.2052917348961474</v>
      </c>
      <c r="M1001" s="33" t="s">
        <v>9530</v>
      </c>
      <c r="N1001" s="31" t="s">
        <v>2356</v>
      </c>
      <c r="O1001" s="527">
        <v>44369</v>
      </c>
      <c r="P1001" s="529" t="s">
        <v>10664</v>
      </c>
      <c r="Q1001" s="122" t="s">
        <v>10484</v>
      </c>
      <c r="R1001" s="123">
        <v>6</v>
      </c>
      <c r="S1001" s="122" t="s">
        <v>9382</v>
      </c>
      <c r="T1001" s="396" t="s">
        <v>10469</v>
      </c>
      <c r="V1001"/>
    </row>
    <row r="1002" spans="1:22" hidden="1" x14ac:dyDescent="0.25">
      <c r="A1002" s="31">
        <v>3848</v>
      </c>
      <c r="B1002" s="33" t="s">
        <v>300</v>
      </c>
      <c r="C1002" s="53" t="s">
        <v>10529</v>
      </c>
      <c r="D1002" s="34" t="s">
        <v>301</v>
      </c>
      <c r="E1002" s="35" t="s">
        <v>10</v>
      </c>
      <c r="F1002" s="54">
        <v>62</v>
      </c>
      <c r="G1002" s="399" t="str">
        <f>VLOOKUP(N1002,'BANG THAM CHIEU'!C:E,3,0)</f>
        <v>ID057160</v>
      </c>
      <c r="H1002" s="53">
        <v>1</v>
      </c>
      <c r="J1002" s="10" t="str">
        <f>VLOOKUP(N1002,'BANG THAM CHIEU'!C:E,2,0)</f>
        <v>MB4.1</v>
      </c>
      <c r="K1002" s="590">
        <f>VLOOKUP(G1002,'BANG THAM CHIEU'!$E$4:F2064,2,0)*H1002</f>
        <v>100000</v>
      </c>
      <c r="L1002" s="598">
        <f t="shared" si="15"/>
        <v>4.3092303714556577</v>
      </c>
      <c r="M1002" s="33" t="s">
        <v>9530</v>
      </c>
      <c r="N1002" s="31" t="s">
        <v>6102</v>
      </c>
      <c r="O1002" s="527">
        <v>44370</v>
      </c>
      <c r="P1002" s="529" t="s">
        <v>10664</v>
      </c>
      <c r="Q1002" s="122" t="s">
        <v>10484</v>
      </c>
      <c r="R1002" s="123">
        <v>6</v>
      </c>
      <c r="S1002" s="122" t="s">
        <v>10114</v>
      </c>
      <c r="T1002" s="396" t="s">
        <v>10258</v>
      </c>
      <c r="V1002"/>
    </row>
    <row r="1003" spans="1:22" hidden="1" x14ac:dyDescent="0.25">
      <c r="A1003" s="31">
        <v>3848</v>
      </c>
      <c r="B1003" s="33" t="s">
        <v>300</v>
      </c>
      <c r="C1003" s="53" t="s">
        <v>10529</v>
      </c>
      <c r="D1003" s="34" t="s">
        <v>301</v>
      </c>
      <c r="E1003" s="35" t="s">
        <v>10</v>
      </c>
      <c r="F1003" s="35">
        <v>63</v>
      </c>
      <c r="G1003" s="399" t="e">
        <f>VLOOKUP(N1003,'BANG THAM CHIEU'!C:E,3,0)</f>
        <v>#N/A</v>
      </c>
      <c r="H1003" s="53">
        <v>10</v>
      </c>
      <c r="J1003" s="10" t="e">
        <f>VLOOKUP(N1003,'BANG THAM CHIEU'!C:E,2,0)</f>
        <v>#N/A</v>
      </c>
      <c r="K1003" s="590" t="e">
        <f>VLOOKUP(G1003,'BANG THAM CHIEU'!$E$4:F2065,2,0)*H1003</f>
        <v>#N/A</v>
      </c>
      <c r="L1003" s="598" t="e">
        <f t="shared" si="15"/>
        <v>#N/A</v>
      </c>
      <c r="M1003" s="33" t="s">
        <v>9530</v>
      </c>
      <c r="N1003" s="31" t="s">
        <v>1430</v>
      </c>
      <c r="O1003" s="527">
        <v>44370</v>
      </c>
      <c r="P1003" s="529" t="s">
        <v>10664</v>
      </c>
      <c r="Q1003" s="122" t="s">
        <v>10484</v>
      </c>
      <c r="R1003" s="123">
        <v>6</v>
      </c>
      <c r="S1003" s="122" t="s">
        <v>10114</v>
      </c>
      <c r="T1003" s="396" t="s">
        <v>10433</v>
      </c>
      <c r="V1003"/>
    </row>
    <row r="1004" spans="1:22" hidden="1" x14ac:dyDescent="0.25">
      <c r="A1004" s="31">
        <v>3848</v>
      </c>
      <c r="B1004" s="33" t="s">
        <v>300</v>
      </c>
      <c r="C1004" s="53" t="s">
        <v>10529</v>
      </c>
      <c r="D1004" s="34" t="s">
        <v>301</v>
      </c>
      <c r="E1004" s="35" t="s">
        <v>10</v>
      </c>
      <c r="F1004" s="54">
        <v>64</v>
      </c>
      <c r="G1004" s="399" t="str">
        <f>VLOOKUP(N1004,'BANG THAM CHIEU'!C:E,3,0)</f>
        <v>ID057079</v>
      </c>
      <c r="H1004" s="53">
        <v>3</v>
      </c>
      <c r="J1004" s="10" t="str">
        <f>VLOOKUP(N1004,'BANG THAM CHIEU'!C:E,2,0)</f>
        <v>MB3.2</v>
      </c>
      <c r="K1004" s="590">
        <f>VLOOKUP(G1004,'BANG THAM CHIEU'!$E$4:F2066,2,0)*H1004</f>
        <v>2217900</v>
      </c>
      <c r="L1004" s="598">
        <f t="shared" si="15"/>
        <v>95.574420408515039</v>
      </c>
      <c r="M1004" s="33" t="s">
        <v>9530</v>
      </c>
      <c r="N1004" s="31" t="s">
        <v>9644</v>
      </c>
      <c r="O1004" s="527">
        <v>44370</v>
      </c>
      <c r="P1004" s="529" t="s">
        <v>10664</v>
      </c>
      <c r="Q1004" s="122" t="s">
        <v>10484</v>
      </c>
      <c r="R1004" s="123">
        <v>6</v>
      </c>
      <c r="S1004" s="122" t="s">
        <v>10114</v>
      </c>
      <c r="T1004" s="396" t="s">
        <v>10433</v>
      </c>
      <c r="V1004"/>
    </row>
    <row r="1005" spans="1:22" ht="47.25" hidden="1" x14ac:dyDescent="0.25">
      <c r="A1005" s="31">
        <v>3848</v>
      </c>
      <c r="B1005" s="33" t="s">
        <v>300</v>
      </c>
      <c r="C1005" s="53" t="s">
        <v>10529</v>
      </c>
      <c r="D1005" s="34" t="s">
        <v>301</v>
      </c>
      <c r="E1005" s="35" t="s">
        <v>10</v>
      </c>
      <c r="F1005" s="35">
        <v>65</v>
      </c>
      <c r="G1005" s="399" t="str">
        <f>VLOOKUP(N1005,'BANG THAM CHIEU'!C:E,3,0)</f>
        <v>ID055727</v>
      </c>
      <c r="H1005" s="53">
        <v>3</v>
      </c>
      <c r="J1005" s="10" t="str">
        <f>VLOOKUP(N1005,'BANG THAM CHIEU'!C:E,2,0)</f>
        <v>MB3.2</v>
      </c>
      <c r="K1005" s="590">
        <f>VLOOKUP(G1005,'BANG THAM CHIEU'!$E$4:F2067,2,0)*H1005</f>
        <v>255000</v>
      </c>
      <c r="L1005" s="598">
        <f t="shared" si="15"/>
        <v>10.988537447211929</v>
      </c>
      <c r="M1005" s="33" t="s">
        <v>9530</v>
      </c>
      <c r="N1005" s="192" t="s">
        <v>9646</v>
      </c>
      <c r="O1005" s="527">
        <v>44370</v>
      </c>
      <c r="P1005" s="529" t="s">
        <v>10664</v>
      </c>
      <c r="Q1005" s="122" t="s">
        <v>10484</v>
      </c>
      <c r="R1005" s="123">
        <v>6</v>
      </c>
      <c r="S1005" s="122" t="s">
        <v>9377</v>
      </c>
      <c r="T1005" s="396" t="s">
        <v>10433</v>
      </c>
      <c r="V1005"/>
    </row>
    <row r="1006" spans="1:22" hidden="1" x14ac:dyDescent="0.25">
      <c r="A1006" s="31">
        <v>3848</v>
      </c>
      <c r="B1006" s="33" t="s">
        <v>300</v>
      </c>
      <c r="C1006" s="53" t="s">
        <v>10529</v>
      </c>
      <c r="D1006" s="34" t="s">
        <v>301</v>
      </c>
      <c r="E1006" s="35" t="s">
        <v>10</v>
      </c>
      <c r="F1006" s="54">
        <v>66</v>
      </c>
      <c r="G1006" s="399" t="str">
        <f>VLOOKUP(N1006,'BANG THAM CHIEU'!C:E,3,0)</f>
        <v>ID055781</v>
      </c>
      <c r="H1006" s="53">
        <v>3</v>
      </c>
      <c r="J1006" s="10" t="str">
        <f>VLOOKUP(N1006,'BANG THAM CHIEU'!C:E,2,0)</f>
        <v>MC2.2</v>
      </c>
      <c r="K1006" s="590">
        <f>VLOOKUP(G1006,'BANG THAM CHIEU'!$E$4:F2068,2,0)*H1006</f>
        <v>14640</v>
      </c>
      <c r="L1006" s="598">
        <f t="shared" si="15"/>
        <v>0.63087132638110832</v>
      </c>
      <c r="M1006" s="33" t="s">
        <v>9530</v>
      </c>
      <c r="N1006" s="31" t="s">
        <v>9647</v>
      </c>
      <c r="O1006" s="527">
        <v>44370</v>
      </c>
      <c r="P1006" s="529" t="s">
        <v>10664</v>
      </c>
      <c r="Q1006" s="122" t="s">
        <v>10484</v>
      </c>
      <c r="R1006" s="123">
        <v>6</v>
      </c>
      <c r="S1006" s="122" t="s">
        <v>9377</v>
      </c>
      <c r="T1006" s="396" t="s">
        <v>10433</v>
      </c>
      <c r="V1006"/>
    </row>
    <row r="1007" spans="1:22" hidden="1" x14ac:dyDescent="0.25">
      <c r="A1007" s="31">
        <v>3848</v>
      </c>
      <c r="B1007" s="33" t="s">
        <v>300</v>
      </c>
      <c r="C1007" s="53" t="s">
        <v>10529</v>
      </c>
      <c r="D1007" s="34" t="s">
        <v>301</v>
      </c>
      <c r="E1007" s="35" t="s">
        <v>10</v>
      </c>
      <c r="F1007" s="35">
        <v>67</v>
      </c>
      <c r="G1007" s="399" t="e">
        <f>VLOOKUP(N1007,'BANG THAM CHIEU'!C:E,3,0)</f>
        <v>#N/A</v>
      </c>
      <c r="H1007" s="53">
        <v>6</v>
      </c>
      <c r="J1007" s="10" t="e">
        <f>VLOOKUP(N1007,'BANG THAM CHIEU'!C:E,2,0)</f>
        <v>#N/A</v>
      </c>
      <c r="K1007" s="590" t="e">
        <f>VLOOKUP(G1007,'BANG THAM CHIEU'!$E$4:F2069,2,0)*H1007</f>
        <v>#N/A</v>
      </c>
      <c r="L1007" s="598" t="e">
        <f t="shared" si="15"/>
        <v>#N/A</v>
      </c>
      <c r="M1007" s="33" t="s">
        <v>9530</v>
      </c>
      <c r="N1007" s="31" t="s">
        <v>7870</v>
      </c>
      <c r="O1007" s="527">
        <v>44370</v>
      </c>
      <c r="P1007" s="529" t="s">
        <v>10664</v>
      </c>
      <c r="Q1007" s="122" t="s">
        <v>10484</v>
      </c>
      <c r="R1007" s="123">
        <v>6</v>
      </c>
      <c r="S1007" s="122" t="s">
        <v>9357</v>
      </c>
      <c r="T1007" s="396" t="s">
        <v>10476</v>
      </c>
      <c r="V1007"/>
    </row>
    <row r="1008" spans="1:22" hidden="1" x14ac:dyDescent="0.25">
      <c r="A1008" s="31">
        <v>3848</v>
      </c>
      <c r="B1008" s="33" t="s">
        <v>300</v>
      </c>
      <c r="C1008" s="53" t="s">
        <v>10529</v>
      </c>
      <c r="D1008" s="34" t="s">
        <v>301</v>
      </c>
      <c r="E1008" s="35" t="s">
        <v>10</v>
      </c>
      <c r="F1008" s="54">
        <v>68</v>
      </c>
      <c r="G1008" s="399" t="str">
        <f>VLOOKUP(N1008,'BANG THAM CHIEU'!C:E,3,0)</f>
        <v>ID055798</v>
      </c>
      <c r="H1008" s="53">
        <v>1</v>
      </c>
      <c r="J1008" s="10" t="str">
        <f>VLOOKUP(N1008,'BANG THAM CHIEU'!C:E,2,0)</f>
        <v>MC1.2</v>
      </c>
      <c r="K1008" s="590">
        <f>VLOOKUP(G1008,'BANG THAM CHIEU'!$E$4:F2070,2,0)*H1008</f>
        <v>400000</v>
      </c>
      <c r="L1008" s="598">
        <f t="shared" si="15"/>
        <v>17.236921485822631</v>
      </c>
      <c r="M1008" s="33" t="s">
        <v>9530</v>
      </c>
      <c r="N1008" s="31" t="s">
        <v>7903</v>
      </c>
      <c r="O1008" s="527">
        <v>44370</v>
      </c>
      <c r="P1008" s="529" t="s">
        <v>10664</v>
      </c>
      <c r="Q1008" s="122" t="s">
        <v>10484</v>
      </c>
      <c r="R1008" s="123">
        <v>6</v>
      </c>
      <c r="S1008" s="122" t="s">
        <v>9357</v>
      </c>
      <c r="T1008" s="396" t="s">
        <v>10476</v>
      </c>
      <c r="V1008"/>
    </row>
    <row r="1009" spans="1:22" hidden="1" x14ac:dyDescent="0.25">
      <c r="A1009" s="31">
        <v>3848</v>
      </c>
      <c r="B1009" s="33" t="s">
        <v>300</v>
      </c>
      <c r="C1009" s="53" t="s">
        <v>10529</v>
      </c>
      <c r="D1009" s="34" t="s">
        <v>301</v>
      </c>
      <c r="E1009" s="35" t="s">
        <v>10</v>
      </c>
      <c r="F1009" s="35">
        <v>69</v>
      </c>
      <c r="G1009" s="399" t="str">
        <f>VLOOKUP(N1009,'BANG THAM CHIEU'!C:E,3,0)</f>
        <v>ID055729</v>
      </c>
      <c r="H1009" s="53">
        <v>1</v>
      </c>
      <c r="J1009" s="10" t="str">
        <f>VLOOKUP(N1009,'BANG THAM CHIEU'!C:E,2,0)</f>
        <v>MC1.2</v>
      </c>
      <c r="K1009" s="590">
        <f>VLOOKUP(G1009,'BANG THAM CHIEU'!$E$4:F2071,2,0)*H1009</f>
        <v>1262982</v>
      </c>
      <c r="L1009" s="598">
        <f t="shared" si="15"/>
        <v>54.424803930018101</v>
      </c>
      <c r="M1009" s="33" t="s">
        <v>9530</v>
      </c>
      <c r="N1009" s="31" t="s">
        <v>7901</v>
      </c>
      <c r="O1009" s="527">
        <v>44370</v>
      </c>
      <c r="P1009" s="529" t="s">
        <v>10664</v>
      </c>
      <c r="Q1009" s="122" t="s">
        <v>10484</v>
      </c>
      <c r="R1009" s="123">
        <v>6</v>
      </c>
      <c r="S1009" s="122" t="s">
        <v>9357</v>
      </c>
      <c r="T1009" s="396" t="s">
        <v>10476</v>
      </c>
      <c r="V1009"/>
    </row>
    <row r="1010" spans="1:22" hidden="1" x14ac:dyDescent="0.25">
      <c r="A1010" s="31">
        <v>3848</v>
      </c>
      <c r="B1010" s="33" t="s">
        <v>300</v>
      </c>
      <c r="C1010" s="53" t="s">
        <v>10529</v>
      </c>
      <c r="D1010" s="34" t="s">
        <v>301</v>
      </c>
      <c r="E1010" s="35" t="s">
        <v>10</v>
      </c>
      <c r="F1010" s="54">
        <v>70</v>
      </c>
      <c r="G1010" s="399" t="e">
        <f>VLOOKUP(N1010,'BANG THAM CHIEU'!C:E,3,0)</f>
        <v>#N/A</v>
      </c>
      <c r="H1010" s="53">
        <v>10</v>
      </c>
      <c r="J1010" s="10" t="e">
        <f>VLOOKUP(N1010,'BANG THAM CHIEU'!C:E,2,0)</f>
        <v>#N/A</v>
      </c>
      <c r="K1010" s="590" t="e">
        <f>VLOOKUP(G1010,'BANG THAM CHIEU'!$E$4:F2072,2,0)*H1010</f>
        <v>#N/A</v>
      </c>
      <c r="L1010" s="598" t="e">
        <f t="shared" si="15"/>
        <v>#N/A</v>
      </c>
      <c r="M1010" s="33" t="s">
        <v>9530</v>
      </c>
      <c r="N1010" s="31" t="s">
        <v>1430</v>
      </c>
      <c r="O1010" s="527">
        <v>44370</v>
      </c>
      <c r="P1010" s="529" t="s">
        <v>10664</v>
      </c>
      <c r="Q1010" s="122" t="s">
        <v>10484</v>
      </c>
      <c r="R1010" s="123">
        <v>6</v>
      </c>
      <c r="S1010" s="122" t="s">
        <v>9357</v>
      </c>
      <c r="T1010" s="396" t="s">
        <v>10476</v>
      </c>
      <c r="V1010"/>
    </row>
    <row r="1011" spans="1:22" hidden="1" x14ac:dyDescent="0.25">
      <c r="A1011" s="31">
        <v>3848</v>
      </c>
      <c r="B1011" s="33" t="s">
        <v>300</v>
      </c>
      <c r="C1011" s="53" t="s">
        <v>10529</v>
      </c>
      <c r="D1011" s="34" t="s">
        <v>301</v>
      </c>
      <c r="E1011" s="35" t="s">
        <v>10</v>
      </c>
      <c r="F1011" s="35">
        <v>71</v>
      </c>
      <c r="G1011" s="399" t="str">
        <f>VLOOKUP(N1011,'BANG THAM CHIEU'!C:E,3,0)</f>
        <v>ID057041</v>
      </c>
      <c r="H1011" s="53">
        <v>1</v>
      </c>
      <c r="J1011" s="10" t="str">
        <f>VLOOKUP(N1011,'BANG THAM CHIEU'!C:E,2,0)</f>
        <v>MB1.2</v>
      </c>
      <c r="K1011" s="590">
        <f>VLOOKUP(G1011,'BANG THAM CHIEU'!$E$4:F2073,2,0)*H1011</f>
        <v>79000</v>
      </c>
      <c r="L1011" s="598">
        <f t="shared" si="15"/>
        <v>3.40429199344997</v>
      </c>
      <c r="M1011" s="33" t="s">
        <v>9530</v>
      </c>
      <c r="N1011" s="31" t="s">
        <v>6607</v>
      </c>
      <c r="O1011" s="527">
        <v>44370</v>
      </c>
      <c r="P1011" s="529" t="s">
        <v>10664</v>
      </c>
      <c r="Q1011" s="122" t="s">
        <v>10484</v>
      </c>
      <c r="R1011" s="123">
        <v>6</v>
      </c>
      <c r="S1011" s="122" t="s">
        <v>9357</v>
      </c>
      <c r="T1011" s="396" t="s">
        <v>10476</v>
      </c>
      <c r="V1011"/>
    </row>
    <row r="1012" spans="1:22" hidden="1" x14ac:dyDescent="0.25">
      <c r="A1012" s="31">
        <v>3848</v>
      </c>
      <c r="B1012" s="33" t="s">
        <v>300</v>
      </c>
      <c r="C1012" s="53" t="s">
        <v>10529</v>
      </c>
      <c r="D1012" s="34" t="s">
        <v>301</v>
      </c>
      <c r="E1012" s="35" t="s">
        <v>10</v>
      </c>
      <c r="F1012" s="54">
        <v>72</v>
      </c>
      <c r="G1012" s="399" t="str">
        <f>VLOOKUP(N1012,'BANG THAM CHIEU'!C:E,3,0)</f>
        <v>ID057160</v>
      </c>
      <c r="H1012" s="53">
        <v>1</v>
      </c>
      <c r="J1012" s="10" t="str">
        <f>VLOOKUP(N1012,'BANG THAM CHIEU'!C:E,2,0)</f>
        <v>MB4.1</v>
      </c>
      <c r="K1012" s="590">
        <f>VLOOKUP(G1012,'BANG THAM CHIEU'!$E$4:F2074,2,0)*H1012</f>
        <v>100000</v>
      </c>
      <c r="L1012" s="598">
        <f t="shared" si="15"/>
        <v>4.3092303714556577</v>
      </c>
      <c r="M1012" s="33" t="s">
        <v>9530</v>
      </c>
      <c r="N1012" s="31" t="s">
        <v>6102</v>
      </c>
      <c r="O1012" s="527">
        <v>44370</v>
      </c>
      <c r="P1012" s="529" t="s">
        <v>10664</v>
      </c>
      <c r="Q1012" s="122" t="s">
        <v>10484</v>
      </c>
      <c r="R1012" s="123">
        <v>6</v>
      </c>
      <c r="S1012" s="122" t="s">
        <v>9357</v>
      </c>
      <c r="T1012" s="396" t="s">
        <v>10476</v>
      </c>
      <c r="V1012"/>
    </row>
    <row r="1013" spans="1:22" hidden="1" x14ac:dyDescent="0.25">
      <c r="A1013" s="31">
        <v>3848</v>
      </c>
      <c r="B1013" s="33" t="s">
        <v>300</v>
      </c>
      <c r="C1013" s="53" t="s">
        <v>10529</v>
      </c>
      <c r="D1013" s="34" t="s">
        <v>301</v>
      </c>
      <c r="E1013" s="35" t="s">
        <v>10</v>
      </c>
      <c r="F1013" s="35">
        <v>73</v>
      </c>
      <c r="G1013" s="399" t="str">
        <f>VLOOKUP(N1013,'BANG THAM CHIEU'!C:E,3,0)</f>
        <v>ID057156</v>
      </c>
      <c r="H1013" s="53">
        <v>1</v>
      </c>
      <c r="J1013" s="10" t="str">
        <f>VLOOKUP(N1013,'BANG THAM CHIEU'!C:E,2,0)</f>
        <v>MB4.1</v>
      </c>
      <c r="K1013" s="590">
        <f>VLOOKUP(G1013,'BANG THAM CHIEU'!$E$4:F2075,2,0)*H1013</f>
        <v>40000</v>
      </c>
      <c r="L1013" s="598">
        <f t="shared" si="15"/>
        <v>1.7236921485822632</v>
      </c>
      <c r="M1013" s="33" t="s">
        <v>9530</v>
      </c>
      <c r="N1013" s="31" t="s">
        <v>6099</v>
      </c>
      <c r="O1013" s="527">
        <v>44370</v>
      </c>
      <c r="P1013" s="529" t="s">
        <v>10664</v>
      </c>
      <c r="Q1013" s="122" t="s">
        <v>10484</v>
      </c>
      <c r="R1013" s="123">
        <v>6</v>
      </c>
      <c r="S1013" s="122" t="s">
        <v>9357</v>
      </c>
      <c r="T1013" s="396" t="s">
        <v>10476</v>
      </c>
      <c r="V1013"/>
    </row>
    <row r="1014" spans="1:22" hidden="1" x14ac:dyDescent="0.25">
      <c r="A1014" s="31">
        <v>3848</v>
      </c>
      <c r="B1014" s="33" t="s">
        <v>300</v>
      </c>
      <c r="C1014" s="53" t="s">
        <v>10529</v>
      </c>
      <c r="D1014" s="34" t="s">
        <v>301</v>
      </c>
      <c r="E1014" s="35" t="s">
        <v>10</v>
      </c>
      <c r="F1014" s="54">
        <v>74</v>
      </c>
      <c r="G1014" s="399" t="str">
        <f>VLOOKUP(N1014,'BANG THAM CHIEU'!C:E,3,0)</f>
        <v>ID055618</v>
      </c>
      <c r="H1014" s="53">
        <v>1</v>
      </c>
      <c r="J1014" s="10" t="str">
        <f>VLOOKUP(N1014,'BANG THAM CHIEU'!C:E,2,0)</f>
        <v>MB2.1</v>
      </c>
      <c r="K1014" s="590">
        <f>VLOOKUP(G1014,'BANG THAM CHIEU'!$E$4:F2076,2,0)*H1014</f>
        <v>63050</v>
      </c>
      <c r="L1014" s="598">
        <f t="shared" si="15"/>
        <v>2.7169697492027924</v>
      </c>
      <c r="M1014" s="33" t="s">
        <v>9530</v>
      </c>
      <c r="N1014" s="31" t="s">
        <v>8824</v>
      </c>
      <c r="O1014" s="527">
        <v>44370</v>
      </c>
      <c r="P1014" s="529" t="s">
        <v>10664</v>
      </c>
      <c r="Q1014" s="122" t="s">
        <v>10484</v>
      </c>
      <c r="R1014" s="123">
        <v>6</v>
      </c>
      <c r="S1014" s="122" t="s">
        <v>9357</v>
      </c>
      <c r="T1014" s="396" t="s">
        <v>10476</v>
      </c>
      <c r="V1014"/>
    </row>
    <row r="1015" spans="1:22" hidden="1" x14ac:dyDescent="0.25">
      <c r="A1015" s="31">
        <v>3848</v>
      </c>
      <c r="B1015" s="33" t="s">
        <v>300</v>
      </c>
      <c r="C1015" s="53" t="s">
        <v>10529</v>
      </c>
      <c r="D1015" s="34" t="s">
        <v>301</v>
      </c>
      <c r="E1015" s="35" t="s">
        <v>10</v>
      </c>
      <c r="F1015" s="35">
        <v>75</v>
      </c>
      <c r="G1015" s="399" t="e">
        <f>VLOOKUP(N1015,'BANG THAM CHIEU'!C:E,3,0)</f>
        <v>#N/A</v>
      </c>
      <c r="H1015" s="53">
        <v>3</v>
      </c>
      <c r="J1015" s="10" t="e">
        <f>VLOOKUP(N1015,'BANG THAM CHIEU'!C:E,2,0)</f>
        <v>#N/A</v>
      </c>
      <c r="K1015" s="590" t="e">
        <f>VLOOKUP(G1015,'BANG THAM CHIEU'!$E$4:F2077,2,0)*H1015</f>
        <v>#N/A</v>
      </c>
      <c r="L1015" s="598" t="e">
        <f t="shared" si="15"/>
        <v>#N/A</v>
      </c>
      <c r="M1015" s="33" t="s">
        <v>9530</v>
      </c>
      <c r="N1015" s="31" t="s">
        <v>7872</v>
      </c>
      <c r="O1015" s="527">
        <v>44370</v>
      </c>
      <c r="P1015" s="529" t="s">
        <v>10664</v>
      </c>
      <c r="Q1015" s="122" t="s">
        <v>10484</v>
      </c>
      <c r="R1015" s="123">
        <v>6</v>
      </c>
      <c r="S1015" s="122" t="s">
        <v>9357</v>
      </c>
      <c r="T1015" s="396" t="s">
        <v>10476</v>
      </c>
      <c r="V1015"/>
    </row>
    <row r="1016" spans="1:22" hidden="1" x14ac:dyDescent="0.25">
      <c r="A1016" s="31">
        <v>3848</v>
      </c>
      <c r="B1016" s="33" t="s">
        <v>300</v>
      </c>
      <c r="C1016" s="53" t="s">
        <v>10529</v>
      </c>
      <c r="D1016" s="34" t="s">
        <v>301</v>
      </c>
      <c r="E1016" s="35" t="s">
        <v>10</v>
      </c>
      <c r="F1016" s="54">
        <v>76</v>
      </c>
      <c r="G1016" s="399" t="e">
        <f>VLOOKUP(N1016,'BANG THAM CHIEU'!C:E,3,0)</f>
        <v>#N/A</v>
      </c>
      <c r="H1016" s="53">
        <v>1</v>
      </c>
      <c r="J1016" s="10" t="e">
        <f>VLOOKUP(N1016,'BANG THAM CHIEU'!C:E,2,0)</f>
        <v>#N/A</v>
      </c>
      <c r="K1016" s="590" t="e">
        <f>VLOOKUP(G1016,'BANG THAM CHIEU'!$E$4:F2078,2,0)*H1016</f>
        <v>#N/A</v>
      </c>
      <c r="L1016" s="598" t="e">
        <f t="shared" si="15"/>
        <v>#N/A</v>
      </c>
      <c r="M1016" s="33" t="s">
        <v>9530</v>
      </c>
      <c r="N1016" s="31" t="s">
        <v>7868</v>
      </c>
      <c r="O1016" s="527">
        <v>44370</v>
      </c>
      <c r="P1016" s="529" t="s">
        <v>10664</v>
      </c>
      <c r="Q1016" s="122" t="s">
        <v>10484</v>
      </c>
      <c r="R1016" s="123">
        <v>6</v>
      </c>
      <c r="S1016" s="122" t="s">
        <v>9357</v>
      </c>
      <c r="T1016" s="396" t="s">
        <v>10476</v>
      </c>
      <c r="V1016"/>
    </row>
    <row r="1017" spans="1:22" hidden="1" x14ac:dyDescent="0.25">
      <c r="A1017" s="31">
        <v>3848</v>
      </c>
      <c r="B1017" s="33" t="s">
        <v>300</v>
      </c>
      <c r="C1017" s="53" t="s">
        <v>10529</v>
      </c>
      <c r="D1017" s="34" t="s">
        <v>301</v>
      </c>
      <c r="E1017" s="35" t="s">
        <v>10</v>
      </c>
      <c r="F1017" s="35">
        <v>77</v>
      </c>
      <c r="G1017" s="399" t="str">
        <f>VLOOKUP(N1017,'BANG THAM CHIEU'!C:E,3,0)</f>
        <v>ID057040</v>
      </c>
      <c r="H1017" s="53">
        <v>10</v>
      </c>
      <c r="J1017" s="10" t="str">
        <f>VLOOKUP(N1017,'BANG THAM CHIEU'!C:E,2,0)</f>
        <v>MB1.1</v>
      </c>
      <c r="K1017" s="590">
        <f>VLOOKUP(G1017,'BANG THAM CHIEU'!$E$4:F2079,2,0)*H1017</f>
        <v>100000</v>
      </c>
      <c r="L1017" s="598">
        <f t="shared" si="15"/>
        <v>4.3092303714556577</v>
      </c>
      <c r="M1017" s="33" t="s">
        <v>9530</v>
      </c>
      <c r="N1017" s="31" t="s">
        <v>2598</v>
      </c>
      <c r="O1017" s="527">
        <v>44370</v>
      </c>
      <c r="P1017" s="529" t="s">
        <v>10664</v>
      </c>
      <c r="Q1017" s="122" t="s">
        <v>10484</v>
      </c>
      <c r="R1017" s="123">
        <v>6</v>
      </c>
      <c r="S1017" s="122" t="s">
        <v>9357</v>
      </c>
      <c r="T1017" s="396" t="s">
        <v>10476</v>
      </c>
      <c r="V1017"/>
    </row>
    <row r="1018" spans="1:22" hidden="1" x14ac:dyDescent="0.25">
      <c r="A1018" s="31">
        <v>3848</v>
      </c>
      <c r="B1018" s="33" t="s">
        <v>300</v>
      </c>
      <c r="C1018" s="53" t="s">
        <v>10529</v>
      </c>
      <c r="D1018" s="34" t="s">
        <v>301</v>
      </c>
      <c r="E1018" s="35" t="s">
        <v>10</v>
      </c>
      <c r="F1018" s="54">
        <v>78</v>
      </c>
      <c r="G1018" s="399" t="e">
        <f>VLOOKUP(N1018,'BANG THAM CHIEU'!C:E,3,0)</f>
        <v>#N/A</v>
      </c>
      <c r="H1018" s="53">
        <v>6</v>
      </c>
      <c r="J1018" s="10" t="e">
        <f>VLOOKUP(N1018,'BANG THAM CHIEU'!C:E,2,0)</f>
        <v>#N/A</v>
      </c>
      <c r="K1018" s="590" t="e">
        <f>VLOOKUP(G1018,'BANG THAM CHIEU'!$E$4:F2080,2,0)*H1018</f>
        <v>#N/A</v>
      </c>
      <c r="L1018" s="598" t="e">
        <f t="shared" si="15"/>
        <v>#N/A</v>
      </c>
      <c r="M1018" s="33" t="s">
        <v>9530</v>
      </c>
      <c r="N1018" s="31" t="s">
        <v>4541</v>
      </c>
      <c r="O1018" s="527">
        <v>44370</v>
      </c>
      <c r="P1018" s="529" t="s">
        <v>10664</v>
      </c>
      <c r="Q1018" s="122" t="s">
        <v>10484</v>
      </c>
      <c r="R1018" s="123">
        <v>6</v>
      </c>
      <c r="S1018" s="122" t="s">
        <v>9357</v>
      </c>
      <c r="T1018" s="396" t="s">
        <v>10476</v>
      </c>
      <c r="V1018"/>
    </row>
    <row r="1019" spans="1:22" hidden="1" x14ac:dyDescent="0.25">
      <c r="A1019" s="31">
        <v>3848</v>
      </c>
      <c r="B1019" s="33" t="s">
        <v>300</v>
      </c>
      <c r="C1019" s="53" t="s">
        <v>10529</v>
      </c>
      <c r="D1019" s="34" t="s">
        <v>301</v>
      </c>
      <c r="E1019" s="35" t="s">
        <v>10</v>
      </c>
      <c r="F1019" s="35">
        <v>79</v>
      </c>
      <c r="G1019" s="399" t="str">
        <f>VLOOKUP(N1019,'BANG THAM CHIEU'!C:E,3,0)</f>
        <v>ID055757</v>
      </c>
      <c r="H1019" s="53">
        <v>10</v>
      </c>
      <c r="J1019" s="10" t="str">
        <f>VLOOKUP(N1019,'BANG THAM CHIEU'!C:E,2,0)</f>
        <v>MB3.2</v>
      </c>
      <c r="K1019" s="590">
        <f>VLOOKUP(G1019,'BANG THAM CHIEU'!$E$4:F2081,2,0)*H1019</f>
        <v>595780</v>
      </c>
      <c r="L1019" s="598">
        <f t="shared" si="15"/>
        <v>25.67353270705852</v>
      </c>
      <c r="M1019" s="33" t="s">
        <v>9530</v>
      </c>
      <c r="N1019" s="31" t="s">
        <v>4539</v>
      </c>
      <c r="O1019" s="527">
        <v>44370</v>
      </c>
      <c r="P1019" s="529" t="s">
        <v>10664</v>
      </c>
      <c r="Q1019" s="122" t="s">
        <v>10484</v>
      </c>
      <c r="R1019" s="123">
        <v>6</v>
      </c>
      <c r="S1019" s="122" t="s">
        <v>7620</v>
      </c>
      <c r="T1019" s="396" t="s">
        <v>8693</v>
      </c>
      <c r="V1019"/>
    </row>
    <row r="1020" spans="1:22" hidden="1" x14ac:dyDescent="0.25">
      <c r="A1020" s="31">
        <v>3848</v>
      </c>
      <c r="B1020" s="33" t="s">
        <v>300</v>
      </c>
      <c r="C1020" s="53" t="s">
        <v>10529</v>
      </c>
      <c r="D1020" s="34" t="s">
        <v>301</v>
      </c>
      <c r="E1020" s="35" t="s">
        <v>10</v>
      </c>
      <c r="F1020" s="54">
        <v>80</v>
      </c>
      <c r="G1020" s="399" t="str">
        <f>VLOOKUP(N1020,'BANG THAM CHIEU'!C:E,3,0)</f>
        <v>ID055780</v>
      </c>
      <c r="H1020" s="53">
        <v>30</v>
      </c>
      <c r="J1020" s="10" t="str">
        <f>VLOOKUP(N1020,'BANG THAM CHIEU'!C:E,2,0)</f>
        <v>MB3.1</v>
      </c>
      <c r="K1020" s="590">
        <f>VLOOKUP(G1020,'BANG THAM CHIEU'!$E$4:F2082,2,0)*H1020</f>
        <v>1950000</v>
      </c>
      <c r="L1020" s="598">
        <f t="shared" si="15"/>
        <v>84.029992243385337</v>
      </c>
      <c r="M1020" s="33" t="s">
        <v>9530</v>
      </c>
      <c r="N1020" s="31" t="s">
        <v>6984</v>
      </c>
      <c r="O1020" s="527">
        <v>44370</v>
      </c>
      <c r="P1020" s="529" t="s">
        <v>10664</v>
      </c>
      <c r="Q1020" s="122" t="s">
        <v>10484</v>
      </c>
      <c r="R1020" s="123">
        <v>6</v>
      </c>
      <c r="S1020" s="122" t="s">
        <v>7616</v>
      </c>
      <c r="T1020" s="396" t="s">
        <v>10482</v>
      </c>
      <c r="V1020"/>
    </row>
    <row r="1021" spans="1:22" hidden="1" x14ac:dyDescent="0.25">
      <c r="A1021" s="31">
        <v>3848</v>
      </c>
      <c r="B1021" s="33" t="s">
        <v>300</v>
      </c>
      <c r="C1021" s="53" t="s">
        <v>10529</v>
      </c>
      <c r="D1021" s="34" t="s">
        <v>301</v>
      </c>
      <c r="E1021" s="35" t="s">
        <v>10</v>
      </c>
      <c r="F1021" s="35">
        <v>81</v>
      </c>
      <c r="G1021" s="399" t="str">
        <f>VLOOKUP(N1021,'BANG THAM CHIEU'!C:E,3,0)</f>
        <v>ID055789</v>
      </c>
      <c r="H1021" s="53">
        <v>30</v>
      </c>
      <c r="J1021" s="10" t="str">
        <f>VLOOKUP(N1021,'BANG THAM CHIEU'!C:E,2,0)</f>
        <v>MB3.1</v>
      </c>
      <c r="K1021" s="590">
        <f>VLOOKUP(G1021,'BANG THAM CHIEU'!$E$4:F2083,2,0)*H1021</f>
        <v>1950000</v>
      </c>
      <c r="L1021" s="598">
        <f t="shared" si="15"/>
        <v>84.029992243385337</v>
      </c>
      <c r="M1021" s="33" t="s">
        <v>9530</v>
      </c>
      <c r="N1021" s="31" t="s">
        <v>6985</v>
      </c>
      <c r="O1021" s="527">
        <v>44370</v>
      </c>
      <c r="P1021" s="529" t="s">
        <v>10664</v>
      </c>
      <c r="Q1021" s="122" t="s">
        <v>10484</v>
      </c>
      <c r="R1021" s="123">
        <v>6</v>
      </c>
      <c r="S1021" s="122" t="s">
        <v>7616</v>
      </c>
      <c r="T1021" s="396" t="s">
        <v>10482</v>
      </c>
      <c r="V1021"/>
    </row>
    <row r="1022" spans="1:22" hidden="1" x14ac:dyDescent="0.25">
      <c r="A1022" s="31">
        <v>3848</v>
      </c>
      <c r="B1022" s="33" t="s">
        <v>300</v>
      </c>
      <c r="C1022" s="53" t="s">
        <v>10529</v>
      </c>
      <c r="D1022" s="34" t="s">
        <v>301</v>
      </c>
      <c r="E1022" s="35" t="s">
        <v>10</v>
      </c>
      <c r="F1022" s="54">
        <v>82</v>
      </c>
      <c r="G1022" s="399" t="str">
        <f>VLOOKUP(N1022,'BANG THAM CHIEU'!C:E,3,0)</f>
        <v>ID055781</v>
      </c>
      <c r="H1022" s="53">
        <v>10</v>
      </c>
      <c r="J1022" s="10" t="str">
        <f>VLOOKUP(N1022,'BANG THAM CHIEU'!C:E,2,0)</f>
        <v>MC2.2</v>
      </c>
      <c r="K1022" s="590">
        <f>VLOOKUP(G1022,'BANG THAM CHIEU'!$E$4:F2084,2,0)*H1022</f>
        <v>48800</v>
      </c>
      <c r="L1022" s="598">
        <f t="shared" si="15"/>
        <v>2.1029044212703609</v>
      </c>
      <c r="M1022" s="33" t="s">
        <v>9530</v>
      </c>
      <c r="N1022" s="31" t="s">
        <v>9647</v>
      </c>
      <c r="O1022" s="527">
        <v>44370</v>
      </c>
      <c r="P1022" s="529" t="s">
        <v>10664</v>
      </c>
      <c r="Q1022" s="122" t="s">
        <v>10484</v>
      </c>
      <c r="R1022" s="123">
        <v>6</v>
      </c>
      <c r="S1022" s="122" t="s">
        <v>7616</v>
      </c>
      <c r="T1022" s="396" t="s">
        <v>10482</v>
      </c>
      <c r="V1022"/>
    </row>
    <row r="1023" spans="1:22" hidden="1" x14ac:dyDescent="0.25">
      <c r="A1023" s="31">
        <v>3848</v>
      </c>
      <c r="B1023" s="33" t="s">
        <v>300</v>
      </c>
      <c r="C1023" s="53" t="s">
        <v>10529</v>
      </c>
      <c r="D1023" s="34" t="s">
        <v>301</v>
      </c>
      <c r="E1023" s="35" t="s">
        <v>10</v>
      </c>
      <c r="F1023" s="35">
        <v>83</v>
      </c>
      <c r="G1023" s="399" t="str">
        <f>VLOOKUP(N1023,'BANG THAM CHIEU'!C:E,3,0)</f>
        <v>ID055757</v>
      </c>
      <c r="H1023" s="53">
        <v>10</v>
      </c>
      <c r="J1023" s="10" t="str">
        <f>VLOOKUP(N1023,'BANG THAM CHIEU'!C:E,2,0)</f>
        <v>MB3.2</v>
      </c>
      <c r="K1023" s="590">
        <f>VLOOKUP(G1023,'BANG THAM CHIEU'!$E$4:F2085,2,0)*H1023</f>
        <v>595780</v>
      </c>
      <c r="L1023" s="598">
        <f t="shared" si="15"/>
        <v>25.67353270705852</v>
      </c>
      <c r="M1023" s="33" t="s">
        <v>9530</v>
      </c>
      <c r="N1023" s="31" t="s">
        <v>4539</v>
      </c>
      <c r="O1023" s="527">
        <v>44370</v>
      </c>
      <c r="P1023" s="529" t="s">
        <v>10664</v>
      </c>
      <c r="Q1023" s="122" t="s">
        <v>10484</v>
      </c>
      <c r="R1023" s="123">
        <v>6</v>
      </c>
      <c r="S1023" s="122" t="s">
        <v>7616</v>
      </c>
      <c r="T1023" s="396" t="s">
        <v>10482</v>
      </c>
      <c r="V1023"/>
    </row>
    <row r="1024" spans="1:22" hidden="1" x14ac:dyDescent="0.25">
      <c r="A1024" s="31">
        <v>3848</v>
      </c>
      <c r="B1024" s="33" t="s">
        <v>300</v>
      </c>
      <c r="C1024" s="53" t="s">
        <v>10529</v>
      </c>
      <c r="D1024" s="34" t="s">
        <v>301</v>
      </c>
      <c r="E1024" s="35" t="s">
        <v>10</v>
      </c>
      <c r="F1024" s="54">
        <v>84</v>
      </c>
      <c r="G1024" s="399" t="str">
        <f>VLOOKUP(N1024,'BANG THAM CHIEU'!C:E,3,0)</f>
        <v>ID055806</v>
      </c>
      <c r="H1024" s="53">
        <v>10</v>
      </c>
      <c r="J1024" s="10" t="str">
        <f>VLOOKUP(N1024,'BANG THAM CHIEU'!C:E,2,0)</f>
        <v>MB3.2</v>
      </c>
      <c r="K1024" s="590">
        <f>VLOOKUP(G1024,'BANG THAM CHIEU'!$E$4:F2086,2,0)*H1024</f>
        <v>1580000</v>
      </c>
      <c r="L1024" s="598">
        <f t="shared" si="15"/>
        <v>68.0858398689994</v>
      </c>
      <c r="M1024" s="33" t="s">
        <v>9530</v>
      </c>
      <c r="N1024" s="332" t="s">
        <v>10717</v>
      </c>
      <c r="O1024" s="527">
        <v>44370</v>
      </c>
      <c r="P1024" s="529" t="s">
        <v>10664</v>
      </c>
      <c r="Q1024" s="122" t="s">
        <v>10484</v>
      </c>
      <c r="R1024" s="123">
        <v>6</v>
      </c>
      <c r="S1024" s="122" t="s">
        <v>7616</v>
      </c>
      <c r="T1024" s="396" t="s">
        <v>10482</v>
      </c>
      <c r="V1024"/>
    </row>
    <row r="1025" spans="1:22" hidden="1" x14ac:dyDescent="0.25">
      <c r="A1025" s="31">
        <v>3848</v>
      </c>
      <c r="B1025" s="33" t="s">
        <v>300</v>
      </c>
      <c r="C1025" s="53" t="s">
        <v>10529</v>
      </c>
      <c r="D1025" s="34" t="s">
        <v>301</v>
      </c>
      <c r="E1025" s="35" t="s">
        <v>10</v>
      </c>
      <c r="F1025" s="35">
        <v>85</v>
      </c>
      <c r="G1025" s="399" t="str">
        <f>VLOOKUP(N1025,'BANG THAM CHIEU'!C:E,3,0)</f>
        <v>ID056990</v>
      </c>
      <c r="H1025" s="53">
        <v>10</v>
      </c>
      <c r="J1025" s="10" t="str">
        <f>VLOOKUP(N1025,'BANG THAM CHIEU'!C:E,2,0)</f>
        <v>MB4.2</v>
      </c>
      <c r="K1025" s="590">
        <f>VLOOKUP(G1025,'BANG THAM CHIEU'!$E$4:F2087,2,0)*H1025</f>
        <v>680000</v>
      </c>
      <c r="L1025" s="598">
        <f t="shared" si="15"/>
        <v>29.302766525898473</v>
      </c>
      <c r="M1025" s="33" t="s">
        <v>9530</v>
      </c>
      <c r="N1025" s="31" t="s">
        <v>4412</v>
      </c>
      <c r="O1025" s="527">
        <v>44370</v>
      </c>
      <c r="P1025" s="529" t="s">
        <v>10664</v>
      </c>
      <c r="Q1025" s="122" t="s">
        <v>10484</v>
      </c>
      <c r="R1025" s="123">
        <v>6</v>
      </c>
      <c r="S1025" s="122" t="s">
        <v>7616</v>
      </c>
      <c r="T1025" s="396" t="s">
        <v>10482</v>
      </c>
      <c r="V1025"/>
    </row>
    <row r="1026" spans="1:22" hidden="1" x14ac:dyDescent="0.25">
      <c r="A1026" s="31">
        <v>3848</v>
      </c>
      <c r="B1026" s="33" t="s">
        <v>300</v>
      </c>
      <c r="C1026" s="53" t="s">
        <v>10529</v>
      </c>
      <c r="D1026" s="34" t="s">
        <v>301</v>
      </c>
      <c r="E1026" s="35" t="s">
        <v>10</v>
      </c>
      <c r="F1026" s="54">
        <v>86</v>
      </c>
      <c r="G1026" s="399" t="e">
        <f>VLOOKUP(N1026,'BANG THAM CHIEU'!C:E,3,0)</f>
        <v>#N/A</v>
      </c>
      <c r="H1026" s="53">
        <v>10</v>
      </c>
      <c r="J1026" s="10" t="e">
        <f>VLOOKUP(N1026,'BANG THAM CHIEU'!C:E,2,0)</f>
        <v>#N/A</v>
      </c>
      <c r="K1026" s="590" t="e">
        <f>VLOOKUP(G1026,'BANG THAM CHIEU'!$E$4:F2088,2,0)*H1026</f>
        <v>#N/A</v>
      </c>
      <c r="L1026" s="598" t="e">
        <f t="shared" si="15"/>
        <v>#N/A</v>
      </c>
      <c r="M1026" s="33" t="s">
        <v>9530</v>
      </c>
      <c r="N1026" s="31" t="s">
        <v>1430</v>
      </c>
      <c r="O1026" s="527">
        <v>44370</v>
      </c>
      <c r="P1026" s="529" t="s">
        <v>10664</v>
      </c>
      <c r="Q1026" s="122" t="s">
        <v>10484</v>
      </c>
      <c r="R1026" s="123">
        <v>6</v>
      </c>
      <c r="S1026" s="122" t="s">
        <v>7616</v>
      </c>
      <c r="T1026" s="396" t="s">
        <v>10482</v>
      </c>
      <c r="V1026"/>
    </row>
    <row r="1027" spans="1:22" hidden="1" x14ac:dyDescent="0.25">
      <c r="A1027" s="31">
        <v>3848</v>
      </c>
      <c r="B1027" s="33" t="s">
        <v>300</v>
      </c>
      <c r="C1027" s="53" t="s">
        <v>10529</v>
      </c>
      <c r="D1027" s="34" t="s">
        <v>301</v>
      </c>
      <c r="E1027" s="35" t="s">
        <v>10</v>
      </c>
      <c r="F1027" s="35">
        <v>87</v>
      </c>
      <c r="G1027" s="399" t="str">
        <f>VLOOKUP(N1027,'BANG THAM CHIEU'!C:E,3,0)</f>
        <v>ID055781</v>
      </c>
      <c r="H1027" s="53">
        <v>10</v>
      </c>
      <c r="J1027" s="10" t="str">
        <f>VLOOKUP(N1027,'BANG THAM CHIEU'!C:E,2,0)</f>
        <v>MC2.2</v>
      </c>
      <c r="K1027" s="590">
        <f>VLOOKUP(G1027,'BANG THAM CHIEU'!$E$4:F2089,2,0)*H1027</f>
        <v>48800</v>
      </c>
      <c r="L1027" s="598">
        <f t="shared" ref="L1027:L1090" si="16">K1027/23206</f>
        <v>2.1029044212703609</v>
      </c>
      <c r="M1027" s="33" t="s">
        <v>9530</v>
      </c>
      <c r="N1027" s="31" t="s">
        <v>9647</v>
      </c>
      <c r="O1027" s="527">
        <v>44370</v>
      </c>
      <c r="P1027" s="529" t="s">
        <v>10664</v>
      </c>
      <c r="Q1027" s="122" t="s">
        <v>10484</v>
      </c>
      <c r="R1027" s="123">
        <v>6</v>
      </c>
      <c r="S1027" s="122" t="s">
        <v>7620</v>
      </c>
      <c r="T1027" s="396" t="s">
        <v>8693</v>
      </c>
      <c r="V1027"/>
    </row>
    <row r="1028" spans="1:22" hidden="1" x14ac:dyDescent="0.25">
      <c r="A1028" s="31">
        <v>3848</v>
      </c>
      <c r="B1028" s="33" t="s">
        <v>300</v>
      </c>
      <c r="C1028" s="53" t="s">
        <v>10529</v>
      </c>
      <c r="D1028" s="34" t="s">
        <v>301</v>
      </c>
      <c r="E1028" s="35" t="s">
        <v>10</v>
      </c>
      <c r="F1028" s="54">
        <v>88</v>
      </c>
      <c r="G1028" s="399" t="e">
        <f>VLOOKUP(N1028,'BANG THAM CHIEU'!C:E,3,0)</f>
        <v>#N/A</v>
      </c>
      <c r="H1028" s="53">
        <v>10</v>
      </c>
      <c r="J1028" s="10" t="e">
        <f>VLOOKUP(N1028,'BANG THAM CHIEU'!C:E,2,0)</f>
        <v>#N/A</v>
      </c>
      <c r="K1028" s="590" t="e">
        <f>VLOOKUP(G1028,'BANG THAM CHIEU'!$E$4:F2090,2,0)*H1028</f>
        <v>#N/A</v>
      </c>
      <c r="L1028" s="598" t="e">
        <f t="shared" si="16"/>
        <v>#N/A</v>
      </c>
      <c r="M1028" s="53" t="s">
        <v>9530</v>
      </c>
      <c r="N1028" s="31" t="s">
        <v>1430</v>
      </c>
      <c r="O1028" s="527">
        <v>44370</v>
      </c>
      <c r="P1028" s="529" t="s">
        <v>10664</v>
      </c>
      <c r="Q1028" s="122" t="s">
        <v>10484</v>
      </c>
      <c r="R1028" s="123">
        <v>6</v>
      </c>
      <c r="S1028" s="122" t="s">
        <v>7620</v>
      </c>
      <c r="T1028" s="396" t="s">
        <v>8693</v>
      </c>
      <c r="V1028"/>
    </row>
    <row r="1029" spans="1:22" hidden="1" x14ac:dyDescent="0.25">
      <c r="A1029" s="31">
        <v>3848</v>
      </c>
      <c r="B1029" s="33" t="s">
        <v>300</v>
      </c>
      <c r="C1029" s="53" t="s">
        <v>10529</v>
      </c>
      <c r="D1029" s="34" t="s">
        <v>301</v>
      </c>
      <c r="E1029" s="35" t="s">
        <v>10</v>
      </c>
      <c r="F1029" s="35">
        <v>89</v>
      </c>
      <c r="G1029" s="399" t="str">
        <f>VLOOKUP(N1029,'BANG THAM CHIEU'!C:E,3,0)</f>
        <v>ID057029</v>
      </c>
      <c r="H1029" s="53">
        <v>3</v>
      </c>
      <c r="J1029" s="10" t="str">
        <f>VLOOKUP(N1029,'BANG THAM CHIEU'!C:E,2,0)</f>
        <v>MB2.2</v>
      </c>
      <c r="K1029" s="590">
        <f>VLOOKUP(G1029,'BANG THAM CHIEU'!$E$4:F2091,2,0)*H1029</f>
        <v>201000</v>
      </c>
      <c r="L1029" s="598">
        <f t="shared" si="16"/>
        <v>8.6615530466258726</v>
      </c>
      <c r="M1029" s="53" t="s">
        <v>9530</v>
      </c>
      <c r="N1029" s="31" t="s">
        <v>10250</v>
      </c>
      <c r="O1029" s="527">
        <v>44370</v>
      </c>
      <c r="P1029" s="529" t="s">
        <v>10664</v>
      </c>
      <c r="Q1029" s="122" t="s">
        <v>10484</v>
      </c>
      <c r="R1029" s="123">
        <v>6</v>
      </c>
      <c r="S1029" s="122" t="s">
        <v>7616</v>
      </c>
      <c r="T1029" s="396" t="s">
        <v>10483</v>
      </c>
      <c r="V1029"/>
    </row>
    <row r="1030" spans="1:22" hidden="1" x14ac:dyDescent="0.25">
      <c r="A1030" s="31">
        <v>3848</v>
      </c>
      <c r="B1030" s="33" t="s">
        <v>300</v>
      </c>
      <c r="C1030" s="53" t="s">
        <v>10529</v>
      </c>
      <c r="D1030" s="34" t="s">
        <v>301</v>
      </c>
      <c r="E1030" s="35" t="s">
        <v>10</v>
      </c>
      <c r="F1030" s="54">
        <v>90</v>
      </c>
      <c r="G1030" s="399" t="str">
        <f>VLOOKUP(N1030,'BANG THAM CHIEU'!C:E,3,0)</f>
        <v>ID055527</v>
      </c>
      <c r="H1030" s="53">
        <v>1</v>
      </c>
      <c r="J1030" s="10" t="str">
        <f>VLOOKUP(N1030,'BANG THAM CHIEU'!C:E,2,0)</f>
        <v>MB1.1</v>
      </c>
      <c r="K1030" s="590">
        <f>VLOOKUP(G1030,'BANG THAM CHIEU'!$E$4:F2092,2,0)*H1030</f>
        <v>60000</v>
      </c>
      <c r="L1030" s="598">
        <f t="shared" si="16"/>
        <v>2.585538222873395</v>
      </c>
      <c r="M1030" s="53" t="s">
        <v>9530</v>
      </c>
      <c r="N1030" s="31" t="s">
        <v>8489</v>
      </c>
      <c r="O1030" s="527">
        <v>44370</v>
      </c>
      <c r="P1030" s="529" t="s">
        <v>10664</v>
      </c>
      <c r="Q1030" s="122" t="s">
        <v>10484</v>
      </c>
      <c r="R1030" s="123">
        <v>6</v>
      </c>
      <c r="S1030" s="122" t="s">
        <v>7616</v>
      </c>
      <c r="T1030" s="396" t="s">
        <v>8693</v>
      </c>
      <c r="V1030"/>
    </row>
    <row r="1031" spans="1:22" hidden="1" x14ac:dyDescent="0.25">
      <c r="A1031" s="31">
        <v>3848</v>
      </c>
      <c r="B1031" s="33" t="s">
        <v>300</v>
      </c>
      <c r="C1031" s="53" t="s">
        <v>10529</v>
      </c>
      <c r="D1031" s="34" t="s">
        <v>301</v>
      </c>
      <c r="E1031" s="35" t="s">
        <v>10</v>
      </c>
      <c r="F1031" s="35">
        <v>91</v>
      </c>
      <c r="G1031" s="399" t="str">
        <f>VLOOKUP(N1031,'BANG THAM CHIEU'!C:E,3,0)</f>
        <v>ID057307</v>
      </c>
      <c r="H1031" s="53">
        <v>1</v>
      </c>
      <c r="J1031" s="10" t="str">
        <f>VLOOKUP(N1031,'BANG THAM CHIEU'!C:E,2,0)</f>
        <v>MB1.1</v>
      </c>
      <c r="K1031" s="590">
        <f>VLOOKUP(G1031,'BANG THAM CHIEU'!$E$4:F2093,2,0)*H1031</f>
        <v>30000</v>
      </c>
      <c r="L1031" s="598">
        <f t="shared" si="16"/>
        <v>1.2927691114366975</v>
      </c>
      <c r="M1031" s="53" t="s">
        <v>9530</v>
      </c>
      <c r="N1031" s="31" t="s">
        <v>10319</v>
      </c>
      <c r="O1031" s="527">
        <v>44370</v>
      </c>
      <c r="P1031" s="529" t="s">
        <v>10664</v>
      </c>
      <c r="Q1031" s="122" t="s">
        <v>10484</v>
      </c>
      <c r="R1031" s="123">
        <v>6</v>
      </c>
      <c r="S1031" s="122" t="s">
        <v>7616</v>
      </c>
      <c r="T1031" s="396" t="s">
        <v>8693</v>
      </c>
      <c r="V1031"/>
    </row>
    <row r="1032" spans="1:22" hidden="1" x14ac:dyDescent="0.25">
      <c r="A1032" s="31">
        <v>3848</v>
      </c>
      <c r="B1032" s="33" t="s">
        <v>300</v>
      </c>
      <c r="C1032" s="53" t="s">
        <v>10529</v>
      </c>
      <c r="D1032" s="34" t="s">
        <v>301</v>
      </c>
      <c r="E1032" s="35" t="s">
        <v>10</v>
      </c>
      <c r="F1032" s="54">
        <v>92</v>
      </c>
      <c r="G1032" s="399" t="str">
        <f>VLOOKUP(N1032,'BANG THAM CHIEU'!C:E,3,0)</f>
        <v>ID055276</v>
      </c>
      <c r="H1032" s="53">
        <v>1</v>
      </c>
      <c r="J1032" s="10" t="str">
        <f>VLOOKUP(N1032,'BANG THAM CHIEU'!C:E,2,0)</f>
        <v>MB1.1</v>
      </c>
      <c r="K1032" s="590">
        <f>VLOOKUP(G1032,'BANG THAM CHIEU'!$E$4:F2094,2,0)*H1032</f>
        <v>250000</v>
      </c>
      <c r="L1032" s="598">
        <f t="shared" si="16"/>
        <v>10.773075928639145</v>
      </c>
      <c r="M1032" s="53" t="s">
        <v>9530</v>
      </c>
      <c r="N1032" s="31" t="s">
        <v>6948</v>
      </c>
      <c r="O1032" s="527">
        <v>44370</v>
      </c>
      <c r="P1032" s="529" t="s">
        <v>10664</v>
      </c>
      <c r="Q1032" s="122" t="s">
        <v>10484</v>
      </c>
      <c r="R1032" s="123">
        <v>6</v>
      </c>
      <c r="S1032" s="122" t="s">
        <v>9377</v>
      </c>
      <c r="T1032" s="396" t="s">
        <v>10433</v>
      </c>
      <c r="V1032"/>
    </row>
    <row r="1033" spans="1:22" hidden="1" x14ac:dyDescent="0.25">
      <c r="A1033" s="31">
        <v>3848</v>
      </c>
      <c r="B1033" s="33" t="s">
        <v>300</v>
      </c>
      <c r="C1033" s="53" t="s">
        <v>10529</v>
      </c>
      <c r="D1033" s="34" t="s">
        <v>301</v>
      </c>
      <c r="E1033" s="35" t="s">
        <v>10</v>
      </c>
      <c r="F1033" s="35">
        <v>93</v>
      </c>
      <c r="G1033" s="399" t="str">
        <f>VLOOKUP(N1033,'BANG THAM CHIEU'!C:E,3,0)</f>
        <v>ID055737</v>
      </c>
      <c r="H1033" s="53">
        <v>2</v>
      </c>
      <c r="J1033" s="10" t="str">
        <f>VLOOKUP(N1033,'BANG THAM CHIEU'!C:E,2,0)</f>
        <v>MB4.3</v>
      </c>
      <c r="K1033" s="590">
        <f>VLOOKUP(G1033,'BANG THAM CHIEU'!$E$4:F2095,2,0)*H1033</f>
        <v>830000</v>
      </c>
      <c r="L1033" s="598">
        <f t="shared" si="16"/>
        <v>35.766612083081959</v>
      </c>
      <c r="M1033" s="53" t="s">
        <v>9530</v>
      </c>
      <c r="N1033" s="31" t="s">
        <v>7273</v>
      </c>
      <c r="O1033" s="527">
        <v>44371</v>
      </c>
      <c r="P1033" s="529" t="s">
        <v>10664</v>
      </c>
      <c r="Q1033" s="122" t="s">
        <v>10484</v>
      </c>
      <c r="R1033" s="123">
        <v>6</v>
      </c>
      <c r="S1033" s="122" t="s">
        <v>9346</v>
      </c>
      <c r="T1033" s="396" t="s">
        <v>10489</v>
      </c>
      <c r="V1033"/>
    </row>
    <row r="1034" spans="1:22" hidden="1" x14ac:dyDescent="0.25">
      <c r="A1034" s="31">
        <v>3848</v>
      </c>
      <c r="B1034" s="33" t="s">
        <v>300</v>
      </c>
      <c r="C1034" s="53" t="s">
        <v>10529</v>
      </c>
      <c r="D1034" s="34" t="s">
        <v>301</v>
      </c>
      <c r="E1034" s="35" t="s">
        <v>10</v>
      </c>
      <c r="F1034" s="54">
        <v>94</v>
      </c>
      <c r="G1034" s="399" t="str">
        <f>VLOOKUP(N1034,'BANG THAM CHIEU'!C:E,3,0)</f>
        <v>ID087930</v>
      </c>
      <c r="H1034" s="53">
        <v>2</v>
      </c>
      <c r="J1034" s="10" t="str">
        <f>VLOOKUP(N1034,'BANG THAM CHIEU'!C:E,2,0)</f>
        <v>MB3.2</v>
      </c>
      <c r="K1034" s="590">
        <f>VLOOKUP(G1034,'BANG THAM CHIEU'!$E$4:F2096,2,0)*H1034</f>
        <v>1364000</v>
      </c>
      <c r="L1034" s="598">
        <f t="shared" si="16"/>
        <v>58.777902266655175</v>
      </c>
      <c r="M1034" s="53" t="s">
        <v>9530</v>
      </c>
      <c r="N1034" s="31" t="s">
        <v>9645</v>
      </c>
      <c r="O1034" s="527">
        <v>44371</v>
      </c>
      <c r="P1034" s="529" t="s">
        <v>10664</v>
      </c>
      <c r="Q1034" s="122" t="s">
        <v>10484</v>
      </c>
      <c r="R1034" s="123">
        <v>6</v>
      </c>
      <c r="S1034" s="122" t="s">
        <v>9346</v>
      </c>
      <c r="T1034" s="396" t="s">
        <v>10489</v>
      </c>
      <c r="V1034"/>
    </row>
    <row r="1035" spans="1:22" hidden="1" x14ac:dyDescent="0.25">
      <c r="A1035" s="31">
        <v>3848</v>
      </c>
      <c r="B1035" s="33" t="s">
        <v>300</v>
      </c>
      <c r="C1035" s="53" t="s">
        <v>10529</v>
      </c>
      <c r="D1035" s="34" t="s">
        <v>301</v>
      </c>
      <c r="E1035" s="35" t="s">
        <v>10</v>
      </c>
      <c r="F1035" s="35">
        <v>95</v>
      </c>
      <c r="G1035" s="399" t="str">
        <f>VLOOKUP(N1035,'BANG THAM CHIEU'!C:E,3,0)</f>
        <v>ID055699</v>
      </c>
      <c r="H1035" s="53">
        <v>1</v>
      </c>
      <c r="J1035" s="10" t="str">
        <f>VLOOKUP(N1035,'BANG THAM CHIEU'!C:E,2,0)</f>
        <v>MB3.4</v>
      </c>
      <c r="K1035" s="590">
        <f>VLOOKUP(G1035,'BANG THAM CHIEU'!$E$4:F2097,2,0)*H1035</f>
        <v>1115000</v>
      </c>
      <c r="L1035" s="598">
        <f t="shared" si="16"/>
        <v>48.04791864173059</v>
      </c>
      <c r="M1035" s="53" t="s">
        <v>9530</v>
      </c>
      <c r="N1035" s="31" t="s">
        <v>8553</v>
      </c>
      <c r="O1035" s="527">
        <v>44372</v>
      </c>
      <c r="P1035" s="529" t="s">
        <v>10664</v>
      </c>
      <c r="Q1035" s="122" t="s">
        <v>10484</v>
      </c>
      <c r="R1035" s="123">
        <v>6</v>
      </c>
      <c r="S1035" s="122" t="s">
        <v>7615</v>
      </c>
      <c r="T1035" s="396" t="s">
        <v>10490</v>
      </c>
      <c r="V1035"/>
    </row>
    <row r="1036" spans="1:22" hidden="1" x14ac:dyDescent="0.25">
      <c r="A1036" s="31">
        <v>3848</v>
      </c>
      <c r="B1036" s="33" t="s">
        <v>300</v>
      </c>
      <c r="C1036" s="53" t="s">
        <v>10529</v>
      </c>
      <c r="D1036" s="34" t="s">
        <v>301</v>
      </c>
      <c r="E1036" s="35" t="s">
        <v>10</v>
      </c>
      <c r="F1036" s="54">
        <v>96</v>
      </c>
      <c r="G1036" s="399" t="str">
        <f>VLOOKUP(N1036,'BANG THAM CHIEU'!C:E,3,0)</f>
        <v>ID057041</v>
      </c>
      <c r="H1036" s="53">
        <v>10</v>
      </c>
      <c r="J1036" s="10" t="str">
        <f>VLOOKUP(N1036,'BANG THAM CHIEU'!C:E,2,0)</f>
        <v>MB1.2</v>
      </c>
      <c r="K1036" s="590">
        <f>VLOOKUP(G1036,'BANG THAM CHIEU'!$E$4:F2098,2,0)*H1036</f>
        <v>790000</v>
      </c>
      <c r="L1036" s="598">
        <f t="shared" si="16"/>
        <v>34.0429199344997</v>
      </c>
      <c r="M1036" s="53" t="s">
        <v>9530</v>
      </c>
      <c r="N1036" s="31" t="s">
        <v>6607</v>
      </c>
      <c r="O1036" s="527">
        <v>44373</v>
      </c>
      <c r="P1036" s="529" t="s">
        <v>10664</v>
      </c>
      <c r="Q1036" s="122" t="s">
        <v>10484</v>
      </c>
      <c r="R1036" s="123">
        <v>6</v>
      </c>
      <c r="S1036" s="122" t="s">
        <v>7615</v>
      </c>
      <c r="T1036" s="396" t="s">
        <v>10491</v>
      </c>
      <c r="V1036"/>
    </row>
    <row r="1037" spans="1:22" hidden="1" x14ac:dyDescent="0.25">
      <c r="A1037" s="31">
        <v>3848</v>
      </c>
      <c r="B1037" s="33" t="s">
        <v>300</v>
      </c>
      <c r="C1037" s="53" t="s">
        <v>10529</v>
      </c>
      <c r="D1037" s="34" t="s">
        <v>301</v>
      </c>
      <c r="E1037" s="35" t="s">
        <v>10</v>
      </c>
      <c r="F1037" s="35">
        <v>97</v>
      </c>
      <c r="G1037" s="399" t="str">
        <f>VLOOKUP(N1037,'BANG THAM CHIEU'!C:E,3,0)</f>
        <v>ID057079</v>
      </c>
      <c r="H1037" s="53">
        <v>1</v>
      </c>
      <c r="J1037" s="10" t="str">
        <f>VLOOKUP(N1037,'BANG THAM CHIEU'!C:E,2,0)</f>
        <v>MB3.2</v>
      </c>
      <c r="K1037" s="590">
        <f>VLOOKUP(G1037,'BANG THAM CHIEU'!$E$4:F2099,2,0)*H1037</f>
        <v>739300</v>
      </c>
      <c r="L1037" s="598">
        <f t="shared" si="16"/>
        <v>31.858140136171681</v>
      </c>
      <c r="M1037" s="53" t="s">
        <v>9530</v>
      </c>
      <c r="N1037" s="31" t="s">
        <v>9644</v>
      </c>
      <c r="O1037" s="527">
        <v>44373</v>
      </c>
      <c r="P1037" s="529" t="s">
        <v>10664</v>
      </c>
      <c r="Q1037" s="122" t="s">
        <v>10484</v>
      </c>
      <c r="R1037" s="123">
        <v>6</v>
      </c>
      <c r="S1037" s="122" t="s">
        <v>10436</v>
      </c>
      <c r="T1037" s="396" t="s">
        <v>10296</v>
      </c>
      <c r="V1037"/>
    </row>
    <row r="1038" spans="1:22" hidden="1" x14ac:dyDescent="0.25">
      <c r="A1038" s="31">
        <v>3848</v>
      </c>
      <c r="B1038" s="33" t="s">
        <v>300</v>
      </c>
      <c r="C1038" s="53" t="s">
        <v>10529</v>
      </c>
      <c r="D1038" s="34" t="s">
        <v>301</v>
      </c>
      <c r="E1038" s="35" t="s">
        <v>10</v>
      </c>
      <c r="F1038" s="54">
        <v>98</v>
      </c>
      <c r="G1038" s="399" t="str">
        <f>VLOOKUP(N1038,'BANG THAM CHIEU'!C:E,3,0)</f>
        <v>ID087930</v>
      </c>
      <c r="H1038" s="53">
        <v>1</v>
      </c>
      <c r="J1038" s="10" t="str">
        <f>VLOOKUP(N1038,'BANG THAM CHIEU'!C:E,2,0)</f>
        <v>MB3.2</v>
      </c>
      <c r="K1038" s="590">
        <f>VLOOKUP(G1038,'BANG THAM CHIEU'!$E$4:F2100,2,0)*H1038</f>
        <v>682000</v>
      </c>
      <c r="L1038" s="598">
        <f t="shared" si="16"/>
        <v>29.388951133327588</v>
      </c>
      <c r="M1038" s="53" t="s">
        <v>9530</v>
      </c>
      <c r="N1038" s="31" t="s">
        <v>9645</v>
      </c>
      <c r="O1038" s="527">
        <v>44373</v>
      </c>
      <c r="P1038" s="529" t="s">
        <v>10664</v>
      </c>
      <c r="Q1038" s="122" t="s">
        <v>10484</v>
      </c>
      <c r="R1038" s="123">
        <v>6</v>
      </c>
      <c r="S1038" s="122" t="s">
        <v>10436</v>
      </c>
      <c r="T1038" s="396" t="s">
        <v>10296</v>
      </c>
      <c r="V1038"/>
    </row>
    <row r="1039" spans="1:22" hidden="1" x14ac:dyDescent="0.25">
      <c r="A1039" s="31">
        <v>3848</v>
      </c>
      <c r="B1039" s="33" t="s">
        <v>300</v>
      </c>
      <c r="C1039" s="53" t="s">
        <v>10529</v>
      </c>
      <c r="D1039" s="34" t="s">
        <v>301</v>
      </c>
      <c r="E1039" s="35" t="s">
        <v>10</v>
      </c>
      <c r="F1039" s="35">
        <v>99</v>
      </c>
      <c r="G1039" s="399" t="str">
        <f>VLOOKUP(N1039,'BANG THAM CHIEU'!C:E,3,0)</f>
        <v>ID055729</v>
      </c>
      <c r="H1039" s="53">
        <v>1</v>
      </c>
      <c r="J1039" s="10" t="str">
        <f>VLOOKUP(N1039,'BANG THAM CHIEU'!C:E,2,0)</f>
        <v>MC1.2</v>
      </c>
      <c r="K1039" s="590">
        <f>VLOOKUP(G1039,'BANG THAM CHIEU'!$E$4:F2101,2,0)*H1039</f>
        <v>1262982</v>
      </c>
      <c r="L1039" s="598">
        <f t="shared" si="16"/>
        <v>54.424803930018101</v>
      </c>
      <c r="M1039" s="53" t="s">
        <v>9530</v>
      </c>
      <c r="N1039" s="31" t="s">
        <v>7901</v>
      </c>
      <c r="O1039" s="527">
        <v>44373</v>
      </c>
      <c r="P1039" s="529" t="s">
        <v>10664</v>
      </c>
      <c r="Q1039" s="122" t="s">
        <v>10484</v>
      </c>
      <c r="R1039" s="123">
        <v>6</v>
      </c>
      <c r="S1039" s="122" t="s">
        <v>10436</v>
      </c>
      <c r="T1039" s="396" t="s">
        <v>10296</v>
      </c>
      <c r="V1039"/>
    </row>
    <row r="1040" spans="1:22" hidden="1" x14ac:dyDescent="0.25">
      <c r="A1040" s="31">
        <v>3848</v>
      </c>
      <c r="B1040" s="33" t="s">
        <v>300</v>
      </c>
      <c r="C1040" s="53" t="s">
        <v>10529</v>
      </c>
      <c r="D1040" s="34" t="s">
        <v>301</v>
      </c>
      <c r="E1040" s="35" t="s">
        <v>10</v>
      </c>
      <c r="F1040" s="54">
        <v>100</v>
      </c>
      <c r="G1040" s="399" t="str">
        <f>VLOOKUP(N1040,'BANG THAM CHIEU'!C:E,3,0)</f>
        <v>ID087930</v>
      </c>
      <c r="H1040" s="53">
        <v>4</v>
      </c>
      <c r="J1040" s="10" t="str">
        <f>VLOOKUP(N1040,'BANG THAM CHIEU'!C:E,2,0)</f>
        <v>MB3.2</v>
      </c>
      <c r="K1040" s="590">
        <f>VLOOKUP(G1040,'BANG THAM CHIEU'!$E$4:F2102,2,0)*H1040</f>
        <v>2728000</v>
      </c>
      <c r="L1040" s="598">
        <f t="shared" si="16"/>
        <v>117.55580453331035</v>
      </c>
      <c r="M1040" s="53" t="s">
        <v>9530</v>
      </c>
      <c r="N1040" s="31" t="s">
        <v>9645</v>
      </c>
      <c r="O1040" s="527">
        <v>44373</v>
      </c>
      <c r="P1040" s="529" t="s">
        <v>10664</v>
      </c>
      <c r="Q1040" s="122" t="s">
        <v>10484</v>
      </c>
      <c r="R1040" s="123">
        <v>6</v>
      </c>
      <c r="S1040" s="122" t="s">
        <v>10436</v>
      </c>
      <c r="T1040" s="396" t="s">
        <v>10492</v>
      </c>
      <c r="V1040"/>
    </row>
    <row r="1041" spans="1:22" hidden="1" x14ac:dyDescent="0.25">
      <c r="A1041" s="31">
        <v>3848</v>
      </c>
      <c r="B1041" s="33" t="s">
        <v>300</v>
      </c>
      <c r="C1041" s="53" t="s">
        <v>10529</v>
      </c>
      <c r="D1041" s="34" t="s">
        <v>301</v>
      </c>
      <c r="E1041" s="35" t="s">
        <v>10</v>
      </c>
      <c r="F1041" s="35">
        <v>101</v>
      </c>
      <c r="G1041" s="399" t="str">
        <f>VLOOKUP(N1041,'BANG THAM CHIEU'!C:E,3,0)</f>
        <v>ID087930</v>
      </c>
      <c r="H1041" s="53">
        <v>1</v>
      </c>
      <c r="J1041" s="10" t="str">
        <f>VLOOKUP(N1041,'BANG THAM CHIEU'!C:E,2,0)</f>
        <v>MB3.2</v>
      </c>
      <c r="K1041" s="590">
        <f>VLOOKUP(G1041,'BANG THAM CHIEU'!$E$4:F2103,2,0)*H1041</f>
        <v>682000</v>
      </c>
      <c r="L1041" s="598">
        <f t="shared" si="16"/>
        <v>29.388951133327588</v>
      </c>
      <c r="M1041" s="53" t="s">
        <v>9530</v>
      </c>
      <c r="N1041" s="31" t="s">
        <v>9645</v>
      </c>
      <c r="O1041" s="527">
        <v>44373</v>
      </c>
      <c r="P1041" s="529" t="s">
        <v>10664</v>
      </c>
      <c r="Q1041" s="122" t="s">
        <v>10484</v>
      </c>
      <c r="R1041" s="123">
        <v>6</v>
      </c>
      <c r="S1041" s="122" t="s">
        <v>10436</v>
      </c>
      <c r="T1041" s="396" t="s">
        <v>10493</v>
      </c>
      <c r="V1041"/>
    </row>
    <row r="1042" spans="1:22" hidden="1" x14ac:dyDescent="0.25">
      <c r="A1042" s="31">
        <v>3848</v>
      </c>
      <c r="B1042" s="33" t="s">
        <v>300</v>
      </c>
      <c r="C1042" s="53" t="s">
        <v>10529</v>
      </c>
      <c r="D1042" s="34" t="s">
        <v>301</v>
      </c>
      <c r="E1042" s="35" t="s">
        <v>10</v>
      </c>
      <c r="F1042" s="54">
        <v>102</v>
      </c>
      <c r="G1042" s="399" t="str">
        <f>VLOOKUP(N1042,'BANG THAM CHIEU'!C:E,3,0)</f>
        <v>ID055698</v>
      </c>
      <c r="H1042" s="53">
        <v>2</v>
      </c>
      <c r="J1042" s="10" t="str">
        <f>VLOOKUP(N1042,'BANG THAM CHIEU'!C:E,2,0)</f>
        <v>MB3.4</v>
      </c>
      <c r="K1042" s="590">
        <f>VLOOKUP(G1042,'BANG THAM CHIEU'!$E$4:F2104,2,0)*H1042</f>
        <v>1778000</v>
      </c>
      <c r="L1042" s="598">
        <f t="shared" si="16"/>
        <v>76.618116004481593</v>
      </c>
      <c r="M1042" s="53" t="s">
        <v>9530</v>
      </c>
      <c r="N1042" s="31" t="s">
        <v>8552</v>
      </c>
      <c r="O1042" s="527">
        <v>44375</v>
      </c>
      <c r="P1042" s="529" t="s">
        <v>10664</v>
      </c>
      <c r="Q1042" s="122" t="s">
        <v>10507</v>
      </c>
      <c r="R1042" s="123">
        <v>6</v>
      </c>
      <c r="S1042" s="122" t="s">
        <v>7615</v>
      </c>
      <c r="T1042" s="396" t="s">
        <v>10433</v>
      </c>
      <c r="V1042"/>
    </row>
    <row r="1043" spans="1:22" hidden="1" x14ac:dyDescent="0.25">
      <c r="A1043" s="31">
        <v>3848</v>
      </c>
      <c r="B1043" s="33" t="s">
        <v>300</v>
      </c>
      <c r="C1043" s="53" t="s">
        <v>10529</v>
      </c>
      <c r="D1043" s="34" t="s">
        <v>301</v>
      </c>
      <c r="E1043" s="35" t="s">
        <v>10</v>
      </c>
      <c r="F1043" s="35">
        <v>103</v>
      </c>
      <c r="G1043" s="399" t="str">
        <f>VLOOKUP(N1043,'BANG THAM CHIEU'!C:E,3,0)</f>
        <v>ID055443</v>
      </c>
      <c r="H1043" s="53">
        <v>1</v>
      </c>
      <c r="J1043" s="10" t="str">
        <f>VLOOKUP(N1043,'BANG THAM CHIEU'!C:E,2,0)</f>
        <v>MKHO</v>
      </c>
      <c r="K1043" s="590">
        <f>VLOOKUP(G1043,'BANG THAM CHIEU'!$E$4:F2105,2,0)*H1043</f>
        <v>5050000</v>
      </c>
      <c r="L1043" s="598">
        <f t="shared" si="16"/>
        <v>217.61613375851073</v>
      </c>
      <c r="M1043" s="53" t="s">
        <v>9530</v>
      </c>
      <c r="N1043" s="31" t="s">
        <v>2137</v>
      </c>
      <c r="O1043" s="527">
        <v>44375</v>
      </c>
      <c r="P1043" s="529" t="s">
        <v>10664</v>
      </c>
      <c r="Q1043" s="122" t="s">
        <v>10507</v>
      </c>
      <c r="R1043" s="123">
        <v>6</v>
      </c>
      <c r="S1043" s="122" t="s">
        <v>7615</v>
      </c>
      <c r="T1043" s="396" t="s">
        <v>8693</v>
      </c>
      <c r="V1043"/>
    </row>
    <row r="1044" spans="1:22" hidden="1" x14ac:dyDescent="0.25">
      <c r="A1044" s="31">
        <v>3848</v>
      </c>
      <c r="B1044" s="33" t="s">
        <v>300</v>
      </c>
      <c r="C1044" s="53" t="s">
        <v>10529</v>
      </c>
      <c r="D1044" s="34" t="s">
        <v>301</v>
      </c>
      <c r="E1044" s="35" t="s">
        <v>10</v>
      </c>
      <c r="F1044" s="54">
        <v>104</v>
      </c>
      <c r="G1044" s="399" t="str">
        <f>VLOOKUP(N1044,'BANG THAM CHIEU'!C:E,3,0)</f>
        <v>ID055446</v>
      </c>
      <c r="H1044" s="53">
        <v>2</v>
      </c>
      <c r="J1044" s="10" t="str">
        <f>VLOOKUP(N1044,'BANG THAM CHIEU'!C:E,2,0)</f>
        <v>MKHO</v>
      </c>
      <c r="K1044" s="590">
        <f>VLOOKUP(G1044,'BANG THAM CHIEU'!$E$4:F2106,2,0)*H1044</f>
        <v>4903200</v>
      </c>
      <c r="L1044" s="598">
        <f t="shared" si="16"/>
        <v>211.29018357321382</v>
      </c>
      <c r="M1044" s="53" t="s">
        <v>9530</v>
      </c>
      <c r="N1044" s="31" t="s">
        <v>6608</v>
      </c>
      <c r="O1044" s="527">
        <v>44375</v>
      </c>
      <c r="P1044" s="529" t="s">
        <v>10664</v>
      </c>
      <c r="Q1044" s="122" t="s">
        <v>10507</v>
      </c>
      <c r="R1044" s="123">
        <v>6</v>
      </c>
      <c r="S1044" s="122" t="s">
        <v>9850</v>
      </c>
      <c r="T1044" s="396" t="s">
        <v>10497</v>
      </c>
      <c r="V1044"/>
    </row>
    <row r="1045" spans="1:22" hidden="1" x14ac:dyDescent="0.25">
      <c r="A1045" s="31">
        <v>3848</v>
      </c>
      <c r="B1045" s="33" t="s">
        <v>300</v>
      </c>
      <c r="C1045" s="53" t="s">
        <v>10529</v>
      </c>
      <c r="D1045" s="34" t="s">
        <v>301</v>
      </c>
      <c r="E1045" s="35" t="s">
        <v>10</v>
      </c>
      <c r="F1045" s="35">
        <v>105</v>
      </c>
      <c r="G1045" s="399" t="str">
        <f>VLOOKUP(N1045,'BANG THAM CHIEU'!C:E,3,0)</f>
        <v>ID055690</v>
      </c>
      <c r="H1045" s="53">
        <v>1</v>
      </c>
      <c r="J1045" s="10" t="str">
        <f>VLOOKUP(N1045,'BANG THAM CHIEU'!C:E,2,0)</f>
        <v>MD2.4</v>
      </c>
      <c r="K1045" s="590">
        <f>VLOOKUP(G1045,'BANG THAM CHIEU'!$E$4:F2107,2,0)*H1045</f>
        <v>2000000</v>
      </c>
      <c r="L1045" s="598">
        <f t="shared" si="16"/>
        <v>86.184607429113157</v>
      </c>
      <c r="M1045" s="53" t="s">
        <v>9530</v>
      </c>
      <c r="N1045" s="31" t="s">
        <v>7425</v>
      </c>
      <c r="O1045" s="527">
        <v>44375</v>
      </c>
      <c r="P1045" s="529" t="s">
        <v>10664</v>
      </c>
      <c r="Q1045" s="122" t="s">
        <v>10507</v>
      </c>
      <c r="R1045" s="123">
        <v>6</v>
      </c>
      <c r="S1045" s="122" t="s">
        <v>9850</v>
      </c>
      <c r="T1045" s="396" t="s">
        <v>10497</v>
      </c>
      <c r="V1045"/>
    </row>
    <row r="1046" spans="1:22" hidden="1" x14ac:dyDescent="0.25">
      <c r="A1046" s="31">
        <v>3848</v>
      </c>
      <c r="B1046" s="33" t="s">
        <v>300</v>
      </c>
      <c r="C1046" s="53" t="s">
        <v>10529</v>
      </c>
      <c r="D1046" s="34" t="s">
        <v>301</v>
      </c>
      <c r="E1046" s="35" t="s">
        <v>10</v>
      </c>
      <c r="F1046" s="54">
        <v>106</v>
      </c>
      <c r="G1046" s="399" t="str">
        <f>VLOOKUP(N1046,'BANG THAM CHIEU'!C:E,3,0)</f>
        <v>ID055443</v>
      </c>
      <c r="H1046" s="53">
        <v>1</v>
      </c>
      <c r="J1046" s="10" t="str">
        <f>VLOOKUP(N1046,'BANG THAM CHIEU'!C:E,2,0)</f>
        <v>MKHO</v>
      </c>
      <c r="K1046" s="590">
        <f>VLOOKUP(G1046,'BANG THAM CHIEU'!$E$4:F2108,2,0)*H1046</f>
        <v>5050000</v>
      </c>
      <c r="L1046" s="598">
        <f t="shared" si="16"/>
        <v>217.61613375851073</v>
      </c>
      <c r="M1046" s="53" t="s">
        <v>9530</v>
      </c>
      <c r="N1046" s="31" t="s">
        <v>2137</v>
      </c>
      <c r="O1046" s="527">
        <v>44375</v>
      </c>
      <c r="P1046" s="529" t="s">
        <v>10664</v>
      </c>
      <c r="Q1046" s="122" t="s">
        <v>10507</v>
      </c>
      <c r="R1046" s="123">
        <v>6</v>
      </c>
      <c r="S1046" s="122" t="s">
        <v>9850</v>
      </c>
      <c r="T1046" s="396" t="s">
        <v>8693</v>
      </c>
      <c r="V1046"/>
    </row>
    <row r="1047" spans="1:22" hidden="1" x14ac:dyDescent="0.25">
      <c r="A1047" s="31">
        <v>3848</v>
      </c>
      <c r="B1047" s="33" t="s">
        <v>300</v>
      </c>
      <c r="C1047" s="53" t="s">
        <v>10529</v>
      </c>
      <c r="D1047" s="34" t="s">
        <v>301</v>
      </c>
      <c r="E1047" s="35" t="s">
        <v>10</v>
      </c>
      <c r="F1047" s="35">
        <v>107</v>
      </c>
      <c r="G1047" s="399" t="str">
        <f>VLOOKUP(N1047,'BANG THAM CHIEU'!C:E,3,0)</f>
        <v>ID055822</v>
      </c>
      <c r="H1047" s="53">
        <v>1</v>
      </c>
      <c r="J1047" s="10" t="str">
        <f>VLOOKUP(N1047,'BANG THAM CHIEU'!C:E,2,0)</f>
        <v>MB4.1</v>
      </c>
      <c r="K1047" s="590">
        <f>VLOOKUP(G1047,'BANG THAM CHIEU'!$E$4:F2109,2,0)*H1047</f>
        <v>2400200</v>
      </c>
      <c r="L1047" s="598">
        <f t="shared" si="16"/>
        <v>103.4301473756787</v>
      </c>
      <c r="M1047" s="53" t="s">
        <v>9530</v>
      </c>
      <c r="N1047" s="31" t="s">
        <v>6292</v>
      </c>
      <c r="O1047" s="527">
        <v>44375</v>
      </c>
      <c r="P1047" s="529" t="s">
        <v>10664</v>
      </c>
      <c r="Q1047" s="122" t="s">
        <v>10507</v>
      </c>
      <c r="R1047" s="123">
        <v>6</v>
      </c>
      <c r="S1047" s="122" t="s">
        <v>7614</v>
      </c>
      <c r="T1047" s="396" t="s">
        <v>10505</v>
      </c>
      <c r="V1047"/>
    </row>
    <row r="1048" spans="1:22" hidden="1" x14ac:dyDescent="0.25">
      <c r="A1048" s="31">
        <v>3848</v>
      </c>
      <c r="B1048" s="33" t="s">
        <v>300</v>
      </c>
      <c r="C1048" s="53" t="s">
        <v>10529</v>
      </c>
      <c r="D1048" s="34" t="s">
        <v>301</v>
      </c>
      <c r="E1048" s="35" t="s">
        <v>10</v>
      </c>
      <c r="F1048" s="54">
        <v>108</v>
      </c>
      <c r="G1048" s="399" t="str">
        <f>VLOOKUP(N1048,'BANG THAM CHIEU'!C:E,3,0)</f>
        <v>ID057039</v>
      </c>
      <c r="H1048" s="53">
        <v>1</v>
      </c>
      <c r="J1048" s="10" t="str">
        <f>VLOOKUP(N1048,'BANG THAM CHIEU'!C:E,2,0)</f>
        <v>MD1.1</v>
      </c>
      <c r="K1048" s="590">
        <f>VLOOKUP(G1048,'BANG THAM CHIEU'!$E$4:F2110,2,0)*H1048</f>
        <v>619000</v>
      </c>
      <c r="L1048" s="598">
        <f t="shared" si="16"/>
        <v>26.674135999310522</v>
      </c>
      <c r="M1048" s="53" t="s">
        <v>9530</v>
      </c>
      <c r="N1048" s="31" t="s">
        <v>7311</v>
      </c>
      <c r="O1048" s="527">
        <v>44376</v>
      </c>
      <c r="P1048" s="529" t="s">
        <v>10664</v>
      </c>
      <c r="Q1048" s="122" t="s">
        <v>10507</v>
      </c>
      <c r="R1048" s="123">
        <v>6</v>
      </c>
      <c r="S1048" s="122" t="s">
        <v>7615</v>
      </c>
      <c r="T1048" s="396" t="s">
        <v>10504</v>
      </c>
      <c r="V1048"/>
    </row>
    <row r="1049" spans="1:22" hidden="1" x14ac:dyDescent="0.25">
      <c r="A1049" s="31">
        <v>3848</v>
      </c>
      <c r="B1049" s="33" t="s">
        <v>300</v>
      </c>
      <c r="C1049" s="53" t="s">
        <v>10529</v>
      </c>
      <c r="D1049" s="34" t="s">
        <v>301</v>
      </c>
      <c r="E1049" s="35" t="s">
        <v>10</v>
      </c>
      <c r="F1049" s="35">
        <v>109</v>
      </c>
      <c r="G1049" s="372" t="str">
        <f>VLOOKUP(N1049,'BANG THAM CHIEU'!C:E,3,0)</f>
        <v>ID057293</v>
      </c>
      <c r="H1049" s="53">
        <v>1</v>
      </c>
      <c r="J1049" s="10" t="str">
        <f>VLOOKUP(N1049,'BANG THAM CHIEU'!C:E,2,0)</f>
        <v>MB1.1</v>
      </c>
      <c r="K1049" s="590">
        <f>VLOOKUP(G1049,'BANG THAM CHIEU'!$E$4:F2111,2,0)*H1049</f>
        <v>60000</v>
      </c>
      <c r="L1049" s="598">
        <f t="shared" si="16"/>
        <v>2.585538222873395</v>
      </c>
      <c r="M1049" s="53" t="s">
        <v>9530</v>
      </c>
      <c r="N1049" s="31" t="s">
        <v>10318</v>
      </c>
      <c r="O1049" s="527">
        <v>44376</v>
      </c>
      <c r="P1049" s="529" t="s">
        <v>10664</v>
      </c>
      <c r="Q1049" s="122" t="s">
        <v>10507</v>
      </c>
      <c r="R1049" s="123">
        <v>6</v>
      </c>
      <c r="S1049" s="122" t="s">
        <v>8816</v>
      </c>
      <c r="T1049" s="396" t="s">
        <v>9623</v>
      </c>
      <c r="V1049"/>
    </row>
    <row r="1050" spans="1:22" hidden="1" x14ac:dyDescent="0.25">
      <c r="A1050" s="31">
        <v>3848</v>
      </c>
      <c r="B1050" s="33" t="s">
        <v>300</v>
      </c>
      <c r="C1050" s="53" t="s">
        <v>10529</v>
      </c>
      <c r="D1050" s="34" t="s">
        <v>301</v>
      </c>
      <c r="E1050" s="35" t="s">
        <v>10</v>
      </c>
      <c r="F1050" s="54">
        <v>110</v>
      </c>
      <c r="G1050" s="399" t="str">
        <f>VLOOKUP(N1050,'BANG THAM CHIEU'!C:E,3,0)</f>
        <v>ID057307</v>
      </c>
      <c r="H1050" s="53">
        <v>1</v>
      </c>
      <c r="J1050" s="10" t="str">
        <f>VLOOKUP(N1050,'BANG THAM CHIEU'!C:E,2,0)</f>
        <v>MB1.1</v>
      </c>
      <c r="K1050" s="590">
        <f>VLOOKUP(G1050,'BANG THAM CHIEU'!$E$4:F2112,2,0)*H1050</f>
        <v>30000</v>
      </c>
      <c r="L1050" s="598">
        <f t="shared" si="16"/>
        <v>1.2927691114366975</v>
      </c>
      <c r="M1050" s="53" t="s">
        <v>9530</v>
      </c>
      <c r="N1050" s="31" t="s">
        <v>10319</v>
      </c>
      <c r="O1050" s="527">
        <v>44376</v>
      </c>
      <c r="P1050" s="529" t="s">
        <v>10664</v>
      </c>
      <c r="Q1050" s="122" t="s">
        <v>10507</v>
      </c>
      <c r="R1050" s="123">
        <v>6</v>
      </c>
      <c r="S1050" s="122" t="s">
        <v>8816</v>
      </c>
      <c r="T1050" s="396" t="s">
        <v>9623</v>
      </c>
      <c r="V1050"/>
    </row>
    <row r="1051" spans="1:22" hidden="1" x14ac:dyDescent="0.25">
      <c r="A1051" s="31">
        <v>3848</v>
      </c>
      <c r="B1051" s="33" t="s">
        <v>300</v>
      </c>
      <c r="C1051" s="53" t="s">
        <v>10529</v>
      </c>
      <c r="D1051" s="34" t="s">
        <v>301</v>
      </c>
      <c r="E1051" s="35" t="s">
        <v>10</v>
      </c>
      <c r="F1051" s="35">
        <v>111</v>
      </c>
      <c r="G1051" s="399" t="str">
        <f>VLOOKUP(N1051,'BANG THAM CHIEU'!C:E,3,0)</f>
        <v>ID154519</v>
      </c>
      <c r="H1051" s="53">
        <v>2</v>
      </c>
      <c r="J1051" s="10" t="str">
        <f>VLOOKUP(N1051,'BANG THAM CHIEU'!C:E,2,0)</f>
        <v>MA1.1</v>
      </c>
      <c r="K1051" s="590">
        <f>VLOOKUP(G1051,'BANG THAM CHIEU'!$E$4:F2113,2,0)*H1051</f>
        <v>41322000</v>
      </c>
      <c r="L1051" s="598">
        <f t="shared" si="16"/>
        <v>1780.660174092907</v>
      </c>
      <c r="M1051" s="53" t="s">
        <v>9530</v>
      </c>
      <c r="N1051" s="31" t="s">
        <v>8992</v>
      </c>
      <c r="O1051" s="527">
        <v>44376</v>
      </c>
      <c r="P1051" s="529" t="s">
        <v>10664</v>
      </c>
      <c r="Q1051" s="122" t="s">
        <v>10507</v>
      </c>
      <c r="R1051" s="123">
        <v>6</v>
      </c>
      <c r="S1051" s="122" t="s">
        <v>7615</v>
      </c>
      <c r="T1051" s="396" t="s">
        <v>10506</v>
      </c>
      <c r="V1051"/>
    </row>
    <row r="1052" spans="1:22" hidden="1" x14ac:dyDescent="0.25">
      <c r="A1052" s="31">
        <v>3848</v>
      </c>
      <c r="B1052" s="33" t="s">
        <v>300</v>
      </c>
      <c r="C1052" s="53" t="s">
        <v>10529</v>
      </c>
      <c r="D1052" s="34" t="s">
        <v>301</v>
      </c>
      <c r="E1052" s="35" t="s">
        <v>10</v>
      </c>
      <c r="F1052" s="54">
        <v>112</v>
      </c>
      <c r="G1052" s="399" t="str">
        <f>VLOOKUP(N1052,'BANG THAM CHIEU'!C:E,3,0)</f>
        <v>ID154520</v>
      </c>
      <c r="H1052" s="53">
        <v>2</v>
      </c>
      <c r="J1052" s="10" t="str">
        <f>VLOOKUP(N1052,'BANG THAM CHIEU'!C:E,2,0)</f>
        <v>MA1.1</v>
      </c>
      <c r="K1052" s="590">
        <f>VLOOKUP(G1052,'BANG THAM CHIEU'!$E$4:F2114,2,0)*H1052</f>
        <v>38933200</v>
      </c>
      <c r="L1052" s="598">
        <f t="shared" si="16"/>
        <v>1677.7212789795742</v>
      </c>
      <c r="M1052" s="53" t="s">
        <v>9530</v>
      </c>
      <c r="N1052" s="31" t="s">
        <v>8993</v>
      </c>
      <c r="O1052" s="527">
        <v>44376</v>
      </c>
      <c r="P1052" s="529" t="s">
        <v>10664</v>
      </c>
      <c r="Q1052" s="122" t="s">
        <v>10507</v>
      </c>
      <c r="R1052" s="123">
        <v>6</v>
      </c>
      <c r="S1052" s="122" t="s">
        <v>7615</v>
      </c>
      <c r="T1052" s="396" t="s">
        <v>10506</v>
      </c>
      <c r="V1052"/>
    </row>
    <row r="1053" spans="1:22" hidden="1" x14ac:dyDescent="0.25">
      <c r="A1053" s="31">
        <v>3848</v>
      </c>
      <c r="B1053" s="33" t="s">
        <v>300</v>
      </c>
      <c r="C1053" s="53" t="s">
        <v>10529</v>
      </c>
      <c r="D1053" s="34" t="s">
        <v>301</v>
      </c>
      <c r="E1053" s="35" t="s">
        <v>10</v>
      </c>
      <c r="F1053" s="35">
        <v>113</v>
      </c>
      <c r="G1053" s="399" t="str">
        <f>VLOOKUP(N1053,'BANG THAM CHIEU'!C:E,3,0)</f>
        <v>ID092281</v>
      </c>
      <c r="H1053" s="53">
        <v>3</v>
      </c>
      <c r="J1053" s="10" t="str">
        <f>VLOOKUP(N1053,'BANG THAM CHIEU'!C:E,2,0)</f>
        <v>MKHO</v>
      </c>
      <c r="K1053" s="590">
        <f>VLOOKUP(G1053,'BANG THAM CHIEU'!$E$4:F2115,2,0)*H1053</f>
        <v>37063200</v>
      </c>
      <c r="L1053" s="598">
        <f t="shared" si="16"/>
        <v>1597.1386710333534</v>
      </c>
      <c r="M1053" s="53" t="s">
        <v>9530</v>
      </c>
      <c r="N1053" s="31" t="s">
        <v>9006</v>
      </c>
      <c r="O1053" s="527">
        <v>44376</v>
      </c>
      <c r="P1053" s="529" t="s">
        <v>10664</v>
      </c>
      <c r="Q1053" s="122" t="s">
        <v>10507</v>
      </c>
      <c r="R1053" s="123">
        <v>6</v>
      </c>
      <c r="S1053" s="122" t="s">
        <v>7615</v>
      </c>
      <c r="T1053" s="396" t="s">
        <v>10433</v>
      </c>
      <c r="V1053"/>
    </row>
    <row r="1054" spans="1:22" hidden="1" x14ac:dyDescent="0.25">
      <c r="A1054" s="31">
        <v>3848</v>
      </c>
      <c r="B1054" s="33" t="s">
        <v>300</v>
      </c>
      <c r="C1054" s="53" t="s">
        <v>10529</v>
      </c>
      <c r="D1054" s="34" t="s">
        <v>301</v>
      </c>
      <c r="E1054" s="35" t="s">
        <v>10</v>
      </c>
      <c r="F1054" s="54">
        <v>114</v>
      </c>
      <c r="G1054" s="399" t="str">
        <f>VLOOKUP(N1054,'BANG THAM CHIEU'!C:E,3,0)</f>
        <v>ID092281</v>
      </c>
      <c r="H1054" s="53">
        <v>4</v>
      </c>
      <c r="J1054" s="10" t="str">
        <f>VLOOKUP(N1054,'BANG THAM CHIEU'!C:E,2,0)</f>
        <v>MKHO</v>
      </c>
      <c r="K1054" s="590">
        <f>VLOOKUP(G1054,'BANG THAM CHIEU'!$E$4:F2116,2,0)*H1054</f>
        <v>49417600</v>
      </c>
      <c r="L1054" s="598">
        <f t="shared" si="16"/>
        <v>2129.5182280444715</v>
      </c>
      <c r="M1054" s="53" t="s">
        <v>9530</v>
      </c>
      <c r="N1054" s="31" t="s">
        <v>9006</v>
      </c>
      <c r="O1054" s="527">
        <v>44376</v>
      </c>
      <c r="P1054" s="529" t="s">
        <v>10664</v>
      </c>
      <c r="Q1054" s="122" t="s">
        <v>10507</v>
      </c>
      <c r="R1054" s="123">
        <v>6</v>
      </c>
      <c r="S1054" s="122" t="s">
        <v>7615</v>
      </c>
      <c r="T1054" s="396"/>
      <c r="V1054"/>
    </row>
    <row r="1055" spans="1:22" hidden="1" x14ac:dyDescent="0.25">
      <c r="A1055" s="31">
        <v>3848</v>
      </c>
      <c r="B1055" s="33" t="s">
        <v>300</v>
      </c>
      <c r="C1055" s="53" t="s">
        <v>10529</v>
      </c>
      <c r="D1055" s="34" t="s">
        <v>301</v>
      </c>
      <c r="E1055" s="35" t="s">
        <v>10</v>
      </c>
      <c r="F1055" s="35">
        <v>115</v>
      </c>
      <c r="G1055" s="399" t="e">
        <f>VLOOKUP(N1055,'BANG THAM CHIEU'!C:E,3,0)</f>
        <v>#N/A</v>
      </c>
      <c r="H1055" s="53">
        <v>2</v>
      </c>
      <c r="J1055" s="10" t="e">
        <f>VLOOKUP(N1055,'BANG THAM CHIEU'!C:E,2,0)</f>
        <v>#N/A</v>
      </c>
      <c r="K1055" s="590" t="e">
        <f>VLOOKUP(G1055,'BANG THAM CHIEU'!$E$4:F2117,2,0)*H1055</f>
        <v>#N/A</v>
      </c>
      <c r="L1055" s="598" t="e">
        <f t="shared" si="16"/>
        <v>#N/A</v>
      </c>
      <c r="M1055" s="53" t="s">
        <v>9530</v>
      </c>
      <c r="N1055" s="31" t="s">
        <v>7864</v>
      </c>
      <c r="O1055" s="527">
        <v>44378</v>
      </c>
      <c r="P1055" s="529" t="s">
        <v>10664</v>
      </c>
      <c r="Q1055" s="122" t="s">
        <v>10507</v>
      </c>
      <c r="R1055" s="123">
        <v>6</v>
      </c>
      <c r="S1055" s="122" t="s">
        <v>10114</v>
      </c>
      <c r="T1055" s="396" t="s">
        <v>10296</v>
      </c>
      <c r="V1055"/>
    </row>
    <row r="1056" spans="1:22" hidden="1" x14ac:dyDescent="0.25">
      <c r="A1056" s="31">
        <v>3848</v>
      </c>
      <c r="B1056" s="33" t="s">
        <v>300</v>
      </c>
      <c r="C1056" s="53" t="s">
        <v>10529</v>
      </c>
      <c r="D1056" s="34" t="s">
        <v>301</v>
      </c>
      <c r="E1056" s="35" t="s">
        <v>10</v>
      </c>
      <c r="F1056" s="54">
        <v>116</v>
      </c>
      <c r="G1056" s="399" t="str">
        <f>VLOOKUP(N1056,'BANG THAM CHIEU'!C:E,3,0)</f>
        <v>ID055579</v>
      </c>
      <c r="H1056" s="53">
        <v>1</v>
      </c>
      <c r="J1056" s="10" t="str">
        <f>VLOOKUP(N1056,'BANG THAM CHIEU'!C:E,2,0)</f>
        <v>MC4.4</v>
      </c>
      <c r="K1056" s="590">
        <f>VLOOKUP(G1056,'BANG THAM CHIEU'!$E$4:F2118,2,0)*H1056</f>
        <v>195000</v>
      </c>
      <c r="L1056" s="598">
        <f t="shared" si="16"/>
        <v>8.402999224338533</v>
      </c>
      <c r="M1056" s="53" t="s">
        <v>9530</v>
      </c>
      <c r="N1056" s="31" t="s">
        <v>8694</v>
      </c>
      <c r="O1056" s="527">
        <v>44378</v>
      </c>
      <c r="P1056" s="529" t="s">
        <v>10664</v>
      </c>
      <c r="Q1056" s="122" t="s">
        <v>10507</v>
      </c>
      <c r="R1056" s="123">
        <v>6</v>
      </c>
      <c r="S1056" s="122" t="s">
        <v>7620</v>
      </c>
      <c r="T1056" s="396" t="s">
        <v>10296</v>
      </c>
      <c r="V1056"/>
    </row>
    <row r="1057" spans="1:22" hidden="1" x14ac:dyDescent="0.25">
      <c r="A1057" s="31">
        <v>3848</v>
      </c>
      <c r="B1057" s="33" t="s">
        <v>300</v>
      </c>
      <c r="C1057" s="53" t="s">
        <v>10529</v>
      </c>
      <c r="D1057" s="34" t="s">
        <v>301</v>
      </c>
      <c r="E1057" s="35" t="s">
        <v>10</v>
      </c>
      <c r="F1057" s="35">
        <v>117</v>
      </c>
      <c r="G1057" s="399" t="str">
        <f>VLOOKUP(N1057,'BANG THAM CHIEU'!C:E,3,0)</f>
        <v>ID057160</v>
      </c>
      <c r="H1057" s="53">
        <v>1</v>
      </c>
      <c r="J1057" s="10" t="str">
        <f>VLOOKUP(N1057,'BANG THAM CHIEU'!C:E,2,0)</f>
        <v>MB4.1</v>
      </c>
      <c r="K1057" s="590">
        <f>VLOOKUP(G1057,'BANG THAM CHIEU'!$E$4:F2119,2,0)*H1057</f>
        <v>100000</v>
      </c>
      <c r="L1057" s="598">
        <f t="shared" si="16"/>
        <v>4.3092303714556577</v>
      </c>
      <c r="M1057" s="53" t="s">
        <v>9530</v>
      </c>
      <c r="N1057" s="31" t="s">
        <v>6102</v>
      </c>
      <c r="O1057" s="527">
        <v>44378</v>
      </c>
      <c r="P1057" s="529" t="s">
        <v>10664</v>
      </c>
      <c r="Q1057" s="122" t="s">
        <v>10507</v>
      </c>
      <c r="R1057" s="123">
        <v>6</v>
      </c>
      <c r="S1057" s="122" t="s">
        <v>7620</v>
      </c>
      <c r="T1057" s="396" t="s">
        <v>10296</v>
      </c>
      <c r="V1057"/>
    </row>
    <row r="1058" spans="1:22" hidden="1" x14ac:dyDescent="0.25">
      <c r="A1058" s="31">
        <v>3848</v>
      </c>
      <c r="B1058" s="33" t="s">
        <v>300</v>
      </c>
      <c r="C1058" s="53" t="s">
        <v>10529</v>
      </c>
      <c r="D1058" s="34" t="s">
        <v>301</v>
      </c>
      <c r="E1058" s="35" t="s">
        <v>10</v>
      </c>
      <c r="F1058" s="54">
        <v>118</v>
      </c>
      <c r="G1058" s="399" t="str">
        <f>VLOOKUP(N1058,'BANG THAM CHIEU'!C:E,3,0)</f>
        <v>ID050123</v>
      </c>
      <c r="H1058" s="53">
        <v>1</v>
      </c>
      <c r="J1058" s="10" t="str">
        <f>VLOOKUP(N1058,'BANG THAM CHIEU'!C:E,2,0)</f>
        <v>MA1.1</v>
      </c>
      <c r="K1058" s="590">
        <f>VLOOKUP(G1058,'BANG THAM CHIEU'!$E$4:F2120,2,0)*H1058</f>
        <v>22336200</v>
      </c>
      <c r="L1058" s="598">
        <f t="shared" si="16"/>
        <v>962.51831422907867</v>
      </c>
      <c r="M1058" s="53" t="s">
        <v>9530</v>
      </c>
      <c r="N1058" s="31" t="s">
        <v>9016</v>
      </c>
      <c r="O1058" s="527">
        <v>44378</v>
      </c>
      <c r="P1058" s="529" t="s">
        <v>10664</v>
      </c>
      <c r="Q1058" s="122" t="s">
        <v>10507</v>
      </c>
      <c r="R1058" s="123">
        <v>6</v>
      </c>
      <c r="S1058" s="122" t="s">
        <v>7619</v>
      </c>
      <c r="T1058" s="396" t="s">
        <v>10089</v>
      </c>
      <c r="V1058"/>
    </row>
    <row r="1059" spans="1:22" hidden="1" x14ac:dyDescent="0.25">
      <c r="A1059" s="31">
        <v>3848</v>
      </c>
      <c r="B1059" s="33" t="s">
        <v>300</v>
      </c>
      <c r="C1059" s="53" t="s">
        <v>10529</v>
      </c>
      <c r="D1059" s="34" t="s">
        <v>301</v>
      </c>
      <c r="E1059" s="35" t="s">
        <v>10</v>
      </c>
      <c r="F1059" s="35">
        <v>119</v>
      </c>
      <c r="G1059" s="399" t="str">
        <f>VLOOKUP(N1059,'BANG THAM CHIEU'!C:E,3,0)</f>
        <v>ID050138</v>
      </c>
      <c r="H1059" s="53">
        <v>1</v>
      </c>
      <c r="J1059" s="10" t="str">
        <f>VLOOKUP(N1059,'BANG THAM CHIEU'!C:E,2,0)</f>
        <v>MA1.1</v>
      </c>
      <c r="K1059" s="590">
        <f>VLOOKUP(G1059,'BANG THAM CHIEU'!$E$4:F2121,2,0)*H1059</f>
        <v>12253000</v>
      </c>
      <c r="L1059" s="598">
        <f t="shared" si="16"/>
        <v>528.00999741446174</v>
      </c>
      <c r="M1059" s="53" t="s">
        <v>9530</v>
      </c>
      <c r="N1059" s="31" t="s">
        <v>9003</v>
      </c>
      <c r="O1059" s="527">
        <v>44378</v>
      </c>
      <c r="P1059" s="529" t="s">
        <v>10664</v>
      </c>
      <c r="Q1059" s="122" t="s">
        <v>10507</v>
      </c>
      <c r="R1059" s="123">
        <v>6</v>
      </c>
      <c r="S1059" s="122" t="s">
        <v>7619</v>
      </c>
      <c r="T1059" s="396" t="s">
        <v>10089</v>
      </c>
      <c r="V1059"/>
    </row>
    <row r="1060" spans="1:22" hidden="1" x14ac:dyDescent="0.25">
      <c r="A1060" s="31">
        <v>3848</v>
      </c>
      <c r="B1060" s="33" t="s">
        <v>300</v>
      </c>
      <c r="C1060" s="53" t="s">
        <v>10529</v>
      </c>
      <c r="D1060" s="34" t="s">
        <v>301</v>
      </c>
      <c r="E1060" s="35" t="s">
        <v>10</v>
      </c>
      <c r="F1060" s="54">
        <v>120</v>
      </c>
      <c r="G1060" s="399" t="str">
        <f>VLOOKUP(N1060,'BANG THAM CHIEU'!C:E,3,0)</f>
        <v>ID055609</v>
      </c>
      <c r="H1060" s="53">
        <v>1</v>
      </c>
      <c r="J1060" s="10" t="str">
        <f>VLOOKUP(N1060,'BANG THAM CHIEU'!C:E,2,0)</f>
        <v>MB1.1</v>
      </c>
      <c r="K1060" s="590">
        <f>VLOOKUP(G1060,'BANG THAM CHIEU'!$E$4:F2122,2,0)*H1060</f>
        <v>95000</v>
      </c>
      <c r="L1060" s="598">
        <f t="shared" si="16"/>
        <v>4.0937688528828753</v>
      </c>
      <c r="M1060" s="53" t="s">
        <v>9530</v>
      </c>
      <c r="N1060" s="31" t="s">
        <v>7897</v>
      </c>
      <c r="O1060" s="527">
        <v>44378</v>
      </c>
      <c r="P1060" s="529" t="s">
        <v>10664</v>
      </c>
      <c r="Q1060" s="122" t="s">
        <v>10507</v>
      </c>
      <c r="R1060" s="123">
        <v>6</v>
      </c>
      <c r="S1060" s="122" t="s">
        <v>7615</v>
      </c>
      <c r="T1060" s="396" t="s">
        <v>10433</v>
      </c>
      <c r="V1060"/>
    </row>
    <row r="1061" spans="1:22" hidden="1" x14ac:dyDescent="0.25">
      <c r="A1061" s="31">
        <v>3848</v>
      </c>
      <c r="B1061" s="33" t="s">
        <v>300</v>
      </c>
      <c r="C1061" s="53" t="s">
        <v>10529</v>
      </c>
      <c r="D1061" s="34" t="s">
        <v>301</v>
      </c>
      <c r="E1061" s="35" t="s">
        <v>10</v>
      </c>
      <c r="F1061" s="35">
        <v>121</v>
      </c>
      <c r="G1061" s="399" t="str">
        <f>VLOOKUP(N1061,'BANG THAM CHIEU'!C:E,3,0)</f>
        <v>ID057041</v>
      </c>
      <c r="H1061" s="53">
        <v>3</v>
      </c>
      <c r="J1061" s="10" t="str">
        <f>VLOOKUP(N1061,'BANG THAM CHIEU'!C:E,2,0)</f>
        <v>MB1.2</v>
      </c>
      <c r="K1061" s="590">
        <f>VLOOKUP(G1061,'BANG THAM CHIEU'!$E$4:F2123,2,0)*H1061</f>
        <v>237000</v>
      </c>
      <c r="L1061" s="598">
        <f t="shared" si="16"/>
        <v>10.21287598034991</v>
      </c>
      <c r="M1061" s="53" t="s">
        <v>9530</v>
      </c>
      <c r="N1061" s="31" t="s">
        <v>6607</v>
      </c>
      <c r="O1061" s="527">
        <v>44379</v>
      </c>
      <c r="P1061" s="529" t="s">
        <v>10664</v>
      </c>
      <c r="Q1061" s="122" t="s">
        <v>10507</v>
      </c>
      <c r="R1061" s="123">
        <v>6</v>
      </c>
      <c r="S1061" s="122" t="s">
        <v>7615</v>
      </c>
      <c r="T1061" s="396" t="s">
        <v>10433</v>
      </c>
      <c r="V1061"/>
    </row>
    <row r="1062" spans="1:22" hidden="1" x14ac:dyDescent="0.25">
      <c r="A1062" s="31">
        <v>3848</v>
      </c>
      <c r="B1062" s="33" t="s">
        <v>300</v>
      </c>
      <c r="C1062" s="53" t="s">
        <v>10529</v>
      </c>
      <c r="D1062" s="34" t="s">
        <v>301</v>
      </c>
      <c r="E1062" s="35" t="s">
        <v>10</v>
      </c>
      <c r="F1062" s="54">
        <v>122</v>
      </c>
      <c r="G1062" s="399" t="e">
        <f>VLOOKUP(N1062,'BANG THAM CHIEU'!C:E,3,0)</f>
        <v>#N/A</v>
      </c>
      <c r="H1062" s="53">
        <v>1</v>
      </c>
      <c r="J1062" s="10" t="e">
        <f>VLOOKUP(N1062,'BANG THAM CHIEU'!C:E,2,0)</f>
        <v>#N/A</v>
      </c>
      <c r="K1062" s="590" t="e">
        <f>VLOOKUP(G1062,'BANG THAM CHIEU'!$E$4:F2124,2,0)*H1062</f>
        <v>#N/A</v>
      </c>
      <c r="L1062" s="598" t="e">
        <f t="shared" si="16"/>
        <v>#N/A</v>
      </c>
      <c r="M1062" s="53" t="s">
        <v>9530</v>
      </c>
      <c r="N1062" s="31" t="s">
        <v>1430</v>
      </c>
      <c r="O1062" s="527">
        <v>44379</v>
      </c>
      <c r="P1062" s="529" t="s">
        <v>10664</v>
      </c>
      <c r="Q1062" s="122" t="s">
        <v>10507</v>
      </c>
      <c r="R1062" s="123">
        <v>6</v>
      </c>
      <c r="S1062" s="122" t="s">
        <v>7615</v>
      </c>
      <c r="T1062" s="396" t="s">
        <v>8693</v>
      </c>
      <c r="V1062"/>
    </row>
    <row r="1063" spans="1:22" hidden="1" x14ac:dyDescent="0.25">
      <c r="A1063" s="31">
        <v>3848</v>
      </c>
      <c r="B1063" s="33" t="s">
        <v>300</v>
      </c>
      <c r="C1063" s="53" t="s">
        <v>10529</v>
      </c>
      <c r="D1063" s="34" t="s">
        <v>301</v>
      </c>
      <c r="E1063" s="35" t="s">
        <v>10</v>
      </c>
      <c r="F1063" s="35">
        <v>123</v>
      </c>
      <c r="G1063" s="399" t="str">
        <f>VLOOKUP(N1063,'BANG THAM CHIEU'!C:E,3,0)</f>
        <v>ID057309</v>
      </c>
      <c r="H1063" s="53">
        <v>20</v>
      </c>
      <c r="J1063" s="10" t="str">
        <f>VLOOKUP(N1063,'BANG THAM CHIEU'!C:E,2,0)</f>
        <v>MB1.1</v>
      </c>
      <c r="K1063" s="590">
        <f>VLOOKUP(G1063,'BANG THAM CHIEU'!$E$4:F2125,2,0)*H1063</f>
        <v>120000</v>
      </c>
      <c r="L1063" s="598">
        <f t="shared" si="16"/>
        <v>5.1710764457467899</v>
      </c>
      <c r="M1063" s="53" t="s">
        <v>9530</v>
      </c>
      <c r="N1063" s="31" t="s">
        <v>6610</v>
      </c>
      <c r="O1063" s="527">
        <v>44379</v>
      </c>
      <c r="P1063" s="529" t="s">
        <v>10664</v>
      </c>
      <c r="Q1063" s="122" t="s">
        <v>10507</v>
      </c>
      <c r="R1063" s="123">
        <v>6</v>
      </c>
      <c r="S1063" s="122" t="s">
        <v>8816</v>
      </c>
      <c r="T1063" s="396"/>
      <c r="V1063"/>
    </row>
    <row r="1064" spans="1:22" hidden="1" x14ac:dyDescent="0.25">
      <c r="A1064" s="31">
        <v>3848</v>
      </c>
      <c r="B1064" s="33" t="s">
        <v>300</v>
      </c>
      <c r="C1064" s="53" t="s">
        <v>10529</v>
      </c>
      <c r="D1064" s="34" t="s">
        <v>301</v>
      </c>
      <c r="E1064" s="35" t="s">
        <v>10</v>
      </c>
      <c r="F1064" s="54">
        <v>124</v>
      </c>
      <c r="G1064" s="399" t="str">
        <f>VLOOKUP(N1064,'BANG THAM CHIEU'!C:E,3,0)</f>
        <v>ID057031</v>
      </c>
      <c r="H1064" s="53">
        <v>50</v>
      </c>
      <c r="J1064" s="10" t="str">
        <f>VLOOKUP(N1064,'BANG THAM CHIEU'!C:E,2,0)</f>
        <v>MC2.2</v>
      </c>
      <c r="K1064" s="590">
        <f>VLOOKUP(G1064,'BANG THAM CHIEU'!$E$4:F2126,2,0)*H1064</f>
        <v>575000</v>
      </c>
      <c r="L1064" s="598">
        <f t="shared" si="16"/>
        <v>24.778074635870034</v>
      </c>
      <c r="M1064" s="53" t="s">
        <v>9530</v>
      </c>
      <c r="N1064" s="31" t="s">
        <v>9652</v>
      </c>
      <c r="O1064" s="527">
        <v>44379</v>
      </c>
      <c r="P1064" s="529" t="s">
        <v>10664</v>
      </c>
      <c r="Q1064" s="122" t="s">
        <v>10507</v>
      </c>
      <c r="R1064" s="123">
        <v>6</v>
      </c>
      <c r="S1064" s="122" t="s">
        <v>8816</v>
      </c>
      <c r="T1064" s="396"/>
      <c r="V1064"/>
    </row>
    <row r="1065" spans="1:22" hidden="1" x14ac:dyDescent="0.25">
      <c r="A1065" s="31">
        <v>3848</v>
      </c>
      <c r="B1065" s="33" t="s">
        <v>300</v>
      </c>
      <c r="C1065" s="53" t="s">
        <v>10529</v>
      </c>
      <c r="D1065" s="34" t="s">
        <v>301</v>
      </c>
      <c r="E1065" s="35" t="s">
        <v>10</v>
      </c>
      <c r="F1065" s="35">
        <v>125</v>
      </c>
      <c r="G1065" s="399" t="str">
        <f>VLOOKUP(N1065,'BANG THAM CHIEU'!C:E,3,0)</f>
        <v>ID057032</v>
      </c>
      <c r="H1065" s="53">
        <v>1</v>
      </c>
      <c r="J1065" s="10" t="str">
        <f>VLOOKUP(N1065,'BANG THAM CHIEU'!C:E,2,0)</f>
        <v>MB1.1</v>
      </c>
      <c r="K1065" s="590">
        <f>VLOOKUP(G1065,'BANG THAM CHIEU'!$E$4:F2127,2,0)*H1065</f>
        <v>150000</v>
      </c>
      <c r="L1065" s="598">
        <f t="shared" si="16"/>
        <v>6.463845557183487</v>
      </c>
      <c r="M1065" s="53" t="s">
        <v>9530</v>
      </c>
      <c r="N1065" s="31" t="s">
        <v>9893</v>
      </c>
      <c r="O1065" s="527">
        <v>44379</v>
      </c>
      <c r="P1065" s="529" t="s">
        <v>10664</v>
      </c>
      <c r="Q1065" s="122" t="s">
        <v>10507</v>
      </c>
      <c r="R1065" s="123">
        <v>6</v>
      </c>
      <c r="S1065" s="122" t="s">
        <v>8816</v>
      </c>
      <c r="T1065" s="396"/>
      <c r="V1065"/>
    </row>
    <row r="1066" spans="1:22" hidden="1" x14ac:dyDescent="0.25">
      <c r="A1066" s="31">
        <v>3848</v>
      </c>
      <c r="B1066" s="33" t="s">
        <v>300</v>
      </c>
      <c r="C1066" s="53" t="s">
        <v>10529</v>
      </c>
      <c r="D1066" s="34" t="s">
        <v>301</v>
      </c>
      <c r="E1066" s="35" t="s">
        <v>10</v>
      </c>
      <c r="F1066" s="54">
        <v>126</v>
      </c>
      <c r="G1066" s="399" t="str">
        <f>VLOOKUP(N1066,'BANG THAM CHIEU'!C:E,3,0)</f>
        <v>ID092281</v>
      </c>
      <c r="H1066" s="53">
        <v>1</v>
      </c>
      <c r="J1066" s="10" t="str">
        <f>VLOOKUP(N1066,'BANG THAM CHIEU'!C:E,2,0)</f>
        <v>MKHO</v>
      </c>
      <c r="K1066" s="590">
        <f>VLOOKUP(G1066,'BANG THAM CHIEU'!$E$4:F2128,2,0)*H1066</f>
        <v>12354400</v>
      </c>
      <c r="L1066" s="598">
        <f t="shared" si="16"/>
        <v>532.37955701111787</v>
      </c>
      <c r="M1066" s="53" t="s">
        <v>9530</v>
      </c>
      <c r="N1066" s="31" t="s">
        <v>9006</v>
      </c>
      <c r="O1066" s="527">
        <v>44379</v>
      </c>
      <c r="P1066" s="529" t="s">
        <v>10664</v>
      </c>
      <c r="Q1066" s="122" t="s">
        <v>10507</v>
      </c>
      <c r="R1066" s="123">
        <v>6</v>
      </c>
      <c r="S1066" s="122" t="s">
        <v>7615</v>
      </c>
      <c r="T1066" s="396" t="s">
        <v>10517</v>
      </c>
      <c r="V1066"/>
    </row>
    <row r="1067" spans="1:22" hidden="1" x14ac:dyDescent="0.25">
      <c r="A1067" s="31">
        <v>3848</v>
      </c>
      <c r="B1067" s="33" t="s">
        <v>300</v>
      </c>
      <c r="C1067" s="53" t="s">
        <v>10529</v>
      </c>
      <c r="D1067" s="34" t="s">
        <v>301</v>
      </c>
      <c r="E1067" s="35" t="s">
        <v>10</v>
      </c>
      <c r="F1067" s="35">
        <v>127</v>
      </c>
      <c r="G1067" s="399" t="e">
        <f>VLOOKUP(N1067,'BANG THAM CHIEU'!C:E,3,0)</f>
        <v>#N/A</v>
      </c>
      <c r="H1067" s="53">
        <v>1</v>
      </c>
      <c r="J1067" s="10" t="e">
        <f>VLOOKUP(N1067,'BANG THAM CHIEU'!C:E,2,0)</f>
        <v>#N/A</v>
      </c>
      <c r="K1067" s="590" t="e">
        <f>VLOOKUP(G1067,'BANG THAM CHIEU'!$E$4:F2129,2,0)*H1067</f>
        <v>#N/A</v>
      </c>
      <c r="L1067" s="598" t="e">
        <f t="shared" si="16"/>
        <v>#N/A</v>
      </c>
      <c r="M1067" s="53" t="s">
        <v>9530</v>
      </c>
      <c r="N1067" s="31" t="s">
        <v>7863</v>
      </c>
      <c r="O1067" s="527">
        <v>44380</v>
      </c>
      <c r="P1067" s="529" t="s">
        <v>10664</v>
      </c>
      <c r="Q1067" s="122" t="s">
        <v>10507</v>
      </c>
      <c r="R1067" s="123">
        <v>6</v>
      </c>
      <c r="S1067" s="122" t="s">
        <v>7619</v>
      </c>
      <c r="T1067" s="396" t="s">
        <v>8693</v>
      </c>
      <c r="V1067"/>
    </row>
    <row r="1068" spans="1:22" hidden="1" x14ac:dyDescent="0.25">
      <c r="A1068" s="31">
        <v>3848</v>
      </c>
      <c r="B1068" s="33" t="s">
        <v>300</v>
      </c>
      <c r="C1068" s="53" t="s">
        <v>10529</v>
      </c>
      <c r="D1068" s="34" t="s">
        <v>301</v>
      </c>
      <c r="E1068" s="35" t="s">
        <v>10</v>
      </c>
      <c r="F1068" s="54">
        <v>128</v>
      </c>
      <c r="G1068" s="399" t="str">
        <f>VLOOKUP(N1068,'BANG THAM CHIEU'!C:E,3,0)</f>
        <v>ID055727</v>
      </c>
      <c r="H1068" s="53">
        <v>45</v>
      </c>
      <c r="J1068" s="10" t="str">
        <f>VLOOKUP(N1068,'BANG THAM CHIEU'!C:E,2,0)</f>
        <v>MB3.2</v>
      </c>
      <c r="K1068" s="590">
        <f>VLOOKUP(G1068,'BANG THAM CHIEU'!$E$4:F2130,2,0)*H1068</f>
        <v>3825000</v>
      </c>
      <c r="L1068" s="598">
        <f t="shared" si="16"/>
        <v>164.82806170817892</v>
      </c>
      <c r="M1068" s="53" t="s">
        <v>9530</v>
      </c>
      <c r="N1068" s="31" t="s">
        <v>9646</v>
      </c>
      <c r="O1068" s="527">
        <v>44380</v>
      </c>
      <c r="P1068" s="529" t="s">
        <v>10664</v>
      </c>
      <c r="Q1068" s="122" t="s">
        <v>10507</v>
      </c>
      <c r="R1068" s="123">
        <v>6</v>
      </c>
      <c r="S1068" s="122" t="s">
        <v>7619</v>
      </c>
      <c r="T1068" s="396" t="s">
        <v>9846</v>
      </c>
      <c r="V1068"/>
    </row>
    <row r="1069" spans="1:22" hidden="1" x14ac:dyDescent="0.25">
      <c r="A1069" s="31">
        <v>3848</v>
      </c>
      <c r="B1069" s="33" t="s">
        <v>300</v>
      </c>
      <c r="C1069" s="53" t="s">
        <v>10529</v>
      </c>
      <c r="D1069" s="34" t="s">
        <v>301</v>
      </c>
      <c r="E1069" s="35" t="s">
        <v>10</v>
      </c>
      <c r="F1069" s="35">
        <v>129</v>
      </c>
      <c r="G1069" s="399" t="str">
        <f>VLOOKUP(N1069,'BANG THAM CHIEU'!C:E,3,0)</f>
        <v>ID057039</v>
      </c>
      <c r="H1069" s="53">
        <v>3</v>
      </c>
      <c r="J1069" s="10" t="str">
        <f>VLOOKUP(N1069,'BANG THAM CHIEU'!C:E,2,0)</f>
        <v>MD1.1</v>
      </c>
      <c r="K1069" s="590">
        <f>VLOOKUP(G1069,'BANG THAM CHIEU'!$E$4:F2131,2,0)*H1069</f>
        <v>1857000</v>
      </c>
      <c r="L1069" s="598">
        <f t="shared" si="16"/>
        <v>80.022407997931566</v>
      </c>
      <c r="M1069" s="53" t="s">
        <v>9530</v>
      </c>
      <c r="N1069" s="31" t="s">
        <v>7311</v>
      </c>
      <c r="O1069" s="527">
        <v>44380</v>
      </c>
      <c r="P1069" s="529" t="s">
        <v>10664</v>
      </c>
      <c r="Q1069" s="122" t="s">
        <v>10507</v>
      </c>
      <c r="R1069" s="123">
        <v>6</v>
      </c>
      <c r="S1069" s="122" t="s">
        <v>7619</v>
      </c>
      <c r="T1069" s="396" t="s">
        <v>9591</v>
      </c>
      <c r="V1069"/>
    </row>
    <row r="1070" spans="1:22" hidden="1" x14ac:dyDescent="0.25">
      <c r="A1070" s="31">
        <v>3848</v>
      </c>
      <c r="B1070" s="33" t="s">
        <v>300</v>
      </c>
      <c r="C1070" s="53" t="s">
        <v>10529</v>
      </c>
      <c r="D1070" s="34" t="s">
        <v>301</v>
      </c>
      <c r="E1070" s="35" t="s">
        <v>10</v>
      </c>
      <c r="F1070" s="54">
        <v>130</v>
      </c>
      <c r="G1070" s="399" t="str">
        <f>VLOOKUP(N1070,'BANG THAM CHIEU'!C:E,3,0)</f>
        <v>ID055287</v>
      </c>
      <c r="H1070" s="53">
        <v>1</v>
      </c>
      <c r="J1070" s="10" t="str">
        <f>VLOOKUP(N1070,'BANG THAM CHIEU'!C:E,2,0)</f>
        <v>MB1.3</v>
      </c>
      <c r="K1070" s="590">
        <f>VLOOKUP(G1070,'BANG THAM CHIEU'!$E$4:F2132,2,0)*H1070</f>
        <v>1150000</v>
      </c>
      <c r="L1070" s="598">
        <f t="shared" si="16"/>
        <v>49.556149271740068</v>
      </c>
      <c r="M1070" s="53" t="s">
        <v>9530</v>
      </c>
      <c r="N1070" s="31" t="s">
        <v>10041</v>
      </c>
      <c r="O1070" s="527">
        <v>44380</v>
      </c>
      <c r="P1070" s="529" t="s">
        <v>10664</v>
      </c>
      <c r="Q1070" s="122" t="s">
        <v>10507</v>
      </c>
      <c r="R1070" s="123">
        <v>6</v>
      </c>
      <c r="S1070" s="122" t="s">
        <v>7619</v>
      </c>
      <c r="T1070" s="396" t="s">
        <v>9591</v>
      </c>
      <c r="V1070"/>
    </row>
    <row r="1071" spans="1:22" hidden="1" x14ac:dyDescent="0.25">
      <c r="A1071" s="31">
        <v>3848</v>
      </c>
      <c r="B1071" s="33" t="s">
        <v>300</v>
      </c>
      <c r="C1071" s="53" t="s">
        <v>10529</v>
      </c>
      <c r="D1071" s="34" t="s">
        <v>301</v>
      </c>
      <c r="E1071" s="35" t="s">
        <v>10</v>
      </c>
      <c r="F1071" s="35">
        <v>131</v>
      </c>
      <c r="G1071" s="399" t="str">
        <f>VLOOKUP(N1071,'BANG THAM CHIEU'!C:E,3,0)</f>
        <v>ID055564</v>
      </c>
      <c r="H1071" s="53">
        <v>5</v>
      </c>
      <c r="J1071" s="10" t="str">
        <f>VLOOKUP(N1071,'BANG THAM CHIEU'!C:E,2,0)</f>
        <v>MB2.2</v>
      </c>
      <c r="K1071" s="590">
        <f>VLOOKUP(G1071,'BANG THAM CHIEU'!$E$4:F2133,2,0)*H1071</f>
        <v>175000</v>
      </c>
      <c r="L1071" s="598">
        <f t="shared" si="16"/>
        <v>7.5411531500474016</v>
      </c>
      <c r="M1071" s="53" t="s">
        <v>9530</v>
      </c>
      <c r="N1071" s="31" t="s">
        <v>10252</v>
      </c>
      <c r="O1071" s="527">
        <v>44380</v>
      </c>
      <c r="P1071" s="529" t="s">
        <v>10664</v>
      </c>
      <c r="Q1071" s="122" t="s">
        <v>10507</v>
      </c>
      <c r="R1071" s="123">
        <v>6</v>
      </c>
      <c r="S1071" s="122" t="s">
        <v>7619</v>
      </c>
      <c r="T1071" s="396" t="s">
        <v>10433</v>
      </c>
      <c r="V1071"/>
    </row>
    <row r="1072" spans="1:22" hidden="1" x14ac:dyDescent="0.25">
      <c r="A1072" s="31">
        <v>3848</v>
      </c>
      <c r="B1072" s="33" t="s">
        <v>300</v>
      </c>
      <c r="D1072" s="34" t="s">
        <v>301</v>
      </c>
      <c r="E1072" s="35" t="s">
        <v>10</v>
      </c>
      <c r="G1072" s="399" t="str">
        <f>VLOOKUP(N1072,'BANG THAM CHIEU'!C:E,3,0)</f>
        <v>MK2</v>
      </c>
      <c r="H1072" s="53">
        <v>1</v>
      </c>
      <c r="J1072" s="10" t="str">
        <f>VLOOKUP(N1072,'BANG THAM CHIEU'!C:E,2,0)</f>
        <v>MA2.2</v>
      </c>
      <c r="K1072" s="590">
        <f>VLOOKUP(G1072,'BANG THAM CHIEU'!$E$4:F2134,2,0)*H1072</f>
        <v>270000</v>
      </c>
      <c r="L1072" s="598">
        <f t="shared" si="16"/>
        <v>11.634922002930276</v>
      </c>
      <c r="N1072" s="11" t="s">
        <v>9649</v>
      </c>
      <c r="O1072" s="527">
        <v>44354</v>
      </c>
      <c r="P1072" s="529" t="s">
        <v>10664</v>
      </c>
      <c r="Q1072" s="122" t="s">
        <v>10428</v>
      </c>
      <c r="R1072" s="123">
        <v>6</v>
      </c>
      <c r="S1072" s="122" t="s">
        <v>10114</v>
      </c>
      <c r="T1072" s="396" t="s">
        <v>10430</v>
      </c>
      <c r="V1072"/>
    </row>
    <row r="1073" spans="1:22" hidden="1" x14ac:dyDescent="0.25">
      <c r="A1073" s="31">
        <v>3848</v>
      </c>
      <c r="B1073" s="33" t="s">
        <v>300</v>
      </c>
      <c r="D1073" s="34" t="s">
        <v>301</v>
      </c>
      <c r="E1073" s="35" t="s">
        <v>10</v>
      </c>
      <c r="G1073" s="399" t="str">
        <f>VLOOKUP(N1073,'BANG THAM CHIEU'!C:E,3,0)</f>
        <v>LB2-UC30-L1</v>
      </c>
      <c r="H1073" s="53">
        <v>2</v>
      </c>
      <c r="J1073" s="10" t="str">
        <f>VLOOKUP(N1073,'BANG THAM CHIEU'!C:E,2,0)</f>
        <v>MB4.2</v>
      </c>
      <c r="K1073" s="590">
        <f>VLOOKUP(G1073,'BANG THAM CHIEU'!$E$4:F2135,2,0)*H1073</f>
        <v>3703658</v>
      </c>
      <c r="L1073" s="598">
        <f t="shared" si="16"/>
        <v>159.59915539084719</v>
      </c>
      <c r="N1073" s="11" t="s">
        <v>9802</v>
      </c>
      <c r="O1073" s="527">
        <v>44354</v>
      </c>
      <c r="P1073" s="529" t="s">
        <v>10664</v>
      </c>
      <c r="Q1073" s="122" t="s">
        <v>10428</v>
      </c>
      <c r="R1073" s="123">
        <v>6</v>
      </c>
      <c r="S1073" s="122" t="s">
        <v>10114</v>
      </c>
      <c r="T1073" s="396" t="s">
        <v>10430</v>
      </c>
      <c r="V1073"/>
    </row>
    <row r="1074" spans="1:22" hidden="1" x14ac:dyDescent="0.25">
      <c r="A1074" s="31">
        <v>3848</v>
      </c>
      <c r="B1074" s="33" t="s">
        <v>300</v>
      </c>
      <c r="D1074" s="34" t="s">
        <v>301</v>
      </c>
      <c r="E1074" s="35" t="s">
        <v>10</v>
      </c>
      <c r="G1074" s="399">
        <f>VLOOKUP(N1074,'BANG THAM CHIEU'!C:E,3,0)</f>
        <v>52043845</v>
      </c>
      <c r="H1074" s="53">
        <v>1</v>
      </c>
      <c r="J1074" s="10" t="str">
        <f>VLOOKUP(N1074,'BANG THAM CHIEU'!C:E,2,0)</f>
        <v>MA1.12</v>
      </c>
      <c r="K1074" s="590">
        <f>VLOOKUP(G1074,'BANG THAM CHIEU'!$E$4:F2136,2,0)*H1074</f>
        <v>3381000</v>
      </c>
      <c r="L1074" s="598">
        <f t="shared" si="16"/>
        <v>145.69507885891579</v>
      </c>
      <c r="N1074" s="31" t="s">
        <v>6761</v>
      </c>
      <c r="O1074" s="527">
        <v>44354</v>
      </c>
      <c r="P1074" s="529" t="s">
        <v>10664</v>
      </c>
      <c r="Q1074" s="122" t="s">
        <v>10428</v>
      </c>
      <c r="R1074" s="123">
        <v>6</v>
      </c>
      <c r="S1074" s="122" t="s">
        <v>7615</v>
      </c>
      <c r="T1074" s="396" t="s">
        <v>10431</v>
      </c>
      <c r="V1074"/>
    </row>
    <row r="1075" spans="1:22" hidden="1" x14ac:dyDescent="0.25">
      <c r="A1075" s="31">
        <v>3848</v>
      </c>
      <c r="B1075" s="33" t="s">
        <v>300</v>
      </c>
      <c r="D1075" s="34" t="s">
        <v>301</v>
      </c>
      <c r="E1075" s="35" t="s">
        <v>10</v>
      </c>
      <c r="G1075" s="399" t="str">
        <f>VLOOKUP(N1075,'BANG THAM CHIEU'!C:E,3,0)</f>
        <v>LB2-UC30-L1</v>
      </c>
      <c r="H1075" s="53">
        <v>2</v>
      </c>
      <c r="J1075" s="10" t="str">
        <f>VLOOKUP(N1075,'BANG THAM CHIEU'!C:E,2,0)</f>
        <v>MB4.2</v>
      </c>
      <c r="K1075" s="590">
        <f>VLOOKUP(G1075,'BANG THAM CHIEU'!$E$4:F2137,2,0)*H1075</f>
        <v>3703658</v>
      </c>
      <c r="L1075" s="598">
        <f t="shared" si="16"/>
        <v>159.59915539084719</v>
      </c>
      <c r="N1075" s="11" t="s">
        <v>9802</v>
      </c>
      <c r="O1075" s="527">
        <v>44355</v>
      </c>
      <c r="P1075" s="529" t="s">
        <v>10664</v>
      </c>
      <c r="Q1075" s="122" t="s">
        <v>10428</v>
      </c>
      <c r="R1075" s="123">
        <v>6</v>
      </c>
      <c r="S1075" s="122" t="s">
        <v>10114</v>
      </c>
      <c r="T1075" s="396" t="s">
        <v>10430</v>
      </c>
      <c r="V1075"/>
    </row>
    <row r="1076" spans="1:22" hidden="1" x14ac:dyDescent="0.25">
      <c r="A1076" s="31">
        <v>3848</v>
      </c>
      <c r="B1076" s="33" t="s">
        <v>300</v>
      </c>
      <c r="D1076" s="34" t="s">
        <v>301</v>
      </c>
      <c r="E1076" s="35" t="s">
        <v>10</v>
      </c>
      <c r="G1076" s="399" t="str">
        <f>VLOOKUP(N1076,'BANG THAM CHIEU'!C:E,3,0)</f>
        <v>CORN - 21</v>
      </c>
      <c r="H1076" s="53">
        <v>2</v>
      </c>
      <c r="J1076" s="10" t="str">
        <f>VLOOKUP(N1076,'BANG THAM CHIEU'!C:E,2,0)</f>
        <v>MB1.2</v>
      </c>
      <c r="K1076" s="590">
        <f>VLOOKUP(G1076,'BANG THAM CHIEU'!$E$4:F2138,2,0)*H1076</f>
        <v>24000</v>
      </c>
      <c r="L1076" s="598">
        <f t="shared" si="16"/>
        <v>1.0342152891493579</v>
      </c>
      <c r="N1076" s="11" t="s">
        <v>2950</v>
      </c>
      <c r="O1076" s="527">
        <v>44355</v>
      </c>
      <c r="P1076" s="529" t="s">
        <v>10664</v>
      </c>
      <c r="Q1076" s="122" t="s">
        <v>10428</v>
      </c>
      <c r="R1076" s="123">
        <v>6</v>
      </c>
      <c r="S1076" s="122" t="s">
        <v>10114</v>
      </c>
      <c r="T1076" s="396" t="s">
        <v>10281</v>
      </c>
      <c r="V1076"/>
    </row>
    <row r="1077" spans="1:22" hidden="1" x14ac:dyDescent="0.25">
      <c r="A1077" s="31">
        <v>3848</v>
      </c>
      <c r="B1077" s="33" t="s">
        <v>300</v>
      </c>
      <c r="D1077" s="34" t="s">
        <v>301</v>
      </c>
      <c r="E1077" s="35" t="s">
        <v>10</v>
      </c>
      <c r="G1077" s="372">
        <f>VLOOKUP(N1077,'BANG THAM CHIEU'!C:E,3,0)</f>
        <v>52010406</v>
      </c>
      <c r="H1077" s="53">
        <v>1</v>
      </c>
      <c r="J1077" s="10" t="str">
        <f>VLOOKUP(N1077,'BANG THAM CHIEU'!C:E,2,0)</f>
        <v>MA1.2</v>
      </c>
      <c r="K1077" s="590">
        <f>VLOOKUP(G1077,'BANG THAM CHIEU'!$E$4:F2139,2,0)*H1077</f>
        <v>7091000</v>
      </c>
      <c r="L1077" s="598">
        <f t="shared" si="16"/>
        <v>305.56752563992069</v>
      </c>
      <c r="N1077" s="31" t="s">
        <v>7350</v>
      </c>
      <c r="O1077" s="527">
        <v>44355</v>
      </c>
      <c r="P1077" s="529" t="s">
        <v>10664</v>
      </c>
      <c r="Q1077" s="122" t="s">
        <v>10428</v>
      </c>
      <c r="R1077" s="123">
        <v>6</v>
      </c>
      <c r="S1077" s="122" t="s">
        <v>10114</v>
      </c>
      <c r="T1077" s="396" t="s">
        <v>10281</v>
      </c>
      <c r="V1077"/>
    </row>
    <row r="1078" spans="1:22" hidden="1" x14ac:dyDescent="0.25">
      <c r="A1078" s="31">
        <v>3848</v>
      </c>
      <c r="B1078" s="33" t="s">
        <v>300</v>
      </c>
      <c r="D1078" s="34" t="s">
        <v>301</v>
      </c>
      <c r="E1078" s="35" t="s">
        <v>10</v>
      </c>
      <c r="G1078" s="372">
        <f>VLOOKUP(N1078,'BANG THAM CHIEU'!C:E,3,0)</f>
        <v>51159464</v>
      </c>
      <c r="H1078" s="53">
        <v>1</v>
      </c>
      <c r="J1078" s="10" t="str">
        <f>VLOOKUP(N1078,'BANG THAM CHIEU'!C:E,2,0)</f>
        <v>MA1.7</v>
      </c>
      <c r="K1078" s="590">
        <f>VLOOKUP(G1078,'BANG THAM CHIEU'!$E$4:F2140,2,0)*H1078</f>
        <v>13325000</v>
      </c>
      <c r="L1078" s="598">
        <f t="shared" si="16"/>
        <v>574.20494699646645</v>
      </c>
      <c r="N1078" s="31" t="s">
        <v>2646</v>
      </c>
      <c r="O1078" s="527">
        <v>44355</v>
      </c>
      <c r="P1078" s="529" t="s">
        <v>10664</v>
      </c>
      <c r="Q1078" s="122" t="s">
        <v>10428</v>
      </c>
      <c r="R1078" s="123">
        <v>6</v>
      </c>
      <c r="S1078" s="122" t="s">
        <v>10114</v>
      </c>
      <c r="T1078" s="396" t="s">
        <v>10281</v>
      </c>
      <c r="V1078"/>
    </row>
    <row r="1079" spans="1:22" hidden="1" x14ac:dyDescent="0.25">
      <c r="A1079" s="31">
        <v>3848</v>
      </c>
      <c r="B1079" s="33" t="s">
        <v>300</v>
      </c>
      <c r="D1079" s="34" t="s">
        <v>301</v>
      </c>
      <c r="E1079" s="35" t="s">
        <v>10</v>
      </c>
      <c r="G1079" s="372">
        <f>VLOOKUP(N1079,'BANG THAM CHIEU'!C:E,3,0)</f>
        <v>50297471</v>
      </c>
      <c r="H1079" s="53">
        <v>1</v>
      </c>
      <c r="J1079" s="10" t="str">
        <f>VLOOKUP(N1079,'BANG THAM CHIEU'!C:E,2,0)</f>
        <v>MA1.2</v>
      </c>
      <c r="K1079" s="590">
        <f>VLOOKUP(G1079,'BANG THAM CHIEU'!$E$4:F2141,2,0)*H1079</f>
        <v>2303000</v>
      </c>
      <c r="L1079" s="598">
        <f t="shared" si="16"/>
        <v>99.241575454623799</v>
      </c>
      <c r="N1079" s="31" t="s">
        <v>7347</v>
      </c>
      <c r="O1079" s="527">
        <v>44355</v>
      </c>
      <c r="P1079" s="529" t="s">
        <v>10664</v>
      </c>
      <c r="Q1079" s="122" t="s">
        <v>10428</v>
      </c>
      <c r="R1079" s="123">
        <v>6</v>
      </c>
      <c r="S1079" s="122" t="s">
        <v>10114</v>
      </c>
      <c r="T1079" s="396" t="s">
        <v>10281</v>
      </c>
      <c r="V1079"/>
    </row>
    <row r="1080" spans="1:22" hidden="1" x14ac:dyDescent="0.25">
      <c r="A1080" s="31">
        <v>3848</v>
      </c>
      <c r="B1080" s="33" t="s">
        <v>300</v>
      </c>
      <c r="D1080" s="34" t="s">
        <v>301</v>
      </c>
      <c r="E1080" s="35" t="s">
        <v>10</v>
      </c>
      <c r="G1080" s="372">
        <f>VLOOKUP(N1080,'BANG THAM CHIEU'!C:E,3,0)</f>
        <v>51540707</v>
      </c>
      <c r="H1080" s="53">
        <v>1</v>
      </c>
      <c r="J1080" s="10" t="str">
        <f>VLOOKUP(N1080,'BANG THAM CHIEU'!C:E,2,0)</f>
        <v>MA1.2</v>
      </c>
      <c r="K1080" s="590">
        <f>VLOOKUP(G1080,'BANG THAM CHIEU'!$E$4:F2142,2,0)*H1080</f>
        <v>14600000</v>
      </c>
      <c r="L1080" s="598">
        <f t="shared" si="16"/>
        <v>629.14763423252612</v>
      </c>
      <c r="N1080" s="31" t="s">
        <v>9518</v>
      </c>
      <c r="O1080" s="527">
        <v>44355</v>
      </c>
      <c r="P1080" s="529" t="s">
        <v>10664</v>
      </c>
      <c r="Q1080" s="122" t="s">
        <v>10428</v>
      </c>
      <c r="R1080" s="123">
        <v>6</v>
      </c>
      <c r="S1080" s="122" t="s">
        <v>10114</v>
      </c>
      <c r="T1080" s="396" t="s">
        <v>10281</v>
      </c>
      <c r="V1080"/>
    </row>
    <row r="1081" spans="1:22" hidden="1" x14ac:dyDescent="0.25">
      <c r="A1081" s="31">
        <v>3848</v>
      </c>
      <c r="B1081" s="33" t="s">
        <v>300</v>
      </c>
      <c r="D1081" s="34" t="s">
        <v>301</v>
      </c>
      <c r="E1081" s="35" t="s">
        <v>10</v>
      </c>
      <c r="G1081" s="372">
        <f>VLOOKUP(N1081,'BANG THAM CHIEU'!C:E,3,0)</f>
        <v>51736847</v>
      </c>
      <c r="H1081" s="53">
        <v>1</v>
      </c>
      <c r="J1081" s="10" t="str">
        <f>VLOOKUP(N1081,'BANG THAM CHIEU'!C:E,2,0)</f>
        <v>MA1.2</v>
      </c>
      <c r="K1081" s="590">
        <f>VLOOKUP(G1081,'BANG THAM CHIEU'!$E$4:F2143,2,0)*H1081</f>
        <v>10840000</v>
      </c>
      <c r="L1081" s="598">
        <f t="shared" si="16"/>
        <v>467.12057226579333</v>
      </c>
      <c r="N1081" s="31" t="s">
        <v>9519</v>
      </c>
      <c r="O1081" s="527">
        <v>44355</v>
      </c>
      <c r="P1081" s="529" t="s">
        <v>10664</v>
      </c>
      <c r="Q1081" s="122" t="s">
        <v>10428</v>
      </c>
      <c r="R1081" s="123">
        <v>6</v>
      </c>
      <c r="S1081" s="122" t="s">
        <v>10114</v>
      </c>
      <c r="T1081" s="396" t="s">
        <v>10281</v>
      </c>
      <c r="V1081"/>
    </row>
    <row r="1082" spans="1:22" hidden="1" x14ac:dyDescent="0.25">
      <c r="A1082" s="31">
        <v>3848</v>
      </c>
      <c r="B1082" s="33" t="s">
        <v>300</v>
      </c>
      <c r="D1082" s="34" t="s">
        <v>301</v>
      </c>
      <c r="E1082" s="35" t="s">
        <v>10</v>
      </c>
      <c r="G1082" s="372">
        <f>VLOOKUP(N1082,'BANG THAM CHIEU'!C:E,3,0)</f>
        <v>5049464</v>
      </c>
      <c r="H1082" s="53">
        <v>2</v>
      </c>
      <c r="J1082" s="10" t="str">
        <f>VLOOKUP(N1082,'BANG THAM CHIEU'!C:E,2,0)</f>
        <v>MA1.2</v>
      </c>
      <c r="K1082" s="590">
        <f>VLOOKUP(G1082,'BANG THAM CHIEU'!$E$4:F2144,2,0)*H1082</f>
        <v>7734000</v>
      </c>
      <c r="L1082" s="598">
        <f t="shared" si="16"/>
        <v>333.27587692838057</v>
      </c>
      <c r="N1082" s="31" t="s">
        <v>7456</v>
      </c>
      <c r="O1082" s="527">
        <v>44355</v>
      </c>
      <c r="P1082" s="529" t="s">
        <v>10664</v>
      </c>
      <c r="Q1082" s="122" t="s">
        <v>10428</v>
      </c>
      <c r="R1082" s="123">
        <v>6</v>
      </c>
      <c r="S1082" s="122" t="s">
        <v>10114</v>
      </c>
      <c r="T1082" s="396" t="s">
        <v>10281</v>
      </c>
      <c r="V1082"/>
    </row>
    <row r="1083" spans="1:22" hidden="1" x14ac:dyDescent="0.25">
      <c r="A1083" s="31">
        <v>3848</v>
      </c>
      <c r="B1083" s="33" t="s">
        <v>300</v>
      </c>
      <c r="D1083" s="34" t="s">
        <v>301</v>
      </c>
      <c r="E1083" s="35" t="s">
        <v>10</v>
      </c>
      <c r="G1083" s="372">
        <f>VLOOKUP(N1083,'BANG THAM CHIEU'!C:E,3,0)</f>
        <v>51416555</v>
      </c>
      <c r="H1083" s="53">
        <v>1</v>
      </c>
      <c r="J1083" s="10" t="str">
        <f>VLOOKUP(N1083,'BANG THAM CHIEU'!C:E,2,0)</f>
        <v>MA1.2</v>
      </c>
      <c r="K1083" s="590">
        <f>VLOOKUP(G1083,'BANG THAM CHIEU'!$E$4:F2145,2,0)*H1083</f>
        <v>9848000</v>
      </c>
      <c r="L1083" s="598">
        <f t="shared" si="16"/>
        <v>424.37300698095322</v>
      </c>
      <c r="N1083" s="187" t="s">
        <v>9520</v>
      </c>
      <c r="O1083" s="527">
        <v>44355</v>
      </c>
      <c r="P1083" s="529" t="s">
        <v>10664</v>
      </c>
      <c r="Q1083" s="122" t="s">
        <v>10428</v>
      </c>
      <c r="R1083" s="123">
        <v>6</v>
      </c>
      <c r="S1083" s="122" t="s">
        <v>10114</v>
      </c>
      <c r="T1083" s="396" t="s">
        <v>10281</v>
      </c>
      <c r="V1083"/>
    </row>
    <row r="1084" spans="1:22" hidden="1" x14ac:dyDescent="0.25">
      <c r="A1084" s="31">
        <v>3848</v>
      </c>
      <c r="B1084" s="33" t="s">
        <v>300</v>
      </c>
      <c r="D1084" s="34" t="s">
        <v>301</v>
      </c>
      <c r="E1084" s="35" t="s">
        <v>10</v>
      </c>
      <c r="G1084" s="372">
        <f>VLOOKUP(N1084,'BANG THAM CHIEU'!C:E,3,0)</f>
        <v>51188896</v>
      </c>
      <c r="H1084" s="53">
        <v>1</v>
      </c>
      <c r="J1084" s="10" t="str">
        <f>VLOOKUP(N1084,'BANG THAM CHIEU'!C:E,2,0)</f>
        <v>MA1.2</v>
      </c>
      <c r="K1084" s="590">
        <f>VLOOKUP(G1084,'BANG THAM CHIEU'!$E$4:F2146,2,0)*H1084</f>
        <v>838000</v>
      </c>
      <c r="L1084" s="598">
        <f t="shared" si="16"/>
        <v>36.111350512798417</v>
      </c>
      <c r="N1084" s="11" t="s">
        <v>9517</v>
      </c>
      <c r="O1084" s="527">
        <v>44355</v>
      </c>
      <c r="P1084" s="529" t="s">
        <v>10664</v>
      </c>
      <c r="Q1084" s="122" t="s">
        <v>10428</v>
      </c>
      <c r="R1084" s="123">
        <v>6</v>
      </c>
      <c r="S1084" s="122" t="s">
        <v>10114</v>
      </c>
      <c r="T1084" s="396" t="s">
        <v>10281</v>
      </c>
      <c r="V1084"/>
    </row>
    <row r="1085" spans="1:22" hidden="1" x14ac:dyDescent="0.25">
      <c r="A1085" s="31">
        <v>3848</v>
      </c>
      <c r="B1085" s="33" t="s">
        <v>300</v>
      </c>
      <c r="D1085" s="34" t="s">
        <v>301</v>
      </c>
      <c r="E1085" s="35" t="s">
        <v>10</v>
      </c>
      <c r="G1085" s="372">
        <f>VLOOKUP(N1085,'BANG THAM CHIEU'!C:E,3,0)</f>
        <v>51583654</v>
      </c>
      <c r="H1085" s="53">
        <v>1</v>
      </c>
      <c r="J1085" s="10" t="str">
        <f>VLOOKUP(N1085,'BANG THAM CHIEU'!C:E,2,0)</f>
        <v>MA1.2</v>
      </c>
      <c r="K1085" s="590">
        <f>VLOOKUP(G1085,'BANG THAM CHIEU'!$E$4:F2147,2,0)*H1085</f>
        <v>2224000</v>
      </c>
      <c r="L1085" s="598">
        <f t="shared" si="16"/>
        <v>95.83728346117384</v>
      </c>
      <c r="N1085" s="151" t="s">
        <v>9516</v>
      </c>
      <c r="O1085" s="527">
        <v>44355</v>
      </c>
      <c r="P1085" s="529" t="s">
        <v>10664</v>
      </c>
      <c r="Q1085" s="122" t="s">
        <v>10428</v>
      </c>
      <c r="R1085" s="123">
        <v>6</v>
      </c>
      <c r="S1085" s="122" t="s">
        <v>10114</v>
      </c>
      <c r="T1085" s="396" t="s">
        <v>10281</v>
      </c>
      <c r="V1085"/>
    </row>
    <row r="1086" spans="1:22" hidden="1" x14ac:dyDescent="0.25">
      <c r="A1086" s="31">
        <v>3848</v>
      </c>
      <c r="B1086" s="33" t="s">
        <v>300</v>
      </c>
      <c r="D1086" s="34" t="s">
        <v>301</v>
      </c>
      <c r="E1086" s="35" t="s">
        <v>10</v>
      </c>
      <c r="G1086" s="372">
        <f>VLOOKUP(N1086,'BANG THAM CHIEU'!C:E,3,0)</f>
        <v>51003138</v>
      </c>
      <c r="H1086" s="53">
        <v>1</v>
      </c>
      <c r="J1086" s="10" t="str">
        <f>VLOOKUP(N1086,'BANG THAM CHIEU'!C:E,2,0)</f>
        <v>MA1.2</v>
      </c>
      <c r="K1086" s="590">
        <f>VLOOKUP(G1086,'BANG THAM CHIEU'!$E$4:F2148,2,0)*H1086</f>
        <v>138654000</v>
      </c>
      <c r="L1086" s="598">
        <f t="shared" si="16"/>
        <v>5974.9202792381284</v>
      </c>
      <c r="N1086" s="31" t="s">
        <v>10320</v>
      </c>
      <c r="O1086" s="527">
        <v>44355</v>
      </c>
      <c r="P1086" s="529" t="s">
        <v>10664</v>
      </c>
      <c r="Q1086" s="122" t="s">
        <v>10428</v>
      </c>
      <c r="R1086" s="123">
        <v>6</v>
      </c>
      <c r="S1086" s="122" t="s">
        <v>10114</v>
      </c>
      <c r="T1086" s="396" t="s">
        <v>10281</v>
      </c>
      <c r="V1086"/>
    </row>
    <row r="1087" spans="1:22" hidden="1" x14ac:dyDescent="0.25">
      <c r="A1087" s="31">
        <v>3848</v>
      </c>
      <c r="B1087" s="33" t="s">
        <v>300</v>
      </c>
      <c r="D1087" s="34" t="s">
        <v>301</v>
      </c>
      <c r="E1087" s="35" t="s">
        <v>10</v>
      </c>
      <c r="G1087" s="372" t="str">
        <f>VLOOKUP(N1087,'BANG THAM CHIEU'!C:E,3,0)</f>
        <v>421X0013</v>
      </c>
      <c r="H1087" s="53">
        <v>1</v>
      </c>
      <c r="J1087" s="10" t="str">
        <f>VLOOKUP(N1087,'BANG THAM CHIEU'!C:E,2,0)</f>
        <v>MKHO</v>
      </c>
      <c r="K1087" s="590">
        <f>VLOOKUP(G1087,'BANG THAM CHIEU'!$E$4:F2149,2,0)*H1087</f>
        <v>19750000</v>
      </c>
      <c r="L1087" s="598">
        <f t="shared" si="16"/>
        <v>851.07299836249251</v>
      </c>
      <c r="N1087" s="187" t="s">
        <v>8681</v>
      </c>
      <c r="O1087" s="527">
        <v>44355</v>
      </c>
      <c r="P1087" s="529" t="s">
        <v>10664</v>
      </c>
      <c r="Q1087" s="122" t="s">
        <v>10428</v>
      </c>
      <c r="R1087" s="123">
        <v>6</v>
      </c>
      <c r="S1087" s="122" t="s">
        <v>7615</v>
      </c>
      <c r="T1087" s="396" t="s">
        <v>10434</v>
      </c>
      <c r="V1087"/>
    </row>
    <row r="1088" spans="1:22" hidden="1" x14ac:dyDescent="0.25">
      <c r="A1088" s="31">
        <v>3848</v>
      </c>
      <c r="B1088" s="33" t="s">
        <v>300</v>
      </c>
      <c r="D1088" s="34" t="s">
        <v>301</v>
      </c>
      <c r="E1088" s="35" t="s">
        <v>10</v>
      </c>
      <c r="G1088" s="372" t="str">
        <f>VLOOKUP(N1088,'BANG THAM CHIEU'!C:E,3,0)</f>
        <v>B-210</v>
      </c>
      <c r="H1088" s="53">
        <v>4</v>
      </c>
      <c r="J1088" s="10" t="str">
        <f>VLOOKUP(N1088,'BANG THAM CHIEU'!C:E,2,0)</f>
        <v>MA1.2</v>
      </c>
      <c r="K1088" s="590">
        <f>VLOOKUP(G1088,'BANG THAM CHIEU'!$E$4:F2150,2,0)*H1088</f>
        <v>700000</v>
      </c>
      <c r="L1088" s="598">
        <f t="shared" si="16"/>
        <v>30.164612600189606</v>
      </c>
      <c r="N1088" s="11" t="s">
        <v>6703</v>
      </c>
      <c r="O1088" s="527">
        <v>44356</v>
      </c>
      <c r="P1088" s="529" t="s">
        <v>10664</v>
      </c>
      <c r="Q1088" s="122" t="s">
        <v>10428</v>
      </c>
      <c r="R1088" s="123">
        <v>6</v>
      </c>
      <c r="S1088" s="122" t="s">
        <v>10114</v>
      </c>
      <c r="T1088" s="396" t="s">
        <v>10430</v>
      </c>
      <c r="V1088"/>
    </row>
    <row r="1089" spans="1:22" hidden="1" x14ac:dyDescent="0.25">
      <c r="A1089" s="31">
        <v>3848</v>
      </c>
      <c r="B1089" s="33" t="s">
        <v>300</v>
      </c>
      <c r="D1089" s="34" t="s">
        <v>301</v>
      </c>
      <c r="E1089" s="35" t="s">
        <v>10</v>
      </c>
      <c r="G1089" s="372" t="str">
        <f>VLOOKUP(N1089,'BANG THAM CHIEU'!C:E,3,0)</f>
        <v>BT-01</v>
      </c>
      <c r="H1089" s="53">
        <v>10</v>
      </c>
      <c r="J1089" s="10" t="str">
        <f>VLOOKUP(N1089,'BANG THAM CHIEU'!C:E,2,0)</f>
        <v>MA2.2</v>
      </c>
      <c r="K1089" s="590">
        <f>VLOOKUP(G1089,'BANG THAM CHIEU'!$E$4:F2151,2,0)*H1089</f>
        <v>120000</v>
      </c>
      <c r="L1089" s="598">
        <f t="shared" si="16"/>
        <v>5.1710764457467899</v>
      </c>
      <c r="N1089" s="11" t="s">
        <v>10072</v>
      </c>
      <c r="O1089" s="527">
        <v>44356</v>
      </c>
      <c r="P1089" s="529" t="s">
        <v>10664</v>
      </c>
      <c r="Q1089" s="122" t="s">
        <v>10428</v>
      </c>
      <c r="R1089" s="123">
        <v>6</v>
      </c>
      <c r="S1089" s="122" t="s">
        <v>10114</v>
      </c>
      <c r="T1089" s="396" t="s">
        <v>10430</v>
      </c>
      <c r="V1089"/>
    </row>
    <row r="1090" spans="1:22" hidden="1" x14ac:dyDescent="0.25">
      <c r="A1090" s="31">
        <v>3848</v>
      </c>
      <c r="B1090" s="33" t="s">
        <v>300</v>
      </c>
      <c r="D1090" s="34" t="s">
        <v>301</v>
      </c>
      <c r="E1090" s="35" t="s">
        <v>10</v>
      </c>
      <c r="G1090" s="372" t="str">
        <f>VLOOKUP(N1090,'BANG THAM CHIEU'!C:E,3,0)</f>
        <v>E-2x1.5</v>
      </c>
      <c r="H1090" s="53">
        <v>1</v>
      </c>
      <c r="J1090" s="10" t="str">
        <f>VLOOKUP(N1090,'BANG THAM CHIEU'!C:E,2,0)</f>
        <v>MC1.2</v>
      </c>
      <c r="K1090" s="590">
        <f>VLOOKUP(G1090,'BANG THAM CHIEU'!$E$4:F2152,2,0)*H1090</f>
        <v>778554</v>
      </c>
      <c r="L1090" s="598">
        <f t="shared" si="16"/>
        <v>33.549685426182883</v>
      </c>
      <c r="N1090" s="11" t="s">
        <v>7902</v>
      </c>
      <c r="O1090" s="527">
        <v>44357</v>
      </c>
      <c r="P1090" s="529" t="s">
        <v>10664</v>
      </c>
      <c r="Q1090" s="122" t="s">
        <v>10428</v>
      </c>
      <c r="R1090" s="123">
        <v>6</v>
      </c>
      <c r="S1090" s="122" t="s">
        <v>7619</v>
      </c>
      <c r="T1090" s="396" t="s">
        <v>8693</v>
      </c>
      <c r="V1090"/>
    </row>
    <row r="1091" spans="1:22" hidden="1" x14ac:dyDescent="0.25">
      <c r="A1091" s="31">
        <v>3848</v>
      </c>
      <c r="B1091" s="33" t="s">
        <v>300</v>
      </c>
      <c r="D1091" s="34" t="s">
        <v>301</v>
      </c>
      <c r="E1091" s="35" t="s">
        <v>10</v>
      </c>
      <c r="G1091" s="372" t="str">
        <f>VLOOKUP(N1091,'BANG THAM CHIEU'!C:E,3,0)</f>
        <v>485.95.008</v>
      </c>
      <c r="H1091" s="53">
        <v>5</v>
      </c>
      <c r="J1091" s="10" t="str">
        <f>VLOOKUP(N1091,'BANG THAM CHIEU'!C:E,2,0)</f>
        <v>MKHO</v>
      </c>
      <c r="K1091" s="590">
        <f>VLOOKUP(G1091,'BANG THAM CHIEU'!$E$4:F2153,2,0)*H1091</f>
        <v>3500000</v>
      </c>
      <c r="L1091" s="598">
        <f t="shared" ref="L1091:L1154" si="17">K1091/23206</f>
        <v>150.82306300094803</v>
      </c>
      <c r="N1091" s="11" t="s">
        <v>9241</v>
      </c>
      <c r="O1091" s="527">
        <v>44357</v>
      </c>
      <c r="P1091" s="529" t="s">
        <v>10664</v>
      </c>
      <c r="Q1091" s="122" t="s">
        <v>10428</v>
      </c>
      <c r="R1091" s="123">
        <v>6</v>
      </c>
      <c r="S1091" s="122" t="s">
        <v>7619</v>
      </c>
      <c r="T1091" s="396" t="s">
        <v>8693</v>
      </c>
      <c r="V1091"/>
    </row>
    <row r="1092" spans="1:22" hidden="1" x14ac:dyDescent="0.25">
      <c r="A1092" s="31">
        <v>3848</v>
      </c>
      <c r="B1092" s="33" t="s">
        <v>300</v>
      </c>
      <c r="D1092" s="34" t="s">
        <v>301</v>
      </c>
      <c r="E1092" s="35" t="s">
        <v>10</v>
      </c>
      <c r="G1092" s="372" t="str">
        <f>VLOOKUP(N1092,'BANG THAM CHIEU'!C:E,3,0)</f>
        <v>B-4</v>
      </c>
      <c r="H1092" s="53">
        <v>4</v>
      </c>
      <c r="J1092" s="10" t="str">
        <f>VLOOKUP(N1092,'BANG THAM CHIEU'!C:E,2,0)</f>
        <v>MA1.2</v>
      </c>
      <c r="K1092" s="590">
        <f>VLOOKUP(G1092,'BANG THAM CHIEU'!$E$4:F2154,2,0)*H1092</f>
        <v>808000</v>
      </c>
      <c r="L1092" s="598">
        <f t="shared" si="17"/>
        <v>34.818581401361719</v>
      </c>
      <c r="N1092" s="187" t="s">
        <v>8817</v>
      </c>
      <c r="O1092" s="527">
        <v>44357</v>
      </c>
      <c r="P1092" s="529" t="s">
        <v>10664</v>
      </c>
      <c r="Q1092" s="122" t="s">
        <v>10428</v>
      </c>
      <c r="R1092" s="123">
        <v>6</v>
      </c>
      <c r="S1092" s="122" t="s">
        <v>8816</v>
      </c>
      <c r="T1092" s="396"/>
      <c r="V1092"/>
    </row>
    <row r="1093" spans="1:22" hidden="1" x14ac:dyDescent="0.25">
      <c r="A1093" s="31">
        <v>3848</v>
      </c>
      <c r="B1093" s="33" t="s">
        <v>300</v>
      </c>
      <c r="D1093" s="34" t="s">
        <v>301</v>
      </c>
      <c r="E1093" s="35" t="s">
        <v>10</v>
      </c>
      <c r="G1093" s="372" t="str">
        <f>VLOOKUP(N1093,'BANG THAM CHIEU'!C:E,3,0)</f>
        <v>E-2x1.5</v>
      </c>
      <c r="H1093" s="53">
        <v>1</v>
      </c>
      <c r="J1093" s="10" t="str">
        <f>VLOOKUP(N1093,'BANG THAM CHIEU'!C:E,2,0)</f>
        <v>MC1.2</v>
      </c>
      <c r="K1093" s="590">
        <f>VLOOKUP(G1093,'BANG THAM CHIEU'!$E$4:F2155,2,0)*H1093</f>
        <v>778554</v>
      </c>
      <c r="L1093" s="598">
        <f t="shared" si="17"/>
        <v>33.549685426182883</v>
      </c>
      <c r="N1093" s="11" t="s">
        <v>7902</v>
      </c>
      <c r="O1093" s="527">
        <v>44357</v>
      </c>
      <c r="P1093" s="529" t="s">
        <v>10664</v>
      </c>
      <c r="Q1093" s="122" t="s">
        <v>10428</v>
      </c>
      <c r="R1093" s="123">
        <v>6</v>
      </c>
      <c r="S1093" s="122" t="s">
        <v>10436</v>
      </c>
      <c r="T1093" s="396" t="s">
        <v>10296</v>
      </c>
      <c r="V1093"/>
    </row>
    <row r="1094" spans="1:22" hidden="1" x14ac:dyDescent="0.25">
      <c r="A1094" s="31">
        <v>3848</v>
      </c>
      <c r="B1094" s="33" t="s">
        <v>300</v>
      </c>
      <c r="D1094" s="34" t="s">
        <v>301</v>
      </c>
      <c r="E1094" s="35" t="s">
        <v>10</v>
      </c>
      <c r="G1094" s="372" t="str">
        <f>VLOOKUP(N1094,'BANG THAM CHIEU'!C:E,3,0)</f>
        <v>TKN-04</v>
      </c>
      <c r="H1094" s="53">
        <v>10</v>
      </c>
      <c r="J1094" s="10" t="str">
        <f>VLOOKUP(N1094,'BANG THAM CHIEU'!C:E,2,0)</f>
        <v>MKHO</v>
      </c>
      <c r="K1094" s="590">
        <f>VLOOKUP(G1094,'BANG THAM CHIEU'!$E$4:F2156,2,0)*H1094</f>
        <v>20000</v>
      </c>
      <c r="L1094" s="598">
        <f t="shared" si="17"/>
        <v>0.86184607429113158</v>
      </c>
      <c r="N1094" s="31" t="s">
        <v>6617</v>
      </c>
      <c r="O1094" s="527">
        <v>44358</v>
      </c>
      <c r="P1094" s="529" t="s">
        <v>10664</v>
      </c>
      <c r="Q1094" s="122" t="s">
        <v>10428</v>
      </c>
      <c r="R1094" s="123">
        <v>6</v>
      </c>
      <c r="S1094" s="122" t="s">
        <v>7615</v>
      </c>
      <c r="T1094" s="396" t="s">
        <v>10296</v>
      </c>
      <c r="V1094"/>
    </row>
    <row r="1095" spans="1:22" hidden="1" x14ac:dyDescent="0.25">
      <c r="A1095" s="31">
        <v>3848</v>
      </c>
      <c r="B1095" s="33" t="s">
        <v>300</v>
      </c>
      <c r="D1095" s="34" t="s">
        <v>301</v>
      </c>
      <c r="E1095" s="35" t="s">
        <v>10</v>
      </c>
      <c r="G1095" s="372" t="str">
        <f>VLOOKUP(N1095,'BANG THAM CHIEU'!C:E,3,0)</f>
        <v>MK52</v>
      </c>
      <c r="H1095" s="53">
        <v>2</v>
      </c>
      <c r="J1095" s="10" t="str">
        <f>VLOOKUP(N1095,'BANG THAM CHIEU'!C:E,2,0)</f>
        <v>MB4.1</v>
      </c>
      <c r="K1095" s="590">
        <f>VLOOKUP(G1095,'BANG THAM CHIEU'!$E$4:F2157,2,0)*H1095</f>
        <v>340000</v>
      </c>
      <c r="L1095" s="598">
        <f t="shared" si="17"/>
        <v>14.651383262949237</v>
      </c>
      <c r="N1095" s="31" t="s">
        <v>9000</v>
      </c>
      <c r="O1095" s="527">
        <v>44362</v>
      </c>
      <c r="P1095" s="529" t="s">
        <v>10664</v>
      </c>
      <c r="Q1095" s="122" t="s">
        <v>10448</v>
      </c>
      <c r="R1095" s="123">
        <v>6</v>
      </c>
      <c r="S1095" s="122" t="s">
        <v>7615</v>
      </c>
      <c r="T1095" s="396" t="s">
        <v>10296</v>
      </c>
      <c r="V1095"/>
    </row>
    <row r="1096" spans="1:22" hidden="1" x14ac:dyDescent="0.25">
      <c r="A1096" s="31">
        <v>3848</v>
      </c>
      <c r="B1096" s="33" t="s">
        <v>300</v>
      </c>
      <c r="D1096" s="34" t="s">
        <v>301</v>
      </c>
      <c r="E1096" s="35" t="s">
        <v>10</v>
      </c>
      <c r="G1096" s="372" t="str">
        <f>VLOOKUP(N1096,'BANG THAM CHIEU'!C:E,3,0)</f>
        <v>T-CLT13</v>
      </c>
      <c r="H1096" s="53">
        <v>10</v>
      </c>
      <c r="J1096" s="10" t="str">
        <f>VLOOKUP(N1096,'BANG THAM CHIEU'!C:E,2,0)</f>
        <v>MB4.1</v>
      </c>
      <c r="K1096" s="590">
        <f>VLOOKUP(G1096,'BANG THAM CHIEU'!$E$4:F2158,2,0)*H1096</f>
        <v>170000</v>
      </c>
      <c r="L1096" s="598">
        <f t="shared" si="17"/>
        <v>7.3256916314746183</v>
      </c>
      <c r="N1096" s="33" t="s">
        <v>6605</v>
      </c>
      <c r="O1096" s="527">
        <v>44364</v>
      </c>
      <c r="P1096" s="529" t="s">
        <v>10664</v>
      </c>
      <c r="Q1096" s="122" t="s">
        <v>10448</v>
      </c>
      <c r="R1096" s="123">
        <v>6</v>
      </c>
      <c r="S1096" s="122" t="s">
        <v>7620</v>
      </c>
      <c r="T1096" s="396" t="s">
        <v>10296</v>
      </c>
      <c r="V1096"/>
    </row>
    <row r="1097" spans="1:22" hidden="1" x14ac:dyDescent="0.25">
      <c r="A1097" s="31">
        <v>3848</v>
      </c>
      <c r="B1097" s="33" t="s">
        <v>300</v>
      </c>
      <c r="D1097" s="34" t="s">
        <v>301</v>
      </c>
      <c r="E1097" s="35" t="s">
        <v>10</v>
      </c>
      <c r="G1097" s="372" t="str">
        <f>VLOOKUP(N1097,'BANG THAM CHIEU'!C:E,3,0)</f>
        <v>B-044</v>
      </c>
      <c r="H1097" s="53">
        <v>2</v>
      </c>
      <c r="J1097" s="10" t="str">
        <f>VLOOKUP(N1097,'BANG THAM CHIEU'!C:E,2,0)</f>
        <v>MA2.3</v>
      </c>
      <c r="K1097" s="590">
        <f>VLOOKUP(G1097,'BANG THAM CHIEU'!$E$4:F2159,2,0)*H1097</f>
        <v>342000</v>
      </c>
      <c r="L1097" s="598">
        <f t="shared" si="17"/>
        <v>14.737567870378351</v>
      </c>
      <c r="N1097" s="31" t="s">
        <v>4546</v>
      </c>
      <c r="O1097" s="527">
        <v>44365</v>
      </c>
      <c r="P1097" s="529" t="s">
        <v>10664</v>
      </c>
      <c r="Q1097" s="122" t="s">
        <v>10448</v>
      </c>
      <c r="R1097" s="123">
        <v>6</v>
      </c>
      <c r="S1097" s="122" t="s">
        <v>7620</v>
      </c>
      <c r="T1097" s="396" t="s">
        <v>9733</v>
      </c>
      <c r="V1097"/>
    </row>
    <row r="1098" spans="1:22" hidden="1" x14ac:dyDescent="0.25">
      <c r="A1098" s="31">
        <v>3848</v>
      </c>
      <c r="B1098" s="33" t="s">
        <v>300</v>
      </c>
      <c r="D1098" s="34" t="s">
        <v>301</v>
      </c>
      <c r="E1098" s="35" t="s">
        <v>10</v>
      </c>
      <c r="G1098" s="372" t="str">
        <f>VLOOKUP(N1098,'BANG THAM CHIEU'!C:E,3,0)</f>
        <v>M10x120</v>
      </c>
      <c r="H1098" s="53">
        <v>30</v>
      </c>
      <c r="J1098" s="10" t="str">
        <f>VLOOKUP(N1098,'BANG THAM CHIEU'!C:E,2,0)</f>
        <v>MB1.1</v>
      </c>
      <c r="K1098" s="590">
        <f>VLOOKUP(G1098,'BANG THAM CHIEU'!$E$4:F2160,2,0)*H1098</f>
        <v>105000</v>
      </c>
      <c r="L1098" s="598">
        <f t="shared" si="17"/>
        <v>4.524691890028441</v>
      </c>
      <c r="N1098" s="11" t="s">
        <v>6989</v>
      </c>
      <c r="O1098" s="527">
        <v>44365</v>
      </c>
      <c r="P1098" s="529" t="s">
        <v>10664</v>
      </c>
      <c r="Q1098" s="122" t="s">
        <v>10448</v>
      </c>
      <c r="R1098" s="123">
        <v>6</v>
      </c>
      <c r="S1098" s="122" t="s">
        <v>8816</v>
      </c>
      <c r="T1098" s="396" t="s">
        <v>10462</v>
      </c>
      <c r="V1098"/>
    </row>
    <row r="1099" spans="1:22" hidden="1" x14ac:dyDescent="0.25">
      <c r="A1099" s="31">
        <v>3848</v>
      </c>
      <c r="B1099" s="33" t="s">
        <v>300</v>
      </c>
      <c r="D1099" s="34" t="s">
        <v>301</v>
      </c>
      <c r="E1099" s="35" t="s">
        <v>10</v>
      </c>
      <c r="G1099" s="372" t="str">
        <f>VLOOKUP(N1099,'BANG THAM CHIEU'!C:E,3,0)</f>
        <v>VB32008X</v>
      </c>
      <c r="H1099" s="53">
        <v>1</v>
      </c>
      <c r="J1099" s="10" t="str">
        <f>VLOOKUP(N1099,'BANG THAM CHIEU'!C:E,2,0)</f>
        <v>MB1.1</v>
      </c>
      <c r="K1099" s="590">
        <f>VLOOKUP(G1099,'BANG THAM CHIEU'!$E$4:F2161,2,0)*H1099</f>
        <v>250000</v>
      </c>
      <c r="L1099" s="598">
        <f t="shared" si="17"/>
        <v>10.773075928639145</v>
      </c>
      <c r="N1099" s="31" t="s">
        <v>2968</v>
      </c>
      <c r="O1099" s="527">
        <v>44365</v>
      </c>
      <c r="P1099" s="529" t="s">
        <v>10664</v>
      </c>
      <c r="Q1099" s="122" t="s">
        <v>10448</v>
      </c>
      <c r="R1099" s="123">
        <v>6</v>
      </c>
      <c r="S1099" s="122" t="s">
        <v>7620</v>
      </c>
      <c r="T1099" s="396" t="s">
        <v>10463</v>
      </c>
      <c r="V1099"/>
    </row>
    <row r="1100" spans="1:22" hidden="1" x14ac:dyDescent="0.25">
      <c r="A1100" s="31">
        <v>3848</v>
      </c>
      <c r="B1100" s="33" t="s">
        <v>300</v>
      </c>
      <c r="D1100" s="34" t="s">
        <v>301</v>
      </c>
      <c r="E1100" s="35" t="s">
        <v>10</v>
      </c>
      <c r="G1100" s="372" t="str">
        <f>VLOOKUP(N1100,'BANG THAM CHIEU'!C:E,3,0)</f>
        <v>6207E</v>
      </c>
      <c r="H1100" s="53">
        <v>1</v>
      </c>
      <c r="J1100" s="10" t="str">
        <f>VLOOKUP(N1100,'BANG THAM CHIEU'!C:E,2,0)</f>
        <v>MB1.1</v>
      </c>
      <c r="K1100" s="590">
        <f>VLOOKUP(G1100,'BANG THAM CHIEU'!$E$4:F2162,2,0)*H1100</f>
        <v>85000</v>
      </c>
      <c r="L1100" s="598">
        <f t="shared" si="17"/>
        <v>3.6628458157373092</v>
      </c>
      <c r="N1100" s="31" t="s">
        <v>2966</v>
      </c>
      <c r="O1100" s="527">
        <v>44365</v>
      </c>
      <c r="P1100" s="529" t="s">
        <v>10664</v>
      </c>
      <c r="Q1100" s="122" t="s">
        <v>10448</v>
      </c>
      <c r="R1100" s="123">
        <v>6</v>
      </c>
      <c r="S1100" s="122" t="s">
        <v>7620</v>
      </c>
      <c r="T1100" s="396" t="s">
        <v>10463</v>
      </c>
      <c r="V1100"/>
    </row>
    <row r="1101" spans="1:22" hidden="1" x14ac:dyDescent="0.25">
      <c r="A1101" s="31">
        <v>3848</v>
      </c>
      <c r="B1101" s="33" t="s">
        <v>300</v>
      </c>
      <c r="D1101" s="34" t="s">
        <v>301</v>
      </c>
      <c r="E1101" s="35" t="s">
        <v>10</v>
      </c>
      <c r="G1101" s="399">
        <f>VLOOKUP(N1101,'BANG THAM CHIEU'!C:E,3,0)</f>
        <v>50251648</v>
      </c>
      <c r="H1101" s="53">
        <v>2</v>
      </c>
      <c r="J1101" s="10" t="str">
        <f>VLOOKUP(N1101,'BANG THAM CHIEU'!C:E,2,0)</f>
        <v>MA1.2</v>
      </c>
      <c r="K1101" s="590">
        <f>VLOOKUP(G1101,'BANG THAM CHIEU'!$E$4:F2163,2,0)*H1101</f>
        <v>8392000</v>
      </c>
      <c r="L1101" s="598">
        <f t="shared" si="17"/>
        <v>361.63061277255883</v>
      </c>
      <c r="N1101" s="31" t="s">
        <v>6337</v>
      </c>
      <c r="O1101" s="527">
        <v>44365</v>
      </c>
      <c r="P1101" s="529" t="s">
        <v>10664</v>
      </c>
      <c r="Q1101" s="122" t="s">
        <v>10448</v>
      </c>
      <c r="R1101" s="123">
        <v>6</v>
      </c>
      <c r="S1101" s="122" t="s">
        <v>9869</v>
      </c>
      <c r="T1101" s="396" t="s">
        <v>9861</v>
      </c>
      <c r="V1101"/>
    </row>
    <row r="1102" spans="1:22" hidden="1" x14ac:dyDescent="0.25">
      <c r="A1102" s="31">
        <v>3848</v>
      </c>
      <c r="B1102" s="33" t="s">
        <v>300</v>
      </c>
      <c r="D1102" s="34" t="s">
        <v>301</v>
      </c>
      <c r="E1102" s="35" t="s">
        <v>10</v>
      </c>
      <c r="G1102" s="372" t="str">
        <f>VLOOKUP(N1102,'BANG THAM CHIEU'!C:E,3,0)</f>
        <v>12x260</v>
      </c>
      <c r="H1102" s="53">
        <v>1</v>
      </c>
      <c r="J1102" s="10" t="str">
        <f>VLOOKUP(N1102,'BANG THAM CHIEU'!C:E,2,0)</f>
        <v>MB4.1</v>
      </c>
      <c r="K1102" s="590">
        <f>VLOOKUP(G1102,'BANG THAM CHIEU'!$E$4:F2164,2,0)*H1102</f>
        <v>50000</v>
      </c>
      <c r="L1102" s="598">
        <f t="shared" si="17"/>
        <v>2.1546151857278288</v>
      </c>
      <c r="N1102" s="31" t="s">
        <v>2673</v>
      </c>
      <c r="O1102" s="527">
        <v>44366</v>
      </c>
      <c r="P1102" s="529" t="s">
        <v>10664</v>
      </c>
      <c r="Q1102" s="122" t="s">
        <v>10448</v>
      </c>
      <c r="R1102" s="123">
        <v>6</v>
      </c>
      <c r="S1102" s="122" t="s">
        <v>9357</v>
      </c>
      <c r="T1102" s="396" t="s">
        <v>10462</v>
      </c>
      <c r="V1102"/>
    </row>
    <row r="1103" spans="1:22" hidden="1" x14ac:dyDescent="0.25">
      <c r="A1103" s="31">
        <v>3848</v>
      </c>
      <c r="B1103" s="33" t="s">
        <v>300</v>
      </c>
      <c r="D1103" s="34" t="s">
        <v>301</v>
      </c>
      <c r="E1103" s="35" t="s">
        <v>10</v>
      </c>
      <c r="G1103" s="372" t="str">
        <f>VLOOKUP(N1103,'BANG THAM CHIEU'!C:E,3,0)</f>
        <v>LRD22</v>
      </c>
      <c r="H1103" s="53">
        <v>3</v>
      </c>
      <c r="J1103" s="10" t="str">
        <f>VLOOKUP(N1103,'BANG THAM CHIEU'!C:E,2,0)</f>
        <v>MB3.1</v>
      </c>
      <c r="K1103" s="590">
        <f>VLOOKUP(G1103,'BANG THAM CHIEU'!$E$4:F2165,2,0)*H1103</f>
        <v>1080000</v>
      </c>
      <c r="L1103" s="598">
        <f t="shared" si="17"/>
        <v>46.539688011721104</v>
      </c>
      <c r="N1103" s="31" t="s">
        <v>8685</v>
      </c>
      <c r="O1103" s="527">
        <v>44370</v>
      </c>
      <c r="P1103" s="529" t="s">
        <v>10664</v>
      </c>
      <c r="Q1103" s="122" t="s">
        <v>10484</v>
      </c>
      <c r="R1103" s="123">
        <v>6</v>
      </c>
      <c r="S1103" s="122" t="s">
        <v>9357</v>
      </c>
      <c r="T1103" s="396" t="s">
        <v>10476</v>
      </c>
      <c r="V1103"/>
    </row>
    <row r="1104" spans="1:22" hidden="1" x14ac:dyDescent="0.25">
      <c r="A1104" s="31">
        <v>3848</v>
      </c>
      <c r="B1104" s="33" t="s">
        <v>300</v>
      </c>
      <c r="D1104" s="34" t="s">
        <v>301</v>
      </c>
      <c r="E1104" s="35" t="s">
        <v>10</v>
      </c>
      <c r="G1104" s="372" t="str">
        <f>VLOOKUP(N1104,'BANG THAM CHIEU'!C:E,3,0)</f>
        <v>MA4</v>
      </c>
      <c r="H1104" s="53">
        <v>4</v>
      </c>
      <c r="J1104" s="10" t="str">
        <f>VLOOKUP(N1104,'BANG THAM CHIEU'!C:E,2,0)</f>
        <v>MB2.2</v>
      </c>
      <c r="K1104" s="590">
        <f>VLOOKUP(G1104,'BANG THAM CHIEU'!$E$4:F2166,2,0)*H1104</f>
        <v>48000</v>
      </c>
      <c r="L1104" s="598">
        <f t="shared" si="17"/>
        <v>2.0684305782987158</v>
      </c>
      <c r="N1104" s="11" t="s">
        <v>9641</v>
      </c>
      <c r="O1104" s="527">
        <v>44370</v>
      </c>
      <c r="P1104" s="529" t="s">
        <v>10664</v>
      </c>
      <c r="Q1104" s="122" t="s">
        <v>10484</v>
      </c>
      <c r="R1104" s="123">
        <v>6</v>
      </c>
      <c r="S1104" s="122" t="s">
        <v>7620</v>
      </c>
      <c r="T1104" s="396" t="s">
        <v>9627</v>
      </c>
      <c r="V1104"/>
    </row>
    <row r="1105" spans="1:22" hidden="1" x14ac:dyDescent="0.25">
      <c r="A1105" s="31">
        <v>3848</v>
      </c>
      <c r="B1105" s="33" t="s">
        <v>300</v>
      </c>
      <c r="D1105" s="34" t="s">
        <v>301</v>
      </c>
      <c r="E1105" s="35" t="s">
        <v>10</v>
      </c>
      <c r="G1105" s="372" t="str">
        <f>VLOOKUP(N1105,'BANG THAM CHIEU'!C:E,3,0)</f>
        <v>60 MIN</v>
      </c>
      <c r="H1105" s="31">
        <v>1</v>
      </c>
      <c r="J1105" s="10" t="str">
        <f>VLOOKUP(N1105,'BANG THAM CHIEU'!C:E,2,0)</f>
        <v>MB4.2</v>
      </c>
      <c r="K1105" s="590">
        <f>VLOOKUP(G1105,'BANG THAM CHIEU'!$E$4:F2167,2,0)*H1105</f>
        <v>277439</v>
      </c>
      <c r="L1105" s="598">
        <f t="shared" si="17"/>
        <v>11.955485650262863</v>
      </c>
      <c r="N1105" s="11" t="s">
        <v>9801</v>
      </c>
      <c r="O1105" s="527">
        <v>44371</v>
      </c>
      <c r="P1105" s="529" t="s">
        <v>10664</v>
      </c>
      <c r="Q1105" s="122" t="s">
        <v>10484</v>
      </c>
      <c r="R1105" s="123">
        <v>6</v>
      </c>
      <c r="S1105" s="122" t="s">
        <v>10114</v>
      </c>
      <c r="T1105" s="396" t="s">
        <v>10430</v>
      </c>
      <c r="V1105"/>
    </row>
    <row r="1106" spans="1:22" ht="15.75" hidden="1" x14ac:dyDescent="0.25">
      <c r="A1106" s="31">
        <v>3848</v>
      </c>
      <c r="B1106" s="33" t="s">
        <v>300</v>
      </c>
      <c r="D1106" s="34" t="s">
        <v>301</v>
      </c>
      <c r="E1106" s="35" t="s">
        <v>10</v>
      </c>
      <c r="G1106" s="372" t="str">
        <f>VLOOKUP(N1106,'BANG THAM CHIEU'!C:E,3,0)</f>
        <v>O-VX5</v>
      </c>
      <c r="H1106" s="53">
        <v>1</v>
      </c>
      <c r="J1106" s="10" t="str">
        <f>VLOOKUP(N1106,'BANG THAM CHIEU'!C:E,2,0)</f>
        <v>MB1.1</v>
      </c>
      <c r="K1106" s="590">
        <f>VLOOKUP(G1106,'BANG THAM CHIEU'!$E$4:F2168,2,0)*H1106</f>
        <v>250000</v>
      </c>
      <c r="L1106" s="598">
        <f t="shared" si="17"/>
        <v>10.773075928639145</v>
      </c>
      <c r="N1106" s="157" t="s">
        <v>6594</v>
      </c>
      <c r="O1106" s="527">
        <v>44376</v>
      </c>
      <c r="P1106" s="529" t="s">
        <v>10664</v>
      </c>
      <c r="Q1106" s="122" t="s">
        <v>10507</v>
      </c>
      <c r="R1106" s="123">
        <v>6</v>
      </c>
      <c r="S1106" s="122" t="s">
        <v>10114</v>
      </c>
      <c r="T1106" s="396" t="s">
        <v>10500</v>
      </c>
      <c r="V1106"/>
    </row>
    <row r="1107" spans="1:22" ht="15.75" hidden="1" x14ac:dyDescent="0.25">
      <c r="A1107" s="31">
        <v>3848</v>
      </c>
      <c r="B1107" s="33" t="s">
        <v>300</v>
      </c>
      <c r="D1107" s="34" t="s">
        <v>301</v>
      </c>
      <c r="E1107" s="35" t="s">
        <v>10</v>
      </c>
      <c r="G1107" s="372" t="str">
        <f>VLOOKUP(N1107,'BANG THAM CHIEU'!C:E,3,0)</f>
        <v>E-2x1.5</v>
      </c>
      <c r="H1107" s="53">
        <v>1</v>
      </c>
      <c r="J1107" s="10" t="str">
        <f>VLOOKUP(N1107,'BANG THAM CHIEU'!C:E,2,0)</f>
        <v>MC1.2</v>
      </c>
      <c r="K1107" s="590">
        <f>VLOOKUP(G1107,'BANG THAM CHIEU'!$E$4:F2169,2,0)*H1107</f>
        <v>778554</v>
      </c>
      <c r="L1107" s="598">
        <f t="shared" si="17"/>
        <v>33.549685426182883</v>
      </c>
      <c r="N1107" s="157" t="s">
        <v>7902</v>
      </c>
      <c r="O1107" s="527">
        <v>44378</v>
      </c>
      <c r="P1107" s="529" t="s">
        <v>10664</v>
      </c>
      <c r="Q1107" s="122" t="s">
        <v>10507</v>
      </c>
      <c r="R1107" s="123">
        <v>6</v>
      </c>
      <c r="S1107" s="122" t="s">
        <v>7620</v>
      </c>
      <c r="T1107" s="396" t="s">
        <v>10452</v>
      </c>
      <c r="V1107"/>
    </row>
    <row r="1108" spans="1:22" ht="15.75" hidden="1" x14ac:dyDescent="0.25">
      <c r="A1108" s="31">
        <v>3848</v>
      </c>
      <c r="B1108" s="33" t="s">
        <v>300</v>
      </c>
      <c r="D1108" s="34" t="s">
        <v>301</v>
      </c>
      <c r="E1108" s="35" t="s">
        <v>10</v>
      </c>
      <c r="G1108" s="372" t="str">
        <f>VLOOKUP(N1108,'BANG THAM CHIEU'!C:E,3,0)</f>
        <v>410A</v>
      </c>
      <c r="H1108" s="53">
        <v>1</v>
      </c>
      <c r="J1108" s="10" t="str">
        <f>VLOOKUP(N1108,'BANG THAM CHIEU'!C:E,2,0)</f>
        <v>MKHO</v>
      </c>
      <c r="K1108" s="590">
        <f>VLOOKUP(G1108,'BANG THAM CHIEU'!$E$4:F2170,2,0)*H1108</f>
        <v>2475000</v>
      </c>
      <c r="L1108" s="598">
        <f t="shared" si="17"/>
        <v>106.65345169352753</v>
      </c>
      <c r="N1108" s="157" t="s">
        <v>9414</v>
      </c>
      <c r="O1108" s="527">
        <v>44378</v>
      </c>
      <c r="P1108" s="529" t="s">
        <v>10664</v>
      </c>
      <c r="Q1108" s="122" t="s">
        <v>10507</v>
      </c>
      <c r="R1108" s="123">
        <v>6</v>
      </c>
      <c r="S1108" s="122" t="s">
        <v>9377</v>
      </c>
      <c r="T1108" s="396" t="s">
        <v>10430</v>
      </c>
      <c r="V1108"/>
    </row>
    <row r="1109" spans="1:22" hidden="1" x14ac:dyDescent="0.25">
      <c r="A1109" s="31">
        <v>3848</v>
      </c>
      <c r="B1109" s="33" t="s">
        <v>300</v>
      </c>
      <c r="D1109" s="34" t="s">
        <v>301</v>
      </c>
      <c r="E1109" s="35" t="s">
        <v>10</v>
      </c>
      <c r="G1109" s="372" t="str">
        <f>VLOOKUP(N1109,'BANG THAM CHIEU'!C:E,3,0)</f>
        <v>LRD32</v>
      </c>
      <c r="H1109" s="53">
        <v>1</v>
      </c>
      <c r="J1109" s="10" t="str">
        <f>VLOOKUP(N1109,'BANG THAM CHIEU'!C:E,2,0)</f>
        <v>MB3.1</v>
      </c>
      <c r="K1109" s="590">
        <f>VLOOKUP(G1109,'BANG THAM CHIEU'!$E$4:F2171,2,0)*H1109</f>
        <v>404500</v>
      </c>
      <c r="L1109" s="598">
        <f t="shared" si="17"/>
        <v>17.430836852538135</v>
      </c>
      <c r="N1109" s="11" t="s">
        <v>4552</v>
      </c>
      <c r="O1109" s="527">
        <v>44379</v>
      </c>
      <c r="P1109" s="529" t="s">
        <v>10664</v>
      </c>
      <c r="Q1109" s="122" t="s">
        <v>10507</v>
      </c>
      <c r="R1109" s="123">
        <v>6</v>
      </c>
      <c r="S1109" s="122" t="s">
        <v>7615</v>
      </c>
      <c r="T1109" s="396" t="s">
        <v>10433</v>
      </c>
      <c r="V1109"/>
    </row>
    <row r="1110" spans="1:22" hidden="1" x14ac:dyDescent="0.25">
      <c r="A1110" s="31">
        <v>3848</v>
      </c>
      <c r="B1110" s="33" t="s">
        <v>300</v>
      </c>
      <c r="D1110" s="34" t="s">
        <v>301</v>
      </c>
      <c r="E1110" s="35" t="s">
        <v>10</v>
      </c>
      <c r="G1110" s="372" t="str">
        <f>VLOOKUP(N1110,'BANG THAM CHIEU'!C:E,3,0)</f>
        <v>B-023</v>
      </c>
      <c r="H1110" s="53">
        <v>19</v>
      </c>
      <c r="J1110" s="10" t="str">
        <f>VLOOKUP(N1110,'BANG THAM CHIEU'!C:E,2,0)</f>
        <v>MA1.3</v>
      </c>
      <c r="K1110" s="590">
        <f>VLOOKUP(G1110,'BANG THAM CHIEU'!$E$4:F2172,2,0)*H1110</f>
        <v>608000</v>
      </c>
      <c r="L1110" s="598">
        <f t="shared" si="17"/>
        <v>26.200120658450402</v>
      </c>
      <c r="N1110" s="31" t="s">
        <v>2569</v>
      </c>
      <c r="O1110" s="527">
        <v>44379</v>
      </c>
      <c r="P1110" s="529" t="s">
        <v>10664</v>
      </c>
      <c r="Q1110" s="122" t="s">
        <v>10507</v>
      </c>
      <c r="R1110" s="123">
        <v>6</v>
      </c>
      <c r="S1110" s="122" t="s">
        <v>7615</v>
      </c>
      <c r="T1110" s="396" t="s">
        <v>10516</v>
      </c>
      <c r="V1110"/>
    </row>
    <row r="1111" spans="1:22" hidden="1" x14ac:dyDescent="0.25">
      <c r="A1111" s="31">
        <v>3848</v>
      </c>
      <c r="B1111" s="33" t="s">
        <v>300</v>
      </c>
      <c r="D1111" s="34" t="s">
        <v>301</v>
      </c>
      <c r="E1111" s="35" t="s">
        <v>10</v>
      </c>
      <c r="G1111" s="372" t="str">
        <f>VLOOKUP(N1111,'BANG THAM CHIEU'!C:E,3,0)</f>
        <v>METSECT5CC020</v>
      </c>
      <c r="H1111" s="53">
        <v>3</v>
      </c>
      <c r="J1111" s="10" t="str">
        <f>VLOOKUP(N1111,'BANG THAM CHIEU'!C:E,2,0)</f>
        <v>MB3.1</v>
      </c>
      <c r="K1111" s="590">
        <f>VLOOKUP(G1111,'BANG THAM CHIEU'!$E$4:F2173,2,0)*H1111</f>
        <v>2004483</v>
      </c>
      <c r="L1111" s="598">
        <f t="shared" si="17"/>
        <v>86.377790226665525</v>
      </c>
      <c r="N1111" s="31" t="s">
        <v>2595</v>
      </c>
      <c r="O1111" s="527">
        <v>44380</v>
      </c>
      <c r="P1111" s="529" t="s">
        <v>10664</v>
      </c>
      <c r="Q1111" s="122" t="s">
        <v>10507</v>
      </c>
      <c r="R1111" s="123">
        <v>6</v>
      </c>
      <c r="S1111" s="122" t="s">
        <v>9489</v>
      </c>
      <c r="T1111" s="396" t="s">
        <v>10518</v>
      </c>
      <c r="V1111"/>
    </row>
    <row r="1112" spans="1:22" hidden="1" x14ac:dyDescent="0.25">
      <c r="A1112" s="31">
        <v>3848</v>
      </c>
      <c r="B1112" s="33" t="s">
        <v>300</v>
      </c>
      <c r="D1112" s="34" t="s">
        <v>301</v>
      </c>
      <c r="E1112" s="35" t="s">
        <v>10</v>
      </c>
      <c r="G1112" s="372" t="str">
        <f>VLOOKUP(N1112,'BANG THAM CHIEU'!C:E,3,0)</f>
        <v>E-PM710</v>
      </c>
      <c r="H1112" s="53">
        <v>1</v>
      </c>
      <c r="J1112" s="10" t="str">
        <f>VLOOKUP(N1112,'BANG THAM CHIEU'!C:E,2,0)</f>
        <v>MC1.3</v>
      </c>
      <c r="K1112" s="590">
        <f>VLOOKUP(G1112,'BANG THAM CHIEU'!$E$4:F2174,2,0)*H1112</f>
        <v>5893000</v>
      </c>
      <c r="L1112" s="598">
        <f t="shared" si="17"/>
        <v>253.94294578988192</v>
      </c>
      <c r="M1112" s="53" t="s">
        <v>7631</v>
      </c>
      <c r="N1112" s="11" t="s">
        <v>7352</v>
      </c>
      <c r="O1112" s="527">
        <v>44381</v>
      </c>
      <c r="P1112" s="529" t="s">
        <v>10664</v>
      </c>
      <c r="Q1112" s="122" t="s">
        <v>10507</v>
      </c>
      <c r="R1112" s="123">
        <v>6</v>
      </c>
      <c r="S1112" s="122" t="s">
        <v>9489</v>
      </c>
      <c r="T1112" s="396" t="s">
        <v>10518</v>
      </c>
      <c r="V1112"/>
    </row>
    <row r="1113" spans="1:22" ht="60" x14ac:dyDescent="0.25">
      <c r="A1113" s="31">
        <v>3848</v>
      </c>
      <c r="B1113" s="33" t="s">
        <v>300</v>
      </c>
      <c r="C1113" s="53" t="s">
        <v>10714</v>
      </c>
      <c r="D1113" s="34" t="s">
        <v>301</v>
      </c>
      <c r="E1113" s="35" t="s">
        <v>10</v>
      </c>
      <c r="F1113" s="54">
        <v>1</v>
      </c>
      <c r="G1113" s="372" t="str">
        <f>VLOOKUP(N1113,'BANG THAM CHIEU'!C:E,3,0)</f>
        <v>ID055680</v>
      </c>
      <c r="H1113" s="53">
        <v>30</v>
      </c>
      <c r="J1113" s="10" t="str">
        <f>VLOOKUP(N1113,'BANG THAM CHIEU'!C:E,2,0)</f>
        <v>MC2.2</v>
      </c>
      <c r="K1113" s="590">
        <f>VLOOKUP(G1113,'BANG THAM CHIEU'!$E$4:F2175,2,0)*H1113</f>
        <v>5940000</v>
      </c>
      <c r="L1113" s="598">
        <f t="shared" si="17"/>
        <v>255.96828406446608</v>
      </c>
      <c r="M1113" s="53" t="s">
        <v>9529</v>
      </c>
      <c r="N1113" s="332" t="s">
        <v>10719</v>
      </c>
      <c r="O1113" s="527">
        <v>44382</v>
      </c>
      <c r="P1113" s="529" t="s">
        <v>10665</v>
      </c>
      <c r="Q1113" s="122" t="s">
        <v>10568</v>
      </c>
      <c r="R1113" s="123">
        <v>7</v>
      </c>
      <c r="S1113" s="122" t="s">
        <v>7616</v>
      </c>
      <c r="T1113" s="396" t="s">
        <v>10112</v>
      </c>
      <c r="V1113"/>
    </row>
    <row r="1114" spans="1:22" ht="60" x14ac:dyDescent="0.25">
      <c r="A1114" s="31">
        <v>3848</v>
      </c>
      <c r="B1114" s="33" t="s">
        <v>300</v>
      </c>
      <c r="C1114" s="53" t="s">
        <v>10714</v>
      </c>
      <c r="D1114" s="34" t="s">
        <v>301</v>
      </c>
      <c r="E1114" s="35" t="s">
        <v>10</v>
      </c>
      <c r="F1114" s="54">
        <v>2</v>
      </c>
      <c r="G1114" s="372" t="str">
        <f>VLOOKUP(N1114,'BANG THAM CHIEU'!C:E,3,0)</f>
        <v>ID055681</v>
      </c>
      <c r="H1114" s="53">
        <v>30</v>
      </c>
      <c r="J1114" s="10" t="str">
        <f>VLOOKUP(N1114,'BANG THAM CHIEU'!C:E,2,0)</f>
        <v>MC2.2</v>
      </c>
      <c r="K1114" s="590">
        <f>VLOOKUP(G1114,'BANG THAM CHIEU'!$E$4:F2176,2,0)*H1114</f>
        <v>5400000</v>
      </c>
      <c r="L1114" s="598">
        <f t="shared" si="17"/>
        <v>232.69844005860554</v>
      </c>
      <c r="M1114" s="53" t="s">
        <v>9530</v>
      </c>
      <c r="N1114" s="332" t="s">
        <v>10718</v>
      </c>
      <c r="O1114" s="527">
        <v>44382</v>
      </c>
      <c r="P1114" s="529" t="s">
        <v>10665</v>
      </c>
      <c r="Q1114" s="122" t="s">
        <v>10568</v>
      </c>
      <c r="R1114" s="123">
        <v>7</v>
      </c>
      <c r="S1114" s="122" t="s">
        <v>7616</v>
      </c>
      <c r="T1114" s="396" t="s">
        <v>10112</v>
      </c>
      <c r="V1114"/>
    </row>
    <row r="1115" spans="1:22" ht="60" x14ac:dyDescent="0.25">
      <c r="A1115" s="31">
        <v>3848</v>
      </c>
      <c r="B1115" s="33" t="s">
        <v>300</v>
      </c>
      <c r="C1115" s="53" t="s">
        <v>10714</v>
      </c>
      <c r="D1115" s="34" t="s">
        <v>301</v>
      </c>
      <c r="E1115" s="35" t="s">
        <v>10</v>
      </c>
      <c r="F1115" s="54">
        <v>3</v>
      </c>
      <c r="G1115" s="372" t="str">
        <f>VLOOKUP(N1115,'BANG THAM CHIEU'!C:E,3,0)</f>
        <v>ID055680</v>
      </c>
      <c r="H1115" s="53">
        <v>20</v>
      </c>
      <c r="J1115" s="10" t="str">
        <f>VLOOKUP(N1115,'BANG THAM CHIEU'!C:E,2,0)</f>
        <v>MC2.2</v>
      </c>
      <c r="K1115" s="590">
        <f>VLOOKUP(G1115,'BANG THAM CHIEU'!$E$4:F2177,2,0)*H1115</f>
        <v>3960000</v>
      </c>
      <c r="L1115" s="598">
        <f t="shared" si="17"/>
        <v>170.64552270964407</v>
      </c>
      <c r="M1115" s="53" t="s">
        <v>9530</v>
      </c>
      <c r="N1115" s="332" t="s">
        <v>10719</v>
      </c>
      <c r="O1115" s="527">
        <v>44382</v>
      </c>
      <c r="P1115" s="529" t="s">
        <v>10665</v>
      </c>
      <c r="Q1115" s="122" t="s">
        <v>10568</v>
      </c>
      <c r="R1115" s="123">
        <v>7</v>
      </c>
      <c r="S1115" s="122" t="s">
        <v>7614</v>
      </c>
      <c r="T1115" s="396" t="s">
        <v>10112</v>
      </c>
      <c r="V1115"/>
    </row>
    <row r="1116" spans="1:22" ht="60" x14ac:dyDescent="0.25">
      <c r="A1116" s="31">
        <v>3848</v>
      </c>
      <c r="B1116" s="33" t="s">
        <v>300</v>
      </c>
      <c r="C1116" s="53" t="s">
        <v>10714</v>
      </c>
      <c r="D1116" s="34" t="s">
        <v>301</v>
      </c>
      <c r="E1116" s="35" t="s">
        <v>10</v>
      </c>
      <c r="F1116" s="54">
        <v>4</v>
      </c>
      <c r="G1116" s="372" t="str">
        <f>VLOOKUP(N1116,'BANG THAM CHIEU'!C:E,3,0)</f>
        <v>ID055681</v>
      </c>
      <c r="H1116" s="53">
        <v>20</v>
      </c>
      <c r="J1116" s="10" t="str">
        <f>VLOOKUP(N1116,'BANG THAM CHIEU'!C:E,2,0)</f>
        <v>MC2.2</v>
      </c>
      <c r="K1116" s="590">
        <f>VLOOKUP(G1116,'BANG THAM CHIEU'!$E$4:F2178,2,0)*H1116</f>
        <v>3600000</v>
      </c>
      <c r="L1116" s="598">
        <f t="shared" si="17"/>
        <v>155.13229337240369</v>
      </c>
      <c r="M1116" s="53" t="s">
        <v>9530</v>
      </c>
      <c r="N1116" s="332" t="s">
        <v>10718</v>
      </c>
      <c r="O1116" s="527">
        <v>44382</v>
      </c>
      <c r="P1116" s="529" t="s">
        <v>10665</v>
      </c>
      <c r="Q1116" s="122" t="s">
        <v>10568</v>
      </c>
      <c r="R1116" s="123">
        <v>7</v>
      </c>
      <c r="S1116" s="122" t="s">
        <v>7614</v>
      </c>
      <c r="T1116" s="396" t="s">
        <v>10112</v>
      </c>
      <c r="V1116"/>
    </row>
    <row r="1117" spans="1:22" x14ac:dyDescent="0.25">
      <c r="A1117" s="31">
        <v>3848</v>
      </c>
      <c r="B1117" s="33" t="s">
        <v>300</v>
      </c>
      <c r="C1117" s="53" t="s">
        <v>10714</v>
      </c>
      <c r="D1117" s="34" t="s">
        <v>301</v>
      </c>
      <c r="E1117" s="35" t="s">
        <v>10</v>
      </c>
      <c r="F1117" s="54">
        <v>5</v>
      </c>
      <c r="G1117" s="372" t="str">
        <f>VLOOKUP(N1117,'BANG THAM CHIEU'!C:E,3,0)</f>
        <v>ID055727</v>
      </c>
      <c r="H1117" s="53">
        <v>105</v>
      </c>
      <c r="J1117" s="10" t="str">
        <f>VLOOKUP(N1117,'BANG THAM CHIEU'!C:E,2,0)</f>
        <v>MB3.2</v>
      </c>
      <c r="K1117" s="590">
        <f>VLOOKUP(G1117,'BANG THAM CHIEU'!$E$4:F2179,2,0)*H1117</f>
        <v>8925000</v>
      </c>
      <c r="L1117" s="598">
        <f t="shared" si="17"/>
        <v>384.59881065241746</v>
      </c>
      <c r="M1117" s="53" t="s">
        <v>9530</v>
      </c>
      <c r="N1117" s="11" t="s">
        <v>9646</v>
      </c>
      <c r="O1117" s="527">
        <v>44382</v>
      </c>
      <c r="P1117" s="529" t="s">
        <v>10665</v>
      </c>
      <c r="Q1117" s="122" t="s">
        <v>10568</v>
      </c>
      <c r="R1117" s="123">
        <v>7</v>
      </c>
      <c r="S1117" s="122" t="s">
        <v>7614</v>
      </c>
      <c r="T1117" s="396" t="s">
        <v>10112</v>
      </c>
      <c r="V1117"/>
    </row>
    <row r="1118" spans="1:22" x14ac:dyDescent="0.25">
      <c r="A1118" s="31">
        <v>3848</v>
      </c>
      <c r="B1118" s="33" t="s">
        <v>300</v>
      </c>
      <c r="C1118" s="53" t="s">
        <v>10714</v>
      </c>
      <c r="D1118" s="34" t="s">
        <v>301</v>
      </c>
      <c r="E1118" s="35" t="s">
        <v>10</v>
      </c>
      <c r="F1118" s="54">
        <v>6</v>
      </c>
      <c r="G1118" s="372" t="e">
        <f>VLOOKUP(N1118,'BANG THAM CHIEU'!C:E,3,0)</f>
        <v>#N/A</v>
      </c>
      <c r="H1118" s="53">
        <v>10</v>
      </c>
      <c r="J1118" s="10" t="e">
        <f>VLOOKUP(N1118,'BANG THAM CHIEU'!C:E,2,0)</f>
        <v>#N/A</v>
      </c>
      <c r="K1118" s="590" t="e">
        <f>VLOOKUP(G1118,'BANG THAM CHIEU'!$E$4:F2180,2,0)*H1118</f>
        <v>#N/A</v>
      </c>
      <c r="L1118" s="598" t="e">
        <f t="shared" si="17"/>
        <v>#N/A</v>
      </c>
      <c r="M1118" s="53" t="s">
        <v>9530</v>
      </c>
      <c r="N1118" s="171" t="s">
        <v>1430</v>
      </c>
      <c r="O1118" s="527">
        <v>44382</v>
      </c>
      <c r="P1118" s="529" t="s">
        <v>10665</v>
      </c>
      <c r="Q1118" s="122" t="s">
        <v>10568</v>
      </c>
      <c r="R1118" s="123">
        <v>7</v>
      </c>
      <c r="S1118" s="122" t="s">
        <v>7615</v>
      </c>
      <c r="T1118" s="396" t="s">
        <v>10296</v>
      </c>
      <c r="V1118"/>
    </row>
    <row r="1119" spans="1:22" ht="60" x14ac:dyDescent="0.25">
      <c r="A1119" s="31">
        <v>3848</v>
      </c>
      <c r="B1119" s="33" t="s">
        <v>300</v>
      </c>
      <c r="C1119" s="53" t="s">
        <v>10714</v>
      </c>
      <c r="D1119" s="34" t="s">
        <v>301</v>
      </c>
      <c r="E1119" s="35" t="s">
        <v>10</v>
      </c>
      <c r="F1119" s="54">
        <v>7</v>
      </c>
      <c r="G1119" s="372" t="str">
        <f>VLOOKUP(N1119,'BANG THAM CHIEU'!C:E,3,0)</f>
        <v>ID057041</v>
      </c>
      <c r="H1119" s="53">
        <v>5</v>
      </c>
      <c r="J1119" s="10" t="str">
        <f>VLOOKUP(N1119,'BANG THAM CHIEU'!C:E,2,0)</f>
        <v>MB1.2</v>
      </c>
      <c r="K1119" s="590">
        <f>VLOOKUP(G1119,'BANG THAM CHIEU'!$E$4:F2181,2,0)*H1119</f>
        <v>395000</v>
      </c>
      <c r="L1119" s="598">
        <f t="shared" si="17"/>
        <v>17.02145996724985</v>
      </c>
      <c r="M1119" s="53" t="s">
        <v>9530</v>
      </c>
      <c r="N1119" s="171" t="s">
        <v>6607</v>
      </c>
      <c r="O1119" s="527">
        <v>44382</v>
      </c>
      <c r="P1119" s="529" t="s">
        <v>10665</v>
      </c>
      <c r="Q1119" s="122" t="s">
        <v>10568</v>
      </c>
      <c r="R1119" s="123">
        <v>7</v>
      </c>
      <c r="S1119" s="122" t="s">
        <v>7615</v>
      </c>
      <c r="T1119" s="396" t="s">
        <v>10296</v>
      </c>
      <c r="V1119"/>
    </row>
    <row r="1120" spans="1:22" ht="60" x14ac:dyDescent="0.25">
      <c r="A1120" s="31">
        <v>3848</v>
      </c>
      <c r="B1120" s="33" t="s">
        <v>300</v>
      </c>
      <c r="C1120" s="53" t="s">
        <v>10714</v>
      </c>
      <c r="D1120" s="34" t="s">
        <v>301</v>
      </c>
      <c r="E1120" s="35" t="s">
        <v>10</v>
      </c>
      <c r="F1120" s="54">
        <v>8</v>
      </c>
      <c r="G1120" s="372" t="str">
        <f>VLOOKUP(N1120,'BANG THAM CHIEU'!C:E,3,0)</f>
        <v>ID055281</v>
      </c>
      <c r="H1120" s="53">
        <v>5</v>
      </c>
      <c r="J1120" s="10" t="str">
        <f>VLOOKUP(N1120,'BANG THAM CHIEU'!C:E,2,0)</f>
        <v>MB3.3</v>
      </c>
      <c r="K1120" s="590">
        <f>VLOOKUP(G1120,'BANG THAM CHIEU'!$E$4:F2182,2,0)*H1120</f>
        <v>150000</v>
      </c>
      <c r="L1120" s="598">
        <f t="shared" si="17"/>
        <v>6.463845557183487</v>
      </c>
      <c r="M1120" s="53" t="s">
        <v>9530</v>
      </c>
      <c r="N1120" s="171" t="s">
        <v>4540</v>
      </c>
      <c r="O1120" s="527">
        <v>44382</v>
      </c>
      <c r="P1120" s="529" t="s">
        <v>10665</v>
      </c>
      <c r="Q1120" s="122" t="s">
        <v>10568</v>
      </c>
      <c r="R1120" s="123">
        <v>7</v>
      </c>
      <c r="S1120" s="122" t="s">
        <v>7615</v>
      </c>
      <c r="T1120" s="396" t="s">
        <v>10296</v>
      </c>
      <c r="V1120"/>
    </row>
    <row r="1121" spans="1:22" x14ac:dyDescent="0.25">
      <c r="A1121" s="31">
        <v>3848</v>
      </c>
      <c r="B1121" s="33" t="s">
        <v>300</v>
      </c>
      <c r="C1121" s="53" t="s">
        <v>10714</v>
      </c>
      <c r="D1121" s="34" t="s">
        <v>301</v>
      </c>
      <c r="E1121" s="35" t="s">
        <v>10</v>
      </c>
      <c r="F1121" s="54">
        <v>9</v>
      </c>
      <c r="G1121" s="372" t="str">
        <f>VLOOKUP(N1121,'BANG THAM CHIEU'!C:E,3,0)</f>
        <v>ID055780</v>
      </c>
      <c r="H1121" s="53">
        <v>20</v>
      </c>
      <c r="J1121" s="10" t="str">
        <f>VLOOKUP(N1121,'BANG THAM CHIEU'!C:E,2,0)</f>
        <v>MB3.1</v>
      </c>
      <c r="K1121" s="590">
        <f>VLOOKUP(G1121,'BANG THAM CHIEU'!$E$4:F2183,2,0)*H1121</f>
        <v>1300000</v>
      </c>
      <c r="L1121" s="598">
        <f t="shared" si="17"/>
        <v>56.019994828923551</v>
      </c>
      <c r="M1121" s="53" t="s">
        <v>9530</v>
      </c>
      <c r="N1121" s="11" t="s">
        <v>6984</v>
      </c>
      <c r="O1121" s="527">
        <v>44382</v>
      </c>
      <c r="P1121" s="529" t="s">
        <v>10665</v>
      </c>
      <c r="Q1121" s="122" t="s">
        <v>10568</v>
      </c>
      <c r="R1121" s="123">
        <v>7</v>
      </c>
      <c r="S1121" s="122" t="s">
        <v>7615</v>
      </c>
      <c r="T1121" s="396" t="s">
        <v>10296</v>
      </c>
      <c r="V1121"/>
    </row>
    <row r="1122" spans="1:22" x14ac:dyDescent="0.25">
      <c r="A1122" s="31">
        <v>3848</v>
      </c>
      <c r="B1122" s="33" t="s">
        <v>300</v>
      </c>
      <c r="C1122" s="53" t="s">
        <v>10714</v>
      </c>
      <c r="D1122" s="34" t="s">
        <v>301</v>
      </c>
      <c r="E1122" s="35" t="s">
        <v>10</v>
      </c>
      <c r="F1122" s="54">
        <v>10</v>
      </c>
      <c r="G1122" s="372" t="str">
        <f>VLOOKUP(N1122,'BANG THAM CHIEU'!C:E,3,0)</f>
        <v>ID055789</v>
      </c>
      <c r="H1122" s="53">
        <v>20</v>
      </c>
      <c r="J1122" s="10" t="str">
        <f>VLOOKUP(N1122,'BANG THAM CHIEU'!C:E,2,0)</f>
        <v>MB3.1</v>
      </c>
      <c r="K1122" s="590">
        <f>VLOOKUP(G1122,'BANG THAM CHIEU'!$E$4:F2184,2,0)*H1122</f>
        <v>1300000</v>
      </c>
      <c r="L1122" s="598">
        <f t="shared" si="17"/>
        <v>56.019994828923551</v>
      </c>
      <c r="M1122" s="53" t="s">
        <v>9530</v>
      </c>
      <c r="N1122" s="11" t="s">
        <v>6985</v>
      </c>
      <c r="O1122" s="527">
        <v>44382</v>
      </c>
      <c r="P1122" s="529" t="s">
        <v>10665</v>
      </c>
      <c r="Q1122" s="122" t="s">
        <v>10568</v>
      </c>
      <c r="R1122" s="123">
        <v>7</v>
      </c>
      <c r="S1122" s="122" t="s">
        <v>7615</v>
      </c>
      <c r="T1122" s="396" t="s">
        <v>10296</v>
      </c>
      <c r="V1122"/>
    </row>
    <row r="1123" spans="1:22" x14ac:dyDescent="0.25">
      <c r="A1123" s="31">
        <v>3848</v>
      </c>
      <c r="B1123" s="33" t="s">
        <v>300</v>
      </c>
      <c r="C1123" s="53" t="s">
        <v>10714</v>
      </c>
      <c r="D1123" s="34" t="s">
        <v>301</v>
      </c>
      <c r="E1123" s="35" t="s">
        <v>10</v>
      </c>
      <c r="F1123" s="54">
        <v>11</v>
      </c>
      <c r="G1123" s="372" t="str">
        <f>VLOOKUP(N1123,'BANG THAM CHIEU'!C:E,3,0)</f>
        <v>ID055790</v>
      </c>
      <c r="H1123" s="53">
        <v>10</v>
      </c>
      <c r="J1123" s="10" t="str">
        <f>VLOOKUP(N1123,'BANG THAM CHIEU'!C:E,2,0)</f>
        <v>MB3.1</v>
      </c>
      <c r="K1123" s="590">
        <f>VLOOKUP(G1123,'BANG THAM CHIEU'!$E$4:F2185,2,0)*H1123</f>
        <v>560000</v>
      </c>
      <c r="L1123" s="598">
        <f t="shared" si="17"/>
        <v>24.131690080151685</v>
      </c>
      <c r="M1123" s="53" t="s">
        <v>9530</v>
      </c>
      <c r="N1123" s="31" t="s">
        <v>6986</v>
      </c>
      <c r="O1123" s="527">
        <v>44382</v>
      </c>
      <c r="P1123" s="529" t="s">
        <v>10665</v>
      </c>
      <c r="Q1123" s="122" t="s">
        <v>10568</v>
      </c>
      <c r="R1123" s="123">
        <v>7</v>
      </c>
      <c r="S1123" s="122" t="s">
        <v>7615</v>
      </c>
      <c r="T1123" s="396" t="s">
        <v>10296</v>
      </c>
      <c r="V1123"/>
    </row>
    <row r="1124" spans="1:22" x14ac:dyDescent="0.25">
      <c r="A1124" s="31">
        <v>3848</v>
      </c>
      <c r="B1124" s="33" t="s">
        <v>300</v>
      </c>
      <c r="C1124" s="53" t="s">
        <v>10714</v>
      </c>
      <c r="D1124" s="34" t="s">
        <v>301</v>
      </c>
      <c r="E1124" s="35" t="s">
        <v>10</v>
      </c>
      <c r="F1124" s="54">
        <v>12</v>
      </c>
      <c r="G1124" s="372" t="str">
        <f>VLOOKUP(N1124,'BANG THAM CHIEU'!C:E,3,0)</f>
        <v>ID055736</v>
      </c>
      <c r="H1124" s="53">
        <v>1</v>
      </c>
      <c r="J1124" s="10" t="str">
        <f>VLOOKUP(N1124,'BANG THAM CHIEU'!C:E,2,0)</f>
        <v>MB1.5</v>
      </c>
      <c r="K1124" s="590">
        <f>VLOOKUP(G1124,'BANG THAM CHIEU'!$E$4:F2186,2,0)*H1124</f>
        <v>520000</v>
      </c>
      <c r="L1124" s="598">
        <f t="shared" si="17"/>
        <v>22.407997931569422</v>
      </c>
      <c r="M1124" s="53" t="s">
        <v>9530</v>
      </c>
      <c r="N1124" s="11" t="s">
        <v>10059</v>
      </c>
      <c r="O1124" s="527">
        <v>44382</v>
      </c>
      <c r="P1124" s="529" t="s">
        <v>10665</v>
      </c>
      <c r="Q1124" s="122" t="s">
        <v>10568</v>
      </c>
      <c r="R1124" s="123">
        <v>7</v>
      </c>
      <c r="S1124" s="122" t="s">
        <v>7615</v>
      </c>
      <c r="T1124" s="396" t="s">
        <v>10296</v>
      </c>
      <c r="V1124"/>
    </row>
    <row r="1125" spans="1:22" x14ac:dyDescent="0.25">
      <c r="A1125" s="31">
        <v>3848</v>
      </c>
      <c r="B1125" s="33" t="s">
        <v>300</v>
      </c>
      <c r="C1125" s="53" t="s">
        <v>10714</v>
      </c>
      <c r="D1125" s="34" t="s">
        <v>301</v>
      </c>
      <c r="E1125" s="35" t="s">
        <v>10</v>
      </c>
      <c r="F1125" s="54">
        <v>13</v>
      </c>
      <c r="G1125" s="372" t="str">
        <f>VLOOKUP(N1125,'BANG THAM CHIEU'!C:E,3,0)</f>
        <v>ID055564</v>
      </c>
      <c r="H1125" s="53">
        <v>1</v>
      </c>
      <c r="J1125" s="10" t="str">
        <f>VLOOKUP(N1125,'BANG THAM CHIEU'!C:E,2,0)</f>
        <v>MB2.2</v>
      </c>
      <c r="K1125" s="590">
        <f>VLOOKUP(G1125,'BANG THAM CHIEU'!$E$4:F2187,2,0)*H1125</f>
        <v>35000</v>
      </c>
      <c r="L1125" s="598">
        <f t="shared" si="17"/>
        <v>1.5082306300094803</v>
      </c>
      <c r="M1125" s="53" t="s">
        <v>9530</v>
      </c>
      <c r="N1125" s="31" t="s">
        <v>10252</v>
      </c>
      <c r="O1125" s="527">
        <v>44382</v>
      </c>
      <c r="P1125" s="529" t="s">
        <v>10665</v>
      </c>
      <c r="Q1125" s="122" t="s">
        <v>10568</v>
      </c>
      <c r="R1125" s="123">
        <v>7</v>
      </c>
      <c r="S1125" s="122" t="s">
        <v>7615</v>
      </c>
      <c r="T1125" s="396" t="s">
        <v>10571</v>
      </c>
      <c r="V1125"/>
    </row>
    <row r="1126" spans="1:22" x14ac:dyDescent="0.25">
      <c r="A1126" s="31">
        <v>3848</v>
      </c>
      <c r="B1126" s="33" t="s">
        <v>300</v>
      </c>
      <c r="C1126" s="53" t="s">
        <v>10714</v>
      </c>
      <c r="D1126" s="34" t="s">
        <v>301</v>
      </c>
      <c r="E1126" s="35" t="s">
        <v>10</v>
      </c>
      <c r="F1126" s="54">
        <v>14</v>
      </c>
      <c r="G1126" s="372" t="e">
        <f>VLOOKUP(N1126,'BANG THAM CHIEU'!C:E,3,0)</f>
        <v>#N/A</v>
      </c>
      <c r="H1126" s="53">
        <v>1</v>
      </c>
      <c r="J1126" s="10" t="e">
        <f>VLOOKUP(N1126,'BANG THAM CHIEU'!C:E,2,0)</f>
        <v>#N/A</v>
      </c>
      <c r="K1126" s="590" t="e">
        <f>VLOOKUP(G1126,'BANG THAM CHIEU'!$E$4:F2188,2,0)*H1126</f>
        <v>#N/A</v>
      </c>
      <c r="L1126" s="598" t="e">
        <f t="shared" si="17"/>
        <v>#N/A</v>
      </c>
      <c r="M1126" s="53" t="s">
        <v>9530</v>
      </c>
      <c r="N1126" s="11" t="s">
        <v>8488</v>
      </c>
      <c r="O1126" s="527">
        <v>44382</v>
      </c>
      <c r="P1126" s="529" t="s">
        <v>10665</v>
      </c>
      <c r="Q1126" s="122" t="s">
        <v>10568</v>
      </c>
      <c r="R1126" s="123">
        <v>7</v>
      </c>
      <c r="S1126" s="122" t="s">
        <v>7615</v>
      </c>
      <c r="T1126" s="396" t="s">
        <v>10572</v>
      </c>
      <c r="V1126"/>
    </row>
    <row r="1127" spans="1:22" x14ac:dyDescent="0.25">
      <c r="A1127" s="31">
        <v>3848</v>
      </c>
      <c r="B1127" s="33" t="s">
        <v>300</v>
      </c>
      <c r="C1127" s="53" t="s">
        <v>10714</v>
      </c>
      <c r="D1127" s="34" t="s">
        <v>301</v>
      </c>
      <c r="E1127" s="35" t="s">
        <v>10</v>
      </c>
      <c r="F1127" s="54">
        <v>15</v>
      </c>
      <c r="G1127" s="372" t="str">
        <f>VLOOKUP(N1127,'BANG THAM CHIEU'!C:E,3,0)</f>
        <v>ID055752</v>
      </c>
      <c r="H1127" s="53">
        <v>8</v>
      </c>
      <c r="J1127" s="10" t="str">
        <f>VLOOKUP(N1127,'BANG THAM CHIEU'!C:E,2,0)</f>
        <v>MB2.1</v>
      </c>
      <c r="K1127" s="590">
        <f>VLOOKUP(G1127,'BANG THAM CHIEU'!$E$4:F2189,2,0)*H1127</f>
        <v>800000</v>
      </c>
      <c r="L1127" s="598">
        <f t="shared" si="17"/>
        <v>34.473842971645261</v>
      </c>
      <c r="M1127" s="53" t="s">
        <v>9530</v>
      </c>
      <c r="N1127" s="31" t="s">
        <v>9146</v>
      </c>
      <c r="O1127" s="527">
        <v>44383</v>
      </c>
      <c r="P1127" s="529" t="s">
        <v>10665</v>
      </c>
      <c r="Q1127" s="122" t="s">
        <v>10568</v>
      </c>
      <c r="R1127" s="123">
        <v>7</v>
      </c>
      <c r="S1127" s="122" t="s">
        <v>7619</v>
      </c>
      <c r="T1127" s="396" t="s">
        <v>10573</v>
      </c>
      <c r="V1127"/>
    </row>
    <row r="1128" spans="1:22" x14ac:dyDescent="0.25">
      <c r="A1128" s="31">
        <v>3848</v>
      </c>
      <c r="B1128" s="33" t="s">
        <v>300</v>
      </c>
      <c r="C1128" s="53" t="s">
        <v>10714</v>
      </c>
      <c r="D1128" s="34" t="s">
        <v>301</v>
      </c>
      <c r="E1128" s="35" t="s">
        <v>10</v>
      </c>
      <c r="F1128" s="54">
        <v>16</v>
      </c>
      <c r="G1128" s="372" t="str">
        <f>VLOOKUP(N1128,'BANG THAM CHIEU'!C:E,3,0)</f>
        <v>ID057070</v>
      </c>
      <c r="H1128" s="53">
        <v>1</v>
      </c>
      <c r="J1128" s="10" t="str">
        <f>VLOOKUP(N1128,'BANG THAM CHIEU'!C:E,2,0)</f>
        <v>MB3.2</v>
      </c>
      <c r="K1128" s="590">
        <f>VLOOKUP(G1128,'BANG THAM CHIEU'!$E$4:F2190,2,0)*H1128</f>
        <v>937000</v>
      </c>
      <c r="L1128" s="598">
        <f t="shared" si="17"/>
        <v>40.377488580539513</v>
      </c>
      <c r="M1128" s="53" t="s">
        <v>9530</v>
      </c>
      <c r="N1128" s="33" t="s">
        <v>1501</v>
      </c>
      <c r="O1128" s="527">
        <v>44383</v>
      </c>
      <c r="P1128" s="529" t="s">
        <v>10665</v>
      </c>
      <c r="Q1128" s="122" t="s">
        <v>10568</v>
      </c>
      <c r="R1128" s="123">
        <v>7</v>
      </c>
      <c r="S1128" s="122" t="s">
        <v>7619</v>
      </c>
      <c r="T1128" s="396" t="s">
        <v>10574</v>
      </c>
      <c r="V1128"/>
    </row>
    <row r="1129" spans="1:22" x14ac:dyDescent="0.25">
      <c r="A1129" s="31">
        <v>3848</v>
      </c>
      <c r="B1129" s="33" t="s">
        <v>300</v>
      </c>
      <c r="C1129" s="53" t="s">
        <v>10714</v>
      </c>
      <c r="D1129" s="34" t="s">
        <v>301</v>
      </c>
      <c r="E1129" s="35" t="s">
        <v>10</v>
      </c>
      <c r="F1129" s="54">
        <v>17</v>
      </c>
      <c r="G1129" s="372" t="str">
        <f>VLOOKUP(N1129,'BANG THAM CHIEU'!C:E,3,0)</f>
        <v>ID055765</v>
      </c>
      <c r="H1129" s="53">
        <v>4</v>
      </c>
      <c r="J1129" s="10" t="str">
        <f>VLOOKUP(N1129,'BANG THAM CHIEU'!C:E,2,0)</f>
        <v>MB2.6</v>
      </c>
      <c r="K1129" s="590">
        <f>VLOOKUP(G1129,'BANG THAM CHIEU'!$E$4:F2191,2,0)*H1129</f>
        <v>1832000</v>
      </c>
      <c r="L1129" s="598">
        <f t="shared" si="17"/>
        <v>78.945100405067649</v>
      </c>
      <c r="M1129" s="53" t="s">
        <v>9530</v>
      </c>
      <c r="N1129" s="33" t="s">
        <v>8826</v>
      </c>
      <c r="O1129" s="527">
        <v>44383</v>
      </c>
      <c r="P1129" s="529" t="s">
        <v>10665</v>
      </c>
      <c r="Q1129" s="122" t="s">
        <v>10568</v>
      </c>
      <c r="R1129" s="123">
        <v>7</v>
      </c>
      <c r="S1129" s="122" t="s">
        <v>10114</v>
      </c>
      <c r="T1129" s="396" t="s">
        <v>10575</v>
      </c>
      <c r="V1129"/>
    </row>
    <row r="1130" spans="1:22" x14ac:dyDescent="0.25">
      <c r="A1130" s="31">
        <v>3848</v>
      </c>
      <c r="B1130" s="33" t="s">
        <v>300</v>
      </c>
      <c r="C1130" s="53" t="s">
        <v>10714</v>
      </c>
      <c r="D1130" s="34" t="s">
        <v>301</v>
      </c>
      <c r="E1130" s="35" t="s">
        <v>10</v>
      </c>
      <c r="F1130" s="54">
        <v>18</v>
      </c>
      <c r="G1130" s="372" t="e">
        <f>VLOOKUP(N1130,'BANG THAM CHIEU'!C:E,3,0)</f>
        <v>#N/A</v>
      </c>
      <c r="H1130" s="53">
        <v>60</v>
      </c>
      <c r="J1130" s="10" t="e">
        <f>VLOOKUP(N1130,'BANG THAM CHIEU'!C:E,2,0)</f>
        <v>#N/A</v>
      </c>
      <c r="K1130" s="590" t="e">
        <f>VLOOKUP(G1130,'BANG THAM CHIEU'!$E$4:F2192,2,0)*H1130</f>
        <v>#N/A</v>
      </c>
      <c r="L1130" s="598" t="e">
        <f t="shared" si="17"/>
        <v>#N/A</v>
      </c>
      <c r="M1130" s="53" t="s">
        <v>9530</v>
      </c>
      <c r="N1130" s="33" t="s">
        <v>4541</v>
      </c>
      <c r="O1130" s="527">
        <v>44383</v>
      </c>
      <c r="P1130" s="529" t="s">
        <v>10665</v>
      </c>
      <c r="Q1130" s="122" t="s">
        <v>10568</v>
      </c>
      <c r="R1130" s="123">
        <v>7</v>
      </c>
      <c r="S1130" s="122" t="s">
        <v>10114</v>
      </c>
      <c r="T1130" s="396" t="s">
        <v>10575</v>
      </c>
      <c r="V1130"/>
    </row>
    <row r="1131" spans="1:22" x14ac:dyDescent="0.25">
      <c r="A1131" s="31">
        <v>3848</v>
      </c>
      <c r="B1131" s="33" t="s">
        <v>300</v>
      </c>
      <c r="C1131" s="53" t="s">
        <v>10714</v>
      </c>
      <c r="D1131" s="34" t="s">
        <v>301</v>
      </c>
      <c r="E1131" s="35" t="s">
        <v>10</v>
      </c>
      <c r="F1131" s="54">
        <v>19</v>
      </c>
      <c r="G1131" s="372" t="str">
        <f>VLOOKUP(N1131,'BANG THAM CHIEU'!C:E,3,0)</f>
        <v>ID055255</v>
      </c>
      <c r="H1131" s="53">
        <v>1</v>
      </c>
      <c r="J1131" s="10" t="str">
        <f>VLOOKUP(N1131,'BANG THAM CHIEU'!C:E,2,0)</f>
        <v>MC1.2</v>
      </c>
      <c r="K1131" s="590">
        <f>VLOOKUP(G1131,'BANG THAM CHIEU'!$E$4:F2193,2,0)*H1131</f>
        <v>355000</v>
      </c>
      <c r="L1131" s="598">
        <f t="shared" si="17"/>
        <v>15.297767818667586</v>
      </c>
      <c r="M1131" s="53" t="s">
        <v>9530</v>
      </c>
      <c r="N1131" s="31" t="s">
        <v>9821</v>
      </c>
      <c r="O1131" s="527">
        <v>44383</v>
      </c>
      <c r="P1131" s="529" t="s">
        <v>10665</v>
      </c>
      <c r="Q1131" s="122" t="s">
        <v>10568</v>
      </c>
      <c r="R1131" s="123">
        <v>7</v>
      </c>
      <c r="S1131" s="122" t="s">
        <v>7619</v>
      </c>
      <c r="T1131" s="396" t="s">
        <v>8693</v>
      </c>
      <c r="V1131"/>
    </row>
    <row r="1132" spans="1:22" x14ac:dyDescent="0.25">
      <c r="A1132" s="31">
        <v>3848</v>
      </c>
      <c r="B1132" s="33" t="s">
        <v>300</v>
      </c>
      <c r="C1132" s="53" t="s">
        <v>10714</v>
      </c>
      <c r="D1132" s="34" t="s">
        <v>301</v>
      </c>
      <c r="E1132" s="35" t="s">
        <v>10</v>
      </c>
      <c r="F1132" s="54">
        <v>20</v>
      </c>
      <c r="G1132" s="372" t="str">
        <f>VLOOKUP(N1132,'BANG THAM CHIEU'!C:E,3,0)</f>
        <v>ID055739</v>
      </c>
      <c r="H1132" s="53">
        <v>1</v>
      </c>
      <c r="J1132" s="10" t="str">
        <f>VLOOKUP(N1132,'BANG THAM CHIEU'!C:E,2,0)</f>
        <v>MB4.3</v>
      </c>
      <c r="K1132" s="590">
        <f>VLOOKUP(G1132,'BANG THAM CHIEU'!$E$4:F2194,2,0)*H1132</f>
        <v>100000</v>
      </c>
      <c r="L1132" s="598">
        <f t="shared" si="17"/>
        <v>4.3092303714556577</v>
      </c>
      <c r="M1132" s="53" t="s">
        <v>9530</v>
      </c>
      <c r="N1132" s="33" t="s">
        <v>9145</v>
      </c>
      <c r="O1132" s="527">
        <v>44354</v>
      </c>
      <c r="P1132" s="529" t="s">
        <v>10665</v>
      </c>
      <c r="Q1132" s="122" t="s">
        <v>10568</v>
      </c>
      <c r="R1132" s="123">
        <v>7</v>
      </c>
      <c r="S1132" s="122" t="s">
        <v>7619</v>
      </c>
      <c r="T1132" s="396" t="s">
        <v>10577</v>
      </c>
      <c r="V1132"/>
    </row>
    <row r="1133" spans="1:22" x14ac:dyDescent="0.25">
      <c r="A1133" s="31">
        <v>3848</v>
      </c>
      <c r="B1133" s="33" t="s">
        <v>300</v>
      </c>
      <c r="C1133" s="53" t="s">
        <v>10714</v>
      </c>
      <c r="D1133" s="34" t="s">
        <v>301</v>
      </c>
      <c r="E1133" s="35" t="s">
        <v>10</v>
      </c>
      <c r="F1133" s="54">
        <v>21</v>
      </c>
      <c r="G1133" s="372" t="str">
        <f>VLOOKUP(N1133,'BANG THAM CHIEU'!C:E,3,0)</f>
        <v>ID050123</v>
      </c>
      <c r="H1133" s="53">
        <v>1</v>
      </c>
      <c r="J1133" s="10" t="str">
        <f>VLOOKUP(N1133,'BANG THAM CHIEU'!C:E,2,0)</f>
        <v>MA1.1</v>
      </c>
      <c r="K1133" s="590">
        <f>VLOOKUP(G1133,'BANG THAM CHIEU'!$E$4:F2195,2,0)*H1133</f>
        <v>22336200</v>
      </c>
      <c r="L1133" s="598">
        <f t="shared" si="17"/>
        <v>962.51831422907867</v>
      </c>
      <c r="M1133" s="53" t="s">
        <v>9530</v>
      </c>
      <c r="N1133" s="31" t="s">
        <v>9016</v>
      </c>
      <c r="O1133" s="527">
        <v>44384</v>
      </c>
      <c r="P1133" s="529" t="s">
        <v>10665</v>
      </c>
      <c r="Q1133" s="122" t="s">
        <v>10568</v>
      </c>
      <c r="R1133" s="123">
        <v>7</v>
      </c>
      <c r="S1133" s="122" t="s">
        <v>9869</v>
      </c>
      <c r="T1133" s="396" t="s">
        <v>9861</v>
      </c>
      <c r="V1133"/>
    </row>
    <row r="1134" spans="1:22" x14ac:dyDescent="0.25">
      <c r="A1134" s="31">
        <v>3848</v>
      </c>
      <c r="B1134" s="33" t="s">
        <v>300</v>
      </c>
      <c r="C1134" s="53" t="s">
        <v>10714</v>
      </c>
      <c r="D1134" s="34" t="s">
        <v>301</v>
      </c>
      <c r="E1134" s="35" t="s">
        <v>10</v>
      </c>
      <c r="F1134" s="54">
        <v>22</v>
      </c>
      <c r="G1134" s="372" t="str">
        <f>VLOOKUP(N1134,'BANG THAM CHIEU'!C:E,3,0)</f>
        <v>ID057160</v>
      </c>
      <c r="H1134" s="53">
        <v>4</v>
      </c>
      <c r="J1134" s="10" t="str">
        <f>VLOOKUP(N1134,'BANG THAM CHIEU'!C:E,2,0)</f>
        <v>MB4.1</v>
      </c>
      <c r="K1134" s="590">
        <f>VLOOKUP(G1134,'BANG THAM CHIEU'!$E$4:F2196,2,0)*H1134</f>
        <v>400000</v>
      </c>
      <c r="L1134" s="598">
        <f t="shared" si="17"/>
        <v>17.236921485822631</v>
      </c>
      <c r="M1134" s="53" t="s">
        <v>9530</v>
      </c>
      <c r="N1134" s="150" t="s">
        <v>6102</v>
      </c>
      <c r="O1134" s="527">
        <v>44386</v>
      </c>
      <c r="P1134" s="529" t="s">
        <v>10665</v>
      </c>
      <c r="Q1134" s="122" t="s">
        <v>10568</v>
      </c>
      <c r="R1134" s="123">
        <v>7</v>
      </c>
      <c r="S1134" s="122" t="s">
        <v>7620</v>
      </c>
      <c r="T1134" s="396" t="s">
        <v>10306</v>
      </c>
      <c r="V1134"/>
    </row>
    <row r="1135" spans="1:22" x14ac:dyDescent="0.25">
      <c r="A1135" s="31">
        <v>3848</v>
      </c>
      <c r="B1135" s="33" t="s">
        <v>300</v>
      </c>
      <c r="C1135" s="53" t="s">
        <v>10714</v>
      </c>
      <c r="D1135" s="34" t="s">
        <v>301</v>
      </c>
      <c r="E1135" s="35" t="s">
        <v>10</v>
      </c>
      <c r="F1135" s="54">
        <v>23</v>
      </c>
      <c r="G1135" s="372" t="str">
        <f>VLOOKUP(N1135,'BANG THAM CHIEU'!C:E,3,0)</f>
        <v>ID057156</v>
      </c>
      <c r="H1135" s="53">
        <v>1</v>
      </c>
      <c r="J1135" s="10" t="str">
        <f>VLOOKUP(N1135,'BANG THAM CHIEU'!C:E,2,0)</f>
        <v>MB4.1</v>
      </c>
      <c r="K1135" s="590">
        <f>VLOOKUP(G1135,'BANG THAM CHIEU'!$E$4:F2197,2,0)*H1135</f>
        <v>40000</v>
      </c>
      <c r="L1135" s="598">
        <f t="shared" si="17"/>
        <v>1.7236921485822632</v>
      </c>
      <c r="M1135" s="53" t="s">
        <v>9530</v>
      </c>
      <c r="N1135" s="151" t="s">
        <v>6099</v>
      </c>
      <c r="O1135" s="527">
        <v>44386</v>
      </c>
      <c r="P1135" s="529" t="s">
        <v>10665</v>
      </c>
      <c r="Q1135" s="122" t="s">
        <v>10568</v>
      </c>
      <c r="R1135" s="123">
        <v>7</v>
      </c>
      <c r="S1135" s="122" t="s">
        <v>7620</v>
      </c>
      <c r="T1135" s="396" t="s">
        <v>10306</v>
      </c>
      <c r="V1135"/>
    </row>
    <row r="1136" spans="1:22" x14ac:dyDescent="0.25">
      <c r="A1136" s="31">
        <v>3848</v>
      </c>
      <c r="B1136" s="33" t="s">
        <v>300</v>
      </c>
      <c r="C1136" s="53" t="s">
        <v>10714</v>
      </c>
      <c r="D1136" s="34" t="s">
        <v>301</v>
      </c>
      <c r="E1136" s="35" t="s">
        <v>10</v>
      </c>
      <c r="F1136" s="54">
        <v>24</v>
      </c>
      <c r="G1136" s="372" t="str">
        <f>VLOOKUP(N1136,'BANG THAM CHIEU'!C:E,3,0)</f>
        <v>ID055530</v>
      </c>
      <c r="H1136" s="53">
        <v>3</v>
      </c>
      <c r="J1136" s="10" t="str">
        <f>VLOOKUP(N1136,'BANG THAM CHIEU'!C:E,2,0)</f>
        <v>MB1.1</v>
      </c>
      <c r="K1136" s="590">
        <f>VLOOKUP(G1136,'BANG THAM CHIEU'!$E$4:F2198,2,0)*H1136</f>
        <v>495000</v>
      </c>
      <c r="L1136" s="598">
        <f t="shared" si="17"/>
        <v>21.330690338705509</v>
      </c>
      <c r="M1136" s="53" t="s">
        <v>9530</v>
      </c>
      <c r="N1136" s="150" t="s">
        <v>9814</v>
      </c>
      <c r="O1136" s="527">
        <v>44386</v>
      </c>
      <c r="P1136" s="529" t="s">
        <v>10665</v>
      </c>
      <c r="Q1136" s="122" t="s">
        <v>10568</v>
      </c>
      <c r="R1136" s="123">
        <v>7</v>
      </c>
      <c r="S1136" s="122" t="s">
        <v>7619</v>
      </c>
      <c r="T1136" s="396" t="s">
        <v>10258</v>
      </c>
      <c r="V1136"/>
    </row>
    <row r="1137" spans="1:22" x14ac:dyDescent="0.25">
      <c r="A1137" s="31">
        <v>3848</v>
      </c>
      <c r="B1137" s="33" t="s">
        <v>300</v>
      </c>
      <c r="C1137" s="53" t="s">
        <v>10714</v>
      </c>
      <c r="D1137" s="34" t="s">
        <v>301</v>
      </c>
      <c r="E1137" s="35" t="s">
        <v>10</v>
      </c>
      <c r="F1137" s="54">
        <v>25</v>
      </c>
      <c r="G1137" s="372" t="str">
        <f>VLOOKUP(N1137,'BANG THAM CHIEU'!C:E,3,0)</f>
        <v>ID055757</v>
      </c>
      <c r="H1137" s="53">
        <v>10</v>
      </c>
      <c r="J1137" s="10" t="str">
        <f>VLOOKUP(N1137,'BANG THAM CHIEU'!C:E,2,0)</f>
        <v>MB3.2</v>
      </c>
      <c r="K1137" s="590">
        <f>VLOOKUP(G1137,'BANG THAM CHIEU'!$E$4:F2199,2,0)*H1137</f>
        <v>595780</v>
      </c>
      <c r="L1137" s="598">
        <f t="shared" si="17"/>
        <v>25.67353270705852</v>
      </c>
      <c r="M1137" s="53" t="s">
        <v>9530</v>
      </c>
      <c r="N1137" s="11" t="s">
        <v>4539</v>
      </c>
      <c r="O1137" s="527">
        <v>44386</v>
      </c>
      <c r="P1137" s="529" t="s">
        <v>10665</v>
      </c>
      <c r="Q1137" s="122" t="s">
        <v>10568</v>
      </c>
      <c r="R1137" s="123">
        <v>7</v>
      </c>
      <c r="S1137" s="122" t="s">
        <v>7619</v>
      </c>
      <c r="T1137" s="396" t="s">
        <v>8693</v>
      </c>
      <c r="V1137"/>
    </row>
    <row r="1138" spans="1:22" x14ac:dyDescent="0.25">
      <c r="A1138" s="31">
        <v>3848</v>
      </c>
      <c r="B1138" s="33" t="s">
        <v>300</v>
      </c>
      <c r="C1138" s="53" t="s">
        <v>10714</v>
      </c>
      <c r="D1138" s="34" t="s">
        <v>301</v>
      </c>
      <c r="E1138" s="35" t="s">
        <v>10</v>
      </c>
      <c r="F1138" s="54">
        <v>26</v>
      </c>
      <c r="G1138" s="372" t="str">
        <f>VLOOKUP(N1138,'BANG THAM CHIEU'!C:E,3,0)</f>
        <v>ID057150</v>
      </c>
      <c r="H1138" s="53">
        <v>1</v>
      </c>
      <c r="J1138" s="10" t="str">
        <f>VLOOKUP(N1138,'BANG THAM CHIEU'!C:E,2,0)</f>
        <v>MB4.1</v>
      </c>
      <c r="K1138" s="590">
        <f>VLOOKUP(G1138,'BANG THAM CHIEU'!$E$4:F2200,2,0)*H1138</f>
        <v>22000</v>
      </c>
      <c r="L1138" s="598">
        <f t="shared" si="17"/>
        <v>0.94803068172024474</v>
      </c>
      <c r="M1138" s="53" t="s">
        <v>9530</v>
      </c>
      <c r="N1138" s="11" t="s">
        <v>4587</v>
      </c>
      <c r="O1138" s="527">
        <v>44386</v>
      </c>
      <c r="P1138" s="529" t="s">
        <v>10665</v>
      </c>
      <c r="Q1138" s="122" t="s">
        <v>10568</v>
      </c>
      <c r="R1138" s="123">
        <v>7</v>
      </c>
      <c r="S1138" s="122" t="s">
        <v>7620</v>
      </c>
      <c r="T1138" s="396" t="s">
        <v>10296</v>
      </c>
      <c r="V1138"/>
    </row>
    <row r="1139" spans="1:22" x14ac:dyDescent="0.25">
      <c r="A1139" s="31">
        <v>3848</v>
      </c>
      <c r="B1139" s="33" t="s">
        <v>300</v>
      </c>
      <c r="C1139" s="53" t="s">
        <v>10714</v>
      </c>
      <c r="D1139" s="34" t="s">
        <v>301</v>
      </c>
      <c r="E1139" s="35" t="s">
        <v>10</v>
      </c>
      <c r="F1139" s="54">
        <v>27</v>
      </c>
      <c r="G1139" s="372" t="str">
        <f>VLOOKUP(N1139,'BANG THAM CHIEU'!C:E,3,0)</f>
        <v>ID057151</v>
      </c>
      <c r="H1139" s="53">
        <v>1</v>
      </c>
      <c r="J1139" s="10" t="str">
        <f>VLOOKUP(N1139,'BANG THAM CHIEU'!C:E,2,0)</f>
        <v>MB4.1</v>
      </c>
      <c r="K1139" s="590">
        <f>VLOOKUP(G1139,'BANG THAM CHIEU'!$E$4:F2201,2,0)*H1139</f>
        <v>32000</v>
      </c>
      <c r="L1139" s="598">
        <f t="shared" si="17"/>
        <v>1.3789537188658105</v>
      </c>
      <c r="M1139" s="53" t="s">
        <v>9530</v>
      </c>
      <c r="N1139" s="11" t="s">
        <v>4588</v>
      </c>
      <c r="O1139" s="527">
        <v>44386</v>
      </c>
      <c r="P1139" s="529" t="s">
        <v>10665</v>
      </c>
      <c r="Q1139" s="122" t="s">
        <v>10568</v>
      </c>
      <c r="R1139" s="123">
        <v>7</v>
      </c>
      <c r="S1139" s="122" t="s">
        <v>7620</v>
      </c>
      <c r="T1139" s="396" t="s">
        <v>10296</v>
      </c>
      <c r="V1139"/>
    </row>
    <row r="1140" spans="1:22" x14ac:dyDescent="0.25">
      <c r="A1140" s="31">
        <v>3848</v>
      </c>
      <c r="B1140" s="33" t="s">
        <v>300</v>
      </c>
      <c r="C1140" s="53" t="s">
        <v>10714</v>
      </c>
      <c r="D1140" s="34" t="s">
        <v>301</v>
      </c>
      <c r="E1140" s="35" t="s">
        <v>10</v>
      </c>
      <c r="F1140" s="54">
        <v>28</v>
      </c>
      <c r="G1140" s="372" t="str">
        <f>VLOOKUP(N1140,'BANG THAM CHIEU'!C:E,3,0)</f>
        <v>ID055606</v>
      </c>
      <c r="H1140" s="53">
        <v>7</v>
      </c>
      <c r="J1140" s="10" t="str">
        <f>VLOOKUP(N1140,'BANG THAM CHIEU'!C:E,2,0)</f>
        <v>MB1.2</v>
      </c>
      <c r="K1140" s="590">
        <f>VLOOKUP(G1140,'BANG THAM CHIEU'!$E$4:F2202,2,0)*H1140</f>
        <v>105000</v>
      </c>
      <c r="L1140" s="598">
        <f t="shared" si="17"/>
        <v>4.524691890028441</v>
      </c>
      <c r="M1140" s="53" t="s">
        <v>9530</v>
      </c>
      <c r="N1140" s="31" t="s">
        <v>1413</v>
      </c>
      <c r="O1140" s="527">
        <v>44386</v>
      </c>
      <c r="P1140" s="529" t="s">
        <v>10665</v>
      </c>
      <c r="Q1140" s="122" t="s">
        <v>10568</v>
      </c>
      <c r="R1140" s="123">
        <v>7</v>
      </c>
      <c r="S1140" s="122" t="s">
        <v>7620</v>
      </c>
      <c r="T1140" s="396" t="s">
        <v>10296</v>
      </c>
      <c r="V1140"/>
    </row>
    <row r="1141" spans="1:22" x14ac:dyDescent="0.25">
      <c r="A1141" s="31">
        <v>3848</v>
      </c>
      <c r="B1141" s="33" t="s">
        <v>300</v>
      </c>
      <c r="C1141" s="53" t="s">
        <v>10714</v>
      </c>
      <c r="D1141" s="34" t="s">
        <v>301</v>
      </c>
      <c r="E1141" s="35" t="s">
        <v>10</v>
      </c>
      <c r="F1141" s="54">
        <v>29</v>
      </c>
      <c r="G1141" s="372" t="str">
        <f>VLOOKUP(N1141,'BANG THAM CHIEU'!C:E,3,0)</f>
        <v>ID057169</v>
      </c>
      <c r="H1141" s="53">
        <v>10</v>
      </c>
      <c r="J1141" s="10" t="str">
        <f>VLOOKUP(N1141,'BANG THAM CHIEU'!C:E,2,0)</f>
        <v>MB1.2</v>
      </c>
      <c r="K1141" s="590">
        <f>VLOOKUP(G1141,'BANG THAM CHIEU'!$E$4:F2203,2,0)*H1141</f>
        <v>345800</v>
      </c>
      <c r="L1141" s="598">
        <f t="shared" si="17"/>
        <v>14.901318624493666</v>
      </c>
      <c r="M1141" s="53" t="s">
        <v>9530</v>
      </c>
      <c r="N1141" s="31" t="s">
        <v>6926</v>
      </c>
      <c r="O1141" s="527">
        <v>44386</v>
      </c>
      <c r="P1141" s="529" t="s">
        <v>10665</v>
      </c>
      <c r="Q1141" s="122" t="s">
        <v>10568</v>
      </c>
      <c r="R1141" s="123">
        <v>7</v>
      </c>
      <c r="S1141" s="122" t="s">
        <v>7620</v>
      </c>
      <c r="T1141" s="396" t="s">
        <v>10296</v>
      </c>
      <c r="V1141"/>
    </row>
    <row r="1142" spans="1:22" x14ac:dyDescent="0.25">
      <c r="A1142" s="31">
        <v>3848</v>
      </c>
      <c r="B1142" s="33" t="s">
        <v>300</v>
      </c>
      <c r="C1142" s="53" t="s">
        <v>10714</v>
      </c>
      <c r="D1142" s="34" t="s">
        <v>301</v>
      </c>
      <c r="E1142" s="35" t="s">
        <v>10</v>
      </c>
      <c r="F1142" s="54">
        <v>30</v>
      </c>
      <c r="G1142" s="372" t="str">
        <f>VLOOKUP(N1142,'BANG THAM CHIEU'!C:E,3,0)</f>
        <v>ID057039</v>
      </c>
      <c r="H1142" s="53">
        <v>1</v>
      </c>
      <c r="J1142" s="10" t="str">
        <f>VLOOKUP(N1142,'BANG THAM CHIEU'!C:E,2,0)</f>
        <v>MD1.1</v>
      </c>
      <c r="K1142" s="590">
        <f>VLOOKUP(G1142,'BANG THAM CHIEU'!$E$4:F2204,2,0)*H1142</f>
        <v>619000</v>
      </c>
      <c r="L1142" s="598">
        <f t="shared" si="17"/>
        <v>26.674135999310522</v>
      </c>
      <c r="M1142" s="53" t="s">
        <v>9530</v>
      </c>
      <c r="N1142" s="11" t="s">
        <v>7311</v>
      </c>
      <c r="O1142" s="527">
        <v>44386</v>
      </c>
      <c r="P1142" s="529" t="s">
        <v>10665</v>
      </c>
      <c r="Q1142" s="122" t="s">
        <v>10568</v>
      </c>
      <c r="R1142" s="123">
        <v>7</v>
      </c>
      <c r="S1142" s="122" t="s">
        <v>7620</v>
      </c>
      <c r="T1142" s="396" t="s">
        <v>10296</v>
      </c>
      <c r="V1142"/>
    </row>
    <row r="1143" spans="1:22" x14ac:dyDescent="0.25">
      <c r="A1143" s="31">
        <v>3848</v>
      </c>
      <c r="B1143" s="33" t="s">
        <v>300</v>
      </c>
      <c r="C1143" s="53" t="s">
        <v>10714</v>
      </c>
      <c r="D1143" s="34" t="s">
        <v>301</v>
      </c>
      <c r="E1143" s="35" t="s">
        <v>10</v>
      </c>
      <c r="F1143" s="54">
        <v>31</v>
      </c>
      <c r="G1143" s="372" t="str">
        <f>VLOOKUP(N1143,'BANG THAM CHIEU'!C:E,3,0)</f>
        <v>ID055736</v>
      </c>
      <c r="H1143" s="53">
        <v>1</v>
      </c>
      <c r="J1143" s="10" t="str">
        <f>VLOOKUP(N1143,'BANG THAM CHIEU'!C:E,2,0)</f>
        <v>MB1.5</v>
      </c>
      <c r="K1143" s="590">
        <f>VLOOKUP(G1143,'BANG THAM CHIEU'!$E$4:F2205,2,0)*H1143</f>
        <v>520000</v>
      </c>
      <c r="L1143" s="598">
        <f t="shared" si="17"/>
        <v>22.407997931569422</v>
      </c>
      <c r="M1143" s="53" t="s">
        <v>9530</v>
      </c>
      <c r="N1143" s="11" t="s">
        <v>10059</v>
      </c>
      <c r="O1143" s="527">
        <v>44386</v>
      </c>
      <c r="P1143" s="529" t="s">
        <v>10665</v>
      </c>
      <c r="Q1143" s="122" t="s">
        <v>10568</v>
      </c>
      <c r="R1143" s="123">
        <v>7</v>
      </c>
      <c r="S1143" s="122" t="s">
        <v>7620</v>
      </c>
      <c r="T1143" s="396" t="s">
        <v>10296</v>
      </c>
      <c r="V1143"/>
    </row>
    <row r="1144" spans="1:22" x14ac:dyDescent="0.25">
      <c r="A1144" s="31">
        <v>3848</v>
      </c>
      <c r="B1144" s="33" t="s">
        <v>300</v>
      </c>
      <c r="C1144" s="53" t="s">
        <v>10714</v>
      </c>
      <c r="D1144" s="34" t="s">
        <v>301</v>
      </c>
      <c r="E1144" s="35" t="s">
        <v>10</v>
      </c>
      <c r="F1144" s="54">
        <v>32</v>
      </c>
      <c r="G1144" s="372" t="str">
        <f>VLOOKUP(N1144,'BANG THAM CHIEU'!C:E,3,0)</f>
        <v>ID057032</v>
      </c>
      <c r="H1144" s="53">
        <v>1</v>
      </c>
      <c r="J1144" s="10" t="str">
        <f>VLOOKUP(N1144,'BANG THAM CHIEU'!C:E,2,0)</f>
        <v>MB1.1</v>
      </c>
      <c r="K1144" s="590">
        <f>VLOOKUP(G1144,'BANG THAM CHIEU'!$E$4:F2206,2,0)*H1144</f>
        <v>150000</v>
      </c>
      <c r="L1144" s="598">
        <f t="shared" si="17"/>
        <v>6.463845557183487</v>
      </c>
      <c r="M1144" s="53" t="s">
        <v>9530</v>
      </c>
      <c r="N1144" s="11" t="s">
        <v>9893</v>
      </c>
      <c r="O1144" s="527">
        <v>44386</v>
      </c>
      <c r="P1144" s="529" t="s">
        <v>10665</v>
      </c>
      <c r="Q1144" s="122" t="s">
        <v>10568</v>
      </c>
      <c r="R1144" s="123">
        <v>7</v>
      </c>
      <c r="S1144" s="122" t="s">
        <v>7620</v>
      </c>
      <c r="T1144" s="396" t="s">
        <v>10296</v>
      </c>
      <c r="V1144"/>
    </row>
    <row r="1145" spans="1:22" x14ac:dyDescent="0.25">
      <c r="A1145" s="31">
        <v>3848</v>
      </c>
      <c r="B1145" s="33" t="s">
        <v>300</v>
      </c>
      <c r="C1145" s="53" t="s">
        <v>10714</v>
      </c>
      <c r="D1145" s="34" t="s">
        <v>301</v>
      </c>
      <c r="E1145" s="35" t="s">
        <v>10</v>
      </c>
      <c r="F1145" s="54">
        <v>33</v>
      </c>
      <c r="G1145" s="372" t="str">
        <f>VLOOKUP(N1145,'BANG THAM CHIEU'!C:E,3,0)</f>
        <v>ID055827</v>
      </c>
      <c r="H1145" s="53">
        <v>3</v>
      </c>
      <c r="J1145" s="10" t="str">
        <f>VLOOKUP(N1145,'BANG THAM CHIEU'!C:E,2,0)</f>
        <v>MB4.2</v>
      </c>
      <c r="K1145" s="590">
        <f>VLOOKUP(G1145,'BANG THAM CHIEU'!$E$4:F2207,2,0)*H1145</f>
        <v>390000</v>
      </c>
      <c r="L1145" s="598">
        <f t="shared" si="17"/>
        <v>16.805998448677066</v>
      </c>
      <c r="M1145" s="53" t="s">
        <v>9530</v>
      </c>
      <c r="N1145" s="31" t="s">
        <v>9237</v>
      </c>
      <c r="O1145" s="527">
        <v>44386</v>
      </c>
      <c r="P1145" s="529" t="s">
        <v>10665</v>
      </c>
      <c r="Q1145" s="122" t="s">
        <v>10568</v>
      </c>
      <c r="R1145" s="123">
        <v>7</v>
      </c>
      <c r="S1145" s="122" t="s">
        <v>7620</v>
      </c>
      <c r="T1145" s="396" t="s">
        <v>8693</v>
      </c>
      <c r="V1145"/>
    </row>
    <row r="1146" spans="1:22" x14ac:dyDescent="0.25">
      <c r="A1146" s="31">
        <v>3848</v>
      </c>
      <c r="B1146" s="33" t="s">
        <v>300</v>
      </c>
      <c r="C1146" s="53" t="s">
        <v>10714</v>
      </c>
      <c r="D1146" s="34" t="s">
        <v>301</v>
      </c>
      <c r="E1146" s="35" t="s">
        <v>10</v>
      </c>
      <c r="F1146" s="54">
        <v>34</v>
      </c>
      <c r="G1146" s="372" t="str">
        <f>VLOOKUP(N1146,'BANG THAM CHIEU'!C:E,3,0)</f>
        <v>ID055729</v>
      </c>
      <c r="H1146" s="53">
        <v>2</v>
      </c>
      <c r="J1146" s="10" t="str">
        <f>VLOOKUP(N1146,'BANG THAM CHIEU'!C:E,2,0)</f>
        <v>MC1.2</v>
      </c>
      <c r="K1146" s="590">
        <f>VLOOKUP(G1146,'BANG THAM CHIEU'!$E$4:F2208,2,0)*H1146</f>
        <v>2525964</v>
      </c>
      <c r="L1146" s="598">
        <f t="shared" si="17"/>
        <v>108.8496078600362</v>
      </c>
      <c r="M1146" s="53" t="s">
        <v>9530</v>
      </c>
      <c r="N1146" s="11" t="s">
        <v>7901</v>
      </c>
      <c r="O1146" s="527">
        <v>44389</v>
      </c>
      <c r="P1146" s="529" t="s">
        <v>10665</v>
      </c>
      <c r="Q1146" s="122" t="s">
        <v>10590</v>
      </c>
      <c r="R1146" s="123">
        <v>7</v>
      </c>
      <c r="S1146" s="122" t="s">
        <v>7620</v>
      </c>
      <c r="T1146" s="396" t="s">
        <v>10296</v>
      </c>
      <c r="V1146"/>
    </row>
    <row r="1147" spans="1:22" x14ac:dyDescent="0.25">
      <c r="A1147" s="31">
        <v>3848</v>
      </c>
      <c r="B1147" s="33" t="s">
        <v>300</v>
      </c>
      <c r="C1147" s="53" t="s">
        <v>10714</v>
      </c>
      <c r="D1147" s="34" t="s">
        <v>301</v>
      </c>
      <c r="E1147" s="35" t="s">
        <v>10</v>
      </c>
      <c r="F1147" s="54">
        <v>35</v>
      </c>
      <c r="G1147" s="372" t="e">
        <f>VLOOKUP(N1147,'BANG THAM CHIEU'!C:E,3,0)</f>
        <v>#N/A</v>
      </c>
      <c r="H1147" s="53">
        <v>2</v>
      </c>
      <c r="J1147" s="10" t="e">
        <f>VLOOKUP(N1147,'BANG THAM CHIEU'!C:E,2,0)</f>
        <v>#N/A</v>
      </c>
      <c r="K1147" s="590" t="e">
        <f>VLOOKUP(G1147,'BANG THAM CHIEU'!$E$4:F2209,2,0)*H1147</f>
        <v>#N/A</v>
      </c>
      <c r="L1147" s="598" t="e">
        <f t="shared" si="17"/>
        <v>#N/A</v>
      </c>
      <c r="M1147" s="53" t="s">
        <v>9530</v>
      </c>
      <c r="N1147" s="31" t="s">
        <v>7864</v>
      </c>
      <c r="O1147" s="527">
        <v>44389</v>
      </c>
      <c r="P1147" s="529" t="s">
        <v>10665</v>
      </c>
      <c r="Q1147" s="122" t="s">
        <v>10590</v>
      </c>
      <c r="R1147" s="123">
        <v>7</v>
      </c>
      <c r="S1147" s="122" t="s">
        <v>7620</v>
      </c>
      <c r="T1147" s="396" t="s">
        <v>10296</v>
      </c>
      <c r="V1147"/>
    </row>
    <row r="1148" spans="1:22" x14ac:dyDescent="0.25">
      <c r="A1148" s="31">
        <v>3848</v>
      </c>
      <c r="B1148" s="33" t="s">
        <v>300</v>
      </c>
      <c r="C1148" s="53" t="s">
        <v>10714</v>
      </c>
      <c r="D1148" s="34" t="s">
        <v>301</v>
      </c>
      <c r="E1148" s="35" t="s">
        <v>10</v>
      </c>
      <c r="F1148" s="54">
        <v>36</v>
      </c>
      <c r="G1148" s="372" t="str">
        <f>VLOOKUP(N1148,'BANG THAM CHIEU'!C:E,3,0)</f>
        <v>ID055283</v>
      </c>
      <c r="H1148" s="53">
        <v>2</v>
      </c>
      <c r="J1148" s="10" t="str">
        <f>VLOOKUP(N1148,'BANG THAM CHIEU'!C:E,2,0)</f>
        <v>MB1.1</v>
      </c>
      <c r="K1148" s="590">
        <f>VLOOKUP(G1148,'BANG THAM CHIEU'!$E$4:F2210,2,0)*H1148</f>
        <v>30000</v>
      </c>
      <c r="L1148" s="598">
        <f t="shared" si="17"/>
        <v>1.2927691114366975</v>
      </c>
      <c r="M1148" s="53" t="s">
        <v>9530</v>
      </c>
      <c r="N1148" s="187" t="s">
        <v>9651</v>
      </c>
      <c r="O1148" s="527">
        <v>44389</v>
      </c>
      <c r="P1148" s="529" t="s">
        <v>10665</v>
      </c>
      <c r="Q1148" s="122" t="s">
        <v>10590</v>
      </c>
      <c r="R1148" s="123">
        <v>7</v>
      </c>
      <c r="S1148" s="122" t="s">
        <v>7620</v>
      </c>
      <c r="T1148" s="396" t="s">
        <v>8693</v>
      </c>
      <c r="V1148"/>
    </row>
    <row r="1149" spans="1:22" x14ac:dyDescent="0.25">
      <c r="A1149" s="31">
        <v>3848</v>
      </c>
      <c r="B1149" s="33" t="s">
        <v>300</v>
      </c>
      <c r="C1149" s="53" t="s">
        <v>10714</v>
      </c>
      <c r="D1149" s="34" t="s">
        <v>301</v>
      </c>
      <c r="E1149" s="35" t="s">
        <v>10</v>
      </c>
      <c r="F1149" s="54">
        <v>37</v>
      </c>
      <c r="G1149" s="372" t="str">
        <f>VLOOKUP(N1149,'BANG THAM CHIEU'!C:E,3,0)</f>
        <v>ID055727</v>
      </c>
      <c r="H1149" s="53">
        <v>75</v>
      </c>
      <c r="J1149" s="10" t="str">
        <f>VLOOKUP(N1149,'BANG THAM CHIEU'!C:E,2,0)</f>
        <v>MB3.2</v>
      </c>
      <c r="K1149" s="590">
        <f>VLOOKUP(G1149,'BANG THAM CHIEU'!$E$4:F2211,2,0)*H1149</f>
        <v>6375000</v>
      </c>
      <c r="L1149" s="598">
        <f t="shared" si="17"/>
        <v>274.71343618029817</v>
      </c>
      <c r="M1149" s="53" t="s">
        <v>9530</v>
      </c>
      <c r="N1149" s="31" t="s">
        <v>9646</v>
      </c>
      <c r="O1149" s="527">
        <v>44389</v>
      </c>
      <c r="P1149" s="529" t="s">
        <v>10665</v>
      </c>
      <c r="Q1149" s="122" t="s">
        <v>10590</v>
      </c>
      <c r="R1149" s="123">
        <v>7</v>
      </c>
      <c r="S1149" s="122" t="s">
        <v>7615</v>
      </c>
      <c r="T1149" s="396" t="s">
        <v>10602</v>
      </c>
      <c r="V1149"/>
    </row>
    <row r="1150" spans="1:22" x14ac:dyDescent="0.25">
      <c r="A1150" s="31">
        <v>3848</v>
      </c>
      <c r="B1150" s="33" t="s">
        <v>300</v>
      </c>
      <c r="C1150" s="53" t="s">
        <v>10714</v>
      </c>
      <c r="D1150" s="34" t="s">
        <v>301</v>
      </c>
      <c r="E1150" s="35" t="s">
        <v>10</v>
      </c>
      <c r="F1150" s="54">
        <v>38</v>
      </c>
      <c r="G1150" s="372" t="str">
        <f>VLOOKUP(N1150,'BANG THAM CHIEU'!C:E,3,0)</f>
        <v>ID056993</v>
      </c>
      <c r="H1150" s="53">
        <v>10</v>
      </c>
      <c r="J1150" s="10" t="str">
        <f>VLOOKUP(N1150,'BANG THAM CHIEU'!C:E,2,0)</f>
        <v>MKHO</v>
      </c>
      <c r="K1150" s="590">
        <f>VLOOKUP(G1150,'BANG THAM CHIEU'!$E$4:F2212,2,0)*H1150</f>
        <v>490000</v>
      </c>
      <c r="L1150" s="598">
        <f t="shared" si="17"/>
        <v>21.115228820132725</v>
      </c>
      <c r="M1150" s="53" t="s">
        <v>9530</v>
      </c>
      <c r="N1150" s="11" t="s">
        <v>7869</v>
      </c>
      <c r="O1150" s="527">
        <v>44389</v>
      </c>
      <c r="P1150" s="529" t="s">
        <v>10665</v>
      </c>
      <c r="Q1150" s="122" t="s">
        <v>10590</v>
      </c>
      <c r="R1150" s="123">
        <v>7</v>
      </c>
      <c r="S1150" s="122" t="s">
        <v>7615</v>
      </c>
      <c r="T1150" s="396" t="s">
        <v>10603</v>
      </c>
      <c r="V1150"/>
    </row>
    <row r="1151" spans="1:22" x14ac:dyDescent="0.25">
      <c r="A1151" s="31">
        <v>3848</v>
      </c>
      <c r="B1151" s="33" t="s">
        <v>300</v>
      </c>
      <c r="C1151" s="53" t="s">
        <v>10714</v>
      </c>
      <c r="D1151" s="34" t="s">
        <v>301</v>
      </c>
      <c r="E1151" s="35" t="s">
        <v>10</v>
      </c>
      <c r="F1151" s="54">
        <v>39</v>
      </c>
      <c r="G1151" s="372" t="str">
        <f>VLOOKUP(N1151,'BANG THAM CHIEU'!C:E,3,0)</f>
        <v>ID087916</v>
      </c>
      <c r="H1151" s="53">
        <v>6</v>
      </c>
      <c r="J1151" s="10" t="str">
        <f>VLOOKUP(N1151,'BANG THAM CHIEU'!C:E,2,0)</f>
        <v>MB1.1</v>
      </c>
      <c r="K1151" s="590">
        <f>VLOOKUP(G1151,'BANG THAM CHIEU'!$E$4:F2213,2,0)*H1151</f>
        <v>360000</v>
      </c>
      <c r="L1151" s="598">
        <f t="shared" si="17"/>
        <v>15.513229337240368</v>
      </c>
      <c r="M1151" s="53" t="s">
        <v>9530</v>
      </c>
      <c r="N1151" s="11" t="s">
        <v>2960</v>
      </c>
      <c r="O1151" s="527">
        <v>44389</v>
      </c>
      <c r="P1151" s="529" t="s">
        <v>10665</v>
      </c>
      <c r="Q1151" s="122" t="s">
        <v>10590</v>
      </c>
      <c r="R1151" s="123">
        <v>7</v>
      </c>
      <c r="S1151" s="122" t="s">
        <v>7619</v>
      </c>
      <c r="T1151" s="396" t="s">
        <v>9873</v>
      </c>
      <c r="V1151"/>
    </row>
    <row r="1152" spans="1:22" x14ac:dyDescent="0.25">
      <c r="A1152" s="31">
        <v>3848</v>
      </c>
      <c r="B1152" s="33" t="s">
        <v>300</v>
      </c>
      <c r="C1152" s="53" t="s">
        <v>10714</v>
      </c>
      <c r="D1152" s="34" t="s">
        <v>301</v>
      </c>
      <c r="E1152" s="35" t="s">
        <v>10</v>
      </c>
      <c r="F1152" s="54">
        <v>40</v>
      </c>
      <c r="G1152" s="372" t="str">
        <f>VLOOKUP(N1152,'BANG THAM CHIEU'!C:E,3,0)</f>
        <v>ID057079</v>
      </c>
      <c r="H1152" s="53">
        <v>3</v>
      </c>
      <c r="J1152" s="10" t="str">
        <f>VLOOKUP(N1152,'BANG THAM CHIEU'!C:E,2,0)</f>
        <v>MB3.2</v>
      </c>
      <c r="K1152" s="590">
        <f>VLOOKUP(G1152,'BANG THAM CHIEU'!$E$4:F2214,2,0)*H1152</f>
        <v>2217900</v>
      </c>
      <c r="L1152" s="598">
        <f t="shared" si="17"/>
        <v>95.574420408515039</v>
      </c>
      <c r="M1152" s="53" t="s">
        <v>9530</v>
      </c>
      <c r="N1152" s="31" t="s">
        <v>9644</v>
      </c>
      <c r="O1152" s="527">
        <v>44390</v>
      </c>
      <c r="P1152" s="529" t="s">
        <v>10665</v>
      </c>
      <c r="Q1152" s="122" t="s">
        <v>10590</v>
      </c>
      <c r="R1152" s="123">
        <v>7</v>
      </c>
      <c r="S1152" s="122" t="s">
        <v>8816</v>
      </c>
      <c r="T1152" s="396" t="s">
        <v>10281</v>
      </c>
      <c r="V1152"/>
    </row>
    <row r="1153" spans="1:22" x14ac:dyDescent="0.25">
      <c r="A1153" s="31">
        <v>3848</v>
      </c>
      <c r="B1153" s="33" t="s">
        <v>300</v>
      </c>
      <c r="C1153" s="53" t="s">
        <v>10714</v>
      </c>
      <c r="D1153" s="34" t="s">
        <v>301</v>
      </c>
      <c r="E1153" s="35" t="s">
        <v>10</v>
      </c>
      <c r="F1153" s="54">
        <v>41</v>
      </c>
      <c r="G1153" s="372" t="str">
        <f>VLOOKUP(N1153,'BANG THAM CHIEU'!C:E,3,0)</f>
        <v>ID055757</v>
      </c>
      <c r="H1153" s="53">
        <v>10</v>
      </c>
      <c r="J1153" s="10" t="str">
        <f>VLOOKUP(N1153,'BANG THAM CHIEU'!C:E,2,0)</f>
        <v>MB3.2</v>
      </c>
      <c r="K1153" s="590">
        <f>VLOOKUP(G1153,'BANG THAM CHIEU'!$E$4:F2215,2,0)*H1153</f>
        <v>595780</v>
      </c>
      <c r="L1153" s="598">
        <f t="shared" si="17"/>
        <v>25.67353270705852</v>
      </c>
      <c r="M1153" s="53" t="s">
        <v>9530</v>
      </c>
      <c r="N1153" s="11" t="s">
        <v>4539</v>
      </c>
      <c r="O1153" s="527">
        <v>44390</v>
      </c>
      <c r="P1153" s="529" t="s">
        <v>10665</v>
      </c>
      <c r="Q1153" s="122" t="s">
        <v>10590</v>
      </c>
      <c r="R1153" s="123">
        <v>7</v>
      </c>
      <c r="S1153" s="122" t="s">
        <v>8816</v>
      </c>
      <c r="T1153" s="396" t="s">
        <v>10281</v>
      </c>
      <c r="V1153"/>
    </row>
    <row r="1154" spans="1:22" x14ac:dyDescent="0.25">
      <c r="A1154" s="31">
        <v>3848</v>
      </c>
      <c r="B1154" s="33" t="s">
        <v>300</v>
      </c>
      <c r="C1154" s="53" t="s">
        <v>10714</v>
      </c>
      <c r="D1154" s="34" t="s">
        <v>301</v>
      </c>
      <c r="E1154" s="35" t="s">
        <v>10</v>
      </c>
      <c r="F1154" s="54">
        <v>42</v>
      </c>
      <c r="G1154" s="372" t="str">
        <f>VLOOKUP(N1154,'BANG THAM CHIEU'!C:E,3,0)</f>
        <v>ID055727</v>
      </c>
      <c r="H1154" s="53">
        <v>5</v>
      </c>
      <c r="J1154" s="10" t="str">
        <f>VLOOKUP(N1154,'BANG THAM CHIEU'!C:E,2,0)</f>
        <v>MB3.2</v>
      </c>
      <c r="K1154" s="590">
        <f>VLOOKUP(G1154,'BANG THAM CHIEU'!$E$4:F2216,2,0)*H1154</f>
        <v>425000</v>
      </c>
      <c r="L1154" s="598">
        <f t="shared" si="17"/>
        <v>18.314229078686548</v>
      </c>
      <c r="M1154" s="53" t="s">
        <v>9530</v>
      </c>
      <c r="N1154" s="31" t="s">
        <v>9646</v>
      </c>
      <c r="O1154" s="527">
        <v>44390</v>
      </c>
      <c r="P1154" s="529" t="s">
        <v>10665</v>
      </c>
      <c r="Q1154" s="122" t="s">
        <v>10590</v>
      </c>
      <c r="R1154" s="123">
        <v>7</v>
      </c>
      <c r="S1154" s="122" t="s">
        <v>8816</v>
      </c>
      <c r="T1154" s="396" t="s">
        <v>10281</v>
      </c>
      <c r="V1154"/>
    </row>
    <row r="1155" spans="1:22" x14ac:dyDescent="0.25">
      <c r="A1155" s="31">
        <v>3848</v>
      </c>
      <c r="B1155" s="33" t="s">
        <v>300</v>
      </c>
      <c r="C1155" s="53" t="s">
        <v>10714</v>
      </c>
      <c r="D1155" s="34" t="s">
        <v>301</v>
      </c>
      <c r="E1155" s="35" t="s">
        <v>10</v>
      </c>
      <c r="F1155" s="54">
        <v>43</v>
      </c>
      <c r="G1155" s="372" t="str">
        <f>VLOOKUP(N1155,'BANG THAM CHIEU'!C:E,3,0)</f>
        <v>ID055781</v>
      </c>
      <c r="H1155" s="53">
        <v>5</v>
      </c>
      <c r="J1155" s="10" t="str">
        <f>VLOOKUP(N1155,'BANG THAM CHIEU'!C:E,2,0)</f>
        <v>MC2.2</v>
      </c>
      <c r="K1155" s="590">
        <f>VLOOKUP(G1155,'BANG THAM CHIEU'!$E$4:F2217,2,0)*H1155</f>
        <v>24400</v>
      </c>
      <c r="L1155" s="598">
        <f t="shared" ref="L1155:L1218" si="18">K1155/23206</f>
        <v>1.0514522106351805</v>
      </c>
      <c r="M1155" s="53" t="s">
        <v>9530</v>
      </c>
      <c r="N1155" s="31" t="s">
        <v>9647</v>
      </c>
      <c r="O1155" s="527">
        <v>44390</v>
      </c>
      <c r="P1155" s="529" t="s">
        <v>10665</v>
      </c>
      <c r="Q1155" s="122" t="s">
        <v>10590</v>
      </c>
      <c r="R1155" s="123">
        <v>7</v>
      </c>
      <c r="S1155" s="122" t="s">
        <v>8816</v>
      </c>
      <c r="T1155" s="396" t="s">
        <v>10281</v>
      </c>
      <c r="V1155"/>
    </row>
    <row r="1156" spans="1:22" x14ac:dyDescent="0.25">
      <c r="A1156" s="31">
        <v>3848</v>
      </c>
      <c r="B1156" s="33" t="s">
        <v>300</v>
      </c>
      <c r="C1156" s="53" t="s">
        <v>10714</v>
      </c>
      <c r="D1156" s="34" t="s">
        <v>301</v>
      </c>
      <c r="E1156" s="35" t="s">
        <v>10</v>
      </c>
      <c r="F1156" s="54">
        <v>44</v>
      </c>
      <c r="G1156" s="372" t="str">
        <f>VLOOKUP(N1156,'BANG THAM CHIEU'!C:E,3,0)</f>
        <v>ID055281</v>
      </c>
      <c r="H1156" s="53">
        <v>5</v>
      </c>
      <c r="J1156" s="10" t="str">
        <f>VLOOKUP(N1156,'BANG THAM CHIEU'!C:E,2,0)</f>
        <v>MB3.3</v>
      </c>
      <c r="K1156" s="590">
        <f>VLOOKUP(G1156,'BANG THAM CHIEU'!$E$4:F2218,2,0)*H1156</f>
        <v>150000</v>
      </c>
      <c r="L1156" s="598">
        <f t="shared" si="18"/>
        <v>6.463845557183487</v>
      </c>
      <c r="M1156" s="53" t="s">
        <v>9530</v>
      </c>
      <c r="N1156" s="31" t="s">
        <v>4540</v>
      </c>
      <c r="O1156" s="527">
        <v>44390</v>
      </c>
      <c r="P1156" s="529" t="s">
        <v>10665</v>
      </c>
      <c r="Q1156" s="122" t="s">
        <v>10590</v>
      </c>
      <c r="R1156" s="123">
        <v>7</v>
      </c>
      <c r="S1156" s="122" t="s">
        <v>8816</v>
      </c>
      <c r="T1156" s="396" t="s">
        <v>10281</v>
      </c>
      <c r="V1156"/>
    </row>
    <row r="1157" spans="1:22" x14ac:dyDescent="0.25">
      <c r="A1157" s="31">
        <v>3848</v>
      </c>
      <c r="B1157" s="33" t="s">
        <v>300</v>
      </c>
      <c r="C1157" s="53" t="s">
        <v>10714</v>
      </c>
      <c r="D1157" s="34" t="s">
        <v>301</v>
      </c>
      <c r="E1157" s="35" t="s">
        <v>10</v>
      </c>
      <c r="F1157" s="54">
        <v>45</v>
      </c>
      <c r="G1157" s="372" t="str">
        <f>VLOOKUP(N1157,'BANG THAM CHIEU'!C:E,3,0)</f>
        <v>ID057114</v>
      </c>
      <c r="H1157" s="53">
        <v>5</v>
      </c>
      <c r="J1157" s="10" t="str">
        <f>VLOOKUP(N1157,'BANG THAM CHIEU'!C:E,2,0)</f>
        <v>MB4.1</v>
      </c>
      <c r="K1157" s="590">
        <f>VLOOKUP(G1157,'BANG THAM CHIEU'!$E$4:F2219,2,0)*H1157</f>
        <v>65000</v>
      </c>
      <c r="L1157" s="598">
        <f t="shared" si="18"/>
        <v>2.8009997414461778</v>
      </c>
      <c r="M1157" s="53" t="s">
        <v>9530</v>
      </c>
      <c r="N1157" s="31" t="s">
        <v>6604</v>
      </c>
      <c r="O1157" s="527">
        <v>44390</v>
      </c>
      <c r="P1157" s="529" t="s">
        <v>10665</v>
      </c>
      <c r="Q1157" s="122" t="s">
        <v>10590</v>
      </c>
      <c r="R1157" s="123">
        <v>7</v>
      </c>
      <c r="S1157" s="122" t="s">
        <v>8816</v>
      </c>
      <c r="T1157" s="396" t="s">
        <v>10281</v>
      </c>
      <c r="V1157"/>
    </row>
    <row r="1158" spans="1:22" x14ac:dyDescent="0.25">
      <c r="A1158" s="31">
        <v>3848</v>
      </c>
      <c r="B1158" s="33" t="s">
        <v>300</v>
      </c>
      <c r="C1158" s="53" t="s">
        <v>10714</v>
      </c>
      <c r="D1158" s="34" t="s">
        <v>301</v>
      </c>
      <c r="E1158" s="35" t="s">
        <v>10</v>
      </c>
      <c r="F1158" s="54">
        <v>46</v>
      </c>
      <c r="G1158" s="372" t="str">
        <f>VLOOKUP(N1158,'BANG THAM CHIEU'!C:E,3,0)</f>
        <v>ID057031</v>
      </c>
      <c r="H1158" s="53">
        <v>25</v>
      </c>
      <c r="J1158" s="10" t="str">
        <f>VLOOKUP(N1158,'BANG THAM CHIEU'!C:E,2,0)</f>
        <v>MC2.2</v>
      </c>
      <c r="K1158" s="590">
        <f>VLOOKUP(G1158,'BANG THAM CHIEU'!$E$4:F2220,2,0)*H1158</f>
        <v>287500</v>
      </c>
      <c r="L1158" s="598">
        <f t="shared" si="18"/>
        <v>12.389037317935017</v>
      </c>
      <c r="M1158" s="53" t="s">
        <v>9530</v>
      </c>
      <c r="N1158" s="31" t="s">
        <v>9652</v>
      </c>
      <c r="O1158" s="527">
        <v>44390</v>
      </c>
      <c r="P1158" s="529" t="s">
        <v>10665</v>
      </c>
      <c r="Q1158" s="122" t="s">
        <v>10590</v>
      </c>
      <c r="R1158" s="123">
        <v>7</v>
      </c>
      <c r="S1158" s="122" t="s">
        <v>8816</v>
      </c>
      <c r="T1158" s="396" t="s">
        <v>10296</v>
      </c>
      <c r="V1158"/>
    </row>
    <row r="1159" spans="1:22" x14ac:dyDescent="0.25">
      <c r="A1159" s="31">
        <v>3848</v>
      </c>
      <c r="B1159" s="33" t="s">
        <v>300</v>
      </c>
      <c r="C1159" s="53" t="s">
        <v>10714</v>
      </c>
      <c r="D1159" s="34" t="s">
        <v>301</v>
      </c>
      <c r="E1159" s="35" t="s">
        <v>10</v>
      </c>
      <c r="F1159" s="54">
        <v>47</v>
      </c>
      <c r="G1159" s="372" t="str">
        <f>VLOOKUP(N1159,'BANG THAM CHIEU'!C:E,3,0)</f>
        <v>ID057313</v>
      </c>
      <c r="H1159" s="53">
        <v>1</v>
      </c>
      <c r="J1159" s="10" t="str">
        <f>VLOOKUP(N1159,'BANG THAM CHIEU'!C:E,2,0)</f>
        <v>MB1.1</v>
      </c>
      <c r="K1159" s="590">
        <f>VLOOKUP(G1159,'BANG THAM CHIEU'!$E$4:F2221,2,0)*H1159</f>
        <v>130000</v>
      </c>
      <c r="L1159" s="598">
        <f t="shared" si="18"/>
        <v>5.6019994828923556</v>
      </c>
      <c r="M1159" s="53" t="s">
        <v>9530</v>
      </c>
      <c r="N1159" s="31" t="s">
        <v>6949</v>
      </c>
      <c r="O1159" s="527">
        <v>44390</v>
      </c>
      <c r="P1159" s="529" t="s">
        <v>10665</v>
      </c>
      <c r="Q1159" s="122" t="s">
        <v>10590</v>
      </c>
      <c r="R1159" s="123">
        <v>7</v>
      </c>
      <c r="S1159" s="122" t="s">
        <v>8816</v>
      </c>
      <c r="T1159" s="396" t="s">
        <v>10296</v>
      </c>
      <c r="V1159"/>
    </row>
    <row r="1160" spans="1:22" x14ac:dyDescent="0.25">
      <c r="A1160" s="31">
        <v>3848</v>
      </c>
      <c r="B1160" s="33" t="s">
        <v>300</v>
      </c>
      <c r="C1160" s="53" t="s">
        <v>10714</v>
      </c>
      <c r="D1160" s="34" t="s">
        <v>301</v>
      </c>
      <c r="E1160" s="35" t="s">
        <v>10</v>
      </c>
      <c r="F1160" s="54">
        <v>48</v>
      </c>
      <c r="G1160" s="372" t="str">
        <f>VLOOKUP(N1160,'BANG THAM CHIEU'!C:E,3,0)</f>
        <v>ID055277</v>
      </c>
      <c r="H1160" s="53">
        <v>1</v>
      </c>
      <c r="J1160" s="10" t="str">
        <f>VLOOKUP(N1160,'BANG THAM CHIEU'!C:E,2,0)</f>
        <v>MB1.1</v>
      </c>
      <c r="K1160" s="590">
        <f>VLOOKUP(G1160,'BANG THAM CHIEU'!$E$4:F2222,2,0)*H1160</f>
        <v>250000</v>
      </c>
      <c r="L1160" s="598">
        <f t="shared" si="18"/>
        <v>10.773075928639145</v>
      </c>
      <c r="M1160" s="53" t="s">
        <v>9530</v>
      </c>
      <c r="N1160" s="11" t="s">
        <v>6950</v>
      </c>
      <c r="O1160" s="527">
        <v>44390</v>
      </c>
      <c r="P1160" s="529" t="s">
        <v>10665</v>
      </c>
      <c r="Q1160" s="122" t="s">
        <v>10590</v>
      </c>
      <c r="R1160" s="123">
        <v>7</v>
      </c>
      <c r="S1160" s="122" t="s">
        <v>8816</v>
      </c>
      <c r="T1160" s="396" t="s">
        <v>10296</v>
      </c>
      <c r="V1160"/>
    </row>
    <row r="1161" spans="1:22" x14ac:dyDescent="0.25">
      <c r="A1161" s="31">
        <v>3848</v>
      </c>
      <c r="B1161" s="33" t="s">
        <v>300</v>
      </c>
      <c r="C1161" s="53" t="s">
        <v>10714</v>
      </c>
      <c r="D1161" s="34" t="s">
        <v>301</v>
      </c>
      <c r="E1161" s="35" t="s">
        <v>10</v>
      </c>
      <c r="F1161" s="54">
        <v>49</v>
      </c>
      <c r="G1161" s="372" t="str">
        <f>VLOOKUP(N1161,'BANG THAM CHIEU'!C:E,3,0)</f>
        <v>ID055527</v>
      </c>
      <c r="H1161" s="53">
        <v>1</v>
      </c>
      <c r="J1161" s="10" t="str">
        <f>VLOOKUP(N1161,'BANG THAM CHIEU'!C:E,2,0)</f>
        <v>MB1.1</v>
      </c>
      <c r="K1161" s="590">
        <f>VLOOKUP(G1161,'BANG THAM CHIEU'!$E$4:F2223,2,0)*H1161</f>
        <v>60000</v>
      </c>
      <c r="L1161" s="598">
        <f t="shared" si="18"/>
        <v>2.585538222873395</v>
      </c>
      <c r="M1161" s="53" t="s">
        <v>9530</v>
      </c>
      <c r="N1161" s="11" t="s">
        <v>8489</v>
      </c>
      <c r="O1161" s="527">
        <v>44390</v>
      </c>
      <c r="P1161" s="529" t="s">
        <v>10665</v>
      </c>
      <c r="Q1161" s="122" t="s">
        <v>10590</v>
      </c>
      <c r="R1161" s="123">
        <v>7</v>
      </c>
      <c r="S1161" s="122" t="s">
        <v>8816</v>
      </c>
      <c r="T1161" s="396" t="s">
        <v>10296</v>
      </c>
      <c r="V1161"/>
    </row>
    <row r="1162" spans="1:22" x14ac:dyDescent="0.25">
      <c r="A1162" s="31">
        <v>3848</v>
      </c>
      <c r="B1162" s="33" t="s">
        <v>300</v>
      </c>
      <c r="C1162" s="53" t="s">
        <v>10714</v>
      </c>
      <c r="D1162" s="34" t="s">
        <v>301</v>
      </c>
      <c r="E1162" s="35" t="s">
        <v>10</v>
      </c>
      <c r="F1162" s="54">
        <v>50</v>
      </c>
      <c r="G1162" s="372" t="str">
        <f>VLOOKUP(N1162,'BANG THAM CHIEU'!C:E,3,0)</f>
        <v>ID057032</v>
      </c>
      <c r="H1162" s="53">
        <v>1</v>
      </c>
      <c r="J1162" s="10" t="str">
        <f>VLOOKUP(N1162,'BANG THAM CHIEU'!C:E,2,0)</f>
        <v>MB1.1</v>
      </c>
      <c r="K1162" s="590">
        <f>VLOOKUP(G1162,'BANG THAM CHIEU'!$E$4:F2224,2,0)*H1162</f>
        <v>150000</v>
      </c>
      <c r="L1162" s="598">
        <f t="shared" si="18"/>
        <v>6.463845557183487</v>
      </c>
      <c r="M1162" s="53" t="s">
        <v>9530</v>
      </c>
      <c r="N1162" s="11" t="s">
        <v>9893</v>
      </c>
      <c r="O1162" s="527">
        <v>44390</v>
      </c>
      <c r="P1162" s="529" t="s">
        <v>10665</v>
      </c>
      <c r="Q1162" s="122" t="s">
        <v>10590</v>
      </c>
      <c r="R1162" s="123">
        <v>7</v>
      </c>
      <c r="S1162" s="122" t="s">
        <v>8816</v>
      </c>
      <c r="T1162" s="396" t="s">
        <v>10296</v>
      </c>
      <c r="V1162"/>
    </row>
    <row r="1163" spans="1:22" x14ac:dyDescent="0.25">
      <c r="A1163" s="31">
        <v>3848</v>
      </c>
      <c r="B1163" s="33" t="s">
        <v>300</v>
      </c>
      <c r="C1163" s="53" t="s">
        <v>10714</v>
      </c>
      <c r="D1163" s="34" t="s">
        <v>301</v>
      </c>
      <c r="E1163" s="35" t="s">
        <v>10</v>
      </c>
      <c r="F1163" s="54">
        <v>51</v>
      </c>
      <c r="G1163" s="372" t="e">
        <f>VLOOKUP(N1163,'BANG THAM CHIEU'!C:E,3,0)</f>
        <v>#N/A</v>
      </c>
      <c r="H1163" s="53">
        <v>10</v>
      </c>
      <c r="J1163" s="10" t="e">
        <f>VLOOKUP(N1163,'BANG THAM CHIEU'!C:E,2,0)</f>
        <v>#N/A</v>
      </c>
      <c r="K1163" s="590" t="e">
        <f>VLOOKUP(G1163,'BANG THAM CHIEU'!$E$4:F2225,2,0)*H1163</f>
        <v>#N/A</v>
      </c>
      <c r="L1163" s="598" t="e">
        <f t="shared" si="18"/>
        <v>#N/A</v>
      </c>
      <c r="M1163" s="53" t="s">
        <v>9530</v>
      </c>
      <c r="N1163" s="11" t="s">
        <v>1430</v>
      </c>
      <c r="O1163" s="527">
        <v>44390</v>
      </c>
      <c r="P1163" s="529" t="s">
        <v>10665</v>
      </c>
      <c r="Q1163" s="122" t="s">
        <v>10590</v>
      </c>
      <c r="R1163" s="123">
        <v>7</v>
      </c>
      <c r="S1163" s="122" t="s">
        <v>8816</v>
      </c>
      <c r="T1163" s="396" t="s">
        <v>10296</v>
      </c>
      <c r="V1163"/>
    </row>
    <row r="1164" spans="1:22" x14ac:dyDescent="0.25">
      <c r="A1164" s="31">
        <v>3848</v>
      </c>
      <c r="B1164" s="33" t="s">
        <v>300</v>
      </c>
      <c r="C1164" s="53" t="s">
        <v>10714</v>
      </c>
      <c r="D1164" s="34" t="s">
        <v>301</v>
      </c>
      <c r="E1164" s="35" t="s">
        <v>10</v>
      </c>
      <c r="F1164" s="54">
        <v>52</v>
      </c>
      <c r="G1164" s="372" t="str">
        <f>VLOOKUP(N1164,'BANG THAM CHIEU'!C:E,3,0)</f>
        <v>ID055781</v>
      </c>
      <c r="H1164" s="53">
        <v>10</v>
      </c>
      <c r="J1164" s="10" t="str">
        <f>VLOOKUP(N1164,'BANG THAM CHIEU'!C:E,2,0)</f>
        <v>MC2.2</v>
      </c>
      <c r="K1164" s="590">
        <f>VLOOKUP(G1164,'BANG THAM CHIEU'!$E$4:F2226,2,0)*H1164</f>
        <v>48800</v>
      </c>
      <c r="L1164" s="598">
        <f t="shared" si="18"/>
        <v>2.1029044212703609</v>
      </c>
      <c r="M1164" s="53" t="s">
        <v>9530</v>
      </c>
      <c r="N1164" s="31" t="s">
        <v>9647</v>
      </c>
      <c r="O1164" s="527">
        <v>44390</v>
      </c>
      <c r="P1164" s="529" t="s">
        <v>10665</v>
      </c>
      <c r="Q1164" s="122" t="s">
        <v>10590</v>
      </c>
      <c r="R1164" s="123">
        <v>7</v>
      </c>
      <c r="S1164" s="122" t="s">
        <v>8816</v>
      </c>
      <c r="T1164" s="396" t="s">
        <v>10296</v>
      </c>
      <c r="V1164"/>
    </row>
    <row r="1165" spans="1:22" x14ac:dyDescent="0.25">
      <c r="A1165" s="31">
        <v>3848</v>
      </c>
      <c r="B1165" s="33" t="s">
        <v>300</v>
      </c>
      <c r="C1165" s="53" t="s">
        <v>10714</v>
      </c>
      <c r="D1165" s="34" t="s">
        <v>301</v>
      </c>
      <c r="E1165" s="35" t="s">
        <v>10</v>
      </c>
      <c r="F1165" s="54">
        <v>53</v>
      </c>
      <c r="G1165" s="372" t="str">
        <f>VLOOKUP(N1165,'BANG THAM CHIEU'!C:E,3,0)</f>
        <v>ID055757</v>
      </c>
      <c r="H1165" s="53">
        <v>10</v>
      </c>
      <c r="J1165" s="10" t="str">
        <f>VLOOKUP(N1165,'BANG THAM CHIEU'!C:E,2,0)</f>
        <v>MB3.2</v>
      </c>
      <c r="K1165" s="590">
        <f>VLOOKUP(G1165,'BANG THAM CHIEU'!$E$4:F2227,2,0)*H1165</f>
        <v>595780</v>
      </c>
      <c r="L1165" s="598">
        <f t="shared" si="18"/>
        <v>25.67353270705852</v>
      </c>
      <c r="M1165" s="53" t="s">
        <v>9530</v>
      </c>
      <c r="N1165" s="11" t="s">
        <v>4539</v>
      </c>
      <c r="O1165" s="527">
        <v>44390</v>
      </c>
      <c r="P1165" s="529" t="s">
        <v>10665</v>
      </c>
      <c r="Q1165" s="122" t="s">
        <v>10590</v>
      </c>
      <c r="R1165" s="123">
        <v>7</v>
      </c>
      <c r="S1165" s="122" t="s">
        <v>8816</v>
      </c>
      <c r="T1165" s="396" t="s">
        <v>10296</v>
      </c>
      <c r="V1165"/>
    </row>
    <row r="1166" spans="1:22" x14ac:dyDescent="0.25">
      <c r="A1166" s="31">
        <v>3848</v>
      </c>
      <c r="B1166" s="33" t="s">
        <v>300</v>
      </c>
      <c r="C1166" s="53" t="s">
        <v>10714</v>
      </c>
      <c r="D1166" s="34" t="s">
        <v>301</v>
      </c>
      <c r="E1166" s="35" t="s">
        <v>10</v>
      </c>
      <c r="F1166" s="54">
        <v>54</v>
      </c>
      <c r="G1166" s="372" t="str">
        <f>VLOOKUP(N1166,'BANG THAM CHIEU'!C:E,3,0)</f>
        <v>ID055765</v>
      </c>
      <c r="H1166" s="53">
        <v>3</v>
      </c>
      <c r="J1166" s="10" t="str">
        <f>VLOOKUP(N1166,'BANG THAM CHIEU'!C:E,2,0)</f>
        <v>MB2.6</v>
      </c>
      <c r="K1166" s="590">
        <f>VLOOKUP(G1166,'BANG THAM CHIEU'!$E$4:F2228,2,0)*H1166</f>
        <v>1374000</v>
      </c>
      <c r="L1166" s="598">
        <f t="shared" si="18"/>
        <v>59.208825303800744</v>
      </c>
      <c r="M1166" s="53" t="s">
        <v>9530</v>
      </c>
      <c r="N1166" s="11" t="s">
        <v>8826</v>
      </c>
      <c r="O1166" s="527">
        <v>44391</v>
      </c>
      <c r="P1166" s="529" t="s">
        <v>10665</v>
      </c>
      <c r="Q1166" s="122" t="s">
        <v>10590</v>
      </c>
      <c r="R1166" s="123">
        <v>7</v>
      </c>
      <c r="S1166" s="122" t="s">
        <v>7620</v>
      </c>
      <c r="T1166" s="396" t="s">
        <v>10296</v>
      </c>
      <c r="V1166"/>
    </row>
    <row r="1167" spans="1:22" x14ac:dyDescent="0.25">
      <c r="A1167" s="31">
        <v>3848</v>
      </c>
      <c r="B1167" s="33" t="s">
        <v>300</v>
      </c>
      <c r="C1167" s="53" t="s">
        <v>10714</v>
      </c>
      <c r="D1167" s="34" t="s">
        <v>301</v>
      </c>
      <c r="E1167" s="35" t="s">
        <v>10</v>
      </c>
      <c r="F1167" s="54">
        <v>55</v>
      </c>
      <c r="G1167" s="372" t="e">
        <f>VLOOKUP(N1167,'BANG THAM CHIEU'!C:E,3,0)</f>
        <v>#N/A</v>
      </c>
      <c r="H1167" s="53">
        <v>10</v>
      </c>
      <c r="J1167" s="10" t="e">
        <f>VLOOKUP(N1167,'BANG THAM CHIEU'!C:E,2,0)</f>
        <v>#N/A</v>
      </c>
      <c r="K1167" s="590" t="e">
        <f>VLOOKUP(G1167,'BANG THAM CHIEU'!$E$4:F2229,2,0)*H1167</f>
        <v>#N/A</v>
      </c>
      <c r="L1167" s="598" t="e">
        <f t="shared" si="18"/>
        <v>#N/A</v>
      </c>
      <c r="M1167" s="53" t="s">
        <v>9530</v>
      </c>
      <c r="N1167" s="11" t="s">
        <v>1430</v>
      </c>
      <c r="O1167" s="527">
        <v>44391</v>
      </c>
      <c r="P1167" s="529" t="s">
        <v>10665</v>
      </c>
      <c r="Q1167" s="122" t="s">
        <v>10590</v>
      </c>
      <c r="R1167" s="123">
        <v>7</v>
      </c>
      <c r="S1167" s="122" t="s">
        <v>7620</v>
      </c>
      <c r="T1167" s="396" t="s">
        <v>10112</v>
      </c>
      <c r="V1167"/>
    </row>
    <row r="1168" spans="1:22" x14ac:dyDescent="0.25">
      <c r="A1168" s="31">
        <v>3848</v>
      </c>
      <c r="B1168" s="33" t="s">
        <v>300</v>
      </c>
      <c r="C1168" s="53" t="s">
        <v>10714</v>
      </c>
      <c r="D1168" s="34" t="s">
        <v>301</v>
      </c>
      <c r="E1168" s="35" t="s">
        <v>10</v>
      </c>
      <c r="F1168" s="54">
        <v>56</v>
      </c>
      <c r="G1168" s="372" t="str">
        <f>VLOOKUP(N1168,'BANG THAM CHIEU'!C:E,3,0)</f>
        <v>ID055727</v>
      </c>
      <c r="H1168" s="53">
        <v>30</v>
      </c>
      <c r="J1168" s="10" t="str">
        <f>VLOOKUP(N1168,'BANG THAM CHIEU'!C:E,2,0)</f>
        <v>MB3.2</v>
      </c>
      <c r="K1168" s="590">
        <f>VLOOKUP(G1168,'BANG THAM CHIEU'!$E$4:F2230,2,0)*H1168</f>
        <v>2550000</v>
      </c>
      <c r="L1168" s="598">
        <f t="shared" si="18"/>
        <v>109.88537447211928</v>
      </c>
      <c r="M1168" s="53" t="s">
        <v>9530</v>
      </c>
      <c r="N1168" s="31" t="s">
        <v>9646</v>
      </c>
      <c r="O1168" s="527">
        <v>44391</v>
      </c>
      <c r="P1168" s="529" t="s">
        <v>10665</v>
      </c>
      <c r="Q1168" s="122" t="s">
        <v>10590</v>
      </c>
      <c r="R1168" s="123">
        <v>7</v>
      </c>
      <c r="S1168" s="122" t="s">
        <v>7620</v>
      </c>
      <c r="T1168" s="396" t="s">
        <v>10112</v>
      </c>
      <c r="V1168"/>
    </row>
    <row r="1169" spans="1:22" x14ac:dyDescent="0.25">
      <c r="A1169" s="31">
        <v>3848</v>
      </c>
      <c r="B1169" s="33" t="s">
        <v>300</v>
      </c>
      <c r="C1169" s="53" t="s">
        <v>10714</v>
      </c>
      <c r="D1169" s="34" t="s">
        <v>301</v>
      </c>
      <c r="E1169" s="35" t="s">
        <v>10</v>
      </c>
      <c r="F1169" s="54">
        <v>57</v>
      </c>
      <c r="G1169" s="372" t="str">
        <f>VLOOKUP(N1169,'BANG THAM CHIEU'!C:E,3,0)</f>
        <v>ID055527</v>
      </c>
      <c r="H1169" s="53">
        <v>2</v>
      </c>
      <c r="J1169" s="10" t="str">
        <f>VLOOKUP(N1169,'BANG THAM CHIEU'!C:E,2,0)</f>
        <v>MB1.1</v>
      </c>
      <c r="K1169" s="590">
        <f>VLOOKUP(G1169,'BANG THAM CHIEU'!$E$4:F2231,2,0)*H1169</f>
        <v>120000</v>
      </c>
      <c r="L1169" s="598">
        <f t="shared" si="18"/>
        <v>5.1710764457467899</v>
      </c>
      <c r="M1169" s="53" t="s">
        <v>9530</v>
      </c>
      <c r="N1169" s="31" t="s">
        <v>8489</v>
      </c>
      <c r="O1169" s="527">
        <v>44391</v>
      </c>
      <c r="P1169" s="529" t="s">
        <v>10665</v>
      </c>
      <c r="Q1169" s="122" t="s">
        <v>10590</v>
      </c>
      <c r="R1169" s="123">
        <v>7</v>
      </c>
      <c r="S1169" s="122" t="s">
        <v>7619</v>
      </c>
      <c r="T1169" s="396" t="s">
        <v>10258</v>
      </c>
      <c r="V1169"/>
    </row>
    <row r="1170" spans="1:22" x14ac:dyDescent="0.25">
      <c r="A1170" s="31">
        <v>3848</v>
      </c>
      <c r="B1170" s="33" t="s">
        <v>300</v>
      </c>
      <c r="C1170" s="53" t="s">
        <v>10714</v>
      </c>
      <c r="D1170" s="34" t="s">
        <v>301</v>
      </c>
      <c r="E1170" s="35" t="s">
        <v>10</v>
      </c>
      <c r="F1170" s="54">
        <v>58</v>
      </c>
      <c r="G1170" s="372" t="str">
        <f>VLOOKUP(N1170,'BANG THAM CHIEU'!C:E,3,0)</f>
        <v>ID057307</v>
      </c>
      <c r="H1170" s="53">
        <v>2</v>
      </c>
      <c r="J1170" s="10" t="str">
        <f>VLOOKUP(N1170,'BANG THAM CHIEU'!C:E,2,0)</f>
        <v>MB1.1</v>
      </c>
      <c r="K1170" s="590">
        <f>VLOOKUP(G1170,'BANG THAM CHIEU'!$E$4:F2232,2,0)*H1170</f>
        <v>60000</v>
      </c>
      <c r="L1170" s="598">
        <f t="shared" si="18"/>
        <v>2.585538222873395</v>
      </c>
      <c r="M1170" s="53" t="s">
        <v>9530</v>
      </c>
      <c r="N1170" s="11" t="s">
        <v>10319</v>
      </c>
      <c r="O1170" s="527">
        <v>44391</v>
      </c>
      <c r="P1170" s="529" t="s">
        <v>10665</v>
      </c>
      <c r="Q1170" s="122" t="s">
        <v>10590</v>
      </c>
      <c r="R1170" s="123">
        <v>7</v>
      </c>
      <c r="S1170" s="122" t="s">
        <v>7619</v>
      </c>
      <c r="T1170" s="396" t="s">
        <v>10258</v>
      </c>
      <c r="V1170"/>
    </row>
    <row r="1171" spans="1:22" x14ac:dyDescent="0.25">
      <c r="A1171" s="31">
        <v>3848</v>
      </c>
      <c r="B1171" s="33" t="s">
        <v>300</v>
      </c>
      <c r="C1171" s="53" t="s">
        <v>10714</v>
      </c>
      <c r="D1171" s="34" t="s">
        <v>301</v>
      </c>
      <c r="E1171" s="35" t="s">
        <v>10</v>
      </c>
      <c r="F1171" s="54">
        <v>59</v>
      </c>
      <c r="G1171" s="372" t="str">
        <f>VLOOKUP(N1171,'BANG THAM CHIEU'!C:E,3,0)</f>
        <v>ID057032</v>
      </c>
      <c r="H1171" s="53">
        <v>2</v>
      </c>
      <c r="J1171" s="10" t="str">
        <f>VLOOKUP(N1171,'BANG THAM CHIEU'!C:E,2,0)</f>
        <v>MB1.1</v>
      </c>
      <c r="K1171" s="590">
        <f>VLOOKUP(G1171,'BANG THAM CHIEU'!$E$4:F2233,2,0)*H1171</f>
        <v>300000</v>
      </c>
      <c r="L1171" s="598">
        <f t="shared" si="18"/>
        <v>12.927691114366974</v>
      </c>
      <c r="M1171" s="53" t="s">
        <v>9530</v>
      </c>
      <c r="N1171" s="11" t="s">
        <v>9893</v>
      </c>
      <c r="O1171" s="527">
        <v>44391</v>
      </c>
      <c r="P1171" s="529" t="s">
        <v>10665</v>
      </c>
      <c r="Q1171" s="122" t="s">
        <v>10590</v>
      </c>
      <c r="R1171" s="123">
        <v>7</v>
      </c>
      <c r="S1171" s="122" t="s">
        <v>7619</v>
      </c>
      <c r="T1171" s="396" t="s">
        <v>10258</v>
      </c>
      <c r="V1171"/>
    </row>
    <row r="1172" spans="1:22" x14ac:dyDescent="0.25">
      <c r="A1172" s="31">
        <v>3848</v>
      </c>
      <c r="B1172" s="33" t="s">
        <v>300</v>
      </c>
      <c r="C1172" s="53" t="s">
        <v>10714</v>
      </c>
      <c r="D1172" s="34" t="s">
        <v>301</v>
      </c>
      <c r="E1172" s="35" t="s">
        <v>10</v>
      </c>
      <c r="F1172" s="54">
        <v>60</v>
      </c>
      <c r="G1172" s="372" t="str">
        <f>VLOOKUP(N1172,'BANG THAM CHIEU'!C:E,3,0)</f>
        <v>ID055276</v>
      </c>
      <c r="H1172" s="53">
        <v>1</v>
      </c>
      <c r="J1172" s="10" t="str">
        <f>VLOOKUP(N1172,'BANG THAM CHIEU'!C:E,2,0)</f>
        <v>MB1.1</v>
      </c>
      <c r="K1172" s="590">
        <f>VLOOKUP(G1172,'BANG THAM CHIEU'!$E$4:F2234,2,0)*H1172</f>
        <v>250000</v>
      </c>
      <c r="L1172" s="598">
        <f t="shared" si="18"/>
        <v>10.773075928639145</v>
      </c>
      <c r="M1172" s="53" t="s">
        <v>9530</v>
      </c>
      <c r="N1172" s="11" t="s">
        <v>6948</v>
      </c>
      <c r="O1172" s="527">
        <v>44391</v>
      </c>
      <c r="P1172" s="529" t="s">
        <v>10665</v>
      </c>
      <c r="Q1172" s="122" t="s">
        <v>10590</v>
      </c>
      <c r="R1172" s="123">
        <v>7</v>
      </c>
      <c r="S1172" s="122" t="s">
        <v>7619</v>
      </c>
      <c r="T1172" s="396" t="s">
        <v>10258</v>
      </c>
      <c r="V1172"/>
    </row>
    <row r="1173" spans="1:22" x14ac:dyDescent="0.25">
      <c r="A1173" s="31">
        <v>3848</v>
      </c>
      <c r="B1173" s="33" t="s">
        <v>300</v>
      </c>
      <c r="C1173" s="53" t="s">
        <v>10714</v>
      </c>
      <c r="D1173" s="34" t="s">
        <v>301</v>
      </c>
      <c r="E1173" s="35" t="s">
        <v>10</v>
      </c>
      <c r="F1173" s="54">
        <v>61</v>
      </c>
      <c r="G1173" s="372" t="str">
        <f>VLOOKUP(N1173,'BANG THAM CHIEU'!C:E,3,0)</f>
        <v>ID057313</v>
      </c>
      <c r="H1173" s="53">
        <v>2</v>
      </c>
      <c r="J1173" s="10" t="str">
        <f>VLOOKUP(N1173,'BANG THAM CHIEU'!C:E,2,0)</f>
        <v>MB1.1</v>
      </c>
      <c r="K1173" s="590">
        <f>VLOOKUP(G1173,'BANG THAM CHIEU'!$E$4:F2235,2,0)*H1173</f>
        <v>260000</v>
      </c>
      <c r="L1173" s="598">
        <f t="shared" si="18"/>
        <v>11.203998965784711</v>
      </c>
      <c r="M1173" s="53" t="s">
        <v>9530</v>
      </c>
      <c r="N1173" s="171" t="s">
        <v>6949</v>
      </c>
      <c r="O1173" s="527">
        <v>44391</v>
      </c>
      <c r="P1173" s="529" t="s">
        <v>10665</v>
      </c>
      <c r="Q1173" s="122" t="s">
        <v>10590</v>
      </c>
      <c r="R1173" s="123">
        <v>7</v>
      </c>
      <c r="S1173" s="122" t="s">
        <v>7619</v>
      </c>
      <c r="T1173" s="396" t="s">
        <v>10258</v>
      </c>
      <c r="V1173"/>
    </row>
    <row r="1174" spans="1:22" x14ac:dyDescent="0.25">
      <c r="A1174" s="31">
        <v>3848</v>
      </c>
      <c r="B1174" s="33" t="s">
        <v>300</v>
      </c>
      <c r="C1174" s="53" t="s">
        <v>10714</v>
      </c>
      <c r="D1174" s="34" t="s">
        <v>301</v>
      </c>
      <c r="E1174" s="35" t="s">
        <v>10</v>
      </c>
      <c r="F1174" s="54">
        <v>62</v>
      </c>
      <c r="G1174" s="372" t="str">
        <f>VLOOKUP(N1174,'BANG THAM CHIEU'!C:E,3,0)</f>
        <v>ID055277</v>
      </c>
      <c r="H1174" s="53">
        <v>1</v>
      </c>
      <c r="J1174" s="10" t="str">
        <f>VLOOKUP(N1174,'BANG THAM CHIEU'!C:E,2,0)</f>
        <v>MB1.1</v>
      </c>
      <c r="K1174" s="590">
        <f>VLOOKUP(G1174,'BANG THAM CHIEU'!$E$4:F2236,2,0)*H1174</f>
        <v>250000</v>
      </c>
      <c r="L1174" s="598">
        <f t="shared" si="18"/>
        <v>10.773075928639145</v>
      </c>
      <c r="M1174" s="53" t="s">
        <v>9530</v>
      </c>
      <c r="N1174" s="11" t="s">
        <v>6950</v>
      </c>
      <c r="O1174" s="527">
        <v>44391</v>
      </c>
      <c r="P1174" s="529" t="s">
        <v>10665</v>
      </c>
      <c r="Q1174" s="122" t="s">
        <v>10590</v>
      </c>
      <c r="R1174" s="123">
        <v>7</v>
      </c>
      <c r="S1174" s="122" t="s">
        <v>7619</v>
      </c>
      <c r="T1174" s="396" t="s">
        <v>10258</v>
      </c>
      <c r="V1174"/>
    </row>
    <row r="1175" spans="1:22" x14ac:dyDescent="0.25">
      <c r="A1175" s="31">
        <v>3848</v>
      </c>
      <c r="B1175" s="33" t="s">
        <v>300</v>
      </c>
      <c r="C1175" s="53" t="s">
        <v>10714</v>
      </c>
      <c r="D1175" s="34" t="s">
        <v>301</v>
      </c>
      <c r="E1175" s="35" t="s">
        <v>10</v>
      </c>
      <c r="F1175" s="54">
        <v>63</v>
      </c>
      <c r="G1175" s="372" t="str">
        <f>VLOOKUP(N1175,'BANG THAM CHIEU'!C:E,3,0)</f>
        <v>ID055819</v>
      </c>
      <c r="H1175" s="53">
        <v>2</v>
      </c>
      <c r="J1175" s="10" t="str">
        <f>VLOOKUP(N1175,'BANG THAM CHIEU'!C:E,2,0)</f>
        <v>MC2.2</v>
      </c>
      <c r="K1175" s="590">
        <f>VLOOKUP(G1175,'BANG THAM CHIEU'!$E$4:F2237,2,0)*H1175</f>
        <v>240000</v>
      </c>
      <c r="L1175" s="598">
        <f t="shared" si="18"/>
        <v>10.34215289149358</v>
      </c>
      <c r="M1175" s="53" t="s">
        <v>9530</v>
      </c>
      <c r="N1175" s="31" t="s">
        <v>4547</v>
      </c>
      <c r="O1175" s="527">
        <v>44391</v>
      </c>
      <c r="P1175" s="529" t="s">
        <v>10665</v>
      </c>
      <c r="Q1175" s="122" t="s">
        <v>10590</v>
      </c>
      <c r="R1175" s="123">
        <v>7</v>
      </c>
      <c r="S1175" s="122" t="s">
        <v>7619</v>
      </c>
      <c r="T1175" s="396" t="s">
        <v>10258</v>
      </c>
      <c r="V1175"/>
    </row>
    <row r="1176" spans="1:22" x14ac:dyDescent="0.25">
      <c r="A1176" s="31">
        <v>3848</v>
      </c>
      <c r="B1176" s="33" t="s">
        <v>300</v>
      </c>
      <c r="C1176" s="53" t="s">
        <v>10714</v>
      </c>
      <c r="D1176" s="34" t="s">
        <v>301</v>
      </c>
      <c r="E1176" s="35" t="s">
        <v>10</v>
      </c>
      <c r="F1176" s="54">
        <v>64</v>
      </c>
      <c r="G1176" s="372" t="str">
        <f>VLOOKUP(N1176,'BANG THAM CHIEU'!C:E,3,0)</f>
        <v>ID055540</v>
      </c>
      <c r="H1176" s="53">
        <v>4</v>
      </c>
      <c r="J1176" s="10" t="str">
        <f>VLOOKUP(N1176,'BANG THAM CHIEU'!C:E,2,0)</f>
        <v>MC1.2</v>
      </c>
      <c r="K1176" s="590">
        <f>VLOOKUP(G1176,'BANG THAM CHIEU'!$E$4:F2238,2,0)*H1176</f>
        <v>400000</v>
      </c>
      <c r="L1176" s="598">
        <f t="shared" si="18"/>
        <v>17.236921485822631</v>
      </c>
      <c r="M1176" s="53" t="s">
        <v>9530</v>
      </c>
      <c r="N1176" s="11" t="s">
        <v>6379</v>
      </c>
      <c r="O1176" s="527">
        <v>44392</v>
      </c>
      <c r="P1176" s="529" t="s">
        <v>10665</v>
      </c>
      <c r="Q1176" s="122" t="s">
        <v>10590</v>
      </c>
      <c r="R1176" s="123">
        <v>7</v>
      </c>
      <c r="S1176" s="122" t="s">
        <v>9612</v>
      </c>
      <c r="T1176" s="396" t="s">
        <v>10609</v>
      </c>
      <c r="V1176"/>
    </row>
    <row r="1177" spans="1:22" ht="60" x14ac:dyDescent="0.25">
      <c r="A1177" s="31">
        <v>3848</v>
      </c>
      <c r="B1177" s="33" t="s">
        <v>300</v>
      </c>
      <c r="C1177" s="53" t="s">
        <v>10714</v>
      </c>
      <c r="D1177" s="34" t="s">
        <v>301</v>
      </c>
      <c r="E1177" s="35" t="s">
        <v>10</v>
      </c>
      <c r="F1177" s="54">
        <v>65</v>
      </c>
      <c r="G1177" s="372" t="str">
        <f>VLOOKUP(N1177,'BANG THAM CHIEU'!C:E,3,0)</f>
        <v>ID055680</v>
      </c>
      <c r="H1177" s="53">
        <v>1</v>
      </c>
      <c r="J1177" s="10" t="str">
        <f>VLOOKUP(N1177,'BANG THAM CHIEU'!C:E,2,0)</f>
        <v>MC2.2</v>
      </c>
      <c r="K1177" s="590">
        <f>VLOOKUP(G1177,'BANG THAM CHIEU'!$E$4:F2239,2,0)*H1177</f>
        <v>198000</v>
      </c>
      <c r="L1177" s="598">
        <f t="shared" si="18"/>
        <v>8.5322761354822028</v>
      </c>
      <c r="M1177" s="53" t="s">
        <v>9530</v>
      </c>
      <c r="N1177" s="332" t="s">
        <v>10719</v>
      </c>
      <c r="O1177" s="527">
        <v>44392</v>
      </c>
      <c r="P1177" s="529" t="s">
        <v>10665</v>
      </c>
      <c r="Q1177" s="122" t="s">
        <v>10590</v>
      </c>
      <c r="R1177" s="123">
        <v>7</v>
      </c>
      <c r="S1177" s="122" t="s">
        <v>9869</v>
      </c>
      <c r="T1177" s="396" t="s">
        <v>9861</v>
      </c>
      <c r="V1177"/>
    </row>
    <row r="1178" spans="1:22" x14ac:dyDescent="0.25">
      <c r="A1178" s="31">
        <v>3848</v>
      </c>
      <c r="B1178" s="33" t="s">
        <v>300</v>
      </c>
      <c r="C1178" s="53" t="s">
        <v>10714</v>
      </c>
      <c r="D1178" s="34" t="s">
        <v>301</v>
      </c>
      <c r="E1178" s="35" t="s">
        <v>10</v>
      </c>
      <c r="F1178" s="54">
        <v>66</v>
      </c>
      <c r="G1178" s="372" t="str">
        <f>VLOOKUP(N1178,'BANG THAM CHIEU'!C:E,3,0)</f>
        <v>ID087891</v>
      </c>
      <c r="H1178" s="53">
        <v>1</v>
      </c>
      <c r="J1178" s="10" t="str">
        <f>VLOOKUP(N1178,'BANG THAM CHIEU'!C:E,2,0)</f>
        <v>MB4.2</v>
      </c>
      <c r="K1178" s="590">
        <f>VLOOKUP(G1178,'BANG THAM CHIEU'!$E$4:F2240,2,0)*H1178</f>
        <v>290000</v>
      </c>
      <c r="L1178" s="598">
        <f t="shared" si="18"/>
        <v>12.496768077221409</v>
      </c>
      <c r="M1178" s="53" t="s">
        <v>9530</v>
      </c>
      <c r="N1178" s="11" t="s">
        <v>9147</v>
      </c>
      <c r="O1178" s="527">
        <v>44392</v>
      </c>
      <c r="P1178" s="529" t="s">
        <v>10665</v>
      </c>
      <c r="Q1178" s="122" t="s">
        <v>10590</v>
      </c>
      <c r="R1178" s="123">
        <v>7</v>
      </c>
      <c r="S1178" s="122" t="s">
        <v>7619</v>
      </c>
      <c r="T1178" s="396" t="s">
        <v>10610</v>
      </c>
      <c r="V1178"/>
    </row>
    <row r="1179" spans="1:22" x14ac:dyDescent="0.25">
      <c r="A1179" s="31">
        <v>3848</v>
      </c>
      <c r="B1179" s="33" t="s">
        <v>300</v>
      </c>
      <c r="C1179" s="53" t="s">
        <v>10714</v>
      </c>
      <c r="D1179" s="34" t="s">
        <v>301</v>
      </c>
      <c r="E1179" s="35" t="s">
        <v>10</v>
      </c>
      <c r="F1179" s="54">
        <v>67</v>
      </c>
      <c r="G1179" s="372" t="str">
        <f>VLOOKUP(N1179,'BANG THAM CHIEU'!C:E,3,0)</f>
        <v>ID055686</v>
      </c>
      <c r="H1179" s="53">
        <v>2</v>
      </c>
      <c r="J1179" s="10" t="str">
        <f>VLOOKUP(N1179,'BANG THAM CHIEU'!C:E,2,0)</f>
        <v>MB4.2</v>
      </c>
      <c r="K1179" s="590">
        <f>VLOOKUP(G1179,'BANG THAM CHIEU'!$E$4:F2241,2,0)*H1179</f>
        <v>212000</v>
      </c>
      <c r="L1179" s="598">
        <f t="shared" si="18"/>
        <v>9.1355683874859945</v>
      </c>
      <c r="M1179" s="53" t="s">
        <v>9530</v>
      </c>
      <c r="N1179" s="31" t="s">
        <v>7274</v>
      </c>
      <c r="O1179" s="527">
        <v>44392</v>
      </c>
      <c r="P1179" s="529" t="s">
        <v>10665</v>
      </c>
      <c r="Q1179" s="122" t="s">
        <v>10590</v>
      </c>
      <c r="R1179" s="123">
        <v>7</v>
      </c>
      <c r="S1179" s="122" t="s">
        <v>7619</v>
      </c>
      <c r="T1179" s="396" t="s">
        <v>10610</v>
      </c>
      <c r="V1179"/>
    </row>
    <row r="1180" spans="1:22" x14ac:dyDescent="0.25">
      <c r="A1180" s="31">
        <v>3848</v>
      </c>
      <c r="B1180" s="33" t="s">
        <v>300</v>
      </c>
      <c r="C1180" s="53" t="s">
        <v>10714</v>
      </c>
      <c r="D1180" s="34" t="s">
        <v>301</v>
      </c>
      <c r="E1180" s="35" t="s">
        <v>10</v>
      </c>
      <c r="F1180" s="54">
        <v>68</v>
      </c>
      <c r="G1180" s="372" t="str">
        <f>VLOOKUP(N1180,'BANG THAM CHIEU'!C:E,3,0)</f>
        <v>ID055739</v>
      </c>
      <c r="H1180" s="53">
        <v>3</v>
      </c>
      <c r="J1180" s="10" t="str">
        <f>VLOOKUP(N1180,'BANG THAM CHIEU'!C:E,2,0)</f>
        <v>MB4.3</v>
      </c>
      <c r="K1180" s="590">
        <f>VLOOKUP(G1180,'BANG THAM CHIEU'!$E$4:F2242,2,0)*H1180</f>
        <v>300000</v>
      </c>
      <c r="L1180" s="598">
        <f t="shared" si="18"/>
        <v>12.927691114366974</v>
      </c>
      <c r="M1180" s="53" t="s">
        <v>9530</v>
      </c>
      <c r="N1180" s="11" t="s">
        <v>9145</v>
      </c>
      <c r="O1180" s="527">
        <v>44392</v>
      </c>
      <c r="P1180" s="529" t="s">
        <v>10665</v>
      </c>
      <c r="Q1180" s="122" t="s">
        <v>10590</v>
      </c>
      <c r="R1180" s="123">
        <v>7</v>
      </c>
      <c r="S1180" s="122" t="s">
        <v>7619</v>
      </c>
      <c r="T1180" s="396" t="s">
        <v>10610</v>
      </c>
      <c r="V1180"/>
    </row>
    <row r="1181" spans="1:22" x14ac:dyDescent="0.25">
      <c r="A1181" s="31">
        <v>3848</v>
      </c>
      <c r="B1181" s="33" t="s">
        <v>300</v>
      </c>
      <c r="C1181" s="53" t="s">
        <v>10714</v>
      </c>
      <c r="D1181" s="34" t="s">
        <v>301</v>
      </c>
      <c r="E1181" s="35" t="s">
        <v>10</v>
      </c>
      <c r="F1181" s="54">
        <v>69</v>
      </c>
      <c r="G1181" s="372" t="str">
        <f>VLOOKUP(N1181,'BANG THAM CHIEU'!C:E,3,0)</f>
        <v>ID055783</v>
      </c>
      <c r="H1181" s="53">
        <v>5</v>
      </c>
      <c r="J1181" s="10" t="str">
        <f>VLOOKUP(N1181,'BANG THAM CHIEU'!C:E,2,0)</f>
        <v>MB3.2</v>
      </c>
      <c r="K1181" s="590">
        <f>VLOOKUP(G1181,'BANG THAM CHIEU'!$E$4:F2243,2,0)*H1181</f>
        <v>45000</v>
      </c>
      <c r="L1181" s="598">
        <f t="shared" si="18"/>
        <v>1.939153667155046</v>
      </c>
      <c r="M1181" s="53" t="s">
        <v>9530</v>
      </c>
      <c r="N1181" s="11" t="s">
        <v>7312</v>
      </c>
      <c r="O1181" s="527">
        <v>44392</v>
      </c>
      <c r="P1181" s="529" t="s">
        <v>10665</v>
      </c>
      <c r="Q1181" s="122" t="s">
        <v>10590</v>
      </c>
      <c r="R1181" s="123">
        <v>7</v>
      </c>
      <c r="S1181" s="122" t="s">
        <v>9869</v>
      </c>
      <c r="T1181" s="396" t="s">
        <v>9861</v>
      </c>
      <c r="V1181"/>
    </row>
    <row r="1182" spans="1:22" x14ac:dyDescent="0.25">
      <c r="A1182" s="31">
        <v>3848</v>
      </c>
      <c r="B1182" s="33" t="s">
        <v>300</v>
      </c>
      <c r="C1182" s="53" t="s">
        <v>10714</v>
      </c>
      <c r="D1182" s="34" t="s">
        <v>301</v>
      </c>
      <c r="E1182" s="35" t="s">
        <v>10</v>
      </c>
      <c r="F1182" s="54">
        <v>70</v>
      </c>
      <c r="G1182" s="372" t="str">
        <f>VLOOKUP(N1182,'BANG THAM CHIEU'!C:E,3,0)</f>
        <v>ID154521</v>
      </c>
      <c r="H1182" s="53">
        <v>1</v>
      </c>
      <c r="J1182" s="10" t="str">
        <f>VLOOKUP(N1182,'BANG THAM CHIEU'!C:E,2,0)</f>
        <v>MA1.1</v>
      </c>
      <c r="K1182" s="590">
        <f>VLOOKUP(G1182,'BANG THAM CHIEU'!$E$4:F2244,2,0)*H1182</f>
        <v>7927000</v>
      </c>
      <c r="L1182" s="598">
        <f t="shared" si="18"/>
        <v>341.59269154528999</v>
      </c>
      <c r="M1182" s="53" t="s">
        <v>9530</v>
      </c>
      <c r="N1182" s="31" t="s">
        <v>9076</v>
      </c>
      <c r="O1182" s="527">
        <v>44393</v>
      </c>
      <c r="P1182" s="529" t="s">
        <v>10665</v>
      </c>
      <c r="Q1182" s="122" t="s">
        <v>10590</v>
      </c>
      <c r="R1182" s="123">
        <v>7</v>
      </c>
      <c r="S1182" s="122" t="s">
        <v>7615</v>
      </c>
      <c r="T1182" s="396" t="s">
        <v>10624</v>
      </c>
      <c r="V1182"/>
    </row>
    <row r="1183" spans="1:22" x14ac:dyDescent="0.25">
      <c r="A1183" s="31">
        <v>3848</v>
      </c>
      <c r="B1183" s="33" t="s">
        <v>300</v>
      </c>
      <c r="C1183" s="53" t="s">
        <v>10714</v>
      </c>
      <c r="D1183" s="34" t="s">
        <v>301</v>
      </c>
      <c r="E1183" s="35" t="s">
        <v>10</v>
      </c>
      <c r="F1183" s="54">
        <v>71</v>
      </c>
      <c r="G1183" s="372" t="str">
        <f>VLOOKUP(N1183,'BANG THAM CHIEU'!C:E,3,0)</f>
        <v>ID057079</v>
      </c>
      <c r="H1183" s="53">
        <v>3</v>
      </c>
      <c r="J1183" s="10" t="str">
        <f>VLOOKUP(N1183,'BANG THAM CHIEU'!C:E,2,0)</f>
        <v>MB3.2</v>
      </c>
      <c r="K1183" s="590">
        <f>VLOOKUP(G1183,'BANG THAM CHIEU'!$E$4:F2245,2,0)*H1183</f>
        <v>2217900</v>
      </c>
      <c r="L1183" s="598">
        <f t="shared" si="18"/>
        <v>95.574420408515039</v>
      </c>
      <c r="M1183" s="53" t="s">
        <v>9530</v>
      </c>
      <c r="N1183" s="11" t="s">
        <v>9644</v>
      </c>
      <c r="O1183" s="527">
        <v>44393</v>
      </c>
      <c r="P1183" s="529" t="s">
        <v>10665</v>
      </c>
      <c r="Q1183" s="122" t="s">
        <v>10590</v>
      </c>
      <c r="R1183" s="123">
        <v>7</v>
      </c>
      <c r="S1183" s="122" t="s">
        <v>7615</v>
      </c>
      <c r="T1183" s="396" t="s">
        <v>10296</v>
      </c>
      <c r="V1183"/>
    </row>
    <row r="1184" spans="1:22" x14ac:dyDescent="0.25">
      <c r="A1184" s="31">
        <v>3848</v>
      </c>
      <c r="B1184" s="33" t="s">
        <v>300</v>
      </c>
      <c r="C1184" s="53" t="s">
        <v>10714</v>
      </c>
      <c r="D1184" s="34" t="s">
        <v>301</v>
      </c>
      <c r="E1184" s="35" t="s">
        <v>10</v>
      </c>
      <c r="F1184" s="54">
        <v>72</v>
      </c>
      <c r="G1184" s="372" t="str">
        <f>VLOOKUP(N1184,'BANG THAM CHIEU'!C:E,3,0)</f>
        <v>ID055609</v>
      </c>
      <c r="H1184" s="53">
        <v>2</v>
      </c>
      <c r="J1184" s="10" t="str">
        <f>VLOOKUP(N1184,'BANG THAM CHIEU'!C:E,2,0)</f>
        <v>MB1.1</v>
      </c>
      <c r="K1184" s="590">
        <f>VLOOKUP(G1184,'BANG THAM CHIEU'!$E$4:F2246,2,0)*H1184</f>
        <v>190000</v>
      </c>
      <c r="L1184" s="598">
        <f t="shared" si="18"/>
        <v>8.1875377057657506</v>
      </c>
      <c r="M1184" s="53" t="s">
        <v>9530</v>
      </c>
      <c r="N1184" s="31" t="s">
        <v>7897</v>
      </c>
      <c r="O1184" s="527">
        <v>44393</v>
      </c>
      <c r="P1184" s="529" t="s">
        <v>10665</v>
      </c>
      <c r="Q1184" s="122" t="s">
        <v>10590</v>
      </c>
      <c r="R1184" s="123">
        <v>7</v>
      </c>
      <c r="S1184" s="122" t="s">
        <v>7615</v>
      </c>
      <c r="T1184" s="396" t="s">
        <v>10296</v>
      </c>
      <c r="V1184"/>
    </row>
    <row r="1185" spans="1:22" x14ac:dyDescent="0.25">
      <c r="A1185" s="31">
        <v>3848</v>
      </c>
      <c r="B1185" s="33" t="s">
        <v>300</v>
      </c>
      <c r="C1185" s="53" t="s">
        <v>10714</v>
      </c>
      <c r="D1185" s="34" t="s">
        <v>301</v>
      </c>
      <c r="E1185" s="35" t="s">
        <v>10</v>
      </c>
      <c r="F1185" s="54">
        <v>73</v>
      </c>
      <c r="G1185" s="372" t="str">
        <f>VLOOKUP(N1185,'BANG THAM CHIEU'!C:E,3,0)</f>
        <v>ID055798</v>
      </c>
      <c r="H1185" s="53">
        <v>1</v>
      </c>
      <c r="J1185" s="10" t="str">
        <f>VLOOKUP(N1185,'BANG THAM CHIEU'!C:E,2,0)</f>
        <v>MC1.2</v>
      </c>
      <c r="K1185" s="590">
        <f>VLOOKUP(G1185,'BANG THAM CHIEU'!$E$4:F2247,2,0)*H1185</f>
        <v>400000</v>
      </c>
      <c r="L1185" s="598">
        <f t="shared" si="18"/>
        <v>17.236921485822631</v>
      </c>
      <c r="M1185" s="53" t="s">
        <v>9530</v>
      </c>
      <c r="N1185" s="31" t="s">
        <v>7903</v>
      </c>
      <c r="O1185" s="527">
        <v>44393</v>
      </c>
      <c r="P1185" s="529" t="s">
        <v>10665</v>
      </c>
      <c r="Q1185" s="122" t="s">
        <v>10590</v>
      </c>
      <c r="R1185" s="123">
        <v>7</v>
      </c>
      <c r="S1185" s="122" t="s">
        <v>7615</v>
      </c>
      <c r="T1185" s="396" t="s">
        <v>10606</v>
      </c>
      <c r="V1185"/>
    </row>
    <row r="1186" spans="1:22" x14ac:dyDescent="0.25">
      <c r="A1186" s="31">
        <v>3848</v>
      </c>
      <c r="B1186" s="33" t="s">
        <v>300</v>
      </c>
      <c r="C1186" s="53" t="s">
        <v>10714</v>
      </c>
      <c r="D1186" s="34" t="s">
        <v>301</v>
      </c>
      <c r="E1186" s="35" t="s">
        <v>10</v>
      </c>
      <c r="F1186" s="54">
        <v>74</v>
      </c>
      <c r="G1186" s="372" t="e">
        <f>VLOOKUP(N1186,'BANG THAM CHIEU'!C:E,3,0)</f>
        <v>#N/A</v>
      </c>
      <c r="H1186" s="53">
        <v>5</v>
      </c>
      <c r="J1186" s="10" t="e">
        <f>VLOOKUP(N1186,'BANG THAM CHIEU'!C:E,2,0)</f>
        <v>#N/A</v>
      </c>
      <c r="K1186" s="590" t="e">
        <f>VLOOKUP(G1186,'BANG THAM CHIEU'!$E$4:F2248,2,0)*H1186</f>
        <v>#N/A</v>
      </c>
      <c r="L1186" s="598" t="e">
        <f t="shared" si="18"/>
        <v>#N/A</v>
      </c>
      <c r="M1186" s="53" t="s">
        <v>9530</v>
      </c>
      <c r="N1186" s="31" t="s">
        <v>7870</v>
      </c>
      <c r="O1186" s="527">
        <v>44393</v>
      </c>
      <c r="P1186" s="529" t="s">
        <v>10665</v>
      </c>
      <c r="Q1186" s="122" t="s">
        <v>10590</v>
      </c>
      <c r="R1186" s="123">
        <v>7</v>
      </c>
      <c r="S1186" s="122" t="s">
        <v>7615</v>
      </c>
      <c r="T1186" s="396" t="s">
        <v>10606</v>
      </c>
      <c r="V1186"/>
    </row>
    <row r="1187" spans="1:22" x14ac:dyDescent="0.25">
      <c r="A1187" s="31">
        <v>3848</v>
      </c>
      <c r="B1187" s="33" t="s">
        <v>300</v>
      </c>
      <c r="C1187" s="53" t="s">
        <v>10714</v>
      </c>
      <c r="D1187" s="34" t="s">
        <v>301</v>
      </c>
      <c r="E1187" s="35" t="s">
        <v>10</v>
      </c>
      <c r="F1187" s="54">
        <v>75</v>
      </c>
      <c r="G1187" s="372" t="str">
        <f>VLOOKUP(N1187,'BANG THAM CHIEU'!C:E,3,0)</f>
        <v>ID057029</v>
      </c>
      <c r="H1187" s="53">
        <v>1</v>
      </c>
      <c r="J1187" s="10" t="str">
        <f>VLOOKUP(N1187,'BANG THAM CHIEU'!C:E,2,0)</f>
        <v>MB2.2</v>
      </c>
      <c r="K1187" s="590">
        <f>VLOOKUP(G1187,'BANG THAM CHIEU'!$E$4:F2249,2,0)*H1187</f>
        <v>67000</v>
      </c>
      <c r="L1187" s="598">
        <f t="shared" si="18"/>
        <v>2.8871843488752909</v>
      </c>
      <c r="M1187" s="53" t="s">
        <v>9530</v>
      </c>
      <c r="N1187" s="31" t="s">
        <v>10250</v>
      </c>
      <c r="O1187" s="527">
        <v>44393</v>
      </c>
      <c r="P1187" s="529" t="s">
        <v>10665</v>
      </c>
      <c r="Q1187" s="122" t="s">
        <v>10590</v>
      </c>
      <c r="R1187" s="123">
        <v>7</v>
      </c>
      <c r="S1187" s="122" t="s">
        <v>7615</v>
      </c>
      <c r="T1187" s="396" t="s">
        <v>10626</v>
      </c>
      <c r="V1187"/>
    </row>
    <row r="1188" spans="1:22" x14ac:dyDescent="0.25">
      <c r="A1188" s="31">
        <v>3848</v>
      </c>
      <c r="B1188" s="33" t="s">
        <v>300</v>
      </c>
      <c r="C1188" s="53" t="s">
        <v>10714</v>
      </c>
      <c r="D1188" s="34" t="s">
        <v>301</v>
      </c>
      <c r="E1188" s="35" t="s">
        <v>10</v>
      </c>
      <c r="F1188" s="54">
        <v>76</v>
      </c>
      <c r="G1188" s="372" t="str">
        <f>VLOOKUP(N1188,'BANG THAM CHIEU'!C:E,3,0)</f>
        <v>ID154490</v>
      </c>
      <c r="H1188" s="53">
        <v>1</v>
      </c>
      <c r="J1188" s="10" t="str">
        <f>VLOOKUP(N1188,'BANG THAM CHIEU'!C:E,2,0)</f>
        <v>MA1.1</v>
      </c>
      <c r="K1188" s="590">
        <f>VLOOKUP(G1188,'BANG THAM CHIEU'!$E$4:F2250,2,0)*H1188</f>
        <v>17930300</v>
      </c>
      <c r="L1188" s="598">
        <f t="shared" si="18"/>
        <v>772.65793329311384</v>
      </c>
      <c r="M1188" s="53" t="s">
        <v>9530</v>
      </c>
      <c r="N1188" s="31" t="s">
        <v>9007</v>
      </c>
      <c r="O1188" s="527">
        <v>44393</v>
      </c>
      <c r="P1188" s="529" t="s">
        <v>10665</v>
      </c>
      <c r="Q1188" s="122" t="s">
        <v>10590</v>
      </c>
      <c r="R1188" s="123">
        <v>7</v>
      </c>
      <c r="S1188" s="122" t="s">
        <v>7615</v>
      </c>
      <c r="T1188" s="396" t="s">
        <v>10627</v>
      </c>
      <c r="V1188"/>
    </row>
    <row r="1189" spans="1:22" x14ac:dyDescent="0.25">
      <c r="A1189" s="31">
        <v>3848</v>
      </c>
      <c r="B1189" s="33" t="s">
        <v>300</v>
      </c>
      <c r="C1189" s="53" t="s">
        <v>10714</v>
      </c>
      <c r="D1189" s="34" t="s">
        <v>301</v>
      </c>
      <c r="E1189" s="35" t="s">
        <v>10</v>
      </c>
      <c r="F1189" s="54">
        <v>77</v>
      </c>
      <c r="G1189" s="372" t="str">
        <f>VLOOKUP(N1189,'BANG THAM CHIEU'!C:E,3,0)</f>
        <v>ID056992</v>
      </c>
      <c r="H1189" s="53">
        <v>1</v>
      </c>
      <c r="J1189" s="10" t="str">
        <f>VLOOKUP(N1189,'BANG THAM CHIEU'!C:E,2,0)</f>
        <v>MD1.2</v>
      </c>
      <c r="K1189" s="590">
        <f>VLOOKUP(G1189,'BANG THAM CHIEU'!$E$4:F2251,2,0)*H1189</f>
        <v>1104000</v>
      </c>
      <c r="L1189" s="598">
        <f t="shared" si="18"/>
        <v>47.573903300870462</v>
      </c>
      <c r="M1189" s="53" t="s">
        <v>9530</v>
      </c>
      <c r="N1189" s="31" t="s">
        <v>7617</v>
      </c>
      <c r="O1189" s="527">
        <v>44394</v>
      </c>
      <c r="P1189" s="529" t="s">
        <v>10665</v>
      </c>
      <c r="Q1189" s="122" t="s">
        <v>10590</v>
      </c>
      <c r="R1189" s="123">
        <v>7</v>
      </c>
      <c r="S1189" s="122" t="s">
        <v>7619</v>
      </c>
      <c r="T1189" s="396" t="s">
        <v>10630</v>
      </c>
      <c r="V1189"/>
    </row>
    <row r="1190" spans="1:22" x14ac:dyDescent="0.25">
      <c r="A1190" s="31">
        <v>3848</v>
      </c>
      <c r="B1190" s="33" t="s">
        <v>300</v>
      </c>
      <c r="C1190" s="53" t="s">
        <v>10714</v>
      </c>
      <c r="D1190" s="34" t="s">
        <v>301</v>
      </c>
      <c r="E1190" s="35" t="s">
        <v>10</v>
      </c>
      <c r="F1190" s="54">
        <v>78</v>
      </c>
      <c r="G1190" s="372" t="str">
        <f>VLOOKUP(N1190,'BANG THAM CHIEU'!C:E,3,0)</f>
        <v>ID055220</v>
      </c>
      <c r="H1190" s="53">
        <v>10</v>
      </c>
      <c r="J1190" s="10" t="str">
        <f>VLOOKUP(N1190,'BANG THAM CHIEU'!C:E,2,0)</f>
        <v>MA1.1</v>
      </c>
      <c r="K1190" s="590">
        <f>VLOOKUP(G1190,'BANG THAM CHIEU'!$E$4:F2252,2,0)*H1190</f>
        <v>2233330</v>
      </c>
      <c r="L1190" s="598">
        <f t="shared" si="18"/>
        <v>96.239334654830643</v>
      </c>
      <c r="M1190" s="53" t="s">
        <v>9530</v>
      </c>
      <c r="N1190" s="31" t="s">
        <v>7272</v>
      </c>
      <c r="O1190" s="527">
        <v>44394</v>
      </c>
      <c r="P1190" s="529" t="s">
        <v>10665</v>
      </c>
      <c r="Q1190" s="122" t="s">
        <v>10590</v>
      </c>
      <c r="R1190" s="123">
        <v>7</v>
      </c>
      <c r="S1190" s="122" t="s">
        <v>7619</v>
      </c>
      <c r="T1190" s="396" t="s">
        <v>10632</v>
      </c>
      <c r="V1190"/>
    </row>
    <row r="1191" spans="1:22" x14ac:dyDescent="0.25">
      <c r="A1191" s="31">
        <v>3848</v>
      </c>
      <c r="B1191" s="33" t="s">
        <v>300</v>
      </c>
      <c r="C1191" s="53" t="s">
        <v>10714</v>
      </c>
      <c r="D1191" s="34" t="s">
        <v>301</v>
      </c>
      <c r="E1191" s="35" t="s">
        <v>10</v>
      </c>
      <c r="F1191" s="54">
        <v>79</v>
      </c>
      <c r="G1191" s="372" t="str">
        <f>VLOOKUP(N1191,'BANG THAM CHIEU'!C:E,3,0)</f>
        <v>ID055276</v>
      </c>
      <c r="H1191" s="53">
        <v>1</v>
      </c>
      <c r="J1191" s="10" t="str">
        <f>VLOOKUP(N1191,'BANG THAM CHIEU'!C:E,2,0)</f>
        <v>MB1.1</v>
      </c>
      <c r="K1191" s="590">
        <f>VLOOKUP(G1191,'BANG THAM CHIEU'!$E$4:F2253,2,0)*H1191</f>
        <v>250000</v>
      </c>
      <c r="L1191" s="598">
        <f t="shared" si="18"/>
        <v>10.773075928639145</v>
      </c>
      <c r="M1191" s="53" t="s">
        <v>9530</v>
      </c>
      <c r="N1191" s="31" t="s">
        <v>6948</v>
      </c>
      <c r="O1191" s="527">
        <v>44394</v>
      </c>
      <c r="P1191" s="529" t="s">
        <v>10665</v>
      </c>
      <c r="Q1191" s="122" t="s">
        <v>10590</v>
      </c>
      <c r="R1191" s="123">
        <v>7</v>
      </c>
      <c r="S1191" s="122" t="s">
        <v>9850</v>
      </c>
      <c r="T1191" s="396" t="s">
        <v>8693</v>
      </c>
      <c r="V1191"/>
    </row>
    <row r="1192" spans="1:22" x14ac:dyDescent="0.25">
      <c r="A1192" s="31">
        <v>3848</v>
      </c>
      <c r="B1192" s="33" t="s">
        <v>300</v>
      </c>
      <c r="C1192" s="53" t="s">
        <v>10714</v>
      </c>
      <c r="D1192" s="34" t="s">
        <v>301</v>
      </c>
      <c r="E1192" s="35" t="s">
        <v>10</v>
      </c>
      <c r="F1192" s="54">
        <v>80</v>
      </c>
      <c r="G1192" s="372" t="e">
        <f>VLOOKUP(N1192,'BANG THAM CHIEU'!C:E,3,0)</f>
        <v>#N/A</v>
      </c>
      <c r="H1192" s="53">
        <v>10</v>
      </c>
      <c r="J1192" s="10" t="e">
        <f>VLOOKUP(N1192,'BANG THAM CHIEU'!C:E,2,0)</f>
        <v>#N/A</v>
      </c>
      <c r="K1192" s="590" t="e">
        <f>VLOOKUP(G1192,'BANG THAM CHIEU'!$E$4:F2254,2,0)*H1192</f>
        <v>#N/A</v>
      </c>
      <c r="L1192" s="598" t="e">
        <f t="shared" si="18"/>
        <v>#N/A</v>
      </c>
      <c r="M1192" s="53" t="s">
        <v>9530</v>
      </c>
      <c r="N1192" s="31" t="s">
        <v>1430</v>
      </c>
      <c r="O1192" s="527">
        <v>44396</v>
      </c>
      <c r="P1192" s="529" t="s">
        <v>10665</v>
      </c>
      <c r="Q1192" s="122" t="s">
        <v>10628</v>
      </c>
      <c r="R1192" s="123">
        <v>7</v>
      </c>
      <c r="S1192" s="122" t="s">
        <v>7615</v>
      </c>
      <c r="T1192" s="396" t="s">
        <v>10296</v>
      </c>
      <c r="V1192"/>
    </row>
    <row r="1193" spans="1:22" ht="60" x14ac:dyDescent="0.25">
      <c r="A1193" s="31">
        <v>3848</v>
      </c>
      <c r="B1193" s="33" t="s">
        <v>300</v>
      </c>
      <c r="C1193" s="53" t="s">
        <v>10714</v>
      </c>
      <c r="D1193" s="34" t="s">
        <v>301</v>
      </c>
      <c r="E1193" s="35" t="s">
        <v>10</v>
      </c>
      <c r="F1193" s="54">
        <v>81</v>
      </c>
      <c r="G1193" s="372" t="str">
        <f>VLOOKUP(N1193,'BANG THAM CHIEU'!C:E,3,0)</f>
        <v>ID057044</v>
      </c>
      <c r="H1193" s="53">
        <v>5</v>
      </c>
      <c r="J1193" s="10" t="str">
        <f>VLOOKUP(N1193,'BANG THAM CHIEU'!C:E,2,0)</f>
        <v>MB2.2</v>
      </c>
      <c r="K1193" s="590">
        <f>VLOOKUP(G1193,'BANG THAM CHIEU'!$E$4:F2255,2,0)*H1193</f>
        <v>250000</v>
      </c>
      <c r="L1193" s="598">
        <f t="shared" si="18"/>
        <v>10.773075928639145</v>
      </c>
      <c r="M1193" s="53" t="s">
        <v>9530</v>
      </c>
      <c r="N1193" s="151" t="s">
        <v>9650</v>
      </c>
      <c r="O1193" s="527">
        <v>44396</v>
      </c>
      <c r="P1193" s="529" t="s">
        <v>10665</v>
      </c>
      <c r="Q1193" s="122" t="s">
        <v>10628</v>
      </c>
      <c r="R1193" s="123">
        <v>7</v>
      </c>
      <c r="S1193" s="122" t="s">
        <v>7615</v>
      </c>
      <c r="T1193" s="396" t="s">
        <v>8693</v>
      </c>
      <c r="V1193"/>
    </row>
    <row r="1194" spans="1:22" x14ac:dyDescent="0.25">
      <c r="A1194" s="31">
        <v>3848</v>
      </c>
      <c r="B1194" s="33" t="s">
        <v>300</v>
      </c>
      <c r="C1194" s="53" t="s">
        <v>10714</v>
      </c>
      <c r="D1194" s="34" t="s">
        <v>301</v>
      </c>
      <c r="E1194" s="35" t="s">
        <v>10</v>
      </c>
      <c r="F1194" s="54">
        <v>82</v>
      </c>
      <c r="G1194" s="372" t="str">
        <f>VLOOKUP(N1194,'BANG THAM CHIEU'!C:E,3,0)</f>
        <v>ID055527</v>
      </c>
      <c r="H1194" s="53">
        <v>1</v>
      </c>
      <c r="J1194" s="10" t="str">
        <f>VLOOKUP(N1194,'BANG THAM CHIEU'!C:E,2,0)</f>
        <v>MB1.1</v>
      </c>
      <c r="K1194" s="590">
        <f>VLOOKUP(G1194,'BANG THAM CHIEU'!$E$4:F2256,2,0)*H1194</f>
        <v>60000</v>
      </c>
      <c r="L1194" s="598">
        <f t="shared" si="18"/>
        <v>2.585538222873395</v>
      </c>
      <c r="M1194" s="53" t="s">
        <v>9530</v>
      </c>
      <c r="N1194" s="31" t="s">
        <v>8489</v>
      </c>
      <c r="O1194" s="527">
        <v>44396</v>
      </c>
      <c r="P1194" s="529" t="s">
        <v>10665</v>
      </c>
      <c r="Q1194" s="122" t="s">
        <v>10628</v>
      </c>
      <c r="R1194" s="123">
        <v>7</v>
      </c>
      <c r="S1194" s="122" t="s">
        <v>7615</v>
      </c>
      <c r="T1194" s="396" t="s">
        <v>8693</v>
      </c>
      <c r="V1194"/>
    </row>
    <row r="1195" spans="1:22" x14ac:dyDescent="0.25">
      <c r="A1195" s="31">
        <v>3848</v>
      </c>
      <c r="B1195" s="33" t="s">
        <v>300</v>
      </c>
      <c r="C1195" s="53" t="s">
        <v>10714</v>
      </c>
      <c r="D1195" s="34" t="s">
        <v>301</v>
      </c>
      <c r="E1195" s="35" t="s">
        <v>10</v>
      </c>
      <c r="F1195" s="54">
        <v>83</v>
      </c>
      <c r="G1195" s="372" t="str">
        <f>VLOOKUP(N1195,'BANG THAM CHIEU'!C:E,3,0)</f>
        <v>ID057313</v>
      </c>
      <c r="H1195" s="53">
        <v>1</v>
      </c>
      <c r="J1195" s="10" t="str">
        <f>VLOOKUP(N1195,'BANG THAM CHIEU'!C:E,2,0)</f>
        <v>MB1.1</v>
      </c>
      <c r="K1195" s="590">
        <f>VLOOKUP(G1195,'BANG THAM CHIEU'!$E$4:F2257,2,0)*H1195</f>
        <v>130000</v>
      </c>
      <c r="L1195" s="598">
        <f t="shared" si="18"/>
        <v>5.6019994828923556</v>
      </c>
      <c r="M1195" s="53" t="s">
        <v>9530</v>
      </c>
      <c r="N1195" s="31" t="s">
        <v>6949</v>
      </c>
      <c r="O1195" s="527">
        <v>44396</v>
      </c>
      <c r="P1195" s="529" t="s">
        <v>10665</v>
      </c>
      <c r="Q1195" s="122" t="s">
        <v>10628</v>
      </c>
      <c r="R1195" s="123">
        <v>7</v>
      </c>
      <c r="S1195" s="122" t="s">
        <v>7615</v>
      </c>
      <c r="T1195" s="396" t="s">
        <v>8693</v>
      </c>
      <c r="V1195"/>
    </row>
    <row r="1196" spans="1:22" x14ac:dyDescent="0.25">
      <c r="A1196" s="31">
        <v>3848</v>
      </c>
      <c r="B1196" s="33" t="s">
        <v>300</v>
      </c>
      <c r="C1196" s="53" t="s">
        <v>10714</v>
      </c>
      <c r="D1196" s="34" t="s">
        <v>301</v>
      </c>
      <c r="E1196" s="35" t="s">
        <v>10</v>
      </c>
      <c r="F1196" s="54">
        <v>84</v>
      </c>
      <c r="G1196" s="372" t="str">
        <f>VLOOKUP(N1196,'BANG THAM CHIEU'!C:E,3,0)</f>
        <v>ID055609</v>
      </c>
      <c r="H1196" s="53">
        <v>2</v>
      </c>
      <c r="J1196" s="10" t="str">
        <f>VLOOKUP(N1196,'BANG THAM CHIEU'!C:E,2,0)</f>
        <v>MB1.1</v>
      </c>
      <c r="K1196" s="590">
        <f>VLOOKUP(G1196,'BANG THAM CHIEU'!$E$4:F2258,2,0)*H1196</f>
        <v>190000</v>
      </c>
      <c r="L1196" s="598">
        <f t="shared" si="18"/>
        <v>8.1875377057657506</v>
      </c>
      <c r="M1196" s="53" t="s">
        <v>9530</v>
      </c>
      <c r="N1196" s="31" t="s">
        <v>7897</v>
      </c>
      <c r="O1196" s="527">
        <v>44396</v>
      </c>
      <c r="P1196" s="529" t="s">
        <v>10665</v>
      </c>
      <c r="Q1196" s="122" t="s">
        <v>10628</v>
      </c>
      <c r="R1196" s="123">
        <v>7</v>
      </c>
      <c r="S1196" s="122" t="s">
        <v>7615</v>
      </c>
      <c r="T1196" s="396" t="s">
        <v>8693</v>
      </c>
      <c r="V1196"/>
    </row>
    <row r="1197" spans="1:22" x14ac:dyDescent="0.25">
      <c r="A1197" s="31">
        <v>3848</v>
      </c>
      <c r="B1197" s="33" t="s">
        <v>300</v>
      </c>
      <c r="C1197" s="53" t="s">
        <v>10714</v>
      </c>
      <c r="D1197" s="34" t="s">
        <v>301</v>
      </c>
      <c r="E1197" s="35" t="s">
        <v>10</v>
      </c>
      <c r="F1197" s="54">
        <v>85</v>
      </c>
      <c r="G1197" s="372" t="e">
        <f>VLOOKUP(N1197,'BANG THAM CHIEU'!C:E,3,0)</f>
        <v>#N/A</v>
      </c>
      <c r="H1197" s="53">
        <v>10</v>
      </c>
      <c r="J1197" s="10" t="e">
        <f>VLOOKUP(N1197,'BANG THAM CHIEU'!C:E,2,0)</f>
        <v>#N/A</v>
      </c>
      <c r="K1197" s="590" t="e">
        <f>VLOOKUP(G1197,'BANG THAM CHIEU'!$E$4:F2259,2,0)*H1197</f>
        <v>#N/A</v>
      </c>
      <c r="L1197" s="598" t="e">
        <f t="shared" si="18"/>
        <v>#N/A</v>
      </c>
      <c r="M1197" s="53" t="s">
        <v>9530</v>
      </c>
      <c r="N1197" s="31" t="s">
        <v>1430</v>
      </c>
      <c r="O1197" s="527">
        <v>44396</v>
      </c>
      <c r="P1197" s="529" t="s">
        <v>10665</v>
      </c>
      <c r="Q1197" s="122" t="s">
        <v>10628</v>
      </c>
      <c r="R1197" s="123">
        <v>7</v>
      </c>
      <c r="S1197" s="122" t="s">
        <v>7615</v>
      </c>
      <c r="T1197" s="396" t="s">
        <v>8693</v>
      </c>
      <c r="V1197"/>
    </row>
    <row r="1198" spans="1:22" x14ac:dyDescent="0.25">
      <c r="A1198" s="31">
        <v>3848</v>
      </c>
      <c r="B1198" s="33" t="s">
        <v>300</v>
      </c>
      <c r="C1198" s="53" t="s">
        <v>10714</v>
      </c>
      <c r="D1198" s="34" t="s">
        <v>301</v>
      </c>
      <c r="E1198" s="35" t="s">
        <v>10</v>
      </c>
      <c r="F1198" s="54">
        <v>86</v>
      </c>
      <c r="G1198" s="372" t="str">
        <f>VLOOKUP(N1198,'BANG THAM CHIEU'!C:E,3,0)</f>
        <v>ID057319</v>
      </c>
      <c r="H1198" s="53">
        <v>1</v>
      </c>
      <c r="J1198" s="10" t="str">
        <f>VLOOKUP(N1198,'BANG THAM CHIEU'!C:E,2,0)</f>
        <v>MB2.3</v>
      </c>
      <c r="K1198" s="590">
        <f>VLOOKUP(G1198,'BANG THAM CHIEU'!$E$4:F2260,2,0)*H1198</f>
        <v>65000</v>
      </c>
      <c r="L1198" s="598">
        <f t="shared" si="18"/>
        <v>2.8009997414461778</v>
      </c>
      <c r="M1198" s="53" t="s">
        <v>9530</v>
      </c>
      <c r="N1198" s="31" t="s">
        <v>6954</v>
      </c>
      <c r="O1198" s="527">
        <v>44396</v>
      </c>
      <c r="P1198" s="529" t="s">
        <v>10665</v>
      </c>
      <c r="Q1198" s="122" t="s">
        <v>10628</v>
      </c>
      <c r="R1198" s="123">
        <v>7</v>
      </c>
      <c r="S1198" s="122" t="s">
        <v>7615</v>
      </c>
      <c r="T1198" s="396" t="s">
        <v>8693</v>
      </c>
      <c r="V1198"/>
    </row>
    <row r="1199" spans="1:22" x14ac:dyDescent="0.25">
      <c r="A1199" s="31">
        <v>3848</v>
      </c>
      <c r="B1199" s="33" t="s">
        <v>300</v>
      </c>
      <c r="C1199" s="53" t="s">
        <v>10714</v>
      </c>
      <c r="D1199" s="34" t="s">
        <v>301</v>
      </c>
      <c r="E1199" s="35" t="s">
        <v>10</v>
      </c>
      <c r="F1199" s="54">
        <v>87</v>
      </c>
      <c r="G1199" s="372" t="str">
        <f>VLOOKUP(N1199,'BANG THAM CHIEU'!C:E,3,0)</f>
        <v>ID055518</v>
      </c>
      <c r="H1199" s="53">
        <v>10</v>
      </c>
      <c r="J1199" s="10" t="str">
        <f>VLOOKUP(N1199,'BANG THAM CHIEU'!C:E,2,0)</f>
        <v>MB1.1</v>
      </c>
      <c r="K1199" s="590">
        <f>VLOOKUP(G1199,'BANG THAM CHIEU'!$E$4:F2261,2,0)*H1199</f>
        <v>252740</v>
      </c>
      <c r="L1199" s="598">
        <f t="shared" si="18"/>
        <v>10.89114884081703</v>
      </c>
      <c r="M1199" s="53" t="s">
        <v>9530</v>
      </c>
      <c r="N1199" s="31" t="s">
        <v>7899</v>
      </c>
      <c r="O1199" s="527">
        <v>44396</v>
      </c>
      <c r="P1199" s="529" t="s">
        <v>10665</v>
      </c>
      <c r="Q1199" s="122" t="s">
        <v>10628</v>
      </c>
      <c r="R1199" s="123">
        <v>7</v>
      </c>
      <c r="S1199" s="122" t="s">
        <v>7615</v>
      </c>
      <c r="T1199" s="396" t="s">
        <v>8693</v>
      </c>
      <c r="V1199"/>
    </row>
    <row r="1200" spans="1:22" x14ac:dyDescent="0.25">
      <c r="A1200" s="31">
        <v>3848</v>
      </c>
      <c r="B1200" s="33" t="s">
        <v>300</v>
      </c>
      <c r="C1200" s="53" t="s">
        <v>10714</v>
      </c>
      <c r="D1200" s="34" t="s">
        <v>301</v>
      </c>
      <c r="E1200" s="35" t="s">
        <v>10</v>
      </c>
      <c r="F1200" s="54">
        <v>88</v>
      </c>
      <c r="G1200" s="372" t="str">
        <f>VLOOKUP(N1200,'BANG THAM CHIEU'!C:E,3,0)</f>
        <v>ID055519</v>
      </c>
      <c r="H1200" s="53">
        <v>10</v>
      </c>
      <c r="J1200" s="10" t="str">
        <f>VLOOKUP(N1200,'BANG THAM CHIEU'!C:E,2,0)</f>
        <v>MB1.1</v>
      </c>
      <c r="K1200" s="590">
        <f>VLOOKUP(G1200,'BANG THAM CHIEU'!$E$4:F2262,2,0)*H1200</f>
        <v>288110</v>
      </c>
      <c r="L1200" s="598">
        <f t="shared" si="18"/>
        <v>12.415323623200896</v>
      </c>
      <c r="M1200" s="53" t="s">
        <v>9530</v>
      </c>
      <c r="N1200" s="31" t="s">
        <v>7900</v>
      </c>
      <c r="O1200" s="527">
        <v>44396</v>
      </c>
      <c r="P1200" s="529" t="s">
        <v>10665</v>
      </c>
      <c r="Q1200" s="122" t="s">
        <v>10628</v>
      </c>
      <c r="R1200" s="123">
        <v>7</v>
      </c>
      <c r="S1200" s="122" t="s">
        <v>7615</v>
      </c>
      <c r="T1200" s="396" t="s">
        <v>8693</v>
      </c>
      <c r="V1200"/>
    </row>
    <row r="1201" spans="1:22" x14ac:dyDescent="0.25">
      <c r="A1201" s="31">
        <v>3848</v>
      </c>
      <c r="B1201" s="33" t="s">
        <v>300</v>
      </c>
      <c r="C1201" s="53" t="s">
        <v>10714</v>
      </c>
      <c r="D1201" s="34" t="s">
        <v>301</v>
      </c>
      <c r="E1201" s="35" t="s">
        <v>10</v>
      </c>
      <c r="F1201" s="54">
        <v>89</v>
      </c>
      <c r="G1201" s="372" t="str">
        <f>VLOOKUP(N1201,'BANG THAM CHIEU'!C:E,3,0)</f>
        <v>ID055283</v>
      </c>
      <c r="H1201" s="53">
        <v>1</v>
      </c>
      <c r="J1201" s="10" t="str">
        <f>VLOOKUP(N1201,'BANG THAM CHIEU'!C:E,2,0)</f>
        <v>MB1.1</v>
      </c>
      <c r="K1201" s="590">
        <f>VLOOKUP(G1201,'BANG THAM CHIEU'!$E$4:F2263,2,0)*H1201</f>
        <v>15000</v>
      </c>
      <c r="L1201" s="598">
        <f t="shared" si="18"/>
        <v>0.64638455571834874</v>
      </c>
      <c r="M1201" s="53" t="s">
        <v>9530</v>
      </c>
      <c r="N1201" s="31" t="s">
        <v>9651</v>
      </c>
      <c r="O1201" s="527">
        <v>44396</v>
      </c>
      <c r="P1201" s="529" t="s">
        <v>10665</v>
      </c>
      <c r="Q1201" s="122" t="s">
        <v>10628</v>
      </c>
      <c r="R1201" s="123">
        <v>7</v>
      </c>
      <c r="S1201" s="122" t="s">
        <v>7615</v>
      </c>
      <c r="T1201" s="396" t="s">
        <v>8693</v>
      </c>
      <c r="V1201"/>
    </row>
    <row r="1202" spans="1:22" x14ac:dyDescent="0.25">
      <c r="A1202" s="31">
        <v>3848</v>
      </c>
      <c r="B1202" s="33" t="s">
        <v>300</v>
      </c>
      <c r="C1202" s="53" t="s">
        <v>10714</v>
      </c>
      <c r="D1202" s="34" t="s">
        <v>301</v>
      </c>
      <c r="E1202" s="35" t="s">
        <v>10</v>
      </c>
      <c r="F1202" s="54">
        <v>90</v>
      </c>
      <c r="G1202" s="372" t="str">
        <f>VLOOKUP(N1202,'BANG THAM CHIEU'!C:E,3,0)</f>
        <v>ID055554</v>
      </c>
      <c r="H1202" s="53">
        <v>6</v>
      </c>
      <c r="J1202" s="10" t="str">
        <f>VLOOKUP(N1202,'BANG THAM CHIEU'!C:E,2,0)</f>
        <v>MB1.3</v>
      </c>
      <c r="K1202" s="590">
        <f>VLOOKUP(G1202,'BANG THAM CHIEU'!$E$4:F2264,2,0)*H1202</f>
        <v>72000</v>
      </c>
      <c r="L1202" s="598">
        <f t="shared" si="18"/>
        <v>3.1026458674480737</v>
      </c>
      <c r="M1202" s="53" t="s">
        <v>9530</v>
      </c>
      <c r="N1202" s="31" t="s">
        <v>7242</v>
      </c>
      <c r="O1202" s="527">
        <v>44397</v>
      </c>
      <c r="P1202" s="529" t="s">
        <v>10665</v>
      </c>
      <c r="Q1202" s="122" t="s">
        <v>10628</v>
      </c>
      <c r="R1202" s="123">
        <v>7</v>
      </c>
      <c r="S1202" s="122" t="s">
        <v>7619</v>
      </c>
      <c r="T1202" s="396" t="s">
        <v>10258</v>
      </c>
      <c r="V1202"/>
    </row>
    <row r="1203" spans="1:22" x14ac:dyDescent="0.25">
      <c r="A1203" s="31">
        <v>3848</v>
      </c>
      <c r="B1203" s="33" t="s">
        <v>300</v>
      </c>
      <c r="C1203" s="53" t="s">
        <v>10714</v>
      </c>
      <c r="D1203" s="34" t="s">
        <v>301</v>
      </c>
      <c r="E1203" s="35" t="s">
        <v>10</v>
      </c>
      <c r="F1203" s="54">
        <v>91</v>
      </c>
      <c r="G1203" s="372" t="str">
        <f>VLOOKUP(N1203,'BANG THAM CHIEU'!C:E,3,0)</f>
        <v>ID055553</v>
      </c>
      <c r="H1203" s="53">
        <v>6</v>
      </c>
      <c r="J1203" s="10" t="str">
        <f>VLOOKUP(N1203,'BANG THAM CHIEU'!C:E,2,0)</f>
        <v>MB1.3</v>
      </c>
      <c r="K1203" s="590">
        <f>VLOOKUP(G1203,'BANG THAM CHIEU'!$E$4:F2265,2,0)*H1203</f>
        <v>38736</v>
      </c>
      <c r="L1203" s="598">
        <f t="shared" si="18"/>
        <v>1.6692234766870637</v>
      </c>
      <c r="M1203" s="53" t="s">
        <v>9530</v>
      </c>
      <c r="N1203" s="31" t="s">
        <v>7243</v>
      </c>
      <c r="O1203" s="527">
        <v>44397</v>
      </c>
      <c r="P1203" s="529" t="s">
        <v>10665</v>
      </c>
      <c r="Q1203" s="122" t="s">
        <v>10628</v>
      </c>
      <c r="R1203" s="123">
        <v>7</v>
      </c>
      <c r="S1203" s="122" t="s">
        <v>7619</v>
      </c>
      <c r="T1203" s="396" t="s">
        <v>10258</v>
      </c>
      <c r="V1203"/>
    </row>
    <row r="1204" spans="1:22" x14ac:dyDescent="0.25">
      <c r="A1204" s="31">
        <v>3848</v>
      </c>
      <c r="B1204" s="33" t="s">
        <v>300</v>
      </c>
      <c r="C1204" s="53" t="s">
        <v>10714</v>
      </c>
      <c r="D1204" s="34" t="s">
        <v>301</v>
      </c>
      <c r="E1204" s="35" t="s">
        <v>10</v>
      </c>
      <c r="F1204" s="54">
        <v>92</v>
      </c>
      <c r="G1204" s="372" t="str">
        <f>VLOOKUP(N1204,'BANG THAM CHIEU'!C:E,3,0)</f>
        <v>ID057319</v>
      </c>
      <c r="H1204" s="53">
        <v>1</v>
      </c>
      <c r="J1204" s="10" t="str">
        <f>VLOOKUP(N1204,'BANG THAM CHIEU'!C:E,2,0)</f>
        <v>MB2.3</v>
      </c>
      <c r="K1204" s="590">
        <f>VLOOKUP(G1204,'BANG THAM CHIEU'!$E$4:F2266,2,0)*H1204</f>
        <v>65000</v>
      </c>
      <c r="L1204" s="598">
        <f t="shared" si="18"/>
        <v>2.8009997414461778</v>
      </c>
      <c r="M1204" s="53" t="s">
        <v>9530</v>
      </c>
      <c r="N1204" s="31" t="s">
        <v>6954</v>
      </c>
      <c r="O1204" s="527">
        <v>44397</v>
      </c>
      <c r="P1204" s="529" t="s">
        <v>10665</v>
      </c>
      <c r="Q1204" s="122" t="s">
        <v>10628</v>
      </c>
      <c r="R1204" s="123">
        <v>7</v>
      </c>
      <c r="S1204" s="122" t="s">
        <v>7619</v>
      </c>
      <c r="T1204" s="396" t="s">
        <v>8693</v>
      </c>
      <c r="V1204"/>
    </row>
    <row r="1205" spans="1:22" x14ac:dyDescent="0.25">
      <c r="A1205" s="31">
        <v>3848</v>
      </c>
      <c r="B1205" s="33" t="s">
        <v>300</v>
      </c>
      <c r="C1205" s="53" t="s">
        <v>10714</v>
      </c>
      <c r="D1205" s="34" t="s">
        <v>301</v>
      </c>
      <c r="E1205" s="35" t="s">
        <v>10</v>
      </c>
      <c r="F1205" s="54">
        <v>93</v>
      </c>
      <c r="G1205" s="372" t="str">
        <f>VLOOKUP(N1205,'BANG THAM CHIEU'!C:E,3,0)</f>
        <v>ID055281</v>
      </c>
      <c r="H1205" s="53">
        <v>10</v>
      </c>
      <c r="J1205" s="10" t="str">
        <f>VLOOKUP(N1205,'BANG THAM CHIEU'!C:E,2,0)</f>
        <v>MB3.3</v>
      </c>
      <c r="K1205" s="590">
        <f>VLOOKUP(G1205,'BANG THAM CHIEU'!$E$4:F2267,2,0)*H1205</f>
        <v>300000</v>
      </c>
      <c r="L1205" s="598">
        <f t="shared" si="18"/>
        <v>12.927691114366974</v>
      </c>
      <c r="M1205" s="53" t="s">
        <v>9530</v>
      </c>
      <c r="N1205" s="31" t="s">
        <v>4540</v>
      </c>
      <c r="O1205" s="527">
        <v>44397</v>
      </c>
      <c r="P1205" s="529" t="s">
        <v>10665</v>
      </c>
      <c r="Q1205" s="122" t="s">
        <v>10628</v>
      </c>
      <c r="R1205" s="123">
        <v>7</v>
      </c>
      <c r="S1205" s="122" t="s">
        <v>7619</v>
      </c>
      <c r="T1205" s="396" t="s">
        <v>10649</v>
      </c>
      <c r="V1205"/>
    </row>
    <row r="1206" spans="1:22" x14ac:dyDescent="0.25">
      <c r="A1206" s="31">
        <v>3848</v>
      </c>
      <c r="B1206" s="33" t="s">
        <v>300</v>
      </c>
      <c r="C1206" s="53" t="s">
        <v>10714</v>
      </c>
      <c r="D1206" s="34" t="s">
        <v>301</v>
      </c>
      <c r="E1206" s="35" t="s">
        <v>10</v>
      </c>
      <c r="F1206" s="54">
        <v>94</v>
      </c>
      <c r="G1206" s="372" t="str">
        <f>VLOOKUP(N1206,'BANG THAM CHIEU'!C:E,3,0)</f>
        <v>ID055540</v>
      </c>
      <c r="H1206" s="53">
        <v>1</v>
      </c>
      <c r="J1206" s="10" t="str">
        <f>VLOOKUP(N1206,'BANG THAM CHIEU'!C:E,2,0)</f>
        <v>MC1.2</v>
      </c>
      <c r="K1206" s="590">
        <f>VLOOKUP(G1206,'BANG THAM CHIEU'!$E$4:F2268,2,0)*H1206</f>
        <v>100000</v>
      </c>
      <c r="L1206" s="598">
        <f t="shared" si="18"/>
        <v>4.3092303714556577</v>
      </c>
      <c r="M1206" s="53" t="s">
        <v>9530</v>
      </c>
      <c r="N1206" s="31" t="s">
        <v>6379</v>
      </c>
      <c r="O1206" s="527">
        <v>44397</v>
      </c>
      <c r="P1206" s="529" t="s">
        <v>10665</v>
      </c>
      <c r="Q1206" s="122" t="s">
        <v>10628</v>
      </c>
      <c r="R1206" s="123">
        <v>7</v>
      </c>
      <c r="S1206" s="122" t="s">
        <v>7619</v>
      </c>
      <c r="T1206" s="396" t="s">
        <v>10649</v>
      </c>
      <c r="V1206"/>
    </row>
    <row r="1207" spans="1:22" x14ac:dyDescent="0.25">
      <c r="A1207" s="31">
        <v>3848</v>
      </c>
      <c r="B1207" s="33" t="s">
        <v>300</v>
      </c>
      <c r="C1207" s="53" t="s">
        <v>10714</v>
      </c>
      <c r="D1207" s="34" t="s">
        <v>301</v>
      </c>
      <c r="E1207" s="35" t="s">
        <v>10</v>
      </c>
      <c r="F1207" s="54">
        <v>95</v>
      </c>
      <c r="G1207" s="372" t="str">
        <f>VLOOKUP(N1207,'BANG THAM CHIEU'!C:E,3,0)</f>
        <v>ID055277</v>
      </c>
      <c r="H1207" s="53">
        <v>1</v>
      </c>
      <c r="J1207" s="10" t="str">
        <f>VLOOKUP(N1207,'BANG THAM CHIEU'!C:E,2,0)</f>
        <v>MB1.1</v>
      </c>
      <c r="K1207" s="590">
        <f>VLOOKUP(G1207,'BANG THAM CHIEU'!$E$4:F2269,2,0)*H1207</f>
        <v>250000</v>
      </c>
      <c r="L1207" s="598">
        <f t="shared" si="18"/>
        <v>10.773075928639145</v>
      </c>
      <c r="M1207" s="53" t="s">
        <v>9530</v>
      </c>
      <c r="N1207" s="31" t="s">
        <v>6950</v>
      </c>
      <c r="O1207" s="527">
        <v>44397</v>
      </c>
      <c r="P1207" s="529" t="s">
        <v>10665</v>
      </c>
      <c r="Q1207" s="122" t="s">
        <v>10628</v>
      </c>
      <c r="R1207" s="123">
        <v>7</v>
      </c>
      <c r="S1207" s="122" t="s">
        <v>7619</v>
      </c>
      <c r="T1207" s="396" t="s">
        <v>10649</v>
      </c>
      <c r="V1207"/>
    </row>
    <row r="1208" spans="1:22" x14ac:dyDescent="0.25">
      <c r="A1208" s="31">
        <v>3848</v>
      </c>
      <c r="B1208" s="33" t="s">
        <v>300</v>
      </c>
      <c r="C1208" s="53" t="s">
        <v>10714</v>
      </c>
      <c r="D1208" s="34" t="s">
        <v>301</v>
      </c>
      <c r="E1208" s="35" t="s">
        <v>10</v>
      </c>
      <c r="F1208" s="54">
        <v>96</v>
      </c>
      <c r="G1208" s="372" t="str">
        <f>VLOOKUP(N1208,'BANG THAM CHIEU'!C:E,3,0)</f>
        <v>ID057293</v>
      </c>
      <c r="H1208" s="53">
        <v>1</v>
      </c>
      <c r="J1208" s="10" t="str">
        <f>VLOOKUP(N1208,'BANG THAM CHIEU'!C:E,2,0)</f>
        <v>MB1.1</v>
      </c>
      <c r="K1208" s="590">
        <f>VLOOKUP(G1208,'BANG THAM CHIEU'!$E$4:F2270,2,0)*H1208</f>
        <v>60000</v>
      </c>
      <c r="L1208" s="598">
        <f t="shared" si="18"/>
        <v>2.585538222873395</v>
      </c>
      <c r="M1208" s="53" t="s">
        <v>9530</v>
      </c>
      <c r="N1208" s="31" t="s">
        <v>10318</v>
      </c>
      <c r="O1208" s="527">
        <v>44397</v>
      </c>
      <c r="P1208" s="529" t="s">
        <v>10665</v>
      </c>
      <c r="Q1208" s="122" t="s">
        <v>10628</v>
      </c>
      <c r="R1208" s="123">
        <v>7</v>
      </c>
      <c r="S1208" s="122" t="s">
        <v>7619</v>
      </c>
      <c r="T1208" s="396" t="s">
        <v>10649</v>
      </c>
      <c r="V1208"/>
    </row>
    <row r="1209" spans="1:22" x14ac:dyDescent="0.25">
      <c r="A1209" s="31">
        <v>3848</v>
      </c>
      <c r="B1209" s="33" t="s">
        <v>300</v>
      </c>
      <c r="C1209" s="53" t="s">
        <v>10714</v>
      </c>
      <c r="D1209" s="34" t="s">
        <v>301</v>
      </c>
      <c r="E1209" s="35" t="s">
        <v>10</v>
      </c>
      <c r="F1209" s="54">
        <v>97</v>
      </c>
      <c r="G1209" s="372" t="e">
        <f>VLOOKUP(N1209,'BANG THAM CHIEU'!C:E,3,0)</f>
        <v>#N/A</v>
      </c>
      <c r="H1209" s="53">
        <v>1</v>
      </c>
      <c r="J1209" s="10" t="e">
        <f>VLOOKUP(N1209,'BANG THAM CHIEU'!C:E,2,0)</f>
        <v>#N/A</v>
      </c>
      <c r="K1209" s="590" t="e">
        <f>VLOOKUP(G1209,'BANG THAM CHIEU'!$E$4:F2271,2,0)*H1209</f>
        <v>#N/A</v>
      </c>
      <c r="L1209" s="598" t="e">
        <f t="shared" si="18"/>
        <v>#N/A</v>
      </c>
      <c r="M1209" s="53" t="s">
        <v>9530</v>
      </c>
      <c r="N1209" s="31" t="s">
        <v>7864</v>
      </c>
      <c r="O1209" s="527">
        <v>44397</v>
      </c>
      <c r="P1209" s="529" t="s">
        <v>10665</v>
      </c>
      <c r="Q1209" s="122" t="s">
        <v>10628</v>
      </c>
      <c r="R1209" s="123">
        <v>7</v>
      </c>
      <c r="S1209" s="122" t="s">
        <v>7619</v>
      </c>
      <c r="T1209" s="396" t="s">
        <v>10649</v>
      </c>
      <c r="V1209"/>
    </row>
    <row r="1210" spans="1:22" x14ac:dyDescent="0.25">
      <c r="A1210" s="31">
        <v>3848</v>
      </c>
      <c r="B1210" s="33" t="s">
        <v>300</v>
      </c>
      <c r="C1210" s="53" t="s">
        <v>10714</v>
      </c>
      <c r="D1210" s="34" t="s">
        <v>301</v>
      </c>
      <c r="E1210" s="35" t="s">
        <v>10</v>
      </c>
      <c r="F1210" s="54">
        <v>98</v>
      </c>
      <c r="G1210" s="372" t="str">
        <f>VLOOKUP(N1210,'BANG THAM CHIEU'!C:E,3,0)</f>
        <v>ID055806</v>
      </c>
      <c r="H1210" s="53">
        <v>2</v>
      </c>
      <c r="J1210" s="10" t="str">
        <f>VLOOKUP(N1210,'BANG THAM CHIEU'!C:E,2,0)</f>
        <v>MB3.2</v>
      </c>
      <c r="K1210" s="590">
        <f>VLOOKUP(G1210,'BANG THAM CHIEU'!$E$4:F2272,2,0)*H1210</f>
        <v>316000</v>
      </c>
      <c r="L1210" s="598">
        <f t="shared" si="18"/>
        <v>13.61716797379988</v>
      </c>
      <c r="M1210" s="53" t="s">
        <v>9530</v>
      </c>
      <c r="N1210" s="332" t="s">
        <v>10717</v>
      </c>
      <c r="O1210" s="527">
        <v>44397</v>
      </c>
      <c r="P1210" s="529" t="s">
        <v>10665</v>
      </c>
      <c r="Q1210" s="122" t="s">
        <v>10628</v>
      </c>
      <c r="R1210" s="123">
        <v>7</v>
      </c>
      <c r="S1210" s="122" t="s">
        <v>7619</v>
      </c>
      <c r="T1210" s="396" t="s">
        <v>10649</v>
      </c>
      <c r="V1210"/>
    </row>
    <row r="1211" spans="1:22" x14ac:dyDescent="0.25">
      <c r="A1211" s="31">
        <v>3848</v>
      </c>
      <c r="B1211" s="33" t="s">
        <v>300</v>
      </c>
      <c r="C1211" s="53" t="s">
        <v>10714</v>
      </c>
      <c r="D1211" s="34" t="s">
        <v>301</v>
      </c>
      <c r="E1211" s="35" t="s">
        <v>10</v>
      </c>
      <c r="F1211" s="54">
        <v>99</v>
      </c>
      <c r="G1211" s="372" t="str">
        <f>VLOOKUP(N1211,'BANG THAM CHIEU'!C:E,3,0)</f>
        <v>ID056990</v>
      </c>
      <c r="H1211" s="53">
        <v>2</v>
      </c>
      <c r="J1211" s="10" t="str">
        <f>VLOOKUP(N1211,'BANG THAM CHIEU'!C:E,2,0)</f>
        <v>MB4.2</v>
      </c>
      <c r="K1211" s="590">
        <f>VLOOKUP(G1211,'BANG THAM CHIEU'!$E$4:F2273,2,0)*H1211</f>
        <v>136000</v>
      </c>
      <c r="L1211" s="598">
        <f t="shared" si="18"/>
        <v>5.8605533051796952</v>
      </c>
      <c r="M1211" s="53" t="s">
        <v>9530</v>
      </c>
      <c r="N1211" s="31" t="s">
        <v>4412</v>
      </c>
      <c r="O1211" s="527">
        <v>44397</v>
      </c>
      <c r="P1211" s="529" t="s">
        <v>10665</v>
      </c>
      <c r="Q1211" s="122" t="s">
        <v>10628</v>
      </c>
      <c r="R1211" s="123">
        <v>7</v>
      </c>
      <c r="S1211" s="122" t="s">
        <v>7619</v>
      </c>
      <c r="T1211" s="396" t="s">
        <v>10649</v>
      </c>
      <c r="V1211"/>
    </row>
    <row r="1212" spans="1:22" x14ac:dyDescent="0.25">
      <c r="A1212" s="31">
        <v>3848</v>
      </c>
      <c r="B1212" s="33" t="s">
        <v>300</v>
      </c>
      <c r="C1212" s="53" t="s">
        <v>10714</v>
      </c>
      <c r="D1212" s="34" t="s">
        <v>301</v>
      </c>
      <c r="E1212" s="35" t="s">
        <v>10</v>
      </c>
      <c r="F1212" s="54">
        <v>100</v>
      </c>
      <c r="G1212" s="372" t="str">
        <f>VLOOKUP(N1212,'BANG THAM CHIEU'!C:E,3,0)</f>
        <v>ID055554</v>
      </c>
      <c r="H1212" s="53">
        <v>3</v>
      </c>
      <c r="J1212" s="10" t="str">
        <f>VLOOKUP(N1212,'BANG THAM CHIEU'!C:E,2,0)</f>
        <v>MB1.3</v>
      </c>
      <c r="K1212" s="590">
        <f>VLOOKUP(G1212,'BANG THAM CHIEU'!$E$4:F2274,2,0)*H1212</f>
        <v>36000</v>
      </c>
      <c r="L1212" s="598">
        <f t="shared" si="18"/>
        <v>1.5513229337240368</v>
      </c>
      <c r="M1212" s="53" t="s">
        <v>9530</v>
      </c>
      <c r="N1212" s="31" t="s">
        <v>7242</v>
      </c>
      <c r="O1212" s="527">
        <v>44397</v>
      </c>
      <c r="P1212" s="529" t="s">
        <v>10665</v>
      </c>
      <c r="Q1212" s="122" t="s">
        <v>10628</v>
      </c>
      <c r="R1212" s="123">
        <v>7</v>
      </c>
      <c r="S1212" s="122" t="s">
        <v>10653</v>
      </c>
      <c r="T1212" s="396" t="s">
        <v>10654</v>
      </c>
      <c r="V1212"/>
    </row>
    <row r="1213" spans="1:22" x14ac:dyDescent="0.25">
      <c r="A1213" s="31">
        <v>3848</v>
      </c>
      <c r="B1213" s="33" t="s">
        <v>300</v>
      </c>
      <c r="C1213" s="53" t="s">
        <v>10714</v>
      </c>
      <c r="D1213" s="34" t="s">
        <v>301</v>
      </c>
      <c r="E1213" s="35" t="s">
        <v>10</v>
      </c>
      <c r="F1213" s="54">
        <v>101</v>
      </c>
      <c r="G1213" s="372" t="str">
        <f>VLOOKUP(N1213,'BANG THAM CHIEU'!C:E,3,0)</f>
        <v>ID057313</v>
      </c>
      <c r="H1213" s="53">
        <v>1</v>
      </c>
      <c r="J1213" s="10" t="str">
        <f>VLOOKUP(N1213,'BANG THAM CHIEU'!C:E,2,0)</f>
        <v>MB1.1</v>
      </c>
      <c r="K1213" s="590">
        <f>VLOOKUP(G1213,'BANG THAM CHIEU'!$E$4:F2275,2,0)*H1213</f>
        <v>130000</v>
      </c>
      <c r="L1213" s="598">
        <f t="shared" si="18"/>
        <v>5.6019994828923556</v>
      </c>
      <c r="M1213" s="53" t="s">
        <v>9530</v>
      </c>
      <c r="N1213" s="31" t="s">
        <v>6949</v>
      </c>
      <c r="O1213" s="527">
        <v>44398</v>
      </c>
      <c r="P1213" s="529" t="s">
        <v>10665</v>
      </c>
      <c r="Q1213" s="122" t="s">
        <v>10628</v>
      </c>
      <c r="R1213" s="123">
        <v>7</v>
      </c>
      <c r="S1213" s="122" t="s">
        <v>8816</v>
      </c>
      <c r="T1213" s="396" t="s">
        <v>9846</v>
      </c>
      <c r="V1213"/>
    </row>
    <row r="1214" spans="1:22" x14ac:dyDescent="0.25">
      <c r="A1214" s="31">
        <v>3848</v>
      </c>
      <c r="B1214" s="33" t="s">
        <v>300</v>
      </c>
      <c r="C1214" s="53" t="s">
        <v>10714</v>
      </c>
      <c r="D1214" s="34" t="s">
        <v>301</v>
      </c>
      <c r="E1214" s="35" t="s">
        <v>10</v>
      </c>
      <c r="F1214" s="54">
        <v>102</v>
      </c>
      <c r="G1214" s="372" t="str">
        <f>VLOOKUP(N1214,'BANG THAM CHIEU'!C:E,3,0)</f>
        <v>ID057293</v>
      </c>
      <c r="H1214" s="53">
        <v>1</v>
      </c>
      <c r="J1214" s="10" t="str">
        <f>VLOOKUP(N1214,'BANG THAM CHIEU'!C:E,2,0)</f>
        <v>MB1.1</v>
      </c>
      <c r="K1214" s="590">
        <f>VLOOKUP(G1214,'BANG THAM CHIEU'!$E$4:F2276,2,0)*H1214</f>
        <v>60000</v>
      </c>
      <c r="L1214" s="598">
        <f t="shared" si="18"/>
        <v>2.585538222873395</v>
      </c>
      <c r="M1214" s="53" t="s">
        <v>9530</v>
      </c>
      <c r="N1214" s="31" t="s">
        <v>10318</v>
      </c>
      <c r="O1214" s="527">
        <v>44398</v>
      </c>
      <c r="P1214" s="529" t="s">
        <v>10665</v>
      </c>
      <c r="Q1214" s="122" t="s">
        <v>10628</v>
      </c>
      <c r="R1214" s="123">
        <v>7</v>
      </c>
      <c r="S1214" s="122" t="s">
        <v>8816</v>
      </c>
      <c r="T1214" s="396" t="s">
        <v>9846</v>
      </c>
      <c r="V1214"/>
    </row>
    <row r="1215" spans="1:22" x14ac:dyDescent="0.25">
      <c r="A1215" s="31">
        <v>3848</v>
      </c>
      <c r="B1215" s="33" t="s">
        <v>300</v>
      </c>
      <c r="C1215" s="53" t="s">
        <v>10714</v>
      </c>
      <c r="D1215" s="34" t="s">
        <v>301</v>
      </c>
      <c r="E1215" s="35" t="s">
        <v>10</v>
      </c>
      <c r="F1215" s="54">
        <v>103</v>
      </c>
      <c r="G1215" s="372" t="str">
        <f>VLOOKUP(N1215,'BANG THAM CHIEU'!C:E,3,0)</f>
        <v>ID055561</v>
      </c>
      <c r="H1215" s="53">
        <v>2</v>
      </c>
      <c r="J1215" s="10" t="str">
        <f>VLOOKUP(N1215,'BANG THAM CHIEU'!C:E,2,0)</f>
        <v>MB2.3</v>
      </c>
      <c r="K1215" s="590">
        <f>VLOOKUP(G1215,'BANG THAM CHIEU'!$E$4:F2277,2,0)*H1215</f>
        <v>90000</v>
      </c>
      <c r="L1215" s="598">
        <f t="shared" si="18"/>
        <v>3.878307334310092</v>
      </c>
      <c r="M1215" s="53" t="s">
        <v>9530</v>
      </c>
      <c r="N1215" s="31" t="s">
        <v>9308</v>
      </c>
      <c r="O1215" s="527">
        <v>44398</v>
      </c>
      <c r="P1215" s="529" t="s">
        <v>10665</v>
      </c>
      <c r="Q1215" s="122" t="s">
        <v>10628</v>
      </c>
      <c r="R1215" s="123">
        <v>7</v>
      </c>
      <c r="S1215" s="122" t="s">
        <v>7615</v>
      </c>
      <c r="T1215" s="396" t="s">
        <v>8693</v>
      </c>
      <c r="V1215"/>
    </row>
    <row r="1216" spans="1:22" x14ac:dyDescent="0.25">
      <c r="A1216" s="31">
        <v>3848</v>
      </c>
      <c r="B1216" s="33" t="s">
        <v>300</v>
      </c>
      <c r="C1216" s="53" t="s">
        <v>10714</v>
      </c>
      <c r="D1216" s="34" t="s">
        <v>301</v>
      </c>
      <c r="E1216" s="35" t="s">
        <v>10</v>
      </c>
      <c r="F1216" s="54">
        <v>104</v>
      </c>
      <c r="G1216" s="372" t="str">
        <f>VLOOKUP(N1216,'BANG THAM CHIEU'!C:E,3,0)</f>
        <v>ID055798</v>
      </c>
      <c r="H1216" s="53">
        <v>1</v>
      </c>
      <c r="J1216" s="10" t="str">
        <f>VLOOKUP(N1216,'BANG THAM CHIEU'!C:E,2,0)</f>
        <v>MC1.2</v>
      </c>
      <c r="K1216" s="590">
        <f>VLOOKUP(G1216,'BANG THAM CHIEU'!$E$4:F2278,2,0)*H1216</f>
        <v>400000</v>
      </c>
      <c r="L1216" s="598">
        <f t="shared" si="18"/>
        <v>17.236921485822631</v>
      </c>
      <c r="M1216" s="53" t="s">
        <v>9530</v>
      </c>
      <c r="N1216" s="31" t="s">
        <v>7903</v>
      </c>
      <c r="O1216" s="527">
        <v>44398</v>
      </c>
      <c r="P1216" s="529" t="s">
        <v>10665</v>
      </c>
      <c r="Q1216" s="122" t="s">
        <v>10628</v>
      </c>
      <c r="R1216" s="123">
        <v>7</v>
      </c>
      <c r="S1216" s="122" t="s">
        <v>7615</v>
      </c>
      <c r="T1216" s="396" t="s">
        <v>8693</v>
      </c>
      <c r="V1216"/>
    </row>
    <row r="1217" spans="1:22" x14ac:dyDescent="0.25">
      <c r="A1217" s="31">
        <v>3848</v>
      </c>
      <c r="B1217" s="33" t="s">
        <v>300</v>
      </c>
      <c r="C1217" s="53" t="s">
        <v>10714</v>
      </c>
      <c r="D1217" s="34" t="s">
        <v>301</v>
      </c>
      <c r="E1217" s="35" t="s">
        <v>10</v>
      </c>
      <c r="F1217" s="54">
        <v>105</v>
      </c>
      <c r="G1217" s="372" t="str">
        <f>VLOOKUP(N1217,'BANG THAM CHIEU'!C:E,3,0)</f>
        <v>ID055729</v>
      </c>
      <c r="H1217" s="53">
        <v>1</v>
      </c>
      <c r="J1217" s="10" t="str">
        <f>VLOOKUP(N1217,'BANG THAM CHIEU'!C:E,2,0)</f>
        <v>MC1.2</v>
      </c>
      <c r="K1217" s="590">
        <f>VLOOKUP(G1217,'BANG THAM CHIEU'!$E$4:F2279,2,0)*H1217</f>
        <v>1262982</v>
      </c>
      <c r="L1217" s="598">
        <f t="shared" si="18"/>
        <v>54.424803930018101</v>
      </c>
      <c r="M1217" s="53" t="s">
        <v>9530</v>
      </c>
      <c r="N1217" s="31" t="s">
        <v>7901</v>
      </c>
      <c r="O1217" s="527">
        <v>44398</v>
      </c>
      <c r="P1217" s="529" t="s">
        <v>10665</v>
      </c>
      <c r="Q1217" s="122" t="s">
        <v>10628</v>
      </c>
      <c r="R1217" s="123">
        <v>7</v>
      </c>
      <c r="S1217" s="122" t="s">
        <v>7615</v>
      </c>
      <c r="T1217" s="396" t="s">
        <v>8693</v>
      </c>
      <c r="V1217"/>
    </row>
    <row r="1218" spans="1:22" x14ac:dyDescent="0.25">
      <c r="A1218" s="31">
        <v>3848</v>
      </c>
      <c r="B1218" s="33" t="s">
        <v>300</v>
      </c>
      <c r="C1218" s="53" t="s">
        <v>10714</v>
      </c>
      <c r="D1218" s="34" t="s">
        <v>301</v>
      </c>
      <c r="E1218" s="35" t="s">
        <v>10</v>
      </c>
      <c r="F1218" s="54">
        <v>106</v>
      </c>
      <c r="G1218" s="372" t="str">
        <f>VLOOKUP(N1218,'BANG THAM CHIEU'!C:E,3,0)</f>
        <v>ID055267</v>
      </c>
      <c r="H1218" s="53">
        <v>5</v>
      </c>
      <c r="J1218" s="10" t="str">
        <f>VLOOKUP(N1218,'BANG THAM CHIEU'!C:E,2,0)</f>
        <v>MB2.3</v>
      </c>
      <c r="K1218" s="590">
        <f>VLOOKUP(G1218,'BANG THAM CHIEU'!$E$4:F2280,2,0)*H1218</f>
        <v>300000</v>
      </c>
      <c r="L1218" s="598">
        <f t="shared" si="18"/>
        <v>12.927691114366974</v>
      </c>
      <c r="M1218" s="53" t="s">
        <v>9530</v>
      </c>
      <c r="N1218" s="31" t="s">
        <v>7874</v>
      </c>
      <c r="O1218" s="527">
        <v>44398</v>
      </c>
      <c r="P1218" s="529" t="s">
        <v>10665</v>
      </c>
      <c r="Q1218" s="122" t="s">
        <v>10628</v>
      </c>
      <c r="R1218" s="123">
        <v>7</v>
      </c>
      <c r="S1218" s="122" t="s">
        <v>7615</v>
      </c>
      <c r="T1218" s="396" t="s">
        <v>10655</v>
      </c>
      <c r="V1218"/>
    </row>
    <row r="1219" spans="1:22" x14ac:dyDescent="0.25">
      <c r="A1219" s="31">
        <v>3848</v>
      </c>
      <c r="B1219" s="33" t="s">
        <v>300</v>
      </c>
      <c r="C1219" s="53" t="s">
        <v>10714</v>
      </c>
      <c r="D1219" s="34" t="s">
        <v>301</v>
      </c>
      <c r="E1219" s="35" t="s">
        <v>10</v>
      </c>
      <c r="F1219" s="54">
        <v>107</v>
      </c>
      <c r="G1219" s="372" t="str">
        <f>VLOOKUP(N1219,'BANG THAM CHIEU'!C:E,3,0)</f>
        <v>ID055736</v>
      </c>
      <c r="H1219" s="53">
        <v>2</v>
      </c>
      <c r="J1219" s="10" t="str">
        <f>VLOOKUP(N1219,'BANG THAM CHIEU'!C:E,2,0)</f>
        <v>MB1.5</v>
      </c>
      <c r="K1219" s="590">
        <f>VLOOKUP(G1219,'BANG THAM CHIEU'!$E$4:F2281,2,0)*H1219</f>
        <v>1040000</v>
      </c>
      <c r="L1219" s="598">
        <f t="shared" ref="L1219:L1282" si="19">K1219/23206</f>
        <v>44.815995863138845</v>
      </c>
      <c r="M1219" s="53" t="s">
        <v>9530</v>
      </c>
      <c r="N1219" s="31" t="s">
        <v>10059</v>
      </c>
      <c r="O1219" s="527">
        <v>44398</v>
      </c>
      <c r="P1219" s="529" t="s">
        <v>10665</v>
      </c>
      <c r="Q1219" s="122" t="s">
        <v>10628</v>
      </c>
      <c r="R1219" s="123">
        <v>7</v>
      </c>
      <c r="S1219" s="122" t="s">
        <v>7615</v>
      </c>
      <c r="T1219" s="396" t="s">
        <v>10306</v>
      </c>
      <c r="V1219"/>
    </row>
    <row r="1220" spans="1:22" x14ac:dyDescent="0.25">
      <c r="A1220" s="31">
        <v>3848</v>
      </c>
      <c r="B1220" s="33" t="s">
        <v>300</v>
      </c>
      <c r="C1220" s="53" t="s">
        <v>10714</v>
      </c>
      <c r="D1220" s="34" t="s">
        <v>301</v>
      </c>
      <c r="E1220" s="35" t="s">
        <v>10</v>
      </c>
      <c r="F1220" s="54">
        <v>108</v>
      </c>
      <c r="G1220" s="372" t="str">
        <f>VLOOKUP(N1220,'BANG THAM CHIEU'!C:E,3,0)</f>
        <v>ID055726</v>
      </c>
      <c r="H1220" s="53">
        <v>1</v>
      </c>
      <c r="J1220" s="10" t="str">
        <f>VLOOKUP(N1220,'BANG THAM CHIEU'!C:E,2,0)</f>
        <v>MB3.2</v>
      </c>
      <c r="K1220" s="590">
        <f>VLOOKUP(G1220,'BANG THAM CHIEU'!$E$4:F2282,2,0)*H1220</f>
        <v>16000</v>
      </c>
      <c r="L1220" s="598">
        <f t="shared" si="19"/>
        <v>0.68947685943290526</v>
      </c>
      <c r="M1220" s="53" t="s">
        <v>9530</v>
      </c>
      <c r="N1220" s="31" t="s">
        <v>2147</v>
      </c>
      <c r="O1220" s="527">
        <v>44398</v>
      </c>
      <c r="P1220" s="529" t="s">
        <v>10665</v>
      </c>
      <c r="Q1220" s="122" t="s">
        <v>10628</v>
      </c>
      <c r="R1220" s="123">
        <v>7</v>
      </c>
      <c r="S1220" s="122" t="s">
        <v>7615</v>
      </c>
      <c r="T1220" s="396" t="s">
        <v>10306</v>
      </c>
      <c r="V1220"/>
    </row>
    <row r="1221" spans="1:22" x14ac:dyDescent="0.25">
      <c r="A1221" s="31">
        <v>3848</v>
      </c>
      <c r="B1221" s="33" t="s">
        <v>300</v>
      </c>
      <c r="C1221" s="53" t="s">
        <v>10714</v>
      </c>
      <c r="D1221" s="34" t="s">
        <v>301</v>
      </c>
      <c r="E1221" s="35" t="s">
        <v>10</v>
      </c>
      <c r="F1221" s="54">
        <v>109</v>
      </c>
      <c r="G1221" s="372" t="str">
        <f>VLOOKUP(N1221,'BANG THAM CHIEU'!C:E,3,0)</f>
        <v>ID055725</v>
      </c>
      <c r="H1221" s="53">
        <v>2</v>
      </c>
      <c r="J1221" s="10" t="str">
        <f>VLOOKUP(N1221,'BANG THAM CHIEU'!C:E,2,0)</f>
        <v>MB3.2</v>
      </c>
      <c r="K1221" s="590">
        <f>VLOOKUP(G1221,'BANG THAM CHIEU'!$E$4:F2283,2,0)*H1221</f>
        <v>34000</v>
      </c>
      <c r="L1221" s="598">
        <f t="shared" si="19"/>
        <v>1.4651383262949238</v>
      </c>
      <c r="M1221" s="53" t="s">
        <v>9530</v>
      </c>
      <c r="N1221" s="31" t="s">
        <v>4457</v>
      </c>
      <c r="O1221" s="527">
        <v>44398</v>
      </c>
      <c r="P1221" s="529" t="s">
        <v>10665</v>
      </c>
      <c r="Q1221" s="122" t="s">
        <v>10628</v>
      </c>
      <c r="R1221" s="123">
        <v>7</v>
      </c>
      <c r="S1221" s="122" t="s">
        <v>7615</v>
      </c>
      <c r="T1221" s="396" t="s">
        <v>10306</v>
      </c>
      <c r="V1221"/>
    </row>
    <row r="1222" spans="1:22" x14ac:dyDescent="0.25">
      <c r="A1222" s="31">
        <v>3848</v>
      </c>
      <c r="B1222" s="33" t="s">
        <v>300</v>
      </c>
      <c r="C1222" s="53" t="s">
        <v>10714</v>
      </c>
      <c r="D1222" s="34" t="s">
        <v>301</v>
      </c>
      <c r="E1222" s="35" t="s">
        <v>10</v>
      </c>
      <c r="F1222" s="54">
        <v>110</v>
      </c>
      <c r="G1222" s="372" t="str">
        <f>VLOOKUP(N1222,'BANG THAM CHIEU'!C:E,3,0)</f>
        <v>ID055589</v>
      </c>
      <c r="H1222" s="53">
        <v>5</v>
      </c>
      <c r="J1222" s="10" t="str">
        <f>VLOOKUP(N1222,'BANG THAM CHIEU'!C:E,2,0)</f>
        <v>MB1.3</v>
      </c>
      <c r="K1222" s="590">
        <f>VLOOKUP(G1222,'BANG THAM CHIEU'!$E$4:F2284,2,0)*H1222</f>
        <v>725000</v>
      </c>
      <c r="L1222" s="598">
        <f t="shared" si="19"/>
        <v>31.24192019305352</v>
      </c>
      <c r="M1222" s="53" t="s">
        <v>9530</v>
      </c>
      <c r="N1222" s="31" t="s">
        <v>8996</v>
      </c>
      <c r="O1222" s="527">
        <v>44398</v>
      </c>
      <c r="P1222" s="529" t="s">
        <v>10665</v>
      </c>
      <c r="Q1222" s="122" t="s">
        <v>10628</v>
      </c>
      <c r="R1222" s="123">
        <v>7</v>
      </c>
      <c r="S1222" s="122" t="s">
        <v>7615</v>
      </c>
      <c r="T1222" s="396" t="s">
        <v>10306</v>
      </c>
      <c r="V1222"/>
    </row>
    <row r="1223" spans="1:22" x14ac:dyDescent="0.25">
      <c r="A1223" s="31">
        <v>3848</v>
      </c>
      <c r="B1223" s="33" t="s">
        <v>300</v>
      </c>
      <c r="C1223" s="53" t="s">
        <v>10714</v>
      </c>
      <c r="D1223" s="34" t="s">
        <v>301</v>
      </c>
      <c r="E1223" s="35" t="s">
        <v>10</v>
      </c>
      <c r="F1223" s="54">
        <v>111</v>
      </c>
      <c r="G1223" s="372" t="str">
        <f>VLOOKUP(N1223,'BANG THAM CHIEU'!C:E,3,0)</f>
        <v>ID055255</v>
      </c>
      <c r="H1223" s="53">
        <v>1</v>
      </c>
      <c r="J1223" s="10" t="str">
        <f>VLOOKUP(N1223,'BANG THAM CHIEU'!C:E,2,0)</f>
        <v>MC1.2</v>
      </c>
      <c r="K1223" s="590">
        <f>VLOOKUP(G1223,'BANG THAM CHIEU'!$E$4:F2285,2,0)*H1223</f>
        <v>355000</v>
      </c>
      <c r="L1223" s="598">
        <f t="shared" si="19"/>
        <v>15.297767818667586</v>
      </c>
      <c r="M1223" s="53" t="s">
        <v>9530</v>
      </c>
      <c r="N1223" s="31" t="s">
        <v>9821</v>
      </c>
      <c r="O1223" s="527">
        <v>44398</v>
      </c>
      <c r="P1223" s="529" t="s">
        <v>10665</v>
      </c>
      <c r="Q1223" s="122" t="s">
        <v>10628</v>
      </c>
      <c r="R1223" s="123">
        <v>7</v>
      </c>
      <c r="S1223" s="122" t="s">
        <v>7615</v>
      </c>
      <c r="T1223" s="396" t="s">
        <v>10306</v>
      </c>
      <c r="V1223"/>
    </row>
    <row r="1224" spans="1:22" x14ac:dyDescent="0.25">
      <c r="A1224" s="31">
        <v>3848</v>
      </c>
      <c r="B1224" s="33" t="s">
        <v>300</v>
      </c>
      <c r="C1224" s="53" t="s">
        <v>10714</v>
      </c>
      <c r="D1224" s="34" t="s">
        <v>301</v>
      </c>
      <c r="E1224" s="35" t="s">
        <v>10</v>
      </c>
      <c r="F1224" s="54">
        <v>112</v>
      </c>
      <c r="G1224" s="372" t="str">
        <f>VLOOKUP(N1224,'BANG THAM CHIEU'!C:E,3,0)</f>
        <v>ID055564</v>
      </c>
      <c r="H1224" s="53">
        <v>5</v>
      </c>
      <c r="J1224" s="10" t="str">
        <f>VLOOKUP(N1224,'BANG THAM CHIEU'!C:E,2,0)</f>
        <v>MB2.2</v>
      </c>
      <c r="K1224" s="590">
        <f>VLOOKUP(G1224,'BANG THAM CHIEU'!$E$4:F2286,2,0)*H1224</f>
        <v>175000</v>
      </c>
      <c r="L1224" s="598">
        <f t="shared" si="19"/>
        <v>7.5411531500474016</v>
      </c>
      <c r="M1224" s="53" t="s">
        <v>9530</v>
      </c>
      <c r="N1224" s="31" t="s">
        <v>10252</v>
      </c>
      <c r="O1224" s="527">
        <v>44398</v>
      </c>
      <c r="P1224" s="529" t="s">
        <v>10665</v>
      </c>
      <c r="Q1224" s="122" t="s">
        <v>10628</v>
      </c>
      <c r="R1224" s="123">
        <v>7</v>
      </c>
      <c r="S1224" s="122" t="s">
        <v>7615</v>
      </c>
      <c r="T1224" s="396" t="s">
        <v>10306</v>
      </c>
      <c r="V1224"/>
    </row>
    <row r="1225" spans="1:22" x14ac:dyDescent="0.25">
      <c r="A1225" s="31">
        <v>3848</v>
      </c>
      <c r="B1225" s="33" t="s">
        <v>300</v>
      </c>
      <c r="C1225" s="53" t="s">
        <v>10714</v>
      </c>
      <c r="D1225" s="34" t="s">
        <v>301</v>
      </c>
      <c r="E1225" s="35" t="s">
        <v>10</v>
      </c>
      <c r="F1225" s="54">
        <v>113</v>
      </c>
      <c r="G1225" s="372" t="str">
        <f>VLOOKUP(N1225,'BANG THAM CHIEU'!C:E,3,0)</f>
        <v>ID055582</v>
      </c>
      <c r="H1225" s="53">
        <v>4</v>
      </c>
      <c r="J1225" s="10" t="str">
        <f>VLOOKUP(N1225,'BANG THAM CHIEU'!C:E,2,0)</f>
        <v>MB2.1</v>
      </c>
      <c r="K1225" s="590">
        <f>VLOOKUP(G1225,'BANG THAM CHIEU'!$E$4:F2287,2,0)*H1225</f>
        <v>140000</v>
      </c>
      <c r="L1225" s="598">
        <f t="shared" si="19"/>
        <v>6.0329225200379213</v>
      </c>
      <c r="M1225" s="53" t="s">
        <v>9530</v>
      </c>
      <c r="N1225" s="31" t="s">
        <v>7399</v>
      </c>
      <c r="O1225" s="527">
        <v>44398</v>
      </c>
      <c r="P1225" s="529" t="s">
        <v>10665</v>
      </c>
      <c r="Q1225" s="122" t="s">
        <v>10628</v>
      </c>
      <c r="R1225" s="123">
        <v>7</v>
      </c>
      <c r="S1225" s="122" t="s">
        <v>7615</v>
      </c>
      <c r="T1225" s="396" t="s">
        <v>10306</v>
      </c>
      <c r="V1225"/>
    </row>
    <row r="1226" spans="1:22" x14ac:dyDescent="0.25">
      <c r="A1226" s="31">
        <v>3848</v>
      </c>
      <c r="B1226" s="33" t="s">
        <v>300</v>
      </c>
      <c r="C1226" s="53" t="s">
        <v>10714</v>
      </c>
      <c r="D1226" s="34" t="s">
        <v>301</v>
      </c>
      <c r="E1226" s="35" t="s">
        <v>10</v>
      </c>
      <c r="F1226" s="54">
        <v>114</v>
      </c>
      <c r="G1226" s="372" t="e">
        <f>VLOOKUP(N1226,'BANG THAM CHIEU'!C:E,3,0)</f>
        <v>#N/A</v>
      </c>
      <c r="H1226" s="53">
        <v>10</v>
      </c>
      <c r="J1226" s="10" t="e">
        <f>VLOOKUP(N1226,'BANG THAM CHIEU'!C:E,2,0)</f>
        <v>#N/A</v>
      </c>
      <c r="K1226" s="590" t="e">
        <f>VLOOKUP(G1226,'BANG THAM CHIEU'!$E$4:F2288,2,0)*H1226</f>
        <v>#N/A</v>
      </c>
      <c r="L1226" s="598" t="e">
        <f t="shared" si="19"/>
        <v>#N/A</v>
      </c>
      <c r="M1226" s="53" t="s">
        <v>9530</v>
      </c>
      <c r="N1226" s="31" t="s">
        <v>1430</v>
      </c>
      <c r="O1226" s="527">
        <v>44400</v>
      </c>
      <c r="P1226" s="529" t="s">
        <v>10665</v>
      </c>
      <c r="Q1226" s="122" t="s">
        <v>10628</v>
      </c>
      <c r="R1226" s="123">
        <v>7</v>
      </c>
      <c r="S1226" s="122" t="s">
        <v>9377</v>
      </c>
      <c r="T1226" s="396" t="s">
        <v>10281</v>
      </c>
      <c r="V1226"/>
    </row>
    <row r="1227" spans="1:22" x14ac:dyDescent="0.25">
      <c r="A1227" s="31">
        <v>3848</v>
      </c>
      <c r="B1227" s="33" t="s">
        <v>300</v>
      </c>
      <c r="C1227" s="53" t="s">
        <v>10714</v>
      </c>
      <c r="D1227" s="34" t="s">
        <v>301</v>
      </c>
      <c r="E1227" s="35" t="s">
        <v>10</v>
      </c>
      <c r="F1227" s="54">
        <v>115</v>
      </c>
      <c r="G1227" s="372" t="str">
        <f>VLOOKUP(N1227,'BANG THAM CHIEU'!C:E,3,0)</f>
        <v>ID055781</v>
      </c>
      <c r="H1227" s="53">
        <v>10</v>
      </c>
      <c r="J1227" s="10" t="str">
        <f>VLOOKUP(N1227,'BANG THAM CHIEU'!C:E,2,0)</f>
        <v>MC2.2</v>
      </c>
      <c r="K1227" s="590">
        <f>VLOOKUP(G1227,'BANG THAM CHIEU'!$E$4:F2289,2,0)*H1227</f>
        <v>48800</v>
      </c>
      <c r="L1227" s="598">
        <f t="shared" si="19"/>
        <v>2.1029044212703609</v>
      </c>
      <c r="M1227" s="53" t="s">
        <v>9530</v>
      </c>
      <c r="N1227" s="31" t="s">
        <v>9647</v>
      </c>
      <c r="O1227" s="527">
        <v>44400</v>
      </c>
      <c r="P1227" s="529" t="s">
        <v>10665</v>
      </c>
      <c r="Q1227" s="122" t="s">
        <v>10628</v>
      </c>
      <c r="R1227" s="123">
        <v>7</v>
      </c>
      <c r="S1227" s="122" t="s">
        <v>9377</v>
      </c>
      <c r="T1227" s="396" t="s">
        <v>10281</v>
      </c>
      <c r="V1227"/>
    </row>
    <row r="1228" spans="1:22" x14ac:dyDescent="0.25">
      <c r="A1228" s="31">
        <v>3848</v>
      </c>
      <c r="B1228" s="33" t="s">
        <v>300</v>
      </c>
      <c r="C1228" s="53" t="s">
        <v>10714</v>
      </c>
      <c r="D1228" s="34" t="s">
        <v>301</v>
      </c>
      <c r="E1228" s="35" t="s">
        <v>10</v>
      </c>
      <c r="F1228" s="54">
        <v>116</v>
      </c>
      <c r="G1228" s="372" t="str">
        <f>VLOOKUP(N1228,'BANG THAM CHIEU'!C:E,3,0)</f>
        <v>ID055727</v>
      </c>
      <c r="H1228" s="53">
        <v>10</v>
      </c>
      <c r="J1228" s="10" t="str">
        <f>VLOOKUP(N1228,'BANG THAM CHIEU'!C:E,2,0)</f>
        <v>MB3.2</v>
      </c>
      <c r="K1228" s="590">
        <f>VLOOKUP(G1228,'BANG THAM CHIEU'!$E$4:F2290,2,0)*H1228</f>
        <v>850000</v>
      </c>
      <c r="L1228" s="598">
        <f t="shared" si="19"/>
        <v>36.628458157373096</v>
      </c>
      <c r="M1228" s="53" t="s">
        <v>9530</v>
      </c>
      <c r="N1228" s="31" t="s">
        <v>9646</v>
      </c>
      <c r="O1228" s="527">
        <v>44400</v>
      </c>
      <c r="P1228" s="529" t="s">
        <v>10665</v>
      </c>
      <c r="Q1228" s="122" t="s">
        <v>10628</v>
      </c>
      <c r="R1228" s="123">
        <v>7</v>
      </c>
      <c r="S1228" s="122" t="s">
        <v>9377</v>
      </c>
      <c r="T1228" s="396" t="s">
        <v>10281</v>
      </c>
      <c r="V1228"/>
    </row>
    <row r="1229" spans="1:22" x14ac:dyDescent="0.25">
      <c r="A1229" s="31">
        <v>3848</v>
      </c>
      <c r="B1229" s="33" t="s">
        <v>300</v>
      </c>
      <c r="C1229" s="53" t="s">
        <v>10714</v>
      </c>
      <c r="D1229" s="34" t="s">
        <v>301</v>
      </c>
      <c r="E1229" s="35" t="s">
        <v>10</v>
      </c>
      <c r="F1229" s="54">
        <v>117</v>
      </c>
      <c r="G1229" s="372" t="str">
        <f>VLOOKUP(N1229,'BANG THAM CHIEU'!C:E,3,0)</f>
        <v>ID057137</v>
      </c>
      <c r="H1229" s="53">
        <v>2</v>
      </c>
      <c r="J1229" s="10" t="str">
        <f>VLOOKUP(N1229,'BANG THAM CHIEU'!C:E,2,0)</f>
        <v>MB4.1</v>
      </c>
      <c r="K1229" s="590">
        <f>VLOOKUP(G1229,'BANG THAM CHIEU'!$E$4:F2291,2,0)*H1229</f>
        <v>200000</v>
      </c>
      <c r="L1229" s="598">
        <f t="shared" si="19"/>
        <v>8.6184607429113154</v>
      </c>
      <c r="M1229" s="53" t="s">
        <v>9530</v>
      </c>
      <c r="N1229" s="31" t="s">
        <v>6097</v>
      </c>
      <c r="O1229" s="527">
        <v>44400</v>
      </c>
      <c r="P1229" s="529" t="s">
        <v>10665</v>
      </c>
      <c r="Q1229" s="122" t="s">
        <v>10628</v>
      </c>
      <c r="R1229" s="123">
        <v>7</v>
      </c>
      <c r="S1229" s="122" t="s">
        <v>7615</v>
      </c>
      <c r="T1229" s="396" t="s">
        <v>9846</v>
      </c>
      <c r="V1229"/>
    </row>
    <row r="1230" spans="1:22" x14ac:dyDescent="0.25">
      <c r="A1230" s="31">
        <v>3848</v>
      </c>
      <c r="B1230" s="33" t="s">
        <v>300</v>
      </c>
      <c r="C1230" s="53" t="s">
        <v>10714</v>
      </c>
      <c r="D1230" s="34" t="s">
        <v>301</v>
      </c>
      <c r="E1230" s="35" t="s">
        <v>10</v>
      </c>
      <c r="F1230" s="54">
        <v>118</v>
      </c>
      <c r="G1230" s="372" t="str">
        <f>VLOOKUP(N1230,'BANG THAM CHIEU'!C:E,3,0)</f>
        <v>ID057022</v>
      </c>
      <c r="H1230" s="53">
        <v>20</v>
      </c>
      <c r="J1230" s="10" t="str">
        <f>VLOOKUP(N1230,'BANG THAM CHIEU'!C:E,2,0)</f>
        <v>MC1.2</v>
      </c>
      <c r="K1230" s="590">
        <f>VLOOKUP(G1230,'BANG THAM CHIEU'!$E$4:F2292,2,0)*H1230</f>
        <v>1240000</v>
      </c>
      <c r="L1230" s="598">
        <f t="shared" si="19"/>
        <v>53.434456606050162</v>
      </c>
      <c r="M1230" s="53" t="s">
        <v>9530</v>
      </c>
      <c r="N1230" s="31" t="s">
        <v>7873</v>
      </c>
      <c r="O1230" s="527">
        <v>44400</v>
      </c>
      <c r="P1230" s="529" t="s">
        <v>10665</v>
      </c>
      <c r="Q1230" s="122" t="s">
        <v>10628</v>
      </c>
      <c r="R1230" s="123">
        <v>7</v>
      </c>
      <c r="S1230" s="122" t="s">
        <v>8816</v>
      </c>
      <c r="T1230" s="396" t="s">
        <v>9846</v>
      </c>
      <c r="V1230"/>
    </row>
    <row r="1231" spans="1:22" x14ac:dyDescent="0.25">
      <c r="A1231" s="31">
        <v>3848</v>
      </c>
      <c r="B1231" s="33" t="s">
        <v>300</v>
      </c>
      <c r="C1231" s="53" t="s">
        <v>10714</v>
      </c>
      <c r="D1231" s="34" t="s">
        <v>301</v>
      </c>
      <c r="E1231" s="35" t="s">
        <v>10</v>
      </c>
      <c r="F1231" s="54">
        <v>119</v>
      </c>
      <c r="G1231" s="372" t="str">
        <f>VLOOKUP(N1231,'BANG THAM CHIEU'!C:E,3,0)</f>
        <v>ID055446</v>
      </c>
      <c r="H1231" s="53">
        <v>1</v>
      </c>
      <c r="J1231" s="10" t="str">
        <f>VLOOKUP(N1231,'BANG THAM CHIEU'!C:E,2,0)</f>
        <v>MKHO</v>
      </c>
      <c r="K1231" s="590">
        <f>VLOOKUP(G1231,'BANG THAM CHIEU'!$E$4:F2293,2,0)*H1231</f>
        <v>2451600</v>
      </c>
      <c r="L1231" s="598">
        <f t="shared" si="19"/>
        <v>105.64509178660691</v>
      </c>
      <c r="M1231" s="53" t="s">
        <v>9530</v>
      </c>
      <c r="N1231" s="31" t="s">
        <v>6608</v>
      </c>
      <c r="O1231" s="527">
        <v>44400</v>
      </c>
      <c r="P1231" s="529" t="s">
        <v>10665</v>
      </c>
      <c r="Q1231" s="122" t="s">
        <v>10628</v>
      </c>
      <c r="R1231" s="123">
        <v>7</v>
      </c>
      <c r="S1231" s="122" t="s">
        <v>7615</v>
      </c>
      <c r="T1231" s="396" t="s">
        <v>10657</v>
      </c>
      <c r="V1231"/>
    </row>
    <row r="1232" spans="1:22" x14ac:dyDescent="0.25">
      <c r="A1232" s="31">
        <v>3848</v>
      </c>
      <c r="B1232" s="33" t="s">
        <v>300</v>
      </c>
      <c r="C1232" s="53" t="s">
        <v>10714</v>
      </c>
      <c r="D1232" s="34" t="s">
        <v>301</v>
      </c>
      <c r="E1232" s="35" t="s">
        <v>10</v>
      </c>
      <c r="F1232" s="54">
        <v>120</v>
      </c>
      <c r="G1232" s="372" t="str">
        <f>VLOOKUP(N1232,'BANG THAM CHIEU'!C:E,3,0)</f>
        <v>ID057195</v>
      </c>
      <c r="H1232" s="53">
        <v>1</v>
      </c>
      <c r="J1232" s="10" t="str">
        <f>VLOOKUP(N1232,'BANG THAM CHIEU'!C:E,2,0)</f>
        <v>MB1.2</v>
      </c>
      <c r="K1232" s="590">
        <f>VLOOKUP(G1232,'BANG THAM CHIEU'!$E$4:F2294,2,0)*H1232</f>
        <v>20000</v>
      </c>
      <c r="L1232" s="598">
        <f t="shared" si="19"/>
        <v>0.86184607429113158</v>
      </c>
      <c r="M1232" s="53" t="s">
        <v>9530</v>
      </c>
      <c r="N1232" s="31" t="s">
        <v>2946</v>
      </c>
      <c r="O1232" s="527">
        <v>44403</v>
      </c>
      <c r="P1232" s="529" t="s">
        <v>10665</v>
      </c>
      <c r="Q1232" s="122" t="s">
        <v>10658</v>
      </c>
      <c r="R1232" s="123">
        <v>7</v>
      </c>
      <c r="S1232" s="122" t="s">
        <v>9489</v>
      </c>
      <c r="T1232" s="396" t="s">
        <v>10296</v>
      </c>
      <c r="V1232"/>
    </row>
    <row r="1233" spans="1:22" x14ac:dyDescent="0.25">
      <c r="A1233" s="31">
        <v>3848</v>
      </c>
      <c r="B1233" s="33" t="s">
        <v>300</v>
      </c>
      <c r="C1233" s="53" t="s">
        <v>10714</v>
      </c>
      <c r="D1233" s="34" t="s">
        <v>301</v>
      </c>
      <c r="E1233" s="35" t="s">
        <v>10</v>
      </c>
      <c r="F1233" s="54">
        <v>121</v>
      </c>
      <c r="G1233" s="372" t="str">
        <f>VLOOKUP(N1233,'BANG THAM CHIEU'!C:E,3,0)</f>
        <v>ID055281</v>
      </c>
      <c r="H1233" s="53">
        <v>1</v>
      </c>
      <c r="J1233" s="10" t="str">
        <f>VLOOKUP(N1233,'BANG THAM CHIEU'!C:E,2,0)</f>
        <v>MB3.3</v>
      </c>
      <c r="K1233" s="590">
        <f>VLOOKUP(G1233,'BANG THAM CHIEU'!$E$4:F2295,2,0)*H1233</f>
        <v>30000</v>
      </c>
      <c r="L1233" s="598">
        <f t="shared" si="19"/>
        <v>1.2927691114366975</v>
      </c>
      <c r="M1233" s="53" t="s">
        <v>9530</v>
      </c>
      <c r="N1233" s="31" t="s">
        <v>4540</v>
      </c>
      <c r="O1233" s="527">
        <v>44404</v>
      </c>
      <c r="P1233" s="529" t="s">
        <v>10665</v>
      </c>
      <c r="Q1233" s="122" t="s">
        <v>10658</v>
      </c>
      <c r="R1233" s="123">
        <v>7</v>
      </c>
      <c r="S1233" s="122" t="s">
        <v>7616</v>
      </c>
      <c r="T1233" s="396" t="s">
        <v>8693</v>
      </c>
      <c r="V1233"/>
    </row>
    <row r="1234" spans="1:22" x14ac:dyDescent="0.25">
      <c r="A1234" s="31">
        <v>3848</v>
      </c>
      <c r="B1234" s="33" t="s">
        <v>300</v>
      </c>
      <c r="C1234" s="53" t="s">
        <v>10714</v>
      </c>
      <c r="D1234" s="34" t="s">
        <v>301</v>
      </c>
      <c r="E1234" s="35" t="s">
        <v>10</v>
      </c>
      <c r="F1234" s="54">
        <v>122</v>
      </c>
      <c r="G1234" s="372" t="str">
        <f>VLOOKUP(N1234,'BANG THAM CHIEU'!C:E,3,0)</f>
        <v>ID057041</v>
      </c>
      <c r="H1234" s="53">
        <v>1</v>
      </c>
      <c r="J1234" s="10" t="str">
        <f>VLOOKUP(N1234,'BANG THAM CHIEU'!C:E,2,0)</f>
        <v>MB1.2</v>
      </c>
      <c r="K1234" s="590">
        <f>VLOOKUP(G1234,'BANG THAM CHIEU'!$E$4:F2296,2,0)*H1234</f>
        <v>79000</v>
      </c>
      <c r="L1234" s="598">
        <f t="shared" si="19"/>
        <v>3.40429199344997</v>
      </c>
      <c r="M1234" s="53" t="s">
        <v>9530</v>
      </c>
      <c r="N1234" s="31" t="s">
        <v>6607</v>
      </c>
      <c r="O1234" s="527">
        <v>44404</v>
      </c>
      <c r="P1234" s="529" t="s">
        <v>10665</v>
      </c>
      <c r="Q1234" s="122" t="s">
        <v>10658</v>
      </c>
      <c r="R1234" s="123">
        <v>7</v>
      </c>
      <c r="S1234" s="122" t="s">
        <v>7616</v>
      </c>
      <c r="T1234" s="396" t="s">
        <v>8693</v>
      </c>
      <c r="V1234"/>
    </row>
    <row r="1235" spans="1:22" x14ac:dyDescent="0.25">
      <c r="A1235" s="31">
        <v>3848</v>
      </c>
      <c r="B1235" s="33" t="s">
        <v>300</v>
      </c>
      <c r="C1235" s="53" t="s">
        <v>10714</v>
      </c>
      <c r="D1235" s="34" t="s">
        <v>301</v>
      </c>
      <c r="E1235" s="35" t="s">
        <v>10</v>
      </c>
      <c r="F1235" s="54">
        <v>123</v>
      </c>
      <c r="G1235" s="372" t="str">
        <f>VLOOKUP(N1235,'BANG THAM CHIEU'!C:E,3,0)</f>
        <v>ID057195</v>
      </c>
      <c r="H1235" s="53">
        <v>6</v>
      </c>
      <c r="J1235" s="10" t="str">
        <f>VLOOKUP(N1235,'BANG THAM CHIEU'!C:E,2,0)</f>
        <v>MB1.2</v>
      </c>
      <c r="K1235" s="590">
        <f>VLOOKUP(G1235,'BANG THAM CHIEU'!$E$4:F2297,2,0)*H1235</f>
        <v>120000</v>
      </c>
      <c r="L1235" s="598">
        <f t="shared" si="19"/>
        <v>5.1710764457467899</v>
      </c>
      <c r="M1235" s="53" t="s">
        <v>9530</v>
      </c>
      <c r="N1235" s="31" t="s">
        <v>2946</v>
      </c>
      <c r="O1235" s="527">
        <v>44404</v>
      </c>
      <c r="P1235" s="529" t="s">
        <v>10665</v>
      </c>
      <c r="Q1235" s="122" t="s">
        <v>10658</v>
      </c>
      <c r="R1235" s="123">
        <v>7</v>
      </c>
      <c r="S1235" s="122" t="s">
        <v>7616</v>
      </c>
      <c r="T1235" s="396" t="s">
        <v>10689</v>
      </c>
      <c r="V1235"/>
    </row>
    <row r="1236" spans="1:22" x14ac:dyDescent="0.25">
      <c r="A1236" s="31">
        <v>3848</v>
      </c>
      <c r="B1236" s="33" t="s">
        <v>300</v>
      </c>
      <c r="C1236" s="53" t="s">
        <v>10714</v>
      </c>
      <c r="D1236" s="34" t="s">
        <v>301</v>
      </c>
      <c r="E1236" s="35" t="s">
        <v>10</v>
      </c>
      <c r="F1236" s="54">
        <v>124</v>
      </c>
      <c r="G1236" s="372" t="str">
        <f>VLOOKUP(N1236,'BANG THAM CHIEU'!C:E,3,0)</f>
        <v>ID055731</v>
      </c>
      <c r="H1236" s="53">
        <v>2</v>
      </c>
      <c r="J1236" s="10" t="str">
        <f>VLOOKUP(N1236,'BANG THAM CHIEU'!C:E,2,0)</f>
        <v>MB3.3</v>
      </c>
      <c r="K1236" s="590">
        <f>VLOOKUP(G1236,'BANG THAM CHIEU'!$E$4:F2298,2,0)*H1236</f>
        <v>186000</v>
      </c>
      <c r="L1236" s="598">
        <f t="shared" si="19"/>
        <v>8.0151684909075236</v>
      </c>
      <c r="M1236" s="53" t="s">
        <v>9530</v>
      </c>
      <c r="N1236" s="31" t="s">
        <v>6113</v>
      </c>
      <c r="O1236" s="527">
        <v>44404</v>
      </c>
      <c r="P1236" s="529" t="s">
        <v>10665</v>
      </c>
      <c r="Q1236" s="122" t="s">
        <v>10658</v>
      </c>
      <c r="R1236" s="123">
        <v>7</v>
      </c>
      <c r="S1236" s="122" t="s">
        <v>7615</v>
      </c>
      <c r="T1236" s="396" t="s">
        <v>10688</v>
      </c>
      <c r="V1236"/>
    </row>
    <row r="1237" spans="1:22" x14ac:dyDescent="0.25">
      <c r="A1237" s="31">
        <v>3848</v>
      </c>
      <c r="B1237" s="33" t="s">
        <v>300</v>
      </c>
      <c r="C1237" s="53" t="s">
        <v>10714</v>
      </c>
      <c r="D1237" s="34" t="s">
        <v>301</v>
      </c>
      <c r="E1237" s="35" t="s">
        <v>10</v>
      </c>
      <c r="F1237" s="54">
        <v>125</v>
      </c>
      <c r="G1237" s="372" t="str">
        <f>VLOOKUP(N1237,'BANG THAM CHIEU'!C:E,3,0)</f>
        <v>ID057293</v>
      </c>
      <c r="H1237" s="53">
        <v>2</v>
      </c>
      <c r="J1237" s="10" t="str">
        <f>VLOOKUP(N1237,'BANG THAM CHIEU'!C:E,2,0)</f>
        <v>MB1.1</v>
      </c>
      <c r="K1237" s="590">
        <f>VLOOKUP(G1237,'BANG THAM CHIEU'!$E$4:F2299,2,0)*H1237</f>
        <v>120000</v>
      </c>
      <c r="L1237" s="598">
        <f t="shared" si="19"/>
        <v>5.1710764457467899</v>
      </c>
      <c r="M1237" s="53" t="s">
        <v>9530</v>
      </c>
      <c r="N1237" s="31" t="s">
        <v>10318</v>
      </c>
      <c r="O1237" s="527">
        <v>44404</v>
      </c>
      <c r="P1237" s="529" t="s">
        <v>10665</v>
      </c>
      <c r="Q1237" s="122" t="s">
        <v>10658</v>
      </c>
      <c r="R1237" s="123">
        <v>7</v>
      </c>
      <c r="S1237" s="122" t="s">
        <v>8816</v>
      </c>
      <c r="T1237" s="396" t="s">
        <v>10602</v>
      </c>
      <c r="V1237"/>
    </row>
    <row r="1238" spans="1:22" x14ac:dyDescent="0.25">
      <c r="A1238" s="31">
        <v>3848</v>
      </c>
      <c r="B1238" s="33" t="s">
        <v>300</v>
      </c>
      <c r="C1238" s="53" t="s">
        <v>10714</v>
      </c>
      <c r="D1238" s="34" t="s">
        <v>301</v>
      </c>
      <c r="E1238" s="35" t="s">
        <v>10</v>
      </c>
      <c r="F1238" s="54">
        <v>126</v>
      </c>
      <c r="G1238" s="372" t="e">
        <f>VLOOKUP(N1238,'BANG THAM CHIEU'!C:E,3,0)</f>
        <v>#N/A</v>
      </c>
      <c r="H1238" s="53">
        <v>10</v>
      </c>
      <c r="J1238" s="10" t="e">
        <f>VLOOKUP(N1238,'BANG THAM CHIEU'!C:E,2,0)</f>
        <v>#N/A</v>
      </c>
      <c r="K1238" s="590" t="e">
        <f>VLOOKUP(G1238,'BANG THAM CHIEU'!$E$4:F2300,2,0)*H1238</f>
        <v>#N/A</v>
      </c>
      <c r="L1238" s="598" t="e">
        <f t="shared" si="19"/>
        <v>#N/A</v>
      </c>
      <c r="M1238" s="53" t="s">
        <v>9530</v>
      </c>
      <c r="N1238" s="31" t="s">
        <v>1430</v>
      </c>
      <c r="O1238" s="527">
        <v>44405</v>
      </c>
      <c r="P1238" s="529" t="s">
        <v>10665</v>
      </c>
      <c r="Q1238" s="122" t="s">
        <v>10658</v>
      </c>
      <c r="R1238" s="123">
        <v>7</v>
      </c>
      <c r="S1238" s="122" t="s">
        <v>7615</v>
      </c>
      <c r="T1238" s="396" t="s">
        <v>10296</v>
      </c>
      <c r="V1238"/>
    </row>
    <row r="1239" spans="1:22" x14ac:dyDescent="0.25">
      <c r="A1239" s="31">
        <v>3848</v>
      </c>
      <c r="B1239" s="33" t="s">
        <v>300</v>
      </c>
      <c r="C1239" s="53" t="s">
        <v>10714</v>
      </c>
      <c r="D1239" s="34" t="s">
        <v>301</v>
      </c>
      <c r="E1239" s="35" t="s">
        <v>10</v>
      </c>
      <c r="F1239" s="54">
        <v>127</v>
      </c>
      <c r="G1239" s="372" t="str">
        <f>VLOOKUP(N1239,'BANG THAM CHIEU'!C:E,3,0)</f>
        <v>ID055281</v>
      </c>
      <c r="H1239" s="53">
        <v>4</v>
      </c>
      <c r="J1239" s="10" t="str">
        <f>VLOOKUP(N1239,'BANG THAM CHIEU'!C:E,2,0)</f>
        <v>MB3.3</v>
      </c>
      <c r="K1239" s="590">
        <f>VLOOKUP(G1239,'BANG THAM CHIEU'!$E$4:F2301,2,0)*H1239</f>
        <v>120000</v>
      </c>
      <c r="L1239" s="598">
        <f t="shared" si="19"/>
        <v>5.1710764457467899</v>
      </c>
      <c r="M1239" s="53" t="s">
        <v>9530</v>
      </c>
      <c r="N1239" s="31" t="s">
        <v>4540</v>
      </c>
      <c r="O1239" s="527">
        <v>44405</v>
      </c>
      <c r="P1239" s="529" t="s">
        <v>10665</v>
      </c>
      <c r="Q1239" s="122" t="s">
        <v>10658</v>
      </c>
      <c r="R1239" s="123">
        <v>7</v>
      </c>
      <c r="S1239" s="122" t="s">
        <v>7615</v>
      </c>
      <c r="T1239" s="396" t="s">
        <v>10296</v>
      </c>
      <c r="V1239"/>
    </row>
    <row r="1240" spans="1:22" x14ac:dyDescent="0.25">
      <c r="A1240" s="31">
        <v>3848</v>
      </c>
      <c r="B1240" s="33" t="s">
        <v>300</v>
      </c>
      <c r="C1240" s="53" t="s">
        <v>10714</v>
      </c>
      <c r="D1240" s="34" t="s">
        <v>301</v>
      </c>
      <c r="E1240" s="35" t="s">
        <v>10</v>
      </c>
      <c r="F1240" s="54">
        <v>128</v>
      </c>
      <c r="G1240" s="372" t="str">
        <f>VLOOKUP(N1240,'BANG THAM CHIEU'!C:E,3,0)</f>
        <v>ID057041</v>
      </c>
      <c r="H1240" s="53">
        <v>4</v>
      </c>
      <c r="J1240" s="10" t="str">
        <f>VLOOKUP(N1240,'BANG THAM CHIEU'!C:E,2,0)</f>
        <v>MB1.2</v>
      </c>
      <c r="K1240" s="590">
        <f>VLOOKUP(G1240,'BANG THAM CHIEU'!$E$4:F2302,2,0)*H1240</f>
        <v>316000</v>
      </c>
      <c r="L1240" s="598">
        <f t="shared" si="19"/>
        <v>13.61716797379988</v>
      </c>
      <c r="M1240" s="53" t="s">
        <v>9530</v>
      </c>
      <c r="N1240" s="31" t="s">
        <v>6607</v>
      </c>
      <c r="O1240" s="527">
        <v>44405</v>
      </c>
      <c r="P1240" s="529" t="s">
        <v>10665</v>
      </c>
      <c r="Q1240" s="122" t="s">
        <v>10658</v>
      </c>
      <c r="R1240" s="123">
        <v>7</v>
      </c>
      <c r="S1240" s="122" t="s">
        <v>7615</v>
      </c>
      <c r="T1240" s="396" t="s">
        <v>10296</v>
      </c>
      <c r="V1240"/>
    </row>
    <row r="1241" spans="1:22" x14ac:dyDescent="0.25">
      <c r="A1241" s="31">
        <v>3848</v>
      </c>
      <c r="B1241" s="33" t="s">
        <v>300</v>
      </c>
      <c r="C1241" s="53" t="s">
        <v>10714</v>
      </c>
      <c r="D1241" s="34" t="s">
        <v>301</v>
      </c>
      <c r="E1241" s="35" t="s">
        <v>10</v>
      </c>
      <c r="F1241" s="54">
        <v>129</v>
      </c>
      <c r="G1241" s="372" t="str">
        <f>VLOOKUP(N1241,'BANG THAM CHIEU'!C:E,3,0)</f>
        <v>ID055615</v>
      </c>
      <c r="H1241" s="53">
        <v>2</v>
      </c>
      <c r="J1241" s="10" t="str">
        <f>VLOOKUP(N1241,'BANG THAM CHIEU'!C:E,2,0)</f>
        <v>MB2.2</v>
      </c>
      <c r="K1241" s="590">
        <f>VLOOKUP(G1241,'BANG THAM CHIEU'!$E$4:F2303,2,0)*H1241</f>
        <v>160000</v>
      </c>
      <c r="L1241" s="598">
        <f t="shared" si="19"/>
        <v>6.8947685943290526</v>
      </c>
      <c r="M1241" s="53" t="s">
        <v>9530</v>
      </c>
      <c r="N1241" s="31" t="s">
        <v>4413</v>
      </c>
      <c r="O1241" s="527">
        <v>44405</v>
      </c>
      <c r="P1241" s="529" t="s">
        <v>10665</v>
      </c>
      <c r="Q1241" s="122" t="s">
        <v>10658</v>
      </c>
      <c r="R1241" s="123">
        <v>7</v>
      </c>
      <c r="S1241" s="122" t="s">
        <v>7615</v>
      </c>
      <c r="T1241" s="396" t="s">
        <v>10296</v>
      </c>
      <c r="V1241"/>
    </row>
    <row r="1242" spans="1:22" x14ac:dyDescent="0.25">
      <c r="A1242" s="31">
        <v>3848</v>
      </c>
      <c r="B1242" s="33" t="s">
        <v>300</v>
      </c>
      <c r="C1242" s="53" t="s">
        <v>10714</v>
      </c>
      <c r="D1242" s="34" t="s">
        <v>301</v>
      </c>
      <c r="E1242" s="35" t="s">
        <v>10</v>
      </c>
      <c r="F1242" s="54">
        <v>130</v>
      </c>
      <c r="G1242" s="372" t="str">
        <f>VLOOKUP(N1242,'BANG THAM CHIEU'!C:E,3,0)</f>
        <v>ID055615</v>
      </c>
      <c r="H1242" s="53">
        <v>4</v>
      </c>
      <c r="J1242" s="10" t="str">
        <f>VLOOKUP(N1242,'BANG THAM CHIEU'!C:E,2,0)</f>
        <v>MB2.2</v>
      </c>
      <c r="K1242" s="590">
        <f>VLOOKUP(G1242,'BANG THAM CHIEU'!$E$4:F2304,2,0)*H1242</f>
        <v>320000</v>
      </c>
      <c r="L1242" s="598">
        <f t="shared" si="19"/>
        <v>13.789537188658105</v>
      </c>
      <c r="M1242" s="53" t="s">
        <v>9530</v>
      </c>
      <c r="N1242" s="31" t="s">
        <v>4413</v>
      </c>
      <c r="O1242" s="527">
        <v>44405</v>
      </c>
      <c r="P1242" s="529" t="s">
        <v>10665</v>
      </c>
      <c r="Q1242" s="122" t="s">
        <v>10658</v>
      </c>
      <c r="R1242" s="123">
        <v>7</v>
      </c>
      <c r="S1242" s="122" t="s">
        <v>7615</v>
      </c>
      <c r="T1242" s="396" t="s">
        <v>10690</v>
      </c>
      <c r="V1242"/>
    </row>
    <row r="1243" spans="1:22" x14ac:dyDescent="0.25">
      <c r="A1243" s="31">
        <v>3848</v>
      </c>
      <c r="B1243" s="33" t="s">
        <v>300</v>
      </c>
      <c r="C1243" s="53" t="s">
        <v>10714</v>
      </c>
      <c r="D1243" s="34" t="s">
        <v>301</v>
      </c>
      <c r="E1243" s="35" t="s">
        <v>10</v>
      </c>
      <c r="F1243" s="54">
        <v>131</v>
      </c>
      <c r="G1243" s="372" t="str">
        <f>VLOOKUP(N1243,'BANG THAM CHIEU'!C:E,3,0)</f>
        <v>ID055593</v>
      </c>
      <c r="H1243" s="53">
        <v>1</v>
      </c>
      <c r="J1243" s="10" t="str">
        <f>VLOOKUP(N1243,'BANG THAM CHIEU'!C:E,2,0)</f>
        <v>MB1.2</v>
      </c>
      <c r="K1243" s="590">
        <f>VLOOKUP(G1243,'BANG THAM CHIEU'!$E$4:F2305,2,0)*H1243</f>
        <v>7000</v>
      </c>
      <c r="L1243" s="598">
        <f t="shared" si="19"/>
        <v>0.30164612600189605</v>
      </c>
      <c r="M1243" s="53" t="s">
        <v>9530</v>
      </c>
      <c r="N1243" s="31" t="s">
        <v>10488</v>
      </c>
      <c r="O1243" s="527">
        <v>44405</v>
      </c>
      <c r="P1243" s="529" t="s">
        <v>10665</v>
      </c>
      <c r="Q1243" s="122" t="s">
        <v>10658</v>
      </c>
      <c r="R1243" s="123">
        <v>7</v>
      </c>
      <c r="S1243" s="122" t="s">
        <v>7615</v>
      </c>
      <c r="T1243" s="396" t="s">
        <v>10690</v>
      </c>
      <c r="V1243"/>
    </row>
    <row r="1244" spans="1:22" x14ac:dyDescent="0.25">
      <c r="A1244" s="31">
        <v>3848</v>
      </c>
      <c r="B1244" s="33" t="s">
        <v>300</v>
      </c>
      <c r="C1244" s="53" t="s">
        <v>10714</v>
      </c>
      <c r="D1244" s="34" t="s">
        <v>301</v>
      </c>
      <c r="E1244" s="35" t="s">
        <v>10</v>
      </c>
      <c r="F1244" s="54">
        <v>132</v>
      </c>
      <c r="G1244" s="372" t="str">
        <f>VLOOKUP(N1244,'BANG THAM CHIEU'!C:E,3,0)</f>
        <v>ID057177</v>
      </c>
      <c r="H1244" s="53">
        <v>2</v>
      </c>
      <c r="J1244" s="10" t="str">
        <f>VLOOKUP(N1244,'BANG THAM CHIEU'!C:E,2,0)</f>
        <v>MB1.2</v>
      </c>
      <c r="K1244" s="590">
        <f>VLOOKUP(G1244,'BANG THAM CHIEU'!$E$4:F2306,2,0)*H1244</f>
        <v>8000</v>
      </c>
      <c r="L1244" s="598">
        <f t="shared" si="19"/>
        <v>0.34473842971645263</v>
      </c>
      <c r="M1244" s="53" t="s">
        <v>9530</v>
      </c>
      <c r="N1244" s="31" t="s">
        <v>6808</v>
      </c>
      <c r="O1244" s="527">
        <v>44405</v>
      </c>
      <c r="P1244" s="529" t="s">
        <v>10665</v>
      </c>
      <c r="Q1244" s="122" t="s">
        <v>10658</v>
      </c>
      <c r="R1244" s="123">
        <v>7</v>
      </c>
      <c r="S1244" s="122" t="s">
        <v>7615</v>
      </c>
      <c r="T1244" s="396" t="s">
        <v>10690</v>
      </c>
      <c r="V1244"/>
    </row>
    <row r="1245" spans="1:22" x14ac:dyDescent="0.25">
      <c r="A1245" s="31">
        <v>3848</v>
      </c>
      <c r="B1245" s="33" t="s">
        <v>300</v>
      </c>
      <c r="C1245" s="53" t="s">
        <v>10714</v>
      </c>
      <c r="D1245" s="34" t="s">
        <v>301</v>
      </c>
      <c r="E1245" s="35" t="s">
        <v>10</v>
      </c>
      <c r="F1245" s="54">
        <v>133</v>
      </c>
      <c r="G1245" s="372" t="str">
        <f>VLOOKUP(N1245,'BANG THAM CHIEU'!C:E,3,0)</f>
        <v>ID055610</v>
      </c>
      <c r="H1245" s="53">
        <v>2</v>
      </c>
      <c r="J1245" s="10" t="str">
        <f>VLOOKUP(N1245,'BANG THAM CHIEU'!C:E,2,0)</f>
        <v>MB1.2</v>
      </c>
      <c r="K1245" s="590">
        <f>VLOOKUP(G1245,'BANG THAM CHIEU'!$E$4:F2307,2,0)*H1245</f>
        <v>9000</v>
      </c>
      <c r="L1245" s="598">
        <f t="shared" si="19"/>
        <v>0.38783073343100921</v>
      </c>
      <c r="M1245" s="53" t="s">
        <v>9530</v>
      </c>
      <c r="N1245" s="31" t="s">
        <v>6930</v>
      </c>
      <c r="O1245" s="527">
        <v>44405</v>
      </c>
      <c r="P1245" s="529" t="s">
        <v>10665</v>
      </c>
      <c r="Q1245" s="122" t="s">
        <v>10658</v>
      </c>
      <c r="R1245" s="123">
        <v>7</v>
      </c>
      <c r="S1245" s="122" t="s">
        <v>7615</v>
      </c>
      <c r="T1245" s="396" t="s">
        <v>10690</v>
      </c>
      <c r="V1245"/>
    </row>
    <row r="1246" spans="1:22" x14ac:dyDescent="0.25">
      <c r="A1246" s="31">
        <v>3848</v>
      </c>
      <c r="B1246" s="33" t="s">
        <v>300</v>
      </c>
      <c r="C1246" s="53" t="s">
        <v>10714</v>
      </c>
      <c r="D1246" s="34" t="s">
        <v>301</v>
      </c>
      <c r="E1246" s="35" t="s">
        <v>10</v>
      </c>
      <c r="F1246" s="54">
        <v>134</v>
      </c>
      <c r="G1246" s="372" t="str">
        <f>VLOOKUP(N1246,'BANG THAM CHIEU'!C:E,3,0)</f>
        <v>ID057190</v>
      </c>
      <c r="H1246" s="53">
        <v>3</v>
      </c>
      <c r="J1246" s="10" t="str">
        <f>VLOOKUP(N1246,'BANG THAM CHIEU'!C:E,2,0)</f>
        <v>MB1.2</v>
      </c>
      <c r="K1246" s="590">
        <f>VLOOKUP(G1246,'BANG THAM CHIEU'!$E$4:F2308,2,0)*H1246</f>
        <v>13500</v>
      </c>
      <c r="L1246" s="598">
        <f t="shared" si="19"/>
        <v>0.58174610014651384</v>
      </c>
      <c r="M1246" s="53" t="s">
        <v>9530</v>
      </c>
      <c r="N1246" s="31" t="s">
        <v>6929</v>
      </c>
      <c r="O1246" s="527">
        <v>44405</v>
      </c>
      <c r="P1246" s="529" t="s">
        <v>10665</v>
      </c>
      <c r="Q1246" s="122" t="s">
        <v>10658</v>
      </c>
      <c r="R1246" s="123">
        <v>7</v>
      </c>
      <c r="S1246" s="122" t="s">
        <v>7615</v>
      </c>
      <c r="T1246" s="396" t="s">
        <v>10690</v>
      </c>
      <c r="V1246"/>
    </row>
    <row r="1247" spans="1:22" x14ac:dyDescent="0.25">
      <c r="A1247" s="31">
        <v>3848</v>
      </c>
      <c r="B1247" s="33" t="s">
        <v>300</v>
      </c>
      <c r="C1247" s="53" t="s">
        <v>10714</v>
      </c>
      <c r="D1247" s="34" t="s">
        <v>301</v>
      </c>
      <c r="E1247" s="35" t="s">
        <v>10</v>
      </c>
      <c r="F1247" s="54">
        <v>135</v>
      </c>
      <c r="G1247" s="372" t="str">
        <f>VLOOKUP(N1247,'BANG THAM CHIEU'!C:E,3,0)</f>
        <v>ID055577</v>
      </c>
      <c r="H1247" s="53">
        <v>1</v>
      </c>
      <c r="J1247" s="10" t="str">
        <f>VLOOKUP(N1247,'BANG THAM CHIEU'!C:E,2,0)</f>
        <v>MB2.3</v>
      </c>
      <c r="K1247" s="590">
        <f>VLOOKUP(G1247,'BANG THAM CHIEU'!$E$4:F2309,2,0)*H1247</f>
        <v>60000</v>
      </c>
      <c r="L1247" s="598">
        <f t="shared" si="19"/>
        <v>2.585538222873395</v>
      </c>
      <c r="M1247" s="53" t="s">
        <v>9530</v>
      </c>
      <c r="N1247" s="31" t="s">
        <v>7677</v>
      </c>
      <c r="O1247" s="527">
        <v>44405</v>
      </c>
      <c r="P1247" s="529" t="s">
        <v>10665</v>
      </c>
      <c r="Q1247" s="122" t="s">
        <v>10658</v>
      </c>
      <c r="R1247" s="123">
        <v>7</v>
      </c>
      <c r="S1247" s="122" t="s">
        <v>7615</v>
      </c>
      <c r="T1247" s="396" t="s">
        <v>10690</v>
      </c>
      <c r="V1247"/>
    </row>
    <row r="1248" spans="1:22" x14ac:dyDescent="0.25">
      <c r="A1248" s="31">
        <v>3848</v>
      </c>
      <c r="B1248" s="33" t="s">
        <v>300</v>
      </c>
      <c r="C1248" s="53" t="s">
        <v>10714</v>
      </c>
      <c r="D1248" s="34" t="s">
        <v>301</v>
      </c>
      <c r="E1248" s="35" t="s">
        <v>10</v>
      </c>
      <c r="F1248" s="54">
        <v>136</v>
      </c>
      <c r="G1248" s="372" t="str">
        <f>VLOOKUP(N1248,'BANG THAM CHIEU'!C:E,3,0)</f>
        <v>ID055739</v>
      </c>
      <c r="H1248" s="53">
        <v>1</v>
      </c>
      <c r="J1248" s="10" t="str">
        <f>VLOOKUP(N1248,'BANG THAM CHIEU'!C:E,2,0)</f>
        <v>MB4.3</v>
      </c>
      <c r="K1248" s="590">
        <f>VLOOKUP(G1248,'BANG THAM CHIEU'!$E$4:F2310,2,0)*H1248</f>
        <v>100000</v>
      </c>
      <c r="L1248" s="598">
        <f t="shared" si="19"/>
        <v>4.3092303714556577</v>
      </c>
      <c r="M1248" s="53" t="s">
        <v>9530</v>
      </c>
      <c r="N1248" s="31" t="s">
        <v>9145</v>
      </c>
      <c r="O1248" s="527">
        <v>44405</v>
      </c>
      <c r="P1248" s="529" t="s">
        <v>10665</v>
      </c>
      <c r="Q1248" s="122" t="s">
        <v>10658</v>
      </c>
      <c r="R1248" s="123">
        <v>7</v>
      </c>
      <c r="S1248" s="122" t="s">
        <v>7615</v>
      </c>
      <c r="T1248" s="396" t="s">
        <v>10591</v>
      </c>
      <c r="V1248"/>
    </row>
    <row r="1249" spans="1:22" x14ac:dyDescent="0.25">
      <c r="A1249" s="31">
        <v>3848</v>
      </c>
      <c r="B1249" s="33" t="s">
        <v>300</v>
      </c>
      <c r="C1249" s="53" t="s">
        <v>10714</v>
      </c>
      <c r="D1249" s="34" t="s">
        <v>301</v>
      </c>
      <c r="E1249" s="35" t="s">
        <v>10</v>
      </c>
      <c r="F1249" s="54">
        <v>137</v>
      </c>
      <c r="G1249" s="372" t="str">
        <f>VLOOKUP(N1249,'BANG THAM CHIEU'!C:E,3,0)</f>
        <v>ID087891</v>
      </c>
      <c r="H1249" s="53">
        <v>1</v>
      </c>
      <c r="J1249" s="10" t="str">
        <f>VLOOKUP(N1249,'BANG THAM CHIEU'!C:E,2,0)</f>
        <v>MB4.2</v>
      </c>
      <c r="K1249" s="590">
        <f>VLOOKUP(G1249,'BANG THAM CHIEU'!$E$4:F2311,2,0)*H1249</f>
        <v>290000</v>
      </c>
      <c r="L1249" s="598">
        <f t="shared" si="19"/>
        <v>12.496768077221409</v>
      </c>
      <c r="M1249" s="53" t="s">
        <v>9530</v>
      </c>
      <c r="N1249" s="31" t="s">
        <v>9147</v>
      </c>
      <c r="O1249" s="527">
        <v>44405</v>
      </c>
      <c r="P1249" s="529" t="s">
        <v>10665</v>
      </c>
      <c r="Q1249" s="122" t="s">
        <v>10658</v>
      </c>
      <c r="R1249" s="123">
        <v>7</v>
      </c>
      <c r="S1249" s="122" t="s">
        <v>7615</v>
      </c>
      <c r="T1249" s="396" t="s">
        <v>10591</v>
      </c>
      <c r="V1249"/>
    </row>
    <row r="1250" spans="1:22" x14ac:dyDescent="0.25">
      <c r="A1250" s="31">
        <v>3848</v>
      </c>
      <c r="B1250" s="33" t="s">
        <v>300</v>
      </c>
      <c r="C1250" s="53" t="s">
        <v>10714</v>
      </c>
      <c r="D1250" s="34" t="s">
        <v>301</v>
      </c>
      <c r="E1250" s="35" t="s">
        <v>10</v>
      </c>
      <c r="F1250" s="54">
        <v>138</v>
      </c>
      <c r="G1250" s="372" t="str">
        <f>VLOOKUP(N1250,'BANG THAM CHIEU'!C:E,3,0)</f>
        <v>ID055727</v>
      </c>
      <c r="H1250" s="53">
        <v>30</v>
      </c>
      <c r="J1250" s="10" t="str">
        <f>VLOOKUP(N1250,'BANG THAM CHIEU'!C:E,2,0)</f>
        <v>MB3.2</v>
      </c>
      <c r="K1250" s="590">
        <f>VLOOKUP(G1250,'BANG THAM CHIEU'!$E$4:F2298,2,0)*H1250</f>
        <v>2550000</v>
      </c>
      <c r="L1250" s="598">
        <f t="shared" si="19"/>
        <v>109.88537447211928</v>
      </c>
      <c r="M1250" s="53" t="s">
        <v>9530</v>
      </c>
      <c r="N1250" s="31" t="s">
        <v>9646</v>
      </c>
      <c r="O1250" s="527">
        <v>44406</v>
      </c>
      <c r="P1250" s="529" t="s">
        <v>10665</v>
      </c>
      <c r="Q1250" s="122" t="s">
        <v>10658</v>
      </c>
      <c r="R1250" s="123">
        <v>7</v>
      </c>
      <c r="S1250" s="122" t="s">
        <v>7615</v>
      </c>
      <c r="T1250" s="396" t="s">
        <v>10459</v>
      </c>
      <c r="V1250"/>
    </row>
    <row r="1251" spans="1:22" x14ac:dyDescent="0.25">
      <c r="A1251" s="31">
        <v>3848</v>
      </c>
      <c r="B1251" s="33" t="s">
        <v>300</v>
      </c>
      <c r="C1251" s="53" t="s">
        <v>10714</v>
      </c>
      <c r="D1251" s="34" t="s">
        <v>301</v>
      </c>
      <c r="E1251" s="35" t="s">
        <v>10</v>
      </c>
      <c r="F1251" s="54">
        <v>139</v>
      </c>
      <c r="G1251" s="372" t="str">
        <f>VLOOKUP(N1251,'BANG THAM CHIEU'!C:E,3,0)</f>
        <v>ID055781</v>
      </c>
      <c r="H1251" s="53">
        <v>10</v>
      </c>
      <c r="J1251" s="10" t="str">
        <f>VLOOKUP(N1251,'BANG THAM CHIEU'!C:E,2,0)</f>
        <v>MC2.2</v>
      </c>
      <c r="K1251" s="590">
        <f>VLOOKUP(G1251,'BANG THAM CHIEU'!$E$4:F2299,2,0)*H1251</f>
        <v>48800</v>
      </c>
      <c r="L1251" s="598">
        <f t="shared" si="19"/>
        <v>2.1029044212703609</v>
      </c>
      <c r="M1251" s="53" t="s">
        <v>9530</v>
      </c>
      <c r="N1251" s="31" t="s">
        <v>9647</v>
      </c>
      <c r="O1251" s="527">
        <v>44406</v>
      </c>
      <c r="P1251" s="529" t="s">
        <v>10665</v>
      </c>
      <c r="Q1251" s="122" t="s">
        <v>10658</v>
      </c>
      <c r="R1251" s="123">
        <v>7</v>
      </c>
      <c r="S1251" s="122" t="s">
        <v>7615</v>
      </c>
      <c r="T1251" s="396" t="s">
        <v>10296</v>
      </c>
      <c r="V1251"/>
    </row>
    <row r="1252" spans="1:22" x14ac:dyDescent="0.25">
      <c r="A1252" s="31">
        <v>3848</v>
      </c>
      <c r="B1252" s="33" t="s">
        <v>300</v>
      </c>
      <c r="C1252" s="53" t="s">
        <v>10714</v>
      </c>
      <c r="D1252" s="34" t="s">
        <v>301</v>
      </c>
      <c r="E1252" s="35" t="s">
        <v>10</v>
      </c>
      <c r="F1252" s="54">
        <v>140</v>
      </c>
      <c r="G1252" s="372" t="str">
        <f>VLOOKUP(N1252,'BANG THAM CHIEU'!C:E,3,0)</f>
        <v>ID055798</v>
      </c>
      <c r="H1252" s="53">
        <v>1</v>
      </c>
      <c r="J1252" s="10" t="str">
        <f>VLOOKUP(N1252,'BANG THAM CHIEU'!C:E,2,0)</f>
        <v>MC1.2</v>
      </c>
      <c r="K1252" s="590">
        <f>VLOOKUP(G1252,'BANG THAM CHIEU'!$E$4:F2300,2,0)*H1252</f>
        <v>400000</v>
      </c>
      <c r="L1252" s="598">
        <f t="shared" si="19"/>
        <v>17.236921485822631</v>
      </c>
      <c r="M1252" s="53" t="s">
        <v>9530</v>
      </c>
      <c r="N1252" s="31" t="s">
        <v>7903</v>
      </c>
      <c r="O1252" s="527">
        <v>44406</v>
      </c>
      <c r="P1252" s="529" t="s">
        <v>10665</v>
      </c>
      <c r="Q1252" s="122" t="s">
        <v>10658</v>
      </c>
      <c r="R1252" s="123">
        <v>7</v>
      </c>
      <c r="S1252" s="122" t="s">
        <v>7615</v>
      </c>
      <c r="T1252" s="396" t="s">
        <v>10296</v>
      </c>
      <c r="V1252"/>
    </row>
    <row r="1253" spans="1:22" x14ac:dyDescent="0.25">
      <c r="A1253" s="31">
        <v>3848</v>
      </c>
      <c r="B1253" s="33" t="s">
        <v>300</v>
      </c>
      <c r="C1253" s="53" t="s">
        <v>10714</v>
      </c>
      <c r="D1253" s="34" t="s">
        <v>301</v>
      </c>
      <c r="E1253" s="35" t="s">
        <v>10</v>
      </c>
      <c r="F1253" s="54">
        <v>141</v>
      </c>
      <c r="G1253" s="372" t="str">
        <f>VLOOKUP(N1253,'BANG THAM CHIEU'!C:E,3,0)</f>
        <v>ID055727</v>
      </c>
      <c r="H1253" s="53">
        <v>30</v>
      </c>
      <c r="J1253" s="10" t="str">
        <f>VLOOKUP(N1253,'BANG THAM CHIEU'!C:E,2,0)</f>
        <v>MB3.2</v>
      </c>
      <c r="K1253" s="590">
        <f>VLOOKUP(G1253,'BANG THAM CHIEU'!$E$4:F2301,2,0)*H1253</f>
        <v>2550000</v>
      </c>
      <c r="L1253" s="598">
        <f t="shared" si="19"/>
        <v>109.88537447211928</v>
      </c>
      <c r="M1253" s="53" t="s">
        <v>9530</v>
      </c>
      <c r="N1253" s="31" t="s">
        <v>9646</v>
      </c>
      <c r="O1253" s="527">
        <v>44406</v>
      </c>
      <c r="P1253" s="529" t="s">
        <v>10665</v>
      </c>
      <c r="Q1253" s="122" t="s">
        <v>10658</v>
      </c>
      <c r="R1253" s="123">
        <v>7</v>
      </c>
      <c r="S1253" s="122" t="s">
        <v>7615</v>
      </c>
      <c r="T1253" s="396" t="s">
        <v>10296</v>
      </c>
      <c r="V1253"/>
    </row>
    <row r="1254" spans="1:22" x14ac:dyDescent="0.25">
      <c r="A1254" s="31">
        <v>3848</v>
      </c>
      <c r="B1254" s="33" t="s">
        <v>300</v>
      </c>
      <c r="C1254" s="53" t="s">
        <v>10714</v>
      </c>
      <c r="D1254" s="34" t="s">
        <v>301</v>
      </c>
      <c r="E1254" s="35" t="s">
        <v>10</v>
      </c>
      <c r="F1254" s="54">
        <v>142</v>
      </c>
      <c r="G1254" s="372" t="str">
        <f>VLOOKUP(N1254,'BANG THAM CHIEU'!C:E,3,0)</f>
        <v>ID057029</v>
      </c>
      <c r="H1254" s="53">
        <v>2</v>
      </c>
      <c r="J1254" s="10" t="str">
        <f>VLOOKUP(N1254,'BANG THAM CHIEU'!C:E,2,0)</f>
        <v>MB2.2</v>
      </c>
      <c r="K1254" s="590">
        <f>VLOOKUP(G1254,'BANG THAM CHIEU'!$E$4:F2302,2,0)*H1254</f>
        <v>134000</v>
      </c>
      <c r="L1254" s="598">
        <f t="shared" si="19"/>
        <v>5.7743686977505817</v>
      </c>
      <c r="M1254" s="53" t="s">
        <v>9530</v>
      </c>
      <c r="N1254" s="31" t="s">
        <v>10250</v>
      </c>
      <c r="O1254" s="527">
        <v>44406</v>
      </c>
      <c r="P1254" s="529" t="s">
        <v>10665</v>
      </c>
      <c r="Q1254" s="122" t="s">
        <v>10658</v>
      </c>
      <c r="R1254" s="123">
        <v>7</v>
      </c>
      <c r="S1254" s="122" t="s">
        <v>7615</v>
      </c>
      <c r="T1254" s="396" t="s">
        <v>10296</v>
      </c>
      <c r="V1254"/>
    </row>
    <row r="1255" spans="1:22" x14ac:dyDescent="0.25">
      <c r="A1255" s="31">
        <v>3848</v>
      </c>
      <c r="B1255" s="33" t="s">
        <v>300</v>
      </c>
      <c r="C1255" s="53" t="s">
        <v>10714</v>
      </c>
      <c r="D1255" s="34" t="s">
        <v>301</v>
      </c>
      <c r="E1255" s="35" t="s">
        <v>10</v>
      </c>
      <c r="F1255" s="54">
        <v>143</v>
      </c>
      <c r="G1255" s="372" t="str">
        <f>VLOOKUP(N1255,'BANG THAM CHIEU'!C:E,3,0)</f>
        <v>ID057039</v>
      </c>
      <c r="H1255" s="53">
        <v>1</v>
      </c>
      <c r="J1255" s="10" t="str">
        <f>VLOOKUP(N1255,'BANG THAM CHIEU'!C:E,2,0)</f>
        <v>MD1.1</v>
      </c>
      <c r="K1255" s="590">
        <f>VLOOKUP(G1255,'BANG THAM CHIEU'!$E$4:F2303,2,0)*H1255</f>
        <v>619000</v>
      </c>
      <c r="L1255" s="598">
        <f t="shared" si="19"/>
        <v>26.674135999310522</v>
      </c>
      <c r="M1255" s="53" t="s">
        <v>9530</v>
      </c>
      <c r="N1255" s="31" t="s">
        <v>7311</v>
      </c>
      <c r="O1255" s="527">
        <v>44406</v>
      </c>
      <c r="P1255" s="529" t="s">
        <v>10665</v>
      </c>
      <c r="Q1255" s="122" t="s">
        <v>10658</v>
      </c>
      <c r="R1255" s="123">
        <v>7</v>
      </c>
      <c r="S1255" s="122" t="s">
        <v>7615</v>
      </c>
      <c r="T1255" s="396" t="s">
        <v>10296</v>
      </c>
      <c r="V1255"/>
    </row>
    <row r="1256" spans="1:22" x14ac:dyDescent="0.25">
      <c r="A1256" s="31">
        <v>3848</v>
      </c>
      <c r="B1256" s="33" t="s">
        <v>300</v>
      </c>
      <c r="C1256" s="53" t="s">
        <v>10714</v>
      </c>
      <c r="D1256" s="34" t="s">
        <v>301</v>
      </c>
      <c r="E1256" s="35" t="s">
        <v>10</v>
      </c>
      <c r="F1256" s="54">
        <v>144</v>
      </c>
      <c r="G1256" s="372" t="str">
        <f>VLOOKUP(N1256,'BANG THAM CHIEU'!C:E,3,0)</f>
        <v>ID055702</v>
      </c>
      <c r="H1256" s="53">
        <v>2</v>
      </c>
      <c r="J1256" s="10" t="str">
        <f>VLOOKUP(N1256,'BANG THAM CHIEU'!C:E,2,0)</f>
        <v>MA1.5</v>
      </c>
      <c r="K1256" s="590">
        <f>VLOOKUP(G1256,'BANG THAM CHIEU'!$E$4:F2304,2,0)*H1256</f>
        <v>36290000</v>
      </c>
      <c r="L1256" s="598">
        <f t="shared" si="19"/>
        <v>1563.8197018012584</v>
      </c>
      <c r="M1256" s="53" t="s">
        <v>9530</v>
      </c>
      <c r="N1256" s="31" t="s">
        <v>10313</v>
      </c>
      <c r="O1256" s="527">
        <v>44406</v>
      </c>
      <c r="P1256" s="529" t="s">
        <v>10665</v>
      </c>
      <c r="Q1256" s="122" t="s">
        <v>10658</v>
      </c>
      <c r="R1256" s="123">
        <v>7</v>
      </c>
      <c r="S1256" s="122" t="s">
        <v>7615</v>
      </c>
      <c r="T1256" s="396"/>
      <c r="V1256"/>
    </row>
    <row r="1257" spans="1:22" x14ac:dyDescent="0.25">
      <c r="A1257" s="31">
        <v>3848</v>
      </c>
      <c r="B1257" s="33" t="s">
        <v>300</v>
      </c>
      <c r="C1257" s="53" t="s">
        <v>10714</v>
      </c>
      <c r="D1257" s="34" t="s">
        <v>301</v>
      </c>
      <c r="E1257" s="35" t="s">
        <v>10</v>
      </c>
      <c r="F1257" s="54">
        <v>145</v>
      </c>
      <c r="G1257" s="372" t="str">
        <f>VLOOKUP(N1257,'BANG THAM CHIEU'!C:E,3,0)</f>
        <v>ID057022</v>
      </c>
      <c r="H1257" s="53">
        <v>2</v>
      </c>
      <c r="J1257" s="10" t="str">
        <f>VLOOKUP(N1257,'BANG THAM CHIEU'!C:E,2,0)</f>
        <v>MC1.2</v>
      </c>
      <c r="K1257" s="590">
        <f>VLOOKUP(G1257,'BANG THAM CHIEU'!$E$4:F2305,2,0)*H1257</f>
        <v>124000</v>
      </c>
      <c r="L1257" s="598">
        <f t="shared" si="19"/>
        <v>5.343445660605016</v>
      </c>
      <c r="M1257" s="53" t="s">
        <v>9530</v>
      </c>
      <c r="N1257" s="31" t="s">
        <v>7873</v>
      </c>
      <c r="O1257" s="527">
        <v>44407</v>
      </c>
      <c r="P1257" s="529" t="s">
        <v>10665</v>
      </c>
      <c r="Q1257" s="122" t="s">
        <v>10658</v>
      </c>
      <c r="R1257" s="123">
        <v>7</v>
      </c>
      <c r="S1257" s="122" t="s">
        <v>7615</v>
      </c>
      <c r="T1257" s="396" t="s">
        <v>10281</v>
      </c>
      <c r="V1257"/>
    </row>
    <row r="1258" spans="1:22" x14ac:dyDescent="0.25">
      <c r="A1258" s="31">
        <v>3848</v>
      </c>
      <c r="B1258" s="33" t="s">
        <v>300</v>
      </c>
      <c r="C1258" s="53" t="s">
        <v>10714</v>
      </c>
      <c r="D1258" s="34" t="s">
        <v>301</v>
      </c>
      <c r="E1258" s="35" t="s">
        <v>10</v>
      </c>
      <c r="F1258" s="54">
        <v>146</v>
      </c>
      <c r="G1258" s="372" t="str">
        <f>VLOOKUP(N1258,'BANG THAM CHIEU'!C:E,3,0)</f>
        <v>ID057041</v>
      </c>
      <c r="H1258" s="53">
        <v>1</v>
      </c>
      <c r="J1258" s="10" t="str">
        <f>VLOOKUP(N1258,'BANG THAM CHIEU'!C:E,2,0)</f>
        <v>MB1.2</v>
      </c>
      <c r="K1258" s="590">
        <f>VLOOKUP(G1258,'BANG THAM CHIEU'!$E$4:F2306,2,0)*H1258</f>
        <v>79000</v>
      </c>
      <c r="L1258" s="598">
        <f t="shared" si="19"/>
        <v>3.40429199344997</v>
      </c>
      <c r="M1258" s="53" t="s">
        <v>9530</v>
      </c>
      <c r="N1258" s="31" t="s">
        <v>6607</v>
      </c>
      <c r="O1258" s="527">
        <v>44409</v>
      </c>
      <c r="P1258" s="529" t="s">
        <v>10665</v>
      </c>
      <c r="Q1258" s="122" t="s">
        <v>10696</v>
      </c>
      <c r="R1258" s="123">
        <v>7</v>
      </c>
      <c r="S1258" s="122" t="s">
        <v>7615</v>
      </c>
      <c r="T1258" s="396" t="s">
        <v>8693</v>
      </c>
      <c r="V1258"/>
    </row>
    <row r="1259" spans="1:22" x14ac:dyDescent="0.25">
      <c r="A1259" s="31">
        <v>3848</v>
      </c>
      <c r="B1259" s="33" t="s">
        <v>300</v>
      </c>
      <c r="C1259" s="53" t="s">
        <v>10714</v>
      </c>
      <c r="D1259" s="34" t="s">
        <v>301</v>
      </c>
      <c r="E1259" s="35" t="s">
        <v>10</v>
      </c>
      <c r="F1259" s="54">
        <v>147</v>
      </c>
      <c r="G1259" s="372" t="str">
        <f>VLOOKUP(N1259,'BANG THAM CHIEU'!C:E,3,0)</f>
        <v>ID055538</v>
      </c>
      <c r="H1259" s="53">
        <v>40</v>
      </c>
      <c r="J1259" s="10" t="str">
        <f>VLOOKUP(N1259,'BANG THAM CHIEU'!C:E,2,0)</f>
        <v>MC2.3</v>
      </c>
      <c r="K1259" s="590">
        <f>VLOOKUP(G1259,'BANG THAM CHIEU'!$E$4:F2307,2,0)*H1259</f>
        <v>5840000</v>
      </c>
      <c r="L1259" s="598">
        <f t="shared" si="19"/>
        <v>251.65905369301043</v>
      </c>
      <c r="M1259" s="53" t="s">
        <v>9530</v>
      </c>
      <c r="N1259" s="31" t="s">
        <v>2959</v>
      </c>
      <c r="O1259" s="527">
        <v>44410</v>
      </c>
      <c r="P1259" s="529" t="s">
        <v>10665</v>
      </c>
      <c r="Q1259" s="122" t="s">
        <v>10696</v>
      </c>
      <c r="R1259" s="123">
        <v>7</v>
      </c>
      <c r="S1259" s="122" t="s">
        <v>9489</v>
      </c>
      <c r="T1259" s="396" t="s">
        <v>10258</v>
      </c>
      <c r="V1259"/>
    </row>
    <row r="1260" spans="1:22" x14ac:dyDescent="0.25">
      <c r="A1260" s="31">
        <v>3848</v>
      </c>
      <c r="B1260" s="33" t="s">
        <v>300</v>
      </c>
      <c r="C1260" s="53" t="s">
        <v>10714</v>
      </c>
      <c r="D1260" s="34" t="s">
        <v>301</v>
      </c>
      <c r="E1260" s="35" t="s">
        <v>10</v>
      </c>
      <c r="F1260" s="54">
        <v>148</v>
      </c>
      <c r="G1260" s="372" t="str">
        <f>VLOOKUP(N1260,'BANG THAM CHIEU'!C:E,3,0)</f>
        <v>ID055790</v>
      </c>
      <c r="H1260" s="53">
        <v>10</v>
      </c>
      <c r="J1260" s="10" t="str">
        <f>VLOOKUP(N1260,'BANG THAM CHIEU'!C:E,2,0)</f>
        <v>MB3.1</v>
      </c>
      <c r="K1260" s="590">
        <f>VLOOKUP(G1260,'BANG THAM CHIEU'!$E$4:F2308,2,0)*H1260</f>
        <v>560000</v>
      </c>
      <c r="L1260" s="598">
        <f t="shared" si="19"/>
        <v>24.131690080151685</v>
      </c>
      <c r="M1260" s="53" t="s">
        <v>9530</v>
      </c>
      <c r="N1260" s="31" t="s">
        <v>6986</v>
      </c>
      <c r="O1260" s="527">
        <v>44410</v>
      </c>
      <c r="P1260" s="529" t="s">
        <v>10665</v>
      </c>
      <c r="Q1260" s="122" t="s">
        <v>10696</v>
      </c>
      <c r="R1260" s="123">
        <v>7</v>
      </c>
      <c r="S1260" s="122" t="s">
        <v>9489</v>
      </c>
      <c r="T1260" s="396" t="s">
        <v>10258</v>
      </c>
      <c r="V1260"/>
    </row>
    <row r="1261" spans="1:22" x14ac:dyDescent="0.25">
      <c r="A1261" s="31">
        <v>3848</v>
      </c>
      <c r="B1261" s="33" t="s">
        <v>300</v>
      </c>
      <c r="C1261" s="53" t="s">
        <v>10714</v>
      </c>
      <c r="D1261" s="34" t="s">
        <v>301</v>
      </c>
      <c r="E1261" s="35" t="s">
        <v>10</v>
      </c>
      <c r="F1261" s="54">
        <v>149</v>
      </c>
      <c r="G1261" s="372" t="str">
        <f>VLOOKUP(N1261,'BANG THAM CHIEU'!C:E,3,0)</f>
        <v>ID052236</v>
      </c>
      <c r="H1261" s="53">
        <v>2</v>
      </c>
      <c r="J1261" s="10" t="str">
        <f>VLOOKUP(N1261,'BANG THAM CHIEU'!C:E,2,0)</f>
        <v>MA1.1</v>
      </c>
      <c r="K1261" s="590">
        <f>VLOOKUP(G1261,'BANG THAM CHIEU'!$E$4:F2309,2,0)*H1261</f>
        <v>3986000</v>
      </c>
      <c r="L1261" s="598">
        <f t="shared" si="19"/>
        <v>171.76592260622252</v>
      </c>
      <c r="M1261" s="53" t="s">
        <v>9530</v>
      </c>
      <c r="N1261" s="31" t="s">
        <v>7630</v>
      </c>
      <c r="O1261" s="527">
        <v>44410</v>
      </c>
      <c r="P1261" s="529" t="s">
        <v>10665</v>
      </c>
      <c r="Q1261" s="122" t="s">
        <v>10696</v>
      </c>
      <c r="R1261" s="123">
        <v>7</v>
      </c>
      <c r="S1261" s="122" t="s">
        <v>9489</v>
      </c>
      <c r="T1261" s="396" t="s">
        <v>10258</v>
      </c>
      <c r="V1261"/>
    </row>
    <row r="1262" spans="1:22" x14ac:dyDescent="0.25">
      <c r="A1262" s="31">
        <v>3848</v>
      </c>
      <c r="B1262" s="33" t="s">
        <v>300</v>
      </c>
      <c r="C1262" s="53" t="s">
        <v>10714</v>
      </c>
      <c r="D1262" s="34" t="s">
        <v>301</v>
      </c>
      <c r="E1262" s="35" t="s">
        <v>10</v>
      </c>
      <c r="F1262" s="54">
        <v>150</v>
      </c>
      <c r="G1262" s="372" t="e">
        <f>VLOOKUP(N1262,'BANG THAM CHIEU'!C:E,3,0)</f>
        <v>#N/A</v>
      </c>
      <c r="H1262" s="53">
        <v>10</v>
      </c>
      <c r="J1262" s="10" t="e">
        <f>VLOOKUP(N1262,'BANG THAM CHIEU'!C:E,2,0)</f>
        <v>#N/A</v>
      </c>
      <c r="K1262" s="590" t="e">
        <f>VLOOKUP(G1262,'BANG THAM CHIEU'!$E$4:F2310,2,0)*H1262</f>
        <v>#N/A</v>
      </c>
      <c r="L1262" s="598" t="e">
        <f t="shared" si="19"/>
        <v>#N/A</v>
      </c>
      <c r="M1262" s="53" t="s">
        <v>9530</v>
      </c>
      <c r="N1262" s="31" t="s">
        <v>1430</v>
      </c>
      <c r="O1262" s="527">
        <v>44412</v>
      </c>
      <c r="P1262" s="529" t="s">
        <v>10665</v>
      </c>
      <c r="Q1262" s="122" t="s">
        <v>10696</v>
      </c>
      <c r="R1262" s="123">
        <v>7</v>
      </c>
      <c r="S1262" s="122" t="s">
        <v>7619</v>
      </c>
      <c r="T1262" s="396" t="s">
        <v>8693</v>
      </c>
      <c r="V1262"/>
    </row>
    <row r="1263" spans="1:22" x14ac:dyDescent="0.25">
      <c r="A1263" s="31">
        <v>3848</v>
      </c>
      <c r="B1263" s="33" t="s">
        <v>300</v>
      </c>
      <c r="C1263" s="53" t="s">
        <v>10714</v>
      </c>
      <c r="D1263" s="34" t="s">
        <v>301</v>
      </c>
      <c r="E1263" s="35" t="s">
        <v>10</v>
      </c>
      <c r="F1263" s="54">
        <v>151</v>
      </c>
      <c r="G1263" s="372" t="str">
        <f>VLOOKUP(N1263,'BANG THAM CHIEU'!C:E,3,0)</f>
        <v>ID055446</v>
      </c>
      <c r="H1263" s="53">
        <v>1</v>
      </c>
      <c r="J1263" s="10" t="str">
        <f>VLOOKUP(N1263,'BANG THAM CHIEU'!C:E,2,0)</f>
        <v>MKHO</v>
      </c>
      <c r="K1263" s="590">
        <f>VLOOKUP(G1263,'BANG THAM CHIEU'!$E$4:F2311,2,0)*H1263</f>
        <v>2451600</v>
      </c>
      <c r="L1263" s="598">
        <f t="shared" si="19"/>
        <v>105.64509178660691</v>
      </c>
      <c r="M1263" s="53" t="s">
        <v>9530</v>
      </c>
      <c r="N1263" s="31" t="s">
        <v>6608</v>
      </c>
      <c r="O1263" s="527">
        <v>44412</v>
      </c>
      <c r="P1263" s="529" t="s">
        <v>10665</v>
      </c>
      <c r="Q1263" s="122" t="s">
        <v>10696</v>
      </c>
      <c r="R1263" s="123">
        <v>7</v>
      </c>
      <c r="S1263" s="122" t="s">
        <v>7615</v>
      </c>
      <c r="T1263" s="396" t="s">
        <v>10281</v>
      </c>
      <c r="V1263"/>
    </row>
    <row r="1264" spans="1:22" x14ac:dyDescent="0.25">
      <c r="A1264" s="31">
        <v>3848</v>
      </c>
      <c r="B1264" s="33" t="s">
        <v>300</v>
      </c>
      <c r="C1264" s="53" t="s">
        <v>10714</v>
      </c>
      <c r="D1264" s="34" t="s">
        <v>301</v>
      </c>
      <c r="E1264" s="35" t="s">
        <v>10</v>
      </c>
      <c r="F1264" s="54">
        <v>152</v>
      </c>
      <c r="G1264" s="372" t="str">
        <f>VLOOKUP(N1264,'BANG THAM CHIEU'!C:E,3,0)</f>
        <v>ID055727</v>
      </c>
      <c r="H1264" s="53">
        <v>15</v>
      </c>
      <c r="J1264" s="10" t="str">
        <f>VLOOKUP(N1264,'BANG THAM CHIEU'!C:E,2,0)</f>
        <v>MB3.2</v>
      </c>
      <c r="K1264" s="590">
        <f>VLOOKUP(G1264,'BANG THAM CHIEU'!$E$4:F2312,2,0)*H1264</f>
        <v>1275000</v>
      </c>
      <c r="L1264" s="598">
        <f t="shared" si="19"/>
        <v>54.942687236059641</v>
      </c>
      <c r="M1264" s="53" t="s">
        <v>9530</v>
      </c>
      <c r="N1264" s="31" t="s">
        <v>9646</v>
      </c>
      <c r="O1264" s="527">
        <v>44412</v>
      </c>
      <c r="P1264" s="529" t="s">
        <v>10665</v>
      </c>
      <c r="Q1264" s="122" t="s">
        <v>10696</v>
      </c>
      <c r="R1264" s="123">
        <v>7</v>
      </c>
      <c r="S1264" s="122" t="s">
        <v>7615</v>
      </c>
      <c r="T1264" s="396" t="s">
        <v>10459</v>
      </c>
      <c r="V1264"/>
    </row>
    <row r="1265" spans="1:22" ht="60" x14ac:dyDescent="0.25">
      <c r="A1265" s="31">
        <v>3848</v>
      </c>
      <c r="B1265" s="33" t="s">
        <v>300</v>
      </c>
      <c r="C1265" s="53" t="s">
        <v>10714</v>
      </c>
      <c r="D1265" s="34" t="s">
        <v>301</v>
      </c>
      <c r="E1265" s="35" t="s">
        <v>10</v>
      </c>
      <c r="F1265" s="54">
        <v>153</v>
      </c>
      <c r="G1265" s="372" t="str">
        <f>VLOOKUP(N1265,'BANG THAM CHIEU'!C:E,3,0)</f>
        <v>ID055681</v>
      </c>
      <c r="H1265" s="53">
        <v>15</v>
      </c>
      <c r="J1265" s="10" t="str">
        <f>VLOOKUP(N1265,'BANG THAM CHIEU'!C:E,2,0)</f>
        <v>MC2.2</v>
      </c>
      <c r="K1265" s="590">
        <f>VLOOKUP(G1265,'BANG THAM CHIEU'!$E$4:F2313,2,0)*H1265</f>
        <v>2700000</v>
      </c>
      <c r="L1265" s="598">
        <f t="shared" si="19"/>
        <v>116.34922002930277</v>
      </c>
      <c r="M1265" s="53" t="s">
        <v>9530</v>
      </c>
      <c r="N1265" s="332" t="s">
        <v>10718</v>
      </c>
      <c r="O1265" s="527">
        <v>44413</v>
      </c>
      <c r="P1265" s="529" t="s">
        <v>10665</v>
      </c>
      <c r="Q1265" s="122" t="s">
        <v>10696</v>
      </c>
      <c r="R1265" s="123">
        <v>7</v>
      </c>
      <c r="S1265" s="122" t="s">
        <v>7615</v>
      </c>
      <c r="T1265" s="396" t="s">
        <v>10459</v>
      </c>
      <c r="V1265"/>
    </row>
    <row r="1266" spans="1:22" ht="60" x14ac:dyDescent="0.25">
      <c r="A1266" s="31">
        <v>3848</v>
      </c>
      <c r="B1266" s="33" t="s">
        <v>300</v>
      </c>
      <c r="C1266" s="53" t="s">
        <v>10714</v>
      </c>
      <c r="D1266" s="34" t="s">
        <v>301</v>
      </c>
      <c r="E1266" s="35" t="s">
        <v>10</v>
      </c>
      <c r="F1266" s="54">
        <v>154</v>
      </c>
      <c r="G1266" s="372" t="str">
        <f>VLOOKUP(N1266,'BANG THAM CHIEU'!C:E,3,0)</f>
        <v>ID055680</v>
      </c>
      <c r="H1266" s="53">
        <v>9</v>
      </c>
      <c r="J1266" s="10" t="str">
        <f>VLOOKUP(N1266,'BANG THAM CHIEU'!C:E,2,0)</f>
        <v>MC2.2</v>
      </c>
      <c r="K1266" s="590">
        <f>VLOOKUP(G1266,'BANG THAM CHIEU'!$E$4:F2314,2,0)*H1266</f>
        <v>1782000</v>
      </c>
      <c r="L1266" s="598">
        <f t="shared" si="19"/>
        <v>76.790485219339828</v>
      </c>
      <c r="M1266" s="53" t="s">
        <v>9530</v>
      </c>
      <c r="N1266" s="332" t="s">
        <v>10719</v>
      </c>
      <c r="O1266" s="527">
        <v>44413</v>
      </c>
      <c r="P1266" s="529" t="s">
        <v>10665</v>
      </c>
      <c r="Q1266" s="122" t="s">
        <v>10696</v>
      </c>
      <c r="R1266" s="123">
        <v>7</v>
      </c>
      <c r="S1266" s="122" t="s">
        <v>7615</v>
      </c>
      <c r="T1266" s="396" t="s">
        <v>10459</v>
      </c>
      <c r="V1266"/>
    </row>
    <row r="1267" spans="1:22" x14ac:dyDescent="0.25">
      <c r="A1267" s="31">
        <v>3848</v>
      </c>
      <c r="B1267" s="33" t="s">
        <v>300</v>
      </c>
      <c r="C1267" s="53" t="s">
        <v>10714</v>
      </c>
      <c r="D1267" s="34" t="s">
        <v>301</v>
      </c>
      <c r="E1267" s="35" t="s">
        <v>10</v>
      </c>
      <c r="F1267" s="54">
        <v>155</v>
      </c>
      <c r="G1267" s="372" t="str">
        <f>VLOOKUP(N1267,'BANG THAM CHIEU'!C:E,3,0)</f>
        <v>ID055609</v>
      </c>
      <c r="H1267" s="53">
        <v>2</v>
      </c>
      <c r="J1267" s="10" t="str">
        <f>VLOOKUP(N1267,'BANG THAM CHIEU'!C:E,2,0)</f>
        <v>MB1.1</v>
      </c>
      <c r="K1267" s="590">
        <f>VLOOKUP(G1267,'BANG THAM CHIEU'!$E$4:F2315,2,0)*H1267</f>
        <v>190000</v>
      </c>
      <c r="L1267" s="598">
        <f t="shared" si="19"/>
        <v>8.1875377057657506</v>
      </c>
      <c r="M1267" s="53" t="s">
        <v>9530</v>
      </c>
      <c r="N1267" s="31" t="s">
        <v>7897</v>
      </c>
      <c r="O1267" s="527">
        <v>44413</v>
      </c>
      <c r="P1267" s="529" t="s">
        <v>10665</v>
      </c>
      <c r="Q1267" s="122" t="s">
        <v>10696</v>
      </c>
      <c r="R1267" s="123">
        <v>7</v>
      </c>
      <c r="S1267" s="122" t="s">
        <v>7615</v>
      </c>
      <c r="T1267" s="396" t="s">
        <v>8693</v>
      </c>
      <c r="V1267"/>
    </row>
    <row r="1268" spans="1:22" ht="60" x14ac:dyDescent="0.25">
      <c r="A1268" s="31">
        <v>3848</v>
      </c>
      <c r="B1268" s="33" t="s">
        <v>300</v>
      </c>
      <c r="C1268" s="53" t="s">
        <v>10714</v>
      </c>
      <c r="D1268" s="34" t="s">
        <v>301</v>
      </c>
      <c r="E1268" s="35" t="s">
        <v>10</v>
      </c>
      <c r="F1268" s="54">
        <v>156</v>
      </c>
      <c r="G1268" s="372" t="str">
        <f>VLOOKUP(N1268,'BANG THAM CHIEU'!C:E,3,0)</f>
        <v>ID055681</v>
      </c>
      <c r="H1268" s="53">
        <v>15</v>
      </c>
      <c r="J1268" s="10" t="str">
        <f>VLOOKUP(N1268,'BANG THAM CHIEU'!C:E,2,0)</f>
        <v>MC2.2</v>
      </c>
      <c r="K1268" s="590">
        <f>VLOOKUP(G1268,'BANG THAM CHIEU'!$E$4:F2316,2,0)*H1268</f>
        <v>2700000</v>
      </c>
      <c r="L1268" s="598">
        <f t="shared" si="19"/>
        <v>116.34922002930277</v>
      </c>
      <c r="M1268" s="53" t="s">
        <v>9530</v>
      </c>
      <c r="N1268" s="332" t="s">
        <v>10718</v>
      </c>
      <c r="O1268" s="527">
        <v>44413</v>
      </c>
      <c r="P1268" s="529" t="s">
        <v>10665</v>
      </c>
      <c r="Q1268" s="122" t="s">
        <v>10696</v>
      </c>
      <c r="R1268" s="123">
        <v>7</v>
      </c>
      <c r="S1268" s="122" t="s">
        <v>7615</v>
      </c>
      <c r="T1268" s="396" t="s">
        <v>10296</v>
      </c>
      <c r="V1268"/>
    </row>
    <row r="1269" spans="1:22" ht="60" x14ac:dyDescent="0.25">
      <c r="A1269" s="31">
        <v>3848</v>
      </c>
      <c r="B1269" s="33" t="s">
        <v>300</v>
      </c>
      <c r="C1269" s="53" t="s">
        <v>10714</v>
      </c>
      <c r="D1269" s="34" t="s">
        <v>301</v>
      </c>
      <c r="E1269" s="35" t="s">
        <v>10</v>
      </c>
      <c r="F1269" s="54">
        <v>157</v>
      </c>
      <c r="G1269" s="372" t="str">
        <f>VLOOKUP(N1269,'BANG THAM CHIEU'!C:E,3,0)</f>
        <v>ID055680</v>
      </c>
      <c r="H1269" s="53">
        <v>9</v>
      </c>
      <c r="J1269" s="10" t="str">
        <f>VLOOKUP(N1269,'BANG THAM CHIEU'!C:E,2,0)</f>
        <v>MC2.2</v>
      </c>
      <c r="K1269" s="590">
        <f>VLOOKUP(G1269,'BANG THAM CHIEU'!$E$4:F2317,2,0)*H1269</f>
        <v>1782000</v>
      </c>
      <c r="L1269" s="598">
        <f t="shared" si="19"/>
        <v>76.790485219339828</v>
      </c>
      <c r="M1269" s="53" t="s">
        <v>9530</v>
      </c>
      <c r="N1269" s="332" t="s">
        <v>10719</v>
      </c>
      <c r="O1269" s="527">
        <v>44413</v>
      </c>
      <c r="P1269" s="529" t="s">
        <v>10665</v>
      </c>
      <c r="Q1269" s="122" t="s">
        <v>10696</v>
      </c>
      <c r="R1269" s="123">
        <v>7</v>
      </c>
      <c r="S1269" s="122" t="s">
        <v>7615</v>
      </c>
      <c r="T1269" s="396" t="s">
        <v>10296</v>
      </c>
      <c r="V1269"/>
    </row>
    <row r="1270" spans="1:22" x14ac:dyDescent="0.25">
      <c r="A1270" s="31">
        <v>3848</v>
      </c>
      <c r="B1270" s="33" t="s">
        <v>300</v>
      </c>
      <c r="C1270" s="53" t="s">
        <v>10714</v>
      </c>
      <c r="D1270" s="34" t="s">
        <v>301</v>
      </c>
      <c r="E1270" s="35" t="s">
        <v>10</v>
      </c>
      <c r="F1270" s="54">
        <v>158</v>
      </c>
      <c r="G1270" s="372" t="str">
        <f>VLOOKUP(N1270,'BANG THAM CHIEU'!C:E,3,0)</f>
        <v>ID055609</v>
      </c>
      <c r="H1270" s="53">
        <v>2</v>
      </c>
      <c r="J1270" s="10" t="str">
        <f>VLOOKUP(N1270,'BANG THAM CHIEU'!C:E,2,0)</f>
        <v>MB1.1</v>
      </c>
      <c r="K1270" s="590">
        <f>VLOOKUP(G1270,'BANG THAM CHIEU'!$E$4:F2318,2,0)*H1270</f>
        <v>190000</v>
      </c>
      <c r="L1270" s="598">
        <f t="shared" si="19"/>
        <v>8.1875377057657506</v>
      </c>
      <c r="M1270" s="53" t="s">
        <v>9530</v>
      </c>
      <c r="N1270" s="31" t="s">
        <v>7897</v>
      </c>
      <c r="O1270" s="527">
        <v>44413</v>
      </c>
      <c r="P1270" s="529" t="s">
        <v>10665</v>
      </c>
      <c r="Q1270" s="122" t="s">
        <v>10696</v>
      </c>
      <c r="R1270" s="123">
        <v>7</v>
      </c>
      <c r="S1270" s="122" t="s">
        <v>7615</v>
      </c>
      <c r="T1270" s="396" t="s">
        <v>10296</v>
      </c>
      <c r="V1270"/>
    </row>
    <row r="1271" spans="1:22" x14ac:dyDescent="0.25">
      <c r="A1271" s="31">
        <v>3848</v>
      </c>
      <c r="B1271" s="33" t="s">
        <v>300</v>
      </c>
      <c r="C1271" s="53" t="s">
        <v>10714</v>
      </c>
      <c r="D1271" s="34" t="s">
        <v>301</v>
      </c>
      <c r="E1271" s="35" t="s">
        <v>10</v>
      </c>
      <c r="F1271" s="54">
        <v>159</v>
      </c>
      <c r="G1271" s="372" t="str">
        <f>VLOOKUP(N1271,'BANG THAM CHIEU'!C:E,3,0)</f>
        <v>ID055688</v>
      </c>
      <c r="H1271" s="53">
        <v>1</v>
      </c>
      <c r="J1271" s="10" t="str">
        <f>VLOOKUP(N1271,'BANG THAM CHIEU'!C:E,2,0)</f>
        <v>MD2.3</v>
      </c>
      <c r="K1271" s="590">
        <f>VLOOKUP(G1271,'BANG THAM CHIEU'!$E$4:F2319,2,0)*H1271</f>
        <v>1250000</v>
      </c>
      <c r="L1271" s="598">
        <f t="shared" si="19"/>
        <v>53.865379643195723</v>
      </c>
      <c r="M1271" s="53" t="s">
        <v>9530</v>
      </c>
      <c r="N1271" s="31" t="s">
        <v>7424</v>
      </c>
      <c r="O1271" s="527">
        <v>44413</v>
      </c>
      <c r="P1271" s="529" t="s">
        <v>10665</v>
      </c>
      <c r="Q1271" s="122" t="s">
        <v>10696</v>
      </c>
      <c r="R1271" s="123">
        <v>7</v>
      </c>
      <c r="S1271" s="122" t="s">
        <v>7615</v>
      </c>
      <c r="T1271" s="396" t="s">
        <v>10296</v>
      </c>
      <c r="V1271"/>
    </row>
    <row r="1272" spans="1:22" x14ac:dyDescent="0.25">
      <c r="A1272" s="31">
        <v>3848</v>
      </c>
      <c r="B1272" s="33" t="s">
        <v>300</v>
      </c>
      <c r="C1272" s="53" t="s">
        <v>10714</v>
      </c>
      <c r="D1272" s="34" t="s">
        <v>301</v>
      </c>
      <c r="E1272" s="35" t="s">
        <v>10</v>
      </c>
      <c r="F1272" s="54">
        <v>160</v>
      </c>
      <c r="G1272" s="372" t="str">
        <f>VLOOKUP(N1272,'BANG THAM CHIEU'!C:E,3,0)</f>
        <v>ID055690</v>
      </c>
      <c r="H1272" s="53">
        <v>1</v>
      </c>
      <c r="J1272" s="10" t="str">
        <f>VLOOKUP(N1272,'BANG THAM CHIEU'!C:E,2,0)</f>
        <v>MD2.4</v>
      </c>
      <c r="K1272" s="590">
        <f>VLOOKUP(G1272,'BANG THAM CHIEU'!$E$4:F2320,2,0)*H1272</f>
        <v>2000000</v>
      </c>
      <c r="L1272" s="598">
        <f t="shared" si="19"/>
        <v>86.184607429113157</v>
      </c>
      <c r="M1272" s="53" t="s">
        <v>9530</v>
      </c>
      <c r="N1272" s="31" t="s">
        <v>7425</v>
      </c>
      <c r="O1272" s="527">
        <v>44413</v>
      </c>
      <c r="P1272" s="529" t="s">
        <v>10665</v>
      </c>
      <c r="Q1272" s="122" t="s">
        <v>10696</v>
      </c>
      <c r="R1272" s="123">
        <v>7</v>
      </c>
      <c r="S1272" s="122" t="s">
        <v>7615</v>
      </c>
      <c r="T1272" s="396" t="s">
        <v>10296</v>
      </c>
      <c r="V1272"/>
    </row>
    <row r="1273" spans="1:22" x14ac:dyDescent="0.25">
      <c r="A1273" s="31">
        <v>3848</v>
      </c>
      <c r="B1273" s="33" t="s">
        <v>300</v>
      </c>
      <c r="C1273" s="53" t="s">
        <v>10714</v>
      </c>
      <c r="D1273" s="34" t="s">
        <v>301</v>
      </c>
      <c r="E1273" s="35" t="s">
        <v>10</v>
      </c>
      <c r="F1273" s="54">
        <v>161</v>
      </c>
      <c r="G1273" s="372" t="str">
        <f>VLOOKUP(N1273,'BANG THAM CHIEU'!C:E,3,0)</f>
        <v>ID055554</v>
      </c>
      <c r="H1273" s="53">
        <v>5</v>
      </c>
      <c r="J1273" s="10" t="str">
        <f>VLOOKUP(N1273,'BANG THAM CHIEU'!C:E,2,0)</f>
        <v>MB1.3</v>
      </c>
      <c r="K1273" s="590">
        <f>VLOOKUP(G1273,'BANG THAM CHIEU'!$E$4:F2321,2,0)*H1273</f>
        <v>60000</v>
      </c>
      <c r="L1273" s="598">
        <f t="shared" si="19"/>
        <v>2.585538222873395</v>
      </c>
      <c r="M1273" s="53" t="s">
        <v>9530</v>
      </c>
      <c r="N1273" s="31" t="s">
        <v>7242</v>
      </c>
      <c r="O1273" s="527">
        <v>44413</v>
      </c>
      <c r="P1273" s="529" t="s">
        <v>10665</v>
      </c>
      <c r="Q1273" s="122" t="s">
        <v>10696</v>
      </c>
      <c r="R1273" s="123">
        <v>7</v>
      </c>
      <c r="S1273" s="122" t="s">
        <v>7615</v>
      </c>
      <c r="T1273" s="396" t="s">
        <v>10296</v>
      </c>
      <c r="V1273"/>
    </row>
    <row r="1274" spans="1:22" ht="75" x14ac:dyDescent="0.25">
      <c r="A1274" s="31">
        <v>3848</v>
      </c>
      <c r="B1274" s="33" t="s">
        <v>300</v>
      </c>
      <c r="C1274" s="53" t="s">
        <v>10714</v>
      </c>
      <c r="D1274" s="34" t="s">
        <v>301</v>
      </c>
      <c r="E1274" s="35" t="s">
        <v>10</v>
      </c>
      <c r="F1274" s="54">
        <v>162</v>
      </c>
      <c r="G1274" s="372" t="str">
        <f>VLOOKUP(N1274,'BANG THAM CHIEU'!C:E,3,0)</f>
        <v>ID055222</v>
      </c>
      <c r="H1274" s="53">
        <v>1</v>
      </c>
      <c r="J1274" s="10" t="str">
        <f>VLOOKUP(N1274,'BANG THAM CHIEU'!C:E,2,0)</f>
        <v>MA1.1</v>
      </c>
      <c r="K1274" s="590">
        <f>VLOOKUP(G1274,'BANG THAM CHIEU'!$E$4:F2322,2,0)*H1274</f>
        <v>360000</v>
      </c>
      <c r="L1274" s="598">
        <f t="shared" si="19"/>
        <v>15.513229337240368</v>
      </c>
      <c r="M1274" s="53" t="s">
        <v>9530</v>
      </c>
      <c r="N1274" s="151" t="s">
        <v>8575</v>
      </c>
      <c r="O1274" s="527">
        <v>44413</v>
      </c>
      <c r="P1274" s="529" t="s">
        <v>10665</v>
      </c>
      <c r="Q1274" s="122" t="s">
        <v>10696</v>
      </c>
      <c r="R1274" s="123">
        <v>7</v>
      </c>
      <c r="S1274" s="122" t="s">
        <v>7615</v>
      </c>
      <c r="T1274" s="396" t="s">
        <v>10281</v>
      </c>
      <c r="V1274"/>
    </row>
    <row r="1275" spans="1:22" x14ac:dyDescent="0.25">
      <c r="A1275" s="31">
        <v>3848</v>
      </c>
      <c r="B1275" s="33" t="s">
        <v>300</v>
      </c>
      <c r="C1275" s="53" t="s">
        <v>10714</v>
      </c>
      <c r="D1275" s="34" t="s">
        <v>301</v>
      </c>
      <c r="E1275" s="35" t="s">
        <v>10</v>
      </c>
      <c r="F1275" s="54">
        <v>163</v>
      </c>
      <c r="G1275" s="372" t="str">
        <f>VLOOKUP(N1275,'BANG THAM CHIEU'!C:E,3,0)</f>
        <v>ID055220</v>
      </c>
      <c r="H1275" s="53">
        <v>10</v>
      </c>
      <c r="J1275" s="10" t="str">
        <f>VLOOKUP(N1275,'BANG THAM CHIEU'!C:E,2,0)</f>
        <v>MA1.1</v>
      </c>
      <c r="K1275" s="590">
        <f>VLOOKUP(G1275,'BANG THAM CHIEU'!$E$4:F2308,2,0)*H1275</f>
        <v>2233330</v>
      </c>
      <c r="L1275" s="598">
        <f t="shared" si="19"/>
        <v>96.239334654830643</v>
      </c>
      <c r="M1275" s="53" t="s">
        <v>9530</v>
      </c>
      <c r="N1275" s="31" t="s">
        <v>7272</v>
      </c>
      <c r="O1275" s="527">
        <v>44413</v>
      </c>
      <c r="P1275" s="529" t="s">
        <v>10665</v>
      </c>
      <c r="Q1275" s="122" t="s">
        <v>10696</v>
      </c>
      <c r="R1275" s="123">
        <v>7</v>
      </c>
      <c r="S1275" s="122" t="s">
        <v>7619</v>
      </c>
      <c r="T1275" s="396" t="s">
        <v>10632</v>
      </c>
      <c r="V1275"/>
    </row>
    <row r="1276" spans="1:22" x14ac:dyDescent="0.25">
      <c r="A1276" s="31">
        <v>3848</v>
      </c>
      <c r="B1276" s="33" t="s">
        <v>300</v>
      </c>
      <c r="C1276" s="53" t="s">
        <v>10714</v>
      </c>
      <c r="D1276" s="34" t="s">
        <v>301</v>
      </c>
      <c r="E1276" s="35" t="s">
        <v>10</v>
      </c>
      <c r="F1276" s="54">
        <v>164</v>
      </c>
      <c r="G1276" s="372" t="str">
        <f>VLOOKUP(N1276,'BANG THAM CHIEU'!C:E,3,0)</f>
        <v>ID055827</v>
      </c>
      <c r="H1276" s="53">
        <v>3</v>
      </c>
      <c r="J1276" s="10" t="str">
        <f>VLOOKUP(N1276,'BANG THAM CHIEU'!C:E,2,0)</f>
        <v>MB4.2</v>
      </c>
      <c r="K1276" s="590">
        <f>VLOOKUP(G1276,'BANG THAM CHIEU'!$E$4:F2309,2,0)*H1276</f>
        <v>390000</v>
      </c>
      <c r="L1276" s="598">
        <f t="shared" si="19"/>
        <v>16.805998448677066</v>
      </c>
      <c r="M1276" s="53" t="s">
        <v>9530</v>
      </c>
      <c r="N1276" s="31" t="s">
        <v>9237</v>
      </c>
      <c r="O1276" s="527">
        <v>44355</v>
      </c>
      <c r="P1276" s="529" t="s">
        <v>10665</v>
      </c>
      <c r="Q1276" s="122" t="s">
        <v>10696</v>
      </c>
      <c r="R1276" s="123">
        <v>7</v>
      </c>
      <c r="S1276" s="122" t="s">
        <v>7619</v>
      </c>
      <c r="T1276" s="396" t="s">
        <v>10708</v>
      </c>
      <c r="V1276"/>
    </row>
    <row r="1277" spans="1:22" x14ac:dyDescent="0.25">
      <c r="A1277" s="31">
        <v>3848</v>
      </c>
      <c r="B1277" s="33" t="s">
        <v>300</v>
      </c>
      <c r="C1277" s="53" t="s">
        <v>10714</v>
      </c>
      <c r="D1277" s="34" t="s">
        <v>301</v>
      </c>
      <c r="E1277" s="35" t="s">
        <v>10</v>
      </c>
      <c r="F1277" s="54">
        <v>165</v>
      </c>
      <c r="G1277" s="372" t="e">
        <f>VLOOKUP(N1277,'BANG THAM CHIEU'!C:E,3,0)</f>
        <v>#N/A</v>
      </c>
      <c r="H1277" s="53">
        <v>10</v>
      </c>
      <c r="J1277" s="10" t="e">
        <f>VLOOKUP(N1277,'BANG THAM CHIEU'!C:E,2,0)</f>
        <v>#N/A</v>
      </c>
      <c r="K1277" s="590" t="e">
        <f>VLOOKUP(G1277,'BANG THAM CHIEU'!$E$4:F2310,2,0)*H1277</f>
        <v>#N/A</v>
      </c>
      <c r="L1277" s="598" t="e">
        <f t="shared" si="19"/>
        <v>#N/A</v>
      </c>
      <c r="M1277" s="53" t="s">
        <v>9530</v>
      </c>
      <c r="N1277" s="31" t="s">
        <v>1430</v>
      </c>
      <c r="O1277" s="527">
        <v>44355</v>
      </c>
      <c r="P1277" s="529" t="s">
        <v>10665</v>
      </c>
      <c r="Q1277" s="122" t="s">
        <v>10696</v>
      </c>
      <c r="R1277" s="123">
        <v>7</v>
      </c>
      <c r="S1277" s="122" t="s">
        <v>7620</v>
      </c>
      <c r="T1277" s="396" t="s">
        <v>10710</v>
      </c>
      <c r="V1277"/>
    </row>
    <row r="1278" spans="1:22" x14ac:dyDescent="0.25">
      <c r="A1278" s="31">
        <v>3848</v>
      </c>
      <c r="B1278" s="33" t="s">
        <v>300</v>
      </c>
      <c r="C1278" s="53" t="s">
        <v>10714</v>
      </c>
      <c r="D1278" s="34" t="s">
        <v>301</v>
      </c>
      <c r="E1278" s="35" t="s">
        <v>10</v>
      </c>
      <c r="F1278" s="54">
        <v>166</v>
      </c>
      <c r="G1278" s="372" t="str">
        <f>VLOOKUP(N1278,'BANG THAM CHIEU'!C:E,3,0)</f>
        <v>ID057310</v>
      </c>
      <c r="H1278" s="53">
        <v>10</v>
      </c>
      <c r="J1278" s="10" t="str">
        <f>VLOOKUP(N1278,'BANG THAM CHIEU'!C:E,2,0)</f>
        <v>MB1.1</v>
      </c>
      <c r="K1278" s="590">
        <f>VLOOKUP(G1278,'BANG THAM CHIEU'!$E$4:F2311,2,0)*H1278</f>
        <v>20000</v>
      </c>
      <c r="L1278" s="598">
        <f t="shared" si="19"/>
        <v>0.86184607429113158</v>
      </c>
      <c r="M1278" s="53" t="s">
        <v>9530</v>
      </c>
      <c r="N1278" s="31" t="s">
        <v>481</v>
      </c>
      <c r="O1278" s="527">
        <v>44355</v>
      </c>
      <c r="P1278" s="529" t="s">
        <v>10665</v>
      </c>
      <c r="Q1278" s="122" t="s">
        <v>10696</v>
      </c>
      <c r="R1278" s="123">
        <v>7</v>
      </c>
      <c r="S1278" s="122" t="s">
        <v>7620</v>
      </c>
      <c r="T1278" s="396" t="s">
        <v>10710</v>
      </c>
      <c r="V1278"/>
    </row>
    <row r="1279" spans="1:22" x14ac:dyDescent="0.25">
      <c r="A1279" s="31">
        <v>3848</v>
      </c>
      <c r="B1279" s="33" t="s">
        <v>300</v>
      </c>
      <c r="C1279" s="53" t="s">
        <v>10714</v>
      </c>
      <c r="D1279" s="34" t="s">
        <v>301</v>
      </c>
      <c r="E1279" s="35" t="s">
        <v>10</v>
      </c>
      <c r="F1279" s="54">
        <v>167</v>
      </c>
      <c r="G1279" s="372" t="e">
        <f>VLOOKUP(N1279,'BANG THAM CHIEU'!C:E,3,0)</f>
        <v>#N/A</v>
      </c>
      <c r="H1279" s="53">
        <v>10</v>
      </c>
      <c r="J1279" s="10" t="e">
        <f>VLOOKUP(N1279,'BANG THAM CHIEU'!C:E,2,0)</f>
        <v>#N/A</v>
      </c>
      <c r="K1279" s="590" t="e">
        <f>VLOOKUP(G1279,'BANG THAM CHIEU'!$E$4:F2302,2,0)*H1279</f>
        <v>#N/A</v>
      </c>
      <c r="L1279" s="598" t="e">
        <f t="shared" si="19"/>
        <v>#N/A</v>
      </c>
      <c r="M1279" s="53" t="s">
        <v>9530</v>
      </c>
      <c r="N1279" s="31" t="s">
        <v>1430</v>
      </c>
      <c r="O1279" s="527">
        <v>44355</v>
      </c>
      <c r="P1279" s="529" t="s">
        <v>10665</v>
      </c>
      <c r="Q1279" s="122" t="s">
        <v>10696</v>
      </c>
      <c r="R1279" s="123">
        <v>7</v>
      </c>
      <c r="S1279" s="122" t="s">
        <v>7620</v>
      </c>
      <c r="T1279" s="396" t="s">
        <v>10296</v>
      </c>
      <c r="V1279"/>
    </row>
    <row r="1280" spans="1:22" x14ac:dyDescent="0.25">
      <c r="A1280" s="31">
        <v>3848</v>
      </c>
      <c r="B1280" s="33" t="s">
        <v>300</v>
      </c>
      <c r="C1280" s="53" t="s">
        <v>10714</v>
      </c>
      <c r="D1280" s="34" t="s">
        <v>301</v>
      </c>
      <c r="E1280" s="35" t="s">
        <v>10</v>
      </c>
      <c r="F1280" s="54">
        <v>168</v>
      </c>
      <c r="G1280" s="372" t="str">
        <f>VLOOKUP(N1280,'BANG THAM CHIEU'!C:E,3,0)</f>
        <v>ID057195</v>
      </c>
      <c r="H1280" s="53">
        <v>1</v>
      </c>
      <c r="J1280" s="10" t="str">
        <f>VLOOKUP(N1280,'BANG THAM CHIEU'!C:E,2,0)</f>
        <v>MB1.2</v>
      </c>
      <c r="K1280" s="590">
        <f>VLOOKUP(G1280,'BANG THAM CHIEU'!$E$4:F2303,2,0)*H1280</f>
        <v>20000</v>
      </c>
      <c r="L1280" s="598">
        <f t="shared" si="19"/>
        <v>0.86184607429113158</v>
      </c>
      <c r="M1280" s="53" t="s">
        <v>9530</v>
      </c>
      <c r="N1280" s="31" t="s">
        <v>2946</v>
      </c>
      <c r="O1280" s="527">
        <v>44355</v>
      </c>
      <c r="P1280" s="529" t="s">
        <v>10665</v>
      </c>
      <c r="Q1280" s="122" t="s">
        <v>10696</v>
      </c>
      <c r="R1280" s="123">
        <v>7</v>
      </c>
      <c r="S1280" s="122" t="s">
        <v>7620</v>
      </c>
      <c r="T1280" s="396" t="s">
        <v>10296</v>
      </c>
      <c r="V1280"/>
    </row>
    <row r="1281" spans="1:22" x14ac:dyDescent="0.25">
      <c r="A1281" s="31">
        <v>3848</v>
      </c>
      <c r="B1281" s="33" t="s">
        <v>300</v>
      </c>
      <c r="C1281" s="53" t="s">
        <v>10714</v>
      </c>
      <c r="D1281" s="34" t="s">
        <v>301</v>
      </c>
      <c r="E1281" s="35" t="s">
        <v>10</v>
      </c>
      <c r="F1281" s="54">
        <v>169</v>
      </c>
      <c r="G1281" s="372" t="str">
        <f>VLOOKUP(N1281,'BANG THAM CHIEU'!C:E,3,0)</f>
        <v>ID055589</v>
      </c>
      <c r="H1281" s="53">
        <v>5</v>
      </c>
      <c r="J1281" s="10" t="str">
        <f>VLOOKUP(N1281,'BANG THAM CHIEU'!C:E,2,0)</f>
        <v>MB1.3</v>
      </c>
      <c r="K1281" s="590">
        <f>VLOOKUP(G1281,'BANG THAM CHIEU'!$E$4:F2304,2,0)*H1281</f>
        <v>725000</v>
      </c>
      <c r="L1281" s="598">
        <f t="shared" si="19"/>
        <v>31.24192019305352</v>
      </c>
      <c r="M1281" s="53" t="s">
        <v>9530</v>
      </c>
      <c r="N1281" s="31" t="s">
        <v>8996</v>
      </c>
      <c r="O1281" s="527">
        <v>44355</v>
      </c>
      <c r="P1281" s="529" t="s">
        <v>10665</v>
      </c>
      <c r="Q1281" s="122" t="s">
        <v>10696</v>
      </c>
      <c r="R1281" s="123">
        <v>7</v>
      </c>
      <c r="S1281" s="122" t="s">
        <v>7620</v>
      </c>
      <c r="T1281" s="396" t="s">
        <v>10296</v>
      </c>
      <c r="V1281"/>
    </row>
    <row r="1282" spans="1:22" x14ac:dyDescent="0.25">
      <c r="A1282" s="31">
        <v>3848</v>
      </c>
      <c r="B1282" s="33" t="s">
        <v>300</v>
      </c>
      <c r="C1282" s="53" t="s">
        <v>10714</v>
      </c>
      <c r="D1282" s="34" t="s">
        <v>301</v>
      </c>
      <c r="E1282" s="35" t="s">
        <v>10</v>
      </c>
      <c r="F1282" s="54">
        <v>170</v>
      </c>
      <c r="G1282" s="372" t="str">
        <f>VLOOKUP(N1282,'BANG THAM CHIEU'!C:E,3,0)</f>
        <v>ID055612</v>
      </c>
      <c r="H1282" s="53">
        <v>5</v>
      </c>
      <c r="J1282" s="10" t="str">
        <f>VLOOKUP(N1282,'BANG THAM CHIEU'!C:E,2,0)</f>
        <v>MB1.2</v>
      </c>
      <c r="K1282" s="590">
        <f>VLOOKUP(G1282,'BANG THAM CHIEU'!$E$4:F2305,2,0)*H1282</f>
        <v>350000</v>
      </c>
      <c r="L1282" s="598">
        <f t="shared" si="19"/>
        <v>15.082306300094803</v>
      </c>
      <c r="M1282" s="53" t="s">
        <v>9530</v>
      </c>
      <c r="N1282" s="31" t="s">
        <v>7353</v>
      </c>
      <c r="O1282" s="527">
        <v>44355</v>
      </c>
      <c r="P1282" s="529" t="s">
        <v>10665</v>
      </c>
      <c r="Q1282" s="122" t="s">
        <v>10696</v>
      </c>
      <c r="R1282" s="123">
        <v>7</v>
      </c>
      <c r="S1282" s="122" t="s">
        <v>7620</v>
      </c>
      <c r="T1282" s="396" t="s">
        <v>10296</v>
      </c>
      <c r="V1282"/>
    </row>
    <row r="1283" spans="1:22" x14ac:dyDescent="0.25">
      <c r="A1283" s="31">
        <v>3848</v>
      </c>
      <c r="B1283" s="33" t="s">
        <v>300</v>
      </c>
      <c r="C1283" s="53" t="s">
        <v>10714</v>
      </c>
      <c r="D1283" s="34" t="s">
        <v>301</v>
      </c>
      <c r="E1283" s="35" t="s">
        <v>10</v>
      </c>
      <c r="F1283" s="54">
        <v>171</v>
      </c>
      <c r="G1283" s="372" t="str">
        <f>VLOOKUP(N1283,'BANG THAM CHIEU'!C:E,3,0)</f>
        <v>ID057041</v>
      </c>
      <c r="H1283" s="53">
        <v>2</v>
      </c>
      <c r="J1283" s="10" t="str">
        <f>VLOOKUP(N1283,'BANG THAM CHIEU'!C:E,2,0)</f>
        <v>MB1.2</v>
      </c>
      <c r="K1283" s="590">
        <f>VLOOKUP(G1283,'BANG THAM CHIEU'!$E$4:F2306,2,0)*H1283</f>
        <v>158000</v>
      </c>
      <c r="L1283" s="598">
        <f t="shared" ref="L1283:L1340" si="20">K1283/23206</f>
        <v>6.80858398689994</v>
      </c>
      <c r="M1283" s="53" t="s">
        <v>9530</v>
      </c>
      <c r="N1283" s="31" t="s">
        <v>6607</v>
      </c>
      <c r="O1283" s="527">
        <v>44355</v>
      </c>
      <c r="P1283" s="529" t="s">
        <v>10665</v>
      </c>
      <c r="Q1283" s="122" t="s">
        <v>10696</v>
      </c>
      <c r="R1283" s="123">
        <v>7</v>
      </c>
      <c r="S1283" s="122" t="s">
        <v>7620</v>
      </c>
      <c r="T1283" s="396" t="s">
        <v>10711</v>
      </c>
      <c r="V1283"/>
    </row>
    <row r="1284" spans="1:22" x14ac:dyDescent="0.25">
      <c r="A1284" s="31">
        <v>3848</v>
      </c>
      <c r="B1284" s="33" t="s">
        <v>300</v>
      </c>
      <c r="C1284" s="53" t="s">
        <v>10714</v>
      </c>
      <c r="D1284" s="34" t="s">
        <v>301</v>
      </c>
      <c r="E1284" s="35" t="s">
        <v>10</v>
      </c>
      <c r="F1284" s="54">
        <v>172</v>
      </c>
      <c r="G1284" s="372" t="str">
        <f>VLOOKUP(N1284,'BANG THAM CHIEU'!C:E,3,0)</f>
        <v>ID055527</v>
      </c>
      <c r="H1284" s="53">
        <v>1</v>
      </c>
      <c r="J1284" s="10" t="str">
        <f>VLOOKUP(N1284,'BANG THAM CHIEU'!C:E,2,0)</f>
        <v>MB1.1</v>
      </c>
      <c r="K1284" s="590">
        <f>VLOOKUP(G1284,'BANG THAM CHIEU'!$E$4:F2307,2,0)*H1284</f>
        <v>60000</v>
      </c>
      <c r="L1284" s="598">
        <f t="shared" si="20"/>
        <v>2.585538222873395</v>
      </c>
      <c r="M1284" s="53" t="s">
        <v>9530</v>
      </c>
      <c r="N1284" s="31" t="s">
        <v>8489</v>
      </c>
      <c r="O1284" s="527">
        <v>44355</v>
      </c>
      <c r="P1284" s="529" t="s">
        <v>10665</v>
      </c>
      <c r="Q1284" s="122" t="s">
        <v>10696</v>
      </c>
      <c r="R1284" s="123">
        <v>7</v>
      </c>
      <c r="S1284" s="122" t="s">
        <v>7620</v>
      </c>
      <c r="T1284" s="396" t="s">
        <v>10711</v>
      </c>
      <c r="V1284"/>
    </row>
    <row r="1285" spans="1:22" x14ac:dyDescent="0.25">
      <c r="A1285" s="31">
        <v>3848</v>
      </c>
      <c r="B1285" s="33" t="s">
        <v>300</v>
      </c>
      <c r="C1285" s="53" t="s">
        <v>10714</v>
      </c>
      <c r="D1285" s="34" t="s">
        <v>301</v>
      </c>
      <c r="E1285" s="35" t="s">
        <v>10</v>
      </c>
      <c r="F1285" s="54">
        <v>173</v>
      </c>
      <c r="G1285" s="372" t="str">
        <f>VLOOKUP(N1285,'BANG THAM CHIEU'!C:E,3,0)</f>
        <v>ID005705</v>
      </c>
      <c r="H1285" s="53">
        <v>100</v>
      </c>
      <c r="J1285" s="10" t="str">
        <f>VLOOKUP(N1285,'BANG THAM CHIEU'!C:E,2,0)</f>
        <v>MB4.3</v>
      </c>
      <c r="K1285" s="590">
        <f>VLOOKUP(G1285,'BANG THAM CHIEU'!$E$4:F2308,2,0)*H1285</f>
        <v>14414600</v>
      </c>
      <c r="L1285" s="598">
        <f t="shared" si="20"/>
        <v>621.15832112384726</v>
      </c>
      <c r="M1285" s="53" t="s">
        <v>9530</v>
      </c>
      <c r="N1285" s="31" t="s">
        <v>9886</v>
      </c>
      <c r="O1285" s="527">
        <v>44355</v>
      </c>
      <c r="P1285" s="529" t="s">
        <v>10665</v>
      </c>
      <c r="Q1285" s="122" t="s">
        <v>10696</v>
      </c>
      <c r="R1285" s="123">
        <v>7</v>
      </c>
      <c r="S1285" s="122" t="s">
        <v>10712</v>
      </c>
      <c r="T1285" s="396" t="s">
        <v>10713</v>
      </c>
      <c r="V1285"/>
    </row>
    <row r="1286" spans="1:22" x14ac:dyDescent="0.25">
      <c r="A1286" s="31">
        <v>3848</v>
      </c>
      <c r="B1286" s="33" t="s">
        <v>300</v>
      </c>
      <c r="C1286" s="53" t="s">
        <v>10714</v>
      </c>
      <c r="D1286" s="34" t="s">
        <v>301</v>
      </c>
      <c r="E1286" s="35" t="s">
        <v>10</v>
      </c>
      <c r="F1286" s="54">
        <v>174</v>
      </c>
      <c r="G1286" s="372" t="str">
        <f>VLOOKUP(N1286,'BANG THAM CHIEU'!C:E,3,0)</f>
        <v>ID055762</v>
      </c>
      <c r="H1286" s="53">
        <v>1</v>
      </c>
      <c r="J1286" s="10" t="str">
        <f>VLOOKUP(N1286,'BANG THAM CHIEU'!C:E,2,0)</f>
        <v>MB4.4</v>
      </c>
      <c r="K1286" s="590">
        <f>VLOOKUP(G1286,'BANG THAM CHIEU'!$E$4:F2309,2,0)*H1286</f>
        <v>497530</v>
      </c>
      <c r="L1286" s="598">
        <f t="shared" si="20"/>
        <v>21.439713867103336</v>
      </c>
      <c r="M1286" s="53" t="s">
        <v>9530</v>
      </c>
      <c r="N1286" s="31" t="s">
        <v>10704</v>
      </c>
      <c r="O1286" s="527">
        <v>44355</v>
      </c>
      <c r="P1286" s="529" t="s">
        <v>10665</v>
      </c>
      <c r="Q1286" s="122" t="s">
        <v>10696</v>
      </c>
      <c r="R1286" s="123">
        <v>7</v>
      </c>
      <c r="S1286" s="122" t="s">
        <v>7619</v>
      </c>
      <c r="T1286" s="396" t="s">
        <v>10706</v>
      </c>
      <c r="V1286"/>
    </row>
    <row r="1287" spans="1:22" x14ac:dyDescent="0.25">
      <c r="A1287" s="31">
        <v>3848</v>
      </c>
      <c r="B1287" s="33" t="s">
        <v>300</v>
      </c>
      <c r="C1287" s="53" t="s">
        <v>10714</v>
      </c>
      <c r="D1287" s="34" t="s">
        <v>301</v>
      </c>
      <c r="E1287" s="35" t="s">
        <v>10</v>
      </c>
      <c r="F1287" s="54">
        <v>175</v>
      </c>
      <c r="G1287" s="372" t="str">
        <f>VLOOKUP(N1287,'BANG THAM CHIEU'!C:E,3,0)</f>
        <v>ID055723</v>
      </c>
      <c r="H1287" s="53">
        <v>12</v>
      </c>
      <c r="J1287" s="10" t="str">
        <f>VLOOKUP(N1287,'BANG THAM CHIEU'!C:E,2,0)</f>
        <v>MB1.5</v>
      </c>
      <c r="K1287" s="590">
        <f>VLOOKUP(G1287,'BANG THAM CHIEU'!$E$4:F2310,2,0)*H1287</f>
        <v>468000</v>
      </c>
      <c r="L1287" s="598">
        <f t="shared" si="20"/>
        <v>20.167198138412481</v>
      </c>
      <c r="M1287" s="53" t="s">
        <v>9530</v>
      </c>
      <c r="N1287" s="31" t="s">
        <v>10702</v>
      </c>
      <c r="O1287" s="527">
        <v>44412</v>
      </c>
      <c r="P1287" s="529" t="s">
        <v>10665</v>
      </c>
      <c r="Q1287" s="122" t="s">
        <v>10696</v>
      </c>
      <c r="R1287" s="123">
        <v>7</v>
      </c>
      <c r="S1287" s="122" t="s">
        <v>7615</v>
      </c>
      <c r="T1287" s="396" t="s">
        <v>8693</v>
      </c>
      <c r="V1287"/>
    </row>
    <row r="1288" spans="1:22" x14ac:dyDescent="0.25">
      <c r="A1288" s="31">
        <v>3848</v>
      </c>
      <c r="B1288" s="33" t="s">
        <v>300</v>
      </c>
      <c r="C1288" s="53" t="s">
        <v>10714</v>
      </c>
      <c r="D1288" s="34" t="s">
        <v>301</v>
      </c>
      <c r="E1288" s="35" t="s">
        <v>10</v>
      </c>
      <c r="F1288" s="54">
        <v>176</v>
      </c>
      <c r="G1288" s="372" t="str">
        <f>VLOOKUP(N1288,'BANG THAM CHIEU'!C:E,3,0)</f>
        <v>ID055723</v>
      </c>
      <c r="H1288" s="53">
        <v>20</v>
      </c>
      <c r="J1288" s="10" t="str">
        <f>VLOOKUP(N1288,'BANG THAM CHIEU'!C:E,2,0)</f>
        <v>MB1.5</v>
      </c>
      <c r="K1288" s="590">
        <f>VLOOKUP(G1288,'BANG THAM CHIEU'!$E$4:F2311,2,0)*H1288</f>
        <v>780000</v>
      </c>
      <c r="L1288" s="598">
        <f t="shared" si="20"/>
        <v>33.611996897354132</v>
      </c>
      <c r="M1288" s="53" t="s">
        <v>9530</v>
      </c>
      <c r="N1288" s="31" t="s">
        <v>10702</v>
      </c>
      <c r="O1288" s="527">
        <v>44414</v>
      </c>
      <c r="P1288" s="529" t="s">
        <v>10665</v>
      </c>
      <c r="Q1288" s="122" t="s">
        <v>10696</v>
      </c>
      <c r="R1288" s="123">
        <v>7</v>
      </c>
      <c r="S1288" s="122" t="s">
        <v>7619</v>
      </c>
      <c r="T1288" s="396" t="s">
        <v>8693</v>
      </c>
      <c r="V1288"/>
    </row>
    <row r="1289" spans="1:22" x14ac:dyDescent="0.25">
      <c r="A1289" s="31">
        <v>3848</v>
      </c>
      <c r="B1289" s="33" t="s">
        <v>300</v>
      </c>
      <c r="C1289" s="53" t="s">
        <v>10714</v>
      </c>
      <c r="D1289" s="34" t="s">
        <v>301</v>
      </c>
      <c r="E1289" s="35" t="s">
        <v>10</v>
      </c>
      <c r="F1289" s="54">
        <v>177</v>
      </c>
      <c r="G1289" s="372" t="str">
        <f>VLOOKUP(N1289,'BANG THAM CHIEU'!C:E,3,0)</f>
        <v>ID055723</v>
      </c>
      <c r="H1289" s="53">
        <v>12</v>
      </c>
      <c r="J1289" s="10" t="str">
        <f>VLOOKUP(N1289,'BANG THAM CHIEU'!C:E,2,0)</f>
        <v>MB1.5</v>
      </c>
      <c r="K1289" s="590">
        <f>VLOOKUP(G1289,'BANG THAM CHIEU'!$E$4:F2312,2,0)*H1289</f>
        <v>468000</v>
      </c>
      <c r="L1289" s="598">
        <f t="shared" si="20"/>
        <v>20.167198138412481</v>
      </c>
      <c r="M1289" s="53" t="s">
        <v>9530</v>
      </c>
      <c r="N1289" s="31" t="s">
        <v>10702</v>
      </c>
      <c r="O1289" s="527">
        <v>44414</v>
      </c>
      <c r="P1289" s="529" t="s">
        <v>10665</v>
      </c>
      <c r="Q1289" s="122" t="s">
        <v>10696</v>
      </c>
      <c r="R1289" s="123">
        <v>7</v>
      </c>
      <c r="S1289" s="122" t="s">
        <v>7620</v>
      </c>
      <c r="T1289" s="396" t="s">
        <v>10296</v>
      </c>
      <c r="V1289"/>
    </row>
    <row r="1290" spans="1:22" x14ac:dyDescent="0.25">
      <c r="A1290" s="31">
        <v>3848</v>
      </c>
      <c r="B1290" s="33" t="s">
        <v>300</v>
      </c>
      <c r="D1290" s="34" t="s">
        <v>301</v>
      </c>
      <c r="E1290" s="35" t="s">
        <v>10</v>
      </c>
      <c r="G1290" s="372" t="str">
        <f>VLOOKUP(N1290,'BANG THAM CHIEU'!C:E,3,0)</f>
        <v>E-2x1.5</v>
      </c>
      <c r="H1290" s="53">
        <v>2</v>
      </c>
      <c r="J1290" s="10" t="str">
        <f>VLOOKUP(N1290,'BANG THAM CHIEU'!C:E,2,0)</f>
        <v>MC1.2</v>
      </c>
      <c r="K1290" s="590">
        <f>VLOOKUP(G1290,'BANG THAM CHIEU'!$E$4:F2317,2,0)*H1290</f>
        <v>1557108</v>
      </c>
      <c r="L1290" s="598">
        <f t="shared" si="20"/>
        <v>67.099370852365766</v>
      </c>
      <c r="N1290" s="11" t="s">
        <v>7902</v>
      </c>
      <c r="O1290" s="527">
        <v>44386</v>
      </c>
      <c r="P1290" s="529" t="s">
        <v>10665</v>
      </c>
      <c r="Q1290" s="122" t="s">
        <v>10568</v>
      </c>
      <c r="R1290" s="123">
        <v>7</v>
      </c>
      <c r="S1290" s="122" t="s">
        <v>7620</v>
      </c>
      <c r="T1290" s="396" t="s">
        <v>10591</v>
      </c>
      <c r="V1290"/>
    </row>
    <row r="1291" spans="1:22" x14ac:dyDescent="0.25">
      <c r="A1291" s="31">
        <v>3848</v>
      </c>
      <c r="B1291" s="33" t="s">
        <v>300</v>
      </c>
      <c r="D1291" s="34" t="s">
        <v>301</v>
      </c>
      <c r="E1291" s="35" t="s">
        <v>10</v>
      </c>
      <c r="G1291" s="372" t="str">
        <f>VLOOKUP(N1291,'BANG THAM CHIEU'!C:E,3,0)</f>
        <v>TKN-05</v>
      </c>
      <c r="H1291" s="53">
        <v>10</v>
      </c>
      <c r="J1291" s="10" t="str">
        <f>VLOOKUP(N1291,'BANG THAM CHIEU'!C:E,2,0)</f>
        <v>MKHO</v>
      </c>
      <c r="K1291" s="590">
        <f>VLOOKUP(G1291,'BANG THAM CHIEU'!$E$4:F2318,2,0)*H1291</f>
        <v>25000</v>
      </c>
      <c r="L1291" s="598">
        <f t="shared" si="20"/>
        <v>1.0773075928639144</v>
      </c>
      <c r="N1291" s="31" t="s">
        <v>6616</v>
      </c>
      <c r="O1291" s="527">
        <v>44386</v>
      </c>
      <c r="P1291" s="529" t="s">
        <v>10665</v>
      </c>
      <c r="Q1291" s="122" t="s">
        <v>10568</v>
      </c>
      <c r="R1291" s="123">
        <v>7</v>
      </c>
      <c r="S1291" s="122" t="s">
        <v>7620</v>
      </c>
      <c r="T1291" s="396" t="s">
        <v>10296</v>
      </c>
      <c r="V1291"/>
    </row>
    <row r="1292" spans="1:22" x14ac:dyDescent="0.25">
      <c r="A1292" s="31">
        <v>3848</v>
      </c>
      <c r="B1292" s="33" t="s">
        <v>300</v>
      </c>
      <c r="D1292" s="34" t="s">
        <v>301</v>
      </c>
      <c r="E1292" s="35" t="s">
        <v>10</v>
      </c>
      <c r="G1292" s="372" t="str">
        <f>VLOOKUP(N1292,'BANG THAM CHIEU'!C:E,3,0)</f>
        <v>TKN-6</v>
      </c>
      <c r="H1292" s="53">
        <v>10</v>
      </c>
      <c r="J1292" s="10" t="str">
        <f>VLOOKUP(N1292,'BANG THAM CHIEU'!C:E,2,0)</f>
        <v>MKHO</v>
      </c>
      <c r="K1292" s="590">
        <f>VLOOKUP(G1292,'BANG THAM CHIEU'!$E$4:F2319,2,0)*H1292</f>
        <v>20000</v>
      </c>
      <c r="L1292" s="598">
        <f t="shared" si="20"/>
        <v>0.86184607429113158</v>
      </c>
      <c r="N1292" s="11" t="s">
        <v>6614</v>
      </c>
      <c r="O1292" s="527">
        <v>44386</v>
      </c>
      <c r="P1292" s="529" t="s">
        <v>10665</v>
      </c>
      <c r="Q1292" s="122" t="s">
        <v>10568</v>
      </c>
      <c r="R1292" s="123">
        <v>7</v>
      </c>
      <c r="S1292" s="122" t="s">
        <v>7620</v>
      </c>
      <c r="T1292" s="396" t="s">
        <v>10306</v>
      </c>
      <c r="V1292"/>
    </row>
    <row r="1293" spans="1:22" x14ac:dyDescent="0.25">
      <c r="A1293" s="31">
        <v>3848</v>
      </c>
      <c r="B1293" s="33" t="s">
        <v>300</v>
      </c>
      <c r="D1293" s="34" t="s">
        <v>301</v>
      </c>
      <c r="E1293" s="35" t="s">
        <v>10</v>
      </c>
      <c r="G1293" s="372" t="str">
        <f>VLOOKUP(N1293,'BANG THAM CHIEU'!C:E,3,0)</f>
        <v>VB32008X</v>
      </c>
      <c r="H1293" s="53">
        <v>1</v>
      </c>
      <c r="J1293" s="10" t="str">
        <f>VLOOKUP(N1293,'BANG THAM CHIEU'!C:E,2,0)</f>
        <v>MB1.1</v>
      </c>
      <c r="K1293" s="590">
        <f>VLOOKUP(G1293,'BANG THAM CHIEU'!$E$4:F2320,2,0)*H1293</f>
        <v>250000</v>
      </c>
      <c r="L1293" s="598">
        <f t="shared" si="20"/>
        <v>10.773075928639145</v>
      </c>
      <c r="N1293" s="31" t="s">
        <v>2968</v>
      </c>
      <c r="O1293" s="527">
        <v>44386</v>
      </c>
      <c r="P1293" s="529" t="s">
        <v>10665</v>
      </c>
      <c r="Q1293" s="122" t="s">
        <v>10568</v>
      </c>
      <c r="R1293" s="123">
        <v>7</v>
      </c>
      <c r="S1293" s="122" t="s">
        <v>7615</v>
      </c>
      <c r="T1293" s="396" t="s">
        <v>9402</v>
      </c>
      <c r="V1293"/>
    </row>
    <row r="1294" spans="1:22" x14ac:dyDescent="0.25">
      <c r="A1294" s="31">
        <v>3848</v>
      </c>
      <c r="B1294" s="33" t="s">
        <v>300</v>
      </c>
      <c r="D1294" s="34" t="s">
        <v>301</v>
      </c>
      <c r="E1294" s="35" t="s">
        <v>10</v>
      </c>
      <c r="G1294" s="372" t="str">
        <f>VLOOKUP(N1294,'BANG THAM CHIEU'!C:E,3,0)</f>
        <v>6207E</v>
      </c>
      <c r="H1294" s="53">
        <v>1</v>
      </c>
      <c r="J1294" s="10" t="str">
        <f>VLOOKUP(N1294,'BANG THAM CHIEU'!C:E,2,0)</f>
        <v>MB1.1</v>
      </c>
      <c r="K1294" s="590">
        <f>VLOOKUP(G1294,'BANG THAM CHIEU'!$E$4:F2321,2,0)*H1294</f>
        <v>85000</v>
      </c>
      <c r="L1294" s="598">
        <f t="shared" si="20"/>
        <v>3.6628458157373092</v>
      </c>
      <c r="N1294" s="11" t="s">
        <v>2966</v>
      </c>
      <c r="O1294" s="527">
        <v>44386</v>
      </c>
      <c r="P1294" s="529" t="s">
        <v>10665</v>
      </c>
      <c r="Q1294" s="122" t="s">
        <v>10568</v>
      </c>
      <c r="R1294" s="123">
        <v>7</v>
      </c>
      <c r="S1294" s="122" t="s">
        <v>7615</v>
      </c>
      <c r="T1294" s="396" t="s">
        <v>9402</v>
      </c>
      <c r="V1294"/>
    </row>
    <row r="1295" spans="1:22" x14ac:dyDescent="0.25">
      <c r="A1295" s="31">
        <v>3848</v>
      </c>
      <c r="B1295" s="33" t="s">
        <v>300</v>
      </c>
      <c r="D1295" s="34" t="s">
        <v>301</v>
      </c>
      <c r="E1295" s="35" t="s">
        <v>10</v>
      </c>
      <c r="G1295" s="372" t="str">
        <f>VLOOKUP(N1295,'BANG THAM CHIEU'!C:E,3,0)</f>
        <v>E-2x1.5</v>
      </c>
      <c r="H1295" s="53">
        <v>2</v>
      </c>
      <c r="J1295" s="10" t="str">
        <f>VLOOKUP(N1295,'BANG THAM CHIEU'!C:E,2,0)</f>
        <v>MC1.2</v>
      </c>
      <c r="K1295" s="590">
        <f>VLOOKUP(G1295,'BANG THAM CHIEU'!$E$4:F2322,2,0)*H1295</f>
        <v>1557108</v>
      </c>
      <c r="L1295" s="598">
        <f t="shared" si="20"/>
        <v>67.099370852365766</v>
      </c>
      <c r="N1295" s="31" t="s">
        <v>7902</v>
      </c>
      <c r="O1295" s="527">
        <v>44389</v>
      </c>
      <c r="P1295" s="529" t="s">
        <v>10665</v>
      </c>
      <c r="Q1295" s="122" t="s">
        <v>10590</v>
      </c>
      <c r="R1295" s="123">
        <v>7</v>
      </c>
      <c r="S1295" s="122" t="s">
        <v>7620</v>
      </c>
      <c r="T1295" s="396" t="s">
        <v>10296</v>
      </c>
      <c r="V1295"/>
    </row>
    <row r="1296" spans="1:22" x14ac:dyDescent="0.25">
      <c r="A1296" s="31">
        <v>3848</v>
      </c>
      <c r="B1296" s="33" t="s">
        <v>300</v>
      </c>
      <c r="D1296" s="34" t="s">
        <v>301</v>
      </c>
      <c r="E1296" s="35" t="s">
        <v>10</v>
      </c>
      <c r="G1296" s="372" t="str">
        <f>VLOOKUP(N1296,'BANG THAM CHIEU'!C:E,3,0)</f>
        <v>E-PM710</v>
      </c>
      <c r="H1296" s="53">
        <v>19</v>
      </c>
      <c r="J1296" s="10" t="str">
        <f>VLOOKUP(N1296,'BANG THAM CHIEU'!C:E,2,0)</f>
        <v>MC1.3</v>
      </c>
      <c r="K1296" s="590">
        <f>VLOOKUP(G1296,'BANG THAM CHIEU'!$E$4:F2323,2,0)*H1296</f>
        <v>111967000</v>
      </c>
      <c r="L1296" s="598">
        <f t="shared" si="20"/>
        <v>4824.9159700077562</v>
      </c>
      <c r="N1296" s="31" t="s">
        <v>7352</v>
      </c>
      <c r="O1296" s="527">
        <v>44390</v>
      </c>
      <c r="P1296" s="529" t="s">
        <v>10665</v>
      </c>
      <c r="Q1296" s="122" t="s">
        <v>10590</v>
      </c>
      <c r="R1296" s="123">
        <v>7</v>
      </c>
      <c r="S1296" s="122" t="s">
        <v>10605</v>
      </c>
      <c r="T1296" s="396" t="s">
        <v>10606</v>
      </c>
      <c r="V1296"/>
    </row>
    <row r="1297" spans="1:22" x14ac:dyDescent="0.25">
      <c r="A1297" s="31">
        <v>3848</v>
      </c>
      <c r="B1297" s="33" t="s">
        <v>300</v>
      </c>
      <c r="D1297" s="34" t="s">
        <v>301</v>
      </c>
      <c r="E1297" s="35" t="s">
        <v>10</v>
      </c>
      <c r="G1297" s="372" t="str">
        <f>VLOOKUP(N1297,'BANG THAM CHIEU'!C:E,3,0)</f>
        <v>LRD32</v>
      </c>
      <c r="H1297" s="53">
        <v>3</v>
      </c>
      <c r="J1297" s="10" t="str">
        <f>VLOOKUP(N1297,'BANG THAM CHIEU'!C:E,2,0)</f>
        <v>MB3.1</v>
      </c>
      <c r="K1297" s="590">
        <f>VLOOKUP(G1297,'BANG THAM CHIEU'!$E$4:F2324,2,0)*H1297</f>
        <v>1213500</v>
      </c>
      <c r="L1297" s="598">
        <f t="shared" si="20"/>
        <v>52.292510557614413</v>
      </c>
      <c r="N1297" s="31" t="s">
        <v>4552</v>
      </c>
      <c r="O1297" s="527">
        <v>44390</v>
      </c>
      <c r="P1297" s="529" t="s">
        <v>10665</v>
      </c>
      <c r="Q1297" s="122" t="s">
        <v>10590</v>
      </c>
      <c r="R1297" s="123">
        <v>7</v>
      </c>
      <c r="S1297" s="122" t="s">
        <v>10605</v>
      </c>
      <c r="T1297" s="396" t="s">
        <v>10281</v>
      </c>
      <c r="V1297"/>
    </row>
    <row r="1298" spans="1:22" x14ac:dyDescent="0.25">
      <c r="A1298" s="31">
        <v>3848</v>
      </c>
      <c r="B1298" s="33" t="s">
        <v>300</v>
      </c>
      <c r="D1298" s="34" t="s">
        <v>301</v>
      </c>
      <c r="E1298" s="35" t="s">
        <v>10</v>
      </c>
      <c r="G1298" s="372" t="str">
        <f>VLOOKUP(N1298,'BANG THAM CHIEU'!C:E,3,0)</f>
        <v>T-KS10</v>
      </c>
      <c r="H1298" s="53">
        <v>5</v>
      </c>
      <c r="J1298" s="10" t="str">
        <f>VLOOKUP(N1298,'BANG THAM CHIEU'!C:E,2,0)</f>
        <v>MB4.1</v>
      </c>
      <c r="K1298" s="590">
        <f>VLOOKUP(G1298,'BANG THAM CHIEU'!$E$4:F2325,2,0)*H1298</f>
        <v>200000</v>
      </c>
      <c r="L1298" s="598">
        <f t="shared" si="20"/>
        <v>8.6184607429113154</v>
      </c>
      <c r="N1298" s="31" t="s">
        <v>9892</v>
      </c>
      <c r="O1298" s="527">
        <v>44390</v>
      </c>
      <c r="P1298" s="529" t="s">
        <v>10665</v>
      </c>
      <c r="Q1298" s="122" t="s">
        <v>10590</v>
      </c>
      <c r="R1298" s="123">
        <v>7</v>
      </c>
      <c r="S1298" s="122" t="s">
        <v>10605</v>
      </c>
      <c r="T1298" s="396" t="s">
        <v>10281</v>
      </c>
      <c r="V1298"/>
    </row>
    <row r="1299" spans="1:22" x14ac:dyDescent="0.25">
      <c r="A1299" s="31">
        <v>3848</v>
      </c>
      <c r="B1299" s="33" t="s">
        <v>300</v>
      </c>
      <c r="D1299" s="34" t="s">
        <v>301</v>
      </c>
      <c r="E1299" s="35" t="s">
        <v>10</v>
      </c>
      <c r="G1299" s="372" t="str">
        <f>VLOOKUP(N1299,'BANG THAM CHIEU'!C:E,3,0)</f>
        <v>TKN-05</v>
      </c>
      <c r="H1299" s="53">
        <v>10</v>
      </c>
      <c r="J1299" s="10" t="str">
        <f>VLOOKUP(N1299,'BANG THAM CHIEU'!C:E,2,0)</f>
        <v>MKHO</v>
      </c>
      <c r="K1299" s="590">
        <f>VLOOKUP(G1299,'BANG THAM CHIEU'!$E$4:F2326,2,0)*H1299</f>
        <v>25000</v>
      </c>
      <c r="L1299" s="598">
        <f t="shared" si="20"/>
        <v>1.0773075928639144</v>
      </c>
      <c r="N1299" s="11" t="s">
        <v>6616</v>
      </c>
      <c r="O1299" s="527">
        <v>44391</v>
      </c>
      <c r="P1299" s="529" t="s">
        <v>10665</v>
      </c>
      <c r="Q1299" s="122" t="s">
        <v>10590</v>
      </c>
      <c r="R1299" s="123">
        <v>7</v>
      </c>
      <c r="S1299" s="122" t="s">
        <v>9377</v>
      </c>
      <c r="T1299" s="396" t="s">
        <v>10258</v>
      </c>
      <c r="V1299"/>
    </row>
    <row r="1300" spans="1:22" x14ac:dyDescent="0.25">
      <c r="A1300" s="31">
        <v>3848</v>
      </c>
      <c r="B1300" s="33" t="s">
        <v>300</v>
      </c>
      <c r="D1300" s="34" t="s">
        <v>301</v>
      </c>
      <c r="E1300" s="35" t="s">
        <v>10</v>
      </c>
      <c r="G1300" s="372" t="str">
        <f>VLOOKUP(N1300,'BANG THAM CHIEU'!C:E,3,0)</f>
        <v>TKN-04</v>
      </c>
      <c r="H1300" s="53">
        <v>10</v>
      </c>
      <c r="J1300" s="10" t="str">
        <f>VLOOKUP(N1300,'BANG THAM CHIEU'!C:E,2,0)</f>
        <v>MKHO</v>
      </c>
      <c r="K1300" s="590">
        <f>VLOOKUP(G1300,'BANG THAM CHIEU'!$E$4:F2327,2,0)*H1300</f>
        <v>20000</v>
      </c>
      <c r="L1300" s="598">
        <f t="shared" si="20"/>
        <v>0.86184607429113158</v>
      </c>
      <c r="N1300" s="11" t="s">
        <v>6617</v>
      </c>
      <c r="O1300" s="527">
        <v>44391</v>
      </c>
      <c r="P1300" s="529" t="s">
        <v>10665</v>
      </c>
      <c r="Q1300" s="122" t="s">
        <v>10590</v>
      </c>
      <c r="R1300" s="123">
        <v>7</v>
      </c>
      <c r="S1300" s="122" t="s">
        <v>9377</v>
      </c>
      <c r="T1300" s="396" t="s">
        <v>10258</v>
      </c>
      <c r="V1300"/>
    </row>
    <row r="1301" spans="1:22" ht="15.75" x14ac:dyDescent="0.25">
      <c r="A1301" s="31">
        <v>3848</v>
      </c>
      <c r="B1301" s="33" t="s">
        <v>300</v>
      </c>
      <c r="D1301" s="34" t="s">
        <v>301</v>
      </c>
      <c r="E1301" s="35" t="s">
        <v>10</v>
      </c>
      <c r="G1301" s="372" t="str">
        <f>VLOOKUP(N1301,'BANG THAM CHIEU'!C:E,3,0)</f>
        <v>TKN-6</v>
      </c>
      <c r="H1301" s="53">
        <v>10</v>
      </c>
      <c r="J1301" s="10" t="str">
        <f>VLOOKUP(N1301,'BANG THAM CHIEU'!C:E,2,0)</f>
        <v>MKHO</v>
      </c>
      <c r="K1301" s="590">
        <f>VLOOKUP(G1301,'BANG THAM CHIEU'!$E$4:F2328,2,0)*H1301</f>
        <v>20000</v>
      </c>
      <c r="L1301" s="598">
        <f t="shared" si="20"/>
        <v>0.86184607429113158</v>
      </c>
      <c r="N1301" s="157" t="s">
        <v>6614</v>
      </c>
      <c r="O1301" s="527">
        <v>44391</v>
      </c>
      <c r="P1301" s="529" t="s">
        <v>10665</v>
      </c>
      <c r="Q1301" s="122" t="s">
        <v>10590</v>
      </c>
      <c r="R1301" s="123">
        <v>7</v>
      </c>
      <c r="S1301" s="122" t="s">
        <v>9377</v>
      </c>
      <c r="T1301" s="396" t="s">
        <v>10258</v>
      </c>
      <c r="V1301"/>
    </row>
    <row r="1302" spans="1:22" x14ac:dyDescent="0.25">
      <c r="A1302" s="31">
        <v>3848</v>
      </c>
      <c r="B1302" s="33" t="s">
        <v>300</v>
      </c>
      <c r="D1302" s="34" t="s">
        <v>301</v>
      </c>
      <c r="E1302" s="35" t="s">
        <v>10</v>
      </c>
      <c r="G1302" s="372" t="str">
        <f>VLOOKUP(N1302,'BANG THAM CHIEU'!C:E,3,0)</f>
        <v>B-444.3</v>
      </c>
      <c r="H1302" s="53">
        <v>1</v>
      </c>
      <c r="J1302" s="10" t="str">
        <f>VLOOKUP(N1302,'BANG THAM CHIEU'!C:E,2,0)</f>
        <v>MA1.2</v>
      </c>
      <c r="K1302" s="590">
        <f>VLOOKUP(G1302,'BANG THAM CHIEU'!$E$4:F2329,2,0)*H1302</f>
        <v>221591</v>
      </c>
      <c r="L1302" s="598">
        <f t="shared" si="20"/>
        <v>9.5488666724123075</v>
      </c>
      <c r="N1302" s="11" t="s">
        <v>4449</v>
      </c>
      <c r="O1302" s="527">
        <v>44392</v>
      </c>
      <c r="P1302" s="529" t="s">
        <v>10665</v>
      </c>
      <c r="Q1302" s="122" t="s">
        <v>10590</v>
      </c>
      <c r="R1302" s="123">
        <v>7</v>
      </c>
      <c r="S1302" s="122" t="s">
        <v>10114</v>
      </c>
      <c r="T1302" s="396" t="s">
        <v>10281</v>
      </c>
      <c r="V1302"/>
    </row>
    <row r="1303" spans="1:22" x14ac:dyDescent="0.25">
      <c r="A1303" s="31">
        <v>3848</v>
      </c>
      <c r="B1303" s="33" t="s">
        <v>300</v>
      </c>
      <c r="D1303" s="34" t="s">
        <v>301</v>
      </c>
      <c r="E1303" s="35" t="s">
        <v>10</v>
      </c>
      <c r="G1303" s="372" t="str">
        <f>VLOOKUP(N1303,'BANG THAM CHIEU'!C:E,3,0)</f>
        <v>B-210</v>
      </c>
      <c r="H1303" s="53">
        <v>1</v>
      </c>
      <c r="J1303" s="10" t="str">
        <f>VLOOKUP(N1303,'BANG THAM CHIEU'!C:E,2,0)</f>
        <v>MA1.2</v>
      </c>
      <c r="K1303" s="590">
        <f>VLOOKUP(G1303,'BANG THAM CHIEU'!$E$4:F2330,2,0)*H1303</f>
        <v>175000</v>
      </c>
      <c r="L1303" s="598">
        <f t="shared" si="20"/>
        <v>7.5411531500474016</v>
      </c>
      <c r="N1303" s="31" t="s">
        <v>6703</v>
      </c>
      <c r="O1303" s="527">
        <v>44392</v>
      </c>
      <c r="P1303" s="529" t="s">
        <v>10665</v>
      </c>
      <c r="Q1303" s="122" t="s">
        <v>10590</v>
      </c>
      <c r="R1303" s="123">
        <v>7</v>
      </c>
      <c r="S1303" s="122" t="s">
        <v>10114</v>
      </c>
      <c r="T1303" s="396" t="s">
        <v>10281</v>
      </c>
      <c r="V1303"/>
    </row>
    <row r="1304" spans="1:22" x14ac:dyDescent="0.25">
      <c r="A1304" s="31">
        <v>3848</v>
      </c>
      <c r="B1304" s="33" t="s">
        <v>300</v>
      </c>
      <c r="D1304" s="34" t="s">
        <v>301</v>
      </c>
      <c r="E1304" s="35" t="s">
        <v>10</v>
      </c>
      <c r="G1304" s="399" t="str">
        <f>VLOOKUP(N1304,'BANG THAM CHIEU'!C:E,3,0)</f>
        <v>PRB-2113</v>
      </c>
      <c r="H1304" s="53">
        <v>6</v>
      </c>
      <c r="J1304" s="10" t="str">
        <f>VLOOKUP(N1304,'BANG THAM CHIEU'!C:E,2,0)</f>
        <v>MB1.4</v>
      </c>
      <c r="K1304" s="590">
        <f>VLOOKUP(G1304,'BANG THAM CHIEU'!$E$4:F2331,2,0)*H1304</f>
        <v>2100000</v>
      </c>
      <c r="L1304" s="598">
        <f t="shared" si="20"/>
        <v>90.493837800568812</v>
      </c>
      <c r="N1304" s="11" t="s">
        <v>7245</v>
      </c>
      <c r="O1304" s="527">
        <v>44393</v>
      </c>
      <c r="P1304" s="529" t="s">
        <v>10665</v>
      </c>
      <c r="Q1304" s="122" t="s">
        <v>10590</v>
      </c>
      <c r="R1304" s="123">
        <v>7</v>
      </c>
      <c r="S1304" s="122" t="s">
        <v>7615</v>
      </c>
      <c r="T1304" s="396" t="s">
        <v>10296</v>
      </c>
      <c r="V1304"/>
    </row>
    <row r="1305" spans="1:22" x14ac:dyDescent="0.25">
      <c r="A1305" s="31">
        <v>3848</v>
      </c>
      <c r="B1305" s="33" t="s">
        <v>300</v>
      </c>
      <c r="D1305" s="34" t="s">
        <v>301</v>
      </c>
      <c r="E1305" s="35" t="s">
        <v>10</v>
      </c>
      <c r="G1305" s="399" t="str">
        <f>VLOOKUP(N1305,'BANG THAM CHIEU'!C:E,3,0)</f>
        <v>E-6A-220V</v>
      </c>
      <c r="H1305" s="53">
        <v>10</v>
      </c>
      <c r="J1305" s="10" t="str">
        <f>VLOOKUP(N1305,'BANG THAM CHIEU'!C:E,2,0)</f>
        <v>MB3.1</v>
      </c>
      <c r="K1305" s="590">
        <f>VLOOKUP(G1305,'BANG THAM CHIEU'!$E$4:F2332,2,0)*H1305</f>
        <v>108420</v>
      </c>
      <c r="L1305" s="598">
        <f t="shared" si="20"/>
        <v>4.6720675687322242</v>
      </c>
      <c r="N1305" s="31" t="s">
        <v>9648</v>
      </c>
      <c r="O1305" s="527">
        <v>44394</v>
      </c>
      <c r="P1305" s="529" t="s">
        <v>10665</v>
      </c>
      <c r="Q1305" s="122" t="s">
        <v>10590</v>
      </c>
      <c r="R1305" s="123">
        <v>7</v>
      </c>
      <c r="S1305" s="122" t="s">
        <v>7619</v>
      </c>
      <c r="T1305" s="396" t="s">
        <v>10633</v>
      </c>
      <c r="V1305"/>
    </row>
    <row r="1306" spans="1:22" x14ac:dyDescent="0.25">
      <c r="A1306" s="31">
        <v>3848</v>
      </c>
      <c r="B1306" s="33" t="s">
        <v>300</v>
      </c>
      <c r="D1306" s="34" t="s">
        <v>301</v>
      </c>
      <c r="E1306" s="35" t="s">
        <v>10</v>
      </c>
      <c r="G1306" s="399" t="str">
        <f>VLOOKUP(N1306,'BANG THAM CHIEU'!C:E,3,0)</f>
        <v>O-RV4</v>
      </c>
      <c r="H1306" s="53">
        <v>1</v>
      </c>
      <c r="J1306" s="10" t="str">
        <f>VLOOKUP(N1306,'BANG THAM CHIEU'!C:E,2,0)</f>
        <v>MB1.1</v>
      </c>
      <c r="K1306" s="590">
        <f>VLOOKUP(G1306,'BANG THAM CHIEU'!$E$4:F2333,2,0)*H1306</f>
        <v>70000</v>
      </c>
      <c r="L1306" s="598">
        <f t="shared" si="20"/>
        <v>3.0164612600189606</v>
      </c>
      <c r="N1306" s="11" t="s">
        <v>9151</v>
      </c>
      <c r="O1306" s="527">
        <v>44396</v>
      </c>
      <c r="P1306" s="529" t="s">
        <v>10665</v>
      </c>
      <c r="Q1306" s="122" t="s">
        <v>10628</v>
      </c>
      <c r="R1306" s="123">
        <v>7</v>
      </c>
      <c r="S1306" s="122" t="s">
        <v>7615</v>
      </c>
      <c r="T1306" s="396" t="s">
        <v>8693</v>
      </c>
      <c r="V1306"/>
    </row>
    <row r="1307" spans="1:22" x14ac:dyDescent="0.25">
      <c r="A1307" s="31">
        <v>3848</v>
      </c>
      <c r="B1307" s="33" t="s">
        <v>300</v>
      </c>
      <c r="D1307" s="34" t="s">
        <v>301</v>
      </c>
      <c r="E1307" s="35" t="s">
        <v>10</v>
      </c>
      <c r="G1307" s="399" t="str">
        <f>VLOOKUP(N1307,'BANG THAM CHIEU'!C:E,3,0)</f>
        <v>O-VX3</v>
      </c>
      <c r="H1307" s="53">
        <v>1</v>
      </c>
      <c r="J1307" s="10" t="str">
        <f>VLOOKUP(N1307,'BANG THAM CHIEU'!C:E,2,0)</f>
        <v>MB1.1</v>
      </c>
      <c r="K1307" s="590">
        <f>VLOOKUP(G1307,'BANG THAM CHIEU'!$E$4:F2334,2,0)*H1307</f>
        <v>250000</v>
      </c>
      <c r="L1307" s="598">
        <f t="shared" si="20"/>
        <v>10.773075928639145</v>
      </c>
      <c r="N1307" s="11" t="s">
        <v>6593</v>
      </c>
      <c r="O1307" s="527">
        <v>44396</v>
      </c>
      <c r="P1307" s="529" t="s">
        <v>10665</v>
      </c>
      <c r="Q1307" s="122" t="s">
        <v>10628</v>
      </c>
      <c r="R1307" s="123">
        <v>7</v>
      </c>
      <c r="S1307" s="122" t="s">
        <v>7615</v>
      </c>
      <c r="T1307" s="396" t="s">
        <v>8693</v>
      </c>
      <c r="V1307"/>
    </row>
    <row r="1308" spans="1:22" x14ac:dyDescent="0.25">
      <c r="A1308" s="31">
        <v>3848</v>
      </c>
      <c r="B1308" s="33" t="s">
        <v>300</v>
      </c>
      <c r="D1308" s="34" t="s">
        <v>301</v>
      </c>
      <c r="E1308" s="35" t="s">
        <v>10</v>
      </c>
      <c r="G1308" s="399" t="str">
        <f>VLOOKUP(N1308,'BANG THAM CHIEU'!C:E,3,0)</f>
        <v>TKN-05</v>
      </c>
      <c r="H1308" s="53">
        <v>10</v>
      </c>
      <c r="J1308" s="10" t="str">
        <f>VLOOKUP(N1308,'BANG THAM CHIEU'!C:E,2,0)</f>
        <v>MKHO</v>
      </c>
      <c r="K1308" s="590">
        <f>VLOOKUP(G1308,'BANG THAM CHIEU'!$E$4:F2335,2,0)*H1308</f>
        <v>25000</v>
      </c>
      <c r="L1308" s="598">
        <f t="shared" si="20"/>
        <v>1.0773075928639144</v>
      </c>
      <c r="N1308" s="11" t="s">
        <v>6616</v>
      </c>
      <c r="O1308" s="527">
        <v>44396</v>
      </c>
      <c r="P1308" s="529" t="s">
        <v>10665</v>
      </c>
      <c r="Q1308" s="122" t="s">
        <v>10628</v>
      </c>
      <c r="R1308" s="123">
        <v>7</v>
      </c>
      <c r="S1308" s="122" t="s">
        <v>7615</v>
      </c>
      <c r="T1308" s="396" t="s">
        <v>8693</v>
      </c>
      <c r="V1308"/>
    </row>
    <row r="1309" spans="1:22" x14ac:dyDescent="0.25">
      <c r="A1309" s="31">
        <v>3848</v>
      </c>
      <c r="B1309" s="33" t="s">
        <v>300</v>
      </c>
      <c r="D1309" s="34" t="s">
        <v>301</v>
      </c>
      <c r="E1309" s="35" t="s">
        <v>10</v>
      </c>
      <c r="G1309" s="399" t="str">
        <f>VLOOKUP(N1309,'BANG THAM CHIEU'!C:E,3,0)</f>
        <v>TKN-04</v>
      </c>
      <c r="H1309" s="53">
        <v>10</v>
      </c>
      <c r="J1309" s="10" t="str">
        <f>VLOOKUP(N1309,'BANG THAM CHIEU'!C:E,2,0)</f>
        <v>MKHO</v>
      </c>
      <c r="K1309" s="590">
        <f>VLOOKUP(G1309,'BANG THAM CHIEU'!$E$4:F2336,2,0)*H1309</f>
        <v>20000</v>
      </c>
      <c r="L1309" s="598">
        <f t="shared" si="20"/>
        <v>0.86184607429113158</v>
      </c>
      <c r="N1309" s="11" t="s">
        <v>6617</v>
      </c>
      <c r="O1309" s="527">
        <v>44396</v>
      </c>
      <c r="P1309" s="529" t="s">
        <v>10665</v>
      </c>
      <c r="Q1309" s="122" t="s">
        <v>10628</v>
      </c>
      <c r="R1309" s="123">
        <v>7</v>
      </c>
      <c r="S1309" s="122" t="s">
        <v>7615</v>
      </c>
      <c r="T1309" s="396" t="s">
        <v>8693</v>
      </c>
      <c r="V1309"/>
    </row>
    <row r="1310" spans="1:22" x14ac:dyDescent="0.25">
      <c r="A1310" s="31">
        <v>3848</v>
      </c>
      <c r="B1310" s="33" t="s">
        <v>300</v>
      </c>
      <c r="D1310" s="34" t="s">
        <v>301</v>
      </c>
      <c r="E1310" s="35" t="s">
        <v>10</v>
      </c>
      <c r="G1310" s="399" t="str">
        <f>VLOOKUP(N1310,'BANG THAM CHIEU'!C:E,3,0)</f>
        <v>TKN-6</v>
      </c>
      <c r="H1310" s="53">
        <v>10</v>
      </c>
      <c r="J1310" s="10" t="str">
        <f>VLOOKUP(N1310,'BANG THAM CHIEU'!C:E,2,0)</f>
        <v>MKHO</v>
      </c>
      <c r="K1310" s="590">
        <f>VLOOKUP(G1310,'BANG THAM CHIEU'!$E$4:F2337,2,0)*H1310</f>
        <v>20000</v>
      </c>
      <c r="L1310" s="598">
        <f t="shared" si="20"/>
        <v>0.86184607429113158</v>
      </c>
      <c r="N1310" s="31" t="s">
        <v>6614</v>
      </c>
      <c r="O1310" s="527">
        <v>44396</v>
      </c>
      <c r="P1310" s="529" t="s">
        <v>10665</v>
      </c>
      <c r="Q1310" s="122" t="s">
        <v>10628</v>
      </c>
      <c r="R1310" s="123">
        <v>7</v>
      </c>
      <c r="S1310" s="122" t="s">
        <v>7615</v>
      </c>
      <c r="T1310" s="396" t="s">
        <v>8693</v>
      </c>
      <c r="V1310"/>
    </row>
    <row r="1311" spans="1:22" x14ac:dyDescent="0.25">
      <c r="A1311" s="31">
        <v>3848</v>
      </c>
      <c r="B1311" s="33" t="s">
        <v>300</v>
      </c>
      <c r="D1311" s="34" t="s">
        <v>301</v>
      </c>
      <c r="E1311" s="35" t="s">
        <v>10</v>
      </c>
      <c r="G1311" s="399" t="str">
        <f>VLOOKUP(N1311,'BANG THAM CHIEU'!C:E,3,0)</f>
        <v>T-KS8.5</v>
      </c>
      <c r="H1311" s="53">
        <v>5</v>
      </c>
      <c r="J1311" s="10" t="str">
        <f>VLOOKUP(N1311,'BANG THAM CHIEU'!C:E,2,0)</f>
        <v>MB4.1</v>
      </c>
      <c r="K1311" s="590">
        <f>VLOOKUP(G1311,'BANG THAM CHIEU'!$E$4:F2338,2,0)*H1311</f>
        <v>450000</v>
      </c>
      <c r="L1311" s="598">
        <f t="shared" si="20"/>
        <v>19.391536671550462</v>
      </c>
      <c r="N1311" s="31" t="s">
        <v>7912</v>
      </c>
      <c r="O1311" s="527">
        <v>44397</v>
      </c>
      <c r="P1311" s="529" t="s">
        <v>10665</v>
      </c>
      <c r="Q1311" s="122" t="s">
        <v>10628</v>
      </c>
      <c r="R1311" s="123">
        <v>7</v>
      </c>
      <c r="S1311" s="122" t="s">
        <v>7619</v>
      </c>
      <c r="T1311" s="396" t="s">
        <v>10281</v>
      </c>
      <c r="V1311"/>
    </row>
    <row r="1312" spans="1:22" x14ac:dyDescent="0.25">
      <c r="A1312" s="31">
        <v>3848</v>
      </c>
      <c r="B1312" s="33" t="s">
        <v>300</v>
      </c>
      <c r="D1312" s="34" t="s">
        <v>301</v>
      </c>
      <c r="E1312" s="35" t="s">
        <v>10</v>
      </c>
      <c r="G1312" s="399" t="str">
        <f>VLOOKUP(N1312,'BANG THAM CHIEU'!C:E,3,0)</f>
        <v>T-KS6</v>
      </c>
      <c r="H1312" s="53">
        <v>5</v>
      </c>
      <c r="J1312" s="10" t="str">
        <f>VLOOKUP(N1312,'BANG THAM CHIEU'!C:E,2,0)</f>
        <v>MB4.1</v>
      </c>
      <c r="K1312" s="590">
        <f>VLOOKUP(G1312,'BANG THAM CHIEU'!$E$4:F2339,2,0)*H1312</f>
        <v>280000</v>
      </c>
      <c r="L1312" s="598">
        <f t="shared" si="20"/>
        <v>12.065845040075843</v>
      </c>
      <c r="N1312" s="31" t="s">
        <v>7907</v>
      </c>
      <c r="O1312" s="527">
        <v>44397</v>
      </c>
      <c r="P1312" s="529" t="s">
        <v>10665</v>
      </c>
      <c r="Q1312" s="122" t="s">
        <v>10628</v>
      </c>
      <c r="R1312" s="123">
        <v>7</v>
      </c>
      <c r="S1312" s="122" t="s">
        <v>7619</v>
      </c>
      <c r="T1312" s="396" t="s">
        <v>10281</v>
      </c>
      <c r="V1312"/>
    </row>
    <row r="1313" spans="1:22" x14ac:dyDescent="0.25">
      <c r="A1313" s="31">
        <v>3848</v>
      </c>
      <c r="B1313" s="33" t="s">
        <v>300</v>
      </c>
      <c r="D1313" s="34" t="s">
        <v>301</v>
      </c>
      <c r="E1313" s="35" t="s">
        <v>10</v>
      </c>
      <c r="G1313" s="399" t="str">
        <f>VLOOKUP(N1313,'BANG THAM CHIEU'!C:E,3,0)</f>
        <v>8x150x210</v>
      </c>
      <c r="H1313" s="53">
        <v>2</v>
      </c>
      <c r="J1313" s="10" t="str">
        <f>VLOOKUP(N1313,'BANG THAM CHIEU'!C:E,2,0)</f>
        <v>MB4.1</v>
      </c>
      <c r="K1313" s="590">
        <f>VLOOKUP(G1313,'BANG THAM CHIEU'!$E$4:F2340,2,0)*H1313</f>
        <v>40000</v>
      </c>
      <c r="L1313" s="598">
        <f t="shared" si="20"/>
        <v>1.7236921485822632</v>
      </c>
      <c r="N1313" s="11" t="s">
        <v>7262</v>
      </c>
      <c r="O1313" s="527">
        <v>44397</v>
      </c>
      <c r="P1313" s="529" t="s">
        <v>10665</v>
      </c>
      <c r="Q1313" s="122" t="s">
        <v>10628</v>
      </c>
      <c r="R1313" s="123">
        <v>7</v>
      </c>
      <c r="S1313" s="122" t="s">
        <v>7619</v>
      </c>
      <c r="T1313" s="396" t="s">
        <v>10281</v>
      </c>
      <c r="V1313"/>
    </row>
    <row r="1314" spans="1:22" x14ac:dyDescent="0.25">
      <c r="A1314" s="31">
        <v>3848</v>
      </c>
      <c r="B1314" s="33" t="s">
        <v>300</v>
      </c>
      <c r="D1314" s="34" t="s">
        <v>301</v>
      </c>
      <c r="E1314" s="35" t="s">
        <v>10</v>
      </c>
      <c r="G1314" s="399" t="str">
        <f>VLOOKUP(N1314,'BANG THAM CHIEU'!C:E,3,0)</f>
        <v>8x200x260</v>
      </c>
      <c r="H1314" s="53">
        <v>1</v>
      </c>
      <c r="J1314" s="10" t="str">
        <f>VLOOKUP(N1314,'BANG THAM CHIEU'!C:E,2,0)</f>
        <v>MB4.1</v>
      </c>
      <c r="K1314" s="590">
        <f>VLOOKUP(G1314,'BANG THAM CHIEU'!$E$4:F2341,2,0)*H1314</f>
        <v>22000</v>
      </c>
      <c r="L1314" s="598">
        <f t="shared" si="20"/>
        <v>0.94803068172024474</v>
      </c>
      <c r="N1314" s="31" t="s">
        <v>7263</v>
      </c>
      <c r="O1314" s="527">
        <v>44397</v>
      </c>
      <c r="P1314" s="529" t="s">
        <v>10665</v>
      </c>
      <c r="Q1314" s="122" t="s">
        <v>10628</v>
      </c>
      <c r="R1314" s="123">
        <v>7</v>
      </c>
      <c r="S1314" s="122" t="s">
        <v>7619</v>
      </c>
      <c r="T1314" s="396" t="s">
        <v>10281</v>
      </c>
      <c r="V1314"/>
    </row>
    <row r="1315" spans="1:22" x14ac:dyDescent="0.25">
      <c r="A1315" s="31">
        <v>3848</v>
      </c>
      <c r="B1315" s="33" t="s">
        <v>300</v>
      </c>
      <c r="D1315" s="34" t="s">
        <v>301</v>
      </c>
      <c r="E1315" s="35" t="s">
        <v>10</v>
      </c>
      <c r="G1315" s="399" t="str">
        <f>VLOOKUP(N1315,'BANG THAM CHIEU'!C:E,3,0)</f>
        <v>Pull-Push</v>
      </c>
      <c r="H1315" s="53">
        <v>2</v>
      </c>
      <c r="J1315" s="10" t="str">
        <f>VLOOKUP(N1315,'BANG THAM CHIEU'!C:E,2,0)</f>
        <v>MKHO</v>
      </c>
      <c r="K1315" s="590">
        <f>VLOOKUP(G1315,'BANG THAM CHIEU'!$E$4:F2342,2,0)*H1315</f>
        <v>1195180</v>
      </c>
      <c r="L1315" s="598">
        <f t="shared" si="20"/>
        <v>51.50305955356373</v>
      </c>
      <c r="N1315" s="31" t="s">
        <v>9581</v>
      </c>
      <c r="O1315" s="527">
        <v>44397</v>
      </c>
      <c r="P1315" s="529" t="s">
        <v>10665</v>
      </c>
      <c r="Q1315" s="122" t="s">
        <v>10628</v>
      </c>
      <c r="R1315" s="123">
        <v>7</v>
      </c>
      <c r="S1315" s="122" t="s">
        <v>7619</v>
      </c>
      <c r="T1315" s="396" t="s">
        <v>10281</v>
      </c>
      <c r="V1315"/>
    </row>
    <row r="1316" spans="1:22" x14ac:dyDescent="0.25">
      <c r="A1316" s="31">
        <v>3848</v>
      </c>
      <c r="B1316" s="33" t="s">
        <v>300</v>
      </c>
      <c r="D1316" s="34" t="s">
        <v>301</v>
      </c>
      <c r="E1316" s="35" t="s">
        <v>10</v>
      </c>
      <c r="G1316" s="399" t="str">
        <f>VLOOKUP(N1316,'BANG THAM CHIEU'!C:E,3,0)</f>
        <v>TKN-6</v>
      </c>
      <c r="H1316" s="53">
        <v>10</v>
      </c>
      <c r="J1316" s="10" t="str">
        <f>VLOOKUP(N1316,'BANG THAM CHIEU'!C:E,2,0)</f>
        <v>MKHO</v>
      </c>
      <c r="K1316" s="590">
        <f>VLOOKUP(G1316,'BANG THAM CHIEU'!$E$4:F2343,2,0)*H1316</f>
        <v>20000</v>
      </c>
      <c r="L1316" s="598">
        <f t="shared" si="20"/>
        <v>0.86184607429113158</v>
      </c>
      <c r="N1316" s="31" t="s">
        <v>6614</v>
      </c>
      <c r="O1316" s="527">
        <v>44397</v>
      </c>
      <c r="P1316" s="529" t="s">
        <v>10665</v>
      </c>
      <c r="Q1316" s="122" t="s">
        <v>10628</v>
      </c>
      <c r="R1316" s="123">
        <v>7</v>
      </c>
      <c r="S1316" s="122" t="s">
        <v>7619</v>
      </c>
      <c r="T1316" s="396" t="s">
        <v>10281</v>
      </c>
      <c r="V1316"/>
    </row>
    <row r="1317" spans="1:22" x14ac:dyDescent="0.25">
      <c r="A1317" s="31">
        <v>3848</v>
      </c>
      <c r="B1317" s="33" t="s">
        <v>300</v>
      </c>
      <c r="D1317" s="34" t="s">
        <v>301</v>
      </c>
      <c r="E1317" s="35" t="s">
        <v>10</v>
      </c>
      <c r="G1317" s="399" t="str">
        <f>VLOOKUP(N1317,'BANG THAM CHIEU'!C:E,3,0)</f>
        <v>TKN-8</v>
      </c>
      <c r="H1317" s="53">
        <v>2</v>
      </c>
      <c r="J1317" s="10" t="str">
        <f>VLOOKUP(N1317,'BANG THAM CHIEU'!C:E,2,0)</f>
        <v>MKHO</v>
      </c>
      <c r="K1317" s="590">
        <f>VLOOKUP(G1317,'BANG THAM CHIEU'!$E$4:F2344,2,0)*H1317</f>
        <v>6000</v>
      </c>
      <c r="L1317" s="598">
        <f t="shared" si="20"/>
        <v>0.25855382228733947</v>
      </c>
      <c r="N1317" s="11" t="s">
        <v>6615</v>
      </c>
      <c r="O1317" s="527">
        <v>44397</v>
      </c>
      <c r="P1317" s="529" t="s">
        <v>10665</v>
      </c>
      <c r="Q1317" s="122" t="s">
        <v>10628</v>
      </c>
      <c r="R1317" s="123">
        <v>7</v>
      </c>
      <c r="S1317" s="122" t="s">
        <v>7619</v>
      </c>
      <c r="T1317" s="396" t="s">
        <v>10281</v>
      </c>
      <c r="V1317"/>
    </row>
    <row r="1318" spans="1:22" x14ac:dyDescent="0.25">
      <c r="A1318" s="31">
        <v>3848</v>
      </c>
      <c r="B1318" s="33" t="s">
        <v>300</v>
      </c>
      <c r="D1318" s="34" t="s">
        <v>301</v>
      </c>
      <c r="E1318" s="35" t="s">
        <v>10</v>
      </c>
      <c r="G1318" s="399" t="str">
        <f>VLOOKUP(N1318,'BANG THAM CHIEU'!C:E,3,0)</f>
        <v>M8X120</v>
      </c>
      <c r="H1318" s="53">
        <v>100</v>
      </c>
      <c r="J1318" s="10" t="str">
        <f>VLOOKUP(N1318,'BANG THAM CHIEU'!C:E,2,0)</f>
        <v>MB1.1</v>
      </c>
      <c r="K1318" s="590">
        <f>VLOOKUP(G1318,'BANG THAM CHIEU'!$E$4:F2345,2,0)*H1318</f>
        <v>250000</v>
      </c>
      <c r="L1318" s="598">
        <f t="shared" si="20"/>
        <v>10.773075928639145</v>
      </c>
      <c r="N1318" s="11" t="s">
        <v>6991</v>
      </c>
      <c r="O1318" s="527">
        <v>44397</v>
      </c>
      <c r="P1318" s="529" t="s">
        <v>10665</v>
      </c>
      <c r="Q1318" s="122" t="s">
        <v>10628</v>
      </c>
      <c r="R1318" s="123">
        <v>7</v>
      </c>
      <c r="S1318" s="122" t="s">
        <v>7619</v>
      </c>
      <c r="T1318" s="396" t="s">
        <v>10281</v>
      </c>
      <c r="V1318"/>
    </row>
    <row r="1319" spans="1:22" x14ac:dyDescent="0.25">
      <c r="A1319" s="31">
        <v>3848</v>
      </c>
      <c r="B1319" s="33" t="s">
        <v>300</v>
      </c>
      <c r="D1319" s="34" t="s">
        <v>301</v>
      </c>
      <c r="E1319" s="35" t="s">
        <v>10</v>
      </c>
      <c r="G1319" s="372" t="str">
        <f>VLOOKUP(N1319,'BANG THAM CHIEU'!C:E,3,0)</f>
        <v>B-444.3</v>
      </c>
      <c r="H1319" s="53">
        <v>1</v>
      </c>
      <c r="J1319" s="10" t="str">
        <f>VLOOKUP(N1319,'BANG THAM CHIEU'!C:E,2,0)</f>
        <v>MA1.2</v>
      </c>
      <c r="K1319" s="590">
        <f>VLOOKUP(G1319,'BANG THAM CHIEU'!$E$4:F2346,2,0)*H1319</f>
        <v>221591</v>
      </c>
      <c r="L1319" s="598">
        <f t="shared" si="20"/>
        <v>9.5488666724123075</v>
      </c>
      <c r="N1319" s="33" t="s">
        <v>4449</v>
      </c>
      <c r="O1319" s="527">
        <v>44397</v>
      </c>
      <c r="P1319" s="529" t="s">
        <v>10665</v>
      </c>
      <c r="Q1319" s="122" t="s">
        <v>10628</v>
      </c>
      <c r="R1319" s="123">
        <v>7</v>
      </c>
      <c r="S1319" s="122" t="s">
        <v>10653</v>
      </c>
      <c r="T1319" s="396" t="s">
        <v>10654</v>
      </c>
      <c r="V1319"/>
    </row>
    <row r="1320" spans="1:22" x14ac:dyDescent="0.25">
      <c r="A1320" s="31">
        <v>3848</v>
      </c>
      <c r="B1320" s="33" t="s">
        <v>300</v>
      </c>
      <c r="D1320" s="34" t="s">
        <v>301</v>
      </c>
      <c r="E1320" s="35" t="s">
        <v>10</v>
      </c>
      <c r="G1320" s="372" t="str">
        <f>VLOOKUP(N1320,'BANG THAM CHIEU'!C:E,3,0)</f>
        <v>485.95.008</v>
      </c>
      <c r="H1320" s="53">
        <v>1</v>
      </c>
      <c r="J1320" s="10" t="str">
        <f>VLOOKUP(N1320,'BANG THAM CHIEU'!C:E,2,0)</f>
        <v>MKHO</v>
      </c>
      <c r="K1320" s="590">
        <f>VLOOKUP(G1320,'BANG THAM CHIEU'!$E$4:F2347,2,0)*H1320</f>
        <v>700000</v>
      </c>
      <c r="L1320" s="598">
        <f t="shared" si="20"/>
        <v>30.164612600189606</v>
      </c>
      <c r="N1320" s="31" t="s">
        <v>9241</v>
      </c>
      <c r="O1320" s="527">
        <v>44398</v>
      </c>
      <c r="P1320" s="529" t="s">
        <v>10665</v>
      </c>
      <c r="Q1320" s="122" t="s">
        <v>10628</v>
      </c>
      <c r="R1320" s="123">
        <v>7</v>
      </c>
      <c r="S1320" s="122" t="s">
        <v>8816</v>
      </c>
      <c r="T1320" s="396" t="s">
        <v>10574</v>
      </c>
      <c r="V1320"/>
    </row>
    <row r="1321" spans="1:22" x14ac:dyDescent="0.25">
      <c r="A1321" s="31">
        <v>3848</v>
      </c>
      <c r="B1321" s="33" t="s">
        <v>300</v>
      </c>
      <c r="D1321" s="34" t="s">
        <v>301</v>
      </c>
      <c r="E1321" s="35" t="s">
        <v>10</v>
      </c>
      <c r="G1321" s="372" t="str">
        <f>VLOOKUP(N1321,'BANG THAM CHIEU'!C:E,3,0)</f>
        <v>B2</v>
      </c>
      <c r="H1321" s="53">
        <v>2</v>
      </c>
      <c r="J1321" s="10" t="str">
        <f>VLOOKUP(N1321,'BANG THAM CHIEU'!C:E,2,0)</f>
        <v>MA1.3</v>
      </c>
      <c r="K1321" s="590">
        <f>VLOOKUP(G1321,'BANG THAM CHIEU'!$E$4:F2348,2,0)*H1321</f>
        <v>64000</v>
      </c>
      <c r="L1321" s="598">
        <f t="shared" si="20"/>
        <v>2.7579074377316211</v>
      </c>
      <c r="N1321" s="31" t="s">
        <v>2573</v>
      </c>
      <c r="O1321" s="527">
        <v>44398</v>
      </c>
      <c r="P1321" s="529" t="s">
        <v>10665</v>
      </c>
      <c r="Q1321" s="122" t="s">
        <v>10628</v>
      </c>
      <c r="R1321" s="123">
        <v>7</v>
      </c>
      <c r="S1321" s="122" t="s">
        <v>7615</v>
      </c>
      <c r="T1321" s="396" t="s">
        <v>10306</v>
      </c>
      <c r="V1321"/>
    </row>
    <row r="1322" spans="1:22" x14ac:dyDescent="0.25">
      <c r="A1322" s="31">
        <v>3848</v>
      </c>
      <c r="B1322" s="33" t="s">
        <v>300</v>
      </c>
      <c r="D1322" s="34" t="s">
        <v>301</v>
      </c>
      <c r="E1322" s="35" t="s">
        <v>10</v>
      </c>
      <c r="G1322" s="372" t="str">
        <f>VLOOKUP(N1322,'BANG THAM CHIEU'!C:E,3,0)</f>
        <v>SP-02</v>
      </c>
      <c r="H1322" s="53">
        <v>1</v>
      </c>
      <c r="J1322" s="10" t="str">
        <f>VLOOKUP(N1322,'BANG THAM CHIEU'!C:E,2,0)</f>
        <v>MD1.1</v>
      </c>
      <c r="K1322" s="590">
        <f>VLOOKUP(G1322,'BANG THAM CHIEU'!$E$4:F2349,2,0)*H1322</f>
        <v>75000</v>
      </c>
      <c r="L1322" s="598">
        <f t="shared" si="20"/>
        <v>3.2319227785917435</v>
      </c>
      <c r="N1322" s="53" t="s">
        <v>6620</v>
      </c>
      <c r="O1322" s="527">
        <v>44398</v>
      </c>
      <c r="P1322" s="529" t="s">
        <v>10665</v>
      </c>
      <c r="Q1322" s="122" t="s">
        <v>10628</v>
      </c>
      <c r="R1322" s="123">
        <v>7</v>
      </c>
      <c r="S1322" s="122" t="s">
        <v>7615</v>
      </c>
      <c r="T1322" s="396" t="s">
        <v>10306</v>
      </c>
      <c r="V1322"/>
    </row>
    <row r="1323" spans="1:22" x14ac:dyDescent="0.25">
      <c r="A1323" s="31">
        <v>3848</v>
      </c>
      <c r="B1323" s="33" t="s">
        <v>300</v>
      </c>
      <c r="D1323" s="34" t="s">
        <v>301</v>
      </c>
      <c r="E1323" s="35" t="s">
        <v>10</v>
      </c>
      <c r="G1323" s="372" t="str">
        <f>VLOOKUP(N1323,'BANG THAM CHIEU'!C:E,3,0)</f>
        <v>E-6A-220V</v>
      </c>
      <c r="H1323" s="53">
        <v>5</v>
      </c>
      <c r="J1323" s="10" t="str">
        <f>VLOOKUP(N1323,'BANG THAM CHIEU'!C:E,2,0)</f>
        <v>MB3.1</v>
      </c>
      <c r="K1323" s="590">
        <f>VLOOKUP(G1323,'BANG THAM CHIEU'!$E$4:F2350,2,0)*H1323</f>
        <v>54210</v>
      </c>
      <c r="L1323" s="598">
        <f t="shared" si="20"/>
        <v>2.3360337843661121</v>
      </c>
      <c r="N1323" s="11" t="s">
        <v>9648</v>
      </c>
      <c r="O1323" s="527">
        <v>44400</v>
      </c>
      <c r="P1323" s="529" t="s">
        <v>10665</v>
      </c>
      <c r="Q1323" s="122" t="s">
        <v>10628</v>
      </c>
      <c r="R1323" s="123">
        <v>7</v>
      </c>
      <c r="S1323" s="122" t="s">
        <v>9377</v>
      </c>
      <c r="T1323" s="396" t="s">
        <v>10281</v>
      </c>
      <c r="V1323"/>
    </row>
    <row r="1324" spans="1:22" x14ac:dyDescent="0.25">
      <c r="A1324" s="31">
        <v>3848</v>
      </c>
      <c r="B1324" s="33" t="s">
        <v>300</v>
      </c>
      <c r="D1324" s="34" t="s">
        <v>301</v>
      </c>
      <c r="E1324" s="35" t="s">
        <v>10</v>
      </c>
      <c r="G1324" s="372" t="str">
        <f>VLOOKUP(N1324,'BANG THAM CHIEU'!C:E,3,0)</f>
        <v>LB2-UC30-L1</v>
      </c>
      <c r="H1324" s="53">
        <v>2</v>
      </c>
      <c r="J1324" s="10" t="str">
        <f>VLOOKUP(N1324,'BANG THAM CHIEU'!C:E,2,0)</f>
        <v>MB4.2</v>
      </c>
      <c r="K1324" s="590">
        <f>VLOOKUP(G1324,'BANG THAM CHIEU'!$E$4:F2351,2,0)*H1324</f>
        <v>3703658</v>
      </c>
      <c r="L1324" s="598">
        <f t="shared" si="20"/>
        <v>159.59915539084719</v>
      </c>
      <c r="N1324" s="11" t="s">
        <v>9802</v>
      </c>
      <c r="O1324" s="527">
        <v>44403</v>
      </c>
      <c r="P1324" s="529" t="s">
        <v>10665</v>
      </c>
      <c r="Q1324" s="122" t="s">
        <v>10658</v>
      </c>
      <c r="R1324" s="123">
        <v>7</v>
      </c>
      <c r="S1324" s="122" t="s">
        <v>7619</v>
      </c>
      <c r="T1324" s="396" t="s">
        <v>10281</v>
      </c>
      <c r="V1324"/>
    </row>
    <row r="1325" spans="1:22" x14ac:dyDescent="0.25">
      <c r="A1325" s="31">
        <v>3848</v>
      </c>
      <c r="B1325" s="33" t="s">
        <v>300</v>
      </c>
      <c r="D1325" s="34" t="s">
        <v>301</v>
      </c>
      <c r="E1325" s="35" t="s">
        <v>10</v>
      </c>
      <c r="G1325" s="372" t="str">
        <f>VLOOKUP(N1325,'BANG THAM CHIEU'!C:E,3,0)</f>
        <v>PRB-2113</v>
      </c>
      <c r="H1325" s="53">
        <v>4</v>
      </c>
      <c r="J1325" s="10" t="str">
        <f>VLOOKUP(N1325,'BANG THAM CHIEU'!C:E,2,0)</f>
        <v>MB1.4</v>
      </c>
      <c r="K1325" s="590">
        <f>VLOOKUP(G1325,'BANG THAM CHIEU'!$E$4:F2352,2,0)*H1325</f>
        <v>1400000</v>
      </c>
      <c r="L1325" s="598">
        <f t="shared" si="20"/>
        <v>60.329225200379213</v>
      </c>
      <c r="N1325" s="31" t="s">
        <v>7245</v>
      </c>
      <c r="O1325" s="527">
        <v>44403</v>
      </c>
      <c r="P1325" s="529" t="s">
        <v>10665</v>
      </c>
      <c r="Q1325" s="122" t="s">
        <v>10658</v>
      </c>
      <c r="R1325" s="123">
        <v>7</v>
      </c>
      <c r="S1325" s="122" t="s">
        <v>7619</v>
      </c>
      <c r="T1325" s="396" t="s">
        <v>10258</v>
      </c>
      <c r="V1325"/>
    </row>
    <row r="1326" spans="1:22" x14ac:dyDescent="0.25">
      <c r="A1326" s="31">
        <v>3848</v>
      </c>
      <c r="B1326" s="33" t="s">
        <v>300</v>
      </c>
      <c r="D1326" s="34" t="s">
        <v>301</v>
      </c>
      <c r="E1326" s="35" t="s">
        <v>10</v>
      </c>
      <c r="G1326" s="372" t="str">
        <f>VLOOKUP(N1326,'BANG THAM CHIEU'!C:E,3,0)</f>
        <v>PRB-2113</v>
      </c>
      <c r="H1326" s="53">
        <v>1</v>
      </c>
      <c r="J1326" s="10" t="str">
        <f>VLOOKUP(N1326,'BANG THAM CHIEU'!C:E,2,0)</f>
        <v>MB1.4</v>
      </c>
      <c r="K1326" s="590">
        <f>VLOOKUP(G1326,'BANG THAM CHIEU'!$E$4:F2353,2,0)*H1326</f>
        <v>350000</v>
      </c>
      <c r="L1326" s="598">
        <f t="shared" si="20"/>
        <v>15.082306300094803</v>
      </c>
      <c r="N1326" s="31" t="s">
        <v>7245</v>
      </c>
      <c r="O1326" s="527">
        <v>44403</v>
      </c>
      <c r="P1326" s="529" t="s">
        <v>10665</v>
      </c>
      <c r="Q1326" s="122" t="s">
        <v>10658</v>
      </c>
      <c r="R1326" s="123">
        <v>7</v>
      </c>
      <c r="S1326" s="122" t="s">
        <v>9489</v>
      </c>
      <c r="T1326" s="396" t="s">
        <v>10296</v>
      </c>
      <c r="V1326"/>
    </row>
    <row r="1327" spans="1:22" x14ac:dyDescent="0.25">
      <c r="A1327" s="31">
        <v>3848</v>
      </c>
      <c r="B1327" s="33" t="s">
        <v>300</v>
      </c>
      <c r="D1327" s="34" t="s">
        <v>301</v>
      </c>
      <c r="E1327" s="35" t="s">
        <v>10</v>
      </c>
      <c r="G1327" s="372" t="str">
        <f>VLOOKUP(N1327,'BANG THAM CHIEU'!C:E,3,0)</f>
        <v>B-0566NT</v>
      </c>
      <c r="H1327" s="53">
        <v>2</v>
      </c>
      <c r="J1327" s="10" t="str">
        <f>VLOOKUP(N1327,'BANG THAM CHIEU'!C:E,2,0)</f>
        <v>MA2.1</v>
      </c>
      <c r="K1327" s="590">
        <f>VLOOKUP(G1327,'BANG THAM CHIEU'!$E$4:F2363,2,0)*H1327</f>
        <v>2100000</v>
      </c>
      <c r="L1327" s="598">
        <f t="shared" si="20"/>
        <v>90.493837800568812</v>
      </c>
      <c r="N1327" s="31" t="s">
        <v>7302</v>
      </c>
      <c r="O1327" s="527">
        <v>44406</v>
      </c>
      <c r="P1327" s="529" t="s">
        <v>10665</v>
      </c>
      <c r="Q1327" s="122" t="s">
        <v>10658</v>
      </c>
      <c r="R1327" s="123">
        <v>7</v>
      </c>
      <c r="S1327" s="122" t="s">
        <v>7615</v>
      </c>
      <c r="T1327" s="396" t="s">
        <v>10296</v>
      </c>
      <c r="V1327"/>
    </row>
    <row r="1328" spans="1:22" x14ac:dyDescent="0.25">
      <c r="A1328" s="31">
        <v>3848</v>
      </c>
      <c r="B1328" s="33" t="s">
        <v>300</v>
      </c>
      <c r="D1328" s="34" t="s">
        <v>301</v>
      </c>
      <c r="E1328" s="35" t="s">
        <v>10</v>
      </c>
      <c r="G1328" s="372" t="str">
        <f>VLOOKUP(N1328,'BANG THAM CHIEU'!C:E,3,0)</f>
        <v>Pull-Push</v>
      </c>
      <c r="H1328" s="53">
        <v>1</v>
      </c>
      <c r="J1328" s="10" t="str">
        <f>VLOOKUP(N1328,'BANG THAM CHIEU'!C:E,2,0)</f>
        <v>MKHO</v>
      </c>
      <c r="K1328" s="590">
        <f>VLOOKUP(G1328,'BANG THAM CHIEU'!$E$4:F2364,2,0)*H1328</f>
        <v>597590</v>
      </c>
      <c r="L1328" s="598">
        <f t="shared" si="20"/>
        <v>25.751529776781865</v>
      </c>
      <c r="N1328" s="11" t="s">
        <v>9581</v>
      </c>
      <c r="O1328" s="527">
        <v>44406</v>
      </c>
      <c r="P1328" s="529" t="s">
        <v>10665</v>
      </c>
      <c r="Q1328" s="122" t="s">
        <v>10658</v>
      </c>
      <c r="R1328" s="123">
        <v>7</v>
      </c>
      <c r="S1328" s="122" t="s">
        <v>7615</v>
      </c>
      <c r="T1328" s="396" t="s">
        <v>10296</v>
      </c>
      <c r="V1328"/>
    </row>
    <row r="1329" spans="1:22" x14ac:dyDescent="0.25">
      <c r="A1329" s="31">
        <v>3848</v>
      </c>
      <c r="B1329" s="33" t="s">
        <v>300</v>
      </c>
      <c r="D1329" s="34" t="s">
        <v>301</v>
      </c>
      <c r="E1329" s="35" t="s">
        <v>10</v>
      </c>
      <c r="G1329" s="372" t="str">
        <f>VLOOKUP(N1329,'BANG THAM CHIEU'!C:E,3,0)</f>
        <v>B1</v>
      </c>
      <c r="H1329" s="53">
        <v>2</v>
      </c>
      <c r="J1329" s="10" t="str">
        <f>VLOOKUP(N1329,'BANG THAM CHIEU'!C:E,2,0)</f>
        <v>MA1.3</v>
      </c>
      <c r="K1329" s="590">
        <f>VLOOKUP(G1329,'BANG THAM CHIEU'!$E$4:F2365,2,0)*H1329</f>
        <v>64000</v>
      </c>
      <c r="L1329" s="598">
        <f t="shared" si="20"/>
        <v>2.7579074377316211</v>
      </c>
      <c r="N1329" s="11" t="s">
        <v>2572</v>
      </c>
      <c r="O1329" s="527">
        <v>44406</v>
      </c>
      <c r="P1329" s="529" t="s">
        <v>10665</v>
      </c>
      <c r="Q1329" s="122" t="s">
        <v>10658</v>
      </c>
      <c r="R1329" s="123">
        <v>7</v>
      </c>
      <c r="S1329" s="122" t="s">
        <v>10692</v>
      </c>
      <c r="T1329" s="396" t="s">
        <v>10109</v>
      </c>
      <c r="V1329"/>
    </row>
    <row r="1330" spans="1:22" x14ac:dyDescent="0.25">
      <c r="A1330" s="31">
        <v>3848</v>
      </c>
      <c r="B1330" s="33" t="s">
        <v>300</v>
      </c>
      <c r="D1330" s="34" t="s">
        <v>301</v>
      </c>
      <c r="E1330" s="35" t="s">
        <v>10</v>
      </c>
      <c r="G1330" s="372" t="str">
        <f>VLOOKUP(N1330,'BANG THAM CHIEU'!C:E,3,0)</f>
        <v xml:space="preserve"> FOS01</v>
      </c>
      <c r="H1330" s="53">
        <v>1</v>
      </c>
      <c r="J1330" s="10" t="str">
        <f>VLOOKUP(N1330,'BANG THAM CHIEU'!C:E,2,0)</f>
        <v>MKHO</v>
      </c>
      <c r="K1330" s="590">
        <f>VLOOKUP(G1330,'BANG THAM CHIEU'!$E$4:F2366,2,0)*H1330</f>
        <v>1700000</v>
      </c>
      <c r="L1330" s="598">
        <f t="shared" si="20"/>
        <v>73.256916314746192</v>
      </c>
      <c r="N1330" s="31" t="s">
        <v>8687</v>
      </c>
      <c r="O1330" s="527">
        <v>44406</v>
      </c>
      <c r="P1330" s="529" t="s">
        <v>10665</v>
      </c>
      <c r="Q1330" s="122" t="s">
        <v>10658</v>
      </c>
      <c r="R1330" s="123">
        <v>7</v>
      </c>
      <c r="S1330" s="122" t="s">
        <v>7615</v>
      </c>
      <c r="T1330" s="396" t="s">
        <v>10693</v>
      </c>
      <c r="V1330"/>
    </row>
    <row r="1331" spans="1:22" x14ac:dyDescent="0.25">
      <c r="A1331" s="31">
        <v>3848</v>
      </c>
      <c r="B1331" s="33" t="s">
        <v>300</v>
      </c>
      <c r="D1331" s="34" t="s">
        <v>301</v>
      </c>
      <c r="E1331" s="35" t="s">
        <v>10</v>
      </c>
      <c r="G1331" s="399">
        <f>VLOOKUP(N1331,'BANG THAM CHIEU'!C:E,3,0)</f>
        <v>51515838</v>
      </c>
      <c r="H1331" s="53">
        <v>1</v>
      </c>
      <c r="J1331" s="10" t="str">
        <f>VLOOKUP(N1331,'BANG THAM CHIEU'!C:E,2,0)</f>
        <v>MA1.1</v>
      </c>
      <c r="K1331" s="590">
        <f>VLOOKUP(G1331,'BANG THAM CHIEU'!$E$4:F2367,2,0)*H1331</f>
        <v>4160000</v>
      </c>
      <c r="L1331" s="598">
        <f t="shared" si="20"/>
        <v>179.26398345255538</v>
      </c>
      <c r="N1331" s="151" t="s">
        <v>7343</v>
      </c>
      <c r="O1331" s="527">
        <v>44407</v>
      </c>
      <c r="P1331" s="529" t="s">
        <v>10665</v>
      </c>
      <c r="Q1331" s="122" t="s">
        <v>10658</v>
      </c>
      <c r="R1331" s="123">
        <v>7</v>
      </c>
      <c r="S1331" s="122" t="s">
        <v>7615</v>
      </c>
      <c r="T1331" s="396" t="s">
        <v>10695</v>
      </c>
      <c r="V1331"/>
    </row>
    <row r="1332" spans="1:22" x14ac:dyDescent="0.25">
      <c r="A1332" s="31">
        <v>3848</v>
      </c>
      <c r="B1332" s="33" t="s">
        <v>300</v>
      </c>
      <c r="D1332" s="34" t="s">
        <v>301</v>
      </c>
      <c r="E1332" s="35" t="s">
        <v>10</v>
      </c>
      <c r="G1332" s="399">
        <f>VLOOKUP(N1332,'BANG THAM CHIEU'!C:E,3,0)</f>
        <v>51287174</v>
      </c>
      <c r="H1332" s="53">
        <v>2</v>
      </c>
      <c r="J1332" s="10" t="str">
        <f>VLOOKUP(N1332,'BANG THAM CHIEU'!C:E,2,0)</f>
        <v>MA1.2</v>
      </c>
      <c r="K1332" s="590">
        <f>VLOOKUP(G1332,'BANG THAM CHIEU'!$E$4:F2368,2,0)*H1332</f>
        <v>812000</v>
      </c>
      <c r="L1332" s="598">
        <f t="shared" si="20"/>
        <v>34.990950616219941</v>
      </c>
      <c r="N1332" s="31" t="s">
        <v>9882</v>
      </c>
      <c r="O1332" s="527">
        <v>44407</v>
      </c>
      <c r="P1332" s="529" t="s">
        <v>10665</v>
      </c>
      <c r="Q1332" s="122" t="s">
        <v>10658</v>
      </c>
      <c r="R1332" s="123">
        <v>7</v>
      </c>
      <c r="S1332" s="122" t="s">
        <v>7614</v>
      </c>
      <c r="T1332" s="396" t="s">
        <v>10258</v>
      </c>
      <c r="V1332"/>
    </row>
    <row r="1333" spans="1:22" x14ac:dyDescent="0.25">
      <c r="A1333" s="31">
        <v>3848</v>
      </c>
      <c r="B1333" s="33" t="s">
        <v>300</v>
      </c>
      <c r="D1333" s="34" t="s">
        <v>301</v>
      </c>
      <c r="E1333" s="35" t="s">
        <v>10</v>
      </c>
      <c r="G1333" s="399">
        <f>VLOOKUP(N1333,'BANG THAM CHIEU'!C:E,3,0)</f>
        <v>52006607</v>
      </c>
      <c r="H1333" s="53">
        <v>2</v>
      </c>
      <c r="J1333" s="10" t="str">
        <f>VLOOKUP(N1333,'BANG THAM CHIEU'!C:E,2,0)</f>
        <v>MA1.2</v>
      </c>
      <c r="K1333" s="590">
        <f>VLOOKUP(G1333,'BANG THAM CHIEU'!$E$4:F2369,2,0)*H1333</f>
        <v>1476000</v>
      </c>
      <c r="L1333" s="598">
        <f t="shared" si="20"/>
        <v>63.60424028268551</v>
      </c>
      <c r="N1333" s="33" t="s">
        <v>9887</v>
      </c>
      <c r="O1333" s="527">
        <v>44407</v>
      </c>
      <c r="P1333" s="529" t="s">
        <v>10665</v>
      </c>
      <c r="Q1333" s="122" t="s">
        <v>10658</v>
      </c>
      <c r="R1333" s="123">
        <v>7</v>
      </c>
      <c r="S1333" s="122" t="s">
        <v>7614</v>
      </c>
      <c r="T1333" s="396" t="s">
        <v>10258</v>
      </c>
      <c r="V1333"/>
    </row>
    <row r="1334" spans="1:22" x14ac:dyDescent="0.25">
      <c r="A1334" s="31">
        <v>3848</v>
      </c>
      <c r="B1334" s="33" t="s">
        <v>300</v>
      </c>
      <c r="D1334" s="34" t="s">
        <v>301</v>
      </c>
      <c r="E1334" s="35" t="s">
        <v>10</v>
      </c>
      <c r="G1334" s="399">
        <f>VLOOKUP(N1334,'BANG THAM CHIEU'!C:E,3,0)</f>
        <v>50297513</v>
      </c>
      <c r="H1334" s="53">
        <v>1</v>
      </c>
      <c r="J1334" s="10" t="str">
        <f>VLOOKUP(N1334,'BANG THAM CHIEU'!C:E,2,0)</f>
        <v>MA1.2</v>
      </c>
      <c r="K1334" s="590">
        <f>VLOOKUP(G1334,'BANG THAM CHIEU'!$E$4:F2370,2,0)*H1334</f>
        <v>4630000</v>
      </c>
      <c r="L1334" s="598">
        <f t="shared" si="20"/>
        <v>199.51736619839696</v>
      </c>
      <c r="N1334" s="33" t="s">
        <v>7348</v>
      </c>
      <c r="O1334" s="527">
        <v>44407</v>
      </c>
      <c r="P1334" s="529" t="s">
        <v>10665</v>
      </c>
      <c r="Q1334" s="122" t="s">
        <v>10658</v>
      </c>
      <c r="R1334" s="123">
        <v>7</v>
      </c>
      <c r="S1334" s="122" t="s">
        <v>7614</v>
      </c>
      <c r="T1334" s="396" t="s">
        <v>10258</v>
      </c>
      <c r="V1334"/>
    </row>
    <row r="1335" spans="1:22" x14ac:dyDescent="0.25">
      <c r="A1335" s="31">
        <v>3848</v>
      </c>
      <c r="B1335" s="33" t="s">
        <v>300</v>
      </c>
      <c r="D1335" s="34" t="s">
        <v>301</v>
      </c>
      <c r="E1335" s="35" t="s">
        <v>10</v>
      </c>
      <c r="G1335" s="399">
        <f>VLOOKUP(N1335,'BANG THAM CHIEU'!C:E,3,0)</f>
        <v>51314348</v>
      </c>
      <c r="H1335" s="53">
        <v>1</v>
      </c>
      <c r="J1335" s="10" t="str">
        <f>VLOOKUP(N1335,'BANG THAM CHIEU'!C:E,2,0)</f>
        <v>MA1.2</v>
      </c>
      <c r="K1335" s="590">
        <f>VLOOKUP(G1335,'BANG THAM CHIEU'!$E$4:F2371,2,0)*H1335</f>
        <v>16396000</v>
      </c>
      <c r="L1335" s="598">
        <f t="shared" si="20"/>
        <v>706.5414117038697</v>
      </c>
      <c r="N1335" s="332" t="s">
        <v>9989</v>
      </c>
      <c r="O1335" s="527">
        <v>44409</v>
      </c>
      <c r="P1335" s="529" t="s">
        <v>10665</v>
      </c>
      <c r="Q1335" s="122" t="s">
        <v>10696</v>
      </c>
      <c r="R1335" s="123">
        <v>7</v>
      </c>
      <c r="S1335" s="122" t="s">
        <v>9489</v>
      </c>
      <c r="T1335" s="396" t="s">
        <v>10697</v>
      </c>
      <c r="V1335"/>
    </row>
    <row r="1336" spans="1:22" x14ac:dyDescent="0.25">
      <c r="A1336" s="31">
        <v>3848</v>
      </c>
      <c r="B1336" s="33" t="s">
        <v>300</v>
      </c>
      <c r="D1336" s="34" t="s">
        <v>301</v>
      </c>
      <c r="E1336" s="35" t="s">
        <v>10</v>
      </c>
      <c r="G1336" s="399" t="str">
        <f>VLOOKUP(N1336,'BANG THAM CHIEU'!C:E,3,0)</f>
        <v>B-210</v>
      </c>
      <c r="H1336" s="53">
        <v>1</v>
      </c>
      <c r="J1336" s="10" t="str">
        <f>VLOOKUP(N1336,'BANG THAM CHIEU'!C:E,2,0)</f>
        <v>MA1.2</v>
      </c>
      <c r="K1336" s="590">
        <f>VLOOKUP(G1336,'BANG THAM CHIEU'!$E$4:F2372,2,0)*H1336</f>
        <v>175000</v>
      </c>
      <c r="L1336" s="598">
        <f t="shared" si="20"/>
        <v>7.5411531500474016</v>
      </c>
      <c r="N1336" s="53" t="s">
        <v>6703</v>
      </c>
      <c r="O1336" s="527">
        <v>44409</v>
      </c>
      <c r="P1336" s="529" t="s">
        <v>10665</v>
      </c>
      <c r="Q1336" s="122" t="s">
        <v>10696</v>
      </c>
      <c r="R1336" s="123">
        <v>7</v>
      </c>
      <c r="S1336" s="122" t="s">
        <v>9869</v>
      </c>
      <c r="T1336" s="396" t="s">
        <v>10439</v>
      </c>
      <c r="V1336"/>
    </row>
    <row r="1337" spans="1:22" x14ac:dyDescent="0.25">
      <c r="A1337" s="31">
        <v>3848</v>
      </c>
      <c r="B1337" s="33" t="s">
        <v>300</v>
      </c>
      <c r="D1337" s="34" t="s">
        <v>301</v>
      </c>
      <c r="E1337" s="35" t="s">
        <v>10</v>
      </c>
      <c r="G1337" s="399">
        <f>VLOOKUP(N1337,'BANG THAM CHIEU'!C:E,3,0)</f>
        <v>1089943842</v>
      </c>
      <c r="H1337" s="53">
        <v>1</v>
      </c>
      <c r="J1337" s="10" t="str">
        <f>VLOOKUP(N1337,'BANG THAM CHIEU'!C:E,2,0)</f>
        <v>MA1.1</v>
      </c>
      <c r="K1337" s="590">
        <f>VLOOKUP(G1337,'BANG THAM CHIEU'!$E$4:F2373,2,0)*H1337</f>
        <v>3530400</v>
      </c>
      <c r="L1337" s="598">
        <f t="shared" si="20"/>
        <v>152.13306903387056</v>
      </c>
      <c r="N1337" s="53" t="s">
        <v>9993</v>
      </c>
      <c r="O1337" s="527">
        <v>44410</v>
      </c>
      <c r="P1337" s="529" t="s">
        <v>10665</v>
      </c>
      <c r="Q1337" s="122" t="s">
        <v>10696</v>
      </c>
      <c r="R1337" s="123">
        <v>7</v>
      </c>
      <c r="S1337" s="122" t="s">
        <v>9489</v>
      </c>
      <c r="T1337" s="396" t="s">
        <v>10698</v>
      </c>
      <c r="V1337"/>
    </row>
    <row r="1338" spans="1:22" x14ac:dyDescent="0.25">
      <c r="A1338" s="31">
        <v>3848</v>
      </c>
      <c r="B1338" s="33" t="s">
        <v>300</v>
      </c>
      <c r="D1338" s="34" t="s">
        <v>301</v>
      </c>
      <c r="E1338" s="35" t="s">
        <v>10</v>
      </c>
      <c r="G1338" s="399" t="str">
        <f>VLOOKUP(N1338,'BANG THAM CHIEU'!C:E,3,0)</f>
        <v>TKN-6</v>
      </c>
      <c r="H1338" s="53">
        <v>20</v>
      </c>
      <c r="J1338" s="10" t="str">
        <f>VLOOKUP(N1338,'BANG THAM CHIEU'!C:E,2,0)</f>
        <v>MKHO</v>
      </c>
      <c r="K1338" s="590">
        <f>VLOOKUP(G1338,'BANG THAM CHIEU'!$E$4:F2374,2,0)*H1338</f>
        <v>40000</v>
      </c>
      <c r="L1338" s="598">
        <f t="shared" si="20"/>
        <v>1.7236921485822632</v>
      </c>
      <c r="N1338" s="11" t="s">
        <v>6614</v>
      </c>
      <c r="O1338" s="527">
        <v>44410</v>
      </c>
      <c r="P1338" s="529" t="s">
        <v>10665</v>
      </c>
      <c r="Q1338" s="122" t="s">
        <v>10696</v>
      </c>
      <c r="R1338" s="123">
        <v>7</v>
      </c>
      <c r="S1338" s="122" t="s">
        <v>9489</v>
      </c>
      <c r="T1338" s="396" t="s">
        <v>10258</v>
      </c>
      <c r="V1338"/>
    </row>
    <row r="1339" spans="1:22" x14ac:dyDescent="0.25">
      <c r="A1339" s="31">
        <v>3848</v>
      </c>
      <c r="B1339" s="33" t="s">
        <v>300</v>
      </c>
      <c r="D1339" s="34" t="s">
        <v>301</v>
      </c>
      <c r="E1339" s="35" t="s">
        <v>10</v>
      </c>
      <c r="G1339" s="399" t="str">
        <f>VLOOKUP(N1339,'BANG THAM CHIEU'!C:E,3,0)</f>
        <v>TKN-05</v>
      </c>
      <c r="H1339" s="53">
        <v>20</v>
      </c>
      <c r="J1339" s="10" t="str">
        <f>VLOOKUP(N1339,'BANG THAM CHIEU'!C:E,2,0)</f>
        <v>MKHO</v>
      </c>
      <c r="K1339" s="590">
        <f>VLOOKUP(G1339,'BANG THAM CHIEU'!$E$4:F2376,2,0)*H1339</f>
        <v>50000</v>
      </c>
      <c r="L1339" s="598">
        <f t="shared" si="20"/>
        <v>2.1546151857278288</v>
      </c>
      <c r="N1339" s="31" t="s">
        <v>6616</v>
      </c>
      <c r="O1339" s="527">
        <v>44410</v>
      </c>
      <c r="P1339" s="529" t="s">
        <v>10665</v>
      </c>
      <c r="Q1339" s="122" t="s">
        <v>10696</v>
      </c>
      <c r="R1339" s="123">
        <v>7</v>
      </c>
      <c r="S1339" s="122" t="s">
        <v>9489</v>
      </c>
      <c r="T1339" s="396" t="s">
        <v>10258</v>
      </c>
      <c r="V1339"/>
    </row>
    <row r="1340" spans="1:22" x14ac:dyDescent="0.25">
      <c r="A1340" s="31">
        <v>3848</v>
      </c>
      <c r="B1340" s="33" t="s">
        <v>300</v>
      </c>
      <c r="D1340" s="34" t="s">
        <v>301</v>
      </c>
      <c r="E1340" s="35" t="s">
        <v>10</v>
      </c>
      <c r="G1340" s="399" t="str">
        <f>VLOOKUP(N1340,'BANG THAM CHIEU'!C:E,3,0)</f>
        <v>TKN-04</v>
      </c>
      <c r="H1340" s="53">
        <v>20</v>
      </c>
      <c r="J1340" s="10" t="str">
        <f>VLOOKUP(N1340,'BANG THAM CHIEU'!C:E,2,0)</f>
        <v>MKHO</v>
      </c>
      <c r="K1340" s="590">
        <f>VLOOKUP(G1340,'BANG THAM CHIEU'!$E$4:F2377,2,0)*H1340</f>
        <v>40000</v>
      </c>
      <c r="L1340" s="598">
        <f t="shared" si="20"/>
        <v>1.7236921485822632</v>
      </c>
      <c r="N1340" s="11" t="s">
        <v>6617</v>
      </c>
      <c r="O1340" s="527">
        <v>44410</v>
      </c>
      <c r="P1340" s="529" t="s">
        <v>10665</v>
      </c>
      <c r="Q1340" s="122" t="s">
        <v>10696</v>
      </c>
      <c r="R1340" s="123">
        <v>7</v>
      </c>
      <c r="S1340" s="122" t="s">
        <v>9489</v>
      </c>
      <c r="T1340" s="396" t="s">
        <v>10258</v>
      </c>
      <c r="V1340"/>
    </row>
    <row r="1341" spans="1:22" x14ac:dyDescent="0.25">
      <c r="A1341" s="31">
        <v>3848</v>
      </c>
      <c r="B1341" s="33" t="s">
        <v>300</v>
      </c>
      <c r="D1341" s="34" t="s">
        <v>301</v>
      </c>
      <c r="E1341" s="35" t="s">
        <v>10</v>
      </c>
      <c r="G1341" s="399" t="str">
        <f>VLOOKUP(N1341,'BANG THAM CHIEU'!C:E,3,0)</f>
        <v>A-39</v>
      </c>
      <c r="H1341" s="53">
        <v>2</v>
      </c>
      <c r="J1341" s="10" t="str">
        <f>VLOOKUP(N1341,'BANG THAM CHIEU'!C:E,2,0)</f>
        <v>MB1.1</v>
      </c>
      <c r="K1341" s="590">
        <f>VLOOKUP(G1341,'BANG THAM CHIEU'!$E$4:F2378,2,0)*H1341</f>
        <v>40000</v>
      </c>
      <c r="L1341" s="598">
        <f t="shared" ref="L1341:L1371" si="21">K1341/23206</f>
        <v>1.7236921485822632</v>
      </c>
      <c r="N1341" s="31" t="s">
        <v>9818</v>
      </c>
      <c r="O1341" s="527">
        <v>44412</v>
      </c>
      <c r="P1341" s="529" t="s">
        <v>10665</v>
      </c>
      <c r="Q1341" s="122" t="s">
        <v>10696</v>
      </c>
      <c r="R1341" s="123">
        <v>7</v>
      </c>
      <c r="S1341" s="122" t="s">
        <v>7619</v>
      </c>
      <c r="T1341" s="396" t="s">
        <v>10700</v>
      </c>
      <c r="V1341"/>
    </row>
    <row r="1342" spans="1:22" x14ac:dyDescent="0.25">
      <c r="A1342" s="31">
        <v>3848</v>
      </c>
      <c r="B1342" s="33" t="s">
        <v>300</v>
      </c>
      <c r="D1342" s="34" t="s">
        <v>301</v>
      </c>
      <c r="E1342" s="35" t="s">
        <v>10</v>
      </c>
      <c r="G1342" s="399">
        <f>VLOOKUP(N1342,'BANG THAM CHIEU'!C:E,3,0)</f>
        <v>51515838</v>
      </c>
      <c r="H1342" s="53">
        <v>1</v>
      </c>
      <c r="J1342" s="10" t="str">
        <f>VLOOKUP(N1342,'BANG THAM CHIEU'!C:E,2,0)</f>
        <v>MA1.1</v>
      </c>
      <c r="K1342" s="590">
        <f>VLOOKUP(G1342,'BANG THAM CHIEU'!$E$4:F2379,2,0)*H1342</f>
        <v>4160000</v>
      </c>
      <c r="L1342" s="598">
        <f t="shared" si="21"/>
        <v>179.26398345255538</v>
      </c>
      <c r="N1342" s="11" t="s">
        <v>7343</v>
      </c>
      <c r="O1342" s="527">
        <v>44413</v>
      </c>
      <c r="P1342" s="529" t="s">
        <v>10665</v>
      </c>
      <c r="Q1342" s="122" t="s">
        <v>10696</v>
      </c>
      <c r="R1342" s="123">
        <v>7</v>
      </c>
      <c r="S1342" s="122" t="s">
        <v>7615</v>
      </c>
      <c r="T1342" s="396" t="s">
        <v>10703</v>
      </c>
      <c r="V1342"/>
    </row>
    <row r="1343" spans="1:22" x14ac:dyDescent="0.25">
      <c r="A1343" s="31">
        <v>3848</v>
      </c>
      <c r="B1343" s="33" t="s">
        <v>300</v>
      </c>
      <c r="D1343" s="34" t="s">
        <v>301</v>
      </c>
      <c r="E1343" s="35" t="s">
        <v>10</v>
      </c>
      <c r="G1343" s="399" t="str">
        <f>VLOOKUP(N1343,'BANG THAM CHIEU'!C:E,3,0)</f>
        <v>B-0566NT</v>
      </c>
      <c r="H1343" s="53">
        <v>3</v>
      </c>
      <c r="J1343" s="10" t="str">
        <f>VLOOKUP(N1343,'BANG THAM CHIEU'!C:E,2,0)</f>
        <v>MA2.1</v>
      </c>
      <c r="K1343" s="590">
        <f>VLOOKUP(G1343,'BANG THAM CHIEU'!$E$4:F2380,2,0)*H1343</f>
        <v>3150000</v>
      </c>
      <c r="L1343" s="598">
        <f t="shared" si="21"/>
        <v>135.74075670085324</v>
      </c>
      <c r="N1343" s="11" t="s">
        <v>7302</v>
      </c>
      <c r="O1343" s="527">
        <v>44413</v>
      </c>
      <c r="P1343" s="529" t="s">
        <v>10665</v>
      </c>
      <c r="Q1343" s="122" t="s">
        <v>10696</v>
      </c>
      <c r="R1343" s="123">
        <v>7</v>
      </c>
      <c r="S1343" s="122" t="s">
        <v>7615</v>
      </c>
      <c r="T1343" s="396" t="s">
        <v>10296</v>
      </c>
      <c r="V1343"/>
    </row>
    <row r="1344" spans="1:22" x14ac:dyDescent="0.25">
      <c r="A1344" s="31">
        <v>3848</v>
      </c>
      <c r="B1344" s="33" t="s">
        <v>300</v>
      </c>
      <c r="D1344" s="34" t="s">
        <v>301</v>
      </c>
      <c r="E1344" s="35" t="s">
        <v>10</v>
      </c>
      <c r="G1344" s="399" t="str">
        <f>VLOOKUP(N1344,'BANG THAM CHIEU'!C:E,3,0)</f>
        <v>B-014</v>
      </c>
      <c r="H1344" s="53">
        <v>3</v>
      </c>
      <c r="J1344" s="10" t="str">
        <f>VLOOKUP(N1344,'BANG THAM CHIEU'!C:E,2,0)</f>
        <v>MA1.2</v>
      </c>
      <c r="K1344" s="590">
        <f>VLOOKUP(G1344,'BANG THAM CHIEU'!$E$4:F2381,2,0)*H1344</f>
        <v>180000</v>
      </c>
      <c r="L1344" s="598">
        <f t="shared" si="21"/>
        <v>7.756614668620184</v>
      </c>
      <c r="N1344" s="31" t="s">
        <v>4448</v>
      </c>
      <c r="O1344" s="527">
        <v>44414</v>
      </c>
      <c r="P1344" s="529" t="s">
        <v>10665</v>
      </c>
      <c r="Q1344" s="122" t="s">
        <v>10696</v>
      </c>
      <c r="R1344" s="123">
        <v>7</v>
      </c>
      <c r="S1344" s="122" t="s">
        <v>7619</v>
      </c>
      <c r="T1344" s="396" t="s">
        <v>10709</v>
      </c>
      <c r="V1344"/>
    </row>
    <row r="1345" spans="1:22" x14ac:dyDescent="0.25">
      <c r="A1345" s="31">
        <v>3848</v>
      </c>
      <c r="B1345" s="33" t="s">
        <v>300</v>
      </c>
      <c r="D1345" s="34" t="s">
        <v>301</v>
      </c>
      <c r="E1345" s="35" t="s">
        <v>10</v>
      </c>
      <c r="G1345" s="399" t="str">
        <f>VLOOKUP(N1345,'BANG THAM CHIEU'!C:E,3,0)</f>
        <v>B-013</v>
      </c>
      <c r="H1345" s="53">
        <v>1</v>
      </c>
      <c r="J1345" s="10" t="str">
        <f>VLOOKUP(N1345,'BANG THAM CHIEU'!C:E,2,0)</f>
        <v>MA1.2</v>
      </c>
      <c r="K1345" s="590">
        <f>VLOOKUP(G1345,'BANG THAM CHIEU'!$E$4:F2382,2,0)*H1345</f>
        <v>60000</v>
      </c>
      <c r="L1345" s="598">
        <f t="shared" si="21"/>
        <v>2.585538222873395</v>
      </c>
      <c r="N1345" s="31" t="s">
        <v>4445</v>
      </c>
      <c r="O1345" s="527">
        <v>44414</v>
      </c>
      <c r="P1345" s="529" t="s">
        <v>10665</v>
      </c>
      <c r="Q1345" s="122" t="s">
        <v>10696</v>
      </c>
      <c r="R1345" s="123">
        <v>7</v>
      </c>
      <c r="S1345" s="122" t="s">
        <v>7619</v>
      </c>
      <c r="T1345" s="396" t="s">
        <v>10709</v>
      </c>
      <c r="V1345"/>
    </row>
    <row r="1346" spans="1:22" x14ac:dyDescent="0.25">
      <c r="A1346" s="31">
        <v>3848</v>
      </c>
      <c r="B1346" s="33" t="s">
        <v>300</v>
      </c>
      <c r="D1346" s="34" t="s">
        <v>301</v>
      </c>
      <c r="E1346" s="35" t="s">
        <v>10</v>
      </c>
      <c r="G1346" s="399" t="str">
        <f>VLOOKUP(N1346,'BANG THAM CHIEU'!C:E,3,0)</f>
        <v>O-VX2</v>
      </c>
      <c r="H1346" s="53">
        <v>1</v>
      </c>
      <c r="J1346" s="10" t="str">
        <f>VLOOKUP(N1346,'BANG THAM CHIEU'!C:E,2,0)</f>
        <v>MB1.1</v>
      </c>
      <c r="K1346" s="590">
        <f>VLOOKUP(G1346,'BANG THAM CHIEU'!$E$4:F2383,2,0)*H1346</f>
        <v>75000</v>
      </c>
      <c r="L1346" s="598">
        <f t="shared" si="21"/>
        <v>3.2319227785917435</v>
      </c>
      <c r="N1346" s="11" t="s">
        <v>7300</v>
      </c>
      <c r="O1346" s="527">
        <v>44414</v>
      </c>
      <c r="P1346" s="529" t="s">
        <v>10665</v>
      </c>
      <c r="Q1346" s="122" t="s">
        <v>10696</v>
      </c>
      <c r="R1346" s="123">
        <v>7</v>
      </c>
      <c r="S1346" s="416" t="s">
        <v>7620</v>
      </c>
      <c r="T1346" s="396" t="s">
        <v>10296</v>
      </c>
      <c r="V1346"/>
    </row>
    <row r="1347" spans="1:22" x14ac:dyDescent="0.25">
      <c r="A1347" s="31">
        <v>3848</v>
      </c>
      <c r="B1347" s="33" t="s">
        <v>300</v>
      </c>
      <c r="D1347" s="34" t="s">
        <v>301</v>
      </c>
      <c r="E1347" s="35" t="s">
        <v>10</v>
      </c>
      <c r="G1347" s="372" t="str">
        <f>VLOOKUP(N1347,'BANG THAM CHIEU'!C:E,3,0)</f>
        <v>RAUP600 - Mortor</v>
      </c>
      <c r="H1347" s="53">
        <v>1</v>
      </c>
      <c r="J1347" s="10" t="str">
        <f>VLOOKUP(N1347,'BANG THAM CHIEU'!C:E,2,0)</f>
        <v>MKHO</v>
      </c>
      <c r="K1347" s="590">
        <f>VLOOKUP(G1347,'BANG THAM CHIEU'!$E$4:F2384,2,0)*H1347</f>
        <v>15150000</v>
      </c>
      <c r="L1347" s="598">
        <f t="shared" si="21"/>
        <v>652.84840127553218</v>
      </c>
      <c r="N1347" s="31" t="s">
        <v>10612</v>
      </c>
      <c r="O1347" s="527">
        <v>44396</v>
      </c>
      <c r="P1347" s="529" t="s">
        <v>10665</v>
      </c>
      <c r="Q1347" s="122" t="s">
        <v>10628</v>
      </c>
      <c r="R1347" s="123">
        <v>7</v>
      </c>
      <c r="S1347" s="416" t="s">
        <v>7615</v>
      </c>
      <c r="T1347" s="396" t="s">
        <v>10634</v>
      </c>
      <c r="V1347"/>
    </row>
    <row r="1348" spans="1:22" x14ac:dyDescent="0.25">
      <c r="A1348" s="31">
        <v>3848</v>
      </c>
      <c r="B1348" s="33" t="s">
        <v>300</v>
      </c>
      <c r="D1348" s="34" t="s">
        <v>301</v>
      </c>
      <c r="E1348" s="35" t="s">
        <v>10</v>
      </c>
      <c r="G1348" s="372" t="str">
        <f>VLOOKUP(N1348,'BANG THAM CHIEU'!C:E,3,0)</f>
        <v>RAUP600 - Mortor</v>
      </c>
      <c r="H1348" s="53">
        <v>1</v>
      </c>
      <c r="J1348" s="10" t="str">
        <f>VLOOKUP(N1348,'BANG THAM CHIEU'!C:E,2,0)</f>
        <v>MKHO</v>
      </c>
      <c r="K1348" s="590">
        <f>VLOOKUP(G1348,'BANG THAM CHIEU'!$E$4:F2385,2,0)*H1348</f>
        <v>15150000</v>
      </c>
      <c r="L1348" s="598">
        <f t="shared" si="21"/>
        <v>652.84840127553218</v>
      </c>
      <c r="N1348" s="31" t="s">
        <v>10612</v>
      </c>
      <c r="O1348" s="456">
        <v>44414</v>
      </c>
      <c r="P1348" s="529" t="s">
        <v>10665</v>
      </c>
      <c r="Q1348" s="122" t="s">
        <v>10696</v>
      </c>
      <c r="R1348" s="123">
        <v>7</v>
      </c>
      <c r="S1348" s="122" t="s">
        <v>7619</v>
      </c>
      <c r="T1348" s="396" t="s">
        <v>10281</v>
      </c>
      <c r="V1348"/>
    </row>
    <row r="1349" spans="1:22" x14ac:dyDescent="0.25">
      <c r="A1349" s="31">
        <v>3848</v>
      </c>
      <c r="B1349" s="33" t="s">
        <v>300</v>
      </c>
      <c r="D1349" s="34" t="s">
        <v>301</v>
      </c>
      <c r="E1349" s="35" t="s">
        <v>10</v>
      </c>
      <c r="G1349" s="372" t="str">
        <f>VLOOKUP(N1349,'BANG THAM CHIEU'!C:E,3,0)</f>
        <v>B-210</v>
      </c>
      <c r="H1349" s="53">
        <v>2</v>
      </c>
      <c r="J1349" s="10" t="str">
        <f>VLOOKUP(N1349,'BANG THAM CHIEU'!C:E,2,0)</f>
        <v>MA1.2</v>
      </c>
      <c r="K1349" s="590">
        <f>VLOOKUP(G1349,'BANG THAM CHIEU'!$E$4:F2386,2,0)*H1349</f>
        <v>350000</v>
      </c>
      <c r="L1349" s="598">
        <f t="shared" si="21"/>
        <v>15.082306300094803</v>
      </c>
      <c r="N1349" s="11" t="s">
        <v>6703</v>
      </c>
      <c r="O1349" s="456">
        <v>44414</v>
      </c>
      <c r="P1349" s="529" t="s">
        <v>10665</v>
      </c>
      <c r="Q1349" s="122" t="s">
        <v>10696</v>
      </c>
      <c r="R1349" s="123">
        <v>7</v>
      </c>
      <c r="S1349" s="122" t="s">
        <v>7614</v>
      </c>
      <c r="T1349" s="396" t="s">
        <v>10258</v>
      </c>
      <c r="V1349"/>
    </row>
    <row r="1350" spans="1:22" x14ac:dyDescent="0.25">
      <c r="A1350" s="31">
        <v>3848</v>
      </c>
      <c r="B1350" s="33" t="s">
        <v>300</v>
      </c>
      <c r="D1350" s="34" t="s">
        <v>301</v>
      </c>
      <c r="E1350" s="35" t="s">
        <v>10</v>
      </c>
      <c r="G1350" s="372" t="str">
        <f>VLOOKUP(N1350,'BANG THAM CHIEU'!C:E,3,0)</f>
        <v>ID154522</v>
      </c>
      <c r="H1350" s="53">
        <v>1</v>
      </c>
      <c r="J1350" s="10" t="str">
        <f>VLOOKUP(N1350,'BANG THAM CHIEU'!C:E,2,0)</f>
        <v>MA1.1</v>
      </c>
      <c r="K1350" s="590">
        <f>VLOOKUP(G1350,'BANG THAM CHIEU'!$E$4:F2387,2,0)*H1350</f>
        <v>6448100</v>
      </c>
      <c r="L1350" s="598">
        <f t="shared" si="21"/>
        <v>277.86348358183227</v>
      </c>
      <c r="N1350" s="31" t="s">
        <v>8912</v>
      </c>
      <c r="O1350" s="527">
        <v>44415</v>
      </c>
      <c r="P1350" s="529" t="s">
        <v>10665</v>
      </c>
      <c r="Q1350" s="122" t="s">
        <v>11066</v>
      </c>
      <c r="R1350" s="123">
        <v>8</v>
      </c>
      <c r="S1350" s="122" t="s">
        <v>7614</v>
      </c>
      <c r="T1350" s="396" t="s">
        <v>10100</v>
      </c>
      <c r="V1350"/>
    </row>
    <row r="1351" spans="1:22" x14ac:dyDescent="0.25">
      <c r="A1351" s="31">
        <v>3848</v>
      </c>
      <c r="B1351" s="33" t="s">
        <v>300</v>
      </c>
      <c r="D1351" s="34" t="s">
        <v>301</v>
      </c>
      <c r="E1351" s="35" t="s">
        <v>10</v>
      </c>
      <c r="G1351" s="372" t="str">
        <f>VLOOKUP(N1351,'BANG THAM CHIEU'!C:E,3,0)</f>
        <v>ID052233</v>
      </c>
      <c r="H1351" s="53">
        <v>1</v>
      </c>
      <c r="J1351" s="10" t="str">
        <f>VLOOKUP(N1351,'BANG THAM CHIEU'!C:E,2,0)</f>
        <v>MA1.1</v>
      </c>
      <c r="K1351" s="590">
        <f>VLOOKUP(G1351,'BANG THAM CHIEU'!$E$4:F2388,2,0)*H1351</f>
        <v>3878000</v>
      </c>
      <c r="L1351" s="598">
        <f t="shared" si="21"/>
        <v>167.1119538050504</v>
      </c>
      <c r="N1351" s="11" t="s">
        <v>6592</v>
      </c>
      <c r="O1351" s="527">
        <v>44417</v>
      </c>
      <c r="P1351" s="529" t="s">
        <v>10665</v>
      </c>
      <c r="Q1351" s="122" t="s">
        <v>11066</v>
      </c>
      <c r="R1351" s="123">
        <v>8</v>
      </c>
      <c r="S1351" s="122" t="s">
        <v>7615</v>
      </c>
      <c r="T1351" s="396" t="s">
        <v>11068</v>
      </c>
      <c r="V1351"/>
    </row>
    <row r="1352" spans="1:22" x14ac:dyDescent="0.25">
      <c r="A1352" s="31">
        <v>3848</v>
      </c>
      <c r="B1352" s="33" t="s">
        <v>300</v>
      </c>
      <c r="D1352" s="34" t="s">
        <v>301</v>
      </c>
      <c r="E1352" s="35" t="s">
        <v>10</v>
      </c>
      <c r="G1352" s="372" t="str">
        <f>VLOOKUP(N1352,'BANG THAM CHIEU'!C:E,3,0)</f>
        <v>ID055727</v>
      </c>
      <c r="H1352" s="53">
        <v>5</v>
      </c>
      <c r="J1352" s="10" t="str">
        <f>VLOOKUP(N1352,'BANG THAM CHIEU'!C:E,2,0)</f>
        <v>MB3.2</v>
      </c>
      <c r="K1352" s="590">
        <f>VLOOKUP(G1352,'BANG THAM CHIEU'!$E$4:F2389,2,0)*H1352</f>
        <v>425000</v>
      </c>
      <c r="L1352" s="598">
        <f t="shared" si="21"/>
        <v>18.314229078686548</v>
      </c>
      <c r="N1352" s="11" t="s">
        <v>9646</v>
      </c>
      <c r="O1352" s="527">
        <v>44418</v>
      </c>
      <c r="P1352" s="529" t="s">
        <v>10665</v>
      </c>
      <c r="Q1352" s="122" t="s">
        <v>11066</v>
      </c>
      <c r="R1352" s="123">
        <v>8</v>
      </c>
      <c r="S1352" s="122" t="s">
        <v>7620</v>
      </c>
      <c r="T1352" s="396" t="s">
        <v>10433</v>
      </c>
      <c r="V1352"/>
    </row>
    <row r="1353" spans="1:22" x14ac:dyDescent="0.25">
      <c r="A1353" s="31">
        <v>3848</v>
      </c>
      <c r="B1353" s="33" t="s">
        <v>300</v>
      </c>
      <c r="D1353" s="34" t="s">
        <v>301</v>
      </c>
      <c r="E1353" s="35" t="s">
        <v>10</v>
      </c>
      <c r="G1353" s="372" t="str">
        <f>VLOOKUP(N1353,'BANG THAM CHIEU'!C:E,3,0)</f>
        <v>ID055757</v>
      </c>
      <c r="H1353" s="53">
        <v>5</v>
      </c>
      <c r="J1353" s="10" t="str">
        <f>VLOOKUP(N1353,'BANG THAM CHIEU'!C:E,2,0)</f>
        <v>MB3.2</v>
      </c>
      <c r="K1353" s="590">
        <f>VLOOKUP(G1353,'BANG THAM CHIEU'!$E$4:F2390,2,0)*H1353</f>
        <v>297890</v>
      </c>
      <c r="L1353" s="598">
        <f t="shared" si="21"/>
        <v>12.83676635352926</v>
      </c>
      <c r="N1353" s="11" t="s">
        <v>4539</v>
      </c>
      <c r="O1353" s="527">
        <v>44418</v>
      </c>
      <c r="P1353" s="529" t="s">
        <v>10665</v>
      </c>
      <c r="Q1353" s="122" t="s">
        <v>11066</v>
      </c>
      <c r="R1353" s="123">
        <v>8</v>
      </c>
      <c r="S1353" s="122" t="s">
        <v>7620</v>
      </c>
      <c r="T1353" s="396" t="s">
        <v>10433</v>
      </c>
      <c r="V1353"/>
    </row>
    <row r="1354" spans="1:22" x14ac:dyDescent="0.25">
      <c r="A1354" s="31">
        <v>3848</v>
      </c>
      <c r="B1354" s="33" t="s">
        <v>300</v>
      </c>
      <c r="D1354" s="34" t="s">
        <v>301</v>
      </c>
      <c r="E1354" s="35" t="s">
        <v>10</v>
      </c>
      <c r="G1354" s="372" t="str">
        <f>VLOOKUP(N1354,'BANG THAM CHIEU'!C:E,3,0)</f>
        <v>ID055781</v>
      </c>
      <c r="H1354" s="53">
        <v>5</v>
      </c>
      <c r="J1354" s="10" t="str">
        <f>VLOOKUP(N1354,'BANG THAM CHIEU'!C:E,2,0)</f>
        <v>MC2.2</v>
      </c>
      <c r="K1354" s="590">
        <f>VLOOKUP(G1354,'BANG THAM CHIEU'!$E$4:F2391,2,0)*H1354</f>
        <v>24400</v>
      </c>
      <c r="L1354" s="598">
        <f t="shared" si="21"/>
        <v>1.0514522106351805</v>
      </c>
      <c r="N1354" s="11" t="s">
        <v>9647</v>
      </c>
      <c r="O1354" s="527">
        <v>44418</v>
      </c>
      <c r="P1354" s="529" t="s">
        <v>10665</v>
      </c>
      <c r="Q1354" s="122" t="s">
        <v>11066</v>
      </c>
      <c r="R1354" s="123">
        <v>8</v>
      </c>
      <c r="S1354" s="122" t="s">
        <v>7620</v>
      </c>
      <c r="T1354" s="396" t="s">
        <v>10433</v>
      </c>
      <c r="V1354"/>
    </row>
    <row r="1355" spans="1:22" x14ac:dyDescent="0.25">
      <c r="A1355" s="31">
        <v>3848</v>
      </c>
      <c r="B1355" s="33" t="s">
        <v>300</v>
      </c>
      <c r="D1355" s="34" t="s">
        <v>301</v>
      </c>
      <c r="E1355" s="35" t="s">
        <v>10</v>
      </c>
      <c r="G1355" s="372" t="str">
        <f>VLOOKUP(N1355,'BANG THAM CHIEU'!C:E,3,0)</f>
        <v>ID055281</v>
      </c>
      <c r="H1355" s="53">
        <v>5</v>
      </c>
      <c r="J1355" s="10" t="str">
        <f>VLOOKUP(N1355,'BANG THAM CHIEU'!C:E,2,0)</f>
        <v>MB3.3</v>
      </c>
      <c r="K1355" s="590">
        <f>VLOOKUP(G1355,'BANG THAM CHIEU'!$E$4:F2392,2,0)*H1355</f>
        <v>150000</v>
      </c>
      <c r="L1355" s="598">
        <f t="shared" si="21"/>
        <v>6.463845557183487</v>
      </c>
      <c r="N1355" s="11" t="s">
        <v>4540</v>
      </c>
      <c r="O1355" s="527">
        <v>44418</v>
      </c>
      <c r="P1355" s="529" t="s">
        <v>10665</v>
      </c>
      <c r="Q1355" s="122" t="s">
        <v>11066</v>
      </c>
      <c r="R1355" s="123">
        <v>8</v>
      </c>
      <c r="S1355" s="122" t="s">
        <v>7620</v>
      </c>
      <c r="T1355" s="396" t="s">
        <v>10433</v>
      </c>
      <c r="V1355"/>
    </row>
    <row r="1356" spans="1:22" x14ac:dyDescent="0.25">
      <c r="A1356" s="31">
        <v>3848</v>
      </c>
      <c r="B1356" s="33" t="s">
        <v>300</v>
      </c>
      <c r="D1356" s="34" t="s">
        <v>301</v>
      </c>
      <c r="E1356" s="35" t="s">
        <v>10</v>
      </c>
      <c r="G1356" s="372" t="str">
        <f>VLOOKUP(N1356,'BANG THAM CHIEU'!C:E,3,0)</f>
        <v>ID057151</v>
      </c>
      <c r="H1356" s="53">
        <v>1</v>
      </c>
      <c r="J1356" s="10" t="str">
        <f>VLOOKUP(N1356,'BANG THAM CHIEU'!C:E,2,0)</f>
        <v>MB4.1</v>
      </c>
      <c r="K1356" s="590">
        <f>VLOOKUP(G1356,'BANG THAM CHIEU'!$E$4:F2393,2,0)*H1356</f>
        <v>32000</v>
      </c>
      <c r="L1356" s="598">
        <f t="shared" si="21"/>
        <v>1.3789537188658105</v>
      </c>
      <c r="N1356" s="11" t="s">
        <v>4588</v>
      </c>
      <c r="O1356" s="527">
        <v>44418</v>
      </c>
      <c r="P1356" s="529" t="s">
        <v>10665</v>
      </c>
      <c r="Q1356" s="122" t="s">
        <v>11066</v>
      </c>
      <c r="R1356" s="123">
        <v>8</v>
      </c>
      <c r="S1356" s="122" t="s">
        <v>7620</v>
      </c>
      <c r="T1356" s="396" t="s">
        <v>10433</v>
      </c>
      <c r="V1356"/>
    </row>
    <row r="1357" spans="1:22" ht="15" customHeight="1" x14ac:dyDescent="0.25">
      <c r="A1357" s="31">
        <v>3848</v>
      </c>
      <c r="B1357" s="33" t="s">
        <v>300</v>
      </c>
      <c r="D1357" s="34" t="s">
        <v>301</v>
      </c>
      <c r="E1357" s="35" t="s">
        <v>10</v>
      </c>
      <c r="G1357" s="372" t="str">
        <f>VLOOKUP(N1357,'BANG THAM CHIEU'!C:E,3,0)</f>
        <v>ID055609</v>
      </c>
      <c r="H1357" s="53">
        <v>1</v>
      </c>
      <c r="J1357" s="10" t="str">
        <f>VLOOKUP(N1357,'BANG THAM CHIEU'!C:E,2,0)</f>
        <v>MB1.1</v>
      </c>
      <c r="K1357" s="590">
        <f>VLOOKUP(G1357,'BANG THAM CHIEU'!$E$4:F2394,2,0)*H1357</f>
        <v>95000</v>
      </c>
      <c r="L1357" s="598">
        <f t="shared" si="21"/>
        <v>4.0937688528828753</v>
      </c>
      <c r="N1357" s="171" t="s">
        <v>7897</v>
      </c>
      <c r="O1357" s="527">
        <v>44418</v>
      </c>
      <c r="P1357" s="529" t="s">
        <v>10665</v>
      </c>
      <c r="Q1357" s="122" t="s">
        <v>11066</v>
      </c>
      <c r="R1357" s="123">
        <v>8</v>
      </c>
      <c r="S1357" s="122" t="s">
        <v>7620</v>
      </c>
      <c r="T1357" s="396" t="s">
        <v>10433</v>
      </c>
      <c r="V1357"/>
    </row>
    <row r="1358" spans="1:22" ht="15" customHeight="1" x14ac:dyDescent="0.25">
      <c r="A1358" s="31">
        <v>3848</v>
      </c>
      <c r="B1358" s="33" t="s">
        <v>300</v>
      </c>
      <c r="D1358" s="34" t="s">
        <v>301</v>
      </c>
      <c r="E1358" s="35" t="s">
        <v>10</v>
      </c>
      <c r="G1358" s="372" t="str">
        <f>VLOOKUP(N1358,'BANG THAM CHIEU'!C:E,3,0)</f>
        <v>ID055723</v>
      </c>
      <c r="H1358" s="53">
        <v>12</v>
      </c>
      <c r="J1358" s="10" t="str">
        <f>VLOOKUP(N1358,'BANG THAM CHIEU'!C:E,2,0)</f>
        <v>MB1.5</v>
      </c>
      <c r="K1358" s="590">
        <f>VLOOKUP(G1358,'BANG THAM CHIEU'!$E$4:F2395,2,0)*H1358</f>
        <v>468000</v>
      </c>
      <c r="L1358" s="598">
        <f t="shared" si="21"/>
        <v>20.167198138412481</v>
      </c>
      <c r="N1358" s="31" t="s">
        <v>10702</v>
      </c>
      <c r="O1358" s="527">
        <v>44418</v>
      </c>
      <c r="P1358" s="529" t="s">
        <v>10665</v>
      </c>
      <c r="Q1358" s="122" t="s">
        <v>11066</v>
      </c>
      <c r="R1358" s="123">
        <v>8</v>
      </c>
      <c r="S1358" s="122" t="s">
        <v>7620</v>
      </c>
      <c r="T1358" s="396" t="s">
        <v>10433</v>
      </c>
      <c r="V1358"/>
    </row>
    <row r="1359" spans="1:22" x14ac:dyDescent="0.25">
      <c r="A1359" s="31">
        <v>3848</v>
      </c>
      <c r="B1359" s="33" t="s">
        <v>300</v>
      </c>
      <c r="D1359" s="34" t="s">
        <v>301</v>
      </c>
      <c r="E1359" s="35" t="s">
        <v>10</v>
      </c>
      <c r="G1359" s="372" t="str">
        <f>VLOOKUP(N1359,'BANG THAM CHIEU'!C:E,3,0)</f>
        <v>ID057309</v>
      </c>
      <c r="H1359" s="53">
        <v>20</v>
      </c>
      <c r="J1359" s="10" t="str">
        <f>VLOOKUP(N1359,'BANG THAM CHIEU'!C:E,2,0)</f>
        <v>MB1.1</v>
      </c>
      <c r="K1359" s="590">
        <f>VLOOKUP(G1359,'BANG THAM CHIEU'!$E$4:F2396,2,0)*H1359</f>
        <v>120000</v>
      </c>
      <c r="L1359" s="598">
        <f t="shared" si="21"/>
        <v>5.1710764457467899</v>
      </c>
      <c r="N1359" s="11" t="s">
        <v>6610</v>
      </c>
      <c r="O1359" s="527">
        <v>44418</v>
      </c>
      <c r="P1359" s="529" t="s">
        <v>10665</v>
      </c>
      <c r="Q1359" s="122" t="s">
        <v>11066</v>
      </c>
      <c r="R1359" s="123">
        <v>8</v>
      </c>
      <c r="S1359" s="122" t="s">
        <v>7620</v>
      </c>
      <c r="T1359" s="396" t="s">
        <v>10433</v>
      </c>
      <c r="V1359"/>
    </row>
    <row r="1360" spans="1:22" x14ac:dyDescent="0.25">
      <c r="A1360" s="31">
        <v>3848</v>
      </c>
      <c r="B1360" s="33" t="s">
        <v>300</v>
      </c>
      <c r="D1360" s="34" t="s">
        <v>301</v>
      </c>
      <c r="E1360" s="35" t="s">
        <v>10</v>
      </c>
      <c r="G1360" s="372" t="str">
        <f>VLOOKUP(N1360,'BANG THAM CHIEU'!C:E,3,0)</f>
        <v>ID057154</v>
      </c>
      <c r="H1360" s="53">
        <v>1</v>
      </c>
      <c r="J1360" s="10" t="str">
        <f>VLOOKUP(N1360,'BANG THAM CHIEU'!C:E,2,0)</f>
        <v>MB4.1</v>
      </c>
      <c r="K1360" s="590">
        <f>VLOOKUP(G1360,'BANG THAM CHIEU'!$E$4:F2397,2,0)*H1360</f>
        <v>65000</v>
      </c>
      <c r="L1360" s="598">
        <f t="shared" si="21"/>
        <v>2.8009997414461778</v>
      </c>
      <c r="N1360" s="122" t="s">
        <v>4591</v>
      </c>
      <c r="O1360" s="527">
        <v>44418</v>
      </c>
      <c r="P1360" s="529" t="s">
        <v>10665</v>
      </c>
      <c r="Q1360" s="122" t="s">
        <v>11066</v>
      </c>
      <c r="R1360" s="123">
        <v>8</v>
      </c>
      <c r="S1360" s="122" t="s">
        <v>7620</v>
      </c>
      <c r="T1360" s="396" t="s">
        <v>10433</v>
      </c>
      <c r="V1360"/>
    </row>
    <row r="1361" spans="1:22" x14ac:dyDescent="0.25">
      <c r="A1361" s="31">
        <v>3848</v>
      </c>
      <c r="B1361" s="33" t="s">
        <v>300</v>
      </c>
      <c r="D1361" s="34" t="s">
        <v>301</v>
      </c>
      <c r="E1361" s="35" t="s">
        <v>10</v>
      </c>
      <c r="G1361" s="372" t="str">
        <f>VLOOKUP(N1361,'BANG THAM CHIEU'!C:E,3,0)</f>
        <v>ID055798</v>
      </c>
      <c r="H1361" s="53">
        <v>1</v>
      </c>
      <c r="J1361" s="10" t="str">
        <f>VLOOKUP(N1361,'BANG THAM CHIEU'!C:E,2,0)</f>
        <v>MC1.2</v>
      </c>
      <c r="K1361" s="590">
        <f>VLOOKUP(G1361,'BANG THAM CHIEU'!$E$4:F2398,2,0)*H1361</f>
        <v>400000</v>
      </c>
      <c r="L1361" s="598">
        <f t="shared" si="21"/>
        <v>17.236921485822631</v>
      </c>
      <c r="N1361" s="11" t="s">
        <v>7903</v>
      </c>
      <c r="O1361" s="527">
        <v>44418</v>
      </c>
      <c r="P1361" s="529" t="s">
        <v>10665</v>
      </c>
      <c r="Q1361" s="122" t="s">
        <v>11066</v>
      </c>
      <c r="R1361" s="123">
        <v>8</v>
      </c>
      <c r="S1361" s="122" t="s">
        <v>7620</v>
      </c>
      <c r="T1361" s="396" t="s">
        <v>10433</v>
      </c>
      <c r="V1361"/>
    </row>
    <row r="1362" spans="1:22" x14ac:dyDescent="0.25">
      <c r="A1362" s="31">
        <v>3848</v>
      </c>
      <c r="B1362" s="33" t="s">
        <v>300</v>
      </c>
      <c r="D1362" s="34" t="s">
        <v>301</v>
      </c>
      <c r="E1362" s="35" t="s">
        <v>10</v>
      </c>
      <c r="G1362" s="372" t="str">
        <f>VLOOKUP(N1362,'BANG THAM CHIEU'!C:E,3,0)</f>
        <v>ID057039</v>
      </c>
      <c r="H1362" s="53">
        <v>1</v>
      </c>
      <c r="J1362" s="10" t="str">
        <f>VLOOKUP(N1362,'BANG THAM CHIEU'!C:E,2,0)</f>
        <v>MD1.1</v>
      </c>
      <c r="K1362" s="590">
        <f>VLOOKUP(G1362,'BANG THAM CHIEU'!$E$4:F2399,2,0)*H1362</f>
        <v>619000</v>
      </c>
      <c r="L1362" s="598">
        <f t="shared" si="21"/>
        <v>26.674135999310522</v>
      </c>
      <c r="N1362" s="11" t="s">
        <v>7311</v>
      </c>
      <c r="O1362" s="527">
        <v>44418</v>
      </c>
      <c r="P1362" s="529" t="s">
        <v>10665</v>
      </c>
      <c r="Q1362" s="122" t="s">
        <v>11066</v>
      </c>
      <c r="R1362" s="123">
        <v>8</v>
      </c>
      <c r="S1362" s="122" t="s">
        <v>7620</v>
      </c>
      <c r="T1362" s="396" t="s">
        <v>11072</v>
      </c>
      <c r="V1362"/>
    </row>
    <row r="1363" spans="1:22" x14ac:dyDescent="0.25">
      <c r="A1363" s="31">
        <v>3848</v>
      </c>
      <c r="B1363" s="33" t="s">
        <v>300</v>
      </c>
      <c r="D1363" s="34" t="s">
        <v>301</v>
      </c>
      <c r="E1363" s="35" t="s">
        <v>10</v>
      </c>
      <c r="G1363" s="372" t="str">
        <f>VLOOKUP(N1363,'BANG THAM CHIEU'!C:E,3,0)</f>
        <v>ID055554</v>
      </c>
      <c r="H1363" s="53">
        <v>6</v>
      </c>
      <c r="J1363" s="10" t="str">
        <f>VLOOKUP(N1363,'BANG THAM CHIEU'!C:E,2,0)</f>
        <v>MB1.3</v>
      </c>
      <c r="K1363" s="590">
        <f>VLOOKUP(G1363,'BANG THAM CHIEU'!$E$4:F2400,2,0)*H1363</f>
        <v>72000</v>
      </c>
      <c r="L1363" s="598">
        <f t="shared" si="21"/>
        <v>3.1026458674480737</v>
      </c>
      <c r="N1363" s="31" t="s">
        <v>7242</v>
      </c>
      <c r="O1363" s="527">
        <v>44418</v>
      </c>
      <c r="P1363" s="529" t="s">
        <v>10665</v>
      </c>
      <c r="Q1363" s="122" t="s">
        <v>11066</v>
      </c>
      <c r="R1363" s="123">
        <v>8</v>
      </c>
      <c r="S1363" s="122" t="s">
        <v>7619</v>
      </c>
      <c r="T1363" s="396" t="s">
        <v>11074</v>
      </c>
      <c r="V1363"/>
    </row>
    <row r="1364" spans="1:22" x14ac:dyDescent="0.25">
      <c r="A1364" s="31">
        <v>3848</v>
      </c>
      <c r="B1364" s="33" t="s">
        <v>300</v>
      </c>
      <c r="D1364" s="34" t="s">
        <v>301</v>
      </c>
      <c r="E1364" s="35" t="s">
        <v>10</v>
      </c>
      <c r="G1364" s="372" t="str">
        <f>VLOOKUP(N1364,'BANG THAM CHIEU'!C:E,3,0)</f>
        <v>ID055553</v>
      </c>
      <c r="H1364" s="53">
        <v>9</v>
      </c>
      <c r="J1364" s="10" t="str">
        <f>VLOOKUP(N1364,'BANG THAM CHIEU'!C:E,2,0)</f>
        <v>MB1.3</v>
      </c>
      <c r="K1364" s="590">
        <f>VLOOKUP(G1364,'BANG THAM CHIEU'!$E$4:F2401,2,0)*H1364</f>
        <v>58104</v>
      </c>
      <c r="L1364" s="598">
        <f t="shared" si="21"/>
        <v>2.5038352150305956</v>
      </c>
      <c r="N1364" s="31" t="s">
        <v>7243</v>
      </c>
      <c r="O1364" s="527">
        <v>44418</v>
      </c>
      <c r="P1364" s="529" t="s">
        <v>10665</v>
      </c>
      <c r="Q1364" s="122" t="s">
        <v>11066</v>
      </c>
      <c r="R1364" s="123">
        <v>8</v>
      </c>
      <c r="S1364" s="122" t="s">
        <v>7619</v>
      </c>
      <c r="T1364" s="396" t="s">
        <v>11074</v>
      </c>
      <c r="V1364"/>
    </row>
    <row r="1365" spans="1:22" x14ac:dyDescent="0.25">
      <c r="A1365" s="31">
        <v>3848</v>
      </c>
      <c r="B1365" s="33" t="s">
        <v>300</v>
      </c>
      <c r="D1365" s="34" t="s">
        <v>301</v>
      </c>
      <c r="E1365" s="35" t="s">
        <v>10</v>
      </c>
      <c r="G1365" s="372" t="str">
        <f>VLOOKUP(N1365,'BANG THAM CHIEU'!C:E,3,0)</f>
        <v>ID057035</v>
      </c>
      <c r="H1365" s="53">
        <v>3</v>
      </c>
      <c r="J1365" s="10" t="str">
        <f>VLOOKUP(N1365,'BANG THAM CHIEU'!C:E,2,0)</f>
        <v>MB1.3</v>
      </c>
      <c r="K1365" s="590">
        <f>VLOOKUP(G1365,'BANG THAM CHIEU'!$E$4:F2402,2,0)*H1365</f>
        <v>90000</v>
      </c>
      <c r="L1365" s="598">
        <f t="shared" si="21"/>
        <v>3.878307334310092</v>
      </c>
      <c r="N1365" s="31" t="s">
        <v>8825</v>
      </c>
      <c r="O1365" s="527">
        <v>44418</v>
      </c>
      <c r="P1365" s="529" t="s">
        <v>10665</v>
      </c>
      <c r="Q1365" s="122" t="s">
        <v>11066</v>
      </c>
      <c r="R1365" s="123">
        <v>8</v>
      </c>
      <c r="S1365" s="122" t="s">
        <v>7619</v>
      </c>
      <c r="T1365" s="396" t="s">
        <v>11076</v>
      </c>
      <c r="V1365"/>
    </row>
    <row r="1366" spans="1:22" x14ac:dyDescent="0.25">
      <c r="A1366" s="31">
        <v>3848</v>
      </c>
      <c r="B1366" s="33" t="s">
        <v>300</v>
      </c>
      <c r="D1366" s="34" t="s">
        <v>301</v>
      </c>
      <c r="E1366" s="35" t="s">
        <v>10</v>
      </c>
      <c r="G1366" s="372" t="str">
        <f>VLOOKUP(N1366,'BANG THAM CHIEU'!C:E,3,0)</f>
        <v>ID055271</v>
      </c>
      <c r="H1366" s="53">
        <v>2</v>
      </c>
      <c r="J1366" s="10" t="str">
        <f>VLOOKUP(N1366,'BANG THAM CHIEU'!C:E,2,0)</f>
        <v>MKHO</v>
      </c>
      <c r="K1366" s="590">
        <f>VLOOKUP(G1366,'BANG THAM CHIEU'!$E$4:F2403,2,0)*H1366</f>
        <v>4120000</v>
      </c>
      <c r="L1366" s="598">
        <f t="shared" si="21"/>
        <v>177.54029130397311</v>
      </c>
      <c r="N1366" s="31" t="s">
        <v>7362</v>
      </c>
      <c r="O1366" s="527">
        <v>44418</v>
      </c>
      <c r="P1366" s="529" t="s">
        <v>10665</v>
      </c>
      <c r="Q1366" s="122" t="s">
        <v>11066</v>
      </c>
      <c r="R1366" s="123">
        <v>8</v>
      </c>
      <c r="S1366" s="122" t="s">
        <v>7619</v>
      </c>
      <c r="T1366" s="396" t="s">
        <v>11076</v>
      </c>
      <c r="V1366"/>
    </row>
    <row r="1367" spans="1:22" x14ac:dyDescent="0.25">
      <c r="A1367" s="31">
        <v>3848</v>
      </c>
      <c r="B1367" s="33" t="s">
        <v>300</v>
      </c>
      <c r="D1367" s="34" t="s">
        <v>301</v>
      </c>
      <c r="E1367" s="35" t="s">
        <v>10</v>
      </c>
      <c r="G1367" s="372" t="str">
        <f>VLOOKUP(N1367,'BANG THAM CHIEU'!C:E,3,0)</f>
        <v>ID055269</v>
      </c>
      <c r="H1367" s="53">
        <v>1</v>
      </c>
      <c r="J1367" s="10" t="str">
        <f>VLOOKUP(N1367,'BANG THAM CHIEU'!C:E,2,0)</f>
        <v>MKHO</v>
      </c>
      <c r="K1367" s="590">
        <f>VLOOKUP(G1367,'BANG THAM CHIEU'!$E$4:F2404,2,0)*H1367</f>
        <v>1000000</v>
      </c>
      <c r="L1367" s="598">
        <f t="shared" si="21"/>
        <v>43.092303714556579</v>
      </c>
      <c r="N1367" s="33" t="s">
        <v>7360</v>
      </c>
      <c r="O1367" s="527">
        <v>44418</v>
      </c>
      <c r="P1367" s="529" t="s">
        <v>10665</v>
      </c>
      <c r="Q1367" s="122" t="s">
        <v>11066</v>
      </c>
      <c r="R1367" s="123">
        <v>8</v>
      </c>
      <c r="S1367" s="122" t="s">
        <v>7619</v>
      </c>
      <c r="T1367" s="396" t="s">
        <v>11076</v>
      </c>
      <c r="V1367"/>
    </row>
    <row r="1368" spans="1:22" x14ac:dyDescent="0.25">
      <c r="A1368" s="31">
        <v>3848</v>
      </c>
      <c r="B1368" s="33" t="s">
        <v>300</v>
      </c>
      <c r="D1368" s="34" t="s">
        <v>301</v>
      </c>
      <c r="E1368" s="35" t="s">
        <v>10</v>
      </c>
      <c r="G1368" s="372" t="str">
        <f>VLOOKUP(N1368,'BANG THAM CHIEU'!C:E,3,0)</f>
        <v>ID055580</v>
      </c>
      <c r="H1368" s="53">
        <v>8</v>
      </c>
      <c r="J1368" s="10" t="str">
        <f>VLOOKUP(N1368,'BANG THAM CHIEU'!C:E,2,0)</f>
        <v>MD1.3</v>
      </c>
      <c r="K1368" s="590">
        <f>VLOOKUP(G1368,'BANG THAM CHIEU'!$E$4:F2405,2,0)*H1368</f>
        <v>208000</v>
      </c>
      <c r="L1368" s="598">
        <f t="shared" si="21"/>
        <v>8.9631991726277693</v>
      </c>
      <c r="N1368" s="11" t="s">
        <v>7363</v>
      </c>
      <c r="O1368" s="527">
        <v>44418</v>
      </c>
      <c r="P1368" s="529" t="s">
        <v>10665</v>
      </c>
      <c r="Q1368" s="122" t="s">
        <v>11066</v>
      </c>
      <c r="R1368" s="123">
        <v>8</v>
      </c>
      <c r="S1368" s="122" t="s">
        <v>7619</v>
      </c>
      <c r="T1368" s="396" t="s">
        <v>11076</v>
      </c>
      <c r="V1368"/>
    </row>
    <row r="1369" spans="1:22" x14ac:dyDescent="0.25">
      <c r="A1369" s="31">
        <v>3848</v>
      </c>
      <c r="B1369" s="33" t="s">
        <v>300</v>
      </c>
      <c r="D1369" s="34" t="s">
        <v>301</v>
      </c>
      <c r="E1369" s="35" t="s">
        <v>10</v>
      </c>
      <c r="G1369" s="372" t="str">
        <f>VLOOKUP(N1369,'BANG THAM CHIEU'!C:E,3,0)</f>
        <v>ID057044</v>
      </c>
      <c r="H1369" s="53">
        <v>5</v>
      </c>
      <c r="J1369" s="10" t="str">
        <f>VLOOKUP(N1369,'BANG THAM CHIEU'!C:E,2,0)</f>
        <v>MB2.2</v>
      </c>
      <c r="K1369" s="590">
        <f>VLOOKUP(G1369,'BANG THAM CHIEU'!$E$4:F2406,2,0)*H1369</f>
        <v>250000</v>
      </c>
      <c r="L1369" s="598">
        <f t="shared" si="21"/>
        <v>10.773075928639145</v>
      </c>
      <c r="N1369" s="31" t="s">
        <v>9650</v>
      </c>
      <c r="O1369" s="527">
        <v>44418</v>
      </c>
      <c r="P1369" s="529" t="s">
        <v>10665</v>
      </c>
      <c r="Q1369" s="122" t="s">
        <v>11066</v>
      </c>
      <c r="R1369" s="123">
        <v>8</v>
      </c>
      <c r="S1369" s="122" t="s">
        <v>7619</v>
      </c>
      <c r="T1369" s="396" t="s">
        <v>11076</v>
      </c>
      <c r="V1369"/>
    </row>
    <row r="1370" spans="1:22" x14ac:dyDescent="0.25">
      <c r="A1370" s="31">
        <v>3848</v>
      </c>
      <c r="B1370" s="33" t="s">
        <v>300</v>
      </c>
      <c r="D1370" s="34" t="s">
        <v>301</v>
      </c>
      <c r="E1370" s="35" t="s">
        <v>10</v>
      </c>
      <c r="G1370" s="372" t="str">
        <f>VLOOKUP(N1370,'BANG THAM CHIEU'!C:E,3,0)</f>
        <v>ID057177</v>
      </c>
      <c r="H1370" s="53">
        <v>4</v>
      </c>
      <c r="J1370" s="10" t="str">
        <f>VLOOKUP(N1370,'BANG THAM CHIEU'!C:E,2,0)</f>
        <v>MB1.2</v>
      </c>
      <c r="K1370" s="590">
        <f>VLOOKUP(G1370,'BANG THAM CHIEU'!$E$4:F2407,2,0)*H1370</f>
        <v>16000</v>
      </c>
      <c r="L1370" s="598">
        <f t="shared" si="21"/>
        <v>0.68947685943290526</v>
      </c>
      <c r="N1370" s="31" t="s">
        <v>6808</v>
      </c>
      <c r="O1370" s="527">
        <v>44418</v>
      </c>
      <c r="P1370" s="529" t="s">
        <v>10665</v>
      </c>
      <c r="Q1370" s="122" t="s">
        <v>11066</v>
      </c>
      <c r="R1370" s="123">
        <v>8</v>
      </c>
      <c r="S1370" s="122" t="s">
        <v>7619</v>
      </c>
      <c r="T1370" s="396" t="s">
        <v>11076</v>
      </c>
      <c r="V1370"/>
    </row>
    <row r="1371" spans="1:22" x14ac:dyDescent="0.25">
      <c r="A1371" s="31">
        <v>3848</v>
      </c>
      <c r="B1371" s="33" t="s">
        <v>300</v>
      </c>
      <c r="D1371" s="34" t="s">
        <v>301</v>
      </c>
      <c r="E1371" s="35" t="s">
        <v>10</v>
      </c>
      <c r="G1371" s="372" t="str">
        <f>VLOOKUP(N1371,'BANG THAM CHIEU'!C:E,3,0)</f>
        <v>ID057041</v>
      </c>
      <c r="H1371" s="53">
        <v>2</v>
      </c>
      <c r="J1371" s="10" t="str">
        <f>VLOOKUP(N1371,'BANG THAM CHIEU'!C:E,2,0)</f>
        <v>MB1.2</v>
      </c>
      <c r="K1371" s="590">
        <f>VLOOKUP(G1371,'BANG THAM CHIEU'!$E$4:F2408,2,0)*H1371</f>
        <v>158000</v>
      </c>
      <c r="L1371" s="598">
        <f t="shared" si="21"/>
        <v>6.80858398689994</v>
      </c>
      <c r="N1371" s="31" t="s">
        <v>6607</v>
      </c>
      <c r="O1371" s="527">
        <v>44419</v>
      </c>
      <c r="P1371" s="529" t="s">
        <v>10665</v>
      </c>
      <c r="Q1371" s="122" t="s">
        <v>11066</v>
      </c>
      <c r="R1371" s="123">
        <v>8</v>
      </c>
      <c r="S1371" s="122" t="s">
        <v>10114</v>
      </c>
      <c r="T1371" s="396" t="s">
        <v>11082</v>
      </c>
      <c r="V1371"/>
    </row>
    <row r="1372" spans="1:22" x14ac:dyDescent="0.25">
      <c r="A1372" s="31">
        <v>3848</v>
      </c>
      <c r="B1372" s="33" t="s">
        <v>300</v>
      </c>
      <c r="D1372" s="34" t="s">
        <v>301</v>
      </c>
      <c r="E1372" s="35" t="s">
        <v>10</v>
      </c>
      <c r="G1372" s="372" t="str">
        <f>VLOOKUP(N1372,'BANG THAM CHIEU'!C:E,3,0)</f>
        <v>ID055281</v>
      </c>
      <c r="H1372" s="53">
        <v>3</v>
      </c>
      <c r="J1372" s="10" t="str">
        <f>VLOOKUP(N1372,'BANG THAM CHIEU'!C:E,2,0)</f>
        <v>MB3.3</v>
      </c>
      <c r="K1372" s="590">
        <f>VLOOKUP(G1372,'BANG THAM CHIEU'!$E$4:F2409,2,0)*H1372</f>
        <v>90000</v>
      </c>
      <c r="L1372" s="598">
        <f t="shared" ref="L1372:L1464" si="22">K1372/23206</f>
        <v>3.878307334310092</v>
      </c>
      <c r="N1372" s="31" t="s">
        <v>4540</v>
      </c>
      <c r="O1372" s="527">
        <v>44419</v>
      </c>
      <c r="P1372" s="529" t="s">
        <v>10665</v>
      </c>
      <c r="Q1372" s="122" t="s">
        <v>11066</v>
      </c>
      <c r="R1372" s="123">
        <v>8</v>
      </c>
      <c r="S1372" s="122" t="s">
        <v>10114</v>
      </c>
      <c r="T1372" s="396" t="s">
        <v>11082</v>
      </c>
      <c r="V1372"/>
    </row>
    <row r="1373" spans="1:22" x14ac:dyDescent="0.25">
      <c r="A1373" s="31">
        <v>3848</v>
      </c>
      <c r="B1373" s="33" t="s">
        <v>300</v>
      </c>
      <c r="D1373" s="34" t="s">
        <v>301</v>
      </c>
      <c r="E1373" s="35" t="s">
        <v>10</v>
      </c>
      <c r="G1373" s="372" t="str">
        <f>VLOOKUP(N1373,'BANG THAM CHIEU'!C:E,3,0)</f>
        <v>ID055757</v>
      </c>
      <c r="H1373" s="53">
        <v>10</v>
      </c>
      <c r="J1373" s="10" t="str">
        <f>VLOOKUP(N1373,'BANG THAM CHIEU'!C:E,2,0)</f>
        <v>MB3.2</v>
      </c>
      <c r="K1373" s="590">
        <f>VLOOKUP(G1373,'BANG THAM CHIEU'!$E$4:F2410,2,0)*H1373</f>
        <v>595780</v>
      </c>
      <c r="L1373" s="598">
        <f t="shared" si="22"/>
        <v>25.67353270705852</v>
      </c>
      <c r="N1373" s="31" t="s">
        <v>4539</v>
      </c>
      <c r="O1373" s="527">
        <v>44419</v>
      </c>
      <c r="P1373" s="529" t="s">
        <v>10665</v>
      </c>
      <c r="Q1373" s="122" t="s">
        <v>11066</v>
      </c>
      <c r="R1373" s="123">
        <v>8</v>
      </c>
      <c r="S1373" s="122" t="s">
        <v>10114</v>
      </c>
      <c r="T1373" s="396" t="s">
        <v>11082</v>
      </c>
      <c r="V1373"/>
    </row>
    <row r="1374" spans="1:22" x14ac:dyDescent="0.25">
      <c r="A1374" s="31">
        <v>3848</v>
      </c>
      <c r="B1374" s="33" t="s">
        <v>300</v>
      </c>
      <c r="D1374" s="34" t="s">
        <v>301</v>
      </c>
      <c r="E1374" s="35" t="s">
        <v>10</v>
      </c>
      <c r="G1374" s="372" t="str">
        <f>VLOOKUP(N1374,'BANG THAM CHIEU'!C:E,3,0)</f>
        <v>ID057114</v>
      </c>
      <c r="H1374" s="53">
        <v>10</v>
      </c>
      <c r="J1374" s="10" t="str">
        <f>VLOOKUP(N1374,'BANG THAM CHIEU'!C:E,2,0)</f>
        <v>MB4.1</v>
      </c>
      <c r="K1374" s="590">
        <f>VLOOKUP(G1374,'BANG THAM CHIEU'!$E$4:F2411,2,0)*H1374</f>
        <v>130000</v>
      </c>
      <c r="L1374" s="598">
        <f t="shared" si="22"/>
        <v>5.6019994828923556</v>
      </c>
      <c r="N1374" s="31" t="s">
        <v>6604</v>
      </c>
      <c r="O1374" s="527">
        <v>44419</v>
      </c>
      <c r="P1374" s="529" t="s">
        <v>10665</v>
      </c>
      <c r="Q1374" s="122" t="s">
        <v>11066</v>
      </c>
      <c r="R1374" s="123">
        <v>8</v>
      </c>
      <c r="S1374" s="122" t="s">
        <v>10114</v>
      </c>
      <c r="T1374" s="396" t="s">
        <v>11082</v>
      </c>
      <c r="V1374"/>
    </row>
    <row r="1375" spans="1:22" x14ac:dyDescent="0.25">
      <c r="A1375" s="31">
        <v>3848</v>
      </c>
      <c r="B1375" s="33" t="s">
        <v>300</v>
      </c>
      <c r="D1375" s="34" t="s">
        <v>301</v>
      </c>
      <c r="E1375" s="35" t="s">
        <v>10</v>
      </c>
      <c r="G1375" s="372" t="str">
        <f>VLOOKUP(N1375,'BANG THAM CHIEU'!C:E,3,0)</f>
        <v>ID057137</v>
      </c>
      <c r="H1375" s="53">
        <v>2</v>
      </c>
      <c r="J1375" s="10" t="str">
        <f>VLOOKUP(N1375,'BANG THAM CHIEU'!C:E,2,0)</f>
        <v>MB4.1</v>
      </c>
      <c r="K1375" s="590">
        <f>VLOOKUP(G1375,'BANG THAM CHIEU'!$E$4:F2412,2,0)*H1375</f>
        <v>200000</v>
      </c>
      <c r="L1375" s="598">
        <f t="shared" si="22"/>
        <v>8.6184607429113154</v>
      </c>
      <c r="N1375" s="171" t="s">
        <v>6097</v>
      </c>
      <c r="O1375" s="527">
        <v>44419</v>
      </c>
      <c r="P1375" s="529" t="s">
        <v>10665</v>
      </c>
      <c r="Q1375" s="122" t="s">
        <v>11066</v>
      </c>
      <c r="R1375" s="123">
        <v>8</v>
      </c>
      <c r="S1375" s="122" t="s">
        <v>10114</v>
      </c>
      <c r="T1375" s="396" t="s">
        <v>11082</v>
      </c>
      <c r="V1375"/>
    </row>
    <row r="1376" spans="1:22" x14ac:dyDescent="0.25">
      <c r="A1376" s="31">
        <v>3848</v>
      </c>
      <c r="B1376" s="33" t="s">
        <v>300</v>
      </c>
      <c r="D1376" s="34" t="s">
        <v>301</v>
      </c>
      <c r="E1376" s="35" t="s">
        <v>10</v>
      </c>
      <c r="G1376" s="372" t="str">
        <f>VLOOKUP(N1376,'BANG THAM CHIEU'!C:E,3,0)</f>
        <v>ID055781</v>
      </c>
      <c r="H1376" s="53">
        <v>5</v>
      </c>
      <c r="J1376" s="10" t="str">
        <f>VLOOKUP(N1376,'BANG THAM CHIEU'!C:E,2,0)</f>
        <v>MC2.2</v>
      </c>
      <c r="K1376" s="590">
        <f>VLOOKUP(G1376,'BANG THAM CHIEU'!$E$4:F2413,2,0)*H1376</f>
        <v>24400</v>
      </c>
      <c r="L1376" s="598">
        <f t="shared" si="22"/>
        <v>1.0514522106351805</v>
      </c>
      <c r="N1376" s="11" t="s">
        <v>9647</v>
      </c>
      <c r="O1376" s="527">
        <v>44419</v>
      </c>
      <c r="P1376" s="529" t="s">
        <v>10665</v>
      </c>
      <c r="Q1376" s="122" t="s">
        <v>11066</v>
      </c>
      <c r="R1376" s="123">
        <v>8</v>
      </c>
      <c r="S1376" s="122" t="s">
        <v>10114</v>
      </c>
      <c r="T1376" s="396" t="s">
        <v>11082</v>
      </c>
      <c r="V1376"/>
    </row>
    <row r="1377" spans="1:22" x14ac:dyDescent="0.25">
      <c r="A1377" s="31">
        <v>3848</v>
      </c>
      <c r="B1377" s="33" t="s">
        <v>300</v>
      </c>
      <c r="D1377" s="34" t="s">
        <v>301</v>
      </c>
      <c r="E1377" s="35" t="s">
        <v>10</v>
      </c>
      <c r="G1377" s="372" t="str">
        <f>VLOOKUP(N1377,'BANG THAM CHIEU'!C:E,3,0)</f>
        <v>ID055768</v>
      </c>
      <c r="H1377" s="53">
        <v>2</v>
      </c>
      <c r="J1377" s="10" t="str">
        <f>VLOOKUP(N1377,'BANG THAM CHIEU'!C:E,2,0)</f>
        <v>MB3.2</v>
      </c>
      <c r="K1377" s="590">
        <f>VLOOKUP(G1377,'BANG THAM CHIEU'!$E$4:F2414,2,0)*H1377</f>
        <v>32000</v>
      </c>
      <c r="L1377" s="598">
        <f t="shared" si="22"/>
        <v>1.3789537188658105</v>
      </c>
      <c r="N1377" s="31" t="s">
        <v>2148</v>
      </c>
      <c r="O1377" s="527">
        <v>44419</v>
      </c>
      <c r="P1377" s="529" t="s">
        <v>10665</v>
      </c>
      <c r="Q1377" s="122" t="s">
        <v>11066</v>
      </c>
      <c r="R1377" s="123">
        <v>8</v>
      </c>
      <c r="S1377" s="122" t="s">
        <v>10114</v>
      </c>
      <c r="T1377" s="396" t="s">
        <v>11082</v>
      </c>
      <c r="V1377"/>
    </row>
    <row r="1378" spans="1:22" x14ac:dyDescent="0.25">
      <c r="A1378" s="31">
        <v>3848</v>
      </c>
      <c r="B1378" s="33" t="s">
        <v>300</v>
      </c>
      <c r="D1378" s="34" t="s">
        <v>301</v>
      </c>
      <c r="E1378" s="35" t="s">
        <v>10</v>
      </c>
      <c r="G1378" s="372" t="str">
        <f>VLOOKUP(N1378,'BANG THAM CHIEU'!C:E,3,0)</f>
        <v>ID055725</v>
      </c>
      <c r="H1378" s="53">
        <v>2</v>
      </c>
      <c r="J1378" s="10" t="str">
        <f>VLOOKUP(N1378,'BANG THAM CHIEU'!C:E,2,0)</f>
        <v>MB3.2</v>
      </c>
      <c r="K1378" s="590">
        <f>VLOOKUP(G1378,'BANG THAM CHIEU'!$E$4:F2415,2,0)*H1378</f>
        <v>34000</v>
      </c>
      <c r="L1378" s="598">
        <f t="shared" si="22"/>
        <v>1.4651383262949238</v>
      </c>
      <c r="N1378" s="31" t="s">
        <v>4457</v>
      </c>
      <c r="O1378" s="527">
        <v>44419</v>
      </c>
      <c r="P1378" s="529" t="s">
        <v>10665</v>
      </c>
      <c r="Q1378" s="122" t="s">
        <v>11066</v>
      </c>
      <c r="R1378" s="123">
        <v>8</v>
      </c>
      <c r="S1378" s="122" t="s">
        <v>10114</v>
      </c>
      <c r="T1378" s="396" t="s">
        <v>11082</v>
      </c>
      <c r="V1378"/>
    </row>
    <row r="1379" spans="1:22" x14ac:dyDescent="0.25">
      <c r="A1379" s="31">
        <v>3848</v>
      </c>
      <c r="B1379" s="33" t="s">
        <v>300</v>
      </c>
      <c r="D1379" s="34" t="s">
        <v>301</v>
      </c>
      <c r="E1379" s="35" t="s">
        <v>10</v>
      </c>
      <c r="G1379" s="372" t="str">
        <f>VLOOKUP(N1379,'BANG THAM CHIEU'!C:E,3,0)</f>
        <v>ID055778</v>
      </c>
      <c r="H1379" s="53">
        <v>1</v>
      </c>
      <c r="J1379" s="10" t="str">
        <f>VLOOKUP(N1379,'BANG THAM CHIEU'!C:E,2,0)</f>
        <v>MB3.2</v>
      </c>
      <c r="K1379" s="590">
        <f>VLOOKUP(G1379,'BANG THAM CHIEU'!$E$4:F2416,2,0)*H1379</f>
        <v>460000</v>
      </c>
      <c r="L1379" s="598">
        <f t="shared" si="22"/>
        <v>19.822459708696027</v>
      </c>
      <c r="N1379" s="11" t="s">
        <v>4545</v>
      </c>
      <c r="O1379" s="527">
        <v>44422</v>
      </c>
      <c r="P1379" s="529" t="s">
        <v>10665</v>
      </c>
      <c r="Q1379" s="122" t="s">
        <v>11066</v>
      </c>
      <c r="R1379" s="123">
        <v>8</v>
      </c>
      <c r="S1379" s="122" t="s">
        <v>9377</v>
      </c>
      <c r="T1379" s="396" t="s">
        <v>11085</v>
      </c>
      <c r="V1379"/>
    </row>
    <row r="1380" spans="1:22" x14ac:dyDescent="0.25">
      <c r="A1380" s="31">
        <v>3848</v>
      </c>
      <c r="B1380" s="33" t="s">
        <v>300</v>
      </c>
      <c r="D1380" s="34" t="s">
        <v>301</v>
      </c>
      <c r="E1380" s="35" t="s">
        <v>10</v>
      </c>
      <c r="G1380" s="372" t="str">
        <f>VLOOKUP(N1380,'BANG THAM CHIEU'!C:E,3,0)</f>
        <v>ID055711</v>
      </c>
      <c r="H1380" s="53">
        <v>1</v>
      </c>
      <c r="J1380" s="10" t="str">
        <f>VLOOKUP(N1380,'BANG THAM CHIEU'!C:E,2,0)</f>
        <v>MB3.2</v>
      </c>
      <c r="K1380" s="590">
        <f>VLOOKUP(G1380,'BANG THAM CHIEU'!$E$4:F2417,2,0)*H1380</f>
        <v>385000</v>
      </c>
      <c r="L1380" s="598">
        <f t="shared" si="22"/>
        <v>16.590536930104282</v>
      </c>
      <c r="N1380" s="11" t="s">
        <v>1503</v>
      </c>
      <c r="O1380" s="527">
        <v>44422</v>
      </c>
      <c r="P1380" s="529" t="s">
        <v>10665</v>
      </c>
      <c r="Q1380" s="122" t="s">
        <v>11066</v>
      </c>
      <c r="R1380" s="123">
        <v>8</v>
      </c>
      <c r="S1380" s="122" t="s">
        <v>9377</v>
      </c>
      <c r="T1380" s="396" t="s">
        <v>11085</v>
      </c>
      <c r="V1380"/>
    </row>
    <row r="1381" spans="1:22" x14ac:dyDescent="0.25">
      <c r="A1381" s="31">
        <v>3848</v>
      </c>
      <c r="B1381" s="33" t="s">
        <v>300</v>
      </c>
      <c r="D1381" s="34" t="s">
        <v>301</v>
      </c>
      <c r="E1381" s="35" t="s">
        <v>10</v>
      </c>
      <c r="G1381" s="372" t="str">
        <f>VLOOKUP(N1381,'BANG THAM CHIEU'!C:E,3,0)</f>
        <v>ID055561</v>
      </c>
      <c r="H1381" s="53">
        <v>10</v>
      </c>
      <c r="J1381" s="10" t="str">
        <f>VLOOKUP(N1381,'BANG THAM CHIEU'!C:E,2,0)</f>
        <v>MB2.3</v>
      </c>
      <c r="K1381" s="590">
        <f>VLOOKUP(G1381,'BANG THAM CHIEU'!$E$4:F2418,2,0)*H1381</f>
        <v>450000</v>
      </c>
      <c r="L1381" s="598">
        <f t="shared" si="22"/>
        <v>19.391536671550462</v>
      </c>
      <c r="N1381" s="31" t="s">
        <v>9308</v>
      </c>
      <c r="O1381" s="527">
        <v>44422</v>
      </c>
      <c r="P1381" s="529" t="s">
        <v>10665</v>
      </c>
      <c r="Q1381" s="122" t="s">
        <v>11066</v>
      </c>
      <c r="R1381" s="123">
        <v>8</v>
      </c>
      <c r="S1381" s="122" t="s">
        <v>7619</v>
      </c>
      <c r="T1381" s="396" t="s">
        <v>11086</v>
      </c>
      <c r="V1381"/>
    </row>
    <row r="1382" spans="1:22" x14ac:dyDescent="0.25">
      <c r="A1382" s="31">
        <v>3848</v>
      </c>
      <c r="B1382" s="33" t="s">
        <v>300</v>
      </c>
      <c r="D1382" s="34" t="s">
        <v>301</v>
      </c>
      <c r="E1382" s="35" t="s">
        <v>10</v>
      </c>
      <c r="G1382" s="372" t="str">
        <f>VLOOKUP(N1382,'BANG THAM CHIEU'!C:E,3,0)</f>
        <v>ID057189</v>
      </c>
      <c r="H1382" s="53">
        <v>5</v>
      </c>
      <c r="J1382" s="10" t="str">
        <f>VLOOKUP(N1382,'BANG THAM CHIEU'!C:E,2,0)</f>
        <v>MA1.1</v>
      </c>
      <c r="K1382" s="590">
        <f>VLOOKUP(G1382,'BANG THAM CHIEU'!$E$4:F2419,2,0)*H1382</f>
        <v>150000</v>
      </c>
      <c r="L1382" s="598">
        <f t="shared" si="22"/>
        <v>6.463845557183487</v>
      </c>
      <c r="N1382" s="11" t="s">
        <v>6836</v>
      </c>
      <c r="O1382" s="527">
        <v>44425</v>
      </c>
      <c r="P1382" s="529" t="s">
        <v>10665</v>
      </c>
      <c r="Q1382" s="122" t="s">
        <v>11087</v>
      </c>
      <c r="R1382" s="123">
        <v>8</v>
      </c>
      <c r="S1382" s="122" t="s">
        <v>7619</v>
      </c>
      <c r="T1382" s="396" t="s">
        <v>11089</v>
      </c>
      <c r="V1382"/>
    </row>
    <row r="1383" spans="1:22" ht="15.75" x14ac:dyDescent="0.25">
      <c r="A1383" s="31">
        <v>3848</v>
      </c>
      <c r="B1383" s="33" t="s">
        <v>300</v>
      </c>
      <c r="D1383" s="34" t="s">
        <v>301</v>
      </c>
      <c r="E1383" s="35" t="s">
        <v>10</v>
      </c>
      <c r="G1383" s="372" t="str">
        <f>VLOOKUP(N1383,'BANG THAM CHIEU'!C:E,3,0)</f>
        <v>ID057180</v>
      </c>
      <c r="H1383" s="53">
        <v>5</v>
      </c>
      <c r="J1383" s="10" t="str">
        <f>VLOOKUP(N1383,'BANG THAM CHIEU'!C:E,2,0)</f>
        <v>MB1.2</v>
      </c>
      <c r="K1383" s="590">
        <f>VLOOKUP(G1383,'BANG THAM CHIEU'!$E$4:F2420,2,0)*H1383</f>
        <v>20000</v>
      </c>
      <c r="L1383" s="598">
        <f t="shared" si="22"/>
        <v>0.86184607429113158</v>
      </c>
      <c r="N1383" s="157" t="s">
        <v>6823</v>
      </c>
      <c r="O1383" s="527">
        <v>44425</v>
      </c>
      <c r="P1383" s="529" t="s">
        <v>10665</v>
      </c>
      <c r="Q1383" s="122" t="s">
        <v>11087</v>
      </c>
      <c r="R1383" s="123">
        <v>8</v>
      </c>
      <c r="S1383" s="122" t="s">
        <v>7619</v>
      </c>
      <c r="T1383" s="396" t="s">
        <v>11089</v>
      </c>
      <c r="V1383"/>
    </row>
    <row r="1384" spans="1:22" x14ac:dyDescent="0.25">
      <c r="A1384" s="31">
        <v>3848</v>
      </c>
      <c r="B1384" s="33" t="s">
        <v>300</v>
      </c>
      <c r="D1384" s="34" t="s">
        <v>301</v>
      </c>
      <c r="E1384" s="35" t="s">
        <v>10</v>
      </c>
      <c r="G1384" s="372" t="str">
        <f>VLOOKUP(N1384,'BANG THAM CHIEU'!C:E,3,0)</f>
        <v>ID057177</v>
      </c>
      <c r="H1384" s="53">
        <v>14</v>
      </c>
      <c r="J1384" s="10" t="str">
        <f>VLOOKUP(N1384,'BANG THAM CHIEU'!C:E,2,0)</f>
        <v>MB1.2</v>
      </c>
      <c r="K1384" s="590">
        <f>VLOOKUP(G1384,'BANG THAM CHIEU'!$E$4:F2421,2,0)*H1384</f>
        <v>56000</v>
      </c>
      <c r="L1384" s="598">
        <f t="shared" si="22"/>
        <v>2.4131690080151684</v>
      </c>
      <c r="N1384" s="31" t="s">
        <v>6808</v>
      </c>
      <c r="O1384" s="527">
        <v>44425</v>
      </c>
      <c r="P1384" s="529" t="s">
        <v>10665</v>
      </c>
      <c r="Q1384" s="122" t="s">
        <v>11087</v>
      </c>
      <c r="R1384" s="123">
        <v>8</v>
      </c>
      <c r="S1384" s="122" t="s">
        <v>7619</v>
      </c>
      <c r="T1384" s="396" t="s">
        <v>11089</v>
      </c>
      <c r="V1384"/>
    </row>
    <row r="1385" spans="1:22" x14ac:dyDescent="0.25">
      <c r="A1385" s="31">
        <v>3848</v>
      </c>
      <c r="B1385" s="33" t="s">
        <v>300</v>
      </c>
      <c r="D1385" s="34" t="s">
        <v>301</v>
      </c>
      <c r="E1385" s="35" t="s">
        <v>10</v>
      </c>
      <c r="G1385" s="372" t="str">
        <f>VLOOKUP(N1385,'BANG THAM CHIEU'!C:E,3,0)</f>
        <v>ID055610</v>
      </c>
      <c r="H1385" s="53">
        <v>6</v>
      </c>
      <c r="J1385" s="10" t="str">
        <f>VLOOKUP(N1385,'BANG THAM CHIEU'!C:E,2,0)</f>
        <v>MB1.2</v>
      </c>
      <c r="K1385" s="590">
        <f>VLOOKUP(G1385,'BANG THAM CHIEU'!$E$4:F2422,2,0)*H1385</f>
        <v>27000</v>
      </c>
      <c r="L1385" s="598">
        <f t="shared" si="22"/>
        <v>1.1634922002930277</v>
      </c>
      <c r="N1385" s="31" t="s">
        <v>6930</v>
      </c>
      <c r="O1385" s="527">
        <v>44425</v>
      </c>
      <c r="P1385" s="529" t="s">
        <v>10665</v>
      </c>
      <c r="Q1385" s="122" t="s">
        <v>11087</v>
      </c>
      <c r="R1385" s="123">
        <v>8</v>
      </c>
      <c r="S1385" s="122" t="s">
        <v>7619</v>
      </c>
      <c r="T1385" s="396" t="s">
        <v>11089</v>
      </c>
      <c r="V1385"/>
    </row>
    <row r="1386" spans="1:22" x14ac:dyDescent="0.25">
      <c r="A1386" s="31">
        <v>3848</v>
      </c>
      <c r="B1386" s="33" t="s">
        <v>300</v>
      </c>
      <c r="D1386" s="34" t="s">
        <v>301</v>
      </c>
      <c r="E1386" s="35" t="s">
        <v>10</v>
      </c>
      <c r="G1386" s="372" t="str">
        <f>VLOOKUP(N1386,'BANG THAM CHIEU'!C:E,3,0)</f>
        <v>ID055711</v>
      </c>
      <c r="H1386" s="53">
        <v>2</v>
      </c>
      <c r="J1386" s="10" t="str">
        <f>VLOOKUP(N1386,'BANG THAM CHIEU'!C:E,2,0)</f>
        <v>MB3.2</v>
      </c>
      <c r="K1386" s="590">
        <f>VLOOKUP(G1386,'BANG THAM CHIEU'!$E$4:F2423,2,0)*H1386</f>
        <v>770000</v>
      </c>
      <c r="L1386" s="598">
        <f t="shared" si="22"/>
        <v>33.181073860208564</v>
      </c>
      <c r="N1386" s="31" t="s">
        <v>1503</v>
      </c>
      <c r="O1386" s="527">
        <v>44425</v>
      </c>
      <c r="P1386" s="529" t="s">
        <v>10665</v>
      </c>
      <c r="Q1386" s="122" t="s">
        <v>11087</v>
      </c>
      <c r="R1386" s="123">
        <v>8</v>
      </c>
      <c r="S1386" s="122" t="s">
        <v>7614</v>
      </c>
      <c r="T1386" s="396" t="s">
        <v>11090</v>
      </c>
      <c r="V1386"/>
    </row>
    <row r="1387" spans="1:22" x14ac:dyDescent="0.25">
      <c r="A1387" s="31">
        <v>3848</v>
      </c>
      <c r="B1387" s="33" t="s">
        <v>300</v>
      </c>
      <c r="D1387" s="34" t="s">
        <v>301</v>
      </c>
      <c r="E1387" s="35" t="s">
        <v>10</v>
      </c>
      <c r="G1387" s="372" t="str">
        <f>VLOOKUP(N1387,'BANG THAM CHIEU'!C:E,3,0)</f>
        <v>ID055776</v>
      </c>
      <c r="H1387" s="53">
        <v>1</v>
      </c>
      <c r="J1387" s="10" t="str">
        <f>VLOOKUP(N1387,'BANG THAM CHIEU'!C:E,2,0)</f>
        <v>MB3.2</v>
      </c>
      <c r="K1387" s="590">
        <f>VLOOKUP(G1387,'BANG THAM CHIEU'!$E$4:F2424,2,0)*H1387</f>
        <v>460000</v>
      </c>
      <c r="L1387" s="598">
        <f t="shared" si="22"/>
        <v>19.822459708696027</v>
      </c>
      <c r="N1387" s="31" t="s">
        <v>4455</v>
      </c>
      <c r="O1387" s="527">
        <v>44425</v>
      </c>
      <c r="P1387" s="529" t="s">
        <v>10665</v>
      </c>
      <c r="Q1387" s="122" t="s">
        <v>11087</v>
      </c>
      <c r="R1387" s="123">
        <v>8</v>
      </c>
      <c r="S1387" s="122" t="s">
        <v>7614</v>
      </c>
      <c r="T1387" s="396" t="s">
        <v>11090</v>
      </c>
      <c r="V1387"/>
    </row>
    <row r="1388" spans="1:22" x14ac:dyDescent="0.25">
      <c r="A1388" s="31">
        <v>3848</v>
      </c>
      <c r="B1388" s="33" t="s">
        <v>300</v>
      </c>
      <c r="D1388" s="34" t="s">
        <v>301</v>
      </c>
      <c r="E1388" s="35" t="s">
        <v>10</v>
      </c>
      <c r="G1388" s="372" t="str">
        <f>VLOOKUP(N1388,'BANG THAM CHIEU'!C:E,3,0)</f>
        <v>ID055780</v>
      </c>
      <c r="H1388" s="53">
        <v>10</v>
      </c>
      <c r="J1388" s="10" t="str">
        <f>VLOOKUP(N1388,'BANG THAM CHIEU'!C:E,2,0)</f>
        <v>MB3.1</v>
      </c>
      <c r="K1388" s="590">
        <f>VLOOKUP(G1388,'BANG THAM CHIEU'!$E$4:F2425,2,0)*H1388</f>
        <v>650000</v>
      </c>
      <c r="L1388" s="598">
        <f t="shared" si="22"/>
        <v>28.009997414461775</v>
      </c>
      <c r="N1388" s="11" t="s">
        <v>6984</v>
      </c>
      <c r="O1388" s="527">
        <v>44425</v>
      </c>
      <c r="P1388" s="529" t="s">
        <v>10665</v>
      </c>
      <c r="Q1388" s="122" t="s">
        <v>11087</v>
      </c>
      <c r="R1388" s="123">
        <v>8</v>
      </c>
      <c r="S1388" s="122" t="s">
        <v>7614</v>
      </c>
      <c r="T1388" s="396" t="s">
        <v>11091</v>
      </c>
      <c r="V1388"/>
    </row>
    <row r="1389" spans="1:22" ht="45" x14ac:dyDescent="0.25">
      <c r="A1389" s="31">
        <v>3848</v>
      </c>
      <c r="B1389" s="33" t="s">
        <v>300</v>
      </c>
      <c r="D1389" s="34" t="s">
        <v>301</v>
      </c>
      <c r="E1389" s="35" t="s">
        <v>10</v>
      </c>
      <c r="G1389" s="372" t="str">
        <f>VLOOKUP(N1389,'BANG THAM CHIEU'!C:E,3,0)</f>
        <v>ID055789</v>
      </c>
      <c r="H1389" s="53">
        <v>10</v>
      </c>
      <c r="J1389" s="10" t="str">
        <f>VLOOKUP(N1389,'BANG THAM CHIEU'!C:E,2,0)</f>
        <v>MB3.1</v>
      </c>
      <c r="K1389" s="590">
        <f>VLOOKUP(G1389,'BANG THAM CHIEU'!$E$4:F2426,2,0)*H1389</f>
        <v>650000</v>
      </c>
      <c r="L1389" s="598">
        <f t="shared" si="22"/>
        <v>28.009997414461775</v>
      </c>
      <c r="N1389" s="151" t="s">
        <v>6985</v>
      </c>
      <c r="O1389" s="527">
        <v>44425</v>
      </c>
      <c r="P1389" s="529" t="s">
        <v>10665</v>
      </c>
      <c r="Q1389" s="122" t="s">
        <v>11087</v>
      </c>
      <c r="R1389" s="123">
        <v>8</v>
      </c>
      <c r="S1389" s="122" t="s">
        <v>7614</v>
      </c>
      <c r="T1389" s="396" t="s">
        <v>11091</v>
      </c>
      <c r="V1389"/>
    </row>
    <row r="1390" spans="1:22" x14ac:dyDescent="0.25">
      <c r="A1390" s="31">
        <v>3848</v>
      </c>
      <c r="B1390" s="33" t="s">
        <v>300</v>
      </c>
      <c r="D1390" s="34" t="s">
        <v>301</v>
      </c>
      <c r="E1390" s="35" t="s">
        <v>10</v>
      </c>
      <c r="G1390" s="372" t="str">
        <f>VLOOKUP(N1390,'BANG THAM CHIEU'!C:E,3,0)</f>
        <v>ID057158</v>
      </c>
      <c r="H1390" s="53">
        <v>1</v>
      </c>
      <c r="J1390" s="10" t="str">
        <f>VLOOKUP(N1390,'BANG THAM CHIEU'!C:E,2,0)</f>
        <v>MB4.1</v>
      </c>
      <c r="K1390" s="590">
        <f>VLOOKUP(G1390,'BANG THAM CHIEU'!$E$4:F2427,2,0)*H1390</f>
        <v>80000</v>
      </c>
      <c r="L1390" s="598">
        <f t="shared" si="22"/>
        <v>3.4473842971645263</v>
      </c>
      <c r="N1390" s="31" t="s">
        <v>6095</v>
      </c>
      <c r="O1390" s="527">
        <v>44425</v>
      </c>
      <c r="P1390" s="529" t="s">
        <v>10665</v>
      </c>
      <c r="Q1390" s="122" t="s">
        <v>11087</v>
      </c>
      <c r="R1390" s="123">
        <v>8</v>
      </c>
      <c r="S1390" s="122" t="s">
        <v>7614</v>
      </c>
      <c r="T1390" s="396" t="s">
        <v>9846</v>
      </c>
      <c r="V1390"/>
    </row>
    <row r="1391" spans="1:22" x14ac:dyDescent="0.25">
      <c r="A1391" s="31">
        <v>3848</v>
      </c>
      <c r="B1391" s="33" t="s">
        <v>300</v>
      </c>
      <c r="D1391" s="34" t="s">
        <v>301</v>
      </c>
      <c r="E1391" s="35" t="s">
        <v>10</v>
      </c>
      <c r="G1391" s="372" t="str">
        <f>VLOOKUP(N1391,'BANG THAM CHIEU'!C:E,3,0)</f>
        <v>ID057114</v>
      </c>
      <c r="H1391" s="53">
        <v>5</v>
      </c>
      <c r="J1391" s="10" t="str">
        <f>VLOOKUP(N1391,'BANG THAM CHIEU'!C:E,2,0)</f>
        <v>MB4.1</v>
      </c>
      <c r="K1391" s="590">
        <f>VLOOKUP(G1391,'BANG THAM CHIEU'!$E$4:F2428,2,0)*H1391</f>
        <v>65000</v>
      </c>
      <c r="L1391" s="598">
        <f t="shared" si="22"/>
        <v>2.8009997414461778</v>
      </c>
      <c r="N1391" s="31" t="s">
        <v>6604</v>
      </c>
      <c r="O1391" s="527">
        <v>44425</v>
      </c>
      <c r="P1391" s="529" t="s">
        <v>10665</v>
      </c>
      <c r="Q1391" s="122" t="s">
        <v>11087</v>
      </c>
      <c r="R1391" s="123">
        <v>8</v>
      </c>
      <c r="S1391" s="122" t="s">
        <v>7614</v>
      </c>
      <c r="T1391" s="396" t="s">
        <v>8693</v>
      </c>
      <c r="V1391"/>
    </row>
    <row r="1392" spans="1:22" x14ac:dyDescent="0.25">
      <c r="A1392" s="31">
        <v>3848</v>
      </c>
      <c r="B1392" s="33" t="s">
        <v>300</v>
      </c>
      <c r="D1392" s="34" t="s">
        <v>301</v>
      </c>
      <c r="E1392" s="35" t="s">
        <v>10</v>
      </c>
      <c r="G1392" s="372" t="str">
        <f>VLOOKUP(N1392,'BANG THAM CHIEU'!C:E,3,0)</f>
        <v>ID154522</v>
      </c>
      <c r="H1392" s="53">
        <v>1</v>
      </c>
      <c r="J1392" s="10" t="str">
        <f>VLOOKUP(N1392,'BANG THAM CHIEU'!C:E,2,0)</f>
        <v>MA1.1</v>
      </c>
      <c r="K1392" s="590">
        <f>VLOOKUP(G1392,'BANG THAM CHIEU'!$E$4:F2429,2,0)*H1392</f>
        <v>6448100</v>
      </c>
      <c r="L1392" s="598">
        <f t="shared" si="22"/>
        <v>277.86348358183227</v>
      </c>
      <c r="N1392" s="31" t="s">
        <v>8912</v>
      </c>
      <c r="O1392" s="527">
        <v>44425</v>
      </c>
      <c r="P1392" s="529" t="s">
        <v>10665</v>
      </c>
      <c r="Q1392" s="122" t="s">
        <v>11087</v>
      </c>
      <c r="R1392" s="123">
        <v>8</v>
      </c>
      <c r="S1392" s="122" t="s">
        <v>7614</v>
      </c>
      <c r="T1392" s="396" t="s">
        <v>10234</v>
      </c>
      <c r="V1392"/>
    </row>
    <row r="1393" spans="1:39" x14ac:dyDescent="0.25">
      <c r="A1393" s="31">
        <v>3848</v>
      </c>
      <c r="B1393" s="33" t="s">
        <v>300</v>
      </c>
      <c r="D1393" s="34" t="s">
        <v>301</v>
      </c>
      <c r="E1393" s="35" t="s">
        <v>10</v>
      </c>
      <c r="G1393" s="372" t="str">
        <f>VLOOKUP(N1393,'BANG THAM CHIEU'!C:E,3,0)</f>
        <v>ID057041</v>
      </c>
      <c r="H1393" s="53">
        <v>2</v>
      </c>
      <c r="J1393" s="10" t="str">
        <f>VLOOKUP(N1393,'BANG THAM CHIEU'!C:E,2,0)</f>
        <v>MB1.2</v>
      </c>
      <c r="K1393" s="590">
        <f>VLOOKUP(G1393,'BANG THAM CHIEU'!$E$4:F2430,2,0)*H1393</f>
        <v>158000</v>
      </c>
      <c r="L1393" s="598">
        <f t="shared" si="22"/>
        <v>6.80858398689994</v>
      </c>
      <c r="N1393" s="11" t="s">
        <v>6607</v>
      </c>
      <c r="O1393" s="527">
        <v>44425</v>
      </c>
      <c r="P1393" s="529" t="s">
        <v>10665</v>
      </c>
      <c r="Q1393" s="122" t="s">
        <v>11087</v>
      </c>
      <c r="R1393" s="123">
        <v>8</v>
      </c>
      <c r="S1393" s="122" t="s">
        <v>7619</v>
      </c>
      <c r="T1393" s="396" t="s">
        <v>8693</v>
      </c>
      <c r="V1393"/>
    </row>
    <row r="1394" spans="1:39" x14ac:dyDescent="0.25">
      <c r="A1394" s="31">
        <v>3848</v>
      </c>
      <c r="B1394" s="33" t="s">
        <v>300</v>
      </c>
      <c r="D1394" s="34" t="s">
        <v>301</v>
      </c>
      <c r="E1394" s="35" t="s">
        <v>10</v>
      </c>
      <c r="G1394" s="372" t="str">
        <f>VLOOKUP(N1394,'BANG THAM CHIEU'!C:E,3,0)</f>
        <v>ID087891</v>
      </c>
      <c r="H1394" s="53">
        <v>1</v>
      </c>
      <c r="J1394" s="10" t="str">
        <f>VLOOKUP(N1394,'BANG THAM CHIEU'!C:E,2,0)</f>
        <v>MB4.2</v>
      </c>
      <c r="K1394" s="590">
        <f>VLOOKUP(G1394,'BANG THAM CHIEU'!$E$4:F2431,2,0)*H1394</f>
        <v>290000</v>
      </c>
      <c r="L1394" s="598">
        <f t="shared" si="22"/>
        <v>12.496768077221409</v>
      </c>
      <c r="N1394" s="31" t="s">
        <v>9147</v>
      </c>
      <c r="O1394" s="527">
        <v>44427</v>
      </c>
      <c r="P1394" s="529" t="s">
        <v>10665</v>
      </c>
      <c r="Q1394" s="122" t="s">
        <v>11087</v>
      </c>
      <c r="R1394" s="123">
        <v>8</v>
      </c>
      <c r="S1394" s="122" t="s">
        <v>9850</v>
      </c>
      <c r="T1394" s="396" t="s">
        <v>11092</v>
      </c>
      <c r="V1394"/>
    </row>
    <row r="1395" spans="1:39" x14ac:dyDescent="0.25">
      <c r="A1395" s="31">
        <v>3848</v>
      </c>
      <c r="B1395" s="33" t="s">
        <v>300</v>
      </c>
      <c r="D1395" s="34" t="s">
        <v>301</v>
      </c>
      <c r="E1395" s="35" t="s">
        <v>10</v>
      </c>
      <c r="G1395" s="372" t="str">
        <f>VLOOKUP(N1395,'BANG THAM CHIEU'!C:E,3,0)</f>
        <v>ID055737</v>
      </c>
      <c r="H1395" s="53">
        <v>2</v>
      </c>
      <c r="J1395" s="10" t="str">
        <f>VLOOKUP(N1395,'BANG THAM CHIEU'!C:E,2,0)</f>
        <v>MB4.3</v>
      </c>
      <c r="K1395" s="590">
        <f>VLOOKUP(G1395,'BANG THAM CHIEU'!$E$4:F2432,2,0)*H1395</f>
        <v>830000</v>
      </c>
      <c r="L1395" s="598">
        <f t="shared" si="22"/>
        <v>35.766612083081959</v>
      </c>
      <c r="N1395" s="31" t="s">
        <v>7273</v>
      </c>
      <c r="O1395" s="527">
        <v>44427</v>
      </c>
      <c r="P1395" s="529" t="s">
        <v>10665</v>
      </c>
      <c r="Q1395" s="122" t="s">
        <v>11087</v>
      </c>
      <c r="R1395" s="123">
        <v>8</v>
      </c>
      <c r="S1395" s="122" t="s">
        <v>9850</v>
      </c>
      <c r="T1395" s="396" t="s">
        <v>11092</v>
      </c>
      <c r="V1395"/>
    </row>
    <row r="1396" spans="1:39" x14ac:dyDescent="0.25">
      <c r="A1396" s="31">
        <v>3848</v>
      </c>
      <c r="B1396" s="33" t="s">
        <v>300</v>
      </c>
      <c r="D1396" s="34" t="s">
        <v>301</v>
      </c>
      <c r="E1396" s="35" t="s">
        <v>10</v>
      </c>
      <c r="G1396" s="372" t="str">
        <f>VLOOKUP(N1396,'BANG THAM CHIEU'!C:E,3,0)</f>
        <v>ID087930</v>
      </c>
      <c r="H1396" s="53">
        <v>2</v>
      </c>
      <c r="J1396" s="10" t="str">
        <f>VLOOKUP(N1396,'BANG THAM CHIEU'!C:E,2,0)</f>
        <v>MB3.2</v>
      </c>
      <c r="K1396" s="590">
        <f>VLOOKUP(G1396,'BANG THAM CHIEU'!$E$4:F2433,2,0)*H1396</f>
        <v>1364000</v>
      </c>
      <c r="L1396" s="598">
        <f t="shared" si="22"/>
        <v>58.777902266655175</v>
      </c>
      <c r="N1396" s="31" t="s">
        <v>9645</v>
      </c>
      <c r="O1396" s="527">
        <v>44427</v>
      </c>
      <c r="P1396" s="529" t="s">
        <v>10665</v>
      </c>
      <c r="Q1396" s="122" t="s">
        <v>11087</v>
      </c>
      <c r="R1396" s="123">
        <v>8</v>
      </c>
      <c r="S1396" s="122" t="s">
        <v>9850</v>
      </c>
      <c r="T1396" s="396" t="s">
        <v>11092</v>
      </c>
      <c r="V1396"/>
    </row>
    <row r="1397" spans="1:39" x14ac:dyDescent="0.25">
      <c r="A1397" s="31">
        <v>3848</v>
      </c>
      <c r="B1397" s="33" t="s">
        <v>300</v>
      </c>
      <c r="D1397" s="34" t="s">
        <v>301</v>
      </c>
      <c r="E1397" s="35" t="s">
        <v>10</v>
      </c>
      <c r="G1397" s="372" t="str">
        <f>VLOOKUP(N1397,'BANG THAM CHIEU'!C:E,3,0)</f>
        <v>ID087929</v>
      </c>
      <c r="H1397" s="53">
        <v>2</v>
      </c>
      <c r="J1397" s="10" t="str">
        <f>VLOOKUP(N1397,'BANG THAM CHIEU'!C:E,2,0)</f>
        <v>MB3.2</v>
      </c>
      <c r="K1397" s="590">
        <f>VLOOKUP(G1397,'BANG THAM CHIEU'!$E$4:F2434,2,0)*H1397</f>
        <v>760000</v>
      </c>
      <c r="L1397" s="598">
        <f t="shared" si="22"/>
        <v>32.750150823063002</v>
      </c>
      <c r="N1397" s="31" t="s">
        <v>8671</v>
      </c>
      <c r="O1397" s="527">
        <v>44427</v>
      </c>
      <c r="P1397" s="529" t="s">
        <v>10665</v>
      </c>
      <c r="Q1397" s="122" t="s">
        <v>11087</v>
      </c>
      <c r="R1397" s="123">
        <v>8</v>
      </c>
      <c r="S1397" s="122" t="s">
        <v>9850</v>
      </c>
      <c r="T1397" s="396" t="s">
        <v>11092</v>
      </c>
      <c r="V1397"/>
    </row>
    <row r="1398" spans="1:39" x14ac:dyDescent="0.25">
      <c r="A1398" s="31">
        <v>3848</v>
      </c>
      <c r="B1398" s="33" t="s">
        <v>300</v>
      </c>
      <c r="D1398" s="34" t="s">
        <v>301</v>
      </c>
      <c r="E1398" s="35" t="s">
        <v>10</v>
      </c>
      <c r="G1398" s="372" t="str">
        <f>VLOOKUP(N1398,'BANG THAM CHIEU'!C:E,3,0)</f>
        <v>ID055827</v>
      </c>
      <c r="H1398" s="53">
        <v>2</v>
      </c>
      <c r="J1398" s="10" t="str">
        <f>VLOOKUP(N1398,'BANG THAM CHIEU'!C:E,2,0)</f>
        <v>MB4.2</v>
      </c>
      <c r="K1398" s="590">
        <f>VLOOKUP(G1398,'BANG THAM CHIEU'!$E$4:F2435,2,0)*H1398</f>
        <v>260000</v>
      </c>
      <c r="L1398" s="598">
        <f t="shared" si="22"/>
        <v>11.203998965784711</v>
      </c>
      <c r="N1398" s="31" t="s">
        <v>9237</v>
      </c>
      <c r="O1398" s="527">
        <v>44427</v>
      </c>
      <c r="P1398" s="529" t="s">
        <v>10665</v>
      </c>
      <c r="Q1398" s="122" t="s">
        <v>11087</v>
      </c>
      <c r="R1398" s="123">
        <v>8</v>
      </c>
      <c r="S1398" s="122" t="s">
        <v>7619</v>
      </c>
      <c r="T1398" s="396" t="s">
        <v>11093</v>
      </c>
      <c r="V1398"/>
    </row>
    <row r="1399" spans="1:39" x14ac:dyDescent="0.25">
      <c r="A1399" s="31">
        <v>3848</v>
      </c>
      <c r="B1399" s="33" t="s">
        <v>300</v>
      </c>
      <c r="D1399" s="34" t="s">
        <v>301</v>
      </c>
      <c r="E1399" s="35" t="s">
        <v>10</v>
      </c>
      <c r="G1399" s="372" t="str">
        <f>VLOOKUP(N1399,'BANG THAM CHIEU'!C:E,3,0)</f>
        <v>ID055561</v>
      </c>
      <c r="H1399" s="53">
        <v>25</v>
      </c>
      <c r="J1399" s="10" t="str">
        <f>VLOOKUP(N1399,'BANG THAM CHIEU'!C:E,2,0)</f>
        <v>MB2.3</v>
      </c>
      <c r="K1399" s="590">
        <f>VLOOKUP(G1399,'BANG THAM CHIEU'!$E$4:F2436,2,0)*H1399</f>
        <v>1125000</v>
      </c>
      <c r="L1399" s="598">
        <f t="shared" si="22"/>
        <v>48.478841678876151</v>
      </c>
      <c r="N1399" s="11" t="s">
        <v>9308</v>
      </c>
      <c r="O1399" s="527">
        <v>44427</v>
      </c>
      <c r="P1399" s="529" t="s">
        <v>10665</v>
      </c>
      <c r="Q1399" s="122" t="s">
        <v>11087</v>
      </c>
      <c r="R1399" s="123">
        <v>8</v>
      </c>
      <c r="S1399" s="122" t="s">
        <v>9489</v>
      </c>
      <c r="T1399" s="396" t="s">
        <v>11095</v>
      </c>
      <c r="V1399"/>
    </row>
    <row r="1400" spans="1:39" x14ac:dyDescent="0.25">
      <c r="A1400" s="31">
        <v>3848</v>
      </c>
      <c r="B1400" s="33" t="s">
        <v>300</v>
      </c>
      <c r="D1400" s="34" t="s">
        <v>301</v>
      </c>
      <c r="E1400" s="35" t="s">
        <v>10</v>
      </c>
      <c r="G1400" s="372" t="str">
        <f>VLOOKUP(N1400,'BANG THAM CHIEU'!C:E,3,0)</f>
        <v>ID055548</v>
      </c>
      <c r="H1400" s="53">
        <v>8</v>
      </c>
      <c r="J1400" s="10" t="str">
        <f>VLOOKUP(N1400,'BANG THAM CHIEU'!C:E,2,0)</f>
        <v>MB2.2</v>
      </c>
      <c r="K1400" s="590">
        <f>VLOOKUP(G1400,'BANG THAM CHIEU'!$E$4:F2437,2,0)*H1400</f>
        <v>80000</v>
      </c>
      <c r="L1400" s="598">
        <f t="shared" si="22"/>
        <v>3.4473842971645263</v>
      </c>
      <c r="N1400" s="31" t="s">
        <v>7301</v>
      </c>
      <c r="O1400" s="527">
        <v>44427</v>
      </c>
      <c r="P1400" s="529" t="s">
        <v>10665</v>
      </c>
      <c r="Q1400" s="122" t="s">
        <v>11087</v>
      </c>
      <c r="R1400" s="123">
        <v>8</v>
      </c>
      <c r="S1400" s="122" t="s">
        <v>9612</v>
      </c>
      <c r="T1400" s="396" t="s">
        <v>11098</v>
      </c>
      <c r="V1400"/>
    </row>
    <row r="1401" spans="1:39" x14ac:dyDescent="0.25">
      <c r="A1401" s="31">
        <v>3848</v>
      </c>
      <c r="B1401" s="33" t="s">
        <v>300</v>
      </c>
      <c r="D1401" s="34" t="s">
        <v>301</v>
      </c>
      <c r="E1401" s="35" t="s">
        <v>10</v>
      </c>
      <c r="G1401" s="372" t="str">
        <f>VLOOKUP(N1401,'BANG THAM CHIEU'!C:E,3,0)</f>
        <v>ID055549</v>
      </c>
      <c r="H1401" s="53">
        <v>8</v>
      </c>
      <c r="J1401" s="10" t="str">
        <f>VLOOKUP(N1401,'BANG THAM CHIEU'!C:E,2,0)</f>
        <v>MB2.2</v>
      </c>
      <c r="K1401" s="590">
        <f>VLOOKUP(G1401,'BANG THAM CHIEU'!$E$4:F2438,2,0)*H1401</f>
        <v>80000</v>
      </c>
      <c r="L1401" s="598">
        <f t="shared" si="22"/>
        <v>3.4473842971645263</v>
      </c>
      <c r="N1401" s="33" t="s">
        <v>7305</v>
      </c>
      <c r="O1401" s="527">
        <v>44427</v>
      </c>
      <c r="P1401" s="529" t="s">
        <v>10665</v>
      </c>
      <c r="Q1401" s="122" t="s">
        <v>11087</v>
      </c>
      <c r="R1401" s="123">
        <v>8</v>
      </c>
      <c r="S1401" s="122" t="s">
        <v>9612</v>
      </c>
      <c r="T1401" s="396" t="s">
        <v>11098</v>
      </c>
      <c r="V1401"/>
      <c r="AM1401" s="215" t="s">
        <v>6773</v>
      </c>
    </row>
    <row r="1402" spans="1:39" x14ac:dyDescent="0.25">
      <c r="A1402" s="31">
        <v>3848</v>
      </c>
      <c r="B1402" s="33" t="s">
        <v>300</v>
      </c>
      <c r="D1402" s="34" t="s">
        <v>301</v>
      </c>
      <c r="E1402" s="35" t="s">
        <v>10</v>
      </c>
      <c r="G1402" s="372" t="str">
        <f>VLOOKUP(N1402,'BANG THAM CHIEU'!C:E,3,0)</f>
        <v>ID055517</v>
      </c>
      <c r="H1402" s="53">
        <v>5</v>
      </c>
      <c r="J1402" s="10" t="str">
        <f>VLOOKUP(N1402,'BANG THAM CHIEU'!C:E,2,0)</f>
        <v>MB1.1</v>
      </c>
      <c r="K1402" s="590">
        <f>VLOOKUP(G1402,'BANG THAM CHIEU'!$E$4:F2439,2,0)*H1402</f>
        <v>240000</v>
      </c>
      <c r="L1402" s="598">
        <f t="shared" si="22"/>
        <v>10.34215289149358</v>
      </c>
      <c r="N1402" s="31" t="s">
        <v>2356</v>
      </c>
      <c r="O1402" s="527">
        <v>44427</v>
      </c>
      <c r="P1402" s="529" t="s">
        <v>10665</v>
      </c>
      <c r="Q1402" s="122" t="s">
        <v>11087</v>
      </c>
      <c r="R1402" s="123">
        <v>8</v>
      </c>
      <c r="S1402" s="122" t="s">
        <v>9612</v>
      </c>
      <c r="T1402" s="396" t="s">
        <v>11098</v>
      </c>
      <c r="V1402"/>
    </row>
    <row r="1403" spans="1:39" ht="30" x14ac:dyDescent="0.25">
      <c r="A1403" s="31">
        <v>3848</v>
      </c>
      <c r="B1403" s="33" t="s">
        <v>300</v>
      </c>
      <c r="D1403" s="34" t="s">
        <v>301</v>
      </c>
      <c r="E1403" s="35" t="s">
        <v>10</v>
      </c>
      <c r="G1403" s="372" t="str">
        <f>VLOOKUP(N1403,'BANG THAM CHIEU'!C:E,3,0)</f>
        <v>ID055723</v>
      </c>
      <c r="H1403" s="53">
        <v>6</v>
      </c>
      <c r="J1403" s="10" t="str">
        <f>VLOOKUP(N1403,'BANG THAM CHIEU'!C:E,2,0)</f>
        <v>MB1.5</v>
      </c>
      <c r="K1403" s="590">
        <f>VLOOKUP(G1403,'BANG THAM CHIEU'!$E$4:F2440,2,0)*H1403</f>
        <v>234000</v>
      </c>
      <c r="L1403" s="598">
        <f t="shared" si="22"/>
        <v>10.08359906920624</v>
      </c>
      <c r="N1403" s="171" t="s">
        <v>10702</v>
      </c>
      <c r="O1403" s="527">
        <v>44427</v>
      </c>
      <c r="P1403" s="529" t="s">
        <v>10665</v>
      </c>
      <c r="Q1403" s="122" t="s">
        <v>11087</v>
      </c>
      <c r="R1403" s="123">
        <v>8</v>
      </c>
      <c r="S1403" s="122" t="s">
        <v>9612</v>
      </c>
      <c r="T1403" s="396" t="s">
        <v>11098</v>
      </c>
      <c r="V1403"/>
    </row>
    <row r="1404" spans="1:39" x14ac:dyDescent="0.25">
      <c r="A1404" s="31">
        <v>3848</v>
      </c>
      <c r="B1404" s="33" t="s">
        <v>300</v>
      </c>
      <c r="D1404" s="34" t="s">
        <v>301</v>
      </c>
      <c r="E1404" s="35" t="s">
        <v>10</v>
      </c>
      <c r="G1404" s="372" t="str">
        <f>VLOOKUP(N1404,'BANG THAM CHIEU'!C:E,3,0)</f>
        <v>ID055283</v>
      </c>
      <c r="H1404" s="53">
        <v>2</v>
      </c>
      <c r="J1404" s="10" t="str">
        <f>VLOOKUP(N1404,'BANG THAM CHIEU'!C:E,2,0)</f>
        <v>MB1.1</v>
      </c>
      <c r="K1404" s="590">
        <f>VLOOKUP(G1404,'BANG THAM CHIEU'!$E$4:F2441,2,0)*H1404</f>
        <v>30000</v>
      </c>
      <c r="L1404" s="598">
        <f t="shared" si="22"/>
        <v>1.2927691114366975</v>
      </c>
      <c r="N1404" s="31" t="s">
        <v>9651</v>
      </c>
      <c r="O1404" s="527">
        <v>44427</v>
      </c>
      <c r="P1404" s="529" t="s">
        <v>10665</v>
      </c>
      <c r="Q1404" s="122" t="s">
        <v>11087</v>
      </c>
      <c r="R1404" s="123">
        <v>8</v>
      </c>
      <c r="S1404" s="122" t="s">
        <v>10114</v>
      </c>
      <c r="T1404" s="396" t="s">
        <v>11101</v>
      </c>
      <c r="V1404"/>
    </row>
    <row r="1405" spans="1:39" x14ac:dyDescent="0.25">
      <c r="A1405" s="31">
        <v>3848</v>
      </c>
      <c r="B1405" s="33" t="s">
        <v>300</v>
      </c>
      <c r="D1405" s="34" t="s">
        <v>301</v>
      </c>
      <c r="E1405" s="35" t="s">
        <v>10</v>
      </c>
      <c r="G1405" s="372" t="str">
        <f>VLOOKUP(N1405,'BANG THAM CHIEU'!C:E,3,0)</f>
        <v>ID055548</v>
      </c>
      <c r="H1405" s="53">
        <v>10</v>
      </c>
      <c r="J1405" s="10" t="str">
        <f>VLOOKUP(N1405,'BANG THAM CHIEU'!C:E,2,0)</f>
        <v>MB2.2</v>
      </c>
      <c r="K1405" s="590">
        <f>VLOOKUP(G1405,'BANG THAM CHIEU'!$E$4:F2442,2,0)*H1405</f>
        <v>100000</v>
      </c>
      <c r="L1405" s="598">
        <f t="shared" si="22"/>
        <v>4.3092303714556577</v>
      </c>
      <c r="N1405" s="11" t="s">
        <v>7301</v>
      </c>
      <c r="O1405" s="527">
        <v>44427</v>
      </c>
      <c r="P1405" s="529" t="s">
        <v>10665</v>
      </c>
      <c r="Q1405" s="122" t="s">
        <v>11087</v>
      </c>
      <c r="R1405" s="123">
        <v>8</v>
      </c>
      <c r="S1405" s="122" t="s">
        <v>10114</v>
      </c>
      <c r="T1405" s="396" t="s">
        <v>11101</v>
      </c>
      <c r="V1405"/>
    </row>
    <row r="1406" spans="1:39" x14ac:dyDescent="0.25">
      <c r="A1406" s="31">
        <v>3848</v>
      </c>
      <c r="B1406" s="33" t="s">
        <v>300</v>
      </c>
      <c r="D1406" s="34" t="s">
        <v>301</v>
      </c>
      <c r="E1406" s="35" t="s">
        <v>10</v>
      </c>
      <c r="G1406" s="372" t="str">
        <f>VLOOKUP(N1406,'BANG THAM CHIEU'!C:E,3,0)</f>
        <v>ID055780</v>
      </c>
      <c r="H1406" s="53">
        <v>10</v>
      </c>
      <c r="J1406" s="10" t="str">
        <f>VLOOKUP(N1406,'BANG THAM CHIEU'!C:E,2,0)</f>
        <v>MB3.1</v>
      </c>
      <c r="K1406" s="590">
        <f>VLOOKUP(G1406,'BANG THAM CHIEU'!$E$4:F2443,2,0)*H1406</f>
        <v>650000</v>
      </c>
      <c r="L1406" s="598">
        <f t="shared" si="22"/>
        <v>28.009997414461775</v>
      </c>
      <c r="N1406" s="11" t="s">
        <v>6984</v>
      </c>
      <c r="O1406" s="527">
        <v>44427</v>
      </c>
      <c r="P1406" s="529" t="s">
        <v>10665</v>
      </c>
      <c r="Q1406" s="122" t="s">
        <v>11087</v>
      </c>
      <c r="R1406" s="123">
        <v>8</v>
      </c>
      <c r="S1406" s="122" t="s">
        <v>7615</v>
      </c>
      <c r="T1406" s="396" t="s">
        <v>11102</v>
      </c>
      <c r="V1406"/>
    </row>
    <row r="1407" spans="1:39" x14ac:dyDescent="0.25">
      <c r="A1407" s="31">
        <v>3848</v>
      </c>
      <c r="B1407" s="33" t="s">
        <v>300</v>
      </c>
      <c r="D1407" s="34" t="s">
        <v>301</v>
      </c>
      <c r="E1407" s="35" t="s">
        <v>10</v>
      </c>
      <c r="G1407" s="372" t="str">
        <f>VLOOKUP(N1407,'BANG THAM CHIEU'!C:E,3,0)</f>
        <v>ID055789</v>
      </c>
      <c r="H1407" s="53">
        <v>10</v>
      </c>
      <c r="J1407" s="10" t="str">
        <f>VLOOKUP(N1407,'BANG THAM CHIEU'!C:E,2,0)</f>
        <v>MB3.1</v>
      </c>
      <c r="K1407" s="590">
        <f>VLOOKUP(G1407,'BANG THAM CHIEU'!$E$4:F2444,2,0)*H1407</f>
        <v>650000</v>
      </c>
      <c r="L1407" s="598">
        <f t="shared" si="22"/>
        <v>28.009997414461775</v>
      </c>
      <c r="N1407" s="11" t="s">
        <v>6985</v>
      </c>
      <c r="O1407" s="527">
        <v>44427</v>
      </c>
      <c r="P1407" s="529" t="s">
        <v>10665</v>
      </c>
      <c r="Q1407" s="122" t="s">
        <v>11087</v>
      </c>
      <c r="R1407" s="123">
        <v>8</v>
      </c>
      <c r="S1407" s="122" t="s">
        <v>7615</v>
      </c>
      <c r="T1407" s="396" t="s">
        <v>11102</v>
      </c>
      <c r="V1407"/>
    </row>
    <row r="1408" spans="1:39" x14ac:dyDescent="0.25">
      <c r="A1408" s="31">
        <v>3848</v>
      </c>
      <c r="B1408" s="33" t="s">
        <v>300</v>
      </c>
      <c r="D1408" s="34" t="s">
        <v>301</v>
      </c>
      <c r="E1408" s="35" t="s">
        <v>10</v>
      </c>
      <c r="G1408" s="372" t="str">
        <f>VLOOKUP(N1408,'BANG THAM CHIEU'!C:E,3,0)</f>
        <v>ID055790</v>
      </c>
      <c r="H1408" s="53">
        <v>10</v>
      </c>
      <c r="J1408" s="10" t="str">
        <f>VLOOKUP(N1408,'BANG THAM CHIEU'!C:E,2,0)</f>
        <v>MB3.1</v>
      </c>
      <c r="K1408" s="590">
        <f>VLOOKUP(G1408,'BANG THAM CHIEU'!$E$4:F2445,2,0)*H1408</f>
        <v>560000</v>
      </c>
      <c r="L1408" s="598">
        <f t="shared" si="22"/>
        <v>24.131690080151685</v>
      </c>
      <c r="N1408" s="31" t="s">
        <v>6986</v>
      </c>
      <c r="O1408" s="527">
        <v>44427</v>
      </c>
      <c r="P1408" s="529" t="s">
        <v>10665</v>
      </c>
      <c r="Q1408" s="122" t="s">
        <v>11087</v>
      </c>
      <c r="R1408" s="123">
        <v>8</v>
      </c>
      <c r="S1408" s="122" t="s">
        <v>7615</v>
      </c>
      <c r="T1408" s="396" t="s">
        <v>11102</v>
      </c>
      <c r="V1408"/>
    </row>
    <row r="1409" spans="1:22" x14ac:dyDescent="0.25">
      <c r="A1409" s="31">
        <v>3848</v>
      </c>
      <c r="B1409" s="33" t="s">
        <v>300</v>
      </c>
      <c r="D1409" s="34" t="s">
        <v>301</v>
      </c>
      <c r="E1409" s="35" t="s">
        <v>10</v>
      </c>
      <c r="G1409" s="372" t="str">
        <f>VLOOKUP(N1409,'BANG THAM CHIEU'!C:E,3,0)</f>
        <v>ID057035</v>
      </c>
      <c r="H1409" s="53">
        <v>7</v>
      </c>
      <c r="J1409" s="10" t="str">
        <f>VLOOKUP(N1409,'BANG THAM CHIEU'!C:E,2,0)</f>
        <v>MB1.3</v>
      </c>
      <c r="K1409" s="590">
        <f>VLOOKUP(G1409,'BANG THAM CHIEU'!$E$4:F2446,2,0)*H1409</f>
        <v>210000</v>
      </c>
      <c r="L1409" s="598">
        <f t="shared" si="22"/>
        <v>9.0493837800568819</v>
      </c>
      <c r="N1409" s="11" t="s">
        <v>8825</v>
      </c>
      <c r="O1409" s="527">
        <v>44427</v>
      </c>
      <c r="P1409" s="529" t="s">
        <v>10665</v>
      </c>
      <c r="Q1409" s="122" t="s">
        <v>11087</v>
      </c>
      <c r="R1409" s="123">
        <v>8</v>
      </c>
      <c r="S1409" s="122" t="s">
        <v>7615</v>
      </c>
      <c r="T1409" s="396" t="s">
        <v>11103</v>
      </c>
      <c r="V1409"/>
    </row>
    <row r="1410" spans="1:22" x14ac:dyDescent="0.25">
      <c r="A1410" s="31">
        <v>3848</v>
      </c>
      <c r="B1410" s="33" t="s">
        <v>300</v>
      </c>
      <c r="D1410" s="34" t="s">
        <v>301</v>
      </c>
      <c r="E1410" s="35" t="s">
        <v>10</v>
      </c>
      <c r="G1410" s="372" t="str">
        <f>VLOOKUP(N1410,'BANG THAM CHIEU'!C:E,3,0)</f>
        <v>ID055580</v>
      </c>
      <c r="H1410" s="53">
        <v>10</v>
      </c>
      <c r="J1410" s="10" t="str">
        <f>VLOOKUP(N1410,'BANG THAM CHIEU'!C:E,2,0)</f>
        <v>MD1.3</v>
      </c>
      <c r="K1410" s="590">
        <f>VLOOKUP(G1410,'BANG THAM CHIEU'!$E$4:F2447,2,0)*H1410</f>
        <v>260000</v>
      </c>
      <c r="L1410" s="598">
        <f t="shared" si="22"/>
        <v>11.203998965784711</v>
      </c>
      <c r="N1410" s="31" t="s">
        <v>7363</v>
      </c>
      <c r="O1410" s="527">
        <v>44427</v>
      </c>
      <c r="P1410" s="529" t="s">
        <v>10665</v>
      </c>
      <c r="Q1410" s="122" t="s">
        <v>11087</v>
      </c>
      <c r="R1410" s="123">
        <v>8</v>
      </c>
      <c r="S1410" s="122" t="s">
        <v>7615</v>
      </c>
      <c r="T1410" s="396" t="s">
        <v>11103</v>
      </c>
      <c r="V1410"/>
    </row>
    <row r="1411" spans="1:22" x14ac:dyDescent="0.25">
      <c r="A1411" s="31">
        <v>3848</v>
      </c>
      <c r="B1411" s="33" t="s">
        <v>300</v>
      </c>
      <c r="D1411" s="34" t="s">
        <v>301</v>
      </c>
      <c r="E1411" s="35" t="s">
        <v>10</v>
      </c>
      <c r="G1411" s="372" t="str">
        <f>VLOOKUP(N1411,'BANG THAM CHIEU'!C:E,3,0)</f>
        <v>ID055271</v>
      </c>
      <c r="H1411" s="53">
        <v>1</v>
      </c>
      <c r="J1411" s="10" t="str">
        <f>VLOOKUP(N1411,'BANG THAM CHIEU'!C:E,2,0)</f>
        <v>MKHO</v>
      </c>
      <c r="K1411" s="590">
        <f>VLOOKUP(G1411,'BANG THAM CHIEU'!$E$4:F2448,2,0)*H1411</f>
        <v>2060000</v>
      </c>
      <c r="L1411" s="598">
        <f t="shared" si="22"/>
        <v>88.770145651986553</v>
      </c>
      <c r="N1411" s="11" t="s">
        <v>7362</v>
      </c>
      <c r="O1411" s="527">
        <v>44427</v>
      </c>
      <c r="P1411" s="529" t="s">
        <v>10665</v>
      </c>
      <c r="Q1411" s="122" t="s">
        <v>11087</v>
      </c>
      <c r="R1411" s="123">
        <v>8</v>
      </c>
      <c r="S1411" s="122" t="s">
        <v>7615</v>
      </c>
      <c r="T1411" s="396" t="s">
        <v>11103</v>
      </c>
      <c r="V1411"/>
    </row>
    <row r="1412" spans="1:22" x14ac:dyDescent="0.25">
      <c r="A1412" s="31">
        <v>3848</v>
      </c>
      <c r="B1412" s="33" t="s">
        <v>300</v>
      </c>
      <c r="D1412" s="34" t="s">
        <v>301</v>
      </c>
      <c r="E1412" s="35" t="s">
        <v>10</v>
      </c>
      <c r="G1412" s="372" t="str">
        <f>VLOOKUP(N1412,'BANG THAM CHIEU'!C:E,3,0)</f>
        <v>ID055268</v>
      </c>
      <c r="H1412" s="53">
        <v>1</v>
      </c>
      <c r="J1412" s="10" t="str">
        <f>VLOOKUP(N1412,'BANG THAM CHIEU'!C:E,2,0)</f>
        <v>MKHO</v>
      </c>
      <c r="K1412" s="590">
        <f>VLOOKUP(G1412,'BANG THAM CHIEU'!$E$4:F2449,2,0)*H1412</f>
        <v>650000</v>
      </c>
      <c r="L1412" s="598">
        <f t="shared" si="22"/>
        <v>28.009997414461775</v>
      </c>
      <c r="N1412" s="11" t="s">
        <v>7359</v>
      </c>
      <c r="O1412" s="527">
        <v>44427</v>
      </c>
      <c r="P1412" s="529" t="s">
        <v>10665</v>
      </c>
      <c r="Q1412" s="122" t="s">
        <v>11087</v>
      </c>
      <c r="R1412" s="123">
        <v>8</v>
      </c>
      <c r="S1412" s="122" t="s">
        <v>7615</v>
      </c>
      <c r="T1412" s="396" t="s">
        <v>11103</v>
      </c>
      <c r="V1412"/>
    </row>
    <row r="1413" spans="1:22" x14ac:dyDescent="0.25">
      <c r="A1413" s="31">
        <v>3848</v>
      </c>
      <c r="B1413" s="33" t="s">
        <v>300</v>
      </c>
      <c r="D1413" s="34" t="s">
        <v>301</v>
      </c>
      <c r="E1413" s="35" t="s">
        <v>10</v>
      </c>
      <c r="G1413" s="372" t="str">
        <f>VLOOKUP(N1413,'BANG THAM CHIEU'!C:E,3,0)</f>
        <v>ID057041</v>
      </c>
      <c r="H1413" s="53">
        <v>1</v>
      </c>
      <c r="J1413" s="10" t="str">
        <f>VLOOKUP(N1413,'BANG THAM CHIEU'!C:E,2,0)</f>
        <v>MB1.2</v>
      </c>
      <c r="K1413" s="590">
        <f>VLOOKUP(G1413,'BANG THAM CHIEU'!$E$4:F2450,2,0)*H1413</f>
        <v>79000</v>
      </c>
      <c r="L1413" s="598">
        <f t="shared" si="22"/>
        <v>3.40429199344997</v>
      </c>
      <c r="N1413" s="31" t="s">
        <v>6607</v>
      </c>
      <c r="O1413" s="527">
        <v>44427</v>
      </c>
      <c r="P1413" s="529" t="s">
        <v>10665</v>
      </c>
      <c r="Q1413" s="122" t="s">
        <v>11087</v>
      </c>
      <c r="R1413" s="123">
        <v>8</v>
      </c>
      <c r="S1413" s="122" t="s">
        <v>7615</v>
      </c>
      <c r="T1413" s="396" t="s">
        <v>11103</v>
      </c>
      <c r="V1413"/>
    </row>
    <row r="1414" spans="1:22" ht="43.5" customHeight="1" x14ac:dyDescent="0.25">
      <c r="A1414" s="31">
        <v>3848</v>
      </c>
      <c r="B1414" s="33" t="s">
        <v>300</v>
      </c>
      <c r="D1414" s="34" t="s">
        <v>301</v>
      </c>
      <c r="E1414" s="35" t="s">
        <v>10</v>
      </c>
      <c r="G1414" s="372" t="str">
        <f>VLOOKUP(N1414,'BANG THAM CHIEU'!C:E,3,0)</f>
        <v>ID057041</v>
      </c>
      <c r="H1414" s="53">
        <v>2</v>
      </c>
      <c r="J1414" s="10" t="str">
        <f>VLOOKUP(N1414,'BANG THAM CHIEU'!C:E,2,0)</f>
        <v>MB1.2</v>
      </c>
      <c r="K1414" s="590">
        <f>VLOOKUP(G1414,'BANG THAM CHIEU'!$E$4:F2451,2,0)*H1414</f>
        <v>158000</v>
      </c>
      <c r="L1414" s="598">
        <f t="shared" si="22"/>
        <v>6.80858398689994</v>
      </c>
      <c r="N1414" s="150" t="s">
        <v>6607</v>
      </c>
      <c r="O1414" s="527">
        <v>44427</v>
      </c>
      <c r="P1414" s="529" t="s">
        <v>10665</v>
      </c>
      <c r="Q1414" s="122" t="s">
        <v>11087</v>
      </c>
      <c r="R1414" s="123">
        <v>8</v>
      </c>
      <c r="S1414" s="122" t="s">
        <v>7616</v>
      </c>
      <c r="T1414" s="396" t="s">
        <v>10008</v>
      </c>
      <c r="V1414"/>
    </row>
    <row r="1415" spans="1:22" x14ac:dyDescent="0.25">
      <c r="A1415" s="31">
        <v>3848</v>
      </c>
      <c r="B1415" s="33" t="s">
        <v>300</v>
      </c>
      <c r="D1415" s="34" t="s">
        <v>301</v>
      </c>
      <c r="E1415" s="35" t="s">
        <v>10</v>
      </c>
      <c r="G1415" s="372" t="e">
        <f>VLOOKUP(N1415,'BANG THAM CHIEU'!C:E,3,0)</f>
        <v>#N/A</v>
      </c>
      <c r="H1415" s="53">
        <v>10</v>
      </c>
      <c r="J1415" s="10" t="e">
        <f>VLOOKUP(N1415,'BANG THAM CHIEU'!C:E,2,0)</f>
        <v>#N/A</v>
      </c>
      <c r="K1415" s="590" t="e">
        <f>VLOOKUP(G1415,'BANG THAM CHIEU'!$E$4:F2452,2,0)*H1415</f>
        <v>#N/A</v>
      </c>
      <c r="L1415" s="598" t="e">
        <f t="shared" si="22"/>
        <v>#N/A</v>
      </c>
      <c r="N1415" s="33" t="s">
        <v>1430</v>
      </c>
      <c r="O1415" s="527">
        <v>44427</v>
      </c>
      <c r="P1415" s="529" t="s">
        <v>10665</v>
      </c>
      <c r="Q1415" s="122" t="s">
        <v>11087</v>
      </c>
      <c r="R1415" s="123">
        <v>8</v>
      </c>
      <c r="S1415" s="122" t="s">
        <v>7616</v>
      </c>
      <c r="T1415" s="396" t="s">
        <v>10008</v>
      </c>
      <c r="V1415"/>
    </row>
    <row r="1416" spans="1:22" x14ac:dyDescent="0.25">
      <c r="A1416" s="31">
        <v>3848</v>
      </c>
      <c r="B1416" s="33" t="s">
        <v>300</v>
      </c>
      <c r="D1416" s="34" t="s">
        <v>301</v>
      </c>
      <c r="E1416" s="35" t="s">
        <v>10</v>
      </c>
      <c r="G1416" s="372" t="str">
        <f>VLOOKUP(N1416,'BANG THAM CHIEU'!C:E,3,0)</f>
        <v>ID055827</v>
      </c>
      <c r="H1416" s="53">
        <v>2</v>
      </c>
      <c r="J1416" s="10" t="str">
        <f>VLOOKUP(N1416,'BANG THAM CHIEU'!C:E,2,0)</f>
        <v>MB4.2</v>
      </c>
      <c r="K1416" s="590">
        <f>VLOOKUP(G1416,'BANG THAM CHIEU'!$E$4:F2453,2,0)*H1416</f>
        <v>260000</v>
      </c>
      <c r="L1416" s="598">
        <f t="shared" si="22"/>
        <v>11.203998965784711</v>
      </c>
      <c r="N1416" s="11" t="s">
        <v>9237</v>
      </c>
      <c r="O1416" s="527">
        <v>44427</v>
      </c>
      <c r="P1416" s="529" t="s">
        <v>10665</v>
      </c>
      <c r="Q1416" s="122" t="s">
        <v>11087</v>
      </c>
      <c r="R1416" s="123">
        <v>8</v>
      </c>
      <c r="S1416" s="122" t="s">
        <v>7616</v>
      </c>
      <c r="T1416" s="396" t="s">
        <v>11093</v>
      </c>
      <c r="V1416"/>
    </row>
    <row r="1417" spans="1:22" x14ac:dyDescent="0.25">
      <c r="A1417" s="31">
        <v>3848</v>
      </c>
      <c r="B1417" s="33" t="s">
        <v>300</v>
      </c>
      <c r="D1417" s="34" t="s">
        <v>301</v>
      </c>
      <c r="E1417" s="35" t="s">
        <v>10</v>
      </c>
      <c r="G1417" s="372" t="str">
        <f>VLOOKUP(N1417,'BANG THAM CHIEU'!C:E,3,0)</f>
        <v>ID057031</v>
      </c>
      <c r="H1417" s="53">
        <v>25</v>
      </c>
      <c r="J1417" s="10" t="str">
        <f>VLOOKUP(N1417,'BANG THAM CHIEU'!C:E,2,0)</f>
        <v>MC2.2</v>
      </c>
      <c r="K1417" s="590">
        <f>VLOOKUP(G1417,'BANG THAM CHIEU'!$E$4:F2454,2,0)*H1417</f>
        <v>287500</v>
      </c>
      <c r="L1417" s="598">
        <f t="shared" si="22"/>
        <v>12.389037317935017</v>
      </c>
      <c r="N1417" s="11" t="s">
        <v>9652</v>
      </c>
      <c r="O1417" s="527">
        <v>44427</v>
      </c>
      <c r="P1417" s="529" t="s">
        <v>10665</v>
      </c>
      <c r="Q1417" s="122" t="s">
        <v>11087</v>
      </c>
      <c r="R1417" s="123">
        <v>8</v>
      </c>
      <c r="S1417" s="122" t="s">
        <v>7616</v>
      </c>
      <c r="T1417" s="396" t="s">
        <v>11104</v>
      </c>
      <c r="V1417"/>
    </row>
    <row r="1418" spans="1:22" x14ac:dyDescent="0.25">
      <c r="A1418" s="31">
        <v>3848</v>
      </c>
      <c r="B1418" s="33" t="s">
        <v>300</v>
      </c>
      <c r="D1418" s="34" t="s">
        <v>301</v>
      </c>
      <c r="E1418" s="35" t="s">
        <v>10</v>
      </c>
      <c r="G1418" s="372" t="str">
        <f>VLOOKUP(N1418,'BANG THAM CHIEU'!C:E,3,0)</f>
        <v>ID055584</v>
      </c>
      <c r="H1418" s="53">
        <v>5</v>
      </c>
      <c r="J1418" s="10" t="str">
        <f>VLOOKUP(N1418,'BANG THAM CHIEU'!C:E,2,0)</f>
        <v>MC1.2</v>
      </c>
      <c r="K1418" s="590">
        <f>VLOOKUP(G1418,'BANG THAM CHIEU'!$E$4:F2455,2,0)*H1418</f>
        <v>100000</v>
      </c>
      <c r="L1418" s="598">
        <f t="shared" si="22"/>
        <v>4.3092303714556577</v>
      </c>
      <c r="N1418" s="11" t="s">
        <v>8672</v>
      </c>
      <c r="O1418" s="527">
        <v>44427</v>
      </c>
      <c r="P1418" s="529" t="s">
        <v>10665</v>
      </c>
      <c r="Q1418" s="122" t="s">
        <v>11087</v>
      </c>
      <c r="R1418" s="123">
        <v>8</v>
      </c>
      <c r="S1418" s="122" t="s">
        <v>7616</v>
      </c>
      <c r="T1418" s="396" t="s">
        <v>11104</v>
      </c>
      <c r="V1418"/>
    </row>
    <row r="1419" spans="1:22" x14ac:dyDescent="0.25">
      <c r="A1419" s="31">
        <v>3848</v>
      </c>
      <c r="B1419" s="33" t="s">
        <v>300</v>
      </c>
      <c r="D1419" s="34" t="s">
        <v>301</v>
      </c>
      <c r="E1419" s="35" t="s">
        <v>10</v>
      </c>
      <c r="G1419" s="372" t="str">
        <f>VLOOKUP(N1419,'BANG THAM CHIEU'!C:E,3,0)</f>
        <v>ID057044</v>
      </c>
      <c r="H1419" s="53">
        <v>5</v>
      </c>
      <c r="J1419" s="10" t="str">
        <f>VLOOKUP(N1419,'BANG THAM CHIEU'!C:E,2,0)</f>
        <v>MB2.2</v>
      </c>
      <c r="K1419" s="590">
        <f>VLOOKUP(G1419,'BANG THAM CHIEU'!$E$4:F2456,2,0)*H1419</f>
        <v>250000</v>
      </c>
      <c r="L1419" s="598">
        <f t="shared" si="22"/>
        <v>10.773075928639145</v>
      </c>
      <c r="N1419" s="11" t="s">
        <v>9650</v>
      </c>
      <c r="O1419" s="527">
        <v>44427</v>
      </c>
      <c r="P1419" s="529" t="s">
        <v>10665</v>
      </c>
      <c r="Q1419" s="122" t="s">
        <v>11087</v>
      </c>
      <c r="R1419" s="123">
        <v>8</v>
      </c>
      <c r="S1419" s="122" t="s">
        <v>7616</v>
      </c>
      <c r="T1419" s="396" t="s">
        <v>11108</v>
      </c>
      <c r="V1419"/>
    </row>
    <row r="1420" spans="1:22" x14ac:dyDescent="0.25">
      <c r="A1420" s="31">
        <v>3848</v>
      </c>
      <c r="B1420" s="33" t="s">
        <v>300</v>
      </c>
      <c r="D1420" s="34" t="s">
        <v>301</v>
      </c>
      <c r="E1420" s="35" t="s">
        <v>10</v>
      </c>
      <c r="G1420" s="372" t="str">
        <f>VLOOKUP(N1420,'BANG THAM CHIEU'!C:E,3,0)</f>
        <v>ID057174</v>
      </c>
      <c r="H1420" s="53">
        <v>10</v>
      </c>
      <c r="J1420" s="10" t="str">
        <f>VLOOKUP(N1420,'BANG THAM CHIEU'!C:E,2,0)</f>
        <v>MB1.2</v>
      </c>
      <c r="K1420" s="590">
        <f>VLOOKUP(G1420,'BANG THAM CHIEU'!$E$4:F2457,2,0)*H1420</f>
        <v>50000</v>
      </c>
      <c r="L1420" s="598">
        <f t="shared" si="22"/>
        <v>2.1546151857278288</v>
      </c>
      <c r="N1420" s="11" t="s">
        <v>7618</v>
      </c>
      <c r="O1420" s="527">
        <v>44427</v>
      </c>
      <c r="P1420" s="529" t="s">
        <v>10665</v>
      </c>
      <c r="Q1420" s="122" t="s">
        <v>11087</v>
      </c>
      <c r="R1420" s="123">
        <v>8</v>
      </c>
      <c r="S1420" s="122" t="s">
        <v>7615</v>
      </c>
      <c r="T1420" s="396" t="s">
        <v>8693</v>
      </c>
      <c r="V1420"/>
    </row>
    <row r="1421" spans="1:22" x14ac:dyDescent="0.25">
      <c r="A1421" s="31">
        <v>3848</v>
      </c>
      <c r="B1421" s="33" t="s">
        <v>300</v>
      </c>
      <c r="D1421" s="34" t="s">
        <v>301</v>
      </c>
      <c r="E1421" s="35" t="s">
        <v>10</v>
      </c>
      <c r="G1421" s="372" t="str">
        <f>VLOOKUP(N1421,'BANG THAM CHIEU'!C:E,3,0)</f>
        <v>ID087930</v>
      </c>
      <c r="H1421" s="53">
        <v>4</v>
      </c>
      <c r="J1421" s="10" t="str">
        <f>VLOOKUP(N1421,'BANG THAM CHIEU'!C:E,2,0)</f>
        <v>MB3.2</v>
      </c>
      <c r="K1421" s="590">
        <f>VLOOKUP(G1421,'BANG THAM CHIEU'!$E$4:F2458,2,0)*H1421</f>
        <v>2728000</v>
      </c>
      <c r="L1421" s="598">
        <f t="shared" si="22"/>
        <v>117.55580453331035</v>
      </c>
      <c r="N1421" s="11" t="s">
        <v>9645</v>
      </c>
      <c r="O1421" s="527">
        <v>44427</v>
      </c>
      <c r="P1421" s="529" t="s">
        <v>10665</v>
      </c>
      <c r="Q1421" s="122" t="s">
        <v>11087</v>
      </c>
      <c r="R1421" s="123">
        <v>8</v>
      </c>
      <c r="S1421" s="122" t="s">
        <v>10118</v>
      </c>
      <c r="T1421" s="396" t="s">
        <v>11109</v>
      </c>
      <c r="V1421"/>
    </row>
    <row r="1422" spans="1:22" x14ac:dyDescent="0.25">
      <c r="A1422" s="31">
        <v>3848</v>
      </c>
      <c r="B1422" s="33" t="s">
        <v>300</v>
      </c>
      <c r="D1422" s="34" t="s">
        <v>301</v>
      </c>
      <c r="E1422" s="35" t="s">
        <v>10</v>
      </c>
      <c r="G1422" s="372" t="str">
        <f>VLOOKUP(N1422,'BANG THAM CHIEU'!C:E,3,0)</f>
        <v>ID055527</v>
      </c>
      <c r="H1422" s="53">
        <v>1</v>
      </c>
      <c r="J1422" s="10" t="str">
        <f>VLOOKUP(N1422,'BANG THAM CHIEU'!C:E,2,0)</f>
        <v>MB1.1</v>
      </c>
      <c r="K1422" s="590">
        <f>VLOOKUP(G1422,'BANG THAM CHIEU'!$E$4:F2459,2,0)*H1422</f>
        <v>60000</v>
      </c>
      <c r="L1422" s="598">
        <f t="shared" si="22"/>
        <v>2.585538222873395</v>
      </c>
      <c r="N1422" s="11" t="s">
        <v>8489</v>
      </c>
      <c r="O1422" s="527">
        <v>44428</v>
      </c>
      <c r="P1422" s="529" t="s">
        <v>10665</v>
      </c>
      <c r="Q1422" s="122" t="s">
        <v>11087</v>
      </c>
      <c r="R1422" s="123">
        <v>8</v>
      </c>
      <c r="S1422" s="122" t="s">
        <v>9346</v>
      </c>
      <c r="T1422" s="396" t="s">
        <v>11111</v>
      </c>
      <c r="V1422"/>
    </row>
    <row r="1423" spans="1:22" x14ac:dyDescent="0.25">
      <c r="A1423" s="31">
        <v>3848</v>
      </c>
      <c r="B1423" s="33" t="s">
        <v>300</v>
      </c>
      <c r="D1423" s="34" t="s">
        <v>301</v>
      </c>
      <c r="E1423" s="35" t="s">
        <v>10</v>
      </c>
      <c r="G1423" s="372" t="str">
        <f>VLOOKUP(N1423,'BANG THAM CHIEU'!C:E,3,0)</f>
        <v>ID057032</v>
      </c>
      <c r="H1423" s="53">
        <v>1</v>
      </c>
      <c r="J1423" s="10" t="str">
        <f>VLOOKUP(N1423,'BANG THAM CHIEU'!C:E,2,0)</f>
        <v>MB1.1</v>
      </c>
      <c r="K1423" s="590">
        <f>VLOOKUP(G1423,'BANG THAM CHIEU'!$E$4:F2460,2,0)*H1423</f>
        <v>150000</v>
      </c>
      <c r="L1423" s="598">
        <f t="shared" si="22"/>
        <v>6.463845557183487</v>
      </c>
      <c r="N1423" s="11" t="s">
        <v>9893</v>
      </c>
      <c r="O1423" s="527">
        <v>44428</v>
      </c>
      <c r="P1423" s="529" t="s">
        <v>10665</v>
      </c>
      <c r="Q1423" s="122" t="s">
        <v>11087</v>
      </c>
      <c r="R1423" s="123">
        <v>8</v>
      </c>
      <c r="S1423" s="122" t="s">
        <v>9346</v>
      </c>
      <c r="T1423" s="396" t="s">
        <v>11111</v>
      </c>
      <c r="V1423"/>
    </row>
    <row r="1424" spans="1:22" x14ac:dyDescent="0.25">
      <c r="A1424" s="31">
        <v>3848</v>
      </c>
      <c r="B1424" s="33" t="s">
        <v>300</v>
      </c>
      <c r="D1424" s="34" t="s">
        <v>301</v>
      </c>
      <c r="E1424" s="35" t="s">
        <v>10</v>
      </c>
      <c r="G1424" s="372" t="str">
        <f>VLOOKUP(N1424,'BANG THAM CHIEU'!C:E,3,0)</f>
        <v>ID057041</v>
      </c>
      <c r="H1424" s="53">
        <v>2</v>
      </c>
      <c r="J1424" s="10" t="str">
        <f>VLOOKUP(N1424,'BANG THAM CHIEU'!C:E,2,0)</f>
        <v>MB1.2</v>
      </c>
      <c r="K1424" s="590">
        <f>VLOOKUP(G1424,'BANG THAM CHIEU'!$E$4:F2461,2,0)*H1424</f>
        <v>158000</v>
      </c>
      <c r="L1424" s="598">
        <f t="shared" si="22"/>
        <v>6.80858398689994</v>
      </c>
      <c r="N1424" s="11" t="s">
        <v>6607</v>
      </c>
      <c r="O1424" s="527">
        <v>44428</v>
      </c>
      <c r="P1424" s="529" t="s">
        <v>10665</v>
      </c>
      <c r="Q1424" s="122" t="s">
        <v>11087</v>
      </c>
      <c r="R1424" s="123">
        <v>8</v>
      </c>
      <c r="S1424" s="122" t="s">
        <v>9346</v>
      </c>
      <c r="T1424" s="396" t="s">
        <v>11111</v>
      </c>
      <c r="V1424"/>
    </row>
    <row r="1425" spans="1:22" x14ac:dyDescent="0.25">
      <c r="A1425" s="31">
        <v>3848</v>
      </c>
      <c r="B1425" s="33" t="s">
        <v>300</v>
      </c>
      <c r="D1425" s="34" t="s">
        <v>301</v>
      </c>
      <c r="E1425" s="35" t="s">
        <v>10</v>
      </c>
      <c r="G1425" s="372" t="str">
        <f>VLOOKUP(N1425,'BANG THAM CHIEU'!C:E,3,0)</f>
        <v>ID055765</v>
      </c>
      <c r="H1425" s="53">
        <v>5</v>
      </c>
      <c r="J1425" s="10" t="str">
        <f>VLOOKUP(N1425,'BANG THAM CHIEU'!C:E,2,0)</f>
        <v>MB2.6</v>
      </c>
      <c r="K1425" s="590">
        <f>VLOOKUP(G1425,'BANG THAM CHIEU'!$E$4:F2462,2,0)*H1425</f>
        <v>2290000</v>
      </c>
      <c r="L1425" s="598">
        <f t="shared" si="22"/>
        <v>98.681375506334575</v>
      </c>
      <c r="N1425" s="11" t="s">
        <v>8826</v>
      </c>
      <c r="O1425" s="527">
        <v>44429</v>
      </c>
      <c r="P1425" s="529" t="s">
        <v>10665</v>
      </c>
      <c r="Q1425" s="122" t="s">
        <v>11087</v>
      </c>
      <c r="R1425" s="123">
        <v>8</v>
      </c>
      <c r="S1425" s="122" t="s">
        <v>7616</v>
      </c>
      <c r="T1425" s="396" t="s">
        <v>11114</v>
      </c>
      <c r="V1425"/>
    </row>
    <row r="1426" spans="1:22" x14ac:dyDescent="0.25">
      <c r="A1426" s="31">
        <v>3848</v>
      </c>
      <c r="B1426" s="33" t="s">
        <v>300</v>
      </c>
      <c r="D1426" s="34" t="s">
        <v>301</v>
      </c>
      <c r="E1426" s="35" t="s">
        <v>10</v>
      </c>
      <c r="G1426" s="372" t="str">
        <f>VLOOKUP(N1426,'BANG THAM CHIEU'!C:E,3,0)</f>
        <v>ID055765</v>
      </c>
      <c r="H1426" s="53">
        <v>3</v>
      </c>
      <c r="J1426" s="10" t="str">
        <f>VLOOKUP(N1426,'BANG THAM CHIEU'!C:E,2,0)</f>
        <v>MB2.6</v>
      </c>
      <c r="K1426" s="590">
        <f>VLOOKUP(G1426,'BANG THAM CHIEU'!$E$4:F2463,2,0)*H1426</f>
        <v>1374000</v>
      </c>
      <c r="L1426" s="598">
        <f t="shared" si="22"/>
        <v>59.208825303800744</v>
      </c>
      <c r="N1426" s="11" t="s">
        <v>8826</v>
      </c>
      <c r="O1426" s="527">
        <v>44429</v>
      </c>
      <c r="P1426" s="529" t="s">
        <v>10665</v>
      </c>
      <c r="Q1426" s="122" t="s">
        <v>11087</v>
      </c>
      <c r="R1426" s="123">
        <v>8</v>
      </c>
      <c r="S1426" s="122" t="s">
        <v>7616</v>
      </c>
      <c r="T1426" s="396" t="s">
        <v>11114</v>
      </c>
      <c r="V1426"/>
    </row>
    <row r="1427" spans="1:22" x14ac:dyDescent="0.25">
      <c r="A1427" s="31">
        <v>3848</v>
      </c>
      <c r="B1427" s="33" t="s">
        <v>300</v>
      </c>
      <c r="D1427" s="34" t="s">
        <v>301</v>
      </c>
      <c r="E1427" s="35" t="s">
        <v>10</v>
      </c>
      <c r="G1427" s="372" t="str">
        <f>VLOOKUP(N1427,'BANG THAM CHIEU'!C:E,3,0)</f>
        <v>ID055798</v>
      </c>
      <c r="H1427" s="53">
        <v>1</v>
      </c>
      <c r="J1427" s="10" t="str">
        <f>VLOOKUP(N1427,'BANG THAM CHIEU'!C:E,2,0)</f>
        <v>MC1.2</v>
      </c>
      <c r="K1427" s="590">
        <f>VLOOKUP(G1427,'BANG THAM CHIEU'!$E$4:F2464,2,0)*H1427</f>
        <v>400000</v>
      </c>
      <c r="L1427" s="598">
        <f t="shared" si="22"/>
        <v>17.236921485822631</v>
      </c>
      <c r="N1427" s="11" t="s">
        <v>7903</v>
      </c>
      <c r="O1427" s="527">
        <v>44429</v>
      </c>
      <c r="P1427" s="529" t="s">
        <v>10665</v>
      </c>
      <c r="Q1427" s="122" t="s">
        <v>11087</v>
      </c>
      <c r="R1427" s="123">
        <v>8</v>
      </c>
      <c r="S1427" s="122" t="s">
        <v>9489</v>
      </c>
      <c r="T1427" s="396" t="s">
        <v>11117</v>
      </c>
      <c r="V1427"/>
    </row>
    <row r="1428" spans="1:22" x14ac:dyDescent="0.25">
      <c r="A1428" s="31">
        <v>3848</v>
      </c>
      <c r="B1428" s="33" t="s">
        <v>300</v>
      </c>
      <c r="D1428" s="34" t="s">
        <v>301</v>
      </c>
      <c r="E1428" s="35" t="s">
        <v>10</v>
      </c>
      <c r="G1428" s="372" t="str">
        <f>VLOOKUP(N1428,'BANG THAM CHIEU'!C:E,3,0)</f>
        <v>ID055685</v>
      </c>
      <c r="H1428" s="53">
        <v>3</v>
      </c>
      <c r="J1428" s="10" t="str">
        <f>VLOOKUP(N1428,'BANG THAM CHIEU'!C:E,2,0)</f>
        <v>MB4.2</v>
      </c>
      <c r="K1428" s="590">
        <f>VLOOKUP(G1428,'BANG THAM CHIEU'!$E$4:F2465,2,0)*H1428</f>
        <v>1458000</v>
      </c>
      <c r="L1428" s="598">
        <f t="shared" ref="L1428:L1447" si="23">K1428/23206</f>
        <v>62.828578815823491</v>
      </c>
      <c r="N1428" s="11" t="s">
        <v>7357</v>
      </c>
      <c r="O1428" s="527">
        <v>44431</v>
      </c>
      <c r="P1428" s="529" t="s">
        <v>10665</v>
      </c>
      <c r="Q1428" s="122" t="s">
        <v>11087</v>
      </c>
      <c r="R1428" s="123">
        <v>8</v>
      </c>
      <c r="S1428" s="122" t="s">
        <v>7619</v>
      </c>
      <c r="T1428" s="396" t="s">
        <v>11123</v>
      </c>
      <c r="V1428"/>
    </row>
    <row r="1429" spans="1:22" x14ac:dyDescent="0.25">
      <c r="A1429" s="31">
        <v>3848</v>
      </c>
      <c r="B1429" s="33" t="s">
        <v>300</v>
      </c>
      <c r="D1429" s="34" t="s">
        <v>301</v>
      </c>
      <c r="E1429" s="35" t="s">
        <v>10</v>
      </c>
      <c r="G1429" s="372" t="str">
        <f>VLOOKUP(N1429,'BANG THAM CHIEU'!C:E,3,0)</f>
        <v>ID057080</v>
      </c>
      <c r="H1429" s="53">
        <v>3</v>
      </c>
      <c r="J1429" s="10" t="str">
        <f>VLOOKUP(N1429,'BANG THAM CHIEU'!C:E,2,0)</f>
        <v>MB4.2</v>
      </c>
      <c r="K1429" s="590">
        <f>VLOOKUP(G1429,'BANG THAM CHIEU'!$E$4:F2466,2,0)*H1429</f>
        <v>930000</v>
      </c>
      <c r="L1429" s="598">
        <f t="shared" si="23"/>
        <v>40.075842454537622</v>
      </c>
      <c r="N1429" s="11" t="s">
        <v>10716</v>
      </c>
      <c r="O1429" s="527">
        <v>44431</v>
      </c>
      <c r="P1429" s="529" t="s">
        <v>10665</v>
      </c>
      <c r="Q1429" s="122" t="s">
        <v>11087</v>
      </c>
      <c r="R1429" s="123">
        <v>8</v>
      </c>
      <c r="S1429" s="122" t="s">
        <v>7619</v>
      </c>
      <c r="T1429" s="396" t="s">
        <v>11123</v>
      </c>
      <c r="V1429"/>
    </row>
    <row r="1430" spans="1:22" x14ac:dyDescent="0.25">
      <c r="A1430" s="31">
        <v>3848</v>
      </c>
      <c r="B1430" s="33" t="s">
        <v>300</v>
      </c>
      <c r="D1430" s="34" t="s">
        <v>301</v>
      </c>
      <c r="E1430" s="35" t="s">
        <v>10</v>
      </c>
      <c r="G1430" s="372" t="str">
        <f>VLOOKUP(N1430,'BANG THAM CHIEU'!C:E,3,0)</f>
        <v>ID055686</v>
      </c>
      <c r="H1430" s="53">
        <v>3</v>
      </c>
      <c r="J1430" s="10" t="str">
        <f>VLOOKUP(N1430,'BANG THAM CHIEU'!C:E,2,0)</f>
        <v>MB4.2</v>
      </c>
      <c r="K1430" s="590">
        <f>VLOOKUP(G1430,'BANG THAM CHIEU'!$E$4:F2467,2,0)*H1430</f>
        <v>318000</v>
      </c>
      <c r="L1430" s="598">
        <f t="shared" si="23"/>
        <v>13.703352581228993</v>
      </c>
      <c r="N1430" s="11" t="s">
        <v>7274</v>
      </c>
      <c r="O1430" s="527">
        <v>44431</v>
      </c>
      <c r="P1430" s="529" t="s">
        <v>10665</v>
      </c>
      <c r="Q1430" s="122" t="s">
        <v>11087</v>
      </c>
      <c r="R1430" s="123">
        <v>8</v>
      </c>
      <c r="S1430" s="122" t="s">
        <v>7619</v>
      </c>
      <c r="T1430" s="396" t="s">
        <v>11123</v>
      </c>
      <c r="V1430"/>
    </row>
    <row r="1431" spans="1:22" x14ac:dyDescent="0.25">
      <c r="A1431" s="31">
        <v>3848</v>
      </c>
      <c r="B1431" s="33" t="s">
        <v>300</v>
      </c>
      <c r="D1431" s="34" t="s">
        <v>301</v>
      </c>
      <c r="E1431" s="35" t="s">
        <v>10</v>
      </c>
      <c r="G1431" s="372" t="str">
        <f>VLOOKUP(N1431,'BANG THAM CHIEU'!C:E,3,0)</f>
        <v>ID055752</v>
      </c>
      <c r="H1431" s="53">
        <v>3</v>
      </c>
      <c r="J1431" s="10" t="str">
        <f>VLOOKUP(N1431,'BANG THAM CHIEU'!C:E,2,0)</f>
        <v>MB2.1</v>
      </c>
      <c r="K1431" s="590">
        <f>VLOOKUP(G1431,'BANG THAM CHIEU'!$E$4:F2468,2,0)*H1431</f>
        <v>300000</v>
      </c>
      <c r="L1431" s="598">
        <f t="shared" si="23"/>
        <v>12.927691114366974</v>
      </c>
      <c r="N1431" s="11" t="s">
        <v>9146</v>
      </c>
      <c r="O1431" s="527">
        <v>44431</v>
      </c>
      <c r="P1431" s="529" t="s">
        <v>10665</v>
      </c>
      <c r="Q1431" s="122" t="s">
        <v>11087</v>
      </c>
      <c r="R1431" s="123">
        <v>8</v>
      </c>
      <c r="S1431" s="122" t="s">
        <v>7619</v>
      </c>
      <c r="T1431" s="396" t="s">
        <v>11123</v>
      </c>
      <c r="V1431"/>
    </row>
    <row r="1432" spans="1:22" x14ac:dyDescent="0.25">
      <c r="A1432" s="31">
        <v>3848</v>
      </c>
      <c r="B1432" s="33" t="s">
        <v>300</v>
      </c>
      <c r="D1432" s="34" t="s">
        <v>301</v>
      </c>
      <c r="E1432" s="35" t="s">
        <v>10</v>
      </c>
      <c r="G1432" s="372" t="str">
        <f>VLOOKUP(N1432,'BANG THAM CHIEU'!C:E,3,0)</f>
        <v>ID055699</v>
      </c>
      <c r="H1432" s="53">
        <v>1</v>
      </c>
      <c r="J1432" s="10" t="str">
        <f>VLOOKUP(N1432,'BANG THAM CHIEU'!C:E,2,0)</f>
        <v>MB3.4</v>
      </c>
      <c r="K1432" s="590">
        <f>VLOOKUP(G1432,'BANG THAM CHIEU'!$E$4:F2469,2,0)*H1432</f>
        <v>1115000</v>
      </c>
      <c r="L1432" s="598">
        <f t="shared" si="23"/>
        <v>48.04791864173059</v>
      </c>
      <c r="N1432" s="11" t="s">
        <v>8553</v>
      </c>
      <c r="O1432" s="527">
        <v>44431</v>
      </c>
      <c r="P1432" s="529" t="s">
        <v>10665</v>
      </c>
      <c r="Q1432" s="122" t="s">
        <v>11087</v>
      </c>
      <c r="R1432" s="123">
        <v>8</v>
      </c>
      <c r="S1432" s="122" t="s">
        <v>7619</v>
      </c>
      <c r="T1432" s="396" t="s">
        <v>11123</v>
      </c>
      <c r="V1432"/>
    </row>
    <row r="1433" spans="1:22" x14ac:dyDescent="0.25">
      <c r="A1433" s="31">
        <v>3848</v>
      </c>
      <c r="B1433" s="33" t="s">
        <v>300</v>
      </c>
      <c r="D1433" s="34" t="s">
        <v>301</v>
      </c>
      <c r="E1433" s="35" t="s">
        <v>10</v>
      </c>
      <c r="G1433" s="372" t="str">
        <f>VLOOKUP(N1433,'BANG THAM CHIEU'!C:E,3,0)</f>
        <v>ID055553</v>
      </c>
      <c r="H1433" s="53">
        <v>1</v>
      </c>
      <c r="J1433" s="10" t="str">
        <f>VLOOKUP(N1433,'BANG THAM CHIEU'!C:E,2,0)</f>
        <v>MB1.3</v>
      </c>
      <c r="K1433" s="590">
        <f>VLOOKUP(G1433,'BANG THAM CHIEU'!$E$4:F2470,2,0)*H1433</f>
        <v>6456</v>
      </c>
      <c r="L1433" s="598">
        <f t="shared" si="23"/>
        <v>0.27820391278117729</v>
      </c>
      <c r="N1433" s="11" t="s">
        <v>7243</v>
      </c>
      <c r="O1433" s="527">
        <v>44431</v>
      </c>
      <c r="P1433" s="529" t="s">
        <v>10665</v>
      </c>
      <c r="Q1433" s="122" t="s">
        <v>11087</v>
      </c>
      <c r="R1433" s="123">
        <v>8</v>
      </c>
      <c r="S1433" s="122" t="s">
        <v>7619</v>
      </c>
      <c r="T1433" s="396" t="s">
        <v>11124</v>
      </c>
      <c r="V1433"/>
    </row>
    <row r="1434" spans="1:22" x14ac:dyDescent="0.25">
      <c r="A1434" s="31">
        <v>3848</v>
      </c>
      <c r="B1434" s="33" t="s">
        <v>300</v>
      </c>
      <c r="D1434" s="34" t="s">
        <v>301</v>
      </c>
      <c r="E1434" s="35" t="s">
        <v>10</v>
      </c>
      <c r="G1434" s="372" t="str">
        <f>VLOOKUP(N1434,'BANG THAM CHIEU'!C:E,3,0)</f>
        <v>ID057041</v>
      </c>
      <c r="H1434" s="53">
        <v>1</v>
      </c>
      <c r="J1434" s="10" t="str">
        <f>VLOOKUP(N1434,'BANG THAM CHIEU'!C:E,2,0)</f>
        <v>MB1.2</v>
      </c>
      <c r="K1434" s="590">
        <f>VLOOKUP(G1434,'BANG THAM CHIEU'!$E$4:F2471,2,0)*H1434</f>
        <v>79000</v>
      </c>
      <c r="L1434" s="598">
        <f t="shared" si="23"/>
        <v>3.40429199344997</v>
      </c>
      <c r="N1434" s="11" t="s">
        <v>6607</v>
      </c>
      <c r="O1434" s="527">
        <v>44431</v>
      </c>
      <c r="P1434" s="529" t="s">
        <v>10665</v>
      </c>
      <c r="Q1434" s="122" t="s">
        <v>11087</v>
      </c>
      <c r="R1434" s="123">
        <v>8</v>
      </c>
      <c r="S1434" s="122" t="s">
        <v>10114</v>
      </c>
      <c r="T1434" s="396" t="s">
        <v>10459</v>
      </c>
      <c r="V1434"/>
    </row>
    <row r="1435" spans="1:22" x14ac:dyDescent="0.25">
      <c r="A1435" s="31">
        <v>3848</v>
      </c>
      <c r="B1435" s="33" t="s">
        <v>300</v>
      </c>
      <c r="D1435" s="34" t="s">
        <v>301</v>
      </c>
      <c r="E1435" s="35" t="s">
        <v>10</v>
      </c>
      <c r="G1435" s="372" t="str">
        <f>VLOOKUP(N1435,'BANG THAM CHIEU'!C:E,3,0)</f>
        <v>ID055281</v>
      </c>
      <c r="H1435" s="53">
        <v>2</v>
      </c>
      <c r="J1435" s="10" t="str">
        <f>VLOOKUP(N1435,'BANG THAM CHIEU'!C:E,2,0)</f>
        <v>MB3.3</v>
      </c>
      <c r="K1435" s="590">
        <f>VLOOKUP(G1435,'BANG THAM CHIEU'!$E$4:F2472,2,0)*H1435</f>
        <v>60000</v>
      </c>
      <c r="L1435" s="598">
        <f t="shared" si="23"/>
        <v>2.585538222873395</v>
      </c>
      <c r="N1435" s="11" t="s">
        <v>4540</v>
      </c>
      <c r="O1435" s="527">
        <v>44431</v>
      </c>
      <c r="P1435" s="529" t="s">
        <v>10665</v>
      </c>
      <c r="Q1435" s="122" t="s">
        <v>11087</v>
      </c>
      <c r="R1435" s="123">
        <v>8</v>
      </c>
      <c r="S1435" s="122" t="s">
        <v>10114</v>
      </c>
      <c r="T1435" s="396" t="s">
        <v>10459</v>
      </c>
      <c r="V1435"/>
    </row>
    <row r="1436" spans="1:22" x14ac:dyDescent="0.25">
      <c r="A1436" s="31">
        <v>3848</v>
      </c>
      <c r="B1436" s="33" t="s">
        <v>300</v>
      </c>
      <c r="D1436" s="34" t="s">
        <v>301</v>
      </c>
      <c r="E1436" s="35" t="s">
        <v>10</v>
      </c>
      <c r="G1436" s="372" t="str">
        <f>VLOOKUP(N1436,'BANG THAM CHIEU'!C:E,3,0)</f>
        <v>ID055727</v>
      </c>
      <c r="H1436" s="53">
        <v>30</v>
      </c>
      <c r="J1436" s="10" t="str">
        <f>VLOOKUP(N1436,'BANG THAM CHIEU'!C:E,2,0)</f>
        <v>MB3.2</v>
      </c>
      <c r="K1436" s="590">
        <f>VLOOKUP(G1436,'BANG THAM CHIEU'!$E$4:F2473,2,0)*H1436</f>
        <v>2550000</v>
      </c>
      <c r="L1436" s="598">
        <f t="shared" si="23"/>
        <v>109.88537447211928</v>
      </c>
      <c r="N1436" s="11" t="s">
        <v>9646</v>
      </c>
      <c r="O1436" s="527">
        <v>44431</v>
      </c>
      <c r="P1436" s="529" t="s">
        <v>10665</v>
      </c>
      <c r="Q1436" s="122" t="s">
        <v>11087</v>
      </c>
      <c r="R1436" s="123">
        <v>8</v>
      </c>
      <c r="S1436" s="122" t="s">
        <v>11125</v>
      </c>
      <c r="T1436" s="396" t="s">
        <v>10459</v>
      </c>
      <c r="V1436"/>
    </row>
    <row r="1437" spans="1:22" x14ac:dyDescent="0.25">
      <c r="A1437" s="31">
        <v>3848</v>
      </c>
      <c r="B1437" s="33" t="s">
        <v>300</v>
      </c>
      <c r="D1437" s="34" t="s">
        <v>301</v>
      </c>
      <c r="E1437" s="35" t="s">
        <v>10</v>
      </c>
      <c r="G1437" s="372" t="str">
        <f>VLOOKUP(N1437,'BANG THAM CHIEU'!C:E,3,0)</f>
        <v>ID055527</v>
      </c>
      <c r="H1437" s="53">
        <v>1</v>
      </c>
      <c r="J1437" s="10" t="str">
        <f>VLOOKUP(N1437,'BANG THAM CHIEU'!C:E,2,0)</f>
        <v>MB1.1</v>
      </c>
      <c r="K1437" s="590">
        <f>VLOOKUP(G1437,'BANG THAM CHIEU'!$E$4:F2474,2,0)*H1437</f>
        <v>60000</v>
      </c>
      <c r="L1437" s="598">
        <f t="shared" si="23"/>
        <v>2.585538222873395</v>
      </c>
      <c r="N1437" s="11" t="s">
        <v>8489</v>
      </c>
      <c r="O1437" s="527">
        <v>44431</v>
      </c>
      <c r="P1437" s="529" t="s">
        <v>10665</v>
      </c>
      <c r="Q1437" s="122" t="s">
        <v>11087</v>
      </c>
      <c r="R1437" s="123">
        <v>8</v>
      </c>
      <c r="S1437" s="122" t="s">
        <v>11125</v>
      </c>
      <c r="T1437" s="396" t="s">
        <v>10459</v>
      </c>
      <c r="V1437"/>
    </row>
    <row r="1438" spans="1:22" x14ac:dyDescent="0.25">
      <c r="A1438" s="31">
        <v>3848</v>
      </c>
      <c r="B1438" s="33" t="s">
        <v>300</v>
      </c>
      <c r="D1438" s="34" t="s">
        <v>301</v>
      </c>
      <c r="E1438" s="35" t="s">
        <v>10</v>
      </c>
      <c r="G1438" s="372" t="str">
        <f>VLOOKUP(N1438,'BANG THAM CHIEU'!C:E,3,0)</f>
        <v>ID055727</v>
      </c>
      <c r="H1438" s="53">
        <v>30</v>
      </c>
      <c r="J1438" s="10" t="str">
        <f>VLOOKUP(N1438,'BANG THAM CHIEU'!C:E,2,0)</f>
        <v>MB3.2</v>
      </c>
      <c r="K1438" s="590">
        <f>VLOOKUP(G1438,'BANG THAM CHIEU'!$E$4:F2475,2,0)*H1438</f>
        <v>2550000</v>
      </c>
      <c r="L1438" s="598">
        <f t="shared" si="23"/>
        <v>109.88537447211928</v>
      </c>
      <c r="N1438" s="11" t="s">
        <v>9646</v>
      </c>
      <c r="O1438" s="527">
        <v>44432</v>
      </c>
      <c r="P1438" s="529" t="s">
        <v>10665</v>
      </c>
      <c r="Q1438" s="122" t="s">
        <v>11087</v>
      </c>
      <c r="R1438" s="123">
        <v>8</v>
      </c>
      <c r="S1438" s="122" t="s">
        <v>7616</v>
      </c>
      <c r="T1438" s="396" t="s">
        <v>10460</v>
      </c>
      <c r="V1438"/>
    </row>
    <row r="1439" spans="1:22" x14ac:dyDescent="0.25">
      <c r="A1439" s="31">
        <v>3848</v>
      </c>
      <c r="B1439" s="33" t="s">
        <v>300</v>
      </c>
      <c r="D1439" s="34" t="s">
        <v>301</v>
      </c>
      <c r="E1439" s="35" t="s">
        <v>10</v>
      </c>
      <c r="G1439" s="372" t="str">
        <f>VLOOKUP(N1439,'BANG THAM CHIEU'!C:E,3,0)</f>
        <v>ID055527</v>
      </c>
      <c r="H1439" s="53">
        <v>1</v>
      </c>
      <c r="J1439" s="10" t="str">
        <f>VLOOKUP(N1439,'BANG THAM CHIEU'!C:E,2,0)</f>
        <v>MB1.1</v>
      </c>
      <c r="K1439" s="590">
        <f>VLOOKUP(G1439,'BANG THAM CHIEU'!$E$4:F2476,2,0)*H1439</f>
        <v>60000</v>
      </c>
      <c r="L1439" s="598">
        <f t="shared" si="23"/>
        <v>2.585538222873395</v>
      </c>
      <c r="N1439" s="11" t="s">
        <v>8489</v>
      </c>
      <c r="O1439" s="527">
        <v>44432</v>
      </c>
      <c r="P1439" s="529" t="s">
        <v>10665</v>
      </c>
      <c r="Q1439" s="122" t="s">
        <v>11087</v>
      </c>
      <c r="R1439" s="123">
        <v>8</v>
      </c>
      <c r="S1439" s="122" t="s">
        <v>7616</v>
      </c>
      <c r="T1439" s="396" t="s">
        <v>10460</v>
      </c>
      <c r="V1439"/>
    </row>
    <row r="1440" spans="1:22" x14ac:dyDescent="0.25">
      <c r="A1440" s="31">
        <v>3848</v>
      </c>
      <c r="B1440" s="33" t="s">
        <v>300</v>
      </c>
      <c r="D1440" s="34" t="s">
        <v>301</v>
      </c>
      <c r="E1440" s="35" t="s">
        <v>10</v>
      </c>
      <c r="G1440" s="372" t="str">
        <f>VLOOKUP(N1440,'BANG THAM CHIEU'!C:E,3,0)</f>
        <v>ID057029</v>
      </c>
      <c r="H1440" s="53">
        <v>2</v>
      </c>
      <c r="J1440" s="10" t="str">
        <f>VLOOKUP(N1440,'BANG THAM CHIEU'!C:E,2,0)</f>
        <v>MB2.2</v>
      </c>
      <c r="K1440" s="590">
        <f>VLOOKUP(G1440,'BANG THAM CHIEU'!$E$4:F2477,2,0)*H1440</f>
        <v>134000</v>
      </c>
      <c r="L1440" s="598">
        <f t="shared" si="23"/>
        <v>5.7743686977505817</v>
      </c>
      <c r="N1440" s="11" t="s">
        <v>10250</v>
      </c>
      <c r="O1440" s="527">
        <v>44432</v>
      </c>
      <c r="P1440" s="529" t="s">
        <v>10665</v>
      </c>
      <c r="Q1440" s="122" t="s">
        <v>11087</v>
      </c>
      <c r="R1440" s="123">
        <v>8</v>
      </c>
      <c r="S1440" s="122" t="s">
        <v>7616</v>
      </c>
      <c r="T1440" s="396" t="s">
        <v>11128</v>
      </c>
      <c r="V1440"/>
    </row>
    <row r="1441" spans="1:22" x14ac:dyDescent="0.25">
      <c r="A1441" s="31">
        <v>3848</v>
      </c>
      <c r="B1441" s="33" t="s">
        <v>300</v>
      </c>
      <c r="D1441" s="34" t="s">
        <v>301</v>
      </c>
      <c r="E1441" s="35" t="s">
        <v>10</v>
      </c>
      <c r="G1441" s="372" t="str">
        <f>VLOOKUP(N1441,'BANG THAM CHIEU'!C:E,3,0)</f>
        <v>ID055294</v>
      </c>
      <c r="H1441" s="53">
        <v>2</v>
      </c>
      <c r="J1441" s="10" t="str">
        <f>VLOOKUP(N1441,'BANG THAM CHIEU'!C:E,2,0)</f>
        <v>MB2.4</v>
      </c>
      <c r="K1441" s="590">
        <f>VLOOKUP(G1441,'BANG THAM CHIEU'!$E$4:F2478,2,0)*H1441</f>
        <v>700000</v>
      </c>
      <c r="L1441" s="598">
        <f t="shared" si="23"/>
        <v>30.164612600189606</v>
      </c>
      <c r="N1441" s="11" t="s">
        <v>7271</v>
      </c>
      <c r="O1441" s="527">
        <v>44432</v>
      </c>
      <c r="P1441" s="529" t="s">
        <v>10665</v>
      </c>
      <c r="Q1441" s="122" t="s">
        <v>11087</v>
      </c>
      <c r="R1441" s="123">
        <v>8</v>
      </c>
      <c r="S1441" s="122" t="s">
        <v>7616</v>
      </c>
      <c r="T1441" s="396" t="s">
        <v>11129</v>
      </c>
      <c r="V1441"/>
    </row>
    <row r="1442" spans="1:22" x14ac:dyDescent="0.25">
      <c r="A1442" s="31">
        <v>3848</v>
      </c>
      <c r="B1442" s="33" t="s">
        <v>300</v>
      </c>
      <c r="D1442" s="34" t="s">
        <v>301</v>
      </c>
      <c r="E1442" s="35" t="s">
        <v>10</v>
      </c>
      <c r="G1442" s="372" t="str">
        <f>VLOOKUP(N1442,'BANG THAM CHIEU'!C:E,3,0)</f>
        <v>ID055726</v>
      </c>
      <c r="H1442" s="53">
        <v>1</v>
      </c>
      <c r="J1442" s="10" t="str">
        <f>VLOOKUP(N1442,'BANG THAM CHIEU'!C:E,2,0)</f>
        <v>MB3.2</v>
      </c>
      <c r="K1442" s="590">
        <f>VLOOKUP(G1442,'BANG THAM CHIEU'!$E$4:F2479,2,0)*H1442</f>
        <v>16000</v>
      </c>
      <c r="L1442" s="598">
        <f t="shared" si="23"/>
        <v>0.68947685943290526</v>
      </c>
      <c r="N1442" s="11" t="s">
        <v>2147</v>
      </c>
      <c r="O1442" s="527">
        <v>44432</v>
      </c>
      <c r="P1442" s="529" t="s">
        <v>10665</v>
      </c>
      <c r="Q1442" s="122" t="s">
        <v>11087</v>
      </c>
      <c r="R1442" s="123">
        <v>8</v>
      </c>
      <c r="S1442" s="122" t="s">
        <v>7616</v>
      </c>
      <c r="T1442" s="396" t="s">
        <v>11133</v>
      </c>
      <c r="V1442"/>
    </row>
    <row r="1443" spans="1:22" x14ac:dyDescent="0.25">
      <c r="A1443" s="31">
        <v>3848</v>
      </c>
      <c r="B1443" s="33" t="s">
        <v>300</v>
      </c>
      <c r="D1443" s="34" t="s">
        <v>301</v>
      </c>
      <c r="E1443" s="35" t="s">
        <v>10</v>
      </c>
      <c r="G1443" s="372" t="str">
        <f>VLOOKUP(N1443,'BANG THAM CHIEU'!C:E,3,0)</f>
        <v>ID055819</v>
      </c>
      <c r="H1443" s="53">
        <v>6</v>
      </c>
      <c r="J1443" s="10" t="str">
        <f>VLOOKUP(N1443,'BANG THAM CHIEU'!C:E,2,0)</f>
        <v>MC2.2</v>
      </c>
      <c r="K1443" s="590">
        <f>VLOOKUP(G1443,'BANG THAM CHIEU'!$E$4:F2480,2,0)*H1443</f>
        <v>720000</v>
      </c>
      <c r="L1443" s="598">
        <f t="shared" si="23"/>
        <v>31.026458674480736</v>
      </c>
      <c r="N1443" s="11" t="s">
        <v>4547</v>
      </c>
      <c r="O1443" s="527">
        <v>44432</v>
      </c>
      <c r="P1443" s="529" t="s">
        <v>10665</v>
      </c>
      <c r="Q1443" s="122" t="s">
        <v>11087</v>
      </c>
      <c r="R1443" s="123">
        <v>8</v>
      </c>
      <c r="S1443" s="122" t="s">
        <v>10118</v>
      </c>
      <c r="T1443" s="396" t="s">
        <v>11134</v>
      </c>
      <c r="V1443"/>
    </row>
    <row r="1444" spans="1:22" x14ac:dyDescent="0.25">
      <c r="A1444" s="31">
        <v>3848</v>
      </c>
      <c r="B1444" s="33" t="s">
        <v>300</v>
      </c>
      <c r="D1444" s="34" t="s">
        <v>301</v>
      </c>
      <c r="E1444" s="35" t="s">
        <v>10</v>
      </c>
      <c r="G1444" s="372" t="str">
        <f>VLOOKUP(N1444,'BANG THAM CHIEU'!C:E,3,0)</f>
        <v>ID055727</v>
      </c>
      <c r="H1444" s="53">
        <v>30</v>
      </c>
      <c r="J1444" s="10" t="str">
        <f>VLOOKUP(N1444,'BANG THAM CHIEU'!C:E,2,0)</f>
        <v>MB3.2</v>
      </c>
      <c r="K1444" s="590">
        <f>VLOOKUP(G1444,'BANG THAM CHIEU'!$E$4:F2481,2,0)*H1444</f>
        <v>2550000</v>
      </c>
      <c r="L1444" s="598">
        <f t="shared" si="23"/>
        <v>109.88537447211928</v>
      </c>
      <c r="N1444" s="11" t="s">
        <v>9646</v>
      </c>
      <c r="O1444" s="527">
        <v>44434</v>
      </c>
      <c r="P1444" s="529" t="s">
        <v>10665</v>
      </c>
      <c r="Q1444" s="122" t="s">
        <v>11087</v>
      </c>
      <c r="R1444" s="123">
        <v>8</v>
      </c>
      <c r="S1444" s="122" t="s">
        <v>10114</v>
      </c>
      <c r="T1444" s="396" t="s">
        <v>10461</v>
      </c>
      <c r="V1444"/>
    </row>
    <row r="1445" spans="1:22" x14ac:dyDescent="0.25">
      <c r="A1445" s="31">
        <v>3848</v>
      </c>
      <c r="B1445" s="33" t="s">
        <v>300</v>
      </c>
      <c r="D1445" s="34" t="s">
        <v>301</v>
      </c>
      <c r="E1445" s="35" t="s">
        <v>10</v>
      </c>
      <c r="G1445" s="372" t="e">
        <f>VLOOKUP(N1445,'BANG THAM CHIEU'!C:E,3,0)</f>
        <v>#N/A</v>
      </c>
      <c r="H1445" s="53">
        <v>10</v>
      </c>
      <c r="J1445" s="10" t="e">
        <f>VLOOKUP(N1445,'BANG THAM CHIEU'!C:E,2,0)</f>
        <v>#N/A</v>
      </c>
      <c r="K1445" s="590" t="e">
        <f>VLOOKUP(G1445,'BANG THAM CHIEU'!$E$4:F2482,2,0)*H1445</f>
        <v>#N/A</v>
      </c>
      <c r="L1445" s="598" t="e">
        <f t="shared" si="23"/>
        <v>#N/A</v>
      </c>
      <c r="N1445" s="11" t="s">
        <v>1430</v>
      </c>
      <c r="O1445" s="527">
        <v>44434</v>
      </c>
      <c r="P1445" s="529" t="s">
        <v>10665</v>
      </c>
      <c r="Q1445" s="122" t="s">
        <v>11087</v>
      </c>
      <c r="R1445" s="123">
        <v>8</v>
      </c>
      <c r="S1445" s="122" t="s">
        <v>10114</v>
      </c>
      <c r="T1445" s="396" t="s">
        <v>10461</v>
      </c>
      <c r="V1445"/>
    </row>
    <row r="1446" spans="1:22" x14ac:dyDescent="0.25">
      <c r="A1446" s="31">
        <v>3848</v>
      </c>
      <c r="B1446" s="33" t="s">
        <v>300</v>
      </c>
      <c r="D1446" s="34" t="s">
        <v>301</v>
      </c>
      <c r="E1446" s="35" t="s">
        <v>10</v>
      </c>
      <c r="G1446" s="372" t="str">
        <f>VLOOKUP(N1446,'BANG THAM CHIEU'!C:E,3,0)</f>
        <v>ID055819</v>
      </c>
      <c r="H1446" s="53">
        <v>10</v>
      </c>
      <c r="J1446" s="10" t="str">
        <f>VLOOKUP(N1446,'BANG THAM CHIEU'!C:E,2,0)</f>
        <v>MC2.2</v>
      </c>
      <c r="K1446" s="590">
        <f>VLOOKUP(G1446,'BANG THAM CHIEU'!$E$4:F2483,2,0)*H1446</f>
        <v>1200000</v>
      </c>
      <c r="L1446" s="598">
        <f t="shared" si="23"/>
        <v>51.710764457467896</v>
      </c>
      <c r="N1446" s="11" t="s">
        <v>4547</v>
      </c>
      <c r="O1446" s="527">
        <v>44434</v>
      </c>
      <c r="P1446" s="529" t="s">
        <v>10665</v>
      </c>
      <c r="Q1446" s="122" t="s">
        <v>11087</v>
      </c>
      <c r="R1446" s="123">
        <v>8</v>
      </c>
      <c r="S1446" s="122" t="s">
        <v>7615</v>
      </c>
      <c r="T1446" s="396" t="s">
        <v>11135</v>
      </c>
      <c r="V1446"/>
    </row>
    <row r="1447" spans="1:22" x14ac:dyDescent="0.25">
      <c r="A1447" s="31">
        <v>3848</v>
      </c>
      <c r="B1447" s="33" t="s">
        <v>300</v>
      </c>
      <c r="D1447" s="34" t="s">
        <v>301</v>
      </c>
      <c r="E1447" s="35" t="s">
        <v>10</v>
      </c>
      <c r="G1447" s="372" t="str">
        <f>VLOOKUP(N1447,'BANG THAM CHIEU'!C:E,3,0)</f>
        <v>ID057031</v>
      </c>
      <c r="H1447" s="53">
        <v>25</v>
      </c>
      <c r="J1447" s="10" t="str">
        <f>VLOOKUP(N1447,'BANG THAM CHIEU'!C:E,2,0)</f>
        <v>MC2.2</v>
      </c>
      <c r="K1447" s="590">
        <f>VLOOKUP(G1447,'BANG THAM CHIEU'!$E$4:F2484,2,0)*H1447</f>
        <v>287500</v>
      </c>
      <c r="L1447" s="598">
        <f t="shared" si="23"/>
        <v>12.389037317935017</v>
      </c>
      <c r="N1447" s="11" t="s">
        <v>9652</v>
      </c>
      <c r="O1447" s="527">
        <v>44434</v>
      </c>
      <c r="P1447" s="529" t="s">
        <v>10665</v>
      </c>
      <c r="Q1447" s="122" t="s">
        <v>11087</v>
      </c>
      <c r="R1447" s="123">
        <v>8</v>
      </c>
      <c r="S1447" s="122" t="s">
        <v>8816</v>
      </c>
      <c r="T1447" s="396" t="s">
        <v>11137</v>
      </c>
      <c r="V1447"/>
    </row>
    <row r="1448" spans="1:22" x14ac:dyDescent="0.25">
      <c r="A1448" s="31">
        <v>3848</v>
      </c>
      <c r="B1448" s="33" t="s">
        <v>300</v>
      </c>
      <c r="D1448" s="34" t="s">
        <v>301</v>
      </c>
      <c r="E1448" s="35" t="s">
        <v>10</v>
      </c>
      <c r="G1448" s="372" t="e">
        <f>VLOOKUP(N1448,'BANG THAM CHIEU'!C:E,3,0)</f>
        <v>#N/A</v>
      </c>
      <c r="H1448" s="53">
        <v>50</v>
      </c>
      <c r="J1448" s="10" t="e">
        <f>VLOOKUP(N1448,'BANG THAM CHIEU'!C:E,2,0)</f>
        <v>#N/A</v>
      </c>
      <c r="K1448" s="590" t="e">
        <f>VLOOKUP(G1448,'BANG THAM CHIEU'!$E$4:F2485,2,0)*H1448</f>
        <v>#N/A</v>
      </c>
      <c r="L1448" s="598" t="e">
        <f t="shared" ref="L1448:L1453" si="24">K1448/23206</f>
        <v>#N/A</v>
      </c>
      <c r="N1448" s="11" t="s">
        <v>4541</v>
      </c>
      <c r="O1448" s="527">
        <v>44434</v>
      </c>
      <c r="P1448" s="529" t="s">
        <v>10665</v>
      </c>
      <c r="Q1448" s="122" t="s">
        <v>11087</v>
      </c>
      <c r="R1448" s="123">
        <v>8</v>
      </c>
      <c r="S1448" s="122" t="s">
        <v>7616</v>
      </c>
      <c r="T1448" s="396" t="s">
        <v>11143</v>
      </c>
      <c r="V1448"/>
    </row>
    <row r="1449" spans="1:22" x14ac:dyDescent="0.25">
      <c r="A1449" s="31">
        <v>3848</v>
      </c>
      <c r="B1449" s="33" t="s">
        <v>300</v>
      </c>
      <c r="D1449" s="34" t="s">
        <v>301</v>
      </c>
      <c r="E1449" s="35" t="s">
        <v>10</v>
      </c>
      <c r="G1449" s="372" t="str">
        <f>VLOOKUP(N1449,'BANG THAM CHIEU'!C:E,3,0)</f>
        <v>ID055540</v>
      </c>
      <c r="H1449" s="53">
        <v>4</v>
      </c>
      <c r="J1449" s="10" t="str">
        <f>VLOOKUP(N1449,'BANG THAM CHIEU'!C:E,2,0)</f>
        <v>MC1.2</v>
      </c>
      <c r="K1449" s="590">
        <f>VLOOKUP(G1449,'BANG THAM CHIEU'!$E$4:F2486,2,0)*H1449</f>
        <v>400000</v>
      </c>
      <c r="L1449" s="598">
        <f t="shared" si="24"/>
        <v>17.236921485822631</v>
      </c>
      <c r="N1449" s="11" t="s">
        <v>6379</v>
      </c>
      <c r="O1449" s="527">
        <v>44434</v>
      </c>
      <c r="P1449" s="529" t="s">
        <v>10665</v>
      </c>
      <c r="Q1449" s="122" t="s">
        <v>11087</v>
      </c>
      <c r="R1449" s="123">
        <v>8</v>
      </c>
      <c r="S1449" s="122" t="s">
        <v>7616</v>
      </c>
      <c r="T1449" s="396" t="s">
        <v>11143</v>
      </c>
      <c r="V1449"/>
    </row>
    <row r="1450" spans="1:22" x14ac:dyDescent="0.25">
      <c r="A1450" s="31">
        <v>3848</v>
      </c>
      <c r="B1450" s="33" t="s">
        <v>300</v>
      </c>
      <c r="D1450" s="34" t="s">
        <v>301</v>
      </c>
      <c r="E1450" s="35" t="s">
        <v>10</v>
      </c>
      <c r="G1450" s="372" t="e">
        <f>VLOOKUP(N1450,'BANG THAM CHIEU'!C:E,3,0)</f>
        <v>#N/A</v>
      </c>
      <c r="H1450" s="53">
        <v>10</v>
      </c>
      <c r="J1450" s="10" t="e">
        <f>VLOOKUP(N1450,'BANG THAM CHIEU'!C:E,2,0)</f>
        <v>#N/A</v>
      </c>
      <c r="K1450" s="590" t="e">
        <f>VLOOKUP(G1450,'BANG THAM CHIEU'!$E$4:F2487,2,0)*H1450</f>
        <v>#N/A</v>
      </c>
      <c r="L1450" s="598" t="e">
        <f t="shared" si="24"/>
        <v>#N/A</v>
      </c>
      <c r="N1450" s="11" t="s">
        <v>4541</v>
      </c>
      <c r="O1450" s="527">
        <v>44434</v>
      </c>
      <c r="P1450" s="529" t="s">
        <v>10665</v>
      </c>
      <c r="Q1450" s="122" t="s">
        <v>11087</v>
      </c>
      <c r="R1450" s="123">
        <v>8</v>
      </c>
      <c r="S1450" s="122" t="s">
        <v>10114</v>
      </c>
      <c r="T1450" s="396" t="s">
        <v>9846</v>
      </c>
      <c r="V1450"/>
    </row>
    <row r="1451" spans="1:22" x14ac:dyDescent="0.25">
      <c r="A1451" s="31">
        <v>3848</v>
      </c>
      <c r="B1451" s="33" t="s">
        <v>300</v>
      </c>
      <c r="D1451" s="34" t="s">
        <v>301</v>
      </c>
      <c r="E1451" s="35" t="s">
        <v>10</v>
      </c>
      <c r="G1451" s="372" t="str">
        <f>VLOOKUP(N1451,'BANG THAM CHIEU'!C:E,3,0)</f>
        <v>ID055610</v>
      </c>
      <c r="H1451" s="53">
        <v>1</v>
      </c>
      <c r="J1451" s="10" t="str">
        <f>VLOOKUP(N1451,'BANG THAM CHIEU'!C:E,2,0)</f>
        <v>MB1.2</v>
      </c>
      <c r="K1451" s="590">
        <f>VLOOKUP(G1451,'BANG THAM CHIEU'!$E$4:F2488,2,0)*H1451</f>
        <v>4500</v>
      </c>
      <c r="L1451" s="598">
        <f t="shared" si="24"/>
        <v>0.19391536671550461</v>
      </c>
      <c r="N1451" s="11" t="s">
        <v>6930</v>
      </c>
      <c r="O1451" s="527">
        <v>44435</v>
      </c>
      <c r="P1451" s="529" t="s">
        <v>10665</v>
      </c>
      <c r="Q1451" s="122" t="s">
        <v>11087</v>
      </c>
      <c r="R1451" s="123">
        <v>8</v>
      </c>
      <c r="S1451" s="122" t="s">
        <v>10114</v>
      </c>
      <c r="T1451" s="396" t="s">
        <v>11144</v>
      </c>
      <c r="V1451"/>
    </row>
    <row r="1452" spans="1:22" x14ac:dyDescent="0.25">
      <c r="A1452" s="31">
        <v>3848</v>
      </c>
      <c r="B1452" s="33" t="s">
        <v>300</v>
      </c>
      <c r="D1452" s="34" t="s">
        <v>301</v>
      </c>
      <c r="E1452" s="35" t="s">
        <v>10</v>
      </c>
      <c r="G1452" s="399">
        <f>VLOOKUP(N1452,'BANG THAM CHIEU'!C:E,3,0)</f>
        <v>50432647</v>
      </c>
      <c r="H1452" s="53">
        <v>2</v>
      </c>
      <c r="J1452" s="10" t="str">
        <f>VLOOKUP(N1452,'BANG THAM CHIEU'!C:E,2,0)</f>
        <v>MA1.2</v>
      </c>
      <c r="K1452" s="590">
        <f>VLOOKUP(G1452,'BANG THAM CHIEU'!$E$4:F2511,2,0)*H1452</f>
        <v>5662000</v>
      </c>
      <c r="L1452" s="598">
        <f t="shared" si="24"/>
        <v>243.98862363181937</v>
      </c>
      <c r="N1452" s="11" t="s">
        <v>7626</v>
      </c>
      <c r="O1452" s="527">
        <v>44417</v>
      </c>
      <c r="P1452" s="529" t="s">
        <v>10665</v>
      </c>
      <c r="Q1452" s="122" t="s">
        <v>11066</v>
      </c>
      <c r="R1452" s="123">
        <v>8</v>
      </c>
      <c r="S1452" s="122" t="s">
        <v>7615</v>
      </c>
      <c r="T1452" s="396" t="s">
        <v>11068</v>
      </c>
      <c r="V1452"/>
    </row>
    <row r="1453" spans="1:22" x14ac:dyDescent="0.25">
      <c r="A1453" s="31">
        <v>3848</v>
      </c>
      <c r="B1453" s="33" t="s">
        <v>300</v>
      </c>
      <c r="D1453" s="34" t="s">
        <v>301</v>
      </c>
      <c r="E1453" s="35" t="s">
        <v>10</v>
      </c>
      <c r="G1453" s="372" t="str">
        <f>VLOOKUP(N1453,'BANG THAM CHIEU'!C:E,3,0)</f>
        <v>O-VX5</v>
      </c>
      <c r="H1453" s="53">
        <v>1</v>
      </c>
      <c r="J1453" s="10" t="str">
        <f>VLOOKUP(N1453,'BANG THAM CHIEU'!C:E,2,0)</f>
        <v>MB1.1</v>
      </c>
      <c r="K1453" s="590">
        <f>VLOOKUP(G1453,'BANG THAM CHIEU'!$E$4:F2512,2,0)*H1453</f>
        <v>250000</v>
      </c>
      <c r="L1453" s="598">
        <f t="shared" si="24"/>
        <v>10.773075928639145</v>
      </c>
      <c r="N1453" s="11" t="s">
        <v>6594</v>
      </c>
      <c r="O1453" s="527">
        <v>44417</v>
      </c>
      <c r="P1453" s="529" t="s">
        <v>10665</v>
      </c>
      <c r="Q1453" s="122" t="s">
        <v>11066</v>
      </c>
      <c r="R1453" s="123">
        <v>8</v>
      </c>
      <c r="S1453" s="122" t="s">
        <v>7615</v>
      </c>
      <c r="T1453" s="396" t="s">
        <v>11068</v>
      </c>
      <c r="V1453"/>
    </row>
    <row r="1454" spans="1:22" x14ac:dyDescent="0.25">
      <c r="A1454" s="31">
        <v>3848</v>
      </c>
      <c r="B1454" s="33" t="s">
        <v>300</v>
      </c>
      <c r="D1454" s="34" t="s">
        <v>301</v>
      </c>
      <c r="E1454" s="35" t="s">
        <v>10</v>
      </c>
      <c r="G1454" s="372" t="str">
        <f>VLOOKUP(N1454,'BANG THAM CHIEU'!C:E,3,0)</f>
        <v>T-KS</v>
      </c>
      <c r="H1454" s="53">
        <v>2</v>
      </c>
      <c r="J1454" s="10" t="str">
        <f>VLOOKUP(N1454,'BANG THAM CHIEU'!C:E,2,0)</f>
        <v>MB4.1</v>
      </c>
      <c r="K1454" s="590">
        <f>VLOOKUP(G1454,'BANG THAM CHIEU'!$E$4:F2462,2,0)*H1454</f>
        <v>320000</v>
      </c>
      <c r="L1454" s="598">
        <f t="shared" si="22"/>
        <v>13.789537188658105</v>
      </c>
      <c r="N1454" s="11" t="s">
        <v>11070</v>
      </c>
      <c r="O1454" s="527">
        <v>44417</v>
      </c>
      <c r="P1454" s="529" t="s">
        <v>10665</v>
      </c>
      <c r="Q1454" s="122" t="s">
        <v>11066</v>
      </c>
      <c r="R1454" s="123">
        <v>8</v>
      </c>
      <c r="S1454" s="122" t="s">
        <v>7619</v>
      </c>
      <c r="T1454" s="396"/>
      <c r="V1454"/>
    </row>
    <row r="1455" spans="1:22" x14ac:dyDescent="0.25">
      <c r="A1455" s="31">
        <v>3848</v>
      </c>
      <c r="B1455" s="33" t="s">
        <v>300</v>
      </c>
      <c r="D1455" s="34" t="s">
        <v>301</v>
      </c>
      <c r="E1455" s="35" t="s">
        <v>10</v>
      </c>
      <c r="G1455" s="372" t="str">
        <f>VLOOKUP(N1455,'BANG THAM CHIEU'!C:E,3,0)</f>
        <v>T-KS12</v>
      </c>
      <c r="H1455" s="53">
        <v>1</v>
      </c>
      <c r="J1455" s="10" t="str">
        <f>VLOOKUP(N1455,'BANG THAM CHIEU'!C:E,2,0)</f>
        <v>MB4.1</v>
      </c>
      <c r="K1455" s="590">
        <f>VLOOKUP(G1455,'BANG THAM CHIEU'!$E$4:F2463,2,0)*H1455</f>
        <v>70000</v>
      </c>
      <c r="L1455" s="598">
        <f t="shared" si="22"/>
        <v>3.0164612600189606</v>
      </c>
      <c r="N1455" s="11" t="s">
        <v>9891</v>
      </c>
      <c r="O1455" s="527">
        <v>44417</v>
      </c>
      <c r="P1455" s="529" t="s">
        <v>10665</v>
      </c>
      <c r="Q1455" s="122" t="s">
        <v>11066</v>
      </c>
      <c r="R1455" s="123">
        <v>8</v>
      </c>
      <c r="S1455" s="122" t="s">
        <v>7619</v>
      </c>
      <c r="T1455" s="396"/>
      <c r="V1455"/>
    </row>
    <row r="1456" spans="1:22" x14ac:dyDescent="0.25">
      <c r="A1456" s="31">
        <v>3848</v>
      </c>
      <c r="B1456" s="33" t="s">
        <v>300</v>
      </c>
      <c r="D1456" s="34" t="s">
        <v>301</v>
      </c>
      <c r="E1456" s="35" t="s">
        <v>10</v>
      </c>
      <c r="G1456" s="372" t="str">
        <f>VLOOKUP(N1456,'BANG THAM CHIEU'!C:E,3,0)</f>
        <v>10x200x260</v>
      </c>
      <c r="H1456" s="53">
        <v>1</v>
      </c>
      <c r="J1456" s="10" t="str">
        <f>VLOOKUP(N1456,'BANG THAM CHIEU'!C:E,2,0)</f>
        <v>MB4.1</v>
      </c>
      <c r="K1456" s="590">
        <f>VLOOKUP(G1456,'BANG THAM CHIEU'!$E$4:F2464,2,0)*H1456</f>
        <v>53000</v>
      </c>
      <c r="L1456" s="598">
        <f t="shared" si="22"/>
        <v>2.2838920968714986</v>
      </c>
      <c r="N1456" s="11" t="s">
        <v>7427</v>
      </c>
      <c r="O1456" s="527">
        <v>44418</v>
      </c>
      <c r="P1456" s="529" t="s">
        <v>10665</v>
      </c>
      <c r="Q1456" s="122" t="s">
        <v>11066</v>
      </c>
      <c r="R1456" s="123">
        <v>8</v>
      </c>
      <c r="S1456" s="122" t="s">
        <v>7620</v>
      </c>
      <c r="T1456" s="396" t="s">
        <v>10281</v>
      </c>
      <c r="V1456"/>
    </row>
    <row r="1457" spans="1:22" x14ac:dyDescent="0.25">
      <c r="A1457" s="31">
        <v>3848</v>
      </c>
      <c r="B1457" s="33" t="s">
        <v>300</v>
      </c>
      <c r="D1457" s="34" t="s">
        <v>301</v>
      </c>
      <c r="E1457" s="35" t="s">
        <v>10</v>
      </c>
      <c r="G1457" s="372" t="str">
        <f>VLOOKUP(N1457,'BANG THAM CHIEU'!C:E,3,0)</f>
        <v>TKN-05</v>
      </c>
      <c r="H1457" s="53">
        <v>10</v>
      </c>
      <c r="J1457" s="10" t="str">
        <f>VLOOKUP(N1457,'BANG THAM CHIEU'!C:E,2,0)</f>
        <v>MKHO</v>
      </c>
      <c r="K1457" s="590">
        <f>VLOOKUP(G1457,'BANG THAM CHIEU'!$E$4:F2465,2,0)*H1457</f>
        <v>25000</v>
      </c>
      <c r="L1457" s="598">
        <f t="shared" si="22"/>
        <v>1.0773075928639144</v>
      </c>
      <c r="N1457" s="31" t="s">
        <v>6616</v>
      </c>
      <c r="O1457" s="527">
        <v>44418</v>
      </c>
      <c r="P1457" s="529" t="s">
        <v>10665</v>
      </c>
      <c r="Q1457" s="122" t="s">
        <v>11066</v>
      </c>
      <c r="R1457" s="123">
        <v>8</v>
      </c>
      <c r="S1457" s="122" t="s">
        <v>7620</v>
      </c>
      <c r="T1457" s="396" t="s">
        <v>10281</v>
      </c>
      <c r="V1457"/>
    </row>
    <row r="1458" spans="1:22" x14ac:dyDescent="0.25">
      <c r="A1458" s="31">
        <v>3848</v>
      </c>
      <c r="B1458" s="33" t="s">
        <v>300</v>
      </c>
      <c r="D1458" s="34" t="s">
        <v>301</v>
      </c>
      <c r="E1458" s="35" t="s">
        <v>10</v>
      </c>
      <c r="G1458" s="372" t="str">
        <f>VLOOKUP(N1458,'BANG THAM CHIEU'!C:E,3,0)</f>
        <v>TKN-04</v>
      </c>
      <c r="H1458" s="53">
        <v>10</v>
      </c>
      <c r="J1458" s="10" t="str">
        <f>VLOOKUP(N1458,'BANG THAM CHIEU'!C:E,2,0)</f>
        <v>MKHO</v>
      </c>
      <c r="K1458" s="590">
        <f>VLOOKUP(G1458,'BANG THAM CHIEU'!$E$4:F2466,2,0)*H1458</f>
        <v>20000</v>
      </c>
      <c r="L1458" s="598">
        <f t="shared" si="22"/>
        <v>0.86184607429113158</v>
      </c>
      <c r="N1458" s="11" t="s">
        <v>6617</v>
      </c>
      <c r="O1458" s="527">
        <v>44418</v>
      </c>
      <c r="P1458" s="529" t="s">
        <v>10665</v>
      </c>
      <c r="Q1458" s="122" t="s">
        <v>11066</v>
      </c>
      <c r="R1458" s="123">
        <v>8</v>
      </c>
      <c r="S1458" s="122" t="s">
        <v>7620</v>
      </c>
      <c r="T1458" s="396" t="s">
        <v>10281</v>
      </c>
      <c r="V1458"/>
    </row>
    <row r="1459" spans="1:22" x14ac:dyDescent="0.25">
      <c r="A1459" s="31">
        <v>3848</v>
      </c>
      <c r="B1459" s="33" t="s">
        <v>300</v>
      </c>
      <c r="D1459" s="34" t="s">
        <v>301</v>
      </c>
      <c r="E1459" s="35" t="s">
        <v>10</v>
      </c>
      <c r="G1459" s="372" t="str">
        <f>VLOOKUP(N1459,'BANG THAM CHIEU'!C:E,3,0)</f>
        <v>TKN-6</v>
      </c>
      <c r="H1459" s="53">
        <v>10</v>
      </c>
      <c r="J1459" s="10" t="str">
        <f>VLOOKUP(N1459,'BANG THAM CHIEU'!C:E,2,0)</f>
        <v>MKHO</v>
      </c>
      <c r="K1459" s="590">
        <f>VLOOKUP(G1459,'BANG THAM CHIEU'!$E$4:F2467,2,0)*H1459</f>
        <v>20000</v>
      </c>
      <c r="L1459" s="598">
        <f t="shared" si="22"/>
        <v>0.86184607429113158</v>
      </c>
      <c r="N1459" s="11" t="s">
        <v>6614</v>
      </c>
      <c r="O1459" s="527">
        <v>44418</v>
      </c>
      <c r="P1459" s="529" t="s">
        <v>10665</v>
      </c>
      <c r="Q1459" s="122" t="s">
        <v>11066</v>
      </c>
      <c r="R1459" s="123">
        <v>8</v>
      </c>
      <c r="S1459" s="122" t="s">
        <v>7620</v>
      </c>
      <c r="T1459" s="396" t="s">
        <v>10281</v>
      </c>
      <c r="V1459"/>
    </row>
    <row r="1460" spans="1:22" x14ac:dyDescent="0.25">
      <c r="A1460" s="31">
        <v>3848</v>
      </c>
      <c r="B1460" s="33" t="s">
        <v>300</v>
      </c>
      <c r="D1460" s="34" t="s">
        <v>301</v>
      </c>
      <c r="E1460" s="35" t="s">
        <v>10</v>
      </c>
      <c r="G1460" s="372" t="str">
        <f>VLOOKUP(N1460,'BANG THAM CHIEU'!C:E,3,0)</f>
        <v>B1</v>
      </c>
      <c r="H1460" s="53">
        <v>2</v>
      </c>
      <c r="J1460" s="10" t="str">
        <f>VLOOKUP(N1460,'BANG THAM CHIEU'!C:E,2,0)</f>
        <v>MA1.3</v>
      </c>
      <c r="K1460" s="590">
        <f>VLOOKUP(G1460,'BANG THAM CHIEU'!$E$4:F2468,2,0)*H1460</f>
        <v>64000</v>
      </c>
      <c r="L1460" s="598">
        <f t="shared" si="22"/>
        <v>2.7579074377316211</v>
      </c>
      <c r="N1460" s="31" t="s">
        <v>2572</v>
      </c>
      <c r="O1460" s="527">
        <v>44418</v>
      </c>
      <c r="P1460" s="529" t="s">
        <v>10665</v>
      </c>
      <c r="Q1460" s="122" t="s">
        <v>11066</v>
      </c>
      <c r="R1460" s="123">
        <v>8</v>
      </c>
      <c r="S1460" s="122" t="s">
        <v>7620</v>
      </c>
      <c r="T1460" s="396" t="s">
        <v>10281</v>
      </c>
      <c r="V1460"/>
    </row>
    <row r="1461" spans="1:22" x14ac:dyDescent="0.25">
      <c r="A1461" s="31">
        <v>3848</v>
      </c>
      <c r="B1461" s="33" t="s">
        <v>300</v>
      </c>
      <c r="D1461" s="34" t="s">
        <v>301</v>
      </c>
      <c r="E1461" s="35" t="s">
        <v>10</v>
      </c>
      <c r="G1461" s="372" t="str">
        <f>VLOOKUP(N1461,'BANG THAM CHIEU'!C:E,3,0)</f>
        <v>B-014</v>
      </c>
      <c r="H1461" s="53">
        <v>1</v>
      </c>
      <c r="J1461" s="10" t="str">
        <f>VLOOKUP(N1461,'BANG THAM CHIEU'!C:E,2,0)</f>
        <v>MA1.2</v>
      </c>
      <c r="K1461" s="590">
        <f>VLOOKUP(G1461,'BANG THAM CHIEU'!$E$4:F2469,2,0)*H1461</f>
        <v>60000</v>
      </c>
      <c r="L1461" s="598">
        <f t="shared" si="22"/>
        <v>2.585538222873395</v>
      </c>
      <c r="N1461" s="31" t="s">
        <v>4448</v>
      </c>
      <c r="O1461" s="527">
        <v>44418</v>
      </c>
      <c r="P1461" s="529" t="s">
        <v>10665</v>
      </c>
      <c r="Q1461" s="122" t="s">
        <v>11066</v>
      </c>
      <c r="R1461" s="123">
        <v>8</v>
      </c>
      <c r="S1461" s="122" t="s">
        <v>7619</v>
      </c>
      <c r="T1461" s="396" t="s">
        <v>11074</v>
      </c>
      <c r="V1461"/>
    </row>
    <row r="1462" spans="1:22" ht="45" x14ac:dyDescent="0.25">
      <c r="A1462" s="31">
        <v>3848</v>
      </c>
      <c r="B1462" s="33" t="s">
        <v>300</v>
      </c>
      <c r="D1462" s="34" t="s">
        <v>301</v>
      </c>
      <c r="E1462" s="35" t="s">
        <v>10</v>
      </c>
      <c r="G1462" s="372" t="str">
        <f>VLOOKUP(N1462,'BANG THAM CHIEU'!C:E,3,0)</f>
        <v>E-2x1.5</v>
      </c>
      <c r="H1462" s="53">
        <v>1</v>
      </c>
      <c r="J1462" s="10" t="str">
        <f>VLOOKUP(N1462,'BANG THAM CHIEU'!C:E,2,0)</f>
        <v>MC1.2</v>
      </c>
      <c r="K1462" s="590">
        <f>VLOOKUP(G1462,'BANG THAM CHIEU'!$E$4:F2470,2,0)*H1462</f>
        <v>778554</v>
      </c>
      <c r="L1462" s="598">
        <f t="shared" si="22"/>
        <v>33.549685426182883</v>
      </c>
      <c r="N1462" s="151" t="s">
        <v>7902</v>
      </c>
      <c r="O1462" s="527">
        <v>44418</v>
      </c>
      <c r="P1462" s="529" t="s">
        <v>10665</v>
      </c>
      <c r="Q1462" s="122" t="s">
        <v>11066</v>
      </c>
      <c r="R1462" s="123">
        <v>8</v>
      </c>
      <c r="S1462" s="122" t="s">
        <v>7619</v>
      </c>
      <c r="T1462" s="396" t="s">
        <v>11076</v>
      </c>
      <c r="V1462"/>
    </row>
    <row r="1463" spans="1:22" x14ac:dyDescent="0.25">
      <c r="A1463" s="31">
        <v>3848</v>
      </c>
      <c r="B1463" s="33" t="s">
        <v>300</v>
      </c>
      <c r="D1463" s="34" t="s">
        <v>301</v>
      </c>
      <c r="E1463" s="35" t="s">
        <v>10</v>
      </c>
      <c r="G1463" s="372" t="str">
        <f>VLOOKUP(N1463,'BANG THAM CHIEU'!C:E,3,0)</f>
        <v>MK52</v>
      </c>
      <c r="H1463" s="53">
        <v>1</v>
      </c>
      <c r="J1463" s="10" t="str">
        <f>VLOOKUP(N1463,'BANG THAM CHIEU'!C:E,2,0)</f>
        <v>MB4.1</v>
      </c>
      <c r="K1463" s="590">
        <f>VLOOKUP(G1463,'BANG THAM CHIEU'!$E$4:F2471,2,0)*H1463</f>
        <v>170000</v>
      </c>
      <c r="L1463" s="598">
        <f t="shared" si="22"/>
        <v>7.3256916314746183</v>
      </c>
      <c r="N1463" s="31" t="s">
        <v>9000</v>
      </c>
      <c r="O1463" s="527">
        <v>44419</v>
      </c>
      <c r="P1463" s="529" t="s">
        <v>10665</v>
      </c>
      <c r="Q1463" s="122" t="s">
        <v>11066</v>
      </c>
      <c r="R1463" s="123">
        <v>8</v>
      </c>
      <c r="S1463" s="122" t="s">
        <v>10114</v>
      </c>
      <c r="T1463" s="396" t="s">
        <v>11082</v>
      </c>
      <c r="V1463"/>
    </row>
    <row r="1464" spans="1:22" x14ac:dyDescent="0.25">
      <c r="A1464" s="31">
        <v>3848</v>
      </c>
      <c r="B1464" s="33" t="s">
        <v>300</v>
      </c>
      <c r="D1464" s="34" t="s">
        <v>301</v>
      </c>
      <c r="E1464" s="35" t="s">
        <v>10</v>
      </c>
      <c r="G1464" s="372" t="str">
        <f>VLOOKUP(N1464,'BANG THAM CHIEU'!C:E,3,0)</f>
        <v>E-6A-220V</v>
      </c>
      <c r="H1464" s="53">
        <v>10</v>
      </c>
      <c r="J1464" s="10" t="str">
        <f>VLOOKUP(N1464,'BANG THAM CHIEU'!C:E,2,0)</f>
        <v>MB3.1</v>
      </c>
      <c r="K1464" s="590">
        <f>VLOOKUP(G1464,'BANG THAM CHIEU'!$E$4:F2472,2,0)*H1464</f>
        <v>108420</v>
      </c>
      <c r="L1464" s="598">
        <f t="shared" si="22"/>
        <v>4.6720675687322242</v>
      </c>
      <c r="N1464" s="31" t="s">
        <v>9648</v>
      </c>
      <c r="O1464" s="527">
        <v>44419</v>
      </c>
      <c r="P1464" s="529" t="s">
        <v>10665</v>
      </c>
      <c r="Q1464" s="122" t="s">
        <v>11066</v>
      </c>
      <c r="R1464" s="123">
        <v>8</v>
      </c>
      <c r="S1464" s="122" t="s">
        <v>10114</v>
      </c>
      <c r="T1464" s="396" t="s">
        <v>11082</v>
      </c>
      <c r="V1464"/>
    </row>
    <row r="1465" spans="1:22" x14ac:dyDescent="0.25">
      <c r="A1465" s="31">
        <v>3848</v>
      </c>
      <c r="B1465" s="33" t="s">
        <v>300</v>
      </c>
      <c r="D1465" s="34" t="s">
        <v>301</v>
      </c>
      <c r="E1465" s="35" t="s">
        <v>10</v>
      </c>
      <c r="G1465" s="372" t="str">
        <f>VLOOKUP(N1465,'BANG THAM CHIEU'!C:E,3,0)</f>
        <v>B-4</v>
      </c>
      <c r="H1465" s="53">
        <v>2</v>
      </c>
      <c r="J1465" s="10" t="str">
        <f>VLOOKUP(N1465,'BANG THAM CHIEU'!C:E,2,0)</f>
        <v>MA1.2</v>
      </c>
      <c r="K1465" s="590">
        <f>VLOOKUP(G1465,'BANG THAM CHIEU'!$E$4:F2473,2,0)*H1465</f>
        <v>404000</v>
      </c>
      <c r="L1465" s="598">
        <f t="shared" ref="L1465:L1515" si="25">K1465/23206</f>
        <v>17.409290700680859</v>
      </c>
      <c r="N1465" s="31" t="s">
        <v>8817</v>
      </c>
      <c r="O1465" s="527">
        <v>44419</v>
      </c>
      <c r="P1465" s="529" t="s">
        <v>10665</v>
      </c>
      <c r="Q1465" s="122" t="s">
        <v>11066</v>
      </c>
      <c r="R1465" s="123">
        <v>8</v>
      </c>
      <c r="S1465" s="122" t="s">
        <v>8816</v>
      </c>
      <c r="T1465" s="396" t="s">
        <v>11083</v>
      </c>
      <c r="V1465"/>
    </row>
    <row r="1466" spans="1:22" x14ac:dyDescent="0.25">
      <c r="A1466" s="31">
        <v>3848</v>
      </c>
      <c r="B1466" s="33" t="s">
        <v>300</v>
      </c>
      <c r="D1466" s="34" t="s">
        <v>301</v>
      </c>
      <c r="E1466" s="35" t="s">
        <v>10</v>
      </c>
      <c r="G1466" s="372" t="str">
        <f>VLOOKUP(N1466,'BANG THAM CHIEU'!C:E,3,0)</f>
        <v>MXNRN27</v>
      </c>
      <c r="H1466" s="53">
        <v>5</v>
      </c>
      <c r="J1466" s="10" t="str">
        <f>VLOOKUP(N1466,'BANG THAM CHIEU'!C:E,2,0)</f>
        <v>MB1.2</v>
      </c>
      <c r="K1466" s="590">
        <f>VLOOKUP(G1466,'BANG THAM CHIEU'!$E$4:F2474,2,0)*H1466</f>
        <v>45000</v>
      </c>
      <c r="L1466" s="598">
        <f t="shared" si="25"/>
        <v>1.939153667155046</v>
      </c>
      <c r="N1466" s="31" t="s">
        <v>7436</v>
      </c>
      <c r="O1466" s="527">
        <v>44425</v>
      </c>
      <c r="P1466" s="529" t="s">
        <v>10665</v>
      </c>
      <c r="Q1466" s="122" t="s">
        <v>11087</v>
      </c>
      <c r="R1466" s="123">
        <v>8</v>
      </c>
      <c r="S1466" s="122" t="s">
        <v>7619</v>
      </c>
      <c r="T1466" s="396" t="s">
        <v>11089</v>
      </c>
      <c r="V1466"/>
    </row>
    <row r="1467" spans="1:22" x14ac:dyDescent="0.25">
      <c r="A1467" s="31">
        <v>3848</v>
      </c>
      <c r="B1467" s="33" t="s">
        <v>300</v>
      </c>
      <c r="D1467" s="34" t="s">
        <v>301</v>
      </c>
      <c r="E1467" s="35" t="s">
        <v>10</v>
      </c>
      <c r="G1467" s="372" t="str">
        <f>VLOOKUP(N1467,'BANG THAM CHIEU'!C:E,3,0)</f>
        <v>METSECT5CC020</v>
      </c>
      <c r="H1467" s="53">
        <v>3</v>
      </c>
      <c r="J1467" s="10" t="str">
        <f>VLOOKUP(N1467,'BANG THAM CHIEU'!C:E,2,0)</f>
        <v>MB3.1</v>
      </c>
      <c r="K1467" s="590">
        <f>VLOOKUP(G1467,'BANG THAM CHIEU'!$E$4:F2475,2,0)*H1467</f>
        <v>2004483</v>
      </c>
      <c r="L1467" s="598">
        <f t="shared" si="25"/>
        <v>86.377790226665525</v>
      </c>
      <c r="N1467" s="31" t="s">
        <v>2595</v>
      </c>
      <c r="O1467" s="527">
        <v>44427</v>
      </c>
      <c r="P1467" s="529" t="s">
        <v>10665</v>
      </c>
      <c r="Q1467" s="122" t="s">
        <v>11087</v>
      </c>
      <c r="R1467" s="123">
        <v>8</v>
      </c>
      <c r="S1467" s="122" t="s">
        <v>9850</v>
      </c>
      <c r="T1467" s="396" t="s">
        <v>11092</v>
      </c>
      <c r="V1467"/>
    </row>
    <row r="1468" spans="1:22" x14ac:dyDescent="0.25">
      <c r="A1468" s="31">
        <v>3848</v>
      </c>
      <c r="B1468" s="33" t="s">
        <v>300</v>
      </c>
      <c r="D1468" s="34" t="s">
        <v>301</v>
      </c>
      <c r="E1468" s="35" t="s">
        <v>10</v>
      </c>
      <c r="G1468" s="372" t="str">
        <f>VLOOKUP(N1468,'BANG THAM CHIEU'!C:E,3,0)</f>
        <v>O-VX2</v>
      </c>
      <c r="H1468" s="53">
        <v>1</v>
      </c>
      <c r="J1468" s="10" t="str">
        <f>VLOOKUP(N1468,'BANG THAM CHIEU'!C:E,2,0)</f>
        <v>MB1.1</v>
      </c>
      <c r="K1468" s="590">
        <f>VLOOKUP(G1468,'BANG THAM CHIEU'!$E$4:F2476,2,0)*H1468</f>
        <v>75000</v>
      </c>
      <c r="L1468" s="598">
        <f t="shared" si="25"/>
        <v>3.2319227785917435</v>
      </c>
      <c r="N1468" s="11" t="s">
        <v>7300</v>
      </c>
      <c r="O1468" s="527">
        <v>44427</v>
      </c>
      <c r="P1468" s="529" t="s">
        <v>10665</v>
      </c>
      <c r="Q1468" s="122" t="s">
        <v>11087</v>
      </c>
      <c r="R1468" s="123">
        <v>8</v>
      </c>
      <c r="S1468" s="122" t="s">
        <v>7619</v>
      </c>
      <c r="T1468" s="396" t="s">
        <v>11093</v>
      </c>
      <c r="V1468"/>
    </row>
    <row r="1469" spans="1:22" x14ac:dyDescent="0.25">
      <c r="A1469" s="31">
        <v>3848</v>
      </c>
      <c r="B1469" s="33" t="s">
        <v>300</v>
      </c>
      <c r="D1469" s="34" t="s">
        <v>301</v>
      </c>
      <c r="E1469" s="35" t="s">
        <v>10</v>
      </c>
      <c r="G1469" s="372" t="str">
        <f>VLOOKUP(N1469,'BANG THAM CHIEU'!C:E,3,0)</f>
        <v>SP-2012</v>
      </c>
      <c r="H1469" s="53">
        <v>3</v>
      </c>
      <c r="J1469" s="10" t="str">
        <f>VLOOKUP(N1469,'BANG THAM CHIEU'!C:E,2,0)</f>
        <v>MA1.6</v>
      </c>
      <c r="K1469" s="590">
        <f>VLOOKUP(G1469,'BANG THAM CHIEU'!$E$4:F2477,2,0)*H1469</f>
        <v>6720000</v>
      </c>
      <c r="L1469" s="598">
        <f t="shared" si="25"/>
        <v>289.58028096182022</v>
      </c>
      <c r="N1469" s="31" t="s">
        <v>7338</v>
      </c>
      <c r="O1469" s="527">
        <v>44427</v>
      </c>
      <c r="P1469" s="529" t="s">
        <v>10665</v>
      </c>
      <c r="Q1469" s="122" t="s">
        <v>11087</v>
      </c>
      <c r="R1469" s="123">
        <v>8</v>
      </c>
      <c r="S1469" s="122" t="s">
        <v>7615</v>
      </c>
      <c r="T1469" s="396"/>
      <c r="V1469"/>
    </row>
    <row r="1470" spans="1:22" x14ac:dyDescent="0.25">
      <c r="A1470" s="31">
        <v>3848</v>
      </c>
      <c r="B1470" s="33" t="s">
        <v>300</v>
      </c>
      <c r="D1470" s="34" t="s">
        <v>301</v>
      </c>
      <c r="E1470" s="35" t="s">
        <v>10</v>
      </c>
      <c r="G1470" s="372" t="str">
        <f>VLOOKUP(N1470,'BANG THAM CHIEU'!C:E,3,0)</f>
        <v>B1</v>
      </c>
      <c r="H1470" s="53">
        <v>2</v>
      </c>
      <c r="J1470" s="10" t="str">
        <f>VLOOKUP(N1470,'BANG THAM CHIEU'!C:E,2,0)</f>
        <v>MA1.3</v>
      </c>
      <c r="K1470" s="590">
        <f>VLOOKUP(G1470,'BANG THAM CHIEU'!$E$4:F2478,2,0)*H1470</f>
        <v>64000</v>
      </c>
      <c r="L1470" s="598">
        <f t="shared" si="25"/>
        <v>2.7579074377316211</v>
      </c>
      <c r="N1470" s="31" t="s">
        <v>2572</v>
      </c>
      <c r="O1470" s="527">
        <v>44427</v>
      </c>
      <c r="P1470" s="529" t="s">
        <v>10665</v>
      </c>
      <c r="Q1470" s="122" t="s">
        <v>11087</v>
      </c>
      <c r="R1470" s="123">
        <v>8</v>
      </c>
      <c r="S1470" s="122" t="s">
        <v>7615</v>
      </c>
      <c r="T1470" s="396"/>
      <c r="V1470"/>
    </row>
    <row r="1471" spans="1:22" x14ac:dyDescent="0.25">
      <c r="A1471" s="31">
        <v>3848</v>
      </c>
      <c r="B1471" s="33" t="s">
        <v>300</v>
      </c>
      <c r="D1471" s="34" t="s">
        <v>301</v>
      </c>
      <c r="E1471" s="35" t="s">
        <v>10</v>
      </c>
      <c r="G1471" s="372" t="str">
        <f>VLOOKUP(N1471,'BANG THAM CHIEU'!C:E,3,0)</f>
        <v>M8X120</v>
      </c>
      <c r="H1471" s="53">
        <v>30</v>
      </c>
      <c r="J1471" s="10" t="str">
        <f>VLOOKUP(N1471,'BANG THAM CHIEU'!C:E,2,0)</f>
        <v>MB1.1</v>
      </c>
      <c r="K1471" s="590">
        <f>VLOOKUP(G1471,'BANG THAM CHIEU'!$E$4:F2479,2,0)*H1471</f>
        <v>75000</v>
      </c>
      <c r="L1471" s="598">
        <f t="shared" si="25"/>
        <v>3.2319227785917435</v>
      </c>
      <c r="N1471" s="11" t="s">
        <v>6991</v>
      </c>
      <c r="O1471" s="527">
        <v>44427</v>
      </c>
      <c r="P1471" s="529" t="s">
        <v>10665</v>
      </c>
      <c r="Q1471" s="122" t="s">
        <v>11087</v>
      </c>
      <c r="R1471" s="123">
        <v>8</v>
      </c>
      <c r="S1471" s="122" t="s">
        <v>7615</v>
      </c>
      <c r="T1471" s="396"/>
      <c r="V1471"/>
    </row>
    <row r="1472" spans="1:22" x14ac:dyDescent="0.25">
      <c r="A1472" s="31">
        <v>3848</v>
      </c>
      <c r="B1472" s="33" t="s">
        <v>300</v>
      </c>
      <c r="D1472" s="34" t="s">
        <v>301</v>
      </c>
      <c r="E1472" s="35" t="s">
        <v>10</v>
      </c>
      <c r="G1472" s="372" t="str">
        <f>VLOOKUP(N1472,'BANG THAM CHIEU'!C:E,3,0)</f>
        <v>B-044</v>
      </c>
      <c r="H1472" s="53">
        <v>1</v>
      </c>
      <c r="J1472" s="10" t="str">
        <f>VLOOKUP(N1472,'BANG THAM CHIEU'!C:E,2,0)</f>
        <v>MA2.3</v>
      </c>
      <c r="K1472" s="590">
        <f>VLOOKUP(G1472,'BANG THAM CHIEU'!$E$4:F2480,2,0)*H1472</f>
        <v>171000</v>
      </c>
      <c r="L1472" s="598">
        <f t="shared" si="25"/>
        <v>7.3687839351891755</v>
      </c>
      <c r="N1472" s="31" t="s">
        <v>4546</v>
      </c>
      <c r="O1472" s="527">
        <v>44427</v>
      </c>
      <c r="P1472" s="529" t="s">
        <v>10665</v>
      </c>
      <c r="Q1472" s="122" t="s">
        <v>11087</v>
      </c>
      <c r="R1472" s="123">
        <v>8</v>
      </c>
      <c r="S1472" s="122" t="s">
        <v>7616</v>
      </c>
      <c r="T1472" s="396" t="s">
        <v>9733</v>
      </c>
      <c r="V1472"/>
    </row>
    <row r="1473" spans="1:22" x14ac:dyDescent="0.25">
      <c r="A1473" s="31">
        <v>3848</v>
      </c>
      <c r="B1473" s="33" t="s">
        <v>300</v>
      </c>
      <c r="D1473" s="34" t="s">
        <v>301</v>
      </c>
      <c r="E1473" s="35" t="s">
        <v>10</v>
      </c>
      <c r="G1473" s="372" t="str">
        <f>VLOOKUP(N1473,'BANG THAM CHIEU'!C:E,3,0)</f>
        <v>LRD22</v>
      </c>
      <c r="H1473" s="53">
        <v>4</v>
      </c>
      <c r="J1473" s="10" t="str">
        <f>VLOOKUP(N1473,'BANG THAM CHIEU'!C:E,2,0)</f>
        <v>MB3.1</v>
      </c>
      <c r="K1473" s="590">
        <f>VLOOKUP(G1473,'BANG THAM CHIEU'!$E$4:F2481,2,0)*H1473</f>
        <v>1440000</v>
      </c>
      <c r="L1473" s="598">
        <f t="shared" si="25"/>
        <v>62.052917348961472</v>
      </c>
      <c r="N1473" s="31" t="s">
        <v>8685</v>
      </c>
      <c r="O1473" s="527">
        <v>44427</v>
      </c>
      <c r="P1473" s="529" t="s">
        <v>10665</v>
      </c>
      <c r="Q1473" s="122" t="s">
        <v>11087</v>
      </c>
      <c r="R1473" s="123">
        <v>8</v>
      </c>
      <c r="S1473" s="122" t="s">
        <v>10118</v>
      </c>
      <c r="T1473" s="396" t="s">
        <v>11109</v>
      </c>
      <c r="V1473"/>
    </row>
    <row r="1474" spans="1:22" x14ac:dyDescent="0.25">
      <c r="A1474" s="31">
        <v>3848</v>
      </c>
      <c r="B1474" s="33" t="s">
        <v>300</v>
      </c>
      <c r="D1474" s="34" t="s">
        <v>301</v>
      </c>
      <c r="E1474" s="35" t="s">
        <v>10</v>
      </c>
      <c r="G1474" s="372" t="str">
        <f>VLOOKUP(N1474,'BANG THAM CHIEU'!C:E,3,0)</f>
        <v>T-KS12</v>
      </c>
      <c r="H1474" s="53">
        <v>1</v>
      </c>
      <c r="J1474" s="10" t="str">
        <f>VLOOKUP(N1474,'BANG THAM CHIEU'!C:E,2,0)</f>
        <v>MB4.1</v>
      </c>
      <c r="K1474" s="590">
        <f>VLOOKUP(G1474,'BANG THAM CHIEU'!$E$4:F2482,2,0)*H1474</f>
        <v>70000</v>
      </c>
      <c r="L1474" s="598">
        <f t="shared" si="25"/>
        <v>3.0164612600189606</v>
      </c>
      <c r="N1474" s="31" t="s">
        <v>9891</v>
      </c>
      <c r="O1474" s="527">
        <v>44429</v>
      </c>
      <c r="P1474" s="529" t="s">
        <v>10665</v>
      </c>
      <c r="Q1474" s="122" t="s">
        <v>11087</v>
      </c>
      <c r="R1474" s="123">
        <v>8</v>
      </c>
      <c r="S1474" s="122" t="s">
        <v>11115</v>
      </c>
      <c r="T1474" s="396" t="s">
        <v>8693</v>
      </c>
      <c r="V1474"/>
    </row>
    <row r="1475" spans="1:22" x14ac:dyDescent="0.25">
      <c r="A1475" s="31">
        <v>3848</v>
      </c>
      <c r="B1475" s="33" t="s">
        <v>300</v>
      </c>
      <c r="D1475" s="34" t="s">
        <v>301</v>
      </c>
      <c r="E1475" s="35" t="s">
        <v>10</v>
      </c>
      <c r="G1475" s="372" t="str">
        <f>VLOOKUP(N1475,'BANG THAM CHIEU'!C:E,3,0)</f>
        <v>B-023</v>
      </c>
      <c r="H1475" s="53">
        <v>12</v>
      </c>
      <c r="J1475" s="10" t="str">
        <f>VLOOKUP(N1475,'BANG THAM CHIEU'!C:E,2,0)</f>
        <v>MA1.3</v>
      </c>
      <c r="K1475" s="590">
        <f>VLOOKUP(G1475,'BANG THAM CHIEU'!$E$4:F2483,2,0)*H1475</f>
        <v>384000</v>
      </c>
      <c r="L1475" s="598">
        <f t="shared" si="25"/>
        <v>16.547444626389726</v>
      </c>
      <c r="N1475" s="31" t="s">
        <v>2569</v>
      </c>
      <c r="O1475" s="527">
        <v>44429</v>
      </c>
      <c r="P1475" s="529" t="s">
        <v>10665</v>
      </c>
      <c r="Q1475" s="122" t="s">
        <v>11087</v>
      </c>
      <c r="R1475" s="123">
        <v>8</v>
      </c>
      <c r="S1475" s="122" t="s">
        <v>10118</v>
      </c>
      <c r="T1475" s="396" t="s">
        <v>11116</v>
      </c>
      <c r="V1475"/>
    </row>
    <row r="1476" spans="1:22" x14ac:dyDescent="0.25">
      <c r="A1476" s="31">
        <v>3848</v>
      </c>
      <c r="B1476" s="33" t="s">
        <v>300</v>
      </c>
      <c r="D1476" s="34" t="s">
        <v>301</v>
      </c>
      <c r="E1476" s="35" t="s">
        <v>10</v>
      </c>
      <c r="G1476" s="372" t="str">
        <f>VLOOKUP(N1476,'BANG THAM CHIEU'!C:E,3,0)</f>
        <v>RM22TR33</v>
      </c>
      <c r="H1476" s="53">
        <v>1</v>
      </c>
      <c r="J1476" s="10" t="str">
        <f>VLOOKUP(N1476,'BANG THAM CHIEU'!C:E,2,0)</f>
        <v>MB3.1</v>
      </c>
      <c r="K1476" s="590">
        <f>VLOOKUP(G1476,'BANG THAM CHIEU'!$E$4:F2484,2,0)*H1476</f>
        <v>1750000</v>
      </c>
      <c r="L1476" s="598">
        <f t="shared" si="25"/>
        <v>75.411531500474013</v>
      </c>
      <c r="N1476" s="31" t="s">
        <v>6125</v>
      </c>
      <c r="O1476" s="527">
        <v>44429</v>
      </c>
      <c r="P1476" s="529" t="s">
        <v>10665</v>
      </c>
      <c r="Q1476" s="122" t="s">
        <v>11087</v>
      </c>
      <c r="R1476" s="123">
        <v>8</v>
      </c>
      <c r="S1476" s="122" t="s">
        <v>9347</v>
      </c>
      <c r="T1476" s="396" t="s">
        <v>11121</v>
      </c>
      <c r="V1476"/>
    </row>
    <row r="1477" spans="1:22" x14ac:dyDescent="0.25">
      <c r="A1477" s="31">
        <v>3848</v>
      </c>
      <c r="B1477" s="33" t="s">
        <v>300</v>
      </c>
      <c r="D1477" s="34" t="s">
        <v>301</v>
      </c>
      <c r="E1477" s="35" t="s">
        <v>10</v>
      </c>
      <c r="G1477" s="372" t="str">
        <f>VLOOKUP(N1477,'BANG THAM CHIEU'!C:E,3,0)</f>
        <v>B-AL6</v>
      </c>
      <c r="H1477" s="53">
        <v>1</v>
      </c>
      <c r="J1477" s="10" t="str">
        <f>VLOOKUP(N1477,'BANG THAM CHIEU'!C:E,2,0)</f>
        <v>MA2.2</v>
      </c>
      <c r="K1477" s="590">
        <f>VLOOKUP(G1477,'BANG THAM CHIEU'!$E$4:F2485,2,0)*H1477</f>
        <v>153500</v>
      </c>
      <c r="L1477" s="598">
        <f t="shared" si="25"/>
        <v>6.6146686201844354</v>
      </c>
      <c r="N1477" s="31" t="s">
        <v>4452</v>
      </c>
      <c r="O1477" s="527">
        <v>44431</v>
      </c>
      <c r="P1477" s="529" t="s">
        <v>10665</v>
      </c>
      <c r="Q1477" s="122" t="s">
        <v>11087</v>
      </c>
      <c r="R1477" s="123">
        <v>8</v>
      </c>
      <c r="S1477" s="122" t="s">
        <v>7619</v>
      </c>
      <c r="T1477" s="396" t="s">
        <v>11124</v>
      </c>
      <c r="V1477"/>
    </row>
    <row r="1478" spans="1:22" x14ac:dyDescent="0.25">
      <c r="A1478" s="31">
        <v>3848</v>
      </c>
      <c r="B1478" s="33" t="s">
        <v>300</v>
      </c>
      <c r="D1478" s="34" t="s">
        <v>301</v>
      </c>
      <c r="E1478" s="35" t="s">
        <v>10</v>
      </c>
      <c r="G1478" s="372" t="str">
        <f>VLOOKUP(N1478,'BANG THAM CHIEU'!C:E,3,0)</f>
        <v>B-3</v>
      </c>
      <c r="H1478" s="53">
        <v>1</v>
      </c>
      <c r="J1478" s="10" t="str">
        <f>VLOOKUP(N1478,'BANG THAM CHIEU'!C:E,2,0)</f>
        <v>MA1.2</v>
      </c>
      <c r="K1478" s="590">
        <f>VLOOKUP(G1478,'BANG THAM CHIEU'!$E$4:F2486,2,0)*H1478</f>
        <v>210227</v>
      </c>
      <c r="L1478" s="598">
        <f t="shared" si="25"/>
        <v>9.0591657330000857</v>
      </c>
      <c r="N1478" s="11" t="s">
        <v>3048</v>
      </c>
      <c r="O1478" s="527">
        <v>44431</v>
      </c>
      <c r="P1478" s="529" t="s">
        <v>10665</v>
      </c>
      <c r="Q1478" s="122" t="s">
        <v>11087</v>
      </c>
      <c r="R1478" s="123">
        <v>8</v>
      </c>
      <c r="S1478" s="122" t="s">
        <v>7619</v>
      </c>
      <c r="T1478" s="396" t="s">
        <v>11124</v>
      </c>
      <c r="V1478"/>
    </row>
    <row r="1479" spans="1:22" ht="75" x14ac:dyDescent="0.25">
      <c r="A1479" s="31">
        <v>3848</v>
      </c>
      <c r="B1479" s="33" t="s">
        <v>300</v>
      </c>
      <c r="D1479" s="34" t="s">
        <v>301</v>
      </c>
      <c r="E1479" s="35" t="s">
        <v>10</v>
      </c>
      <c r="G1479" s="372" t="str">
        <f>VLOOKUP(N1479,'BANG THAM CHIEU'!C:E,3,0)</f>
        <v>ZT984</v>
      </c>
      <c r="H1479" s="53">
        <v>5</v>
      </c>
      <c r="J1479" s="10" t="str">
        <f>VLOOKUP(N1479,'BANG THAM CHIEU'!C:E,2,0)</f>
        <v>MB1.2</v>
      </c>
      <c r="K1479" s="590">
        <f>VLOOKUP(G1479,'BANG THAM CHIEU'!$E$4:F2487,2,0)*H1479</f>
        <v>500000</v>
      </c>
      <c r="L1479" s="598">
        <f t="shared" si="25"/>
        <v>21.546151857278289</v>
      </c>
      <c r="N1479" s="151" t="s">
        <v>7666</v>
      </c>
      <c r="O1479" s="527">
        <v>44431</v>
      </c>
      <c r="P1479" s="529" t="s">
        <v>10665</v>
      </c>
      <c r="Q1479" s="122" t="s">
        <v>11087</v>
      </c>
      <c r="R1479" s="123">
        <v>8</v>
      </c>
      <c r="S1479" s="122" t="s">
        <v>7619</v>
      </c>
      <c r="T1479" s="396" t="s">
        <v>8693</v>
      </c>
      <c r="V1479"/>
    </row>
    <row r="1480" spans="1:22" x14ac:dyDescent="0.25">
      <c r="A1480" s="31">
        <v>3848</v>
      </c>
      <c r="B1480" s="33" t="s">
        <v>300</v>
      </c>
      <c r="D1480" s="34" t="s">
        <v>301</v>
      </c>
      <c r="E1480" s="35" t="s">
        <v>10</v>
      </c>
      <c r="G1480" s="372" t="str">
        <f>VLOOKUP(N1480,'BANG THAM CHIEU'!C:E,3,0)</f>
        <v>BT-01</v>
      </c>
      <c r="H1480" s="53">
        <v>1</v>
      </c>
      <c r="J1480" s="10" t="str">
        <f>VLOOKUP(N1480,'BANG THAM CHIEU'!C:E,2,0)</f>
        <v>MA2.2</v>
      </c>
      <c r="K1480" s="590">
        <f>VLOOKUP(G1480,'BANG THAM CHIEU'!$E$4:F2488,2,0)*H1480</f>
        <v>12000</v>
      </c>
      <c r="L1480" s="598">
        <f t="shared" si="25"/>
        <v>0.51710764457467895</v>
      </c>
      <c r="N1480" s="11" t="s">
        <v>10072</v>
      </c>
      <c r="O1480" s="527">
        <v>44431</v>
      </c>
      <c r="P1480" s="529" t="s">
        <v>10665</v>
      </c>
      <c r="Q1480" s="122" t="s">
        <v>11087</v>
      </c>
      <c r="R1480" s="123">
        <v>8</v>
      </c>
      <c r="S1480" s="122" t="s">
        <v>7619</v>
      </c>
      <c r="T1480" s="396" t="s">
        <v>11124</v>
      </c>
      <c r="V1480"/>
    </row>
    <row r="1481" spans="1:22" x14ac:dyDescent="0.25">
      <c r="A1481" s="31">
        <v>3848</v>
      </c>
      <c r="B1481" s="33" t="s">
        <v>300</v>
      </c>
      <c r="D1481" s="34" t="s">
        <v>301</v>
      </c>
      <c r="E1481" s="35" t="s">
        <v>10</v>
      </c>
      <c r="G1481" s="372" t="str">
        <f>VLOOKUP(N1481,'BANG THAM CHIEU'!C:E,3,0)</f>
        <v>BT-01</v>
      </c>
      <c r="H1481" s="53">
        <v>6</v>
      </c>
      <c r="J1481" s="10" t="str">
        <f>VLOOKUP(N1481,'BANG THAM CHIEU'!C:E,2,0)</f>
        <v>MA2.2</v>
      </c>
      <c r="K1481" s="590">
        <f>VLOOKUP(G1481,'BANG THAM CHIEU'!$E$4:F2433,2,0)</f>
        <v>12000</v>
      </c>
      <c r="L1481" s="598">
        <f t="shared" si="25"/>
        <v>0.51710764457467895</v>
      </c>
      <c r="N1481" s="11" t="s">
        <v>10072</v>
      </c>
      <c r="O1481" s="527">
        <v>44432</v>
      </c>
      <c r="P1481" s="529" t="s">
        <v>10665</v>
      </c>
      <c r="Q1481" s="122" t="s">
        <v>11087</v>
      </c>
      <c r="R1481" s="123">
        <v>8</v>
      </c>
      <c r="S1481" s="122" t="s">
        <v>9357</v>
      </c>
      <c r="T1481" s="396" t="s">
        <v>11136</v>
      </c>
      <c r="V1481"/>
    </row>
    <row r="1482" spans="1:22" x14ac:dyDescent="0.25">
      <c r="A1482" s="31">
        <v>3848</v>
      </c>
      <c r="B1482" s="33" t="s">
        <v>300</v>
      </c>
      <c r="D1482" s="34" t="s">
        <v>301</v>
      </c>
      <c r="E1482" s="35" t="s">
        <v>10</v>
      </c>
      <c r="G1482" s="372" t="str">
        <f>VLOOKUP(N1482,'BANG THAM CHIEU'!C:E,3,0)</f>
        <v>A80</v>
      </c>
      <c r="H1482" s="53">
        <v>10</v>
      </c>
      <c r="J1482" s="10" t="str">
        <f>VLOOKUP(N1482,'BANG THAM CHIEU'!C:E,2,0)</f>
        <v>MKHO</v>
      </c>
      <c r="K1482" s="590">
        <f>VLOOKUP(G1482,'BANG THAM CHIEU'!$E$4:F2434,2,0)</f>
        <v>12902</v>
      </c>
      <c r="L1482" s="598">
        <f t="shared" si="25"/>
        <v>0.55597690252520904</v>
      </c>
      <c r="N1482" s="11" t="s">
        <v>9332</v>
      </c>
      <c r="O1482" s="527">
        <v>44434</v>
      </c>
      <c r="P1482" s="529" t="s">
        <v>10665</v>
      </c>
      <c r="Q1482" s="122" t="s">
        <v>11087</v>
      </c>
      <c r="R1482" s="123">
        <v>8</v>
      </c>
      <c r="S1482" s="122" t="s">
        <v>8816</v>
      </c>
      <c r="T1482" s="396" t="s">
        <v>11137</v>
      </c>
      <c r="V1482"/>
    </row>
    <row r="1483" spans="1:22" x14ac:dyDescent="0.25">
      <c r="A1483" s="31">
        <v>3848</v>
      </c>
      <c r="B1483" s="33" t="s">
        <v>300</v>
      </c>
      <c r="D1483" s="34" t="s">
        <v>301</v>
      </c>
      <c r="E1483" s="35" t="s">
        <v>10</v>
      </c>
      <c r="G1483" s="372" t="str">
        <f>VLOOKUP(N1483,'BANG THAM CHIEU'!C:E,3,0)</f>
        <v>B-0566NT</v>
      </c>
      <c r="H1483" s="53">
        <v>5</v>
      </c>
      <c r="J1483" s="10" t="str">
        <f>VLOOKUP(N1483,'BANG THAM CHIEU'!C:E,2,0)</f>
        <v>MA2.1</v>
      </c>
      <c r="K1483" s="590">
        <f>VLOOKUP(G1483,'BANG THAM CHIEU'!$E$4:F2435,2,0)</f>
        <v>1050000</v>
      </c>
      <c r="L1483" s="598">
        <f t="shared" si="25"/>
        <v>45.246918900284406</v>
      </c>
      <c r="N1483" s="31" t="s">
        <v>7302</v>
      </c>
      <c r="O1483" s="527">
        <v>44435</v>
      </c>
      <c r="P1483" s="529" t="s">
        <v>10665</v>
      </c>
      <c r="Q1483" s="122" t="s">
        <v>11087</v>
      </c>
      <c r="R1483" s="123">
        <v>8</v>
      </c>
      <c r="S1483" s="122" t="s">
        <v>7616</v>
      </c>
      <c r="T1483" s="396" t="s">
        <v>11140</v>
      </c>
      <c r="V1483"/>
    </row>
    <row r="1484" spans="1:22" x14ac:dyDescent="0.25">
      <c r="A1484" s="31">
        <v>3848</v>
      </c>
      <c r="B1484" s="33" t="s">
        <v>300</v>
      </c>
      <c r="D1484" s="34" t="s">
        <v>301</v>
      </c>
      <c r="E1484" s="35" t="s">
        <v>10</v>
      </c>
      <c r="G1484" s="372" t="str">
        <f>VLOOKUP(N1484,'BANG THAM CHIEU'!C:E,3,0)</f>
        <v>B-020</v>
      </c>
      <c r="H1484" s="53">
        <v>6</v>
      </c>
      <c r="J1484" s="10" t="str">
        <f>VLOOKUP(N1484,'BANG THAM CHIEU'!C:E,2,0)</f>
        <v>MA2.3</v>
      </c>
      <c r="K1484" s="590">
        <f>VLOOKUP(G1484,'BANG THAM CHIEU'!$E$4:F2436,2,0)</f>
        <v>58000</v>
      </c>
      <c r="L1484" s="598">
        <f t="shared" si="25"/>
        <v>2.4993536154442815</v>
      </c>
      <c r="N1484" s="31" t="s">
        <v>7327</v>
      </c>
      <c r="O1484" s="527">
        <v>44435</v>
      </c>
      <c r="P1484" s="529" t="s">
        <v>10665</v>
      </c>
      <c r="Q1484" s="122" t="s">
        <v>11087</v>
      </c>
      <c r="R1484" s="123">
        <v>8</v>
      </c>
      <c r="S1484" s="122" t="s">
        <v>7616</v>
      </c>
      <c r="T1484" s="396" t="s">
        <v>11142</v>
      </c>
      <c r="V1484"/>
    </row>
    <row r="1485" spans="1:22" x14ac:dyDescent="0.25">
      <c r="A1485" s="31">
        <v>3848</v>
      </c>
      <c r="B1485" s="33" t="s">
        <v>300</v>
      </c>
      <c r="D1485" s="34" t="s">
        <v>301</v>
      </c>
      <c r="E1485" s="35" t="s">
        <v>10</v>
      </c>
      <c r="G1485" s="372" t="str">
        <f>VLOOKUP(N1485,'BANG THAM CHIEU'!C:E,3,0)</f>
        <v>SP-02</v>
      </c>
      <c r="H1485" s="53">
        <v>1</v>
      </c>
      <c r="J1485" s="10" t="str">
        <f>VLOOKUP(N1485,'BANG THAM CHIEU'!C:E,2,0)</f>
        <v>MD1.1</v>
      </c>
      <c r="K1485" s="590">
        <f>VLOOKUP(G1485,'BANG THAM CHIEU'!$E$4:F2437,2,0)</f>
        <v>75000</v>
      </c>
      <c r="L1485" s="598">
        <f t="shared" si="25"/>
        <v>3.2319227785917435</v>
      </c>
      <c r="N1485" s="31" t="s">
        <v>6620</v>
      </c>
      <c r="O1485" s="527">
        <v>44435</v>
      </c>
      <c r="P1485" s="529" t="s">
        <v>10665</v>
      </c>
      <c r="Q1485" s="122" t="s">
        <v>11087</v>
      </c>
      <c r="R1485" s="123">
        <v>8</v>
      </c>
      <c r="S1485" s="122" t="s">
        <v>7616</v>
      </c>
      <c r="T1485" s="396" t="s">
        <v>11141</v>
      </c>
      <c r="V1485"/>
    </row>
    <row r="1486" spans="1:22" x14ac:dyDescent="0.25">
      <c r="A1486" s="31">
        <v>3848</v>
      </c>
      <c r="B1486" s="33" t="s">
        <v>300</v>
      </c>
      <c r="D1486" s="34" t="s">
        <v>301</v>
      </c>
      <c r="E1486" s="35" t="s">
        <v>10</v>
      </c>
      <c r="G1486" s="372" t="str">
        <f>VLOOKUP(N1486,'BANG THAM CHIEU'!C:E,3,0)</f>
        <v>CC21-34</v>
      </c>
      <c r="H1486" s="53">
        <v>1</v>
      </c>
      <c r="J1486" s="10" t="str">
        <f>VLOOKUP(N1486,'BANG THAM CHIEU'!C:E,2,0)</f>
        <v>MKHO</v>
      </c>
      <c r="K1486" s="590">
        <f>VLOOKUP(G1486,'BANG THAM CHIEU'!$E$4:F2438,2,0)</f>
        <v>4000</v>
      </c>
      <c r="L1486" s="598">
        <f t="shared" si="25"/>
        <v>0.17236921485822632</v>
      </c>
      <c r="N1486" s="11" t="s">
        <v>6828</v>
      </c>
      <c r="O1486" s="527">
        <v>44435</v>
      </c>
      <c r="P1486" s="529" t="s">
        <v>10665</v>
      </c>
      <c r="Q1486" s="122" t="s">
        <v>11087</v>
      </c>
      <c r="R1486" s="123">
        <v>8</v>
      </c>
      <c r="S1486" s="122" t="s">
        <v>10114</v>
      </c>
      <c r="T1486" s="396" t="s">
        <v>11144</v>
      </c>
      <c r="V1486"/>
    </row>
    <row r="1487" spans="1:22" x14ac:dyDescent="0.25">
      <c r="A1487" s="31">
        <v>3848</v>
      </c>
      <c r="B1487" s="33" t="s">
        <v>300</v>
      </c>
      <c r="D1487" s="34" t="s">
        <v>301</v>
      </c>
      <c r="E1487" s="35" t="s">
        <v>10</v>
      </c>
      <c r="G1487" s="372" t="str">
        <f>VLOOKUP(N1487,'BANG THAM CHIEU'!C:E,3,0)</f>
        <v>MXNRN27</v>
      </c>
      <c r="H1487" s="53">
        <v>1</v>
      </c>
      <c r="J1487" s="10" t="str">
        <f>VLOOKUP(N1487,'BANG THAM CHIEU'!C:E,2,0)</f>
        <v>MB1.2</v>
      </c>
      <c r="K1487" s="590">
        <f>VLOOKUP(G1487,'BANG THAM CHIEU'!$E$4:F2439,2,0)</f>
        <v>9000</v>
      </c>
      <c r="L1487" s="598">
        <f t="shared" si="25"/>
        <v>0.38783073343100921</v>
      </c>
      <c r="N1487" s="11" t="s">
        <v>7436</v>
      </c>
      <c r="O1487" s="527">
        <v>44435</v>
      </c>
      <c r="P1487" s="529" t="s">
        <v>10665</v>
      </c>
      <c r="Q1487" s="122" t="s">
        <v>11087</v>
      </c>
      <c r="R1487" s="123">
        <v>8</v>
      </c>
      <c r="S1487" s="122" t="s">
        <v>10114</v>
      </c>
      <c r="T1487" s="396" t="s">
        <v>11144</v>
      </c>
      <c r="V1487"/>
    </row>
    <row r="1488" spans="1:22" x14ac:dyDescent="0.25">
      <c r="A1488" s="31">
        <v>3848</v>
      </c>
      <c r="B1488" s="33" t="s">
        <v>300</v>
      </c>
      <c r="D1488" s="34" t="s">
        <v>301</v>
      </c>
      <c r="E1488" s="35" t="s">
        <v>10</v>
      </c>
      <c r="G1488" s="372" t="str">
        <f>VLOOKUP(N1488,'BANG THAM CHIEU'!C:E,3,0)</f>
        <v>MXNRN34</v>
      </c>
      <c r="H1488" s="53">
        <v>1</v>
      </c>
      <c r="J1488" s="10" t="str">
        <f>VLOOKUP(N1488,'BANG THAM CHIEU'!C:E,2,0)</f>
        <v>MB1.2</v>
      </c>
      <c r="K1488" s="590">
        <f>VLOOKUP(G1488,'BANG THAM CHIEU'!$E$4:F2440,2,0)</f>
        <v>10000</v>
      </c>
      <c r="L1488" s="598">
        <f t="shared" si="25"/>
        <v>0.43092303714556579</v>
      </c>
      <c r="N1488" s="31" t="s">
        <v>7437</v>
      </c>
      <c r="O1488" s="527">
        <v>44435</v>
      </c>
      <c r="P1488" s="529" t="s">
        <v>10665</v>
      </c>
      <c r="Q1488" s="122" t="s">
        <v>11087</v>
      </c>
      <c r="R1488" s="123">
        <v>8</v>
      </c>
      <c r="S1488" s="122" t="s">
        <v>10114</v>
      </c>
      <c r="T1488" s="396" t="s">
        <v>11144</v>
      </c>
      <c r="V1488"/>
    </row>
    <row r="1489" spans="1:22" x14ac:dyDescent="0.25">
      <c r="A1489" s="31">
        <v>3848</v>
      </c>
      <c r="B1489" s="33" t="s">
        <v>300</v>
      </c>
      <c r="D1489" s="34" t="s">
        <v>301</v>
      </c>
      <c r="E1489" s="35" t="s">
        <v>10</v>
      </c>
      <c r="G1489" s="372" t="str">
        <f>VLOOKUP(N1489,'BANG THAM CHIEU'!C:E,3,0)</f>
        <v>MXNRT34</v>
      </c>
      <c r="H1489" s="53">
        <v>1</v>
      </c>
      <c r="J1489" s="10" t="str">
        <f>VLOOKUP(N1489,'BANG THAM CHIEU'!C:E,2,0)</f>
        <v>MB1.2</v>
      </c>
      <c r="K1489" s="590">
        <f>VLOOKUP(G1489,'BANG THAM CHIEU'!$E$4:F2441,2,0)</f>
        <v>14000</v>
      </c>
      <c r="L1489" s="598">
        <f t="shared" si="25"/>
        <v>0.60329225200379211</v>
      </c>
      <c r="N1489" s="31" t="s">
        <v>7440</v>
      </c>
      <c r="O1489" s="527">
        <v>44435</v>
      </c>
      <c r="P1489" s="529" t="s">
        <v>10665</v>
      </c>
      <c r="Q1489" s="122" t="s">
        <v>11087</v>
      </c>
      <c r="R1489" s="123">
        <v>8</v>
      </c>
      <c r="S1489" s="122" t="s">
        <v>10114</v>
      </c>
      <c r="T1489" s="396" t="s">
        <v>11144</v>
      </c>
      <c r="V1489"/>
    </row>
    <row r="1490" spans="1:22" x14ac:dyDescent="0.25">
      <c r="A1490" s="31">
        <v>3848</v>
      </c>
      <c r="B1490" s="33" t="s">
        <v>300</v>
      </c>
      <c r="D1490" s="34" t="s">
        <v>301</v>
      </c>
      <c r="E1490" s="35" t="s">
        <v>10</v>
      </c>
      <c r="G1490" s="372" t="e">
        <f>VLOOKUP(N1490,'BANG THAM CHIEU'!C:E,3,0)</f>
        <v>#N/A</v>
      </c>
      <c r="J1490" s="10" t="e">
        <f>VLOOKUP(N1490,'BANG THAM CHIEU'!C:E,2,0)</f>
        <v>#N/A</v>
      </c>
      <c r="L1490" s="598">
        <f t="shared" si="25"/>
        <v>0</v>
      </c>
      <c r="N1490" s="31"/>
      <c r="P1490" s="529" t="s">
        <v>10665</v>
      </c>
      <c r="Q1490" s="122"/>
      <c r="R1490" s="123"/>
      <c r="T1490" s="396"/>
      <c r="V1490"/>
    </row>
    <row r="1491" spans="1:22" x14ac:dyDescent="0.25">
      <c r="A1491" s="31">
        <v>3848</v>
      </c>
      <c r="B1491" s="33" t="s">
        <v>300</v>
      </c>
      <c r="D1491" s="34" t="s">
        <v>301</v>
      </c>
      <c r="E1491" s="35" t="s">
        <v>10</v>
      </c>
      <c r="G1491" s="372" t="e">
        <f>VLOOKUP(N1491,'BANG THAM CHIEU'!C:E,3,0)</f>
        <v>#N/A</v>
      </c>
      <c r="J1491" s="10" t="e">
        <f>VLOOKUP(N1491,'BANG THAM CHIEU'!C:E,2,0)</f>
        <v>#N/A</v>
      </c>
      <c r="L1491" s="598">
        <f t="shared" si="25"/>
        <v>0</v>
      </c>
      <c r="N1491" s="31"/>
      <c r="P1491" s="529" t="s">
        <v>10665</v>
      </c>
      <c r="Q1491" s="122"/>
      <c r="R1491" s="123"/>
      <c r="T1491" s="396"/>
      <c r="V1491"/>
    </row>
    <row r="1492" spans="1:22" x14ac:dyDescent="0.25">
      <c r="A1492" s="31">
        <v>3848</v>
      </c>
      <c r="B1492" s="33" t="s">
        <v>300</v>
      </c>
      <c r="D1492" s="34" t="s">
        <v>301</v>
      </c>
      <c r="E1492" s="35" t="s">
        <v>10</v>
      </c>
      <c r="G1492" s="372" t="e">
        <f>VLOOKUP(N1492,'BANG THAM CHIEU'!C:E,3,0)</f>
        <v>#N/A</v>
      </c>
      <c r="J1492" s="10" t="e">
        <f>VLOOKUP(N1492,'BANG THAM CHIEU'!C:E,2,0)</f>
        <v>#N/A</v>
      </c>
      <c r="L1492" s="598">
        <f t="shared" si="25"/>
        <v>0</v>
      </c>
      <c r="N1492" s="31"/>
      <c r="P1492" s="529" t="s">
        <v>10665</v>
      </c>
      <c r="Q1492" s="122"/>
      <c r="R1492" s="123"/>
      <c r="T1492" s="396"/>
      <c r="V1492"/>
    </row>
    <row r="1493" spans="1:22" x14ac:dyDescent="0.25">
      <c r="A1493" s="31">
        <v>3848</v>
      </c>
      <c r="B1493" s="33" t="s">
        <v>300</v>
      </c>
      <c r="D1493" s="34" t="s">
        <v>301</v>
      </c>
      <c r="E1493" s="35" t="s">
        <v>10</v>
      </c>
      <c r="G1493" s="372" t="e">
        <f>VLOOKUP(N1493,'BANG THAM CHIEU'!C:E,3,0)</f>
        <v>#N/A</v>
      </c>
      <c r="J1493" s="10" t="e">
        <f>VLOOKUP(N1493,'BANG THAM CHIEU'!C:E,2,0)</f>
        <v>#N/A</v>
      </c>
      <c r="L1493" s="598">
        <f t="shared" si="25"/>
        <v>0</v>
      </c>
      <c r="N1493" s="31"/>
      <c r="P1493" s="529" t="s">
        <v>10665</v>
      </c>
      <c r="Q1493" s="122"/>
      <c r="R1493" s="123"/>
      <c r="T1493" s="396"/>
      <c r="V1493"/>
    </row>
    <row r="1494" spans="1:22" x14ac:dyDescent="0.25">
      <c r="A1494" s="31">
        <v>3848</v>
      </c>
      <c r="B1494" s="33" t="s">
        <v>300</v>
      </c>
      <c r="D1494" s="34" t="s">
        <v>301</v>
      </c>
      <c r="E1494" s="35" t="s">
        <v>10</v>
      </c>
      <c r="G1494" s="372" t="e">
        <f>VLOOKUP(N1494,'BANG THAM CHIEU'!C:E,3,0)</f>
        <v>#N/A</v>
      </c>
      <c r="J1494" s="10" t="e">
        <f>VLOOKUP(N1494,'BANG THAM CHIEU'!C:E,2,0)</f>
        <v>#N/A</v>
      </c>
      <c r="L1494" s="598">
        <f t="shared" si="25"/>
        <v>0</v>
      </c>
      <c r="N1494" s="31"/>
      <c r="P1494" s="529" t="s">
        <v>10665</v>
      </c>
      <c r="Q1494" s="122"/>
      <c r="R1494" s="123"/>
      <c r="T1494" s="396"/>
      <c r="V1494"/>
    </row>
    <row r="1495" spans="1:22" x14ac:dyDescent="0.25">
      <c r="A1495" s="31">
        <v>3848</v>
      </c>
      <c r="B1495" s="33" t="s">
        <v>300</v>
      </c>
      <c r="D1495" s="34" t="s">
        <v>301</v>
      </c>
      <c r="E1495" s="35" t="s">
        <v>10</v>
      </c>
      <c r="G1495" s="372" t="e">
        <f>VLOOKUP(N1495,'BANG THAM CHIEU'!C:E,3,0)</f>
        <v>#N/A</v>
      </c>
      <c r="J1495" s="10" t="e">
        <f>VLOOKUP(N1495,'BANG THAM CHIEU'!C:E,2,0)</f>
        <v>#N/A</v>
      </c>
      <c r="L1495" s="598">
        <f t="shared" si="25"/>
        <v>0</v>
      </c>
      <c r="N1495" s="31"/>
      <c r="P1495" s="529" t="s">
        <v>10665</v>
      </c>
      <c r="Q1495" s="122"/>
      <c r="R1495" s="123"/>
      <c r="T1495" s="396"/>
      <c r="V1495"/>
    </row>
    <row r="1496" spans="1:22" x14ac:dyDescent="0.25">
      <c r="A1496" s="31">
        <v>3848</v>
      </c>
      <c r="B1496" s="33" t="s">
        <v>300</v>
      </c>
      <c r="D1496" s="34" t="s">
        <v>301</v>
      </c>
      <c r="E1496" s="35" t="s">
        <v>10</v>
      </c>
      <c r="G1496" s="372" t="e">
        <f>VLOOKUP(N1496,'BANG THAM CHIEU'!C:E,3,0)</f>
        <v>#N/A</v>
      </c>
      <c r="J1496" s="10" t="e">
        <f>VLOOKUP(N1496,'BANG THAM CHIEU'!C:E,2,0)</f>
        <v>#N/A</v>
      </c>
      <c r="L1496" s="598">
        <f t="shared" si="25"/>
        <v>0</v>
      </c>
      <c r="N1496" s="31"/>
      <c r="P1496" s="529" t="s">
        <v>10665</v>
      </c>
      <c r="Q1496" s="122"/>
      <c r="R1496" s="123"/>
      <c r="T1496" s="396"/>
      <c r="V1496"/>
    </row>
    <row r="1497" spans="1:22" x14ac:dyDescent="0.25">
      <c r="A1497" s="31">
        <v>3848</v>
      </c>
      <c r="B1497" s="33" t="s">
        <v>300</v>
      </c>
      <c r="D1497" s="34" t="s">
        <v>301</v>
      </c>
      <c r="E1497" s="35" t="s">
        <v>10</v>
      </c>
      <c r="G1497" s="372" t="e">
        <f>VLOOKUP(N1497,'BANG THAM CHIEU'!C:E,3,0)</f>
        <v>#N/A</v>
      </c>
      <c r="J1497" s="10" t="e">
        <f>VLOOKUP(N1497,'BANG THAM CHIEU'!C:E,2,0)</f>
        <v>#N/A</v>
      </c>
      <c r="L1497" s="598">
        <f t="shared" si="25"/>
        <v>0</v>
      </c>
      <c r="N1497" s="151"/>
      <c r="P1497" s="529" t="s">
        <v>10665</v>
      </c>
      <c r="Q1497" s="122"/>
      <c r="R1497" s="123"/>
      <c r="T1497" s="396"/>
      <c r="V1497"/>
    </row>
    <row r="1498" spans="1:22" x14ac:dyDescent="0.25">
      <c r="A1498" s="31">
        <v>3848</v>
      </c>
      <c r="B1498" s="33" t="s">
        <v>300</v>
      </c>
      <c r="D1498" s="34" t="s">
        <v>301</v>
      </c>
      <c r="E1498" s="35" t="s">
        <v>10</v>
      </c>
      <c r="G1498" s="372" t="e">
        <f>VLOOKUP(N1498,'BANG THAM CHIEU'!C:E,3,0)</f>
        <v>#N/A</v>
      </c>
      <c r="J1498" s="10" t="e">
        <f>VLOOKUP(N1498,'BANG THAM CHIEU'!C:E,2,0)</f>
        <v>#N/A</v>
      </c>
      <c r="L1498" s="598">
        <f t="shared" si="25"/>
        <v>0</v>
      </c>
      <c r="N1498" s="31"/>
      <c r="P1498" s="529" t="s">
        <v>10665</v>
      </c>
      <c r="Q1498" s="122"/>
      <c r="R1498" s="123"/>
      <c r="T1498" s="396"/>
      <c r="V1498"/>
    </row>
    <row r="1499" spans="1:22" x14ac:dyDescent="0.25">
      <c r="A1499" s="31">
        <v>3848</v>
      </c>
      <c r="B1499" s="33" t="s">
        <v>300</v>
      </c>
      <c r="D1499" s="34" t="s">
        <v>301</v>
      </c>
      <c r="E1499" s="35" t="s">
        <v>10</v>
      </c>
      <c r="G1499" s="372" t="e">
        <f>VLOOKUP(N1499,'BANG THAM CHIEU'!C:E,3,0)</f>
        <v>#N/A</v>
      </c>
      <c r="J1499" s="10" t="e">
        <f>VLOOKUP(N1499,'BANG THAM CHIEU'!C:E,2,0)</f>
        <v>#N/A</v>
      </c>
      <c r="L1499" s="598">
        <f t="shared" si="25"/>
        <v>0</v>
      </c>
      <c r="N1499" s="31"/>
      <c r="P1499" s="529" t="s">
        <v>10665</v>
      </c>
      <c r="Q1499" s="122"/>
      <c r="R1499" s="123"/>
      <c r="T1499" s="396"/>
      <c r="V1499"/>
    </row>
    <row r="1500" spans="1:22" x14ac:dyDescent="0.25">
      <c r="A1500" s="31">
        <v>3848</v>
      </c>
      <c r="B1500" s="33" t="s">
        <v>300</v>
      </c>
      <c r="D1500" s="34" t="s">
        <v>301</v>
      </c>
      <c r="E1500" s="35" t="s">
        <v>10</v>
      </c>
      <c r="G1500" s="372" t="e">
        <f>VLOOKUP(N1500,'BANG THAM CHIEU'!C:E,3,0)</f>
        <v>#N/A</v>
      </c>
      <c r="J1500" s="10" t="e">
        <f>VLOOKUP(N1500,'BANG THAM CHIEU'!C:E,2,0)</f>
        <v>#N/A</v>
      </c>
      <c r="L1500" s="598">
        <f t="shared" si="25"/>
        <v>0</v>
      </c>
      <c r="N1500" s="31"/>
      <c r="P1500" s="529" t="s">
        <v>10665</v>
      </c>
      <c r="Q1500" s="122"/>
      <c r="R1500" s="123"/>
      <c r="T1500" s="396"/>
      <c r="V1500"/>
    </row>
    <row r="1501" spans="1:22" x14ac:dyDescent="0.25">
      <c r="A1501" s="31">
        <v>3848</v>
      </c>
      <c r="B1501" s="33" t="s">
        <v>300</v>
      </c>
      <c r="D1501" s="34" t="s">
        <v>301</v>
      </c>
      <c r="E1501" s="35" t="s">
        <v>10</v>
      </c>
      <c r="G1501" s="372" t="e">
        <f>VLOOKUP(N1501,'BANG THAM CHIEU'!C:E,3,0)</f>
        <v>#N/A</v>
      </c>
      <c r="J1501" s="10" t="e">
        <f>VLOOKUP(N1501,'BANG THAM CHIEU'!C:E,2,0)</f>
        <v>#N/A</v>
      </c>
      <c r="L1501" s="598">
        <f t="shared" si="25"/>
        <v>0</v>
      </c>
      <c r="N1501" s="31"/>
      <c r="P1501" s="529" t="s">
        <v>10665</v>
      </c>
      <c r="Q1501" s="122"/>
      <c r="R1501" s="123"/>
      <c r="T1501" s="396"/>
      <c r="V1501"/>
    </row>
    <row r="1502" spans="1:22" x14ac:dyDescent="0.25">
      <c r="A1502" s="31">
        <v>3848</v>
      </c>
      <c r="B1502" s="33" t="s">
        <v>300</v>
      </c>
      <c r="D1502" s="34" t="s">
        <v>301</v>
      </c>
      <c r="E1502" s="35" t="s">
        <v>10</v>
      </c>
      <c r="G1502" s="372" t="e">
        <f>VLOOKUP(N1502,'BANG THAM CHIEU'!C:E,3,0)</f>
        <v>#N/A</v>
      </c>
      <c r="J1502" s="10" t="e">
        <f>VLOOKUP(N1502,'BANG THAM CHIEU'!C:E,2,0)</f>
        <v>#N/A</v>
      </c>
      <c r="L1502" s="598">
        <f t="shared" si="25"/>
        <v>0</v>
      </c>
      <c r="N1502" s="31"/>
      <c r="P1502" s="529" t="s">
        <v>10665</v>
      </c>
      <c r="Q1502" s="122"/>
      <c r="R1502" s="123"/>
      <c r="T1502" s="396"/>
      <c r="V1502"/>
    </row>
    <row r="1503" spans="1:22" s="39" customFormat="1" x14ac:dyDescent="0.25">
      <c r="A1503" s="31">
        <v>3848</v>
      </c>
      <c r="B1503" s="31" t="s">
        <v>300</v>
      </c>
      <c r="C1503" s="11"/>
      <c r="D1503" s="218" t="s">
        <v>301</v>
      </c>
      <c r="E1503" s="42" t="s">
        <v>10</v>
      </c>
      <c r="F1503" s="37"/>
      <c r="G1503" s="373" t="e">
        <f>VLOOKUP(N1503,'BANG THAM CHIEU'!C:E,3,0)</f>
        <v>#N/A</v>
      </c>
      <c r="H1503" s="11"/>
      <c r="I1503" s="11"/>
      <c r="J1503" s="38" t="e">
        <f>VLOOKUP(N1503,'BANG THAM CHIEU'!C:E,2,0)</f>
        <v>#N/A</v>
      </c>
      <c r="K1503" s="592"/>
      <c r="L1503" s="614">
        <f t="shared" si="25"/>
        <v>0</v>
      </c>
      <c r="M1503" s="11"/>
      <c r="N1503" s="31"/>
      <c r="O1503" s="530"/>
      <c r="P1503" s="529" t="s">
        <v>10665</v>
      </c>
      <c r="Q1503" s="126"/>
      <c r="R1503" s="450"/>
      <c r="S1503" s="126"/>
      <c r="T1503" s="397"/>
    </row>
    <row r="1504" spans="1:22" s="39" customFormat="1" x14ac:dyDescent="0.25">
      <c r="A1504" s="31">
        <v>3848</v>
      </c>
      <c r="B1504" s="31" t="s">
        <v>300</v>
      </c>
      <c r="C1504" s="11"/>
      <c r="D1504" s="218" t="s">
        <v>301</v>
      </c>
      <c r="E1504" s="42" t="s">
        <v>10</v>
      </c>
      <c r="F1504" s="37"/>
      <c r="G1504" s="373" t="e">
        <f>VLOOKUP(N1504,'BANG THAM CHIEU'!C:E,3,0)</f>
        <v>#N/A</v>
      </c>
      <c r="H1504" s="11"/>
      <c r="I1504" s="11"/>
      <c r="J1504" s="38" t="e">
        <f>VLOOKUP(N1504,'BANG THAM CHIEU'!C:E,2,0)</f>
        <v>#N/A</v>
      </c>
      <c r="K1504" s="592"/>
      <c r="L1504" s="614">
        <f t="shared" si="25"/>
        <v>0</v>
      </c>
      <c r="M1504" s="11"/>
      <c r="N1504" s="31"/>
      <c r="O1504" s="530"/>
      <c r="P1504" s="529" t="s">
        <v>10665</v>
      </c>
      <c r="Q1504" s="126"/>
      <c r="R1504" s="450"/>
      <c r="S1504" s="126"/>
      <c r="T1504" s="397"/>
    </row>
    <row r="1505" spans="1:22" s="39" customFormat="1" x14ac:dyDescent="0.25">
      <c r="A1505" s="31">
        <v>3848</v>
      </c>
      <c r="B1505" s="31" t="s">
        <v>300</v>
      </c>
      <c r="C1505" s="11"/>
      <c r="D1505" s="218" t="s">
        <v>301</v>
      </c>
      <c r="E1505" s="42" t="s">
        <v>10</v>
      </c>
      <c r="F1505" s="37"/>
      <c r="G1505" s="373" t="e">
        <f>VLOOKUP(N1505,'BANG THAM CHIEU'!C:E,3,0)</f>
        <v>#N/A</v>
      </c>
      <c r="H1505" s="11"/>
      <c r="I1505" s="11"/>
      <c r="J1505" s="38" t="e">
        <f>VLOOKUP(N1505,'BANG THAM CHIEU'!C:E,2,0)</f>
        <v>#N/A</v>
      </c>
      <c r="K1505" s="592"/>
      <c r="L1505" s="614">
        <f t="shared" si="25"/>
        <v>0</v>
      </c>
      <c r="M1505" s="11"/>
      <c r="N1505" s="31"/>
      <c r="O1505" s="530"/>
      <c r="P1505" s="529" t="s">
        <v>10665</v>
      </c>
      <c r="Q1505" s="126"/>
      <c r="R1505" s="450"/>
      <c r="S1505" s="126"/>
      <c r="T1505" s="397"/>
    </row>
    <row r="1506" spans="1:22" s="39" customFormat="1" x14ac:dyDescent="0.25">
      <c r="A1506" s="31">
        <v>3848</v>
      </c>
      <c r="B1506" s="31" t="s">
        <v>300</v>
      </c>
      <c r="C1506" s="11"/>
      <c r="D1506" s="218" t="s">
        <v>301</v>
      </c>
      <c r="E1506" s="42" t="s">
        <v>10</v>
      </c>
      <c r="F1506" s="37"/>
      <c r="G1506" s="373" t="e">
        <f>VLOOKUP(N1506,'BANG THAM CHIEU'!C:E,3,0)</f>
        <v>#N/A</v>
      </c>
      <c r="H1506" s="11"/>
      <c r="I1506" s="11"/>
      <c r="J1506" s="38" t="e">
        <f>VLOOKUP(N1506,'BANG THAM CHIEU'!C:E,2,0)</f>
        <v>#N/A</v>
      </c>
      <c r="K1506" s="592"/>
      <c r="L1506" s="614">
        <f t="shared" si="25"/>
        <v>0</v>
      </c>
      <c r="M1506" s="11"/>
      <c r="N1506" s="31"/>
      <c r="O1506" s="530"/>
      <c r="P1506" s="529" t="s">
        <v>10665</v>
      </c>
      <c r="Q1506" s="126"/>
      <c r="R1506" s="450"/>
      <c r="S1506" s="126"/>
      <c r="T1506" s="397"/>
    </row>
    <row r="1507" spans="1:22" s="39" customFormat="1" x14ac:dyDescent="0.25">
      <c r="A1507" s="31">
        <v>3848</v>
      </c>
      <c r="B1507" s="31" t="s">
        <v>300</v>
      </c>
      <c r="C1507" s="11"/>
      <c r="D1507" s="218" t="s">
        <v>301</v>
      </c>
      <c r="E1507" s="42" t="s">
        <v>10</v>
      </c>
      <c r="F1507" s="37"/>
      <c r="G1507" s="373" t="e">
        <f>VLOOKUP(N1507,'BANG THAM CHIEU'!C:E,3,0)</f>
        <v>#N/A</v>
      </c>
      <c r="H1507" s="11"/>
      <c r="I1507" s="11"/>
      <c r="J1507" s="38" t="e">
        <f>VLOOKUP(N1507,'BANG THAM CHIEU'!C:E,2,0)</f>
        <v>#N/A</v>
      </c>
      <c r="K1507" s="592"/>
      <c r="L1507" s="614">
        <f t="shared" si="25"/>
        <v>0</v>
      </c>
      <c r="M1507" s="11"/>
      <c r="N1507" s="31"/>
      <c r="O1507" s="530"/>
      <c r="P1507" s="529" t="s">
        <v>10665</v>
      </c>
      <c r="Q1507" s="126"/>
      <c r="R1507" s="450"/>
      <c r="S1507" s="126"/>
      <c r="T1507" s="397"/>
    </row>
    <row r="1508" spans="1:22" s="39" customFormat="1" x14ac:dyDescent="0.25">
      <c r="A1508" s="31">
        <v>3848</v>
      </c>
      <c r="B1508" s="31" t="s">
        <v>300</v>
      </c>
      <c r="C1508" s="11"/>
      <c r="D1508" s="218" t="s">
        <v>301</v>
      </c>
      <c r="E1508" s="42" t="s">
        <v>10</v>
      </c>
      <c r="F1508" s="37"/>
      <c r="G1508" s="373" t="e">
        <f>VLOOKUP(N1508,'BANG THAM CHIEU'!C:E,3,0)</f>
        <v>#N/A</v>
      </c>
      <c r="H1508" s="11"/>
      <c r="I1508" s="11"/>
      <c r="J1508" s="38" t="e">
        <f>VLOOKUP(N1508,'BANG THAM CHIEU'!C:E,2,0)</f>
        <v>#N/A</v>
      </c>
      <c r="K1508" s="592"/>
      <c r="L1508" s="614">
        <f t="shared" si="25"/>
        <v>0</v>
      </c>
      <c r="M1508" s="11"/>
      <c r="N1508" s="31"/>
      <c r="O1508" s="530"/>
      <c r="P1508" s="529" t="s">
        <v>10665</v>
      </c>
      <c r="Q1508" s="126"/>
      <c r="R1508" s="450"/>
      <c r="S1508" s="126"/>
      <c r="T1508" s="397"/>
    </row>
    <row r="1509" spans="1:22" s="39" customFormat="1" x14ac:dyDescent="0.25">
      <c r="A1509" s="31">
        <v>3848</v>
      </c>
      <c r="B1509" s="31" t="s">
        <v>300</v>
      </c>
      <c r="C1509" s="11"/>
      <c r="D1509" s="218" t="s">
        <v>301</v>
      </c>
      <c r="E1509" s="42" t="s">
        <v>10</v>
      </c>
      <c r="F1509" s="37"/>
      <c r="G1509" s="373" t="e">
        <f>VLOOKUP(N1509,'BANG THAM CHIEU'!C:E,3,0)</f>
        <v>#N/A</v>
      </c>
      <c r="H1509" s="11"/>
      <c r="I1509" s="11"/>
      <c r="J1509" s="38" t="e">
        <f>VLOOKUP(N1509,'BANG THAM CHIEU'!C:E,2,0)</f>
        <v>#N/A</v>
      </c>
      <c r="K1509" s="592"/>
      <c r="L1509" s="614">
        <f t="shared" si="25"/>
        <v>0</v>
      </c>
      <c r="M1509" s="11"/>
      <c r="N1509" s="31"/>
      <c r="O1509" s="530"/>
      <c r="P1509" s="529" t="s">
        <v>10665</v>
      </c>
      <c r="Q1509" s="126"/>
      <c r="R1509" s="450"/>
      <c r="S1509" s="126"/>
      <c r="T1509" s="397"/>
    </row>
    <row r="1510" spans="1:22" s="39" customFormat="1" x14ac:dyDescent="0.25">
      <c r="A1510" s="31">
        <v>3848</v>
      </c>
      <c r="B1510" s="31" t="s">
        <v>300</v>
      </c>
      <c r="C1510" s="11"/>
      <c r="D1510" s="218" t="s">
        <v>301</v>
      </c>
      <c r="E1510" s="42" t="s">
        <v>10</v>
      </c>
      <c r="F1510" s="37"/>
      <c r="G1510" s="373" t="e">
        <f>VLOOKUP(N1510,'BANG THAM CHIEU'!C:E,3,0)</f>
        <v>#N/A</v>
      </c>
      <c r="H1510" s="11"/>
      <c r="I1510" s="11"/>
      <c r="J1510" s="38" t="e">
        <f>VLOOKUP(N1510,'BANG THAM CHIEU'!C:E,2,0)</f>
        <v>#N/A</v>
      </c>
      <c r="K1510" s="592"/>
      <c r="L1510" s="614">
        <f t="shared" si="25"/>
        <v>0</v>
      </c>
      <c r="M1510" s="11"/>
      <c r="N1510" s="31"/>
      <c r="O1510" s="530"/>
      <c r="P1510" s="529" t="s">
        <v>10665</v>
      </c>
      <c r="Q1510" s="126"/>
      <c r="R1510" s="450"/>
      <c r="S1510" s="126"/>
      <c r="T1510" s="397"/>
    </row>
    <row r="1511" spans="1:22" s="39" customFormat="1" x14ac:dyDescent="0.25">
      <c r="A1511" s="31">
        <v>3848</v>
      </c>
      <c r="B1511" s="31" t="s">
        <v>300</v>
      </c>
      <c r="C1511" s="11"/>
      <c r="D1511" s="218" t="s">
        <v>301</v>
      </c>
      <c r="E1511" s="42" t="s">
        <v>10</v>
      </c>
      <c r="F1511" s="37"/>
      <c r="G1511" s="373" t="e">
        <f>VLOOKUP(N1511,'BANG THAM CHIEU'!C:E,3,0)</f>
        <v>#N/A</v>
      </c>
      <c r="H1511" s="11"/>
      <c r="I1511" s="11"/>
      <c r="J1511" s="38" t="e">
        <f>VLOOKUP(N1511,'BANG THAM CHIEU'!C:E,2,0)</f>
        <v>#N/A</v>
      </c>
      <c r="K1511" s="592"/>
      <c r="L1511" s="614">
        <f t="shared" si="25"/>
        <v>0</v>
      </c>
      <c r="M1511" s="11"/>
      <c r="N1511" s="31"/>
      <c r="O1511" s="530"/>
      <c r="P1511" s="529" t="s">
        <v>10665</v>
      </c>
      <c r="Q1511" s="126"/>
      <c r="R1511" s="450"/>
      <c r="S1511" s="126"/>
      <c r="T1511" s="397"/>
    </row>
    <row r="1512" spans="1:22" s="39" customFormat="1" x14ac:dyDescent="0.25">
      <c r="A1512" s="31">
        <v>3848</v>
      </c>
      <c r="B1512" s="31" t="s">
        <v>300</v>
      </c>
      <c r="C1512" s="11"/>
      <c r="D1512" s="218" t="s">
        <v>301</v>
      </c>
      <c r="E1512" s="42" t="s">
        <v>10</v>
      </c>
      <c r="F1512" s="37"/>
      <c r="G1512" s="373" t="e">
        <f>VLOOKUP(N1512,'BANG THAM CHIEU'!C:E,3,0)</f>
        <v>#N/A</v>
      </c>
      <c r="H1512" s="11"/>
      <c r="I1512" s="11"/>
      <c r="J1512" s="38" t="e">
        <f>VLOOKUP(N1512,'BANG THAM CHIEU'!C:E,2,0)</f>
        <v>#N/A</v>
      </c>
      <c r="K1512" s="592"/>
      <c r="L1512" s="614">
        <f t="shared" si="25"/>
        <v>0</v>
      </c>
      <c r="M1512" s="11"/>
      <c r="N1512" s="11"/>
      <c r="O1512" s="530"/>
      <c r="P1512" s="529" t="s">
        <v>10665</v>
      </c>
      <c r="Q1512" s="126"/>
      <c r="R1512" s="450"/>
      <c r="S1512" s="126"/>
      <c r="T1512" s="397"/>
    </row>
    <row r="1513" spans="1:22" s="39" customFormat="1" x14ac:dyDescent="0.25">
      <c r="A1513" s="31">
        <v>3848</v>
      </c>
      <c r="B1513" s="31" t="s">
        <v>300</v>
      </c>
      <c r="C1513" s="11"/>
      <c r="D1513" s="218" t="s">
        <v>301</v>
      </c>
      <c r="E1513" s="42" t="s">
        <v>10</v>
      </c>
      <c r="F1513" s="37"/>
      <c r="G1513" s="373" t="e">
        <f>VLOOKUP(N1513,'BANG THAM CHIEU'!C:E,3,0)</f>
        <v>#N/A</v>
      </c>
      <c r="H1513" s="11"/>
      <c r="I1513" s="11"/>
      <c r="J1513" s="38" t="e">
        <f>VLOOKUP(N1513,'BANG THAM CHIEU'!C:E,2,0)</f>
        <v>#N/A</v>
      </c>
      <c r="K1513" s="592"/>
      <c r="L1513" s="614">
        <f t="shared" si="25"/>
        <v>0</v>
      </c>
      <c r="M1513" s="11"/>
      <c r="N1513" s="11"/>
      <c r="O1513" s="530"/>
      <c r="P1513" s="529" t="s">
        <v>10665</v>
      </c>
      <c r="Q1513" s="126"/>
      <c r="R1513" s="450"/>
      <c r="S1513" s="126"/>
      <c r="T1513" s="397"/>
    </row>
    <row r="1514" spans="1:22" x14ac:dyDescent="0.25">
      <c r="A1514" s="31">
        <v>3848</v>
      </c>
      <c r="B1514" s="33" t="s">
        <v>300</v>
      </c>
      <c r="D1514" s="34" t="s">
        <v>301</v>
      </c>
      <c r="E1514" s="35" t="s">
        <v>10</v>
      </c>
      <c r="G1514" s="372" t="e">
        <f>VLOOKUP(N1514,'BANG THAM CHIEU'!C:E,3,0)</f>
        <v>#N/A</v>
      </c>
      <c r="J1514" s="10" t="e">
        <f>VLOOKUP(N1514,'BANG THAM CHIEU'!C:E,2,0)</f>
        <v>#N/A</v>
      </c>
      <c r="L1514" s="598">
        <f t="shared" si="25"/>
        <v>0</v>
      </c>
      <c r="N1514" s="31"/>
      <c r="P1514" s="529" t="s">
        <v>10665</v>
      </c>
      <c r="Q1514" s="122"/>
      <c r="R1514" s="123"/>
      <c r="T1514" s="396"/>
      <c r="V1514"/>
    </row>
    <row r="1515" spans="1:22" x14ac:dyDescent="0.25">
      <c r="A1515" s="31">
        <v>3848</v>
      </c>
      <c r="B1515" s="33" t="s">
        <v>300</v>
      </c>
      <c r="D1515" s="34" t="s">
        <v>301</v>
      </c>
      <c r="E1515" s="35" t="s">
        <v>10</v>
      </c>
      <c r="G1515" s="372" t="e">
        <f>VLOOKUP(N1515,'BANG THAM CHIEU'!C:E,3,0)</f>
        <v>#N/A</v>
      </c>
      <c r="J1515" s="10" t="e">
        <f>VLOOKUP(N1515,'BANG THAM CHIEU'!C:E,2,0)</f>
        <v>#N/A</v>
      </c>
      <c r="L1515" s="598">
        <f t="shared" si="25"/>
        <v>0</v>
      </c>
      <c r="N1515" s="31"/>
      <c r="P1515" s="529" t="s">
        <v>10665</v>
      </c>
      <c r="Q1515" s="122"/>
      <c r="R1515" s="123"/>
      <c r="T1515" s="396"/>
      <c r="V1515"/>
    </row>
    <row r="1516" spans="1:22" x14ac:dyDescent="0.25">
      <c r="A1516" s="31">
        <v>3848</v>
      </c>
      <c r="B1516" s="33" t="s">
        <v>300</v>
      </c>
      <c r="D1516" s="34" t="s">
        <v>301</v>
      </c>
      <c r="E1516" s="35" t="s">
        <v>10</v>
      </c>
      <c r="G1516" s="399" t="e">
        <f>VLOOKUP(N1516,'BANG THAM CHIEU'!C:E,3,0)</f>
        <v>#N/A</v>
      </c>
      <c r="J1516" s="10" t="e">
        <f>VLOOKUP(N1516,'BANG THAM CHIEU'!C:E,2,0)</f>
        <v>#N/A</v>
      </c>
      <c r="L1516" s="598">
        <f t="shared" ref="L1516:L1579" si="26">K1516/23206</f>
        <v>0</v>
      </c>
      <c r="N1516" s="31"/>
      <c r="P1516" s="529" t="s">
        <v>10665</v>
      </c>
      <c r="Q1516" s="122"/>
      <c r="R1516" s="123"/>
      <c r="T1516" s="396"/>
      <c r="V1516"/>
    </row>
    <row r="1517" spans="1:22" x14ac:dyDescent="0.25">
      <c r="A1517" s="31">
        <v>3848</v>
      </c>
      <c r="B1517" s="33" t="s">
        <v>300</v>
      </c>
      <c r="D1517" s="34" t="s">
        <v>301</v>
      </c>
      <c r="E1517" s="35" t="s">
        <v>10</v>
      </c>
      <c r="G1517" s="372" t="e">
        <f>VLOOKUP(N1517,'BANG THAM CHIEU'!C:E,3,0)</f>
        <v>#N/A</v>
      </c>
      <c r="J1517" s="10" t="e">
        <f>VLOOKUP(N1517,'BANG THAM CHIEU'!C:E,2,0)</f>
        <v>#N/A</v>
      </c>
      <c r="L1517" s="598">
        <f t="shared" si="26"/>
        <v>0</v>
      </c>
      <c r="N1517" s="31"/>
      <c r="P1517" s="529" t="s">
        <v>10665</v>
      </c>
      <c r="Q1517" s="122"/>
      <c r="R1517" s="123"/>
      <c r="T1517" s="396"/>
      <c r="V1517"/>
    </row>
    <row r="1518" spans="1:22" x14ac:dyDescent="0.25">
      <c r="A1518" s="31">
        <v>3848</v>
      </c>
      <c r="B1518" s="33" t="s">
        <v>300</v>
      </c>
      <c r="D1518" s="34" t="s">
        <v>301</v>
      </c>
      <c r="E1518" s="35" t="s">
        <v>10</v>
      </c>
      <c r="G1518" s="372" t="e">
        <f>VLOOKUP(N1518,'BANG THAM CHIEU'!C:E,3,0)</f>
        <v>#N/A</v>
      </c>
      <c r="J1518" s="10" t="e">
        <f>VLOOKUP(N1518,'BANG THAM CHIEU'!C:E,2,0)</f>
        <v>#N/A</v>
      </c>
      <c r="L1518" s="598">
        <f t="shared" si="26"/>
        <v>0</v>
      </c>
      <c r="N1518" s="31"/>
      <c r="P1518" s="529" t="s">
        <v>10665</v>
      </c>
      <c r="Q1518" s="122"/>
      <c r="R1518" s="123"/>
      <c r="T1518" s="396"/>
      <c r="V1518"/>
    </row>
    <row r="1519" spans="1:22" x14ac:dyDescent="0.25">
      <c r="A1519" s="31">
        <v>3848</v>
      </c>
      <c r="B1519" s="33" t="s">
        <v>300</v>
      </c>
      <c r="D1519" s="34" t="s">
        <v>301</v>
      </c>
      <c r="E1519" s="35" t="s">
        <v>10</v>
      </c>
      <c r="G1519" s="372" t="e">
        <f>VLOOKUP(N1519,'BANG THAM CHIEU'!C:E,3,0)</f>
        <v>#N/A</v>
      </c>
      <c r="J1519" s="10" t="e">
        <f>VLOOKUP(N1519,'BANG THAM CHIEU'!C:E,2,0)</f>
        <v>#N/A</v>
      </c>
      <c r="L1519" s="598">
        <f t="shared" si="26"/>
        <v>0</v>
      </c>
      <c r="N1519" s="33"/>
      <c r="P1519" s="529" t="s">
        <v>10665</v>
      </c>
      <c r="Q1519" s="122"/>
      <c r="R1519" s="123"/>
      <c r="T1519" s="396"/>
      <c r="V1519"/>
    </row>
    <row r="1520" spans="1:22" x14ac:dyDescent="0.25">
      <c r="A1520" s="31">
        <v>3848</v>
      </c>
      <c r="B1520" s="33" t="s">
        <v>300</v>
      </c>
      <c r="D1520" s="34" t="s">
        <v>301</v>
      </c>
      <c r="E1520" s="35" t="s">
        <v>10</v>
      </c>
      <c r="G1520" s="372" t="e">
        <f>VLOOKUP(N1520,'BANG THAM CHIEU'!C:E,3,0)</f>
        <v>#N/A</v>
      </c>
      <c r="J1520" s="10" t="e">
        <f>VLOOKUP(N1520,'BANG THAM CHIEU'!C:E,2,0)</f>
        <v>#N/A</v>
      </c>
      <c r="L1520" s="598">
        <f t="shared" si="26"/>
        <v>0</v>
      </c>
      <c r="N1520" s="31"/>
      <c r="P1520" s="529" t="s">
        <v>10665</v>
      </c>
      <c r="Q1520" s="122"/>
      <c r="R1520" s="123"/>
      <c r="T1520" s="396"/>
      <c r="V1520"/>
    </row>
    <row r="1521" spans="1:22" x14ac:dyDescent="0.25">
      <c r="A1521" s="31">
        <v>3848</v>
      </c>
      <c r="B1521" s="33" t="s">
        <v>300</v>
      </c>
      <c r="D1521" s="34" t="s">
        <v>301</v>
      </c>
      <c r="E1521" s="35" t="s">
        <v>10</v>
      </c>
      <c r="G1521" s="372" t="e">
        <f>VLOOKUP(N1521,'BANG THAM CHIEU'!C:E,3,0)</f>
        <v>#N/A</v>
      </c>
      <c r="J1521" s="10" t="e">
        <f>VLOOKUP(N1521,'BANG THAM CHIEU'!C:E,2,0)</f>
        <v>#N/A</v>
      </c>
      <c r="L1521" s="598">
        <f t="shared" si="26"/>
        <v>0</v>
      </c>
      <c r="N1521" s="31"/>
      <c r="P1521" s="529" t="s">
        <v>10665</v>
      </c>
      <c r="Q1521" s="122"/>
      <c r="R1521" s="123"/>
      <c r="T1521" s="396"/>
      <c r="V1521"/>
    </row>
    <row r="1522" spans="1:22" x14ac:dyDescent="0.25">
      <c r="A1522" s="31">
        <v>3848</v>
      </c>
      <c r="B1522" s="33" t="s">
        <v>300</v>
      </c>
      <c r="D1522" s="34" t="s">
        <v>301</v>
      </c>
      <c r="E1522" s="35" t="s">
        <v>10</v>
      </c>
      <c r="G1522" s="372" t="e">
        <f>VLOOKUP(N1522,'BANG THAM CHIEU'!C:E,3,0)</f>
        <v>#N/A</v>
      </c>
      <c r="J1522" s="10" t="e">
        <f>VLOOKUP(N1522,'BANG THAM CHIEU'!C:E,2,0)</f>
        <v>#N/A</v>
      </c>
      <c r="L1522" s="598">
        <f t="shared" si="26"/>
        <v>0</v>
      </c>
      <c r="N1522" s="31"/>
      <c r="P1522" s="529" t="s">
        <v>10665</v>
      </c>
      <c r="Q1522" s="122"/>
      <c r="R1522" s="123"/>
      <c r="T1522" s="396"/>
      <c r="V1522"/>
    </row>
    <row r="1523" spans="1:22" x14ac:dyDescent="0.25">
      <c r="A1523" s="31">
        <v>3848</v>
      </c>
      <c r="B1523" s="33" t="s">
        <v>300</v>
      </c>
      <c r="D1523" s="34" t="s">
        <v>301</v>
      </c>
      <c r="E1523" s="35" t="s">
        <v>10</v>
      </c>
      <c r="G1523" s="372" t="e">
        <f>VLOOKUP(N1523,'BANG THAM CHIEU'!C:E,3,0)</f>
        <v>#N/A</v>
      </c>
      <c r="J1523" s="10" t="e">
        <f>VLOOKUP(N1523,'BANG THAM CHIEU'!C:E,2,0)</f>
        <v>#N/A</v>
      </c>
      <c r="L1523" s="598">
        <f t="shared" si="26"/>
        <v>0</v>
      </c>
      <c r="N1523" s="31"/>
      <c r="P1523" s="529" t="s">
        <v>10665</v>
      </c>
      <c r="Q1523" s="122"/>
      <c r="R1523" s="123"/>
      <c r="T1523" s="396"/>
      <c r="V1523"/>
    </row>
    <row r="1524" spans="1:22" x14ac:dyDescent="0.25">
      <c r="A1524" s="31">
        <v>3848</v>
      </c>
      <c r="B1524" s="33" t="s">
        <v>300</v>
      </c>
      <c r="D1524" s="34" t="s">
        <v>301</v>
      </c>
      <c r="E1524" s="35" t="s">
        <v>10</v>
      </c>
      <c r="G1524" s="372" t="e">
        <f>VLOOKUP(N1524,'BANG THAM CHIEU'!C:E,3,0)</f>
        <v>#N/A</v>
      </c>
      <c r="J1524" s="10" t="e">
        <f>VLOOKUP(N1524,'BANG THAM CHIEU'!C:E,2,0)</f>
        <v>#N/A</v>
      </c>
      <c r="L1524" s="598">
        <f t="shared" si="26"/>
        <v>0</v>
      </c>
      <c r="N1524" s="31"/>
      <c r="P1524" s="529" t="s">
        <v>10665</v>
      </c>
      <c r="Q1524" s="122"/>
      <c r="R1524" s="123"/>
      <c r="T1524" s="396"/>
      <c r="V1524"/>
    </row>
    <row r="1525" spans="1:22" x14ac:dyDescent="0.25">
      <c r="A1525" s="31">
        <v>3848</v>
      </c>
      <c r="B1525" s="33" t="s">
        <v>300</v>
      </c>
      <c r="D1525" s="34" t="s">
        <v>301</v>
      </c>
      <c r="E1525" s="35" t="s">
        <v>10</v>
      </c>
      <c r="G1525" s="372" t="e">
        <f>VLOOKUP(N1525,'BANG THAM CHIEU'!C:E,3,0)</f>
        <v>#N/A</v>
      </c>
      <c r="J1525" s="10" t="e">
        <f>VLOOKUP(N1525,'BANG THAM CHIEU'!C:E,2,0)</f>
        <v>#N/A</v>
      </c>
      <c r="L1525" s="598">
        <f t="shared" si="26"/>
        <v>0</v>
      </c>
      <c r="N1525" s="31"/>
      <c r="P1525" s="529" t="s">
        <v>10665</v>
      </c>
      <c r="Q1525" s="122"/>
      <c r="R1525" s="123"/>
      <c r="T1525" s="396"/>
      <c r="V1525"/>
    </row>
    <row r="1526" spans="1:22" x14ac:dyDescent="0.25">
      <c r="A1526" s="31">
        <v>3848</v>
      </c>
      <c r="B1526" s="33" t="s">
        <v>300</v>
      </c>
      <c r="D1526" s="34" t="s">
        <v>301</v>
      </c>
      <c r="E1526" s="35" t="s">
        <v>10</v>
      </c>
      <c r="G1526" s="372" t="e">
        <f>VLOOKUP(N1526,'BANG THAM CHIEU'!C:E,3,0)</f>
        <v>#N/A</v>
      </c>
      <c r="J1526" s="10" t="e">
        <f>VLOOKUP(N1526,'BANG THAM CHIEU'!C:E,2,0)</f>
        <v>#N/A</v>
      </c>
      <c r="L1526" s="598">
        <f t="shared" si="26"/>
        <v>0</v>
      </c>
      <c r="N1526" s="33"/>
      <c r="P1526" s="529" t="s">
        <v>10665</v>
      </c>
      <c r="Q1526" s="122"/>
      <c r="R1526" s="123"/>
      <c r="T1526" s="396"/>
      <c r="V1526"/>
    </row>
    <row r="1527" spans="1:22" x14ac:dyDescent="0.25">
      <c r="A1527" s="31">
        <v>3848</v>
      </c>
      <c r="B1527" s="33" t="s">
        <v>300</v>
      </c>
      <c r="D1527" s="34" t="s">
        <v>301</v>
      </c>
      <c r="E1527" s="35" t="s">
        <v>10</v>
      </c>
      <c r="G1527" s="372" t="e">
        <f>VLOOKUP(N1527,'BANG THAM CHIEU'!C:E,3,0)</f>
        <v>#N/A</v>
      </c>
      <c r="J1527" s="10" t="e">
        <f>VLOOKUP(N1527,'BANG THAM CHIEU'!C:E,2,0)</f>
        <v>#N/A</v>
      </c>
      <c r="L1527" s="598">
        <f t="shared" si="26"/>
        <v>0</v>
      </c>
      <c r="N1527" s="33"/>
      <c r="P1527" s="529" t="s">
        <v>10665</v>
      </c>
      <c r="Q1527" s="122"/>
      <c r="R1527" s="123"/>
      <c r="T1527" s="396"/>
      <c r="V1527"/>
    </row>
    <row r="1528" spans="1:22" ht="15.75" x14ac:dyDescent="0.25">
      <c r="A1528" s="31">
        <v>3848</v>
      </c>
      <c r="B1528" s="33" t="s">
        <v>300</v>
      </c>
      <c r="D1528" s="34" t="s">
        <v>301</v>
      </c>
      <c r="E1528" s="35" t="s">
        <v>10</v>
      </c>
      <c r="G1528" s="399" t="e">
        <f>VLOOKUP(N1528,'BANG THAM CHIEU'!C:E,3,0)</f>
        <v>#N/A</v>
      </c>
      <c r="J1528" s="10" t="e">
        <f>VLOOKUP(N1528,'BANG THAM CHIEU'!C:E,2,0)</f>
        <v>#N/A</v>
      </c>
      <c r="L1528" s="598">
        <f t="shared" si="26"/>
        <v>0</v>
      </c>
      <c r="N1528" s="157"/>
      <c r="P1528" s="529" t="s">
        <v>10665</v>
      </c>
      <c r="Q1528" s="122"/>
      <c r="R1528" s="123"/>
      <c r="T1528" s="396"/>
      <c r="V1528"/>
    </row>
    <row r="1529" spans="1:22" x14ac:dyDescent="0.25">
      <c r="A1529" s="31">
        <v>3848</v>
      </c>
      <c r="B1529" s="33" t="s">
        <v>300</v>
      </c>
      <c r="D1529" s="34" t="s">
        <v>301</v>
      </c>
      <c r="E1529" s="35" t="s">
        <v>10</v>
      </c>
      <c r="G1529" s="372" t="e">
        <f>VLOOKUP(N1529,'BANG THAM CHIEU'!C:E,3,0)</f>
        <v>#N/A</v>
      </c>
      <c r="J1529" s="10" t="e">
        <f>VLOOKUP(N1529,'BANG THAM CHIEU'!C:E,2,0)</f>
        <v>#N/A</v>
      </c>
      <c r="L1529" s="598">
        <f t="shared" si="26"/>
        <v>0</v>
      </c>
      <c r="N1529" s="31"/>
      <c r="P1529" s="529" t="s">
        <v>10665</v>
      </c>
      <c r="Q1529" s="122"/>
      <c r="R1529" s="123"/>
      <c r="T1529" s="396"/>
      <c r="V1529"/>
    </row>
    <row r="1530" spans="1:22" x14ac:dyDescent="0.25">
      <c r="A1530" s="31">
        <v>3848</v>
      </c>
      <c r="B1530" s="33" t="s">
        <v>300</v>
      </c>
      <c r="D1530" s="34" t="s">
        <v>301</v>
      </c>
      <c r="E1530" s="35" t="s">
        <v>10</v>
      </c>
      <c r="G1530" s="372" t="e">
        <f>VLOOKUP(N1530,'BANG THAM CHIEU'!C:E,3,0)</f>
        <v>#N/A</v>
      </c>
      <c r="J1530" s="10" t="e">
        <f>VLOOKUP(N1530,'BANG THAM CHIEU'!C:E,2,0)</f>
        <v>#N/A</v>
      </c>
      <c r="L1530" s="598">
        <f t="shared" si="26"/>
        <v>0</v>
      </c>
      <c r="N1530" s="31"/>
      <c r="P1530" s="529" t="s">
        <v>10665</v>
      </c>
      <c r="Q1530" s="122"/>
      <c r="R1530" s="123"/>
      <c r="T1530" s="396"/>
      <c r="V1530"/>
    </row>
    <row r="1531" spans="1:22" x14ac:dyDescent="0.25">
      <c r="A1531" s="31">
        <v>3848</v>
      </c>
      <c r="B1531" s="33" t="s">
        <v>300</v>
      </c>
      <c r="D1531" s="34" t="s">
        <v>301</v>
      </c>
      <c r="E1531" s="35" t="s">
        <v>10</v>
      </c>
      <c r="G1531" s="372" t="e">
        <f>VLOOKUP(N1531,'BANG THAM CHIEU'!C:E,3,0)</f>
        <v>#N/A</v>
      </c>
      <c r="J1531" s="10" t="e">
        <f>VLOOKUP(N1531,'BANG THAM CHIEU'!C:E,2,0)</f>
        <v>#N/A</v>
      </c>
      <c r="L1531" s="598">
        <f t="shared" si="26"/>
        <v>0</v>
      </c>
      <c r="N1531" s="31"/>
      <c r="P1531" s="529" t="s">
        <v>10665</v>
      </c>
      <c r="Q1531" s="122"/>
      <c r="R1531" s="123"/>
      <c r="T1531" s="396"/>
      <c r="V1531"/>
    </row>
    <row r="1532" spans="1:22" x14ac:dyDescent="0.25">
      <c r="A1532" s="31">
        <v>3848</v>
      </c>
      <c r="B1532" s="33" t="s">
        <v>300</v>
      </c>
      <c r="D1532" s="34" t="s">
        <v>301</v>
      </c>
      <c r="E1532" s="35" t="s">
        <v>10</v>
      </c>
      <c r="G1532" s="372" t="e">
        <f>VLOOKUP(N1532,'BANG THAM CHIEU'!C:E,3,0)</f>
        <v>#N/A</v>
      </c>
      <c r="J1532" s="10" t="e">
        <f>VLOOKUP(N1532,'BANG THAM CHIEU'!C:E,2,0)</f>
        <v>#N/A</v>
      </c>
      <c r="L1532" s="598">
        <f t="shared" si="26"/>
        <v>0</v>
      </c>
      <c r="N1532" s="11"/>
      <c r="P1532" s="529" t="s">
        <v>10665</v>
      </c>
      <c r="Q1532" s="122"/>
      <c r="R1532" s="123"/>
      <c r="T1532" s="396"/>
      <c r="V1532"/>
    </row>
    <row r="1533" spans="1:22" x14ac:dyDescent="0.25">
      <c r="A1533" s="31">
        <v>3848</v>
      </c>
      <c r="B1533" s="33" t="s">
        <v>300</v>
      </c>
      <c r="D1533" s="34" t="s">
        <v>301</v>
      </c>
      <c r="E1533" s="35" t="s">
        <v>10</v>
      </c>
      <c r="G1533" s="372" t="e">
        <f>VLOOKUP(N1533,'BANG THAM CHIEU'!C:E,3,0)</f>
        <v>#N/A</v>
      </c>
      <c r="J1533" s="10" t="e">
        <f>VLOOKUP(N1533,'BANG THAM CHIEU'!C:E,2,0)</f>
        <v>#N/A</v>
      </c>
      <c r="L1533" s="598">
        <f t="shared" si="26"/>
        <v>0</v>
      </c>
      <c r="N1533" s="11"/>
      <c r="P1533" s="529" t="s">
        <v>10665</v>
      </c>
      <c r="Q1533" s="122"/>
      <c r="R1533" s="123"/>
      <c r="T1533" s="396"/>
      <c r="V1533"/>
    </row>
    <row r="1534" spans="1:22" x14ac:dyDescent="0.25">
      <c r="A1534" s="31">
        <v>3848</v>
      </c>
      <c r="B1534" s="33" t="s">
        <v>300</v>
      </c>
      <c r="D1534" s="34" t="s">
        <v>301</v>
      </c>
      <c r="E1534" s="35" t="s">
        <v>10</v>
      </c>
      <c r="G1534" s="399" t="e">
        <f>VLOOKUP(N1534,'BANG THAM CHIEU'!C:E,3,0)</f>
        <v>#N/A</v>
      </c>
      <c r="J1534" s="10" t="e">
        <f>VLOOKUP(N1534,'BANG THAM CHIEU'!C:E,2,0)</f>
        <v>#N/A</v>
      </c>
      <c r="L1534" s="598">
        <f t="shared" si="26"/>
        <v>0</v>
      </c>
      <c r="N1534" s="31"/>
      <c r="P1534" s="529" t="s">
        <v>10665</v>
      </c>
      <c r="Q1534" s="122"/>
      <c r="R1534" s="123"/>
      <c r="T1534" s="396"/>
      <c r="V1534"/>
    </row>
    <row r="1535" spans="1:22" x14ac:dyDescent="0.25">
      <c r="A1535" s="31">
        <v>3848</v>
      </c>
      <c r="B1535" s="33" t="s">
        <v>300</v>
      </c>
      <c r="D1535" s="34" t="s">
        <v>301</v>
      </c>
      <c r="E1535" s="35" t="s">
        <v>10</v>
      </c>
      <c r="G1535" s="399" t="e">
        <f>VLOOKUP(N1535,'BANG THAM CHIEU'!C:E,3,0)</f>
        <v>#N/A</v>
      </c>
      <c r="J1535" s="10" t="e">
        <f>VLOOKUP(N1535,'BANG THAM CHIEU'!C:E,2,0)</f>
        <v>#N/A</v>
      </c>
      <c r="L1535" s="598">
        <f t="shared" si="26"/>
        <v>0</v>
      </c>
      <c r="N1535" s="31"/>
      <c r="P1535" s="529" t="s">
        <v>10665</v>
      </c>
      <c r="Q1535" s="122"/>
      <c r="R1535" s="123"/>
      <c r="T1535" s="396"/>
      <c r="V1535"/>
    </row>
    <row r="1536" spans="1:22" x14ac:dyDescent="0.25">
      <c r="A1536" s="31">
        <v>3848</v>
      </c>
      <c r="B1536" s="33" t="s">
        <v>300</v>
      </c>
      <c r="D1536" s="34" t="s">
        <v>301</v>
      </c>
      <c r="E1536" s="35" t="s">
        <v>10</v>
      </c>
      <c r="G1536" s="372" t="e">
        <f>VLOOKUP(N1536,'BANG THAM CHIEU'!C:E,3,0)</f>
        <v>#N/A</v>
      </c>
      <c r="J1536" s="10" t="e">
        <f>VLOOKUP(N1536,'BANG THAM CHIEU'!C:E,2,0)</f>
        <v>#N/A</v>
      </c>
      <c r="L1536" s="598">
        <f t="shared" si="26"/>
        <v>0</v>
      </c>
      <c r="N1536" s="31"/>
      <c r="P1536" s="529" t="s">
        <v>10665</v>
      </c>
      <c r="Q1536" s="122"/>
      <c r="R1536" s="123"/>
      <c r="T1536" s="396"/>
      <c r="V1536"/>
    </row>
    <row r="1537" spans="1:31" hidden="1" x14ac:dyDescent="0.25">
      <c r="A1537" s="31">
        <v>3848</v>
      </c>
      <c r="B1537" s="33" t="s">
        <v>300</v>
      </c>
      <c r="D1537" s="34" t="s">
        <v>301</v>
      </c>
      <c r="E1537" s="35" t="s">
        <v>10</v>
      </c>
      <c r="G1537" s="399" t="e">
        <f>VLOOKUP(N1537,'BANG THAM CHIEU'!C:E,3,0)</f>
        <v>#N/A</v>
      </c>
      <c r="J1537" s="10" t="e">
        <f>VLOOKUP(N1537,'BANG THAM CHIEU'!C:E,2,0)</f>
        <v>#N/A</v>
      </c>
      <c r="L1537" s="598">
        <f t="shared" si="26"/>
        <v>0</v>
      </c>
      <c r="N1537" s="31"/>
      <c r="Q1537" s="122"/>
      <c r="R1537" s="123"/>
      <c r="T1537" s="396"/>
      <c r="V1537"/>
    </row>
    <row r="1538" spans="1:31" hidden="1" x14ac:dyDescent="0.25">
      <c r="A1538" s="31">
        <v>3848</v>
      </c>
      <c r="B1538" s="33" t="s">
        <v>300</v>
      </c>
      <c r="D1538" s="34" t="s">
        <v>301</v>
      </c>
      <c r="E1538" s="35" t="s">
        <v>10</v>
      </c>
      <c r="G1538" s="372" t="e">
        <f>VLOOKUP(N1538,'BANG THAM CHIEU'!C:E,3,0)</f>
        <v>#N/A</v>
      </c>
      <c r="J1538" s="10" t="e">
        <f>VLOOKUP(N1538,'BANG THAM CHIEU'!C:E,2,0)</f>
        <v>#N/A</v>
      </c>
      <c r="L1538" s="598">
        <f t="shared" si="26"/>
        <v>0</v>
      </c>
      <c r="N1538" s="31"/>
      <c r="Q1538" s="122"/>
      <c r="R1538" s="123"/>
      <c r="T1538" s="396"/>
      <c r="V1538"/>
    </row>
    <row r="1539" spans="1:31" hidden="1" x14ac:dyDescent="0.25">
      <c r="A1539" s="31">
        <v>3848</v>
      </c>
      <c r="B1539" s="33" t="s">
        <v>300</v>
      </c>
      <c r="D1539" s="34" t="s">
        <v>301</v>
      </c>
      <c r="E1539" s="35" t="s">
        <v>10</v>
      </c>
      <c r="G1539" s="372" t="e">
        <f>VLOOKUP(N1539,'BANG THAM CHIEU'!C:E,3,0)</f>
        <v>#N/A</v>
      </c>
      <c r="J1539" s="10" t="e">
        <f>VLOOKUP(N1539,'BANG THAM CHIEU'!C:E,2,0)</f>
        <v>#N/A</v>
      </c>
      <c r="L1539" s="598">
        <f t="shared" si="26"/>
        <v>0</v>
      </c>
      <c r="N1539" s="31"/>
      <c r="Q1539" s="122"/>
      <c r="R1539" s="123"/>
      <c r="T1539" s="396"/>
      <c r="V1539"/>
    </row>
    <row r="1540" spans="1:31" hidden="1" x14ac:dyDescent="0.25">
      <c r="A1540" s="31">
        <v>3848</v>
      </c>
      <c r="B1540" s="33" t="s">
        <v>300</v>
      </c>
      <c r="D1540" s="34" t="s">
        <v>301</v>
      </c>
      <c r="E1540" s="35" t="s">
        <v>10</v>
      </c>
      <c r="G1540" s="372" t="e">
        <f>VLOOKUP(N1540,'BANG THAM CHIEU'!C:E,3,0)</f>
        <v>#N/A</v>
      </c>
      <c r="J1540" s="10" t="e">
        <f>VLOOKUP(N1540,'BANG THAM CHIEU'!C:E,2,0)</f>
        <v>#N/A</v>
      </c>
      <c r="L1540" s="598">
        <f t="shared" si="26"/>
        <v>0</v>
      </c>
      <c r="N1540" s="33"/>
      <c r="Q1540" s="122"/>
      <c r="R1540" s="123"/>
      <c r="T1540" s="396"/>
      <c r="V1540"/>
    </row>
    <row r="1541" spans="1:31" ht="15.75" hidden="1" x14ac:dyDescent="0.25">
      <c r="A1541" s="31">
        <v>3848</v>
      </c>
      <c r="B1541" s="33" t="s">
        <v>300</v>
      </c>
      <c r="D1541" s="34" t="s">
        <v>301</v>
      </c>
      <c r="E1541" s="35" t="s">
        <v>10</v>
      </c>
      <c r="G1541" s="372" t="e">
        <f>VLOOKUP(N1541,'BANG THAM CHIEU'!C:E,3,0)</f>
        <v>#N/A</v>
      </c>
      <c r="J1541" s="10" t="e">
        <f>VLOOKUP(N1541,'BANG THAM CHIEU'!C:E,2,0)</f>
        <v>#N/A</v>
      </c>
      <c r="L1541" s="598">
        <f t="shared" si="26"/>
        <v>0</v>
      </c>
      <c r="N1541" s="157"/>
      <c r="Q1541" s="122"/>
      <c r="R1541" s="123"/>
      <c r="T1541" s="396"/>
      <c r="V1541"/>
    </row>
    <row r="1542" spans="1:31" hidden="1" x14ac:dyDescent="0.25">
      <c r="A1542" s="31">
        <v>3848</v>
      </c>
      <c r="B1542" s="33" t="s">
        <v>300</v>
      </c>
      <c r="D1542" s="34" t="s">
        <v>301</v>
      </c>
      <c r="E1542" s="35" t="s">
        <v>10</v>
      </c>
      <c r="G1542" s="372" t="e">
        <f>VLOOKUP(N1542,'BANG THAM CHIEU'!C:E,3,0)</f>
        <v>#N/A</v>
      </c>
      <c r="J1542" s="10" t="e">
        <f>VLOOKUP(N1542,'BANG THAM CHIEU'!C:E,2,0)</f>
        <v>#N/A</v>
      </c>
      <c r="L1542" s="598">
        <f t="shared" si="26"/>
        <v>0</v>
      </c>
      <c r="N1542" s="33"/>
      <c r="Q1542" s="122"/>
      <c r="R1542" s="123"/>
      <c r="T1542" s="396"/>
      <c r="V1542"/>
    </row>
    <row r="1543" spans="1:31" hidden="1" x14ac:dyDescent="0.25">
      <c r="A1543" s="31">
        <v>3848</v>
      </c>
      <c r="B1543" s="33" t="s">
        <v>300</v>
      </c>
      <c r="D1543" s="34" t="s">
        <v>301</v>
      </c>
      <c r="E1543" s="35" t="s">
        <v>10</v>
      </c>
      <c r="G1543" s="372" t="e">
        <f>VLOOKUP(N1543,'BANG THAM CHIEU'!C:E,3,0)</f>
        <v>#N/A</v>
      </c>
      <c r="J1543" s="10" t="e">
        <f>VLOOKUP(N1543,'BANG THAM CHIEU'!C:E,2,0)</f>
        <v>#N/A</v>
      </c>
      <c r="L1543" s="598">
        <f t="shared" si="26"/>
        <v>0</v>
      </c>
      <c r="N1543" s="31"/>
      <c r="Q1543" s="122"/>
      <c r="R1543" s="123"/>
      <c r="T1543" s="396"/>
      <c r="V1543"/>
    </row>
    <row r="1544" spans="1:31" hidden="1" x14ac:dyDescent="0.25">
      <c r="A1544" s="31">
        <v>3848</v>
      </c>
      <c r="B1544" s="33" t="s">
        <v>300</v>
      </c>
      <c r="D1544" s="34" t="s">
        <v>301</v>
      </c>
      <c r="E1544" s="35" t="s">
        <v>10</v>
      </c>
      <c r="G1544" s="372" t="e">
        <f>VLOOKUP(N1544,'BANG THAM CHIEU'!C:E,3,0)</f>
        <v>#N/A</v>
      </c>
      <c r="J1544" s="10" t="e">
        <f>VLOOKUP(N1544,'BANG THAM CHIEU'!C:E,2,0)</f>
        <v>#N/A</v>
      </c>
      <c r="L1544" s="598">
        <f t="shared" si="26"/>
        <v>0</v>
      </c>
      <c r="N1544" s="33"/>
      <c r="Q1544" s="122"/>
      <c r="R1544" s="123"/>
      <c r="T1544" s="396"/>
      <c r="V1544"/>
      <c r="AE1544" s="408">
        <v>44112</v>
      </c>
    </row>
    <row r="1545" spans="1:31" hidden="1" x14ac:dyDescent="0.25">
      <c r="A1545" s="31">
        <v>3848</v>
      </c>
      <c r="B1545" s="33" t="s">
        <v>300</v>
      </c>
      <c r="D1545" s="34" t="s">
        <v>301</v>
      </c>
      <c r="E1545" s="35" t="s">
        <v>10</v>
      </c>
      <c r="G1545" s="372" t="e">
        <f>VLOOKUP(N1545,'BANG THAM CHIEU'!C:E,3,0)</f>
        <v>#N/A</v>
      </c>
      <c r="J1545" s="10" t="e">
        <f>VLOOKUP(N1545,'BANG THAM CHIEU'!C:E,2,0)</f>
        <v>#N/A</v>
      </c>
      <c r="L1545" s="598">
        <f t="shared" si="26"/>
        <v>0</v>
      </c>
      <c r="N1545" s="33"/>
      <c r="Q1545" s="122"/>
      <c r="R1545" s="123"/>
      <c r="T1545" s="396"/>
      <c r="V1545"/>
    </row>
    <row r="1546" spans="1:31" ht="15.75" hidden="1" x14ac:dyDescent="0.25">
      <c r="A1546" s="31">
        <v>3848</v>
      </c>
      <c r="B1546" s="33" t="s">
        <v>300</v>
      </c>
      <c r="D1546" s="34" t="s">
        <v>301</v>
      </c>
      <c r="E1546" s="35" t="s">
        <v>10</v>
      </c>
      <c r="G1546" s="372" t="e">
        <f>VLOOKUP(N1546,'BANG THAM CHIEU'!C:E,3,0)</f>
        <v>#N/A</v>
      </c>
      <c r="J1546" s="10" t="e">
        <f>VLOOKUP(N1546,'BANG THAM CHIEU'!C:E,2,0)</f>
        <v>#N/A</v>
      </c>
      <c r="L1546" s="598">
        <f t="shared" si="26"/>
        <v>0</v>
      </c>
      <c r="N1546" s="157"/>
      <c r="Q1546" s="122"/>
      <c r="R1546" s="123"/>
      <c r="T1546" s="396"/>
      <c r="V1546"/>
    </row>
    <row r="1547" spans="1:31" hidden="1" x14ac:dyDescent="0.25">
      <c r="A1547" s="31">
        <v>3848</v>
      </c>
      <c r="B1547" s="33" t="s">
        <v>300</v>
      </c>
      <c r="D1547" s="34" t="s">
        <v>301</v>
      </c>
      <c r="E1547" s="35" t="s">
        <v>10</v>
      </c>
      <c r="G1547" s="372" t="e">
        <f>VLOOKUP(N1547,'BANG THAM CHIEU'!C:E,3,0)</f>
        <v>#N/A</v>
      </c>
      <c r="J1547" s="10" t="e">
        <f>VLOOKUP(N1547,'BANG THAM CHIEU'!C:E,2,0)</f>
        <v>#N/A</v>
      </c>
      <c r="L1547" s="598">
        <f t="shared" si="26"/>
        <v>0</v>
      </c>
      <c r="N1547" s="33"/>
      <c r="Q1547" s="122"/>
      <c r="R1547" s="123"/>
      <c r="T1547" s="396"/>
      <c r="V1547"/>
    </row>
    <row r="1548" spans="1:31" hidden="1" x14ac:dyDescent="0.25">
      <c r="A1548" s="31">
        <v>3848</v>
      </c>
      <c r="B1548" s="33" t="s">
        <v>300</v>
      </c>
      <c r="D1548" s="34" t="s">
        <v>301</v>
      </c>
      <c r="E1548" s="35" t="s">
        <v>10</v>
      </c>
      <c r="G1548" s="372" t="e">
        <f>VLOOKUP(N1548,'BANG THAM CHIEU'!C:E,3,0)</f>
        <v>#N/A</v>
      </c>
      <c r="J1548" s="10" t="e">
        <f>VLOOKUP(N1548,'BANG THAM CHIEU'!C:E,2,0)</f>
        <v>#N/A</v>
      </c>
      <c r="L1548" s="598">
        <f t="shared" si="26"/>
        <v>0</v>
      </c>
      <c r="N1548" s="33"/>
      <c r="Q1548" s="122"/>
      <c r="R1548" s="123"/>
      <c r="T1548" s="396"/>
      <c r="V1548"/>
    </row>
    <row r="1549" spans="1:31" ht="15.75" hidden="1" x14ac:dyDescent="0.25">
      <c r="A1549" s="31">
        <v>3848</v>
      </c>
      <c r="B1549" s="33" t="s">
        <v>300</v>
      </c>
      <c r="D1549" s="34" t="s">
        <v>301</v>
      </c>
      <c r="E1549" s="35" t="s">
        <v>10</v>
      </c>
      <c r="G1549" s="372" t="e">
        <f>VLOOKUP(N1549,'BANG THAM CHIEU'!C:E,3,0)</f>
        <v>#N/A</v>
      </c>
      <c r="J1549" s="10" t="e">
        <f>VLOOKUP(N1549,'BANG THAM CHIEU'!C:E,2,0)</f>
        <v>#N/A</v>
      </c>
      <c r="L1549" s="598">
        <f t="shared" si="26"/>
        <v>0</v>
      </c>
      <c r="N1549" s="157"/>
      <c r="Q1549" s="122"/>
      <c r="R1549" s="123"/>
      <c r="T1549" s="396"/>
      <c r="V1549"/>
    </row>
    <row r="1550" spans="1:31" hidden="1" x14ac:dyDescent="0.25">
      <c r="A1550" s="31">
        <v>3848</v>
      </c>
      <c r="B1550" s="33" t="s">
        <v>300</v>
      </c>
      <c r="D1550" s="34" t="s">
        <v>301</v>
      </c>
      <c r="E1550" s="35" t="s">
        <v>10</v>
      </c>
      <c r="G1550" s="372" t="e">
        <f>VLOOKUP(N1550,'BANG THAM CHIEU'!C:E,3,0)</f>
        <v>#N/A</v>
      </c>
      <c r="J1550" s="10" t="e">
        <f>VLOOKUP(N1550,'BANG THAM CHIEU'!C:E,2,0)</f>
        <v>#N/A</v>
      </c>
      <c r="L1550" s="598">
        <f t="shared" si="26"/>
        <v>0</v>
      </c>
      <c r="N1550" s="31"/>
      <c r="Q1550" s="122"/>
      <c r="R1550" s="123"/>
      <c r="T1550" s="396"/>
      <c r="V1550"/>
    </row>
    <row r="1551" spans="1:31" hidden="1" x14ac:dyDescent="0.25">
      <c r="A1551" s="31">
        <v>3848</v>
      </c>
      <c r="B1551" s="33" t="s">
        <v>300</v>
      </c>
      <c r="D1551" s="34" t="s">
        <v>301</v>
      </c>
      <c r="E1551" s="35" t="s">
        <v>10</v>
      </c>
      <c r="G1551" s="372" t="e">
        <f>VLOOKUP(N1551,'BANG THAM CHIEU'!C:E,3,0)</f>
        <v>#N/A</v>
      </c>
      <c r="J1551" s="10" t="e">
        <f>VLOOKUP(N1551,'BANG THAM CHIEU'!C:E,2,0)</f>
        <v>#N/A</v>
      </c>
      <c r="L1551" s="598">
        <f t="shared" si="26"/>
        <v>0</v>
      </c>
      <c r="N1551" s="31"/>
      <c r="Q1551" s="122"/>
      <c r="R1551" s="123"/>
      <c r="T1551" s="396"/>
      <c r="V1551"/>
    </row>
    <row r="1552" spans="1:31" hidden="1" x14ac:dyDescent="0.25">
      <c r="A1552" s="31">
        <v>3848</v>
      </c>
      <c r="B1552" s="33" t="s">
        <v>300</v>
      </c>
      <c r="D1552" s="34" t="s">
        <v>301</v>
      </c>
      <c r="E1552" s="35" t="s">
        <v>10</v>
      </c>
      <c r="G1552" s="372" t="e">
        <f>VLOOKUP(N1552,'BANG THAM CHIEU'!C:E,3,0)</f>
        <v>#N/A</v>
      </c>
      <c r="J1552" s="10" t="e">
        <f>VLOOKUP(N1552,'BANG THAM CHIEU'!C:E,2,0)</f>
        <v>#N/A</v>
      </c>
      <c r="L1552" s="598">
        <f t="shared" si="26"/>
        <v>0</v>
      </c>
      <c r="N1552" s="175"/>
      <c r="Q1552" s="122"/>
      <c r="R1552" s="123"/>
      <c r="T1552" s="396"/>
      <c r="V1552"/>
    </row>
    <row r="1553" spans="1:22" hidden="1" x14ac:dyDescent="0.25">
      <c r="A1553" s="31">
        <v>3848</v>
      </c>
      <c r="B1553" s="33" t="s">
        <v>300</v>
      </c>
      <c r="D1553" s="34" t="s">
        <v>301</v>
      </c>
      <c r="E1553" s="35" t="s">
        <v>10</v>
      </c>
      <c r="G1553" s="372" t="e">
        <f>VLOOKUP(N1553,'BANG THAM CHIEU'!C:E,3,0)</f>
        <v>#N/A</v>
      </c>
      <c r="J1553" s="10" t="e">
        <f>VLOOKUP(N1553,'BANG THAM CHIEU'!C:E,2,0)</f>
        <v>#N/A</v>
      </c>
      <c r="L1553" s="598">
        <f t="shared" si="26"/>
        <v>0</v>
      </c>
      <c r="N1553" s="33"/>
      <c r="Q1553" s="122"/>
      <c r="R1553" s="123"/>
      <c r="T1553" s="396"/>
      <c r="V1553"/>
    </row>
    <row r="1554" spans="1:22" hidden="1" x14ac:dyDescent="0.25">
      <c r="A1554" s="31">
        <v>3848</v>
      </c>
      <c r="B1554" s="33" t="s">
        <v>300</v>
      </c>
      <c r="D1554" s="34" t="s">
        <v>301</v>
      </c>
      <c r="E1554" s="35" t="s">
        <v>10</v>
      </c>
      <c r="G1554" s="372" t="e">
        <f>VLOOKUP(N1554,'BANG THAM CHIEU'!C:E,3,0)</f>
        <v>#N/A</v>
      </c>
      <c r="J1554" s="10" t="e">
        <f>VLOOKUP(N1554,'BANG THAM CHIEU'!C:E,2,0)</f>
        <v>#N/A</v>
      </c>
      <c r="L1554" s="598">
        <f t="shared" si="26"/>
        <v>0</v>
      </c>
      <c r="N1554" s="11"/>
      <c r="Q1554" s="122"/>
      <c r="R1554" s="123"/>
      <c r="T1554" s="396"/>
      <c r="V1554"/>
    </row>
    <row r="1555" spans="1:22" hidden="1" x14ac:dyDescent="0.25">
      <c r="A1555" s="31">
        <v>3848</v>
      </c>
      <c r="B1555" s="33" t="s">
        <v>300</v>
      </c>
      <c r="D1555" s="34" t="s">
        <v>301</v>
      </c>
      <c r="E1555" s="35" t="s">
        <v>10</v>
      </c>
      <c r="G1555" s="372" t="e">
        <f>VLOOKUP(N1555,'BANG THAM CHIEU'!C:E,3,0)</f>
        <v>#N/A</v>
      </c>
      <c r="J1555" s="10" t="e">
        <f>VLOOKUP(N1555,'BANG THAM CHIEU'!C:E,2,0)</f>
        <v>#N/A</v>
      </c>
      <c r="L1555" s="598">
        <f t="shared" si="26"/>
        <v>0</v>
      </c>
      <c r="N1555" s="11"/>
      <c r="Q1555" s="122"/>
      <c r="R1555" s="123"/>
      <c r="T1555" s="396"/>
      <c r="V1555"/>
    </row>
    <row r="1556" spans="1:22" s="39" customFormat="1" hidden="1" x14ac:dyDescent="0.25">
      <c r="A1556" s="31">
        <v>3848</v>
      </c>
      <c r="B1556" s="31" t="s">
        <v>300</v>
      </c>
      <c r="C1556" s="53"/>
      <c r="D1556" s="34" t="s">
        <v>301</v>
      </c>
      <c r="E1556" s="35" t="s">
        <v>10</v>
      </c>
      <c r="F1556" s="54"/>
      <c r="G1556" s="373" t="e">
        <f>VLOOKUP(N1556,'BANG THAM CHIEU'!C:E,3,0)</f>
        <v>#N/A</v>
      </c>
      <c r="H1556" s="53"/>
      <c r="I1556" s="11"/>
      <c r="J1556" s="38" t="e">
        <f>VLOOKUP(N1556,'BANG THAM CHIEU'!C:E,2,0)</f>
        <v>#N/A</v>
      </c>
      <c r="K1556" s="592"/>
      <c r="L1556" s="598">
        <f t="shared" si="26"/>
        <v>0</v>
      </c>
      <c r="M1556" s="11"/>
      <c r="N1556" s="31"/>
      <c r="O1556" s="528"/>
      <c r="P1556" s="529"/>
      <c r="Q1556" s="122"/>
      <c r="R1556" s="123"/>
      <c r="S1556" s="122"/>
      <c r="T1556" s="396"/>
      <c r="V1556"/>
    </row>
    <row r="1557" spans="1:22" hidden="1" x14ac:dyDescent="0.25">
      <c r="A1557" s="31">
        <v>3848</v>
      </c>
      <c r="B1557" s="33" t="s">
        <v>300</v>
      </c>
      <c r="D1557" s="34" t="s">
        <v>301</v>
      </c>
      <c r="E1557" s="35" t="s">
        <v>10</v>
      </c>
      <c r="G1557" s="399" t="e">
        <f>VLOOKUP(N1557,'BANG THAM CHIEU'!C:E,3,0)</f>
        <v>#N/A</v>
      </c>
      <c r="H1557" s="11"/>
      <c r="J1557" s="10" t="e">
        <f>VLOOKUP(N1557,'BANG THAM CHIEU'!C:E,2,0)</f>
        <v>#N/A</v>
      </c>
      <c r="L1557" s="598">
        <f t="shared" si="26"/>
        <v>0</v>
      </c>
      <c r="N1557" s="11"/>
      <c r="Q1557" s="122"/>
      <c r="R1557" s="123"/>
      <c r="T1557" s="396"/>
      <c r="V1557"/>
    </row>
    <row r="1558" spans="1:22" hidden="1" x14ac:dyDescent="0.25">
      <c r="A1558" s="31">
        <v>3848</v>
      </c>
      <c r="B1558" s="33" t="s">
        <v>300</v>
      </c>
      <c r="D1558" s="34" t="s">
        <v>301</v>
      </c>
      <c r="E1558" s="35" t="s">
        <v>10</v>
      </c>
      <c r="G1558" s="372" t="e">
        <f>VLOOKUP(N1558,'BANG THAM CHIEU'!C:E,3,0)</f>
        <v>#N/A</v>
      </c>
      <c r="J1558" s="10" t="e">
        <f>VLOOKUP(N1558,'BANG THAM CHIEU'!C:E,2,0)</f>
        <v>#N/A</v>
      </c>
      <c r="L1558" s="598">
        <f t="shared" si="26"/>
        <v>0</v>
      </c>
      <c r="N1558" s="31"/>
      <c r="Q1558" s="122"/>
      <c r="R1558" s="123"/>
      <c r="T1558" s="396"/>
      <c r="V1558"/>
    </row>
    <row r="1559" spans="1:22" ht="15.75" hidden="1" x14ac:dyDescent="0.25">
      <c r="A1559" s="31">
        <v>3848</v>
      </c>
      <c r="B1559" s="33" t="s">
        <v>300</v>
      </c>
      <c r="D1559" s="34" t="s">
        <v>301</v>
      </c>
      <c r="E1559" s="35" t="s">
        <v>10</v>
      </c>
      <c r="G1559" s="372" t="e">
        <f>VLOOKUP(N1559,'BANG THAM CHIEU'!C:E,3,0)</f>
        <v>#N/A</v>
      </c>
      <c r="J1559" s="10" t="e">
        <f>VLOOKUP(N1559,'BANG THAM CHIEU'!C:E,2,0)</f>
        <v>#N/A</v>
      </c>
      <c r="L1559" s="598">
        <f t="shared" si="26"/>
        <v>0</v>
      </c>
      <c r="N1559" s="157"/>
      <c r="Q1559" s="122"/>
      <c r="R1559" s="123"/>
      <c r="T1559" s="396"/>
      <c r="V1559"/>
    </row>
    <row r="1560" spans="1:22" hidden="1" x14ac:dyDescent="0.25">
      <c r="A1560" s="31">
        <v>3848</v>
      </c>
      <c r="B1560" s="33" t="s">
        <v>300</v>
      </c>
      <c r="D1560" s="34" t="s">
        <v>301</v>
      </c>
      <c r="E1560" s="35" t="s">
        <v>10</v>
      </c>
      <c r="G1560" s="372" t="e">
        <f>VLOOKUP(N1560,'BANG THAM CHIEU'!C:E,3,0)</f>
        <v>#N/A</v>
      </c>
      <c r="J1560" s="10" t="e">
        <f>VLOOKUP(N1560,'BANG THAM CHIEU'!C:E,2,0)</f>
        <v>#N/A</v>
      </c>
      <c r="L1560" s="598">
        <f t="shared" si="26"/>
        <v>0</v>
      </c>
      <c r="N1560" s="31"/>
      <c r="Q1560" s="122"/>
      <c r="R1560" s="123"/>
      <c r="T1560" s="396"/>
      <c r="V1560"/>
    </row>
    <row r="1561" spans="1:22" hidden="1" x14ac:dyDescent="0.25">
      <c r="A1561" s="31">
        <v>3848</v>
      </c>
      <c r="B1561" s="33" t="s">
        <v>300</v>
      </c>
      <c r="D1561" s="34" t="s">
        <v>301</v>
      </c>
      <c r="E1561" s="35" t="s">
        <v>10</v>
      </c>
      <c r="G1561" s="372" t="e">
        <f>VLOOKUP(N1561,'BANG THAM CHIEU'!C:E,3,0)</f>
        <v>#N/A</v>
      </c>
      <c r="J1561" s="10" t="e">
        <f>VLOOKUP(N1561,'BANG THAM CHIEU'!C:E,2,0)</f>
        <v>#N/A</v>
      </c>
      <c r="L1561" s="598">
        <f t="shared" si="26"/>
        <v>0</v>
      </c>
      <c r="N1561" s="11"/>
      <c r="Q1561" s="122"/>
      <c r="R1561" s="123"/>
      <c r="T1561" s="396"/>
      <c r="V1561"/>
    </row>
    <row r="1562" spans="1:22" hidden="1" x14ac:dyDescent="0.25">
      <c r="A1562" s="31">
        <v>3848</v>
      </c>
      <c r="B1562" s="33" t="s">
        <v>300</v>
      </c>
      <c r="D1562" s="34" t="s">
        <v>301</v>
      </c>
      <c r="E1562" s="35" t="s">
        <v>10</v>
      </c>
      <c r="G1562" s="372" t="e">
        <f>VLOOKUP(N1562,'BANG THAM CHIEU'!C:E,3,0)</f>
        <v>#N/A</v>
      </c>
      <c r="J1562" s="10" t="e">
        <f>VLOOKUP(N1562,'BANG THAM CHIEU'!C:E,2,0)</f>
        <v>#N/A</v>
      </c>
      <c r="L1562" s="598">
        <f t="shared" si="26"/>
        <v>0</v>
      </c>
      <c r="N1562" s="11"/>
      <c r="Q1562" s="122"/>
      <c r="R1562" s="123"/>
      <c r="T1562" s="396"/>
      <c r="V1562"/>
    </row>
    <row r="1563" spans="1:22" hidden="1" x14ac:dyDescent="0.25">
      <c r="A1563" s="31">
        <v>3848</v>
      </c>
      <c r="B1563" s="33" t="s">
        <v>300</v>
      </c>
      <c r="D1563" s="34" t="s">
        <v>301</v>
      </c>
      <c r="E1563" s="35" t="s">
        <v>10</v>
      </c>
      <c r="G1563" s="372" t="e">
        <f>VLOOKUP(N1563,'BANG THAM CHIEU'!C:E,3,0)</f>
        <v>#N/A</v>
      </c>
      <c r="J1563" s="10" t="e">
        <f>VLOOKUP(N1563,'BANG THAM CHIEU'!C:E,2,0)</f>
        <v>#N/A</v>
      </c>
      <c r="L1563" s="598">
        <f t="shared" si="26"/>
        <v>0</v>
      </c>
      <c r="N1563" s="11"/>
      <c r="Q1563" s="122"/>
      <c r="R1563" s="123"/>
      <c r="T1563" s="396"/>
      <c r="V1563"/>
    </row>
    <row r="1564" spans="1:22" hidden="1" x14ac:dyDescent="0.25">
      <c r="A1564" s="31">
        <v>3848</v>
      </c>
      <c r="B1564" s="33" t="s">
        <v>300</v>
      </c>
      <c r="D1564" s="34" t="s">
        <v>301</v>
      </c>
      <c r="E1564" s="35" t="s">
        <v>10</v>
      </c>
      <c r="G1564" s="372" t="e">
        <f>VLOOKUP(N1564,'BANG THAM CHIEU'!C:E,3,0)</f>
        <v>#N/A</v>
      </c>
      <c r="J1564" s="10" t="e">
        <f>VLOOKUP(N1564,'BANG THAM CHIEU'!C:E,2,0)</f>
        <v>#N/A</v>
      </c>
      <c r="L1564" s="598">
        <f t="shared" si="26"/>
        <v>0</v>
      </c>
      <c r="N1564" s="31"/>
      <c r="Q1564" s="122"/>
      <c r="R1564" s="123"/>
      <c r="T1564" s="396"/>
      <c r="V1564"/>
    </row>
    <row r="1565" spans="1:22" hidden="1" x14ac:dyDescent="0.25">
      <c r="A1565" s="31">
        <v>3848</v>
      </c>
      <c r="B1565" s="33" t="s">
        <v>300</v>
      </c>
      <c r="D1565" s="34" t="s">
        <v>301</v>
      </c>
      <c r="E1565" s="35" t="s">
        <v>10</v>
      </c>
      <c r="G1565" s="372" t="e">
        <f>VLOOKUP(N1565,'BANG THAM CHIEU'!C:E,3,0)</f>
        <v>#N/A</v>
      </c>
      <c r="J1565" s="10" t="e">
        <f>VLOOKUP(N1565,'BANG THAM CHIEU'!C:E,2,0)</f>
        <v>#N/A</v>
      </c>
      <c r="L1565" s="598">
        <f t="shared" si="26"/>
        <v>0</v>
      </c>
      <c r="N1565" s="11"/>
      <c r="Q1565" s="122"/>
      <c r="R1565" s="123"/>
      <c r="T1565" s="396"/>
      <c r="V1565"/>
    </row>
    <row r="1566" spans="1:22" hidden="1" x14ac:dyDescent="0.25">
      <c r="A1566" s="31">
        <v>3848</v>
      </c>
      <c r="B1566" s="33" t="s">
        <v>300</v>
      </c>
      <c r="D1566" s="34" t="s">
        <v>301</v>
      </c>
      <c r="E1566" s="35" t="s">
        <v>10</v>
      </c>
      <c r="G1566" s="372" t="e">
        <f>VLOOKUP(N1566,'BANG THAM CHIEU'!C:E,3,0)</f>
        <v>#N/A</v>
      </c>
      <c r="J1566" s="10" t="e">
        <f>VLOOKUP(N1566,'BANG THAM CHIEU'!C:E,2,0)</f>
        <v>#N/A</v>
      </c>
      <c r="L1566" s="598">
        <f t="shared" si="26"/>
        <v>0</v>
      </c>
      <c r="N1566" s="11"/>
      <c r="Q1566" s="122"/>
      <c r="R1566" s="123"/>
      <c r="T1566" s="396"/>
      <c r="V1566"/>
    </row>
    <row r="1567" spans="1:22" hidden="1" x14ac:dyDescent="0.25">
      <c r="A1567" s="31">
        <v>3848</v>
      </c>
      <c r="B1567" s="33" t="s">
        <v>300</v>
      </c>
      <c r="D1567" s="34" t="s">
        <v>301</v>
      </c>
      <c r="E1567" s="35" t="s">
        <v>10</v>
      </c>
      <c r="G1567" s="372" t="e">
        <f>VLOOKUP(N1567,'BANG THAM CHIEU'!C:E,3,0)</f>
        <v>#N/A</v>
      </c>
      <c r="J1567" s="10" t="e">
        <f>VLOOKUP(N1567,'BANG THAM CHIEU'!C:E,2,0)</f>
        <v>#N/A</v>
      </c>
      <c r="L1567" s="598">
        <f t="shared" si="26"/>
        <v>0</v>
      </c>
      <c r="N1567" s="11"/>
      <c r="Q1567" s="122"/>
      <c r="R1567" s="123"/>
      <c r="T1567" s="396"/>
      <c r="V1567"/>
    </row>
    <row r="1568" spans="1:22" hidden="1" x14ac:dyDescent="0.25">
      <c r="A1568" s="31">
        <v>3848</v>
      </c>
      <c r="B1568" s="33" t="s">
        <v>300</v>
      </c>
      <c r="D1568" s="34" t="s">
        <v>301</v>
      </c>
      <c r="E1568" s="35" t="s">
        <v>10</v>
      </c>
      <c r="G1568" s="372" t="e">
        <f>VLOOKUP(N1568,'BANG THAM CHIEU'!C:E,3,0)</f>
        <v>#N/A</v>
      </c>
      <c r="J1568" s="10" t="e">
        <f>VLOOKUP(N1568,'BANG THAM CHIEU'!C:E,2,0)</f>
        <v>#N/A</v>
      </c>
      <c r="L1568" s="598">
        <f t="shared" si="26"/>
        <v>0</v>
      </c>
      <c r="N1568" s="11"/>
      <c r="Q1568" s="122"/>
      <c r="R1568" s="123"/>
      <c r="T1568" s="396"/>
      <c r="V1568"/>
    </row>
    <row r="1569" spans="1:22" hidden="1" x14ac:dyDescent="0.25">
      <c r="A1569" s="31">
        <v>3848</v>
      </c>
      <c r="B1569" s="33" t="s">
        <v>300</v>
      </c>
      <c r="D1569" s="34" t="s">
        <v>301</v>
      </c>
      <c r="E1569" s="35" t="s">
        <v>10</v>
      </c>
      <c r="G1569" s="372" t="e">
        <f>VLOOKUP(N1569,'BANG THAM CHIEU'!C:E,3,0)</f>
        <v>#N/A</v>
      </c>
      <c r="J1569" s="10" t="e">
        <f>VLOOKUP(N1569,'BANG THAM CHIEU'!C:E,2,0)</f>
        <v>#N/A</v>
      </c>
      <c r="L1569" s="598">
        <f t="shared" si="26"/>
        <v>0</v>
      </c>
      <c r="N1569" s="187"/>
      <c r="Q1569" s="122"/>
      <c r="R1569" s="123"/>
      <c r="T1569" s="396"/>
      <c r="V1569"/>
    </row>
    <row r="1570" spans="1:22" hidden="1" x14ac:dyDescent="0.25">
      <c r="A1570" s="31">
        <v>3848</v>
      </c>
      <c r="B1570" s="33" t="s">
        <v>300</v>
      </c>
      <c r="D1570" s="34" t="s">
        <v>301</v>
      </c>
      <c r="E1570" s="35" t="s">
        <v>10</v>
      </c>
      <c r="G1570" s="372" t="e">
        <f>VLOOKUP(N1570,'BANG THAM CHIEU'!C:E,3,0)</f>
        <v>#N/A</v>
      </c>
      <c r="J1570" s="10" t="e">
        <f>VLOOKUP(N1570,'BANG THAM CHIEU'!C:E,2,0)</f>
        <v>#N/A</v>
      </c>
      <c r="L1570" s="598">
        <f t="shared" si="26"/>
        <v>0</v>
      </c>
      <c r="N1570" s="11"/>
      <c r="Q1570" s="122"/>
      <c r="R1570" s="123"/>
      <c r="T1570" s="396"/>
      <c r="V1570"/>
    </row>
    <row r="1571" spans="1:22" hidden="1" x14ac:dyDescent="0.25">
      <c r="A1571" s="31">
        <v>3848</v>
      </c>
      <c r="B1571" s="33" t="s">
        <v>300</v>
      </c>
      <c r="D1571" s="34" t="s">
        <v>301</v>
      </c>
      <c r="E1571" s="35" t="s">
        <v>10</v>
      </c>
      <c r="G1571" s="372" t="e">
        <f>VLOOKUP(N1571,'BANG THAM CHIEU'!C:E,3,0)</f>
        <v>#N/A</v>
      </c>
      <c r="J1571" s="10" t="e">
        <f>VLOOKUP(N1571,'BANG THAM CHIEU'!C:E,2,0)</f>
        <v>#N/A</v>
      </c>
      <c r="L1571" s="598">
        <f t="shared" si="26"/>
        <v>0</v>
      </c>
      <c r="N1571" s="11"/>
      <c r="Q1571" s="122"/>
      <c r="R1571" s="123"/>
      <c r="T1571" s="396"/>
      <c r="V1571"/>
    </row>
    <row r="1572" spans="1:22" hidden="1" x14ac:dyDescent="0.25">
      <c r="A1572" s="31">
        <v>3848</v>
      </c>
      <c r="B1572" s="33" t="s">
        <v>300</v>
      </c>
      <c r="D1572" s="34" t="s">
        <v>301</v>
      </c>
      <c r="E1572" s="35" t="s">
        <v>10</v>
      </c>
      <c r="G1572" s="372" t="e">
        <f>VLOOKUP(N1572,'BANG THAM CHIEU'!C:E,3,0)</f>
        <v>#N/A</v>
      </c>
      <c r="J1572" s="10" t="e">
        <f>VLOOKUP(N1572,'BANG THAM CHIEU'!C:E,2,0)</f>
        <v>#N/A</v>
      </c>
      <c r="L1572" s="598">
        <f t="shared" si="26"/>
        <v>0</v>
      </c>
      <c r="N1572" s="11"/>
      <c r="Q1572" s="122"/>
      <c r="R1572" s="123"/>
      <c r="T1572" s="396"/>
      <c r="V1572"/>
    </row>
    <row r="1573" spans="1:22" hidden="1" x14ac:dyDescent="0.25">
      <c r="A1573" s="31">
        <v>3848</v>
      </c>
      <c r="B1573" s="33" t="s">
        <v>300</v>
      </c>
      <c r="D1573" s="34" t="s">
        <v>301</v>
      </c>
      <c r="E1573" s="35" t="s">
        <v>10</v>
      </c>
      <c r="G1573" s="372" t="e">
        <f>VLOOKUP(N1573,'BANG THAM CHIEU'!C:E,3,0)</f>
        <v>#N/A</v>
      </c>
      <c r="J1573" s="10" t="e">
        <f>VLOOKUP(N1573,'BANG THAM CHIEU'!C:E,2,0)</f>
        <v>#N/A</v>
      </c>
      <c r="L1573" s="598">
        <f t="shared" si="26"/>
        <v>0</v>
      </c>
      <c r="N1573" s="11"/>
      <c r="Q1573" s="122"/>
      <c r="R1573" s="123"/>
      <c r="T1573" s="396"/>
      <c r="V1573"/>
    </row>
    <row r="1574" spans="1:22" hidden="1" x14ac:dyDescent="0.25">
      <c r="A1574" s="31">
        <v>3848</v>
      </c>
      <c r="B1574" s="33" t="s">
        <v>300</v>
      </c>
      <c r="D1574" s="34" t="s">
        <v>301</v>
      </c>
      <c r="E1574" s="35" t="s">
        <v>10</v>
      </c>
      <c r="G1574" s="372" t="e">
        <f>VLOOKUP(N1574,'BANG THAM CHIEU'!C:E,3,0)</f>
        <v>#N/A</v>
      </c>
      <c r="J1574" s="10" t="e">
        <f>VLOOKUP(N1574,'BANG THAM CHIEU'!C:E,2,0)</f>
        <v>#N/A</v>
      </c>
      <c r="L1574" s="598">
        <f t="shared" si="26"/>
        <v>0</v>
      </c>
      <c r="N1574" s="11"/>
      <c r="Q1574" s="122"/>
      <c r="R1574" s="123"/>
      <c r="T1574" s="396"/>
      <c r="V1574"/>
    </row>
    <row r="1575" spans="1:22" hidden="1" x14ac:dyDescent="0.25">
      <c r="A1575" s="31">
        <v>3848</v>
      </c>
      <c r="B1575" s="33" t="s">
        <v>300</v>
      </c>
      <c r="D1575" s="34" t="s">
        <v>301</v>
      </c>
      <c r="E1575" s="35" t="s">
        <v>10</v>
      </c>
      <c r="G1575" s="372" t="e">
        <f>VLOOKUP(N1575,'BANG THAM CHIEU'!C:E,3,0)</f>
        <v>#N/A</v>
      </c>
      <c r="J1575" s="10" t="e">
        <f>VLOOKUP(N1575,'BANG THAM CHIEU'!C:E,2,0)</f>
        <v>#N/A</v>
      </c>
      <c r="L1575" s="598">
        <f t="shared" si="26"/>
        <v>0</v>
      </c>
      <c r="N1575" s="11"/>
      <c r="Q1575" s="122"/>
      <c r="R1575" s="123"/>
      <c r="T1575" s="396"/>
      <c r="V1575"/>
    </row>
    <row r="1576" spans="1:22" hidden="1" x14ac:dyDescent="0.25">
      <c r="A1576" s="31">
        <v>3848</v>
      </c>
      <c r="B1576" s="33" t="s">
        <v>300</v>
      </c>
      <c r="D1576" s="34" t="s">
        <v>301</v>
      </c>
      <c r="E1576" s="35" t="s">
        <v>10</v>
      </c>
      <c r="G1576" s="372" t="e">
        <f>VLOOKUP(N1576,'BANG THAM CHIEU'!C:E,3,0)</f>
        <v>#N/A</v>
      </c>
      <c r="J1576" s="10" t="e">
        <f>VLOOKUP(N1576,'BANG THAM CHIEU'!C:E,2,0)</f>
        <v>#N/A</v>
      </c>
      <c r="L1576" s="598">
        <f t="shared" si="26"/>
        <v>0</v>
      </c>
      <c r="N1576" s="11"/>
      <c r="Q1576" s="122"/>
      <c r="R1576" s="123"/>
      <c r="T1576" s="396"/>
      <c r="V1576"/>
    </row>
    <row r="1577" spans="1:22" hidden="1" x14ac:dyDescent="0.25">
      <c r="A1577" s="31">
        <v>3848</v>
      </c>
      <c r="B1577" s="33" t="s">
        <v>300</v>
      </c>
      <c r="D1577" s="34" t="s">
        <v>301</v>
      </c>
      <c r="E1577" s="35" t="s">
        <v>10</v>
      </c>
      <c r="G1577" s="372" t="e">
        <f>VLOOKUP(N1577,'BANG THAM CHIEU'!C:E,3,0)</f>
        <v>#N/A</v>
      </c>
      <c r="J1577" s="10" t="e">
        <f>VLOOKUP(N1577,'BANG THAM CHIEU'!C:E,2,0)</f>
        <v>#N/A</v>
      </c>
      <c r="L1577" s="598">
        <f t="shared" si="26"/>
        <v>0</v>
      </c>
      <c r="N1577" s="11"/>
      <c r="Q1577" s="122"/>
      <c r="R1577" s="123"/>
      <c r="T1577" s="396"/>
      <c r="V1577"/>
    </row>
    <row r="1578" spans="1:22" hidden="1" x14ac:dyDescent="0.25">
      <c r="A1578" s="31">
        <v>3848</v>
      </c>
      <c r="B1578" s="33" t="s">
        <v>300</v>
      </c>
      <c r="D1578" s="34" t="s">
        <v>301</v>
      </c>
      <c r="E1578" s="35" t="s">
        <v>10</v>
      </c>
      <c r="G1578" s="372" t="e">
        <f>VLOOKUP(N1578,'BANG THAM CHIEU'!C:E,3,0)</f>
        <v>#N/A</v>
      </c>
      <c r="J1578" s="10" t="e">
        <f>VLOOKUP(N1578,'BANG THAM CHIEU'!C:E,2,0)</f>
        <v>#N/A</v>
      </c>
      <c r="L1578" s="598">
        <f t="shared" si="26"/>
        <v>0</v>
      </c>
      <c r="N1578" s="171"/>
      <c r="Q1578" s="122"/>
      <c r="R1578" s="123"/>
      <c r="T1578" s="396"/>
      <c r="V1578"/>
    </row>
    <row r="1579" spans="1:22" hidden="1" x14ac:dyDescent="0.25">
      <c r="A1579" s="31">
        <v>3848</v>
      </c>
      <c r="B1579" s="33" t="s">
        <v>300</v>
      </c>
      <c r="D1579" s="34" t="s">
        <v>301</v>
      </c>
      <c r="E1579" s="35" t="s">
        <v>10</v>
      </c>
      <c r="G1579" s="372" t="e">
        <f>VLOOKUP(N1579,'BANG THAM CHIEU'!C:E,3,0)</f>
        <v>#N/A</v>
      </c>
      <c r="J1579" s="10" t="e">
        <f>VLOOKUP(N1579,'BANG THAM CHIEU'!C:E,2,0)</f>
        <v>#N/A</v>
      </c>
      <c r="L1579" s="598">
        <f t="shared" si="26"/>
        <v>0</v>
      </c>
      <c r="N1579" s="11"/>
      <c r="Q1579" s="122"/>
      <c r="R1579" s="123"/>
      <c r="T1579" s="396"/>
      <c r="V1579"/>
    </row>
    <row r="1580" spans="1:22" hidden="1" x14ac:dyDescent="0.25">
      <c r="A1580" s="31">
        <v>3848</v>
      </c>
      <c r="B1580" s="33" t="s">
        <v>300</v>
      </c>
      <c r="D1580" s="34" t="s">
        <v>301</v>
      </c>
      <c r="E1580" s="35" t="s">
        <v>10</v>
      </c>
      <c r="G1580" s="372" t="e">
        <f>VLOOKUP(N1580,'BANG THAM CHIEU'!C:E,3,0)</f>
        <v>#N/A</v>
      </c>
      <c r="J1580" s="10" t="e">
        <f>VLOOKUP(N1580,'BANG THAM CHIEU'!C:E,2,0)</f>
        <v>#N/A</v>
      </c>
      <c r="L1580" s="598">
        <f t="shared" ref="L1580:L1643" si="27">K1580/23206</f>
        <v>0</v>
      </c>
      <c r="N1580" s="11"/>
      <c r="Q1580" s="122"/>
      <c r="R1580" s="123"/>
      <c r="T1580" s="396"/>
      <c r="V1580"/>
    </row>
    <row r="1581" spans="1:22" hidden="1" x14ac:dyDescent="0.25">
      <c r="A1581" s="31">
        <v>3848</v>
      </c>
      <c r="B1581" s="33" t="s">
        <v>300</v>
      </c>
      <c r="D1581" s="34" t="s">
        <v>301</v>
      </c>
      <c r="E1581" s="35" t="s">
        <v>10</v>
      </c>
      <c r="G1581" s="372" t="e">
        <f>VLOOKUP(N1581,'BANG THAM CHIEU'!C:E,3,0)</f>
        <v>#N/A</v>
      </c>
      <c r="J1581" s="10" t="e">
        <f>VLOOKUP(N1581,'BANG THAM CHIEU'!C:E,2,0)</f>
        <v>#N/A</v>
      </c>
      <c r="L1581" s="598">
        <f t="shared" si="27"/>
        <v>0</v>
      </c>
      <c r="N1581" s="11"/>
      <c r="Q1581" s="122"/>
      <c r="R1581" s="123"/>
      <c r="T1581" s="396"/>
      <c r="V1581"/>
    </row>
    <row r="1582" spans="1:22" hidden="1" x14ac:dyDescent="0.25">
      <c r="A1582" s="31">
        <v>3848</v>
      </c>
      <c r="B1582" s="33" t="s">
        <v>300</v>
      </c>
      <c r="D1582" s="34" t="s">
        <v>301</v>
      </c>
      <c r="E1582" s="35" t="s">
        <v>10</v>
      </c>
      <c r="G1582" s="372" t="e">
        <f>VLOOKUP(N1582,'BANG THAM CHIEU'!C:E,3,0)</f>
        <v>#N/A</v>
      </c>
      <c r="J1582" s="10" t="e">
        <f>VLOOKUP(N1582,'BANG THAM CHIEU'!C:E,2,0)</f>
        <v>#N/A</v>
      </c>
      <c r="L1582" s="598">
        <f t="shared" si="27"/>
        <v>0</v>
      </c>
      <c r="N1582" s="11"/>
      <c r="Q1582" s="122"/>
      <c r="R1582" s="123"/>
      <c r="T1582" s="396"/>
      <c r="V1582"/>
    </row>
    <row r="1583" spans="1:22" hidden="1" x14ac:dyDescent="0.25">
      <c r="A1583" s="31">
        <v>3848</v>
      </c>
      <c r="B1583" s="33" t="s">
        <v>300</v>
      </c>
      <c r="D1583" s="34" t="s">
        <v>301</v>
      </c>
      <c r="E1583" s="35" t="s">
        <v>10</v>
      </c>
      <c r="G1583" s="372" t="e">
        <f>VLOOKUP(N1583,'BANG THAM CHIEU'!C:E,3,0)</f>
        <v>#N/A</v>
      </c>
      <c r="J1583" s="10" t="e">
        <f>VLOOKUP(N1583,'BANG THAM CHIEU'!C:E,2,0)</f>
        <v>#N/A</v>
      </c>
      <c r="L1583" s="598">
        <f t="shared" si="27"/>
        <v>0</v>
      </c>
      <c r="N1583" s="11"/>
      <c r="Q1583" s="122"/>
      <c r="R1583" s="123"/>
      <c r="T1583" s="396"/>
      <c r="V1583"/>
    </row>
    <row r="1584" spans="1:22" ht="79.5" hidden="1" customHeight="1" x14ac:dyDescent="0.25">
      <c r="A1584" s="31">
        <v>3848</v>
      </c>
      <c r="B1584" s="33" t="s">
        <v>300</v>
      </c>
      <c r="D1584" s="34" t="s">
        <v>301</v>
      </c>
      <c r="E1584" s="35" t="s">
        <v>10</v>
      </c>
      <c r="G1584" s="372" t="e">
        <f>VLOOKUP(N1584,'BANG THAM CHIEU'!C:E,3,0)</f>
        <v>#N/A</v>
      </c>
      <c r="J1584" s="10" t="e">
        <f>VLOOKUP(N1584,'BANG THAM CHIEU'!C:E,2,0)</f>
        <v>#N/A</v>
      </c>
      <c r="L1584" s="598">
        <f t="shared" si="27"/>
        <v>0</v>
      </c>
      <c r="N1584" s="171"/>
      <c r="Q1584" s="122"/>
      <c r="R1584" s="123"/>
      <c r="T1584" s="396"/>
      <c r="V1584"/>
    </row>
    <row r="1585" spans="1:22" hidden="1" x14ac:dyDescent="0.25">
      <c r="A1585" s="31">
        <v>3848</v>
      </c>
      <c r="B1585" s="33" t="s">
        <v>300</v>
      </c>
      <c r="D1585" s="34" t="s">
        <v>301</v>
      </c>
      <c r="E1585" s="35" t="s">
        <v>10</v>
      </c>
      <c r="G1585" s="372" t="e">
        <f>VLOOKUP(N1585,'BANG THAM CHIEU'!C:E,3,0)</f>
        <v>#N/A</v>
      </c>
      <c r="J1585" s="10" t="e">
        <f>VLOOKUP(N1585,'BANG THAM CHIEU'!C:E,2,0)</f>
        <v>#N/A</v>
      </c>
      <c r="L1585" s="598">
        <f t="shared" si="27"/>
        <v>0</v>
      </c>
      <c r="N1585" s="11"/>
      <c r="Q1585" s="122"/>
      <c r="R1585" s="123"/>
      <c r="T1585" s="396"/>
      <c r="V1585"/>
    </row>
    <row r="1586" spans="1:22" hidden="1" x14ac:dyDescent="0.25">
      <c r="A1586" s="31">
        <v>3848</v>
      </c>
      <c r="B1586" s="33" t="s">
        <v>300</v>
      </c>
      <c r="D1586" s="34" t="s">
        <v>301</v>
      </c>
      <c r="E1586" s="35" t="s">
        <v>10</v>
      </c>
      <c r="G1586" s="372" t="e">
        <f>VLOOKUP(N1586,'BANG THAM CHIEU'!C:E,3,0)</f>
        <v>#N/A</v>
      </c>
      <c r="J1586" s="10" t="e">
        <f>VLOOKUP(N1586,'BANG THAM CHIEU'!C:E,2,0)</f>
        <v>#N/A</v>
      </c>
      <c r="L1586" s="598">
        <f t="shared" si="27"/>
        <v>0</v>
      </c>
      <c r="N1586" s="11"/>
      <c r="Q1586" s="122"/>
      <c r="R1586" s="123"/>
      <c r="T1586" s="396"/>
      <c r="V1586"/>
    </row>
    <row r="1587" spans="1:22" hidden="1" x14ac:dyDescent="0.25">
      <c r="A1587" s="31">
        <v>3848</v>
      </c>
      <c r="B1587" s="33" t="s">
        <v>300</v>
      </c>
      <c r="D1587" s="34" t="s">
        <v>301</v>
      </c>
      <c r="E1587" s="35" t="s">
        <v>10</v>
      </c>
      <c r="G1587" s="372" t="e">
        <f>VLOOKUP(N1587,'BANG THAM CHIEU'!C:E,3,0)</f>
        <v>#N/A</v>
      </c>
      <c r="J1587" s="10" t="e">
        <f>VLOOKUP(N1587,'BANG THAM CHIEU'!C:E,2,0)</f>
        <v>#N/A</v>
      </c>
      <c r="L1587" s="598">
        <f t="shared" si="27"/>
        <v>0</v>
      </c>
      <c r="N1587" s="11"/>
      <c r="Q1587" s="122"/>
      <c r="R1587" s="123"/>
      <c r="T1587" s="396"/>
      <c r="V1587"/>
    </row>
    <row r="1588" spans="1:22" hidden="1" x14ac:dyDescent="0.25">
      <c r="A1588" s="31">
        <v>3848</v>
      </c>
      <c r="B1588" s="33" t="s">
        <v>300</v>
      </c>
      <c r="D1588" s="34" t="s">
        <v>301</v>
      </c>
      <c r="E1588" s="35" t="s">
        <v>10</v>
      </c>
      <c r="G1588" s="372" t="e">
        <f>VLOOKUP(N1588,'BANG THAM CHIEU'!C:E,3,0)</f>
        <v>#N/A</v>
      </c>
      <c r="J1588" s="10" t="e">
        <f>VLOOKUP(N1588,'BANG THAM CHIEU'!C:E,2,0)</f>
        <v>#N/A</v>
      </c>
      <c r="L1588" s="598">
        <f t="shared" si="27"/>
        <v>0</v>
      </c>
      <c r="N1588" s="31"/>
      <c r="Q1588" s="122"/>
      <c r="R1588" s="123"/>
      <c r="T1588" s="396"/>
      <c r="V1588"/>
    </row>
    <row r="1589" spans="1:22" hidden="1" x14ac:dyDescent="0.25">
      <c r="A1589" s="31">
        <v>3848</v>
      </c>
      <c r="B1589" s="33" t="s">
        <v>300</v>
      </c>
      <c r="D1589" s="34" t="s">
        <v>301</v>
      </c>
      <c r="E1589" s="35" t="s">
        <v>10</v>
      </c>
      <c r="G1589" s="372" t="e">
        <f>VLOOKUP(N1589,'BANG THAM CHIEU'!C:E,3,0)</f>
        <v>#N/A</v>
      </c>
      <c r="J1589" s="10" t="e">
        <f>VLOOKUP(N1589,'BANG THAM CHIEU'!C:E,2,0)</f>
        <v>#N/A</v>
      </c>
      <c r="L1589" s="598">
        <f t="shared" si="27"/>
        <v>0</v>
      </c>
      <c r="N1589" s="11"/>
      <c r="Q1589" s="122"/>
      <c r="R1589" s="123"/>
      <c r="T1589" s="396"/>
      <c r="V1589"/>
    </row>
    <row r="1590" spans="1:22" hidden="1" x14ac:dyDescent="0.25">
      <c r="A1590" s="31">
        <v>3848</v>
      </c>
      <c r="B1590" s="33" t="s">
        <v>300</v>
      </c>
      <c r="D1590" s="34" t="s">
        <v>301</v>
      </c>
      <c r="E1590" s="35" t="s">
        <v>10</v>
      </c>
      <c r="G1590" s="372" t="e">
        <f>VLOOKUP(N1590,'BANG THAM CHIEU'!C:E,3,0)</f>
        <v>#N/A</v>
      </c>
      <c r="J1590" s="10" t="e">
        <f>VLOOKUP(N1590,'BANG THAM CHIEU'!C:E,2,0)</f>
        <v>#N/A</v>
      </c>
      <c r="L1590" s="598">
        <f t="shared" si="27"/>
        <v>0</v>
      </c>
      <c r="N1590" s="11"/>
      <c r="Q1590" s="122"/>
      <c r="R1590" s="123"/>
      <c r="T1590" s="396"/>
      <c r="V1590"/>
    </row>
    <row r="1591" spans="1:22" hidden="1" x14ac:dyDescent="0.25">
      <c r="A1591" s="31">
        <v>3848</v>
      </c>
      <c r="B1591" s="33" t="s">
        <v>300</v>
      </c>
      <c r="D1591" s="34" t="s">
        <v>301</v>
      </c>
      <c r="E1591" s="35" t="s">
        <v>10</v>
      </c>
      <c r="G1591" s="372" t="e">
        <f>VLOOKUP(N1591,'BANG THAM CHIEU'!C:E,3,0)</f>
        <v>#N/A</v>
      </c>
      <c r="J1591" s="10" t="e">
        <f>VLOOKUP(N1591,'BANG THAM CHIEU'!C:E,2,0)</f>
        <v>#N/A</v>
      </c>
      <c r="L1591" s="598">
        <f t="shared" si="27"/>
        <v>0</v>
      </c>
      <c r="N1591" s="31"/>
      <c r="Q1591" s="122"/>
      <c r="R1591" s="123"/>
      <c r="T1591" s="396"/>
      <c r="V1591"/>
    </row>
    <row r="1592" spans="1:22" hidden="1" x14ac:dyDescent="0.25">
      <c r="A1592" s="31">
        <v>3848</v>
      </c>
      <c r="B1592" s="33" t="s">
        <v>300</v>
      </c>
      <c r="D1592" s="34" t="s">
        <v>301</v>
      </c>
      <c r="E1592" s="35" t="s">
        <v>10</v>
      </c>
      <c r="G1592" s="372" t="e">
        <f>VLOOKUP(N1592,'BANG THAM CHIEU'!C:E,3,0)</f>
        <v>#N/A</v>
      </c>
      <c r="J1592" s="10" t="e">
        <f>VLOOKUP(N1592,'BANG THAM CHIEU'!C:E,2,0)</f>
        <v>#N/A</v>
      </c>
      <c r="L1592" s="598">
        <f t="shared" si="27"/>
        <v>0</v>
      </c>
      <c r="N1592" s="31"/>
      <c r="Q1592" s="122"/>
      <c r="R1592" s="123"/>
      <c r="T1592" s="396"/>
      <c r="V1592"/>
    </row>
    <row r="1593" spans="1:22" hidden="1" x14ac:dyDescent="0.25">
      <c r="A1593" s="31">
        <v>3848</v>
      </c>
      <c r="B1593" s="33" t="s">
        <v>300</v>
      </c>
      <c r="D1593" s="34" t="s">
        <v>301</v>
      </c>
      <c r="E1593" s="35" t="s">
        <v>10</v>
      </c>
      <c r="G1593" s="372" t="e">
        <f>VLOOKUP(N1593,'BANG THAM CHIEU'!C:E,3,0)</f>
        <v>#N/A</v>
      </c>
      <c r="J1593" s="10" t="e">
        <f>VLOOKUP(N1593,'BANG THAM CHIEU'!C:E,2,0)</f>
        <v>#N/A</v>
      </c>
      <c r="L1593" s="598">
        <f t="shared" si="27"/>
        <v>0</v>
      </c>
      <c r="N1593" s="11"/>
      <c r="Q1593" s="122"/>
      <c r="R1593" s="123"/>
      <c r="T1593" s="396"/>
      <c r="V1593"/>
    </row>
    <row r="1594" spans="1:22" hidden="1" x14ac:dyDescent="0.25">
      <c r="A1594" s="31">
        <v>3848</v>
      </c>
      <c r="B1594" s="33" t="s">
        <v>300</v>
      </c>
      <c r="D1594" s="34" t="s">
        <v>301</v>
      </c>
      <c r="E1594" s="35" t="s">
        <v>10</v>
      </c>
      <c r="G1594" s="372" t="e">
        <f>VLOOKUP(N1594,'BANG THAM CHIEU'!C:E,3,0)</f>
        <v>#N/A</v>
      </c>
      <c r="J1594" s="10" t="e">
        <f>VLOOKUP(N1594,'BANG THAM CHIEU'!C:E,2,0)</f>
        <v>#N/A</v>
      </c>
      <c r="L1594" s="598">
        <f t="shared" si="27"/>
        <v>0</v>
      </c>
      <c r="N1594" s="11"/>
      <c r="Q1594" s="122"/>
      <c r="R1594" s="123"/>
      <c r="T1594" s="396"/>
      <c r="V1594"/>
    </row>
    <row r="1595" spans="1:22" hidden="1" x14ac:dyDescent="0.25">
      <c r="A1595" s="31">
        <v>3848</v>
      </c>
      <c r="B1595" s="33" t="s">
        <v>300</v>
      </c>
      <c r="D1595" s="34" t="s">
        <v>301</v>
      </c>
      <c r="E1595" s="35" t="s">
        <v>10</v>
      </c>
      <c r="G1595" s="372" t="e">
        <f>VLOOKUP(N1595,'BANG THAM CHIEU'!C:E,3,0)</f>
        <v>#N/A</v>
      </c>
      <c r="J1595" s="10" t="e">
        <f>VLOOKUP(N1595,'BANG THAM CHIEU'!C:E,2,0)</f>
        <v>#N/A</v>
      </c>
      <c r="L1595" s="598">
        <f t="shared" si="27"/>
        <v>0</v>
      </c>
      <c r="N1595" s="11"/>
      <c r="Q1595" s="122"/>
      <c r="R1595" s="123"/>
      <c r="T1595" s="396"/>
      <c r="V1595"/>
    </row>
    <row r="1596" spans="1:22" hidden="1" x14ac:dyDescent="0.25">
      <c r="A1596" s="31">
        <v>3848</v>
      </c>
      <c r="B1596" s="33" t="s">
        <v>300</v>
      </c>
      <c r="D1596" s="34" t="s">
        <v>301</v>
      </c>
      <c r="E1596" s="35" t="s">
        <v>10</v>
      </c>
      <c r="G1596" s="372" t="e">
        <f>VLOOKUP(N1596,'BANG THAM CHIEU'!C:E,3,0)</f>
        <v>#N/A</v>
      </c>
      <c r="J1596" s="10" t="e">
        <f>VLOOKUP(N1596,'BANG THAM CHIEU'!C:E,2,0)</f>
        <v>#N/A</v>
      </c>
      <c r="L1596" s="598">
        <f t="shared" si="27"/>
        <v>0</v>
      </c>
      <c r="N1596" s="171"/>
      <c r="Q1596" s="122"/>
      <c r="R1596" s="123"/>
      <c r="T1596" s="396"/>
      <c r="V1596"/>
    </row>
    <row r="1597" spans="1:22" hidden="1" x14ac:dyDescent="0.25">
      <c r="A1597" s="31">
        <v>3848</v>
      </c>
      <c r="B1597" s="33" t="s">
        <v>300</v>
      </c>
      <c r="D1597" s="34" t="s">
        <v>301</v>
      </c>
      <c r="E1597" s="35" t="s">
        <v>10</v>
      </c>
      <c r="G1597" s="372" t="e">
        <f>VLOOKUP(N1597,'BANG THAM CHIEU'!C:E,3,0)</f>
        <v>#N/A</v>
      </c>
      <c r="J1597" s="10" t="e">
        <f>VLOOKUP(N1597,'BANG THAM CHIEU'!C:E,2,0)</f>
        <v>#N/A</v>
      </c>
      <c r="L1597" s="598">
        <f t="shared" si="27"/>
        <v>0</v>
      </c>
      <c r="N1597" s="171"/>
      <c r="Q1597" s="122"/>
      <c r="R1597" s="123"/>
      <c r="T1597" s="396"/>
      <c r="V1597"/>
    </row>
    <row r="1598" spans="1:22" hidden="1" x14ac:dyDescent="0.25">
      <c r="A1598" s="31">
        <v>3848</v>
      </c>
      <c r="B1598" s="33" t="s">
        <v>300</v>
      </c>
      <c r="D1598" s="34" t="s">
        <v>301</v>
      </c>
      <c r="E1598" s="35" t="s">
        <v>10</v>
      </c>
      <c r="G1598" s="372" t="e">
        <f>VLOOKUP(N1598,'BANG THAM CHIEU'!C:E,3,0)</f>
        <v>#N/A</v>
      </c>
      <c r="J1598" s="10" t="e">
        <f>VLOOKUP(N1598,'BANG THAM CHIEU'!C:E,2,0)</f>
        <v>#N/A</v>
      </c>
      <c r="L1598" s="598">
        <f t="shared" si="27"/>
        <v>0</v>
      </c>
      <c r="N1598" s="171"/>
      <c r="Q1598" s="122"/>
      <c r="R1598" s="123"/>
      <c r="T1598" s="396"/>
      <c r="V1598"/>
    </row>
    <row r="1599" spans="1:22" hidden="1" x14ac:dyDescent="0.25">
      <c r="A1599" s="31">
        <v>3848</v>
      </c>
      <c r="B1599" s="33" t="s">
        <v>300</v>
      </c>
      <c r="D1599" s="34" t="s">
        <v>301</v>
      </c>
      <c r="E1599" s="35" t="s">
        <v>10</v>
      </c>
      <c r="G1599" s="372" t="e">
        <f>VLOOKUP(N1599,'BANG THAM CHIEU'!C:E,3,0)</f>
        <v>#N/A</v>
      </c>
      <c r="J1599" s="10" t="e">
        <f>VLOOKUP(N1599,'BANG THAM CHIEU'!C:E,2,0)</f>
        <v>#N/A</v>
      </c>
      <c r="L1599" s="598">
        <f t="shared" si="27"/>
        <v>0</v>
      </c>
      <c r="N1599" s="171"/>
      <c r="Q1599" s="122"/>
      <c r="R1599" s="123"/>
      <c r="T1599" s="396"/>
      <c r="V1599"/>
    </row>
    <row r="1600" spans="1:22" hidden="1" x14ac:dyDescent="0.25">
      <c r="A1600" s="31">
        <v>3848</v>
      </c>
      <c r="B1600" s="33" t="s">
        <v>300</v>
      </c>
      <c r="D1600" s="34" t="s">
        <v>301</v>
      </c>
      <c r="E1600" s="35" t="s">
        <v>10</v>
      </c>
      <c r="G1600" s="372" t="e">
        <f>VLOOKUP(N1600,'BANG THAM CHIEU'!C:E,3,0)</f>
        <v>#N/A</v>
      </c>
      <c r="J1600" s="10" t="e">
        <f>VLOOKUP(N1600,'BANG THAM CHIEU'!C:E,2,0)</f>
        <v>#N/A</v>
      </c>
      <c r="L1600" s="598">
        <f t="shared" si="27"/>
        <v>0</v>
      </c>
      <c r="N1600" s="11"/>
      <c r="Q1600" s="122"/>
      <c r="R1600" s="123"/>
      <c r="T1600" s="396"/>
      <c r="V1600"/>
    </row>
    <row r="1601" spans="1:22" hidden="1" x14ac:dyDescent="0.25">
      <c r="A1601" s="31">
        <v>3848</v>
      </c>
      <c r="B1601" s="33" t="s">
        <v>300</v>
      </c>
      <c r="D1601" s="34" t="s">
        <v>301</v>
      </c>
      <c r="E1601" s="35" t="s">
        <v>10</v>
      </c>
      <c r="G1601" s="372" t="e">
        <f>VLOOKUP(N1601,'BANG THAM CHIEU'!C:E,3,0)</f>
        <v>#N/A</v>
      </c>
      <c r="J1601" s="10" t="e">
        <f>VLOOKUP(N1601,'BANG THAM CHIEU'!C:E,2,0)</f>
        <v>#N/A</v>
      </c>
      <c r="L1601" s="598">
        <f t="shared" si="27"/>
        <v>0</v>
      </c>
      <c r="N1601" s="11"/>
      <c r="Q1601" s="122"/>
      <c r="R1601" s="123"/>
      <c r="T1601" s="396"/>
      <c r="V1601"/>
    </row>
    <row r="1602" spans="1:22" hidden="1" x14ac:dyDescent="0.25">
      <c r="A1602" s="31">
        <v>3848</v>
      </c>
      <c r="B1602" s="33" t="s">
        <v>300</v>
      </c>
      <c r="D1602" s="34" t="s">
        <v>301</v>
      </c>
      <c r="E1602" s="35" t="s">
        <v>10</v>
      </c>
      <c r="G1602" s="372" t="e">
        <f>VLOOKUP(N1602,'BANG THAM CHIEU'!C:E,3,0)</f>
        <v>#N/A</v>
      </c>
      <c r="J1602" s="10" t="e">
        <f>VLOOKUP(N1602,'BANG THAM CHIEU'!C:E,2,0)</f>
        <v>#N/A</v>
      </c>
      <c r="L1602" s="598">
        <f t="shared" si="27"/>
        <v>0</v>
      </c>
      <c r="N1602" s="11"/>
      <c r="Q1602" s="122"/>
      <c r="R1602" s="123"/>
      <c r="T1602" s="396"/>
      <c r="V1602"/>
    </row>
    <row r="1603" spans="1:22" hidden="1" x14ac:dyDescent="0.25">
      <c r="A1603" s="31">
        <v>3848</v>
      </c>
      <c r="B1603" s="33" t="s">
        <v>300</v>
      </c>
      <c r="D1603" s="34" t="s">
        <v>301</v>
      </c>
      <c r="E1603" s="35" t="s">
        <v>10</v>
      </c>
      <c r="G1603" s="372" t="e">
        <f>VLOOKUP(N1603,'BANG THAM CHIEU'!C:E,3,0)</f>
        <v>#N/A</v>
      </c>
      <c r="J1603" s="10" t="e">
        <f>VLOOKUP(N1603,'BANG THAM CHIEU'!C:E,2,0)</f>
        <v>#N/A</v>
      </c>
      <c r="L1603" s="598">
        <f t="shared" si="27"/>
        <v>0</v>
      </c>
      <c r="N1603" s="32"/>
      <c r="Q1603" s="122"/>
      <c r="R1603" s="123"/>
      <c r="T1603" s="396"/>
      <c r="V1603"/>
    </row>
    <row r="1604" spans="1:22" hidden="1" x14ac:dyDescent="0.25">
      <c r="A1604" s="31">
        <v>3848</v>
      </c>
      <c r="B1604" s="33" t="s">
        <v>300</v>
      </c>
      <c r="D1604" s="34" t="s">
        <v>301</v>
      </c>
      <c r="E1604" s="35" t="s">
        <v>10</v>
      </c>
      <c r="G1604" s="372" t="e">
        <f>VLOOKUP(N1604,'BANG THAM CHIEU'!C:E,3,0)</f>
        <v>#N/A</v>
      </c>
      <c r="J1604" s="10" t="e">
        <f>VLOOKUP(N1604,'BANG THAM CHIEU'!C:E,2,0)</f>
        <v>#N/A</v>
      </c>
      <c r="L1604" s="598">
        <f t="shared" si="27"/>
        <v>0</v>
      </c>
      <c r="N1604" s="11"/>
      <c r="Q1604" s="122"/>
      <c r="R1604" s="123"/>
      <c r="T1604" s="396"/>
      <c r="V1604"/>
    </row>
    <row r="1605" spans="1:22" hidden="1" x14ac:dyDescent="0.25">
      <c r="A1605" s="31">
        <v>3848</v>
      </c>
      <c r="B1605" s="33" t="s">
        <v>300</v>
      </c>
      <c r="D1605" s="34" t="s">
        <v>301</v>
      </c>
      <c r="E1605" s="35" t="s">
        <v>10</v>
      </c>
      <c r="G1605" s="372" t="e">
        <f>VLOOKUP(N1605,'BANG THAM CHIEU'!C:E,3,0)</f>
        <v>#N/A</v>
      </c>
      <c r="J1605" s="10" t="e">
        <f>VLOOKUP(N1605,'BANG THAM CHIEU'!C:E,2,0)</f>
        <v>#N/A</v>
      </c>
      <c r="L1605" s="598">
        <f t="shared" si="27"/>
        <v>0</v>
      </c>
      <c r="N1605" s="11"/>
      <c r="Q1605" s="122"/>
      <c r="R1605" s="123"/>
      <c r="T1605" s="396"/>
      <c r="V1605"/>
    </row>
    <row r="1606" spans="1:22" hidden="1" x14ac:dyDescent="0.25">
      <c r="A1606" s="31">
        <v>3848</v>
      </c>
      <c r="B1606" s="33" t="s">
        <v>300</v>
      </c>
      <c r="D1606" s="34" t="s">
        <v>301</v>
      </c>
      <c r="E1606" s="35" t="s">
        <v>10</v>
      </c>
      <c r="G1606" s="372" t="e">
        <f>VLOOKUP(N1606,'BANG THAM CHIEU'!C:E,3,0)</f>
        <v>#N/A</v>
      </c>
      <c r="J1606" s="10" t="e">
        <f>VLOOKUP(N1606,'BANG THAM CHIEU'!C:E,2,0)</f>
        <v>#N/A</v>
      </c>
      <c r="L1606" s="598">
        <f t="shared" si="27"/>
        <v>0</v>
      </c>
      <c r="N1606" s="175"/>
      <c r="Q1606" s="122"/>
      <c r="R1606" s="123"/>
      <c r="T1606" s="396"/>
      <c r="V1606"/>
    </row>
    <row r="1607" spans="1:22" hidden="1" x14ac:dyDescent="0.25">
      <c r="A1607" s="31">
        <v>3848</v>
      </c>
      <c r="B1607" s="33" t="s">
        <v>300</v>
      </c>
      <c r="D1607" s="34" t="s">
        <v>301</v>
      </c>
      <c r="E1607" s="35" t="s">
        <v>10</v>
      </c>
      <c r="G1607" s="372" t="e">
        <f>VLOOKUP(N1607,'BANG THAM CHIEU'!C:E,3,0)</f>
        <v>#N/A</v>
      </c>
      <c r="J1607" s="10" t="e">
        <f>VLOOKUP(N1607,'BANG THAM CHIEU'!C:E,2,0)</f>
        <v>#N/A</v>
      </c>
      <c r="L1607" s="598">
        <f t="shared" si="27"/>
        <v>0</v>
      </c>
      <c r="N1607" s="171"/>
      <c r="Q1607" s="122"/>
      <c r="R1607" s="123"/>
      <c r="T1607" s="396"/>
      <c r="V1607"/>
    </row>
    <row r="1608" spans="1:22" hidden="1" x14ac:dyDescent="0.25">
      <c r="A1608" s="31">
        <v>3848</v>
      </c>
      <c r="B1608" s="33" t="s">
        <v>300</v>
      </c>
      <c r="D1608" s="34" t="s">
        <v>301</v>
      </c>
      <c r="E1608" s="35" t="s">
        <v>10</v>
      </c>
      <c r="G1608" s="372" t="e">
        <f>VLOOKUP(N1608,'BANG THAM CHIEU'!C:E,3,0)</f>
        <v>#N/A</v>
      </c>
      <c r="J1608" s="10" t="e">
        <f>VLOOKUP(N1608,'BANG THAM CHIEU'!C:E,2,0)</f>
        <v>#N/A</v>
      </c>
      <c r="L1608" s="598">
        <f t="shared" si="27"/>
        <v>0</v>
      </c>
      <c r="N1608" s="11"/>
      <c r="Q1608" s="122"/>
      <c r="R1608" s="123"/>
      <c r="T1608" s="396"/>
      <c r="V1608"/>
    </row>
    <row r="1609" spans="1:22" hidden="1" x14ac:dyDescent="0.25">
      <c r="A1609" s="31">
        <v>3848</v>
      </c>
      <c r="B1609" s="33" t="s">
        <v>300</v>
      </c>
      <c r="D1609" s="34" t="s">
        <v>301</v>
      </c>
      <c r="E1609" s="35" t="s">
        <v>10</v>
      </c>
      <c r="G1609" s="372" t="e">
        <f>VLOOKUP(N1609,'BANG THAM CHIEU'!C:E,3,0)</f>
        <v>#N/A</v>
      </c>
      <c r="J1609" s="10" t="e">
        <f>VLOOKUP(N1609,'BANG THAM CHIEU'!C:E,2,0)</f>
        <v>#N/A</v>
      </c>
      <c r="L1609" s="598">
        <f t="shared" si="27"/>
        <v>0</v>
      </c>
      <c r="N1609" s="171"/>
      <c r="Q1609" s="122"/>
      <c r="R1609" s="123"/>
      <c r="T1609" s="396"/>
      <c r="V1609"/>
    </row>
    <row r="1610" spans="1:22" hidden="1" x14ac:dyDescent="0.25">
      <c r="A1610" s="31">
        <v>3848</v>
      </c>
      <c r="B1610" s="33" t="s">
        <v>300</v>
      </c>
      <c r="D1610" s="34" t="s">
        <v>301</v>
      </c>
      <c r="E1610" s="35" t="s">
        <v>10</v>
      </c>
      <c r="G1610" s="372" t="e">
        <f>VLOOKUP(N1610,'BANG THAM CHIEU'!C:E,3,0)</f>
        <v>#N/A</v>
      </c>
      <c r="J1610" s="10" t="e">
        <f>VLOOKUP(N1610,'BANG THAM CHIEU'!C:E,2,0)</f>
        <v>#N/A</v>
      </c>
      <c r="L1610" s="598">
        <f t="shared" si="27"/>
        <v>0</v>
      </c>
      <c r="N1610" s="332"/>
      <c r="Q1610" s="122"/>
      <c r="R1610" s="123"/>
      <c r="T1610" s="396"/>
      <c r="V1610"/>
    </row>
    <row r="1611" spans="1:22" hidden="1" x14ac:dyDescent="0.25">
      <c r="A1611" s="31">
        <v>3848</v>
      </c>
      <c r="B1611" s="33" t="s">
        <v>300</v>
      </c>
      <c r="D1611" s="34" t="s">
        <v>301</v>
      </c>
      <c r="E1611" s="35" t="s">
        <v>10</v>
      </c>
      <c r="G1611" s="372" t="e">
        <f>VLOOKUP(N1611,'BANG THAM CHIEU'!C:E,3,0)</f>
        <v>#N/A</v>
      </c>
      <c r="J1611" s="10" t="e">
        <f>VLOOKUP(N1611,'BANG THAM CHIEU'!C:E,2,0)</f>
        <v>#N/A</v>
      </c>
      <c r="L1611" s="598">
        <f t="shared" si="27"/>
        <v>0</v>
      </c>
      <c r="N1611" s="31"/>
      <c r="Q1611" s="122"/>
      <c r="R1611" s="123"/>
      <c r="T1611" s="396"/>
      <c r="V1611"/>
    </row>
    <row r="1612" spans="1:22" hidden="1" x14ac:dyDescent="0.25">
      <c r="A1612" s="31">
        <v>3848</v>
      </c>
      <c r="B1612" s="33" t="s">
        <v>300</v>
      </c>
      <c r="D1612" s="34" t="s">
        <v>301</v>
      </c>
      <c r="E1612" s="35" t="s">
        <v>10</v>
      </c>
      <c r="G1612" s="372" t="e">
        <f>VLOOKUP(N1612,'BANG THAM CHIEU'!C:E,3,0)</f>
        <v>#N/A</v>
      </c>
      <c r="J1612" s="10" t="e">
        <f>VLOOKUP(N1612,'BANG THAM CHIEU'!C:E,2,0)</f>
        <v>#N/A</v>
      </c>
      <c r="L1612" s="598">
        <f t="shared" si="27"/>
        <v>0</v>
      </c>
      <c r="N1612" s="31"/>
      <c r="Q1612" s="122"/>
      <c r="R1612" s="123"/>
      <c r="T1612" s="396"/>
      <c r="V1612"/>
    </row>
    <row r="1613" spans="1:22" hidden="1" x14ac:dyDescent="0.25">
      <c r="A1613" s="31">
        <v>3848</v>
      </c>
      <c r="B1613" s="33" t="s">
        <v>300</v>
      </c>
      <c r="D1613" s="34" t="s">
        <v>301</v>
      </c>
      <c r="E1613" s="35" t="s">
        <v>10</v>
      </c>
      <c r="G1613" s="372" t="e">
        <f>VLOOKUP(N1613,'BANG THAM CHIEU'!C:E,3,0)</f>
        <v>#N/A</v>
      </c>
      <c r="J1613" s="10" t="e">
        <f>VLOOKUP(N1613,'BANG THAM CHIEU'!C:E,2,0)</f>
        <v>#N/A</v>
      </c>
      <c r="L1613" s="598">
        <f t="shared" si="27"/>
        <v>0</v>
      </c>
      <c r="N1613" s="11"/>
      <c r="Q1613" s="122"/>
      <c r="R1613" s="123"/>
      <c r="T1613" s="396"/>
      <c r="V1613"/>
    </row>
    <row r="1614" spans="1:22" hidden="1" x14ac:dyDescent="0.25">
      <c r="A1614" s="31">
        <v>3848</v>
      </c>
      <c r="B1614" s="33" t="s">
        <v>300</v>
      </c>
      <c r="D1614" s="34" t="s">
        <v>301</v>
      </c>
      <c r="E1614" s="35" t="s">
        <v>10</v>
      </c>
      <c r="G1614" s="372" t="e">
        <f>VLOOKUP(N1614,'BANG THAM CHIEU'!C:E,3,0)</f>
        <v>#N/A</v>
      </c>
      <c r="J1614" s="10" t="e">
        <f>VLOOKUP(N1614,'BANG THAM CHIEU'!C:E,2,0)</f>
        <v>#N/A</v>
      </c>
      <c r="L1614" s="598">
        <f t="shared" si="27"/>
        <v>0</v>
      </c>
      <c r="N1614" s="11"/>
      <c r="Q1614" s="122"/>
      <c r="R1614" s="123"/>
      <c r="T1614" s="396"/>
      <c r="V1614"/>
    </row>
    <row r="1615" spans="1:22" hidden="1" x14ac:dyDescent="0.25">
      <c r="A1615" s="31">
        <v>3848</v>
      </c>
      <c r="B1615" s="33" t="s">
        <v>300</v>
      </c>
      <c r="D1615" s="34" t="s">
        <v>301</v>
      </c>
      <c r="E1615" s="35" t="s">
        <v>10</v>
      </c>
      <c r="G1615" s="372" t="e">
        <f>VLOOKUP(N1615,'BANG THAM CHIEU'!C:E,3,0)</f>
        <v>#N/A</v>
      </c>
      <c r="J1615" s="10" t="e">
        <f>VLOOKUP(N1615,'BANG THAM CHIEU'!C:E,2,0)</f>
        <v>#N/A</v>
      </c>
      <c r="L1615" s="598">
        <f t="shared" si="27"/>
        <v>0</v>
      </c>
      <c r="N1615" s="31"/>
      <c r="Q1615" s="122"/>
      <c r="R1615" s="123"/>
      <c r="T1615" s="396"/>
      <c r="V1615"/>
    </row>
    <row r="1616" spans="1:22" hidden="1" x14ac:dyDescent="0.25">
      <c r="A1616" s="31">
        <v>3848</v>
      </c>
      <c r="B1616" s="33" t="s">
        <v>300</v>
      </c>
      <c r="D1616" s="34" t="s">
        <v>301</v>
      </c>
      <c r="E1616" s="35" t="s">
        <v>10</v>
      </c>
      <c r="G1616" s="372" t="e">
        <f>VLOOKUP(N1616,'BANG THAM CHIEU'!C:E,3,0)</f>
        <v>#N/A</v>
      </c>
      <c r="J1616" s="10" t="e">
        <f>VLOOKUP(N1616,'BANG THAM CHIEU'!C:E,2,0)</f>
        <v>#N/A</v>
      </c>
      <c r="L1616" s="598">
        <f t="shared" si="27"/>
        <v>0</v>
      </c>
      <c r="N1616" s="187"/>
      <c r="Q1616" s="122"/>
      <c r="R1616" s="123"/>
      <c r="T1616" s="396"/>
      <c r="V1616"/>
    </row>
    <row r="1617" spans="1:22" hidden="1" x14ac:dyDescent="0.25">
      <c r="A1617" s="31">
        <v>3848</v>
      </c>
      <c r="B1617" s="33" t="s">
        <v>300</v>
      </c>
      <c r="D1617" s="34" t="s">
        <v>301</v>
      </c>
      <c r="E1617" s="35" t="s">
        <v>10</v>
      </c>
      <c r="G1617" s="372" t="e">
        <f>VLOOKUP(N1617,'BANG THAM CHIEU'!C:E,3,0)</f>
        <v>#N/A</v>
      </c>
      <c r="J1617" s="10" t="e">
        <f>VLOOKUP(N1617,'BANG THAM CHIEU'!C:E,2,0)</f>
        <v>#N/A</v>
      </c>
      <c r="L1617" s="598">
        <f t="shared" si="27"/>
        <v>0</v>
      </c>
      <c r="N1617" s="11"/>
      <c r="Q1617" s="122"/>
      <c r="R1617" s="123"/>
      <c r="T1617" s="396"/>
      <c r="V1617"/>
    </row>
    <row r="1618" spans="1:22" hidden="1" x14ac:dyDescent="0.25">
      <c r="A1618" s="31">
        <v>3848</v>
      </c>
      <c r="B1618" s="33" t="s">
        <v>300</v>
      </c>
      <c r="D1618" s="34" t="s">
        <v>301</v>
      </c>
      <c r="E1618" s="35" t="s">
        <v>10</v>
      </c>
      <c r="G1618" s="372" t="e">
        <f>VLOOKUP(N1618,'BANG THAM CHIEU'!C:E,3,0)</f>
        <v>#N/A</v>
      </c>
      <c r="J1618" s="10" t="e">
        <f>VLOOKUP(N1618,'BANG THAM CHIEU'!C:E,2,0)</f>
        <v>#N/A</v>
      </c>
      <c r="L1618" s="598">
        <f t="shared" si="27"/>
        <v>0</v>
      </c>
      <c r="N1618" s="11"/>
      <c r="Q1618" s="122"/>
      <c r="R1618" s="123"/>
      <c r="T1618" s="396"/>
      <c r="V1618"/>
    </row>
    <row r="1619" spans="1:22" hidden="1" x14ac:dyDescent="0.25">
      <c r="A1619" s="31">
        <v>3848</v>
      </c>
      <c r="B1619" s="33" t="s">
        <v>300</v>
      </c>
      <c r="D1619" s="34" t="s">
        <v>301</v>
      </c>
      <c r="E1619" s="35" t="s">
        <v>10</v>
      </c>
      <c r="G1619" s="372" t="e">
        <f>VLOOKUP(N1619,'BANG THAM CHIEU'!C:E,3,0)</f>
        <v>#N/A</v>
      </c>
      <c r="J1619" s="10" t="e">
        <f>VLOOKUP(N1619,'BANG THAM CHIEU'!C:E,2,0)</f>
        <v>#N/A</v>
      </c>
      <c r="L1619" s="598">
        <f t="shared" si="27"/>
        <v>0</v>
      </c>
      <c r="N1619" s="11"/>
      <c r="Q1619" s="122"/>
      <c r="R1619" s="123"/>
      <c r="T1619" s="396"/>
      <c r="V1619"/>
    </row>
    <row r="1620" spans="1:22" hidden="1" x14ac:dyDescent="0.25">
      <c r="A1620" s="31">
        <v>3848</v>
      </c>
      <c r="B1620" s="33" t="s">
        <v>300</v>
      </c>
      <c r="D1620" s="34" t="s">
        <v>301</v>
      </c>
      <c r="E1620" s="35" t="s">
        <v>10</v>
      </c>
      <c r="G1620" s="372" t="e">
        <f>VLOOKUP(N1620,'BANG THAM CHIEU'!C:E,3,0)</f>
        <v>#N/A</v>
      </c>
      <c r="J1620" s="10" t="e">
        <f>VLOOKUP(N1620,'BANG THAM CHIEU'!C:E,2,0)</f>
        <v>#N/A</v>
      </c>
      <c r="L1620" s="598">
        <f t="shared" si="27"/>
        <v>0</v>
      </c>
      <c r="N1620" s="11"/>
      <c r="Q1620" s="122"/>
      <c r="R1620" s="123"/>
      <c r="T1620" s="396"/>
      <c r="V1620"/>
    </row>
    <row r="1621" spans="1:22" hidden="1" x14ac:dyDescent="0.25">
      <c r="A1621" s="31">
        <v>3848</v>
      </c>
      <c r="B1621" s="33" t="s">
        <v>300</v>
      </c>
      <c r="D1621" s="34" t="s">
        <v>301</v>
      </c>
      <c r="E1621" s="35" t="s">
        <v>10</v>
      </c>
      <c r="G1621" s="372" t="e">
        <f>VLOOKUP(N1621,'BANG THAM CHIEU'!C:E,3,0)</f>
        <v>#N/A</v>
      </c>
      <c r="J1621" s="10" t="e">
        <f>VLOOKUP(N1621,'BANG THAM CHIEU'!C:E,2,0)</f>
        <v>#N/A</v>
      </c>
      <c r="L1621" s="598">
        <f t="shared" si="27"/>
        <v>0</v>
      </c>
      <c r="N1621" s="11"/>
      <c r="Q1621" s="122"/>
      <c r="R1621" s="123"/>
      <c r="T1621" s="396"/>
      <c r="V1621"/>
    </row>
    <row r="1622" spans="1:22" hidden="1" x14ac:dyDescent="0.25">
      <c r="A1622" s="31">
        <v>3848</v>
      </c>
      <c r="B1622" s="33" t="s">
        <v>300</v>
      </c>
      <c r="D1622" s="34" t="s">
        <v>301</v>
      </c>
      <c r="E1622" s="35" t="s">
        <v>10</v>
      </c>
      <c r="G1622" s="372" t="e">
        <f>VLOOKUP(N1622,'BANG THAM CHIEU'!C:E,3,0)</f>
        <v>#N/A</v>
      </c>
      <c r="J1622" s="10" t="e">
        <f>VLOOKUP(N1622,'BANG THAM CHIEU'!C:E,2,0)</f>
        <v>#N/A</v>
      </c>
      <c r="L1622" s="598">
        <f t="shared" si="27"/>
        <v>0</v>
      </c>
      <c r="N1622" s="11"/>
      <c r="Q1622" s="122"/>
      <c r="R1622" s="123"/>
      <c r="T1622" s="396"/>
      <c r="V1622"/>
    </row>
    <row r="1623" spans="1:22" hidden="1" x14ac:dyDescent="0.25">
      <c r="A1623" s="31">
        <v>3848</v>
      </c>
      <c r="B1623" s="33" t="s">
        <v>300</v>
      </c>
      <c r="D1623" s="34" t="s">
        <v>301</v>
      </c>
      <c r="E1623" s="35" t="s">
        <v>10</v>
      </c>
      <c r="G1623" s="372" t="e">
        <f>VLOOKUP(N1623,'BANG THAM CHIEU'!C:E,3,0)</f>
        <v>#N/A</v>
      </c>
      <c r="J1623" s="10" t="e">
        <f>VLOOKUP(N1623,'BANG THAM CHIEU'!C:E,2,0)</f>
        <v>#N/A</v>
      </c>
      <c r="L1623" s="598">
        <f t="shared" si="27"/>
        <v>0</v>
      </c>
      <c r="N1623" s="11"/>
      <c r="Q1623" s="122"/>
      <c r="R1623" s="123"/>
      <c r="T1623" s="396"/>
      <c r="V1623"/>
    </row>
    <row r="1624" spans="1:22" hidden="1" x14ac:dyDescent="0.25">
      <c r="A1624" s="31">
        <v>3848</v>
      </c>
      <c r="B1624" s="33" t="s">
        <v>300</v>
      </c>
      <c r="D1624" s="34" t="s">
        <v>301</v>
      </c>
      <c r="E1624" s="35" t="s">
        <v>10</v>
      </c>
      <c r="G1624" s="372" t="e">
        <f>VLOOKUP(N1624,'BANG THAM CHIEU'!C:E,3,0)</f>
        <v>#N/A</v>
      </c>
      <c r="J1624" s="10" t="e">
        <f>VLOOKUP(N1624,'BANG THAM CHIEU'!C:E,2,0)</f>
        <v>#N/A</v>
      </c>
      <c r="L1624" s="598">
        <f t="shared" si="27"/>
        <v>0</v>
      </c>
      <c r="N1624" s="11"/>
      <c r="Q1624" s="122"/>
      <c r="R1624" s="123"/>
      <c r="T1624" s="396"/>
      <c r="V1624"/>
    </row>
    <row r="1625" spans="1:22" hidden="1" x14ac:dyDescent="0.25">
      <c r="A1625" s="31">
        <v>3848</v>
      </c>
      <c r="B1625" s="33" t="s">
        <v>300</v>
      </c>
      <c r="D1625" s="34" t="s">
        <v>301</v>
      </c>
      <c r="E1625" s="35" t="s">
        <v>10</v>
      </c>
      <c r="G1625" s="372" t="e">
        <f>VLOOKUP(N1625,'BANG THAM CHIEU'!C:E,3,0)</f>
        <v>#N/A</v>
      </c>
      <c r="J1625" s="10" t="e">
        <f>VLOOKUP(N1625,'BANG THAM CHIEU'!C:E,2,0)</f>
        <v>#N/A</v>
      </c>
      <c r="L1625" s="598">
        <f t="shared" si="27"/>
        <v>0</v>
      </c>
      <c r="N1625" s="31"/>
      <c r="Q1625" s="122"/>
      <c r="R1625" s="123"/>
      <c r="T1625" s="396"/>
      <c r="V1625"/>
    </row>
    <row r="1626" spans="1:22" hidden="1" x14ac:dyDescent="0.25">
      <c r="A1626" s="31">
        <v>3848</v>
      </c>
      <c r="B1626" s="33" t="s">
        <v>300</v>
      </c>
      <c r="D1626" s="34" t="s">
        <v>301</v>
      </c>
      <c r="E1626" s="35" t="s">
        <v>10</v>
      </c>
      <c r="G1626" s="372" t="e">
        <f>VLOOKUP(N1626,'BANG THAM CHIEU'!C:E,3,0)</f>
        <v>#N/A</v>
      </c>
      <c r="J1626" s="10" t="e">
        <f>VLOOKUP(N1626,'BANG THAM CHIEU'!C:E,2,0)</f>
        <v>#N/A</v>
      </c>
      <c r="L1626" s="598">
        <f t="shared" si="27"/>
        <v>0</v>
      </c>
      <c r="N1626" s="11"/>
      <c r="Q1626" s="122"/>
      <c r="R1626" s="123"/>
      <c r="T1626" s="396"/>
      <c r="V1626"/>
    </row>
    <row r="1627" spans="1:22" hidden="1" x14ac:dyDescent="0.25">
      <c r="A1627" s="31">
        <v>3848</v>
      </c>
      <c r="B1627" s="33" t="s">
        <v>300</v>
      </c>
      <c r="D1627" s="34" t="s">
        <v>301</v>
      </c>
      <c r="E1627" s="35" t="s">
        <v>10</v>
      </c>
      <c r="G1627" s="372" t="e">
        <f>VLOOKUP(N1627,'BANG THAM CHIEU'!C:E,3,0)</f>
        <v>#N/A</v>
      </c>
      <c r="J1627" s="10" t="e">
        <f>VLOOKUP(N1627,'BANG THAM CHIEU'!C:E,2,0)</f>
        <v>#N/A</v>
      </c>
      <c r="L1627" s="598">
        <f t="shared" si="27"/>
        <v>0</v>
      </c>
      <c r="N1627" s="11"/>
      <c r="Q1627" s="122"/>
      <c r="R1627" s="123"/>
      <c r="T1627" s="396"/>
      <c r="V1627"/>
    </row>
    <row r="1628" spans="1:22" hidden="1" x14ac:dyDescent="0.25">
      <c r="A1628" s="31">
        <v>3848</v>
      </c>
      <c r="B1628" s="33" t="s">
        <v>300</v>
      </c>
      <c r="D1628" s="34" t="s">
        <v>301</v>
      </c>
      <c r="E1628" s="35" t="s">
        <v>10</v>
      </c>
      <c r="G1628" s="372" t="e">
        <f>VLOOKUP(N1628,'BANG THAM CHIEU'!C:E,3,0)</f>
        <v>#N/A</v>
      </c>
      <c r="J1628" s="10" t="e">
        <f>VLOOKUP(N1628,'BANG THAM CHIEU'!C:E,2,0)</f>
        <v>#N/A</v>
      </c>
      <c r="L1628" s="598">
        <f t="shared" si="27"/>
        <v>0</v>
      </c>
      <c r="N1628" s="11"/>
      <c r="Q1628" s="122"/>
      <c r="R1628" s="123"/>
      <c r="T1628" s="396"/>
      <c r="V1628"/>
    </row>
    <row r="1629" spans="1:22" hidden="1" x14ac:dyDescent="0.25">
      <c r="A1629" s="31">
        <v>3848</v>
      </c>
      <c r="B1629" s="33" t="s">
        <v>300</v>
      </c>
      <c r="D1629" s="34" t="s">
        <v>301</v>
      </c>
      <c r="E1629" s="35" t="s">
        <v>10</v>
      </c>
      <c r="G1629" s="372" t="e">
        <f>VLOOKUP(N1629,'BANG THAM CHIEU'!C:E,3,0)</f>
        <v>#N/A</v>
      </c>
      <c r="J1629" s="10" t="e">
        <f>VLOOKUP(N1629,'BANG THAM CHIEU'!C:E,2,0)</f>
        <v>#N/A</v>
      </c>
      <c r="L1629" s="598">
        <f t="shared" si="27"/>
        <v>0</v>
      </c>
      <c r="N1629" s="171"/>
      <c r="Q1629" s="122"/>
      <c r="R1629" s="123"/>
      <c r="T1629" s="396"/>
      <c r="V1629"/>
    </row>
    <row r="1630" spans="1:22" hidden="1" x14ac:dyDescent="0.25">
      <c r="A1630" s="31">
        <v>3848</v>
      </c>
      <c r="B1630" s="33" t="s">
        <v>300</v>
      </c>
      <c r="D1630" s="34" t="s">
        <v>301</v>
      </c>
      <c r="E1630" s="35" t="s">
        <v>10</v>
      </c>
      <c r="G1630" s="372" t="e">
        <f>VLOOKUP(N1630,'BANG THAM CHIEU'!C:E,3,0)</f>
        <v>#N/A</v>
      </c>
      <c r="J1630" s="10" t="e">
        <f>VLOOKUP(N1630,'BANG THAM CHIEU'!C:E,2,0)</f>
        <v>#N/A</v>
      </c>
      <c r="L1630" s="598">
        <f t="shared" si="27"/>
        <v>0</v>
      </c>
      <c r="N1630" s="11"/>
      <c r="Q1630" s="122"/>
      <c r="R1630" s="123"/>
      <c r="T1630" s="396"/>
      <c r="V1630"/>
    </row>
    <row r="1631" spans="1:22" hidden="1" x14ac:dyDescent="0.25">
      <c r="A1631" s="31">
        <v>3848</v>
      </c>
      <c r="B1631" s="33" t="s">
        <v>300</v>
      </c>
      <c r="D1631" s="34" t="s">
        <v>301</v>
      </c>
      <c r="E1631" s="35" t="s">
        <v>10</v>
      </c>
      <c r="G1631" s="372" t="e">
        <f>VLOOKUP(N1631,'BANG THAM CHIEU'!C:E,3,0)</f>
        <v>#N/A</v>
      </c>
      <c r="J1631" s="10" t="e">
        <f>VLOOKUP(N1631,'BANG THAM CHIEU'!C:E,2,0)</f>
        <v>#N/A</v>
      </c>
      <c r="L1631" s="598">
        <f t="shared" si="27"/>
        <v>0</v>
      </c>
      <c r="N1631" s="31"/>
      <c r="Q1631" s="122"/>
      <c r="R1631" s="123"/>
      <c r="T1631" s="396"/>
      <c r="V1631"/>
    </row>
    <row r="1632" spans="1:22" hidden="1" x14ac:dyDescent="0.25">
      <c r="A1632" s="31">
        <v>3848</v>
      </c>
      <c r="B1632" s="33" t="s">
        <v>300</v>
      </c>
      <c r="D1632" s="34" t="s">
        <v>301</v>
      </c>
      <c r="E1632" s="35" t="s">
        <v>10</v>
      </c>
      <c r="G1632" s="372" t="e">
        <f>VLOOKUP(N1632,'BANG THAM CHIEU'!C:E,3,0)</f>
        <v>#N/A</v>
      </c>
      <c r="J1632" s="10" t="e">
        <f>VLOOKUP(N1632,'BANG THAM CHIEU'!C:E,2,0)</f>
        <v>#N/A</v>
      </c>
      <c r="L1632" s="598">
        <f t="shared" si="27"/>
        <v>0</v>
      </c>
      <c r="N1632" s="31"/>
      <c r="Q1632" s="122"/>
      <c r="R1632" s="123"/>
      <c r="T1632" s="396"/>
      <c r="V1632"/>
    </row>
    <row r="1633" spans="1:22" hidden="1" x14ac:dyDescent="0.25">
      <c r="A1633" s="31">
        <v>3848</v>
      </c>
      <c r="B1633" s="33" t="s">
        <v>300</v>
      </c>
      <c r="D1633" s="34" t="s">
        <v>301</v>
      </c>
      <c r="E1633" s="35" t="s">
        <v>10</v>
      </c>
      <c r="G1633" s="372" t="e">
        <f>VLOOKUP(N1633,'BANG THAM CHIEU'!C:E,3,0)</f>
        <v>#N/A</v>
      </c>
      <c r="J1633" s="10" t="e">
        <f>VLOOKUP(N1633,'BANG THAM CHIEU'!C:E,2,0)</f>
        <v>#N/A</v>
      </c>
      <c r="L1633" s="598">
        <f t="shared" si="27"/>
        <v>0</v>
      </c>
      <c r="N1633" s="11"/>
      <c r="Q1633" s="122"/>
      <c r="R1633" s="123"/>
      <c r="T1633" s="396"/>
      <c r="V1633"/>
    </row>
    <row r="1634" spans="1:22" hidden="1" x14ac:dyDescent="0.25">
      <c r="A1634" s="31">
        <v>3848</v>
      </c>
      <c r="B1634" s="33" t="s">
        <v>300</v>
      </c>
      <c r="D1634" s="34" t="s">
        <v>301</v>
      </c>
      <c r="E1634" s="35" t="s">
        <v>10</v>
      </c>
      <c r="G1634" s="372" t="e">
        <f>VLOOKUP(N1634,'BANG THAM CHIEU'!C:E,3,0)</f>
        <v>#N/A</v>
      </c>
      <c r="J1634" s="10" t="e">
        <f>VLOOKUP(N1634,'BANG THAM CHIEU'!C:E,2,0)</f>
        <v>#N/A</v>
      </c>
      <c r="L1634" s="598">
        <f t="shared" si="27"/>
        <v>0</v>
      </c>
      <c r="N1634" s="11"/>
      <c r="Q1634" s="122"/>
      <c r="R1634" s="123"/>
      <c r="T1634" s="396"/>
      <c r="V1634"/>
    </row>
    <row r="1635" spans="1:22" hidden="1" x14ac:dyDescent="0.25">
      <c r="A1635" s="31">
        <v>3848</v>
      </c>
      <c r="B1635" s="33" t="s">
        <v>300</v>
      </c>
      <c r="D1635" s="34" t="s">
        <v>301</v>
      </c>
      <c r="E1635" s="35" t="s">
        <v>10</v>
      </c>
      <c r="G1635" s="372" t="e">
        <f>VLOOKUP(N1635,'BANG THAM CHIEU'!C:E,3,0)</f>
        <v>#N/A</v>
      </c>
      <c r="J1635" s="10" t="e">
        <f>VLOOKUP(N1635,'BANG THAM CHIEU'!C:E,2,0)</f>
        <v>#N/A</v>
      </c>
      <c r="L1635" s="598">
        <f t="shared" si="27"/>
        <v>0</v>
      </c>
      <c r="N1635" s="11"/>
      <c r="Q1635" s="122"/>
      <c r="R1635" s="123"/>
      <c r="T1635" s="396"/>
      <c r="V1635"/>
    </row>
    <row r="1636" spans="1:22" hidden="1" x14ac:dyDescent="0.25">
      <c r="A1636" s="31">
        <v>3848</v>
      </c>
      <c r="B1636" s="33" t="s">
        <v>300</v>
      </c>
      <c r="D1636" s="34" t="s">
        <v>301</v>
      </c>
      <c r="E1636" s="35" t="s">
        <v>10</v>
      </c>
      <c r="G1636" s="372" t="e">
        <f>VLOOKUP(N1636,'BANG THAM CHIEU'!C:E,3,0)</f>
        <v>#N/A</v>
      </c>
      <c r="J1636" s="10" t="e">
        <f>VLOOKUP(N1636,'BANG THAM CHIEU'!C:E,2,0)</f>
        <v>#N/A</v>
      </c>
      <c r="L1636" s="598">
        <f t="shared" si="27"/>
        <v>0</v>
      </c>
      <c r="N1636" s="31"/>
      <c r="Q1636" s="122"/>
      <c r="R1636" s="123"/>
      <c r="T1636" s="396"/>
      <c r="V1636"/>
    </row>
    <row r="1637" spans="1:22" hidden="1" x14ac:dyDescent="0.25">
      <c r="A1637" s="31">
        <v>3848</v>
      </c>
      <c r="B1637" s="33" t="s">
        <v>300</v>
      </c>
      <c r="D1637" s="34" t="s">
        <v>301</v>
      </c>
      <c r="E1637" s="35" t="s">
        <v>10</v>
      </c>
      <c r="G1637" s="372" t="e">
        <f>VLOOKUP(N1637,'BANG THAM CHIEU'!C:E,3,0)</f>
        <v>#N/A</v>
      </c>
      <c r="J1637" s="10" t="e">
        <f>VLOOKUP(N1637,'BANG THAM CHIEU'!C:E,2,0)</f>
        <v>#N/A</v>
      </c>
      <c r="L1637" s="598">
        <f t="shared" si="27"/>
        <v>0</v>
      </c>
      <c r="N1637" s="31"/>
      <c r="Q1637" s="122"/>
      <c r="R1637" s="123"/>
      <c r="T1637" s="396"/>
      <c r="V1637"/>
    </row>
    <row r="1638" spans="1:22" hidden="1" x14ac:dyDescent="0.25">
      <c r="A1638" s="31">
        <v>3848</v>
      </c>
      <c r="B1638" s="33" t="s">
        <v>300</v>
      </c>
      <c r="D1638" s="34" t="s">
        <v>301</v>
      </c>
      <c r="E1638" s="35" t="s">
        <v>10</v>
      </c>
      <c r="G1638" s="372" t="e">
        <f>VLOOKUP(N1638,'BANG THAM CHIEU'!C:E,3,0)</f>
        <v>#N/A</v>
      </c>
      <c r="J1638" s="10" t="e">
        <f>VLOOKUP(N1638,'BANG THAM CHIEU'!C:E,2,0)</f>
        <v>#N/A</v>
      </c>
      <c r="L1638" s="598">
        <f t="shared" si="27"/>
        <v>0</v>
      </c>
      <c r="N1638" s="11"/>
      <c r="Q1638" s="122"/>
      <c r="R1638" s="123"/>
      <c r="T1638" s="396"/>
      <c r="V1638"/>
    </row>
    <row r="1639" spans="1:22" hidden="1" x14ac:dyDescent="0.25">
      <c r="A1639" s="31">
        <v>3848</v>
      </c>
      <c r="B1639" s="33" t="s">
        <v>300</v>
      </c>
      <c r="D1639" s="34" t="s">
        <v>301</v>
      </c>
      <c r="E1639" s="35" t="s">
        <v>10</v>
      </c>
      <c r="G1639" s="372" t="e">
        <f>VLOOKUP(N1639,'BANG THAM CHIEU'!C:E,3,0)</f>
        <v>#N/A</v>
      </c>
      <c r="J1639" s="10" t="e">
        <f>VLOOKUP(N1639,'BANG THAM CHIEU'!C:E,2,0)</f>
        <v>#N/A</v>
      </c>
      <c r="L1639" s="598">
        <f t="shared" si="27"/>
        <v>0</v>
      </c>
      <c r="N1639" s="11"/>
      <c r="Q1639" s="122"/>
      <c r="R1639" s="123"/>
      <c r="T1639" s="396"/>
      <c r="V1639"/>
    </row>
    <row r="1640" spans="1:22" hidden="1" x14ac:dyDescent="0.25">
      <c r="A1640" s="31">
        <v>3848</v>
      </c>
      <c r="B1640" s="33" t="s">
        <v>300</v>
      </c>
      <c r="D1640" s="34" t="s">
        <v>301</v>
      </c>
      <c r="E1640" s="35" t="s">
        <v>10</v>
      </c>
      <c r="G1640" s="372" t="e">
        <f>VLOOKUP(N1640,'BANG THAM CHIEU'!C:E,3,0)</f>
        <v>#N/A</v>
      </c>
      <c r="J1640" s="10" t="e">
        <f>VLOOKUP(N1640,'BANG THAM CHIEU'!C:E,2,0)</f>
        <v>#N/A</v>
      </c>
      <c r="L1640" s="598">
        <f t="shared" si="27"/>
        <v>0</v>
      </c>
      <c r="N1640" s="332"/>
      <c r="Q1640" s="122"/>
      <c r="R1640" s="123"/>
      <c r="T1640" s="396"/>
      <c r="V1640"/>
    </row>
    <row r="1641" spans="1:22" hidden="1" x14ac:dyDescent="0.25">
      <c r="A1641" s="31">
        <v>3848</v>
      </c>
      <c r="B1641" s="33" t="s">
        <v>300</v>
      </c>
      <c r="D1641" s="34" t="s">
        <v>301</v>
      </c>
      <c r="E1641" s="35" t="s">
        <v>10</v>
      </c>
      <c r="G1641" s="372" t="e">
        <f>VLOOKUP(N1641,'BANG THAM CHIEU'!C:E,3,0)</f>
        <v>#N/A</v>
      </c>
      <c r="J1641" s="10" t="e">
        <f>VLOOKUP(N1641,'BANG THAM CHIEU'!C:E,2,0)</f>
        <v>#N/A</v>
      </c>
      <c r="L1641" s="598">
        <f t="shared" si="27"/>
        <v>0</v>
      </c>
      <c r="N1641" s="171"/>
      <c r="Q1641" s="122"/>
      <c r="R1641" s="123"/>
      <c r="T1641" s="396"/>
      <c r="V1641"/>
    </row>
    <row r="1642" spans="1:22" hidden="1" x14ac:dyDescent="0.25">
      <c r="A1642" s="31">
        <v>3848</v>
      </c>
      <c r="B1642" s="33" t="s">
        <v>300</v>
      </c>
      <c r="D1642" s="34" t="s">
        <v>301</v>
      </c>
      <c r="E1642" s="35" t="s">
        <v>10</v>
      </c>
      <c r="G1642" s="372" t="e">
        <f>VLOOKUP(N1642,'BANG THAM CHIEU'!C:E,3,0)</f>
        <v>#N/A</v>
      </c>
      <c r="J1642" s="10" t="e">
        <f>VLOOKUP(N1642,'BANG THAM CHIEU'!C:E,2,0)</f>
        <v>#N/A</v>
      </c>
      <c r="L1642" s="598">
        <f t="shared" si="27"/>
        <v>0</v>
      </c>
      <c r="N1642" s="171"/>
      <c r="Q1642" s="122"/>
      <c r="R1642" s="123"/>
      <c r="T1642" s="396"/>
      <c r="V1642"/>
    </row>
    <row r="1643" spans="1:22" hidden="1" x14ac:dyDescent="0.25">
      <c r="A1643" s="31">
        <v>3848</v>
      </c>
      <c r="B1643" s="33" t="s">
        <v>300</v>
      </c>
      <c r="D1643" s="34" t="s">
        <v>301</v>
      </c>
      <c r="E1643" s="35" t="s">
        <v>10</v>
      </c>
      <c r="G1643" s="372" t="e">
        <f>VLOOKUP(N1643,'BANG THAM CHIEU'!C:E,3,0)</f>
        <v>#N/A</v>
      </c>
      <c r="J1643" s="10" t="e">
        <f>VLOOKUP(N1643,'BANG THAM CHIEU'!C:E,2,0)</f>
        <v>#N/A</v>
      </c>
      <c r="L1643" s="598">
        <f t="shared" si="27"/>
        <v>0</v>
      </c>
      <c r="N1643" s="332"/>
      <c r="Q1643" s="122"/>
      <c r="R1643" s="123"/>
      <c r="T1643" s="396"/>
      <c r="V1643"/>
    </row>
    <row r="1644" spans="1:22" hidden="1" x14ac:dyDescent="0.25">
      <c r="A1644" s="31">
        <v>3848</v>
      </c>
      <c r="B1644" s="33" t="s">
        <v>300</v>
      </c>
      <c r="D1644" s="34" t="s">
        <v>301</v>
      </c>
      <c r="E1644" s="35" t="s">
        <v>10</v>
      </c>
      <c r="G1644" s="372" t="e">
        <f>VLOOKUP(N1644,'BANG THAM CHIEU'!C:E,3,0)</f>
        <v>#N/A</v>
      </c>
      <c r="J1644" s="10" t="e">
        <f>VLOOKUP(N1644,'BANG THAM CHIEU'!C:E,2,0)</f>
        <v>#N/A</v>
      </c>
      <c r="L1644" s="598">
        <f t="shared" ref="L1644:L1707" si="28">K1644/23206</f>
        <v>0</v>
      </c>
      <c r="N1644" s="31"/>
      <c r="Q1644" s="122"/>
      <c r="R1644" s="123"/>
      <c r="T1644" s="396"/>
      <c r="V1644"/>
    </row>
    <row r="1645" spans="1:22" hidden="1" x14ac:dyDescent="0.25">
      <c r="A1645" s="31">
        <v>3848</v>
      </c>
      <c r="B1645" s="33" t="s">
        <v>300</v>
      </c>
      <c r="D1645" s="34" t="s">
        <v>301</v>
      </c>
      <c r="E1645" s="35" t="s">
        <v>10</v>
      </c>
      <c r="G1645" s="372" t="e">
        <f>VLOOKUP(N1645,'BANG THAM CHIEU'!C:E,3,0)</f>
        <v>#N/A</v>
      </c>
      <c r="J1645" s="10" t="e">
        <f>VLOOKUP(N1645,'BANG THAM CHIEU'!C:E,2,0)</f>
        <v>#N/A</v>
      </c>
      <c r="L1645" s="598">
        <f t="shared" si="28"/>
        <v>0</v>
      </c>
      <c r="N1645" s="11"/>
      <c r="Q1645" s="122"/>
      <c r="R1645" s="123"/>
      <c r="T1645" s="396"/>
      <c r="V1645"/>
    </row>
    <row r="1646" spans="1:22" hidden="1" x14ac:dyDescent="0.25">
      <c r="A1646" s="31">
        <v>3848</v>
      </c>
      <c r="B1646" s="33" t="s">
        <v>300</v>
      </c>
      <c r="D1646" s="34" t="s">
        <v>301</v>
      </c>
      <c r="E1646" s="35" t="s">
        <v>10</v>
      </c>
      <c r="G1646" s="372" t="e">
        <f>VLOOKUP(N1646,'BANG THAM CHIEU'!C:E,3,0)</f>
        <v>#N/A</v>
      </c>
      <c r="J1646" s="10" t="e">
        <f>VLOOKUP(N1646,'BANG THAM CHIEU'!C:E,2,0)</f>
        <v>#N/A</v>
      </c>
      <c r="L1646" s="598">
        <f t="shared" si="28"/>
        <v>0</v>
      </c>
      <c r="N1646" s="187"/>
      <c r="Q1646" s="122"/>
      <c r="R1646" s="123"/>
      <c r="T1646" s="396"/>
      <c r="V1646"/>
    </row>
    <row r="1647" spans="1:22" hidden="1" x14ac:dyDescent="0.25">
      <c r="A1647" s="31">
        <v>3848</v>
      </c>
      <c r="B1647" s="33" t="s">
        <v>300</v>
      </c>
      <c r="D1647" s="34" t="s">
        <v>301</v>
      </c>
      <c r="E1647" s="35" t="s">
        <v>10</v>
      </c>
      <c r="G1647" s="372" t="e">
        <f>VLOOKUP(N1647,'BANG THAM CHIEU'!C:E,3,0)</f>
        <v>#N/A</v>
      </c>
      <c r="J1647" s="10" t="e">
        <f>VLOOKUP(N1647,'BANG THAM CHIEU'!C:E,2,0)</f>
        <v>#N/A</v>
      </c>
      <c r="L1647" s="598">
        <f t="shared" si="28"/>
        <v>0</v>
      </c>
      <c r="N1647" s="11"/>
      <c r="Q1647" s="122"/>
      <c r="R1647" s="123"/>
      <c r="T1647" s="396"/>
      <c r="V1647"/>
    </row>
    <row r="1648" spans="1:22" hidden="1" x14ac:dyDescent="0.25">
      <c r="A1648" s="31">
        <v>3848</v>
      </c>
      <c r="B1648" s="33" t="s">
        <v>300</v>
      </c>
      <c r="D1648" s="34" t="s">
        <v>301</v>
      </c>
      <c r="E1648" s="35" t="s">
        <v>10</v>
      </c>
      <c r="G1648" s="372" t="e">
        <f>VLOOKUP(N1648,'BANG THAM CHIEU'!C:E,3,0)</f>
        <v>#N/A</v>
      </c>
      <c r="J1648" s="10" t="e">
        <f>VLOOKUP(N1648,'BANG THAM CHIEU'!C:E,2,0)</f>
        <v>#N/A</v>
      </c>
      <c r="L1648" s="598">
        <f t="shared" si="28"/>
        <v>0</v>
      </c>
      <c r="N1648" s="11"/>
      <c r="Q1648" s="122"/>
      <c r="R1648" s="123"/>
      <c r="T1648" s="396"/>
      <c r="V1648"/>
    </row>
    <row r="1649" spans="1:22" hidden="1" x14ac:dyDescent="0.25">
      <c r="A1649" s="31">
        <v>3848</v>
      </c>
      <c r="B1649" s="33" t="s">
        <v>300</v>
      </c>
      <c r="D1649" s="34" t="s">
        <v>301</v>
      </c>
      <c r="E1649" s="35" t="s">
        <v>10</v>
      </c>
      <c r="G1649" s="372" t="e">
        <f>VLOOKUP(N1649,'BANG THAM CHIEU'!C:E,3,0)</f>
        <v>#N/A</v>
      </c>
      <c r="J1649" s="10" t="e">
        <f>VLOOKUP(N1649,'BANG THAM CHIEU'!C:E,2,0)</f>
        <v>#N/A</v>
      </c>
      <c r="L1649" s="598">
        <f t="shared" si="28"/>
        <v>0</v>
      </c>
      <c r="N1649" s="174"/>
      <c r="Q1649" s="122"/>
      <c r="R1649" s="123"/>
      <c r="T1649" s="396"/>
      <c r="V1649"/>
    </row>
    <row r="1650" spans="1:22" hidden="1" x14ac:dyDescent="0.25">
      <c r="A1650" s="31">
        <v>3848</v>
      </c>
      <c r="B1650" s="33" t="s">
        <v>300</v>
      </c>
      <c r="D1650" s="34" t="s">
        <v>301</v>
      </c>
      <c r="E1650" s="35" t="s">
        <v>10</v>
      </c>
      <c r="G1650" s="372" t="e">
        <f>VLOOKUP(N1650,'BANG THAM CHIEU'!C:E,3,0)</f>
        <v>#N/A</v>
      </c>
      <c r="J1650" s="10" t="e">
        <f>VLOOKUP(N1650,'BANG THAM CHIEU'!C:E,2,0)</f>
        <v>#N/A</v>
      </c>
      <c r="L1650" s="598">
        <f t="shared" si="28"/>
        <v>0</v>
      </c>
      <c r="N1650" s="175"/>
      <c r="Q1650" s="122"/>
      <c r="R1650" s="123"/>
      <c r="T1650" s="396"/>
      <c r="V1650"/>
    </row>
    <row r="1651" spans="1:22" hidden="1" x14ac:dyDescent="0.25">
      <c r="A1651" s="31">
        <v>3848</v>
      </c>
      <c r="B1651" s="33" t="s">
        <v>300</v>
      </c>
      <c r="D1651" s="34" t="s">
        <v>301</v>
      </c>
      <c r="E1651" s="35" t="s">
        <v>10</v>
      </c>
      <c r="G1651" s="372" t="e">
        <f>VLOOKUP(N1651,'BANG THAM CHIEU'!C:E,3,0)</f>
        <v>#N/A</v>
      </c>
      <c r="J1651" s="10" t="e">
        <f>VLOOKUP(N1651,'BANG THAM CHIEU'!C:E,2,0)</f>
        <v>#N/A</v>
      </c>
      <c r="L1651" s="598">
        <f t="shared" si="28"/>
        <v>0</v>
      </c>
      <c r="N1651" s="175"/>
      <c r="Q1651" s="122"/>
      <c r="R1651" s="123"/>
      <c r="T1651" s="396"/>
      <c r="V1651"/>
    </row>
    <row r="1652" spans="1:22" hidden="1" x14ac:dyDescent="0.25">
      <c r="A1652" s="31">
        <v>3848</v>
      </c>
      <c r="B1652" s="33" t="s">
        <v>300</v>
      </c>
      <c r="D1652" s="34" t="s">
        <v>301</v>
      </c>
      <c r="E1652" s="35" t="s">
        <v>10</v>
      </c>
      <c r="G1652" s="372" t="e">
        <f>VLOOKUP(N1652,'BANG THAM CHIEU'!C:E,3,0)</f>
        <v>#N/A</v>
      </c>
      <c r="J1652" s="10" t="e">
        <f>VLOOKUP(N1652,'BANG THAM CHIEU'!C:E,2,0)</f>
        <v>#N/A</v>
      </c>
      <c r="L1652" s="598">
        <f t="shared" si="28"/>
        <v>0</v>
      </c>
      <c r="N1652" s="175"/>
      <c r="Q1652" s="122"/>
      <c r="R1652" s="123"/>
      <c r="T1652" s="396"/>
      <c r="V1652"/>
    </row>
    <row r="1653" spans="1:22" hidden="1" x14ac:dyDescent="0.25">
      <c r="A1653" s="31">
        <v>3848</v>
      </c>
      <c r="B1653" s="33" t="s">
        <v>300</v>
      </c>
      <c r="D1653" s="34" t="s">
        <v>301</v>
      </c>
      <c r="E1653" s="35" t="s">
        <v>10</v>
      </c>
      <c r="G1653" s="372" t="e">
        <f>VLOOKUP(N1653,'BANG THAM CHIEU'!C:E,3,0)</f>
        <v>#N/A</v>
      </c>
      <c r="J1653" s="10" t="e">
        <f>VLOOKUP(N1653,'BANG THAM CHIEU'!C:E,2,0)</f>
        <v>#N/A</v>
      </c>
      <c r="L1653" s="598">
        <f t="shared" si="28"/>
        <v>0</v>
      </c>
      <c r="N1653" s="175"/>
      <c r="Q1653" s="122"/>
      <c r="R1653" s="123"/>
      <c r="T1653" s="396"/>
      <c r="V1653"/>
    </row>
    <row r="1654" spans="1:22" hidden="1" x14ac:dyDescent="0.25">
      <c r="A1654" s="31">
        <v>3848</v>
      </c>
      <c r="B1654" s="33" t="s">
        <v>300</v>
      </c>
      <c r="D1654" s="34" t="s">
        <v>301</v>
      </c>
      <c r="E1654" s="35" t="s">
        <v>10</v>
      </c>
      <c r="G1654" s="372" t="e">
        <f>VLOOKUP(N1654,'BANG THAM CHIEU'!C:E,3,0)</f>
        <v>#N/A</v>
      </c>
      <c r="J1654" s="10" t="e">
        <f>VLOOKUP(N1654,'BANG THAM CHIEU'!C:E,2,0)</f>
        <v>#N/A</v>
      </c>
      <c r="L1654" s="598">
        <f t="shared" si="28"/>
        <v>0</v>
      </c>
      <c r="N1654" s="175"/>
      <c r="Q1654" s="122"/>
      <c r="R1654" s="123"/>
      <c r="T1654" s="396"/>
      <c r="V1654"/>
    </row>
    <row r="1655" spans="1:22" hidden="1" x14ac:dyDescent="0.25">
      <c r="A1655" s="31">
        <v>3848</v>
      </c>
      <c r="B1655" s="33" t="s">
        <v>300</v>
      </c>
      <c r="D1655" s="34" t="s">
        <v>301</v>
      </c>
      <c r="E1655" s="35" t="s">
        <v>10</v>
      </c>
      <c r="G1655" s="372" t="e">
        <f>VLOOKUP(N1655,'BANG THAM CHIEU'!C:E,3,0)</f>
        <v>#N/A</v>
      </c>
      <c r="J1655" s="10" t="e">
        <f>VLOOKUP(N1655,'BANG THAM CHIEU'!C:E,2,0)</f>
        <v>#N/A</v>
      </c>
      <c r="L1655" s="598">
        <f t="shared" si="28"/>
        <v>0</v>
      </c>
      <c r="N1655" s="31"/>
      <c r="Q1655" s="122"/>
      <c r="R1655" s="123"/>
      <c r="T1655" s="396"/>
      <c r="V1655"/>
    </row>
    <row r="1656" spans="1:22" hidden="1" x14ac:dyDescent="0.25">
      <c r="A1656" s="31">
        <v>3848</v>
      </c>
      <c r="B1656" s="33" t="s">
        <v>300</v>
      </c>
      <c r="D1656" s="34" t="s">
        <v>301</v>
      </c>
      <c r="E1656" s="35" t="s">
        <v>10</v>
      </c>
      <c r="G1656" s="372" t="e">
        <f>VLOOKUP(N1656,'BANG THAM CHIEU'!C:E,3,0)</f>
        <v>#N/A</v>
      </c>
      <c r="J1656" s="10" t="e">
        <f>VLOOKUP(N1656,'BANG THAM CHIEU'!C:E,2,0)</f>
        <v>#N/A</v>
      </c>
      <c r="L1656" s="598">
        <f t="shared" si="28"/>
        <v>0</v>
      </c>
      <c r="N1656" s="175"/>
      <c r="Q1656" s="122"/>
      <c r="R1656" s="123"/>
      <c r="T1656" s="396"/>
      <c r="V1656"/>
    </row>
    <row r="1657" spans="1:22" hidden="1" x14ac:dyDescent="0.25">
      <c r="A1657" s="31">
        <v>3848</v>
      </c>
      <c r="B1657" s="33" t="s">
        <v>300</v>
      </c>
      <c r="D1657" s="34" t="s">
        <v>301</v>
      </c>
      <c r="E1657" s="35" t="s">
        <v>10</v>
      </c>
      <c r="G1657" s="372" t="e">
        <f>VLOOKUP(N1657,'BANG THAM CHIEU'!C:E,3,0)</f>
        <v>#N/A</v>
      </c>
      <c r="J1657" s="10" t="e">
        <f>VLOOKUP(N1657,'BANG THAM CHIEU'!C:E,2,0)</f>
        <v>#N/A</v>
      </c>
      <c r="L1657" s="598">
        <f t="shared" si="28"/>
        <v>0</v>
      </c>
      <c r="N1657" s="11"/>
      <c r="Q1657" s="122"/>
      <c r="R1657" s="123"/>
      <c r="T1657" s="396"/>
      <c r="V1657"/>
    </row>
    <row r="1658" spans="1:22" hidden="1" x14ac:dyDescent="0.25">
      <c r="A1658" s="31">
        <v>3848</v>
      </c>
      <c r="B1658" s="33" t="s">
        <v>300</v>
      </c>
      <c r="D1658" s="34" t="s">
        <v>301</v>
      </c>
      <c r="E1658" s="35" t="s">
        <v>10</v>
      </c>
      <c r="G1658" s="372" t="e">
        <f>VLOOKUP(N1658,'BANG THAM CHIEU'!C:E,3,0)</f>
        <v>#N/A</v>
      </c>
      <c r="J1658" s="10" t="e">
        <f>VLOOKUP(N1658,'BANG THAM CHIEU'!C:E,2,0)</f>
        <v>#N/A</v>
      </c>
      <c r="L1658" s="598">
        <f t="shared" si="28"/>
        <v>0</v>
      </c>
      <c r="N1658" s="175"/>
      <c r="Q1658" s="122"/>
      <c r="R1658" s="123"/>
      <c r="T1658" s="396"/>
      <c r="V1658"/>
    </row>
    <row r="1659" spans="1:22" hidden="1" x14ac:dyDescent="0.25">
      <c r="A1659" s="31">
        <v>3848</v>
      </c>
      <c r="B1659" s="33" t="s">
        <v>300</v>
      </c>
      <c r="D1659" s="34" t="s">
        <v>301</v>
      </c>
      <c r="E1659" s="35" t="s">
        <v>10</v>
      </c>
      <c r="G1659" s="372" t="e">
        <f>VLOOKUP(N1659,'BANG THAM CHIEU'!C:E,3,0)</f>
        <v>#N/A</v>
      </c>
      <c r="J1659" s="10" t="e">
        <f>VLOOKUP(N1659,'BANG THAM CHIEU'!C:E,2,0)</f>
        <v>#N/A</v>
      </c>
      <c r="L1659" s="598">
        <f t="shared" si="28"/>
        <v>0</v>
      </c>
      <c r="N1659" s="175"/>
      <c r="Q1659" s="122"/>
      <c r="R1659" s="123"/>
      <c r="T1659" s="396"/>
      <c r="V1659"/>
    </row>
    <row r="1660" spans="1:22" hidden="1" x14ac:dyDescent="0.25">
      <c r="A1660" s="31">
        <v>3848</v>
      </c>
      <c r="B1660" s="33" t="s">
        <v>300</v>
      </c>
      <c r="D1660" s="34" t="s">
        <v>301</v>
      </c>
      <c r="E1660" s="35" t="s">
        <v>10</v>
      </c>
      <c r="G1660" s="372" t="e">
        <f>VLOOKUP(N1660,'BANG THAM CHIEU'!C:E,3,0)</f>
        <v>#N/A</v>
      </c>
      <c r="J1660" s="10" t="e">
        <f>VLOOKUP(N1660,'BANG THAM CHIEU'!C:E,2,0)</f>
        <v>#N/A</v>
      </c>
      <c r="L1660" s="598">
        <f t="shared" si="28"/>
        <v>0</v>
      </c>
      <c r="N1660" s="175"/>
      <c r="Q1660" s="122"/>
      <c r="R1660" s="123"/>
      <c r="T1660" s="396"/>
      <c r="V1660"/>
    </row>
    <row r="1661" spans="1:22" hidden="1" x14ac:dyDescent="0.25">
      <c r="A1661" s="31">
        <v>3848</v>
      </c>
      <c r="B1661" s="33" t="s">
        <v>300</v>
      </c>
      <c r="D1661" s="34" t="s">
        <v>301</v>
      </c>
      <c r="E1661" s="35" t="s">
        <v>10</v>
      </c>
      <c r="G1661" s="372" t="e">
        <f>VLOOKUP(N1661,'BANG THAM CHIEU'!C:E,3,0)</f>
        <v>#N/A</v>
      </c>
      <c r="J1661" s="10" t="e">
        <f>VLOOKUP(N1661,'BANG THAM CHIEU'!C:E,2,0)</f>
        <v>#N/A</v>
      </c>
      <c r="L1661" s="598">
        <f t="shared" si="28"/>
        <v>0</v>
      </c>
      <c r="N1661" s="11"/>
      <c r="Q1661" s="122"/>
      <c r="R1661" s="123"/>
      <c r="T1661" s="396"/>
      <c r="V1661"/>
    </row>
    <row r="1662" spans="1:22" hidden="1" x14ac:dyDescent="0.25">
      <c r="A1662" s="31">
        <v>3848</v>
      </c>
      <c r="B1662" s="33" t="s">
        <v>300</v>
      </c>
      <c r="D1662" s="34" t="s">
        <v>301</v>
      </c>
      <c r="E1662" s="35" t="s">
        <v>10</v>
      </c>
      <c r="G1662" s="372" t="e">
        <f>VLOOKUP(N1662,'BANG THAM CHIEU'!C:E,3,0)</f>
        <v>#N/A</v>
      </c>
      <c r="J1662" s="10" t="e">
        <f>VLOOKUP(N1662,'BANG THAM CHIEU'!C:E,2,0)</f>
        <v>#N/A</v>
      </c>
      <c r="L1662" s="598">
        <f t="shared" si="28"/>
        <v>0</v>
      </c>
      <c r="N1662" s="175"/>
      <c r="Q1662" s="122"/>
      <c r="R1662" s="123"/>
      <c r="T1662" s="396"/>
      <c r="V1662"/>
    </row>
    <row r="1663" spans="1:22" hidden="1" x14ac:dyDescent="0.25">
      <c r="A1663" s="31">
        <v>3848</v>
      </c>
      <c r="B1663" s="33" t="s">
        <v>300</v>
      </c>
      <c r="D1663" s="34" t="s">
        <v>301</v>
      </c>
      <c r="E1663" s="35" t="s">
        <v>10</v>
      </c>
      <c r="G1663" s="372" t="e">
        <f>VLOOKUP(N1663,'BANG THAM CHIEU'!C:E,3,0)</f>
        <v>#N/A</v>
      </c>
      <c r="J1663" s="10" t="e">
        <f>VLOOKUP(N1663,'BANG THAM CHIEU'!C:E,2,0)</f>
        <v>#N/A</v>
      </c>
      <c r="L1663" s="598">
        <f t="shared" si="28"/>
        <v>0</v>
      </c>
      <c r="N1663" s="175"/>
      <c r="Q1663" s="122"/>
      <c r="R1663" s="123"/>
      <c r="T1663" s="396"/>
      <c r="V1663"/>
    </row>
    <row r="1664" spans="1:22" hidden="1" x14ac:dyDescent="0.25">
      <c r="A1664" s="31">
        <v>3848</v>
      </c>
      <c r="B1664" s="33" t="s">
        <v>300</v>
      </c>
      <c r="D1664" s="34" t="s">
        <v>301</v>
      </c>
      <c r="E1664" s="35" t="s">
        <v>10</v>
      </c>
      <c r="G1664" s="372" t="e">
        <f>VLOOKUP(N1664,'BANG THAM CHIEU'!C:E,3,0)</f>
        <v>#N/A</v>
      </c>
      <c r="J1664" s="10" t="e">
        <f>VLOOKUP(N1664,'BANG THAM CHIEU'!C:E,2,0)</f>
        <v>#N/A</v>
      </c>
      <c r="L1664" s="598">
        <f t="shared" si="28"/>
        <v>0</v>
      </c>
      <c r="N1664" s="31"/>
      <c r="Q1664" s="122"/>
      <c r="R1664" s="123"/>
      <c r="T1664" s="396"/>
      <c r="V1664"/>
    </row>
    <row r="1665" spans="1:32" hidden="1" x14ac:dyDescent="0.25">
      <c r="A1665" s="31">
        <v>3848</v>
      </c>
      <c r="B1665" s="33" t="s">
        <v>300</v>
      </c>
      <c r="D1665" s="34" t="s">
        <v>301</v>
      </c>
      <c r="E1665" s="35" t="s">
        <v>10</v>
      </c>
      <c r="G1665" s="372" t="e">
        <f>VLOOKUP(N1665,'BANG THAM CHIEU'!C:E,3,0)</f>
        <v>#N/A</v>
      </c>
      <c r="J1665" s="10" t="e">
        <f>VLOOKUP(N1665,'BANG THAM CHIEU'!C:E,2,0)</f>
        <v>#N/A</v>
      </c>
      <c r="L1665" s="598">
        <f t="shared" si="28"/>
        <v>0</v>
      </c>
      <c r="N1665" s="11"/>
      <c r="Q1665" s="122"/>
      <c r="R1665" s="123"/>
      <c r="T1665" s="396"/>
      <c r="V1665"/>
    </row>
    <row r="1666" spans="1:32" hidden="1" x14ac:dyDescent="0.25">
      <c r="A1666" s="31">
        <v>3848</v>
      </c>
      <c r="B1666" s="33" t="s">
        <v>300</v>
      </c>
      <c r="D1666" s="34" t="s">
        <v>301</v>
      </c>
      <c r="E1666" s="35" t="s">
        <v>10</v>
      </c>
      <c r="G1666" s="372" t="e">
        <f>VLOOKUP(N1666,'BANG THAM CHIEU'!C:E,3,0)</f>
        <v>#N/A</v>
      </c>
      <c r="J1666" s="10" t="e">
        <f>VLOOKUP(N1666,'BANG THAM CHIEU'!C:E,2,0)</f>
        <v>#N/A</v>
      </c>
      <c r="L1666" s="598">
        <f t="shared" si="28"/>
        <v>0</v>
      </c>
      <c r="N1666" s="175"/>
      <c r="Q1666" s="122"/>
      <c r="R1666" s="123"/>
      <c r="T1666" s="396"/>
      <c r="V1666"/>
    </row>
    <row r="1667" spans="1:32" hidden="1" x14ac:dyDescent="0.25">
      <c r="A1667" s="31">
        <v>3848</v>
      </c>
      <c r="B1667" s="33" t="s">
        <v>300</v>
      </c>
      <c r="D1667" s="34" t="s">
        <v>301</v>
      </c>
      <c r="E1667" s="35" t="s">
        <v>10</v>
      </c>
      <c r="G1667" s="372" t="e">
        <f>VLOOKUP(N1667,'BANG THAM CHIEU'!C:E,3,0)</f>
        <v>#N/A</v>
      </c>
      <c r="J1667" s="10" t="e">
        <f>VLOOKUP(N1667,'BANG THAM CHIEU'!C:E,2,0)</f>
        <v>#N/A</v>
      </c>
      <c r="L1667" s="598">
        <f t="shared" si="28"/>
        <v>0</v>
      </c>
      <c r="N1667" s="11"/>
      <c r="Q1667" s="122"/>
      <c r="R1667" s="123"/>
      <c r="T1667" s="396"/>
      <c r="V1667"/>
    </row>
    <row r="1668" spans="1:32" hidden="1" x14ac:dyDescent="0.25">
      <c r="A1668" s="31">
        <v>3848</v>
      </c>
      <c r="B1668" s="33" t="s">
        <v>300</v>
      </c>
      <c r="D1668" s="34" t="s">
        <v>301</v>
      </c>
      <c r="E1668" s="35" t="s">
        <v>10</v>
      </c>
      <c r="G1668" s="372" t="e">
        <f>VLOOKUP(N1668,'BANG THAM CHIEU'!C:E,3,0)</f>
        <v>#N/A</v>
      </c>
      <c r="J1668" s="10" t="e">
        <f>VLOOKUP(N1668,'BANG THAM CHIEU'!C:E,2,0)</f>
        <v>#N/A</v>
      </c>
      <c r="L1668" s="598">
        <f t="shared" si="28"/>
        <v>0</v>
      </c>
      <c r="N1668" s="426"/>
      <c r="Q1668" s="122"/>
      <c r="R1668" s="123"/>
      <c r="T1668" s="396"/>
      <c r="V1668"/>
    </row>
    <row r="1669" spans="1:32" hidden="1" x14ac:dyDescent="0.25">
      <c r="A1669" s="31">
        <v>3848</v>
      </c>
      <c r="B1669" s="33" t="s">
        <v>300</v>
      </c>
      <c r="D1669" s="34" t="s">
        <v>301</v>
      </c>
      <c r="E1669" s="35" t="s">
        <v>10</v>
      </c>
      <c r="G1669" s="372" t="e">
        <f>VLOOKUP(N1669,'BANG THAM CHIEU'!C:E,3,0)</f>
        <v>#N/A</v>
      </c>
      <c r="J1669" s="10" t="e">
        <f>VLOOKUP(N1669,'BANG THAM CHIEU'!C:E,2,0)</f>
        <v>#N/A</v>
      </c>
      <c r="L1669" s="598">
        <f t="shared" si="28"/>
        <v>0</v>
      </c>
      <c r="N1669" s="175"/>
      <c r="Q1669" s="122"/>
      <c r="R1669" s="123"/>
      <c r="T1669" s="396"/>
      <c r="V1669"/>
    </row>
    <row r="1670" spans="1:32" hidden="1" x14ac:dyDescent="0.25">
      <c r="A1670" s="31">
        <v>3848</v>
      </c>
      <c r="B1670" s="33" t="s">
        <v>300</v>
      </c>
      <c r="D1670" s="34" t="s">
        <v>301</v>
      </c>
      <c r="E1670" s="35" t="s">
        <v>10</v>
      </c>
      <c r="G1670" s="372" t="e">
        <f>VLOOKUP(N1670,'BANG THAM CHIEU'!C:E,3,0)</f>
        <v>#N/A</v>
      </c>
      <c r="J1670" s="10" t="e">
        <f>VLOOKUP(N1670,'BANG THAM CHIEU'!C:E,2,0)</f>
        <v>#N/A</v>
      </c>
      <c r="L1670" s="598">
        <f t="shared" si="28"/>
        <v>0</v>
      </c>
      <c r="N1670" s="175"/>
      <c r="Q1670" s="122"/>
      <c r="R1670" s="123"/>
      <c r="T1670" s="396"/>
      <c r="V1670"/>
    </row>
    <row r="1671" spans="1:32" hidden="1" x14ac:dyDescent="0.25">
      <c r="A1671" s="31">
        <v>3848</v>
      </c>
      <c r="B1671" s="33" t="s">
        <v>300</v>
      </c>
      <c r="D1671" s="34" t="s">
        <v>301</v>
      </c>
      <c r="E1671" s="35" t="s">
        <v>10</v>
      </c>
      <c r="G1671" s="372" t="e">
        <f>VLOOKUP(N1671,'BANG THAM CHIEU'!C:E,3,0)</f>
        <v>#N/A</v>
      </c>
      <c r="J1671" s="10" t="e">
        <f>VLOOKUP(N1671,'BANG THAM CHIEU'!C:E,2,0)</f>
        <v>#N/A</v>
      </c>
      <c r="L1671" s="598">
        <f t="shared" si="28"/>
        <v>0</v>
      </c>
      <c r="N1671" s="175"/>
      <c r="Q1671" s="122"/>
      <c r="R1671" s="123"/>
      <c r="T1671" s="396"/>
      <c r="V1671"/>
      <c r="AF1671">
        <v>1</v>
      </c>
    </row>
    <row r="1672" spans="1:32" hidden="1" x14ac:dyDescent="0.25">
      <c r="A1672" s="31">
        <v>3848</v>
      </c>
      <c r="B1672" s="33" t="s">
        <v>300</v>
      </c>
      <c r="D1672" s="34" t="s">
        <v>301</v>
      </c>
      <c r="E1672" s="35" t="s">
        <v>10</v>
      </c>
      <c r="G1672" s="372" t="e">
        <f>VLOOKUP(N1672,'BANG THAM CHIEU'!C:E,3,0)</f>
        <v>#N/A</v>
      </c>
      <c r="J1672" s="10" t="e">
        <f>VLOOKUP(N1672,'BANG THAM CHIEU'!C:E,2,0)</f>
        <v>#N/A</v>
      </c>
      <c r="L1672" s="598">
        <f t="shared" si="28"/>
        <v>0</v>
      </c>
      <c r="N1672" s="175"/>
      <c r="Q1672" s="122"/>
      <c r="R1672" s="123"/>
      <c r="T1672" s="396"/>
      <c r="V1672"/>
    </row>
    <row r="1673" spans="1:32" hidden="1" x14ac:dyDescent="0.25">
      <c r="A1673" s="31">
        <v>3848</v>
      </c>
      <c r="B1673" s="33" t="s">
        <v>300</v>
      </c>
      <c r="D1673" s="34" t="s">
        <v>301</v>
      </c>
      <c r="E1673" s="35" t="s">
        <v>10</v>
      </c>
      <c r="G1673" s="372" t="e">
        <f>VLOOKUP(N1673,'BANG THAM CHIEU'!C:E,3,0)</f>
        <v>#N/A</v>
      </c>
      <c r="J1673" s="10" t="e">
        <f>VLOOKUP(N1673,'BANG THAM CHIEU'!C:E,2,0)</f>
        <v>#N/A</v>
      </c>
      <c r="L1673" s="598">
        <f t="shared" si="28"/>
        <v>0</v>
      </c>
      <c r="N1673" s="175"/>
      <c r="Q1673" s="122"/>
      <c r="R1673" s="123"/>
      <c r="T1673" s="396"/>
      <c r="V1673"/>
    </row>
    <row r="1674" spans="1:32" hidden="1" x14ac:dyDescent="0.25">
      <c r="A1674" s="31">
        <v>3848</v>
      </c>
      <c r="B1674" s="33" t="s">
        <v>300</v>
      </c>
      <c r="D1674" s="34" t="s">
        <v>301</v>
      </c>
      <c r="E1674" s="35" t="s">
        <v>10</v>
      </c>
      <c r="G1674" s="372" t="e">
        <f>VLOOKUP(N1674,'BANG THAM CHIEU'!C:E,3,0)</f>
        <v>#N/A</v>
      </c>
      <c r="J1674" s="10" t="e">
        <f>VLOOKUP(N1674,'BANG THAM CHIEU'!C:E,2,0)</f>
        <v>#N/A</v>
      </c>
      <c r="L1674" s="598">
        <f t="shared" si="28"/>
        <v>0</v>
      </c>
      <c r="N1674" s="11"/>
      <c r="Q1674" s="122"/>
      <c r="R1674" s="123"/>
      <c r="T1674" s="396"/>
      <c r="V1674"/>
    </row>
    <row r="1675" spans="1:32" hidden="1" x14ac:dyDescent="0.25">
      <c r="A1675" s="31">
        <v>3848</v>
      </c>
      <c r="B1675" s="33" t="s">
        <v>300</v>
      </c>
      <c r="D1675" s="34" t="s">
        <v>301</v>
      </c>
      <c r="E1675" s="35" t="s">
        <v>10</v>
      </c>
      <c r="G1675" s="372" t="e">
        <f>VLOOKUP(N1675,'BANG THAM CHIEU'!C:E,3,0)</f>
        <v>#N/A</v>
      </c>
      <c r="J1675" s="10" t="e">
        <f>VLOOKUP(N1675,'BANG THAM CHIEU'!C:E,2,0)</f>
        <v>#N/A</v>
      </c>
      <c r="L1675" s="598">
        <f t="shared" si="28"/>
        <v>0</v>
      </c>
      <c r="N1675" s="175"/>
      <c r="Q1675" s="122"/>
      <c r="R1675" s="123"/>
      <c r="T1675" s="396"/>
      <c r="V1675"/>
    </row>
    <row r="1676" spans="1:32" hidden="1" x14ac:dyDescent="0.25">
      <c r="A1676" s="31">
        <v>3848</v>
      </c>
      <c r="B1676" s="33" t="s">
        <v>300</v>
      </c>
      <c r="D1676" s="34" t="s">
        <v>301</v>
      </c>
      <c r="E1676" s="35" t="s">
        <v>10</v>
      </c>
      <c r="G1676" s="372" t="e">
        <f>VLOOKUP(N1676,'BANG THAM CHIEU'!C:E,3,0)</f>
        <v>#N/A</v>
      </c>
      <c r="J1676" s="10" t="e">
        <f>VLOOKUP(N1676,'BANG THAM CHIEU'!C:E,2,0)</f>
        <v>#N/A</v>
      </c>
      <c r="L1676" s="598">
        <f t="shared" si="28"/>
        <v>0</v>
      </c>
      <c r="N1676" s="175"/>
      <c r="Q1676" s="122"/>
      <c r="R1676" s="123"/>
      <c r="T1676" s="396"/>
      <c r="V1676"/>
    </row>
    <row r="1677" spans="1:32" hidden="1" x14ac:dyDescent="0.25">
      <c r="A1677" s="31">
        <v>3848</v>
      </c>
      <c r="B1677" s="33" t="s">
        <v>300</v>
      </c>
      <c r="D1677" s="34" t="s">
        <v>301</v>
      </c>
      <c r="E1677" s="35" t="s">
        <v>10</v>
      </c>
      <c r="G1677" s="372" t="e">
        <f>VLOOKUP(N1677,'BANG THAM CHIEU'!C:E,3,0)</f>
        <v>#N/A</v>
      </c>
      <c r="J1677" s="10" t="e">
        <f>VLOOKUP(N1677,'BANG THAM CHIEU'!C:E,2,0)</f>
        <v>#N/A</v>
      </c>
      <c r="L1677" s="598">
        <f t="shared" si="28"/>
        <v>0</v>
      </c>
      <c r="N1677" s="175"/>
      <c r="Q1677" s="122"/>
      <c r="R1677" s="123"/>
      <c r="T1677" s="396"/>
      <c r="V1677"/>
    </row>
    <row r="1678" spans="1:32" hidden="1" x14ac:dyDescent="0.25">
      <c r="A1678" s="31">
        <v>3848</v>
      </c>
      <c r="B1678" s="33" t="s">
        <v>300</v>
      </c>
      <c r="D1678" s="34" t="s">
        <v>301</v>
      </c>
      <c r="E1678" s="35" t="s">
        <v>10</v>
      </c>
      <c r="G1678" s="372" t="e">
        <f>VLOOKUP(N1678,'BANG THAM CHIEU'!C:E,3,0)</f>
        <v>#N/A</v>
      </c>
      <c r="J1678" s="10" t="e">
        <f>VLOOKUP(N1678,'BANG THAM CHIEU'!C:E,2,0)</f>
        <v>#N/A</v>
      </c>
      <c r="L1678" s="598">
        <f t="shared" si="28"/>
        <v>0</v>
      </c>
      <c r="N1678" s="175"/>
      <c r="Q1678" s="122"/>
      <c r="R1678" s="123"/>
      <c r="T1678" s="396"/>
      <c r="V1678"/>
    </row>
    <row r="1679" spans="1:32" hidden="1" x14ac:dyDescent="0.25">
      <c r="A1679" s="31">
        <v>3848</v>
      </c>
      <c r="B1679" s="33" t="s">
        <v>300</v>
      </c>
      <c r="D1679" s="34" t="s">
        <v>301</v>
      </c>
      <c r="E1679" s="35" t="s">
        <v>10</v>
      </c>
      <c r="G1679" s="372" t="e">
        <f>VLOOKUP(N1679,'BANG THAM CHIEU'!C:E,3,0)</f>
        <v>#N/A</v>
      </c>
      <c r="J1679" s="10" t="e">
        <f>VLOOKUP(N1679,'BANG THAM CHIEU'!C:E,2,0)</f>
        <v>#N/A</v>
      </c>
      <c r="L1679" s="598">
        <f t="shared" si="28"/>
        <v>0</v>
      </c>
      <c r="N1679" s="175"/>
      <c r="Q1679" s="122"/>
      <c r="R1679" s="123"/>
      <c r="T1679" s="396"/>
      <c r="V1679"/>
    </row>
    <row r="1680" spans="1:32" hidden="1" x14ac:dyDescent="0.25">
      <c r="A1680" s="31">
        <v>3848</v>
      </c>
      <c r="B1680" s="33" t="s">
        <v>300</v>
      </c>
      <c r="D1680" s="34" t="s">
        <v>301</v>
      </c>
      <c r="E1680" s="35" t="s">
        <v>10</v>
      </c>
      <c r="G1680" s="372" t="e">
        <f>VLOOKUP(N1680,'BANG THAM CHIEU'!C:E,3,0)</f>
        <v>#N/A</v>
      </c>
      <c r="J1680" s="10" t="e">
        <f>VLOOKUP(N1680,'BANG THAM CHIEU'!C:E,2,0)</f>
        <v>#N/A</v>
      </c>
      <c r="L1680" s="598">
        <f t="shared" si="28"/>
        <v>0</v>
      </c>
      <c r="N1680" s="175"/>
      <c r="Q1680" s="122"/>
      <c r="R1680" s="123"/>
      <c r="T1680" s="396"/>
      <c r="V1680"/>
    </row>
    <row r="1681" spans="1:22" hidden="1" x14ac:dyDescent="0.25">
      <c r="A1681" s="31">
        <v>3848</v>
      </c>
      <c r="B1681" s="33" t="s">
        <v>300</v>
      </c>
      <c r="D1681" s="34" t="s">
        <v>301</v>
      </c>
      <c r="E1681" s="35" t="s">
        <v>10</v>
      </c>
      <c r="G1681" s="372" t="e">
        <f>VLOOKUP(N1681,'BANG THAM CHIEU'!C:E,3,0)</f>
        <v>#N/A</v>
      </c>
      <c r="J1681" s="10" t="e">
        <f>VLOOKUP(N1681,'BANG THAM CHIEU'!C:E,2,0)</f>
        <v>#N/A</v>
      </c>
      <c r="L1681" s="598">
        <f t="shared" si="28"/>
        <v>0</v>
      </c>
      <c r="N1681" s="175"/>
      <c r="Q1681" s="122"/>
      <c r="R1681" s="123"/>
      <c r="T1681" s="396"/>
      <c r="V1681"/>
    </row>
    <row r="1682" spans="1:22" hidden="1" x14ac:dyDescent="0.25">
      <c r="A1682" s="31">
        <v>3848</v>
      </c>
      <c r="B1682" s="33" t="s">
        <v>300</v>
      </c>
      <c r="D1682" s="34" t="s">
        <v>301</v>
      </c>
      <c r="E1682" s="35" t="s">
        <v>10</v>
      </c>
      <c r="G1682" s="372" t="e">
        <f>VLOOKUP(N1682,'BANG THAM CHIEU'!C:E,3,0)</f>
        <v>#N/A</v>
      </c>
      <c r="J1682" s="10" t="e">
        <f>VLOOKUP(N1682,'BANG THAM CHIEU'!C:E,2,0)</f>
        <v>#N/A</v>
      </c>
      <c r="L1682" s="598">
        <f t="shared" si="28"/>
        <v>0</v>
      </c>
      <c r="N1682" s="175"/>
      <c r="Q1682" s="122"/>
      <c r="R1682" s="123"/>
      <c r="T1682" s="396"/>
      <c r="V1682"/>
    </row>
    <row r="1683" spans="1:22" hidden="1" x14ac:dyDescent="0.25">
      <c r="A1683" s="31">
        <v>3848</v>
      </c>
      <c r="B1683" s="33" t="s">
        <v>300</v>
      </c>
      <c r="D1683" s="34" t="s">
        <v>301</v>
      </c>
      <c r="E1683" s="35" t="s">
        <v>10</v>
      </c>
      <c r="G1683" s="372" t="e">
        <f>VLOOKUP(N1683,'BANG THAM CHIEU'!C:E,3,0)</f>
        <v>#N/A</v>
      </c>
      <c r="J1683" s="10" t="e">
        <f>VLOOKUP(N1683,'BANG THAM CHIEU'!C:E,2,0)</f>
        <v>#N/A</v>
      </c>
      <c r="L1683" s="598">
        <f t="shared" si="28"/>
        <v>0</v>
      </c>
      <c r="N1683" s="175"/>
      <c r="Q1683" s="122"/>
      <c r="R1683" s="123"/>
      <c r="T1683" s="396"/>
      <c r="V1683"/>
    </row>
    <row r="1684" spans="1:22" hidden="1" x14ac:dyDescent="0.25">
      <c r="A1684" s="31">
        <v>3848</v>
      </c>
      <c r="B1684" s="33" t="s">
        <v>300</v>
      </c>
      <c r="D1684" s="34" t="s">
        <v>301</v>
      </c>
      <c r="E1684" s="35" t="s">
        <v>10</v>
      </c>
      <c r="G1684" s="372" t="e">
        <f>VLOOKUP(N1684,'BANG THAM CHIEU'!C:E,3,0)</f>
        <v>#N/A</v>
      </c>
      <c r="J1684" s="10" t="e">
        <f>VLOOKUP(N1684,'BANG THAM CHIEU'!C:E,2,0)</f>
        <v>#N/A</v>
      </c>
      <c r="L1684" s="598">
        <f t="shared" si="28"/>
        <v>0</v>
      </c>
      <c r="N1684" s="426"/>
      <c r="Q1684" s="122"/>
      <c r="R1684" s="123"/>
      <c r="T1684" s="396"/>
      <c r="V1684"/>
    </row>
    <row r="1685" spans="1:22" hidden="1" x14ac:dyDescent="0.25">
      <c r="A1685" s="31">
        <v>3848</v>
      </c>
      <c r="B1685" s="33" t="s">
        <v>300</v>
      </c>
      <c r="D1685" s="34" t="s">
        <v>301</v>
      </c>
      <c r="E1685" s="35" t="s">
        <v>10</v>
      </c>
      <c r="G1685" s="372" t="e">
        <f>VLOOKUP(N1685,'BANG THAM CHIEU'!C:E,3,0)</f>
        <v>#N/A</v>
      </c>
      <c r="J1685" s="10" t="e">
        <f>VLOOKUP(N1685,'BANG THAM CHIEU'!C:E,2,0)</f>
        <v>#N/A</v>
      </c>
      <c r="L1685" s="598">
        <f t="shared" si="28"/>
        <v>0</v>
      </c>
      <c r="N1685" s="175"/>
      <c r="Q1685" s="122"/>
      <c r="R1685" s="123"/>
      <c r="T1685" s="396"/>
      <c r="V1685"/>
    </row>
    <row r="1686" spans="1:22" hidden="1" x14ac:dyDescent="0.25">
      <c r="A1686" s="31">
        <v>3848</v>
      </c>
      <c r="B1686" s="33" t="s">
        <v>300</v>
      </c>
      <c r="D1686" s="34" t="s">
        <v>301</v>
      </c>
      <c r="E1686" s="35" t="s">
        <v>10</v>
      </c>
      <c r="G1686" s="372" t="e">
        <f>VLOOKUP(N1686,'BANG THAM CHIEU'!C:E,3,0)</f>
        <v>#N/A</v>
      </c>
      <c r="J1686" s="10" t="e">
        <f>VLOOKUP(N1686,'BANG THAM CHIEU'!C:E,2,0)</f>
        <v>#N/A</v>
      </c>
      <c r="L1686" s="598">
        <f t="shared" si="28"/>
        <v>0</v>
      </c>
      <c r="N1686" s="175"/>
      <c r="Q1686" s="122"/>
      <c r="R1686" s="123"/>
      <c r="T1686" s="396"/>
      <c r="V1686"/>
    </row>
    <row r="1687" spans="1:22" hidden="1" x14ac:dyDescent="0.25">
      <c r="A1687" s="31">
        <v>3848</v>
      </c>
      <c r="B1687" s="33" t="s">
        <v>300</v>
      </c>
      <c r="D1687" s="34" t="s">
        <v>301</v>
      </c>
      <c r="E1687" s="35" t="s">
        <v>10</v>
      </c>
      <c r="G1687" s="372" t="e">
        <f>VLOOKUP(N1687,'BANG THAM CHIEU'!C:E,3,0)</f>
        <v>#N/A</v>
      </c>
      <c r="J1687" s="10" t="e">
        <f>VLOOKUP(N1687,'BANG THAM CHIEU'!C:E,2,0)</f>
        <v>#N/A</v>
      </c>
      <c r="L1687" s="598">
        <f t="shared" si="28"/>
        <v>0</v>
      </c>
      <c r="N1687" s="175"/>
      <c r="Q1687" s="122"/>
      <c r="R1687" s="123"/>
      <c r="T1687" s="396"/>
      <c r="V1687"/>
    </row>
    <row r="1688" spans="1:22" hidden="1" x14ac:dyDescent="0.25">
      <c r="A1688" s="31">
        <v>3848</v>
      </c>
      <c r="B1688" s="33" t="s">
        <v>300</v>
      </c>
      <c r="D1688" s="34" t="s">
        <v>301</v>
      </c>
      <c r="E1688" s="35" t="s">
        <v>10</v>
      </c>
      <c r="G1688" s="372" t="e">
        <f>VLOOKUP(N1688,'BANG THAM CHIEU'!C:E,3,0)</f>
        <v>#N/A</v>
      </c>
      <c r="J1688" s="10" t="e">
        <f>VLOOKUP(N1688,'BANG THAM CHIEU'!C:E,2,0)</f>
        <v>#N/A</v>
      </c>
      <c r="L1688" s="598">
        <f t="shared" si="28"/>
        <v>0</v>
      </c>
      <c r="N1688" s="175"/>
      <c r="Q1688" s="122"/>
      <c r="R1688" s="123"/>
      <c r="T1688" s="396"/>
      <c r="V1688"/>
    </row>
    <row r="1689" spans="1:22" hidden="1" x14ac:dyDescent="0.25">
      <c r="A1689" s="31">
        <v>3848</v>
      </c>
      <c r="B1689" s="33" t="s">
        <v>300</v>
      </c>
      <c r="D1689" s="34" t="s">
        <v>301</v>
      </c>
      <c r="E1689" s="35" t="s">
        <v>10</v>
      </c>
      <c r="G1689" s="372" t="e">
        <f>VLOOKUP(N1689,'BANG THAM CHIEU'!C:E,3,0)</f>
        <v>#N/A</v>
      </c>
      <c r="J1689" s="10" t="e">
        <f>VLOOKUP(N1689,'BANG THAM CHIEU'!C:E,2,0)</f>
        <v>#N/A</v>
      </c>
      <c r="L1689" s="598">
        <f t="shared" si="28"/>
        <v>0</v>
      </c>
      <c r="N1689" s="31"/>
      <c r="Q1689" s="122"/>
      <c r="R1689" s="123"/>
      <c r="T1689" s="396"/>
      <c r="V1689"/>
    </row>
    <row r="1690" spans="1:22" hidden="1" x14ac:dyDescent="0.25">
      <c r="A1690" s="31">
        <v>3848</v>
      </c>
      <c r="B1690" s="33" t="s">
        <v>300</v>
      </c>
      <c r="D1690" s="34" t="s">
        <v>301</v>
      </c>
      <c r="E1690" s="35" t="s">
        <v>10</v>
      </c>
      <c r="G1690" s="372" t="e">
        <f>VLOOKUP(N1690,'BANG THAM CHIEU'!C:E,3,0)</f>
        <v>#N/A</v>
      </c>
      <c r="J1690" s="10" t="e">
        <f>VLOOKUP(N1690,'BANG THAM CHIEU'!C:E,2,0)</f>
        <v>#N/A</v>
      </c>
      <c r="L1690" s="598">
        <f t="shared" si="28"/>
        <v>0</v>
      </c>
      <c r="N1690" s="31"/>
      <c r="Q1690" s="122"/>
      <c r="R1690" s="123"/>
      <c r="T1690" s="396"/>
      <c r="V1690"/>
    </row>
    <row r="1691" spans="1:22" hidden="1" x14ac:dyDescent="0.25">
      <c r="A1691" s="31">
        <v>3848</v>
      </c>
      <c r="B1691" s="33" t="s">
        <v>300</v>
      </c>
      <c r="D1691" s="34" t="s">
        <v>301</v>
      </c>
      <c r="E1691" s="35" t="s">
        <v>10</v>
      </c>
      <c r="G1691" s="372" t="e">
        <f>VLOOKUP(N1691,'BANG THAM CHIEU'!C:E,3,0)</f>
        <v>#N/A</v>
      </c>
      <c r="J1691" s="10" t="e">
        <f>VLOOKUP(N1691,'BANG THAM CHIEU'!C:E,2,0)</f>
        <v>#N/A</v>
      </c>
      <c r="L1691" s="598">
        <f t="shared" si="28"/>
        <v>0</v>
      </c>
      <c r="N1691" s="31"/>
      <c r="Q1691" s="122"/>
      <c r="R1691" s="123"/>
      <c r="T1691" s="396"/>
      <c r="V1691"/>
    </row>
    <row r="1692" spans="1:22" hidden="1" x14ac:dyDescent="0.25">
      <c r="A1692" s="31">
        <v>3848</v>
      </c>
      <c r="B1692" s="33" t="s">
        <v>300</v>
      </c>
      <c r="D1692" s="34" t="s">
        <v>301</v>
      </c>
      <c r="E1692" s="35" t="s">
        <v>10</v>
      </c>
      <c r="G1692" s="372" t="e">
        <f>VLOOKUP(N1692,'BANG THAM CHIEU'!C:E,3,0)</f>
        <v>#N/A</v>
      </c>
      <c r="J1692" s="10" t="e">
        <f>VLOOKUP(N1692,'BANG THAM CHIEU'!C:E,2,0)</f>
        <v>#N/A</v>
      </c>
      <c r="L1692" s="598">
        <f t="shared" si="28"/>
        <v>0</v>
      </c>
      <c r="N1692" s="31"/>
      <c r="Q1692" s="122"/>
      <c r="R1692" s="123"/>
      <c r="T1692" s="396"/>
      <c r="V1692"/>
    </row>
    <row r="1693" spans="1:22" hidden="1" x14ac:dyDescent="0.25">
      <c r="A1693" s="31">
        <v>3848</v>
      </c>
      <c r="B1693" s="33" t="s">
        <v>300</v>
      </c>
      <c r="D1693" s="34" t="s">
        <v>301</v>
      </c>
      <c r="E1693" s="35" t="s">
        <v>10</v>
      </c>
      <c r="G1693" s="372" t="e">
        <f>VLOOKUP(N1693,'BANG THAM CHIEU'!C:E,3,0)</f>
        <v>#N/A</v>
      </c>
      <c r="J1693" s="10" t="e">
        <f>VLOOKUP(N1693,'BANG THAM CHIEU'!C:E,2,0)</f>
        <v>#N/A</v>
      </c>
      <c r="L1693" s="598">
        <f t="shared" si="28"/>
        <v>0</v>
      </c>
      <c r="N1693" s="31"/>
      <c r="Q1693" s="122"/>
      <c r="R1693" s="123"/>
      <c r="T1693" s="396"/>
      <c r="V1693"/>
    </row>
    <row r="1694" spans="1:22" hidden="1" x14ac:dyDescent="0.25">
      <c r="A1694" s="31">
        <v>3848</v>
      </c>
      <c r="B1694" s="33" t="s">
        <v>300</v>
      </c>
      <c r="D1694" s="34" t="s">
        <v>301</v>
      </c>
      <c r="E1694" s="35" t="s">
        <v>10</v>
      </c>
      <c r="G1694" s="372" t="e">
        <f>VLOOKUP(N1694,'BANG THAM CHIEU'!C:E,3,0)</f>
        <v>#N/A</v>
      </c>
      <c r="J1694" s="10" t="e">
        <f>VLOOKUP(N1694,'BANG THAM CHIEU'!C:E,2,0)</f>
        <v>#N/A</v>
      </c>
      <c r="L1694" s="598">
        <f t="shared" si="28"/>
        <v>0</v>
      </c>
      <c r="N1694" s="31"/>
      <c r="Q1694" s="122"/>
      <c r="R1694" s="123"/>
      <c r="T1694" s="396"/>
      <c r="V1694"/>
    </row>
    <row r="1695" spans="1:22" hidden="1" x14ac:dyDescent="0.25">
      <c r="A1695" s="31">
        <v>3848</v>
      </c>
      <c r="B1695" s="33" t="s">
        <v>300</v>
      </c>
      <c r="D1695" s="34" t="s">
        <v>301</v>
      </c>
      <c r="E1695" s="35" t="s">
        <v>10</v>
      </c>
      <c r="G1695" s="372" t="e">
        <f>VLOOKUP(N1695,'BANG THAM CHIEU'!C:E,3,0)</f>
        <v>#N/A</v>
      </c>
      <c r="J1695" s="10" t="e">
        <f>VLOOKUP(N1695,'BANG THAM CHIEU'!C:E,2,0)</f>
        <v>#N/A</v>
      </c>
      <c r="L1695" s="598">
        <f t="shared" si="28"/>
        <v>0</v>
      </c>
      <c r="N1695" s="31"/>
      <c r="Q1695" s="122"/>
      <c r="R1695" s="123"/>
      <c r="T1695" s="396"/>
      <c r="V1695"/>
    </row>
    <row r="1696" spans="1:22" hidden="1" x14ac:dyDescent="0.25">
      <c r="A1696" s="31">
        <v>3848</v>
      </c>
      <c r="B1696" s="33" t="s">
        <v>300</v>
      </c>
      <c r="D1696" s="34" t="s">
        <v>301</v>
      </c>
      <c r="E1696" s="35" t="s">
        <v>10</v>
      </c>
      <c r="G1696" s="372" t="e">
        <f>VLOOKUP(N1696,'BANG THAM CHIEU'!C:E,3,0)</f>
        <v>#N/A</v>
      </c>
      <c r="J1696" s="10" t="e">
        <f>VLOOKUP(N1696,'BANG THAM CHIEU'!C:E,2,0)</f>
        <v>#N/A</v>
      </c>
      <c r="L1696" s="598">
        <f t="shared" si="28"/>
        <v>0</v>
      </c>
      <c r="N1696" s="31"/>
      <c r="Q1696" s="122"/>
      <c r="R1696" s="123"/>
      <c r="T1696" s="396"/>
      <c r="V1696"/>
    </row>
    <row r="1697" spans="1:22" hidden="1" x14ac:dyDescent="0.25">
      <c r="A1697" s="31">
        <v>3848</v>
      </c>
      <c r="B1697" s="33" t="s">
        <v>300</v>
      </c>
      <c r="D1697" s="34" t="s">
        <v>301</v>
      </c>
      <c r="E1697" s="35" t="s">
        <v>10</v>
      </c>
      <c r="G1697" s="372" t="e">
        <f>VLOOKUP(N1697,'BANG THAM CHIEU'!C:E,3,0)</f>
        <v>#N/A</v>
      </c>
      <c r="J1697" s="10" t="e">
        <f>VLOOKUP(N1697,'BANG THAM CHIEU'!C:E,2,0)</f>
        <v>#N/A</v>
      </c>
      <c r="L1697" s="598">
        <f t="shared" si="28"/>
        <v>0</v>
      </c>
      <c r="N1697" s="31"/>
      <c r="Q1697" s="122"/>
      <c r="R1697" s="123"/>
      <c r="T1697" s="396"/>
      <c r="V1697"/>
    </row>
    <row r="1698" spans="1:22" hidden="1" x14ac:dyDescent="0.25">
      <c r="A1698" s="31">
        <v>3848</v>
      </c>
      <c r="B1698" s="33" t="s">
        <v>300</v>
      </c>
      <c r="D1698" s="34" t="s">
        <v>301</v>
      </c>
      <c r="E1698" s="35" t="s">
        <v>10</v>
      </c>
      <c r="G1698" s="372" t="e">
        <f>VLOOKUP(N1698,'BANG THAM CHIEU'!C:E,3,0)</f>
        <v>#N/A</v>
      </c>
      <c r="J1698" s="10" t="e">
        <f>VLOOKUP(N1698,'BANG THAM CHIEU'!C:E,2,0)</f>
        <v>#N/A</v>
      </c>
      <c r="L1698" s="598">
        <f t="shared" si="28"/>
        <v>0</v>
      </c>
      <c r="N1698" s="11"/>
      <c r="Q1698" s="122"/>
      <c r="R1698" s="123"/>
      <c r="T1698" s="396"/>
      <c r="V1698"/>
    </row>
    <row r="1699" spans="1:22" hidden="1" x14ac:dyDescent="0.25">
      <c r="A1699" s="31">
        <v>3848</v>
      </c>
      <c r="B1699" s="33" t="s">
        <v>300</v>
      </c>
      <c r="D1699" s="34" t="s">
        <v>301</v>
      </c>
      <c r="E1699" s="35" t="s">
        <v>10</v>
      </c>
      <c r="G1699" s="372" t="e">
        <f>VLOOKUP(N1699,'BANG THAM CHIEU'!C:E,3,0)</f>
        <v>#N/A</v>
      </c>
      <c r="J1699" s="10" t="e">
        <f>VLOOKUP(N1699,'BANG THAM CHIEU'!C:E,2,0)</f>
        <v>#N/A</v>
      </c>
      <c r="L1699" s="598">
        <f t="shared" si="28"/>
        <v>0</v>
      </c>
      <c r="N1699" s="31"/>
      <c r="Q1699" s="122"/>
      <c r="R1699" s="123"/>
      <c r="T1699" s="396"/>
      <c r="V1699"/>
    </row>
    <row r="1700" spans="1:22" hidden="1" x14ac:dyDescent="0.25">
      <c r="A1700" s="31">
        <v>3848</v>
      </c>
      <c r="B1700" s="33" t="s">
        <v>300</v>
      </c>
      <c r="D1700" s="34" t="s">
        <v>301</v>
      </c>
      <c r="E1700" s="35" t="s">
        <v>10</v>
      </c>
      <c r="G1700" s="372" t="e">
        <f>VLOOKUP(N1700,'BANG THAM CHIEU'!C:E,3,0)</f>
        <v>#N/A</v>
      </c>
      <c r="J1700" s="10" t="e">
        <f>VLOOKUP(N1700,'BANG THAM CHIEU'!C:E,2,0)</f>
        <v>#N/A</v>
      </c>
      <c r="L1700" s="598">
        <f t="shared" si="28"/>
        <v>0</v>
      </c>
      <c r="N1700" s="31"/>
      <c r="Q1700" s="122"/>
      <c r="R1700" s="123"/>
      <c r="T1700" s="396"/>
      <c r="V1700"/>
    </row>
    <row r="1701" spans="1:22" hidden="1" x14ac:dyDescent="0.25">
      <c r="A1701" s="31">
        <v>3848</v>
      </c>
      <c r="B1701" s="33" t="s">
        <v>300</v>
      </c>
      <c r="D1701" s="34" t="s">
        <v>301</v>
      </c>
      <c r="E1701" s="35" t="s">
        <v>10</v>
      </c>
      <c r="G1701" s="372" t="e">
        <f>VLOOKUP(N1701,'BANG THAM CHIEU'!C:E,3,0)</f>
        <v>#N/A</v>
      </c>
      <c r="J1701" s="10" t="e">
        <f>VLOOKUP(N1701,'BANG THAM CHIEU'!C:E,2,0)</f>
        <v>#N/A</v>
      </c>
      <c r="L1701" s="598">
        <f t="shared" si="28"/>
        <v>0</v>
      </c>
      <c r="N1701" s="31"/>
      <c r="Q1701" s="122"/>
      <c r="R1701" s="123"/>
      <c r="T1701" s="396"/>
      <c r="V1701"/>
    </row>
    <row r="1702" spans="1:22" hidden="1" x14ac:dyDescent="0.25">
      <c r="A1702" s="31">
        <v>3848</v>
      </c>
      <c r="B1702" s="33" t="s">
        <v>300</v>
      </c>
      <c r="D1702" s="34" t="s">
        <v>301</v>
      </c>
      <c r="E1702" s="35" t="s">
        <v>10</v>
      </c>
      <c r="G1702" s="372" t="e">
        <f>VLOOKUP(N1702,'BANG THAM CHIEU'!C:E,3,0)</f>
        <v>#N/A</v>
      </c>
      <c r="J1702" s="10" t="e">
        <f>VLOOKUP(N1702,'BANG THAM CHIEU'!C:E,2,0)</f>
        <v>#N/A</v>
      </c>
      <c r="L1702" s="598">
        <f t="shared" si="28"/>
        <v>0</v>
      </c>
      <c r="N1702" s="31"/>
      <c r="Q1702" s="122"/>
      <c r="R1702" s="123"/>
      <c r="T1702" s="396"/>
      <c r="V1702"/>
    </row>
    <row r="1703" spans="1:22" hidden="1" x14ac:dyDescent="0.25">
      <c r="A1703" s="31">
        <v>3848</v>
      </c>
      <c r="B1703" s="33" t="s">
        <v>300</v>
      </c>
      <c r="D1703" s="34" t="s">
        <v>301</v>
      </c>
      <c r="E1703" s="35" t="s">
        <v>10</v>
      </c>
      <c r="G1703" s="372" t="e">
        <f>VLOOKUP(N1703,'BANG THAM CHIEU'!C:E,3,0)</f>
        <v>#N/A</v>
      </c>
      <c r="J1703" s="10" t="e">
        <f>VLOOKUP(N1703,'BANG THAM CHIEU'!C:E,2,0)</f>
        <v>#N/A</v>
      </c>
      <c r="L1703" s="598">
        <f t="shared" si="28"/>
        <v>0</v>
      </c>
      <c r="N1703" s="31"/>
      <c r="Q1703" s="122"/>
      <c r="R1703" s="123"/>
      <c r="T1703" s="396"/>
      <c r="V1703"/>
    </row>
    <row r="1704" spans="1:22" hidden="1" x14ac:dyDescent="0.25">
      <c r="A1704" s="31">
        <v>3848</v>
      </c>
      <c r="B1704" s="33" t="s">
        <v>300</v>
      </c>
      <c r="D1704" s="34" t="s">
        <v>301</v>
      </c>
      <c r="E1704" s="35" t="s">
        <v>10</v>
      </c>
      <c r="G1704" s="372" t="e">
        <f>VLOOKUP(N1704,'BANG THAM CHIEU'!C:E,3,0)</f>
        <v>#N/A</v>
      </c>
      <c r="J1704" s="10" t="e">
        <f>VLOOKUP(N1704,'BANG THAM CHIEU'!C:E,2,0)</f>
        <v>#N/A</v>
      </c>
      <c r="L1704" s="598">
        <f t="shared" si="28"/>
        <v>0</v>
      </c>
      <c r="N1704" s="11"/>
      <c r="Q1704" s="122"/>
      <c r="R1704" s="123"/>
      <c r="T1704" s="396"/>
      <c r="V1704"/>
    </row>
    <row r="1705" spans="1:22" hidden="1" x14ac:dyDescent="0.25">
      <c r="A1705" s="31">
        <v>3848</v>
      </c>
      <c r="B1705" s="33" t="s">
        <v>300</v>
      </c>
      <c r="D1705" s="34" t="s">
        <v>301</v>
      </c>
      <c r="E1705" s="35" t="s">
        <v>10</v>
      </c>
      <c r="G1705" s="372" t="e">
        <f>VLOOKUP(N1705,'BANG THAM CHIEU'!C:E,3,0)</f>
        <v>#N/A</v>
      </c>
      <c r="J1705" s="10" t="e">
        <f>VLOOKUP(N1705,'BANG THAM CHIEU'!C:E,2,0)</f>
        <v>#N/A</v>
      </c>
      <c r="L1705" s="598">
        <f t="shared" si="28"/>
        <v>0</v>
      </c>
      <c r="N1705" s="11"/>
      <c r="Q1705" s="122"/>
      <c r="R1705" s="123"/>
      <c r="T1705" s="396"/>
      <c r="V1705"/>
    </row>
    <row r="1706" spans="1:22" hidden="1" x14ac:dyDescent="0.25">
      <c r="A1706" s="31">
        <v>3848</v>
      </c>
      <c r="B1706" s="33" t="s">
        <v>300</v>
      </c>
      <c r="D1706" s="34" t="s">
        <v>301</v>
      </c>
      <c r="E1706" s="35" t="s">
        <v>10</v>
      </c>
      <c r="G1706" s="372" t="e">
        <f>VLOOKUP(N1706,'BANG THAM CHIEU'!C:E,3,0)</f>
        <v>#N/A</v>
      </c>
      <c r="J1706" s="10" t="e">
        <f>VLOOKUP(N1706,'BANG THAM CHIEU'!C:E,2,0)</f>
        <v>#N/A</v>
      </c>
      <c r="L1706" s="598">
        <f t="shared" si="28"/>
        <v>0</v>
      </c>
      <c r="N1706" s="31"/>
      <c r="Q1706" s="122"/>
      <c r="R1706" s="123"/>
      <c r="T1706" s="396"/>
      <c r="V1706"/>
    </row>
    <row r="1707" spans="1:22" hidden="1" x14ac:dyDescent="0.25">
      <c r="A1707" s="31">
        <v>3848</v>
      </c>
      <c r="B1707" s="33" t="s">
        <v>300</v>
      </c>
      <c r="D1707" s="34" t="s">
        <v>301</v>
      </c>
      <c r="E1707" s="35" t="s">
        <v>10</v>
      </c>
      <c r="G1707" s="372" t="e">
        <f>VLOOKUP(N1707,'BANG THAM CHIEU'!C:E,3,0)</f>
        <v>#N/A</v>
      </c>
      <c r="J1707" s="10" t="e">
        <f>VLOOKUP(N1707,'BANG THAM CHIEU'!C:E,2,0)</f>
        <v>#N/A</v>
      </c>
      <c r="L1707" s="598">
        <f t="shared" si="28"/>
        <v>0</v>
      </c>
      <c r="N1707" s="151"/>
      <c r="Q1707" s="122"/>
      <c r="R1707" s="123"/>
      <c r="T1707" s="396"/>
      <c r="V1707"/>
    </row>
    <row r="1708" spans="1:22" hidden="1" x14ac:dyDescent="0.25">
      <c r="A1708" s="31">
        <v>3848</v>
      </c>
      <c r="B1708" s="33" t="s">
        <v>300</v>
      </c>
      <c r="D1708" s="34" t="s">
        <v>301</v>
      </c>
      <c r="E1708" s="35" t="s">
        <v>10</v>
      </c>
      <c r="G1708" s="372" t="e">
        <f>VLOOKUP(N1708,'BANG THAM CHIEU'!C:E,3,0)</f>
        <v>#N/A</v>
      </c>
      <c r="J1708" s="10" t="e">
        <f>VLOOKUP(N1708,'BANG THAM CHIEU'!C:E,2,0)</f>
        <v>#N/A</v>
      </c>
      <c r="L1708" s="598">
        <f t="shared" ref="L1708:L1771" si="29">K1708/23206</f>
        <v>0</v>
      </c>
      <c r="N1708" s="31"/>
      <c r="Q1708" s="122"/>
      <c r="R1708" s="123"/>
      <c r="T1708" s="396"/>
      <c r="V1708"/>
    </row>
    <row r="1709" spans="1:22" hidden="1" x14ac:dyDescent="0.25">
      <c r="A1709" s="31">
        <v>3848</v>
      </c>
      <c r="B1709" s="33" t="s">
        <v>300</v>
      </c>
      <c r="D1709" s="34" t="s">
        <v>301</v>
      </c>
      <c r="E1709" s="35" t="s">
        <v>10</v>
      </c>
      <c r="G1709" s="372" t="e">
        <f>VLOOKUP(N1709,'BANG THAM CHIEU'!C:E,3,0)</f>
        <v>#N/A</v>
      </c>
      <c r="J1709" s="10" t="e">
        <f>VLOOKUP(N1709,'BANG THAM CHIEU'!C:E,2,0)</f>
        <v>#N/A</v>
      </c>
      <c r="L1709" s="598">
        <f t="shared" si="29"/>
        <v>0</v>
      </c>
      <c r="N1709" s="11"/>
      <c r="Q1709" s="122"/>
      <c r="R1709" s="123"/>
      <c r="T1709" s="396"/>
      <c r="V1709"/>
    </row>
    <row r="1710" spans="1:22" hidden="1" x14ac:dyDescent="0.25">
      <c r="A1710" s="31">
        <v>3848</v>
      </c>
      <c r="B1710" s="33" t="s">
        <v>300</v>
      </c>
      <c r="D1710" s="34" t="s">
        <v>301</v>
      </c>
      <c r="E1710" s="35" t="s">
        <v>10</v>
      </c>
      <c r="G1710" s="372" t="e">
        <f>VLOOKUP(N1710,'BANG THAM CHIEU'!C:E,3,0)</f>
        <v>#N/A</v>
      </c>
      <c r="J1710" s="10" t="e">
        <f>VLOOKUP(N1710,'BANG THAM CHIEU'!C:E,2,0)</f>
        <v>#N/A</v>
      </c>
      <c r="L1710" s="598">
        <f t="shared" si="29"/>
        <v>0</v>
      </c>
      <c r="N1710" s="31"/>
      <c r="Q1710" s="122"/>
      <c r="R1710" s="123"/>
      <c r="T1710" s="396"/>
      <c r="V1710"/>
    </row>
    <row r="1711" spans="1:22" hidden="1" x14ac:dyDescent="0.25">
      <c r="A1711" s="31">
        <v>3848</v>
      </c>
      <c r="B1711" s="33" t="s">
        <v>300</v>
      </c>
      <c r="D1711" s="34" t="s">
        <v>301</v>
      </c>
      <c r="E1711" s="35" t="s">
        <v>10</v>
      </c>
      <c r="G1711" s="372" t="e">
        <f>VLOOKUP(N1711,'BANG THAM CHIEU'!C:E,3,0)</f>
        <v>#N/A</v>
      </c>
      <c r="J1711" s="10" t="e">
        <f>VLOOKUP(N1711,'BANG THAM CHIEU'!C:E,2,0)</f>
        <v>#N/A</v>
      </c>
      <c r="L1711" s="598">
        <f t="shared" si="29"/>
        <v>0</v>
      </c>
      <c r="N1711" s="31"/>
      <c r="Q1711" s="122"/>
      <c r="R1711" s="123"/>
      <c r="T1711" s="396"/>
      <c r="V1711"/>
    </row>
    <row r="1712" spans="1:22" hidden="1" x14ac:dyDescent="0.25">
      <c r="A1712" s="31">
        <v>3848</v>
      </c>
      <c r="B1712" s="33" t="s">
        <v>300</v>
      </c>
      <c r="D1712" s="34" t="s">
        <v>301</v>
      </c>
      <c r="E1712" s="35" t="s">
        <v>10</v>
      </c>
      <c r="G1712" s="372" t="e">
        <f>VLOOKUP(N1712,'BANG THAM CHIEU'!C:E,3,0)</f>
        <v>#N/A</v>
      </c>
      <c r="J1712" s="10" t="e">
        <f>VLOOKUP(N1712,'BANG THAM CHIEU'!C:E,2,0)</f>
        <v>#N/A</v>
      </c>
      <c r="L1712" s="598">
        <f t="shared" si="29"/>
        <v>0</v>
      </c>
      <c r="N1712" s="31"/>
      <c r="Q1712" s="122"/>
      <c r="R1712" s="123"/>
      <c r="T1712" s="396"/>
      <c r="V1712"/>
    </row>
    <row r="1713" spans="1:22" hidden="1" x14ac:dyDescent="0.25">
      <c r="A1713" s="31">
        <v>3848</v>
      </c>
      <c r="B1713" s="33" t="s">
        <v>300</v>
      </c>
      <c r="D1713" s="34" t="s">
        <v>301</v>
      </c>
      <c r="E1713" s="35" t="s">
        <v>10</v>
      </c>
      <c r="G1713" s="372" t="e">
        <f>VLOOKUP(N1713,'BANG THAM CHIEU'!C:E,3,0)</f>
        <v>#N/A</v>
      </c>
      <c r="J1713" s="10" t="e">
        <f>VLOOKUP(N1713,'BANG THAM CHIEU'!C:E,2,0)</f>
        <v>#N/A</v>
      </c>
      <c r="L1713" s="598">
        <f t="shared" si="29"/>
        <v>0</v>
      </c>
      <c r="N1713" s="31"/>
      <c r="Q1713" s="122"/>
      <c r="R1713" s="123"/>
      <c r="T1713" s="396"/>
      <c r="V1713"/>
    </row>
    <row r="1714" spans="1:22" hidden="1" x14ac:dyDescent="0.25">
      <c r="A1714" s="31">
        <v>3848</v>
      </c>
      <c r="B1714" s="33" t="s">
        <v>300</v>
      </c>
      <c r="D1714" s="34" t="s">
        <v>301</v>
      </c>
      <c r="E1714" s="35" t="s">
        <v>10</v>
      </c>
      <c r="G1714" s="372" t="e">
        <f>VLOOKUP(N1714,'BANG THAM CHIEU'!C:E,3,0)</f>
        <v>#N/A</v>
      </c>
      <c r="J1714" s="10" t="e">
        <f>VLOOKUP(N1714,'BANG THAM CHIEU'!C:E,2,0)</f>
        <v>#N/A</v>
      </c>
      <c r="L1714" s="598">
        <f t="shared" si="29"/>
        <v>0</v>
      </c>
      <c r="N1714" s="31"/>
      <c r="Q1714" s="122"/>
      <c r="R1714" s="123"/>
      <c r="T1714" s="396"/>
      <c r="V1714"/>
    </row>
    <row r="1715" spans="1:22" hidden="1" x14ac:dyDescent="0.25">
      <c r="A1715" s="31">
        <v>3848</v>
      </c>
      <c r="B1715" s="33" t="s">
        <v>300</v>
      </c>
      <c r="D1715" s="34" t="s">
        <v>301</v>
      </c>
      <c r="E1715" s="35" t="s">
        <v>10</v>
      </c>
      <c r="G1715" s="372" t="e">
        <f>VLOOKUP(N1715,'BANG THAM CHIEU'!C:E,3,0)</f>
        <v>#N/A</v>
      </c>
      <c r="J1715" s="10" t="e">
        <f>VLOOKUP(N1715,'BANG THAM CHIEU'!C:E,2,0)</f>
        <v>#N/A</v>
      </c>
      <c r="L1715" s="598">
        <f t="shared" si="29"/>
        <v>0</v>
      </c>
      <c r="N1715" s="31"/>
      <c r="Q1715" s="122"/>
      <c r="R1715" s="123"/>
      <c r="T1715" s="396"/>
      <c r="V1715"/>
    </row>
    <row r="1716" spans="1:22" hidden="1" x14ac:dyDescent="0.25">
      <c r="A1716" s="31">
        <v>3848</v>
      </c>
      <c r="B1716" s="33" t="s">
        <v>300</v>
      </c>
      <c r="D1716" s="34" t="s">
        <v>301</v>
      </c>
      <c r="E1716" s="35" t="s">
        <v>10</v>
      </c>
      <c r="G1716" s="372" t="e">
        <f>VLOOKUP(N1716,'BANG THAM CHIEU'!C:E,3,0)</f>
        <v>#N/A</v>
      </c>
      <c r="J1716" s="10" t="e">
        <f>VLOOKUP(N1716,'BANG THAM CHIEU'!C:E,2,0)</f>
        <v>#N/A</v>
      </c>
      <c r="L1716" s="598">
        <f t="shared" si="29"/>
        <v>0</v>
      </c>
      <c r="N1716" s="31"/>
      <c r="Q1716" s="122"/>
      <c r="R1716" s="123"/>
      <c r="T1716" s="396"/>
      <c r="V1716"/>
    </row>
    <row r="1717" spans="1:22" hidden="1" x14ac:dyDescent="0.25">
      <c r="A1717" s="31">
        <v>3848</v>
      </c>
      <c r="B1717" s="33" t="s">
        <v>300</v>
      </c>
      <c r="D1717" s="34" t="s">
        <v>301</v>
      </c>
      <c r="E1717" s="35" t="s">
        <v>10</v>
      </c>
      <c r="G1717" s="372" t="e">
        <f>VLOOKUP(N1717,'BANG THAM CHIEU'!C:E,3,0)</f>
        <v>#N/A</v>
      </c>
      <c r="J1717" s="10" t="e">
        <f>VLOOKUP(N1717,'BANG THAM CHIEU'!C:E,2,0)</f>
        <v>#N/A</v>
      </c>
      <c r="L1717" s="598">
        <f t="shared" si="29"/>
        <v>0</v>
      </c>
      <c r="N1717" s="31"/>
      <c r="Q1717" s="122"/>
      <c r="R1717" s="123"/>
      <c r="T1717" s="396"/>
      <c r="V1717"/>
    </row>
    <row r="1718" spans="1:22" hidden="1" x14ac:dyDescent="0.25">
      <c r="A1718" s="31">
        <v>3848</v>
      </c>
      <c r="B1718" s="33" t="s">
        <v>300</v>
      </c>
      <c r="D1718" s="34" t="s">
        <v>301</v>
      </c>
      <c r="E1718" s="35" t="s">
        <v>10</v>
      </c>
      <c r="G1718" s="372" t="e">
        <f>VLOOKUP(N1718,'BANG THAM CHIEU'!C:E,3,0)</f>
        <v>#N/A</v>
      </c>
      <c r="J1718" s="10" t="e">
        <f>VLOOKUP(N1718,'BANG THAM CHIEU'!C:E,2,0)</f>
        <v>#N/A</v>
      </c>
      <c r="L1718" s="598">
        <f t="shared" si="29"/>
        <v>0</v>
      </c>
      <c r="N1718" s="11"/>
      <c r="Q1718" s="122"/>
      <c r="R1718" s="123"/>
      <c r="T1718" s="396"/>
      <c r="V1718"/>
    </row>
    <row r="1719" spans="1:22" hidden="1" x14ac:dyDescent="0.25">
      <c r="A1719" s="31">
        <v>3848</v>
      </c>
      <c r="B1719" s="33" t="s">
        <v>300</v>
      </c>
      <c r="D1719" s="34" t="s">
        <v>301</v>
      </c>
      <c r="E1719" s="35" t="s">
        <v>10</v>
      </c>
      <c r="G1719" s="372" t="e">
        <f>VLOOKUP(N1719,'BANG THAM CHIEU'!C:E,3,0)</f>
        <v>#N/A</v>
      </c>
      <c r="J1719" s="10" t="e">
        <f>VLOOKUP(N1719,'BANG THAM CHIEU'!C:E,2,0)</f>
        <v>#N/A</v>
      </c>
      <c r="L1719" s="598">
        <f t="shared" si="29"/>
        <v>0</v>
      </c>
      <c r="N1719" s="11"/>
      <c r="Q1719" s="122"/>
      <c r="R1719" s="123"/>
      <c r="T1719" s="396"/>
      <c r="V1719"/>
    </row>
    <row r="1720" spans="1:22" hidden="1" x14ac:dyDescent="0.25">
      <c r="A1720" s="31">
        <v>3848</v>
      </c>
      <c r="B1720" s="33" t="s">
        <v>300</v>
      </c>
      <c r="D1720" s="34" t="s">
        <v>301</v>
      </c>
      <c r="E1720" s="35" t="s">
        <v>10</v>
      </c>
      <c r="G1720" s="372" t="e">
        <f>VLOOKUP(N1720,'BANG THAM CHIEU'!C:E,3,0)</f>
        <v>#N/A</v>
      </c>
      <c r="J1720" s="10" t="e">
        <f>VLOOKUP(N1720,'BANG THAM CHIEU'!C:E,2,0)</f>
        <v>#N/A</v>
      </c>
      <c r="L1720" s="598">
        <f t="shared" si="29"/>
        <v>0</v>
      </c>
      <c r="N1720" s="11"/>
      <c r="Q1720" s="122"/>
      <c r="R1720" s="123"/>
      <c r="T1720" s="396"/>
      <c r="V1720"/>
    </row>
    <row r="1721" spans="1:22" hidden="1" x14ac:dyDescent="0.25">
      <c r="A1721" s="31">
        <v>3848</v>
      </c>
      <c r="B1721" s="33" t="s">
        <v>300</v>
      </c>
      <c r="D1721" s="34" t="s">
        <v>301</v>
      </c>
      <c r="E1721" s="35" t="s">
        <v>10</v>
      </c>
      <c r="G1721" s="372" t="e">
        <f>VLOOKUP(N1721,'BANG THAM CHIEU'!C:E,3,0)</f>
        <v>#N/A</v>
      </c>
      <c r="J1721" s="10" t="e">
        <f>VLOOKUP(N1721,'BANG THAM CHIEU'!C:E,2,0)</f>
        <v>#N/A</v>
      </c>
      <c r="L1721" s="598">
        <f t="shared" si="29"/>
        <v>0</v>
      </c>
      <c r="N1721" s="31"/>
      <c r="Q1721" s="122"/>
      <c r="R1721" s="123"/>
      <c r="T1721" s="396"/>
      <c r="V1721"/>
    </row>
    <row r="1722" spans="1:22" hidden="1" x14ac:dyDescent="0.25">
      <c r="A1722" s="31">
        <v>3848</v>
      </c>
      <c r="B1722" s="33" t="s">
        <v>300</v>
      </c>
      <c r="D1722" s="34" t="s">
        <v>301</v>
      </c>
      <c r="E1722" s="35" t="s">
        <v>10</v>
      </c>
      <c r="G1722" s="372" t="e">
        <f>VLOOKUP(N1722,'BANG THAM CHIEU'!C:E,3,0)</f>
        <v>#N/A</v>
      </c>
      <c r="J1722" s="10" t="e">
        <f>VLOOKUP(N1722,'BANG THAM CHIEU'!C:E,2,0)</f>
        <v>#N/A</v>
      </c>
      <c r="L1722" s="598">
        <f t="shared" si="29"/>
        <v>0</v>
      </c>
      <c r="N1722" s="151"/>
      <c r="Q1722" s="122"/>
      <c r="R1722" s="123"/>
      <c r="T1722" s="396"/>
      <c r="V1722"/>
    </row>
    <row r="1723" spans="1:22" hidden="1" x14ac:dyDescent="0.25">
      <c r="A1723" s="31">
        <v>3848</v>
      </c>
      <c r="B1723" s="33" t="s">
        <v>300</v>
      </c>
      <c r="D1723" s="34" t="s">
        <v>301</v>
      </c>
      <c r="E1723" s="35" t="s">
        <v>10</v>
      </c>
      <c r="G1723" s="372" t="e">
        <f>VLOOKUP(N1723,'BANG THAM CHIEU'!C:E,3,0)</f>
        <v>#N/A</v>
      </c>
      <c r="J1723" s="10" t="e">
        <f>VLOOKUP(N1723,'BANG THAM CHIEU'!C:E,2,0)</f>
        <v>#N/A</v>
      </c>
      <c r="L1723" s="598">
        <f t="shared" si="29"/>
        <v>0</v>
      </c>
      <c r="N1723" s="151"/>
      <c r="Q1723" s="122"/>
      <c r="R1723" s="123"/>
      <c r="T1723" s="396"/>
      <c r="V1723"/>
    </row>
    <row r="1724" spans="1:22" hidden="1" x14ac:dyDescent="0.25">
      <c r="A1724" s="31">
        <v>3848</v>
      </c>
      <c r="B1724" s="33" t="s">
        <v>300</v>
      </c>
      <c r="D1724" s="34" t="s">
        <v>301</v>
      </c>
      <c r="E1724" s="35" t="s">
        <v>10</v>
      </c>
      <c r="G1724" s="372" t="e">
        <f>VLOOKUP(N1724,'BANG THAM CHIEU'!C:E,3,0)</f>
        <v>#N/A</v>
      </c>
      <c r="J1724" s="10" t="e">
        <f>VLOOKUP(N1724,'BANG THAM CHIEU'!C:E,2,0)</f>
        <v>#N/A</v>
      </c>
      <c r="L1724" s="598">
        <f t="shared" si="29"/>
        <v>0</v>
      </c>
      <c r="N1724" s="151"/>
      <c r="Q1724" s="122"/>
      <c r="R1724" s="123"/>
      <c r="T1724" s="396"/>
      <c r="V1724"/>
    </row>
    <row r="1725" spans="1:22" hidden="1" x14ac:dyDescent="0.25">
      <c r="A1725" s="31">
        <v>3848</v>
      </c>
      <c r="B1725" s="33" t="s">
        <v>300</v>
      </c>
      <c r="D1725" s="34" t="s">
        <v>301</v>
      </c>
      <c r="E1725" s="35" t="s">
        <v>10</v>
      </c>
      <c r="G1725" s="372" t="e">
        <f>VLOOKUP(N1725,'BANG THAM CHIEU'!C:E,3,0)</f>
        <v>#N/A</v>
      </c>
      <c r="J1725" s="10" t="e">
        <f>VLOOKUP(N1725,'BANG THAM CHIEU'!C:E,2,0)</f>
        <v>#N/A</v>
      </c>
      <c r="L1725" s="598">
        <f t="shared" si="29"/>
        <v>0</v>
      </c>
      <c r="N1725" s="31"/>
      <c r="Q1725" s="122"/>
      <c r="R1725" s="123"/>
      <c r="T1725" s="396"/>
      <c r="V1725"/>
    </row>
    <row r="1726" spans="1:22" hidden="1" x14ac:dyDescent="0.25">
      <c r="A1726" s="31">
        <v>3848</v>
      </c>
      <c r="B1726" s="33" t="s">
        <v>300</v>
      </c>
      <c r="D1726" s="34" t="s">
        <v>301</v>
      </c>
      <c r="E1726" s="35" t="s">
        <v>10</v>
      </c>
      <c r="G1726" s="372" t="e">
        <f>VLOOKUP(N1726,'BANG THAM CHIEU'!C:E,3,0)</f>
        <v>#N/A</v>
      </c>
      <c r="J1726" s="10" t="e">
        <f>VLOOKUP(N1726,'BANG THAM CHIEU'!C:E,2,0)</f>
        <v>#N/A</v>
      </c>
      <c r="L1726" s="598">
        <f t="shared" si="29"/>
        <v>0</v>
      </c>
      <c r="N1726" s="31"/>
      <c r="Q1726" s="122"/>
      <c r="R1726" s="123"/>
      <c r="T1726" s="396"/>
      <c r="V1726"/>
    </row>
    <row r="1727" spans="1:22" hidden="1" x14ac:dyDescent="0.25">
      <c r="A1727" s="31">
        <v>3848</v>
      </c>
      <c r="B1727" s="33" t="s">
        <v>300</v>
      </c>
      <c r="D1727" s="34" t="s">
        <v>301</v>
      </c>
      <c r="E1727" s="35" t="s">
        <v>10</v>
      </c>
      <c r="G1727" s="372" t="e">
        <f>VLOOKUP(N1727,'BANG THAM CHIEU'!C:E,3,0)</f>
        <v>#N/A</v>
      </c>
      <c r="J1727" s="10" t="e">
        <f>VLOOKUP(N1727,'BANG THAM CHIEU'!C:E,2,0)</f>
        <v>#N/A</v>
      </c>
      <c r="L1727" s="598">
        <f t="shared" si="29"/>
        <v>0</v>
      </c>
      <c r="N1727" s="151"/>
      <c r="Q1727" s="122"/>
      <c r="R1727" s="123"/>
      <c r="T1727" s="396"/>
      <c r="V1727"/>
    </row>
    <row r="1728" spans="1:22" hidden="1" x14ac:dyDescent="0.25">
      <c r="A1728" s="31">
        <v>3848</v>
      </c>
      <c r="B1728" s="33" t="s">
        <v>300</v>
      </c>
      <c r="D1728" s="34" t="s">
        <v>301</v>
      </c>
      <c r="E1728" s="35" t="s">
        <v>10</v>
      </c>
      <c r="G1728" s="372" t="e">
        <f>VLOOKUP(N1728,'BANG THAM CHIEU'!C:E,3,0)</f>
        <v>#N/A</v>
      </c>
      <c r="J1728" s="10" t="e">
        <f>VLOOKUP(N1728,'BANG THAM CHIEU'!C:E,2,0)</f>
        <v>#N/A</v>
      </c>
      <c r="L1728" s="598">
        <f t="shared" si="29"/>
        <v>0</v>
      </c>
      <c r="N1728" s="151"/>
      <c r="Q1728" s="122"/>
      <c r="R1728" s="123"/>
      <c r="T1728" s="396"/>
      <c r="V1728"/>
    </row>
    <row r="1729" spans="1:22" hidden="1" x14ac:dyDescent="0.25">
      <c r="A1729" s="31">
        <v>3848</v>
      </c>
      <c r="B1729" s="33" t="s">
        <v>300</v>
      </c>
      <c r="D1729" s="34" t="s">
        <v>301</v>
      </c>
      <c r="E1729" s="35" t="s">
        <v>10</v>
      </c>
      <c r="G1729" s="372" t="e">
        <f>VLOOKUP(N1729,'BANG THAM CHIEU'!C:E,3,0)</f>
        <v>#N/A</v>
      </c>
      <c r="J1729" s="10" t="e">
        <f>VLOOKUP(N1729,'BANG THAM CHIEU'!C:E,2,0)</f>
        <v>#N/A</v>
      </c>
      <c r="L1729" s="598">
        <f t="shared" si="29"/>
        <v>0</v>
      </c>
      <c r="N1729" s="151"/>
      <c r="Q1729" s="122"/>
      <c r="R1729" s="123"/>
      <c r="T1729" s="396"/>
      <c r="V1729"/>
    </row>
    <row r="1730" spans="1:22" hidden="1" x14ac:dyDescent="0.25">
      <c r="A1730" s="31">
        <v>3848</v>
      </c>
      <c r="B1730" s="33" t="s">
        <v>300</v>
      </c>
      <c r="D1730" s="34" t="s">
        <v>301</v>
      </c>
      <c r="E1730" s="35" t="s">
        <v>10</v>
      </c>
      <c r="G1730" s="372" t="e">
        <f>VLOOKUP(N1730,'BANG THAM CHIEU'!C:E,3,0)</f>
        <v>#N/A</v>
      </c>
      <c r="J1730" s="10" t="e">
        <f>VLOOKUP(N1730,'BANG THAM CHIEU'!C:E,2,0)</f>
        <v>#N/A</v>
      </c>
      <c r="L1730" s="598">
        <f t="shared" si="29"/>
        <v>0</v>
      </c>
      <c r="N1730" s="11"/>
      <c r="Q1730" s="122"/>
      <c r="R1730" s="123"/>
      <c r="T1730" s="396"/>
      <c r="V1730"/>
    </row>
    <row r="1731" spans="1:22" hidden="1" x14ac:dyDescent="0.25">
      <c r="A1731" s="31">
        <v>3848</v>
      </c>
      <c r="B1731" s="33" t="s">
        <v>300</v>
      </c>
      <c r="D1731" s="34" t="s">
        <v>301</v>
      </c>
      <c r="E1731" s="35" t="s">
        <v>10</v>
      </c>
      <c r="G1731" s="372" t="e">
        <f>VLOOKUP(N1731,'BANG THAM CHIEU'!C:E,3,0)</f>
        <v>#N/A</v>
      </c>
      <c r="J1731" s="10" t="e">
        <f>VLOOKUP(N1731,'BANG THAM CHIEU'!C:E,2,0)</f>
        <v>#N/A</v>
      </c>
      <c r="L1731" s="598">
        <f t="shared" si="29"/>
        <v>0</v>
      </c>
      <c r="N1731" s="151"/>
      <c r="Q1731" s="122"/>
      <c r="R1731" s="123"/>
      <c r="T1731" s="396"/>
      <c r="V1731"/>
    </row>
    <row r="1732" spans="1:22" hidden="1" x14ac:dyDescent="0.25">
      <c r="A1732" s="31">
        <v>3848</v>
      </c>
      <c r="B1732" s="33" t="s">
        <v>300</v>
      </c>
      <c r="D1732" s="34" t="s">
        <v>301</v>
      </c>
      <c r="E1732" s="35" t="s">
        <v>10</v>
      </c>
      <c r="G1732" s="372" t="e">
        <f>VLOOKUP(N1732,'BANG THAM CHIEU'!C:E,3,0)</f>
        <v>#N/A</v>
      </c>
      <c r="J1732" s="10" t="e">
        <f>VLOOKUP(N1732,'BANG THAM CHIEU'!C:E,2,0)</f>
        <v>#N/A</v>
      </c>
      <c r="L1732" s="598">
        <f t="shared" si="29"/>
        <v>0</v>
      </c>
      <c r="N1732" s="151"/>
      <c r="Q1732" s="122"/>
      <c r="R1732" s="123"/>
      <c r="T1732" s="396"/>
      <c r="V1732"/>
    </row>
    <row r="1733" spans="1:22" hidden="1" x14ac:dyDescent="0.25">
      <c r="A1733" s="31">
        <v>3848</v>
      </c>
      <c r="B1733" s="33" t="s">
        <v>300</v>
      </c>
      <c r="D1733" s="34" t="s">
        <v>301</v>
      </c>
      <c r="E1733" s="35" t="s">
        <v>10</v>
      </c>
      <c r="G1733" s="372" t="e">
        <f>VLOOKUP(N1733,'BANG THAM CHIEU'!C:E,3,0)</f>
        <v>#N/A</v>
      </c>
      <c r="J1733" s="10" t="e">
        <f>VLOOKUP(N1733,'BANG THAM CHIEU'!C:E,2,0)</f>
        <v>#N/A</v>
      </c>
      <c r="L1733" s="598">
        <f t="shared" si="29"/>
        <v>0</v>
      </c>
      <c r="N1733" s="171"/>
      <c r="Q1733" s="122"/>
      <c r="R1733" s="123"/>
      <c r="T1733" s="396"/>
      <c r="V1733"/>
    </row>
    <row r="1734" spans="1:22" hidden="1" x14ac:dyDescent="0.25">
      <c r="A1734" s="31">
        <v>3848</v>
      </c>
      <c r="B1734" s="33" t="s">
        <v>300</v>
      </c>
      <c r="D1734" s="34" t="s">
        <v>301</v>
      </c>
      <c r="E1734" s="35" t="s">
        <v>10</v>
      </c>
      <c r="G1734" s="372" t="e">
        <f>VLOOKUP(N1734,'BANG THAM CHIEU'!C:E,3,0)</f>
        <v>#N/A</v>
      </c>
      <c r="J1734" s="10" t="e">
        <f>VLOOKUP(N1734,'BANG THAM CHIEU'!C:E,2,0)</f>
        <v>#N/A</v>
      </c>
      <c r="L1734" s="598">
        <f t="shared" si="29"/>
        <v>0</v>
      </c>
      <c r="N1734" s="151"/>
      <c r="Q1734" s="122"/>
      <c r="R1734" s="123"/>
      <c r="T1734" s="396"/>
      <c r="V1734"/>
    </row>
    <row r="1735" spans="1:22" hidden="1" x14ac:dyDescent="0.25">
      <c r="A1735" s="31">
        <v>3848</v>
      </c>
      <c r="B1735" s="33" t="s">
        <v>300</v>
      </c>
      <c r="D1735" s="34" t="s">
        <v>301</v>
      </c>
      <c r="E1735" s="35" t="s">
        <v>10</v>
      </c>
      <c r="G1735" s="372" t="e">
        <f>VLOOKUP(N1735,'BANG THAM CHIEU'!C:E,3,0)</f>
        <v>#N/A</v>
      </c>
      <c r="J1735" s="10" t="e">
        <f>VLOOKUP(N1735,'BANG THAM CHIEU'!C:E,2,0)</f>
        <v>#N/A</v>
      </c>
      <c r="L1735" s="598">
        <f t="shared" si="29"/>
        <v>0</v>
      </c>
      <c r="N1735" s="151"/>
      <c r="Q1735" s="122"/>
      <c r="R1735" s="123"/>
      <c r="T1735" s="396"/>
      <c r="V1735"/>
    </row>
    <row r="1736" spans="1:22" hidden="1" x14ac:dyDescent="0.25">
      <c r="A1736" s="31">
        <v>3848</v>
      </c>
      <c r="B1736" s="33" t="s">
        <v>300</v>
      </c>
      <c r="D1736" s="34" t="s">
        <v>301</v>
      </c>
      <c r="E1736" s="35" t="s">
        <v>10</v>
      </c>
      <c r="G1736" s="372" t="e">
        <f>VLOOKUP(N1736,'BANG THAM CHIEU'!C:E,3,0)</f>
        <v>#N/A</v>
      </c>
      <c r="J1736" s="10" t="e">
        <f>VLOOKUP(N1736,'BANG THAM CHIEU'!C:E,2,0)</f>
        <v>#N/A</v>
      </c>
      <c r="L1736" s="598">
        <f t="shared" si="29"/>
        <v>0</v>
      </c>
      <c r="N1736" s="151"/>
      <c r="Q1736" s="122"/>
      <c r="R1736" s="123"/>
      <c r="T1736" s="396"/>
      <c r="V1736"/>
    </row>
    <row r="1737" spans="1:22" hidden="1" x14ac:dyDescent="0.25">
      <c r="A1737" s="31">
        <v>3848</v>
      </c>
      <c r="B1737" s="33" t="s">
        <v>300</v>
      </c>
      <c r="D1737" s="34" t="s">
        <v>301</v>
      </c>
      <c r="E1737" s="35" t="s">
        <v>10</v>
      </c>
      <c r="G1737" s="372" t="e">
        <f>VLOOKUP(N1737,'BANG THAM CHIEU'!C:E,3,0)</f>
        <v>#N/A</v>
      </c>
      <c r="J1737" s="10" t="e">
        <f>VLOOKUP(N1737,'BANG THAM CHIEU'!C:E,2,0)</f>
        <v>#N/A</v>
      </c>
      <c r="L1737" s="598">
        <f t="shared" si="29"/>
        <v>0</v>
      </c>
      <c r="N1737" s="151"/>
      <c r="Q1737" s="122"/>
      <c r="R1737" s="123"/>
      <c r="T1737" s="396"/>
      <c r="V1737"/>
    </row>
    <row r="1738" spans="1:22" hidden="1" x14ac:dyDescent="0.25">
      <c r="A1738" s="31">
        <v>3848</v>
      </c>
      <c r="B1738" s="33" t="s">
        <v>300</v>
      </c>
      <c r="D1738" s="34" t="s">
        <v>301</v>
      </c>
      <c r="E1738" s="35" t="s">
        <v>10</v>
      </c>
      <c r="G1738" s="372" t="e">
        <f>VLOOKUP(N1738,'BANG THAM CHIEU'!C:E,3,0)</f>
        <v>#N/A</v>
      </c>
      <c r="J1738" s="10" t="e">
        <f>VLOOKUP(N1738,'BANG THAM CHIEU'!C:E,2,0)</f>
        <v>#N/A</v>
      </c>
      <c r="L1738" s="598">
        <f t="shared" si="29"/>
        <v>0</v>
      </c>
      <c r="N1738" s="151"/>
      <c r="Q1738" s="122"/>
      <c r="R1738" s="123"/>
      <c r="T1738" s="396"/>
      <c r="V1738"/>
    </row>
    <row r="1739" spans="1:22" hidden="1" x14ac:dyDescent="0.25">
      <c r="A1739" s="31">
        <v>3848</v>
      </c>
      <c r="B1739" s="33" t="s">
        <v>300</v>
      </c>
      <c r="D1739" s="34" t="s">
        <v>301</v>
      </c>
      <c r="E1739" s="35" t="s">
        <v>10</v>
      </c>
      <c r="G1739" s="372" t="e">
        <f>VLOOKUP(N1739,'BANG THAM CHIEU'!C:E,3,0)</f>
        <v>#N/A</v>
      </c>
      <c r="J1739" s="10" t="e">
        <f>VLOOKUP(N1739,'BANG THAM CHIEU'!C:E,2,0)</f>
        <v>#N/A</v>
      </c>
      <c r="L1739" s="598">
        <f t="shared" si="29"/>
        <v>0</v>
      </c>
      <c r="N1739" s="151"/>
      <c r="Q1739" s="122"/>
      <c r="R1739" s="123"/>
      <c r="T1739" s="396"/>
      <c r="V1739"/>
    </row>
    <row r="1740" spans="1:22" hidden="1" x14ac:dyDescent="0.25">
      <c r="A1740" s="31">
        <v>3848</v>
      </c>
      <c r="B1740" s="33" t="s">
        <v>300</v>
      </c>
      <c r="D1740" s="34" t="s">
        <v>301</v>
      </c>
      <c r="E1740" s="35" t="s">
        <v>10</v>
      </c>
      <c r="G1740" s="372" t="e">
        <f>VLOOKUP(N1740,'BANG THAM CHIEU'!C:E,3,0)</f>
        <v>#N/A</v>
      </c>
      <c r="J1740" s="10" t="e">
        <f>VLOOKUP(N1740,'BANG THAM CHIEU'!C:E,2,0)</f>
        <v>#N/A</v>
      </c>
      <c r="L1740" s="598">
        <f t="shared" si="29"/>
        <v>0</v>
      </c>
      <c r="N1740" s="151"/>
      <c r="Q1740" s="122"/>
      <c r="R1740" s="123"/>
      <c r="T1740" s="396"/>
      <c r="V1740"/>
    </row>
    <row r="1741" spans="1:22" hidden="1" x14ac:dyDescent="0.25">
      <c r="A1741" s="31">
        <v>3848</v>
      </c>
      <c r="B1741" s="33" t="s">
        <v>300</v>
      </c>
      <c r="D1741" s="34" t="s">
        <v>301</v>
      </c>
      <c r="E1741" s="35" t="s">
        <v>10</v>
      </c>
      <c r="G1741" s="372" t="e">
        <f>VLOOKUP(N1741,'BANG THAM CHIEU'!C:E,3,0)</f>
        <v>#N/A</v>
      </c>
      <c r="J1741" s="10" t="e">
        <f>VLOOKUP(N1741,'BANG THAM CHIEU'!C:E,2,0)</f>
        <v>#N/A</v>
      </c>
      <c r="L1741" s="598">
        <f t="shared" si="29"/>
        <v>0</v>
      </c>
      <c r="N1741" s="11"/>
      <c r="Q1741" s="122"/>
      <c r="R1741" s="123"/>
      <c r="T1741" s="396"/>
      <c r="V1741"/>
    </row>
    <row r="1742" spans="1:22" hidden="1" x14ac:dyDescent="0.25">
      <c r="A1742" s="31">
        <v>3848</v>
      </c>
      <c r="B1742" s="33" t="s">
        <v>300</v>
      </c>
      <c r="D1742" s="34" t="s">
        <v>301</v>
      </c>
      <c r="E1742" s="35" t="s">
        <v>10</v>
      </c>
      <c r="G1742" s="372" t="e">
        <f>VLOOKUP(N1742,'BANG THAM CHIEU'!C:E,3,0)</f>
        <v>#N/A</v>
      </c>
      <c r="J1742" s="10" t="e">
        <f>VLOOKUP(N1742,'BANG THAM CHIEU'!C:E,2,0)</f>
        <v>#N/A</v>
      </c>
      <c r="L1742" s="598">
        <f t="shared" si="29"/>
        <v>0</v>
      </c>
      <c r="N1742" s="151"/>
      <c r="Q1742" s="122"/>
      <c r="R1742" s="123"/>
      <c r="T1742" s="396"/>
      <c r="V1742"/>
    </row>
    <row r="1743" spans="1:22" hidden="1" x14ac:dyDescent="0.25">
      <c r="A1743" s="31">
        <v>3848</v>
      </c>
      <c r="B1743" s="33" t="s">
        <v>300</v>
      </c>
      <c r="D1743" s="34" t="s">
        <v>301</v>
      </c>
      <c r="E1743" s="35" t="s">
        <v>10</v>
      </c>
      <c r="G1743" s="372" t="e">
        <f>VLOOKUP(N1743,'BANG THAM CHIEU'!C:E,3,0)</f>
        <v>#N/A</v>
      </c>
      <c r="J1743" s="10" t="e">
        <f>VLOOKUP(N1743,'BANG THAM CHIEU'!C:E,2,0)</f>
        <v>#N/A</v>
      </c>
      <c r="L1743" s="598">
        <f t="shared" si="29"/>
        <v>0</v>
      </c>
      <c r="N1743" s="11"/>
      <c r="Q1743" s="122"/>
      <c r="R1743" s="123"/>
      <c r="T1743" s="396"/>
      <c r="V1743"/>
    </row>
    <row r="1744" spans="1:22" hidden="1" x14ac:dyDescent="0.25">
      <c r="A1744" s="31">
        <v>3848</v>
      </c>
      <c r="B1744" s="33" t="s">
        <v>300</v>
      </c>
      <c r="D1744" s="34" t="s">
        <v>301</v>
      </c>
      <c r="E1744" s="35" t="s">
        <v>10</v>
      </c>
      <c r="G1744" s="372" t="e">
        <f>VLOOKUP(N1744,'BANG THAM CHIEU'!C:E,3,0)</f>
        <v>#N/A</v>
      </c>
      <c r="J1744" s="10" t="e">
        <f>VLOOKUP(N1744,'BANG THAM CHIEU'!C:E,2,0)</f>
        <v>#N/A</v>
      </c>
      <c r="L1744" s="594">
        <f t="shared" si="29"/>
        <v>0</v>
      </c>
      <c r="N1744" s="175"/>
      <c r="Q1744" s="122"/>
      <c r="R1744" s="123"/>
      <c r="T1744" s="396"/>
      <c r="V1744"/>
    </row>
    <row r="1745" spans="1:22" hidden="1" x14ac:dyDescent="0.25">
      <c r="A1745" s="31">
        <v>3848</v>
      </c>
      <c r="B1745" s="33" t="s">
        <v>300</v>
      </c>
      <c r="D1745" s="34" t="s">
        <v>301</v>
      </c>
      <c r="E1745" s="35" t="s">
        <v>10</v>
      </c>
      <c r="G1745" s="372" t="e">
        <f>VLOOKUP(N1745,'BANG THAM CHIEU'!C:E,3,0)</f>
        <v>#N/A</v>
      </c>
      <c r="J1745" s="10" t="e">
        <f>VLOOKUP(N1745,'BANG THAM CHIEU'!C:E,2,0)</f>
        <v>#N/A</v>
      </c>
      <c r="L1745" s="594">
        <f t="shared" si="29"/>
        <v>0</v>
      </c>
      <c r="N1745" s="332"/>
      <c r="Q1745" s="122"/>
      <c r="R1745" s="123"/>
      <c r="T1745" s="396"/>
      <c r="V1745"/>
    </row>
    <row r="1746" spans="1:22" hidden="1" x14ac:dyDescent="0.25">
      <c r="A1746" s="31">
        <v>3848</v>
      </c>
      <c r="B1746" s="33" t="s">
        <v>300</v>
      </c>
      <c r="D1746" s="34" t="s">
        <v>301</v>
      </c>
      <c r="E1746" s="35" t="s">
        <v>10</v>
      </c>
      <c r="G1746" s="372" t="e">
        <f>VLOOKUP(N1746,'BANG THAM CHIEU'!C:E,3,0)</f>
        <v>#N/A</v>
      </c>
      <c r="J1746" s="10" t="e">
        <f>VLOOKUP(N1746,'BANG THAM CHIEU'!C:E,2,0)</f>
        <v>#N/A</v>
      </c>
      <c r="L1746" s="594">
        <f t="shared" si="29"/>
        <v>0</v>
      </c>
      <c r="N1746" s="11"/>
      <c r="Q1746" s="122"/>
      <c r="R1746" s="123"/>
      <c r="T1746" s="396"/>
      <c r="V1746"/>
    </row>
    <row r="1747" spans="1:22" hidden="1" x14ac:dyDescent="0.25">
      <c r="A1747" s="31">
        <v>3848</v>
      </c>
      <c r="B1747" s="33" t="s">
        <v>300</v>
      </c>
      <c r="D1747" s="34" t="s">
        <v>301</v>
      </c>
      <c r="E1747" s="35" t="s">
        <v>10</v>
      </c>
      <c r="G1747" s="372" t="e">
        <f>VLOOKUP(N1747,'BANG THAM CHIEU'!C:E,3,0)</f>
        <v>#N/A</v>
      </c>
      <c r="J1747" s="10" t="e">
        <f>VLOOKUP(N1747,'BANG THAM CHIEU'!C:E,2,0)</f>
        <v>#N/A</v>
      </c>
      <c r="L1747" s="594">
        <f t="shared" si="29"/>
        <v>0</v>
      </c>
      <c r="N1747" s="31"/>
      <c r="Q1747" s="122"/>
      <c r="R1747" s="123"/>
      <c r="T1747" s="396"/>
      <c r="V1747"/>
    </row>
    <row r="1748" spans="1:22" hidden="1" x14ac:dyDescent="0.25">
      <c r="A1748" s="31">
        <v>3848</v>
      </c>
      <c r="B1748" s="33" t="s">
        <v>300</v>
      </c>
      <c r="D1748" s="34" t="s">
        <v>301</v>
      </c>
      <c r="E1748" s="35" t="s">
        <v>10</v>
      </c>
      <c r="G1748" s="372" t="e">
        <f>VLOOKUP(N1748,'BANG THAM CHIEU'!C:E,3,0)</f>
        <v>#N/A</v>
      </c>
      <c r="J1748" s="10" t="e">
        <f>VLOOKUP(N1748,'BANG THAM CHIEU'!C:E,2,0)</f>
        <v>#N/A</v>
      </c>
      <c r="L1748" s="594">
        <f t="shared" si="29"/>
        <v>0</v>
      </c>
      <c r="N1748" s="151"/>
      <c r="Q1748" s="122"/>
      <c r="R1748" s="123"/>
      <c r="T1748" s="396"/>
      <c r="V1748"/>
    </row>
    <row r="1749" spans="1:22" hidden="1" x14ac:dyDescent="0.25">
      <c r="A1749" s="31">
        <v>3848</v>
      </c>
      <c r="B1749" s="33" t="s">
        <v>300</v>
      </c>
      <c r="D1749" s="34" t="s">
        <v>301</v>
      </c>
      <c r="E1749" s="35" t="s">
        <v>10</v>
      </c>
      <c r="G1749" s="372" t="e">
        <f>VLOOKUP(N1749,'BANG THAM CHIEU'!C:E,3,0)</f>
        <v>#N/A</v>
      </c>
      <c r="J1749" s="10" t="e">
        <f>VLOOKUP(N1749,'BANG THAM CHIEU'!C:E,2,0)</f>
        <v>#N/A</v>
      </c>
      <c r="L1749" s="594">
        <f t="shared" si="29"/>
        <v>0</v>
      </c>
      <c r="N1749" s="11"/>
      <c r="Q1749" s="122"/>
      <c r="R1749" s="123"/>
      <c r="T1749" s="396"/>
      <c r="V1749"/>
    </row>
    <row r="1750" spans="1:22" hidden="1" x14ac:dyDescent="0.25">
      <c r="A1750" s="31">
        <v>3848</v>
      </c>
      <c r="B1750" s="33" t="s">
        <v>300</v>
      </c>
      <c r="D1750" s="34" t="s">
        <v>301</v>
      </c>
      <c r="E1750" s="35" t="s">
        <v>10</v>
      </c>
      <c r="G1750" s="372" t="e">
        <f>VLOOKUP(N1750,'BANG THAM CHIEU'!C:E,3,0)</f>
        <v>#N/A</v>
      </c>
      <c r="J1750" s="10" t="e">
        <f>VLOOKUP(N1750,'BANG THAM CHIEU'!C:E,2,0)</f>
        <v>#N/A</v>
      </c>
      <c r="L1750" s="594">
        <f t="shared" si="29"/>
        <v>0</v>
      </c>
      <c r="N1750" s="11"/>
      <c r="Q1750" s="122"/>
      <c r="R1750" s="123"/>
      <c r="T1750" s="396"/>
      <c r="V1750"/>
    </row>
    <row r="1751" spans="1:22" hidden="1" x14ac:dyDescent="0.25">
      <c r="A1751" s="31">
        <v>3848</v>
      </c>
      <c r="B1751" s="33" t="s">
        <v>300</v>
      </c>
      <c r="D1751" s="34" t="s">
        <v>301</v>
      </c>
      <c r="E1751" s="35" t="s">
        <v>10</v>
      </c>
      <c r="G1751" s="372" t="e">
        <f>VLOOKUP(N1751,'BANG THAM CHIEU'!C:E,3,0)</f>
        <v>#N/A</v>
      </c>
      <c r="J1751" s="10" t="e">
        <f>VLOOKUP(N1751,'BANG THAM CHIEU'!C:E,2,0)</f>
        <v>#N/A</v>
      </c>
      <c r="L1751" s="594">
        <f t="shared" si="29"/>
        <v>0</v>
      </c>
      <c r="N1751" s="11"/>
      <c r="Q1751" s="122"/>
      <c r="R1751" s="123"/>
      <c r="T1751" s="396"/>
      <c r="V1751"/>
    </row>
    <row r="1752" spans="1:22" hidden="1" x14ac:dyDescent="0.25">
      <c r="A1752" s="31">
        <v>3848</v>
      </c>
      <c r="B1752" s="33" t="s">
        <v>300</v>
      </c>
      <c r="D1752" s="34" t="s">
        <v>301</v>
      </c>
      <c r="E1752" s="35" t="s">
        <v>10</v>
      </c>
      <c r="G1752" s="372" t="e">
        <f>VLOOKUP(N1752,'BANG THAM CHIEU'!C:E,3,0)</f>
        <v>#N/A</v>
      </c>
      <c r="J1752" s="10" t="e">
        <f>VLOOKUP(N1752,'BANG THAM CHIEU'!C:E,2,0)</f>
        <v>#N/A</v>
      </c>
      <c r="L1752" s="594">
        <f t="shared" si="29"/>
        <v>0</v>
      </c>
      <c r="N1752" s="31"/>
      <c r="Q1752" s="122"/>
      <c r="R1752" s="123"/>
      <c r="T1752" s="396"/>
      <c r="V1752"/>
    </row>
    <row r="1753" spans="1:22" hidden="1" x14ac:dyDescent="0.25">
      <c r="A1753" s="31">
        <v>3848</v>
      </c>
      <c r="B1753" s="33" t="s">
        <v>300</v>
      </c>
      <c r="D1753" s="34" t="s">
        <v>301</v>
      </c>
      <c r="E1753" s="35" t="s">
        <v>10</v>
      </c>
      <c r="G1753" s="372" t="e">
        <f>VLOOKUP(N1753,'BANG THAM CHIEU'!C:E,3,0)</f>
        <v>#N/A</v>
      </c>
      <c r="J1753" s="10" t="e">
        <f>VLOOKUP(N1753,'BANG THAM CHIEU'!C:E,2,0)</f>
        <v>#N/A</v>
      </c>
      <c r="L1753" s="594">
        <f t="shared" si="29"/>
        <v>0</v>
      </c>
      <c r="N1753" s="11"/>
      <c r="Q1753" s="122"/>
      <c r="R1753" s="123"/>
      <c r="T1753" s="396"/>
      <c r="V1753"/>
    </row>
    <row r="1754" spans="1:22" hidden="1" x14ac:dyDescent="0.25">
      <c r="A1754" s="31">
        <v>3848</v>
      </c>
      <c r="B1754" s="33" t="s">
        <v>300</v>
      </c>
      <c r="D1754" s="34" t="s">
        <v>301</v>
      </c>
      <c r="E1754" s="35" t="s">
        <v>10</v>
      </c>
      <c r="G1754" s="372" t="e">
        <f>VLOOKUP(N1754,'BANG THAM CHIEU'!C:E,3,0)</f>
        <v>#N/A</v>
      </c>
      <c r="J1754" s="10" t="e">
        <f>VLOOKUP(N1754,'BANG THAM CHIEU'!C:E,2,0)</f>
        <v>#N/A</v>
      </c>
      <c r="L1754" s="594">
        <f t="shared" si="29"/>
        <v>0</v>
      </c>
      <c r="N1754" s="174"/>
      <c r="Q1754" s="122"/>
      <c r="R1754" s="123"/>
      <c r="T1754" s="396"/>
      <c r="V1754"/>
    </row>
    <row r="1755" spans="1:22" hidden="1" x14ac:dyDescent="0.25">
      <c r="A1755" s="31">
        <v>3848</v>
      </c>
      <c r="B1755" s="33" t="s">
        <v>300</v>
      </c>
      <c r="D1755" s="34" t="s">
        <v>301</v>
      </c>
      <c r="E1755" s="35" t="s">
        <v>10</v>
      </c>
      <c r="G1755" s="372" t="e">
        <f>VLOOKUP(N1755,'BANG THAM CHIEU'!C:E,3,0)</f>
        <v>#N/A</v>
      </c>
      <c r="J1755" s="10" t="e">
        <f>VLOOKUP(N1755,'BANG THAM CHIEU'!C:E,2,0)</f>
        <v>#N/A</v>
      </c>
      <c r="L1755" s="594">
        <f t="shared" si="29"/>
        <v>0</v>
      </c>
      <c r="N1755" s="175"/>
      <c r="Q1755" s="122"/>
      <c r="R1755" s="123"/>
      <c r="T1755" s="396"/>
      <c r="V1755"/>
    </row>
    <row r="1756" spans="1:22" ht="15.75" hidden="1" x14ac:dyDescent="0.25">
      <c r="A1756" s="31">
        <v>3848</v>
      </c>
      <c r="B1756" s="33" t="s">
        <v>300</v>
      </c>
      <c r="D1756" s="34" t="s">
        <v>301</v>
      </c>
      <c r="E1756" s="35" t="s">
        <v>10</v>
      </c>
      <c r="G1756" s="372" t="e">
        <f>VLOOKUP(N1756,'BANG THAM CHIEU'!C:E,3,0)</f>
        <v>#N/A</v>
      </c>
      <c r="J1756" s="10" t="e">
        <f>VLOOKUP(N1756,'BANG THAM CHIEU'!C:E,2,0)</f>
        <v>#N/A</v>
      </c>
      <c r="L1756" s="594">
        <f t="shared" si="29"/>
        <v>0</v>
      </c>
      <c r="N1756" s="157"/>
      <c r="Q1756" s="122"/>
      <c r="R1756" s="123"/>
      <c r="T1756" s="396"/>
      <c r="V1756"/>
    </row>
    <row r="1757" spans="1:22" ht="15.75" hidden="1" x14ac:dyDescent="0.25">
      <c r="A1757" s="31">
        <v>3848</v>
      </c>
      <c r="B1757" s="33" t="s">
        <v>300</v>
      </c>
      <c r="D1757" s="34" t="s">
        <v>301</v>
      </c>
      <c r="E1757" s="35" t="s">
        <v>10</v>
      </c>
      <c r="G1757" s="372" t="e">
        <f>VLOOKUP(N1757,'BANG THAM CHIEU'!C:E,3,0)</f>
        <v>#N/A</v>
      </c>
      <c r="J1757" s="10" t="e">
        <f>VLOOKUP(N1757,'BANG THAM CHIEU'!C:E,2,0)</f>
        <v>#N/A</v>
      </c>
      <c r="L1757" s="594">
        <f t="shared" si="29"/>
        <v>0</v>
      </c>
      <c r="N1757" s="157"/>
      <c r="Q1757" s="122"/>
      <c r="R1757" s="123"/>
      <c r="T1757" s="396"/>
      <c r="V1757"/>
    </row>
    <row r="1758" spans="1:22" hidden="1" x14ac:dyDescent="0.25">
      <c r="A1758" s="31">
        <v>3848</v>
      </c>
      <c r="B1758" s="33" t="s">
        <v>300</v>
      </c>
      <c r="D1758" s="34" t="s">
        <v>301</v>
      </c>
      <c r="E1758" s="35" t="s">
        <v>10</v>
      </c>
      <c r="G1758" s="372" t="e">
        <f>VLOOKUP(N1758,'BANG THAM CHIEU'!C:E,3,0)</f>
        <v>#N/A</v>
      </c>
      <c r="J1758" s="10" t="e">
        <f>VLOOKUP(N1758,'BANG THAM CHIEU'!C:E,2,0)</f>
        <v>#N/A</v>
      </c>
      <c r="L1758" s="594">
        <f t="shared" si="29"/>
        <v>0</v>
      </c>
      <c r="N1758" s="31"/>
      <c r="Q1758" s="122"/>
      <c r="R1758" s="123"/>
      <c r="T1758" s="396"/>
      <c r="V1758"/>
    </row>
    <row r="1759" spans="1:22" hidden="1" x14ac:dyDescent="0.25">
      <c r="A1759" s="31">
        <v>3848</v>
      </c>
      <c r="B1759" s="33" t="s">
        <v>300</v>
      </c>
      <c r="D1759" s="34" t="s">
        <v>301</v>
      </c>
      <c r="E1759" s="35" t="s">
        <v>10</v>
      </c>
      <c r="G1759" s="372" t="e">
        <f>VLOOKUP(N1759,'BANG THAM CHIEU'!C:E,3,0)</f>
        <v>#N/A</v>
      </c>
      <c r="J1759" s="10" t="e">
        <f>VLOOKUP(N1759,'BANG THAM CHIEU'!C:E,2,0)</f>
        <v>#N/A</v>
      </c>
      <c r="L1759" s="594">
        <f t="shared" si="29"/>
        <v>0</v>
      </c>
      <c r="N1759" s="31"/>
      <c r="Q1759" s="122"/>
      <c r="R1759" s="123"/>
      <c r="T1759" s="396"/>
      <c r="V1759"/>
    </row>
    <row r="1760" spans="1:22" hidden="1" x14ac:dyDescent="0.25">
      <c r="A1760" s="31">
        <v>3848</v>
      </c>
      <c r="B1760" s="33" t="s">
        <v>300</v>
      </c>
      <c r="D1760" s="34" t="s">
        <v>301</v>
      </c>
      <c r="E1760" s="35" t="s">
        <v>10</v>
      </c>
      <c r="G1760" s="372" t="e">
        <f>VLOOKUP(N1760,'BANG THAM CHIEU'!C:E,3,0)</f>
        <v>#N/A</v>
      </c>
      <c r="J1760" s="10" t="e">
        <f>VLOOKUP(N1760,'BANG THAM CHIEU'!C:E,2,0)</f>
        <v>#N/A</v>
      </c>
      <c r="L1760" s="594">
        <f t="shared" si="29"/>
        <v>0</v>
      </c>
      <c r="N1760" s="151"/>
      <c r="Q1760" s="122"/>
      <c r="R1760" s="123"/>
      <c r="T1760" s="396"/>
      <c r="V1760"/>
    </row>
    <row r="1761" spans="1:22" hidden="1" x14ac:dyDescent="0.25">
      <c r="A1761" s="31">
        <v>3848</v>
      </c>
      <c r="B1761" s="33" t="s">
        <v>300</v>
      </c>
      <c r="D1761" s="34" t="s">
        <v>301</v>
      </c>
      <c r="E1761" s="35" t="s">
        <v>10</v>
      </c>
      <c r="G1761" s="372" t="e">
        <f>VLOOKUP(N1761,'BANG THAM CHIEU'!C:E,3,0)</f>
        <v>#N/A</v>
      </c>
      <c r="J1761" s="10" t="e">
        <f>VLOOKUP(N1761,'BANG THAM CHIEU'!C:E,2,0)</f>
        <v>#N/A</v>
      </c>
      <c r="L1761" s="594">
        <f t="shared" si="29"/>
        <v>0</v>
      </c>
      <c r="N1761" s="174"/>
      <c r="Q1761" s="122"/>
      <c r="R1761" s="123"/>
      <c r="T1761" s="396"/>
      <c r="V1761"/>
    </row>
    <row r="1762" spans="1:22" hidden="1" x14ac:dyDescent="0.25">
      <c r="A1762" s="31">
        <v>3848</v>
      </c>
      <c r="B1762" s="33" t="s">
        <v>300</v>
      </c>
      <c r="D1762" s="34" t="s">
        <v>301</v>
      </c>
      <c r="E1762" s="35" t="s">
        <v>10</v>
      </c>
      <c r="G1762" s="372" t="e">
        <f>VLOOKUP(N1762,'BANG THAM CHIEU'!C:E,3,0)</f>
        <v>#N/A</v>
      </c>
      <c r="J1762" s="10" t="e">
        <f>VLOOKUP(N1762,'BANG THAM CHIEU'!C:E,2,0)</f>
        <v>#N/A</v>
      </c>
      <c r="L1762" s="594">
        <f t="shared" si="29"/>
        <v>0</v>
      </c>
      <c r="N1762" s="175"/>
      <c r="Q1762" s="122"/>
      <c r="R1762" s="123"/>
      <c r="T1762" s="396"/>
      <c r="V1762"/>
    </row>
    <row r="1763" spans="1:22" hidden="1" x14ac:dyDescent="0.25">
      <c r="A1763" s="31">
        <v>3848</v>
      </c>
      <c r="B1763" s="33" t="s">
        <v>300</v>
      </c>
      <c r="D1763" s="34" t="s">
        <v>301</v>
      </c>
      <c r="E1763" s="35" t="s">
        <v>10</v>
      </c>
      <c r="G1763" s="372" t="e">
        <f>VLOOKUP(N1763,'BANG THAM CHIEU'!C:E,3,0)</f>
        <v>#N/A</v>
      </c>
      <c r="J1763" s="10" t="e">
        <f>VLOOKUP(N1763,'BANG THAM CHIEU'!C:E,2,0)</f>
        <v>#N/A</v>
      </c>
      <c r="L1763" s="594">
        <f t="shared" si="29"/>
        <v>0</v>
      </c>
      <c r="N1763" s="11"/>
      <c r="Q1763" s="122"/>
      <c r="R1763" s="123"/>
      <c r="T1763" s="396"/>
      <c r="V1763"/>
    </row>
    <row r="1764" spans="1:22" ht="15.75" hidden="1" x14ac:dyDescent="0.25">
      <c r="A1764" s="31">
        <v>3848</v>
      </c>
      <c r="B1764" s="33" t="s">
        <v>300</v>
      </c>
      <c r="D1764" s="34" t="s">
        <v>301</v>
      </c>
      <c r="E1764" s="35" t="s">
        <v>10</v>
      </c>
      <c r="G1764" s="372" t="e">
        <f>VLOOKUP(N1764,'BANG THAM CHIEU'!C:E,3,0)</f>
        <v>#N/A</v>
      </c>
      <c r="J1764" s="10" t="e">
        <f>VLOOKUP(N1764,'BANG THAM CHIEU'!C:E,2,0)</f>
        <v>#N/A</v>
      </c>
      <c r="L1764" s="594">
        <f t="shared" si="29"/>
        <v>0</v>
      </c>
      <c r="N1764" s="157"/>
      <c r="Q1764" s="122"/>
      <c r="R1764" s="123"/>
      <c r="T1764" s="396"/>
      <c r="V1764"/>
    </row>
    <row r="1765" spans="1:22" hidden="1" x14ac:dyDescent="0.25">
      <c r="A1765" s="31">
        <v>3848</v>
      </c>
      <c r="B1765" s="33" t="s">
        <v>300</v>
      </c>
      <c r="D1765" s="34" t="s">
        <v>301</v>
      </c>
      <c r="E1765" s="35" t="s">
        <v>10</v>
      </c>
      <c r="G1765" s="372" t="e">
        <f>VLOOKUP(N1765,'BANG THAM CHIEU'!C:E,3,0)</f>
        <v>#N/A</v>
      </c>
      <c r="J1765" s="10" t="e">
        <f>VLOOKUP(N1765,'BANG THAM CHIEU'!C:E,2,0)</f>
        <v>#N/A</v>
      </c>
      <c r="L1765" s="594">
        <f t="shared" si="29"/>
        <v>0</v>
      </c>
      <c r="N1765" s="11"/>
      <c r="Q1765" s="122"/>
      <c r="R1765" s="123"/>
      <c r="T1765" s="396"/>
      <c r="V1765"/>
    </row>
    <row r="1766" spans="1:22" ht="15.75" hidden="1" x14ac:dyDescent="0.25">
      <c r="A1766" s="31">
        <v>3848</v>
      </c>
      <c r="B1766" s="33" t="s">
        <v>300</v>
      </c>
      <c r="D1766" s="34" t="s">
        <v>301</v>
      </c>
      <c r="E1766" s="35" t="s">
        <v>10</v>
      </c>
      <c r="G1766" s="372" t="e">
        <f>VLOOKUP(N1766,'BANG THAM CHIEU'!C:E,3,0)</f>
        <v>#N/A</v>
      </c>
      <c r="J1766" s="10" t="e">
        <f>VLOOKUP(N1766,'BANG THAM CHIEU'!C:E,2,0)</f>
        <v>#N/A</v>
      </c>
      <c r="L1766" s="594">
        <f t="shared" si="29"/>
        <v>0</v>
      </c>
      <c r="N1766" s="157"/>
      <c r="Q1766" s="122"/>
      <c r="R1766" s="123"/>
      <c r="T1766" s="396"/>
      <c r="V1766"/>
    </row>
    <row r="1767" spans="1:22" ht="15.75" hidden="1" x14ac:dyDescent="0.25">
      <c r="A1767" s="31">
        <v>3848</v>
      </c>
      <c r="B1767" s="33" t="s">
        <v>300</v>
      </c>
      <c r="D1767" s="34" t="s">
        <v>301</v>
      </c>
      <c r="E1767" s="35" t="s">
        <v>10</v>
      </c>
      <c r="G1767" s="372" t="e">
        <f>VLOOKUP(N1767,'BANG THAM CHIEU'!C:E,3,0)</f>
        <v>#N/A</v>
      </c>
      <c r="J1767" s="10" t="e">
        <f>VLOOKUP(N1767,'BANG THAM CHIEU'!C:E,2,0)</f>
        <v>#N/A</v>
      </c>
      <c r="L1767" s="594">
        <f t="shared" si="29"/>
        <v>0</v>
      </c>
      <c r="N1767" s="157"/>
      <c r="Q1767" s="122"/>
      <c r="R1767" s="123"/>
      <c r="T1767" s="396"/>
      <c r="V1767"/>
    </row>
    <row r="1768" spans="1:22" hidden="1" x14ac:dyDescent="0.25">
      <c r="A1768" s="31">
        <v>3848</v>
      </c>
      <c r="B1768" s="33" t="s">
        <v>300</v>
      </c>
      <c r="D1768" s="34" t="s">
        <v>301</v>
      </c>
      <c r="E1768" s="35" t="s">
        <v>10</v>
      </c>
      <c r="G1768" s="372" t="e">
        <f>VLOOKUP(N1768,'BANG THAM CHIEU'!C:E,3,0)</f>
        <v>#N/A</v>
      </c>
      <c r="J1768" s="10" t="e">
        <f>VLOOKUP(N1768,'BANG THAM CHIEU'!C:E,2,0)</f>
        <v>#N/A</v>
      </c>
      <c r="L1768" s="594">
        <f t="shared" si="29"/>
        <v>0</v>
      </c>
      <c r="N1768" s="11"/>
      <c r="Q1768" s="122"/>
      <c r="R1768" s="123"/>
      <c r="T1768" s="396"/>
      <c r="V1768"/>
    </row>
    <row r="1769" spans="1:22" hidden="1" x14ac:dyDescent="0.25">
      <c r="A1769" s="31">
        <v>3848</v>
      </c>
      <c r="B1769" s="33" t="s">
        <v>300</v>
      </c>
      <c r="D1769" s="34" t="s">
        <v>301</v>
      </c>
      <c r="E1769" s="35" t="s">
        <v>10</v>
      </c>
      <c r="G1769" s="372" t="e">
        <f>VLOOKUP(N1769,'BANG THAM CHIEU'!C:E,3,0)</f>
        <v>#N/A</v>
      </c>
      <c r="J1769" s="10" t="e">
        <f>VLOOKUP(N1769,'BANG THAM CHIEU'!C:E,2,0)</f>
        <v>#N/A</v>
      </c>
      <c r="L1769" s="594">
        <f t="shared" si="29"/>
        <v>0</v>
      </c>
      <c r="N1769" s="151"/>
      <c r="Q1769" s="122"/>
      <c r="R1769" s="123"/>
      <c r="T1769" s="396"/>
      <c r="V1769"/>
    </row>
    <row r="1770" spans="1:22" hidden="1" x14ac:dyDescent="0.25">
      <c r="A1770" s="31">
        <v>3848</v>
      </c>
      <c r="B1770" s="33" t="s">
        <v>300</v>
      </c>
      <c r="D1770" s="34" t="s">
        <v>301</v>
      </c>
      <c r="E1770" s="35" t="s">
        <v>10</v>
      </c>
      <c r="G1770" s="372" t="e">
        <f>VLOOKUP(N1770,'BANG THAM CHIEU'!C:E,3,0)</f>
        <v>#N/A</v>
      </c>
      <c r="J1770" s="10" t="e">
        <f>VLOOKUP(N1770,'BANG THAM CHIEU'!C:E,2,0)</f>
        <v>#N/A</v>
      </c>
      <c r="L1770" s="594">
        <f t="shared" si="29"/>
        <v>0</v>
      </c>
      <c r="N1770" s="151"/>
      <c r="Q1770" s="122"/>
      <c r="R1770" s="123"/>
      <c r="T1770" s="396"/>
      <c r="V1770"/>
    </row>
    <row r="1771" spans="1:22" hidden="1" x14ac:dyDescent="0.25">
      <c r="A1771" s="31">
        <v>3848</v>
      </c>
      <c r="B1771" s="33" t="s">
        <v>300</v>
      </c>
      <c r="D1771" s="34" t="s">
        <v>301</v>
      </c>
      <c r="E1771" s="35" t="s">
        <v>10</v>
      </c>
      <c r="G1771" s="372" t="e">
        <f>VLOOKUP(N1771,'BANG THAM CHIEU'!C:E,3,0)</f>
        <v>#N/A</v>
      </c>
      <c r="J1771" s="10" t="e">
        <f>VLOOKUP(N1771,'BANG THAM CHIEU'!C:E,2,0)</f>
        <v>#N/A</v>
      </c>
      <c r="L1771" s="594">
        <f t="shared" si="29"/>
        <v>0</v>
      </c>
      <c r="N1771" s="11"/>
      <c r="Q1771" s="122"/>
      <c r="R1771" s="123"/>
      <c r="T1771" s="396"/>
      <c r="V1771"/>
    </row>
    <row r="1772" spans="1:22" ht="15.75" hidden="1" x14ac:dyDescent="0.25">
      <c r="A1772" s="31">
        <v>3848</v>
      </c>
      <c r="B1772" s="33" t="s">
        <v>300</v>
      </c>
      <c r="D1772" s="34" t="s">
        <v>301</v>
      </c>
      <c r="E1772" s="35" t="s">
        <v>10</v>
      </c>
      <c r="G1772" s="399" t="e">
        <f>VLOOKUP(N1772,'BANG THAM CHIEU'!C:E,3,0)</f>
        <v>#N/A</v>
      </c>
      <c r="J1772" s="10" t="e">
        <f>VLOOKUP(N1772,'BANG THAM CHIEU'!C:E,2,0)</f>
        <v>#N/A</v>
      </c>
      <c r="L1772" s="594">
        <f t="shared" ref="L1772:L1835" si="30">K1772/23206</f>
        <v>0</v>
      </c>
      <c r="N1772" s="157"/>
      <c r="Q1772" s="122"/>
      <c r="R1772" s="123"/>
      <c r="T1772" s="396"/>
      <c r="V1772"/>
    </row>
    <row r="1773" spans="1:22" ht="15.75" hidden="1" x14ac:dyDescent="0.25">
      <c r="A1773" s="31">
        <v>3848</v>
      </c>
      <c r="B1773" s="33" t="s">
        <v>300</v>
      </c>
      <c r="D1773" s="34" t="s">
        <v>301</v>
      </c>
      <c r="E1773" s="35" t="s">
        <v>10</v>
      </c>
      <c r="G1773" s="372" t="e">
        <f>VLOOKUP(N1773,'BANG THAM CHIEU'!C:E,3,0)</f>
        <v>#N/A</v>
      </c>
      <c r="J1773" s="10" t="e">
        <f>VLOOKUP(N1773,'BANG THAM CHIEU'!C:E,2,0)</f>
        <v>#N/A</v>
      </c>
      <c r="L1773" s="594">
        <f t="shared" si="30"/>
        <v>0</v>
      </c>
      <c r="N1773" s="157"/>
      <c r="Q1773" s="122"/>
      <c r="R1773" s="123"/>
      <c r="T1773" s="396"/>
      <c r="V1773"/>
    </row>
    <row r="1774" spans="1:22" ht="15.75" hidden="1" x14ac:dyDescent="0.25">
      <c r="A1774" s="31">
        <v>3848</v>
      </c>
      <c r="B1774" s="33" t="s">
        <v>300</v>
      </c>
      <c r="D1774" s="34" t="s">
        <v>301</v>
      </c>
      <c r="E1774" s="35" t="s">
        <v>10</v>
      </c>
      <c r="G1774" s="372" t="e">
        <f>VLOOKUP(N1774,'BANG THAM CHIEU'!C:E,3,0)</f>
        <v>#N/A</v>
      </c>
      <c r="J1774" s="10" t="e">
        <f>VLOOKUP(N1774,'BANG THAM CHIEU'!C:E,2,0)</f>
        <v>#N/A</v>
      </c>
      <c r="L1774" s="594">
        <f t="shared" si="30"/>
        <v>0</v>
      </c>
      <c r="N1774" s="157"/>
      <c r="Q1774" s="122"/>
      <c r="R1774" s="123"/>
      <c r="T1774" s="396"/>
      <c r="V1774"/>
    </row>
    <row r="1775" spans="1:22" ht="15.75" hidden="1" x14ac:dyDescent="0.25">
      <c r="A1775" s="31">
        <v>3848</v>
      </c>
      <c r="B1775" s="33" t="s">
        <v>300</v>
      </c>
      <c r="D1775" s="34" t="s">
        <v>301</v>
      </c>
      <c r="E1775" s="35" t="s">
        <v>10</v>
      </c>
      <c r="G1775" s="372" t="e">
        <f>VLOOKUP(N1775,'BANG THAM CHIEU'!C:E,3,0)</f>
        <v>#N/A</v>
      </c>
      <c r="J1775" s="10" t="e">
        <f>VLOOKUP(N1775,'BANG THAM CHIEU'!C:E,2,0)</f>
        <v>#N/A</v>
      </c>
      <c r="L1775" s="594">
        <f t="shared" si="30"/>
        <v>0</v>
      </c>
      <c r="N1775" s="157"/>
      <c r="Q1775" s="122"/>
      <c r="R1775" s="123"/>
      <c r="T1775" s="396"/>
      <c r="V1775"/>
    </row>
    <row r="1776" spans="1:22" hidden="1" x14ac:dyDescent="0.25">
      <c r="A1776" s="31">
        <v>3848</v>
      </c>
      <c r="B1776" s="33" t="s">
        <v>300</v>
      </c>
      <c r="D1776" s="34" t="s">
        <v>301</v>
      </c>
      <c r="E1776" s="35" t="s">
        <v>10</v>
      </c>
      <c r="G1776" s="372" t="e">
        <f>VLOOKUP(N1776,'BANG THAM CHIEU'!C:E,3,0)</f>
        <v>#N/A</v>
      </c>
      <c r="J1776" s="10" t="e">
        <f>VLOOKUP(N1776,'BANG THAM CHIEU'!C:E,2,0)</f>
        <v>#N/A</v>
      </c>
      <c r="L1776" s="594">
        <f t="shared" si="30"/>
        <v>0</v>
      </c>
      <c r="N1776" s="33"/>
      <c r="Q1776" s="122"/>
      <c r="R1776" s="123"/>
      <c r="T1776" s="396"/>
      <c r="V1776"/>
    </row>
    <row r="1777" spans="1:22" hidden="1" x14ac:dyDescent="0.25">
      <c r="A1777" s="31">
        <v>3848</v>
      </c>
      <c r="B1777" s="33" t="s">
        <v>300</v>
      </c>
      <c r="D1777" s="34" t="s">
        <v>301</v>
      </c>
      <c r="E1777" s="35" t="s">
        <v>10</v>
      </c>
      <c r="G1777" s="372" t="e">
        <f>VLOOKUP(N1777,'BANG THAM CHIEU'!C:E,3,0)</f>
        <v>#N/A</v>
      </c>
      <c r="J1777" s="10" t="e">
        <f>VLOOKUP(N1777,'BANG THAM CHIEU'!C:E,2,0)</f>
        <v>#N/A</v>
      </c>
      <c r="L1777" s="594">
        <f t="shared" si="30"/>
        <v>0</v>
      </c>
      <c r="N1777" s="31"/>
      <c r="Q1777" s="122"/>
      <c r="R1777" s="123"/>
      <c r="T1777" s="396"/>
      <c r="V1777"/>
    </row>
    <row r="1778" spans="1:22" hidden="1" x14ac:dyDescent="0.25">
      <c r="A1778" s="31">
        <v>3848</v>
      </c>
      <c r="B1778" s="33" t="s">
        <v>300</v>
      </c>
      <c r="D1778" s="34" t="s">
        <v>301</v>
      </c>
      <c r="E1778" s="35" t="s">
        <v>10</v>
      </c>
      <c r="G1778" s="372" t="e">
        <f>VLOOKUP(N1778,'BANG THAM CHIEU'!C:E,3,0)</f>
        <v>#N/A</v>
      </c>
      <c r="J1778" s="10" t="e">
        <f>VLOOKUP(N1778,'BANG THAM CHIEU'!C:E,2,0)</f>
        <v>#N/A</v>
      </c>
      <c r="L1778" s="594">
        <f t="shared" si="30"/>
        <v>0</v>
      </c>
      <c r="N1778" s="31"/>
      <c r="Q1778" s="122"/>
      <c r="R1778" s="123"/>
      <c r="T1778" s="396"/>
      <c r="V1778"/>
    </row>
    <row r="1779" spans="1:22" hidden="1" x14ac:dyDescent="0.25">
      <c r="A1779" s="31">
        <v>3848</v>
      </c>
      <c r="B1779" s="33" t="s">
        <v>300</v>
      </c>
      <c r="D1779" s="34" t="s">
        <v>301</v>
      </c>
      <c r="E1779" s="35" t="s">
        <v>10</v>
      </c>
      <c r="G1779" s="372" t="e">
        <f>VLOOKUP(N1779,'BANG THAM CHIEU'!C:E,3,0)</f>
        <v>#N/A</v>
      </c>
      <c r="J1779" s="10" t="e">
        <f>VLOOKUP(N1779,'BANG THAM CHIEU'!C:E,2,0)</f>
        <v>#N/A</v>
      </c>
      <c r="L1779" s="594">
        <f t="shared" si="30"/>
        <v>0</v>
      </c>
      <c r="N1779" s="31"/>
      <c r="Q1779" s="122"/>
      <c r="R1779" s="123"/>
      <c r="T1779" s="396"/>
      <c r="V1779"/>
    </row>
    <row r="1780" spans="1:22" ht="15.75" hidden="1" x14ac:dyDescent="0.25">
      <c r="A1780" s="31">
        <v>3848</v>
      </c>
      <c r="B1780" s="33" t="s">
        <v>300</v>
      </c>
      <c r="D1780" s="34" t="s">
        <v>301</v>
      </c>
      <c r="E1780" s="35" t="s">
        <v>10</v>
      </c>
      <c r="G1780" s="372" t="e">
        <f>VLOOKUP(N1780,'BANG THAM CHIEU'!C:E,3,0)</f>
        <v>#N/A</v>
      </c>
      <c r="J1780" s="10" t="e">
        <f>VLOOKUP(N1780,'BANG THAM CHIEU'!C:E,2,0)</f>
        <v>#N/A</v>
      </c>
      <c r="L1780" s="594">
        <f t="shared" si="30"/>
        <v>0</v>
      </c>
      <c r="N1780" s="157"/>
      <c r="Q1780" s="122"/>
      <c r="R1780" s="123"/>
      <c r="T1780" s="396"/>
      <c r="V1780"/>
    </row>
    <row r="1781" spans="1:22" hidden="1" x14ac:dyDescent="0.25">
      <c r="A1781" s="31">
        <v>3848</v>
      </c>
      <c r="B1781" s="33" t="s">
        <v>300</v>
      </c>
      <c r="D1781" s="34" t="s">
        <v>301</v>
      </c>
      <c r="E1781" s="35" t="s">
        <v>10</v>
      </c>
      <c r="G1781" s="372" t="e">
        <f>VLOOKUP(N1781,'BANG THAM CHIEU'!C:E,3,0)</f>
        <v>#N/A</v>
      </c>
      <c r="J1781" s="10" t="e">
        <f>VLOOKUP(N1781,'BANG THAM CHIEU'!C:E,2,0)</f>
        <v>#N/A</v>
      </c>
      <c r="L1781" s="594">
        <f t="shared" si="30"/>
        <v>0</v>
      </c>
      <c r="N1781" s="31"/>
      <c r="Q1781" s="122"/>
      <c r="R1781" s="123"/>
      <c r="T1781" s="396"/>
      <c r="V1781"/>
    </row>
    <row r="1782" spans="1:22" hidden="1" x14ac:dyDescent="0.25">
      <c r="A1782" s="31">
        <v>3848</v>
      </c>
      <c r="B1782" s="33" t="s">
        <v>300</v>
      </c>
      <c r="D1782" s="34" t="s">
        <v>301</v>
      </c>
      <c r="E1782" s="35" t="s">
        <v>10</v>
      </c>
      <c r="G1782" s="399" t="e">
        <f>VLOOKUP(N1782,'BANG THAM CHIEU'!C:E,3,0)</f>
        <v>#N/A</v>
      </c>
      <c r="J1782" s="10" t="e">
        <f>VLOOKUP(N1782,'BANG THAM CHIEU'!C:E,2,0)</f>
        <v>#N/A</v>
      </c>
      <c r="L1782" s="594">
        <f t="shared" si="30"/>
        <v>0</v>
      </c>
      <c r="N1782" s="31"/>
      <c r="Q1782" s="122"/>
      <c r="R1782" s="123"/>
      <c r="T1782" s="396"/>
      <c r="V1782"/>
    </row>
    <row r="1783" spans="1:22" ht="15.75" hidden="1" x14ac:dyDescent="0.25">
      <c r="A1783" s="31">
        <v>3848</v>
      </c>
      <c r="B1783" s="33" t="s">
        <v>300</v>
      </c>
      <c r="D1783" s="34" t="s">
        <v>301</v>
      </c>
      <c r="E1783" s="35" t="s">
        <v>10</v>
      </c>
      <c r="G1783" s="372" t="e">
        <f>VLOOKUP(N1783,'BANG THAM CHIEU'!C:E,3,0)</f>
        <v>#N/A</v>
      </c>
      <c r="J1783" s="10" t="e">
        <f>VLOOKUP(N1783,'BANG THAM CHIEU'!C:E,2,0)</f>
        <v>#N/A</v>
      </c>
      <c r="L1783" s="594">
        <f t="shared" si="30"/>
        <v>0</v>
      </c>
      <c r="N1783" s="157"/>
      <c r="Q1783" s="122"/>
      <c r="R1783" s="123"/>
      <c r="T1783" s="396"/>
      <c r="V1783"/>
    </row>
    <row r="1784" spans="1:22" hidden="1" x14ac:dyDescent="0.25">
      <c r="A1784" s="31">
        <v>3848</v>
      </c>
      <c r="B1784" s="33" t="s">
        <v>300</v>
      </c>
      <c r="D1784" s="34" t="s">
        <v>301</v>
      </c>
      <c r="E1784" s="35" t="s">
        <v>10</v>
      </c>
      <c r="G1784" s="372" t="e">
        <f>VLOOKUP(N1784,'BANG THAM CHIEU'!C:E,3,0)</f>
        <v>#N/A</v>
      </c>
      <c r="J1784" s="10" t="e">
        <f>VLOOKUP(N1784,'BANG THAM CHIEU'!C:E,2,0)</f>
        <v>#N/A</v>
      </c>
      <c r="L1784" s="594">
        <f t="shared" si="30"/>
        <v>0</v>
      </c>
      <c r="N1784" s="31"/>
      <c r="Q1784" s="122"/>
      <c r="R1784" s="123"/>
      <c r="T1784" s="396"/>
      <c r="V1784"/>
    </row>
    <row r="1785" spans="1:22" hidden="1" x14ac:dyDescent="0.25">
      <c r="A1785" s="31">
        <v>3848</v>
      </c>
      <c r="B1785" s="33" t="s">
        <v>300</v>
      </c>
      <c r="D1785" s="34" t="s">
        <v>301</v>
      </c>
      <c r="E1785" s="35" t="s">
        <v>10</v>
      </c>
      <c r="G1785" s="372" t="e">
        <f>VLOOKUP(N1785,'BANG THAM CHIEU'!C:E,3,0)</f>
        <v>#N/A</v>
      </c>
      <c r="J1785" s="10" t="e">
        <f>VLOOKUP(N1785,'BANG THAM CHIEU'!C:E,2,0)</f>
        <v>#N/A</v>
      </c>
      <c r="L1785" s="594">
        <f t="shared" si="30"/>
        <v>0</v>
      </c>
      <c r="N1785" s="151"/>
      <c r="Q1785" s="122"/>
      <c r="R1785" s="123"/>
      <c r="T1785" s="396"/>
      <c r="V1785"/>
    </row>
    <row r="1786" spans="1:22" hidden="1" x14ac:dyDescent="0.25">
      <c r="A1786" s="31">
        <v>3848</v>
      </c>
      <c r="B1786" s="33" t="s">
        <v>300</v>
      </c>
      <c r="D1786" s="34" t="s">
        <v>301</v>
      </c>
      <c r="E1786" s="35" t="s">
        <v>10</v>
      </c>
      <c r="G1786" s="372" t="e">
        <f>VLOOKUP(N1786,'BANG THAM CHIEU'!C:E,3,0)</f>
        <v>#N/A</v>
      </c>
      <c r="J1786" s="10" t="e">
        <f>VLOOKUP(N1786,'BANG THAM CHIEU'!C:E,2,0)</f>
        <v>#N/A</v>
      </c>
      <c r="L1786" s="594">
        <f t="shared" si="30"/>
        <v>0</v>
      </c>
      <c r="N1786" s="151"/>
      <c r="Q1786" s="122"/>
      <c r="R1786" s="123"/>
      <c r="T1786" s="396"/>
      <c r="V1786"/>
    </row>
    <row r="1787" spans="1:22" hidden="1" x14ac:dyDescent="0.25">
      <c r="A1787" s="31">
        <v>3848</v>
      </c>
      <c r="B1787" s="33" t="s">
        <v>300</v>
      </c>
      <c r="D1787" s="34" t="s">
        <v>301</v>
      </c>
      <c r="E1787" s="35" t="s">
        <v>10</v>
      </c>
      <c r="G1787" s="372" t="e">
        <f>VLOOKUP(N1787,'BANG THAM CHIEU'!C:E,3,0)</f>
        <v>#N/A</v>
      </c>
      <c r="J1787" s="10" t="e">
        <f>VLOOKUP(N1787,'BANG THAM CHIEU'!C:E,2,0)</f>
        <v>#N/A</v>
      </c>
      <c r="L1787" s="594">
        <f t="shared" si="30"/>
        <v>0</v>
      </c>
      <c r="N1787" s="31"/>
      <c r="Q1787" s="122"/>
      <c r="R1787" s="123"/>
      <c r="T1787" s="396"/>
      <c r="V1787"/>
    </row>
    <row r="1788" spans="1:22" hidden="1" x14ac:dyDescent="0.25">
      <c r="A1788" s="31">
        <v>3848</v>
      </c>
      <c r="B1788" s="33" t="s">
        <v>300</v>
      </c>
      <c r="D1788" s="34" t="s">
        <v>301</v>
      </c>
      <c r="E1788" s="35" t="s">
        <v>10</v>
      </c>
      <c r="G1788" s="372" t="e">
        <f>VLOOKUP(N1788,'BANG THAM CHIEU'!C:E,3,0)</f>
        <v>#N/A</v>
      </c>
      <c r="J1788" s="10" t="e">
        <f>VLOOKUP(N1788,'BANG THAM CHIEU'!C:E,2,0)</f>
        <v>#N/A</v>
      </c>
      <c r="L1788" s="594">
        <f t="shared" si="30"/>
        <v>0</v>
      </c>
      <c r="N1788" s="33"/>
      <c r="Q1788" s="122"/>
      <c r="R1788" s="123"/>
      <c r="T1788" s="396"/>
      <c r="V1788"/>
    </row>
    <row r="1789" spans="1:22" hidden="1" x14ac:dyDescent="0.25">
      <c r="A1789" s="31">
        <v>3848</v>
      </c>
      <c r="B1789" s="33" t="s">
        <v>300</v>
      </c>
      <c r="D1789" s="34" t="s">
        <v>301</v>
      </c>
      <c r="E1789" s="35" t="s">
        <v>10</v>
      </c>
      <c r="G1789" s="372" t="e">
        <f>VLOOKUP(N1789,'BANG THAM CHIEU'!C:E,3,0)</f>
        <v>#N/A</v>
      </c>
      <c r="J1789" s="10" t="e">
        <f>VLOOKUP(N1789,'BANG THAM CHIEU'!C:E,2,0)</f>
        <v>#N/A</v>
      </c>
      <c r="L1789" s="594">
        <f t="shared" si="30"/>
        <v>0</v>
      </c>
      <c r="N1789" s="31"/>
      <c r="Q1789" s="122"/>
      <c r="R1789" s="123"/>
      <c r="T1789" s="396"/>
      <c r="V1789"/>
    </row>
    <row r="1790" spans="1:22" ht="15.75" hidden="1" x14ac:dyDescent="0.25">
      <c r="A1790" s="31">
        <v>3848</v>
      </c>
      <c r="B1790" s="33" t="s">
        <v>300</v>
      </c>
      <c r="D1790" s="34" t="s">
        <v>301</v>
      </c>
      <c r="E1790" s="35" t="s">
        <v>10</v>
      </c>
      <c r="G1790" s="372" t="e">
        <f>VLOOKUP(N1790,'BANG THAM CHIEU'!C:E,3,0)</f>
        <v>#N/A</v>
      </c>
      <c r="J1790" s="10" t="e">
        <f>VLOOKUP(N1790,'BANG THAM CHIEU'!C:E,2,0)</f>
        <v>#N/A</v>
      </c>
      <c r="L1790" s="594">
        <f t="shared" si="30"/>
        <v>0</v>
      </c>
      <c r="N1790" s="157"/>
      <c r="Q1790" s="122"/>
      <c r="R1790" s="123"/>
      <c r="T1790" s="396"/>
      <c r="V1790"/>
    </row>
    <row r="1791" spans="1:22" hidden="1" x14ac:dyDescent="0.25">
      <c r="A1791" s="31">
        <v>3848</v>
      </c>
      <c r="B1791" s="33" t="s">
        <v>300</v>
      </c>
      <c r="D1791" s="34" t="s">
        <v>301</v>
      </c>
      <c r="E1791" s="35" t="s">
        <v>10</v>
      </c>
      <c r="G1791" s="372" t="e">
        <f>VLOOKUP(N1791,'BANG THAM CHIEU'!C:E,3,0)</f>
        <v>#N/A</v>
      </c>
      <c r="J1791" s="10" t="e">
        <f>VLOOKUP(N1791,'BANG THAM CHIEU'!C:E,2,0)</f>
        <v>#N/A</v>
      </c>
      <c r="L1791" s="594">
        <f t="shared" si="30"/>
        <v>0</v>
      </c>
      <c r="N1791" s="33"/>
      <c r="Q1791" s="122"/>
      <c r="R1791" s="123"/>
      <c r="T1791" s="396"/>
      <c r="V1791"/>
    </row>
    <row r="1792" spans="1:22" hidden="1" x14ac:dyDescent="0.25">
      <c r="A1792" s="31">
        <v>3848</v>
      </c>
      <c r="B1792" s="33" t="s">
        <v>300</v>
      </c>
      <c r="D1792" s="34" t="s">
        <v>301</v>
      </c>
      <c r="E1792" s="35" t="s">
        <v>10</v>
      </c>
      <c r="G1792" s="372" t="e">
        <f>VLOOKUP(N1792,'BANG THAM CHIEU'!C:E,3,0)</f>
        <v>#N/A</v>
      </c>
      <c r="J1792" s="10" t="e">
        <f>VLOOKUP(N1792,'BANG THAM CHIEU'!C:E,2,0)</f>
        <v>#N/A</v>
      </c>
      <c r="L1792" s="594">
        <f t="shared" si="30"/>
        <v>0</v>
      </c>
      <c r="N1792" s="31"/>
      <c r="Q1792" s="122"/>
      <c r="R1792" s="123"/>
      <c r="T1792" s="396"/>
      <c r="V1792"/>
    </row>
    <row r="1793" spans="1:22" ht="15.75" hidden="1" x14ac:dyDescent="0.25">
      <c r="A1793" s="31">
        <v>3848</v>
      </c>
      <c r="B1793" s="33" t="s">
        <v>300</v>
      </c>
      <c r="D1793" s="34" t="s">
        <v>301</v>
      </c>
      <c r="E1793" s="35" t="s">
        <v>10</v>
      </c>
      <c r="G1793" s="372" t="e">
        <f>VLOOKUP(N1793,'BANG THAM CHIEU'!C:E,3,0)</f>
        <v>#N/A</v>
      </c>
      <c r="J1793" s="10" t="e">
        <f>VLOOKUP(N1793,'BANG THAM CHIEU'!C:E,2,0)</f>
        <v>#N/A</v>
      </c>
      <c r="L1793" s="594">
        <f t="shared" si="30"/>
        <v>0</v>
      </c>
      <c r="N1793" s="157"/>
      <c r="Q1793" s="122"/>
      <c r="R1793" s="123"/>
      <c r="T1793" s="396"/>
      <c r="V1793"/>
    </row>
    <row r="1794" spans="1:22" hidden="1" x14ac:dyDescent="0.25">
      <c r="A1794" s="31">
        <v>3848</v>
      </c>
      <c r="B1794" s="33" t="s">
        <v>300</v>
      </c>
      <c r="D1794" s="34" t="s">
        <v>301</v>
      </c>
      <c r="E1794" s="35" t="s">
        <v>10</v>
      </c>
      <c r="G1794" s="372" t="e">
        <f>VLOOKUP(N1794,'BANG THAM CHIEU'!C:E,3,0)</f>
        <v>#N/A</v>
      </c>
      <c r="J1794" s="10" t="e">
        <f>VLOOKUP(N1794,'BANG THAM CHIEU'!C:E,2,0)</f>
        <v>#N/A</v>
      </c>
      <c r="L1794" s="594">
        <f t="shared" si="30"/>
        <v>0</v>
      </c>
      <c r="N1794" s="33"/>
      <c r="Q1794" s="122"/>
      <c r="R1794" s="123"/>
      <c r="T1794" s="396"/>
      <c r="V1794"/>
    </row>
    <row r="1795" spans="1:22" ht="16.5" hidden="1" customHeight="1" x14ac:dyDescent="0.25">
      <c r="A1795" s="31">
        <v>3848</v>
      </c>
      <c r="B1795" s="33" t="s">
        <v>300</v>
      </c>
      <c r="D1795" s="34" t="s">
        <v>301</v>
      </c>
      <c r="E1795" s="35" t="s">
        <v>10</v>
      </c>
      <c r="G1795" s="372" t="e">
        <f>VLOOKUP(N1795,'BANG THAM CHIEU'!C:E,3,0)</f>
        <v>#N/A</v>
      </c>
      <c r="J1795" s="10" t="e">
        <f>VLOOKUP(N1795,'BANG THAM CHIEU'!C:E,2,0)</f>
        <v>#N/A</v>
      </c>
      <c r="L1795" s="594">
        <f t="shared" si="30"/>
        <v>0</v>
      </c>
      <c r="N1795" s="33"/>
      <c r="Q1795" s="122"/>
      <c r="R1795" s="123"/>
      <c r="T1795" s="396"/>
      <c r="V1795"/>
    </row>
    <row r="1796" spans="1:22" hidden="1" x14ac:dyDescent="0.25">
      <c r="A1796" s="31">
        <v>3848</v>
      </c>
      <c r="B1796" s="33" t="s">
        <v>300</v>
      </c>
      <c r="D1796" s="34" t="s">
        <v>301</v>
      </c>
      <c r="E1796" s="35" t="s">
        <v>10</v>
      </c>
      <c r="G1796" s="372" t="e">
        <f>VLOOKUP(N1796,'BANG THAM CHIEU'!C:E,3,0)</f>
        <v>#N/A</v>
      </c>
      <c r="J1796" s="10" t="e">
        <f>VLOOKUP(N1796,'BANG THAM CHIEU'!C:E,2,0)</f>
        <v>#N/A</v>
      </c>
      <c r="L1796" s="594">
        <f t="shared" si="30"/>
        <v>0</v>
      </c>
      <c r="N1796" s="33"/>
      <c r="Q1796" s="122"/>
      <c r="R1796" s="123"/>
      <c r="T1796" s="396"/>
      <c r="V1796"/>
    </row>
    <row r="1797" spans="1:22" hidden="1" x14ac:dyDescent="0.25">
      <c r="A1797" s="31">
        <v>3848</v>
      </c>
      <c r="B1797" s="33" t="s">
        <v>300</v>
      </c>
      <c r="D1797" s="34" t="s">
        <v>301</v>
      </c>
      <c r="E1797" s="35" t="s">
        <v>10</v>
      </c>
      <c r="G1797" s="372" t="e">
        <f>VLOOKUP(N1797,'BANG THAM CHIEU'!C:E,3,0)</f>
        <v>#N/A</v>
      </c>
      <c r="J1797" s="10" t="e">
        <f>VLOOKUP(N1797,'BANG THAM CHIEU'!C:E,2,0)</f>
        <v>#N/A</v>
      </c>
      <c r="L1797" s="594">
        <f t="shared" si="30"/>
        <v>0</v>
      </c>
      <c r="N1797" s="31"/>
      <c r="Q1797" s="122"/>
      <c r="R1797" s="123"/>
      <c r="T1797" s="396"/>
      <c r="V1797"/>
    </row>
    <row r="1798" spans="1:22" hidden="1" x14ac:dyDescent="0.25">
      <c r="A1798" s="31">
        <v>3848</v>
      </c>
      <c r="B1798" s="33" t="s">
        <v>300</v>
      </c>
      <c r="D1798" s="34" t="s">
        <v>301</v>
      </c>
      <c r="E1798" s="35" t="s">
        <v>10</v>
      </c>
      <c r="G1798" s="372" t="e">
        <f>VLOOKUP(N1798,'BANG THAM CHIEU'!C:E,3,0)</f>
        <v>#N/A</v>
      </c>
      <c r="J1798" s="10" t="e">
        <f>VLOOKUP(N1798,'BANG THAM CHIEU'!C:E,2,0)</f>
        <v>#N/A</v>
      </c>
      <c r="L1798" s="594">
        <f t="shared" si="30"/>
        <v>0</v>
      </c>
      <c r="N1798" s="31"/>
      <c r="Q1798" s="122"/>
      <c r="R1798" s="123"/>
      <c r="T1798" s="396"/>
      <c r="V1798"/>
    </row>
    <row r="1799" spans="1:22" hidden="1" x14ac:dyDescent="0.25">
      <c r="A1799" s="31">
        <v>3848</v>
      </c>
      <c r="B1799" s="33" t="s">
        <v>300</v>
      </c>
      <c r="D1799" s="34" t="s">
        <v>301</v>
      </c>
      <c r="E1799" s="35" t="s">
        <v>10</v>
      </c>
      <c r="G1799" s="372" t="e">
        <f>VLOOKUP(N1799,'BANG THAM CHIEU'!C:E,3,0)</f>
        <v>#N/A</v>
      </c>
      <c r="J1799" s="10" t="e">
        <f>VLOOKUP(N1799,'BANG THAM CHIEU'!C:E,2,0)</f>
        <v>#N/A</v>
      </c>
      <c r="L1799" s="594">
        <f t="shared" si="30"/>
        <v>0</v>
      </c>
      <c r="N1799" s="31"/>
      <c r="Q1799" s="122"/>
      <c r="R1799" s="123"/>
      <c r="T1799" s="396"/>
      <c r="V1799"/>
    </row>
    <row r="1800" spans="1:22" hidden="1" x14ac:dyDescent="0.25">
      <c r="A1800" s="31">
        <v>3848</v>
      </c>
      <c r="B1800" s="33" t="s">
        <v>300</v>
      </c>
      <c r="D1800" s="34" t="s">
        <v>301</v>
      </c>
      <c r="E1800" s="35" t="s">
        <v>10</v>
      </c>
      <c r="G1800" s="372" t="e">
        <f>VLOOKUP(N1800,'BANG THAM CHIEU'!C:E,3,0)</f>
        <v>#N/A</v>
      </c>
      <c r="J1800" s="10" t="e">
        <f>VLOOKUP(N1800,'BANG THAM CHIEU'!C:E,2,0)</f>
        <v>#N/A</v>
      </c>
      <c r="L1800" s="594">
        <f t="shared" si="30"/>
        <v>0</v>
      </c>
      <c r="N1800" s="31"/>
      <c r="Q1800" s="122"/>
      <c r="R1800" s="123"/>
      <c r="T1800" s="396"/>
      <c r="V1800"/>
    </row>
    <row r="1801" spans="1:22" hidden="1" x14ac:dyDescent="0.25">
      <c r="A1801" s="31">
        <v>3848</v>
      </c>
      <c r="B1801" s="33" t="s">
        <v>300</v>
      </c>
      <c r="D1801" s="34" t="s">
        <v>301</v>
      </c>
      <c r="E1801" s="35" t="s">
        <v>10</v>
      </c>
      <c r="G1801" s="372" t="e">
        <f>VLOOKUP(N1801,'BANG THAM CHIEU'!C:E,3,0)</f>
        <v>#N/A</v>
      </c>
      <c r="J1801" s="10" t="e">
        <f>VLOOKUP(N1801,'BANG THAM CHIEU'!C:E,2,0)</f>
        <v>#N/A</v>
      </c>
      <c r="L1801" s="594">
        <f t="shared" si="30"/>
        <v>0</v>
      </c>
      <c r="N1801" s="31"/>
      <c r="Q1801" s="122"/>
      <c r="R1801" s="123"/>
      <c r="T1801" s="396"/>
      <c r="V1801"/>
    </row>
    <row r="1802" spans="1:22" hidden="1" x14ac:dyDescent="0.25">
      <c r="A1802" s="31">
        <v>3848</v>
      </c>
      <c r="B1802" s="33" t="s">
        <v>300</v>
      </c>
      <c r="D1802" s="34" t="s">
        <v>301</v>
      </c>
      <c r="E1802" s="35" t="s">
        <v>10</v>
      </c>
      <c r="G1802" s="399" t="e">
        <f>VLOOKUP(N1802,'BANG THAM CHIEU'!C:E,3,0)</f>
        <v>#N/A</v>
      </c>
      <c r="J1802" s="10" t="e">
        <f>VLOOKUP(N1802,'BANG THAM CHIEU'!C:E,2,0)</f>
        <v>#N/A</v>
      </c>
      <c r="L1802" s="594">
        <f t="shared" si="30"/>
        <v>0</v>
      </c>
      <c r="N1802" s="31"/>
      <c r="Q1802" s="122"/>
      <c r="R1802" s="123"/>
      <c r="T1802" s="396"/>
      <c r="V1802"/>
    </row>
    <row r="1803" spans="1:22" hidden="1" x14ac:dyDescent="0.25">
      <c r="A1803" s="31">
        <v>3848</v>
      </c>
      <c r="B1803" s="33" t="s">
        <v>300</v>
      </c>
      <c r="D1803" s="34" t="s">
        <v>301</v>
      </c>
      <c r="E1803" s="35" t="s">
        <v>10</v>
      </c>
      <c r="G1803" s="372" t="e">
        <f>VLOOKUP(N1803,'BANG THAM CHIEU'!C:E,3,0)</f>
        <v>#N/A</v>
      </c>
      <c r="J1803" s="10" t="e">
        <f>VLOOKUP(N1803,'BANG THAM CHIEU'!C:E,2,0)</f>
        <v>#N/A</v>
      </c>
      <c r="L1803" s="594">
        <f t="shared" si="30"/>
        <v>0</v>
      </c>
      <c r="N1803" s="31"/>
      <c r="Q1803" s="122"/>
      <c r="R1803" s="123"/>
      <c r="T1803" s="396"/>
      <c r="V1803"/>
    </row>
    <row r="1804" spans="1:22" hidden="1" x14ac:dyDescent="0.25">
      <c r="A1804" s="31">
        <v>3848</v>
      </c>
      <c r="B1804" s="33" t="s">
        <v>300</v>
      </c>
      <c r="D1804" s="34" t="s">
        <v>301</v>
      </c>
      <c r="E1804" s="35" t="s">
        <v>10</v>
      </c>
      <c r="G1804" s="372" t="e">
        <f>VLOOKUP(N1804,'BANG THAM CHIEU'!C:E,3,0)</f>
        <v>#N/A</v>
      </c>
      <c r="J1804" s="10" t="e">
        <f>VLOOKUP(N1804,'BANG THAM CHIEU'!C:E,2,0)</f>
        <v>#N/A</v>
      </c>
      <c r="L1804" s="594">
        <f t="shared" si="30"/>
        <v>0</v>
      </c>
      <c r="N1804" s="11"/>
      <c r="Q1804" s="122"/>
      <c r="R1804" s="123"/>
      <c r="T1804" s="396"/>
      <c r="V1804"/>
    </row>
    <row r="1805" spans="1:22" hidden="1" x14ac:dyDescent="0.25">
      <c r="A1805" s="31">
        <v>3848</v>
      </c>
      <c r="B1805" s="33" t="s">
        <v>300</v>
      </c>
      <c r="D1805" s="34" t="s">
        <v>301</v>
      </c>
      <c r="E1805" s="35" t="s">
        <v>10</v>
      </c>
      <c r="G1805" s="372" t="e">
        <f>VLOOKUP(N1805,'BANG THAM CHIEU'!C:E,3,0)</f>
        <v>#N/A</v>
      </c>
      <c r="J1805" s="10" t="e">
        <f>VLOOKUP(N1805,'BANG THAM CHIEU'!C:E,2,0)</f>
        <v>#N/A</v>
      </c>
      <c r="L1805" s="594">
        <f t="shared" si="30"/>
        <v>0</v>
      </c>
      <c r="N1805" s="11"/>
      <c r="Q1805" s="122"/>
      <c r="R1805" s="123"/>
      <c r="T1805" s="396"/>
      <c r="V1805"/>
    </row>
    <row r="1806" spans="1:22" hidden="1" x14ac:dyDescent="0.25">
      <c r="A1806" s="31">
        <v>3848</v>
      </c>
      <c r="B1806" s="33" t="s">
        <v>300</v>
      </c>
      <c r="D1806" s="34" t="s">
        <v>301</v>
      </c>
      <c r="E1806" s="35" t="s">
        <v>10</v>
      </c>
      <c r="G1806" s="372" t="e">
        <f>VLOOKUP(N1806,'BANG THAM CHIEU'!C:E,3,0)</f>
        <v>#N/A</v>
      </c>
      <c r="J1806" s="10" t="e">
        <f>VLOOKUP(N1806,'BANG THAM CHIEU'!C:E,2,0)</f>
        <v>#N/A</v>
      </c>
      <c r="L1806" s="594">
        <f t="shared" si="30"/>
        <v>0</v>
      </c>
      <c r="N1806" s="11"/>
      <c r="Q1806" s="122"/>
      <c r="R1806" s="123"/>
      <c r="T1806" s="396"/>
      <c r="V1806"/>
    </row>
    <row r="1807" spans="1:22" hidden="1" x14ac:dyDescent="0.25">
      <c r="A1807" s="31">
        <v>3848</v>
      </c>
      <c r="B1807" s="33" t="s">
        <v>300</v>
      </c>
      <c r="D1807" s="34" t="s">
        <v>301</v>
      </c>
      <c r="E1807" s="35" t="s">
        <v>10</v>
      </c>
      <c r="G1807" s="372" t="e">
        <f>VLOOKUP(N1807,'BANG THAM CHIEU'!C:E,3,0)</f>
        <v>#N/A</v>
      </c>
      <c r="J1807" s="10" t="e">
        <f>VLOOKUP(N1807,'BANG THAM CHIEU'!C:E,2,0)</f>
        <v>#N/A</v>
      </c>
      <c r="L1807" s="594">
        <f t="shared" si="30"/>
        <v>0</v>
      </c>
      <c r="N1807" s="11"/>
      <c r="Q1807" s="122"/>
      <c r="R1807" s="123"/>
      <c r="T1807" s="396"/>
      <c r="V1807"/>
    </row>
    <row r="1808" spans="1:22" hidden="1" x14ac:dyDescent="0.25">
      <c r="A1808" s="31">
        <v>3848</v>
      </c>
      <c r="B1808" s="33" t="s">
        <v>300</v>
      </c>
      <c r="D1808" s="34" t="s">
        <v>301</v>
      </c>
      <c r="E1808" s="35" t="s">
        <v>10</v>
      </c>
      <c r="G1808" s="399" t="e">
        <f>VLOOKUP(N1808,'BANG THAM CHIEU'!C:E,3,0)</f>
        <v>#N/A</v>
      </c>
      <c r="J1808" s="10" t="e">
        <f>VLOOKUP(N1808,'BANG THAM CHIEU'!C:E,2,0)</f>
        <v>#N/A</v>
      </c>
      <c r="L1808" s="594">
        <f t="shared" si="30"/>
        <v>0</v>
      </c>
      <c r="N1808" s="11"/>
      <c r="Q1808" s="122"/>
      <c r="R1808" s="123"/>
      <c r="T1808" s="396"/>
      <c r="V1808"/>
    </row>
    <row r="1809" spans="1:22" hidden="1" x14ac:dyDescent="0.25">
      <c r="A1809" s="31">
        <v>3848</v>
      </c>
      <c r="B1809" s="33" t="s">
        <v>300</v>
      </c>
      <c r="D1809" s="34" t="s">
        <v>301</v>
      </c>
      <c r="E1809" s="35" t="s">
        <v>10</v>
      </c>
      <c r="G1809" s="399" t="e">
        <f>VLOOKUP(N1809,'BANG THAM CHIEU'!C:E,3,0)</f>
        <v>#N/A</v>
      </c>
      <c r="J1809" s="10" t="e">
        <f>VLOOKUP(N1809,'BANG THAM CHIEU'!C:E,2,0)</f>
        <v>#N/A</v>
      </c>
      <c r="L1809" s="594">
        <f t="shared" si="30"/>
        <v>0</v>
      </c>
      <c r="N1809" s="11"/>
      <c r="Q1809" s="122"/>
      <c r="R1809" s="123"/>
      <c r="T1809" s="396"/>
      <c r="V1809"/>
    </row>
    <row r="1810" spans="1:22" hidden="1" x14ac:dyDescent="0.25">
      <c r="A1810" s="31">
        <v>3848</v>
      </c>
      <c r="B1810" s="33" t="s">
        <v>300</v>
      </c>
      <c r="D1810" s="34" t="s">
        <v>301</v>
      </c>
      <c r="E1810" s="35" t="s">
        <v>10</v>
      </c>
      <c r="G1810" s="372" t="e">
        <f>VLOOKUP(N1810,'BANG THAM CHIEU'!C:E,3,0)</f>
        <v>#N/A</v>
      </c>
      <c r="J1810" s="10" t="e">
        <f>VLOOKUP(N1810,'BANG THAM CHIEU'!C:E,2,0)</f>
        <v>#N/A</v>
      </c>
      <c r="L1810" s="594">
        <f t="shared" si="30"/>
        <v>0</v>
      </c>
      <c r="N1810" s="31"/>
      <c r="Q1810" s="122"/>
      <c r="R1810" s="123"/>
      <c r="T1810" s="396"/>
      <c r="V1810"/>
    </row>
    <row r="1811" spans="1:22" hidden="1" x14ac:dyDescent="0.25">
      <c r="A1811" s="31">
        <v>3848</v>
      </c>
      <c r="B1811" s="33" t="s">
        <v>300</v>
      </c>
      <c r="D1811" s="34" t="s">
        <v>301</v>
      </c>
      <c r="E1811" s="35" t="s">
        <v>10</v>
      </c>
      <c r="G1811" s="372" t="e">
        <f>VLOOKUP(N1811,'BANG THAM CHIEU'!C:E,3,0)</f>
        <v>#N/A</v>
      </c>
      <c r="J1811" s="10" t="e">
        <f>VLOOKUP(N1811,'BANG THAM CHIEU'!C:E,2,0)</f>
        <v>#N/A</v>
      </c>
      <c r="L1811" s="594">
        <f t="shared" si="30"/>
        <v>0</v>
      </c>
      <c r="N1811" s="11"/>
      <c r="Q1811" s="122"/>
      <c r="R1811" s="123"/>
      <c r="T1811" s="396"/>
      <c r="V1811"/>
    </row>
    <row r="1812" spans="1:22" hidden="1" x14ac:dyDescent="0.25">
      <c r="A1812" s="31">
        <v>3848</v>
      </c>
      <c r="B1812" s="33" t="s">
        <v>300</v>
      </c>
      <c r="D1812" s="34" t="s">
        <v>301</v>
      </c>
      <c r="E1812" s="35" t="s">
        <v>10</v>
      </c>
      <c r="G1812" s="372" t="e">
        <f>VLOOKUP(N1812,'BANG THAM CHIEU'!C:E,3,0)</f>
        <v>#N/A</v>
      </c>
      <c r="J1812" s="10" t="e">
        <f>VLOOKUP(N1812,'BANG THAM CHIEU'!C:E,2,0)</f>
        <v>#N/A</v>
      </c>
      <c r="L1812" s="594">
        <f t="shared" si="30"/>
        <v>0</v>
      </c>
      <c r="N1812" s="11"/>
      <c r="Q1812" s="122"/>
      <c r="R1812" s="123"/>
      <c r="T1812" s="396"/>
      <c r="V1812"/>
    </row>
    <row r="1813" spans="1:22" hidden="1" x14ac:dyDescent="0.25">
      <c r="A1813" s="31">
        <v>3848</v>
      </c>
      <c r="B1813" s="33" t="s">
        <v>300</v>
      </c>
      <c r="D1813" s="34" t="s">
        <v>301</v>
      </c>
      <c r="E1813" s="35" t="s">
        <v>10</v>
      </c>
      <c r="G1813" s="372" t="e">
        <f>VLOOKUP(N1813,'BANG THAM CHIEU'!C:E,3,0)</f>
        <v>#N/A</v>
      </c>
      <c r="J1813" s="10" t="e">
        <f>VLOOKUP(N1813,'BANG THAM CHIEU'!C:E,2,0)</f>
        <v>#N/A</v>
      </c>
      <c r="L1813" s="594">
        <f t="shared" si="30"/>
        <v>0</v>
      </c>
      <c r="N1813" s="11"/>
      <c r="Q1813" s="122"/>
      <c r="R1813" s="123"/>
      <c r="T1813" s="396"/>
      <c r="V1813"/>
    </row>
    <row r="1814" spans="1:22" hidden="1" x14ac:dyDescent="0.25">
      <c r="A1814" s="31">
        <v>3848</v>
      </c>
      <c r="B1814" s="33" t="s">
        <v>300</v>
      </c>
      <c r="D1814" s="34" t="s">
        <v>301</v>
      </c>
      <c r="E1814" s="35" t="s">
        <v>10</v>
      </c>
      <c r="G1814" s="372" t="e">
        <f>VLOOKUP(N1814,'BANG THAM CHIEU'!C:E,3,0)</f>
        <v>#N/A</v>
      </c>
      <c r="J1814" s="10" t="e">
        <f>VLOOKUP(N1814,'BANG THAM CHIEU'!C:E,2,0)</f>
        <v>#N/A</v>
      </c>
      <c r="L1814" s="594">
        <f t="shared" si="30"/>
        <v>0</v>
      </c>
      <c r="N1814" s="11"/>
      <c r="Q1814" s="122"/>
      <c r="R1814" s="123"/>
      <c r="T1814" s="396"/>
      <c r="V1814"/>
    </row>
    <row r="1815" spans="1:22" hidden="1" x14ac:dyDescent="0.25">
      <c r="A1815" s="31">
        <v>3848</v>
      </c>
      <c r="B1815" s="33" t="s">
        <v>300</v>
      </c>
      <c r="D1815" s="34" t="s">
        <v>301</v>
      </c>
      <c r="E1815" s="35" t="s">
        <v>10</v>
      </c>
      <c r="G1815" s="372" t="e">
        <f>VLOOKUP(N1815,'BANG THAM CHIEU'!C:E,3,0)</f>
        <v>#N/A</v>
      </c>
      <c r="J1815" s="10" t="e">
        <f>VLOOKUP(N1815,'BANG THAM CHIEU'!C:E,2,0)</f>
        <v>#N/A</v>
      </c>
      <c r="L1815" s="594">
        <f t="shared" si="30"/>
        <v>0</v>
      </c>
      <c r="N1815" s="11"/>
      <c r="Q1815" s="122"/>
      <c r="R1815" s="123"/>
      <c r="T1815" s="396"/>
      <c r="V1815"/>
    </row>
    <row r="1816" spans="1:22" hidden="1" x14ac:dyDescent="0.25">
      <c r="A1816" s="31">
        <v>3848</v>
      </c>
      <c r="B1816" s="33" t="s">
        <v>300</v>
      </c>
      <c r="D1816" s="34" t="s">
        <v>301</v>
      </c>
      <c r="E1816" s="35" t="s">
        <v>10</v>
      </c>
      <c r="G1816" s="372" t="e">
        <f>VLOOKUP(N1816,'BANG THAM CHIEU'!C:E,3,0)</f>
        <v>#N/A</v>
      </c>
      <c r="J1816" s="10" t="e">
        <f>VLOOKUP(N1816,'BANG THAM CHIEU'!C:E,2,0)</f>
        <v>#N/A</v>
      </c>
      <c r="L1816" s="594">
        <f t="shared" si="30"/>
        <v>0</v>
      </c>
      <c r="N1816" s="11"/>
      <c r="Q1816" s="122"/>
      <c r="R1816" s="123"/>
      <c r="T1816" s="396"/>
      <c r="V1816"/>
    </row>
    <row r="1817" spans="1:22" hidden="1" x14ac:dyDescent="0.25">
      <c r="A1817" s="31">
        <v>3848</v>
      </c>
      <c r="B1817" s="33" t="s">
        <v>300</v>
      </c>
      <c r="D1817" s="34" t="s">
        <v>301</v>
      </c>
      <c r="E1817" s="35" t="s">
        <v>10</v>
      </c>
      <c r="G1817" s="372" t="e">
        <f>VLOOKUP(N1817,'BANG THAM CHIEU'!C:E,3,0)</f>
        <v>#N/A</v>
      </c>
      <c r="J1817" s="10" t="e">
        <f>VLOOKUP(N1817,'BANG THAM CHIEU'!C:E,2,0)</f>
        <v>#N/A</v>
      </c>
      <c r="L1817" s="594">
        <f t="shared" si="30"/>
        <v>0</v>
      </c>
      <c r="N1817" s="31"/>
      <c r="Q1817" s="122"/>
      <c r="R1817" s="123"/>
      <c r="T1817" s="396"/>
      <c r="V1817"/>
    </row>
    <row r="1818" spans="1:22" hidden="1" x14ac:dyDescent="0.25">
      <c r="A1818" s="31">
        <v>3848</v>
      </c>
      <c r="B1818" s="33" t="s">
        <v>300</v>
      </c>
      <c r="D1818" s="34" t="s">
        <v>301</v>
      </c>
      <c r="E1818" s="35" t="s">
        <v>10</v>
      </c>
      <c r="G1818" s="372" t="e">
        <f>VLOOKUP(N1818,'BANG THAM CHIEU'!C:E,3,0)</f>
        <v>#N/A</v>
      </c>
      <c r="J1818" s="10" t="e">
        <f>VLOOKUP(N1818,'BANG THAM CHIEU'!C:E,2,0)</f>
        <v>#N/A</v>
      </c>
      <c r="L1818" s="594">
        <f t="shared" si="30"/>
        <v>0</v>
      </c>
      <c r="N1818" s="11"/>
      <c r="Q1818" s="122"/>
      <c r="R1818" s="123"/>
      <c r="T1818" s="396"/>
      <c r="V1818"/>
    </row>
    <row r="1819" spans="1:22" hidden="1" x14ac:dyDescent="0.25">
      <c r="A1819" s="31">
        <v>3848</v>
      </c>
      <c r="B1819" s="33" t="s">
        <v>300</v>
      </c>
      <c r="D1819" s="34" t="s">
        <v>301</v>
      </c>
      <c r="E1819" s="35" t="s">
        <v>10</v>
      </c>
      <c r="G1819" s="372" t="e">
        <f>VLOOKUP(N1819,'BANG THAM CHIEU'!C:E,3,0)</f>
        <v>#N/A</v>
      </c>
      <c r="J1819" s="10" t="e">
        <f>VLOOKUP(N1819,'BANG THAM CHIEU'!C:E,2,0)</f>
        <v>#N/A</v>
      </c>
      <c r="L1819" s="594">
        <f t="shared" si="30"/>
        <v>0</v>
      </c>
      <c r="N1819" s="31"/>
      <c r="Q1819" s="122"/>
      <c r="R1819" s="123"/>
      <c r="T1819" s="396"/>
      <c r="V1819"/>
    </row>
    <row r="1820" spans="1:22" hidden="1" x14ac:dyDescent="0.25">
      <c r="A1820" s="31">
        <v>3848</v>
      </c>
      <c r="B1820" s="33" t="s">
        <v>300</v>
      </c>
      <c r="D1820" s="34" t="s">
        <v>301</v>
      </c>
      <c r="E1820" s="35" t="s">
        <v>10</v>
      </c>
      <c r="G1820" s="372" t="e">
        <f>VLOOKUP(N1820,'BANG THAM CHIEU'!C:E,3,0)</f>
        <v>#N/A</v>
      </c>
      <c r="J1820" s="10" t="e">
        <f>VLOOKUP(N1820,'BANG THAM CHIEU'!C:E,2,0)</f>
        <v>#N/A</v>
      </c>
      <c r="L1820" s="594">
        <f t="shared" si="30"/>
        <v>0</v>
      </c>
      <c r="N1820" s="31"/>
      <c r="Q1820" s="122"/>
      <c r="R1820" s="123"/>
      <c r="T1820" s="396"/>
      <c r="V1820"/>
    </row>
    <row r="1821" spans="1:22" hidden="1" x14ac:dyDescent="0.25">
      <c r="A1821" s="31">
        <v>3848</v>
      </c>
      <c r="B1821" s="33" t="s">
        <v>300</v>
      </c>
      <c r="D1821" s="34" t="s">
        <v>301</v>
      </c>
      <c r="E1821" s="35" t="s">
        <v>10</v>
      </c>
      <c r="G1821" s="372" t="e">
        <f>VLOOKUP(N1821,'BANG THAM CHIEU'!C:E,3,0)</f>
        <v>#N/A</v>
      </c>
      <c r="J1821" s="10" t="e">
        <f>VLOOKUP(N1821,'BANG THAM CHIEU'!C:E,2,0)</f>
        <v>#N/A</v>
      </c>
      <c r="L1821" s="594">
        <f t="shared" si="30"/>
        <v>0</v>
      </c>
      <c r="N1821" s="31"/>
      <c r="Q1821" s="122"/>
      <c r="R1821" s="123"/>
      <c r="T1821" s="396"/>
      <c r="V1821"/>
    </row>
    <row r="1822" spans="1:22" hidden="1" x14ac:dyDescent="0.25">
      <c r="A1822" s="31">
        <v>3848</v>
      </c>
      <c r="B1822" s="33" t="s">
        <v>300</v>
      </c>
      <c r="D1822" s="34" t="s">
        <v>301</v>
      </c>
      <c r="E1822" s="35" t="s">
        <v>10</v>
      </c>
      <c r="G1822" s="372" t="e">
        <f>VLOOKUP(N1822,'BANG THAM CHIEU'!C:E,3,0)</f>
        <v>#N/A</v>
      </c>
      <c r="J1822" s="10" t="e">
        <f>VLOOKUP(N1822,'BANG THAM CHIEU'!C:E,2,0)</f>
        <v>#N/A</v>
      </c>
      <c r="L1822" s="594">
        <f t="shared" si="30"/>
        <v>0</v>
      </c>
      <c r="N1822" s="31"/>
      <c r="Q1822" s="122"/>
      <c r="R1822" s="123"/>
      <c r="T1822" s="396"/>
      <c r="V1822"/>
    </row>
    <row r="1823" spans="1:22" hidden="1" x14ac:dyDescent="0.25">
      <c r="A1823" s="31">
        <v>3848</v>
      </c>
      <c r="B1823" s="33" t="s">
        <v>300</v>
      </c>
      <c r="D1823" s="34" t="s">
        <v>301</v>
      </c>
      <c r="E1823" s="35" t="s">
        <v>10</v>
      </c>
      <c r="G1823" s="372" t="e">
        <f>VLOOKUP(N1823,'BANG THAM CHIEU'!C:E,3,0)</f>
        <v>#N/A</v>
      </c>
      <c r="J1823" s="10" t="e">
        <f>VLOOKUP(N1823,'BANG THAM CHIEU'!C:E,2,0)</f>
        <v>#N/A</v>
      </c>
      <c r="L1823" s="594">
        <f t="shared" si="30"/>
        <v>0</v>
      </c>
      <c r="N1823" s="33"/>
      <c r="Q1823" s="122"/>
      <c r="R1823" s="123"/>
      <c r="T1823" s="396"/>
      <c r="V1823"/>
    </row>
    <row r="1824" spans="1:22" hidden="1" x14ac:dyDescent="0.25">
      <c r="A1824" s="31">
        <v>3848</v>
      </c>
      <c r="B1824" s="33" t="s">
        <v>300</v>
      </c>
      <c r="D1824" s="34" t="s">
        <v>301</v>
      </c>
      <c r="E1824" s="35" t="s">
        <v>10</v>
      </c>
      <c r="G1824" s="372" t="e">
        <f>VLOOKUP(N1824,'BANG THAM CHIEU'!C:E,3,0)</f>
        <v>#N/A</v>
      </c>
      <c r="J1824" s="10" t="e">
        <f>VLOOKUP(N1824,'BANG THAM CHIEU'!C:E,2,0)</f>
        <v>#N/A</v>
      </c>
      <c r="L1824" s="594">
        <f t="shared" si="30"/>
        <v>0</v>
      </c>
      <c r="N1824" s="31"/>
      <c r="Q1824" s="122"/>
      <c r="R1824" s="123"/>
      <c r="T1824" s="396"/>
      <c r="V1824"/>
    </row>
    <row r="1825" spans="1:22" hidden="1" x14ac:dyDescent="0.25">
      <c r="A1825" s="31">
        <v>3848</v>
      </c>
      <c r="B1825" s="33" t="s">
        <v>300</v>
      </c>
      <c r="D1825" s="34" t="s">
        <v>301</v>
      </c>
      <c r="E1825" s="35" t="s">
        <v>10</v>
      </c>
      <c r="G1825" s="372" t="e">
        <f>VLOOKUP(N1825,'BANG THAM CHIEU'!C:E,3,0)</f>
        <v>#N/A</v>
      </c>
      <c r="J1825" s="10" t="e">
        <f>VLOOKUP(N1825,'BANG THAM CHIEU'!C:E,2,0)</f>
        <v>#N/A</v>
      </c>
      <c r="L1825" s="594">
        <f t="shared" si="30"/>
        <v>0</v>
      </c>
      <c r="N1825" s="31"/>
      <c r="Q1825" s="122"/>
      <c r="R1825" s="123"/>
      <c r="T1825" s="396"/>
      <c r="V1825"/>
    </row>
    <row r="1826" spans="1:22" hidden="1" x14ac:dyDescent="0.25">
      <c r="A1826" s="31">
        <v>3848</v>
      </c>
      <c r="B1826" s="33" t="s">
        <v>300</v>
      </c>
      <c r="D1826" s="34" t="s">
        <v>301</v>
      </c>
      <c r="E1826" s="35" t="s">
        <v>10</v>
      </c>
      <c r="G1826" s="399" t="e">
        <f>VLOOKUP(N1826,'BANG THAM CHIEU'!C:E,3,0)</f>
        <v>#N/A</v>
      </c>
      <c r="J1826" s="10" t="e">
        <f>VLOOKUP(N1826,'BANG THAM CHIEU'!C:E,2,0)</f>
        <v>#N/A</v>
      </c>
      <c r="L1826" s="594">
        <f t="shared" si="30"/>
        <v>0</v>
      </c>
      <c r="N1826" s="33"/>
      <c r="Q1826" s="122"/>
      <c r="R1826" s="123"/>
      <c r="T1826" s="396"/>
      <c r="V1826"/>
    </row>
    <row r="1827" spans="1:22" hidden="1" x14ac:dyDescent="0.25">
      <c r="A1827" s="31">
        <v>3848</v>
      </c>
      <c r="B1827" s="33" t="s">
        <v>300</v>
      </c>
      <c r="D1827" s="34" t="s">
        <v>301</v>
      </c>
      <c r="E1827" s="35" t="s">
        <v>10</v>
      </c>
      <c r="G1827" s="372" t="e">
        <f>VLOOKUP(N1827,'BANG THAM CHIEU'!C:E,3,0)</f>
        <v>#N/A</v>
      </c>
      <c r="J1827" s="10" t="e">
        <f>VLOOKUP(N1827,'BANG THAM CHIEU'!C:E,2,0)</f>
        <v>#N/A</v>
      </c>
      <c r="L1827" s="594">
        <f t="shared" si="30"/>
        <v>0</v>
      </c>
      <c r="N1827" s="31"/>
      <c r="Q1827" s="122"/>
      <c r="R1827" s="123"/>
      <c r="T1827" s="396"/>
      <c r="V1827"/>
    </row>
    <row r="1828" spans="1:22" hidden="1" x14ac:dyDescent="0.25">
      <c r="A1828" s="31">
        <v>3848</v>
      </c>
      <c r="B1828" s="33" t="s">
        <v>300</v>
      </c>
      <c r="D1828" s="34" t="s">
        <v>301</v>
      </c>
      <c r="E1828" s="35" t="s">
        <v>10</v>
      </c>
      <c r="G1828" s="372" t="e">
        <f>VLOOKUP(N1828,'BANG THAM CHIEU'!C:E,3,0)</f>
        <v>#N/A</v>
      </c>
      <c r="J1828" s="10" t="e">
        <f>VLOOKUP(N1828,'BANG THAM CHIEU'!C:E,2,0)</f>
        <v>#N/A</v>
      </c>
      <c r="L1828" s="594">
        <f t="shared" si="30"/>
        <v>0</v>
      </c>
      <c r="N1828" s="31"/>
      <c r="Q1828" s="122"/>
      <c r="R1828" s="123"/>
      <c r="T1828" s="396"/>
      <c r="V1828"/>
    </row>
    <row r="1829" spans="1:22" hidden="1" x14ac:dyDescent="0.25">
      <c r="A1829" s="31">
        <v>3848</v>
      </c>
      <c r="B1829" s="33" t="s">
        <v>300</v>
      </c>
      <c r="D1829" s="34" t="s">
        <v>301</v>
      </c>
      <c r="E1829" s="35" t="s">
        <v>10</v>
      </c>
      <c r="G1829" s="372" t="e">
        <f>VLOOKUP(N1829,'BANG THAM CHIEU'!C:E,3,0)</f>
        <v>#N/A</v>
      </c>
      <c r="J1829" s="10" t="e">
        <f>VLOOKUP(N1829,'BANG THAM CHIEU'!C:E,2,0)</f>
        <v>#N/A</v>
      </c>
      <c r="L1829" s="594">
        <f t="shared" si="30"/>
        <v>0</v>
      </c>
      <c r="N1829" s="31"/>
      <c r="Q1829" s="122"/>
      <c r="R1829" s="123"/>
      <c r="T1829" s="396"/>
      <c r="V1829"/>
    </row>
    <row r="1830" spans="1:22" hidden="1" x14ac:dyDescent="0.25">
      <c r="A1830" s="31">
        <v>3848</v>
      </c>
      <c r="B1830" s="33" t="s">
        <v>300</v>
      </c>
      <c r="D1830" s="34" t="s">
        <v>301</v>
      </c>
      <c r="E1830" s="35" t="s">
        <v>10</v>
      </c>
      <c r="G1830" s="372" t="e">
        <f>VLOOKUP(N1830,'BANG THAM CHIEU'!C:E,3,0)</f>
        <v>#N/A</v>
      </c>
      <c r="J1830" s="10" t="e">
        <f>VLOOKUP(N1830,'BANG THAM CHIEU'!C:E,2,0)</f>
        <v>#N/A</v>
      </c>
      <c r="L1830" s="594">
        <f t="shared" si="30"/>
        <v>0</v>
      </c>
      <c r="N1830" s="31"/>
      <c r="Q1830" s="122"/>
      <c r="R1830" s="123"/>
      <c r="T1830" s="396"/>
      <c r="V1830"/>
    </row>
    <row r="1831" spans="1:22" hidden="1" x14ac:dyDescent="0.25">
      <c r="A1831" s="31">
        <v>3848</v>
      </c>
      <c r="B1831" s="33" t="s">
        <v>300</v>
      </c>
      <c r="D1831" s="34" t="s">
        <v>301</v>
      </c>
      <c r="E1831" s="35" t="s">
        <v>10</v>
      </c>
      <c r="G1831" s="372" t="e">
        <f>VLOOKUP(N1831,'BANG THAM CHIEU'!C:E,3,0)</f>
        <v>#N/A</v>
      </c>
      <c r="J1831" s="10" t="e">
        <f>VLOOKUP(N1831,'BANG THAM CHIEU'!C:E,2,0)</f>
        <v>#N/A</v>
      </c>
      <c r="L1831" s="594">
        <f t="shared" si="30"/>
        <v>0</v>
      </c>
      <c r="N1831" s="31"/>
      <c r="Q1831" s="122"/>
      <c r="R1831" s="123"/>
      <c r="T1831" s="396"/>
      <c r="V1831"/>
    </row>
    <row r="1832" spans="1:22" hidden="1" x14ac:dyDescent="0.25">
      <c r="A1832" s="31">
        <v>3848</v>
      </c>
      <c r="B1832" s="33" t="s">
        <v>300</v>
      </c>
      <c r="D1832" s="34" t="s">
        <v>301</v>
      </c>
      <c r="E1832" s="35" t="s">
        <v>10</v>
      </c>
      <c r="G1832" s="372" t="e">
        <f>VLOOKUP(N1832,'BANG THAM CHIEU'!C:E,3,0)</f>
        <v>#N/A</v>
      </c>
      <c r="J1832" s="10" t="e">
        <f>VLOOKUP(N1832,'BANG THAM CHIEU'!C:E,2,0)</f>
        <v>#N/A</v>
      </c>
      <c r="L1832" s="594">
        <f t="shared" si="30"/>
        <v>0</v>
      </c>
      <c r="N1832" s="31"/>
      <c r="Q1832" s="122"/>
      <c r="R1832" s="123"/>
      <c r="T1832" s="396"/>
      <c r="V1832"/>
    </row>
    <row r="1833" spans="1:22" hidden="1" x14ac:dyDescent="0.25">
      <c r="A1833" s="31">
        <v>3848</v>
      </c>
      <c r="B1833" s="33" t="s">
        <v>300</v>
      </c>
      <c r="D1833" s="34" t="s">
        <v>301</v>
      </c>
      <c r="E1833" s="35" t="s">
        <v>10</v>
      </c>
      <c r="G1833" s="372" t="e">
        <f>VLOOKUP(N1833,'BANG THAM CHIEU'!C:E,3,0)</f>
        <v>#N/A</v>
      </c>
      <c r="J1833" s="10" t="e">
        <f>VLOOKUP(N1833,'BANG THAM CHIEU'!C:E,2,0)</f>
        <v>#N/A</v>
      </c>
      <c r="L1833" s="594">
        <f t="shared" si="30"/>
        <v>0</v>
      </c>
      <c r="N1833" s="11"/>
      <c r="Q1833" s="122"/>
      <c r="R1833" s="123"/>
      <c r="T1833" s="396"/>
      <c r="V1833"/>
    </row>
    <row r="1834" spans="1:22" hidden="1" x14ac:dyDescent="0.25">
      <c r="A1834" s="31">
        <v>3848</v>
      </c>
      <c r="B1834" s="33" t="s">
        <v>300</v>
      </c>
      <c r="D1834" s="34" t="s">
        <v>301</v>
      </c>
      <c r="E1834" s="35" t="s">
        <v>10</v>
      </c>
      <c r="G1834" s="372" t="e">
        <f>VLOOKUP(N1834,'BANG THAM CHIEU'!C:E,3,0)</f>
        <v>#N/A</v>
      </c>
      <c r="J1834" s="10" t="e">
        <f>VLOOKUP(N1834,'BANG THAM CHIEU'!C:E,2,0)</f>
        <v>#N/A</v>
      </c>
      <c r="L1834" s="594">
        <f t="shared" si="30"/>
        <v>0</v>
      </c>
      <c r="N1834" s="31"/>
      <c r="Q1834" s="122"/>
      <c r="R1834" s="123"/>
      <c r="T1834" s="396"/>
      <c r="V1834"/>
    </row>
    <row r="1835" spans="1:22" hidden="1" x14ac:dyDescent="0.25">
      <c r="A1835" s="31">
        <v>3848</v>
      </c>
      <c r="B1835" s="33" t="s">
        <v>300</v>
      </c>
      <c r="D1835" s="34" t="s">
        <v>301</v>
      </c>
      <c r="E1835" s="35" t="s">
        <v>10</v>
      </c>
      <c r="G1835" s="372" t="e">
        <f>VLOOKUP(N1835,'BANG THAM CHIEU'!C:E,3,0)</f>
        <v>#N/A</v>
      </c>
      <c r="J1835" s="10" t="e">
        <f>VLOOKUP(N1835,'BANG THAM CHIEU'!C:E,2,0)</f>
        <v>#N/A</v>
      </c>
      <c r="L1835" s="594">
        <f t="shared" si="30"/>
        <v>0</v>
      </c>
      <c r="N1835" s="31"/>
      <c r="Q1835" s="122"/>
      <c r="R1835" s="123"/>
      <c r="T1835" s="396"/>
      <c r="V1835"/>
    </row>
    <row r="1836" spans="1:22" ht="15.75" hidden="1" x14ac:dyDescent="0.25">
      <c r="A1836" s="31">
        <v>3848</v>
      </c>
      <c r="B1836" s="33" t="s">
        <v>300</v>
      </c>
      <c r="D1836" s="34" t="s">
        <v>301</v>
      </c>
      <c r="E1836" s="35" t="s">
        <v>10</v>
      </c>
      <c r="G1836" s="372" t="e">
        <f>VLOOKUP(N1836,'BANG THAM CHIEU'!C:E,3,0)</f>
        <v>#N/A</v>
      </c>
      <c r="J1836" s="10" t="e">
        <f>VLOOKUP(N1836,'BANG THAM CHIEU'!C:E,2,0)</f>
        <v>#N/A</v>
      </c>
      <c r="L1836" s="594">
        <f t="shared" ref="L1836:L1899" si="31">K1836/23206</f>
        <v>0</v>
      </c>
      <c r="N1836" s="157"/>
      <c r="Q1836" s="122"/>
      <c r="R1836" s="123"/>
      <c r="T1836" s="396"/>
      <c r="V1836"/>
    </row>
    <row r="1837" spans="1:22" hidden="1" x14ac:dyDescent="0.25">
      <c r="A1837" s="31">
        <v>3848</v>
      </c>
      <c r="B1837" s="33" t="s">
        <v>300</v>
      </c>
      <c r="D1837" s="34" t="s">
        <v>301</v>
      </c>
      <c r="E1837" s="35" t="s">
        <v>10</v>
      </c>
      <c r="G1837" s="372" t="e">
        <f>VLOOKUP(N1837,'BANG THAM CHIEU'!C:E,3,0)</f>
        <v>#N/A</v>
      </c>
      <c r="J1837" s="10" t="e">
        <f>VLOOKUP(N1837,'BANG THAM CHIEU'!C:E,2,0)</f>
        <v>#N/A</v>
      </c>
      <c r="L1837" s="594">
        <f t="shared" si="31"/>
        <v>0</v>
      </c>
      <c r="N1837" s="31"/>
      <c r="Q1837" s="122"/>
      <c r="R1837" s="123"/>
      <c r="T1837" s="396"/>
      <c r="V1837"/>
    </row>
    <row r="1838" spans="1:22" ht="15.75" hidden="1" x14ac:dyDescent="0.25">
      <c r="A1838" s="31">
        <v>3848</v>
      </c>
      <c r="B1838" s="33" t="s">
        <v>300</v>
      </c>
      <c r="D1838" s="34" t="s">
        <v>301</v>
      </c>
      <c r="E1838" s="35" t="s">
        <v>10</v>
      </c>
      <c r="G1838" s="399" t="e">
        <f>VLOOKUP(N1838,'BANG THAM CHIEU'!C:E,3,0)</f>
        <v>#N/A</v>
      </c>
      <c r="J1838" s="10" t="e">
        <f>VLOOKUP(N1838,'BANG THAM CHIEU'!C:E,2,0)</f>
        <v>#N/A</v>
      </c>
      <c r="L1838" s="594">
        <f t="shared" si="31"/>
        <v>0</v>
      </c>
      <c r="N1838" s="157"/>
      <c r="Q1838" s="122"/>
      <c r="R1838" s="123"/>
      <c r="T1838" s="396"/>
      <c r="V1838"/>
    </row>
    <row r="1839" spans="1:22" ht="15.75" hidden="1" x14ac:dyDescent="0.25">
      <c r="A1839" s="31">
        <v>3848</v>
      </c>
      <c r="B1839" s="33" t="s">
        <v>300</v>
      </c>
      <c r="D1839" s="34" t="s">
        <v>301</v>
      </c>
      <c r="E1839" s="35" t="s">
        <v>10</v>
      </c>
      <c r="G1839" s="372" t="e">
        <f>VLOOKUP(N1839,'BANG THAM CHIEU'!C:E,3,0)</f>
        <v>#N/A</v>
      </c>
      <c r="J1839" s="10" t="e">
        <f>VLOOKUP(N1839,'BANG THAM CHIEU'!C:E,2,0)</f>
        <v>#N/A</v>
      </c>
      <c r="L1839" s="594">
        <f t="shared" si="31"/>
        <v>0</v>
      </c>
      <c r="N1839" s="157"/>
      <c r="Q1839" s="122"/>
      <c r="R1839" s="123"/>
      <c r="T1839" s="396"/>
      <c r="V1839"/>
    </row>
    <row r="1840" spans="1:22" ht="15.75" hidden="1" x14ac:dyDescent="0.25">
      <c r="A1840" s="31">
        <v>3848</v>
      </c>
      <c r="B1840" s="33" t="s">
        <v>300</v>
      </c>
      <c r="D1840" s="34" t="s">
        <v>301</v>
      </c>
      <c r="E1840" s="35" t="s">
        <v>10</v>
      </c>
      <c r="G1840" s="372" t="e">
        <f>VLOOKUP(N1840,'BANG THAM CHIEU'!C:E,3,0)</f>
        <v>#N/A</v>
      </c>
      <c r="J1840" s="10" t="e">
        <f>VLOOKUP(N1840,'BANG THAM CHIEU'!C:E,2,0)</f>
        <v>#N/A</v>
      </c>
      <c r="L1840" s="594">
        <f t="shared" si="31"/>
        <v>0</v>
      </c>
      <c r="N1840" s="157"/>
      <c r="Q1840" s="122"/>
      <c r="R1840" s="123"/>
      <c r="T1840" s="396"/>
      <c r="V1840"/>
    </row>
    <row r="1841" spans="1:22" hidden="1" x14ac:dyDescent="0.25">
      <c r="A1841" s="31">
        <v>3848</v>
      </c>
      <c r="B1841" s="33" t="s">
        <v>300</v>
      </c>
      <c r="D1841" s="34" t="s">
        <v>301</v>
      </c>
      <c r="E1841" s="35" t="s">
        <v>10</v>
      </c>
      <c r="G1841" s="372" t="e">
        <f>VLOOKUP(N1841,'BANG THAM CHIEU'!C:E,3,0)</f>
        <v>#N/A</v>
      </c>
      <c r="J1841" s="10" t="e">
        <f>VLOOKUP(N1841,'BANG THAM CHIEU'!C:E,2,0)</f>
        <v>#N/A</v>
      </c>
      <c r="L1841" s="594">
        <f t="shared" si="31"/>
        <v>0</v>
      </c>
      <c r="N1841" s="33"/>
      <c r="Q1841" s="122"/>
      <c r="R1841" s="123"/>
      <c r="T1841" s="396"/>
      <c r="V1841"/>
    </row>
    <row r="1842" spans="1:22" hidden="1" x14ac:dyDescent="0.25">
      <c r="A1842" s="31">
        <v>3848</v>
      </c>
      <c r="B1842" s="33" t="s">
        <v>300</v>
      </c>
      <c r="D1842" s="34" t="s">
        <v>301</v>
      </c>
      <c r="E1842" s="35" t="s">
        <v>10</v>
      </c>
      <c r="G1842" s="372" t="e">
        <f>VLOOKUP(N1842,'BANG THAM CHIEU'!C:E,3,0)</f>
        <v>#N/A</v>
      </c>
      <c r="J1842" s="10" t="e">
        <f>VLOOKUP(N1842,'BANG THAM CHIEU'!C:E,2,0)</f>
        <v>#N/A</v>
      </c>
      <c r="L1842" s="594">
        <f t="shared" si="31"/>
        <v>0</v>
      </c>
      <c r="N1842" s="31"/>
      <c r="Q1842" s="122"/>
      <c r="R1842" s="123"/>
      <c r="T1842" s="396"/>
      <c r="V1842"/>
    </row>
    <row r="1843" spans="1:22" hidden="1" x14ac:dyDescent="0.25">
      <c r="A1843" s="31">
        <v>3848</v>
      </c>
      <c r="B1843" s="33" t="s">
        <v>300</v>
      </c>
      <c r="D1843" s="34" t="s">
        <v>301</v>
      </c>
      <c r="E1843" s="35" t="s">
        <v>10</v>
      </c>
      <c r="G1843" s="399" t="e">
        <f>VLOOKUP(N1843,'BANG THAM CHIEU'!C:E,3,0)</f>
        <v>#N/A</v>
      </c>
      <c r="J1843" s="10" t="e">
        <f>VLOOKUP(N1843,'BANG THAM CHIEU'!C:E,2,0)</f>
        <v>#N/A</v>
      </c>
      <c r="L1843" s="594">
        <f t="shared" si="31"/>
        <v>0</v>
      </c>
      <c r="N1843" s="31"/>
      <c r="Q1843" s="122"/>
      <c r="R1843" s="123"/>
      <c r="T1843" s="396"/>
      <c r="V1843"/>
    </row>
    <row r="1844" spans="1:22" hidden="1" x14ac:dyDescent="0.25">
      <c r="A1844" s="31">
        <v>3848</v>
      </c>
      <c r="B1844" s="33" t="s">
        <v>300</v>
      </c>
      <c r="D1844" s="34" t="s">
        <v>301</v>
      </c>
      <c r="E1844" s="35" t="s">
        <v>10</v>
      </c>
      <c r="G1844" s="372" t="e">
        <f>VLOOKUP(N1844,'BANG THAM CHIEU'!C:E,3,0)</f>
        <v>#N/A</v>
      </c>
      <c r="J1844" s="10" t="e">
        <f>VLOOKUP(N1844,'BANG THAM CHIEU'!C:E,2,0)</f>
        <v>#N/A</v>
      </c>
      <c r="L1844" s="594">
        <f t="shared" si="31"/>
        <v>0</v>
      </c>
      <c r="N1844" s="187"/>
      <c r="Q1844" s="122"/>
      <c r="R1844" s="123"/>
      <c r="T1844" s="396"/>
      <c r="V1844"/>
    </row>
    <row r="1845" spans="1:22" hidden="1" x14ac:dyDescent="0.25">
      <c r="A1845" s="31">
        <v>3848</v>
      </c>
      <c r="B1845" s="33" t="s">
        <v>300</v>
      </c>
      <c r="D1845" s="34" t="s">
        <v>301</v>
      </c>
      <c r="E1845" s="35" t="s">
        <v>10</v>
      </c>
      <c r="G1845" s="372" t="e">
        <f>VLOOKUP(N1845,'BANG THAM CHIEU'!C:E,3,0)</f>
        <v>#N/A</v>
      </c>
      <c r="J1845" s="10" t="e">
        <f>VLOOKUP(N1845,'BANG THAM CHIEU'!C:E,2,0)</f>
        <v>#N/A</v>
      </c>
      <c r="L1845" s="594">
        <f t="shared" si="31"/>
        <v>0</v>
      </c>
      <c r="N1845" s="151"/>
      <c r="Q1845" s="122"/>
      <c r="R1845" s="123"/>
      <c r="T1845" s="396"/>
      <c r="V1845"/>
    </row>
    <row r="1846" spans="1:22" hidden="1" x14ac:dyDescent="0.25">
      <c r="A1846" s="31">
        <v>3848</v>
      </c>
      <c r="B1846" s="33" t="s">
        <v>300</v>
      </c>
      <c r="D1846" s="34" t="s">
        <v>301</v>
      </c>
      <c r="E1846" s="35" t="s">
        <v>10</v>
      </c>
      <c r="G1846" s="372" t="e">
        <f>VLOOKUP(N1846,'BANG THAM CHIEU'!C:E,3,0)</f>
        <v>#N/A</v>
      </c>
      <c r="J1846" s="10" t="e">
        <f>VLOOKUP(N1846,'BANG THAM CHIEU'!C:E,2,0)</f>
        <v>#N/A</v>
      </c>
      <c r="L1846" s="594">
        <f t="shared" si="31"/>
        <v>0</v>
      </c>
      <c r="N1846" s="11"/>
      <c r="Q1846" s="122"/>
      <c r="R1846" s="123"/>
      <c r="T1846" s="396"/>
      <c r="V1846"/>
    </row>
    <row r="1847" spans="1:22" hidden="1" x14ac:dyDescent="0.25">
      <c r="A1847" s="31">
        <v>3848</v>
      </c>
      <c r="B1847" s="33" t="s">
        <v>300</v>
      </c>
      <c r="D1847" s="34" t="s">
        <v>301</v>
      </c>
      <c r="E1847" s="35" t="s">
        <v>10</v>
      </c>
      <c r="G1847" s="372" t="e">
        <f>VLOOKUP(N1847,'BANG THAM CHIEU'!C:E,3,0)</f>
        <v>#N/A</v>
      </c>
      <c r="J1847" s="10" t="e">
        <f>VLOOKUP(N1847,'BANG THAM CHIEU'!C:E,2,0)</f>
        <v>#N/A</v>
      </c>
      <c r="L1847" s="594">
        <f t="shared" si="31"/>
        <v>0</v>
      </c>
      <c r="N1847" s="11"/>
      <c r="Q1847" s="122"/>
      <c r="R1847" s="123"/>
      <c r="T1847" s="396"/>
      <c r="V1847"/>
    </row>
    <row r="1848" spans="1:22" hidden="1" x14ac:dyDescent="0.25">
      <c r="A1848" s="31">
        <v>3848</v>
      </c>
      <c r="B1848" s="33" t="s">
        <v>300</v>
      </c>
      <c r="D1848" s="34" t="s">
        <v>301</v>
      </c>
      <c r="E1848" s="35" t="s">
        <v>10</v>
      </c>
      <c r="G1848" s="372" t="e">
        <f>VLOOKUP(N1848,'BANG THAM CHIEU'!C:E,3,0)</f>
        <v>#N/A</v>
      </c>
      <c r="J1848" s="10" t="e">
        <f>VLOOKUP(N1848,'BANG THAM CHIEU'!C:E,2,0)</f>
        <v>#N/A</v>
      </c>
      <c r="L1848" s="594">
        <f t="shared" si="31"/>
        <v>0</v>
      </c>
      <c r="N1848" s="31"/>
      <c r="Q1848" s="122"/>
      <c r="R1848" s="123"/>
      <c r="T1848" s="396"/>
      <c r="V1848"/>
    </row>
    <row r="1849" spans="1:22" hidden="1" x14ac:dyDescent="0.25">
      <c r="A1849" s="31">
        <v>3848</v>
      </c>
      <c r="B1849" s="33" t="s">
        <v>300</v>
      </c>
      <c r="D1849" s="34" t="s">
        <v>301</v>
      </c>
      <c r="E1849" s="35" t="s">
        <v>10</v>
      </c>
      <c r="G1849" s="372" t="e">
        <f>VLOOKUP(N1849,'BANG THAM CHIEU'!C:E,3,0)</f>
        <v>#N/A</v>
      </c>
      <c r="J1849" s="10" t="e">
        <f>VLOOKUP(N1849,'BANG THAM CHIEU'!C:E,2,0)</f>
        <v>#N/A</v>
      </c>
      <c r="L1849" s="594">
        <f t="shared" si="31"/>
        <v>0</v>
      </c>
      <c r="N1849" s="11"/>
      <c r="Q1849" s="122"/>
      <c r="R1849" s="123"/>
      <c r="T1849" s="396"/>
      <c r="V1849"/>
    </row>
    <row r="1850" spans="1:22" hidden="1" x14ac:dyDescent="0.25">
      <c r="A1850" s="31">
        <v>3848</v>
      </c>
      <c r="B1850" s="33" t="s">
        <v>300</v>
      </c>
      <c r="D1850" s="34" t="s">
        <v>301</v>
      </c>
      <c r="E1850" s="35" t="s">
        <v>10</v>
      </c>
      <c r="G1850" s="372" t="e">
        <f>VLOOKUP(N1850,'BANG THAM CHIEU'!C:E,3,0)</f>
        <v>#N/A</v>
      </c>
      <c r="J1850" s="10" t="e">
        <f>VLOOKUP(N1850,'BANG THAM CHIEU'!C:E,2,0)</f>
        <v>#N/A</v>
      </c>
      <c r="L1850" s="594">
        <f t="shared" si="31"/>
        <v>0</v>
      </c>
      <c r="N1850" s="11"/>
      <c r="Q1850" s="122"/>
      <c r="R1850" s="123"/>
      <c r="T1850" s="396"/>
      <c r="V1850"/>
    </row>
    <row r="1851" spans="1:22" hidden="1" x14ac:dyDescent="0.25">
      <c r="A1851" s="31">
        <v>3848</v>
      </c>
      <c r="B1851" s="33" t="s">
        <v>300</v>
      </c>
      <c r="D1851" s="34" t="s">
        <v>301</v>
      </c>
      <c r="E1851" s="35" t="s">
        <v>10</v>
      </c>
      <c r="G1851" s="372" t="e">
        <f>VLOOKUP(N1851,'BANG THAM CHIEU'!C:E,3,0)</f>
        <v>#N/A</v>
      </c>
      <c r="J1851" s="10" t="e">
        <f>VLOOKUP(N1851,'BANG THAM CHIEU'!C:E,2,0)</f>
        <v>#N/A</v>
      </c>
      <c r="L1851" s="594">
        <f t="shared" si="31"/>
        <v>0</v>
      </c>
      <c r="N1851" s="31"/>
      <c r="Q1851" s="122"/>
      <c r="R1851" s="123"/>
      <c r="T1851" s="396"/>
      <c r="V1851"/>
    </row>
    <row r="1852" spans="1:22" hidden="1" x14ac:dyDescent="0.25">
      <c r="A1852" s="31">
        <v>3848</v>
      </c>
      <c r="B1852" s="33" t="s">
        <v>300</v>
      </c>
      <c r="D1852" s="34" t="s">
        <v>301</v>
      </c>
      <c r="E1852" s="35" t="s">
        <v>10</v>
      </c>
      <c r="G1852" s="372" t="e">
        <f>VLOOKUP(N1852,'BANG THAM CHIEU'!C:E,3,0)</f>
        <v>#N/A</v>
      </c>
      <c r="J1852" s="10" t="e">
        <f>VLOOKUP(N1852,'BANG THAM CHIEU'!C:E,2,0)</f>
        <v>#N/A</v>
      </c>
      <c r="L1852" s="594">
        <f t="shared" si="31"/>
        <v>0</v>
      </c>
      <c r="N1852" s="31"/>
      <c r="Q1852" s="122"/>
      <c r="R1852" s="123"/>
      <c r="T1852" s="396"/>
      <c r="V1852"/>
    </row>
    <row r="1853" spans="1:22" hidden="1" x14ac:dyDescent="0.25">
      <c r="A1853" s="31">
        <v>3848</v>
      </c>
      <c r="B1853" s="33" t="s">
        <v>300</v>
      </c>
      <c r="D1853" s="34" t="s">
        <v>301</v>
      </c>
      <c r="E1853" s="35" t="s">
        <v>10</v>
      </c>
      <c r="G1853" s="372" t="e">
        <f>VLOOKUP(N1853,'BANG THAM CHIEU'!C:E,3,0)</f>
        <v>#N/A</v>
      </c>
      <c r="J1853" s="10" t="e">
        <f>VLOOKUP(N1853,'BANG THAM CHIEU'!C:E,2,0)</f>
        <v>#N/A</v>
      </c>
      <c r="L1853" s="594">
        <f t="shared" si="31"/>
        <v>0</v>
      </c>
      <c r="N1853" s="31"/>
      <c r="Q1853" s="122"/>
      <c r="R1853" s="123"/>
      <c r="T1853" s="396"/>
      <c r="V1853"/>
    </row>
    <row r="1854" spans="1:22" hidden="1" x14ac:dyDescent="0.25">
      <c r="A1854" s="31">
        <v>3848</v>
      </c>
      <c r="B1854" s="33" t="s">
        <v>300</v>
      </c>
      <c r="D1854" s="34" t="s">
        <v>301</v>
      </c>
      <c r="E1854" s="35" t="s">
        <v>10</v>
      </c>
      <c r="G1854" s="372" t="e">
        <f>VLOOKUP(N1854,'BANG THAM CHIEU'!C:E,3,0)</f>
        <v>#N/A</v>
      </c>
      <c r="J1854" s="10" t="e">
        <f>VLOOKUP(N1854,'BANG THAM CHIEU'!C:E,2,0)</f>
        <v>#N/A</v>
      </c>
      <c r="L1854" s="594">
        <f t="shared" si="31"/>
        <v>0</v>
      </c>
      <c r="N1854" s="171"/>
      <c r="Q1854" s="122"/>
      <c r="R1854" s="123"/>
      <c r="T1854" s="396"/>
      <c r="V1854"/>
    </row>
    <row r="1855" spans="1:22" hidden="1" x14ac:dyDescent="0.25">
      <c r="A1855" s="31">
        <v>3848</v>
      </c>
      <c r="B1855" s="33" t="s">
        <v>300</v>
      </c>
      <c r="D1855" s="34" t="s">
        <v>301</v>
      </c>
      <c r="E1855" s="35" t="s">
        <v>10</v>
      </c>
      <c r="G1855" s="372" t="e">
        <f>VLOOKUP(N1855,'BANG THAM CHIEU'!C:E,3,0)</f>
        <v>#N/A</v>
      </c>
      <c r="J1855" s="10" t="e">
        <f>VLOOKUP(N1855,'BANG THAM CHIEU'!C:E,2,0)</f>
        <v>#N/A</v>
      </c>
      <c r="L1855" s="594">
        <f t="shared" si="31"/>
        <v>0</v>
      </c>
      <c r="N1855" s="11"/>
      <c r="Q1855" s="122"/>
      <c r="R1855" s="123"/>
      <c r="T1855" s="396"/>
      <c r="V1855"/>
    </row>
    <row r="1856" spans="1:22" hidden="1" x14ac:dyDescent="0.25">
      <c r="A1856" s="31">
        <v>3848</v>
      </c>
      <c r="B1856" s="33" t="s">
        <v>300</v>
      </c>
      <c r="D1856" s="34" t="s">
        <v>301</v>
      </c>
      <c r="E1856" s="35" t="s">
        <v>10</v>
      </c>
      <c r="G1856" s="372" t="e">
        <f>VLOOKUP(N1856,'BANG THAM CHIEU'!C:E,3,0)</f>
        <v>#N/A</v>
      </c>
      <c r="J1856" s="10" t="e">
        <f>VLOOKUP(N1856,'BANG THAM CHIEU'!C:E,2,0)</f>
        <v>#N/A</v>
      </c>
      <c r="L1856" s="594">
        <f t="shared" si="31"/>
        <v>0</v>
      </c>
      <c r="N1856" s="31"/>
      <c r="Q1856" s="122"/>
      <c r="R1856" s="123"/>
      <c r="T1856" s="396"/>
      <c r="V1856"/>
    </row>
    <row r="1857" spans="1:22" hidden="1" x14ac:dyDescent="0.25">
      <c r="A1857" s="31">
        <v>3848</v>
      </c>
      <c r="B1857" s="33" t="s">
        <v>300</v>
      </c>
      <c r="D1857" s="34" t="s">
        <v>301</v>
      </c>
      <c r="E1857" s="35" t="s">
        <v>10</v>
      </c>
      <c r="G1857" s="372" t="e">
        <f>VLOOKUP(N1857,'BANG THAM CHIEU'!C:E,3,0)</f>
        <v>#N/A</v>
      </c>
      <c r="J1857" s="10" t="e">
        <f>VLOOKUP(N1857,'BANG THAM CHIEU'!C:E,2,0)</f>
        <v>#N/A</v>
      </c>
      <c r="L1857" s="594">
        <f t="shared" si="31"/>
        <v>0</v>
      </c>
      <c r="N1857" s="31"/>
      <c r="Q1857" s="122"/>
      <c r="R1857" s="123"/>
      <c r="T1857" s="396"/>
      <c r="V1857"/>
    </row>
    <row r="1858" spans="1:22" hidden="1" x14ac:dyDescent="0.25">
      <c r="A1858" s="31">
        <v>3848</v>
      </c>
      <c r="B1858" s="33" t="s">
        <v>300</v>
      </c>
      <c r="D1858" s="34" t="s">
        <v>301</v>
      </c>
      <c r="E1858" s="35" t="s">
        <v>10</v>
      </c>
      <c r="G1858" s="372" t="e">
        <f>VLOOKUP(N1858,'BANG THAM CHIEU'!C:E,3,0)</f>
        <v>#N/A</v>
      </c>
      <c r="J1858" s="10" t="e">
        <f>VLOOKUP(N1858,'BANG THAM CHIEU'!C:E,2,0)</f>
        <v>#N/A</v>
      </c>
      <c r="L1858" s="594">
        <f t="shared" si="31"/>
        <v>0</v>
      </c>
      <c r="N1858" s="31"/>
      <c r="Q1858" s="122"/>
      <c r="R1858" s="123"/>
      <c r="T1858" s="396"/>
      <c r="V1858"/>
    </row>
    <row r="1859" spans="1:22" hidden="1" x14ac:dyDescent="0.25">
      <c r="A1859" s="31">
        <v>3848</v>
      </c>
      <c r="B1859" s="33" t="s">
        <v>300</v>
      </c>
      <c r="D1859" s="34" t="s">
        <v>301</v>
      </c>
      <c r="E1859" s="35" t="s">
        <v>10</v>
      </c>
      <c r="G1859" s="372" t="e">
        <f>VLOOKUP(N1859,'BANG THAM CHIEU'!C:E,3,0)</f>
        <v>#N/A</v>
      </c>
      <c r="J1859" s="10" t="e">
        <f>VLOOKUP(N1859,'BANG THAM CHIEU'!C:E,2,0)</f>
        <v>#N/A</v>
      </c>
      <c r="L1859" s="594">
        <f t="shared" si="31"/>
        <v>0</v>
      </c>
      <c r="N1859" s="11"/>
      <c r="Q1859" s="122"/>
      <c r="R1859" s="123"/>
      <c r="T1859" s="396"/>
      <c r="V1859"/>
    </row>
    <row r="1860" spans="1:22" hidden="1" x14ac:dyDescent="0.25">
      <c r="A1860" s="31">
        <v>3848</v>
      </c>
      <c r="B1860" s="33" t="s">
        <v>300</v>
      </c>
      <c r="D1860" s="34" t="s">
        <v>301</v>
      </c>
      <c r="E1860" s="35" t="s">
        <v>10</v>
      </c>
      <c r="G1860" s="372" t="e">
        <f>VLOOKUP(N1860,'BANG THAM CHIEU'!C:E,3,0)</f>
        <v>#N/A</v>
      </c>
      <c r="J1860" s="10" t="e">
        <f>VLOOKUP(N1860,'BANG THAM CHIEU'!C:E,2,0)</f>
        <v>#N/A</v>
      </c>
      <c r="L1860" s="594">
        <f t="shared" si="31"/>
        <v>0</v>
      </c>
      <c r="N1860" s="11"/>
      <c r="Q1860" s="122"/>
      <c r="R1860" s="123"/>
      <c r="T1860" s="396"/>
      <c r="V1860"/>
    </row>
    <row r="1861" spans="1:22" hidden="1" x14ac:dyDescent="0.25">
      <c r="A1861" s="31">
        <v>3848</v>
      </c>
      <c r="B1861" s="33" t="s">
        <v>300</v>
      </c>
      <c r="D1861" s="34" t="s">
        <v>301</v>
      </c>
      <c r="E1861" s="35" t="s">
        <v>10</v>
      </c>
      <c r="G1861" s="372" t="e">
        <f>VLOOKUP(N1861,'BANG THAM CHIEU'!C:E,3,0)</f>
        <v>#N/A</v>
      </c>
      <c r="J1861" s="10" t="e">
        <f>VLOOKUP(N1861,'BANG THAM CHIEU'!C:E,2,0)</f>
        <v>#N/A</v>
      </c>
      <c r="L1861" s="594">
        <f t="shared" si="31"/>
        <v>0</v>
      </c>
      <c r="N1861" s="11"/>
      <c r="Q1861" s="122"/>
      <c r="R1861" s="123"/>
      <c r="T1861" s="396"/>
      <c r="V1861"/>
    </row>
    <row r="1862" spans="1:22" hidden="1" x14ac:dyDescent="0.25">
      <c r="A1862" s="31">
        <v>3848</v>
      </c>
      <c r="B1862" s="33" t="s">
        <v>300</v>
      </c>
      <c r="D1862" s="34" t="s">
        <v>301</v>
      </c>
      <c r="E1862" s="35" t="s">
        <v>10</v>
      </c>
      <c r="G1862" s="372" t="e">
        <f>VLOOKUP(N1862,'BANG THAM CHIEU'!C:E,3,0)</f>
        <v>#N/A</v>
      </c>
      <c r="J1862" s="10" t="e">
        <f>VLOOKUP(N1862,'BANG THAM CHIEU'!C:E,2,0)</f>
        <v>#N/A</v>
      </c>
      <c r="L1862" s="594">
        <f t="shared" si="31"/>
        <v>0</v>
      </c>
      <c r="N1862" s="33"/>
      <c r="Q1862" s="122"/>
      <c r="R1862" s="123"/>
      <c r="T1862" s="396"/>
      <c r="V1862"/>
    </row>
    <row r="1863" spans="1:22" hidden="1" x14ac:dyDescent="0.25">
      <c r="A1863" s="31">
        <v>3848</v>
      </c>
      <c r="B1863" s="33" t="s">
        <v>300</v>
      </c>
      <c r="D1863" s="34" t="s">
        <v>301</v>
      </c>
      <c r="E1863" s="35" t="s">
        <v>10</v>
      </c>
      <c r="G1863" s="372" t="e">
        <f>VLOOKUP(N1863,'BANG THAM CHIEU'!C:E,3,0)</f>
        <v>#N/A</v>
      </c>
      <c r="J1863" s="10" t="e">
        <f>VLOOKUP(N1863,'BANG THAM CHIEU'!C:E,2,0)</f>
        <v>#N/A</v>
      </c>
      <c r="L1863" s="594">
        <f t="shared" si="31"/>
        <v>0</v>
      </c>
      <c r="N1863" s="31"/>
      <c r="Q1863" s="122"/>
      <c r="R1863" s="123"/>
      <c r="T1863" s="396"/>
      <c r="V1863"/>
    </row>
    <row r="1864" spans="1:22" hidden="1" x14ac:dyDescent="0.25">
      <c r="A1864" s="31">
        <v>3848</v>
      </c>
      <c r="B1864" s="33" t="s">
        <v>300</v>
      </c>
      <c r="D1864" s="34" t="s">
        <v>301</v>
      </c>
      <c r="E1864" s="35" t="s">
        <v>10</v>
      </c>
      <c r="G1864" s="372" t="e">
        <f>VLOOKUP(N1864,'BANG THAM CHIEU'!C:E,3,0)</f>
        <v>#N/A</v>
      </c>
      <c r="J1864" s="10" t="e">
        <f>VLOOKUP(N1864,'BANG THAM CHIEU'!C:E,2,0)</f>
        <v>#N/A</v>
      </c>
      <c r="L1864" s="594">
        <f t="shared" si="31"/>
        <v>0</v>
      </c>
      <c r="N1864" s="151"/>
      <c r="Q1864" s="122"/>
      <c r="R1864" s="123"/>
      <c r="T1864" s="396"/>
      <c r="V1864"/>
    </row>
    <row r="1865" spans="1:22" hidden="1" x14ac:dyDescent="0.25">
      <c r="A1865" s="31">
        <v>3848</v>
      </c>
      <c r="B1865" s="33" t="s">
        <v>300</v>
      </c>
      <c r="D1865" s="34" t="s">
        <v>301</v>
      </c>
      <c r="E1865" s="35" t="s">
        <v>10</v>
      </c>
      <c r="G1865" s="372" t="e">
        <f>VLOOKUP(N1865,'BANG THAM CHIEU'!C:E,3,0)</f>
        <v>#N/A</v>
      </c>
      <c r="J1865" s="10" t="e">
        <f>VLOOKUP(N1865,'BANG THAM CHIEU'!C:E,2,0)</f>
        <v>#N/A</v>
      </c>
      <c r="L1865" s="594">
        <f t="shared" si="31"/>
        <v>0</v>
      </c>
      <c r="N1865" s="11"/>
      <c r="Q1865" s="122"/>
      <c r="R1865" s="123"/>
      <c r="T1865" s="396"/>
      <c r="V1865"/>
    </row>
    <row r="1866" spans="1:22" hidden="1" x14ac:dyDescent="0.25">
      <c r="A1866" s="31">
        <v>3848</v>
      </c>
      <c r="B1866" s="33" t="s">
        <v>300</v>
      </c>
      <c r="D1866" s="34" t="s">
        <v>301</v>
      </c>
      <c r="E1866" s="35" t="s">
        <v>10</v>
      </c>
      <c r="G1866" s="372" t="e">
        <f>VLOOKUP(N1866,'BANG THAM CHIEU'!C:E,3,0)</f>
        <v>#N/A</v>
      </c>
      <c r="J1866" s="10" t="e">
        <f>VLOOKUP(N1866,'BANG THAM CHIEU'!C:E,2,0)</f>
        <v>#N/A</v>
      </c>
      <c r="L1866" s="594">
        <f t="shared" si="31"/>
        <v>0</v>
      </c>
      <c r="N1866" s="11"/>
      <c r="Q1866" s="122"/>
      <c r="R1866" s="123"/>
      <c r="T1866" s="396"/>
      <c r="V1866"/>
    </row>
    <row r="1867" spans="1:22" hidden="1" x14ac:dyDescent="0.25">
      <c r="A1867" s="31">
        <v>3848</v>
      </c>
      <c r="B1867" s="33" t="s">
        <v>300</v>
      </c>
      <c r="D1867" s="34" t="s">
        <v>301</v>
      </c>
      <c r="E1867" s="35" t="s">
        <v>10</v>
      </c>
      <c r="G1867" s="372" t="e">
        <f>VLOOKUP(N1867,'BANG THAM CHIEU'!C:E,3,0)</f>
        <v>#N/A</v>
      </c>
      <c r="J1867" s="10" t="e">
        <f>VLOOKUP(N1867,'BANG THAM CHIEU'!C:E,2,0)</f>
        <v>#N/A</v>
      </c>
      <c r="L1867" s="594">
        <f t="shared" si="31"/>
        <v>0</v>
      </c>
      <c r="N1867" s="31"/>
      <c r="Q1867" s="122"/>
      <c r="R1867" s="123"/>
      <c r="T1867" s="396"/>
      <c r="V1867"/>
    </row>
    <row r="1868" spans="1:22" hidden="1" x14ac:dyDescent="0.25">
      <c r="A1868" s="31">
        <v>3848</v>
      </c>
      <c r="B1868" s="33" t="s">
        <v>300</v>
      </c>
      <c r="D1868" s="34" t="s">
        <v>301</v>
      </c>
      <c r="E1868" s="35" t="s">
        <v>10</v>
      </c>
      <c r="G1868" s="372" t="e">
        <f>VLOOKUP(N1868,'BANG THAM CHIEU'!C:E,3,0)</f>
        <v>#N/A</v>
      </c>
      <c r="J1868" s="10" t="e">
        <f>VLOOKUP(N1868,'BANG THAM CHIEU'!C:E,2,0)</f>
        <v>#N/A</v>
      </c>
      <c r="L1868" s="594">
        <f t="shared" si="31"/>
        <v>0</v>
      </c>
      <c r="N1868" s="151"/>
      <c r="Q1868" s="122"/>
      <c r="R1868" s="123"/>
      <c r="T1868" s="396"/>
      <c r="V1868"/>
    </row>
    <row r="1869" spans="1:22" hidden="1" x14ac:dyDescent="0.25">
      <c r="A1869" s="31">
        <v>3848</v>
      </c>
      <c r="B1869" s="33" t="s">
        <v>300</v>
      </c>
      <c r="D1869" s="34" t="s">
        <v>301</v>
      </c>
      <c r="E1869" s="35" t="s">
        <v>10</v>
      </c>
      <c r="G1869" s="372" t="e">
        <f>VLOOKUP(N1869,'BANG THAM CHIEU'!C:E,3,0)</f>
        <v>#N/A</v>
      </c>
      <c r="J1869" s="10" t="e">
        <f>VLOOKUP(N1869,'BANG THAM CHIEU'!C:E,2,0)</f>
        <v>#N/A</v>
      </c>
      <c r="L1869" s="594">
        <f t="shared" si="31"/>
        <v>0</v>
      </c>
      <c r="N1869" s="31"/>
      <c r="Q1869" s="122"/>
      <c r="R1869" s="123"/>
      <c r="T1869" s="396"/>
      <c r="V1869"/>
    </row>
    <row r="1870" spans="1:22" hidden="1" x14ac:dyDescent="0.25">
      <c r="A1870" s="31">
        <v>3848</v>
      </c>
      <c r="B1870" s="33" t="s">
        <v>300</v>
      </c>
      <c r="D1870" s="34" t="s">
        <v>301</v>
      </c>
      <c r="E1870" s="35" t="s">
        <v>10</v>
      </c>
      <c r="G1870" s="372" t="e">
        <f>VLOOKUP(N1870,'BANG THAM CHIEU'!C:E,3,0)</f>
        <v>#N/A</v>
      </c>
      <c r="J1870" s="10" t="e">
        <f>VLOOKUP(N1870,'BANG THAM CHIEU'!C:E,2,0)</f>
        <v>#N/A</v>
      </c>
      <c r="L1870" s="594">
        <f t="shared" si="31"/>
        <v>0</v>
      </c>
      <c r="N1870" s="11"/>
      <c r="Q1870" s="122"/>
      <c r="R1870" s="123"/>
      <c r="T1870" s="396"/>
      <c r="V1870"/>
    </row>
    <row r="1871" spans="1:22" hidden="1" x14ac:dyDescent="0.25">
      <c r="A1871" s="31">
        <v>3848</v>
      </c>
      <c r="B1871" s="33" t="s">
        <v>300</v>
      </c>
      <c r="D1871" s="34" t="s">
        <v>301</v>
      </c>
      <c r="E1871" s="35" t="s">
        <v>10</v>
      </c>
      <c r="G1871" s="372" t="e">
        <f>VLOOKUP(N1871,'BANG THAM CHIEU'!C:E,3,0)</f>
        <v>#N/A</v>
      </c>
      <c r="J1871" s="10" t="e">
        <f>VLOOKUP(N1871,'BANG THAM CHIEU'!C:E,2,0)</f>
        <v>#N/A</v>
      </c>
      <c r="L1871" s="594">
        <f t="shared" si="31"/>
        <v>0</v>
      </c>
      <c r="N1871" s="31"/>
      <c r="Q1871" s="122"/>
      <c r="R1871" s="123"/>
      <c r="T1871" s="396"/>
      <c r="V1871"/>
    </row>
    <row r="1872" spans="1:22" hidden="1" x14ac:dyDescent="0.25">
      <c r="A1872" s="31">
        <v>3848</v>
      </c>
      <c r="B1872" s="33" t="s">
        <v>300</v>
      </c>
      <c r="D1872" s="34" t="s">
        <v>301</v>
      </c>
      <c r="E1872" s="35" t="s">
        <v>10</v>
      </c>
      <c r="G1872" s="372" t="e">
        <f>VLOOKUP(N1872,'BANG THAM CHIEU'!C:E,3,0)</f>
        <v>#N/A</v>
      </c>
      <c r="J1872" s="10" t="e">
        <f>VLOOKUP(N1872,'BANG THAM CHIEU'!C:E,2,0)</f>
        <v>#N/A</v>
      </c>
      <c r="L1872" s="594">
        <f t="shared" si="31"/>
        <v>0</v>
      </c>
      <c r="N1872" s="11"/>
      <c r="Q1872" s="122"/>
      <c r="R1872" s="123"/>
      <c r="T1872" s="396"/>
      <c r="V1872"/>
    </row>
    <row r="1873" spans="1:22" hidden="1" x14ac:dyDescent="0.25">
      <c r="A1873" s="31">
        <v>3848</v>
      </c>
      <c r="B1873" s="33" t="s">
        <v>300</v>
      </c>
      <c r="D1873" s="34" t="s">
        <v>301</v>
      </c>
      <c r="E1873" s="35" t="s">
        <v>10</v>
      </c>
      <c r="G1873" s="372" t="e">
        <f>VLOOKUP(N1873,'BANG THAM CHIEU'!C:E,3,0)</f>
        <v>#N/A</v>
      </c>
      <c r="J1873" s="10" t="e">
        <f>VLOOKUP(N1873,'BANG THAM CHIEU'!C:E,2,0)</f>
        <v>#N/A</v>
      </c>
      <c r="L1873" s="594">
        <f t="shared" si="31"/>
        <v>0</v>
      </c>
      <c r="N1873" s="31"/>
      <c r="Q1873" s="122"/>
      <c r="R1873" s="123"/>
      <c r="T1873" s="396"/>
      <c r="V1873"/>
    </row>
    <row r="1874" spans="1:22" ht="84" hidden="1" customHeight="1" x14ac:dyDescent="0.25">
      <c r="A1874" s="31">
        <v>3848</v>
      </c>
      <c r="B1874" s="33" t="s">
        <v>300</v>
      </c>
      <c r="D1874" s="34" t="s">
        <v>301</v>
      </c>
      <c r="E1874" s="35" t="s">
        <v>10</v>
      </c>
      <c r="G1874" s="372" t="e">
        <f>VLOOKUP(N1874,'BANG THAM CHIEU'!C:E,3,0)</f>
        <v>#N/A</v>
      </c>
      <c r="J1874" s="10" t="e">
        <f>VLOOKUP(N1874,'BANG THAM CHIEU'!C:E,2,0)</f>
        <v>#N/A</v>
      </c>
      <c r="L1874" s="594">
        <f t="shared" si="31"/>
        <v>0</v>
      </c>
      <c r="N1874" s="171"/>
      <c r="Q1874" s="122"/>
      <c r="R1874" s="123"/>
      <c r="T1874" s="396"/>
      <c r="V1874"/>
    </row>
    <row r="1875" spans="1:22" hidden="1" x14ac:dyDescent="0.25">
      <c r="A1875" s="31">
        <v>3848</v>
      </c>
      <c r="B1875" s="33" t="s">
        <v>300</v>
      </c>
      <c r="D1875" s="34" t="s">
        <v>301</v>
      </c>
      <c r="E1875" s="35" t="s">
        <v>10</v>
      </c>
      <c r="G1875" s="372" t="e">
        <f>VLOOKUP(N1875,'BANG THAM CHIEU'!C:E,3,0)</f>
        <v>#N/A</v>
      </c>
      <c r="J1875" s="10" t="e">
        <f>VLOOKUP(N1875,'BANG THAM CHIEU'!C:E,2,0)</f>
        <v>#N/A</v>
      </c>
      <c r="L1875" s="594">
        <f t="shared" si="31"/>
        <v>0</v>
      </c>
      <c r="N1875" s="175"/>
      <c r="Q1875" s="122"/>
      <c r="R1875" s="123"/>
      <c r="T1875" s="396"/>
      <c r="V1875"/>
    </row>
    <row r="1876" spans="1:22" hidden="1" x14ac:dyDescent="0.25">
      <c r="A1876" s="31">
        <v>3848</v>
      </c>
      <c r="B1876" s="33" t="s">
        <v>300</v>
      </c>
      <c r="D1876" s="34" t="s">
        <v>301</v>
      </c>
      <c r="E1876" s="35" t="s">
        <v>10</v>
      </c>
      <c r="G1876" s="372" t="e">
        <f>VLOOKUP(N1876,'BANG THAM CHIEU'!C:E,3,0)</f>
        <v>#N/A</v>
      </c>
      <c r="J1876" s="10" t="e">
        <f>VLOOKUP(N1876,'BANG THAM CHIEU'!C:E,2,0)</f>
        <v>#N/A</v>
      </c>
      <c r="L1876" s="594">
        <f t="shared" si="31"/>
        <v>0</v>
      </c>
      <c r="N1876" s="11"/>
      <c r="Q1876" s="122"/>
      <c r="R1876" s="123"/>
      <c r="T1876" s="396"/>
      <c r="V1876"/>
    </row>
    <row r="1877" spans="1:22" hidden="1" x14ac:dyDescent="0.25">
      <c r="A1877" s="31">
        <v>3848</v>
      </c>
      <c r="B1877" s="33" t="s">
        <v>300</v>
      </c>
      <c r="D1877" s="34" t="s">
        <v>301</v>
      </c>
      <c r="E1877" s="35" t="s">
        <v>10</v>
      </c>
      <c r="G1877" s="372" t="e">
        <f>VLOOKUP(N1877,'BANG THAM CHIEU'!C:E,3,0)</f>
        <v>#N/A</v>
      </c>
      <c r="J1877" s="10" t="e">
        <f>VLOOKUP(N1877,'BANG THAM CHIEU'!C:E,2,0)</f>
        <v>#N/A</v>
      </c>
      <c r="L1877" s="594">
        <f t="shared" si="31"/>
        <v>0</v>
      </c>
      <c r="N1877" s="426"/>
      <c r="Q1877" s="122"/>
      <c r="R1877" s="123"/>
      <c r="T1877" s="396"/>
      <c r="V1877"/>
    </row>
    <row r="1878" spans="1:22" hidden="1" x14ac:dyDescent="0.25">
      <c r="A1878" s="31">
        <v>3848</v>
      </c>
      <c r="B1878" s="33" t="s">
        <v>300</v>
      </c>
      <c r="D1878" s="34" t="s">
        <v>301</v>
      </c>
      <c r="E1878" s="35" t="s">
        <v>10</v>
      </c>
      <c r="G1878" s="372" t="e">
        <f>VLOOKUP(N1878,'BANG THAM CHIEU'!C:E,3,0)</f>
        <v>#N/A</v>
      </c>
      <c r="J1878" s="10" t="e">
        <f>VLOOKUP(N1878,'BANG THAM CHIEU'!C:E,2,0)</f>
        <v>#N/A</v>
      </c>
      <c r="L1878" s="594">
        <f t="shared" si="31"/>
        <v>0</v>
      </c>
      <c r="N1878" s="171"/>
      <c r="Q1878" s="122"/>
      <c r="R1878" s="123"/>
      <c r="T1878" s="396"/>
      <c r="V1878"/>
    </row>
    <row r="1879" spans="1:22" hidden="1" x14ac:dyDescent="0.25">
      <c r="A1879" s="31">
        <v>3848</v>
      </c>
      <c r="B1879" s="33" t="s">
        <v>300</v>
      </c>
      <c r="D1879" s="34" t="s">
        <v>301</v>
      </c>
      <c r="E1879" s="35" t="s">
        <v>10</v>
      </c>
      <c r="G1879" s="372" t="e">
        <f>VLOOKUP(N1879,'BANG THAM CHIEU'!C:E,3,0)</f>
        <v>#N/A</v>
      </c>
      <c r="J1879" s="10" t="e">
        <f>VLOOKUP(N1879,'BANG THAM CHIEU'!C:E,2,0)</f>
        <v>#N/A</v>
      </c>
      <c r="L1879" s="594">
        <f t="shared" si="31"/>
        <v>0</v>
      </c>
      <c r="N1879" s="11"/>
      <c r="Q1879" s="122"/>
      <c r="R1879" s="123"/>
      <c r="T1879" s="396"/>
      <c r="V1879"/>
    </row>
    <row r="1880" spans="1:22" hidden="1" x14ac:dyDescent="0.25">
      <c r="A1880" s="31">
        <v>3848</v>
      </c>
      <c r="B1880" s="33" t="s">
        <v>300</v>
      </c>
      <c r="D1880" s="34" t="s">
        <v>301</v>
      </c>
      <c r="E1880" s="35" t="s">
        <v>10</v>
      </c>
      <c r="G1880" s="372" t="e">
        <f>VLOOKUP(N1880,'BANG THAM CHIEU'!C:E,3,0)</f>
        <v>#N/A</v>
      </c>
      <c r="J1880" s="10" t="e">
        <f>VLOOKUP(N1880,'BANG THAM CHIEU'!C:E,2,0)</f>
        <v>#N/A</v>
      </c>
      <c r="L1880" s="594">
        <f t="shared" si="31"/>
        <v>0</v>
      </c>
      <c r="N1880" s="11"/>
      <c r="Q1880" s="122"/>
      <c r="R1880" s="123"/>
      <c r="T1880" s="396"/>
      <c r="V1880"/>
    </row>
    <row r="1881" spans="1:22" hidden="1" x14ac:dyDescent="0.25">
      <c r="A1881" s="31">
        <v>3848</v>
      </c>
      <c r="B1881" s="33" t="s">
        <v>300</v>
      </c>
      <c r="D1881" s="34" t="s">
        <v>301</v>
      </c>
      <c r="E1881" s="35" t="s">
        <v>10</v>
      </c>
      <c r="G1881" s="372" t="e">
        <f>VLOOKUP(N1881,'BANG THAM CHIEU'!C:E,3,0)</f>
        <v>#N/A</v>
      </c>
      <c r="J1881" s="10" t="e">
        <f>VLOOKUP(N1881,'BANG THAM CHIEU'!C:E,2,0)</f>
        <v>#N/A</v>
      </c>
      <c r="L1881" s="594">
        <f t="shared" si="31"/>
        <v>0</v>
      </c>
      <c r="N1881" s="150"/>
      <c r="Q1881" s="122"/>
      <c r="R1881" s="123"/>
      <c r="T1881" s="396"/>
      <c r="V1881"/>
    </row>
    <row r="1882" spans="1:22" hidden="1" x14ac:dyDescent="0.25">
      <c r="A1882" s="31">
        <v>3848</v>
      </c>
      <c r="B1882" s="33" t="s">
        <v>300</v>
      </c>
      <c r="D1882" s="34" t="s">
        <v>301</v>
      </c>
      <c r="E1882" s="35" t="s">
        <v>10</v>
      </c>
      <c r="G1882" s="372" t="e">
        <f>VLOOKUP(N1882,'BANG THAM CHIEU'!C:E,3,0)</f>
        <v>#N/A</v>
      </c>
      <c r="J1882" s="10" t="e">
        <f>VLOOKUP(N1882,'BANG THAM CHIEU'!C:E,2,0)</f>
        <v>#N/A</v>
      </c>
      <c r="L1882" s="594">
        <f t="shared" si="31"/>
        <v>0</v>
      </c>
      <c r="N1882" s="31"/>
      <c r="Q1882" s="122"/>
      <c r="R1882" s="123"/>
      <c r="T1882" s="396"/>
      <c r="V1882"/>
    </row>
    <row r="1883" spans="1:22" hidden="1" x14ac:dyDescent="0.25">
      <c r="A1883" s="31">
        <v>3848</v>
      </c>
      <c r="B1883" s="33" t="s">
        <v>300</v>
      </c>
      <c r="D1883" s="34" t="s">
        <v>301</v>
      </c>
      <c r="E1883" s="35" t="s">
        <v>10</v>
      </c>
      <c r="G1883" s="372" t="e">
        <f>VLOOKUP(N1883,'BANG THAM CHIEU'!C:E,3,0)</f>
        <v>#N/A</v>
      </c>
      <c r="J1883" s="10" t="e">
        <f>VLOOKUP(N1883,'BANG THAM CHIEU'!C:E,2,0)</f>
        <v>#N/A</v>
      </c>
      <c r="L1883" s="594">
        <f t="shared" si="31"/>
        <v>0</v>
      </c>
      <c r="N1883" s="11"/>
      <c r="Q1883" s="122"/>
      <c r="R1883" s="123"/>
      <c r="T1883" s="396"/>
      <c r="V1883"/>
    </row>
    <row r="1884" spans="1:22" hidden="1" x14ac:dyDescent="0.25">
      <c r="A1884" s="31">
        <v>3848</v>
      </c>
      <c r="B1884" s="33" t="s">
        <v>300</v>
      </c>
      <c r="D1884" s="34" t="s">
        <v>301</v>
      </c>
      <c r="E1884" s="35" t="s">
        <v>10</v>
      </c>
      <c r="G1884" s="372" t="e">
        <f>VLOOKUP(N1884,'BANG THAM CHIEU'!C:E,3,0)</f>
        <v>#N/A</v>
      </c>
      <c r="J1884" s="10" t="e">
        <f>VLOOKUP(N1884,'BANG THAM CHIEU'!C:E,2,0)</f>
        <v>#N/A</v>
      </c>
      <c r="L1884" s="594">
        <f t="shared" si="31"/>
        <v>0</v>
      </c>
      <c r="N1884" s="151"/>
      <c r="Q1884" s="122"/>
      <c r="R1884" s="123"/>
      <c r="T1884" s="396"/>
      <c r="V1884"/>
    </row>
    <row r="1885" spans="1:22" hidden="1" x14ac:dyDescent="0.25">
      <c r="A1885" s="31">
        <v>3848</v>
      </c>
      <c r="B1885" s="33" t="s">
        <v>300</v>
      </c>
      <c r="D1885" s="34" t="s">
        <v>301</v>
      </c>
      <c r="E1885" s="35" t="s">
        <v>10</v>
      </c>
      <c r="G1885" s="372" t="e">
        <f>VLOOKUP(N1885,'BANG THAM CHIEU'!C:E,3,0)</f>
        <v>#N/A</v>
      </c>
      <c r="J1885" s="10" t="e">
        <f>VLOOKUP(N1885,'BANG THAM CHIEU'!C:E,2,0)</f>
        <v>#N/A</v>
      </c>
      <c r="L1885" s="594">
        <f t="shared" si="31"/>
        <v>0</v>
      </c>
      <c r="N1885" s="31"/>
      <c r="Q1885" s="122"/>
      <c r="R1885" s="123"/>
      <c r="T1885" s="396"/>
      <c r="V1885"/>
    </row>
    <row r="1886" spans="1:22" hidden="1" x14ac:dyDescent="0.25">
      <c r="A1886" s="31">
        <v>3848</v>
      </c>
      <c r="B1886" s="33" t="s">
        <v>300</v>
      </c>
      <c r="D1886" s="34" t="s">
        <v>301</v>
      </c>
      <c r="E1886" s="35" t="s">
        <v>10</v>
      </c>
      <c r="G1886" s="372" t="e">
        <f>VLOOKUP(N1886,'BANG THAM CHIEU'!C:E,3,0)</f>
        <v>#N/A</v>
      </c>
      <c r="J1886" s="10" t="e">
        <f>VLOOKUP(N1886,'BANG THAM CHIEU'!C:E,2,0)</f>
        <v>#N/A</v>
      </c>
      <c r="L1886" s="594">
        <f t="shared" si="31"/>
        <v>0</v>
      </c>
      <c r="N1886" s="11"/>
      <c r="Q1886" s="122"/>
      <c r="R1886" s="123"/>
      <c r="T1886" s="396"/>
      <c r="V1886"/>
    </row>
    <row r="1887" spans="1:22" hidden="1" x14ac:dyDescent="0.25">
      <c r="A1887" s="31">
        <v>3848</v>
      </c>
      <c r="B1887" s="33" t="s">
        <v>300</v>
      </c>
      <c r="D1887" s="34" t="s">
        <v>301</v>
      </c>
      <c r="E1887" s="35" t="s">
        <v>10</v>
      </c>
      <c r="G1887" s="372" t="e">
        <f>VLOOKUP(N1887,'BANG THAM CHIEU'!C:E,3,0)</f>
        <v>#N/A</v>
      </c>
      <c r="J1887" s="10" t="e">
        <f>VLOOKUP(N1887,'BANG THAM CHIEU'!C:E,2,0)</f>
        <v>#N/A</v>
      </c>
      <c r="L1887" s="594">
        <f t="shared" si="31"/>
        <v>0</v>
      </c>
      <c r="N1887" s="31"/>
      <c r="Q1887" s="122"/>
      <c r="R1887" s="123"/>
      <c r="T1887" s="396"/>
      <c r="V1887"/>
    </row>
    <row r="1888" spans="1:22" hidden="1" x14ac:dyDescent="0.25">
      <c r="A1888" s="31">
        <v>3848</v>
      </c>
      <c r="B1888" s="33" t="s">
        <v>300</v>
      </c>
      <c r="D1888" s="34" t="s">
        <v>301</v>
      </c>
      <c r="E1888" s="35" t="s">
        <v>10</v>
      </c>
      <c r="G1888" s="372" t="e">
        <f>VLOOKUP(N1888,'BANG THAM CHIEU'!C:E,3,0)</f>
        <v>#N/A</v>
      </c>
      <c r="J1888" s="10" t="e">
        <f>VLOOKUP(N1888,'BANG THAM CHIEU'!C:E,2,0)</f>
        <v>#N/A</v>
      </c>
      <c r="L1888" s="594">
        <f t="shared" si="31"/>
        <v>0</v>
      </c>
      <c r="N1888" s="151"/>
      <c r="Q1888" s="122"/>
      <c r="R1888" s="123"/>
      <c r="T1888" s="396"/>
      <c r="V1888"/>
    </row>
    <row r="1889" spans="1:22" hidden="1" x14ac:dyDescent="0.25">
      <c r="A1889" s="31">
        <v>3848</v>
      </c>
      <c r="B1889" s="33" t="s">
        <v>300</v>
      </c>
      <c r="D1889" s="34" t="s">
        <v>301</v>
      </c>
      <c r="E1889" s="35" t="s">
        <v>10</v>
      </c>
      <c r="G1889" s="372" t="e">
        <f>VLOOKUP(N1889,'BANG THAM CHIEU'!C:E,3,0)</f>
        <v>#N/A</v>
      </c>
      <c r="J1889" s="10" t="e">
        <f>VLOOKUP(N1889,'BANG THAM CHIEU'!C:E,2,0)</f>
        <v>#N/A</v>
      </c>
      <c r="L1889" s="594">
        <f t="shared" si="31"/>
        <v>0</v>
      </c>
      <c r="N1889" s="11"/>
      <c r="Q1889" s="122"/>
      <c r="R1889" s="123"/>
      <c r="T1889" s="396"/>
      <c r="V1889"/>
    </row>
    <row r="1890" spans="1:22" hidden="1" x14ac:dyDescent="0.25">
      <c r="A1890" s="31">
        <v>3848</v>
      </c>
      <c r="B1890" s="33" t="s">
        <v>300</v>
      </c>
      <c r="D1890" s="34" t="s">
        <v>301</v>
      </c>
      <c r="E1890" s="35" t="s">
        <v>10</v>
      </c>
      <c r="G1890" s="372" t="e">
        <f>VLOOKUP(N1890,'BANG THAM CHIEU'!C:E,3,0)</f>
        <v>#N/A</v>
      </c>
      <c r="J1890" s="10" t="e">
        <f>VLOOKUP(N1890,'BANG THAM CHIEU'!C:E,2,0)</f>
        <v>#N/A</v>
      </c>
      <c r="L1890" s="594">
        <f t="shared" si="31"/>
        <v>0</v>
      </c>
      <c r="N1890" s="11"/>
      <c r="Q1890" s="122"/>
      <c r="R1890" s="123"/>
      <c r="T1890" s="396"/>
      <c r="V1890"/>
    </row>
    <row r="1891" spans="1:22" hidden="1" x14ac:dyDescent="0.25">
      <c r="A1891" s="31">
        <v>3848</v>
      </c>
      <c r="B1891" s="33" t="s">
        <v>300</v>
      </c>
      <c r="D1891" s="34" t="s">
        <v>301</v>
      </c>
      <c r="E1891" s="35" t="s">
        <v>10</v>
      </c>
      <c r="G1891" s="372" t="e">
        <f>VLOOKUP(N1891,'BANG THAM CHIEU'!C:E,3,0)</f>
        <v>#N/A</v>
      </c>
      <c r="J1891" s="10" t="e">
        <f>VLOOKUP(N1891,'BANG THAM CHIEU'!C:E,2,0)</f>
        <v>#N/A</v>
      </c>
      <c r="L1891" s="594">
        <f t="shared" si="31"/>
        <v>0</v>
      </c>
      <c r="N1891" s="11"/>
      <c r="Q1891" s="122"/>
      <c r="R1891" s="123"/>
      <c r="T1891" s="396"/>
      <c r="V1891"/>
    </row>
    <row r="1892" spans="1:22" hidden="1" x14ac:dyDescent="0.25">
      <c r="A1892" s="31">
        <v>3848</v>
      </c>
      <c r="B1892" s="33" t="s">
        <v>300</v>
      </c>
      <c r="D1892" s="34" t="s">
        <v>301</v>
      </c>
      <c r="E1892" s="35" t="s">
        <v>10</v>
      </c>
      <c r="G1892" s="372" t="e">
        <f>VLOOKUP(N1892,'BANG THAM CHIEU'!C:E,3,0)</f>
        <v>#N/A</v>
      </c>
      <c r="J1892" s="10" t="e">
        <f>VLOOKUP(N1892,'BANG THAM CHIEU'!C:E,2,0)</f>
        <v>#N/A</v>
      </c>
      <c r="L1892" s="594">
        <f t="shared" si="31"/>
        <v>0</v>
      </c>
      <c r="N1892" s="31"/>
      <c r="Q1892" s="122"/>
      <c r="R1892" s="123"/>
      <c r="T1892" s="396"/>
      <c r="V1892"/>
    </row>
    <row r="1893" spans="1:22" hidden="1" x14ac:dyDescent="0.25">
      <c r="A1893" s="31">
        <v>3848</v>
      </c>
      <c r="B1893" s="33" t="s">
        <v>300</v>
      </c>
      <c r="D1893" s="34" t="s">
        <v>301</v>
      </c>
      <c r="E1893" s="35" t="s">
        <v>10</v>
      </c>
      <c r="G1893" s="372" t="e">
        <f>VLOOKUP(N1893,'BANG THAM CHIEU'!C:E,3,0)</f>
        <v>#N/A</v>
      </c>
      <c r="J1893" s="10" t="e">
        <f>VLOOKUP(N1893,'BANG THAM CHIEU'!C:E,2,0)</f>
        <v>#N/A</v>
      </c>
      <c r="L1893" s="594">
        <f t="shared" si="31"/>
        <v>0</v>
      </c>
      <c r="N1893" s="33"/>
      <c r="Q1893" s="122"/>
      <c r="R1893" s="123"/>
      <c r="T1893" s="396"/>
      <c r="V1893"/>
    </row>
    <row r="1894" spans="1:22" hidden="1" x14ac:dyDescent="0.25">
      <c r="A1894" s="31">
        <v>3848</v>
      </c>
      <c r="B1894" s="33" t="s">
        <v>300</v>
      </c>
      <c r="D1894" s="34" t="s">
        <v>301</v>
      </c>
      <c r="E1894" s="35" t="s">
        <v>10</v>
      </c>
      <c r="G1894" s="372" t="e">
        <f>VLOOKUP(N1894,'BANG THAM CHIEU'!C:E,3,0)</f>
        <v>#N/A</v>
      </c>
      <c r="J1894" s="10" t="e">
        <f>VLOOKUP(N1894,'BANG THAM CHIEU'!C:E,2,0)</f>
        <v>#N/A</v>
      </c>
      <c r="L1894" s="594">
        <f t="shared" si="31"/>
        <v>0</v>
      </c>
      <c r="N1894" s="31"/>
      <c r="Q1894" s="122"/>
      <c r="R1894" s="123"/>
      <c r="T1894" s="396"/>
      <c r="V1894"/>
    </row>
    <row r="1895" spans="1:22" hidden="1" x14ac:dyDescent="0.25">
      <c r="A1895" s="31">
        <v>3848</v>
      </c>
      <c r="B1895" s="33" t="s">
        <v>300</v>
      </c>
      <c r="D1895" s="34" t="s">
        <v>301</v>
      </c>
      <c r="E1895" s="35" t="s">
        <v>10</v>
      </c>
      <c r="G1895" s="372" t="e">
        <f>VLOOKUP(N1895,'BANG THAM CHIEU'!C:E,3,0)</f>
        <v>#N/A</v>
      </c>
      <c r="J1895" s="10" t="e">
        <f>VLOOKUP(N1895,'BANG THAM CHIEU'!C:E,2,0)</f>
        <v>#N/A</v>
      </c>
      <c r="L1895" s="594">
        <f t="shared" si="31"/>
        <v>0</v>
      </c>
      <c r="N1895" s="11"/>
      <c r="Q1895" s="122"/>
      <c r="R1895" s="123"/>
      <c r="T1895" s="396"/>
      <c r="V1895"/>
    </row>
    <row r="1896" spans="1:22" hidden="1" x14ac:dyDescent="0.25">
      <c r="A1896" s="31">
        <v>3848</v>
      </c>
      <c r="B1896" s="33" t="s">
        <v>300</v>
      </c>
      <c r="D1896" s="34" t="s">
        <v>301</v>
      </c>
      <c r="E1896" s="35" t="s">
        <v>10</v>
      </c>
      <c r="G1896" s="372" t="e">
        <f>VLOOKUP(N1896,'BANG THAM CHIEU'!C:E,3,0)</f>
        <v>#N/A</v>
      </c>
      <c r="J1896" s="10" t="e">
        <f>VLOOKUP(N1896,'BANG THAM CHIEU'!C:E,2,0)</f>
        <v>#N/A</v>
      </c>
      <c r="L1896" s="594">
        <f t="shared" si="31"/>
        <v>0</v>
      </c>
      <c r="N1896" s="33"/>
      <c r="Q1896" s="122"/>
      <c r="R1896" s="123"/>
      <c r="T1896" s="396"/>
      <c r="V1896"/>
    </row>
    <row r="1897" spans="1:22" hidden="1" x14ac:dyDescent="0.25">
      <c r="A1897" s="31">
        <v>3848</v>
      </c>
      <c r="B1897" s="33" t="s">
        <v>300</v>
      </c>
      <c r="D1897" s="34" t="s">
        <v>301</v>
      </c>
      <c r="E1897" s="35" t="s">
        <v>10</v>
      </c>
      <c r="G1897" s="372" t="e">
        <f>VLOOKUP(N1897,'BANG THAM CHIEU'!C:E,3,0)</f>
        <v>#N/A</v>
      </c>
      <c r="J1897" s="10" t="e">
        <f>VLOOKUP(N1897,'BANG THAM CHIEU'!C:E,2,0)</f>
        <v>#N/A</v>
      </c>
      <c r="L1897" s="594">
        <f t="shared" si="31"/>
        <v>0</v>
      </c>
      <c r="N1897" s="11"/>
      <c r="Q1897" s="122"/>
      <c r="R1897" s="123"/>
      <c r="T1897" s="396"/>
      <c r="V1897"/>
    </row>
    <row r="1898" spans="1:22" hidden="1" x14ac:dyDescent="0.25">
      <c r="A1898" s="31">
        <v>3848</v>
      </c>
      <c r="B1898" s="33" t="s">
        <v>300</v>
      </c>
      <c r="D1898" s="34" t="s">
        <v>301</v>
      </c>
      <c r="E1898" s="35" t="s">
        <v>10</v>
      </c>
      <c r="G1898" s="372" t="e">
        <f>VLOOKUP(N1898,'BANG THAM CHIEU'!C:E,3,0)</f>
        <v>#N/A</v>
      </c>
      <c r="J1898" s="10" t="e">
        <f>VLOOKUP(N1898,'BANG THAM CHIEU'!C:E,2,0)</f>
        <v>#N/A</v>
      </c>
      <c r="L1898" s="594">
        <f t="shared" si="31"/>
        <v>0</v>
      </c>
      <c r="N1898" s="31"/>
      <c r="Q1898" s="122"/>
      <c r="R1898" s="123"/>
      <c r="T1898" s="396"/>
      <c r="V1898"/>
    </row>
    <row r="1899" spans="1:22" hidden="1" x14ac:dyDescent="0.25">
      <c r="A1899" s="31">
        <v>3848</v>
      </c>
      <c r="B1899" s="33" t="s">
        <v>300</v>
      </c>
      <c r="D1899" s="34" t="s">
        <v>301</v>
      </c>
      <c r="E1899" s="35" t="s">
        <v>10</v>
      </c>
      <c r="G1899" s="372" t="e">
        <f>VLOOKUP(N1899,'BANG THAM CHIEU'!C:E,3,0)</f>
        <v>#N/A</v>
      </c>
      <c r="J1899" s="10" t="e">
        <f>VLOOKUP(N1899,'BANG THAM CHIEU'!C:E,2,0)</f>
        <v>#N/A</v>
      </c>
      <c r="L1899" s="594">
        <f t="shared" si="31"/>
        <v>0</v>
      </c>
      <c r="N1899" s="33"/>
      <c r="Q1899" s="122"/>
      <c r="R1899" s="123"/>
      <c r="T1899" s="396"/>
      <c r="V1899"/>
    </row>
    <row r="1900" spans="1:22" hidden="1" x14ac:dyDescent="0.25">
      <c r="A1900" s="31">
        <v>3848</v>
      </c>
      <c r="B1900" s="33" t="s">
        <v>300</v>
      </c>
      <c r="D1900" s="34" t="s">
        <v>301</v>
      </c>
      <c r="E1900" s="35" t="s">
        <v>10</v>
      </c>
      <c r="G1900" s="372" t="e">
        <f>VLOOKUP(N1900,'BANG THAM CHIEU'!C:E,3,0)</f>
        <v>#N/A</v>
      </c>
      <c r="J1900" s="10" t="e">
        <f>VLOOKUP(N1900,'BANG THAM CHIEU'!C:E,2,0)</f>
        <v>#N/A</v>
      </c>
      <c r="L1900" s="594">
        <f t="shared" ref="L1900:L1963" si="32">K1900/23206</f>
        <v>0</v>
      </c>
      <c r="N1900" s="31"/>
      <c r="Q1900" s="122"/>
      <c r="R1900" s="123"/>
      <c r="T1900" s="396"/>
      <c r="V1900"/>
    </row>
    <row r="1901" spans="1:22" hidden="1" x14ac:dyDescent="0.25">
      <c r="A1901" s="31">
        <v>3848</v>
      </c>
      <c r="B1901" s="33" t="s">
        <v>300</v>
      </c>
      <c r="D1901" s="34" t="s">
        <v>301</v>
      </c>
      <c r="E1901" s="35" t="s">
        <v>10</v>
      </c>
      <c r="G1901" s="372" t="e">
        <f>VLOOKUP(N1901,'BANG THAM CHIEU'!C:E,3,0)</f>
        <v>#N/A</v>
      </c>
      <c r="J1901" s="10" t="e">
        <f>VLOOKUP(N1901,'BANG THAM CHIEU'!C:E,2,0)</f>
        <v>#N/A</v>
      </c>
      <c r="L1901" s="594">
        <f t="shared" si="32"/>
        <v>0</v>
      </c>
      <c r="N1901" s="31"/>
      <c r="Q1901" s="122"/>
      <c r="R1901" s="123"/>
      <c r="T1901" s="396"/>
      <c r="V1901"/>
    </row>
    <row r="1902" spans="1:22" hidden="1" x14ac:dyDescent="0.25">
      <c r="A1902" s="31">
        <v>3848</v>
      </c>
      <c r="B1902" s="33" t="s">
        <v>300</v>
      </c>
      <c r="D1902" s="34" t="s">
        <v>301</v>
      </c>
      <c r="E1902" s="35" t="s">
        <v>10</v>
      </c>
      <c r="G1902" s="372" t="e">
        <f>VLOOKUP(N1902,'BANG THAM CHIEU'!C:E,3,0)</f>
        <v>#N/A</v>
      </c>
      <c r="J1902" s="10" t="e">
        <f>VLOOKUP(N1902,'BANG THAM CHIEU'!C:E,2,0)</f>
        <v>#N/A</v>
      </c>
      <c r="L1902" s="594">
        <f t="shared" si="32"/>
        <v>0</v>
      </c>
      <c r="N1902" s="171"/>
      <c r="Q1902" s="122"/>
      <c r="R1902" s="123"/>
      <c r="T1902" s="396"/>
      <c r="V1902"/>
    </row>
    <row r="1903" spans="1:22" hidden="1" x14ac:dyDescent="0.25">
      <c r="A1903" s="31">
        <v>3848</v>
      </c>
      <c r="B1903" s="33" t="s">
        <v>300</v>
      </c>
      <c r="D1903" s="34" t="s">
        <v>301</v>
      </c>
      <c r="E1903" s="35" t="s">
        <v>10</v>
      </c>
      <c r="G1903" s="372" t="e">
        <f>VLOOKUP(N1903,'BANG THAM CHIEU'!C:E,3,0)</f>
        <v>#N/A</v>
      </c>
      <c r="J1903" s="10" t="e">
        <f>VLOOKUP(N1903,'BANG THAM CHIEU'!C:E,2,0)</f>
        <v>#N/A</v>
      </c>
      <c r="L1903" s="594">
        <f t="shared" si="32"/>
        <v>0</v>
      </c>
      <c r="N1903" s="31"/>
      <c r="Q1903" s="122"/>
      <c r="R1903" s="123"/>
      <c r="T1903" s="396"/>
      <c r="V1903"/>
    </row>
    <row r="1904" spans="1:22" hidden="1" x14ac:dyDescent="0.25">
      <c r="A1904" s="31">
        <v>3848</v>
      </c>
      <c r="B1904" s="33" t="s">
        <v>300</v>
      </c>
      <c r="D1904" s="34" t="s">
        <v>301</v>
      </c>
      <c r="E1904" s="35" t="s">
        <v>10</v>
      </c>
      <c r="G1904" s="372" t="e">
        <f>VLOOKUP(N1904,'BANG THAM CHIEU'!C:E,3,0)</f>
        <v>#N/A</v>
      </c>
      <c r="J1904" s="10" t="e">
        <f>VLOOKUP(N1904,'BANG THAM CHIEU'!C:E,2,0)</f>
        <v>#N/A</v>
      </c>
      <c r="L1904" s="594">
        <f t="shared" si="32"/>
        <v>0</v>
      </c>
      <c r="N1904" s="187"/>
      <c r="Q1904" s="122"/>
      <c r="R1904" s="123"/>
      <c r="T1904" s="396"/>
      <c r="V1904"/>
    </row>
    <row r="1905" spans="1:22" hidden="1" x14ac:dyDescent="0.25">
      <c r="A1905" s="31">
        <v>3848</v>
      </c>
      <c r="B1905" s="33" t="s">
        <v>300</v>
      </c>
      <c r="D1905" s="34" t="s">
        <v>301</v>
      </c>
      <c r="E1905" s="35" t="s">
        <v>10</v>
      </c>
      <c r="G1905" s="372" t="e">
        <f>VLOOKUP(N1905,'BANG THAM CHIEU'!C:E,3,0)</f>
        <v>#N/A</v>
      </c>
      <c r="J1905" s="10" t="e">
        <f>VLOOKUP(N1905,'BANG THAM CHIEU'!C:E,2,0)</f>
        <v>#N/A</v>
      </c>
      <c r="L1905" s="594">
        <f t="shared" si="32"/>
        <v>0</v>
      </c>
      <c r="N1905" s="11"/>
      <c r="Q1905" s="122"/>
      <c r="R1905" s="123"/>
      <c r="T1905" s="396"/>
      <c r="V1905"/>
    </row>
    <row r="1906" spans="1:22" hidden="1" x14ac:dyDescent="0.25">
      <c r="A1906" s="31">
        <v>3848</v>
      </c>
      <c r="B1906" s="33" t="s">
        <v>300</v>
      </c>
      <c r="D1906" s="34" t="s">
        <v>301</v>
      </c>
      <c r="E1906" s="35" t="s">
        <v>10</v>
      </c>
      <c r="G1906" s="372" t="e">
        <f>VLOOKUP(N1906,'BANG THAM CHIEU'!C:E,3,0)</f>
        <v>#N/A</v>
      </c>
      <c r="J1906" s="10" t="e">
        <f>VLOOKUP(N1906,'BANG THAM CHIEU'!C:E,2,0)</f>
        <v>#N/A</v>
      </c>
      <c r="L1906" s="594">
        <f t="shared" si="32"/>
        <v>0</v>
      </c>
      <c r="N1906" s="33"/>
      <c r="Q1906" s="122"/>
      <c r="R1906" s="123"/>
      <c r="T1906" s="396"/>
      <c r="V1906"/>
    </row>
    <row r="1907" spans="1:22" hidden="1" x14ac:dyDescent="0.25">
      <c r="A1907" s="31">
        <v>3848</v>
      </c>
      <c r="B1907" s="33" t="s">
        <v>300</v>
      </c>
      <c r="D1907" s="34" t="s">
        <v>301</v>
      </c>
      <c r="E1907" s="35" t="s">
        <v>10</v>
      </c>
      <c r="G1907" s="372" t="e">
        <f>VLOOKUP(N1907,'BANG THAM CHIEU'!C:E,3,0)</f>
        <v>#N/A</v>
      </c>
      <c r="J1907" s="10" t="e">
        <f>VLOOKUP(N1907,'BANG THAM CHIEU'!C:E,2,0)</f>
        <v>#N/A</v>
      </c>
      <c r="L1907" s="594">
        <f t="shared" si="32"/>
        <v>0</v>
      </c>
      <c r="N1907" s="31"/>
      <c r="Q1907" s="122"/>
      <c r="R1907" s="123"/>
      <c r="T1907" s="396"/>
      <c r="V1907"/>
    </row>
    <row r="1908" spans="1:22" hidden="1" x14ac:dyDescent="0.25">
      <c r="A1908" s="31">
        <v>3848</v>
      </c>
      <c r="B1908" s="33" t="s">
        <v>300</v>
      </c>
      <c r="D1908" s="34" t="s">
        <v>301</v>
      </c>
      <c r="E1908" s="35" t="s">
        <v>10</v>
      </c>
      <c r="G1908" s="372" t="e">
        <f>VLOOKUP(N1908,'BANG THAM CHIEU'!C:E,3,0)</f>
        <v>#N/A</v>
      </c>
      <c r="J1908" s="10" t="e">
        <f>VLOOKUP(N1908,'BANG THAM CHIEU'!C:E,2,0)</f>
        <v>#N/A</v>
      </c>
      <c r="L1908" s="594">
        <f t="shared" si="32"/>
        <v>0</v>
      </c>
      <c r="N1908" s="33"/>
      <c r="Q1908" s="122"/>
      <c r="R1908" s="123"/>
      <c r="T1908" s="396"/>
      <c r="V1908"/>
    </row>
    <row r="1909" spans="1:22" hidden="1" x14ac:dyDescent="0.25">
      <c r="A1909" s="31">
        <v>3848</v>
      </c>
      <c r="B1909" s="33" t="s">
        <v>300</v>
      </c>
      <c r="D1909" s="34" t="s">
        <v>301</v>
      </c>
      <c r="E1909" s="35" t="s">
        <v>10</v>
      </c>
      <c r="G1909" s="372" t="e">
        <f>VLOOKUP(N1909,'BANG THAM CHIEU'!C:E,3,0)</f>
        <v>#N/A</v>
      </c>
      <c r="J1909" s="10" t="e">
        <f>VLOOKUP(N1909,'BANG THAM CHIEU'!C:E,2,0)</f>
        <v>#N/A</v>
      </c>
      <c r="L1909" s="594">
        <f t="shared" si="32"/>
        <v>0</v>
      </c>
      <c r="N1909" s="33"/>
      <c r="Q1909" s="122"/>
      <c r="R1909" s="123"/>
      <c r="T1909" s="396"/>
      <c r="V1909"/>
    </row>
    <row r="1910" spans="1:22" hidden="1" x14ac:dyDescent="0.25">
      <c r="A1910" s="31">
        <v>3848</v>
      </c>
      <c r="B1910" s="33" t="s">
        <v>300</v>
      </c>
      <c r="D1910" s="34" t="s">
        <v>301</v>
      </c>
      <c r="E1910" s="35" t="s">
        <v>10</v>
      </c>
      <c r="G1910" s="372" t="e">
        <f>VLOOKUP(N1910,'BANG THAM CHIEU'!C:E,3,0)</f>
        <v>#N/A</v>
      </c>
      <c r="J1910" s="10" t="e">
        <f>VLOOKUP(N1910,'BANG THAM CHIEU'!C:E,2,0)</f>
        <v>#N/A</v>
      </c>
      <c r="L1910" s="594">
        <f t="shared" si="32"/>
        <v>0</v>
      </c>
      <c r="N1910" s="151"/>
      <c r="Q1910" s="122"/>
      <c r="R1910" s="123"/>
      <c r="T1910" s="396"/>
      <c r="V1910"/>
    </row>
    <row r="1911" spans="1:22" hidden="1" x14ac:dyDescent="0.25">
      <c r="A1911" s="31">
        <v>3848</v>
      </c>
      <c r="B1911" s="33" t="s">
        <v>300</v>
      </c>
      <c r="D1911" s="34" t="s">
        <v>301</v>
      </c>
      <c r="E1911" s="35" t="s">
        <v>10</v>
      </c>
      <c r="G1911" s="372" t="e">
        <f>VLOOKUP(N1911,'BANG THAM CHIEU'!C:E,3,0)</f>
        <v>#N/A</v>
      </c>
      <c r="J1911" s="10" t="e">
        <f>VLOOKUP(N1911,'BANG THAM CHIEU'!C:E,2,0)</f>
        <v>#N/A</v>
      </c>
      <c r="L1911" s="594">
        <f t="shared" si="32"/>
        <v>0</v>
      </c>
      <c r="N1911" s="31"/>
      <c r="Q1911" s="122"/>
      <c r="R1911" s="123"/>
      <c r="T1911" s="396"/>
      <c r="V1911"/>
    </row>
    <row r="1912" spans="1:22" hidden="1" x14ac:dyDescent="0.25">
      <c r="A1912" s="31">
        <v>3848</v>
      </c>
      <c r="B1912" s="33" t="s">
        <v>300</v>
      </c>
      <c r="D1912" s="34" t="s">
        <v>301</v>
      </c>
      <c r="E1912" s="35" t="s">
        <v>10</v>
      </c>
      <c r="G1912" s="372" t="e">
        <f>VLOOKUP(N1912,'BANG THAM CHIEU'!C:E,3,0)</f>
        <v>#N/A</v>
      </c>
      <c r="J1912" s="10" t="e">
        <f>VLOOKUP(N1912,'BANG THAM CHIEU'!C:E,2,0)</f>
        <v>#N/A</v>
      </c>
      <c r="L1912" s="594">
        <f t="shared" si="32"/>
        <v>0</v>
      </c>
      <c r="N1912" s="33"/>
      <c r="Q1912" s="122"/>
      <c r="R1912" s="123"/>
      <c r="T1912" s="396"/>
      <c r="V1912"/>
    </row>
    <row r="1913" spans="1:22" hidden="1" x14ac:dyDescent="0.25">
      <c r="A1913" s="31">
        <v>3848</v>
      </c>
      <c r="B1913" s="33" t="s">
        <v>300</v>
      </c>
      <c r="D1913" s="34" t="s">
        <v>301</v>
      </c>
      <c r="E1913" s="35" t="s">
        <v>10</v>
      </c>
      <c r="G1913" s="372" t="e">
        <f>VLOOKUP(N1913,'BANG THAM CHIEU'!C:E,3,0)</f>
        <v>#N/A</v>
      </c>
      <c r="J1913" s="10" t="e">
        <f>VLOOKUP(N1913,'BANG THAM CHIEU'!C:E,2,0)</f>
        <v>#N/A</v>
      </c>
      <c r="L1913" s="594">
        <f t="shared" si="32"/>
        <v>0</v>
      </c>
      <c r="N1913" s="33"/>
      <c r="Q1913" s="122"/>
      <c r="R1913" s="123"/>
      <c r="T1913" s="396"/>
      <c r="V1913"/>
    </row>
    <row r="1914" spans="1:22" hidden="1" x14ac:dyDescent="0.25">
      <c r="A1914" s="31">
        <v>3848</v>
      </c>
      <c r="B1914" s="33" t="s">
        <v>300</v>
      </c>
      <c r="D1914" s="34" t="s">
        <v>301</v>
      </c>
      <c r="E1914" s="35" t="s">
        <v>10</v>
      </c>
      <c r="G1914" s="372" t="e">
        <f>VLOOKUP(N1914,'BANG THAM CHIEU'!C:E,3,0)</f>
        <v>#N/A</v>
      </c>
      <c r="J1914" s="10" t="e">
        <f>VLOOKUP(N1914,'BANG THAM CHIEU'!C:E,2,0)</f>
        <v>#N/A</v>
      </c>
      <c r="L1914" s="594">
        <f t="shared" si="32"/>
        <v>0</v>
      </c>
      <c r="N1914" s="33"/>
      <c r="Q1914" s="122"/>
      <c r="R1914" s="123"/>
      <c r="T1914" s="396"/>
      <c r="V1914"/>
    </row>
    <row r="1915" spans="1:22" hidden="1" x14ac:dyDescent="0.25">
      <c r="A1915" s="31">
        <v>3848</v>
      </c>
      <c r="B1915" s="33" t="s">
        <v>300</v>
      </c>
      <c r="D1915" s="34" t="s">
        <v>301</v>
      </c>
      <c r="E1915" s="35" t="s">
        <v>10</v>
      </c>
      <c r="G1915" s="372" t="e">
        <f>VLOOKUP(N1915,'BANG THAM CHIEU'!C:E,3,0)</f>
        <v>#N/A</v>
      </c>
      <c r="J1915" s="10" t="e">
        <f>VLOOKUP(N1915,'BANG THAM CHIEU'!C:E,2,0)</f>
        <v>#N/A</v>
      </c>
      <c r="L1915" s="594">
        <f t="shared" si="32"/>
        <v>0</v>
      </c>
      <c r="N1915" s="31"/>
      <c r="Q1915" s="122"/>
      <c r="R1915" s="123"/>
      <c r="T1915" s="396"/>
      <c r="V1915"/>
    </row>
    <row r="1916" spans="1:22" hidden="1" x14ac:dyDescent="0.25">
      <c r="A1916" s="31">
        <v>3848</v>
      </c>
      <c r="B1916" s="33" t="s">
        <v>300</v>
      </c>
      <c r="D1916" s="34" t="s">
        <v>301</v>
      </c>
      <c r="E1916" s="35" t="s">
        <v>10</v>
      </c>
      <c r="G1916" s="372" t="e">
        <f>VLOOKUP(N1916,'BANG THAM CHIEU'!C:E,3,0)</f>
        <v>#N/A</v>
      </c>
      <c r="J1916" s="10" t="e">
        <f>VLOOKUP(N1916,'BANG THAM CHIEU'!C:E,2,0)</f>
        <v>#N/A</v>
      </c>
      <c r="L1916" s="594">
        <f t="shared" si="32"/>
        <v>0</v>
      </c>
      <c r="N1916" s="31"/>
      <c r="Q1916" s="122"/>
      <c r="R1916" s="123"/>
      <c r="T1916" s="396"/>
      <c r="V1916"/>
    </row>
    <row r="1917" spans="1:22" hidden="1" x14ac:dyDescent="0.25">
      <c r="A1917" s="31">
        <v>3848</v>
      </c>
      <c r="B1917" s="33" t="s">
        <v>300</v>
      </c>
      <c r="D1917" s="34" t="s">
        <v>301</v>
      </c>
      <c r="E1917" s="35" t="s">
        <v>10</v>
      </c>
      <c r="G1917" s="372" t="e">
        <f>VLOOKUP(N1917,'BANG THAM CHIEU'!C:E,3,0)</f>
        <v>#N/A</v>
      </c>
      <c r="J1917" s="10" t="e">
        <f>VLOOKUP(N1917,'BANG THAM CHIEU'!C:E,2,0)</f>
        <v>#N/A</v>
      </c>
      <c r="L1917" s="594">
        <f t="shared" si="32"/>
        <v>0</v>
      </c>
      <c r="N1917" s="122"/>
      <c r="Q1917" s="122"/>
      <c r="R1917" s="123"/>
      <c r="T1917" s="396"/>
      <c r="V1917"/>
    </row>
    <row r="1918" spans="1:22" hidden="1" x14ac:dyDescent="0.25">
      <c r="A1918" s="31">
        <v>3848</v>
      </c>
      <c r="B1918" s="33" t="s">
        <v>300</v>
      </c>
      <c r="D1918" s="34" t="s">
        <v>301</v>
      </c>
      <c r="E1918" s="35" t="s">
        <v>10</v>
      </c>
      <c r="G1918" s="372" t="e">
        <f>VLOOKUP(N1918,'BANG THAM CHIEU'!C:E,3,0)</f>
        <v>#N/A</v>
      </c>
      <c r="J1918" s="10" t="e">
        <f>VLOOKUP(N1918,'BANG THAM CHIEU'!C:E,2,0)</f>
        <v>#N/A</v>
      </c>
      <c r="L1918" s="594">
        <f t="shared" si="32"/>
        <v>0</v>
      </c>
      <c r="N1918" s="31"/>
      <c r="Q1918" s="122"/>
      <c r="R1918" s="123"/>
      <c r="T1918" s="396"/>
      <c r="V1918"/>
    </row>
    <row r="1919" spans="1:22" hidden="1" x14ac:dyDescent="0.25">
      <c r="A1919" s="31">
        <v>3848</v>
      </c>
      <c r="B1919" s="33" t="s">
        <v>300</v>
      </c>
      <c r="D1919" s="34" t="s">
        <v>301</v>
      </c>
      <c r="E1919" s="35" t="s">
        <v>10</v>
      </c>
      <c r="G1919" s="372" t="e">
        <f>VLOOKUP(N1919,'BANG THAM CHIEU'!C:E,3,0)</f>
        <v>#N/A</v>
      </c>
      <c r="J1919" s="10" t="e">
        <f>VLOOKUP(N1919,'BANG THAM CHIEU'!C:E,2,0)</f>
        <v>#N/A</v>
      </c>
      <c r="L1919" s="594">
        <f t="shared" si="32"/>
        <v>0</v>
      </c>
      <c r="N1919" s="11"/>
      <c r="Q1919" s="122"/>
      <c r="R1919" s="123"/>
      <c r="T1919" s="396"/>
      <c r="V1919"/>
    </row>
    <row r="1920" spans="1:22" hidden="1" x14ac:dyDescent="0.25">
      <c r="A1920" s="31">
        <v>3848</v>
      </c>
      <c r="B1920" s="33" t="s">
        <v>300</v>
      </c>
      <c r="D1920" s="34" t="s">
        <v>301</v>
      </c>
      <c r="E1920" s="35" t="s">
        <v>10</v>
      </c>
      <c r="G1920" s="372" t="e">
        <f>VLOOKUP(N1920,'BANG THAM CHIEU'!C:E,3,0)</f>
        <v>#N/A</v>
      </c>
      <c r="J1920" s="10" t="e">
        <f>VLOOKUP(N1920,'BANG THAM CHIEU'!C:E,2,0)</f>
        <v>#N/A</v>
      </c>
      <c r="L1920" s="594">
        <f t="shared" si="32"/>
        <v>0</v>
      </c>
      <c r="N1920" s="31"/>
      <c r="Q1920" s="122"/>
      <c r="R1920" s="123"/>
      <c r="T1920" s="396"/>
      <c r="V1920"/>
    </row>
    <row r="1921" spans="1:22" hidden="1" x14ac:dyDescent="0.25">
      <c r="A1921" s="31">
        <v>3848</v>
      </c>
      <c r="B1921" s="33" t="s">
        <v>300</v>
      </c>
      <c r="D1921" s="34" t="s">
        <v>301</v>
      </c>
      <c r="E1921" s="35" t="s">
        <v>10</v>
      </c>
      <c r="G1921" s="372" t="e">
        <f>VLOOKUP(N1921,'BANG THAM CHIEU'!C:E,3,0)</f>
        <v>#N/A</v>
      </c>
      <c r="J1921" s="10" t="e">
        <f>VLOOKUP(N1921,'BANG THAM CHIEU'!C:E,2,0)</f>
        <v>#N/A</v>
      </c>
      <c r="L1921" s="594">
        <f t="shared" si="32"/>
        <v>0</v>
      </c>
      <c r="N1921" s="31"/>
      <c r="Q1921" s="122"/>
      <c r="R1921" s="123"/>
      <c r="T1921" s="396"/>
      <c r="V1921"/>
    </row>
    <row r="1922" spans="1:22" hidden="1" x14ac:dyDescent="0.25">
      <c r="A1922" s="31">
        <v>3848</v>
      </c>
      <c r="B1922" s="33" t="s">
        <v>300</v>
      </c>
      <c r="D1922" s="34" t="s">
        <v>301</v>
      </c>
      <c r="E1922" s="35" t="s">
        <v>10</v>
      </c>
      <c r="G1922" s="372" t="e">
        <f>VLOOKUP(N1922,'BANG THAM CHIEU'!C:E,3,0)</f>
        <v>#N/A</v>
      </c>
      <c r="J1922" s="10" t="e">
        <f>VLOOKUP(N1922,'BANG THAM CHIEU'!C:E,2,0)</f>
        <v>#N/A</v>
      </c>
      <c r="L1922" s="594">
        <f t="shared" si="32"/>
        <v>0</v>
      </c>
      <c r="N1922" s="122"/>
      <c r="Q1922" s="122"/>
      <c r="R1922" s="123"/>
      <c r="T1922" s="396"/>
      <c r="V1922"/>
    </row>
    <row r="1923" spans="1:22" hidden="1" x14ac:dyDescent="0.25">
      <c r="A1923" s="31">
        <v>3848</v>
      </c>
      <c r="B1923" s="33" t="s">
        <v>300</v>
      </c>
      <c r="D1923" s="34" t="s">
        <v>301</v>
      </c>
      <c r="E1923" s="35" t="s">
        <v>10</v>
      </c>
      <c r="G1923" s="372" t="e">
        <f>VLOOKUP(N1923,'BANG THAM CHIEU'!C:E,3,0)</f>
        <v>#N/A</v>
      </c>
      <c r="J1923" s="10" t="e">
        <f>VLOOKUP(N1923,'BANG THAM CHIEU'!C:E,2,0)</f>
        <v>#N/A</v>
      </c>
      <c r="L1923" s="594">
        <f t="shared" si="32"/>
        <v>0</v>
      </c>
      <c r="N1923" s="122"/>
      <c r="Q1923" s="122"/>
      <c r="R1923" s="123"/>
      <c r="T1923" s="396"/>
      <c r="V1923"/>
    </row>
    <row r="1924" spans="1:22" hidden="1" x14ac:dyDescent="0.25">
      <c r="A1924" s="31">
        <v>3848</v>
      </c>
      <c r="B1924" s="33" t="s">
        <v>300</v>
      </c>
      <c r="D1924" s="34" t="s">
        <v>301</v>
      </c>
      <c r="E1924" s="35" t="s">
        <v>10</v>
      </c>
      <c r="G1924" s="372" t="e">
        <f>VLOOKUP(N1924,'BANG THAM CHIEU'!C:E,3,0)</f>
        <v>#N/A</v>
      </c>
      <c r="J1924" s="10" t="e">
        <f>VLOOKUP(N1924,'BANG THAM CHIEU'!C:E,2,0)</f>
        <v>#N/A</v>
      </c>
      <c r="L1924" s="594">
        <f t="shared" si="32"/>
        <v>0</v>
      </c>
      <c r="N1924" s="122"/>
      <c r="Q1924" s="122"/>
      <c r="R1924" s="123"/>
      <c r="T1924" s="396"/>
      <c r="V1924"/>
    </row>
    <row r="1925" spans="1:22" hidden="1" x14ac:dyDescent="0.25">
      <c r="A1925" s="31">
        <v>3848</v>
      </c>
      <c r="B1925" s="33" t="s">
        <v>300</v>
      </c>
      <c r="D1925" s="34" t="s">
        <v>301</v>
      </c>
      <c r="E1925" s="35" t="s">
        <v>10</v>
      </c>
      <c r="G1925" s="372" t="e">
        <f>VLOOKUP(N1925,'BANG THAM CHIEU'!C:E,3,0)</f>
        <v>#N/A</v>
      </c>
      <c r="J1925" s="10" t="e">
        <f>VLOOKUP(N1925,'BANG THAM CHIEU'!C:E,2,0)</f>
        <v>#N/A</v>
      </c>
      <c r="L1925" s="594">
        <f t="shared" si="32"/>
        <v>0</v>
      </c>
      <c r="N1925" s="11"/>
      <c r="Q1925" s="122"/>
      <c r="R1925" s="123"/>
      <c r="T1925" s="396"/>
      <c r="V1925"/>
    </row>
    <row r="1926" spans="1:22" hidden="1" x14ac:dyDescent="0.25">
      <c r="A1926" s="31">
        <v>3848</v>
      </c>
      <c r="B1926" s="33" t="s">
        <v>300</v>
      </c>
      <c r="D1926" s="34" t="s">
        <v>301</v>
      </c>
      <c r="E1926" s="35" t="s">
        <v>10</v>
      </c>
      <c r="G1926" s="372" t="e">
        <f>VLOOKUP(N1926,'BANG THAM CHIEU'!C:E,3,0)</f>
        <v>#N/A</v>
      </c>
      <c r="J1926" s="10" t="e">
        <f>VLOOKUP(N1926,'BANG THAM CHIEU'!C:E,2,0)</f>
        <v>#N/A</v>
      </c>
      <c r="L1926" s="594">
        <f t="shared" si="32"/>
        <v>0</v>
      </c>
      <c r="N1926" s="122"/>
      <c r="Q1926" s="122"/>
      <c r="R1926" s="123"/>
      <c r="T1926" s="396"/>
      <c r="V1926"/>
    </row>
    <row r="1927" spans="1:22" hidden="1" x14ac:dyDescent="0.25">
      <c r="A1927" s="31">
        <v>3848</v>
      </c>
      <c r="B1927" s="33" t="s">
        <v>300</v>
      </c>
      <c r="D1927" s="34" t="s">
        <v>301</v>
      </c>
      <c r="E1927" s="35" t="s">
        <v>10</v>
      </c>
      <c r="G1927" s="372" t="e">
        <f>VLOOKUP(N1927,'BANG THAM CHIEU'!C:E,3,0)</f>
        <v>#N/A</v>
      </c>
      <c r="J1927" s="10" t="e">
        <f>VLOOKUP(N1927,'BANG THAM CHIEU'!C:E,2,0)</f>
        <v>#N/A</v>
      </c>
      <c r="L1927" s="594">
        <f t="shared" si="32"/>
        <v>0</v>
      </c>
      <c r="N1927" s="31"/>
      <c r="Q1927" s="122"/>
      <c r="R1927" s="123"/>
      <c r="T1927" s="396"/>
      <c r="V1927"/>
    </row>
    <row r="1928" spans="1:22" hidden="1" x14ac:dyDescent="0.25">
      <c r="A1928" s="31">
        <v>3848</v>
      </c>
      <c r="B1928" s="33" t="s">
        <v>300</v>
      </c>
      <c r="D1928" s="34" t="s">
        <v>301</v>
      </c>
      <c r="E1928" s="35" t="s">
        <v>10</v>
      </c>
      <c r="G1928" s="372" t="e">
        <f>VLOOKUP(N1928,'BANG THAM CHIEU'!C:E,3,0)</f>
        <v>#N/A</v>
      </c>
      <c r="J1928" s="10" t="e">
        <f>VLOOKUP(N1928,'BANG THAM CHIEU'!C:E,2,0)</f>
        <v>#N/A</v>
      </c>
      <c r="L1928" s="594">
        <f t="shared" si="32"/>
        <v>0</v>
      </c>
      <c r="N1928" s="122"/>
      <c r="Q1928" s="122"/>
      <c r="R1928" s="123"/>
      <c r="T1928" s="396"/>
      <c r="V1928"/>
    </row>
    <row r="1929" spans="1:22" hidden="1" x14ac:dyDescent="0.25">
      <c r="A1929" s="31">
        <v>3848</v>
      </c>
      <c r="B1929" s="33" t="s">
        <v>300</v>
      </c>
      <c r="D1929" s="34" t="s">
        <v>301</v>
      </c>
      <c r="E1929" s="35" t="s">
        <v>10</v>
      </c>
      <c r="G1929" s="372" t="e">
        <f>VLOOKUP(N1929,'BANG THAM CHIEU'!C:E,3,0)</f>
        <v>#N/A</v>
      </c>
      <c r="J1929" s="10" t="e">
        <f>VLOOKUP(N1929,'BANG THAM CHIEU'!C:E,2,0)</f>
        <v>#N/A</v>
      </c>
      <c r="L1929" s="594">
        <f t="shared" si="32"/>
        <v>0</v>
      </c>
      <c r="N1929" s="122"/>
      <c r="Q1929" s="122"/>
      <c r="R1929" s="123"/>
      <c r="T1929" s="396"/>
      <c r="V1929"/>
    </row>
    <row r="1930" spans="1:22" hidden="1" x14ac:dyDescent="0.25">
      <c r="A1930" s="31">
        <v>3848</v>
      </c>
      <c r="B1930" s="33" t="s">
        <v>300</v>
      </c>
      <c r="D1930" s="34" t="s">
        <v>301</v>
      </c>
      <c r="E1930" s="35" t="s">
        <v>10</v>
      </c>
      <c r="G1930" s="372" t="e">
        <f>VLOOKUP(N1930,'BANG THAM CHIEU'!C:E,3,0)</f>
        <v>#N/A</v>
      </c>
      <c r="J1930" s="10" t="e">
        <f>VLOOKUP(N1930,'BANG THAM CHIEU'!C:E,2,0)</f>
        <v>#N/A</v>
      </c>
      <c r="L1930" s="594">
        <f t="shared" si="32"/>
        <v>0</v>
      </c>
      <c r="N1930" s="122"/>
      <c r="Q1930" s="122"/>
      <c r="R1930" s="123"/>
      <c r="T1930" s="396"/>
      <c r="V1930"/>
    </row>
    <row r="1931" spans="1:22" hidden="1" x14ac:dyDescent="0.25">
      <c r="A1931" s="31">
        <v>3848</v>
      </c>
      <c r="B1931" s="33" t="s">
        <v>300</v>
      </c>
      <c r="D1931" s="34" t="s">
        <v>301</v>
      </c>
      <c r="E1931" s="35" t="s">
        <v>10</v>
      </c>
      <c r="G1931" s="372" t="e">
        <f>VLOOKUP(N1931,'BANG THAM CHIEU'!C:E,3,0)</f>
        <v>#N/A</v>
      </c>
      <c r="J1931" s="10" t="e">
        <f>VLOOKUP(N1931,'BANG THAM CHIEU'!C:E,2,0)</f>
        <v>#N/A</v>
      </c>
      <c r="L1931" s="594">
        <f t="shared" si="32"/>
        <v>0</v>
      </c>
      <c r="N1931" s="33"/>
      <c r="Q1931" s="122"/>
      <c r="R1931" s="123"/>
      <c r="T1931" s="396"/>
      <c r="V1931"/>
    </row>
    <row r="1932" spans="1:22" hidden="1" x14ac:dyDescent="0.25">
      <c r="A1932" s="31">
        <v>3848</v>
      </c>
      <c r="B1932" s="33" t="s">
        <v>300</v>
      </c>
      <c r="D1932" s="34" t="s">
        <v>301</v>
      </c>
      <c r="E1932" s="35" t="s">
        <v>10</v>
      </c>
      <c r="G1932" s="372" t="e">
        <f>VLOOKUP(N1932,'BANG THAM CHIEU'!C:E,3,0)</f>
        <v>#N/A</v>
      </c>
      <c r="J1932" s="10" t="e">
        <f>VLOOKUP(N1932,'BANG THAM CHIEU'!C:E,2,0)</f>
        <v>#N/A</v>
      </c>
      <c r="L1932" s="594">
        <f t="shared" si="32"/>
        <v>0</v>
      </c>
      <c r="N1932" s="122"/>
      <c r="Q1932" s="122"/>
      <c r="R1932" s="123"/>
      <c r="T1932" s="396"/>
      <c r="V1932"/>
    </row>
    <row r="1933" spans="1:22" hidden="1" x14ac:dyDescent="0.25">
      <c r="A1933" s="31">
        <v>3848</v>
      </c>
      <c r="B1933" s="33" t="s">
        <v>300</v>
      </c>
      <c r="D1933" s="34" t="s">
        <v>301</v>
      </c>
      <c r="E1933" s="35" t="s">
        <v>10</v>
      </c>
      <c r="G1933" s="372" t="e">
        <f>VLOOKUP(N1933,'BANG THAM CHIEU'!C:E,3,0)</f>
        <v>#N/A</v>
      </c>
      <c r="J1933" s="10" t="e">
        <f>VLOOKUP(N1933,'BANG THAM CHIEU'!C:E,2,0)</f>
        <v>#N/A</v>
      </c>
      <c r="L1933" s="594">
        <f t="shared" si="32"/>
        <v>0</v>
      </c>
      <c r="N1933" s="122"/>
      <c r="Q1933" s="122"/>
      <c r="R1933" s="123"/>
      <c r="T1933" s="396"/>
      <c r="V1933"/>
    </row>
    <row r="1934" spans="1:22" hidden="1" x14ac:dyDescent="0.25">
      <c r="A1934" s="31">
        <v>3848</v>
      </c>
      <c r="B1934" s="33" t="s">
        <v>300</v>
      </c>
      <c r="D1934" s="34" t="s">
        <v>301</v>
      </c>
      <c r="E1934" s="35" t="s">
        <v>10</v>
      </c>
      <c r="G1934" s="372" t="e">
        <f>VLOOKUP(N1934,'BANG THAM CHIEU'!C:E,3,0)</f>
        <v>#N/A</v>
      </c>
      <c r="J1934" s="10" t="e">
        <f>VLOOKUP(N1934,'BANG THAM CHIEU'!C:E,2,0)</f>
        <v>#N/A</v>
      </c>
      <c r="L1934" s="594">
        <f t="shared" si="32"/>
        <v>0</v>
      </c>
      <c r="N1934" s="11"/>
      <c r="Q1934" s="122"/>
      <c r="R1934" s="123"/>
      <c r="T1934" s="396"/>
      <c r="V1934"/>
    </row>
    <row r="1935" spans="1:22" hidden="1" x14ac:dyDescent="0.25">
      <c r="A1935" s="31">
        <v>3848</v>
      </c>
      <c r="B1935" s="33" t="s">
        <v>300</v>
      </c>
      <c r="D1935" s="34" t="s">
        <v>301</v>
      </c>
      <c r="E1935" s="35" t="s">
        <v>10</v>
      </c>
      <c r="G1935" s="372" t="e">
        <f>VLOOKUP(N1935,'BANG THAM CHIEU'!C:E,3,0)</f>
        <v>#N/A</v>
      </c>
      <c r="J1935" s="10" t="e">
        <f>VLOOKUP(N1935,'BANG THAM CHIEU'!C:E,2,0)</f>
        <v>#N/A</v>
      </c>
      <c r="L1935" s="594">
        <f t="shared" si="32"/>
        <v>0</v>
      </c>
      <c r="N1935" s="11"/>
      <c r="Q1935" s="122"/>
      <c r="R1935" s="123"/>
      <c r="T1935" s="396"/>
      <c r="V1935"/>
    </row>
    <row r="1936" spans="1:22" hidden="1" x14ac:dyDescent="0.25">
      <c r="A1936" s="31">
        <v>3848</v>
      </c>
      <c r="B1936" s="33" t="s">
        <v>300</v>
      </c>
      <c r="D1936" s="34" t="s">
        <v>301</v>
      </c>
      <c r="E1936" s="35" t="s">
        <v>10</v>
      </c>
      <c r="G1936" s="372" t="e">
        <f>VLOOKUP(N1936,'BANG THAM CHIEU'!C:E,3,0)</f>
        <v>#N/A</v>
      </c>
      <c r="J1936" s="10" t="e">
        <f>VLOOKUP(N1936,'BANG THAM CHIEU'!C:E,2,0)</f>
        <v>#N/A</v>
      </c>
      <c r="L1936" s="594">
        <f t="shared" si="32"/>
        <v>0</v>
      </c>
      <c r="N1936" s="11"/>
      <c r="Q1936" s="122"/>
      <c r="R1936" s="123"/>
      <c r="T1936" s="396"/>
      <c r="V1936"/>
    </row>
    <row r="1937" spans="1:22" hidden="1" x14ac:dyDescent="0.25">
      <c r="A1937" s="31">
        <v>3848</v>
      </c>
      <c r="B1937" s="33" t="s">
        <v>300</v>
      </c>
      <c r="D1937" s="34" t="s">
        <v>301</v>
      </c>
      <c r="E1937" s="35" t="s">
        <v>10</v>
      </c>
      <c r="G1937" s="372" t="e">
        <f>VLOOKUP(N1937,'BANG THAM CHIEU'!C:E,3,0)</f>
        <v>#N/A</v>
      </c>
      <c r="J1937" s="10" t="e">
        <f>VLOOKUP(N1937,'BANG THAM CHIEU'!C:E,2,0)</f>
        <v>#N/A</v>
      </c>
      <c r="L1937" s="594">
        <f t="shared" si="32"/>
        <v>0</v>
      </c>
      <c r="N1937" s="31"/>
      <c r="Q1937" s="122"/>
      <c r="R1937" s="123"/>
      <c r="T1937" s="396"/>
      <c r="V1937"/>
    </row>
    <row r="1938" spans="1:22" hidden="1" x14ac:dyDescent="0.25">
      <c r="A1938" s="31">
        <v>3848</v>
      </c>
      <c r="B1938" s="33" t="s">
        <v>300</v>
      </c>
      <c r="D1938" s="34" t="s">
        <v>301</v>
      </c>
      <c r="E1938" s="35" t="s">
        <v>10</v>
      </c>
      <c r="G1938" s="372" t="e">
        <f>VLOOKUP(N1938,'BANG THAM CHIEU'!C:E,3,0)</f>
        <v>#N/A</v>
      </c>
      <c r="J1938" s="10" t="e">
        <f>VLOOKUP(N1938,'BANG THAM CHIEU'!C:E,2,0)</f>
        <v>#N/A</v>
      </c>
      <c r="L1938" s="594">
        <f t="shared" si="32"/>
        <v>0</v>
      </c>
      <c r="N1938" s="122"/>
      <c r="Q1938" s="122"/>
      <c r="R1938" s="123"/>
      <c r="T1938" s="396"/>
      <c r="V1938"/>
    </row>
    <row r="1939" spans="1:22" hidden="1" x14ac:dyDescent="0.25">
      <c r="A1939" s="31">
        <v>3848</v>
      </c>
      <c r="B1939" s="33" t="s">
        <v>300</v>
      </c>
      <c r="D1939" s="34" t="s">
        <v>301</v>
      </c>
      <c r="E1939" s="35" t="s">
        <v>10</v>
      </c>
      <c r="G1939" s="372" t="e">
        <f>VLOOKUP(N1939,'BANG THAM CHIEU'!C:E,3,0)</f>
        <v>#N/A</v>
      </c>
      <c r="J1939" s="10" t="e">
        <f>VLOOKUP(N1939,'BANG THAM CHIEU'!C:E,2,0)</f>
        <v>#N/A</v>
      </c>
      <c r="L1939" s="594">
        <f t="shared" si="32"/>
        <v>0</v>
      </c>
      <c r="N1939" s="11"/>
      <c r="Q1939" s="122"/>
      <c r="R1939" s="123"/>
      <c r="T1939" s="396"/>
      <c r="V1939"/>
    </row>
    <row r="1940" spans="1:22" hidden="1" x14ac:dyDescent="0.25">
      <c r="A1940" s="31">
        <v>3848</v>
      </c>
      <c r="B1940" s="33" t="s">
        <v>300</v>
      </c>
      <c r="D1940" s="34" t="s">
        <v>301</v>
      </c>
      <c r="E1940" s="35" t="s">
        <v>10</v>
      </c>
      <c r="G1940" s="372" t="e">
        <f>VLOOKUP(N1940,'BANG THAM CHIEU'!C:E,3,0)</f>
        <v>#N/A</v>
      </c>
      <c r="J1940" s="10" t="e">
        <f>VLOOKUP(N1940,'BANG THAM CHIEU'!C:E,2,0)</f>
        <v>#N/A</v>
      </c>
      <c r="L1940" s="594">
        <f t="shared" si="32"/>
        <v>0</v>
      </c>
      <c r="N1940" s="31"/>
      <c r="Q1940" s="122"/>
      <c r="R1940" s="123"/>
      <c r="T1940" s="396"/>
      <c r="V1940"/>
    </row>
    <row r="1941" spans="1:22" hidden="1" x14ac:dyDescent="0.25">
      <c r="A1941" s="31">
        <v>3848</v>
      </c>
      <c r="B1941" s="33" t="s">
        <v>300</v>
      </c>
      <c r="D1941" s="34" t="s">
        <v>301</v>
      </c>
      <c r="E1941" s="35" t="s">
        <v>10</v>
      </c>
      <c r="G1941" s="372" t="e">
        <f>VLOOKUP(N1941,'BANG THAM CHIEU'!C:E,3,0)</f>
        <v>#N/A</v>
      </c>
      <c r="J1941" s="10" t="e">
        <f>VLOOKUP(N1941,'BANG THAM CHIEU'!C:E,2,0)</f>
        <v>#N/A</v>
      </c>
      <c r="L1941" s="594">
        <f t="shared" si="32"/>
        <v>0</v>
      </c>
      <c r="N1941" s="122"/>
      <c r="Q1941" s="122"/>
      <c r="R1941" s="123"/>
      <c r="T1941" s="396"/>
      <c r="V1941"/>
    </row>
    <row r="1942" spans="1:22" hidden="1" x14ac:dyDescent="0.25">
      <c r="A1942" s="31">
        <v>3848</v>
      </c>
      <c r="B1942" s="33" t="s">
        <v>300</v>
      </c>
      <c r="D1942" s="34" t="s">
        <v>301</v>
      </c>
      <c r="E1942" s="35" t="s">
        <v>10</v>
      </c>
      <c r="G1942" s="372" t="e">
        <f>VLOOKUP(N1942,'BANG THAM CHIEU'!C:E,3,0)</f>
        <v>#N/A</v>
      </c>
      <c r="J1942" s="10" t="e">
        <f>VLOOKUP(N1942,'BANG THAM CHIEU'!C:E,2,0)</f>
        <v>#N/A</v>
      </c>
      <c r="L1942" s="594">
        <f t="shared" si="32"/>
        <v>0</v>
      </c>
      <c r="N1942" s="151"/>
      <c r="Q1942" s="122"/>
      <c r="R1942" s="123"/>
      <c r="T1942" s="396"/>
      <c r="V1942"/>
    </row>
    <row r="1943" spans="1:22" hidden="1" x14ac:dyDescent="0.25">
      <c r="A1943" s="31">
        <v>3848</v>
      </c>
      <c r="B1943" s="33" t="s">
        <v>300</v>
      </c>
      <c r="D1943" s="34" t="s">
        <v>301</v>
      </c>
      <c r="E1943" s="35" t="s">
        <v>10</v>
      </c>
      <c r="G1943" s="372" t="e">
        <f>VLOOKUP(N1943,'BANG THAM CHIEU'!C:E,3,0)</f>
        <v>#N/A</v>
      </c>
      <c r="J1943" s="10" t="e">
        <f>VLOOKUP(N1943,'BANG THAM CHIEU'!C:E,2,0)</f>
        <v>#N/A</v>
      </c>
      <c r="L1943" s="594">
        <f t="shared" si="32"/>
        <v>0</v>
      </c>
      <c r="N1943" s="11"/>
      <c r="Q1943" s="122"/>
      <c r="R1943" s="123"/>
      <c r="T1943" s="396"/>
      <c r="V1943"/>
    </row>
    <row r="1944" spans="1:22" hidden="1" x14ac:dyDescent="0.25">
      <c r="A1944" s="31">
        <v>3848</v>
      </c>
      <c r="B1944" s="33" t="s">
        <v>300</v>
      </c>
      <c r="D1944" s="34" t="s">
        <v>301</v>
      </c>
      <c r="E1944" s="35" t="s">
        <v>10</v>
      </c>
      <c r="G1944" s="372" t="e">
        <f>VLOOKUP(N1944,'BANG THAM CHIEU'!C:E,3,0)</f>
        <v>#N/A</v>
      </c>
      <c r="J1944" s="10" t="e">
        <f>VLOOKUP(N1944,'BANG THAM CHIEU'!C:E,2,0)</f>
        <v>#N/A</v>
      </c>
      <c r="L1944" s="594">
        <f t="shared" si="32"/>
        <v>0</v>
      </c>
      <c r="N1944" s="11"/>
      <c r="Q1944" s="122"/>
      <c r="R1944" s="123"/>
      <c r="T1944" s="396"/>
      <c r="V1944"/>
    </row>
    <row r="1945" spans="1:22" hidden="1" x14ac:dyDescent="0.25">
      <c r="A1945" s="31">
        <v>3848</v>
      </c>
      <c r="B1945" s="33" t="s">
        <v>300</v>
      </c>
      <c r="D1945" s="34" t="s">
        <v>301</v>
      </c>
      <c r="E1945" s="35" t="s">
        <v>10</v>
      </c>
      <c r="G1945" s="372" t="e">
        <f>VLOOKUP(N1945,'BANG THAM CHIEU'!C:E,3,0)</f>
        <v>#N/A</v>
      </c>
      <c r="J1945" s="10" t="e">
        <f>VLOOKUP(N1945,'BANG THAM CHIEU'!C:E,2,0)</f>
        <v>#N/A</v>
      </c>
      <c r="L1945" s="594">
        <f t="shared" si="32"/>
        <v>0</v>
      </c>
      <c r="N1945" s="31"/>
      <c r="Q1945" s="122"/>
      <c r="R1945" s="123"/>
      <c r="T1945" s="396"/>
      <c r="V1945"/>
    </row>
    <row r="1946" spans="1:22" hidden="1" x14ac:dyDescent="0.25">
      <c r="A1946" s="31">
        <v>3848</v>
      </c>
      <c r="B1946" s="33" t="s">
        <v>300</v>
      </c>
      <c r="D1946" s="34" t="s">
        <v>301</v>
      </c>
      <c r="E1946" s="35" t="s">
        <v>10</v>
      </c>
      <c r="G1946" s="372" t="e">
        <f>VLOOKUP(N1946,'BANG THAM CHIEU'!C:E,3,0)</f>
        <v>#N/A</v>
      </c>
      <c r="J1946" s="10" t="e">
        <f>VLOOKUP(N1946,'BANG THAM CHIEU'!C:E,2,0)</f>
        <v>#N/A</v>
      </c>
      <c r="L1946" s="594">
        <f t="shared" si="32"/>
        <v>0</v>
      </c>
      <c r="N1946" s="33"/>
      <c r="Q1946" s="122"/>
      <c r="R1946" s="123"/>
      <c r="T1946" s="396"/>
      <c r="V1946"/>
    </row>
    <row r="1947" spans="1:22" hidden="1" x14ac:dyDescent="0.25">
      <c r="A1947" s="31">
        <v>3848</v>
      </c>
      <c r="B1947" s="33" t="s">
        <v>300</v>
      </c>
      <c r="D1947" s="34" t="s">
        <v>301</v>
      </c>
      <c r="E1947" s="35" t="s">
        <v>10</v>
      </c>
      <c r="G1947" s="372" t="e">
        <f>VLOOKUP(N1947,'BANG THAM CHIEU'!C:E,3,0)</f>
        <v>#N/A</v>
      </c>
      <c r="J1947" s="10" t="e">
        <f>VLOOKUP(N1947,'BANG THAM CHIEU'!C:E,2,0)</f>
        <v>#N/A</v>
      </c>
      <c r="L1947" s="594">
        <f t="shared" si="32"/>
        <v>0</v>
      </c>
      <c r="N1947" s="33"/>
      <c r="Q1947" s="122"/>
      <c r="R1947" s="123"/>
      <c r="T1947" s="396"/>
      <c r="V1947"/>
    </row>
    <row r="1948" spans="1:22" hidden="1" x14ac:dyDescent="0.25">
      <c r="A1948" s="31">
        <v>3848</v>
      </c>
      <c r="B1948" s="33" t="s">
        <v>300</v>
      </c>
      <c r="D1948" s="34" t="s">
        <v>301</v>
      </c>
      <c r="E1948" s="35" t="s">
        <v>10</v>
      </c>
      <c r="G1948" s="372" t="e">
        <f>VLOOKUP(N1948,'BANG THAM CHIEU'!C:E,3,0)</f>
        <v>#N/A</v>
      </c>
      <c r="J1948" s="10" t="e">
        <f>VLOOKUP(N1948,'BANG THAM CHIEU'!C:E,2,0)</f>
        <v>#N/A</v>
      </c>
      <c r="L1948" s="594">
        <f t="shared" si="32"/>
        <v>0</v>
      </c>
      <c r="N1948" s="122"/>
      <c r="Q1948" s="122"/>
      <c r="R1948" s="123"/>
      <c r="T1948" s="396"/>
      <c r="V1948"/>
    </row>
    <row r="1949" spans="1:22" hidden="1" x14ac:dyDescent="0.25">
      <c r="A1949" s="31">
        <v>3848</v>
      </c>
      <c r="B1949" s="33" t="s">
        <v>300</v>
      </c>
      <c r="D1949" s="34" t="s">
        <v>301</v>
      </c>
      <c r="E1949" s="35" t="s">
        <v>10</v>
      </c>
      <c r="G1949" s="372" t="e">
        <f>VLOOKUP(N1949,'BANG THAM CHIEU'!C:E,3,0)</f>
        <v>#N/A</v>
      </c>
      <c r="J1949" s="10" t="e">
        <f>VLOOKUP(N1949,'BANG THAM CHIEU'!C:E,2,0)</f>
        <v>#N/A</v>
      </c>
      <c r="L1949" s="594">
        <f t="shared" si="32"/>
        <v>0</v>
      </c>
      <c r="N1949" s="11"/>
      <c r="Q1949" s="122"/>
      <c r="R1949" s="123"/>
      <c r="T1949" s="396"/>
      <c r="V1949"/>
    </row>
    <row r="1950" spans="1:22" hidden="1" x14ac:dyDescent="0.25">
      <c r="A1950" s="31">
        <v>3848</v>
      </c>
      <c r="B1950" s="33" t="s">
        <v>300</v>
      </c>
      <c r="D1950" s="34" t="s">
        <v>301</v>
      </c>
      <c r="E1950" s="35" t="s">
        <v>10</v>
      </c>
      <c r="G1950" s="372" t="e">
        <f>VLOOKUP(N1950,'BANG THAM CHIEU'!C:E,3,0)</f>
        <v>#N/A</v>
      </c>
      <c r="J1950" s="10" t="e">
        <f>VLOOKUP(N1950,'BANG THAM CHIEU'!C:E,2,0)</f>
        <v>#N/A</v>
      </c>
      <c r="L1950" s="594">
        <f t="shared" si="32"/>
        <v>0</v>
      </c>
      <c r="N1950" s="33"/>
      <c r="Q1950" s="122"/>
      <c r="R1950" s="123"/>
      <c r="T1950" s="396"/>
      <c r="V1950"/>
    </row>
    <row r="1951" spans="1:22" hidden="1" x14ac:dyDescent="0.25">
      <c r="A1951" s="31">
        <v>3848</v>
      </c>
      <c r="B1951" s="33" t="s">
        <v>300</v>
      </c>
      <c r="D1951" s="34" t="s">
        <v>301</v>
      </c>
      <c r="E1951" s="35" t="s">
        <v>10</v>
      </c>
      <c r="G1951" s="372" t="e">
        <f>VLOOKUP(N1951,'BANG THAM CHIEU'!C:E,3,0)</f>
        <v>#N/A</v>
      </c>
      <c r="J1951" s="10" t="e">
        <f>VLOOKUP(N1951,'BANG THAM CHIEU'!C:E,2,0)</f>
        <v>#N/A</v>
      </c>
      <c r="L1951" s="594">
        <f t="shared" si="32"/>
        <v>0</v>
      </c>
      <c r="N1951" s="31"/>
      <c r="Q1951" s="122"/>
      <c r="R1951" s="123"/>
      <c r="T1951" s="396"/>
      <c r="V1951"/>
    </row>
    <row r="1952" spans="1:22" hidden="1" x14ac:dyDescent="0.25">
      <c r="A1952" s="31">
        <v>3848</v>
      </c>
      <c r="B1952" s="33" t="s">
        <v>300</v>
      </c>
      <c r="D1952" s="34" t="s">
        <v>301</v>
      </c>
      <c r="E1952" s="35" t="s">
        <v>10</v>
      </c>
      <c r="G1952" s="372" t="e">
        <f>VLOOKUP(N1952,'BANG THAM CHIEU'!C:E,3,0)</f>
        <v>#N/A</v>
      </c>
      <c r="J1952" s="10" t="e">
        <f>VLOOKUP(N1952,'BANG THAM CHIEU'!C:E,2,0)</f>
        <v>#N/A</v>
      </c>
      <c r="L1952" s="594">
        <f t="shared" si="32"/>
        <v>0</v>
      </c>
      <c r="N1952" s="31"/>
      <c r="Q1952" s="122"/>
      <c r="R1952" s="123"/>
      <c r="T1952" s="396"/>
      <c r="V1952"/>
    </row>
    <row r="1953" spans="1:22" hidden="1" x14ac:dyDescent="0.25">
      <c r="A1953" s="31">
        <v>3848</v>
      </c>
      <c r="B1953" s="33" t="s">
        <v>300</v>
      </c>
      <c r="D1953" s="34" t="s">
        <v>301</v>
      </c>
      <c r="E1953" s="35" t="s">
        <v>10</v>
      </c>
      <c r="G1953" s="372" t="e">
        <f>VLOOKUP(N1953,'BANG THAM CHIEU'!C:E,3,0)</f>
        <v>#N/A</v>
      </c>
      <c r="J1953" s="10" t="e">
        <f>VLOOKUP(N1953,'BANG THAM CHIEU'!C:E,2,0)</f>
        <v>#N/A</v>
      </c>
      <c r="L1953" s="594">
        <f t="shared" si="32"/>
        <v>0</v>
      </c>
      <c r="N1953" s="33"/>
      <c r="Q1953" s="122"/>
      <c r="R1953" s="123"/>
      <c r="T1953" s="396"/>
      <c r="V1953"/>
    </row>
    <row r="1954" spans="1:22" hidden="1" x14ac:dyDescent="0.25">
      <c r="A1954" s="31">
        <v>3848</v>
      </c>
      <c r="B1954" s="33" t="s">
        <v>300</v>
      </c>
      <c r="D1954" s="34" t="s">
        <v>301</v>
      </c>
      <c r="E1954" s="35" t="s">
        <v>10</v>
      </c>
      <c r="G1954" s="372" t="e">
        <f>VLOOKUP(N1954,'BANG THAM CHIEU'!C:E,3,0)</f>
        <v>#N/A</v>
      </c>
      <c r="J1954" s="10" t="e">
        <f>VLOOKUP(N1954,'BANG THAM CHIEU'!C:E,2,0)</f>
        <v>#N/A</v>
      </c>
      <c r="L1954" s="594">
        <f t="shared" si="32"/>
        <v>0</v>
      </c>
      <c r="N1954" s="33"/>
      <c r="Q1954" s="122"/>
      <c r="R1954" s="123"/>
      <c r="T1954" s="396"/>
      <c r="V1954"/>
    </row>
    <row r="1955" spans="1:22" hidden="1" x14ac:dyDescent="0.25">
      <c r="A1955" s="31">
        <v>3848</v>
      </c>
      <c r="B1955" s="33" t="s">
        <v>300</v>
      </c>
      <c r="D1955" s="34" t="s">
        <v>301</v>
      </c>
      <c r="E1955" s="35" t="s">
        <v>10</v>
      </c>
      <c r="G1955" s="372" t="e">
        <f>VLOOKUP(N1955,'BANG THAM CHIEU'!C:E,3,0)</f>
        <v>#N/A</v>
      </c>
      <c r="J1955" s="10" t="e">
        <f>VLOOKUP(N1955,'BANG THAM CHIEU'!C:E,2,0)</f>
        <v>#N/A</v>
      </c>
      <c r="L1955" s="594">
        <f t="shared" si="32"/>
        <v>0</v>
      </c>
      <c r="N1955" s="33"/>
      <c r="Q1955" s="122"/>
      <c r="R1955" s="123"/>
      <c r="T1955" s="396"/>
      <c r="V1955"/>
    </row>
    <row r="1956" spans="1:22" hidden="1" x14ac:dyDescent="0.25">
      <c r="A1956" s="31">
        <v>3848</v>
      </c>
      <c r="B1956" s="33" t="s">
        <v>300</v>
      </c>
      <c r="D1956" s="34" t="s">
        <v>301</v>
      </c>
      <c r="E1956" s="35" t="s">
        <v>10</v>
      </c>
      <c r="G1956" s="372" t="e">
        <f>VLOOKUP(N1956,'BANG THAM CHIEU'!C:E,3,0)</f>
        <v>#N/A</v>
      </c>
      <c r="J1956" s="10" t="e">
        <f>VLOOKUP(N1956,'BANG THAM CHIEU'!C:E,2,0)</f>
        <v>#N/A</v>
      </c>
      <c r="L1956" s="594">
        <f t="shared" si="32"/>
        <v>0</v>
      </c>
      <c r="N1956" s="33"/>
      <c r="Q1956" s="122"/>
      <c r="R1956" s="123"/>
      <c r="T1956" s="396"/>
      <c r="V1956"/>
    </row>
    <row r="1957" spans="1:22" hidden="1" x14ac:dyDescent="0.25">
      <c r="A1957" s="31">
        <v>3848</v>
      </c>
      <c r="B1957" s="33" t="s">
        <v>300</v>
      </c>
      <c r="D1957" s="34" t="s">
        <v>301</v>
      </c>
      <c r="E1957" s="35" t="s">
        <v>10</v>
      </c>
      <c r="G1957" s="372" t="e">
        <f>VLOOKUP(N1957,'BANG THAM CHIEU'!C:E,3,0)</f>
        <v>#N/A</v>
      </c>
      <c r="J1957" s="10" t="e">
        <f>VLOOKUP(N1957,'BANG THAM CHIEU'!C:E,2,0)</f>
        <v>#N/A</v>
      </c>
      <c r="L1957" s="594">
        <f t="shared" si="32"/>
        <v>0</v>
      </c>
      <c r="N1957" s="33"/>
      <c r="Q1957" s="122"/>
      <c r="R1957" s="123"/>
      <c r="T1957" s="396"/>
      <c r="V1957"/>
    </row>
    <row r="1958" spans="1:22" hidden="1" x14ac:dyDescent="0.25">
      <c r="A1958" s="31">
        <v>3848</v>
      </c>
      <c r="B1958" s="33" t="s">
        <v>300</v>
      </c>
      <c r="D1958" s="34" t="s">
        <v>301</v>
      </c>
      <c r="E1958" s="35" t="s">
        <v>10</v>
      </c>
      <c r="G1958" s="372" t="e">
        <f>VLOOKUP(N1958,'BANG THAM CHIEU'!C:E,3,0)</f>
        <v>#N/A</v>
      </c>
      <c r="J1958" s="10" t="e">
        <f>VLOOKUP(N1958,'BANG THAM CHIEU'!C:E,2,0)</f>
        <v>#N/A</v>
      </c>
      <c r="L1958" s="594">
        <f t="shared" si="32"/>
        <v>0</v>
      </c>
      <c r="N1958" s="33"/>
      <c r="Q1958" s="122"/>
      <c r="R1958" s="123"/>
      <c r="T1958" s="396"/>
      <c r="V1958"/>
    </row>
    <row r="1959" spans="1:22" hidden="1" x14ac:dyDescent="0.25">
      <c r="A1959" s="31">
        <v>3848</v>
      </c>
      <c r="B1959" s="33" t="s">
        <v>300</v>
      </c>
      <c r="D1959" s="34" t="s">
        <v>301</v>
      </c>
      <c r="E1959" s="35" t="s">
        <v>10</v>
      </c>
      <c r="G1959" s="372" t="e">
        <f>VLOOKUP(N1959,'BANG THAM CHIEU'!C:E,3,0)</f>
        <v>#N/A</v>
      </c>
      <c r="J1959" s="10" t="e">
        <f>VLOOKUP(N1959,'BANG THAM CHIEU'!C:E,2,0)</f>
        <v>#N/A</v>
      </c>
      <c r="L1959" s="594">
        <f t="shared" si="32"/>
        <v>0</v>
      </c>
      <c r="N1959" s="11"/>
      <c r="Q1959" s="122"/>
      <c r="R1959" s="123"/>
      <c r="T1959" s="396"/>
      <c r="V1959"/>
    </row>
    <row r="1960" spans="1:22" hidden="1" x14ac:dyDescent="0.25">
      <c r="A1960" s="31">
        <v>3848</v>
      </c>
      <c r="B1960" s="33" t="s">
        <v>300</v>
      </c>
      <c r="D1960" s="34" t="s">
        <v>301</v>
      </c>
      <c r="E1960" s="35" t="s">
        <v>10</v>
      </c>
      <c r="G1960" s="372" t="e">
        <f>VLOOKUP(N1960,'BANG THAM CHIEU'!C:E,3,0)</f>
        <v>#N/A</v>
      </c>
      <c r="J1960" s="10" t="e">
        <f>VLOOKUP(N1960,'BANG THAM CHIEU'!C:E,2,0)</f>
        <v>#N/A</v>
      </c>
      <c r="L1960" s="594">
        <f t="shared" si="32"/>
        <v>0</v>
      </c>
      <c r="N1960" s="33"/>
      <c r="Q1960" s="122"/>
      <c r="R1960" s="123"/>
      <c r="T1960" s="396"/>
      <c r="V1960"/>
    </row>
    <row r="1961" spans="1:22" hidden="1" x14ac:dyDescent="0.25">
      <c r="A1961" s="31">
        <v>3848</v>
      </c>
      <c r="B1961" s="33" t="s">
        <v>300</v>
      </c>
      <c r="D1961" s="34" t="s">
        <v>301</v>
      </c>
      <c r="E1961" s="35" t="s">
        <v>10</v>
      </c>
      <c r="G1961" s="372" t="e">
        <f>VLOOKUP(N1961,'BANG THAM CHIEU'!C:E,3,0)</f>
        <v>#N/A</v>
      </c>
      <c r="J1961" s="10" t="e">
        <f>VLOOKUP(N1961,'BANG THAM CHIEU'!C:E,2,0)</f>
        <v>#N/A</v>
      </c>
      <c r="L1961" s="594">
        <f t="shared" si="32"/>
        <v>0</v>
      </c>
      <c r="N1961" s="33"/>
      <c r="Q1961" s="122"/>
      <c r="R1961" s="123"/>
      <c r="T1961" s="396"/>
      <c r="V1961"/>
    </row>
    <row r="1962" spans="1:22" hidden="1" x14ac:dyDescent="0.25">
      <c r="A1962" s="31">
        <v>3848</v>
      </c>
      <c r="B1962" s="33" t="s">
        <v>300</v>
      </c>
      <c r="D1962" s="34" t="s">
        <v>301</v>
      </c>
      <c r="E1962" s="35" t="s">
        <v>10</v>
      </c>
      <c r="G1962" s="372" t="e">
        <f>VLOOKUP(N1962,'BANG THAM CHIEU'!C:E,3,0)</f>
        <v>#N/A</v>
      </c>
      <c r="J1962" s="10" t="e">
        <f>VLOOKUP(N1962,'BANG THAM CHIEU'!C:E,2,0)</f>
        <v>#N/A</v>
      </c>
      <c r="L1962" s="594">
        <f t="shared" si="32"/>
        <v>0</v>
      </c>
      <c r="N1962" s="33"/>
      <c r="Q1962" s="122"/>
      <c r="R1962" s="123"/>
      <c r="T1962" s="396"/>
      <c r="V1962"/>
    </row>
    <row r="1963" spans="1:22" hidden="1" x14ac:dyDescent="0.25">
      <c r="A1963" s="31">
        <v>3848</v>
      </c>
      <c r="B1963" s="33" t="s">
        <v>300</v>
      </c>
      <c r="D1963" s="34" t="s">
        <v>301</v>
      </c>
      <c r="E1963" s="35" t="s">
        <v>10</v>
      </c>
      <c r="G1963" s="372" t="e">
        <f>VLOOKUP(N1963,'BANG THAM CHIEU'!C:E,3,0)</f>
        <v>#N/A</v>
      </c>
      <c r="J1963" s="10" t="e">
        <f>VLOOKUP(N1963,'BANG THAM CHIEU'!C:E,2,0)</f>
        <v>#N/A</v>
      </c>
      <c r="L1963" s="594">
        <f t="shared" si="32"/>
        <v>0</v>
      </c>
      <c r="N1963" s="11"/>
      <c r="Q1963" s="122"/>
      <c r="R1963" s="123"/>
      <c r="T1963" s="396"/>
      <c r="V1963"/>
    </row>
    <row r="1964" spans="1:22" hidden="1" x14ac:dyDescent="0.25">
      <c r="A1964" s="31">
        <v>3848</v>
      </c>
      <c r="B1964" s="33" t="s">
        <v>300</v>
      </c>
      <c r="D1964" s="34" t="s">
        <v>301</v>
      </c>
      <c r="E1964" s="35" t="s">
        <v>10</v>
      </c>
      <c r="G1964" s="372" t="e">
        <f>VLOOKUP(N1964,'BANG THAM CHIEU'!C:E,3,0)</f>
        <v>#N/A</v>
      </c>
      <c r="J1964" s="10" t="e">
        <f>VLOOKUP(N1964,'BANG THAM CHIEU'!C:E,2,0)</f>
        <v>#N/A</v>
      </c>
      <c r="L1964" s="594">
        <f t="shared" ref="L1964:L2027" si="33">K1964/23206</f>
        <v>0</v>
      </c>
      <c r="N1964" s="11"/>
      <c r="Q1964" s="122"/>
      <c r="R1964" s="123"/>
      <c r="T1964" s="396"/>
      <c r="V1964"/>
    </row>
    <row r="1965" spans="1:22" hidden="1" x14ac:dyDescent="0.25">
      <c r="A1965" s="31">
        <v>3848</v>
      </c>
      <c r="B1965" s="33" t="s">
        <v>300</v>
      </c>
      <c r="D1965" s="34" t="s">
        <v>301</v>
      </c>
      <c r="E1965" s="35" t="s">
        <v>10</v>
      </c>
      <c r="G1965" s="372" t="e">
        <f>VLOOKUP(N1965,'BANG THAM CHIEU'!C:E,3,0)</f>
        <v>#N/A</v>
      </c>
      <c r="J1965" s="10" t="e">
        <f>VLOOKUP(N1965,'BANG THAM CHIEU'!C:E,2,0)</f>
        <v>#N/A</v>
      </c>
      <c r="L1965" s="594">
        <f t="shared" si="33"/>
        <v>0</v>
      </c>
      <c r="N1965" s="33"/>
      <c r="Q1965" s="122"/>
      <c r="R1965" s="123"/>
      <c r="T1965" s="396"/>
      <c r="V1965"/>
    </row>
    <row r="1966" spans="1:22" hidden="1" x14ac:dyDescent="0.25">
      <c r="A1966" s="31">
        <v>3848</v>
      </c>
      <c r="B1966" s="33" t="s">
        <v>300</v>
      </c>
      <c r="D1966" s="34" t="s">
        <v>301</v>
      </c>
      <c r="E1966" s="35" t="s">
        <v>10</v>
      </c>
      <c r="G1966" s="372" t="e">
        <f>VLOOKUP(N1966,'BANG THAM CHIEU'!C:E,3,0)</f>
        <v>#N/A</v>
      </c>
      <c r="J1966" s="10" t="e">
        <f>VLOOKUP(N1966,'BANG THAM CHIEU'!C:E,2,0)</f>
        <v>#N/A</v>
      </c>
      <c r="L1966" s="594">
        <f t="shared" si="33"/>
        <v>0</v>
      </c>
      <c r="N1966" s="33"/>
      <c r="Q1966" s="122"/>
      <c r="R1966" s="123"/>
      <c r="T1966" s="396"/>
      <c r="V1966"/>
    </row>
    <row r="1967" spans="1:22" hidden="1" x14ac:dyDescent="0.25">
      <c r="A1967" s="31">
        <v>3848</v>
      </c>
      <c r="B1967" s="33" t="s">
        <v>300</v>
      </c>
      <c r="D1967" s="34" t="s">
        <v>301</v>
      </c>
      <c r="E1967" s="35" t="s">
        <v>10</v>
      </c>
      <c r="G1967" s="372" t="e">
        <f>VLOOKUP(N1967,'BANG THAM CHIEU'!C:E,3,0)</f>
        <v>#N/A</v>
      </c>
      <c r="J1967" s="10" t="e">
        <f>VLOOKUP(N1967,'BANG THAM CHIEU'!C:E,2,0)</f>
        <v>#N/A</v>
      </c>
      <c r="L1967" s="594">
        <f t="shared" si="33"/>
        <v>0</v>
      </c>
      <c r="N1967" s="11"/>
      <c r="Q1967" s="122"/>
      <c r="R1967" s="123"/>
      <c r="T1967" s="396"/>
      <c r="V1967"/>
    </row>
    <row r="1968" spans="1:22" ht="15.75" hidden="1" x14ac:dyDescent="0.25">
      <c r="A1968" s="31">
        <v>3848</v>
      </c>
      <c r="B1968" s="33" t="s">
        <v>300</v>
      </c>
      <c r="D1968" s="34" t="s">
        <v>301</v>
      </c>
      <c r="E1968" s="35" t="s">
        <v>10</v>
      </c>
      <c r="G1968" s="372" t="e">
        <f>VLOOKUP(N1968,'BANG THAM CHIEU'!C:E,3,0)</f>
        <v>#N/A</v>
      </c>
      <c r="J1968" s="10" t="e">
        <f>VLOOKUP(N1968,'BANG THAM CHIEU'!C:E,2,0)</f>
        <v>#N/A</v>
      </c>
      <c r="L1968" s="594">
        <f t="shared" si="33"/>
        <v>0</v>
      </c>
      <c r="N1968" s="157"/>
      <c r="Q1968" s="122"/>
      <c r="R1968" s="123"/>
      <c r="T1968" s="396"/>
      <c r="V1968"/>
    </row>
    <row r="1969" spans="1:22" ht="15.75" hidden="1" x14ac:dyDescent="0.25">
      <c r="A1969" s="31">
        <v>3848</v>
      </c>
      <c r="B1969" s="33" t="s">
        <v>300</v>
      </c>
      <c r="D1969" s="34" t="s">
        <v>301</v>
      </c>
      <c r="E1969" s="35" t="s">
        <v>10</v>
      </c>
      <c r="G1969" s="399" t="e">
        <f>VLOOKUP(N1969,'BANG THAM CHIEU'!C:E,3,0)</f>
        <v>#N/A</v>
      </c>
      <c r="J1969" s="10" t="e">
        <f>VLOOKUP(N1969,'BANG THAM CHIEU'!C:E,2,0)</f>
        <v>#N/A</v>
      </c>
      <c r="L1969" s="594">
        <f t="shared" si="33"/>
        <v>0</v>
      </c>
      <c r="N1969" s="157"/>
      <c r="Q1969" s="122"/>
      <c r="R1969" s="123"/>
      <c r="T1969" s="396"/>
      <c r="V1969"/>
    </row>
    <row r="1970" spans="1:22" ht="15.75" hidden="1" x14ac:dyDescent="0.25">
      <c r="A1970" s="31">
        <v>3848</v>
      </c>
      <c r="B1970" s="33" t="s">
        <v>300</v>
      </c>
      <c r="D1970" s="34" t="s">
        <v>301</v>
      </c>
      <c r="E1970" s="35" t="s">
        <v>10</v>
      </c>
      <c r="G1970" s="399" t="e">
        <f>VLOOKUP(N1970,'BANG THAM CHIEU'!C:E,3,0)</f>
        <v>#N/A</v>
      </c>
      <c r="J1970" s="10" t="e">
        <f>VLOOKUP(N1970,'BANG THAM CHIEU'!C:E,2,0)</f>
        <v>#N/A</v>
      </c>
      <c r="L1970" s="594">
        <f t="shared" si="33"/>
        <v>0</v>
      </c>
      <c r="N1970" s="157"/>
      <c r="Q1970" s="122"/>
      <c r="R1970" s="123"/>
      <c r="T1970" s="396"/>
      <c r="V1970"/>
    </row>
    <row r="1971" spans="1:22" ht="15.75" hidden="1" x14ac:dyDescent="0.25">
      <c r="A1971" s="31">
        <v>3848</v>
      </c>
      <c r="B1971" s="33" t="s">
        <v>300</v>
      </c>
      <c r="D1971" s="34" t="s">
        <v>301</v>
      </c>
      <c r="E1971" s="35" t="s">
        <v>10</v>
      </c>
      <c r="G1971" s="399" t="e">
        <f>VLOOKUP(N1971,'BANG THAM CHIEU'!C:E,3,0)</f>
        <v>#N/A</v>
      </c>
      <c r="J1971" s="10" t="e">
        <f>VLOOKUP(N1971,'BANG THAM CHIEU'!C:E,2,0)</f>
        <v>#N/A</v>
      </c>
      <c r="L1971" s="594">
        <f t="shared" si="33"/>
        <v>0</v>
      </c>
      <c r="N1971" s="157"/>
      <c r="Q1971" s="122"/>
      <c r="R1971" s="123"/>
      <c r="T1971" s="396"/>
      <c r="V1971"/>
    </row>
    <row r="1972" spans="1:22" hidden="1" x14ac:dyDescent="0.25">
      <c r="A1972" s="31">
        <v>3848</v>
      </c>
      <c r="B1972" s="33" t="s">
        <v>300</v>
      </c>
      <c r="D1972" s="34" t="s">
        <v>301</v>
      </c>
      <c r="E1972" s="35" t="s">
        <v>10</v>
      </c>
      <c r="G1972" s="399" t="e">
        <f>VLOOKUP(N1972,'BANG THAM CHIEU'!C:E,3,0)</f>
        <v>#N/A</v>
      </c>
      <c r="J1972" s="10" t="e">
        <f>VLOOKUP(N1972,'BANG THAM CHIEU'!C:E,2,0)</f>
        <v>#N/A</v>
      </c>
      <c r="L1972" s="594">
        <f t="shared" si="33"/>
        <v>0</v>
      </c>
      <c r="N1972" s="153"/>
      <c r="Q1972" s="122"/>
      <c r="R1972" s="123"/>
      <c r="T1972" s="396"/>
      <c r="V1972"/>
    </row>
    <row r="1973" spans="1:22" hidden="1" x14ac:dyDescent="0.25">
      <c r="A1973" s="31">
        <v>3848</v>
      </c>
      <c r="B1973" s="33" t="s">
        <v>300</v>
      </c>
      <c r="D1973" s="34" t="s">
        <v>301</v>
      </c>
      <c r="E1973" s="35" t="s">
        <v>10</v>
      </c>
      <c r="G1973" s="399" t="e">
        <f>VLOOKUP(N1973,'BANG THAM CHIEU'!C:E,3,0)</f>
        <v>#N/A</v>
      </c>
      <c r="J1973" s="10" t="e">
        <f>VLOOKUP(N1973,'BANG THAM CHIEU'!C:E,2,0)</f>
        <v>#N/A</v>
      </c>
      <c r="L1973" s="594">
        <f t="shared" si="33"/>
        <v>0</v>
      </c>
      <c r="N1973" s="153"/>
      <c r="Q1973" s="122"/>
      <c r="R1973" s="123"/>
      <c r="T1973" s="396"/>
      <c r="V1973"/>
    </row>
    <row r="1974" spans="1:22" ht="15.75" hidden="1" x14ac:dyDescent="0.25">
      <c r="A1974" s="31">
        <v>3848</v>
      </c>
      <c r="B1974" s="33" t="s">
        <v>300</v>
      </c>
      <c r="D1974" s="34" t="s">
        <v>301</v>
      </c>
      <c r="E1974" s="35" t="s">
        <v>10</v>
      </c>
      <c r="G1974" s="399" t="e">
        <f>VLOOKUP(N1974,'BANG THAM CHIEU'!C:E,3,0)</f>
        <v>#N/A</v>
      </c>
      <c r="J1974" s="10" t="e">
        <f>VLOOKUP(N1974,'BANG THAM CHIEU'!C:E,2,0)</f>
        <v>#N/A</v>
      </c>
      <c r="L1974" s="594">
        <f t="shared" si="33"/>
        <v>0</v>
      </c>
      <c r="N1974" s="157"/>
      <c r="Q1974" s="122"/>
      <c r="R1974" s="123"/>
      <c r="T1974" s="396"/>
      <c r="V1974"/>
    </row>
    <row r="1975" spans="1:22" hidden="1" x14ac:dyDescent="0.25">
      <c r="A1975" s="31">
        <v>3848</v>
      </c>
      <c r="B1975" s="33" t="s">
        <v>300</v>
      </c>
      <c r="D1975" s="34" t="s">
        <v>301</v>
      </c>
      <c r="E1975" s="35" t="s">
        <v>10</v>
      </c>
      <c r="G1975" s="399" t="e">
        <f>VLOOKUP(N1975,'BANG THAM CHIEU'!C:E,3,0)</f>
        <v>#N/A</v>
      </c>
      <c r="J1975" s="10" t="e">
        <f>VLOOKUP(N1975,'BANG THAM CHIEU'!C:E,2,0)</f>
        <v>#N/A</v>
      </c>
      <c r="L1975" s="594">
        <f t="shared" si="33"/>
        <v>0</v>
      </c>
      <c r="N1975" s="31"/>
      <c r="Q1975" s="122"/>
      <c r="R1975" s="123"/>
      <c r="T1975" s="396"/>
      <c r="V1975"/>
    </row>
    <row r="1976" spans="1:22" hidden="1" x14ac:dyDescent="0.25">
      <c r="A1976" s="31">
        <v>3848</v>
      </c>
      <c r="B1976" s="33" t="s">
        <v>300</v>
      </c>
      <c r="D1976" s="34" t="s">
        <v>301</v>
      </c>
      <c r="E1976" s="35" t="s">
        <v>10</v>
      </c>
      <c r="G1976" s="399" t="e">
        <f>VLOOKUP(N1976,'BANG THAM CHIEU'!C:E,3,0)</f>
        <v>#N/A</v>
      </c>
      <c r="J1976" s="10" t="e">
        <f>VLOOKUP(N1976,'BANG THAM CHIEU'!C:E,2,0)</f>
        <v>#N/A</v>
      </c>
      <c r="L1976" s="594">
        <f t="shared" si="33"/>
        <v>0</v>
      </c>
      <c r="N1976" s="33"/>
      <c r="Q1976" s="122"/>
      <c r="R1976" s="123"/>
      <c r="T1976" s="396"/>
      <c r="V1976"/>
    </row>
    <row r="1977" spans="1:22" hidden="1" x14ac:dyDescent="0.25">
      <c r="A1977" s="31">
        <v>3848</v>
      </c>
      <c r="B1977" s="33" t="s">
        <v>300</v>
      </c>
      <c r="D1977" s="34" t="s">
        <v>301</v>
      </c>
      <c r="E1977" s="35" t="s">
        <v>10</v>
      </c>
      <c r="G1977" s="399" t="e">
        <f>VLOOKUP(N1977,'BANG THAM CHIEU'!C:E,3,0)</f>
        <v>#N/A</v>
      </c>
      <c r="J1977" s="10" t="e">
        <f>VLOOKUP(N1977,'BANG THAM CHIEU'!C:E,2,0)</f>
        <v>#N/A</v>
      </c>
      <c r="L1977" s="594">
        <f t="shared" si="33"/>
        <v>0</v>
      </c>
      <c r="N1977" s="31"/>
      <c r="Q1977" s="122"/>
      <c r="R1977" s="123"/>
      <c r="T1977" s="396"/>
      <c r="V1977"/>
    </row>
    <row r="1978" spans="1:22" hidden="1" x14ac:dyDescent="0.25">
      <c r="A1978" s="31">
        <v>3848</v>
      </c>
      <c r="B1978" s="33" t="s">
        <v>300</v>
      </c>
      <c r="D1978" s="34" t="s">
        <v>301</v>
      </c>
      <c r="E1978" s="35" t="s">
        <v>10</v>
      </c>
      <c r="G1978" s="372" t="e">
        <f>VLOOKUP(N1978,'BANG THAM CHIEU'!C:E,3,0)</f>
        <v>#N/A</v>
      </c>
      <c r="J1978" s="10" t="e">
        <f>VLOOKUP(N1978,'BANG THAM CHIEU'!C:E,2,0)</f>
        <v>#N/A</v>
      </c>
      <c r="L1978" s="594">
        <f t="shared" si="33"/>
        <v>0</v>
      </c>
      <c r="N1978" s="31"/>
      <c r="Q1978" s="122"/>
      <c r="R1978" s="123"/>
      <c r="T1978" s="396"/>
      <c r="V1978"/>
    </row>
    <row r="1979" spans="1:22" hidden="1" x14ac:dyDescent="0.25">
      <c r="A1979" s="31">
        <v>3848</v>
      </c>
      <c r="B1979" s="33" t="s">
        <v>300</v>
      </c>
      <c r="D1979" s="34" t="s">
        <v>301</v>
      </c>
      <c r="E1979" s="35" t="s">
        <v>10</v>
      </c>
      <c r="G1979" s="372" t="e">
        <f>VLOOKUP(N1979,'BANG THAM CHIEU'!C:E,3,0)</f>
        <v>#N/A</v>
      </c>
      <c r="J1979" s="10" t="e">
        <f>VLOOKUP(N1979,'BANG THAM CHIEU'!C:E,2,0)</f>
        <v>#N/A</v>
      </c>
      <c r="L1979" s="594">
        <f t="shared" si="33"/>
        <v>0</v>
      </c>
      <c r="N1979" s="31"/>
      <c r="Q1979" s="122"/>
      <c r="R1979" s="123"/>
      <c r="T1979" s="396"/>
      <c r="V1979"/>
    </row>
    <row r="1980" spans="1:22" hidden="1" x14ac:dyDescent="0.25">
      <c r="A1980" s="31">
        <v>3848</v>
      </c>
      <c r="B1980" s="33" t="s">
        <v>300</v>
      </c>
      <c r="D1980" s="34" t="s">
        <v>301</v>
      </c>
      <c r="E1980" s="35" t="s">
        <v>10</v>
      </c>
      <c r="G1980" s="372" t="e">
        <f>VLOOKUP(N1980,'BANG THAM CHIEU'!C:E,3,0)</f>
        <v>#N/A</v>
      </c>
      <c r="J1980" s="10" t="e">
        <f>VLOOKUP(N1980,'BANG THAM CHIEU'!C:E,2,0)</f>
        <v>#N/A</v>
      </c>
      <c r="L1980" s="594">
        <f t="shared" si="33"/>
        <v>0</v>
      </c>
      <c r="N1980" s="33"/>
      <c r="Q1980" s="122"/>
      <c r="R1980" s="123"/>
      <c r="T1980" s="396"/>
      <c r="V1980"/>
    </row>
    <row r="1981" spans="1:22" hidden="1" x14ac:dyDescent="0.25">
      <c r="A1981" s="31">
        <v>3848</v>
      </c>
      <c r="B1981" s="33" t="s">
        <v>300</v>
      </c>
      <c r="D1981" s="34" t="s">
        <v>301</v>
      </c>
      <c r="E1981" s="35" t="s">
        <v>10</v>
      </c>
      <c r="G1981" s="372" t="e">
        <f>VLOOKUP(N1981,'BANG THAM CHIEU'!C:E,3,0)</f>
        <v>#N/A</v>
      </c>
      <c r="J1981" s="10" t="e">
        <f>VLOOKUP(N1981,'BANG THAM CHIEU'!C:E,2,0)</f>
        <v>#N/A</v>
      </c>
      <c r="L1981" s="594">
        <f t="shared" si="33"/>
        <v>0</v>
      </c>
      <c r="N1981" s="31"/>
      <c r="Q1981" s="122"/>
      <c r="R1981" s="123"/>
      <c r="T1981" s="396"/>
      <c r="V1981"/>
    </row>
    <row r="1982" spans="1:22" hidden="1" x14ac:dyDescent="0.25">
      <c r="A1982" s="31">
        <v>3848</v>
      </c>
      <c r="B1982" s="33" t="s">
        <v>300</v>
      </c>
      <c r="D1982" s="34" t="s">
        <v>301</v>
      </c>
      <c r="E1982" s="35" t="s">
        <v>10</v>
      </c>
      <c r="G1982" s="372" t="e">
        <f>VLOOKUP(N1982,'BANG THAM CHIEU'!C:E,3,0)</f>
        <v>#N/A</v>
      </c>
      <c r="J1982" s="10" t="e">
        <f>VLOOKUP(N1982,'BANG THAM CHIEU'!C:E,2,0)</f>
        <v>#N/A</v>
      </c>
      <c r="L1982" s="594">
        <f t="shared" si="33"/>
        <v>0</v>
      </c>
      <c r="N1982" s="31"/>
      <c r="Q1982" s="122"/>
      <c r="R1982" s="123"/>
      <c r="T1982" s="396"/>
      <c r="V1982"/>
    </row>
    <row r="1983" spans="1:22" hidden="1" x14ac:dyDescent="0.25">
      <c r="A1983" s="31">
        <v>3848</v>
      </c>
      <c r="B1983" s="33" t="s">
        <v>300</v>
      </c>
      <c r="D1983" s="34" t="s">
        <v>301</v>
      </c>
      <c r="E1983" s="35" t="s">
        <v>10</v>
      </c>
      <c r="G1983" s="372" t="e">
        <f>VLOOKUP(N1983,'BANG THAM CHIEU'!C:E,3,0)</f>
        <v>#N/A</v>
      </c>
      <c r="J1983" s="10" t="e">
        <f>VLOOKUP(N1983,'BANG THAM CHIEU'!C:E,2,0)</f>
        <v>#N/A</v>
      </c>
      <c r="L1983" s="594">
        <f t="shared" si="33"/>
        <v>0</v>
      </c>
      <c r="N1983" s="31"/>
      <c r="Q1983" s="122"/>
      <c r="R1983" s="123"/>
      <c r="T1983" s="396"/>
      <c r="V1983"/>
    </row>
    <row r="1984" spans="1:22" hidden="1" x14ac:dyDescent="0.25">
      <c r="A1984" s="31">
        <v>3848</v>
      </c>
      <c r="B1984" s="33" t="s">
        <v>300</v>
      </c>
      <c r="D1984" s="34" t="s">
        <v>301</v>
      </c>
      <c r="E1984" s="35" t="s">
        <v>10</v>
      </c>
      <c r="G1984" s="372" t="e">
        <f>VLOOKUP(N1984,'BANG THAM CHIEU'!C:E,3,0)</f>
        <v>#N/A</v>
      </c>
      <c r="J1984" s="10" t="e">
        <f>VLOOKUP(N1984,'BANG THAM CHIEU'!C:E,2,0)</f>
        <v>#N/A</v>
      </c>
      <c r="L1984" s="594">
        <f t="shared" si="33"/>
        <v>0</v>
      </c>
      <c r="N1984" s="33"/>
      <c r="Q1984" s="122"/>
      <c r="R1984" s="123"/>
      <c r="T1984" s="396"/>
      <c r="V1984"/>
    </row>
    <row r="1985" spans="1:22" hidden="1" x14ac:dyDescent="0.25">
      <c r="A1985" s="31">
        <v>3848</v>
      </c>
      <c r="B1985" s="33" t="s">
        <v>300</v>
      </c>
      <c r="D1985" s="34" t="s">
        <v>301</v>
      </c>
      <c r="E1985" s="35" t="s">
        <v>10</v>
      </c>
      <c r="G1985" s="372" t="e">
        <f>VLOOKUP(N1985,'BANG THAM CHIEU'!C:E,3,0)</f>
        <v>#N/A</v>
      </c>
      <c r="J1985" s="10" t="e">
        <f>VLOOKUP(N1985,'BANG THAM CHIEU'!C:E,2,0)</f>
        <v>#N/A</v>
      </c>
      <c r="L1985" s="594">
        <f t="shared" si="33"/>
        <v>0</v>
      </c>
      <c r="N1985" s="31"/>
      <c r="Q1985" s="122"/>
      <c r="R1985" s="123"/>
      <c r="T1985" s="396"/>
      <c r="V1985"/>
    </row>
    <row r="1986" spans="1:22" ht="15.75" hidden="1" x14ac:dyDescent="0.25">
      <c r="A1986" s="31">
        <v>3848</v>
      </c>
      <c r="B1986" s="33" t="s">
        <v>300</v>
      </c>
      <c r="D1986" s="34" t="s">
        <v>301</v>
      </c>
      <c r="E1986" s="35" t="s">
        <v>10</v>
      </c>
      <c r="G1986" s="372" t="e">
        <f>VLOOKUP(N1986,'BANG THAM CHIEU'!C:E,3,0)</f>
        <v>#N/A</v>
      </c>
      <c r="J1986" s="10" t="e">
        <f>VLOOKUP(N1986,'BANG THAM CHIEU'!C:E,2,0)</f>
        <v>#N/A</v>
      </c>
      <c r="L1986" s="594">
        <f t="shared" si="33"/>
        <v>0</v>
      </c>
      <c r="N1986" s="157"/>
      <c r="Q1986" s="122"/>
      <c r="R1986" s="123"/>
      <c r="T1986" s="396"/>
      <c r="V1986"/>
    </row>
    <row r="1987" spans="1:22" hidden="1" x14ac:dyDescent="0.25">
      <c r="A1987" s="31">
        <v>3848</v>
      </c>
      <c r="B1987" s="33" t="s">
        <v>300</v>
      </c>
      <c r="D1987" s="34" t="s">
        <v>301</v>
      </c>
      <c r="E1987" s="35" t="s">
        <v>10</v>
      </c>
      <c r="G1987" s="372" t="e">
        <f>VLOOKUP(N1987,'BANG THAM CHIEU'!C:E,3,0)</f>
        <v>#N/A</v>
      </c>
      <c r="J1987" s="10" t="e">
        <f>VLOOKUP(N1987,'BANG THAM CHIEU'!C:E,2,0)</f>
        <v>#N/A</v>
      </c>
      <c r="L1987" s="594">
        <f t="shared" si="33"/>
        <v>0</v>
      </c>
      <c r="N1987" s="31"/>
      <c r="Q1987" s="122"/>
      <c r="R1987" s="123"/>
      <c r="T1987" s="396"/>
      <c r="V1987"/>
    </row>
    <row r="1988" spans="1:22" hidden="1" x14ac:dyDescent="0.25">
      <c r="A1988" s="31">
        <v>3848</v>
      </c>
      <c r="B1988" s="33" t="s">
        <v>300</v>
      </c>
      <c r="D1988" s="34" t="s">
        <v>301</v>
      </c>
      <c r="E1988" s="35" t="s">
        <v>10</v>
      </c>
      <c r="G1988" s="372" t="e">
        <f>VLOOKUP(N1988,'BANG THAM CHIEU'!C:E,3,0)</f>
        <v>#N/A</v>
      </c>
      <c r="J1988" s="10" t="e">
        <f>VLOOKUP(N1988,'BANG THAM CHIEU'!C:E,2,0)</f>
        <v>#N/A</v>
      </c>
      <c r="L1988" s="594">
        <f t="shared" si="33"/>
        <v>0</v>
      </c>
      <c r="N1988" s="33"/>
      <c r="Q1988" s="122"/>
      <c r="R1988" s="123"/>
      <c r="T1988" s="396"/>
      <c r="V1988"/>
    </row>
    <row r="1989" spans="1:22" hidden="1" x14ac:dyDescent="0.25">
      <c r="A1989" s="31">
        <v>3848</v>
      </c>
      <c r="B1989" s="33" t="s">
        <v>300</v>
      </c>
      <c r="D1989" s="34" t="s">
        <v>301</v>
      </c>
      <c r="E1989" s="35" t="s">
        <v>10</v>
      </c>
      <c r="G1989" s="372" t="e">
        <f>VLOOKUP(N1989,'BANG THAM CHIEU'!C:E,3,0)</f>
        <v>#N/A</v>
      </c>
      <c r="J1989" s="10" t="e">
        <f>VLOOKUP(N1989,'BANG THAM CHIEU'!C:E,2,0)</f>
        <v>#N/A</v>
      </c>
      <c r="L1989" s="594">
        <f t="shared" si="33"/>
        <v>0</v>
      </c>
      <c r="N1989" s="33"/>
      <c r="Q1989" s="122"/>
      <c r="R1989" s="123"/>
      <c r="T1989" s="396"/>
      <c r="V1989"/>
    </row>
    <row r="1990" spans="1:22" hidden="1" x14ac:dyDescent="0.25">
      <c r="A1990" s="31">
        <v>3848</v>
      </c>
      <c r="B1990" s="33" t="s">
        <v>300</v>
      </c>
      <c r="D1990" s="34" t="s">
        <v>301</v>
      </c>
      <c r="E1990" s="35" t="s">
        <v>10</v>
      </c>
      <c r="G1990" s="372" t="e">
        <f>VLOOKUP(N1990,'BANG THAM CHIEU'!C:E,3,0)</f>
        <v>#N/A</v>
      </c>
      <c r="J1990" s="10" t="e">
        <f>VLOOKUP(N1990,'BANG THAM CHIEU'!C:E,2,0)</f>
        <v>#N/A</v>
      </c>
      <c r="L1990" s="594">
        <f t="shared" si="33"/>
        <v>0</v>
      </c>
      <c r="N1990" s="31"/>
      <c r="Q1990" s="122"/>
      <c r="R1990" s="123"/>
      <c r="T1990" s="396"/>
      <c r="V1990"/>
    </row>
    <row r="1991" spans="1:22" hidden="1" x14ac:dyDescent="0.25">
      <c r="A1991" s="31">
        <v>3848</v>
      </c>
      <c r="B1991" s="33" t="s">
        <v>300</v>
      </c>
      <c r="D1991" s="34" t="s">
        <v>301</v>
      </c>
      <c r="E1991" s="35" t="s">
        <v>10</v>
      </c>
      <c r="G1991" s="372" t="e">
        <f>VLOOKUP(N1991,'BANG THAM CHIEU'!C:E,3,0)</f>
        <v>#N/A</v>
      </c>
      <c r="J1991" s="10" t="e">
        <f>VLOOKUP(N1991,'BANG THAM CHIEU'!C:E,2,0)</f>
        <v>#N/A</v>
      </c>
      <c r="L1991" s="594">
        <f t="shared" si="33"/>
        <v>0</v>
      </c>
      <c r="N1991" s="11"/>
      <c r="Q1991" s="122"/>
      <c r="R1991" s="123"/>
      <c r="T1991" s="396"/>
      <c r="V1991"/>
    </row>
    <row r="1992" spans="1:22" hidden="1" x14ac:dyDescent="0.25">
      <c r="A1992" s="31">
        <v>3848</v>
      </c>
      <c r="B1992" s="33" t="s">
        <v>300</v>
      </c>
      <c r="D1992" s="34" t="s">
        <v>301</v>
      </c>
      <c r="E1992" s="35" t="s">
        <v>10</v>
      </c>
      <c r="G1992" s="372" t="e">
        <f>VLOOKUP(N1992,'BANG THAM CHIEU'!C:E,3,0)</f>
        <v>#N/A</v>
      </c>
      <c r="J1992" s="10" t="e">
        <f>VLOOKUP(N1992,'BANG THAM CHIEU'!C:E,2,0)</f>
        <v>#N/A</v>
      </c>
      <c r="L1992" s="594">
        <f t="shared" si="33"/>
        <v>0</v>
      </c>
      <c r="N1992" s="31"/>
      <c r="Q1992" s="122"/>
      <c r="R1992" s="123"/>
      <c r="T1992" s="396"/>
      <c r="V1992"/>
    </row>
    <row r="1993" spans="1:22" hidden="1" x14ac:dyDescent="0.25">
      <c r="A1993" s="31">
        <v>3848</v>
      </c>
      <c r="B1993" s="33" t="s">
        <v>300</v>
      </c>
      <c r="D1993" s="34" t="s">
        <v>301</v>
      </c>
      <c r="E1993" s="35" t="s">
        <v>10</v>
      </c>
      <c r="G1993" s="372" t="e">
        <f>VLOOKUP(N1993,'BANG THAM CHIEU'!C:E,3,0)</f>
        <v>#N/A</v>
      </c>
      <c r="J1993" s="10" t="e">
        <f>VLOOKUP(N1993,'BANG THAM CHIEU'!C:E,2,0)</f>
        <v>#N/A</v>
      </c>
      <c r="L1993" s="594">
        <f t="shared" si="33"/>
        <v>0</v>
      </c>
      <c r="N1993" s="31"/>
      <c r="Q1993" s="122"/>
      <c r="R1993" s="123"/>
      <c r="T1993" s="396"/>
      <c r="V1993"/>
    </row>
    <row r="1994" spans="1:22" hidden="1" x14ac:dyDescent="0.25">
      <c r="A1994" s="31">
        <v>3848</v>
      </c>
      <c r="B1994" s="33" t="s">
        <v>300</v>
      </c>
      <c r="D1994" s="34" t="s">
        <v>301</v>
      </c>
      <c r="E1994" s="35" t="s">
        <v>10</v>
      </c>
      <c r="G1994" s="372" t="e">
        <f>VLOOKUP(N1994,'BANG THAM CHIEU'!C:E,3,0)</f>
        <v>#N/A</v>
      </c>
      <c r="J1994" s="10" t="e">
        <f>VLOOKUP(N1994,'BANG THAM CHIEU'!C:E,2,0)</f>
        <v>#N/A</v>
      </c>
      <c r="L1994" s="594">
        <f t="shared" si="33"/>
        <v>0</v>
      </c>
      <c r="N1994" s="11"/>
      <c r="Q1994" s="122"/>
      <c r="R1994" s="123"/>
      <c r="T1994" s="396"/>
      <c r="V1994"/>
    </row>
    <row r="1995" spans="1:22" hidden="1" x14ac:dyDescent="0.25">
      <c r="A1995" s="31">
        <v>3848</v>
      </c>
      <c r="B1995" s="33" t="s">
        <v>300</v>
      </c>
      <c r="D1995" s="34" t="s">
        <v>301</v>
      </c>
      <c r="E1995" s="35" t="s">
        <v>10</v>
      </c>
      <c r="G1995" s="372" t="e">
        <f>VLOOKUP(N1995,'BANG THAM CHIEU'!C:E,3,0)</f>
        <v>#N/A</v>
      </c>
      <c r="J1995" s="10" t="e">
        <f>VLOOKUP(N1995,'BANG THAM CHIEU'!C:E,2,0)</f>
        <v>#N/A</v>
      </c>
      <c r="L1995" s="594">
        <f t="shared" si="33"/>
        <v>0</v>
      </c>
      <c r="N1995" s="11"/>
      <c r="Q1995" s="122"/>
      <c r="R1995" s="123"/>
      <c r="T1995" s="396"/>
      <c r="V1995"/>
    </row>
    <row r="1996" spans="1:22" hidden="1" x14ac:dyDescent="0.25">
      <c r="A1996" s="31">
        <v>3848</v>
      </c>
      <c r="B1996" s="33" t="s">
        <v>300</v>
      </c>
      <c r="D1996" s="34" t="s">
        <v>301</v>
      </c>
      <c r="E1996" s="35" t="s">
        <v>10</v>
      </c>
      <c r="G1996" s="372" t="e">
        <f>VLOOKUP(N1996,'BANG THAM CHIEU'!C:E,3,0)</f>
        <v>#N/A</v>
      </c>
      <c r="J1996" s="10" t="e">
        <f>VLOOKUP(N1996,'BANG THAM CHIEU'!C:E,2,0)</f>
        <v>#N/A</v>
      </c>
      <c r="L1996" s="594">
        <f t="shared" si="33"/>
        <v>0</v>
      </c>
      <c r="N1996" s="31"/>
      <c r="Q1996" s="122"/>
      <c r="R1996" s="123"/>
      <c r="T1996" s="396"/>
      <c r="V1996"/>
    </row>
    <row r="1997" spans="1:22" hidden="1" x14ac:dyDescent="0.25">
      <c r="A1997" s="31">
        <v>3848</v>
      </c>
      <c r="B1997" s="33" t="s">
        <v>300</v>
      </c>
      <c r="D1997" s="34" t="s">
        <v>301</v>
      </c>
      <c r="E1997" s="35" t="s">
        <v>10</v>
      </c>
      <c r="G1997" s="372" t="e">
        <f>VLOOKUP(N1997,'BANG THAM CHIEU'!C:E,3,0)</f>
        <v>#N/A</v>
      </c>
      <c r="J1997" s="10" t="e">
        <f>VLOOKUP(N1997,'BANG THAM CHIEU'!C:E,2,0)</f>
        <v>#N/A</v>
      </c>
      <c r="L1997" s="594">
        <f t="shared" si="33"/>
        <v>0</v>
      </c>
      <c r="N1997" s="33"/>
      <c r="Q1997" s="122"/>
      <c r="R1997" s="123"/>
      <c r="T1997" s="396"/>
      <c r="V1997"/>
    </row>
    <row r="1998" spans="1:22" hidden="1" x14ac:dyDescent="0.25">
      <c r="A1998" s="31">
        <v>3848</v>
      </c>
      <c r="B1998" s="33" t="s">
        <v>300</v>
      </c>
      <c r="D1998" s="34" t="s">
        <v>301</v>
      </c>
      <c r="E1998" s="35" t="s">
        <v>10</v>
      </c>
      <c r="G1998" s="372" t="e">
        <f>VLOOKUP(N1998,'BANG THAM CHIEU'!C:E,3,0)</f>
        <v>#N/A</v>
      </c>
      <c r="J1998" s="10" t="e">
        <f>VLOOKUP(N1998,'BANG THAM CHIEU'!C:E,2,0)</f>
        <v>#N/A</v>
      </c>
      <c r="L1998" s="594">
        <f t="shared" si="33"/>
        <v>0</v>
      </c>
      <c r="N1998" s="11"/>
      <c r="Q1998" s="122"/>
      <c r="R1998" s="123"/>
      <c r="T1998" s="396"/>
      <c r="V1998"/>
    </row>
    <row r="1999" spans="1:22" hidden="1" x14ac:dyDescent="0.25">
      <c r="A1999" s="31">
        <v>3848</v>
      </c>
      <c r="B1999" s="33" t="s">
        <v>300</v>
      </c>
      <c r="D1999" s="34" t="s">
        <v>301</v>
      </c>
      <c r="E1999" s="35" t="s">
        <v>10</v>
      </c>
      <c r="G1999" s="372" t="e">
        <f>VLOOKUP(N1999,'BANG THAM CHIEU'!C:E,3,0)</f>
        <v>#N/A</v>
      </c>
      <c r="J1999" s="10" t="e">
        <f>VLOOKUP(N1999,'BANG THAM CHIEU'!C:E,2,0)</f>
        <v>#N/A</v>
      </c>
      <c r="L1999" s="594">
        <f t="shared" si="33"/>
        <v>0</v>
      </c>
      <c r="N1999" s="11"/>
      <c r="Q1999" s="122"/>
      <c r="R1999" s="123"/>
      <c r="T1999" s="396"/>
      <c r="V1999"/>
    </row>
    <row r="2000" spans="1:22" hidden="1" x14ac:dyDescent="0.25">
      <c r="A2000" s="31">
        <v>3848</v>
      </c>
      <c r="B2000" s="33" t="s">
        <v>300</v>
      </c>
      <c r="D2000" s="34" t="s">
        <v>301</v>
      </c>
      <c r="E2000" s="35" t="s">
        <v>10</v>
      </c>
      <c r="G2000" s="372" t="e">
        <f>VLOOKUP(N2000,'BANG THAM CHIEU'!C:E,3,0)</f>
        <v>#N/A</v>
      </c>
      <c r="J2000" s="10" t="e">
        <f>VLOOKUP(N2000,'BANG THAM CHIEU'!C:E,2,0)</f>
        <v>#N/A</v>
      </c>
      <c r="L2000" s="594">
        <f t="shared" si="33"/>
        <v>0</v>
      </c>
      <c r="N2000" s="11"/>
      <c r="Q2000" s="122"/>
      <c r="R2000" s="123"/>
      <c r="T2000" s="396"/>
      <c r="V2000"/>
    </row>
    <row r="2001" spans="1:22" hidden="1" x14ac:dyDescent="0.25">
      <c r="A2001" s="31">
        <v>3848</v>
      </c>
      <c r="B2001" s="33" t="s">
        <v>300</v>
      </c>
      <c r="D2001" s="34" t="s">
        <v>301</v>
      </c>
      <c r="E2001" s="35" t="s">
        <v>10</v>
      </c>
      <c r="G2001" s="372" t="e">
        <f>VLOOKUP(N2001,'BANG THAM CHIEU'!C:E,3,0)</f>
        <v>#N/A</v>
      </c>
      <c r="J2001" s="10" t="e">
        <f>VLOOKUP(N2001,'BANG THAM CHIEU'!C:E,2,0)</f>
        <v>#N/A</v>
      </c>
      <c r="L2001" s="594">
        <f t="shared" si="33"/>
        <v>0</v>
      </c>
      <c r="N2001" s="11"/>
      <c r="Q2001" s="122"/>
      <c r="R2001" s="123"/>
      <c r="T2001" s="396"/>
      <c r="V2001"/>
    </row>
    <row r="2002" spans="1:22" hidden="1" x14ac:dyDescent="0.25">
      <c r="A2002" s="31">
        <v>3848</v>
      </c>
      <c r="B2002" s="33" t="s">
        <v>300</v>
      </c>
      <c r="D2002" s="34" t="s">
        <v>301</v>
      </c>
      <c r="E2002" s="35" t="s">
        <v>10</v>
      </c>
      <c r="G2002" s="372" t="e">
        <f>VLOOKUP(N2002,'BANG THAM CHIEU'!C:E,3,0)</f>
        <v>#N/A</v>
      </c>
      <c r="J2002" s="10" t="e">
        <f>VLOOKUP(N2002,'BANG THAM CHIEU'!C:E,2,0)</f>
        <v>#N/A</v>
      </c>
      <c r="L2002" s="594">
        <f t="shared" si="33"/>
        <v>0</v>
      </c>
      <c r="N2002" s="11"/>
      <c r="Q2002" s="122"/>
      <c r="R2002" s="123"/>
      <c r="T2002" s="396"/>
      <c r="V2002"/>
    </row>
    <row r="2003" spans="1:22" hidden="1" x14ac:dyDescent="0.25">
      <c r="A2003" s="31">
        <v>3848</v>
      </c>
      <c r="B2003" s="33" t="s">
        <v>300</v>
      </c>
      <c r="D2003" s="34" t="s">
        <v>301</v>
      </c>
      <c r="E2003" s="35" t="s">
        <v>10</v>
      </c>
      <c r="G2003" s="372" t="e">
        <f>VLOOKUP(N2003,'BANG THAM CHIEU'!C:E,3,0)</f>
        <v>#N/A</v>
      </c>
      <c r="J2003" s="10" t="e">
        <f>VLOOKUP(N2003,'BANG THAM CHIEU'!C:E,2,0)</f>
        <v>#N/A</v>
      </c>
      <c r="L2003" s="594">
        <f t="shared" si="33"/>
        <v>0</v>
      </c>
      <c r="N2003" s="11"/>
      <c r="Q2003" s="122"/>
      <c r="R2003" s="123"/>
      <c r="T2003" s="396"/>
      <c r="V2003"/>
    </row>
    <row r="2004" spans="1:22" hidden="1" x14ac:dyDescent="0.25">
      <c r="A2004" s="31">
        <v>3848</v>
      </c>
      <c r="B2004" s="33" t="s">
        <v>300</v>
      </c>
      <c r="D2004" s="34" t="s">
        <v>301</v>
      </c>
      <c r="E2004" s="35" t="s">
        <v>10</v>
      </c>
      <c r="G2004" s="372" t="e">
        <f>VLOOKUP(N2004,'BANG THAM CHIEU'!C:E,3,0)</f>
        <v>#N/A</v>
      </c>
      <c r="J2004" s="10" t="e">
        <f>VLOOKUP(N2004,'BANG THAM CHIEU'!C:E,2,0)</f>
        <v>#N/A</v>
      </c>
      <c r="L2004" s="594">
        <f t="shared" si="33"/>
        <v>0</v>
      </c>
      <c r="N2004" s="11"/>
      <c r="Q2004" s="122"/>
      <c r="R2004" s="123"/>
      <c r="T2004" s="396"/>
      <c r="V2004"/>
    </row>
    <row r="2005" spans="1:22" hidden="1" x14ac:dyDescent="0.25">
      <c r="A2005" s="31">
        <v>3848</v>
      </c>
      <c r="B2005" s="33" t="s">
        <v>300</v>
      </c>
      <c r="D2005" s="34" t="s">
        <v>301</v>
      </c>
      <c r="E2005" s="35" t="s">
        <v>10</v>
      </c>
      <c r="G2005" s="372" t="e">
        <f>VLOOKUP(N2005,'BANG THAM CHIEU'!C:E,3,0)</f>
        <v>#N/A</v>
      </c>
      <c r="J2005" s="10" t="e">
        <f>VLOOKUP(N2005,'BANG THAM CHIEU'!C:E,2,0)</f>
        <v>#N/A</v>
      </c>
      <c r="L2005" s="594">
        <f t="shared" si="33"/>
        <v>0</v>
      </c>
      <c r="N2005" s="11"/>
      <c r="Q2005" s="122"/>
      <c r="R2005" s="123"/>
      <c r="T2005" s="396"/>
      <c r="V2005"/>
    </row>
    <row r="2006" spans="1:22" hidden="1" x14ac:dyDescent="0.25">
      <c r="A2006" s="31">
        <v>3848</v>
      </c>
      <c r="B2006" s="33" t="s">
        <v>300</v>
      </c>
      <c r="D2006" s="34" t="s">
        <v>301</v>
      </c>
      <c r="E2006" s="35" t="s">
        <v>10</v>
      </c>
      <c r="G2006" s="372" t="e">
        <f>VLOOKUP(N2006,'BANG THAM CHIEU'!C:E,3,0)</f>
        <v>#N/A</v>
      </c>
      <c r="J2006" s="10" t="e">
        <f>VLOOKUP(N2006,'BANG THAM CHIEU'!C:E,2,0)</f>
        <v>#N/A</v>
      </c>
      <c r="L2006" s="594">
        <f t="shared" si="33"/>
        <v>0</v>
      </c>
      <c r="N2006" s="11"/>
      <c r="Q2006" s="122"/>
      <c r="R2006" s="123"/>
      <c r="T2006" s="396"/>
      <c r="V2006"/>
    </row>
    <row r="2007" spans="1:22" hidden="1" x14ac:dyDescent="0.25">
      <c r="A2007" s="31">
        <v>3848</v>
      </c>
      <c r="B2007" s="33" t="s">
        <v>300</v>
      </c>
      <c r="D2007" s="34" t="s">
        <v>301</v>
      </c>
      <c r="E2007" s="35" t="s">
        <v>10</v>
      </c>
      <c r="G2007" s="372" t="e">
        <f>VLOOKUP(N2007,'BANG THAM CHIEU'!C:E,3,0)</f>
        <v>#N/A</v>
      </c>
      <c r="J2007" s="10" t="e">
        <f>VLOOKUP(N2007,'BANG THAM CHIEU'!C:E,2,0)</f>
        <v>#N/A</v>
      </c>
      <c r="L2007" s="594">
        <f t="shared" si="33"/>
        <v>0</v>
      </c>
      <c r="N2007" s="11"/>
      <c r="Q2007" s="122"/>
      <c r="R2007" s="123"/>
      <c r="T2007" s="396"/>
      <c r="V2007"/>
    </row>
    <row r="2008" spans="1:22" hidden="1" x14ac:dyDescent="0.25">
      <c r="A2008" s="31">
        <v>3848</v>
      </c>
      <c r="B2008" s="33" t="s">
        <v>300</v>
      </c>
      <c r="D2008" s="34" t="s">
        <v>301</v>
      </c>
      <c r="E2008" s="35" t="s">
        <v>10</v>
      </c>
      <c r="G2008" s="372" t="e">
        <f>VLOOKUP(N2008,'BANG THAM CHIEU'!C:E,3,0)</f>
        <v>#N/A</v>
      </c>
      <c r="J2008" s="10" t="e">
        <f>VLOOKUP(N2008,'BANG THAM CHIEU'!C:E,2,0)</f>
        <v>#N/A</v>
      </c>
      <c r="L2008" s="594">
        <f t="shared" si="33"/>
        <v>0</v>
      </c>
      <c r="N2008" s="31"/>
      <c r="Q2008" s="122"/>
      <c r="R2008" s="123"/>
      <c r="T2008" s="396"/>
      <c r="V2008"/>
    </row>
    <row r="2009" spans="1:22" hidden="1" x14ac:dyDescent="0.25">
      <c r="A2009" s="31">
        <v>3848</v>
      </c>
      <c r="B2009" s="33" t="s">
        <v>300</v>
      </c>
      <c r="D2009" s="34" t="s">
        <v>301</v>
      </c>
      <c r="E2009" s="35" t="s">
        <v>10</v>
      </c>
      <c r="G2009" s="372" t="e">
        <f>VLOOKUP(N2009,'BANG THAM CHIEU'!C:E,3,0)</f>
        <v>#N/A</v>
      </c>
      <c r="J2009" s="10" t="e">
        <f>VLOOKUP(N2009,'BANG THAM CHIEU'!C:E,2,0)</f>
        <v>#N/A</v>
      </c>
      <c r="L2009" s="594">
        <f t="shared" si="33"/>
        <v>0</v>
      </c>
      <c r="N2009" s="11"/>
      <c r="Q2009" s="122"/>
      <c r="R2009" s="123"/>
      <c r="T2009" s="396"/>
      <c r="V2009"/>
    </row>
    <row r="2010" spans="1:22" hidden="1" x14ac:dyDescent="0.25">
      <c r="A2010" s="31">
        <v>3848</v>
      </c>
      <c r="B2010" s="33" t="s">
        <v>300</v>
      </c>
      <c r="D2010" s="34" t="s">
        <v>301</v>
      </c>
      <c r="E2010" s="35" t="s">
        <v>10</v>
      </c>
      <c r="G2010" s="372" t="e">
        <f>VLOOKUP(N2010,'BANG THAM CHIEU'!C:E,3,0)</f>
        <v>#N/A</v>
      </c>
      <c r="J2010" s="10" t="e">
        <f>VLOOKUP(N2010,'BANG THAM CHIEU'!C:E,2,0)</f>
        <v>#N/A</v>
      </c>
      <c r="L2010" s="594">
        <f t="shared" si="33"/>
        <v>0</v>
      </c>
      <c r="N2010" s="11"/>
      <c r="Q2010" s="122"/>
      <c r="R2010" s="123"/>
      <c r="T2010" s="396"/>
      <c r="V2010"/>
    </row>
    <row r="2011" spans="1:22" hidden="1" x14ac:dyDescent="0.25">
      <c r="A2011" s="31">
        <v>3848</v>
      </c>
      <c r="B2011" s="33" t="s">
        <v>300</v>
      </c>
      <c r="D2011" s="34" t="s">
        <v>301</v>
      </c>
      <c r="E2011" s="35" t="s">
        <v>10</v>
      </c>
      <c r="G2011" s="372" t="e">
        <f>VLOOKUP(N2011,'BANG THAM CHIEU'!C:E,3,0)</f>
        <v>#N/A</v>
      </c>
      <c r="J2011" s="10" t="e">
        <f>VLOOKUP(N2011,'BANG THAM CHIEU'!C:E,2,0)</f>
        <v>#N/A</v>
      </c>
      <c r="L2011" s="594">
        <f t="shared" si="33"/>
        <v>0</v>
      </c>
      <c r="N2011" s="11"/>
      <c r="Q2011" s="122"/>
      <c r="R2011" s="123"/>
      <c r="T2011" s="396"/>
      <c r="V2011"/>
    </row>
    <row r="2012" spans="1:22" hidden="1" x14ac:dyDescent="0.25">
      <c r="A2012" s="31">
        <v>3848</v>
      </c>
      <c r="B2012" s="33" t="s">
        <v>300</v>
      </c>
      <c r="D2012" s="34" t="s">
        <v>301</v>
      </c>
      <c r="E2012" s="35" t="s">
        <v>10</v>
      </c>
      <c r="G2012" s="372" t="e">
        <f>VLOOKUP(N2012,'BANG THAM CHIEU'!C:E,3,0)</f>
        <v>#N/A</v>
      </c>
      <c r="J2012" s="10" t="e">
        <f>VLOOKUP(N2012,'BANG THAM CHIEU'!C:E,2,0)</f>
        <v>#N/A</v>
      </c>
      <c r="L2012" s="594">
        <f t="shared" si="33"/>
        <v>0</v>
      </c>
      <c r="N2012" s="11"/>
      <c r="Q2012" s="122"/>
      <c r="R2012" s="123"/>
      <c r="T2012" s="396"/>
      <c r="V2012"/>
    </row>
    <row r="2013" spans="1:22" hidden="1" x14ac:dyDescent="0.25">
      <c r="A2013" s="31">
        <v>3848</v>
      </c>
      <c r="B2013" s="33" t="s">
        <v>300</v>
      </c>
      <c r="D2013" s="34" t="s">
        <v>301</v>
      </c>
      <c r="E2013" s="35" t="s">
        <v>10</v>
      </c>
      <c r="G2013" s="372" t="e">
        <f>VLOOKUP(N2013,'BANG THAM CHIEU'!C:E,3,0)</f>
        <v>#N/A</v>
      </c>
      <c r="J2013" s="10" t="e">
        <f>VLOOKUP(N2013,'BANG THAM CHIEU'!C:E,2,0)</f>
        <v>#N/A</v>
      </c>
      <c r="L2013" s="594">
        <f t="shared" si="33"/>
        <v>0</v>
      </c>
      <c r="N2013" s="11"/>
      <c r="Q2013" s="122"/>
      <c r="R2013" s="123"/>
      <c r="T2013" s="396"/>
      <c r="V2013"/>
    </row>
    <row r="2014" spans="1:22" hidden="1" x14ac:dyDescent="0.25">
      <c r="A2014" s="31">
        <v>3848</v>
      </c>
      <c r="B2014" s="33" t="s">
        <v>300</v>
      </c>
      <c r="D2014" s="34" t="s">
        <v>301</v>
      </c>
      <c r="E2014" s="35" t="s">
        <v>10</v>
      </c>
      <c r="G2014" s="372" t="e">
        <f>VLOOKUP(N2014,'BANG THAM CHIEU'!C:E,3,0)</f>
        <v>#N/A</v>
      </c>
      <c r="J2014" s="10" t="e">
        <f>VLOOKUP(N2014,'BANG THAM CHIEU'!C:E,2,0)</f>
        <v>#N/A</v>
      </c>
      <c r="L2014" s="594">
        <f t="shared" si="33"/>
        <v>0</v>
      </c>
      <c r="N2014" s="31"/>
      <c r="Q2014" s="122"/>
      <c r="R2014" s="123"/>
      <c r="T2014" s="396"/>
      <c r="V2014"/>
    </row>
    <row r="2015" spans="1:22" hidden="1" x14ac:dyDescent="0.25">
      <c r="A2015" s="31">
        <v>3848</v>
      </c>
      <c r="B2015" s="33" t="s">
        <v>300</v>
      </c>
      <c r="D2015" s="34" t="s">
        <v>301</v>
      </c>
      <c r="E2015" s="35" t="s">
        <v>10</v>
      </c>
      <c r="G2015" s="372" t="e">
        <f>VLOOKUP(N2015,'BANG THAM CHIEU'!C:E,3,0)</f>
        <v>#N/A</v>
      </c>
      <c r="J2015" s="10" t="e">
        <f>VLOOKUP(N2015,'BANG THAM CHIEU'!C:E,2,0)</f>
        <v>#N/A</v>
      </c>
      <c r="L2015" s="594">
        <f t="shared" si="33"/>
        <v>0</v>
      </c>
      <c r="N2015" s="11"/>
      <c r="Q2015" s="122"/>
      <c r="R2015" s="123"/>
      <c r="T2015" s="396"/>
      <c r="V2015"/>
    </row>
    <row r="2016" spans="1:22" hidden="1" x14ac:dyDescent="0.25">
      <c r="A2016" s="31">
        <v>3848</v>
      </c>
      <c r="B2016" s="33" t="s">
        <v>300</v>
      </c>
      <c r="D2016" s="34" t="s">
        <v>301</v>
      </c>
      <c r="E2016" s="35" t="s">
        <v>10</v>
      </c>
      <c r="G2016" s="372" t="e">
        <f>VLOOKUP(N2016,'BANG THAM CHIEU'!C:E,3,0)</f>
        <v>#N/A</v>
      </c>
      <c r="J2016" s="10" t="e">
        <f>VLOOKUP(N2016,'BANG THAM CHIEU'!C:E,2,0)</f>
        <v>#N/A</v>
      </c>
      <c r="L2016" s="594">
        <f t="shared" si="33"/>
        <v>0</v>
      </c>
      <c r="N2016" s="31"/>
      <c r="Q2016" s="122"/>
      <c r="R2016" s="123"/>
      <c r="T2016" s="396"/>
      <c r="V2016"/>
    </row>
    <row r="2017" spans="1:22" hidden="1" x14ac:dyDescent="0.25">
      <c r="A2017" s="31">
        <v>3848</v>
      </c>
      <c r="B2017" s="33" t="s">
        <v>300</v>
      </c>
      <c r="D2017" s="34" t="s">
        <v>301</v>
      </c>
      <c r="E2017" s="35" t="s">
        <v>10</v>
      </c>
      <c r="G2017" s="372" t="e">
        <f>VLOOKUP(N2017,'BANG THAM CHIEU'!C:E,3,0)</f>
        <v>#N/A</v>
      </c>
      <c r="J2017" s="10" t="e">
        <f>VLOOKUP(N2017,'BANG THAM CHIEU'!C:E,2,0)</f>
        <v>#N/A</v>
      </c>
      <c r="L2017" s="594">
        <f t="shared" si="33"/>
        <v>0</v>
      </c>
      <c r="N2017" s="31"/>
      <c r="Q2017" s="122"/>
      <c r="R2017" s="123"/>
      <c r="T2017" s="396"/>
      <c r="V2017"/>
    </row>
    <row r="2018" spans="1:22" hidden="1" x14ac:dyDescent="0.25">
      <c r="A2018" s="31">
        <v>3848</v>
      </c>
      <c r="B2018" s="33" t="s">
        <v>300</v>
      </c>
      <c r="D2018" s="34" t="s">
        <v>301</v>
      </c>
      <c r="E2018" s="35" t="s">
        <v>10</v>
      </c>
      <c r="G2018" s="372" t="e">
        <f>VLOOKUP(N2018,'BANG THAM CHIEU'!C:E,3,0)</f>
        <v>#N/A</v>
      </c>
      <c r="J2018" s="10" t="e">
        <f>VLOOKUP(N2018,'BANG THAM CHIEU'!C:E,2,0)</f>
        <v>#N/A</v>
      </c>
      <c r="L2018" s="594">
        <f t="shared" si="33"/>
        <v>0</v>
      </c>
      <c r="N2018" s="11"/>
      <c r="Q2018" s="122"/>
      <c r="R2018" s="123"/>
      <c r="T2018" s="396"/>
      <c r="V2018"/>
    </row>
    <row r="2019" spans="1:22" hidden="1" x14ac:dyDescent="0.25">
      <c r="A2019" s="31">
        <v>3848</v>
      </c>
      <c r="B2019" s="33" t="s">
        <v>300</v>
      </c>
      <c r="D2019" s="34" t="s">
        <v>301</v>
      </c>
      <c r="E2019" s="35" t="s">
        <v>10</v>
      </c>
      <c r="G2019" s="372" t="e">
        <f>VLOOKUP(N2019,'BANG THAM CHIEU'!C:E,3,0)</f>
        <v>#N/A</v>
      </c>
      <c r="J2019" s="10" t="e">
        <f>VLOOKUP(N2019,'BANG THAM CHIEU'!C:E,2,0)</f>
        <v>#N/A</v>
      </c>
      <c r="L2019" s="594">
        <f t="shared" si="33"/>
        <v>0</v>
      </c>
      <c r="N2019" s="11"/>
      <c r="Q2019" s="122"/>
      <c r="R2019" s="123"/>
      <c r="T2019" s="396"/>
      <c r="V2019"/>
    </row>
    <row r="2020" spans="1:22" hidden="1" x14ac:dyDescent="0.25">
      <c r="A2020" s="31">
        <v>3848</v>
      </c>
      <c r="B2020" s="33" t="s">
        <v>300</v>
      </c>
      <c r="D2020" s="34" t="s">
        <v>301</v>
      </c>
      <c r="E2020" s="35" t="s">
        <v>10</v>
      </c>
      <c r="G2020" s="372" t="e">
        <f>VLOOKUP(N2020,'BANG THAM CHIEU'!C:E,3,0)</f>
        <v>#N/A</v>
      </c>
      <c r="J2020" s="10" t="e">
        <f>VLOOKUP(N2020,'BANG THAM CHIEU'!C:E,2,0)</f>
        <v>#N/A</v>
      </c>
      <c r="L2020" s="594">
        <f t="shared" si="33"/>
        <v>0</v>
      </c>
      <c r="N2020" s="11"/>
      <c r="Q2020" s="122"/>
      <c r="R2020" s="123"/>
      <c r="T2020" s="396"/>
      <c r="V2020"/>
    </row>
    <row r="2021" spans="1:22" s="39" customFormat="1" hidden="1" x14ac:dyDescent="0.25">
      <c r="A2021" s="31">
        <v>3848</v>
      </c>
      <c r="B2021" s="31" t="s">
        <v>300</v>
      </c>
      <c r="C2021" s="53"/>
      <c r="D2021" s="218" t="s">
        <v>301</v>
      </c>
      <c r="E2021" s="42" t="s">
        <v>10</v>
      </c>
      <c r="F2021" s="54"/>
      <c r="G2021" s="373" t="e">
        <f>VLOOKUP(N2021,'BANG THAM CHIEU'!C:E,3,0)</f>
        <v>#N/A</v>
      </c>
      <c r="H2021" s="11"/>
      <c r="I2021" s="11"/>
      <c r="J2021" s="38" t="e">
        <f>VLOOKUP(N2021,'BANG THAM CHIEU'!C:E,2,0)</f>
        <v>#N/A</v>
      </c>
      <c r="K2021" s="592"/>
      <c r="L2021" s="594">
        <f t="shared" si="33"/>
        <v>0</v>
      </c>
      <c r="M2021" s="11"/>
      <c r="N2021" s="31"/>
      <c r="O2021" s="528"/>
      <c r="P2021" s="529"/>
      <c r="Q2021" s="122"/>
      <c r="R2021" s="123"/>
      <c r="S2021" s="122"/>
      <c r="T2021" s="396"/>
      <c r="V2021"/>
    </row>
    <row r="2022" spans="1:22" s="39" customFormat="1" hidden="1" x14ac:dyDescent="0.25">
      <c r="A2022" s="31">
        <v>3848</v>
      </c>
      <c r="B2022" s="31" t="s">
        <v>300</v>
      </c>
      <c r="C2022" s="53"/>
      <c r="D2022" s="218" t="s">
        <v>301</v>
      </c>
      <c r="E2022" s="42" t="s">
        <v>10</v>
      </c>
      <c r="F2022" s="54"/>
      <c r="G2022" s="373" t="e">
        <f>VLOOKUP(N2022,'BANG THAM CHIEU'!C:E,3,0)</f>
        <v>#N/A</v>
      </c>
      <c r="H2022" s="11"/>
      <c r="I2022" s="11"/>
      <c r="J2022" s="38" t="e">
        <f>VLOOKUP(N2022,'BANG THAM CHIEU'!C:E,2,0)</f>
        <v>#N/A</v>
      </c>
      <c r="K2022" s="592"/>
      <c r="L2022" s="594">
        <f t="shared" si="33"/>
        <v>0</v>
      </c>
      <c r="M2022" s="11"/>
      <c r="N2022" s="11"/>
      <c r="O2022" s="528"/>
      <c r="P2022" s="529"/>
      <c r="Q2022" s="122"/>
      <c r="R2022" s="123"/>
      <c r="S2022" s="122"/>
      <c r="T2022" s="396"/>
      <c r="V2022"/>
    </row>
    <row r="2023" spans="1:22" s="39" customFormat="1" hidden="1" x14ac:dyDescent="0.25">
      <c r="A2023" s="31">
        <v>3848</v>
      </c>
      <c r="B2023" s="31" t="s">
        <v>300</v>
      </c>
      <c r="C2023" s="53"/>
      <c r="D2023" s="218" t="s">
        <v>301</v>
      </c>
      <c r="E2023" s="42" t="s">
        <v>10</v>
      </c>
      <c r="F2023" s="54"/>
      <c r="G2023" s="373" t="e">
        <f>VLOOKUP(N2023,'BANG THAM CHIEU'!C:E,3,0)</f>
        <v>#N/A</v>
      </c>
      <c r="H2023" s="11"/>
      <c r="I2023" s="11"/>
      <c r="J2023" s="38" t="e">
        <f>VLOOKUP(N2023,'BANG THAM CHIEU'!C:E,2,0)</f>
        <v>#N/A</v>
      </c>
      <c r="K2023" s="592"/>
      <c r="L2023" s="594">
        <f t="shared" si="33"/>
        <v>0</v>
      </c>
      <c r="M2023" s="11"/>
      <c r="N2023" s="31"/>
      <c r="O2023" s="528"/>
      <c r="P2023" s="529"/>
      <c r="Q2023" s="122"/>
      <c r="R2023" s="123"/>
      <c r="S2023" s="122"/>
      <c r="T2023" s="396"/>
      <c r="V2023"/>
    </row>
    <row r="2024" spans="1:22" s="39" customFormat="1" hidden="1" x14ac:dyDescent="0.25">
      <c r="A2024" s="31">
        <v>3848</v>
      </c>
      <c r="B2024" s="31" t="s">
        <v>300</v>
      </c>
      <c r="C2024" s="53"/>
      <c r="D2024" s="218" t="s">
        <v>301</v>
      </c>
      <c r="E2024" s="42" t="s">
        <v>10</v>
      </c>
      <c r="F2024" s="54"/>
      <c r="G2024" s="373" t="e">
        <f>VLOOKUP(N2024,'BANG THAM CHIEU'!C:E,3,0)</f>
        <v>#N/A</v>
      </c>
      <c r="H2024" s="11"/>
      <c r="I2024" s="11"/>
      <c r="J2024" s="38" t="e">
        <f>VLOOKUP(N2024,'BANG THAM CHIEU'!C:E,2,0)</f>
        <v>#N/A</v>
      </c>
      <c r="K2024" s="592"/>
      <c r="L2024" s="594">
        <f t="shared" si="33"/>
        <v>0</v>
      </c>
      <c r="M2024" s="11"/>
      <c r="N2024" s="11"/>
      <c r="O2024" s="528"/>
      <c r="P2024" s="529"/>
      <c r="Q2024" s="122"/>
      <c r="R2024" s="123"/>
      <c r="S2024" s="122"/>
      <c r="T2024" s="396"/>
      <c r="V2024"/>
    </row>
    <row r="2025" spans="1:22" hidden="1" x14ac:dyDescent="0.25">
      <c r="A2025" s="31">
        <v>3848</v>
      </c>
      <c r="B2025" s="33" t="s">
        <v>300</v>
      </c>
      <c r="D2025" s="34" t="s">
        <v>301</v>
      </c>
      <c r="E2025" s="35" t="s">
        <v>10</v>
      </c>
      <c r="G2025" s="372" t="e">
        <f>VLOOKUP(N2025,'BANG THAM CHIEU'!C:E,3,0)</f>
        <v>#N/A</v>
      </c>
      <c r="J2025" s="10" t="e">
        <f>VLOOKUP(N2025,'BANG THAM CHIEU'!C:E,2,0)</f>
        <v>#N/A</v>
      </c>
      <c r="L2025" s="594">
        <f t="shared" si="33"/>
        <v>0</v>
      </c>
      <c r="N2025" s="11"/>
      <c r="Q2025" s="122"/>
      <c r="R2025" s="123"/>
      <c r="T2025" s="396"/>
      <c r="V2025"/>
    </row>
    <row r="2026" spans="1:22" hidden="1" x14ac:dyDescent="0.25">
      <c r="A2026" s="31">
        <v>3848</v>
      </c>
      <c r="B2026" s="33" t="s">
        <v>300</v>
      </c>
      <c r="D2026" s="34" t="s">
        <v>301</v>
      </c>
      <c r="E2026" s="35" t="s">
        <v>10</v>
      </c>
      <c r="G2026" s="372" t="e">
        <f>VLOOKUP(N2026,'BANG THAM CHIEU'!C:E,3,0)</f>
        <v>#N/A</v>
      </c>
      <c r="J2026" s="10" t="e">
        <f>VLOOKUP(N2026,'BANG THAM CHIEU'!C:E,2,0)</f>
        <v>#N/A</v>
      </c>
      <c r="L2026" s="594">
        <f t="shared" si="33"/>
        <v>0</v>
      </c>
      <c r="N2026" s="31"/>
      <c r="Q2026" s="122"/>
      <c r="R2026" s="123"/>
      <c r="T2026" s="396"/>
      <c r="V2026"/>
    </row>
    <row r="2027" spans="1:22" hidden="1" x14ac:dyDescent="0.25">
      <c r="A2027" s="31">
        <v>3848</v>
      </c>
      <c r="B2027" s="33" t="s">
        <v>300</v>
      </c>
      <c r="D2027" s="34" t="s">
        <v>301</v>
      </c>
      <c r="E2027" s="35" t="s">
        <v>10</v>
      </c>
      <c r="G2027" s="372" t="e">
        <f>VLOOKUP(N2027,'BANG THAM CHIEU'!C:E,3,0)</f>
        <v>#N/A</v>
      </c>
      <c r="J2027" s="10" t="e">
        <f>VLOOKUP(N2027,'BANG THAM CHIEU'!C:E,2,0)</f>
        <v>#N/A</v>
      </c>
      <c r="L2027" s="594">
        <f t="shared" si="33"/>
        <v>0</v>
      </c>
      <c r="N2027" s="11"/>
      <c r="Q2027" s="122"/>
      <c r="R2027" s="123"/>
      <c r="T2027" s="396"/>
      <c r="V2027"/>
    </row>
    <row r="2028" spans="1:22" hidden="1" x14ac:dyDescent="0.25">
      <c r="A2028" s="31">
        <v>3848</v>
      </c>
      <c r="B2028" s="33" t="s">
        <v>300</v>
      </c>
      <c r="D2028" s="34" t="s">
        <v>301</v>
      </c>
      <c r="E2028" s="35" t="s">
        <v>10</v>
      </c>
      <c r="G2028" s="372" t="e">
        <f>VLOOKUP(N2028,'BANG THAM CHIEU'!C:E,3,0)</f>
        <v>#N/A</v>
      </c>
      <c r="J2028" s="10" t="e">
        <f>VLOOKUP(N2028,'BANG THAM CHIEU'!C:E,2,0)</f>
        <v>#N/A</v>
      </c>
      <c r="L2028" s="594">
        <f t="shared" ref="L2028:L2091" si="34">K2028/23206</f>
        <v>0</v>
      </c>
      <c r="N2028" s="175"/>
      <c r="Q2028" s="122"/>
      <c r="R2028" s="123"/>
      <c r="T2028" s="396"/>
      <c r="V2028"/>
    </row>
    <row r="2029" spans="1:22" hidden="1" x14ac:dyDescent="0.25">
      <c r="A2029" s="31">
        <v>3848</v>
      </c>
      <c r="B2029" s="33" t="s">
        <v>300</v>
      </c>
      <c r="D2029" s="34" t="s">
        <v>301</v>
      </c>
      <c r="E2029" s="35" t="s">
        <v>10</v>
      </c>
      <c r="G2029" s="372" t="e">
        <f>VLOOKUP(N2029,'BANG THAM CHIEU'!C:E,3,0)</f>
        <v>#N/A</v>
      </c>
      <c r="J2029" s="10" t="e">
        <f>VLOOKUP(N2029,'BANG THAM CHIEU'!C:E,2,0)</f>
        <v>#N/A</v>
      </c>
      <c r="L2029" s="594">
        <f t="shared" si="34"/>
        <v>0</v>
      </c>
      <c r="N2029" s="174"/>
      <c r="Q2029" s="122"/>
      <c r="R2029" s="123"/>
      <c r="T2029" s="396"/>
      <c r="V2029"/>
    </row>
    <row r="2030" spans="1:22" hidden="1" x14ac:dyDescent="0.25">
      <c r="A2030" s="31">
        <v>3848</v>
      </c>
      <c r="B2030" s="33" t="s">
        <v>300</v>
      </c>
      <c r="D2030" s="34" t="s">
        <v>301</v>
      </c>
      <c r="E2030" s="35" t="s">
        <v>10</v>
      </c>
      <c r="G2030" s="372" t="e">
        <f>VLOOKUP(N2030,'BANG THAM CHIEU'!C:E,3,0)</f>
        <v>#N/A</v>
      </c>
      <c r="J2030" s="10" t="e">
        <f>VLOOKUP(N2030,'BANG THAM CHIEU'!C:E,2,0)</f>
        <v>#N/A</v>
      </c>
      <c r="L2030" s="594">
        <f t="shared" si="34"/>
        <v>0</v>
      </c>
      <c r="N2030" s="11"/>
      <c r="Q2030" s="122"/>
      <c r="R2030" s="123"/>
      <c r="T2030" s="396"/>
      <c r="V2030"/>
    </row>
    <row r="2031" spans="1:22" hidden="1" x14ac:dyDescent="0.25">
      <c r="A2031" s="31">
        <v>3848</v>
      </c>
      <c r="B2031" s="33" t="s">
        <v>300</v>
      </c>
      <c r="D2031" s="34" t="s">
        <v>301</v>
      </c>
      <c r="E2031" s="35" t="s">
        <v>10</v>
      </c>
      <c r="G2031" s="372" t="e">
        <f>VLOOKUP(N2031,'BANG THAM CHIEU'!C:E,3,0)</f>
        <v>#N/A</v>
      </c>
      <c r="J2031" s="10" t="e">
        <f>VLOOKUP(N2031,'BANG THAM CHIEU'!C:E,2,0)</f>
        <v>#N/A</v>
      </c>
      <c r="L2031" s="594">
        <f t="shared" si="34"/>
        <v>0</v>
      </c>
      <c r="N2031" s="31"/>
      <c r="Q2031" s="122"/>
      <c r="R2031" s="123"/>
      <c r="T2031" s="396"/>
      <c r="V2031"/>
    </row>
    <row r="2032" spans="1:22" ht="16.5" hidden="1" customHeight="1" x14ac:dyDescent="0.25">
      <c r="A2032" s="31">
        <v>3848</v>
      </c>
      <c r="B2032" s="33" t="s">
        <v>300</v>
      </c>
      <c r="D2032" s="34" t="s">
        <v>301</v>
      </c>
      <c r="E2032" s="35" t="s">
        <v>10</v>
      </c>
      <c r="G2032" s="372" t="e">
        <f>VLOOKUP(N2032,'BANG THAM CHIEU'!C:E,3,0)</f>
        <v>#N/A</v>
      </c>
      <c r="J2032" s="10" t="e">
        <f>VLOOKUP(N2032,'BANG THAM CHIEU'!C:E,2,0)</f>
        <v>#N/A</v>
      </c>
      <c r="L2032" s="594">
        <f t="shared" si="34"/>
        <v>0</v>
      </c>
      <c r="N2032" s="31"/>
      <c r="Q2032" s="122"/>
      <c r="R2032" s="123"/>
      <c r="T2032" s="396"/>
      <c r="V2032"/>
    </row>
    <row r="2033" spans="1:22" hidden="1" x14ac:dyDescent="0.25">
      <c r="A2033" s="31">
        <v>3848</v>
      </c>
      <c r="B2033" s="33" t="s">
        <v>300</v>
      </c>
      <c r="D2033" s="34" t="s">
        <v>301</v>
      </c>
      <c r="E2033" s="35" t="s">
        <v>10</v>
      </c>
      <c r="G2033" s="372" t="e">
        <f>VLOOKUP(N2033,'BANG THAM CHIEU'!C:E,3,0)</f>
        <v>#N/A</v>
      </c>
      <c r="J2033" s="10" t="e">
        <f>VLOOKUP(N2033,'BANG THAM CHIEU'!C:E,2,0)</f>
        <v>#N/A</v>
      </c>
      <c r="L2033" s="594">
        <f t="shared" si="34"/>
        <v>0</v>
      </c>
      <c r="N2033" s="11"/>
      <c r="Q2033" s="122"/>
      <c r="R2033" s="123"/>
      <c r="T2033" s="396"/>
      <c r="V2033"/>
    </row>
    <row r="2034" spans="1:22" hidden="1" x14ac:dyDescent="0.25">
      <c r="A2034" s="31">
        <v>3848</v>
      </c>
      <c r="B2034" s="33" t="s">
        <v>300</v>
      </c>
      <c r="D2034" s="34" t="s">
        <v>301</v>
      </c>
      <c r="E2034" s="35" t="s">
        <v>10</v>
      </c>
      <c r="G2034" s="372" t="e">
        <f>VLOOKUP(N2034,'BANG THAM CHIEU'!C:E,3,0)</f>
        <v>#N/A</v>
      </c>
      <c r="J2034" s="10" t="e">
        <f>VLOOKUP(N2034,'BANG THAM CHIEU'!C:E,2,0)</f>
        <v>#N/A</v>
      </c>
      <c r="L2034" s="594">
        <f t="shared" si="34"/>
        <v>0</v>
      </c>
      <c r="N2034" s="11"/>
      <c r="Q2034" s="122"/>
      <c r="R2034" s="123"/>
      <c r="T2034" s="396"/>
      <c r="V2034"/>
    </row>
    <row r="2035" spans="1:22" hidden="1" x14ac:dyDescent="0.25">
      <c r="A2035" s="31">
        <v>3848</v>
      </c>
      <c r="B2035" s="33" t="s">
        <v>300</v>
      </c>
      <c r="D2035" s="34" t="s">
        <v>301</v>
      </c>
      <c r="E2035" s="35" t="s">
        <v>10</v>
      </c>
      <c r="G2035" s="372" t="e">
        <f>VLOOKUP(N2035,'BANG THAM CHIEU'!C:E,3,0)</f>
        <v>#N/A</v>
      </c>
      <c r="J2035" s="10" t="e">
        <f>VLOOKUP(N2035,'BANG THAM CHIEU'!C:E,2,0)</f>
        <v>#N/A</v>
      </c>
      <c r="L2035" s="594">
        <f t="shared" si="34"/>
        <v>0</v>
      </c>
      <c r="N2035" s="11"/>
      <c r="Q2035" s="122"/>
      <c r="R2035" s="123"/>
      <c r="T2035" s="396"/>
      <c r="V2035"/>
    </row>
    <row r="2036" spans="1:22" hidden="1" x14ac:dyDescent="0.25">
      <c r="A2036" s="31">
        <v>3848</v>
      </c>
      <c r="B2036" s="33" t="s">
        <v>300</v>
      </c>
      <c r="D2036" s="34" t="s">
        <v>301</v>
      </c>
      <c r="E2036" s="35" t="s">
        <v>10</v>
      </c>
      <c r="G2036" s="372" t="e">
        <f>VLOOKUP(N2036,'BANG THAM CHIEU'!C:E,3,0)</f>
        <v>#N/A</v>
      </c>
      <c r="J2036" s="10" t="e">
        <f>VLOOKUP(N2036,'BANG THAM CHIEU'!C:E,2,0)</f>
        <v>#N/A</v>
      </c>
      <c r="L2036" s="594">
        <f t="shared" si="34"/>
        <v>0</v>
      </c>
      <c r="N2036" s="31"/>
      <c r="Q2036" s="122"/>
      <c r="R2036" s="123"/>
      <c r="T2036" s="396"/>
      <c r="V2036"/>
    </row>
    <row r="2037" spans="1:22" hidden="1" x14ac:dyDescent="0.25">
      <c r="A2037" s="31">
        <v>3848</v>
      </c>
      <c r="B2037" s="33" t="s">
        <v>300</v>
      </c>
      <c r="D2037" s="34" t="s">
        <v>301</v>
      </c>
      <c r="E2037" s="35" t="s">
        <v>10</v>
      </c>
      <c r="G2037" s="372" t="e">
        <f>VLOOKUP(N2037,'BANG THAM CHIEU'!C:E,3,0)</f>
        <v>#N/A</v>
      </c>
      <c r="J2037" s="10" t="e">
        <f>VLOOKUP(N2037,'BANG THAM CHIEU'!C:E,2,0)</f>
        <v>#N/A</v>
      </c>
      <c r="L2037" s="594">
        <f t="shared" si="34"/>
        <v>0</v>
      </c>
      <c r="N2037" s="31"/>
      <c r="Q2037" s="122"/>
      <c r="R2037" s="123"/>
      <c r="T2037" s="396"/>
      <c r="V2037"/>
    </row>
    <row r="2038" spans="1:22" hidden="1" x14ac:dyDescent="0.25">
      <c r="A2038" s="31">
        <v>3848</v>
      </c>
      <c r="B2038" s="33" t="s">
        <v>300</v>
      </c>
      <c r="D2038" s="34" t="s">
        <v>301</v>
      </c>
      <c r="E2038" s="35" t="s">
        <v>10</v>
      </c>
      <c r="G2038" s="372" t="e">
        <f>VLOOKUP(N2038,'BANG THAM CHIEU'!C:E,3,0)</f>
        <v>#N/A</v>
      </c>
      <c r="J2038" s="10" t="e">
        <f>VLOOKUP(N2038,'BANG THAM CHIEU'!C:E,2,0)</f>
        <v>#N/A</v>
      </c>
      <c r="L2038" s="594">
        <f t="shared" si="34"/>
        <v>0</v>
      </c>
      <c r="N2038" s="11"/>
      <c r="Q2038" s="122"/>
      <c r="R2038" s="123"/>
      <c r="T2038" s="396"/>
      <c r="V2038"/>
    </row>
    <row r="2039" spans="1:22" hidden="1" x14ac:dyDescent="0.25">
      <c r="A2039" s="31">
        <v>3848</v>
      </c>
      <c r="B2039" s="33" t="s">
        <v>300</v>
      </c>
      <c r="D2039" s="34" t="s">
        <v>301</v>
      </c>
      <c r="E2039" s="35" t="s">
        <v>10</v>
      </c>
      <c r="G2039" s="372" t="e">
        <f>VLOOKUP(N2039,'BANG THAM CHIEU'!C:E,3,0)</f>
        <v>#N/A</v>
      </c>
      <c r="J2039" s="10" t="e">
        <f>VLOOKUP(N2039,'BANG THAM CHIEU'!C:E,2,0)</f>
        <v>#N/A</v>
      </c>
      <c r="L2039" s="594">
        <f t="shared" si="34"/>
        <v>0</v>
      </c>
      <c r="N2039" s="31"/>
      <c r="Q2039" s="122"/>
      <c r="R2039" s="123"/>
      <c r="T2039" s="396"/>
      <c r="V2039"/>
    </row>
    <row r="2040" spans="1:22" hidden="1" x14ac:dyDescent="0.25">
      <c r="A2040" s="31">
        <v>3848</v>
      </c>
      <c r="B2040" s="33" t="s">
        <v>300</v>
      </c>
      <c r="D2040" s="34" t="s">
        <v>301</v>
      </c>
      <c r="E2040" s="35" t="s">
        <v>10</v>
      </c>
      <c r="G2040" s="372" t="e">
        <f>VLOOKUP(N2040,'BANG THAM CHIEU'!C:E,3,0)</f>
        <v>#N/A</v>
      </c>
      <c r="J2040" s="10" t="e">
        <f>VLOOKUP(N2040,'BANG THAM CHIEU'!C:E,2,0)</f>
        <v>#N/A</v>
      </c>
      <c r="L2040" s="594">
        <f t="shared" si="34"/>
        <v>0</v>
      </c>
      <c r="N2040" s="31"/>
      <c r="Q2040" s="122"/>
      <c r="R2040" s="123"/>
      <c r="T2040" s="396"/>
      <c r="V2040"/>
    </row>
    <row r="2041" spans="1:22" hidden="1" x14ac:dyDescent="0.25">
      <c r="A2041" s="31">
        <v>3848</v>
      </c>
      <c r="B2041" s="33" t="s">
        <v>300</v>
      </c>
      <c r="D2041" s="34" t="s">
        <v>301</v>
      </c>
      <c r="E2041" s="35" t="s">
        <v>10</v>
      </c>
      <c r="G2041" s="372" t="e">
        <f>VLOOKUP(N2041,'BANG THAM CHIEU'!C:E,3,0)</f>
        <v>#N/A</v>
      </c>
      <c r="J2041" s="10" t="e">
        <f>VLOOKUP(N2041,'BANG THAM CHIEU'!C:E,2,0)</f>
        <v>#N/A</v>
      </c>
      <c r="L2041" s="594">
        <f t="shared" si="34"/>
        <v>0</v>
      </c>
      <c r="N2041" s="11"/>
      <c r="Q2041" s="122"/>
      <c r="R2041" s="123"/>
      <c r="T2041" s="396"/>
      <c r="V2041"/>
    </row>
    <row r="2042" spans="1:22" hidden="1" x14ac:dyDescent="0.25">
      <c r="A2042" s="31">
        <v>3848</v>
      </c>
      <c r="B2042" s="33" t="s">
        <v>300</v>
      </c>
      <c r="D2042" s="34" t="s">
        <v>301</v>
      </c>
      <c r="E2042" s="35" t="s">
        <v>10</v>
      </c>
      <c r="G2042" s="372" t="e">
        <f>VLOOKUP(N2042,'BANG THAM CHIEU'!C:E,3,0)</f>
        <v>#N/A</v>
      </c>
      <c r="J2042" s="10" t="e">
        <f>VLOOKUP(N2042,'BANG THAM CHIEU'!C:E,2,0)</f>
        <v>#N/A</v>
      </c>
      <c r="L2042" s="594">
        <f t="shared" si="34"/>
        <v>0</v>
      </c>
      <c r="N2042" s="31"/>
      <c r="Q2042" s="122"/>
      <c r="R2042" s="123"/>
      <c r="T2042" s="396"/>
      <c r="V2042"/>
    </row>
    <row r="2043" spans="1:22" hidden="1" x14ac:dyDescent="0.25">
      <c r="A2043" s="31">
        <v>3848</v>
      </c>
      <c r="B2043" s="33" t="s">
        <v>300</v>
      </c>
      <c r="D2043" s="34" t="s">
        <v>301</v>
      </c>
      <c r="E2043" s="35" t="s">
        <v>10</v>
      </c>
      <c r="G2043" s="372" t="e">
        <f>VLOOKUP(N2043,'BANG THAM CHIEU'!C:E,3,0)</f>
        <v>#N/A</v>
      </c>
      <c r="J2043" s="10" t="e">
        <f>VLOOKUP(N2043,'BANG THAM CHIEU'!C:E,2,0)</f>
        <v>#N/A</v>
      </c>
      <c r="L2043" s="594">
        <f t="shared" si="34"/>
        <v>0</v>
      </c>
      <c r="N2043" s="31"/>
      <c r="Q2043" s="122"/>
      <c r="R2043" s="123"/>
      <c r="T2043" s="396"/>
      <c r="V2043"/>
    </row>
    <row r="2044" spans="1:22" hidden="1" x14ac:dyDescent="0.25">
      <c r="A2044" s="31">
        <v>3848</v>
      </c>
      <c r="B2044" s="33" t="s">
        <v>300</v>
      </c>
      <c r="D2044" s="34" t="s">
        <v>301</v>
      </c>
      <c r="E2044" s="35" t="s">
        <v>10</v>
      </c>
      <c r="G2044" s="372" t="e">
        <f>VLOOKUP(N2044,'BANG THAM CHIEU'!C:E,3,0)</f>
        <v>#N/A</v>
      </c>
      <c r="J2044" s="10" t="e">
        <f>VLOOKUP(N2044,'BANG THAM CHIEU'!C:E,2,0)</f>
        <v>#N/A</v>
      </c>
      <c r="L2044" s="594">
        <f t="shared" si="34"/>
        <v>0</v>
      </c>
      <c r="N2044" s="11"/>
      <c r="Q2044" s="122"/>
      <c r="R2044" s="123"/>
      <c r="T2044" s="396"/>
      <c r="V2044"/>
    </row>
    <row r="2045" spans="1:22" hidden="1" x14ac:dyDescent="0.25">
      <c r="A2045" s="31">
        <v>3848</v>
      </c>
      <c r="B2045" s="33" t="s">
        <v>300</v>
      </c>
      <c r="D2045" s="34" t="s">
        <v>301</v>
      </c>
      <c r="E2045" s="35" t="s">
        <v>10</v>
      </c>
      <c r="G2045" s="372" t="e">
        <f>VLOOKUP(N2045,'BANG THAM CHIEU'!C:E,3,0)</f>
        <v>#N/A</v>
      </c>
      <c r="J2045" s="10" t="e">
        <f>VLOOKUP(N2045,'BANG THAM CHIEU'!C:E,2,0)</f>
        <v>#N/A</v>
      </c>
      <c r="L2045" s="594">
        <f t="shared" si="34"/>
        <v>0</v>
      </c>
      <c r="N2045" s="11"/>
      <c r="Q2045" s="122"/>
      <c r="R2045" s="123"/>
      <c r="T2045" s="396"/>
      <c r="V2045"/>
    </row>
    <row r="2046" spans="1:22" hidden="1" x14ac:dyDescent="0.25">
      <c r="A2046" s="31">
        <v>3848</v>
      </c>
      <c r="B2046" s="33" t="s">
        <v>300</v>
      </c>
      <c r="D2046" s="34" t="s">
        <v>301</v>
      </c>
      <c r="E2046" s="35" t="s">
        <v>10</v>
      </c>
      <c r="G2046" s="372" t="e">
        <f>VLOOKUP(N2046,'BANG THAM CHIEU'!C:E,3,0)</f>
        <v>#N/A</v>
      </c>
      <c r="J2046" s="10" t="e">
        <f>VLOOKUP(N2046,'BANG THAM CHIEU'!C:E,2,0)</f>
        <v>#N/A</v>
      </c>
      <c r="L2046" s="594">
        <f t="shared" si="34"/>
        <v>0</v>
      </c>
      <c r="N2046" s="31"/>
      <c r="Q2046" s="122"/>
      <c r="R2046" s="123"/>
      <c r="T2046" s="396"/>
      <c r="V2046"/>
    </row>
    <row r="2047" spans="1:22" hidden="1" x14ac:dyDescent="0.25">
      <c r="A2047" s="31">
        <v>3848</v>
      </c>
      <c r="B2047" s="33" t="s">
        <v>300</v>
      </c>
      <c r="D2047" s="34" t="s">
        <v>301</v>
      </c>
      <c r="E2047" s="35" t="s">
        <v>10</v>
      </c>
      <c r="G2047" s="372" t="e">
        <f>VLOOKUP(N2047,'BANG THAM CHIEU'!C:E,3,0)</f>
        <v>#N/A</v>
      </c>
      <c r="J2047" s="10" t="e">
        <f>VLOOKUP(N2047,'BANG THAM CHIEU'!C:E,2,0)</f>
        <v>#N/A</v>
      </c>
      <c r="L2047" s="594">
        <f t="shared" si="34"/>
        <v>0</v>
      </c>
      <c r="N2047" s="11"/>
      <c r="Q2047" s="122"/>
      <c r="R2047" s="123"/>
      <c r="T2047" s="396"/>
      <c r="V2047"/>
    </row>
    <row r="2048" spans="1:22" hidden="1" x14ac:dyDescent="0.25">
      <c r="A2048" s="31">
        <v>3848</v>
      </c>
      <c r="B2048" s="33" t="s">
        <v>300</v>
      </c>
      <c r="D2048" s="34" t="s">
        <v>301</v>
      </c>
      <c r="E2048" s="35" t="s">
        <v>10</v>
      </c>
      <c r="G2048" s="372" t="e">
        <f>VLOOKUP(N2048,'BANG THAM CHIEU'!C:E,3,0)</f>
        <v>#N/A</v>
      </c>
      <c r="J2048" s="10" t="e">
        <f>VLOOKUP(N2048,'BANG THAM CHIEU'!C:E,2,0)</f>
        <v>#N/A</v>
      </c>
      <c r="L2048" s="594">
        <f t="shared" si="34"/>
        <v>0</v>
      </c>
      <c r="N2048" s="151"/>
      <c r="Q2048" s="122"/>
      <c r="R2048" s="123"/>
      <c r="T2048" s="396"/>
      <c r="V2048"/>
    </row>
    <row r="2049" spans="1:22" hidden="1" x14ac:dyDescent="0.25">
      <c r="A2049" s="31">
        <v>3848</v>
      </c>
      <c r="B2049" s="33" t="s">
        <v>300</v>
      </c>
      <c r="D2049" s="34" t="s">
        <v>301</v>
      </c>
      <c r="E2049" s="35" t="s">
        <v>10</v>
      </c>
      <c r="G2049" s="372" t="e">
        <f>VLOOKUP(N2049,'BANG THAM CHIEU'!C:E,3,0)</f>
        <v>#N/A</v>
      </c>
      <c r="J2049" s="10" t="e">
        <f>VLOOKUP(N2049,'BANG THAM CHIEU'!C:E,2,0)</f>
        <v>#N/A</v>
      </c>
      <c r="L2049" s="594">
        <f t="shared" si="34"/>
        <v>0</v>
      </c>
      <c r="N2049" s="11"/>
      <c r="Q2049" s="122"/>
      <c r="R2049" s="123"/>
      <c r="T2049" s="396"/>
      <c r="V2049"/>
    </row>
    <row r="2050" spans="1:22" hidden="1" x14ac:dyDescent="0.25">
      <c r="A2050" s="31">
        <v>3848</v>
      </c>
      <c r="B2050" s="33" t="s">
        <v>300</v>
      </c>
      <c r="D2050" s="34" t="s">
        <v>301</v>
      </c>
      <c r="E2050" s="35" t="s">
        <v>10</v>
      </c>
      <c r="G2050" s="372" t="e">
        <f>VLOOKUP(N2050,'BANG THAM CHIEU'!C:E,3,0)</f>
        <v>#N/A</v>
      </c>
      <c r="J2050" s="10" t="e">
        <f>VLOOKUP(N2050,'BANG THAM CHIEU'!C:E,2,0)</f>
        <v>#N/A</v>
      </c>
      <c r="L2050" s="594">
        <f t="shared" si="34"/>
        <v>0</v>
      </c>
      <c r="N2050" s="174"/>
      <c r="Q2050" s="122"/>
      <c r="R2050" s="123"/>
      <c r="T2050" s="396"/>
      <c r="V2050"/>
    </row>
    <row r="2051" spans="1:22" hidden="1" x14ac:dyDescent="0.25">
      <c r="A2051" s="31">
        <v>3848</v>
      </c>
      <c r="B2051" s="33" t="s">
        <v>300</v>
      </c>
      <c r="D2051" s="34" t="s">
        <v>301</v>
      </c>
      <c r="E2051" s="35" t="s">
        <v>10</v>
      </c>
      <c r="G2051" s="372" t="e">
        <f>VLOOKUP(N2051,'BANG THAM CHIEU'!C:E,3,0)</f>
        <v>#N/A</v>
      </c>
      <c r="J2051" s="10" t="e">
        <f>VLOOKUP(N2051,'BANG THAM CHIEU'!C:E,2,0)</f>
        <v>#N/A</v>
      </c>
      <c r="L2051" s="594">
        <f t="shared" si="34"/>
        <v>0</v>
      </c>
      <c r="N2051" s="175"/>
      <c r="Q2051" s="122"/>
      <c r="R2051" s="123"/>
      <c r="T2051" s="396"/>
      <c r="V2051"/>
    </row>
    <row r="2052" spans="1:22" hidden="1" x14ac:dyDescent="0.25">
      <c r="A2052" s="31">
        <v>3848</v>
      </c>
      <c r="B2052" s="33" t="s">
        <v>300</v>
      </c>
      <c r="D2052" s="34" t="s">
        <v>301</v>
      </c>
      <c r="E2052" s="35" t="s">
        <v>10</v>
      </c>
      <c r="G2052" s="372" t="e">
        <f>VLOOKUP(N2052,'BANG THAM CHIEU'!C:E,3,0)</f>
        <v>#N/A</v>
      </c>
      <c r="J2052" s="10" t="e">
        <f>VLOOKUP(N2052,'BANG THAM CHIEU'!C:E,2,0)</f>
        <v>#N/A</v>
      </c>
      <c r="L2052" s="594">
        <f t="shared" si="34"/>
        <v>0</v>
      </c>
      <c r="N2052" s="11"/>
      <c r="Q2052" s="122"/>
      <c r="R2052" s="123"/>
      <c r="T2052" s="396"/>
      <c r="V2052"/>
    </row>
    <row r="2053" spans="1:22" hidden="1" x14ac:dyDescent="0.25">
      <c r="A2053" s="31">
        <v>3848</v>
      </c>
      <c r="B2053" s="33" t="s">
        <v>300</v>
      </c>
      <c r="D2053" s="34" t="s">
        <v>301</v>
      </c>
      <c r="E2053" s="35" t="s">
        <v>10</v>
      </c>
      <c r="G2053" s="372" t="e">
        <f>VLOOKUP(N2053,'BANG THAM CHIEU'!C:E,3,0)</f>
        <v>#N/A</v>
      </c>
      <c r="J2053" s="10" t="e">
        <f>VLOOKUP(N2053,'BANG THAM CHIEU'!C:E,2,0)</f>
        <v>#N/A</v>
      </c>
      <c r="L2053" s="594">
        <f t="shared" si="34"/>
        <v>0</v>
      </c>
      <c r="N2053" s="31"/>
      <c r="Q2053" s="122"/>
      <c r="R2053" s="123"/>
      <c r="T2053" s="396"/>
      <c r="V2053"/>
    </row>
    <row r="2054" spans="1:22" hidden="1" x14ac:dyDescent="0.25">
      <c r="A2054" s="31">
        <v>3848</v>
      </c>
      <c r="B2054" s="33" t="s">
        <v>300</v>
      </c>
      <c r="D2054" s="34" t="s">
        <v>301</v>
      </c>
      <c r="E2054" s="35" t="s">
        <v>10</v>
      </c>
      <c r="G2054" s="372" t="e">
        <f>VLOOKUP(N2054,'BANG THAM CHIEU'!C:E,3,0)</f>
        <v>#N/A</v>
      </c>
      <c r="J2054" s="10" t="e">
        <f>VLOOKUP(N2054,'BANG THAM CHIEU'!C:E,2,0)</f>
        <v>#N/A</v>
      </c>
      <c r="L2054" s="594">
        <f t="shared" si="34"/>
        <v>0</v>
      </c>
      <c r="N2054" s="31"/>
      <c r="Q2054" s="122"/>
      <c r="R2054" s="123"/>
      <c r="T2054" s="396"/>
      <c r="V2054"/>
    </row>
    <row r="2055" spans="1:22" hidden="1" x14ac:dyDescent="0.25">
      <c r="A2055" s="31">
        <v>3848</v>
      </c>
      <c r="B2055" s="33" t="s">
        <v>300</v>
      </c>
      <c r="D2055" s="34" t="s">
        <v>301</v>
      </c>
      <c r="E2055" s="35" t="s">
        <v>10</v>
      </c>
      <c r="G2055" s="372" t="e">
        <f>VLOOKUP(N2055,'BANG THAM CHIEU'!C:E,3,0)</f>
        <v>#N/A</v>
      </c>
      <c r="J2055" s="10" t="e">
        <f>VLOOKUP(N2055,'BANG THAM CHIEU'!C:E,2,0)</f>
        <v>#N/A</v>
      </c>
      <c r="L2055" s="594">
        <f t="shared" si="34"/>
        <v>0</v>
      </c>
      <c r="N2055" s="151"/>
      <c r="Q2055" s="122"/>
      <c r="R2055" s="123"/>
      <c r="T2055" s="396"/>
      <c r="V2055"/>
    </row>
    <row r="2056" spans="1:22" hidden="1" x14ac:dyDescent="0.25">
      <c r="A2056" s="31">
        <v>3848</v>
      </c>
      <c r="B2056" s="33" t="s">
        <v>300</v>
      </c>
      <c r="D2056" s="34" t="s">
        <v>301</v>
      </c>
      <c r="E2056" s="35" t="s">
        <v>10</v>
      </c>
      <c r="G2056" s="372" t="e">
        <f>VLOOKUP(N2056,'BANG THAM CHIEU'!C:E,3,0)</f>
        <v>#N/A</v>
      </c>
      <c r="J2056" s="10" t="e">
        <f>VLOOKUP(N2056,'BANG THAM CHIEU'!C:E,2,0)</f>
        <v>#N/A</v>
      </c>
      <c r="L2056" s="594">
        <f t="shared" si="34"/>
        <v>0</v>
      </c>
      <c r="N2056" s="31"/>
      <c r="Q2056" s="122"/>
      <c r="R2056" s="123"/>
      <c r="T2056" s="396"/>
      <c r="V2056"/>
    </row>
    <row r="2057" spans="1:22" hidden="1" x14ac:dyDescent="0.25">
      <c r="A2057" s="31">
        <v>3848</v>
      </c>
      <c r="B2057" s="33" t="s">
        <v>300</v>
      </c>
      <c r="D2057" s="34" t="s">
        <v>301</v>
      </c>
      <c r="E2057" s="35" t="s">
        <v>10</v>
      </c>
      <c r="G2057" s="372" t="e">
        <f>VLOOKUP(N2057,'BANG THAM CHIEU'!C:E,3,0)</f>
        <v>#N/A</v>
      </c>
      <c r="J2057" s="10" t="e">
        <f>VLOOKUP(N2057,'BANG THAM CHIEU'!C:E,2,0)</f>
        <v>#N/A</v>
      </c>
      <c r="L2057" s="594">
        <f t="shared" si="34"/>
        <v>0</v>
      </c>
      <c r="N2057" s="11"/>
      <c r="Q2057" s="122"/>
      <c r="R2057" s="123"/>
      <c r="T2057" s="396"/>
      <c r="V2057"/>
    </row>
    <row r="2058" spans="1:22" hidden="1" x14ac:dyDescent="0.25">
      <c r="A2058" s="31">
        <v>3848</v>
      </c>
      <c r="B2058" s="33" t="s">
        <v>300</v>
      </c>
      <c r="D2058" s="34" t="s">
        <v>301</v>
      </c>
      <c r="E2058" s="35" t="s">
        <v>10</v>
      </c>
      <c r="G2058" s="372" t="e">
        <f>VLOOKUP(N2058,'BANG THAM CHIEU'!C:E,3,0)</f>
        <v>#N/A</v>
      </c>
      <c r="J2058" s="10" t="e">
        <f>VLOOKUP(N2058,'BANG THAM CHIEU'!C:E,2,0)</f>
        <v>#N/A</v>
      </c>
      <c r="L2058" s="594">
        <f t="shared" si="34"/>
        <v>0</v>
      </c>
      <c r="N2058" s="11"/>
      <c r="Q2058" s="122"/>
      <c r="R2058" s="123"/>
      <c r="T2058" s="396"/>
      <c r="V2058"/>
    </row>
    <row r="2059" spans="1:22" hidden="1" x14ac:dyDescent="0.25">
      <c r="A2059" s="31">
        <v>3848</v>
      </c>
      <c r="B2059" s="33" t="s">
        <v>300</v>
      </c>
      <c r="D2059" s="34" t="s">
        <v>301</v>
      </c>
      <c r="E2059" s="35" t="s">
        <v>10</v>
      </c>
      <c r="G2059" s="372" t="e">
        <f>VLOOKUP(N2059,'BANG THAM CHIEU'!C:E,3,0)</f>
        <v>#N/A</v>
      </c>
      <c r="J2059" s="10" t="e">
        <f>VLOOKUP(N2059,'BANG THAM CHIEU'!C:E,2,0)</f>
        <v>#N/A</v>
      </c>
      <c r="L2059" s="594">
        <f t="shared" si="34"/>
        <v>0</v>
      </c>
      <c r="N2059" s="31"/>
      <c r="Q2059" s="122"/>
      <c r="R2059" s="123"/>
      <c r="T2059" s="396"/>
      <c r="V2059"/>
    </row>
    <row r="2060" spans="1:22" hidden="1" x14ac:dyDescent="0.25">
      <c r="A2060" s="31">
        <v>3848</v>
      </c>
      <c r="B2060" s="33" t="s">
        <v>300</v>
      </c>
      <c r="D2060" s="34" t="s">
        <v>301</v>
      </c>
      <c r="E2060" s="35" t="s">
        <v>10</v>
      </c>
      <c r="G2060" s="372" t="e">
        <f>VLOOKUP(N2060,'BANG THAM CHIEU'!C:E,3,0)</f>
        <v>#N/A</v>
      </c>
      <c r="J2060" s="10" t="e">
        <f>VLOOKUP(N2060,'BANG THAM CHIEU'!C:E,2,0)</f>
        <v>#N/A</v>
      </c>
      <c r="L2060" s="594">
        <f t="shared" si="34"/>
        <v>0</v>
      </c>
      <c r="N2060" s="11"/>
      <c r="Q2060" s="122"/>
      <c r="R2060" s="123"/>
      <c r="T2060" s="396"/>
      <c r="V2060"/>
    </row>
    <row r="2061" spans="1:22" hidden="1" x14ac:dyDescent="0.25">
      <c r="A2061" s="31">
        <v>3848</v>
      </c>
      <c r="B2061" s="33" t="s">
        <v>300</v>
      </c>
      <c r="D2061" s="34" t="s">
        <v>301</v>
      </c>
      <c r="E2061" s="35" t="s">
        <v>10</v>
      </c>
      <c r="G2061" s="372" t="e">
        <f>VLOOKUP(N2061,'BANG THAM CHIEU'!C:E,3,0)</f>
        <v>#N/A</v>
      </c>
      <c r="J2061" s="10" t="e">
        <f>VLOOKUP(N2061,'BANG THAM CHIEU'!C:E,2,0)</f>
        <v>#N/A</v>
      </c>
      <c r="L2061" s="594">
        <f t="shared" si="34"/>
        <v>0</v>
      </c>
      <c r="N2061" s="175"/>
      <c r="Q2061" s="122"/>
      <c r="R2061" s="123"/>
      <c r="T2061" s="396"/>
      <c r="V2061"/>
    </row>
    <row r="2062" spans="1:22" hidden="1" x14ac:dyDescent="0.25">
      <c r="A2062" s="31">
        <v>3848</v>
      </c>
      <c r="B2062" s="33" t="s">
        <v>300</v>
      </c>
      <c r="D2062" s="34" t="s">
        <v>301</v>
      </c>
      <c r="E2062" s="35" t="s">
        <v>10</v>
      </c>
      <c r="G2062" s="372" t="e">
        <f>VLOOKUP(N2062,'BANG THAM CHIEU'!C:E,3,0)</f>
        <v>#N/A</v>
      </c>
      <c r="J2062" s="10" t="e">
        <f>VLOOKUP(N2062,'BANG THAM CHIEU'!C:E,2,0)</f>
        <v>#N/A</v>
      </c>
      <c r="L2062" s="594">
        <f t="shared" si="34"/>
        <v>0</v>
      </c>
      <c r="N2062" s="31"/>
      <c r="Q2062" s="122"/>
      <c r="R2062" s="123"/>
      <c r="T2062" s="396"/>
      <c r="V2062"/>
    </row>
    <row r="2063" spans="1:22" hidden="1" x14ac:dyDescent="0.25">
      <c r="A2063" s="31">
        <v>3848</v>
      </c>
      <c r="B2063" s="33" t="s">
        <v>300</v>
      </c>
      <c r="D2063" s="34" t="s">
        <v>301</v>
      </c>
      <c r="E2063" s="35" t="s">
        <v>10</v>
      </c>
      <c r="G2063" s="372" t="e">
        <f>VLOOKUP(N2063,'BANG THAM CHIEU'!C:E,3,0)</f>
        <v>#N/A</v>
      </c>
      <c r="J2063" s="10" t="e">
        <f>VLOOKUP(N2063,'BANG THAM CHIEU'!C:E,2,0)</f>
        <v>#N/A</v>
      </c>
      <c r="L2063" s="594">
        <f t="shared" si="34"/>
        <v>0</v>
      </c>
      <c r="N2063" s="31"/>
      <c r="Q2063" s="122"/>
      <c r="R2063" s="123"/>
      <c r="T2063" s="396"/>
      <c r="V2063"/>
    </row>
    <row r="2064" spans="1:22" s="39" customFormat="1" hidden="1" x14ac:dyDescent="0.25">
      <c r="A2064" s="31">
        <v>3848</v>
      </c>
      <c r="B2064" s="31" t="s">
        <v>300</v>
      </c>
      <c r="C2064" s="53"/>
      <c r="D2064" s="218" t="s">
        <v>301</v>
      </c>
      <c r="E2064" s="42" t="s">
        <v>10</v>
      </c>
      <c r="F2064" s="54"/>
      <c r="G2064" s="373" t="e">
        <f>VLOOKUP(N2064,'BANG THAM CHIEU'!C:E,3,0)</f>
        <v>#N/A</v>
      </c>
      <c r="H2064" s="11"/>
      <c r="I2064" s="11"/>
      <c r="J2064" s="38" t="e">
        <f>VLOOKUP(N2064,'BANG THAM CHIEU'!C:E,2,0)</f>
        <v>#N/A</v>
      </c>
      <c r="K2064" s="592"/>
      <c r="L2064" s="594">
        <f t="shared" si="34"/>
        <v>0</v>
      </c>
      <c r="M2064" s="11"/>
      <c r="N2064" s="11"/>
      <c r="O2064" s="528"/>
      <c r="P2064" s="529"/>
      <c r="Q2064" s="122"/>
      <c r="R2064" s="123"/>
      <c r="S2064" s="122"/>
      <c r="T2064" s="397"/>
      <c r="V2064"/>
    </row>
    <row r="2065" spans="1:22" hidden="1" x14ac:dyDescent="0.25">
      <c r="A2065" s="31">
        <v>3848</v>
      </c>
      <c r="B2065" s="33" t="s">
        <v>300</v>
      </c>
      <c r="D2065" s="34" t="s">
        <v>301</v>
      </c>
      <c r="E2065" s="35" t="s">
        <v>10</v>
      </c>
      <c r="G2065" s="372" t="e">
        <f>VLOOKUP(N2065,'BANG THAM CHIEU'!C:E,3,0)</f>
        <v>#N/A</v>
      </c>
      <c r="J2065" s="10" t="e">
        <f>VLOOKUP(N2065,'BANG THAM CHIEU'!C:E,2,0)</f>
        <v>#N/A</v>
      </c>
      <c r="L2065" s="594">
        <f t="shared" si="34"/>
        <v>0</v>
      </c>
      <c r="N2065" s="31"/>
      <c r="Q2065" s="122"/>
      <c r="R2065" s="123"/>
      <c r="T2065" s="396"/>
      <c r="V2065"/>
    </row>
    <row r="2066" spans="1:22" hidden="1" x14ac:dyDescent="0.25">
      <c r="A2066" s="31">
        <v>3848</v>
      </c>
      <c r="B2066" s="33" t="s">
        <v>300</v>
      </c>
      <c r="D2066" s="34" t="s">
        <v>301</v>
      </c>
      <c r="E2066" s="35" t="s">
        <v>10</v>
      </c>
      <c r="G2066" s="372" t="e">
        <f>VLOOKUP(N2066,'BANG THAM CHIEU'!C:E,3,0)</f>
        <v>#N/A</v>
      </c>
      <c r="J2066" s="10" t="e">
        <f>VLOOKUP(N2066,'BANG THAM CHIEU'!C:E,2,0)</f>
        <v>#N/A</v>
      </c>
      <c r="L2066" s="594">
        <f t="shared" si="34"/>
        <v>0</v>
      </c>
      <c r="N2066" s="31"/>
      <c r="Q2066" s="122"/>
      <c r="R2066" s="123"/>
      <c r="T2066" s="396"/>
      <c r="V2066"/>
    </row>
    <row r="2067" spans="1:22" hidden="1" x14ac:dyDescent="0.25">
      <c r="A2067" s="31">
        <v>3848</v>
      </c>
      <c r="B2067" s="33" t="s">
        <v>300</v>
      </c>
      <c r="D2067" s="34" t="s">
        <v>301</v>
      </c>
      <c r="E2067" s="35" t="s">
        <v>10</v>
      </c>
      <c r="G2067" s="372" t="e">
        <f>VLOOKUP(N2067,'BANG THAM CHIEU'!C:E,3,0)</f>
        <v>#N/A</v>
      </c>
      <c r="J2067" s="10" t="e">
        <f>VLOOKUP(N2067,'BANG THAM CHIEU'!C:E,2,0)</f>
        <v>#N/A</v>
      </c>
      <c r="L2067" s="594">
        <f t="shared" si="34"/>
        <v>0</v>
      </c>
      <c r="N2067" s="31"/>
      <c r="Q2067" s="122"/>
      <c r="R2067" s="123"/>
      <c r="T2067" s="396"/>
      <c r="V2067"/>
    </row>
    <row r="2068" spans="1:22" hidden="1" x14ac:dyDescent="0.25">
      <c r="A2068" s="31">
        <v>3848</v>
      </c>
      <c r="B2068" s="33" t="s">
        <v>300</v>
      </c>
      <c r="D2068" s="34" t="s">
        <v>301</v>
      </c>
      <c r="E2068" s="35" t="s">
        <v>10</v>
      </c>
      <c r="G2068" s="372" t="e">
        <f>VLOOKUP(N2068,'BANG THAM CHIEU'!C:E,3,0)</f>
        <v>#N/A</v>
      </c>
      <c r="J2068" s="10" t="e">
        <f>VLOOKUP(N2068,'BANG THAM CHIEU'!C:E,2,0)</f>
        <v>#N/A</v>
      </c>
      <c r="L2068" s="594">
        <f t="shared" si="34"/>
        <v>0</v>
      </c>
      <c r="N2068" s="11"/>
      <c r="Q2068" s="122"/>
      <c r="R2068" s="123"/>
      <c r="T2068" s="396"/>
      <c r="V2068"/>
    </row>
    <row r="2069" spans="1:22" hidden="1" x14ac:dyDescent="0.25">
      <c r="A2069" s="31">
        <v>3848</v>
      </c>
      <c r="B2069" s="33" t="s">
        <v>300</v>
      </c>
      <c r="D2069" s="34" t="s">
        <v>301</v>
      </c>
      <c r="E2069" s="35" t="s">
        <v>10</v>
      </c>
      <c r="G2069" s="372" t="e">
        <f>VLOOKUP(N2069,'BANG THAM CHIEU'!C:E,3,0)</f>
        <v>#N/A</v>
      </c>
      <c r="J2069" s="10" t="e">
        <f>VLOOKUP(N2069,'BANG THAM CHIEU'!C:E,2,0)</f>
        <v>#N/A</v>
      </c>
      <c r="L2069" s="594">
        <f t="shared" si="34"/>
        <v>0</v>
      </c>
      <c r="N2069" s="31"/>
      <c r="Q2069" s="122"/>
      <c r="R2069" s="123"/>
      <c r="T2069" s="396"/>
      <c r="V2069"/>
    </row>
    <row r="2070" spans="1:22" hidden="1" x14ac:dyDescent="0.25">
      <c r="A2070" s="31">
        <v>3848</v>
      </c>
      <c r="B2070" s="33" t="s">
        <v>300</v>
      </c>
      <c r="D2070" s="34" t="s">
        <v>301</v>
      </c>
      <c r="E2070" s="35" t="s">
        <v>10</v>
      </c>
      <c r="G2070" s="372" t="e">
        <f>VLOOKUP(N2070,'BANG THAM CHIEU'!C:E,3,0)</f>
        <v>#N/A</v>
      </c>
      <c r="J2070" s="10" t="e">
        <f>VLOOKUP(N2070,'BANG THAM CHIEU'!C:E,2,0)</f>
        <v>#N/A</v>
      </c>
      <c r="L2070" s="594">
        <f t="shared" si="34"/>
        <v>0</v>
      </c>
      <c r="N2070" s="11"/>
      <c r="Q2070" s="122"/>
      <c r="R2070" s="123"/>
      <c r="T2070" s="396"/>
      <c r="V2070"/>
    </row>
    <row r="2071" spans="1:22" hidden="1" x14ac:dyDescent="0.25">
      <c r="A2071" s="31">
        <v>3848</v>
      </c>
      <c r="B2071" s="33" t="s">
        <v>300</v>
      </c>
      <c r="D2071" s="34" t="s">
        <v>301</v>
      </c>
      <c r="E2071" s="35" t="s">
        <v>10</v>
      </c>
      <c r="G2071" s="372" t="e">
        <f>VLOOKUP(N2071,'BANG THAM CHIEU'!C:E,3,0)</f>
        <v>#N/A</v>
      </c>
      <c r="J2071" s="10" t="e">
        <f>VLOOKUP(N2071,'BANG THAM CHIEU'!C:E,2,0)</f>
        <v>#N/A</v>
      </c>
      <c r="L2071" s="594">
        <f t="shared" si="34"/>
        <v>0</v>
      </c>
      <c r="N2071" s="11"/>
      <c r="Q2071" s="122"/>
      <c r="R2071" s="123"/>
      <c r="T2071" s="396"/>
      <c r="V2071"/>
    </row>
    <row r="2072" spans="1:22" hidden="1" x14ac:dyDescent="0.25">
      <c r="A2072" s="31">
        <v>3848</v>
      </c>
      <c r="B2072" s="33" t="s">
        <v>300</v>
      </c>
      <c r="D2072" s="34" t="s">
        <v>301</v>
      </c>
      <c r="E2072" s="35" t="s">
        <v>10</v>
      </c>
      <c r="G2072" s="372" t="e">
        <f>VLOOKUP(N2072,'BANG THAM CHIEU'!C:E,3,0)</f>
        <v>#N/A</v>
      </c>
      <c r="J2072" s="10" t="e">
        <f>VLOOKUP(N2072,'BANG THAM CHIEU'!C:E,2,0)</f>
        <v>#N/A</v>
      </c>
      <c r="L2072" s="594">
        <f t="shared" si="34"/>
        <v>0</v>
      </c>
      <c r="N2072" s="31"/>
      <c r="Q2072" s="122"/>
      <c r="R2072" s="123"/>
      <c r="T2072" s="396"/>
      <c r="V2072"/>
    </row>
    <row r="2073" spans="1:22" hidden="1" x14ac:dyDescent="0.25">
      <c r="A2073" s="31">
        <v>3848</v>
      </c>
      <c r="B2073" s="33" t="s">
        <v>300</v>
      </c>
      <c r="D2073" s="34" t="s">
        <v>301</v>
      </c>
      <c r="E2073" s="35" t="s">
        <v>10</v>
      </c>
      <c r="G2073" s="372" t="e">
        <f>VLOOKUP(N2073,'BANG THAM CHIEU'!C:E,3,0)</f>
        <v>#N/A</v>
      </c>
      <c r="J2073" s="10" t="e">
        <f>VLOOKUP(N2073,'BANG THAM CHIEU'!C:E,2,0)</f>
        <v>#N/A</v>
      </c>
      <c r="L2073" s="594">
        <f t="shared" si="34"/>
        <v>0</v>
      </c>
      <c r="N2073" s="31"/>
      <c r="Q2073" s="122"/>
      <c r="R2073" s="123"/>
      <c r="T2073" s="396"/>
      <c r="V2073"/>
    </row>
    <row r="2074" spans="1:22" hidden="1" x14ac:dyDescent="0.25">
      <c r="A2074" s="31">
        <v>3848</v>
      </c>
      <c r="B2074" s="33" t="s">
        <v>300</v>
      </c>
      <c r="D2074" s="34" t="s">
        <v>301</v>
      </c>
      <c r="E2074" s="35" t="s">
        <v>10</v>
      </c>
      <c r="G2074" s="372" t="e">
        <f>VLOOKUP(N2074,'BANG THAM CHIEU'!C:E,3,0)</f>
        <v>#N/A</v>
      </c>
      <c r="J2074" s="10" t="e">
        <f>VLOOKUP(N2074,'BANG THAM CHIEU'!C:E,2,0)</f>
        <v>#N/A</v>
      </c>
      <c r="L2074" s="594">
        <f t="shared" si="34"/>
        <v>0</v>
      </c>
      <c r="N2074" s="33"/>
      <c r="Q2074" s="122"/>
      <c r="R2074" s="123"/>
      <c r="T2074" s="396"/>
      <c r="V2074"/>
    </row>
    <row r="2075" spans="1:22" hidden="1" x14ac:dyDescent="0.25">
      <c r="A2075" s="31">
        <v>3848</v>
      </c>
      <c r="B2075" s="33" t="s">
        <v>300</v>
      </c>
      <c r="D2075" s="34" t="s">
        <v>301</v>
      </c>
      <c r="E2075" s="35" t="s">
        <v>10</v>
      </c>
      <c r="G2075" s="372" t="e">
        <f>VLOOKUP(N2075,'BANG THAM CHIEU'!C:E,3,0)</f>
        <v>#N/A</v>
      </c>
      <c r="J2075" s="10" t="e">
        <f>VLOOKUP(N2075,'BANG THAM CHIEU'!C:E,2,0)</f>
        <v>#N/A</v>
      </c>
      <c r="L2075" s="594">
        <f t="shared" si="34"/>
        <v>0</v>
      </c>
      <c r="N2075" s="31"/>
      <c r="Q2075" s="122"/>
      <c r="R2075" s="123"/>
      <c r="T2075" s="396"/>
      <c r="V2075"/>
    </row>
    <row r="2076" spans="1:22" hidden="1" x14ac:dyDescent="0.25">
      <c r="A2076" s="31">
        <v>3848</v>
      </c>
      <c r="B2076" s="33" t="s">
        <v>300</v>
      </c>
      <c r="D2076" s="34" t="s">
        <v>301</v>
      </c>
      <c r="E2076" s="35" t="s">
        <v>10</v>
      </c>
      <c r="G2076" s="372" t="e">
        <f>VLOOKUP(N2076,'BANG THAM CHIEU'!C:E,3,0)</f>
        <v>#N/A</v>
      </c>
      <c r="J2076" s="10" t="e">
        <f>VLOOKUP(N2076,'BANG THAM CHIEU'!C:E,2,0)</f>
        <v>#N/A</v>
      </c>
      <c r="L2076" s="594">
        <f t="shared" si="34"/>
        <v>0</v>
      </c>
      <c r="N2076" s="31"/>
      <c r="Q2076" s="122"/>
      <c r="R2076" s="123"/>
      <c r="T2076" s="396"/>
      <c r="V2076"/>
    </row>
    <row r="2077" spans="1:22" hidden="1" x14ac:dyDescent="0.25">
      <c r="A2077" s="31">
        <v>3848</v>
      </c>
      <c r="B2077" s="33" t="s">
        <v>300</v>
      </c>
      <c r="D2077" s="34" t="s">
        <v>301</v>
      </c>
      <c r="E2077" s="35" t="s">
        <v>10</v>
      </c>
      <c r="G2077" s="372" t="e">
        <f>VLOOKUP(N2077,'BANG THAM CHIEU'!C:E,3,0)</f>
        <v>#N/A</v>
      </c>
      <c r="J2077" s="10" t="e">
        <f>VLOOKUP(N2077,'BANG THAM CHIEU'!C:E,2,0)</f>
        <v>#N/A</v>
      </c>
      <c r="L2077" s="594">
        <f t="shared" si="34"/>
        <v>0</v>
      </c>
      <c r="N2077" s="31"/>
      <c r="Q2077" s="122"/>
      <c r="R2077" s="123"/>
      <c r="T2077" s="396"/>
      <c r="V2077"/>
    </row>
    <row r="2078" spans="1:22" hidden="1" x14ac:dyDescent="0.25">
      <c r="A2078" s="31">
        <v>3848</v>
      </c>
      <c r="B2078" s="33" t="s">
        <v>300</v>
      </c>
      <c r="D2078" s="34" t="s">
        <v>301</v>
      </c>
      <c r="E2078" s="35" t="s">
        <v>10</v>
      </c>
      <c r="G2078" s="372" t="e">
        <f>VLOOKUP(N2078,'BANG THAM CHIEU'!C:E,3,0)</f>
        <v>#N/A</v>
      </c>
      <c r="J2078" s="10" t="e">
        <f>VLOOKUP(N2078,'BANG THAM CHIEU'!C:E,2,0)</f>
        <v>#N/A</v>
      </c>
      <c r="L2078" s="594">
        <f t="shared" si="34"/>
        <v>0</v>
      </c>
      <c r="N2078" s="11"/>
      <c r="Q2078" s="122"/>
      <c r="R2078" s="123"/>
      <c r="T2078" s="396"/>
      <c r="V2078"/>
    </row>
    <row r="2079" spans="1:22" hidden="1" x14ac:dyDescent="0.25">
      <c r="A2079" s="31">
        <v>3848</v>
      </c>
      <c r="B2079" s="33" t="s">
        <v>300</v>
      </c>
      <c r="D2079" s="34" t="s">
        <v>301</v>
      </c>
      <c r="E2079" s="35" t="s">
        <v>10</v>
      </c>
      <c r="G2079" s="372" t="e">
        <f>VLOOKUP(N2079,'BANG THAM CHIEU'!C:E,3,0)</f>
        <v>#N/A</v>
      </c>
      <c r="J2079" s="10" t="e">
        <f>VLOOKUP(N2079,'BANG THAM CHIEU'!C:E,2,0)</f>
        <v>#N/A</v>
      </c>
      <c r="L2079" s="594">
        <f t="shared" si="34"/>
        <v>0</v>
      </c>
      <c r="N2079" s="11"/>
      <c r="Q2079" s="122"/>
      <c r="R2079" s="123"/>
      <c r="T2079" s="396"/>
      <c r="V2079"/>
    </row>
    <row r="2080" spans="1:22" hidden="1" x14ac:dyDescent="0.25">
      <c r="A2080" s="31">
        <v>3848</v>
      </c>
      <c r="B2080" s="33" t="s">
        <v>300</v>
      </c>
      <c r="D2080" s="34" t="s">
        <v>301</v>
      </c>
      <c r="E2080" s="35" t="s">
        <v>10</v>
      </c>
      <c r="G2080" s="372" t="e">
        <f>VLOOKUP(N2080,'BANG THAM CHIEU'!C:E,3,0)</f>
        <v>#N/A</v>
      </c>
      <c r="J2080" s="10" t="e">
        <f>VLOOKUP(N2080,'BANG THAM CHIEU'!C:E,2,0)</f>
        <v>#N/A</v>
      </c>
      <c r="L2080" s="594">
        <f t="shared" si="34"/>
        <v>0</v>
      </c>
      <c r="N2080" s="31"/>
      <c r="Q2080" s="122"/>
      <c r="R2080" s="123"/>
      <c r="T2080" s="396"/>
      <c r="V2080"/>
    </row>
    <row r="2081" spans="1:22" hidden="1" x14ac:dyDescent="0.25">
      <c r="A2081" s="31">
        <v>3848</v>
      </c>
      <c r="B2081" s="33" t="s">
        <v>300</v>
      </c>
      <c r="D2081" s="34" t="s">
        <v>301</v>
      </c>
      <c r="E2081" s="35" t="s">
        <v>10</v>
      </c>
      <c r="G2081" s="372" t="e">
        <f>VLOOKUP(N2081,'BANG THAM CHIEU'!C:E,3,0)</f>
        <v>#N/A</v>
      </c>
      <c r="J2081" s="10" t="e">
        <f>VLOOKUP(N2081,'BANG THAM CHIEU'!C:E,2,0)</f>
        <v>#N/A</v>
      </c>
      <c r="L2081" s="594">
        <f t="shared" si="34"/>
        <v>0</v>
      </c>
      <c r="N2081" s="11"/>
      <c r="Q2081" s="122"/>
      <c r="R2081" s="123"/>
      <c r="T2081" s="396"/>
      <c r="V2081"/>
    </row>
    <row r="2082" spans="1:22" hidden="1" x14ac:dyDescent="0.25">
      <c r="A2082" s="31">
        <v>3848</v>
      </c>
      <c r="B2082" s="33" t="s">
        <v>300</v>
      </c>
      <c r="D2082" s="34" t="s">
        <v>301</v>
      </c>
      <c r="E2082" s="35" t="s">
        <v>10</v>
      </c>
      <c r="G2082" s="372" t="e">
        <f>VLOOKUP(N2082,'BANG THAM CHIEU'!C:E,3,0)</f>
        <v>#N/A</v>
      </c>
      <c r="J2082" s="10" t="e">
        <f>VLOOKUP(N2082,'BANG THAM CHIEU'!C:E,2,0)</f>
        <v>#N/A</v>
      </c>
      <c r="L2082" s="594">
        <f t="shared" si="34"/>
        <v>0</v>
      </c>
      <c r="N2082" s="151"/>
      <c r="Q2082" s="122"/>
      <c r="R2082" s="123"/>
      <c r="T2082" s="396"/>
      <c r="V2082"/>
    </row>
    <row r="2083" spans="1:22" hidden="1" x14ac:dyDescent="0.25">
      <c r="A2083" s="31">
        <v>3848</v>
      </c>
      <c r="B2083" s="33" t="s">
        <v>300</v>
      </c>
      <c r="D2083" s="34" t="s">
        <v>301</v>
      </c>
      <c r="E2083" s="35" t="s">
        <v>10</v>
      </c>
      <c r="G2083" s="372" t="e">
        <f>VLOOKUP(N2083,'BANG THAM CHIEU'!C:E,3,0)</f>
        <v>#N/A</v>
      </c>
      <c r="J2083" s="10" t="e">
        <f>VLOOKUP(N2083,'BANG THAM CHIEU'!C:E,2,0)</f>
        <v>#N/A</v>
      </c>
      <c r="L2083" s="594">
        <f t="shared" si="34"/>
        <v>0</v>
      </c>
      <c r="N2083" s="31"/>
      <c r="Q2083" s="122"/>
      <c r="R2083" s="123"/>
      <c r="T2083" s="396"/>
      <c r="V2083"/>
    </row>
    <row r="2084" spans="1:22" hidden="1" x14ac:dyDescent="0.25">
      <c r="A2084" s="31">
        <v>3848</v>
      </c>
      <c r="B2084" s="33" t="s">
        <v>300</v>
      </c>
      <c r="D2084" s="34" t="s">
        <v>301</v>
      </c>
      <c r="E2084" s="35" t="s">
        <v>10</v>
      </c>
      <c r="G2084" s="372" t="e">
        <f>VLOOKUP(N2084,'BANG THAM CHIEU'!C:E,3,0)</f>
        <v>#N/A</v>
      </c>
      <c r="J2084" s="10" t="e">
        <f>VLOOKUP(N2084,'BANG THAM CHIEU'!C:E,2,0)</f>
        <v>#N/A</v>
      </c>
      <c r="L2084" s="594">
        <f t="shared" si="34"/>
        <v>0</v>
      </c>
      <c r="N2084" s="11"/>
      <c r="Q2084" s="122"/>
      <c r="R2084" s="123"/>
      <c r="T2084" s="396"/>
      <c r="V2084"/>
    </row>
    <row r="2085" spans="1:22" hidden="1" x14ac:dyDescent="0.25">
      <c r="A2085" s="31">
        <v>3848</v>
      </c>
      <c r="B2085" s="33" t="s">
        <v>300</v>
      </c>
      <c r="D2085" s="34" t="s">
        <v>301</v>
      </c>
      <c r="E2085" s="35" t="s">
        <v>10</v>
      </c>
      <c r="G2085" s="372" t="e">
        <f>VLOOKUP(N2085,'BANG THAM CHIEU'!C:E,3,0)</f>
        <v>#N/A</v>
      </c>
      <c r="J2085" s="10" t="e">
        <f>VLOOKUP(N2085,'BANG THAM CHIEU'!C:E,2,0)</f>
        <v>#N/A</v>
      </c>
      <c r="L2085" s="594">
        <f t="shared" si="34"/>
        <v>0</v>
      </c>
      <c r="N2085" s="31"/>
      <c r="Q2085" s="122"/>
      <c r="R2085" s="123"/>
      <c r="T2085" s="396"/>
      <c r="V2085"/>
    </row>
    <row r="2086" spans="1:22" hidden="1" x14ac:dyDescent="0.25">
      <c r="A2086" s="31">
        <v>3848</v>
      </c>
      <c r="B2086" s="33" t="s">
        <v>300</v>
      </c>
      <c r="D2086" s="34" t="s">
        <v>301</v>
      </c>
      <c r="E2086" s="35" t="s">
        <v>10</v>
      </c>
      <c r="G2086" s="372" t="e">
        <f>VLOOKUP(N2086,'BANG THAM CHIEU'!C:E,3,0)</f>
        <v>#N/A</v>
      </c>
      <c r="J2086" s="10" t="e">
        <f>VLOOKUP(N2086,'BANG THAM CHIEU'!C:E,2,0)</f>
        <v>#N/A</v>
      </c>
      <c r="L2086" s="594">
        <f t="shared" si="34"/>
        <v>0</v>
      </c>
      <c r="N2086" s="11"/>
      <c r="Q2086" s="122"/>
      <c r="R2086" s="123"/>
      <c r="T2086" s="396"/>
      <c r="V2086"/>
    </row>
    <row r="2087" spans="1:22" hidden="1" x14ac:dyDescent="0.25">
      <c r="A2087" s="31">
        <v>3848</v>
      </c>
      <c r="B2087" s="33" t="s">
        <v>300</v>
      </c>
      <c r="D2087" s="34" t="s">
        <v>301</v>
      </c>
      <c r="E2087" s="35" t="s">
        <v>10</v>
      </c>
      <c r="G2087" s="372" t="e">
        <f>VLOOKUP(N2087,'BANG THAM CHIEU'!C:E,3,0)</f>
        <v>#N/A</v>
      </c>
      <c r="J2087" s="10" t="e">
        <f>VLOOKUP(N2087,'BANG THAM CHIEU'!C:E,2,0)</f>
        <v>#N/A</v>
      </c>
      <c r="L2087" s="594">
        <f t="shared" si="34"/>
        <v>0</v>
      </c>
      <c r="N2087" s="11"/>
      <c r="Q2087" s="122"/>
      <c r="R2087" s="123"/>
      <c r="T2087" s="396"/>
      <c r="V2087"/>
    </row>
    <row r="2088" spans="1:22" hidden="1" x14ac:dyDescent="0.25">
      <c r="A2088" s="31">
        <v>3848</v>
      </c>
      <c r="B2088" s="33" t="s">
        <v>300</v>
      </c>
      <c r="D2088" s="34" t="s">
        <v>301</v>
      </c>
      <c r="E2088" s="35" t="s">
        <v>10</v>
      </c>
      <c r="G2088" s="372" t="e">
        <f>VLOOKUP(N2088,'BANG THAM CHIEU'!C:E,3,0)</f>
        <v>#N/A</v>
      </c>
      <c r="J2088" s="10" t="e">
        <f>VLOOKUP(N2088,'BANG THAM CHIEU'!C:E,2,0)</f>
        <v>#N/A</v>
      </c>
      <c r="L2088" s="594">
        <f t="shared" si="34"/>
        <v>0</v>
      </c>
      <c r="N2088" s="31"/>
      <c r="Q2088" s="122"/>
      <c r="R2088" s="123"/>
      <c r="T2088" s="396"/>
      <c r="V2088"/>
    </row>
    <row r="2089" spans="1:22" hidden="1" x14ac:dyDescent="0.25">
      <c r="A2089" s="31">
        <v>3848</v>
      </c>
      <c r="B2089" s="33" t="s">
        <v>300</v>
      </c>
      <c r="D2089" s="34" t="s">
        <v>301</v>
      </c>
      <c r="E2089" s="35" t="s">
        <v>10</v>
      </c>
      <c r="G2089" s="372" t="e">
        <f>VLOOKUP(N2089,'BANG THAM CHIEU'!C:E,3,0)</f>
        <v>#N/A</v>
      </c>
      <c r="J2089" s="10" t="e">
        <f>VLOOKUP(N2089,'BANG THAM CHIEU'!C:E,2,0)</f>
        <v>#N/A</v>
      </c>
      <c r="L2089" s="594">
        <f t="shared" si="34"/>
        <v>0</v>
      </c>
      <c r="N2089" s="11"/>
      <c r="Q2089" s="122"/>
      <c r="R2089" s="123"/>
      <c r="T2089" s="396"/>
      <c r="V2089"/>
    </row>
    <row r="2090" spans="1:22" hidden="1" x14ac:dyDescent="0.25">
      <c r="A2090" s="31">
        <v>3848</v>
      </c>
      <c r="B2090" s="33" t="s">
        <v>300</v>
      </c>
      <c r="D2090" s="34" t="s">
        <v>301</v>
      </c>
      <c r="E2090" s="35" t="s">
        <v>10</v>
      </c>
      <c r="G2090" s="372" t="e">
        <f>VLOOKUP(N2090,'BANG THAM CHIEU'!C:E,3,0)</f>
        <v>#N/A</v>
      </c>
      <c r="J2090" s="10" t="e">
        <f>VLOOKUP(N2090,'BANG THAM CHIEU'!C:E,2,0)</f>
        <v>#N/A</v>
      </c>
      <c r="L2090" s="594">
        <f t="shared" si="34"/>
        <v>0</v>
      </c>
      <c r="N2090" s="11"/>
      <c r="Q2090" s="122"/>
      <c r="R2090" s="123"/>
      <c r="T2090" s="396"/>
      <c r="V2090"/>
    </row>
    <row r="2091" spans="1:22" hidden="1" x14ac:dyDescent="0.25">
      <c r="A2091" s="31">
        <v>3848</v>
      </c>
      <c r="B2091" s="33" t="s">
        <v>300</v>
      </c>
      <c r="D2091" s="34" t="s">
        <v>301</v>
      </c>
      <c r="E2091" s="35" t="s">
        <v>10</v>
      </c>
      <c r="G2091" s="372" t="e">
        <f>VLOOKUP(N2091,'BANG THAM CHIEU'!C:E,3,0)</f>
        <v>#N/A</v>
      </c>
      <c r="J2091" s="10" t="e">
        <f>VLOOKUP(N2091,'BANG THAM CHIEU'!C:E,2,0)</f>
        <v>#N/A</v>
      </c>
      <c r="L2091" s="594">
        <f t="shared" si="34"/>
        <v>0</v>
      </c>
      <c r="N2091" s="31"/>
      <c r="Q2091" s="122"/>
      <c r="R2091" s="123"/>
      <c r="T2091" s="396"/>
      <c r="V2091"/>
    </row>
    <row r="2092" spans="1:22" hidden="1" x14ac:dyDescent="0.25">
      <c r="A2092" s="31">
        <v>3848</v>
      </c>
      <c r="B2092" s="33" t="s">
        <v>300</v>
      </c>
      <c r="D2092" s="34" t="s">
        <v>301</v>
      </c>
      <c r="E2092" s="35" t="s">
        <v>10</v>
      </c>
      <c r="G2092" s="372" t="e">
        <f>VLOOKUP(N2092,'BANG THAM CHIEU'!C:E,3,0)</f>
        <v>#N/A</v>
      </c>
      <c r="J2092" s="10" t="e">
        <f>VLOOKUP(N2092,'BANG THAM CHIEU'!C:E,2,0)</f>
        <v>#N/A</v>
      </c>
      <c r="L2092" s="594">
        <f t="shared" ref="L2092:L2155" si="35">K2092/23206</f>
        <v>0</v>
      </c>
      <c r="N2092" s="11"/>
      <c r="Q2092" s="122"/>
      <c r="R2092" s="123"/>
      <c r="T2092" s="396"/>
      <c r="V2092"/>
    </row>
    <row r="2093" spans="1:22" hidden="1" x14ac:dyDescent="0.25">
      <c r="A2093" s="31">
        <v>3848</v>
      </c>
      <c r="B2093" s="33" t="s">
        <v>300</v>
      </c>
      <c r="D2093" s="34" t="s">
        <v>301</v>
      </c>
      <c r="E2093" s="35" t="s">
        <v>10</v>
      </c>
      <c r="G2093" s="372" t="e">
        <f>VLOOKUP(N2093,'BANG THAM CHIEU'!C:E,3,0)</f>
        <v>#N/A</v>
      </c>
      <c r="J2093" s="10" t="e">
        <f>VLOOKUP(N2093,'BANG THAM CHIEU'!C:E,2,0)</f>
        <v>#N/A</v>
      </c>
      <c r="L2093" s="594">
        <f t="shared" si="35"/>
        <v>0</v>
      </c>
      <c r="N2093" s="11"/>
      <c r="Q2093" s="122"/>
      <c r="R2093" s="123"/>
      <c r="T2093" s="396"/>
      <c r="V2093"/>
    </row>
    <row r="2094" spans="1:22" hidden="1" x14ac:dyDescent="0.25">
      <c r="A2094" s="31">
        <v>3848</v>
      </c>
      <c r="B2094" s="33" t="s">
        <v>300</v>
      </c>
      <c r="D2094" s="34" t="s">
        <v>301</v>
      </c>
      <c r="E2094" s="35" t="s">
        <v>10</v>
      </c>
      <c r="G2094" s="372" t="e">
        <f>VLOOKUP(N2094,'BANG THAM CHIEU'!C:E,3,0)</f>
        <v>#N/A</v>
      </c>
      <c r="J2094" s="10" t="e">
        <f>VLOOKUP(N2094,'BANG THAM CHIEU'!C:E,2,0)</f>
        <v>#N/A</v>
      </c>
      <c r="L2094" s="594">
        <f t="shared" si="35"/>
        <v>0</v>
      </c>
      <c r="N2094" s="31"/>
      <c r="Q2094" s="122"/>
      <c r="R2094" s="123"/>
      <c r="T2094" s="396"/>
      <c r="V2094"/>
    </row>
    <row r="2095" spans="1:22" hidden="1" x14ac:dyDescent="0.25">
      <c r="A2095" s="31">
        <v>3848</v>
      </c>
      <c r="B2095" s="33" t="s">
        <v>300</v>
      </c>
      <c r="D2095" s="34" t="s">
        <v>301</v>
      </c>
      <c r="E2095" s="35" t="s">
        <v>10</v>
      </c>
      <c r="G2095" s="372" t="e">
        <f>VLOOKUP(N2095,'BANG THAM CHIEU'!C:E,3,0)</f>
        <v>#N/A</v>
      </c>
      <c r="J2095" s="10" t="e">
        <f>VLOOKUP(N2095,'BANG THAM CHIEU'!C:E,2,0)</f>
        <v>#N/A</v>
      </c>
      <c r="L2095" s="594">
        <f t="shared" si="35"/>
        <v>0</v>
      </c>
      <c r="N2095" s="11"/>
      <c r="Q2095" s="122"/>
      <c r="R2095" s="123"/>
      <c r="T2095" s="396"/>
      <c r="V2095"/>
    </row>
    <row r="2096" spans="1:22" hidden="1" x14ac:dyDescent="0.25">
      <c r="A2096" s="31">
        <v>3848</v>
      </c>
      <c r="B2096" s="33" t="s">
        <v>300</v>
      </c>
      <c r="D2096" s="34" t="s">
        <v>301</v>
      </c>
      <c r="E2096" s="35" t="s">
        <v>10</v>
      </c>
      <c r="G2096" s="372" t="e">
        <f>VLOOKUP(N2096,'BANG THAM CHIEU'!C:E,3,0)</f>
        <v>#N/A</v>
      </c>
      <c r="J2096" s="10" t="e">
        <f>VLOOKUP(N2096,'BANG THAM CHIEU'!C:E,2,0)</f>
        <v>#N/A</v>
      </c>
      <c r="L2096" s="594">
        <f t="shared" si="35"/>
        <v>0</v>
      </c>
      <c r="N2096" s="31"/>
      <c r="Q2096" s="122"/>
      <c r="R2096" s="123"/>
      <c r="T2096" s="396"/>
      <c r="V2096"/>
    </row>
    <row r="2097" spans="1:22" hidden="1" x14ac:dyDescent="0.25">
      <c r="A2097" s="31">
        <v>3848</v>
      </c>
      <c r="B2097" s="33" t="s">
        <v>300</v>
      </c>
      <c r="D2097" s="34" t="s">
        <v>301</v>
      </c>
      <c r="E2097" s="35" t="s">
        <v>10</v>
      </c>
      <c r="G2097" s="372" t="e">
        <f>VLOOKUP(N2097,'BANG THAM CHIEU'!C:E,3,0)</f>
        <v>#N/A</v>
      </c>
      <c r="J2097" s="10" t="e">
        <f>VLOOKUP(N2097,'BANG THAM CHIEU'!C:E,2,0)</f>
        <v>#N/A</v>
      </c>
      <c r="L2097" s="594">
        <f t="shared" si="35"/>
        <v>0</v>
      </c>
      <c r="N2097" s="11"/>
      <c r="Q2097" s="122"/>
      <c r="R2097" s="123"/>
      <c r="T2097" s="396"/>
      <c r="V2097"/>
    </row>
    <row r="2098" spans="1:22" hidden="1" x14ac:dyDescent="0.25">
      <c r="A2098" s="31">
        <v>3848</v>
      </c>
      <c r="B2098" s="33" t="s">
        <v>300</v>
      </c>
      <c r="D2098" s="34" t="s">
        <v>301</v>
      </c>
      <c r="E2098" s="35" t="s">
        <v>10</v>
      </c>
      <c r="G2098" s="372" t="e">
        <f>VLOOKUP(N2098,'BANG THAM CHIEU'!C:E,3,0)</f>
        <v>#N/A</v>
      </c>
      <c r="J2098" s="10" t="e">
        <f>VLOOKUP(N2098,'BANG THAM CHIEU'!C:E,2,0)</f>
        <v>#N/A</v>
      </c>
      <c r="L2098" s="594">
        <f t="shared" si="35"/>
        <v>0</v>
      </c>
      <c r="N2098" s="11"/>
      <c r="Q2098" s="122"/>
      <c r="R2098" s="123"/>
      <c r="T2098" s="396"/>
      <c r="V2098"/>
    </row>
    <row r="2099" spans="1:22" hidden="1" x14ac:dyDescent="0.25">
      <c r="A2099" s="31">
        <v>3848</v>
      </c>
      <c r="B2099" s="33" t="s">
        <v>300</v>
      </c>
      <c r="D2099" s="34" t="s">
        <v>301</v>
      </c>
      <c r="E2099" s="35" t="s">
        <v>10</v>
      </c>
      <c r="G2099" s="372" t="e">
        <f>VLOOKUP(N2099,'BANG THAM CHIEU'!C:E,3,0)</f>
        <v>#N/A</v>
      </c>
      <c r="J2099" s="10" t="e">
        <f>VLOOKUP(N2099,'BANG THAM CHIEU'!C:E,2,0)</f>
        <v>#N/A</v>
      </c>
      <c r="L2099" s="594">
        <f t="shared" si="35"/>
        <v>0</v>
      </c>
      <c r="N2099" s="11"/>
      <c r="Q2099" s="122"/>
      <c r="R2099" s="123"/>
      <c r="T2099" s="396"/>
      <c r="V2099"/>
    </row>
    <row r="2100" spans="1:22" hidden="1" x14ac:dyDescent="0.25">
      <c r="A2100" s="31">
        <v>3848</v>
      </c>
      <c r="B2100" s="33" t="s">
        <v>300</v>
      </c>
      <c r="D2100" s="34" t="s">
        <v>301</v>
      </c>
      <c r="E2100" s="35" t="s">
        <v>10</v>
      </c>
      <c r="G2100" s="372" t="e">
        <f>VLOOKUP(N2100,'BANG THAM CHIEU'!C:E,3,0)</f>
        <v>#N/A</v>
      </c>
      <c r="J2100" s="10" t="e">
        <f>VLOOKUP(N2100,'BANG THAM CHIEU'!C:E,2,0)</f>
        <v>#N/A</v>
      </c>
      <c r="L2100" s="594">
        <f t="shared" si="35"/>
        <v>0</v>
      </c>
      <c r="N2100" s="11"/>
      <c r="Q2100" s="122"/>
      <c r="R2100" s="123"/>
      <c r="T2100" s="396"/>
      <c r="V2100"/>
    </row>
    <row r="2101" spans="1:22" hidden="1" x14ac:dyDescent="0.25">
      <c r="A2101" s="31">
        <v>3848</v>
      </c>
      <c r="B2101" s="33" t="s">
        <v>300</v>
      </c>
      <c r="D2101" s="34" t="s">
        <v>301</v>
      </c>
      <c r="E2101" s="35" t="s">
        <v>10</v>
      </c>
      <c r="G2101" s="372" t="e">
        <f>VLOOKUP(N2101,'BANG THAM CHIEU'!C:E,3,0)</f>
        <v>#N/A</v>
      </c>
      <c r="J2101" s="10" t="e">
        <f>VLOOKUP(N2101,'BANG THAM CHIEU'!C:E,2,0)</f>
        <v>#N/A</v>
      </c>
      <c r="L2101" s="594">
        <f t="shared" si="35"/>
        <v>0</v>
      </c>
      <c r="N2101" s="11"/>
      <c r="Q2101" s="122"/>
      <c r="R2101" s="123"/>
      <c r="T2101" s="396"/>
      <c r="V2101"/>
    </row>
    <row r="2102" spans="1:22" hidden="1" x14ac:dyDescent="0.25">
      <c r="A2102" s="31">
        <v>3848</v>
      </c>
      <c r="B2102" s="33" t="s">
        <v>300</v>
      </c>
      <c r="D2102" s="34" t="s">
        <v>301</v>
      </c>
      <c r="E2102" s="35" t="s">
        <v>10</v>
      </c>
      <c r="G2102" s="372" t="e">
        <f>VLOOKUP(N2102,'BANG THAM CHIEU'!C:E,3,0)</f>
        <v>#N/A</v>
      </c>
      <c r="J2102" s="10" t="e">
        <f>VLOOKUP(N2102,'BANG THAM CHIEU'!C:E,2,0)</f>
        <v>#N/A</v>
      </c>
      <c r="L2102" s="594">
        <f t="shared" si="35"/>
        <v>0</v>
      </c>
      <c r="N2102" s="31"/>
      <c r="Q2102" s="122"/>
      <c r="R2102" s="123"/>
      <c r="T2102" s="396"/>
      <c r="V2102"/>
    </row>
    <row r="2103" spans="1:22" hidden="1" x14ac:dyDescent="0.25">
      <c r="A2103" s="31">
        <v>3848</v>
      </c>
      <c r="B2103" s="33" t="s">
        <v>300</v>
      </c>
      <c r="D2103" s="34" t="s">
        <v>301</v>
      </c>
      <c r="E2103" s="35" t="s">
        <v>10</v>
      </c>
      <c r="G2103" s="372" t="e">
        <f>VLOOKUP(N2103,'BANG THAM CHIEU'!C:E,3,0)</f>
        <v>#N/A</v>
      </c>
      <c r="J2103" s="10" t="e">
        <f>VLOOKUP(N2103,'BANG THAM CHIEU'!C:E,2,0)</f>
        <v>#N/A</v>
      </c>
      <c r="L2103" s="594">
        <f t="shared" si="35"/>
        <v>0</v>
      </c>
      <c r="N2103" s="11"/>
      <c r="Q2103" s="122"/>
      <c r="R2103" s="123"/>
      <c r="T2103" s="396"/>
      <c r="V2103"/>
    </row>
    <row r="2104" spans="1:22" hidden="1" x14ac:dyDescent="0.25">
      <c r="A2104" s="31">
        <v>3848</v>
      </c>
      <c r="B2104" s="33" t="s">
        <v>300</v>
      </c>
      <c r="D2104" s="34" t="s">
        <v>301</v>
      </c>
      <c r="E2104" s="35" t="s">
        <v>10</v>
      </c>
      <c r="G2104" s="372" t="e">
        <f>VLOOKUP(N2104,'BANG THAM CHIEU'!C:E,3,0)</f>
        <v>#N/A</v>
      </c>
      <c r="J2104" s="10" t="e">
        <f>VLOOKUP(N2104,'BANG THAM CHIEU'!C:E,2,0)</f>
        <v>#N/A</v>
      </c>
      <c r="L2104" s="594">
        <f t="shared" si="35"/>
        <v>0</v>
      </c>
      <c r="N2104" s="11"/>
      <c r="Q2104" s="122"/>
      <c r="R2104" s="123"/>
      <c r="T2104" s="396"/>
      <c r="V2104"/>
    </row>
    <row r="2105" spans="1:22" hidden="1" x14ac:dyDescent="0.25">
      <c r="A2105" s="31">
        <v>3848</v>
      </c>
      <c r="B2105" s="33" t="s">
        <v>300</v>
      </c>
      <c r="D2105" s="34" t="s">
        <v>301</v>
      </c>
      <c r="E2105" s="35" t="s">
        <v>10</v>
      </c>
      <c r="G2105" s="372" t="e">
        <f>VLOOKUP(N2105,'BANG THAM CHIEU'!C:E,3,0)</f>
        <v>#N/A</v>
      </c>
      <c r="J2105" s="10" t="e">
        <f>VLOOKUP(N2105,'BANG THAM CHIEU'!C:E,2,0)</f>
        <v>#N/A</v>
      </c>
      <c r="L2105" s="594">
        <f t="shared" si="35"/>
        <v>0</v>
      </c>
      <c r="N2105" s="11"/>
      <c r="Q2105" s="122"/>
      <c r="R2105" s="123"/>
      <c r="T2105" s="396"/>
      <c r="V2105"/>
    </row>
    <row r="2106" spans="1:22" hidden="1" x14ac:dyDescent="0.25">
      <c r="A2106" s="31">
        <v>3848</v>
      </c>
      <c r="B2106" s="33" t="s">
        <v>300</v>
      </c>
      <c r="D2106" s="34" t="s">
        <v>301</v>
      </c>
      <c r="E2106" s="35" t="s">
        <v>10</v>
      </c>
      <c r="G2106" s="372" t="e">
        <f>VLOOKUP(N2106,'BANG THAM CHIEU'!C:E,3,0)</f>
        <v>#N/A</v>
      </c>
      <c r="J2106" s="10" t="e">
        <f>VLOOKUP(N2106,'BANG THAM CHIEU'!C:E,2,0)</f>
        <v>#N/A</v>
      </c>
      <c r="L2106" s="594">
        <f t="shared" si="35"/>
        <v>0</v>
      </c>
      <c r="N2106" s="11"/>
      <c r="Q2106" s="122"/>
      <c r="R2106" s="123"/>
      <c r="T2106" s="396"/>
      <c r="V2106"/>
    </row>
    <row r="2107" spans="1:22" hidden="1" x14ac:dyDescent="0.25">
      <c r="A2107" s="31">
        <v>3848</v>
      </c>
      <c r="B2107" s="33" t="s">
        <v>300</v>
      </c>
      <c r="D2107" s="34" t="s">
        <v>301</v>
      </c>
      <c r="E2107" s="35" t="s">
        <v>10</v>
      </c>
      <c r="G2107" s="372" t="e">
        <f>VLOOKUP(N2107,'BANG THAM CHIEU'!C:E,3,0)</f>
        <v>#N/A</v>
      </c>
      <c r="J2107" s="10" t="e">
        <f>VLOOKUP(N2107,'BANG THAM CHIEU'!C:E,2,0)</f>
        <v>#N/A</v>
      </c>
      <c r="L2107" s="594">
        <f t="shared" si="35"/>
        <v>0</v>
      </c>
      <c r="N2107" s="11"/>
      <c r="Q2107" s="122"/>
      <c r="R2107" s="123"/>
      <c r="T2107" s="396"/>
      <c r="V2107"/>
    </row>
    <row r="2108" spans="1:22" hidden="1" x14ac:dyDescent="0.25">
      <c r="A2108" s="31">
        <v>3848</v>
      </c>
      <c r="B2108" s="33" t="s">
        <v>300</v>
      </c>
      <c r="D2108" s="34" t="s">
        <v>301</v>
      </c>
      <c r="E2108" s="35" t="s">
        <v>10</v>
      </c>
      <c r="G2108" s="372" t="e">
        <f>VLOOKUP(N2108,'BANG THAM CHIEU'!C:E,3,0)</f>
        <v>#N/A</v>
      </c>
      <c r="J2108" s="10" t="e">
        <f>VLOOKUP(N2108,'BANG THAM CHIEU'!C:E,2,0)</f>
        <v>#N/A</v>
      </c>
      <c r="L2108" s="594">
        <f t="shared" si="35"/>
        <v>0</v>
      </c>
      <c r="N2108" s="426"/>
      <c r="Q2108" s="122"/>
      <c r="R2108" s="123"/>
      <c r="T2108" s="396"/>
      <c r="V2108"/>
    </row>
    <row r="2109" spans="1:22" hidden="1" x14ac:dyDescent="0.25">
      <c r="A2109" s="31">
        <v>3848</v>
      </c>
      <c r="B2109" s="33" t="s">
        <v>300</v>
      </c>
      <c r="D2109" s="34" t="s">
        <v>301</v>
      </c>
      <c r="E2109" s="35" t="s">
        <v>10</v>
      </c>
      <c r="G2109" s="372" t="e">
        <f>VLOOKUP(N2109,'BANG THAM CHIEU'!C:E,3,0)</f>
        <v>#N/A</v>
      </c>
      <c r="J2109" s="10" t="e">
        <f>VLOOKUP(N2109,'BANG THAM CHIEU'!C:E,2,0)</f>
        <v>#N/A</v>
      </c>
      <c r="L2109" s="594">
        <f t="shared" si="35"/>
        <v>0</v>
      </c>
      <c r="N2109" s="31"/>
      <c r="Q2109" s="122"/>
      <c r="R2109" s="123"/>
      <c r="T2109" s="396"/>
      <c r="V2109"/>
    </row>
    <row r="2110" spans="1:22" hidden="1" x14ac:dyDescent="0.25">
      <c r="A2110" s="31">
        <v>3848</v>
      </c>
      <c r="B2110" s="33" t="s">
        <v>300</v>
      </c>
      <c r="D2110" s="34" t="s">
        <v>301</v>
      </c>
      <c r="E2110" s="35" t="s">
        <v>10</v>
      </c>
      <c r="G2110" s="372" t="e">
        <f>VLOOKUP(N2110,'BANG THAM CHIEU'!C:E,3,0)</f>
        <v>#N/A</v>
      </c>
      <c r="J2110" s="10" t="e">
        <f>VLOOKUP(N2110,'BANG THAM CHIEU'!C:E,2,0)</f>
        <v>#N/A</v>
      </c>
      <c r="L2110" s="594">
        <f t="shared" si="35"/>
        <v>0</v>
      </c>
      <c r="N2110" s="31"/>
      <c r="Q2110" s="122"/>
      <c r="R2110" s="123"/>
      <c r="T2110" s="396"/>
      <c r="V2110"/>
    </row>
    <row r="2111" spans="1:22" hidden="1" x14ac:dyDescent="0.25">
      <c r="A2111" s="31">
        <v>3848</v>
      </c>
      <c r="B2111" s="33" t="s">
        <v>300</v>
      </c>
      <c r="D2111" s="34" t="s">
        <v>301</v>
      </c>
      <c r="E2111" s="35" t="s">
        <v>10</v>
      </c>
      <c r="G2111" s="372" t="e">
        <f>VLOOKUP(N2111,'BANG THAM CHIEU'!C:E,3,0)</f>
        <v>#N/A</v>
      </c>
      <c r="J2111" s="10" t="e">
        <f>VLOOKUP(N2111,'BANG THAM CHIEU'!C:E,2,0)</f>
        <v>#N/A</v>
      </c>
      <c r="L2111" s="594">
        <f t="shared" si="35"/>
        <v>0</v>
      </c>
      <c r="N2111" s="31"/>
      <c r="Q2111" s="122"/>
      <c r="R2111" s="123"/>
      <c r="T2111" s="396"/>
      <c r="V2111"/>
    </row>
    <row r="2112" spans="1:22" hidden="1" x14ac:dyDescent="0.25">
      <c r="A2112" s="31">
        <v>3848</v>
      </c>
      <c r="B2112" s="33" t="s">
        <v>300</v>
      </c>
      <c r="D2112" s="34" t="s">
        <v>301</v>
      </c>
      <c r="E2112" s="35" t="s">
        <v>10</v>
      </c>
      <c r="G2112" s="372" t="e">
        <f>VLOOKUP(N2112,'BANG THAM CHIEU'!C:E,3,0)</f>
        <v>#N/A</v>
      </c>
      <c r="J2112" s="10" t="e">
        <f>VLOOKUP(N2112,'BANG THAM CHIEU'!C:E,2,0)</f>
        <v>#N/A</v>
      </c>
      <c r="L2112" s="594">
        <f t="shared" si="35"/>
        <v>0</v>
      </c>
      <c r="N2112" s="31"/>
      <c r="Q2112" s="122"/>
      <c r="R2112" s="123"/>
      <c r="T2112" s="396"/>
      <c r="V2112"/>
    </row>
    <row r="2113" spans="1:22" hidden="1" x14ac:dyDescent="0.25">
      <c r="A2113" s="31">
        <v>3848</v>
      </c>
      <c r="B2113" s="33" t="s">
        <v>300</v>
      </c>
      <c r="D2113" s="34" t="s">
        <v>301</v>
      </c>
      <c r="E2113" s="35" t="s">
        <v>10</v>
      </c>
      <c r="G2113" s="372" t="e">
        <f>VLOOKUP(N2113,'BANG THAM CHIEU'!C:E,3,0)</f>
        <v>#N/A</v>
      </c>
      <c r="J2113" s="10" t="e">
        <f>VLOOKUP(N2113,'BANG THAM CHIEU'!C:E,2,0)</f>
        <v>#N/A</v>
      </c>
      <c r="L2113" s="594">
        <f t="shared" si="35"/>
        <v>0</v>
      </c>
      <c r="N2113" s="31"/>
      <c r="Q2113" s="122"/>
      <c r="R2113" s="123"/>
      <c r="T2113" s="396"/>
      <c r="V2113"/>
    </row>
    <row r="2114" spans="1:22" hidden="1" x14ac:dyDescent="0.25">
      <c r="A2114" s="31">
        <v>3848</v>
      </c>
      <c r="B2114" s="33" t="s">
        <v>300</v>
      </c>
      <c r="D2114" s="34" t="s">
        <v>301</v>
      </c>
      <c r="E2114" s="35" t="s">
        <v>10</v>
      </c>
      <c r="G2114" s="372" t="e">
        <f>VLOOKUP(N2114,'BANG THAM CHIEU'!C:E,3,0)</f>
        <v>#N/A</v>
      </c>
      <c r="J2114" s="10" t="e">
        <f>VLOOKUP(N2114,'BANG THAM CHIEU'!C:E,2,0)</f>
        <v>#N/A</v>
      </c>
      <c r="L2114" s="594">
        <f t="shared" si="35"/>
        <v>0</v>
      </c>
      <c r="N2114" s="31"/>
      <c r="Q2114" s="122"/>
      <c r="R2114" s="123"/>
      <c r="T2114" s="396"/>
      <c r="V2114"/>
    </row>
    <row r="2115" spans="1:22" hidden="1" x14ac:dyDescent="0.25">
      <c r="A2115" s="31">
        <v>3848</v>
      </c>
      <c r="B2115" s="33" t="s">
        <v>300</v>
      </c>
      <c r="D2115" s="34" t="s">
        <v>301</v>
      </c>
      <c r="E2115" s="35" t="s">
        <v>10</v>
      </c>
      <c r="G2115" s="372" t="e">
        <f>VLOOKUP(N2115,'BANG THAM CHIEU'!C:E,3,0)</f>
        <v>#N/A</v>
      </c>
      <c r="J2115" s="10" t="e">
        <f>VLOOKUP(N2115,'BANG THAM CHIEU'!C:E,2,0)</f>
        <v>#N/A</v>
      </c>
      <c r="L2115" s="594">
        <f t="shared" si="35"/>
        <v>0</v>
      </c>
      <c r="N2115" s="31"/>
      <c r="Q2115" s="122"/>
      <c r="R2115" s="123"/>
      <c r="T2115" s="396"/>
      <c r="V2115"/>
    </row>
    <row r="2116" spans="1:22" hidden="1" x14ac:dyDescent="0.25">
      <c r="A2116" s="31">
        <v>3848</v>
      </c>
      <c r="B2116" s="33" t="s">
        <v>300</v>
      </c>
      <c r="D2116" s="34" t="s">
        <v>301</v>
      </c>
      <c r="E2116" s="35" t="s">
        <v>10</v>
      </c>
      <c r="G2116" s="372" t="e">
        <f>VLOOKUP(N2116,'BANG THAM CHIEU'!C:E,3,0)</f>
        <v>#N/A</v>
      </c>
      <c r="J2116" s="10" t="e">
        <f>VLOOKUP(N2116,'BANG THAM CHIEU'!C:E,2,0)</f>
        <v>#N/A</v>
      </c>
      <c r="L2116" s="594">
        <f t="shared" si="35"/>
        <v>0</v>
      </c>
      <c r="N2116" s="31"/>
      <c r="Q2116" s="122"/>
      <c r="R2116" s="123"/>
      <c r="T2116" s="396"/>
      <c r="V2116"/>
    </row>
    <row r="2117" spans="1:22" hidden="1" x14ac:dyDescent="0.25">
      <c r="A2117" s="31">
        <v>3848</v>
      </c>
      <c r="B2117" s="33" t="s">
        <v>300</v>
      </c>
      <c r="D2117" s="34" t="s">
        <v>301</v>
      </c>
      <c r="E2117" s="35" t="s">
        <v>10</v>
      </c>
      <c r="G2117" s="372" t="e">
        <f>VLOOKUP(N2117,'BANG THAM CHIEU'!C:E,3,0)</f>
        <v>#N/A</v>
      </c>
      <c r="J2117" s="10" t="e">
        <f>VLOOKUP(N2117,'BANG THAM CHIEU'!C:E,2,0)</f>
        <v>#N/A</v>
      </c>
      <c r="L2117" s="594">
        <f t="shared" si="35"/>
        <v>0</v>
      </c>
      <c r="N2117" s="31"/>
      <c r="Q2117" s="122"/>
      <c r="R2117" s="123"/>
      <c r="T2117" s="396"/>
      <c r="V2117"/>
    </row>
    <row r="2118" spans="1:22" hidden="1" x14ac:dyDescent="0.25">
      <c r="A2118" s="31">
        <v>3848</v>
      </c>
      <c r="B2118" s="33" t="s">
        <v>300</v>
      </c>
      <c r="D2118" s="34" t="s">
        <v>301</v>
      </c>
      <c r="E2118" s="35" t="s">
        <v>10</v>
      </c>
      <c r="G2118" s="372" t="e">
        <f>VLOOKUP(N2118,'BANG THAM CHIEU'!C:E,3,0)</f>
        <v>#N/A</v>
      </c>
      <c r="J2118" s="10" t="e">
        <f>VLOOKUP(N2118,'BANG THAM CHIEU'!C:E,2,0)</f>
        <v>#N/A</v>
      </c>
      <c r="L2118" s="594">
        <f t="shared" si="35"/>
        <v>0</v>
      </c>
      <c r="N2118" s="31"/>
      <c r="Q2118" s="122"/>
      <c r="R2118" s="123"/>
      <c r="T2118" s="396"/>
      <c r="V2118"/>
    </row>
    <row r="2119" spans="1:22" hidden="1" x14ac:dyDescent="0.25">
      <c r="A2119" s="31">
        <v>3848</v>
      </c>
      <c r="B2119" s="33" t="s">
        <v>300</v>
      </c>
      <c r="D2119" s="34" t="s">
        <v>301</v>
      </c>
      <c r="E2119" s="35" t="s">
        <v>10</v>
      </c>
      <c r="G2119" s="372" t="e">
        <f>VLOOKUP(N2119,'BANG THAM CHIEU'!C:E,3,0)</f>
        <v>#N/A</v>
      </c>
      <c r="J2119" s="10" t="e">
        <f>VLOOKUP(N2119,'BANG THAM CHIEU'!C:E,2,0)</f>
        <v>#N/A</v>
      </c>
      <c r="L2119" s="594">
        <f t="shared" si="35"/>
        <v>0</v>
      </c>
      <c r="N2119" s="31"/>
      <c r="Q2119" s="122"/>
      <c r="R2119" s="123"/>
      <c r="T2119" s="396"/>
      <c r="V2119"/>
    </row>
    <row r="2120" spans="1:22" hidden="1" x14ac:dyDescent="0.25">
      <c r="A2120" s="31">
        <v>3848</v>
      </c>
      <c r="B2120" s="33" t="s">
        <v>300</v>
      </c>
      <c r="D2120" s="34" t="s">
        <v>301</v>
      </c>
      <c r="E2120" s="35" t="s">
        <v>10</v>
      </c>
      <c r="G2120" s="372" t="e">
        <f>VLOOKUP(N2120,'BANG THAM CHIEU'!C:E,3,0)</f>
        <v>#N/A</v>
      </c>
      <c r="J2120" s="10" t="e">
        <f>VLOOKUP(N2120,'BANG THAM CHIEU'!C:E,2,0)</f>
        <v>#N/A</v>
      </c>
      <c r="L2120" s="594">
        <f t="shared" si="35"/>
        <v>0</v>
      </c>
      <c r="N2120" s="31"/>
      <c r="Q2120" s="122"/>
      <c r="R2120" s="123"/>
      <c r="T2120" s="396"/>
      <c r="V2120"/>
    </row>
    <row r="2121" spans="1:22" hidden="1" x14ac:dyDescent="0.25">
      <c r="A2121" s="31">
        <v>3848</v>
      </c>
      <c r="B2121" s="33" t="s">
        <v>300</v>
      </c>
      <c r="D2121" s="34" t="s">
        <v>301</v>
      </c>
      <c r="E2121" s="35" t="s">
        <v>10</v>
      </c>
      <c r="G2121" s="372" t="e">
        <f>VLOOKUP(N2121,'BANG THAM CHIEU'!C:E,3,0)</f>
        <v>#N/A</v>
      </c>
      <c r="J2121" s="10" t="e">
        <f>VLOOKUP(N2121,'BANG THAM CHIEU'!C:E,2,0)</f>
        <v>#N/A</v>
      </c>
      <c r="L2121" s="594">
        <f t="shared" si="35"/>
        <v>0</v>
      </c>
      <c r="N2121" s="11"/>
      <c r="Q2121" s="122"/>
      <c r="R2121" s="123"/>
      <c r="T2121" s="396"/>
      <c r="V2121"/>
    </row>
    <row r="2122" spans="1:22" hidden="1" x14ac:dyDescent="0.25">
      <c r="A2122" s="31">
        <v>3848</v>
      </c>
      <c r="B2122" s="33" t="s">
        <v>300</v>
      </c>
      <c r="D2122" s="34" t="s">
        <v>301</v>
      </c>
      <c r="E2122" s="35" t="s">
        <v>10</v>
      </c>
      <c r="G2122" s="372" t="e">
        <f>VLOOKUP(N2122,'BANG THAM CHIEU'!C:E,3,0)</f>
        <v>#N/A</v>
      </c>
      <c r="J2122" s="10" t="e">
        <f>VLOOKUP(N2122,'BANG THAM CHIEU'!C:E,2,0)</f>
        <v>#N/A</v>
      </c>
      <c r="L2122" s="594">
        <f t="shared" si="35"/>
        <v>0</v>
      </c>
      <c r="N2122" s="11"/>
      <c r="Q2122" s="122"/>
      <c r="R2122" s="123"/>
      <c r="T2122" s="396"/>
      <c r="V2122"/>
    </row>
    <row r="2123" spans="1:22" hidden="1" x14ac:dyDescent="0.25">
      <c r="A2123" s="31">
        <v>3848</v>
      </c>
      <c r="B2123" s="33" t="s">
        <v>300</v>
      </c>
      <c r="D2123" s="34" t="s">
        <v>301</v>
      </c>
      <c r="E2123" s="35" t="s">
        <v>10</v>
      </c>
      <c r="G2123" s="372" t="e">
        <f>VLOOKUP(N2123,'BANG THAM CHIEU'!C:E,3,0)</f>
        <v>#N/A</v>
      </c>
      <c r="J2123" s="10" t="e">
        <f>VLOOKUP(N2123,'BANG THAM CHIEU'!C:E,2,0)</f>
        <v>#N/A</v>
      </c>
      <c r="L2123" s="594">
        <f t="shared" si="35"/>
        <v>0</v>
      </c>
      <c r="N2123" s="31"/>
      <c r="Q2123" s="122"/>
      <c r="R2123" s="123"/>
      <c r="T2123" s="396"/>
      <c r="V2123"/>
    </row>
    <row r="2124" spans="1:22" hidden="1" x14ac:dyDescent="0.25">
      <c r="A2124" s="31">
        <v>3848</v>
      </c>
      <c r="B2124" s="33" t="s">
        <v>300</v>
      </c>
      <c r="D2124" s="34" t="s">
        <v>301</v>
      </c>
      <c r="E2124" s="35" t="s">
        <v>10</v>
      </c>
      <c r="G2124" s="372" t="e">
        <f>VLOOKUP(N2124,'BANG THAM CHIEU'!C:E,3,0)</f>
        <v>#N/A</v>
      </c>
      <c r="J2124" s="10" t="e">
        <f>VLOOKUP(N2124,'BANG THAM CHIEU'!C:E,2,0)</f>
        <v>#N/A</v>
      </c>
      <c r="L2124" s="594">
        <f t="shared" si="35"/>
        <v>0</v>
      </c>
      <c r="N2124" s="31"/>
      <c r="Q2124" s="122"/>
      <c r="R2124" s="123"/>
      <c r="T2124" s="396"/>
      <c r="V2124"/>
    </row>
    <row r="2125" spans="1:22" hidden="1" x14ac:dyDescent="0.25">
      <c r="A2125" s="31">
        <v>3848</v>
      </c>
      <c r="B2125" s="33" t="s">
        <v>300</v>
      </c>
      <c r="D2125" s="34" t="s">
        <v>301</v>
      </c>
      <c r="E2125" s="35" t="s">
        <v>10</v>
      </c>
      <c r="G2125" s="372" t="e">
        <f>VLOOKUP(N2125,'BANG THAM CHIEU'!C:E,3,0)</f>
        <v>#N/A</v>
      </c>
      <c r="J2125" s="10" t="e">
        <f>VLOOKUP(N2125,'BANG THAM CHIEU'!C:E,2,0)</f>
        <v>#N/A</v>
      </c>
      <c r="L2125" s="594">
        <f t="shared" si="35"/>
        <v>0</v>
      </c>
      <c r="N2125" s="31"/>
      <c r="Q2125" s="122"/>
      <c r="R2125" s="123"/>
      <c r="T2125" s="396"/>
      <c r="V2125"/>
    </row>
    <row r="2126" spans="1:22" hidden="1" x14ac:dyDescent="0.25">
      <c r="A2126" s="31">
        <v>3848</v>
      </c>
      <c r="B2126" s="33" t="s">
        <v>300</v>
      </c>
      <c r="D2126" s="34" t="s">
        <v>301</v>
      </c>
      <c r="E2126" s="35" t="s">
        <v>10</v>
      </c>
      <c r="G2126" s="372" t="e">
        <f>VLOOKUP(N2126,'BANG THAM CHIEU'!C:E,3,0)</f>
        <v>#N/A</v>
      </c>
      <c r="J2126" s="10" t="e">
        <f>VLOOKUP(N2126,'BANG THAM CHIEU'!C:E,2,0)</f>
        <v>#N/A</v>
      </c>
      <c r="L2126" s="594">
        <f t="shared" si="35"/>
        <v>0</v>
      </c>
      <c r="N2126" s="31"/>
      <c r="Q2126" s="122"/>
      <c r="R2126" s="123"/>
      <c r="T2126" s="396"/>
      <c r="V2126"/>
    </row>
    <row r="2127" spans="1:22" hidden="1" x14ac:dyDescent="0.25">
      <c r="A2127" s="31">
        <v>3848</v>
      </c>
      <c r="B2127" s="33" t="s">
        <v>300</v>
      </c>
      <c r="D2127" s="34" t="s">
        <v>301</v>
      </c>
      <c r="E2127" s="35" t="s">
        <v>10</v>
      </c>
      <c r="G2127" s="372" t="e">
        <f>VLOOKUP(N2127,'BANG THAM CHIEU'!C:E,3,0)</f>
        <v>#N/A</v>
      </c>
      <c r="J2127" s="10" t="e">
        <f>VLOOKUP(N2127,'BANG THAM CHIEU'!C:E,2,0)</f>
        <v>#N/A</v>
      </c>
      <c r="L2127" s="594">
        <f t="shared" si="35"/>
        <v>0</v>
      </c>
      <c r="N2127" s="31"/>
      <c r="Q2127" s="122"/>
      <c r="R2127" s="123"/>
      <c r="T2127" s="396"/>
      <c r="V2127"/>
    </row>
    <row r="2128" spans="1:22" hidden="1" x14ac:dyDescent="0.25">
      <c r="A2128" s="31">
        <v>3848</v>
      </c>
      <c r="B2128" s="33" t="s">
        <v>300</v>
      </c>
      <c r="D2128" s="34" t="s">
        <v>301</v>
      </c>
      <c r="E2128" s="35" t="s">
        <v>10</v>
      </c>
      <c r="G2128" s="372" t="e">
        <f>VLOOKUP(N2128,'BANG THAM CHIEU'!C:E,3,0)</f>
        <v>#N/A</v>
      </c>
      <c r="J2128" s="10" t="e">
        <f>VLOOKUP(N2128,'BANG THAM CHIEU'!C:E,2,0)</f>
        <v>#N/A</v>
      </c>
      <c r="L2128" s="594">
        <f t="shared" si="35"/>
        <v>0</v>
      </c>
      <c r="N2128" s="31"/>
      <c r="Q2128" s="122"/>
      <c r="R2128" s="123"/>
      <c r="T2128" s="396"/>
      <c r="V2128"/>
    </row>
    <row r="2129" spans="1:22" hidden="1" x14ac:dyDescent="0.25">
      <c r="A2129" s="31">
        <v>3848</v>
      </c>
      <c r="B2129" s="33" t="s">
        <v>300</v>
      </c>
      <c r="D2129" s="34" t="s">
        <v>301</v>
      </c>
      <c r="E2129" s="35" t="s">
        <v>10</v>
      </c>
      <c r="G2129" s="372" t="e">
        <f>VLOOKUP(N2129,'BANG THAM CHIEU'!C:E,3,0)</f>
        <v>#N/A</v>
      </c>
      <c r="J2129" s="10" t="e">
        <f>VLOOKUP(N2129,'BANG THAM CHIEU'!C:E,2,0)</f>
        <v>#N/A</v>
      </c>
      <c r="L2129" s="594">
        <f t="shared" si="35"/>
        <v>0</v>
      </c>
      <c r="N2129" s="31"/>
      <c r="Q2129" s="122"/>
      <c r="R2129" s="123"/>
      <c r="T2129" s="396"/>
      <c r="V2129"/>
    </row>
    <row r="2130" spans="1:22" hidden="1" x14ac:dyDescent="0.25">
      <c r="A2130" s="31">
        <v>3848</v>
      </c>
      <c r="B2130" s="33" t="s">
        <v>300</v>
      </c>
      <c r="D2130" s="34" t="s">
        <v>301</v>
      </c>
      <c r="E2130" s="35" t="s">
        <v>10</v>
      </c>
      <c r="G2130" s="372" t="e">
        <f>VLOOKUP(N2130,'BANG THAM CHIEU'!C:E,3,0)</f>
        <v>#N/A</v>
      </c>
      <c r="J2130" s="10" t="e">
        <f>VLOOKUP(N2130,'BANG THAM CHIEU'!C:E,2,0)</f>
        <v>#N/A</v>
      </c>
      <c r="L2130" s="594">
        <f t="shared" si="35"/>
        <v>0</v>
      </c>
      <c r="N2130" s="31"/>
      <c r="Q2130" s="122"/>
      <c r="R2130" s="123"/>
      <c r="T2130" s="396"/>
      <c r="V2130"/>
    </row>
    <row r="2131" spans="1:22" hidden="1" x14ac:dyDescent="0.25">
      <c r="A2131" s="31">
        <v>3848</v>
      </c>
      <c r="B2131" s="33" t="s">
        <v>300</v>
      </c>
      <c r="D2131" s="34" t="s">
        <v>301</v>
      </c>
      <c r="E2131" s="35" t="s">
        <v>10</v>
      </c>
      <c r="G2131" s="372" t="e">
        <f>VLOOKUP(N2131,'BANG THAM CHIEU'!C:E,3,0)</f>
        <v>#N/A</v>
      </c>
      <c r="J2131" s="10" t="e">
        <f>VLOOKUP(N2131,'BANG THAM CHIEU'!C:E,2,0)</f>
        <v>#N/A</v>
      </c>
      <c r="L2131" s="594">
        <f t="shared" si="35"/>
        <v>0</v>
      </c>
      <c r="N2131" s="31"/>
      <c r="Q2131" s="122"/>
      <c r="R2131" s="123"/>
      <c r="T2131" s="396"/>
      <c r="V2131"/>
    </row>
    <row r="2132" spans="1:22" hidden="1" x14ac:dyDescent="0.25">
      <c r="A2132" s="31">
        <v>3848</v>
      </c>
      <c r="B2132" s="33" t="s">
        <v>300</v>
      </c>
      <c r="D2132" s="34" t="s">
        <v>301</v>
      </c>
      <c r="E2132" s="35" t="s">
        <v>10</v>
      </c>
      <c r="G2132" s="372" t="e">
        <f>VLOOKUP(N2132,'BANG THAM CHIEU'!C:E,3,0)</f>
        <v>#N/A</v>
      </c>
      <c r="J2132" s="10" t="e">
        <f>VLOOKUP(N2132,'BANG THAM CHIEU'!C:E,2,0)</f>
        <v>#N/A</v>
      </c>
      <c r="L2132" s="594">
        <f t="shared" si="35"/>
        <v>0</v>
      </c>
      <c r="N2132" s="31"/>
      <c r="Q2132" s="122"/>
      <c r="R2132" s="123"/>
      <c r="T2132" s="396"/>
      <c r="V2132"/>
    </row>
    <row r="2133" spans="1:22" hidden="1" x14ac:dyDescent="0.25">
      <c r="A2133" s="31">
        <v>3848</v>
      </c>
      <c r="B2133" s="33" t="s">
        <v>300</v>
      </c>
      <c r="D2133" s="34" t="s">
        <v>301</v>
      </c>
      <c r="E2133" s="35" t="s">
        <v>10</v>
      </c>
      <c r="G2133" s="372" t="e">
        <f>VLOOKUP(N2133,'BANG THAM CHIEU'!C:E,3,0)</f>
        <v>#N/A</v>
      </c>
      <c r="J2133" s="10" t="e">
        <f>VLOOKUP(N2133,'BANG THAM CHIEU'!C:E,2,0)</f>
        <v>#N/A</v>
      </c>
      <c r="L2133" s="594">
        <f t="shared" si="35"/>
        <v>0</v>
      </c>
      <c r="N2133" s="11"/>
      <c r="Q2133" s="122"/>
      <c r="R2133" s="123"/>
      <c r="T2133" s="396"/>
      <c r="V2133"/>
    </row>
    <row r="2134" spans="1:22" hidden="1" x14ac:dyDescent="0.25">
      <c r="A2134" s="31">
        <v>3848</v>
      </c>
      <c r="B2134" s="33" t="s">
        <v>300</v>
      </c>
      <c r="D2134" s="34" t="s">
        <v>301</v>
      </c>
      <c r="E2134" s="35" t="s">
        <v>10</v>
      </c>
      <c r="G2134" s="372" t="e">
        <f>VLOOKUP(N2134,'BANG THAM CHIEU'!C:E,3,0)</f>
        <v>#N/A</v>
      </c>
      <c r="J2134" s="10" t="e">
        <f>VLOOKUP(N2134,'BANG THAM CHIEU'!C:E,2,0)</f>
        <v>#N/A</v>
      </c>
      <c r="L2134" s="594">
        <f t="shared" si="35"/>
        <v>0</v>
      </c>
      <c r="N2134" s="31"/>
      <c r="Q2134" s="122"/>
      <c r="R2134" s="123"/>
      <c r="T2134" s="396"/>
      <c r="V2134"/>
    </row>
    <row r="2135" spans="1:22" hidden="1" x14ac:dyDescent="0.25">
      <c r="A2135" s="31">
        <v>3848</v>
      </c>
      <c r="B2135" s="33" t="s">
        <v>300</v>
      </c>
      <c r="D2135" s="34" t="s">
        <v>301</v>
      </c>
      <c r="E2135" s="35" t="s">
        <v>10</v>
      </c>
      <c r="G2135" s="372" t="e">
        <f>VLOOKUP(N2135,'BANG THAM CHIEU'!C:E,3,0)</f>
        <v>#N/A</v>
      </c>
      <c r="J2135" s="10" t="e">
        <f>VLOOKUP(N2135,'BANG THAM CHIEU'!C:E,2,0)</f>
        <v>#N/A</v>
      </c>
      <c r="L2135" s="594">
        <f t="shared" si="35"/>
        <v>0</v>
      </c>
      <c r="N2135" s="31"/>
      <c r="Q2135" s="122"/>
      <c r="R2135" s="123"/>
      <c r="T2135" s="396"/>
      <c r="V2135"/>
    </row>
    <row r="2136" spans="1:22" hidden="1" x14ac:dyDescent="0.25">
      <c r="A2136" s="31">
        <v>3848</v>
      </c>
      <c r="B2136" s="33" t="s">
        <v>300</v>
      </c>
      <c r="D2136" s="34" t="s">
        <v>301</v>
      </c>
      <c r="E2136" s="35" t="s">
        <v>10</v>
      </c>
      <c r="G2136" s="372" t="e">
        <f>VLOOKUP(N2136,'BANG THAM CHIEU'!C:E,3,0)</f>
        <v>#N/A</v>
      </c>
      <c r="J2136" s="10" t="e">
        <f>VLOOKUP(N2136,'BANG THAM CHIEU'!C:E,2,0)</f>
        <v>#N/A</v>
      </c>
      <c r="L2136" s="594">
        <f t="shared" si="35"/>
        <v>0</v>
      </c>
      <c r="N2136" s="31"/>
      <c r="Q2136" s="122"/>
      <c r="R2136" s="123"/>
      <c r="T2136" s="396"/>
      <c r="V2136"/>
    </row>
    <row r="2137" spans="1:22" hidden="1" x14ac:dyDescent="0.25">
      <c r="A2137" s="31">
        <v>3848</v>
      </c>
      <c r="B2137" s="33" t="s">
        <v>300</v>
      </c>
      <c r="D2137" s="34" t="s">
        <v>301</v>
      </c>
      <c r="E2137" s="35" t="s">
        <v>10</v>
      </c>
      <c r="G2137" s="372" t="e">
        <f>VLOOKUP(N2137,'BANG THAM CHIEU'!C:E,3,0)</f>
        <v>#N/A</v>
      </c>
      <c r="J2137" s="10" t="e">
        <f>VLOOKUP(N2137,'BANG THAM CHIEU'!C:E,2,0)</f>
        <v>#N/A</v>
      </c>
      <c r="L2137" s="594">
        <f t="shared" si="35"/>
        <v>0</v>
      </c>
      <c r="N2137" s="11"/>
      <c r="Q2137" s="122"/>
      <c r="R2137" s="123"/>
      <c r="T2137" s="396"/>
      <c r="V2137"/>
    </row>
    <row r="2138" spans="1:22" hidden="1" x14ac:dyDescent="0.25">
      <c r="A2138" s="31">
        <v>3848</v>
      </c>
      <c r="B2138" s="33" t="s">
        <v>300</v>
      </c>
      <c r="D2138" s="34" t="s">
        <v>301</v>
      </c>
      <c r="E2138" s="35" t="s">
        <v>10</v>
      </c>
      <c r="G2138" s="372" t="e">
        <f>VLOOKUP(N2138,'BANG THAM CHIEU'!C:E,3,0)</f>
        <v>#N/A</v>
      </c>
      <c r="J2138" s="10" t="e">
        <f>VLOOKUP(N2138,'BANG THAM CHIEU'!C:E,2,0)</f>
        <v>#N/A</v>
      </c>
      <c r="L2138" s="594">
        <f t="shared" si="35"/>
        <v>0</v>
      </c>
      <c r="N2138" s="31"/>
      <c r="Q2138" s="122"/>
      <c r="R2138" s="123"/>
      <c r="T2138" s="396"/>
      <c r="V2138"/>
    </row>
    <row r="2139" spans="1:22" hidden="1" x14ac:dyDescent="0.25">
      <c r="A2139" s="31">
        <v>3848</v>
      </c>
      <c r="B2139" s="33" t="s">
        <v>300</v>
      </c>
      <c r="D2139" s="34" t="s">
        <v>301</v>
      </c>
      <c r="E2139" s="35" t="s">
        <v>10</v>
      </c>
      <c r="G2139" s="372" t="e">
        <f>VLOOKUP(N2139,'BANG THAM CHIEU'!C:E,3,0)</f>
        <v>#N/A</v>
      </c>
      <c r="J2139" s="10" t="e">
        <f>VLOOKUP(N2139,'BANG THAM CHIEU'!C:E,2,0)</f>
        <v>#N/A</v>
      </c>
      <c r="L2139" s="594">
        <f t="shared" si="35"/>
        <v>0</v>
      </c>
      <c r="N2139" s="31"/>
      <c r="Q2139" s="122"/>
      <c r="R2139" s="123"/>
      <c r="T2139" s="396"/>
      <c r="V2139"/>
    </row>
    <row r="2140" spans="1:22" hidden="1" x14ac:dyDescent="0.25">
      <c r="A2140" s="31">
        <v>3848</v>
      </c>
      <c r="B2140" s="33" t="s">
        <v>300</v>
      </c>
      <c r="D2140" s="34" t="s">
        <v>301</v>
      </c>
      <c r="E2140" s="35" t="s">
        <v>10</v>
      </c>
      <c r="G2140" s="372" t="e">
        <f>VLOOKUP(N2140,'BANG THAM CHIEU'!C:E,3,0)</f>
        <v>#N/A</v>
      </c>
      <c r="J2140" s="10" t="e">
        <f>VLOOKUP(N2140,'BANG THAM CHIEU'!C:E,2,0)</f>
        <v>#N/A</v>
      </c>
      <c r="L2140" s="594">
        <f t="shared" si="35"/>
        <v>0</v>
      </c>
      <c r="N2140" s="11"/>
      <c r="Q2140" s="122"/>
      <c r="R2140" s="123"/>
      <c r="T2140" s="396"/>
      <c r="V2140"/>
    </row>
    <row r="2141" spans="1:22" hidden="1" x14ac:dyDescent="0.25">
      <c r="A2141" s="31">
        <v>3848</v>
      </c>
      <c r="B2141" s="33" t="s">
        <v>300</v>
      </c>
      <c r="D2141" s="34" t="s">
        <v>301</v>
      </c>
      <c r="E2141" s="35" t="s">
        <v>10</v>
      </c>
      <c r="G2141" s="372" t="e">
        <f>VLOOKUP(N2141,'BANG THAM CHIEU'!C:E,3,0)</f>
        <v>#N/A</v>
      </c>
      <c r="J2141" s="10" t="e">
        <f>VLOOKUP(N2141,'BANG THAM CHIEU'!C:E,2,0)</f>
        <v>#N/A</v>
      </c>
      <c r="L2141" s="594">
        <f t="shared" si="35"/>
        <v>0</v>
      </c>
      <c r="N2141" s="31"/>
      <c r="Q2141" s="122"/>
      <c r="R2141" s="123"/>
      <c r="T2141" s="396"/>
      <c r="V2141"/>
    </row>
    <row r="2142" spans="1:22" hidden="1" x14ac:dyDescent="0.25">
      <c r="A2142" s="31">
        <v>3848</v>
      </c>
      <c r="B2142" s="33" t="s">
        <v>300</v>
      </c>
      <c r="D2142" s="34" t="s">
        <v>301</v>
      </c>
      <c r="E2142" s="35" t="s">
        <v>10</v>
      </c>
      <c r="G2142" s="372" t="e">
        <f>VLOOKUP(N2142,'BANG THAM CHIEU'!C:E,3,0)</f>
        <v>#N/A</v>
      </c>
      <c r="J2142" s="10" t="e">
        <f>VLOOKUP(N2142,'BANG THAM CHIEU'!C:E,2,0)</f>
        <v>#N/A</v>
      </c>
      <c r="L2142" s="594">
        <f t="shared" si="35"/>
        <v>0</v>
      </c>
      <c r="N2142" s="31"/>
      <c r="Q2142" s="122"/>
      <c r="R2142" s="123"/>
      <c r="T2142" s="396"/>
      <c r="V2142"/>
    </row>
    <row r="2143" spans="1:22" hidden="1" x14ac:dyDescent="0.25">
      <c r="A2143" s="31">
        <v>3848</v>
      </c>
      <c r="B2143" s="33" t="s">
        <v>300</v>
      </c>
      <c r="D2143" s="34" t="s">
        <v>301</v>
      </c>
      <c r="E2143" s="35" t="s">
        <v>10</v>
      </c>
      <c r="G2143" s="372" t="e">
        <f>VLOOKUP(N2143,'BANG THAM CHIEU'!C:E,3,0)</f>
        <v>#N/A</v>
      </c>
      <c r="J2143" s="10" t="e">
        <f>VLOOKUP(N2143,'BANG THAM CHIEU'!C:E,2,0)</f>
        <v>#N/A</v>
      </c>
      <c r="L2143" s="594">
        <f t="shared" si="35"/>
        <v>0</v>
      </c>
      <c r="N2143" s="11"/>
      <c r="Q2143" s="122"/>
      <c r="R2143" s="123"/>
      <c r="T2143" s="396"/>
      <c r="V2143"/>
    </row>
    <row r="2144" spans="1:22" hidden="1" x14ac:dyDescent="0.25">
      <c r="A2144" s="31">
        <v>3848</v>
      </c>
      <c r="B2144" s="33" t="s">
        <v>300</v>
      </c>
      <c r="D2144" s="34" t="s">
        <v>301</v>
      </c>
      <c r="E2144" s="35" t="s">
        <v>10</v>
      </c>
      <c r="G2144" s="372" t="e">
        <f>VLOOKUP(N2144,'BANG THAM CHIEU'!C:E,3,0)</f>
        <v>#N/A</v>
      </c>
      <c r="J2144" s="10" t="e">
        <f>VLOOKUP(N2144,'BANG THAM CHIEU'!C:E,2,0)</f>
        <v>#N/A</v>
      </c>
      <c r="L2144" s="594">
        <f t="shared" si="35"/>
        <v>0</v>
      </c>
      <c r="N2144" s="31"/>
      <c r="Q2144" s="122"/>
      <c r="R2144" s="123"/>
      <c r="T2144" s="396"/>
      <c r="V2144"/>
    </row>
    <row r="2145" spans="1:22" hidden="1" x14ac:dyDescent="0.25">
      <c r="A2145" s="31">
        <v>3848</v>
      </c>
      <c r="B2145" s="33" t="s">
        <v>300</v>
      </c>
      <c r="D2145" s="34" t="s">
        <v>301</v>
      </c>
      <c r="E2145" s="35" t="s">
        <v>10</v>
      </c>
      <c r="G2145" s="372" t="e">
        <f>VLOOKUP(N2145,'BANG THAM CHIEU'!C:E,3,0)</f>
        <v>#N/A</v>
      </c>
      <c r="J2145" s="10" t="e">
        <f>VLOOKUP(N2145,'BANG THAM CHIEU'!C:E,2,0)</f>
        <v>#N/A</v>
      </c>
      <c r="L2145" s="594">
        <f t="shared" si="35"/>
        <v>0</v>
      </c>
      <c r="N2145" s="31"/>
      <c r="Q2145" s="122"/>
      <c r="R2145" s="123"/>
      <c r="T2145" s="396"/>
      <c r="V2145"/>
    </row>
    <row r="2146" spans="1:22" hidden="1" x14ac:dyDescent="0.25">
      <c r="A2146" s="31">
        <v>3848</v>
      </c>
      <c r="B2146" s="33" t="s">
        <v>300</v>
      </c>
      <c r="D2146" s="34" t="s">
        <v>301</v>
      </c>
      <c r="E2146" s="35" t="s">
        <v>10</v>
      </c>
      <c r="G2146" s="372" t="e">
        <f>VLOOKUP(N2146,'BANG THAM CHIEU'!C:E,3,0)</f>
        <v>#N/A</v>
      </c>
      <c r="J2146" s="10" t="e">
        <f>VLOOKUP(N2146,'BANG THAM CHIEU'!C:E,2,0)</f>
        <v>#N/A</v>
      </c>
      <c r="L2146" s="594">
        <f t="shared" si="35"/>
        <v>0</v>
      </c>
      <c r="N2146" s="31"/>
      <c r="Q2146" s="122"/>
      <c r="R2146" s="123"/>
      <c r="T2146" s="396"/>
      <c r="V2146"/>
    </row>
    <row r="2147" spans="1:22" hidden="1" x14ac:dyDescent="0.25">
      <c r="A2147" s="31">
        <v>3848</v>
      </c>
      <c r="B2147" s="33" t="s">
        <v>300</v>
      </c>
      <c r="D2147" s="34" t="s">
        <v>301</v>
      </c>
      <c r="E2147" s="35" t="s">
        <v>10</v>
      </c>
      <c r="G2147" s="372" t="e">
        <f>VLOOKUP(N2147,'BANG THAM CHIEU'!C:E,3,0)</f>
        <v>#N/A</v>
      </c>
      <c r="J2147" s="10" t="e">
        <f>VLOOKUP(N2147,'BANG THAM CHIEU'!C:E,2,0)</f>
        <v>#N/A</v>
      </c>
      <c r="L2147" s="594">
        <f t="shared" si="35"/>
        <v>0</v>
      </c>
      <c r="N2147" s="11"/>
      <c r="Q2147" s="122"/>
      <c r="R2147" s="123"/>
      <c r="T2147" s="396"/>
      <c r="V2147"/>
    </row>
    <row r="2148" spans="1:22" hidden="1" x14ac:dyDescent="0.25">
      <c r="A2148" s="31">
        <v>3848</v>
      </c>
      <c r="B2148" s="33" t="s">
        <v>300</v>
      </c>
      <c r="D2148" s="34" t="s">
        <v>301</v>
      </c>
      <c r="E2148" s="35" t="s">
        <v>10</v>
      </c>
      <c r="G2148" s="372" t="e">
        <f>VLOOKUP(N2148,'BANG THAM CHIEU'!C:E,3,0)</f>
        <v>#N/A</v>
      </c>
      <c r="J2148" s="10" t="e">
        <f>VLOOKUP(N2148,'BANG THAM CHIEU'!C:E,2,0)</f>
        <v>#N/A</v>
      </c>
      <c r="L2148" s="594">
        <f t="shared" si="35"/>
        <v>0</v>
      </c>
      <c r="N2148" s="31"/>
      <c r="Q2148" s="122"/>
      <c r="R2148" s="123"/>
      <c r="T2148" s="396"/>
      <c r="V2148"/>
    </row>
    <row r="2149" spans="1:22" hidden="1" x14ac:dyDescent="0.25">
      <c r="A2149" s="31">
        <v>3848</v>
      </c>
      <c r="B2149" s="33" t="s">
        <v>300</v>
      </c>
      <c r="D2149" s="34" t="s">
        <v>301</v>
      </c>
      <c r="E2149" s="35" t="s">
        <v>10</v>
      </c>
      <c r="G2149" s="372" t="e">
        <f>VLOOKUP(N2149,'BANG THAM CHIEU'!C:E,3,0)</f>
        <v>#N/A</v>
      </c>
      <c r="J2149" s="10" t="e">
        <f>VLOOKUP(N2149,'BANG THAM CHIEU'!C:E,2,0)</f>
        <v>#N/A</v>
      </c>
      <c r="L2149" s="594">
        <f t="shared" si="35"/>
        <v>0</v>
      </c>
      <c r="N2149" s="426"/>
      <c r="Q2149" s="122"/>
      <c r="R2149" s="123"/>
      <c r="T2149" s="396"/>
      <c r="V2149"/>
    </row>
    <row r="2150" spans="1:22" hidden="1" x14ac:dyDescent="0.25">
      <c r="A2150" s="31">
        <v>3848</v>
      </c>
      <c r="B2150" s="33" t="s">
        <v>300</v>
      </c>
      <c r="D2150" s="34" t="s">
        <v>301</v>
      </c>
      <c r="E2150" s="35" t="s">
        <v>10</v>
      </c>
      <c r="G2150" s="372" t="e">
        <f>VLOOKUP(N2150,'BANG THAM CHIEU'!C:E,3,0)</f>
        <v>#N/A</v>
      </c>
      <c r="J2150" s="10" t="e">
        <f>VLOOKUP(N2150,'BANG THAM CHIEU'!C:E,2,0)</f>
        <v>#N/A</v>
      </c>
      <c r="L2150" s="594">
        <f t="shared" si="35"/>
        <v>0</v>
      </c>
      <c r="N2150" s="151"/>
      <c r="Q2150" s="122"/>
      <c r="R2150" s="123"/>
      <c r="T2150" s="396"/>
      <c r="V2150"/>
    </row>
    <row r="2151" spans="1:22" hidden="1" x14ac:dyDescent="0.25">
      <c r="A2151" s="31">
        <v>3848</v>
      </c>
      <c r="B2151" s="33" t="s">
        <v>300</v>
      </c>
      <c r="D2151" s="34" t="s">
        <v>301</v>
      </c>
      <c r="E2151" s="35" t="s">
        <v>10</v>
      </c>
      <c r="G2151" s="372" t="e">
        <f>VLOOKUP(N2151,'BANG THAM CHIEU'!C:E,3,0)</f>
        <v>#N/A</v>
      </c>
      <c r="J2151" s="10" t="e">
        <f>VLOOKUP(N2151,'BANG THAM CHIEU'!C:E,2,0)</f>
        <v>#N/A</v>
      </c>
      <c r="L2151" s="594">
        <f t="shared" si="35"/>
        <v>0</v>
      </c>
      <c r="N2151" s="11"/>
      <c r="Q2151" s="122"/>
      <c r="R2151" s="123"/>
      <c r="T2151" s="396"/>
      <c r="V2151"/>
    </row>
    <row r="2152" spans="1:22" hidden="1" x14ac:dyDescent="0.25">
      <c r="A2152" s="31">
        <v>3848</v>
      </c>
      <c r="B2152" s="33" t="s">
        <v>300</v>
      </c>
      <c r="D2152" s="34" t="s">
        <v>301</v>
      </c>
      <c r="E2152" s="35" t="s">
        <v>10</v>
      </c>
      <c r="G2152" s="372" t="e">
        <f>VLOOKUP(N2152,'BANG THAM CHIEU'!C:E,3,0)</f>
        <v>#N/A</v>
      </c>
      <c r="J2152" s="10" t="e">
        <f>VLOOKUP(N2152,'BANG THAM CHIEU'!C:E,2,0)</f>
        <v>#N/A</v>
      </c>
      <c r="L2152" s="594">
        <f t="shared" si="35"/>
        <v>0</v>
      </c>
      <c r="N2152" s="31"/>
      <c r="Q2152" s="122"/>
      <c r="R2152" s="123"/>
      <c r="T2152" s="396"/>
      <c r="V2152"/>
    </row>
    <row r="2153" spans="1:22" hidden="1" x14ac:dyDescent="0.25">
      <c r="A2153" s="31">
        <v>3848</v>
      </c>
      <c r="B2153" s="33" t="s">
        <v>300</v>
      </c>
      <c r="D2153" s="34" t="s">
        <v>301</v>
      </c>
      <c r="E2153" s="35" t="s">
        <v>10</v>
      </c>
      <c r="G2153" s="372" t="e">
        <f>VLOOKUP(N2153,'BANG THAM CHIEU'!C:E,3,0)</f>
        <v>#N/A</v>
      </c>
      <c r="J2153" s="10" t="e">
        <f>VLOOKUP(N2153,'BANG THAM CHIEU'!C:E,2,0)</f>
        <v>#N/A</v>
      </c>
      <c r="L2153" s="594">
        <f t="shared" si="35"/>
        <v>0</v>
      </c>
      <c r="N2153" s="31"/>
      <c r="Q2153" s="122"/>
      <c r="R2153" s="123"/>
      <c r="T2153" s="396"/>
      <c r="V2153"/>
    </row>
    <row r="2154" spans="1:22" hidden="1" x14ac:dyDescent="0.25">
      <c r="A2154" s="31">
        <v>3848</v>
      </c>
      <c r="B2154" s="33" t="s">
        <v>300</v>
      </c>
      <c r="D2154" s="34" t="s">
        <v>301</v>
      </c>
      <c r="E2154" s="35" t="s">
        <v>10</v>
      </c>
      <c r="G2154" s="372" t="e">
        <f>VLOOKUP(N2154,'BANG THAM CHIEU'!C:E,3,0)</f>
        <v>#N/A</v>
      </c>
      <c r="J2154" s="10" t="e">
        <f>VLOOKUP(N2154,'BANG THAM CHIEU'!C:E,2,0)</f>
        <v>#N/A</v>
      </c>
      <c r="L2154" s="594">
        <f t="shared" si="35"/>
        <v>0</v>
      </c>
      <c r="N2154" s="11"/>
      <c r="Q2154" s="122"/>
      <c r="R2154" s="123"/>
      <c r="T2154" s="396"/>
      <c r="V2154"/>
    </row>
    <row r="2155" spans="1:22" hidden="1" x14ac:dyDescent="0.25">
      <c r="A2155" s="31">
        <v>3848</v>
      </c>
      <c r="B2155" s="33" t="s">
        <v>300</v>
      </c>
      <c r="D2155" s="34" t="s">
        <v>301</v>
      </c>
      <c r="E2155" s="35" t="s">
        <v>10</v>
      </c>
      <c r="G2155" s="372" t="e">
        <f>VLOOKUP(N2155,'BANG THAM CHIEU'!C:E,3,0)</f>
        <v>#N/A</v>
      </c>
      <c r="J2155" s="10" t="e">
        <f>VLOOKUP(N2155,'BANG THAM CHIEU'!C:E,2,0)</f>
        <v>#N/A</v>
      </c>
      <c r="L2155" s="594">
        <f t="shared" si="35"/>
        <v>0</v>
      </c>
      <c r="N2155" s="31"/>
      <c r="Q2155" s="122"/>
      <c r="R2155" s="123"/>
      <c r="T2155" s="396"/>
      <c r="V2155"/>
    </row>
    <row r="2156" spans="1:22" hidden="1" x14ac:dyDescent="0.25">
      <c r="A2156" s="31">
        <v>3848</v>
      </c>
      <c r="B2156" s="33" t="s">
        <v>300</v>
      </c>
      <c r="D2156" s="34" t="s">
        <v>301</v>
      </c>
      <c r="E2156" s="35" t="s">
        <v>10</v>
      </c>
      <c r="G2156" s="372" t="e">
        <f>VLOOKUP(N2156,'BANG THAM CHIEU'!C:E,3,0)</f>
        <v>#N/A</v>
      </c>
      <c r="J2156" s="10" t="e">
        <f>VLOOKUP(N2156,'BANG THAM CHIEU'!C:E,2,0)</f>
        <v>#N/A</v>
      </c>
      <c r="L2156" s="594">
        <f t="shared" ref="L2156:L2219" si="36">K2156/23206</f>
        <v>0</v>
      </c>
      <c r="N2156" s="31"/>
      <c r="Q2156" s="122"/>
      <c r="R2156" s="123"/>
      <c r="T2156" s="396"/>
      <c r="V2156"/>
    </row>
    <row r="2157" spans="1:22" hidden="1" x14ac:dyDescent="0.25">
      <c r="A2157" s="31">
        <v>3848</v>
      </c>
      <c r="B2157" s="33" t="s">
        <v>300</v>
      </c>
      <c r="D2157" s="34" t="s">
        <v>301</v>
      </c>
      <c r="E2157" s="35" t="s">
        <v>10</v>
      </c>
      <c r="G2157" s="372" t="e">
        <f>VLOOKUP(N2157,'BANG THAM CHIEU'!C:E,3,0)</f>
        <v>#N/A</v>
      </c>
      <c r="J2157" s="10" t="e">
        <f>VLOOKUP(N2157,'BANG THAM CHIEU'!C:E,2,0)</f>
        <v>#N/A</v>
      </c>
      <c r="L2157" s="594">
        <f t="shared" si="36"/>
        <v>0</v>
      </c>
      <c r="N2157" s="31"/>
      <c r="Q2157" s="122"/>
      <c r="R2157" s="123"/>
      <c r="T2157" s="396"/>
      <c r="V2157"/>
    </row>
    <row r="2158" spans="1:22" hidden="1" x14ac:dyDescent="0.25">
      <c r="A2158" s="31">
        <v>3848</v>
      </c>
      <c r="B2158" s="33" t="s">
        <v>300</v>
      </c>
      <c r="D2158" s="34" t="s">
        <v>301</v>
      </c>
      <c r="E2158" s="35" t="s">
        <v>10</v>
      </c>
      <c r="G2158" s="372" t="e">
        <f>VLOOKUP(N2158,'BANG THAM CHIEU'!C:E,3,0)</f>
        <v>#N/A</v>
      </c>
      <c r="J2158" s="10" t="e">
        <f>VLOOKUP(N2158,'BANG THAM CHIEU'!C:E,2,0)</f>
        <v>#N/A</v>
      </c>
      <c r="L2158" s="594">
        <f t="shared" si="36"/>
        <v>0</v>
      </c>
      <c r="N2158" s="33"/>
      <c r="Q2158" s="122"/>
      <c r="R2158" s="123"/>
      <c r="T2158" s="396"/>
      <c r="V2158"/>
    </row>
    <row r="2159" spans="1:22" hidden="1" x14ac:dyDescent="0.25">
      <c r="A2159" s="31">
        <v>3848</v>
      </c>
      <c r="B2159" s="33" t="s">
        <v>300</v>
      </c>
      <c r="D2159" s="34" t="s">
        <v>301</v>
      </c>
      <c r="E2159" s="35" t="s">
        <v>10</v>
      </c>
      <c r="G2159" s="372" t="e">
        <f>VLOOKUP(N2159,'BANG THAM CHIEU'!C:E,3,0)</f>
        <v>#N/A</v>
      </c>
      <c r="J2159" s="10" t="e">
        <f>VLOOKUP(N2159,'BANG THAM CHIEU'!C:E,2,0)</f>
        <v>#N/A</v>
      </c>
      <c r="L2159" s="594">
        <f t="shared" si="36"/>
        <v>0</v>
      </c>
      <c r="N2159" s="31"/>
      <c r="Q2159" s="122"/>
      <c r="R2159" s="123"/>
      <c r="T2159" s="396"/>
      <c r="V2159"/>
    </row>
    <row r="2160" spans="1:22" hidden="1" x14ac:dyDescent="0.25">
      <c r="A2160" s="31">
        <v>3848</v>
      </c>
      <c r="B2160" s="33" t="s">
        <v>300</v>
      </c>
      <c r="D2160" s="34" t="s">
        <v>301</v>
      </c>
      <c r="E2160" s="35" t="s">
        <v>10</v>
      </c>
      <c r="G2160" s="372" t="e">
        <f>VLOOKUP(N2160,'BANG THAM CHIEU'!C:E,3,0)</f>
        <v>#N/A</v>
      </c>
      <c r="J2160" s="10" t="e">
        <f>VLOOKUP(N2160,'BANG THAM CHIEU'!C:E,2,0)</f>
        <v>#N/A</v>
      </c>
      <c r="L2160" s="594">
        <f t="shared" si="36"/>
        <v>0</v>
      </c>
      <c r="N2160" s="150"/>
      <c r="Q2160" s="122"/>
      <c r="R2160" s="123"/>
      <c r="T2160" s="396"/>
      <c r="V2160"/>
    </row>
    <row r="2161" spans="1:22" hidden="1" x14ac:dyDescent="0.25">
      <c r="A2161" s="31">
        <v>3848</v>
      </c>
      <c r="B2161" s="33" t="s">
        <v>300</v>
      </c>
      <c r="D2161" s="34" t="s">
        <v>301</v>
      </c>
      <c r="E2161" s="35" t="s">
        <v>10</v>
      </c>
      <c r="G2161" s="372" t="e">
        <f>VLOOKUP(N2161,'BANG THAM CHIEU'!C:E,3,0)</f>
        <v>#N/A</v>
      </c>
      <c r="J2161" s="10" t="e">
        <f>VLOOKUP(N2161,'BANG THAM CHIEU'!C:E,2,0)</f>
        <v>#N/A</v>
      </c>
      <c r="L2161" s="594">
        <f t="shared" si="36"/>
        <v>0</v>
      </c>
      <c r="N2161" s="31"/>
      <c r="Q2161" s="122"/>
      <c r="R2161" s="123"/>
      <c r="T2161" s="396"/>
      <c r="V2161"/>
    </row>
    <row r="2162" spans="1:22" ht="18.75" hidden="1" customHeight="1" x14ac:dyDescent="0.25">
      <c r="A2162" s="31">
        <v>3848</v>
      </c>
      <c r="B2162" s="33" t="s">
        <v>300</v>
      </c>
      <c r="D2162" s="34" t="s">
        <v>301</v>
      </c>
      <c r="E2162" s="35" t="s">
        <v>10</v>
      </c>
      <c r="G2162" s="399" t="e">
        <f>VLOOKUP(N2162,'BANG THAM CHIEU'!C:E,3,0)</f>
        <v>#N/A</v>
      </c>
      <c r="J2162" s="10" t="e">
        <f>VLOOKUP(N2162,'BANG THAM CHIEU'!C:E,2,0)</f>
        <v>#N/A</v>
      </c>
      <c r="L2162" s="594">
        <f t="shared" si="36"/>
        <v>0</v>
      </c>
      <c r="N2162" s="338"/>
      <c r="Q2162" s="122"/>
      <c r="R2162" s="123"/>
      <c r="T2162" s="396"/>
      <c r="V2162"/>
    </row>
    <row r="2163" spans="1:22" ht="15.75" hidden="1" x14ac:dyDescent="0.25">
      <c r="A2163" s="31">
        <v>3848</v>
      </c>
      <c r="B2163" s="33" t="s">
        <v>300</v>
      </c>
      <c r="D2163" s="34" t="s">
        <v>301</v>
      </c>
      <c r="E2163" s="35" t="s">
        <v>10</v>
      </c>
      <c r="G2163" s="372" t="e">
        <f>VLOOKUP(N2163,'BANG THAM CHIEU'!C:E,3,0)</f>
        <v>#N/A</v>
      </c>
      <c r="J2163" s="10" t="e">
        <f>VLOOKUP(N2163,'BANG THAM CHIEU'!C:E,2,0)</f>
        <v>#N/A</v>
      </c>
      <c r="L2163" s="594">
        <f t="shared" si="36"/>
        <v>0</v>
      </c>
      <c r="N2163" s="157"/>
      <c r="Q2163" s="122"/>
      <c r="R2163" s="123"/>
      <c r="T2163" s="396"/>
      <c r="V2163"/>
    </row>
    <row r="2164" spans="1:22" hidden="1" x14ac:dyDescent="0.25">
      <c r="A2164" s="31">
        <v>3848</v>
      </c>
      <c r="B2164" s="33" t="s">
        <v>300</v>
      </c>
      <c r="D2164" s="34" t="s">
        <v>301</v>
      </c>
      <c r="E2164" s="35" t="s">
        <v>10</v>
      </c>
      <c r="G2164" s="372" t="e">
        <f>VLOOKUP(N2164,'BANG THAM CHIEU'!C:E,3,0)</f>
        <v>#N/A</v>
      </c>
      <c r="J2164" s="10" t="e">
        <f>VLOOKUP(N2164,'BANG THAM CHIEU'!C:E,2,0)</f>
        <v>#N/A</v>
      </c>
      <c r="L2164" s="594">
        <f t="shared" si="36"/>
        <v>0</v>
      </c>
      <c r="N2164" s="31"/>
      <c r="Q2164" s="122"/>
      <c r="R2164" s="123"/>
      <c r="T2164" s="396"/>
      <c r="V2164"/>
    </row>
    <row r="2165" spans="1:22" hidden="1" x14ac:dyDescent="0.25">
      <c r="A2165" s="31">
        <v>3848</v>
      </c>
      <c r="B2165" s="33" t="s">
        <v>300</v>
      </c>
      <c r="D2165" s="34" t="s">
        <v>301</v>
      </c>
      <c r="E2165" s="35" t="s">
        <v>10</v>
      </c>
      <c r="G2165" s="372" t="e">
        <f>VLOOKUP(N2165,'BANG THAM CHIEU'!C:E,3,0)</f>
        <v>#N/A</v>
      </c>
      <c r="J2165" s="10" t="e">
        <f>VLOOKUP(N2165,'BANG THAM CHIEU'!C:E,2,0)</f>
        <v>#N/A</v>
      </c>
      <c r="L2165" s="594">
        <f t="shared" si="36"/>
        <v>0</v>
      </c>
      <c r="N2165" s="31"/>
      <c r="Q2165" s="122"/>
      <c r="R2165" s="123"/>
      <c r="T2165" s="396"/>
      <c r="V2165"/>
    </row>
    <row r="2166" spans="1:22" hidden="1" x14ac:dyDescent="0.25">
      <c r="A2166" s="31">
        <v>3848</v>
      </c>
      <c r="B2166" s="33" t="s">
        <v>300</v>
      </c>
      <c r="D2166" s="34" t="s">
        <v>301</v>
      </c>
      <c r="E2166" s="35" t="s">
        <v>10</v>
      </c>
      <c r="G2166" s="372" t="e">
        <f>VLOOKUP(N2166,'BANG THAM CHIEU'!C:E,3,0)</f>
        <v>#N/A</v>
      </c>
      <c r="J2166" s="10" t="e">
        <f>VLOOKUP(N2166,'BANG THAM CHIEU'!C:E,2,0)</f>
        <v>#N/A</v>
      </c>
      <c r="L2166" s="594">
        <f t="shared" si="36"/>
        <v>0</v>
      </c>
      <c r="N2166" s="31"/>
      <c r="Q2166" s="122"/>
      <c r="R2166" s="123"/>
      <c r="T2166" s="396"/>
      <c r="V2166"/>
    </row>
    <row r="2167" spans="1:22" hidden="1" x14ac:dyDescent="0.25">
      <c r="A2167" s="31">
        <v>3848</v>
      </c>
      <c r="B2167" s="33" t="s">
        <v>300</v>
      </c>
      <c r="D2167" s="34" t="s">
        <v>301</v>
      </c>
      <c r="E2167" s="35" t="s">
        <v>10</v>
      </c>
      <c r="G2167" s="372" t="e">
        <f>VLOOKUP(N2167,'BANG THAM CHIEU'!C:E,3,0)</f>
        <v>#N/A</v>
      </c>
      <c r="J2167" s="10" t="e">
        <f>VLOOKUP(N2167,'BANG THAM CHIEU'!C:E,2,0)</f>
        <v>#N/A</v>
      </c>
      <c r="L2167" s="594">
        <f t="shared" si="36"/>
        <v>0</v>
      </c>
      <c r="N2167" s="31"/>
      <c r="Q2167" s="122"/>
      <c r="R2167" s="123"/>
      <c r="T2167" s="396"/>
      <c r="V2167"/>
    </row>
    <row r="2168" spans="1:22" hidden="1" x14ac:dyDescent="0.25">
      <c r="A2168" s="31">
        <v>3848</v>
      </c>
      <c r="B2168" s="33" t="s">
        <v>300</v>
      </c>
      <c r="D2168" s="34" t="s">
        <v>301</v>
      </c>
      <c r="E2168" s="35" t="s">
        <v>10</v>
      </c>
      <c r="G2168" s="372" t="e">
        <f>VLOOKUP(N2168,'BANG THAM CHIEU'!C:E,3,0)</f>
        <v>#N/A</v>
      </c>
      <c r="J2168" s="10" t="e">
        <f>VLOOKUP(N2168,'BANG THAM CHIEU'!C:E,2,0)</f>
        <v>#N/A</v>
      </c>
      <c r="L2168" s="594">
        <f t="shared" si="36"/>
        <v>0</v>
      </c>
      <c r="N2168" s="33"/>
      <c r="Q2168" s="122"/>
      <c r="R2168" s="123"/>
      <c r="T2168" s="396"/>
      <c r="V2168"/>
    </row>
    <row r="2169" spans="1:22" hidden="1" x14ac:dyDescent="0.25">
      <c r="A2169" s="31">
        <v>3848</v>
      </c>
      <c r="B2169" s="33" t="s">
        <v>300</v>
      </c>
      <c r="D2169" s="34" t="s">
        <v>301</v>
      </c>
      <c r="E2169" s="35" t="s">
        <v>10</v>
      </c>
      <c r="G2169" s="372" t="e">
        <f>VLOOKUP(N2169,'BANG THAM CHIEU'!C:E,3,0)</f>
        <v>#N/A</v>
      </c>
      <c r="J2169" s="10" t="e">
        <f>VLOOKUP(N2169,'BANG THAM CHIEU'!C:E,2,0)</f>
        <v>#N/A</v>
      </c>
      <c r="L2169" s="594">
        <f t="shared" si="36"/>
        <v>0</v>
      </c>
      <c r="N2169" s="33"/>
      <c r="Q2169" s="122"/>
      <c r="R2169" s="123"/>
      <c r="T2169" s="396"/>
      <c r="V2169"/>
    </row>
    <row r="2170" spans="1:22" ht="15.75" hidden="1" x14ac:dyDescent="0.25">
      <c r="A2170" s="31">
        <v>3848</v>
      </c>
      <c r="B2170" s="33" t="s">
        <v>300</v>
      </c>
      <c r="D2170" s="34" t="s">
        <v>301</v>
      </c>
      <c r="E2170" s="35" t="s">
        <v>10</v>
      </c>
      <c r="G2170" s="372" t="e">
        <f>VLOOKUP(N2170,'BANG THAM CHIEU'!C:E,3,0)</f>
        <v>#N/A</v>
      </c>
      <c r="J2170" s="10" t="e">
        <f>VLOOKUP(N2170,'BANG THAM CHIEU'!C:E,2,0)</f>
        <v>#N/A</v>
      </c>
      <c r="L2170" s="594">
        <f t="shared" si="36"/>
        <v>0</v>
      </c>
      <c r="N2170" s="157"/>
      <c r="Q2170" s="122"/>
      <c r="R2170" s="123"/>
      <c r="T2170" s="396"/>
      <c r="V2170"/>
    </row>
    <row r="2171" spans="1:22" hidden="1" x14ac:dyDescent="0.25">
      <c r="A2171" s="31">
        <v>3848</v>
      </c>
      <c r="B2171" s="33" t="s">
        <v>300</v>
      </c>
      <c r="D2171" s="34" t="s">
        <v>301</v>
      </c>
      <c r="E2171" s="35" t="s">
        <v>10</v>
      </c>
      <c r="G2171" s="372" t="e">
        <f>VLOOKUP(N2171,'BANG THAM CHIEU'!C:E,3,0)</f>
        <v>#N/A</v>
      </c>
      <c r="J2171" s="10" t="e">
        <f>VLOOKUP(N2171,'BANG THAM CHIEU'!C:E,2,0)</f>
        <v>#N/A</v>
      </c>
      <c r="L2171" s="594">
        <f t="shared" si="36"/>
        <v>0</v>
      </c>
      <c r="N2171" s="31"/>
      <c r="Q2171" s="122"/>
      <c r="R2171" s="123"/>
      <c r="T2171" s="396"/>
      <c r="V2171"/>
    </row>
    <row r="2172" spans="1:22" hidden="1" x14ac:dyDescent="0.25">
      <c r="A2172" s="31">
        <v>3848</v>
      </c>
      <c r="B2172" s="33" t="s">
        <v>300</v>
      </c>
      <c r="D2172" s="34" t="s">
        <v>301</v>
      </c>
      <c r="E2172" s="35" t="s">
        <v>10</v>
      </c>
      <c r="G2172" s="372" t="e">
        <f>VLOOKUP(N2172,'BANG THAM CHIEU'!C:E,3,0)</f>
        <v>#N/A</v>
      </c>
      <c r="J2172" s="10" t="e">
        <f>VLOOKUP(N2172,'BANG THAM CHIEU'!C:E,2,0)</f>
        <v>#N/A</v>
      </c>
      <c r="L2172" s="594">
        <f t="shared" si="36"/>
        <v>0</v>
      </c>
      <c r="N2172" s="31"/>
      <c r="Q2172" s="122"/>
      <c r="R2172" s="123"/>
      <c r="T2172" s="396"/>
      <c r="V2172"/>
    </row>
    <row r="2173" spans="1:22" hidden="1" x14ac:dyDescent="0.25">
      <c r="A2173" s="31">
        <v>3848</v>
      </c>
      <c r="B2173" s="33" t="s">
        <v>300</v>
      </c>
      <c r="D2173" s="34" t="s">
        <v>301</v>
      </c>
      <c r="E2173" s="35" t="s">
        <v>10</v>
      </c>
      <c r="G2173" s="372" t="e">
        <f>VLOOKUP(N2173,'BANG THAM CHIEU'!C:E,3,0)</f>
        <v>#N/A</v>
      </c>
      <c r="J2173" s="10" t="e">
        <f>VLOOKUP(N2173,'BANG THAM CHIEU'!C:E,2,0)</f>
        <v>#N/A</v>
      </c>
      <c r="L2173" s="594">
        <f t="shared" si="36"/>
        <v>0</v>
      </c>
      <c r="N2173" s="11"/>
      <c r="Q2173" s="122"/>
      <c r="R2173" s="123"/>
      <c r="T2173" s="396"/>
      <c r="V2173"/>
    </row>
    <row r="2174" spans="1:22" hidden="1" x14ac:dyDescent="0.25">
      <c r="A2174" s="31">
        <v>3848</v>
      </c>
      <c r="B2174" s="33" t="s">
        <v>300</v>
      </c>
      <c r="D2174" s="34" t="s">
        <v>301</v>
      </c>
      <c r="E2174" s="35" t="s">
        <v>10</v>
      </c>
      <c r="G2174" s="372" t="e">
        <f>VLOOKUP(N2174,'BANG THAM CHIEU'!C:E,3,0)</f>
        <v>#N/A</v>
      </c>
      <c r="J2174" s="10" t="e">
        <f>VLOOKUP(N2174,'BANG THAM CHIEU'!C:E,2,0)</f>
        <v>#N/A</v>
      </c>
      <c r="L2174" s="594">
        <f t="shared" si="36"/>
        <v>0</v>
      </c>
      <c r="N2174" s="11"/>
      <c r="Q2174" s="122"/>
      <c r="R2174" s="123"/>
      <c r="T2174" s="396"/>
      <c r="V2174"/>
    </row>
    <row r="2175" spans="1:22" hidden="1" x14ac:dyDescent="0.25">
      <c r="A2175" s="31">
        <v>3848</v>
      </c>
      <c r="B2175" s="33" t="s">
        <v>300</v>
      </c>
      <c r="D2175" s="34" t="s">
        <v>301</v>
      </c>
      <c r="E2175" s="35" t="s">
        <v>10</v>
      </c>
      <c r="G2175" s="372" t="e">
        <f>VLOOKUP(N2175,'BANG THAM CHIEU'!C:E,3,0)</f>
        <v>#N/A</v>
      </c>
      <c r="J2175" s="10" t="e">
        <f>VLOOKUP(N2175,'BANG THAM CHIEU'!C:E,2,0)</f>
        <v>#N/A</v>
      </c>
      <c r="L2175" s="594">
        <f t="shared" si="36"/>
        <v>0</v>
      </c>
      <c r="N2175" s="31"/>
      <c r="Q2175" s="122"/>
      <c r="R2175" s="123"/>
      <c r="T2175" s="396"/>
      <c r="V2175"/>
    </row>
    <row r="2176" spans="1:22" hidden="1" x14ac:dyDescent="0.25">
      <c r="A2176" s="31">
        <v>3848</v>
      </c>
      <c r="B2176" s="33" t="s">
        <v>300</v>
      </c>
      <c r="D2176" s="34" t="s">
        <v>301</v>
      </c>
      <c r="E2176" s="35" t="s">
        <v>10</v>
      </c>
      <c r="G2176" s="372" t="e">
        <f>VLOOKUP(N2176,'BANG THAM CHIEU'!C:E,3,0)</f>
        <v>#N/A</v>
      </c>
      <c r="J2176" s="10" t="e">
        <f>VLOOKUP(N2176,'BANG THAM CHIEU'!C:E,2,0)</f>
        <v>#N/A</v>
      </c>
      <c r="L2176" s="594">
        <f t="shared" si="36"/>
        <v>0</v>
      </c>
      <c r="N2176" s="31"/>
      <c r="Q2176" s="122"/>
      <c r="R2176" s="123"/>
      <c r="T2176" s="396"/>
      <c r="V2176"/>
    </row>
    <row r="2177" spans="1:22" hidden="1" x14ac:dyDescent="0.25">
      <c r="A2177" s="31">
        <v>3848</v>
      </c>
      <c r="B2177" s="33" t="s">
        <v>300</v>
      </c>
      <c r="D2177" s="34" t="s">
        <v>301</v>
      </c>
      <c r="E2177" s="35" t="s">
        <v>10</v>
      </c>
      <c r="G2177" s="372" t="e">
        <f>VLOOKUP(N2177,'BANG THAM CHIEU'!C:E,3,0)</f>
        <v>#N/A</v>
      </c>
      <c r="J2177" s="10" t="e">
        <f>VLOOKUP(N2177,'BANG THAM CHIEU'!C:E,2,0)</f>
        <v>#N/A</v>
      </c>
      <c r="L2177" s="594">
        <f t="shared" si="36"/>
        <v>0</v>
      </c>
      <c r="N2177" s="31"/>
      <c r="Q2177" s="122"/>
      <c r="R2177" s="123"/>
      <c r="T2177" s="396"/>
      <c r="V2177"/>
    </row>
    <row r="2178" spans="1:22" hidden="1" x14ac:dyDescent="0.25">
      <c r="A2178" s="31">
        <v>3848</v>
      </c>
      <c r="B2178" s="33" t="s">
        <v>300</v>
      </c>
      <c r="D2178" s="34" t="s">
        <v>301</v>
      </c>
      <c r="E2178" s="35" t="s">
        <v>10</v>
      </c>
      <c r="G2178" s="372" t="e">
        <f>VLOOKUP(N2178,'BANG THAM CHIEU'!C:E,3,0)</f>
        <v>#N/A</v>
      </c>
      <c r="J2178" s="10" t="e">
        <f>VLOOKUP(N2178,'BANG THAM CHIEU'!C:E,2,0)</f>
        <v>#N/A</v>
      </c>
      <c r="L2178" s="594">
        <f t="shared" si="36"/>
        <v>0</v>
      </c>
      <c r="N2178" s="31"/>
      <c r="Q2178" s="122"/>
      <c r="R2178" s="123"/>
      <c r="T2178" s="396"/>
      <c r="V2178"/>
    </row>
    <row r="2179" spans="1:22" hidden="1" x14ac:dyDescent="0.25">
      <c r="A2179" s="31">
        <v>3848</v>
      </c>
      <c r="B2179" s="33" t="s">
        <v>300</v>
      </c>
      <c r="D2179" s="34" t="s">
        <v>301</v>
      </c>
      <c r="E2179" s="35" t="s">
        <v>10</v>
      </c>
      <c r="G2179" s="372" t="e">
        <f>VLOOKUP(N2179,'BANG THAM CHIEU'!C:E,3,0)</f>
        <v>#N/A</v>
      </c>
      <c r="J2179" s="10" t="e">
        <f>VLOOKUP(N2179,'BANG THAM CHIEU'!C:E,2,0)</f>
        <v>#N/A</v>
      </c>
      <c r="L2179" s="594">
        <f t="shared" si="36"/>
        <v>0</v>
      </c>
      <c r="N2179" s="11"/>
      <c r="Q2179" s="122"/>
      <c r="R2179" s="123"/>
      <c r="T2179" s="396"/>
      <c r="V2179"/>
    </row>
    <row r="2180" spans="1:22" hidden="1" x14ac:dyDescent="0.25">
      <c r="A2180" s="31">
        <v>3848</v>
      </c>
      <c r="B2180" s="33" t="s">
        <v>300</v>
      </c>
      <c r="D2180" s="34" t="s">
        <v>301</v>
      </c>
      <c r="E2180" s="35" t="s">
        <v>10</v>
      </c>
      <c r="G2180" s="372" t="e">
        <f>VLOOKUP(N2180,'BANG THAM CHIEU'!C:E,3,0)</f>
        <v>#N/A</v>
      </c>
      <c r="J2180" s="10" t="e">
        <f>VLOOKUP(N2180,'BANG THAM CHIEU'!C:E,2,0)</f>
        <v>#N/A</v>
      </c>
      <c r="L2180" s="594">
        <f t="shared" si="36"/>
        <v>0</v>
      </c>
      <c r="N2180" s="11"/>
      <c r="Q2180" s="122"/>
      <c r="R2180" s="123"/>
      <c r="T2180" s="396"/>
      <c r="V2180"/>
    </row>
    <row r="2181" spans="1:22" hidden="1" x14ac:dyDescent="0.25">
      <c r="A2181" s="31">
        <v>3848</v>
      </c>
      <c r="B2181" s="33" t="s">
        <v>300</v>
      </c>
      <c r="D2181" s="34" t="s">
        <v>301</v>
      </c>
      <c r="E2181" s="35" t="s">
        <v>10</v>
      </c>
      <c r="G2181" s="372" t="e">
        <f>VLOOKUP(N2181,'BANG THAM CHIEU'!C:E,3,0)</f>
        <v>#N/A</v>
      </c>
      <c r="J2181" s="10" t="e">
        <f>VLOOKUP(N2181,'BANG THAM CHIEU'!C:E,2,0)</f>
        <v>#N/A</v>
      </c>
      <c r="L2181" s="594">
        <f t="shared" si="36"/>
        <v>0</v>
      </c>
      <c r="N2181" s="11"/>
      <c r="Q2181" s="122"/>
      <c r="R2181" s="123"/>
      <c r="T2181" s="396"/>
      <c r="V2181"/>
    </row>
    <row r="2182" spans="1:22" hidden="1" x14ac:dyDescent="0.25">
      <c r="A2182" s="31">
        <v>3848</v>
      </c>
      <c r="B2182" s="33" t="s">
        <v>300</v>
      </c>
      <c r="D2182" s="34" t="s">
        <v>301</v>
      </c>
      <c r="E2182" s="35" t="s">
        <v>10</v>
      </c>
      <c r="G2182" s="372" t="e">
        <f>VLOOKUP(N2182,'BANG THAM CHIEU'!C:E,3,0)</f>
        <v>#N/A</v>
      </c>
      <c r="J2182" s="10" t="e">
        <f>VLOOKUP(N2182,'BANG THAM CHIEU'!C:E,2,0)</f>
        <v>#N/A</v>
      </c>
      <c r="L2182" s="594">
        <f t="shared" si="36"/>
        <v>0</v>
      </c>
      <c r="N2182" s="11"/>
      <c r="Q2182" s="122"/>
      <c r="R2182" s="123"/>
      <c r="T2182" s="396"/>
      <c r="V2182"/>
    </row>
    <row r="2183" spans="1:22" hidden="1" x14ac:dyDescent="0.25">
      <c r="A2183" s="31">
        <v>3848</v>
      </c>
      <c r="B2183" s="33" t="s">
        <v>300</v>
      </c>
      <c r="D2183" s="34" t="s">
        <v>301</v>
      </c>
      <c r="E2183" s="35" t="s">
        <v>10</v>
      </c>
      <c r="G2183" s="372" t="e">
        <f>VLOOKUP(N2183,'BANG THAM CHIEU'!C:E,3,0)</f>
        <v>#N/A</v>
      </c>
      <c r="J2183" s="10" t="e">
        <f>VLOOKUP(N2183,'BANG THAM CHIEU'!C:E,2,0)</f>
        <v>#N/A</v>
      </c>
      <c r="L2183" s="594">
        <f t="shared" si="36"/>
        <v>0</v>
      </c>
      <c r="N2183" s="11"/>
      <c r="Q2183" s="122"/>
      <c r="R2183" s="123"/>
      <c r="T2183" s="396"/>
      <c r="V2183"/>
    </row>
    <row r="2184" spans="1:22" hidden="1" x14ac:dyDescent="0.25">
      <c r="A2184" s="31">
        <v>3848</v>
      </c>
      <c r="B2184" s="33" t="s">
        <v>300</v>
      </c>
      <c r="D2184" s="34" t="s">
        <v>301</v>
      </c>
      <c r="E2184" s="35" t="s">
        <v>10</v>
      </c>
      <c r="G2184" s="399" t="e">
        <f>VLOOKUP(N2184,'BANG THAM CHIEU'!C:E,3,0)</f>
        <v>#N/A</v>
      </c>
      <c r="J2184" s="10" t="e">
        <f>VLOOKUP(N2184,'BANG THAM CHIEU'!C:E,2,0)</f>
        <v>#N/A</v>
      </c>
      <c r="L2184" s="594">
        <f t="shared" si="36"/>
        <v>0</v>
      </c>
      <c r="N2184" s="122"/>
      <c r="Q2184" s="122"/>
      <c r="R2184" s="123"/>
      <c r="T2184" s="396"/>
      <c r="V2184"/>
    </row>
    <row r="2185" spans="1:22" hidden="1" x14ac:dyDescent="0.25">
      <c r="A2185" s="31">
        <v>3848</v>
      </c>
      <c r="B2185" s="33" t="s">
        <v>300</v>
      </c>
      <c r="D2185" s="34" t="s">
        <v>301</v>
      </c>
      <c r="E2185" s="35" t="s">
        <v>10</v>
      </c>
      <c r="G2185" s="372" t="e">
        <f>VLOOKUP(N2185,'BANG THAM CHIEU'!C:E,3,0)</f>
        <v>#N/A</v>
      </c>
      <c r="J2185" s="10" t="e">
        <f>VLOOKUP(N2185,'BANG THAM CHIEU'!C:E,2,0)</f>
        <v>#N/A</v>
      </c>
      <c r="L2185" s="594">
        <f t="shared" si="36"/>
        <v>0</v>
      </c>
      <c r="N2185" s="11"/>
      <c r="Q2185" s="122"/>
      <c r="R2185" s="123"/>
      <c r="T2185" s="396"/>
      <c r="V2185"/>
    </row>
    <row r="2186" spans="1:22" hidden="1" x14ac:dyDescent="0.25">
      <c r="A2186" s="31">
        <v>3848</v>
      </c>
      <c r="B2186" s="33" t="s">
        <v>300</v>
      </c>
      <c r="D2186" s="34" t="s">
        <v>301</v>
      </c>
      <c r="E2186" s="35" t="s">
        <v>10</v>
      </c>
      <c r="G2186" s="372" t="e">
        <f>VLOOKUP(N2186,'BANG THAM CHIEU'!C:E,3,0)</f>
        <v>#N/A</v>
      </c>
      <c r="J2186" s="10" t="e">
        <f>VLOOKUP(N2186,'BANG THAM CHIEU'!C:E,2,0)</f>
        <v>#N/A</v>
      </c>
      <c r="L2186" s="594">
        <f t="shared" si="36"/>
        <v>0</v>
      </c>
      <c r="N2186" s="31"/>
      <c r="Q2186" s="122"/>
      <c r="R2186" s="123"/>
      <c r="T2186" s="396"/>
      <c r="V2186"/>
    </row>
    <row r="2187" spans="1:22" hidden="1" x14ac:dyDescent="0.25">
      <c r="A2187" s="31">
        <v>3848</v>
      </c>
      <c r="B2187" s="33" t="s">
        <v>300</v>
      </c>
      <c r="D2187" s="34" t="s">
        <v>301</v>
      </c>
      <c r="E2187" s="35" t="s">
        <v>10</v>
      </c>
      <c r="G2187" s="372" t="e">
        <f>VLOOKUP(N2187,'BANG THAM CHIEU'!C:E,3,0)</f>
        <v>#N/A</v>
      </c>
      <c r="J2187" s="10" t="e">
        <f>VLOOKUP(N2187,'BANG THAM CHIEU'!C:E,2,0)</f>
        <v>#N/A</v>
      </c>
      <c r="L2187" s="594">
        <f t="shared" si="36"/>
        <v>0</v>
      </c>
      <c r="N2187" s="11"/>
      <c r="Q2187" s="122"/>
      <c r="R2187" s="123"/>
      <c r="T2187" s="396"/>
      <c r="V2187"/>
    </row>
    <row r="2188" spans="1:22" hidden="1" x14ac:dyDescent="0.25">
      <c r="A2188" s="31">
        <v>3848</v>
      </c>
      <c r="B2188" s="33" t="s">
        <v>300</v>
      </c>
      <c r="D2188" s="34" t="s">
        <v>301</v>
      </c>
      <c r="E2188" s="35" t="s">
        <v>10</v>
      </c>
      <c r="G2188" s="372" t="e">
        <f>VLOOKUP(N2188,'BANG THAM CHIEU'!C:E,3,0)</f>
        <v>#N/A</v>
      </c>
      <c r="J2188" s="10" t="e">
        <f>VLOOKUP(N2188,'BANG THAM CHIEU'!C:E,2,0)</f>
        <v>#N/A</v>
      </c>
      <c r="L2188" s="594">
        <f t="shared" si="36"/>
        <v>0</v>
      </c>
      <c r="N2188" s="11"/>
      <c r="Q2188" s="122"/>
      <c r="R2188" s="123"/>
      <c r="T2188" s="396"/>
      <c r="V2188"/>
    </row>
    <row r="2189" spans="1:22" hidden="1" x14ac:dyDescent="0.25">
      <c r="A2189" s="31">
        <v>3848</v>
      </c>
      <c r="B2189" s="33" t="s">
        <v>300</v>
      </c>
      <c r="D2189" s="34" t="s">
        <v>301</v>
      </c>
      <c r="E2189" s="35" t="s">
        <v>10</v>
      </c>
      <c r="G2189" s="372" t="e">
        <f>VLOOKUP(N2189,'BANG THAM CHIEU'!C:E,3,0)</f>
        <v>#N/A</v>
      </c>
      <c r="J2189" s="10" t="e">
        <f>VLOOKUP(N2189,'BANG THAM CHIEU'!C:E,2,0)</f>
        <v>#N/A</v>
      </c>
      <c r="L2189" s="594">
        <f t="shared" si="36"/>
        <v>0</v>
      </c>
      <c r="N2189" s="11"/>
      <c r="Q2189" s="122"/>
      <c r="R2189" s="123"/>
      <c r="T2189" s="396"/>
      <c r="V2189"/>
    </row>
    <row r="2190" spans="1:22" hidden="1" x14ac:dyDescent="0.25">
      <c r="A2190" s="31">
        <v>3848</v>
      </c>
      <c r="B2190" s="33" t="s">
        <v>300</v>
      </c>
      <c r="D2190" s="34" t="s">
        <v>301</v>
      </c>
      <c r="E2190" s="35" t="s">
        <v>10</v>
      </c>
      <c r="G2190" s="372" t="e">
        <f>VLOOKUP(N2190,'BANG THAM CHIEU'!C:E,3,0)</f>
        <v>#N/A</v>
      </c>
      <c r="J2190" s="10" t="e">
        <f>VLOOKUP(N2190,'BANG THAM CHIEU'!C:E,2,0)</f>
        <v>#N/A</v>
      </c>
      <c r="L2190" s="594">
        <f t="shared" si="36"/>
        <v>0</v>
      </c>
      <c r="N2190" s="31"/>
      <c r="Q2190" s="122"/>
      <c r="R2190" s="123"/>
      <c r="T2190" s="396"/>
      <c r="V2190"/>
    </row>
    <row r="2191" spans="1:22" hidden="1" x14ac:dyDescent="0.25">
      <c r="A2191" s="31">
        <v>3848</v>
      </c>
      <c r="B2191" s="33" t="s">
        <v>300</v>
      </c>
      <c r="D2191" s="34" t="s">
        <v>301</v>
      </c>
      <c r="E2191" s="35" t="s">
        <v>10</v>
      </c>
      <c r="G2191" s="372" t="e">
        <f>VLOOKUP(N2191,'BANG THAM CHIEU'!C:E,3,0)</f>
        <v>#N/A</v>
      </c>
      <c r="J2191" s="10" t="e">
        <f>VLOOKUP(N2191,'BANG THAM CHIEU'!C:E,2,0)</f>
        <v>#N/A</v>
      </c>
      <c r="L2191" s="594">
        <f t="shared" si="36"/>
        <v>0</v>
      </c>
      <c r="N2191" s="33"/>
      <c r="Q2191" s="122"/>
      <c r="R2191" s="123"/>
      <c r="T2191" s="396"/>
      <c r="V2191"/>
    </row>
    <row r="2192" spans="1:22" hidden="1" x14ac:dyDescent="0.25">
      <c r="A2192" s="31">
        <v>3848</v>
      </c>
      <c r="B2192" s="33" t="s">
        <v>300</v>
      </c>
      <c r="D2192" s="34" t="s">
        <v>301</v>
      </c>
      <c r="E2192" s="35" t="s">
        <v>10</v>
      </c>
      <c r="G2192" s="372" t="e">
        <f>VLOOKUP(N2192,'BANG THAM CHIEU'!C:E,3,0)</f>
        <v>#N/A</v>
      </c>
      <c r="J2192" s="10" t="e">
        <f>VLOOKUP(N2192,'BANG THAM CHIEU'!C:E,2,0)</f>
        <v>#N/A</v>
      </c>
      <c r="L2192" s="594">
        <f t="shared" si="36"/>
        <v>0</v>
      </c>
      <c r="N2192" s="31"/>
      <c r="Q2192" s="122"/>
      <c r="R2192" s="123"/>
      <c r="T2192" s="396"/>
      <c r="V2192"/>
    </row>
    <row r="2193" spans="1:22" hidden="1" x14ac:dyDescent="0.25">
      <c r="A2193" s="31">
        <v>3848</v>
      </c>
      <c r="B2193" s="33" t="s">
        <v>300</v>
      </c>
      <c r="D2193" s="34" t="s">
        <v>301</v>
      </c>
      <c r="E2193" s="35" t="s">
        <v>10</v>
      </c>
      <c r="G2193" s="372" t="e">
        <f>VLOOKUP(N2193,'BANG THAM CHIEU'!C:E,3,0)</f>
        <v>#N/A</v>
      </c>
      <c r="J2193" s="10" t="e">
        <f>VLOOKUP(N2193,'BANG THAM CHIEU'!C:E,2,0)</f>
        <v>#N/A</v>
      </c>
      <c r="L2193" s="594">
        <f t="shared" si="36"/>
        <v>0</v>
      </c>
      <c r="N2193" s="31"/>
      <c r="Q2193" s="122"/>
      <c r="R2193" s="123"/>
      <c r="T2193" s="396"/>
      <c r="V2193"/>
    </row>
    <row r="2194" spans="1:22" hidden="1" x14ac:dyDescent="0.25">
      <c r="A2194" s="31">
        <v>3848</v>
      </c>
      <c r="B2194" s="33" t="s">
        <v>300</v>
      </c>
      <c r="D2194" s="34" t="s">
        <v>301</v>
      </c>
      <c r="E2194" s="35" t="s">
        <v>10</v>
      </c>
      <c r="G2194" s="372" t="e">
        <f>VLOOKUP(N2194,'BANG THAM CHIEU'!C:E,3,0)</f>
        <v>#N/A</v>
      </c>
      <c r="J2194" s="10" t="e">
        <f>VLOOKUP(N2194,'BANG THAM CHIEU'!C:E,2,0)</f>
        <v>#N/A</v>
      </c>
      <c r="L2194" s="594">
        <f t="shared" si="36"/>
        <v>0</v>
      </c>
      <c r="N2194" s="33"/>
      <c r="Q2194" s="122"/>
      <c r="R2194" s="123"/>
      <c r="T2194" s="396"/>
      <c r="V2194"/>
    </row>
    <row r="2195" spans="1:22" hidden="1" x14ac:dyDescent="0.25">
      <c r="A2195" s="31">
        <v>3848</v>
      </c>
      <c r="B2195" s="33" t="s">
        <v>300</v>
      </c>
      <c r="D2195" s="34" t="s">
        <v>301</v>
      </c>
      <c r="E2195" s="35" t="s">
        <v>10</v>
      </c>
      <c r="G2195" s="372" t="e">
        <f>VLOOKUP(N2195,'BANG THAM CHIEU'!C:E,3,0)</f>
        <v>#N/A</v>
      </c>
      <c r="J2195" s="10" t="e">
        <f>VLOOKUP(N2195,'BANG THAM CHIEU'!C:E,2,0)</f>
        <v>#N/A</v>
      </c>
      <c r="L2195" s="594">
        <f t="shared" si="36"/>
        <v>0</v>
      </c>
      <c r="N2195" s="31"/>
      <c r="Q2195" s="122"/>
      <c r="R2195" s="123"/>
      <c r="T2195" s="396"/>
      <c r="V2195"/>
    </row>
    <row r="2196" spans="1:22" hidden="1" x14ac:dyDescent="0.25">
      <c r="A2196" s="31">
        <v>3848</v>
      </c>
      <c r="B2196" s="33" t="s">
        <v>300</v>
      </c>
      <c r="D2196" s="34" t="s">
        <v>301</v>
      </c>
      <c r="E2196" s="35" t="s">
        <v>10</v>
      </c>
      <c r="G2196" s="372" t="e">
        <f>VLOOKUP(N2196,'BANG THAM CHIEU'!C:E,3,0)</f>
        <v>#N/A</v>
      </c>
      <c r="J2196" s="10" t="e">
        <f>VLOOKUP(N2195,'BANG THAM CHIEU'!C:E,2,0)</f>
        <v>#N/A</v>
      </c>
      <c r="L2196" s="594">
        <f t="shared" si="36"/>
        <v>0</v>
      </c>
      <c r="N2196" s="11"/>
      <c r="Q2196" s="122"/>
      <c r="R2196" s="123"/>
      <c r="T2196" s="396"/>
      <c r="V2196"/>
    </row>
    <row r="2197" spans="1:22" ht="15.75" hidden="1" x14ac:dyDescent="0.25">
      <c r="A2197" s="31">
        <v>3848</v>
      </c>
      <c r="B2197" s="33" t="s">
        <v>300</v>
      </c>
      <c r="D2197" s="34" t="s">
        <v>301</v>
      </c>
      <c r="E2197" s="35" t="s">
        <v>10</v>
      </c>
      <c r="G2197" s="399" t="e">
        <f>VLOOKUP(N2197,'BANG THAM CHIEU'!C:E,3,0)</f>
        <v>#N/A</v>
      </c>
      <c r="J2197" s="10" t="e">
        <f>VLOOKUP(N2197,'BANG THAM CHIEU'!C:E,2,0)</f>
        <v>#N/A</v>
      </c>
      <c r="L2197" s="594">
        <f t="shared" si="36"/>
        <v>0</v>
      </c>
      <c r="N2197" s="157"/>
      <c r="Q2197" s="122"/>
      <c r="R2197" s="123"/>
      <c r="T2197" s="396"/>
      <c r="V2197"/>
    </row>
    <row r="2198" spans="1:22" hidden="1" x14ac:dyDescent="0.25">
      <c r="A2198" s="31">
        <v>3848</v>
      </c>
      <c r="B2198" s="33" t="s">
        <v>300</v>
      </c>
      <c r="D2198" s="34" t="s">
        <v>301</v>
      </c>
      <c r="E2198" s="35" t="s">
        <v>10</v>
      </c>
      <c r="G2198" s="372" t="e">
        <f>VLOOKUP(N2198,'BANG THAM CHIEU'!C:E,3,0)</f>
        <v>#N/A</v>
      </c>
      <c r="J2198" s="10" t="e">
        <f>VLOOKUP(N2198,'BANG THAM CHIEU'!C:E,2,0)</f>
        <v>#N/A</v>
      </c>
      <c r="L2198" s="594">
        <f t="shared" si="36"/>
        <v>0</v>
      </c>
      <c r="N2198" s="33"/>
      <c r="Q2198" s="122"/>
      <c r="R2198" s="123"/>
      <c r="T2198" s="396"/>
      <c r="V2198"/>
    </row>
    <row r="2199" spans="1:22" hidden="1" x14ac:dyDescent="0.25">
      <c r="A2199" s="31">
        <v>3848</v>
      </c>
      <c r="B2199" s="33" t="s">
        <v>300</v>
      </c>
      <c r="D2199" s="34" t="s">
        <v>301</v>
      </c>
      <c r="E2199" s="35" t="s">
        <v>10</v>
      </c>
      <c r="G2199" s="372" t="e">
        <f>VLOOKUP(N2199,'BANG THAM CHIEU'!C:E,3,0)</f>
        <v>#N/A</v>
      </c>
      <c r="J2199" s="10" t="e">
        <f>VLOOKUP(N2199,'BANG THAM CHIEU'!C:E,2,0)</f>
        <v>#N/A</v>
      </c>
      <c r="L2199" s="594">
        <f t="shared" si="36"/>
        <v>0</v>
      </c>
      <c r="N2199" s="33"/>
      <c r="Q2199" s="122"/>
      <c r="R2199" s="123"/>
      <c r="T2199" s="396"/>
      <c r="V2199"/>
    </row>
    <row r="2200" spans="1:22" hidden="1" x14ac:dyDescent="0.25">
      <c r="A2200" s="31">
        <v>3848</v>
      </c>
      <c r="B2200" s="33" t="s">
        <v>300</v>
      </c>
      <c r="D2200" s="34" t="s">
        <v>301</v>
      </c>
      <c r="E2200" s="35" t="s">
        <v>10</v>
      </c>
      <c r="G2200" s="372" t="e">
        <f>VLOOKUP(N2200,'BANG THAM CHIEU'!C:E,3,0)</f>
        <v>#N/A</v>
      </c>
      <c r="J2200" s="10" t="e">
        <f>VLOOKUP(N2200,'BANG THAM CHIEU'!C:E,2,0)</f>
        <v>#N/A</v>
      </c>
      <c r="L2200" s="594">
        <f t="shared" si="36"/>
        <v>0</v>
      </c>
      <c r="N2200" s="33"/>
      <c r="Q2200" s="122"/>
      <c r="R2200" s="123"/>
      <c r="T2200" s="396"/>
      <c r="V2200"/>
    </row>
    <row r="2201" spans="1:22" hidden="1" x14ac:dyDescent="0.25">
      <c r="A2201" s="31">
        <v>3848</v>
      </c>
      <c r="B2201" s="33" t="s">
        <v>300</v>
      </c>
      <c r="D2201" s="34" t="s">
        <v>301</v>
      </c>
      <c r="E2201" s="35" t="s">
        <v>10</v>
      </c>
      <c r="G2201" s="372" t="e">
        <f>VLOOKUP(N2201,'BANG THAM CHIEU'!C:E,3,0)</f>
        <v>#N/A</v>
      </c>
      <c r="J2201" s="10" t="e">
        <f>VLOOKUP(N2201,'BANG THAM CHIEU'!C:E,2,0)</f>
        <v>#N/A</v>
      </c>
      <c r="L2201" s="594">
        <f t="shared" si="36"/>
        <v>0</v>
      </c>
      <c r="N2201" s="31"/>
      <c r="Q2201" s="122"/>
      <c r="R2201" s="123"/>
      <c r="T2201" s="396"/>
      <c r="V2201"/>
    </row>
    <row r="2202" spans="1:22" hidden="1" x14ac:dyDescent="0.25">
      <c r="A2202" s="31">
        <v>3848</v>
      </c>
      <c r="B2202" s="33" t="s">
        <v>300</v>
      </c>
      <c r="D2202" s="34" t="s">
        <v>301</v>
      </c>
      <c r="E2202" s="35" t="s">
        <v>10</v>
      </c>
      <c r="G2202" s="372" t="e">
        <f>VLOOKUP(N2202,'BANG THAM CHIEU'!C:E,3,0)</f>
        <v>#N/A</v>
      </c>
      <c r="J2202" s="10" t="e">
        <f>VLOOKUP(N2202,'BANG THAM CHIEU'!C:E,2,0)</f>
        <v>#N/A</v>
      </c>
      <c r="L2202" s="594">
        <f t="shared" si="36"/>
        <v>0</v>
      </c>
      <c r="N2202" s="31"/>
      <c r="Q2202" s="122"/>
      <c r="R2202" s="123"/>
      <c r="T2202" s="396"/>
      <c r="V2202"/>
    </row>
    <row r="2203" spans="1:22" ht="15.75" hidden="1" x14ac:dyDescent="0.25">
      <c r="A2203" s="31">
        <v>3848</v>
      </c>
      <c r="B2203" s="33" t="s">
        <v>300</v>
      </c>
      <c r="D2203" s="34" t="s">
        <v>301</v>
      </c>
      <c r="E2203" s="35" t="s">
        <v>10</v>
      </c>
      <c r="G2203" s="399" t="e">
        <f>VLOOKUP(N2203,'BANG THAM CHIEU'!C:E,3,0)</f>
        <v>#N/A</v>
      </c>
      <c r="J2203" s="10" t="e">
        <f>VLOOKUP(N2203,'BANG THAM CHIEU'!C:E,2,0)</f>
        <v>#N/A</v>
      </c>
      <c r="L2203" s="594">
        <f t="shared" si="36"/>
        <v>0</v>
      </c>
      <c r="N2203" s="157"/>
      <c r="Q2203" s="122"/>
      <c r="R2203" s="123"/>
      <c r="T2203" s="396"/>
      <c r="V2203"/>
    </row>
    <row r="2204" spans="1:22" ht="15.75" hidden="1" x14ac:dyDescent="0.25">
      <c r="A2204" s="31">
        <v>3848</v>
      </c>
      <c r="B2204" s="33" t="s">
        <v>300</v>
      </c>
      <c r="D2204" s="34" t="s">
        <v>301</v>
      </c>
      <c r="E2204" s="35" t="s">
        <v>10</v>
      </c>
      <c r="G2204" s="399" t="e">
        <f>VLOOKUP(N2204,'BANG THAM CHIEU'!C:E,3,0)</f>
        <v>#N/A</v>
      </c>
      <c r="J2204" s="10" t="e">
        <f>VLOOKUP(N2204,'BANG THAM CHIEU'!C:E,2,0)</f>
        <v>#N/A</v>
      </c>
      <c r="L2204" s="594">
        <f t="shared" si="36"/>
        <v>0</v>
      </c>
      <c r="N2204" s="157"/>
      <c r="Q2204" s="122"/>
      <c r="R2204" s="123"/>
      <c r="T2204" s="396"/>
      <c r="V2204"/>
    </row>
    <row r="2205" spans="1:22" ht="15.75" hidden="1" x14ac:dyDescent="0.25">
      <c r="A2205" s="31">
        <v>3848</v>
      </c>
      <c r="B2205" s="33" t="s">
        <v>300</v>
      </c>
      <c r="D2205" s="34" t="s">
        <v>301</v>
      </c>
      <c r="E2205" s="35" t="s">
        <v>10</v>
      </c>
      <c r="G2205" s="399" t="e">
        <f>VLOOKUP(N2205,'BANG THAM CHIEU'!C:E,3,0)</f>
        <v>#N/A</v>
      </c>
      <c r="J2205" s="10" t="e">
        <f>VLOOKUP(N2205,'BANG THAM CHIEU'!C:E,2,0)</f>
        <v>#N/A</v>
      </c>
      <c r="L2205" s="594">
        <f t="shared" si="36"/>
        <v>0</v>
      </c>
      <c r="N2205" s="157"/>
      <c r="Q2205" s="122"/>
      <c r="R2205" s="123"/>
      <c r="T2205" s="396"/>
      <c r="V2205"/>
    </row>
    <row r="2206" spans="1:22" hidden="1" x14ac:dyDescent="0.25">
      <c r="A2206" s="31">
        <v>3848</v>
      </c>
      <c r="B2206" s="33" t="s">
        <v>300</v>
      </c>
      <c r="D2206" s="34" t="s">
        <v>301</v>
      </c>
      <c r="E2206" s="35" t="s">
        <v>10</v>
      </c>
      <c r="G2206" s="399" t="e">
        <f>VLOOKUP(N2206,'BANG THAM CHIEU'!C:E,3,0)</f>
        <v>#N/A</v>
      </c>
      <c r="J2206" s="10" t="e">
        <f>VLOOKUP(N2206,'BANG THAM CHIEU'!C:E,2,0)</f>
        <v>#N/A</v>
      </c>
      <c r="L2206" s="594">
        <f t="shared" si="36"/>
        <v>0</v>
      </c>
      <c r="N2206" s="31"/>
      <c r="Q2206" s="122"/>
      <c r="R2206" s="123"/>
      <c r="T2206" s="396"/>
      <c r="V2206"/>
    </row>
    <row r="2207" spans="1:22" ht="15.75" hidden="1" x14ac:dyDescent="0.25">
      <c r="A2207" s="31">
        <v>3848</v>
      </c>
      <c r="B2207" s="33" t="s">
        <v>300</v>
      </c>
      <c r="D2207" s="34" t="s">
        <v>301</v>
      </c>
      <c r="E2207" s="35" t="s">
        <v>10</v>
      </c>
      <c r="G2207" s="399" t="e">
        <f>VLOOKUP(N2207,'BANG THAM CHIEU'!C:E,3,0)</f>
        <v>#N/A</v>
      </c>
      <c r="J2207" s="10" t="e">
        <f>VLOOKUP(N2207,'BANG THAM CHIEU'!C:E,2,0)</f>
        <v>#N/A</v>
      </c>
      <c r="L2207" s="594">
        <f t="shared" si="36"/>
        <v>0</v>
      </c>
      <c r="N2207" s="157"/>
      <c r="Q2207" s="122"/>
      <c r="R2207" s="123"/>
      <c r="T2207" s="396"/>
      <c r="V2207"/>
    </row>
    <row r="2208" spans="1:22" ht="15.75" hidden="1" x14ac:dyDescent="0.25">
      <c r="A2208" s="31">
        <v>3848</v>
      </c>
      <c r="B2208" s="33" t="s">
        <v>300</v>
      </c>
      <c r="D2208" s="34" t="s">
        <v>301</v>
      </c>
      <c r="E2208" s="35" t="s">
        <v>10</v>
      </c>
      <c r="G2208" s="399" t="e">
        <f>VLOOKUP(N2208,'BANG THAM CHIEU'!C:E,3,0)</f>
        <v>#N/A</v>
      </c>
      <c r="J2208" s="10" t="e">
        <f>VLOOKUP(N2208,'BANG THAM CHIEU'!C:E,2,0)</f>
        <v>#N/A</v>
      </c>
      <c r="L2208" s="594">
        <f t="shared" si="36"/>
        <v>0</v>
      </c>
      <c r="N2208" s="157"/>
      <c r="Q2208" s="122"/>
      <c r="R2208" s="123"/>
      <c r="T2208" s="396"/>
      <c r="V2208"/>
    </row>
    <row r="2209" spans="1:22" hidden="1" x14ac:dyDescent="0.25">
      <c r="A2209" s="31">
        <v>3848</v>
      </c>
      <c r="B2209" s="33" t="s">
        <v>300</v>
      </c>
      <c r="D2209" s="34" t="s">
        <v>301</v>
      </c>
      <c r="E2209" s="35" t="s">
        <v>10</v>
      </c>
      <c r="G2209" s="399" t="e">
        <f>VLOOKUP(N2209,'BANG THAM CHIEU'!C:E,3,0)</f>
        <v>#N/A</v>
      </c>
      <c r="J2209" s="10" t="e">
        <f>VLOOKUP(N2209,'BANG THAM CHIEU'!C:E,2,0)</f>
        <v>#N/A</v>
      </c>
      <c r="L2209" s="594">
        <f t="shared" si="36"/>
        <v>0</v>
      </c>
      <c r="N2209" s="31"/>
      <c r="Q2209" s="122"/>
      <c r="R2209" s="123"/>
      <c r="T2209" s="396"/>
      <c r="V2209"/>
    </row>
    <row r="2210" spans="1:22" hidden="1" x14ac:dyDescent="0.25">
      <c r="A2210" s="31">
        <v>3848</v>
      </c>
      <c r="B2210" s="33" t="s">
        <v>300</v>
      </c>
      <c r="D2210" s="34" t="s">
        <v>301</v>
      </c>
      <c r="E2210" s="35" t="s">
        <v>10</v>
      </c>
      <c r="G2210" s="399" t="e">
        <f>VLOOKUP(N2210,'BANG THAM CHIEU'!C:E,3,0)</f>
        <v>#N/A</v>
      </c>
      <c r="J2210" s="10" t="e">
        <f>VLOOKUP(N2210,'BANG THAM CHIEU'!C:E,2,0)</f>
        <v>#N/A</v>
      </c>
      <c r="L2210" s="594">
        <f t="shared" si="36"/>
        <v>0</v>
      </c>
      <c r="N2210" s="31"/>
      <c r="Q2210" s="122"/>
      <c r="R2210" s="123"/>
      <c r="T2210" s="396"/>
      <c r="V2210"/>
    </row>
    <row r="2211" spans="1:22" hidden="1" x14ac:dyDescent="0.25">
      <c r="A2211" s="31">
        <v>3848</v>
      </c>
      <c r="B2211" s="33" t="s">
        <v>300</v>
      </c>
      <c r="D2211" s="34" t="s">
        <v>301</v>
      </c>
      <c r="E2211" s="35" t="s">
        <v>10</v>
      </c>
      <c r="G2211" s="399" t="e">
        <f>VLOOKUP(N2211,'BANG THAM CHIEU'!C:E,3,0)</f>
        <v>#N/A</v>
      </c>
      <c r="J2211" s="10" t="e">
        <f>VLOOKUP(N2211,'BANG THAM CHIEU'!C:E,2,0)</f>
        <v>#N/A</v>
      </c>
      <c r="L2211" s="594">
        <f t="shared" si="36"/>
        <v>0</v>
      </c>
      <c r="N2211" s="122"/>
      <c r="Q2211" s="122"/>
      <c r="R2211" s="123"/>
      <c r="T2211" s="396"/>
      <c r="V2211"/>
    </row>
    <row r="2212" spans="1:22" hidden="1" x14ac:dyDescent="0.25">
      <c r="A2212" s="31">
        <v>3848</v>
      </c>
      <c r="B2212" s="33" t="s">
        <v>300</v>
      </c>
      <c r="D2212" s="34" t="s">
        <v>301</v>
      </c>
      <c r="E2212" s="35" t="s">
        <v>10</v>
      </c>
      <c r="G2212" s="399" t="e">
        <f>VLOOKUP(N2212,'BANG THAM CHIEU'!C:E,3,0)</f>
        <v>#N/A</v>
      </c>
      <c r="J2212" s="10" t="e">
        <f>VLOOKUP(N2212,'BANG THAM CHIEU'!C:E,2,0)</f>
        <v>#N/A</v>
      </c>
      <c r="L2212" s="594">
        <f t="shared" si="36"/>
        <v>0</v>
      </c>
      <c r="N2212" s="31"/>
      <c r="Q2212" s="122"/>
      <c r="R2212" s="123"/>
      <c r="T2212" s="396"/>
      <c r="V2212"/>
    </row>
    <row r="2213" spans="1:22" hidden="1" x14ac:dyDescent="0.25">
      <c r="A2213" s="31">
        <v>3848</v>
      </c>
      <c r="B2213" s="33" t="s">
        <v>300</v>
      </c>
      <c r="D2213" s="34" t="s">
        <v>301</v>
      </c>
      <c r="E2213" s="35" t="s">
        <v>10</v>
      </c>
      <c r="G2213" s="399" t="e">
        <f>VLOOKUP(N2213,'BANG THAM CHIEU'!C:E,3,0)</f>
        <v>#N/A</v>
      </c>
      <c r="J2213" s="10" t="e">
        <f>VLOOKUP(N2213,'BANG THAM CHIEU'!C:E,2,0)</f>
        <v>#N/A</v>
      </c>
      <c r="L2213" s="594">
        <f t="shared" si="36"/>
        <v>0</v>
      </c>
      <c r="N2213" s="31"/>
      <c r="Q2213" s="122"/>
      <c r="R2213" s="123"/>
      <c r="T2213" s="396"/>
      <c r="V2213"/>
    </row>
    <row r="2214" spans="1:22" hidden="1" x14ac:dyDescent="0.25">
      <c r="A2214" s="31">
        <v>3848</v>
      </c>
      <c r="B2214" s="33" t="s">
        <v>300</v>
      </c>
      <c r="D2214" s="34" t="s">
        <v>301</v>
      </c>
      <c r="E2214" s="35" t="s">
        <v>10</v>
      </c>
      <c r="G2214" s="399" t="e">
        <f>VLOOKUP(N2214,'BANG THAM CHIEU'!C:E,3,0)</f>
        <v>#N/A</v>
      </c>
      <c r="J2214" s="10" t="e">
        <f>VLOOKUP(N2214,'BANG THAM CHIEU'!C:E,2,0)</f>
        <v>#N/A</v>
      </c>
      <c r="L2214" s="594">
        <f t="shared" si="36"/>
        <v>0</v>
      </c>
      <c r="N2214" s="31"/>
      <c r="Q2214" s="122"/>
      <c r="R2214" s="123"/>
      <c r="T2214" s="396"/>
      <c r="V2214"/>
    </row>
    <row r="2215" spans="1:22" hidden="1" x14ac:dyDescent="0.25">
      <c r="A2215" s="31">
        <v>3848</v>
      </c>
      <c r="B2215" s="33" t="s">
        <v>300</v>
      </c>
      <c r="D2215" s="34" t="s">
        <v>301</v>
      </c>
      <c r="E2215" s="35" t="s">
        <v>10</v>
      </c>
      <c r="G2215" s="399" t="e">
        <f>VLOOKUP(N2215,'BANG THAM CHIEU'!C:E,3,0)</f>
        <v>#N/A</v>
      </c>
      <c r="J2215" s="10" t="e">
        <f>VLOOKUP(N2215,'BANG THAM CHIEU'!C:E,2,0)</f>
        <v>#N/A</v>
      </c>
      <c r="L2215" s="594">
        <f t="shared" si="36"/>
        <v>0</v>
      </c>
      <c r="N2215" s="31"/>
      <c r="Q2215" s="122"/>
      <c r="R2215" s="123"/>
      <c r="T2215" s="396"/>
      <c r="V2215"/>
    </row>
    <row r="2216" spans="1:22" hidden="1" x14ac:dyDescent="0.25">
      <c r="A2216" s="31">
        <v>3848</v>
      </c>
      <c r="B2216" s="33" t="s">
        <v>300</v>
      </c>
      <c r="D2216" s="34" t="s">
        <v>301</v>
      </c>
      <c r="E2216" s="35" t="s">
        <v>10</v>
      </c>
      <c r="G2216" s="399" t="e">
        <f>VLOOKUP(N2216,'BANG THAM CHIEU'!C:E,3,0)</f>
        <v>#N/A</v>
      </c>
      <c r="J2216" s="10" t="e">
        <f>VLOOKUP(N2216,'BANG THAM CHIEU'!C:E,2,0)</f>
        <v>#N/A</v>
      </c>
      <c r="L2216" s="594">
        <f t="shared" si="36"/>
        <v>0</v>
      </c>
      <c r="N2216" s="31"/>
      <c r="Q2216" s="122"/>
      <c r="R2216" s="123"/>
      <c r="T2216" s="396"/>
      <c r="V2216"/>
    </row>
    <row r="2217" spans="1:22" hidden="1" x14ac:dyDescent="0.25">
      <c r="A2217" s="31">
        <v>3848</v>
      </c>
      <c r="B2217" s="33" t="s">
        <v>300</v>
      </c>
      <c r="D2217" s="34" t="s">
        <v>301</v>
      </c>
      <c r="E2217" s="35" t="s">
        <v>10</v>
      </c>
      <c r="G2217" s="399" t="e">
        <f>VLOOKUP(N2217,'BANG THAM CHIEU'!C:E,3,0)</f>
        <v>#N/A</v>
      </c>
      <c r="J2217" s="10" t="e">
        <f>VLOOKUP(N2217,'BANG THAM CHIEU'!C:E,2,0)</f>
        <v>#N/A</v>
      </c>
      <c r="L2217" s="594">
        <f t="shared" si="36"/>
        <v>0</v>
      </c>
      <c r="N2217" s="11"/>
      <c r="Q2217" s="122"/>
      <c r="R2217" s="123"/>
      <c r="T2217" s="396"/>
      <c r="V2217"/>
    </row>
    <row r="2218" spans="1:22" hidden="1" x14ac:dyDescent="0.25">
      <c r="A2218" s="31">
        <v>3848</v>
      </c>
      <c r="B2218" s="33" t="s">
        <v>300</v>
      </c>
      <c r="D2218" s="34" t="s">
        <v>301</v>
      </c>
      <c r="E2218" s="35" t="s">
        <v>10</v>
      </c>
      <c r="G2218" s="399" t="e">
        <f>VLOOKUP(N2218,'BANG THAM CHIEU'!C:E,3,0)</f>
        <v>#N/A</v>
      </c>
      <c r="J2218" s="10" t="e">
        <f>VLOOKUP(N2218,'BANG THAM CHIEU'!C:E,2,0)</f>
        <v>#N/A</v>
      </c>
      <c r="L2218" s="594">
        <f t="shared" si="36"/>
        <v>0</v>
      </c>
      <c r="N2218" s="31"/>
      <c r="Q2218" s="122"/>
      <c r="R2218" s="123"/>
      <c r="T2218" s="396"/>
      <c r="V2218"/>
    </row>
    <row r="2219" spans="1:22" hidden="1" x14ac:dyDescent="0.25">
      <c r="A2219" s="31">
        <v>3848</v>
      </c>
      <c r="B2219" s="33" t="s">
        <v>300</v>
      </c>
      <c r="D2219" s="34" t="s">
        <v>301</v>
      </c>
      <c r="E2219" s="35" t="s">
        <v>10</v>
      </c>
      <c r="G2219" s="399" t="e">
        <f>VLOOKUP(N2219,'BANG THAM CHIEU'!C:E,3,0)</f>
        <v>#N/A</v>
      </c>
      <c r="J2219" s="10" t="e">
        <f>VLOOKUP(N2219,'BANG THAM CHIEU'!C:E,2,0)</f>
        <v>#N/A</v>
      </c>
      <c r="L2219" s="594">
        <f t="shared" si="36"/>
        <v>0</v>
      </c>
      <c r="N2219" s="33"/>
      <c r="Q2219" s="122"/>
      <c r="R2219" s="123"/>
      <c r="T2219" s="396"/>
      <c r="V2219"/>
    </row>
    <row r="2220" spans="1:22" ht="15.75" hidden="1" x14ac:dyDescent="0.25">
      <c r="A2220" s="31">
        <v>3848</v>
      </c>
      <c r="B2220" s="33" t="s">
        <v>300</v>
      </c>
      <c r="D2220" s="34" t="s">
        <v>301</v>
      </c>
      <c r="E2220" s="35" t="s">
        <v>10</v>
      </c>
      <c r="G2220" s="399" t="e">
        <f>VLOOKUP(N2220,'BANG THAM CHIEU'!C:E,3,0)</f>
        <v>#N/A</v>
      </c>
      <c r="J2220" s="10" t="e">
        <f>VLOOKUP(N2220,'BANG THAM CHIEU'!C:E,2,0)</f>
        <v>#N/A</v>
      </c>
      <c r="L2220" s="594">
        <f t="shared" ref="L2220:L2283" si="37">K2220/23206</f>
        <v>0</v>
      </c>
      <c r="N2220" s="157"/>
      <c r="Q2220" s="122"/>
      <c r="R2220" s="123"/>
      <c r="T2220" s="396"/>
      <c r="V2220"/>
    </row>
    <row r="2221" spans="1:22" hidden="1" x14ac:dyDescent="0.25">
      <c r="A2221" s="31">
        <v>3848</v>
      </c>
      <c r="B2221" s="33" t="s">
        <v>300</v>
      </c>
      <c r="D2221" s="34" t="s">
        <v>301</v>
      </c>
      <c r="E2221" s="35" t="s">
        <v>10</v>
      </c>
      <c r="G2221" s="399" t="e">
        <f>VLOOKUP(N2221,'BANG THAM CHIEU'!C:E,3,0)</f>
        <v>#N/A</v>
      </c>
      <c r="J2221" s="10" t="e">
        <f>VLOOKUP(N2221,'BANG THAM CHIEU'!C:E,2,0)</f>
        <v>#N/A</v>
      </c>
      <c r="L2221" s="594">
        <f t="shared" si="37"/>
        <v>0</v>
      </c>
      <c r="N2221" s="11"/>
      <c r="Q2221" s="122"/>
      <c r="R2221" s="123"/>
      <c r="T2221" s="396"/>
      <c r="V2221"/>
    </row>
    <row r="2222" spans="1:22" hidden="1" x14ac:dyDescent="0.25">
      <c r="A2222" s="31">
        <v>3848</v>
      </c>
      <c r="B2222" s="33" t="s">
        <v>300</v>
      </c>
      <c r="D2222" s="34" t="s">
        <v>301</v>
      </c>
      <c r="E2222" s="35" t="s">
        <v>10</v>
      </c>
      <c r="F2222" s="54">
        <v>1</v>
      </c>
      <c r="G2222" s="372" t="e">
        <f>VLOOKUP(N2222,'BANG THAM CHIEU'!C:E,3,0)</f>
        <v>#N/A</v>
      </c>
      <c r="J2222" s="10" t="e">
        <f>VLOOKUP(N2222,'BANG THAM CHIEU'!C:E,2,0)</f>
        <v>#N/A</v>
      </c>
      <c r="L2222" s="594">
        <f t="shared" si="37"/>
        <v>0</v>
      </c>
      <c r="N2222" s="31"/>
      <c r="Q2222" s="122"/>
      <c r="R2222" s="123"/>
      <c r="T2222" s="396"/>
      <c r="V2222"/>
    </row>
    <row r="2223" spans="1:22" hidden="1" x14ac:dyDescent="0.25">
      <c r="A2223" s="31">
        <v>3848</v>
      </c>
      <c r="B2223" s="33" t="s">
        <v>300</v>
      </c>
      <c r="D2223" s="34" t="s">
        <v>301</v>
      </c>
      <c r="E2223" s="35" t="s">
        <v>10</v>
      </c>
      <c r="F2223" s="54">
        <v>2</v>
      </c>
      <c r="G2223" s="372" t="e">
        <f>VLOOKUP(N2223,'BANG THAM CHIEU'!C:E,3,0)</f>
        <v>#N/A</v>
      </c>
      <c r="J2223" s="10" t="e">
        <f>VLOOKUP(N2223,'BANG THAM CHIEU'!C:E,2,0)</f>
        <v>#N/A</v>
      </c>
      <c r="L2223" s="594">
        <f t="shared" si="37"/>
        <v>0</v>
      </c>
      <c r="N2223" s="31"/>
      <c r="Q2223" s="122"/>
      <c r="R2223" s="123"/>
      <c r="T2223" s="396"/>
      <c r="V2223"/>
    </row>
    <row r="2224" spans="1:22" hidden="1" x14ac:dyDescent="0.25">
      <c r="A2224" s="31">
        <v>3848</v>
      </c>
      <c r="B2224" s="33" t="s">
        <v>300</v>
      </c>
      <c r="D2224" s="34" t="s">
        <v>301</v>
      </c>
      <c r="E2224" s="35" t="s">
        <v>10</v>
      </c>
      <c r="F2224" s="54">
        <v>3</v>
      </c>
      <c r="G2224" s="372" t="e">
        <f>VLOOKUP(N2224,'BANG THAM CHIEU'!C:E,3,0)</f>
        <v>#N/A</v>
      </c>
      <c r="J2224" s="10" t="e">
        <f>VLOOKUP(N2224,'BANG THAM CHIEU'!C:E,2,0)</f>
        <v>#N/A</v>
      </c>
      <c r="L2224" s="594">
        <f t="shared" si="37"/>
        <v>0</v>
      </c>
      <c r="N2224" s="31"/>
      <c r="Q2224" s="122"/>
      <c r="R2224" s="123"/>
      <c r="T2224" s="396"/>
      <c r="V2224"/>
    </row>
    <row r="2225" spans="1:22" hidden="1" x14ac:dyDescent="0.25">
      <c r="A2225" s="31">
        <v>3848</v>
      </c>
      <c r="B2225" s="33" t="s">
        <v>300</v>
      </c>
      <c r="D2225" s="34" t="s">
        <v>301</v>
      </c>
      <c r="E2225" s="35" t="s">
        <v>10</v>
      </c>
      <c r="F2225" s="54">
        <v>4</v>
      </c>
      <c r="G2225" s="372" t="e">
        <f>VLOOKUP(N2225,'BANG THAM CHIEU'!C:E,3,0)</f>
        <v>#N/A</v>
      </c>
      <c r="J2225" s="10" t="e">
        <f>VLOOKUP(N2225,'BANG THAM CHIEU'!C:E,2,0)</f>
        <v>#N/A</v>
      </c>
      <c r="L2225" s="594">
        <f t="shared" si="37"/>
        <v>0</v>
      </c>
      <c r="N2225" s="31"/>
      <c r="Q2225" s="122"/>
      <c r="R2225" s="123"/>
      <c r="T2225" s="396"/>
      <c r="V2225"/>
    </row>
    <row r="2226" spans="1:22" hidden="1" x14ac:dyDescent="0.25">
      <c r="A2226" s="31">
        <v>3848</v>
      </c>
      <c r="B2226" s="33" t="s">
        <v>300</v>
      </c>
      <c r="D2226" s="34" t="s">
        <v>301</v>
      </c>
      <c r="E2226" s="35" t="s">
        <v>10</v>
      </c>
      <c r="F2226" s="54">
        <v>5</v>
      </c>
      <c r="G2226" s="372" t="e">
        <f>VLOOKUP(N2226,'BANG THAM CHIEU'!C:E,3,0)</f>
        <v>#N/A</v>
      </c>
      <c r="J2226" s="10" t="e">
        <f>VLOOKUP(N2226,'BANG THAM CHIEU'!C:E,2,0)</f>
        <v>#N/A</v>
      </c>
      <c r="L2226" s="594">
        <f t="shared" si="37"/>
        <v>0</v>
      </c>
      <c r="N2226" s="31"/>
      <c r="Q2226" s="122"/>
      <c r="R2226" s="123"/>
      <c r="T2226" s="396"/>
      <c r="V2226"/>
    </row>
    <row r="2227" spans="1:22" hidden="1" x14ac:dyDescent="0.25">
      <c r="A2227" s="31">
        <v>3848</v>
      </c>
      <c r="B2227" s="33" t="s">
        <v>300</v>
      </c>
      <c r="D2227" s="34" t="s">
        <v>301</v>
      </c>
      <c r="E2227" s="35" t="s">
        <v>10</v>
      </c>
      <c r="F2227" s="54">
        <v>6</v>
      </c>
      <c r="G2227" s="372" t="e">
        <f>VLOOKUP(N2227,'BANG THAM CHIEU'!C:E,3,0)</f>
        <v>#N/A</v>
      </c>
      <c r="J2227" s="10" t="e">
        <f>VLOOKUP(N2227,'BANG THAM CHIEU'!C:E,2,0)</f>
        <v>#N/A</v>
      </c>
      <c r="L2227" s="594">
        <f t="shared" si="37"/>
        <v>0</v>
      </c>
      <c r="N2227" s="31"/>
      <c r="Q2227" s="122"/>
      <c r="R2227" s="123"/>
      <c r="T2227" s="396"/>
      <c r="V2227"/>
    </row>
    <row r="2228" spans="1:22" hidden="1" x14ac:dyDescent="0.25">
      <c r="A2228" s="31">
        <v>3848</v>
      </c>
      <c r="B2228" s="33" t="s">
        <v>300</v>
      </c>
      <c r="D2228" s="34" t="s">
        <v>301</v>
      </c>
      <c r="E2228" s="35" t="s">
        <v>10</v>
      </c>
      <c r="F2228" s="54">
        <v>7</v>
      </c>
      <c r="G2228" s="372" t="e">
        <f>VLOOKUP(N2228,'BANG THAM CHIEU'!C:E,3,0)</f>
        <v>#N/A</v>
      </c>
      <c r="J2228" s="10" t="e">
        <f>VLOOKUP(N2228,'BANG THAM CHIEU'!C:E,2,0)</f>
        <v>#N/A</v>
      </c>
      <c r="L2228" s="594">
        <f t="shared" si="37"/>
        <v>0</v>
      </c>
      <c r="N2228" s="31"/>
      <c r="Q2228" s="122"/>
      <c r="R2228" s="123"/>
      <c r="T2228" s="396"/>
      <c r="V2228"/>
    </row>
    <row r="2229" spans="1:22" hidden="1" x14ac:dyDescent="0.25">
      <c r="A2229" s="31">
        <v>3848</v>
      </c>
      <c r="B2229" s="33" t="s">
        <v>300</v>
      </c>
      <c r="D2229" s="34" t="s">
        <v>301</v>
      </c>
      <c r="E2229" s="35" t="s">
        <v>10</v>
      </c>
      <c r="F2229" s="54">
        <v>8</v>
      </c>
      <c r="G2229" s="372" t="e">
        <f>VLOOKUP(N2229,'BANG THAM CHIEU'!C:E,3,0)</f>
        <v>#N/A</v>
      </c>
      <c r="J2229" s="10" t="e">
        <f>VLOOKUP(N2229,'BANG THAM CHIEU'!C:E,2,0)</f>
        <v>#N/A</v>
      </c>
      <c r="L2229" s="594">
        <f t="shared" si="37"/>
        <v>0</v>
      </c>
      <c r="N2229" s="11"/>
      <c r="Q2229" s="122"/>
      <c r="R2229" s="123"/>
      <c r="T2229" s="396"/>
      <c r="V2229"/>
    </row>
    <row r="2230" spans="1:22" hidden="1" x14ac:dyDescent="0.25">
      <c r="A2230" s="31">
        <v>3848</v>
      </c>
      <c r="B2230" s="33" t="s">
        <v>300</v>
      </c>
      <c r="D2230" s="34" t="s">
        <v>301</v>
      </c>
      <c r="E2230" s="35" t="s">
        <v>10</v>
      </c>
      <c r="F2230" s="54">
        <v>9</v>
      </c>
      <c r="G2230" s="372" t="e">
        <f>VLOOKUP(N2230,'BANG THAM CHIEU'!C:E,3,0)</f>
        <v>#N/A</v>
      </c>
      <c r="J2230" s="10" t="e">
        <f>VLOOKUP(N2230,'BANG THAM CHIEU'!C:E,2,0)</f>
        <v>#N/A</v>
      </c>
      <c r="L2230" s="594">
        <f t="shared" si="37"/>
        <v>0</v>
      </c>
      <c r="N2230" s="11"/>
      <c r="Q2230" s="122"/>
      <c r="R2230" s="123"/>
      <c r="T2230" s="396"/>
      <c r="V2230"/>
    </row>
    <row r="2231" spans="1:22" hidden="1" x14ac:dyDescent="0.25">
      <c r="A2231" s="31">
        <v>3848</v>
      </c>
      <c r="B2231" s="33" t="s">
        <v>300</v>
      </c>
      <c r="D2231" s="34" t="s">
        <v>301</v>
      </c>
      <c r="E2231" s="35" t="s">
        <v>10</v>
      </c>
      <c r="F2231" s="54">
        <v>10</v>
      </c>
      <c r="G2231" s="372" t="e">
        <f>VLOOKUP(N2231,'BANG THAM CHIEU'!C:E,3,0)</f>
        <v>#N/A</v>
      </c>
      <c r="J2231" s="10" t="e">
        <f>VLOOKUP(N2231,'BANG THAM CHIEU'!C:E,2,0)</f>
        <v>#N/A</v>
      </c>
      <c r="L2231" s="594">
        <f t="shared" si="37"/>
        <v>0</v>
      </c>
      <c r="N2231" s="11"/>
      <c r="Q2231" s="122"/>
      <c r="R2231" s="123"/>
      <c r="T2231" s="396"/>
      <c r="V2231"/>
    </row>
    <row r="2232" spans="1:22" hidden="1" x14ac:dyDescent="0.25">
      <c r="A2232" s="31">
        <v>3848</v>
      </c>
      <c r="B2232" s="33" t="s">
        <v>300</v>
      </c>
      <c r="D2232" s="34" t="s">
        <v>301</v>
      </c>
      <c r="E2232" s="35" t="s">
        <v>10</v>
      </c>
      <c r="F2232" s="54">
        <v>11</v>
      </c>
      <c r="G2232" s="372" t="e">
        <f>VLOOKUP(N2232,'BANG THAM CHIEU'!C:E,3,0)</f>
        <v>#N/A</v>
      </c>
      <c r="J2232" s="10" t="e">
        <f>VLOOKUP(N2232,'BANG THAM CHIEU'!C:E,2,0)</f>
        <v>#N/A</v>
      </c>
      <c r="L2232" s="594">
        <f t="shared" si="37"/>
        <v>0</v>
      </c>
      <c r="N2232" s="31"/>
      <c r="Q2232" s="122"/>
      <c r="R2232" s="123"/>
      <c r="T2232" s="396"/>
      <c r="V2232"/>
    </row>
    <row r="2233" spans="1:22" ht="75.75" hidden="1" customHeight="1" x14ac:dyDescent="0.25">
      <c r="A2233" s="31">
        <v>3848</v>
      </c>
      <c r="B2233" s="33" t="s">
        <v>300</v>
      </c>
      <c r="D2233" s="34" t="s">
        <v>301</v>
      </c>
      <c r="E2233" s="35" t="s">
        <v>10</v>
      </c>
      <c r="F2233" s="54">
        <v>12</v>
      </c>
      <c r="G2233" s="372" t="e">
        <f>VLOOKUP(N2233,'BANG THAM CHIEU'!C:E,3,0)</f>
        <v>#N/A</v>
      </c>
      <c r="J2233" s="10" t="e">
        <f>VLOOKUP(N2233,'BANG THAM CHIEU'!C:E,2,0)</f>
        <v>#N/A</v>
      </c>
      <c r="L2233" s="594">
        <f t="shared" si="37"/>
        <v>0</v>
      </c>
      <c r="N2233" s="171"/>
      <c r="Q2233" s="122"/>
      <c r="R2233" s="123"/>
      <c r="T2233" s="396"/>
      <c r="V2233"/>
    </row>
    <row r="2234" spans="1:22" hidden="1" x14ac:dyDescent="0.25">
      <c r="A2234" s="31">
        <v>3848</v>
      </c>
      <c r="B2234" s="33" t="s">
        <v>300</v>
      </c>
      <c r="D2234" s="34" t="s">
        <v>301</v>
      </c>
      <c r="E2234" s="35" t="s">
        <v>10</v>
      </c>
      <c r="F2234" s="54">
        <v>13</v>
      </c>
      <c r="G2234" s="372" t="e">
        <f>VLOOKUP(N2234,'BANG THAM CHIEU'!C:E,3,0)</f>
        <v>#N/A</v>
      </c>
      <c r="J2234" s="10" t="e">
        <f>VLOOKUP(N2234,'BANG THAM CHIEU'!C:E,2,0)</f>
        <v>#N/A</v>
      </c>
      <c r="L2234" s="594">
        <f t="shared" si="37"/>
        <v>0</v>
      </c>
      <c r="N2234" s="31"/>
      <c r="Q2234" s="122"/>
      <c r="R2234" s="123"/>
      <c r="T2234" s="396"/>
      <c r="V2234"/>
    </row>
    <row r="2235" spans="1:22" hidden="1" x14ac:dyDescent="0.25">
      <c r="A2235" s="31">
        <v>3848</v>
      </c>
      <c r="B2235" s="33" t="s">
        <v>300</v>
      </c>
      <c r="D2235" s="34" t="s">
        <v>301</v>
      </c>
      <c r="E2235" s="35" t="s">
        <v>10</v>
      </c>
      <c r="F2235" s="54">
        <v>14</v>
      </c>
      <c r="G2235" s="372" t="e">
        <f>VLOOKUP(N2235,'BANG THAM CHIEU'!C:E,3,0)</f>
        <v>#N/A</v>
      </c>
      <c r="J2235" s="10" t="e">
        <f>VLOOKUP(N2235,'BANG THAM CHIEU'!C:E,2,0)</f>
        <v>#N/A</v>
      </c>
      <c r="L2235" s="594">
        <f t="shared" si="37"/>
        <v>0</v>
      </c>
      <c r="N2235" s="31"/>
      <c r="Q2235" s="122"/>
      <c r="R2235" s="123"/>
      <c r="T2235" s="396"/>
      <c r="V2235"/>
    </row>
    <row r="2236" spans="1:22" hidden="1" x14ac:dyDescent="0.25">
      <c r="A2236" s="31">
        <v>3848</v>
      </c>
      <c r="B2236" s="33" t="s">
        <v>300</v>
      </c>
      <c r="D2236" s="34" t="s">
        <v>301</v>
      </c>
      <c r="E2236" s="35" t="s">
        <v>10</v>
      </c>
      <c r="F2236" s="54">
        <v>15</v>
      </c>
      <c r="G2236" s="372" t="e">
        <f>VLOOKUP(N2236,'BANG THAM CHIEU'!C:E,3,0)</f>
        <v>#N/A</v>
      </c>
      <c r="J2236" s="10" t="e">
        <f>VLOOKUP(N2236,'BANG THAM CHIEU'!C:E,2,0)</f>
        <v>#N/A</v>
      </c>
      <c r="L2236" s="594">
        <f t="shared" si="37"/>
        <v>0</v>
      </c>
      <c r="N2236" s="31"/>
      <c r="Q2236" s="122"/>
      <c r="R2236" s="123"/>
      <c r="T2236" s="396"/>
      <c r="V2236"/>
    </row>
    <row r="2237" spans="1:22" hidden="1" x14ac:dyDescent="0.25">
      <c r="A2237" s="31">
        <v>3848</v>
      </c>
      <c r="B2237" s="33" t="s">
        <v>300</v>
      </c>
      <c r="D2237" s="34" t="s">
        <v>301</v>
      </c>
      <c r="E2237" s="35" t="s">
        <v>10</v>
      </c>
      <c r="F2237" s="54">
        <v>16</v>
      </c>
      <c r="G2237" s="372" t="e">
        <f>VLOOKUP(N2237,'BANG THAM CHIEU'!C:E,3,0)</f>
        <v>#N/A</v>
      </c>
      <c r="J2237" s="10" t="e">
        <f>VLOOKUP(N2237,'BANG THAM CHIEU'!C:E,2,0)</f>
        <v>#N/A</v>
      </c>
      <c r="L2237" s="594">
        <f t="shared" si="37"/>
        <v>0</v>
      </c>
      <c r="N2237" s="11"/>
      <c r="Q2237" s="122"/>
      <c r="R2237" s="123"/>
      <c r="T2237" s="396"/>
      <c r="V2237"/>
    </row>
    <row r="2238" spans="1:22" hidden="1" x14ac:dyDescent="0.25">
      <c r="A2238" s="31">
        <v>3848</v>
      </c>
      <c r="B2238" s="33" t="s">
        <v>300</v>
      </c>
      <c r="D2238" s="34" t="s">
        <v>301</v>
      </c>
      <c r="E2238" s="35" t="s">
        <v>10</v>
      </c>
      <c r="F2238" s="54">
        <v>17</v>
      </c>
      <c r="G2238" s="372" t="e">
        <f>VLOOKUP(N2238,'BANG THAM CHIEU'!C:E,3,0)</f>
        <v>#N/A</v>
      </c>
      <c r="J2238" s="10" t="e">
        <f>VLOOKUP(N2238,'BANG THAM CHIEU'!C:E,2,0)</f>
        <v>#N/A</v>
      </c>
      <c r="L2238" s="594">
        <f t="shared" si="37"/>
        <v>0</v>
      </c>
      <c r="N2238" s="11"/>
      <c r="Q2238" s="122"/>
      <c r="R2238" s="123"/>
      <c r="T2238" s="396"/>
      <c r="V2238"/>
    </row>
    <row r="2239" spans="1:22" hidden="1" x14ac:dyDescent="0.25">
      <c r="A2239" s="31">
        <v>3848</v>
      </c>
      <c r="B2239" s="33" t="s">
        <v>300</v>
      </c>
      <c r="D2239" s="34" t="s">
        <v>301</v>
      </c>
      <c r="E2239" s="35" t="s">
        <v>10</v>
      </c>
      <c r="F2239" s="54">
        <v>18</v>
      </c>
      <c r="G2239" s="372" t="e">
        <f>VLOOKUP(N2239,'BANG THAM CHIEU'!C:E,3,0)</f>
        <v>#N/A</v>
      </c>
      <c r="J2239" s="10" t="e">
        <f>VLOOKUP(N2239,'BANG THAM CHIEU'!C:E,2,0)</f>
        <v>#N/A</v>
      </c>
      <c r="L2239" s="594">
        <f t="shared" si="37"/>
        <v>0</v>
      </c>
      <c r="N2239" s="31"/>
      <c r="Q2239" s="122"/>
      <c r="R2239" s="123"/>
      <c r="T2239" s="396"/>
      <c r="V2239"/>
    </row>
    <row r="2240" spans="1:22" hidden="1" x14ac:dyDescent="0.25">
      <c r="A2240" s="31">
        <v>3848</v>
      </c>
      <c r="B2240" s="33" t="s">
        <v>300</v>
      </c>
      <c r="D2240" s="34" t="s">
        <v>301</v>
      </c>
      <c r="E2240" s="35" t="s">
        <v>10</v>
      </c>
      <c r="F2240" s="54">
        <v>19</v>
      </c>
      <c r="G2240" s="372" t="e">
        <f>VLOOKUP(N2240,'BANG THAM CHIEU'!C:E,3,0)</f>
        <v>#N/A</v>
      </c>
      <c r="J2240" s="10" t="e">
        <f>VLOOKUP(N2240,'BANG THAM CHIEU'!C:E,2,0)</f>
        <v>#N/A</v>
      </c>
      <c r="L2240" s="594">
        <f t="shared" si="37"/>
        <v>0</v>
      </c>
      <c r="N2240" s="187"/>
      <c r="Q2240" s="122"/>
      <c r="R2240" s="123"/>
      <c r="T2240" s="396"/>
      <c r="V2240"/>
    </row>
    <row r="2241" spans="1:22" hidden="1" x14ac:dyDescent="0.25">
      <c r="A2241" s="31">
        <v>3848</v>
      </c>
      <c r="B2241" s="33" t="s">
        <v>300</v>
      </c>
      <c r="D2241" s="34" t="s">
        <v>301</v>
      </c>
      <c r="E2241" s="35" t="s">
        <v>10</v>
      </c>
      <c r="F2241" s="54">
        <v>20</v>
      </c>
      <c r="G2241" s="372" t="e">
        <f>VLOOKUP(N2241,'BANG THAM CHIEU'!C:E,3,0)</f>
        <v>#N/A</v>
      </c>
      <c r="J2241" s="10" t="e">
        <f>VLOOKUP(N2241,'BANG THAM CHIEU'!C:E,2,0)</f>
        <v>#N/A</v>
      </c>
      <c r="L2241" s="594">
        <f t="shared" si="37"/>
        <v>0</v>
      </c>
      <c r="N2241" s="11"/>
      <c r="Q2241" s="122"/>
      <c r="R2241" s="123"/>
      <c r="T2241" s="396"/>
      <c r="V2241"/>
    </row>
    <row r="2242" spans="1:22" hidden="1" x14ac:dyDescent="0.25">
      <c r="A2242" s="31">
        <v>3848</v>
      </c>
      <c r="B2242" s="33" t="s">
        <v>300</v>
      </c>
      <c r="D2242" s="34" t="s">
        <v>301</v>
      </c>
      <c r="E2242" s="35" t="s">
        <v>10</v>
      </c>
      <c r="F2242" s="54">
        <v>21</v>
      </c>
      <c r="G2242" s="372" t="e">
        <f>VLOOKUP(N2242,'BANG THAM CHIEU'!C:E,3,0)</f>
        <v>#N/A</v>
      </c>
      <c r="J2242" s="10" t="e">
        <f>VLOOKUP(N2242,'BANG THAM CHIEU'!C:E,2,0)</f>
        <v>#N/A</v>
      </c>
      <c r="L2242" s="594">
        <f t="shared" si="37"/>
        <v>0</v>
      </c>
      <c r="N2242" s="11"/>
      <c r="Q2242" s="122"/>
      <c r="R2242" s="123"/>
      <c r="T2242" s="396"/>
      <c r="V2242"/>
    </row>
    <row r="2243" spans="1:22" hidden="1" x14ac:dyDescent="0.25">
      <c r="A2243" s="31">
        <v>3848</v>
      </c>
      <c r="B2243" s="33" t="s">
        <v>300</v>
      </c>
      <c r="D2243" s="34" t="s">
        <v>301</v>
      </c>
      <c r="E2243" s="35" t="s">
        <v>10</v>
      </c>
      <c r="F2243" s="54">
        <v>22</v>
      </c>
      <c r="G2243" s="372" t="e">
        <f>VLOOKUP(N2243,'BANG THAM CHIEU'!C:E,3,0)</f>
        <v>#N/A</v>
      </c>
      <c r="J2243" s="10" t="e">
        <f>VLOOKUP(N2243,'BANG THAM CHIEU'!C:E,2,0)</f>
        <v>#N/A</v>
      </c>
      <c r="L2243" s="594">
        <f t="shared" si="37"/>
        <v>0</v>
      </c>
      <c r="N2243" s="31"/>
      <c r="Q2243" s="122"/>
      <c r="R2243" s="123"/>
      <c r="T2243" s="396"/>
      <c r="V2243"/>
    </row>
    <row r="2244" spans="1:22" hidden="1" x14ac:dyDescent="0.25">
      <c r="A2244" s="31">
        <v>3848</v>
      </c>
      <c r="B2244" s="33" t="s">
        <v>300</v>
      </c>
      <c r="D2244" s="34" t="s">
        <v>301</v>
      </c>
      <c r="E2244" s="35" t="s">
        <v>10</v>
      </c>
      <c r="F2244" s="54">
        <v>23</v>
      </c>
      <c r="G2244" s="372" t="e">
        <f>VLOOKUP(N2244,'BANG THAM CHIEU'!C:E,3,0)</f>
        <v>#N/A</v>
      </c>
      <c r="J2244" s="10" t="e">
        <f>VLOOKUP(N2244,'BANG THAM CHIEU'!C:E,2,0)</f>
        <v>#N/A</v>
      </c>
      <c r="L2244" s="594">
        <f t="shared" si="37"/>
        <v>0</v>
      </c>
      <c r="N2244" s="31"/>
      <c r="Q2244" s="122"/>
      <c r="R2244" s="123"/>
      <c r="T2244" s="396"/>
      <c r="V2244"/>
    </row>
    <row r="2245" spans="1:22" hidden="1" x14ac:dyDescent="0.25">
      <c r="A2245" s="31">
        <v>3848</v>
      </c>
      <c r="B2245" s="33" t="s">
        <v>300</v>
      </c>
      <c r="D2245" s="34" t="s">
        <v>301</v>
      </c>
      <c r="E2245" s="35" t="s">
        <v>10</v>
      </c>
      <c r="F2245" s="54">
        <v>24</v>
      </c>
      <c r="G2245" s="372" t="e">
        <f>VLOOKUP(N2245,'BANG THAM CHIEU'!C:E,3,0)</f>
        <v>#N/A</v>
      </c>
      <c r="J2245" s="10" t="e">
        <f>VLOOKUP(N2245,'BANG THAM CHIEU'!C:E,2,0)</f>
        <v>#N/A</v>
      </c>
      <c r="L2245" s="594">
        <f t="shared" si="37"/>
        <v>0</v>
      </c>
      <c r="N2245" s="31"/>
      <c r="Q2245" s="122"/>
      <c r="R2245" s="123"/>
      <c r="T2245" s="396"/>
      <c r="V2245"/>
    </row>
    <row r="2246" spans="1:22" hidden="1" x14ac:dyDescent="0.25">
      <c r="A2246" s="31">
        <v>3848</v>
      </c>
      <c r="B2246" s="33" t="s">
        <v>300</v>
      </c>
      <c r="D2246" s="34" t="s">
        <v>301</v>
      </c>
      <c r="E2246" s="35" t="s">
        <v>10</v>
      </c>
      <c r="F2246" s="54">
        <v>25</v>
      </c>
      <c r="G2246" s="372" t="e">
        <f>VLOOKUP(N2246,'BANG THAM CHIEU'!C:E,3,0)</f>
        <v>#N/A</v>
      </c>
      <c r="J2246" s="10" t="e">
        <f>VLOOKUP(N2246,'BANG THAM CHIEU'!C:E,2,0)</f>
        <v>#N/A</v>
      </c>
      <c r="L2246" s="594">
        <f t="shared" si="37"/>
        <v>0</v>
      </c>
      <c r="N2246" s="11"/>
      <c r="Q2246" s="122"/>
      <c r="R2246" s="123"/>
      <c r="T2246" s="396"/>
      <c r="V2246"/>
    </row>
    <row r="2247" spans="1:22" hidden="1" x14ac:dyDescent="0.25">
      <c r="A2247" s="31">
        <v>3848</v>
      </c>
      <c r="B2247" s="33" t="s">
        <v>300</v>
      </c>
      <c r="D2247" s="34" t="s">
        <v>301</v>
      </c>
      <c r="E2247" s="35" t="s">
        <v>10</v>
      </c>
      <c r="F2247" s="54">
        <v>26</v>
      </c>
      <c r="G2247" s="372" t="e">
        <f>VLOOKUP(N2247,'BANG THAM CHIEU'!C:E,3,0)</f>
        <v>#N/A</v>
      </c>
      <c r="J2247" s="10" t="e">
        <f>VLOOKUP(N2247,'BANG THAM CHIEU'!C:E,2,0)</f>
        <v>#N/A</v>
      </c>
      <c r="L2247" s="594">
        <f t="shared" si="37"/>
        <v>0</v>
      </c>
      <c r="N2247" s="31"/>
      <c r="Q2247" s="122"/>
      <c r="R2247" s="123"/>
      <c r="T2247" s="396"/>
      <c r="V2247"/>
    </row>
    <row r="2248" spans="1:22" hidden="1" x14ac:dyDescent="0.25">
      <c r="A2248" s="31">
        <v>3848</v>
      </c>
      <c r="B2248" s="33" t="s">
        <v>300</v>
      </c>
      <c r="D2248" s="34" t="s">
        <v>301</v>
      </c>
      <c r="E2248" s="35" t="s">
        <v>10</v>
      </c>
      <c r="F2248" s="54">
        <v>27</v>
      </c>
      <c r="G2248" s="372" t="e">
        <f>VLOOKUP(N2248,'BANG THAM CHIEU'!C:E,3,0)</f>
        <v>#N/A</v>
      </c>
      <c r="J2248" s="10" t="e">
        <f>VLOOKUP(N2248,'BANG THAM CHIEU'!C:E,2,0)</f>
        <v>#N/A</v>
      </c>
      <c r="L2248" s="594">
        <f t="shared" si="37"/>
        <v>0</v>
      </c>
      <c r="N2248" s="31"/>
      <c r="Q2248" s="122"/>
      <c r="R2248" s="123"/>
      <c r="T2248" s="396"/>
      <c r="V2248"/>
    </row>
    <row r="2249" spans="1:22" hidden="1" x14ac:dyDescent="0.25">
      <c r="A2249" s="31">
        <v>3848</v>
      </c>
      <c r="B2249" s="33" t="s">
        <v>300</v>
      </c>
      <c r="D2249" s="34" t="s">
        <v>301</v>
      </c>
      <c r="E2249" s="35" t="s">
        <v>10</v>
      </c>
      <c r="F2249" s="54">
        <v>28</v>
      </c>
      <c r="G2249" s="372" t="e">
        <f>VLOOKUP(N2249,'BANG THAM CHIEU'!C:E,3,0)</f>
        <v>#N/A</v>
      </c>
      <c r="J2249" s="10" t="e">
        <f>VLOOKUP(N2249,'BANG THAM CHIEU'!C:E,2,0)</f>
        <v>#N/A</v>
      </c>
      <c r="L2249" s="594">
        <f t="shared" si="37"/>
        <v>0</v>
      </c>
      <c r="N2249" s="11"/>
      <c r="Q2249" s="122"/>
      <c r="R2249" s="123"/>
      <c r="T2249" s="396"/>
      <c r="V2249"/>
    </row>
    <row r="2250" spans="1:22" hidden="1" x14ac:dyDescent="0.25">
      <c r="A2250" s="31">
        <v>3848</v>
      </c>
      <c r="B2250" s="33" t="s">
        <v>300</v>
      </c>
      <c r="D2250" s="34" t="s">
        <v>301</v>
      </c>
      <c r="E2250" s="35" t="s">
        <v>10</v>
      </c>
      <c r="F2250" s="54">
        <v>29</v>
      </c>
      <c r="G2250" s="372" t="e">
        <f>VLOOKUP(N2250,'BANG THAM CHIEU'!C:E,3,0)</f>
        <v>#N/A</v>
      </c>
      <c r="J2250" s="10" t="e">
        <f>VLOOKUP(N2250,'BANG THAM CHIEU'!C:E,2,0)</f>
        <v>#N/A</v>
      </c>
      <c r="L2250" s="594">
        <f t="shared" si="37"/>
        <v>0</v>
      </c>
      <c r="N2250" s="46"/>
      <c r="Q2250" s="122"/>
      <c r="R2250" s="123"/>
      <c r="T2250" s="396"/>
      <c r="V2250"/>
    </row>
    <row r="2251" spans="1:22" hidden="1" x14ac:dyDescent="0.25">
      <c r="A2251" s="31">
        <v>3848</v>
      </c>
      <c r="B2251" s="33" t="s">
        <v>300</v>
      </c>
      <c r="D2251" s="34" t="s">
        <v>301</v>
      </c>
      <c r="E2251" s="35" t="s">
        <v>10</v>
      </c>
      <c r="F2251" s="54">
        <v>30</v>
      </c>
      <c r="G2251" s="372" t="e">
        <f>VLOOKUP(N2251,'BANG THAM CHIEU'!C:E,3,0)</f>
        <v>#N/A</v>
      </c>
      <c r="J2251" s="10" t="e">
        <f>VLOOKUP(N2251,'BANG THAM CHIEU'!C:E,2,0)</f>
        <v>#N/A</v>
      </c>
      <c r="L2251" s="594">
        <f t="shared" si="37"/>
        <v>0</v>
      </c>
      <c r="N2251" s="11"/>
      <c r="Q2251" s="122"/>
      <c r="R2251" s="123"/>
      <c r="T2251" s="396"/>
      <c r="V2251"/>
    </row>
    <row r="2252" spans="1:22" hidden="1" x14ac:dyDescent="0.25">
      <c r="A2252" s="31">
        <v>3848</v>
      </c>
      <c r="B2252" s="33" t="s">
        <v>300</v>
      </c>
      <c r="D2252" s="34" t="s">
        <v>301</v>
      </c>
      <c r="E2252" s="35" t="s">
        <v>10</v>
      </c>
      <c r="F2252" s="54">
        <v>31</v>
      </c>
      <c r="G2252" s="372" t="e">
        <f>VLOOKUP(N2252,'BANG THAM CHIEU'!C:E,3,0)</f>
        <v>#N/A</v>
      </c>
      <c r="J2252" s="10" t="e">
        <f>VLOOKUP(N2252,'BANG THAM CHIEU'!C:E,2,0)</f>
        <v>#N/A</v>
      </c>
      <c r="L2252" s="594">
        <f t="shared" si="37"/>
        <v>0</v>
      </c>
      <c r="N2252" s="171"/>
      <c r="Q2252" s="122"/>
      <c r="R2252" s="123"/>
      <c r="T2252" s="396"/>
      <c r="V2252"/>
    </row>
    <row r="2253" spans="1:22" hidden="1" x14ac:dyDescent="0.25">
      <c r="A2253" s="31">
        <v>3848</v>
      </c>
      <c r="B2253" s="33" t="s">
        <v>300</v>
      </c>
      <c r="D2253" s="34" t="s">
        <v>301</v>
      </c>
      <c r="E2253" s="35" t="s">
        <v>10</v>
      </c>
      <c r="F2253" s="54">
        <v>32</v>
      </c>
      <c r="G2253" s="372" t="e">
        <f>VLOOKUP(N2253,'BANG THAM CHIEU'!C:E,3,0)</f>
        <v>#N/A</v>
      </c>
      <c r="J2253" s="10" t="e">
        <f>VLOOKUP(N2253,'BANG THAM CHIEU'!C:E,2,0)</f>
        <v>#N/A</v>
      </c>
      <c r="L2253" s="594">
        <f t="shared" si="37"/>
        <v>0</v>
      </c>
      <c r="N2253" s="11"/>
      <c r="Q2253" s="122"/>
      <c r="R2253" s="123"/>
      <c r="T2253" s="396"/>
      <c r="V2253"/>
    </row>
    <row r="2254" spans="1:22" ht="15.75" hidden="1" customHeight="1" x14ac:dyDescent="0.25">
      <c r="A2254" s="31">
        <v>3848</v>
      </c>
      <c r="B2254" s="33" t="s">
        <v>300</v>
      </c>
      <c r="D2254" s="34" t="s">
        <v>301</v>
      </c>
      <c r="E2254" s="35" t="s">
        <v>10</v>
      </c>
      <c r="F2254" s="54">
        <v>33</v>
      </c>
      <c r="G2254" s="372" t="e">
        <f>VLOOKUP(N2254,'BANG THAM CHIEU'!C:E,3,0)</f>
        <v>#N/A</v>
      </c>
      <c r="J2254" s="10" t="e">
        <f>VLOOKUP(N2254,'BANG THAM CHIEU'!C:E,2,0)</f>
        <v>#N/A</v>
      </c>
      <c r="L2254" s="594">
        <f t="shared" si="37"/>
        <v>0</v>
      </c>
      <c r="N2254" s="151"/>
      <c r="Q2254" s="122"/>
      <c r="R2254" s="123"/>
      <c r="T2254" s="396"/>
      <c r="V2254"/>
    </row>
    <row r="2255" spans="1:22" hidden="1" x14ac:dyDescent="0.25">
      <c r="A2255" s="31">
        <v>3848</v>
      </c>
      <c r="B2255" s="33" t="s">
        <v>300</v>
      </c>
      <c r="D2255" s="34" t="s">
        <v>301</v>
      </c>
      <c r="E2255" s="35" t="s">
        <v>10</v>
      </c>
      <c r="F2255" s="54">
        <v>34</v>
      </c>
      <c r="G2255" s="372" t="e">
        <f>VLOOKUP(N2255,'BANG THAM CHIEU'!C:E,3,0)</f>
        <v>#N/A</v>
      </c>
      <c r="J2255" s="10" t="e">
        <f>VLOOKUP(N2255,'BANG THAM CHIEU'!C:E,2,0)</f>
        <v>#N/A</v>
      </c>
      <c r="L2255" s="594">
        <f t="shared" si="37"/>
        <v>0</v>
      </c>
      <c r="N2255" s="151"/>
      <c r="Q2255" s="122"/>
      <c r="R2255" s="123"/>
      <c r="T2255" s="396"/>
      <c r="V2255"/>
    </row>
    <row r="2256" spans="1:22" hidden="1" x14ac:dyDescent="0.25">
      <c r="A2256" s="31">
        <v>3848</v>
      </c>
      <c r="B2256" s="33" t="s">
        <v>300</v>
      </c>
      <c r="D2256" s="34" t="s">
        <v>301</v>
      </c>
      <c r="E2256" s="35" t="s">
        <v>10</v>
      </c>
      <c r="F2256" s="54">
        <v>35</v>
      </c>
      <c r="G2256" s="372" t="e">
        <f>VLOOKUP(N2256,'BANG THAM CHIEU'!C:E,3,0)</f>
        <v>#N/A</v>
      </c>
      <c r="J2256" s="10" t="e">
        <f>VLOOKUP(N2256,'BANG THAM CHIEU'!C:E,2,0)</f>
        <v>#N/A</v>
      </c>
      <c r="L2256" s="594">
        <f t="shared" si="37"/>
        <v>0</v>
      </c>
      <c r="N2256" s="31"/>
      <c r="Q2256" s="122"/>
      <c r="R2256" s="123"/>
      <c r="T2256" s="396"/>
      <c r="V2256"/>
    </row>
    <row r="2257" spans="1:22" hidden="1" x14ac:dyDescent="0.25">
      <c r="A2257" s="31">
        <v>3848</v>
      </c>
      <c r="B2257" s="33" t="s">
        <v>300</v>
      </c>
      <c r="D2257" s="34" t="s">
        <v>301</v>
      </c>
      <c r="E2257" s="35" t="s">
        <v>10</v>
      </c>
      <c r="F2257" s="54">
        <v>36</v>
      </c>
      <c r="G2257" s="372" t="e">
        <f>VLOOKUP(N2257,'BANG THAM CHIEU'!C:E,3,0)</f>
        <v>#N/A</v>
      </c>
      <c r="J2257" s="10" t="e">
        <f>VLOOKUP(N2257,'BANG THAM CHIEU'!C:E,2,0)</f>
        <v>#N/A</v>
      </c>
      <c r="L2257" s="594">
        <f t="shared" si="37"/>
        <v>0</v>
      </c>
      <c r="N2257" s="151"/>
      <c r="Q2257" s="122"/>
      <c r="R2257" s="123"/>
      <c r="T2257" s="396"/>
      <c r="V2257"/>
    </row>
    <row r="2258" spans="1:22" hidden="1" x14ac:dyDescent="0.25">
      <c r="A2258" s="31">
        <v>3848</v>
      </c>
      <c r="B2258" s="33" t="s">
        <v>300</v>
      </c>
      <c r="D2258" s="34" t="s">
        <v>301</v>
      </c>
      <c r="E2258" s="35" t="s">
        <v>10</v>
      </c>
      <c r="F2258" s="54">
        <v>37</v>
      </c>
      <c r="G2258" s="372" t="e">
        <f>VLOOKUP(N2258,'BANG THAM CHIEU'!C:E,3,0)</f>
        <v>#N/A</v>
      </c>
      <c r="J2258" s="10" t="e">
        <f>VLOOKUP(N2258,'BANG THAM CHIEU'!C:E,2,0)</f>
        <v>#N/A</v>
      </c>
      <c r="L2258" s="594">
        <f t="shared" si="37"/>
        <v>0</v>
      </c>
      <c r="N2258" s="31"/>
      <c r="Q2258" s="122"/>
      <c r="R2258" s="123"/>
      <c r="T2258" s="396"/>
      <c r="V2258"/>
    </row>
    <row r="2259" spans="1:22" hidden="1" x14ac:dyDescent="0.25">
      <c r="A2259" s="31">
        <v>3848</v>
      </c>
      <c r="B2259" s="33" t="s">
        <v>300</v>
      </c>
      <c r="D2259" s="34" t="s">
        <v>301</v>
      </c>
      <c r="E2259" s="35" t="s">
        <v>10</v>
      </c>
      <c r="F2259" s="54">
        <v>38</v>
      </c>
      <c r="G2259" s="372" t="e">
        <f>VLOOKUP(N2259,'BANG THAM CHIEU'!C:E,3,0)</f>
        <v>#N/A</v>
      </c>
      <c r="J2259" s="10" t="e">
        <f>VLOOKUP(N2259,'BANG THAM CHIEU'!C:E,2,0)</f>
        <v>#N/A</v>
      </c>
      <c r="L2259" s="594">
        <f t="shared" si="37"/>
        <v>0</v>
      </c>
      <c r="N2259" s="11"/>
      <c r="Q2259" s="122"/>
      <c r="R2259" s="123"/>
      <c r="T2259" s="396"/>
      <c r="V2259"/>
    </row>
    <row r="2260" spans="1:22" hidden="1" x14ac:dyDescent="0.25">
      <c r="A2260" s="31">
        <v>3848</v>
      </c>
      <c r="B2260" s="33" t="s">
        <v>300</v>
      </c>
      <c r="D2260" s="34" t="s">
        <v>301</v>
      </c>
      <c r="E2260" s="35" t="s">
        <v>10</v>
      </c>
      <c r="F2260" s="54">
        <v>39</v>
      </c>
      <c r="G2260" s="372" t="e">
        <f>VLOOKUP(N2260,'BANG THAM CHIEU'!C:E,3,0)</f>
        <v>#N/A</v>
      </c>
      <c r="J2260" s="10" t="e">
        <f>VLOOKUP(N2260,'BANG THAM CHIEU'!C:E,2,0)</f>
        <v>#N/A</v>
      </c>
      <c r="L2260" s="594">
        <f t="shared" si="37"/>
        <v>0</v>
      </c>
      <c r="N2260" s="11"/>
      <c r="Q2260" s="122"/>
      <c r="R2260" s="123"/>
      <c r="T2260" s="396"/>
      <c r="V2260"/>
    </row>
    <row r="2261" spans="1:22" hidden="1" x14ac:dyDescent="0.25">
      <c r="A2261" s="31">
        <v>3848</v>
      </c>
      <c r="B2261" s="33" t="s">
        <v>300</v>
      </c>
      <c r="D2261" s="34" t="s">
        <v>301</v>
      </c>
      <c r="E2261" s="35" t="s">
        <v>10</v>
      </c>
      <c r="F2261" s="54">
        <v>40</v>
      </c>
      <c r="G2261" s="372" t="e">
        <f>VLOOKUP(N2261,'BANG THAM CHIEU'!C:E,3,0)</f>
        <v>#N/A</v>
      </c>
      <c r="J2261" s="10" t="e">
        <f>VLOOKUP(N2261,'BANG THAM CHIEU'!C:E,2,0)</f>
        <v>#N/A</v>
      </c>
      <c r="L2261" s="594">
        <f t="shared" si="37"/>
        <v>0</v>
      </c>
      <c r="N2261" s="171"/>
      <c r="Q2261" s="122"/>
      <c r="R2261" s="123"/>
      <c r="T2261" s="396"/>
      <c r="V2261"/>
    </row>
    <row r="2262" spans="1:22" hidden="1" x14ac:dyDescent="0.25">
      <c r="A2262" s="31">
        <v>3848</v>
      </c>
      <c r="B2262" s="33" t="s">
        <v>300</v>
      </c>
      <c r="D2262" s="34" t="s">
        <v>301</v>
      </c>
      <c r="E2262" s="35" t="s">
        <v>10</v>
      </c>
      <c r="F2262" s="54">
        <v>41</v>
      </c>
      <c r="G2262" s="372" t="e">
        <f>VLOOKUP(N2262,'BANG THAM CHIEU'!C:E,3,0)</f>
        <v>#N/A</v>
      </c>
      <c r="J2262" s="10" t="e">
        <f>VLOOKUP(N2262,'BANG THAM CHIEU'!C:E,2,0)</f>
        <v>#N/A</v>
      </c>
      <c r="L2262" s="594">
        <f t="shared" si="37"/>
        <v>0</v>
      </c>
      <c r="N2262" s="11"/>
      <c r="Q2262" s="122"/>
      <c r="R2262" s="123"/>
      <c r="T2262" s="396"/>
      <c r="V2262"/>
    </row>
    <row r="2263" spans="1:22" hidden="1" x14ac:dyDescent="0.25">
      <c r="A2263" s="31">
        <v>3848</v>
      </c>
      <c r="B2263" s="33" t="s">
        <v>300</v>
      </c>
      <c r="D2263" s="34" t="s">
        <v>301</v>
      </c>
      <c r="E2263" s="35" t="s">
        <v>10</v>
      </c>
      <c r="F2263" s="54">
        <v>42</v>
      </c>
      <c r="G2263" s="372" t="e">
        <f>VLOOKUP(N2263,'BANG THAM CHIEU'!C:E,3,0)</f>
        <v>#N/A</v>
      </c>
      <c r="J2263" s="10" t="e">
        <f>VLOOKUP(N2263,'BANG THAM CHIEU'!C:E,2,0)</f>
        <v>#N/A</v>
      </c>
      <c r="L2263" s="594">
        <f t="shared" si="37"/>
        <v>0</v>
      </c>
      <c r="N2263" s="31"/>
      <c r="Q2263" s="122"/>
      <c r="R2263" s="123"/>
      <c r="T2263" s="396"/>
      <c r="V2263"/>
    </row>
    <row r="2264" spans="1:22" hidden="1" x14ac:dyDescent="0.25">
      <c r="A2264" s="31">
        <v>3848</v>
      </c>
      <c r="B2264" s="33" t="s">
        <v>300</v>
      </c>
      <c r="D2264" s="34" t="s">
        <v>301</v>
      </c>
      <c r="E2264" s="35" t="s">
        <v>10</v>
      </c>
      <c r="F2264" s="54">
        <v>43</v>
      </c>
      <c r="G2264" s="372" t="e">
        <f>VLOOKUP(N2264,'BANG THAM CHIEU'!C:E,3,0)</f>
        <v>#N/A</v>
      </c>
      <c r="J2264" s="10" t="e">
        <f>VLOOKUP(N2264,'BANG THAM CHIEU'!C:E,2,0)</f>
        <v>#N/A</v>
      </c>
      <c r="L2264" s="594">
        <f t="shared" si="37"/>
        <v>0</v>
      </c>
      <c r="N2264" s="11"/>
      <c r="Q2264" s="122"/>
      <c r="R2264" s="123"/>
      <c r="T2264" s="396"/>
      <c r="V2264"/>
    </row>
    <row r="2265" spans="1:22" hidden="1" x14ac:dyDescent="0.25">
      <c r="A2265" s="31">
        <v>3848</v>
      </c>
      <c r="B2265" s="33" t="s">
        <v>300</v>
      </c>
      <c r="D2265" s="34" t="s">
        <v>301</v>
      </c>
      <c r="E2265" s="35" t="s">
        <v>10</v>
      </c>
      <c r="F2265" s="54">
        <v>44</v>
      </c>
      <c r="G2265" s="372" t="e">
        <f>VLOOKUP(N2265,'BANG THAM CHIEU'!C:E,3,0)</f>
        <v>#N/A</v>
      </c>
      <c r="J2265" s="10" t="e">
        <f>VLOOKUP(N2265,'BANG THAM CHIEU'!C:E,2,0)</f>
        <v>#N/A</v>
      </c>
      <c r="L2265" s="594">
        <f t="shared" si="37"/>
        <v>0</v>
      </c>
      <c r="N2265" s="11"/>
      <c r="Q2265" s="122"/>
      <c r="R2265" s="123"/>
      <c r="T2265" s="396"/>
      <c r="V2265"/>
    </row>
    <row r="2266" spans="1:22" hidden="1" x14ac:dyDescent="0.25">
      <c r="A2266" s="31">
        <v>3848</v>
      </c>
      <c r="B2266" s="33" t="s">
        <v>300</v>
      </c>
      <c r="D2266" s="34" t="s">
        <v>301</v>
      </c>
      <c r="E2266" s="35" t="s">
        <v>10</v>
      </c>
      <c r="F2266" s="54">
        <v>45</v>
      </c>
      <c r="G2266" s="372" t="e">
        <f>VLOOKUP(N2266,'BANG THAM CHIEU'!C:E,3,0)</f>
        <v>#N/A</v>
      </c>
      <c r="J2266" s="10" t="e">
        <f>VLOOKUP(N2266,'BANG THAM CHIEU'!C:E,2,0)</f>
        <v>#N/A</v>
      </c>
      <c r="L2266" s="594">
        <f t="shared" si="37"/>
        <v>0</v>
      </c>
      <c r="N2266" s="11"/>
      <c r="Q2266" s="122"/>
      <c r="R2266" s="123"/>
      <c r="T2266" s="396"/>
      <c r="V2266"/>
    </row>
    <row r="2267" spans="1:22" hidden="1" x14ac:dyDescent="0.25">
      <c r="A2267" s="31">
        <v>3848</v>
      </c>
      <c r="B2267" s="33" t="s">
        <v>300</v>
      </c>
      <c r="D2267" s="34" t="s">
        <v>301</v>
      </c>
      <c r="E2267" s="35" t="s">
        <v>10</v>
      </c>
      <c r="F2267" s="54">
        <v>46</v>
      </c>
      <c r="G2267" s="372" t="e">
        <f>VLOOKUP(N2267,'BANG THAM CHIEU'!C:E,3,0)</f>
        <v>#N/A</v>
      </c>
      <c r="J2267" s="10" t="e">
        <f>VLOOKUP(N2267,'BANG THAM CHIEU'!C:E,2,0)</f>
        <v>#N/A</v>
      </c>
      <c r="L2267" s="594">
        <f t="shared" si="37"/>
        <v>0</v>
      </c>
      <c r="N2267" s="31"/>
      <c r="Q2267" s="122"/>
      <c r="R2267" s="123"/>
      <c r="T2267" s="396"/>
      <c r="V2267"/>
    </row>
    <row r="2268" spans="1:22" hidden="1" x14ac:dyDescent="0.25">
      <c r="A2268" s="31">
        <v>3848</v>
      </c>
      <c r="B2268" s="33" t="s">
        <v>300</v>
      </c>
      <c r="D2268" s="34" t="s">
        <v>301</v>
      </c>
      <c r="E2268" s="35" t="s">
        <v>10</v>
      </c>
      <c r="F2268" s="54">
        <v>47</v>
      </c>
      <c r="G2268" s="372" t="e">
        <f>VLOOKUP(N2268,'BANG THAM CHIEU'!C:E,3,0)</f>
        <v>#N/A</v>
      </c>
      <c r="J2268" s="10" t="e">
        <f>VLOOKUP(N2268,'BANG THAM CHIEU'!C:E,2,0)</f>
        <v>#N/A</v>
      </c>
      <c r="L2268" s="594">
        <f t="shared" si="37"/>
        <v>0</v>
      </c>
      <c r="N2268" s="31"/>
      <c r="Q2268" s="122"/>
      <c r="R2268" s="123"/>
      <c r="T2268" s="396"/>
      <c r="V2268"/>
    </row>
    <row r="2269" spans="1:22" hidden="1" x14ac:dyDescent="0.25">
      <c r="A2269" s="31">
        <v>3848</v>
      </c>
      <c r="B2269" s="33" t="s">
        <v>300</v>
      </c>
      <c r="D2269" s="34" t="s">
        <v>301</v>
      </c>
      <c r="E2269" s="35" t="s">
        <v>10</v>
      </c>
      <c r="F2269" s="54">
        <v>48</v>
      </c>
      <c r="G2269" s="372" t="e">
        <f>VLOOKUP(N2269,'BANG THAM CHIEU'!C:E,3,0)</f>
        <v>#N/A</v>
      </c>
      <c r="J2269" s="10" t="e">
        <f>VLOOKUP(N2269,'BANG THAM CHIEU'!C:E,2,0)</f>
        <v>#N/A</v>
      </c>
      <c r="L2269" s="594">
        <f t="shared" si="37"/>
        <v>0</v>
      </c>
      <c r="N2269" s="11"/>
      <c r="Q2269" s="122"/>
      <c r="R2269" s="123"/>
      <c r="T2269" s="396"/>
      <c r="V2269"/>
    </row>
    <row r="2270" spans="1:22" hidden="1" x14ac:dyDescent="0.25">
      <c r="A2270" s="31">
        <v>3848</v>
      </c>
      <c r="B2270" s="33" t="s">
        <v>300</v>
      </c>
      <c r="D2270" s="34" t="s">
        <v>301</v>
      </c>
      <c r="E2270" s="35" t="s">
        <v>10</v>
      </c>
      <c r="F2270" s="54">
        <v>49</v>
      </c>
      <c r="G2270" s="372" t="e">
        <f>VLOOKUP(N2270,'BANG THAM CHIEU'!C:E,3,0)</f>
        <v>#N/A</v>
      </c>
      <c r="J2270" s="10" t="e">
        <f>VLOOKUP(N2270,'BANG THAM CHIEU'!C:E,2,0)</f>
        <v>#N/A</v>
      </c>
      <c r="L2270" s="594">
        <f t="shared" si="37"/>
        <v>0</v>
      </c>
      <c r="N2270" s="31"/>
      <c r="Q2270" s="122"/>
      <c r="R2270" s="123"/>
      <c r="T2270" s="396"/>
      <c r="V2270"/>
    </row>
    <row r="2271" spans="1:22" hidden="1" x14ac:dyDescent="0.25">
      <c r="A2271" s="31">
        <v>3848</v>
      </c>
      <c r="B2271" s="33" t="s">
        <v>300</v>
      </c>
      <c r="D2271" s="34" t="s">
        <v>301</v>
      </c>
      <c r="E2271" s="35" t="s">
        <v>10</v>
      </c>
      <c r="F2271" s="54">
        <v>50</v>
      </c>
      <c r="G2271" s="372" t="e">
        <f>VLOOKUP(N2271,'BANG THAM CHIEU'!C:E,3,0)</f>
        <v>#N/A</v>
      </c>
      <c r="J2271" s="10" t="e">
        <f>VLOOKUP(N2271,'BANG THAM CHIEU'!C:E,2,0)</f>
        <v>#N/A</v>
      </c>
      <c r="L2271" s="594">
        <f t="shared" si="37"/>
        <v>0</v>
      </c>
      <c r="N2271" s="11"/>
      <c r="Q2271" s="122"/>
      <c r="R2271" s="123"/>
      <c r="T2271" s="396"/>
      <c r="V2271"/>
    </row>
    <row r="2272" spans="1:22" hidden="1" x14ac:dyDescent="0.25">
      <c r="A2272" s="31">
        <v>3848</v>
      </c>
      <c r="B2272" s="33" t="s">
        <v>300</v>
      </c>
      <c r="D2272" s="34" t="s">
        <v>301</v>
      </c>
      <c r="E2272" s="35" t="s">
        <v>10</v>
      </c>
      <c r="F2272" s="54">
        <v>51</v>
      </c>
      <c r="G2272" s="372" t="e">
        <f>VLOOKUP(N2272,'BANG THAM CHIEU'!C:E,3,0)</f>
        <v>#N/A</v>
      </c>
      <c r="J2272" s="10" t="e">
        <f>VLOOKUP(N2272,'BANG THAM CHIEU'!C:E,2,0)</f>
        <v>#N/A</v>
      </c>
      <c r="L2272" s="594">
        <f t="shared" si="37"/>
        <v>0</v>
      </c>
      <c r="N2272" s="11"/>
      <c r="Q2272" s="122"/>
      <c r="R2272" s="123"/>
      <c r="T2272" s="396"/>
      <c r="V2272"/>
    </row>
    <row r="2273" spans="1:22" hidden="1" x14ac:dyDescent="0.25">
      <c r="A2273" s="31">
        <v>3848</v>
      </c>
      <c r="B2273" s="33" t="s">
        <v>300</v>
      </c>
      <c r="D2273" s="34" t="s">
        <v>301</v>
      </c>
      <c r="E2273" s="35" t="s">
        <v>10</v>
      </c>
      <c r="F2273" s="54">
        <v>52</v>
      </c>
      <c r="G2273" s="372" t="e">
        <f>VLOOKUP(N2273,'BANG THAM CHIEU'!C:E,3,0)</f>
        <v>#N/A</v>
      </c>
      <c r="J2273" s="10" t="e">
        <f>VLOOKUP(N2273,'BANG THAM CHIEU'!C:E,2,0)</f>
        <v>#N/A</v>
      </c>
      <c r="L2273" s="594">
        <f t="shared" si="37"/>
        <v>0</v>
      </c>
      <c r="N2273" s="11"/>
      <c r="Q2273" s="122"/>
      <c r="R2273" s="123"/>
      <c r="T2273" s="396"/>
      <c r="V2273"/>
    </row>
    <row r="2274" spans="1:22" hidden="1" x14ac:dyDescent="0.25">
      <c r="A2274" s="31">
        <v>3848</v>
      </c>
      <c r="B2274" s="33" t="s">
        <v>300</v>
      </c>
      <c r="D2274" s="34" t="s">
        <v>301</v>
      </c>
      <c r="E2274" s="35" t="s">
        <v>10</v>
      </c>
      <c r="F2274" s="54">
        <v>53</v>
      </c>
      <c r="G2274" s="372" t="e">
        <f>VLOOKUP(N2274,'BANG THAM CHIEU'!C:E,3,0)</f>
        <v>#N/A</v>
      </c>
      <c r="J2274" s="10" t="e">
        <f>VLOOKUP(N2274,'BANG THAM CHIEU'!C:E,2,0)</f>
        <v>#N/A</v>
      </c>
      <c r="L2274" s="594">
        <f t="shared" si="37"/>
        <v>0</v>
      </c>
      <c r="N2274" s="175"/>
      <c r="Q2274" s="122"/>
      <c r="R2274" s="123"/>
      <c r="T2274" s="396"/>
      <c r="V2274"/>
    </row>
    <row r="2275" spans="1:22" hidden="1" x14ac:dyDescent="0.25">
      <c r="A2275" s="31">
        <v>3848</v>
      </c>
      <c r="B2275" s="33" t="s">
        <v>300</v>
      </c>
      <c r="D2275" s="34" t="s">
        <v>301</v>
      </c>
      <c r="E2275" s="35" t="s">
        <v>10</v>
      </c>
      <c r="F2275" s="54">
        <v>54</v>
      </c>
      <c r="G2275" s="372" t="e">
        <f>VLOOKUP(N2275,'BANG THAM CHIEU'!C:E,3,0)</f>
        <v>#N/A</v>
      </c>
      <c r="J2275" s="10" t="e">
        <f>VLOOKUP(N2275,'BANG THAM CHIEU'!C:E,2,0)</f>
        <v>#N/A</v>
      </c>
      <c r="L2275" s="594">
        <f t="shared" si="37"/>
        <v>0</v>
      </c>
      <c r="N2275" s="31"/>
      <c r="Q2275" s="122"/>
      <c r="R2275" s="123"/>
      <c r="T2275" s="396"/>
      <c r="V2275"/>
    </row>
    <row r="2276" spans="1:22" hidden="1" x14ac:dyDescent="0.25">
      <c r="A2276" s="31">
        <v>3848</v>
      </c>
      <c r="B2276" s="33" t="s">
        <v>300</v>
      </c>
      <c r="D2276" s="34" t="s">
        <v>301</v>
      </c>
      <c r="E2276" s="35" t="s">
        <v>10</v>
      </c>
      <c r="F2276" s="54">
        <v>55</v>
      </c>
      <c r="G2276" s="372" t="e">
        <f>VLOOKUP(N2276,'BANG THAM CHIEU'!C:E,3,0)</f>
        <v>#N/A</v>
      </c>
      <c r="J2276" s="10" t="e">
        <f>VLOOKUP(N2276,'BANG THAM CHIEU'!C:E,2,0)</f>
        <v>#N/A</v>
      </c>
      <c r="L2276" s="594">
        <f t="shared" si="37"/>
        <v>0</v>
      </c>
      <c r="N2276" s="11"/>
      <c r="Q2276" s="122"/>
      <c r="R2276" s="123"/>
      <c r="T2276" s="396"/>
      <c r="V2276"/>
    </row>
    <row r="2277" spans="1:22" hidden="1" x14ac:dyDescent="0.25">
      <c r="A2277" s="31">
        <v>3848</v>
      </c>
      <c r="B2277" s="33" t="s">
        <v>300</v>
      </c>
      <c r="D2277" s="34" t="s">
        <v>301</v>
      </c>
      <c r="E2277" s="35" t="s">
        <v>10</v>
      </c>
      <c r="F2277" s="54">
        <v>56</v>
      </c>
      <c r="G2277" s="372" t="e">
        <f>VLOOKUP(N2277,'BANG THAM CHIEU'!C:E,3,0)</f>
        <v>#N/A</v>
      </c>
      <c r="J2277" s="10" t="e">
        <f>VLOOKUP(N2277,'BANG THAM CHIEU'!C:E,2,0)</f>
        <v>#N/A</v>
      </c>
      <c r="L2277" s="594">
        <f t="shared" si="37"/>
        <v>0</v>
      </c>
      <c r="N2277" s="11"/>
      <c r="Q2277" s="122"/>
      <c r="R2277" s="123"/>
      <c r="T2277" s="396"/>
      <c r="V2277"/>
    </row>
    <row r="2278" spans="1:22" hidden="1" x14ac:dyDescent="0.25">
      <c r="A2278" s="31">
        <v>3848</v>
      </c>
      <c r="B2278" s="33" t="s">
        <v>300</v>
      </c>
      <c r="D2278" s="34" t="s">
        <v>301</v>
      </c>
      <c r="E2278" s="35" t="s">
        <v>10</v>
      </c>
      <c r="F2278" s="54">
        <v>57</v>
      </c>
      <c r="G2278" s="372" t="e">
        <f>VLOOKUP(N2278,'BANG THAM CHIEU'!C:E,3,0)</f>
        <v>#N/A</v>
      </c>
      <c r="J2278" s="10" t="e">
        <f>VLOOKUP(N2278,'BANG THAM CHIEU'!C:E,2,0)</f>
        <v>#N/A</v>
      </c>
      <c r="L2278" s="594">
        <f t="shared" si="37"/>
        <v>0</v>
      </c>
      <c r="N2278" s="11"/>
      <c r="Q2278" s="122"/>
      <c r="R2278" s="123"/>
      <c r="T2278" s="396"/>
      <c r="V2278"/>
    </row>
    <row r="2279" spans="1:22" hidden="1" x14ac:dyDescent="0.25">
      <c r="A2279" s="31">
        <v>3848</v>
      </c>
      <c r="B2279" s="33" t="s">
        <v>300</v>
      </c>
      <c r="D2279" s="34" t="s">
        <v>301</v>
      </c>
      <c r="E2279" s="35" t="s">
        <v>10</v>
      </c>
      <c r="F2279" s="54">
        <v>58</v>
      </c>
      <c r="G2279" s="372" t="e">
        <f>VLOOKUP(N2279,'BANG THAM CHIEU'!C:E,3,0)</f>
        <v>#N/A</v>
      </c>
      <c r="J2279" s="10" t="e">
        <f>VLOOKUP(N2279,'BANG THAM CHIEU'!C:E,2,0)</f>
        <v>#N/A</v>
      </c>
      <c r="L2279" s="594">
        <f t="shared" si="37"/>
        <v>0</v>
      </c>
      <c r="N2279" s="11"/>
      <c r="Q2279" s="122"/>
      <c r="R2279" s="123"/>
      <c r="T2279" s="396"/>
      <c r="V2279"/>
    </row>
    <row r="2280" spans="1:22" hidden="1" x14ac:dyDescent="0.25">
      <c r="A2280" s="31">
        <v>3848</v>
      </c>
      <c r="B2280" s="33" t="s">
        <v>300</v>
      </c>
      <c r="D2280" s="34" t="s">
        <v>301</v>
      </c>
      <c r="E2280" s="35" t="s">
        <v>10</v>
      </c>
      <c r="F2280" s="54">
        <v>59</v>
      </c>
      <c r="G2280" s="372" t="e">
        <f>VLOOKUP(N2280,'BANG THAM CHIEU'!C:E,3,0)</f>
        <v>#N/A</v>
      </c>
      <c r="J2280" s="10" t="e">
        <f>VLOOKUP(N2280,'BANG THAM CHIEU'!C:E,2,0)</f>
        <v>#N/A</v>
      </c>
      <c r="L2280" s="594">
        <f t="shared" si="37"/>
        <v>0</v>
      </c>
      <c r="N2280" s="11"/>
      <c r="Q2280" s="122"/>
      <c r="R2280" s="123"/>
      <c r="T2280" s="396"/>
      <c r="V2280"/>
    </row>
    <row r="2281" spans="1:22" hidden="1" x14ac:dyDescent="0.25">
      <c r="A2281" s="31">
        <v>3848</v>
      </c>
      <c r="B2281" s="33" t="s">
        <v>300</v>
      </c>
      <c r="D2281" s="34" t="s">
        <v>301</v>
      </c>
      <c r="E2281" s="35" t="s">
        <v>10</v>
      </c>
      <c r="F2281" s="54">
        <v>60</v>
      </c>
      <c r="G2281" s="372" t="e">
        <f>VLOOKUP(N2281,'BANG THAM CHIEU'!C:E,3,0)</f>
        <v>#N/A</v>
      </c>
      <c r="J2281" s="10" t="e">
        <f>VLOOKUP(N2281,'BANG THAM CHIEU'!C:E,2,0)</f>
        <v>#N/A</v>
      </c>
      <c r="L2281" s="594">
        <f t="shared" si="37"/>
        <v>0</v>
      </c>
      <c r="N2281" s="31"/>
      <c r="Q2281" s="122"/>
      <c r="R2281" s="123"/>
      <c r="T2281" s="396"/>
      <c r="V2281"/>
    </row>
    <row r="2282" spans="1:22" hidden="1" x14ac:dyDescent="0.25">
      <c r="A2282" s="31">
        <v>3848</v>
      </c>
      <c r="B2282" s="33" t="s">
        <v>300</v>
      </c>
      <c r="D2282" s="34" t="s">
        <v>301</v>
      </c>
      <c r="E2282" s="35" t="s">
        <v>10</v>
      </c>
      <c r="F2282" s="54">
        <v>61</v>
      </c>
      <c r="G2282" s="372" t="e">
        <f>VLOOKUP(N2282,'BANG THAM CHIEU'!C:E,3,0)</f>
        <v>#N/A</v>
      </c>
      <c r="J2282" s="10" t="e">
        <f>VLOOKUP(N2282,'BANG THAM CHIEU'!C:E,2,0)</f>
        <v>#N/A</v>
      </c>
      <c r="L2282" s="594">
        <f t="shared" si="37"/>
        <v>0</v>
      </c>
      <c r="N2282" s="11"/>
      <c r="Q2282" s="122"/>
      <c r="R2282" s="123"/>
      <c r="T2282" s="396"/>
      <c r="V2282"/>
    </row>
    <row r="2283" spans="1:22" hidden="1" x14ac:dyDescent="0.25">
      <c r="A2283" s="31">
        <v>3848</v>
      </c>
      <c r="B2283" s="33" t="s">
        <v>300</v>
      </c>
      <c r="D2283" s="34" t="s">
        <v>301</v>
      </c>
      <c r="E2283" s="35" t="s">
        <v>10</v>
      </c>
      <c r="F2283" s="54">
        <v>62</v>
      </c>
      <c r="G2283" s="372" t="e">
        <f>VLOOKUP(N2283,'BANG THAM CHIEU'!C:E,3,0)</f>
        <v>#N/A</v>
      </c>
      <c r="J2283" s="10" t="e">
        <f>VLOOKUP(N2283,'BANG THAM CHIEU'!C:E,2,0)</f>
        <v>#N/A</v>
      </c>
      <c r="L2283" s="594">
        <f t="shared" si="37"/>
        <v>0</v>
      </c>
      <c r="N2283" s="31"/>
      <c r="Q2283" s="122"/>
      <c r="R2283" s="123"/>
      <c r="T2283" s="396"/>
      <c r="V2283"/>
    </row>
    <row r="2284" spans="1:22" hidden="1" x14ac:dyDescent="0.25">
      <c r="A2284" s="31">
        <v>3848</v>
      </c>
      <c r="B2284" s="33" t="s">
        <v>300</v>
      </c>
      <c r="D2284" s="34" t="s">
        <v>301</v>
      </c>
      <c r="E2284" s="35" t="s">
        <v>10</v>
      </c>
      <c r="F2284" s="54">
        <v>63</v>
      </c>
      <c r="G2284" s="372" t="e">
        <f>VLOOKUP(N2284,'BANG THAM CHIEU'!C:E,3,0)</f>
        <v>#N/A</v>
      </c>
      <c r="J2284" s="10" t="e">
        <f>VLOOKUP(N2284,'BANG THAM CHIEU'!C:E,2,0)</f>
        <v>#N/A</v>
      </c>
      <c r="L2284" s="594">
        <f t="shared" ref="L2284:L2347" si="38">K2284/23206</f>
        <v>0</v>
      </c>
      <c r="N2284" s="31"/>
      <c r="Q2284" s="122"/>
      <c r="R2284" s="123"/>
      <c r="T2284" s="396"/>
      <c r="V2284"/>
    </row>
    <row r="2285" spans="1:22" hidden="1" x14ac:dyDescent="0.25">
      <c r="A2285" s="31">
        <v>3848</v>
      </c>
      <c r="B2285" s="33" t="s">
        <v>300</v>
      </c>
      <c r="D2285" s="34" t="s">
        <v>301</v>
      </c>
      <c r="E2285" s="35" t="s">
        <v>10</v>
      </c>
      <c r="F2285" s="54">
        <v>64</v>
      </c>
      <c r="G2285" s="372" t="e">
        <f>VLOOKUP(N2285,'BANG THAM CHIEU'!C:E,3,0)</f>
        <v>#N/A</v>
      </c>
      <c r="J2285" s="10" t="e">
        <f>VLOOKUP(N2285,'BANG THAM CHIEU'!C:E,2,0)</f>
        <v>#N/A</v>
      </c>
      <c r="L2285" s="594">
        <f t="shared" si="38"/>
        <v>0</v>
      </c>
      <c r="N2285" s="31"/>
      <c r="Q2285" s="122"/>
      <c r="R2285" s="123"/>
      <c r="T2285" s="396"/>
      <c r="V2285"/>
    </row>
    <row r="2286" spans="1:22" hidden="1" x14ac:dyDescent="0.25">
      <c r="A2286" s="31">
        <v>3848</v>
      </c>
      <c r="B2286" s="33" t="s">
        <v>300</v>
      </c>
      <c r="D2286" s="34" t="s">
        <v>301</v>
      </c>
      <c r="E2286" s="35" t="s">
        <v>10</v>
      </c>
      <c r="F2286" s="54">
        <v>65</v>
      </c>
      <c r="G2286" s="372" t="e">
        <f>VLOOKUP(N2286,'BANG THAM CHIEU'!C:E,3,0)</f>
        <v>#N/A</v>
      </c>
      <c r="J2286" s="10" t="e">
        <f>VLOOKUP(N2286,'BANG THAM CHIEU'!C:E,2,0)</f>
        <v>#N/A</v>
      </c>
      <c r="L2286" s="594">
        <f t="shared" si="38"/>
        <v>0</v>
      </c>
      <c r="N2286" s="171"/>
      <c r="Q2286" s="122"/>
      <c r="R2286" s="123"/>
      <c r="T2286" s="396"/>
      <c r="V2286"/>
    </row>
    <row r="2287" spans="1:22" hidden="1" x14ac:dyDescent="0.25">
      <c r="A2287" s="31">
        <v>3848</v>
      </c>
      <c r="B2287" s="33" t="s">
        <v>300</v>
      </c>
      <c r="D2287" s="34" t="s">
        <v>301</v>
      </c>
      <c r="E2287" s="35" t="s">
        <v>10</v>
      </c>
      <c r="F2287" s="54">
        <v>66</v>
      </c>
      <c r="G2287" s="372" t="e">
        <f>VLOOKUP(N2287,'BANG THAM CHIEU'!C:E,3,0)</f>
        <v>#N/A</v>
      </c>
      <c r="J2287" s="10" t="e">
        <f>VLOOKUP(N2287,'BANG THAM CHIEU'!C:E,2,0)</f>
        <v>#N/A</v>
      </c>
      <c r="L2287" s="594">
        <f t="shared" si="38"/>
        <v>0</v>
      </c>
      <c r="N2287" s="11"/>
      <c r="Q2287" s="122"/>
      <c r="R2287" s="123"/>
      <c r="T2287" s="396"/>
      <c r="V2287"/>
    </row>
    <row r="2288" spans="1:22" hidden="1" x14ac:dyDescent="0.25">
      <c r="A2288" s="31">
        <v>3848</v>
      </c>
      <c r="B2288" s="33" t="s">
        <v>300</v>
      </c>
      <c r="D2288" s="34" t="s">
        <v>301</v>
      </c>
      <c r="E2288" s="35" t="s">
        <v>10</v>
      </c>
      <c r="F2288" s="54">
        <v>67</v>
      </c>
      <c r="G2288" s="372" t="e">
        <f>VLOOKUP(N2288,'BANG THAM CHIEU'!C:E,3,0)</f>
        <v>#N/A</v>
      </c>
      <c r="J2288" s="10" t="e">
        <f>VLOOKUP(N2288,'BANG THAM CHIEU'!C:E,2,0)</f>
        <v>#N/A</v>
      </c>
      <c r="L2288" s="594">
        <f t="shared" si="38"/>
        <v>0</v>
      </c>
      <c r="N2288" s="171"/>
      <c r="Q2288" s="122"/>
      <c r="R2288" s="123"/>
      <c r="T2288" s="396"/>
      <c r="V2288"/>
    </row>
    <row r="2289" spans="1:22" hidden="1" x14ac:dyDescent="0.25">
      <c r="A2289" s="31">
        <v>3848</v>
      </c>
      <c r="B2289" s="33" t="s">
        <v>300</v>
      </c>
      <c r="D2289" s="34" t="s">
        <v>301</v>
      </c>
      <c r="E2289" s="35" t="s">
        <v>10</v>
      </c>
      <c r="F2289" s="54">
        <v>68</v>
      </c>
      <c r="G2289" s="372" t="e">
        <f>VLOOKUP(N2289,'BANG THAM CHIEU'!C:E,3,0)</f>
        <v>#N/A</v>
      </c>
      <c r="J2289" s="10" t="e">
        <f>VLOOKUP(N2289,'BANG THAM CHIEU'!C:E,2,0)</f>
        <v>#N/A</v>
      </c>
      <c r="L2289" s="594">
        <f t="shared" si="38"/>
        <v>0</v>
      </c>
      <c r="N2289" s="11"/>
      <c r="Q2289" s="122"/>
      <c r="R2289" s="123"/>
      <c r="T2289" s="396"/>
      <c r="V2289"/>
    </row>
    <row r="2290" spans="1:22" hidden="1" x14ac:dyDescent="0.25">
      <c r="A2290" s="31">
        <v>3848</v>
      </c>
      <c r="B2290" s="33" t="s">
        <v>300</v>
      </c>
      <c r="D2290" s="34" t="s">
        <v>301</v>
      </c>
      <c r="E2290" s="35" t="s">
        <v>10</v>
      </c>
      <c r="F2290" s="54">
        <v>69</v>
      </c>
      <c r="G2290" s="372" t="e">
        <f>VLOOKUP(N2290,'BANG THAM CHIEU'!C:E,3,0)</f>
        <v>#N/A</v>
      </c>
      <c r="J2290" s="10" t="e">
        <f>VLOOKUP(N2290,'BANG THAM CHIEU'!C:E,2,0)</f>
        <v>#N/A</v>
      </c>
      <c r="L2290" s="594">
        <f t="shared" si="38"/>
        <v>0</v>
      </c>
      <c r="N2290" s="11"/>
      <c r="Q2290" s="122"/>
      <c r="R2290" s="123"/>
      <c r="T2290" s="396"/>
      <c r="V2290"/>
    </row>
    <row r="2291" spans="1:22" s="39" customFormat="1" hidden="1" x14ac:dyDescent="0.25">
      <c r="A2291" s="31">
        <v>3848</v>
      </c>
      <c r="B2291" s="31" t="s">
        <v>300</v>
      </c>
      <c r="C2291" s="53"/>
      <c r="D2291" s="218" t="s">
        <v>301</v>
      </c>
      <c r="E2291" s="35" t="s">
        <v>10</v>
      </c>
      <c r="F2291" s="54">
        <v>70</v>
      </c>
      <c r="G2291" s="373" t="e">
        <f>VLOOKUP(N2291,'BANG THAM CHIEU'!C:E,3,0)</f>
        <v>#N/A</v>
      </c>
      <c r="H2291" s="11"/>
      <c r="I2291" s="11"/>
      <c r="J2291" s="38" t="e">
        <f>VLOOKUP(N2291,'BANG THAM CHIEU'!C:E,2,0)</f>
        <v>#N/A</v>
      </c>
      <c r="K2291" s="592"/>
      <c r="L2291" s="594">
        <f t="shared" si="38"/>
        <v>0</v>
      </c>
      <c r="M2291" s="11"/>
      <c r="N2291" s="187"/>
      <c r="O2291" s="530"/>
      <c r="P2291" s="529"/>
      <c r="Q2291" s="126"/>
      <c r="R2291" s="123"/>
      <c r="S2291" s="126"/>
      <c r="T2291" s="396"/>
      <c r="V2291"/>
    </row>
    <row r="2292" spans="1:22" hidden="1" x14ac:dyDescent="0.25">
      <c r="A2292" s="31">
        <v>3848</v>
      </c>
      <c r="B2292" s="33" t="s">
        <v>300</v>
      </c>
      <c r="D2292" s="34" t="s">
        <v>301</v>
      </c>
      <c r="E2292" s="35" t="s">
        <v>10</v>
      </c>
      <c r="F2292" s="54">
        <v>71</v>
      </c>
      <c r="G2292" s="372" t="e">
        <f>VLOOKUP(N2292,'BANG THAM CHIEU'!C:E,3,0)</f>
        <v>#N/A</v>
      </c>
      <c r="J2292" s="10" t="e">
        <f>VLOOKUP(N2292,'BANG THAM CHIEU'!C:E,2,0)</f>
        <v>#N/A</v>
      </c>
      <c r="L2292" s="594">
        <f t="shared" si="38"/>
        <v>0</v>
      </c>
      <c r="N2292" s="11"/>
      <c r="Q2292" s="122"/>
      <c r="R2292" s="123"/>
      <c r="T2292" s="396"/>
      <c r="V2292"/>
    </row>
    <row r="2293" spans="1:22" hidden="1" x14ac:dyDescent="0.25">
      <c r="A2293" s="31">
        <v>3848</v>
      </c>
      <c r="B2293" s="33" t="s">
        <v>300</v>
      </c>
      <c r="D2293" s="34" t="s">
        <v>301</v>
      </c>
      <c r="E2293" s="35" t="s">
        <v>10</v>
      </c>
      <c r="F2293" s="54">
        <v>72</v>
      </c>
      <c r="G2293" s="372" t="e">
        <f>VLOOKUP(N2293,'BANG THAM CHIEU'!C:E,3,0)</f>
        <v>#N/A</v>
      </c>
      <c r="J2293" s="10" t="e">
        <f>VLOOKUP(N2293,'BANG THAM CHIEU'!C:E,2,0)</f>
        <v>#N/A</v>
      </c>
      <c r="L2293" s="594">
        <f t="shared" si="38"/>
        <v>0</v>
      </c>
      <c r="N2293" s="11"/>
      <c r="Q2293" s="122"/>
      <c r="R2293" s="123"/>
      <c r="T2293" s="396"/>
      <c r="V2293"/>
    </row>
    <row r="2294" spans="1:22" hidden="1" x14ac:dyDescent="0.25">
      <c r="A2294" s="31">
        <v>3848</v>
      </c>
      <c r="B2294" s="33" t="s">
        <v>300</v>
      </c>
      <c r="D2294" s="34" t="s">
        <v>301</v>
      </c>
      <c r="E2294" s="35" t="s">
        <v>10</v>
      </c>
      <c r="F2294" s="54">
        <v>73</v>
      </c>
      <c r="G2294" s="372" t="e">
        <f>VLOOKUP(N2294,'BANG THAM CHIEU'!C:E,3,0)</f>
        <v>#N/A</v>
      </c>
      <c r="J2294" s="10" t="e">
        <f>VLOOKUP(N2294,'BANG THAM CHIEU'!C:E,2,0)</f>
        <v>#N/A</v>
      </c>
      <c r="L2294" s="594">
        <f t="shared" si="38"/>
        <v>0</v>
      </c>
      <c r="N2294" s="31"/>
      <c r="Q2294" s="122"/>
      <c r="R2294" s="123"/>
      <c r="T2294" s="396"/>
      <c r="V2294"/>
    </row>
    <row r="2295" spans="1:22" hidden="1" x14ac:dyDescent="0.25">
      <c r="A2295" s="31">
        <v>3848</v>
      </c>
      <c r="B2295" s="33" t="s">
        <v>300</v>
      </c>
      <c r="D2295" s="34" t="s">
        <v>301</v>
      </c>
      <c r="E2295" s="35" t="s">
        <v>10</v>
      </c>
      <c r="F2295" s="54">
        <v>74</v>
      </c>
      <c r="G2295" s="372" t="e">
        <f>VLOOKUP(N2295,'BANG THAM CHIEU'!C:E,3,0)</f>
        <v>#N/A</v>
      </c>
      <c r="J2295" s="10" t="e">
        <f>VLOOKUP(N2295,'BANG THAM CHIEU'!C:E,2,0)</f>
        <v>#N/A</v>
      </c>
      <c r="L2295" s="594">
        <f t="shared" si="38"/>
        <v>0</v>
      </c>
      <c r="N2295" s="11"/>
      <c r="Q2295" s="122"/>
      <c r="R2295" s="123"/>
      <c r="T2295" s="396"/>
      <c r="V2295"/>
    </row>
    <row r="2296" spans="1:22" hidden="1" x14ac:dyDescent="0.25">
      <c r="A2296" s="31">
        <v>3848</v>
      </c>
      <c r="B2296" s="33" t="s">
        <v>300</v>
      </c>
      <c r="D2296" s="34" t="s">
        <v>301</v>
      </c>
      <c r="E2296" s="35" t="s">
        <v>10</v>
      </c>
      <c r="F2296" s="54">
        <v>75</v>
      </c>
      <c r="G2296" s="372" t="e">
        <f>VLOOKUP(N2296,'BANG THAM CHIEU'!C:E,3,0)</f>
        <v>#N/A</v>
      </c>
      <c r="J2296" s="10" t="e">
        <f>VLOOKUP(N2296,'BANG THAM CHIEU'!C:E,2,0)</f>
        <v>#N/A</v>
      </c>
      <c r="L2296" s="594">
        <f t="shared" si="38"/>
        <v>0</v>
      </c>
      <c r="N2296" s="31"/>
      <c r="Q2296" s="122"/>
      <c r="R2296" s="123"/>
      <c r="T2296" s="396"/>
      <c r="V2296"/>
    </row>
    <row r="2297" spans="1:22" hidden="1" x14ac:dyDescent="0.25">
      <c r="A2297" s="31">
        <v>3848</v>
      </c>
      <c r="B2297" s="33" t="s">
        <v>300</v>
      </c>
      <c r="D2297" s="34" t="s">
        <v>301</v>
      </c>
      <c r="E2297" s="35" t="s">
        <v>10</v>
      </c>
      <c r="F2297" s="54">
        <v>76</v>
      </c>
      <c r="G2297" s="372" t="e">
        <f>VLOOKUP(N2297,'BANG THAM CHIEU'!C:E,3,0)</f>
        <v>#N/A</v>
      </c>
      <c r="J2297" s="10" t="e">
        <f>VLOOKUP(N2297,'BANG THAM CHIEU'!C:E,2,0)</f>
        <v>#N/A</v>
      </c>
      <c r="L2297" s="594">
        <f t="shared" si="38"/>
        <v>0</v>
      </c>
      <c r="N2297" s="11"/>
      <c r="Q2297" s="122"/>
      <c r="R2297" s="123"/>
      <c r="T2297" s="396"/>
      <c r="V2297"/>
    </row>
    <row r="2298" spans="1:22" hidden="1" x14ac:dyDescent="0.25">
      <c r="A2298" s="31">
        <v>3848</v>
      </c>
      <c r="B2298" s="33" t="s">
        <v>300</v>
      </c>
      <c r="D2298" s="34" t="s">
        <v>301</v>
      </c>
      <c r="E2298" s="35" t="s">
        <v>10</v>
      </c>
      <c r="F2298" s="54">
        <v>77</v>
      </c>
      <c r="G2298" s="372" t="e">
        <f>VLOOKUP(N2298,'BANG THAM CHIEU'!C:E,3,0)</f>
        <v>#N/A</v>
      </c>
      <c r="J2298" s="10" t="e">
        <f>VLOOKUP(N2298,'BANG THAM CHIEU'!C:E,2,0)</f>
        <v>#N/A</v>
      </c>
      <c r="L2298" s="594">
        <f t="shared" si="38"/>
        <v>0</v>
      </c>
      <c r="N2298" s="11"/>
      <c r="Q2298" s="122"/>
      <c r="R2298" s="123"/>
      <c r="T2298" s="396"/>
      <c r="V2298"/>
    </row>
    <row r="2299" spans="1:22" hidden="1" x14ac:dyDescent="0.25">
      <c r="A2299" s="31">
        <v>3848</v>
      </c>
      <c r="B2299" s="33" t="s">
        <v>300</v>
      </c>
      <c r="D2299" s="34" t="s">
        <v>301</v>
      </c>
      <c r="E2299" s="35" t="s">
        <v>10</v>
      </c>
      <c r="F2299" s="54">
        <v>78</v>
      </c>
      <c r="G2299" s="372" t="e">
        <f>VLOOKUP(N2299,'BANG THAM CHIEU'!C:E,3,0)</f>
        <v>#N/A</v>
      </c>
      <c r="J2299" s="10" t="e">
        <f>VLOOKUP(N2299,'BANG THAM CHIEU'!C:E,2,0)</f>
        <v>#N/A</v>
      </c>
      <c r="L2299" s="594">
        <f t="shared" si="38"/>
        <v>0</v>
      </c>
      <c r="N2299" s="31"/>
      <c r="Q2299" s="122"/>
      <c r="R2299" s="123"/>
      <c r="T2299" s="396"/>
      <c r="V2299"/>
    </row>
    <row r="2300" spans="1:22" hidden="1" x14ac:dyDescent="0.25">
      <c r="A2300" s="31">
        <v>3848</v>
      </c>
      <c r="B2300" s="33" t="s">
        <v>300</v>
      </c>
      <c r="D2300" s="34" t="s">
        <v>301</v>
      </c>
      <c r="E2300" s="35" t="s">
        <v>10</v>
      </c>
      <c r="F2300" s="54">
        <v>79</v>
      </c>
      <c r="G2300" s="372" t="e">
        <f>VLOOKUP(N2300,'BANG THAM CHIEU'!C:E,3,0)</f>
        <v>#N/A</v>
      </c>
      <c r="J2300" s="10" t="e">
        <f>VLOOKUP(N2300,'BANG THAM CHIEU'!C:E,2,0)</f>
        <v>#N/A</v>
      </c>
      <c r="L2300" s="594">
        <f t="shared" si="38"/>
        <v>0</v>
      </c>
      <c r="N2300" s="31"/>
      <c r="Q2300" s="122"/>
      <c r="R2300" s="123"/>
      <c r="T2300" s="396"/>
      <c r="V2300"/>
    </row>
    <row r="2301" spans="1:22" hidden="1" x14ac:dyDescent="0.25">
      <c r="A2301" s="31">
        <v>3848</v>
      </c>
      <c r="B2301" s="33" t="s">
        <v>300</v>
      </c>
      <c r="D2301" s="34" t="s">
        <v>301</v>
      </c>
      <c r="E2301" s="35" t="s">
        <v>10</v>
      </c>
      <c r="F2301" s="54">
        <v>80</v>
      </c>
      <c r="G2301" s="372" t="e">
        <f>VLOOKUP(N2301,'BANG THAM CHIEU'!C:E,3,0)</f>
        <v>#N/A</v>
      </c>
      <c r="J2301" s="10" t="e">
        <f>VLOOKUP(N2301,'BANG THAM CHIEU'!C:E,2,0)</f>
        <v>#N/A</v>
      </c>
      <c r="L2301" s="594">
        <f t="shared" si="38"/>
        <v>0</v>
      </c>
      <c r="N2301" s="31"/>
      <c r="Q2301" s="122"/>
      <c r="R2301" s="123"/>
      <c r="T2301" s="396"/>
      <c r="V2301"/>
    </row>
    <row r="2302" spans="1:22" hidden="1" x14ac:dyDescent="0.25">
      <c r="A2302" s="31">
        <v>3848</v>
      </c>
      <c r="B2302" s="33" t="s">
        <v>300</v>
      </c>
      <c r="D2302" s="34" t="s">
        <v>301</v>
      </c>
      <c r="E2302" s="35" t="s">
        <v>10</v>
      </c>
      <c r="F2302" s="54">
        <v>81</v>
      </c>
      <c r="G2302" s="372" t="e">
        <f>VLOOKUP(N2302,'BANG THAM CHIEU'!C:E,3,0)</f>
        <v>#N/A</v>
      </c>
      <c r="J2302" s="10" t="e">
        <f>VLOOKUP(N2302,'BANG THAM CHIEU'!C:E,2,0)</f>
        <v>#N/A</v>
      </c>
      <c r="L2302" s="594">
        <f t="shared" si="38"/>
        <v>0</v>
      </c>
      <c r="N2302" s="151"/>
      <c r="Q2302" s="122"/>
      <c r="R2302" s="123"/>
      <c r="T2302" s="396"/>
      <c r="V2302"/>
    </row>
    <row r="2303" spans="1:22" hidden="1" x14ac:dyDescent="0.25">
      <c r="A2303" s="31">
        <v>3848</v>
      </c>
      <c r="B2303" s="33" t="s">
        <v>300</v>
      </c>
      <c r="D2303" s="34" t="s">
        <v>301</v>
      </c>
      <c r="E2303" s="35" t="s">
        <v>10</v>
      </c>
      <c r="F2303" s="54">
        <v>82</v>
      </c>
      <c r="G2303" s="372" t="e">
        <f>VLOOKUP(N2303,'BANG THAM CHIEU'!C:E,3,0)</f>
        <v>#N/A</v>
      </c>
      <c r="J2303" s="10" t="e">
        <f>VLOOKUP(N2303,'BANG THAM CHIEU'!C:E,2,0)</f>
        <v>#N/A</v>
      </c>
      <c r="L2303" s="594">
        <f t="shared" si="38"/>
        <v>0</v>
      </c>
      <c r="N2303" s="31"/>
      <c r="Q2303" s="122"/>
      <c r="R2303" s="123"/>
      <c r="T2303" s="396"/>
      <c r="V2303"/>
    </row>
    <row r="2304" spans="1:22" hidden="1" x14ac:dyDescent="0.25">
      <c r="A2304" s="31">
        <v>3848</v>
      </c>
      <c r="B2304" s="33" t="s">
        <v>300</v>
      </c>
      <c r="D2304" s="34" t="s">
        <v>301</v>
      </c>
      <c r="E2304" s="35" t="s">
        <v>10</v>
      </c>
      <c r="F2304" s="54">
        <v>83</v>
      </c>
      <c r="G2304" s="372" t="e">
        <f>VLOOKUP(N2304,'BANG THAM CHIEU'!C:E,3,0)</f>
        <v>#N/A</v>
      </c>
      <c r="J2304" s="10" t="e">
        <f>VLOOKUP(N2304,'BANG THAM CHIEU'!C:E,2,0)</f>
        <v>#N/A</v>
      </c>
      <c r="L2304" s="594">
        <f t="shared" si="38"/>
        <v>0</v>
      </c>
      <c r="N2304" s="187"/>
      <c r="Q2304" s="122"/>
      <c r="R2304" s="123"/>
      <c r="T2304" s="396"/>
      <c r="V2304"/>
    </row>
    <row r="2305" spans="1:22" hidden="1" x14ac:dyDescent="0.25">
      <c r="A2305" s="31">
        <v>3848</v>
      </c>
      <c r="B2305" s="33" t="s">
        <v>300</v>
      </c>
      <c r="D2305" s="34" t="s">
        <v>301</v>
      </c>
      <c r="E2305" s="35" t="s">
        <v>10</v>
      </c>
      <c r="F2305" s="54">
        <v>84</v>
      </c>
      <c r="G2305" s="372" t="e">
        <f>VLOOKUP(N2305,'BANG THAM CHIEU'!C:E,3,0)</f>
        <v>#N/A</v>
      </c>
      <c r="J2305" s="10" t="e">
        <f>VLOOKUP(N2305,'BANG THAM CHIEU'!C:E,2,0)</f>
        <v>#N/A</v>
      </c>
      <c r="L2305" s="594">
        <f t="shared" si="38"/>
        <v>0</v>
      </c>
      <c r="N2305" s="11"/>
      <c r="Q2305" s="122"/>
      <c r="R2305" s="123"/>
      <c r="T2305" s="396"/>
      <c r="V2305"/>
    </row>
    <row r="2306" spans="1:22" hidden="1" x14ac:dyDescent="0.25">
      <c r="A2306" s="31">
        <v>3848</v>
      </c>
      <c r="B2306" s="33" t="s">
        <v>300</v>
      </c>
      <c r="D2306" s="34" t="s">
        <v>301</v>
      </c>
      <c r="E2306" s="35" t="s">
        <v>10</v>
      </c>
      <c r="F2306" s="54">
        <v>85</v>
      </c>
      <c r="G2306" s="372" t="e">
        <f>VLOOKUP(N2306,'BANG THAM CHIEU'!C:E,3,0)</f>
        <v>#N/A</v>
      </c>
      <c r="J2306" s="10" t="e">
        <f>VLOOKUP(N2306,'BANG THAM CHIEU'!C:E,2,0)</f>
        <v>#N/A</v>
      </c>
      <c r="L2306" s="594">
        <f t="shared" si="38"/>
        <v>0</v>
      </c>
      <c r="N2306" s="11"/>
      <c r="Q2306" s="122"/>
      <c r="R2306" s="123"/>
      <c r="T2306" s="396"/>
      <c r="V2306"/>
    </row>
    <row r="2307" spans="1:22" hidden="1" x14ac:dyDescent="0.25">
      <c r="A2307" s="31">
        <v>3848</v>
      </c>
      <c r="B2307" s="33" t="s">
        <v>300</v>
      </c>
      <c r="D2307" s="34" t="s">
        <v>301</v>
      </c>
      <c r="E2307" s="35" t="s">
        <v>10</v>
      </c>
      <c r="F2307" s="54">
        <v>86</v>
      </c>
      <c r="G2307" s="372" t="e">
        <f>VLOOKUP(N2307,'BANG THAM CHIEU'!C:E,3,0)</f>
        <v>#N/A</v>
      </c>
      <c r="J2307" s="10" t="e">
        <f>VLOOKUP(N2307,'BANG THAM CHIEU'!C:E,2,0)</f>
        <v>#N/A</v>
      </c>
      <c r="L2307" s="594">
        <f t="shared" si="38"/>
        <v>0</v>
      </c>
      <c r="N2307" s="11"/>
      <c r="Q2307" s="122"/>
      <c r="R2307" s="123"/>
      <c r="T2307" s="396"/>
      <c r="V2307"/>
    </row>
    <row r="2308" spans="1:22" hidden="1" x14ac:dyDescent="0.25">
      <c r="A2308" s="31">
        <v>3848</v>
      </c>
      <c r="B2308" s="33" t="s">
        <v>300</v>
      </c>
      <c r="D2308" s="34" t="s">
        <v>301</v>
      </c>
      <c r="E2308" s="35" t="s">
        <v>10</v>
      </c>
      <c r="F2308" s="54">
        <v>87</v>
      </c>
      <c r="G2308" s="372" t="e">
        <f>VLOOKUP(N2308,'BANG THAM CHIEU'!C:E,3,0)</f>
        <v>#N/A</v>
      </c>
      <c r="J2308" s="10" t="e">
        <f>VLOOKUP(N2308,'BANG THAM CHIEU'!C:E,2,0)</f>
        <v>#N/A</v>
      </c>
      <c r="L2308" s="594">
        <f t="shared" si="38"/>
        <v>0</v>
      </c>
      <c r="N2308" s="11"/>
      <c r="Q2308" s="122"/>
      <c r="R2308" s="123"/>
      <c r="T2308" s="396"/>
      <c r="V2308"/>
    </row>
    <row r="2309" spans="1:22" hidden="1" x14ac:dyDescent="0.25">
      <c r="A2309" s="31">
        <v>3848</v>
      </c>
      <c r="B2309" s="33" t="s">
        <v>300</v>
      </c>
      <c r="D2309" s="34" t="s">
        <v>301</v>
      </c>
      <c r="E2309" s="35" t="s">
        <v>10</v>
      </c>
      <c r="F2309" s="54">
        <v>88</v>
      </c>
      <c r="G2309" s="372" t="e">
        <f>VLOOKUP(N2309,'BANG THAM CHIEU'!C:E,3,0)</f>
        <v>#N/A</v>
      </c>
      <c r="J2309" s="10" t="e">
        <f>VLOOKUP(N2309,'BANG THAM CHIEU'!C:E,2,0)</f>
        <v>#N/A</v>
      </c>
      <c r="L2309" s="594">
        <f t="shared" si="38"/>
        <v>0</v>
      </c>
      <c r="N2309" s="11"/>
      <c r="Q2309" s="122"/>
      <c r="R2309" s="123"/>
      <c r="T2309" s="396"/>
      <c r="V2309"/>
    </row>
    <row r="2310" spans="1:22" hidden="1" x14ac:dyDescent="0.25">
      <c r="A2310" s="31">
        <v>3848</v>
      </c>
      <c r="B2310" s="33" t="s">
        <v>300</v>
      </c>
      <c r="D2310" s="34" t="s">
        <v>301</v>
      </c>
      <c r="E2310" s="35" t="s">
        <v>10</v>
      </c>
      <c r="F2310" s="54">
        <v>89</v>
      </c>
      <c r="G2310" s="372" t="e">
        <f>VLOOKUP(N2310,'BANG THAM CHIEU'!C:E,3,0)</f>
        <v>#N/A</v>
      </c>
      <c r="J2310" s="10" t="e">
        <f>VLOOKUP(N2310,'BANG THAM CHIEU'!C:E,2,0)</f>
        <v>#N/A</v>
      </c>
      <c r="L2310" s="594">
        <f t="shared" si="38"/>
        <v>0</v>
      </c>
      <c r="N2310" s="31"/>
      <c r="Q2310" s="122"/>
      <c r="R2310" s="123"/>
      <c r="T2310" s="396"/>
      <c r="V2310"/>
    </row>
    <row r="2311" spans="1:22" hidden="1" x14ac:dyDescent="0.25">
      <c r="A2311" s="31">
        <v>3848</v>
      </c>
      <c r="B2311" s="33" t="s">
        <v>300</v>
      </c>
      <c r="D2311" s="34" t="s">
        <v>301</v>
      </c>
      <c r="E2311" s="35" t="s">
        <v>10</v>
      </c>
      <c r="F2311" s="54">
        <v>90</v>
      </c>
      <c r="G2311" s="372" t="e">
        <f>VLOOKUP(N2311,'BANG THAM CHIEU'!C:E,3,0)</f>
        <v>#N/A</v>
      </c>
      <c r="J2311" s="10" t="e">
        <f>VLOOKUP(N2311,'BANG THAM CHIEU'!C:E,2,0)</f>
        <v>#N/A</v>
      </c>
      <c r="L2311" s="594">
        <f t="shared" si="38"/>
        <v>0</v>
      </c>
      <c r="N2311" s="11"/>
      <c r="Q2311" s="122"/>
      <c r="R2311" s="123"/>
      <c r="T2311" s="396"/>
      <c r="V2311"/>
    </row>
    <row r="2312" spans="1:22" hidden="1" x14ac:dyDescent="0.25">
      <c r="A2312" s="31">
        <v>3848</v>
      </c>
      <c r="B2312" s="33" t="s">
        <v>300</v>
      </c>
      <c r="D2312" s="34" t="s">
        <v>301</v>
      </c>
      <c r="E2312" s="35" t="s">
        <v>10</v>
      </c>
      <c r="F2312" s="54">
        <v>91</v>
      </c>
      <c r="G2312" s="372" t="e">
        <f>VLOOKUP(N2312,'BANG THAM CHIEU'!C:E,3,0)</f>
        <v>#N/A</v>
      </c>
      <c r="J2312" s="10" t="e">
        <f>VLOOKUP(N2312,'BANG THAM CHIEU'!C:E,2,0)</f>
        <v>#N/A</v>
      </c>
      <c r="L2312" s="594">
        <f t="shared" si="38"/>
        <v>0</v>
      </c>
      <c r="N2312" s="11"/>
      <c r="Q2312" s="122"/>
      <c r="R2312" s="123"/>
      <c r="T2312" s="396"/>
      <c r="V2312"/>
    </row>
    <row r="2313" spans="1:22" hidden="1" x14ac:dyDescent="0.25">
      <c r="A2313" s="31">
        <v>3848</v>
      </c>
      <c r="B2313" s="33" t="s">
        <v>300</v>
      </c>
      <c r="D2313" s="34" t="s">
        <v>301</v>
      </c>
      <c r="E2313" s="35" t="s">
        <v>10</v>
      </c>
      <c r="F2313" s="54">
        <v>92</v>
      </c>
      <c r="G2313" s="372" t="e">
        <f>VLOOKUP(N2313,'BANG THAM CHIEU'!C:E,3,0)</f>
        <v>#N/A</v>
      </c>
      <c r="J2313" s="10" t="e">
        <f>VLOOKUP(N2313,'BANG THAM CHIEU'!C:E,2,0)</f>
        <v>#N/A</v>
      </c>
      <c r="L2313" s="594">
        <f t="shared" si="38"/>
        <v>0</v>
      </c>
      <c r="N2313" s="11"/>
      <c r="Q2313" s="122"/>
      <c r="R2313" s="123"/>
      <c r="T2313" s="396"/>
      <c r="V2313"/>
    </row>
    <row r="2314" spans="1:22" hidden="1" x14ac:dyDescent="0.25">
      <c r="A2314" s="31">
        <v>3848</v>
      </c>
      <c r="B2314" s="33" t="s">
        <v>300</v>
      </c>
      <c r="D2314" s="34" t="s">
        <v>301</v>
      </c>
      <c r="E2314" s="35" t="s">
        <v>10</v>
      </c>
      <c r="F2314" s="54">
        <v>93</v>
      </c>
      <c r="G2314" s="372" t="e">
        <f>VLOOKUP(N2314,'BANG THAM CHIEU'!C:E,3,0)</f>
        <v>#N/A</v>
      </c>
      <c r="J2314" s="10" t="e">
        <f>VLOOKUP(N2314,'BANG THAM CHIEU'!C:E,2,0)</f>
        <v>#N/A</v>
      </c>
      <c r="L2314" s="594">
        <f t="shared" si="38"/>
        <v>0</v>
      </c>
      <c r="N2314" s="11"/>
      <c r="Q2314" s="122"/>
      <c r="R2314" s="123"/>
      <c r="T2314" s="396"/>
      <c r="V2314"/>
    </row>
    <row r="2315" spans="1:22" hidden="1" x14ac:dyDescent="0.25">
      <c r="A2315" s="31">
        <v>3848</v>
      </c>
      <c r="B2315" s="33" t="s">
        <v>300</v>
      </c>
      <c r="D2315" s="34" t="s">
        <v>301</v>
      </c>
      <c r="E2315" s="35" t="s">
        <v>10</v>
      </c>
      <c r="F2315" s="54">
        <v>94</v>
      </c>
      <c r="G2315" s="372" t="e">
        <f>VLOOKUP(N2315,'BANG THAM CHIEU'!C:E,3,0)</f>
        <v>#N/A</v>
      </c>
      <c r="J2315" s="10" t="e">
        <f>VLOOKUP(N2315,'BANG THAM CHIEU'!C:E,2,0)</f>
        <v>#N/A</v>
      </c>
      <c r="L2315" s="594">
        <f t="shared" si="38"/>
        <v>0</v>
      </c>
      <c r="N2315" s="171"/>
      <c r="Q2315" s="122"/>
      <c r="R2315" s="123"/>
      <c r="T2315" s="396"/>
      <c r="V2315"/>
    </row>
    <row r="2316" spans="1:22" hidden="1" x14ac:dyDescent="0.25">
      <c r="A2316" s="31">
        <v>3848</v>
      </c>
      <c r="B2316" s="33" t="s">
        <v>300</v>
      </c>
      <c r="D2316" s="34" t="s">
        <v>301</v>
      </c>
      <c r="E2316" s="35" t="s">
        <v>10</v>
      </c>
      <c r="F2316" s="54">
        <v>95</v>
      </c>
      <c r="G2316" s="372" t="e">
        <f>VLOOKUP(N2316,'BANG THAM CHIEU'!C:E,3,0)</f>
        <v>#N/A</v>
      </c>
      <c r="J2316" s="10" t="e">
        <f>VLOOKUP(N2316,'BANG THAM CHIEU'!C:E,2,0)</f>
        <v>#N/A</v>
      </c>
      <c r="L2316" s="594">
        <f t="shared" si="38"/>
        <v>0</v>
      </c>
      <c r="N2316" s="31"/>
      <c r="Q2316" s="122"/>
      <c r="R2316" s="123"/>
      <c r="T2316" s="396"/>
      <c r="V2316"/>
    </row>
    <row r="2317" spans="1:22" hidden="1" x14ac:dyDescent="0.25">
      <c r="A2317" s="31">
        <v>3848</v>
      </c>
      <c r="B2317" s="33" t="s">
        <v>300</v>
      </c>
      <c r="D2317" s="34" t="s">
        <v>301</v>
      </c>
      <c r="E2317" s="35" t="s">
        <v>10</v>
      </c>
      <c r="F2317" s="54">
        <v>96</v>
      </c>
      <c r="G2317" s="372" t="e">
        <f>VLOOKUP(N2317,'BANG THAM CHIEU'!C:E,3,0)</f>
        <v>#N/A</v>
      </c>
      <c r="J2317" s="10" t="e">
        <f>VLOOKUP(N2317,'BANG THAM CHIEU'!C:E,2,0)</f>
        <v>#N/A</v>
      </c>
      <c r="L2317" s="594">
        <f t="shared" si="38"/>
        <v>0</v>
      </c>
      <c r="N2317" s="11"/>
      <c r="Q2317" s="122"/>
      <c r="R2317" s="123"/>
      <c r="T2317" s="396"/>
      <c r="V2317"/>
    </row>
    <row r="2318" spans="1:22" hidden="1" x14ac:dyDescent="0.25">
      <c r="A2318" s="31">
        <v>3848</v>
      </c>
      <c r="B2318" s="33" t="s">
        <v>300</v>
      </c>
      <c r="D2318" s="34" t="s">
        <v>301</v>
      </c>
      <c r="E2318" s="35" t="s">
        <v>10</v>
      </c>
      <c r="F2318" s="54">
        <v>97</v>
      </c>
      <c r="G2318" s="372" t="e">
        <f>VLOOKUP(N2318,'BANG THAM CHIEU'!C:E,3,0)</f>
        <v>#N/A</v>
      </c>
      <c r="J2318" s="10" t="e">
        <f>VLOOKUP(N2318,'BANG THAM CHIEU'!C:E,2,0)</f>
        <v>#N/A</v>
      </c>
      <c r="L2318" s="594">
        <f t="shared" si="38"/>
        <v>0</v>
      </c>
      <c r="N2318" s="171"/>
      <c r="Q2318" s="122"/>
      <c r="R2318" s="123"/>
      <c r="T2318" s="396"/>
      <c r="V2318"/>
    </row>
    <row r="2319" spans="1:22" hidden="1" x14ac:dyDescent="0.25">
      <c r="A2319" s="31">
        <v>3848</v>
      </c>
      <c r="B2319" s="33" t="s">
        <v>300</v>
      </c>
      <c r="D2319" s="34" t="s">
        <v>301</v>
      </c>
      <c r="E2319" s="35" t="s">
        <v>10</v>
      </c>
      <c r="F2319" s="54">
        <v>98</v>
      </c>
      <c r="G2319" s="372" t="e">
        <f>VLOOKUP(N2319,'BANG THAM CHIEU'!C:E,3,0)</f>
        <v>#N/A</v>
      </c>
      <c r="J2319" s="10" t="e">
        <f>VLOOKUP(N2319,'BANG THAM CHIEU'!C:E,2,0)</f>
        <v>#N/A</v>
      </c>
      <c r="L2319" s="594">
        <f t="shared" si="38"/>
        <v>0</v>
      </c>
      <c r="N2319" s="11"/>
      <c r="Q2319" s="122"/>
      <c r="R2319" s="123"/>
      <c r="T2319" s="396"/>
      <c r="V2319"/>
    </row>
    <row r="2320" spans="1:22" hidden="1" x14ac:dyDescent="0.25">
      <c r="A2320" s="31">
        <v>3848</v>
      </c>
      <c r="B2320" s="33" t="s">
        <v>300</v>
      </c>
      <c r="D2320" s="34" t="s">
        <v>301</v>
      </c>
      <c r="E2320" s="35" t="s">
        <v>10</v>
      </c>
      <c r="F2320" s="54">
        <v>99</v>
      </c>
      <c r="G2320" s="372" t="e">
        <f>VLOOKUP(N2320,'BANG THAM CHIEU'!C:E,3,0)</f>
        <v>#N/A</v>
      </c>
      <c r="J2320" s="10" t="e">
        <f>VLOOKUP(N2320,'BANG THAM CHIEU'!C:E,2,0)</f>
        <v>#N/A</v>
      </c>
      <c r="L2320" s="594">
        <f t="shared" si="38"/>
        <v>0</v>
      </c>
      <c r="N2320" s="151"/>
      <c r="Q2320" s="122"/>
      <c r="R2320" s="123"/>
      <c r="T2320" s="396"/>
      <c r="V2320"/>
    </row>
    <row r="2321" spans="1:22" hidden="1" x14ac:dyDescent="0.25">
      <c r="A2321" s="31">
        <v>3848</v>
      </c>
      <c r="B2321" s="33" t="s">
        <v>300</v>
      </c>
      <c r="D2321" s="34" t="s">
        <v>301</v>
      </c>
      <c r="E2321" s="35" t="s">
        <v>10</v>
      </c>
      <c r="F2321" s="54">
        <v>100</v>
      </c>
      <c r="G2321" s="372" t="e">
        <f>VLOOKUP(N2321,'BANG THAM CHIEU'!C:E,3,0)</f>
        <v>#N/A</v>
      </c>
      <c r="J2321" s="10" t="e">
        <f>VLOOKUP(N2321,'BANG THAM CHIEU'!C:E,2,0)</f>
        <v>#N/A</v>
      </c>
      <c r="L2321" s="594">
        <f t="shared" si="38"/>
        <v>0</v>
      </c>
      <c r="N2321" s="11"/>
      <c r="Q2321" s="122"/>
      <c r="R2321" s="123"/>
      <c r="T2321" s="396"/>
      <c r="V2321"/>
    </row>
    <row r="2322" spans="1:22" hidden="1" x14ac:dyDescent="0.25">
      <c r="A2322" s="31">
        <v>3848</v>
      </c>
      <c r="B2322" s="33" t="s">
        <v>300</v>
      </c>
      <c r="D2322" s="34" t="s">
        <v>301</v>
      </c>
      <c r="E2322" s="35" t="s">
        <v>10</v>
      </c>
      <c r="F2322" s="54">
        <v>101</v>
      </c>
      <c r="G2322" s="372" t="e">
        <f>VLOOKUP(N2322,'BANG THAM CHIEU'!C:E,3,0)</f>
        <v>#N/A</v>
      </c>
      <c r="J2322" s="10" t="e">
        <f>VLOOKUP(N2322,'BANG THAM CHIEU'!C:E,2,0)</f>
        <v>#N/A</v>
      </c>
      <c r="L2322" s="594">
        <f t="shared" si="38"/>
        <v>0</v>
      </c>
      <c r="N2322" s="11"/>
      <c r="Q2322" s="122"/>
      <c r="R2322" s="123"/>
      <c r="T2322" s="396"/>
      <c r="V2322"/>
    </row>
    <row r="2323" spans="1:22" hidden="1" x14ac:dyDescent="0.25">
      <c r="A2323" s="31">
        <v>3848</v>
      </c>
      <c r="B2323" s="33" t="s">
        <v>300</v>
      </c>
      <c r="D2323" s="34" t="s">
        <v>301</v>
      </c>
      <c r="E2323" s="35" t="s">
        <v>10</v>
      </c>
      <c r="F2323" s="54">
        <v>102</v>
      </c>
      <c r="G2323" s="372" t="e">
        <f>VLOOKUP(N2323,'BANG THAM CHIEU'!C:E,3,0)</f>
        <v>#N/A</v>
      </c>
      <c r="J2323" s="10" t="e">
        <f>VLOOKUP(N2323,'BANG THAM CHIEU'!C:E,2,0)</f>
        <v>#N/A</v>
      </c>
      <c r="L2323" s="594">
        <f t="shared" si="38"/>
        <v>0</v>
      </c>
      <c r="N2323" s="11"/>
      <c r="Q2323" s="122"/>
      <c r="R2323" s="123"/>
      <c r="T2323" s="396"/>
      <c r="V2323"/>
    </row>
    <row r="2324" spans="1:22" hidden="1" x14ac:dyDescent="0.25">
      <c r="A2324" s="31">
        <v>3848</v>
      </c>
      <c r="B2324" s="33" t="s">
        <v>300</v>
      </c>
      <c r="D2324" s="34" t="s">
        <v>301</v>
      </c>
      <c r="E2324" s="35" t="s">
        <v>10</v>
      </c>
      <c r="F2324" s="54">
        <v>103</v>
      </c>
      <c r="G2324" s="372" t="e">
        <f>VLOOKUP(N2324,'BANG THAM CHIEU'!C:E,3,0)</f>
        <v>#N/A</v>
      </c>
      <c r="J2324" s="10" t="e">
        <f>VLOOKUP(N2324,'BANG THAM CHIEU'!C:E,2,0)</f>
        <v>#N/A</v>
      </c>
      <c r="L2324" s="594">
        <f t="shared" si="38"/>
        <v>0</v>
      </c>
      <c r="N2324" s="11"/>
      <c r="Q2324" s="122"/>
      <c r="R2324" s="123"/>
      <c r="T2324" s="396"/>
      <c r="V2324"/>
    </row>
    <row r="2325" spans="1:22" hidden="1" x14ac:dyDescent="0.25">
      <c r="A2325" s="31">
        <v>3848</v>
      </c>
      <c r="B2325" s="33" t="s">
        <v>300</v>
      </c>
      <c r="D2325" s="34" t="s">
        <v>301</v>
      </c>
      <c r="E2325" s="35" t="s">
        <v>10</v>
      </c>
      <c r="F2325" s="54">
        <v>104</v>
      </c>
      <c r="G2325" s="372" t="e">
        <f>VLOOKUP(N2325,'BANG THAM CHIEU'!C:E,3,0)</f>
        <v>#N/A</v>
      </c>
      <c r="J2325" s="10" t="e">
        <f>VLOOKUP(N2325,'BANG THAM CHIEU'!C:E,2,0)</f>
        <v>#N/A</v>
      </c>
      <c r="L2325" s="594">
        <f t="shared" si="38"/>
        <v>0</v>
      </c>
      <c r="N2325" s="11"/>
      <c r="Q2325" s="122"/>
      <c r="R2325" s="123"/>
      <c r="T2325" s="396"/>
      <c r="V2325"/>
    </row>
    <row r="2326" spans="1:22" hidden="1" x14ac:dyDescent="0.25">
      <c r="A2326" s="31">
        <v>3848</v>
      </c>
      <c r="B2326" s="33" t="s">
        <v>300</v>
      </c>
      <c r="D2326" s="34" t="s">
        <v>301</v>
      </c>
      <c r="E2326" s="35" t="s">
        <v>10</v>
      </c>
      <c r="F2326" s="54">
        <v>105</v>
      </c>
      <c r="G2326" s="372" t="e">
        <f>VLOOKUP(N2326,'BANG THAM CHIEU'!C:E,3,0)</f>
        <v>#N/A</v>
      </c>
      <c r="J2326" s="10" t="e">
        <f>VLOOKUP(N2326,'BANG THAM CHIEU'!C:E,2,0)</f>
        <v>#N/A</v>
      </c>
      <c r="L2326" s="594">
        <f t="shared" si="38"/>
        <v>0</v>
      </c>
      <c r="N2326" s="11"/>
      <c r="Q2326" s="122"/>
      <c r="R2326" s="123"/>
      <c r="T2326" s="396"/>
      <c r="V2326"/>
    </row>
    <row r="2327" spans="1:22" hidden="1" x14ac:dyDescent="0.25">
      <c r="A2327" s="31">
        <v>3848</v>
      </c>
      <c r="B2327" s="33" t="s">
        <v>300</v>
      </c>
      <c r="D2327" s="34" t="s">
        <v>301</v>
      </c>
      <c r="E2327" s="35" t="s">
        <v>10</v>
      </c>
      <c r="F2327" s="54">
        <v>106</v>
      </c>
      <c r="G2327" s="372" t="e">
        <f>VLOOKUP(N2327,'BANG THAM CHIEU'!C:E,3,0)</f>
        <v>#N/A</v>
      </c>
      <c r="J2327" s="10" t="e">
        <f>VLOOKUP(N2327,'BANG THAM CHIEU'!C:E,2,0)</f>
        <v>#N/A</v>
      </c>
      <c r="L2327" s="594">
        <f t="shared" si="38"/>
        <v>0</v>
      </c>
      <c r="N2327" s="11"/>
      <c r="Q2327" s="122"/>
      <c r="R2327" s="123"/>
      <c r="T2327" s="396"/>
      <c r="V2327"/>
    </row>
    <row r="2328" spans="1:22" hidden="1" x14ac:dyDescent="0.25">
      <c r="A2328" s="31">
        <v>3848</v>
      </c>
      <c r="B2328" s="33" t="s">
        <v>300</v>
      </c>
      <c r="D2328" s="34" t="s">
        <v>301</v>
      </c>
      <c r="E2328" s="35" t="s">
        <v>10</v>
      </c>
      <c r="F2328" s="54">
        <v>107</v>
      </c>
      <c r="G2328" s="372" t="e">
        <f>VLOOKUP(N2328,'BANG THAM CHIEU'!C:E,3,0)</f>
        <v>#N/A</v>
      </c>
      <c r="J2328" s="10" t="e">
        <f>VLOOKUP(N2328,'BANG THAM CHIEU'!C:E,2,0)</f>
        <v>#N/A</v>
      </c>
      <c r="L2328" s="594">
        <f t="shared" si="38"/>
        <v>0</v>
      </c>
      <c r="N2328" s="11"/>
      <c r="Q2328" s="122"/>
      <c r="R2328" s="123"/>
      <c r="T2328" s="396"/>
      <c r="V2328"/>
    </row>
    <row r="2329" spans="1:22" hidden="1" x14ac:dyDescent="0.25">
      <c r="A2329" s="31">
        <v>3848</v>
      </c>
      <c r="B2329" s="33" t="s">
        <v>300</v>
      </c>
      <c r="D2329" s="34" t="s">
        <v>301</v>
      </c>
      <c r="E2329" s="35" t="s">
        <v>10</v>
      </c>
      <c r="F2329" s="54">
        <v>108</v>
      </c>
      <c r="G2329" s="372" t="e">
        <f>VLOOKUP(N2329,'BANG THAM CHIEU'!C:E,3,0)</f>
        <v>#N/A</v>
      </c>
      <c r="J2329" s="10" t="e">
        <f>VLOOKUP(N2329,'BANG THAM CHIEU'!C:E,2,0)</f>
        <v>#N/A</v>
      </c>
      <c r="L2329" s="594">
        <f t="shared" si="38"/>
        <v>0</v>
      </c>
      <c r="N2329" s="11"/>
      <c r="Q2329" s="122"/>
      <c r="R2329" s="123"/>
      <c r="T2329" s="396"/>
      <c r="V2329"/>
    </row>
    <row r="2330" spans="1:22" hidden="1" x14ac:dyDescent="0.25">
      <c r="A2330" s="31">
        <v>3848</v>
      </c>
      <c r="B2330" s="33" t="s">
        <v>300</v>
      </c>
      <c r="D2330" s="34" t="s">
        <v>301</v>
      </c>
      <c r="E2330" s="35" t="s">
        <v>10</v>
      </c>
      <c r="F2330" s="54">
        <v>109</v>
      </c>
      <c r="G2330" s="372" t="e">
        <f>VLOOKUP(N2330,'BANG THAM CHIEU'!C:E,3,0)</f>
        <v>#N/A</v>
      </c>
      <c r="J2330" s="10" t="e">
        <f>VLOOKUP(N2330,'BANG THAM CHIEU'!C:E,2,0)</f>
        <v>#N/A</v>
      </c>
      <c r="L2330" s="594">
        <f t="shared" si="38"/>
        <v>0</v>
      </c>
      <c r="N2330" s="11"/>
      <c r="Q2330" s="122"/>
      <c r="R2330" s="123"/>
      <c r="T2330" s="396"/>
      <c r="V2330"/>
    </row>
    <row r="2331" spans="1:22" hidden="1" x14ac:dyDescent="0.25">
      <c r="A2331" s="31">
        <v>3848</v>
      </c>
      <c r="B2331" s="33" t="s">
        <v>300</v>
      </c>
      <c r="D2331" s="34" t="s">
        <v>301</v>
      </c>
      <c r="E2331" s="35" t="s">
        <v>10</v>
      </c>
      <c r="F2331" s="54">
        <v>110</v>
      </c>
      <c r="G2331" s="372" t="e">
        <f>VLOOKUP(N2331,'BANG THAM CHIEU'!C:E,3,0)</f>
        <v>#N/A</v>
      </c>
      <c r="J2331" s="10" t="e">
        <f>VLOOKUP(N2331,'BANG THAM CHIEU'!C:E,2,0)</f>
        <v>#N/A</v>
      </c>
      <c r="L2331" s="594">
        <f t="shared" si="38"/>
        <v>0</v>
      </c>
      <c r="N2331" s="11"/>
      <c r="Q2331" s="122"/>
      <c r="R2331" s="123"/>
      <c r="T2331" s="396"/>
      <c r="V2331"/>
    </row>
    <row r="2332" spans="1:22" hidden="1" x14ac:dyDescent="0.25">
      <c r="A2332" s="31">
        <v>3848</v>
      </c>
      <c r="B2332" s="33" t="s">
        <v>300</v>
      </c>
      <c r="D2332" s="34" t="s">
        <v>301</v>
      </c>
      <c r="E2332" s="35" t="s">
        <v>10</v>
      </c>
      <c r="F2332" s="54">
        <v>111</v>
      </c>
      <c r="G2332" s="372" t="e">
        <f>VLOOKUP(N2332,'BANG THAM CHIEU'!C:E,3,0)</f>
        <v>#N/A</v>
      </c>
      <c r="J2332" s="10" t="e">
        <f>VLOOKUP(N2332,'BANG THAM CHIEU'!C:E,2,0)</f>
        <v>#N/A</v>
      </c>
      <c r="L2332" s="594">
        <f t="shared" si="38"/>
        <v>0</v>
      </c>
      <c r="N2332" s="171"/>
      <c r="Q2332" s="122"/>
      <c r="R2332" s="123"/>
      <c r="T2332" s="396"/>
      <c r="V2332"/>
    </row>
    <row r="2333" spans="1:22" hidden="1" x14ac:dyDescent="0.25">
      <c r="A2333" s="31">
        <v>3848</v>
      </c>
      <c r="B2333" s="33" t="s">
        <v>300</v>
      </c>
      <c r="D2333" s="34" t="s">
        <v>301</v>
      </c>
      <c r="E2333" s="35" t="s">
        <v>10</v>
      </c>
      <c r="F2333" s="54">
        <v>112</v>
      </c>
      <c r="G2333" s="372" t="e">
        <f>VLOOKUP(N2333,'BANG THAM CHIEU'!C:E,3,0)</f>
        <v>#N/A</v>
      </c>
      <c r="J2333" s="10" t="e">
        <f>VLOOKUP(N2333,'BANG THAM CHIEU'!C:E,2,0)</f>
        <v>#N/A</v>
      </c>
      <c r="L2333" s="594">
        <f t="shared" si="38"/>
        <v>0</v>
      </c>
      <c r="N2333" s="11"/>
      <c r="Q2333" s="122"/>
      <c r="R2333" s="123"/>
      <c r="T2333" s="396"/>
      <c r="V2333"/>
    </row>
    <row r="2334" spans="1:22" hidden="1" x14ac:dyDescent="0.25">
      <c r="A2334" s="31">
        <v>3848</v>
      </c>
      <c r="B2334" s="33" t="s">
        <v>300</v>
      </c>
      <c r="D2334" s="34" t="s">
        <v>301</v>
      </c>
      <c r="E2334" s="35" t="s">
        <v>10</v>
      </c>
      <c r="F2334" s="54">
        <v>113</v>
      </c>
      <c r="G2334" s="372" t="e">
        <f>VLOOKUP(N2334,'BANG THAM CHIEU'!C:E,3,0)</f>
        <v>#N/A</v>
      </c>
      <c r="J2334" s="10" t="e">
        <f>VLOOKUP(N2334,'BANG THAM CHIEU'!C:E,2,0)</f>
        <v>#N/A</v>
      </c>
      <c r="L2334" s="594">
        <f t="shared" si="38"/>
        <v>0</v>
      </c>
      <c r="N2334" s="11"/>
      <c r="Q2334" s="122"/>
      <c r="R2334" s="123"/>
      <c r="T2334" s="396"/>
      <c r="V2334"/>
    </row>
    <row r="2335" spans="1:22" hidden="1" x14ac:dyDescent="0.25">
      <c r="A2335" s="31">
        <v>3848</v>
      </c>
      <c r="B2335" s="33" t="s">
        <v>300</v>
      </c>
      <c r="D2335" s="34" t="s">
        <v>301</v>
      </c>
      <c r="E2335" s="35" t="s">
        <v>10</v>
      </c>
      <c r="F2335" s="54">
        <v>114</v>
      </c>
      <c r="G2335" s="372" t="e">
        <f>VLOOKUP(N2335,'BANG THAM CHIEU'!C:E,3,0)</f>
        <v>#N/A</v>
      </c>
      <c r="J2335" s="10" t="e">
        <f>VLOOKUP(N2335,'BANG THAM CHIEU'!C:E,2,0)</f>
        <v>#N/A</v>
      </c>
      <c r="L2335" s="594">
        <f t="shared" si="38"/>
        <v>0</v>
      </c>
      <c r="N2335" s="11"/>
      <c r="Q2335" s="122"/>
      <c r="R2335" s="123"/>
      <c r="T2335" s="396"/>
      <c r="V2335"/>
    </row>
    <row r="2336" spans="1:22" hidden="1" x14ac:dyDescent="0.25">
      <c r="A2336" s="31">
        <v>3848</v>
      </c>
      <c r="B2336" s="33" t="s">
        <v>300</v>
      </c>
      <c r="D2336" s="34" t="s">
        <v>301</v>
      </c>
      <c r="E2336" s="35" t="s">
        <v>10</v>
      </c>
      <c r="F2336" s="54">
        <v>115</v>
      </c>
      <c r="G2336" s="372" t="e">
        <f>VLOOKUP(N2336,'BANG THAM CHIEU'!C:E,3,0)</f>
        <v>#N/A</v>
      </c>
      <c r="J2336" s="10" t="e">
        <f>VLOOKUP(N2336,'BANG THAM CHIEU'!C:E,2,0)</f>
        <v>#N/A</v>
      </c>
      <c r="L2336" s="594">
        <f t="shared" si="38"/>
        <v>0</v>
      </c>
      <c r="N2336" s="11"/>
      <c r="Q2336" s="122"/>
      <c r="R2336" s="123"/>
      <c r="T2336" s="396"/>
      <c r="V2336"/>
    </row>
    <row r="2337" spans="1:22" hidden="1" x14ac:dyDescent="0.25">
      <c r="A2337" s="31">
        <v>3848</v>
      </c>
      <c r="B2337" s="33" t="s">
        <v>300</v>
      </c>
      <c r="D2337" s="34" t="s">
        <v>301</v>
      </c>
      <c r="E2337" s="35" t="s">
        <v>10</v>
      </c>
      <c r="F2337" s="54">
        <v>116</v>
      </c>
      <c r="G2337" s="372" t="e">
        <f>VLOOKUP(N2337,'BANG THAM CHIEU'!C:E,3,0)</f>
        <v>#N/A</v>
      </c>
      <c r="J2337" s="10" t="e">
        <f>VLOOKUP(N2337,'BANG THAM CHIEU'!C:E,2,0)</f>
        <v>#N/A</v>
      </c>
      <c r="L2337" s="594">
        <f t="shared" si="38"/>
        <v>0</v>
      </c>
      <c r="N2337" s="171"/>
      <c r="Q2337" s="122"/>
      <c r="R2337" s="123"/>
      <c r="T2337" s="396"/>
      <c r="V2337"/>
    </row>
    <row r="2338" spans="1:22" hidden="1" x14ac:dyDescent="0.25">
      <c r="A2338" s="31">
        <v>3848</v>
      </c>
      <c r="B2338" s="33" t="s">
        <v>300</v>
      </c>
      <c r="D2338" s="34" t="s">
        <v>301</v>
      </c>
      <c r="E2338" s="35" t="s">
        <v>10</v>
      </c>
      <c r="F2338" s="54">
        <v>117</v>
      </c>
      <c r="G2338" s="372" t="e">
        <f>VLOOKUP(N2338,'BANG THAM CHIEU'!C:E,3,0)</f>
        <v>#N/A</v>
      </c>
      <c r="J2338" s="10" t="e">
        <f>VLOOKUP(N2338,'BANG THAM CHIEU'!C:E,2,0)</f>
        <v>#N/A</v>
      </c>
      <c r="L2338" s="594">
        <f t="shared" si="38"/>
        <v>0</v>
      </c>
      <c r="N2338" s="11"/>
      <c r="Q2338" s="122"/>
      <c r="R2338" s="123"/>
      <c r="T2338" s="396"/>
      <c r="V2338"/>
    </row>
    <row r="2339" spans="1:22" hidden="1" x14ac:dyDescent="0.25">
      <c r="A2339" s="31">
        <v>3848</v>
      </c>
      <c r="B2339" s="33" t="s">
        <v>300</v>
      </c>
      <c r="D2339" s="34" t="s">
        <v>301</v>
      </c>
      <c r="E2339" s="35" t="s">
        <v>10</v>
      </c>
      <c r="F2339" s="54">
        <v>118</v>
      </c>
      <c r="G2339" s="372" t="e">
        <f>VLOOKUP(N2339,'BANG THAM CHIEU'!C:E,3,0)</f>
        <v>#N/A</v>
      </c>
      <c r="J2339" s="10" t="e">
        <f>VLOOKUP(N2339,'BANG THAM CHIEU'!C:E,2,0)</f>
        <v>#N/A</v>
      </c>
      <c r="L2339" s="594">
        <f t="shared" si="38"/>
        <v>0</v>
      </c>
      <c r="N2339" s="11"/>
      <c r="Q2339" s="122"/>
      <c r="R2339" s="123"/>
      <c r="T2339" s="396"/>
      <c r="V2339"/>
    </row>
    <row r="2340" spans="1:22" hidden="1" x14ac:dyDescent="0.25">
      <c r="A2340" s="31">
        <v>3848</v>
      </c>
      <c r="B2340" s="33" t="s">
        <v>300</v>
      </c>
      <c r="D2340" s="34" t="s">
        <v>301</v>
      </c>
      <c r="E2340" s="35" t="s">
        <v>10</v>
      </c>
      <c r="F2340" s="54">
        <v>119</v>
      </c>
      <c r="G2340" s="372" t="e">
        <f>VLOOKUP(N2340,'BANG THAM CHIEU'!C:E,3,0)</f>
        <v>#N/A</v>
      </c>
      <c r="J2340" s="10" t="e">
        <f>VLOOKUP(N2340,'BANG THAM CHIEU'!C:E,2,0)</f>
        <v>#N/A</v>
      </c>
      <c r="L2340" s="594">
        <f t="shared" si="38"/>
        <v>0</v>
      </c>
      <c r="N2340" s="11"/>
      <c r="Q2340" s="122"/>
      <c r="R2340" s="123"/>
      <c r="T2340" s="396"/>
      <c r="V2340"/>
    </row>
    <row r="2341" spans="1:22" hidden="1" x14ac:dyDescent="0.25">
      <c r="A2341" s="31">
        <v>3848</v>
      </c>
      <c r="B2341" s="33" t="s">
        <v>300</v>
      </c>
      <c r="D2341" s="34" t="s">
        <v>301</v>
      </c>
      <c r="E2341" s="35" t="s">
        <v>10</v>
      </c>
      <c r="F2341" s="54">
        <v>120</v>
      </c>
      <c r="G2341" s="372" t="e">
        <f>VLOOKUP(N2341,'BANG THAM CHIEU'!C:E,3,0)</f>
        <v>#N/A</v>
      </c>
      <c r="J2341" s="10" t="e">
        <f>VLOOKUP(N2341,'BANG THAM CHIEU'!C:E,2,0)</f>
        <v>#N/A</v>
      </c>
      <c r="L2341" s="594">
        <f t="shared" si="38"/>
        <v>0</v>
      </c>
      <c r="N2341" s="11"/>
      <c r="Q2341" s="122"/>
      <c r="R2341" s="123"/>
      <c r="T2341" s="396"/>
      <c r="V2341"/>
    </row>
    <row r="2342" spans="1:22" hidden="1" x14ac:dyDescent="0.25">
      <c r="A2342" s="31">
        <v>3848</v>
      </c>
      <c r="B2342" s="33" t="s">
        <v>300</v>
      </c>
      <c r="D2342" s="34" t="s">
        <v>301</v>
      </c>
      <c r="E2342" s="35" t="s">
        <v>10</v>
      </c>
      <c r="F2342" s="54">
        <v>121</v>
      </c>
      <c r="G2342" s="372" t="e">
        <f>VLOOKUP(N2342,'BANG THAM CHIEU'!C:E,3,0)</f>
        <v>#N/A</v>
      </c>
      <c r="J2342" s="10" t="e">
        <f>VLOOKUP(N2342,'BANG THAM CHIEU'!C:E,2,0)</f>
        <v>#N/A</v>
      </c>
      <c r="L2342" s="594">
        <f t="shared" si="38"/>
        <v>0</v>
      </c>
      <c r="N2342" s="171"/>
      <c r="Q2342" s="122"/>
      <c r="R2342" s="123"/>
      <c r="T2342" s="396"/>
      <c r="V2342"/>
    </row>
    <row r="2343" spans="1:22" hidden="1" x14ac:dyDescent="0.25">
      <c r="A2343" s="31">
        <v>3848</v>
      </c>
      <c r="B2343" s="33" t="s">
        <v>300</v>
      </c>
      <c r="D2343" s="34" t="s">
        <v>301</v>
      </c>
      <c r="E2343" s="35" t="s">
        <v>10</v>
      </c>
      <c r="F2343" s="54">
        <v>122</v>
      </c>
      <c r="G2343" s="372" t="e">
        <f>VLOOKUP(N2343,'BANG THAM CHIEU'!C:E,3,0)</f>
        <v>#N/A</v>
      </c>
      <c r="J2343" s="10" t="e">
        <f>VLOOKUP(N2343,'BANG THAM CHIEU'!C:E,2,0)</f>
        <v>#N/A</v>
      </c>
      <c r="L2343" s="594">
        <f t="shared" si="38"/>
        <v>0</v>
      </c>
      <c r="N2343" s="11"/>
      <c r="Q2343" s="122"/>
      <c r="R2343" s="123"/>
      <c r="T2343" s="396"/>
      <c r="V2343"/>
    </row>
    <row r="2344" spans="1:22" hidden="1" x14ac:dyDescent="0.25">
      <c r="A2344" s="31">
        <v>3848</v>
      </c>
      <c r="B2344" s="33" t="s">
        <v>300</v>
      </c>
      <c r="D2344" s="34" t="s">
        <v>301</v>
      </c>
      <c r="E2344" s="35" t="s">
        <v>10</v>
      </c>
      <c r="F2344" s="54">
        <v>123</v>
      </c>
      <c r="G2344" s="372" t="e">
        <f>VLOOKUP(N2344,'BANG THAM CHIEU'!C:E,3,0)</f>
        <v>#N/A</v>
      </c>
      <c r="J2344" s="10" t="e">
        <f>VLOOKUP(N2344,'BANG THAM CHIEU'!C:E,2,0)</f>
        <v>#N/A</v>
      </c>
      <c r="L2344" s="594">
        <f t="shared" si="38"/>
        <v>0</v>
      </c>
      <c r="N2344" s="11"/>
      <c r="Q2344" s="122"/>
      <c r="R2344" s="123"/>
      <c r="T2344" s="396"/>
      <c r="V2344"/>
    </row>
    <row r="2345" spans="1:22" hidden="1" x14ac:dyDescent="0.25">
      <c r="A2345" s="31">
        <v>3848</v>
      </c>
      <c r="B2345" s="33" t="s">
        <v>300</v>
      </c>
      <c r="D2345" s="34" t="s">
        <v>301</v>
      </c>
      <c r="E2345" s="35" t="s">
        <v>10</v>
      </c>
      <c r="F2345" s="54">
        <v>124</v>
      </c>
      <c r="G2345" s="372" t="e">
        <f>VLOOKUP(N2345,'BANG THAM CHIEU'!C:E,3,0)</f>
        <v>#N/A</v>
      </c>
      <c r="J2345" s="10" t="e">
        <f>VLOOKUP(N2345,'BANG THAM CHIEU'!C:E,2,0)</f>
        <v>#N/A</v>
      </c>
      <c r="L2345" s="594">
        <f t="shared" si="38"/>
        <v>0</v>
      </c>
      <c r="N2345" s="11"/>
      <c r="Q2345" s="122"/>
      <c r="R2345" s="123"/>
      <c r="T2345" s="396"/>
      <c r="V2345"/>
    </row>
    <row r="2346" spans="1:22" hidden="1" x14ac:dyDescent="0.25">
      <c r="A2346" s="31">
        <v>3848</v>
      </c>
      <c r="B2346" s="33" t="s">
        <v>300</v>
      </c>
      <c r="D2346" s="34" t="s">
        <v>301</v>
      </c>
      <c r="E2346" s="35" t="s">
        <v>10</v>
      </c>
      <c r="F2346" s="54">
        <v>125</v>
      </c>
      <c r="G2346" s="372" t="e">
        <f>VLOOKUP(N2346,'BANG THAM CHIEU'!C:E,3,0)</f>
        <v>#N/A</v>
      </c>
      <c r="J2346" s="10" t="e">
        <f>VLOOKUP(N2346,'BANG THAM CHIEU'!C:E,2,0)</f>
        <v>#N/A</v>
      </c>
      <c r="L2346" s="594">
        <f t="shared" si="38"/>
        <v>0</v>
      </c>
      <c r="N2346" s="11"/>
      <c r="Q2346" s="122"/>
      <c r="R2346" s="123"/>
      <c r="T2346" s="396"/>
      <c r="V2346"/>
    </row>
    <row r="2347" spans="1:22" hidden="1" x14ac:dyDescent="0.25">
      <c r="A2347" s="31">
        <v>3848</v>
      </c>
      <c r="B2347" s="33" t="s">
        <v>300</v>
      </c>
      <c r="D2347" s="34" t="s">
        <v>301</v>
      </c>
      <c r="E2347" s="35" t="s">
        <v>10</v>
      </c>
      <c r="F2347" s="54">
        <v>126</v>
      </c>
      <c r="G2347" s="372" t="e">
        <f>VLOOKUP(N2347,'BANG THAM CHIEU'!C:E,3,0)</f>
        <v>#N/A</v>
      </c>
      <c r="J2347" s="10" t="e">
        <f>VLOOKUP(N2347,'BANG THAM CHIEU'!C:E,2,0)</f>
        <v>#N/A</v>
      </c>
      <c r="L2347" s="594">
        <f t="shared" si="38"/>
        <v>0</v>
      </c>
      <c r="N2347" s="11"/>
      <c r="Q2347" s="122"/>
      <c r="R2347" s="123"/>
      <c r="T2347" s="396"/>
      <c r="V2347"/>
    </row>
    <row r="2348" spans="1:22" hidden="1" x14ac:dyDescent="0.25">
      <c r="A2348" s="31">
        <v>3848</v>
      </c>
      <c r="B2348" s="33" t="s">
        <v>300</v>
      </c>
      <c r="D2348" s="34" t="s">
        <v>301</v>
      </c>
      <c r="E2348" s="35" t="s">
        <v>10</v>
      </c>
      <c r="F2348" s="54">
        <v>127</v>
      </c>
      <c r="G2348" s="372" t="e">
        <f>VLOOKUP(N2348,'BANG THAM CHIEU'!C:E,3,0)</f>
        <v>#N/A</v>
      </c>
      <c r="J2348" s="10" t="e">
        <f>VLOOKUP(N2348,'BANG THAM CHIEU'!C:E,2,0)</f>
        <v>#N/A</v>
      </c>
      <c r="L2348" s="594">
        <f t="shared" ref="L2348:L2411" si="39">K2348/23206</f>
        <v>0</v>
      </c>
      <c r="N2348" s="11"/>
      <c r="Q2348" s="122"/>
      <c r="R2348" s="123"/>
      <c r="T2348" s="396"/>
      <c r="V2348"/>
    </row>
    <row r="2349" spans="1:22" hidden="1" x14ac:dyDescent="0.25">
      <c r="A2349" s="31">
        <v>3848</v>
      </c>
      <c r="B2349" s="33" t="s">
        <v>300</v>
      </c>
      <c r="D2349" s="34" t="s">
        <v>301</v>
      </c>
      <c r="E2349" s="35" t="s">
        <v>10</v>
      </c>
      <c r="F2349" s="54">
        <v>128</v>
      </c>
      <c r="G2349" s="372" t="e">
        <f>VLOOKUP(N2349,'BANG THAM CHIEU'!C:E,3,0)</f>
        <v>#N/A</v>
      </c>
      <c r="J2349" s="10" t="e">
        <f>VLOOKUP(N2349,'BANG THAM CHIEU'!C:E,2,0)</f>
        <v>#N/A</v>
      </c>
      <c r="L2349" s="594">
        <f t="shared" si="39"/>
        <v>0</v>
      </c>
      <c r="N2349" s="11"/>
      <c r="Q2349" s="122"/>
      <c r="R2349" s="123"/>
      <c r="T2349" s="396"/>
      <c r="V2349"/>
    </row>
    <row r="2350" spans="1:22" hidden="1" x14ac:dyDescent="0.25">
      <c r="A2350" s="31">
        <v>3848</v>
      </c>
      <c r="B2350" s="33" t="s">
        <v>300</v>
      </c>
      <c r="D2350" s="34" t="s">
        <v>301</v>
      </c>
      <c r="E2350" s="35" t="s">
        <v>10</v>
      </c>
      <c r="F2350" s="54">
        <v>129</v>
      </c>
      <c r="G2350" s="372" t="e">
        <f>VLOOKUP(N2350,'BANG THAM CHIEU'!C:E,3,0)</f>
        <v>#N/A</v>
      </c>
      <c r="J2350" s="10" t="e">
        <f>VLOOKUP(N2350,'BANG THAM CHIEU'!C:E,2,0)</f>
        <v>#N/A</v>
      </c>
      <c r="L2350" s="594">
        <f t="shared" si="39"/>
        <v>0</v>
      </c>
      <c r="N2350" s="11"/>
      <c r="Q2350" s="122"/>
      <c r="R2350" s="123"/>
      <c r="T2350" s="396"/>
      <c r="V2350"/>
    </row>
    <row r="2351" spans="1:22" hidden="1" x14ac:dyDescent="0.25">
      <c r="A2351" s="31">
        <v>3848</v>
      </c>
      <c r="B2351" s="33" t="s">
        <v>300</v>
      </c>
      <c r="D2351" s="34" t="s">
        <v>301</v>
      </c>
      <c r="E2351" s="35" t="s">
        <v>10</v>
      </c>
      <c r="F2351" s="54">
        <v>130</v>
      </c>
      <c r="G2351" s="372" t="e">
        <f>VLOOKUP(N2351,'BANG THAM CHIEU'!C:E,3,0)</f>
        <v>#N/A</v>
      </c>
      <c r="J2351" s="10" t="e">
        <f>VLOOKUP(N2351,'BANG THAM CHIEU'!C:E,2,0)</f>
        <v>#N/A</v>
      </c>
      <c r="L2351" s="594">
        <f t="shared" si="39"/>
        <v>0</v>
      </c>
      <c r="N2351" s="11"/>
      <c r="Q2351" s="122"/>
      <c r="R2351" s="123"/>
      <c r="T2351" s="396"/>
      <c r="V2351"/>
    </row>
    <row r="2352" spans="1:22" hidden="1" x14ac:dyDescent="0.25">
      <c r="A2352" s="31">
        <v>3848</v>
      </c>
      <c r="B2352" s="33" t="s">
        <v>300</v>
      </c>
      <c r="D2352" s="34" t="s">
        <v>301</v>
      </c>
      <c r="E2352" s="35" t="s">
        <v>10</v>
      </c>
      <c r="F2352" s="54">
        <v>131</v>
      </c>
      <c r="G2352" s="372" t="e">
        <f>VLOOKUP(N2352,'BANG THAM CHIEU'!C:E,3,0)</f>
        <v>#N/A</v>
      </c>
      <c r="J2352" s="10" t="e">
        <f>VLOOKUP(N2352,'BANG THAM CHIEU'!C:E,2,0)</f>
        <v>#N/A</v>
      </c>
      <c r="L2352" s="594">
        <f t="shared" si="39"/>
        <v>0</v>
      </c>
      <c r="N2352" s="171"/>
      <c r="Q2352" s="122"/>
      <c r="R2352" s="123"/>
      <c r="T2352" s="396"/>
      <c r="V2352"/>
    </row>
    <row r="2353" spans="1:22" hidden="1" x14ac:dyDescent="0.25">
      <c r="A2353" s="31">
        <v>3848</v>
      </c>
      <c r="B2353" s="33" t="s">
        <v>300</v>
      </c>
      <c r="D2353" s="34" t="s">
        <v>301</v>
      </c>
      <c r="E2353" s="35" t="s">
        <v>10</v>
      </c>
      <c r="F2353" s="54">
        <v>132</v>
      </c>
      <c r="G2353" s="372" t="e">
        <f>VLOOKUP(N2353,'BANG THAM CHIEU'!C:E,3,0)</f>
        <v>#N/A</v>
      </c>
      <c r="J2353" s="10" t="e">
        <f>VLOOKUP(N2353,'BANG THAM CHIEU'!C:E,2,0)</f>
        <v>#N/A</v>
      </c>
      <c r="L2353" s="594">
        <f t="shared" si="39"/>
        <v>0</v>
      </c>
      <c r="N2353" s="11"/>
      <c r="Q2353" s="122"/>
      <c r="R2353" s="123"/>
      <c r="T2353" s="396"/>
      <c r="V2353"/>
    </row>
    <row r="2354" spans="1:22" hidden="1" x14ac:dyDescent="0.25">
      <c r="A2354" s="31">
        <v>3848</v>
      </c>
      <c r="B2354" s="33" t="s">
        <v>300</v>
      </c>
      <c r="D2354" s="34" t="s">
        <v>301</v>
      </c>
      <c r="E2354" s="35" t="s">
        <v>10</v>
      </c>
      <c r="F2354" s="54">
        <v>133</v>
      </c>
      <c r="G2354" s="372" t="e">
        <f>VLOOKUP(N2354,'BANG THAM CHIEU'!C:E,3,0)</f>
        <v>#N/A</v>
      </c>
      <c r="J2354" s="10" t="e">
        <f>VLOOKUP(N2354,'BANG THAM CHIEU'!C:E,2,0)</f>
        <v>#N/A</v>
      </c>
      <c r="L2354" s="594">
        <f t="shared" si="39"/>
        <v>0</v>
      </c>
      <c r="N2354" s="11"/>
      <c r="Q2354" s="122"/>
      <c r="R2354" s="123"/>
      <c r="T2354" s="396"/>
      <c r="V2354"/>
    </row>
    <row r="2355" spans="1:22" hidden="1" x14ac:dyDescent="0.25">
      <c r="A2355" s="31">
        <v>3848</v>
      </c>
      <c r="B2355" s="33" t="s">
        <v>300</v>
      </c>
      <c r="D2355" s="34" t="s">
        <v>301</v>
      </c>
      <c r="E2355" s="35" t="s">
        <v>10</v>
      </c>
      <c r="F2355" s="54">
        <v>134</v>
      </c>
      <c r="G2355" s="372" t="e">
        <f>VLOOKUP(N2355,'BANG THAM CHIEU'!C:E,3,0)</f>
        <v>#N/A</v>
      </c>
      <c r="J2355" s="10" t="e">
        <f>VLOOKUP(N2355,'BANG THAM CHIEU'!C:E,2,0)</f>
        <v>#N/A</v>
      </c>
      <c r="L2355" s="594">
        <f t="shared" si="39"/>
        <v>0</v>
      </c>
      <c r="N2355" s="11"/>
      <c r="Q2355" s="122"/>
      <c r="R2355" s="123"/>
      <c r="T2355" s="396"/>
      <c r="V2355"/>
    </row>
    <row r="2356" spans="1:22" hidden="1" x14ac:dyDescent="0.25">
      <c r="A2356" s="31">
        <v>3848</v>
      </c>
      <c r="B2356" s="33" t="s">
        <v>300</v>
      </c>
      <c r="D2356" s="34" t="s">
        <v>301</v>
      </c>
      <c r="E2356" s="35" t="s">
        <v>10</v>
      </c>
      <c r="F2356" s="54">
        <v>135</v>
      </c>
      <c r="G2356" s="372" t="e">
        <f>VLOOKUP(N2356,'BANG THAM CHIEU'!C:E,3,0)</f>
        <v>#N/A</v>
      </c>
      <c r="J2356" s="10" t="e">
        <f>VLOOKUP(N2356,'BANG THAM CHIEU'!C:E,2,0)</f>
        <v>#N/A</v>
      </c>
      <c r="L2356" s="594">
        <f t="shared" si="39"/>
        <v>0</v>
      </c>
      <c r="N2356" s="11"/>
      <c r="Q2356" s="122"/>
      <c r="R2356" s="123"/>
      <c r="T2356" s="396"/>
      <c r="V2356"/>
    </row>
    <row r="2357" spans="1:22" hidden="1" x14ac:dyDescent="0.25">
      <c r="A2357" s="31">
        <v>3848</v>
      </c>
      <c r="B2357" s="33" t="s">
        <v>300</v>
      </c>
      <c r="D2357" s="34" t="s">
        <v>301</v>
      </c>
      <c r="E2357" s="35" t="s">
        <v>10</v>
      </c>
      <c r="F2357" s="54">
        <v>136</v>
      </c>
      <c r="G2357" s="372" t="e">
        <f>VLOOKUP(N2357,'BANG THAM CHIEU'!C:E,3,0)</f>
        <v>#N/A</v>
      </c>
      <c r="J2357" s="10" t="e">
        <f>VLOOKUP(N2357,'BANG THAM CHIEU'!C:E,2,0)</f>
        <v>#N/A</v>
      </c>
      <c r="L2357" s="594">
        <f t="shared" si="39"/>
        <v>0</v>
      </c>
      <c r="N2357" s="11"/>
      <c r="Q2357" s="122"/>
      <c r="R2357" s="123"/>
      <c r="T2357" s="396"/>
      <c r="V2357"/>
    </row>
    <row r="2358" spans="1:22" hidden="1" x14ac:dyDescent="0.25">
      <c r="A2358" s="31">
        <v>3848</v>
      </c>
      <c r="B2358" s="33" t="s">
        <v>300</v>
      </c>
      <c r="D2358" s="34" t="s">
        <v>301</v>
      </c>
      <c r="E2358" s="35" t="s">
        <v>10</v>
      </c>
      <c r="F2358" s="54">
        <v>137</v>
      </c>
      <c r="G2358" s="372" t="e">
        <f>VLOOKUP(N2358,'BANG THAM CHIEU'!C:E,3,0)</f>
        <v>#N/A</v>
      </c>
      <c r="J2358" s="10" t="e">
        <f>VLOOKUP(N2358,'BANG THAM CHIEU'!C:E,2,0)</f>
        <v>#N/A</v>
      </c>
      <c r="L2358" s="594">
        <f t="shared" si="39"/>
        <v>0</v>
      </c>
      <c r="N2358" s="11"/>
      <c r="Q2358" s="122"/>
      <c r="R2358" s="123"/>
      <c r="T2358" s="396"/>
      <c r="V2358"/>
    </row>
    <row r="2359" spans="1:22" hidden="1" x14ac:dyDescent="0.25">
      <c r="A2359" s="31">
        <v>3848</v>
      </c>
      <c r="B2359" s="33" t="s">
        <v>300</v>
      </c>
      <c r="D2359" s="34" t="s">
        <v>301</v>
      </c>
      <c r="E2359" s="35" t="s">
        <v>10</v>
      </c>
      <c r="F2359" s="54">
        <v>138</v>
      </c>
      <c r="G2359" s="372" t="e">
        <f>VLOOKUP(N2359,'BANG THAM CHIEU'!C:E,3,0)</f>
        <v>#N/A</v>
      </c>
      <c r="J2359" s="10" t="e">
        <f>VLOOKUP(N2359,'BANG THAM CHIEU'!C:E,2,0)</f>
        <v>#N/A</v>
      </c>
      <c r="L2359" s="594">
        <f t="shared" si="39"/>
        <v>0</v>
      </c>
      <c r="N2359" s="11"/>
      <c r="Q2359" s="122"/>
      <c r="R2359" s="123"/>
      <c r="T2359" s="396"/>
      <c r="V2359"/>
    </row>
    <row r="2360" spans="1:22" hidden="1" x14ac:dyDescent="0.25">
      <c r="A2360" s="31">
        <v>3848</v>
      </c>
      <c r="B2360" s="33" t="s">
        <v>300</v>
      </c>
      <c r="D2360" s="34" t="s">
        <v>301</v>
      </c>
      <c r="E2360" s="35" t="s">
        <v>10</v>
      </c>
      <c r="F2360" s="54">
        <v>139</v>
      </c>
      <c r="G2360" s="372" t="e">
        <f>VLOOKUP(N2360,'BANG THAM CHIEU'!C:E,3,0)</f>
        <v>#N/A</v>
      </c>
      <c r="J2360" s="10" t="e">
        <f>VLOOKUP(N2360,'BANG THAM CHIEU'!C:E,2,0)</f>
        <v>#N/A</v>
      </c>
      <c r="L2360" s="594">
        <f t="shared" si="39"/>
        <v>0</v>
      </c>
      <c r="N2360" s="11"/>
      <c r="Q2360" s="122"/>
      <c r="R2360" s="123"/>
      <c r="T2360" s="396"/>
      <c r="V2360"/>
    </row>
    <row r="2361" spans="1:22" hidden="1" x14ac:dyDescent="0.25">
      <c r="A2361" s="31">
        <v>3848</v>
      </c>
      <c r="B2361" s="33" t="s">
        <v>300</v>
      </c>
      <c r="D2361" s="34" t="s">
        <v>301</v>
      </c>
      <c r="E2361" s="35" t="s">
        <v>10</v>
      </c>
      <c r="F2361" s="54">
        <v>140</v>
      </c>
      <c r="G2361" s="372" t="e">
        <f>VLOOKUP(N2361,'BANG THAM CHIEU'!C:E,3,0)</f>
        <v>#N/A</v>
      </c>
      <c r="J2361" s="10" t="e">
        <f>VLOOKUP(N2361,'BANG THAM CHIEU'!C:E,2,0)</f>
        <v>#N/A</v>
      </c>
      <c r="L2361" s="594">
        <f t="shared" si="39"/>
        <v>0</v>
      </c>
      <c r="N2361" s="11"/>
      <c r="Q2361" s="122"/>
      <c r="R2361" s="123"/>
      <c r="T2361" s="396"/>
      <c r="V2361"/>
    </row>
    <row r="2362" spans="1:22" hidden="1" x14ac:dyDescent="0.25">
      <c r="A2362" s="31">
        <v>3848</v>
      </c>
      <c r="B2362" s="33" t="s">
        <v>300</v>
      </c>
      <c r="D2362" s="34" t="s">
        <v>301</v>
      </c>
      <c r="E2362" s="35" t="s">
        <v>10</v>
      </c>
      <c r="F2362" s="54">
        <v>141</v>
      </c>
      <c r="G2362" s="372" t="e">
        <f>VLOOKUP(N2362,'BANG THAM CHIEU'!C:E,3,0)</f>
        <v>#N/A</v>
      </c>
      <c r="J2362" s="10" t="e">
        <f>VLOOKUP(N2362,'BANG THAM CHIEU'!C:E,2,0)</f>
        <v>#N/A</v>
      </c>
      <c r="L2362" s="594">
        <f t="shared" si="39"/>
        <v>0</v>
      </c>
      <c r="N2362" s="31"/>
      <c r="Q2362" s="122"/>
      <c r="R2362" s="123"/>
      <c r="T2362" s="396"/>
      <c r="V2362"/>
    </row>
    <row r="2363" spans="1:22" hidden="1" x14ac:dyDescent="0.25">
      <c r="A2363" s="31">
        <v>3848</v>
      </c>
      <c r="B2363" s="33" t="s">
        <v>300</v>
      </c>
      <c r="D2363" s="34" t="s">
        <v>301</v>
      </c>
      <c r="E2363" s="35" t="s">
        <v>10</v>
      </c>
      <c r="F2363" s="54">
        <v>142</v>
      </c>
      <c r="G2363" s="372" t="e">
        <f>VLOOKUP(N2363,'BANG THAM CHIEU'!C:E,3,0)</f>
        <v>#N/A</v>
      </c>
      <c r="J2363" s="10" t="e">
        <f>VLOOKUP(N2363,'BANG THAM CHIEU'!C:E,2,0)</f>
        <v>#N/A</v>
      </c>
      <c r="L2363" s="594">
        <f t="shared" si="39"/>
        <v>0</v>
      </c>
      <c r="N2363" s="31"/>
      <c r="Q2363" s="122"/>
      <c r="R2363" s="123"/>
      <c r="T2363" s="396"/>
      <c r="V2363"/>
    </row>
    <row r="2364" spans="1:22" hidden="1" x14ac:dyDescent="0.25">
      <c r="A2364" s="31">
        <v>3848</v>
      </c>
      <c r="B2364" s="33" t="s">
        <v>300</v>
      </c>
      <c r="D2364" s="34" t="s">
        <v>301</v>
      </c>
      <c r="E2364" s="35" t="s">
        <v>10</v>
      </c>
      <c r="F2364" s="54">
        <v>143</v>
      </c>
      <c r="G2364" s="372" t="e">
        <f>VLOOKUP(N2364,'BANG THAM CHIEU'!C:E,3,0)</f>
        <v>#N/A</v>
      </c>
      <c r="J2364" s="10" t="e">
        <f>VLOOKUP(N2364,'BANG THAM CHIEU'!C:E,2,0)</f>
        <v>#N/A</v>
      </c>
      <c r="L2364" s="594">
        <f t="shared" si="39"/>
        <v>0</v>
      </c>
      <c r="N2364" s="31"/>
      <c r="Q2364" s="122"/>
      <c r="R2364" s="123"/>
      <c r="T2364" s="396"/>
      <c r="V2364"/>
    </row>
    <row r="2365" spans="1:22" hidden="1" x14ac:dyDescent="0.25">
      <c r="A2365" s="31">
        <v>3848</v>
      </c>
      <c r="B2365" s="33" t="s">
        <v>300</v>
      </c>
      <c r="D2365" s="34" t="s">
        <v>301</v>
      </c>
      <c r="E2365" s="35" t="s">
        <v>10</v>
      </c>
      <c r="F2365" s="54">
        <v>144</v>
      </c>
      <c r="G2365" s="372" t="e">
        <f>VLOOKUP(N2365,'BANG THAM CHIEU'!C:E,3,0)</f>
        <v>#N/A</v>
      </c>
      <c r="J2365" s="10" t="e">
        <f>VLOOKUP(N2365,'BANG THAM CHIEU'!C:E,2,0)</f>
        <v>#N/A</v>
      </c>
      <c r="L2365" s="594">
        <f t="shared" si="39"/>
        <v>0</v>
      </c>
      <c r="N2365" s="31"/>
      <c r="Q2365" s="122"/>
      <c r="R2365" s="123"/>
      <c r="T2365" s="396"/>
      <c r="V2365"/>
    </row>
    <row r="2366" spans="1:22" hidden="1" x14ac:dyDescent="0.25">
      <c r="A2366" s="31">
        <v>3848</v>
      </c>
      <c r="B2366" s="33" t="s">
        <v>300</v>
      </c>
      <c r="D2366" s="34" t="s">
        <v>301</v>
      </c>
      <c r="E2366" s="35" t="s">
        <v>10</v>
      </c>
      <c r="F2366" s="54">
        <v>145</v>
      </c>
      <c r="G2366" s="372" t="e">
        <f>VLOOKUP(N2366,'BANG THAM CHIEU'!C:E,3,0)</f>
        <v>#N/A</v>
      </c>
      <c r="J2366" s="10" t="e">
        <f>VLOOKUP(N2366,'BANG THAM CHIEU'!C:E,2,0)</f>
        <v>#N/A</v>
      </c>
      <c r="L2366" s="594">
        <f t="shared" si="39"/>
        <v>0</v>
      </c>
      <c r="N2366" s="31"/>
      <c r="Q2366" s="122"/>
      <c r="R2366" s="123"/>
      <c r="T2366" s="396"/>
      <c r="V2366"/>
    </row>
    <row r="2367" spans="1:22" hidden="1" x14ac:dyDescent="0.25">
      <c r="A2367" s="31">
        <v>3848</v>
      </c>
      <c r="B2367" s="33" t="s">
        <v>300</v>
      </c>
      <c r="D2367" s="34" t="s">
        <v>301</v>
      </c>
      <c r="E2367" s="35" t="s">
        <v>10</v>
      </c>
      <c r="F2367" s="54">
        <v>146</v>
      </c>
      <c r="G2367" s="372" t="e">
        <f>VLOOKUP(N2367,'BANG THAM CHIEU'!C:E,3,0)</f>
        <v>#N/A</v>
      </c>
      <c r="J2367" s="10" t="e">
        <f>VLOOKUP(N2367,'BANG THAM CHIEU'!C:E,2,0)</f>
        <v>#N/A</v>
      </c>
      <c r="L2367" s="594">
        <f t="shared" si="39"/>
        <v>0</v>
      </c>
      <c r="N2367" s="11"/>
      <c r="Q2367" s="122"/>
      <c r="R2367" s="123"/>
      <c r="T2367" s="396"/>
      <c r="V2367"/>
    </row>
    <row r="2368" spans="1:22" hidden="1" x14ac:dyDescent="0.25">
      <c r="A2368" s="31">
        <v>3848</v>
      </c>
      <c r="B2368" s="33" t="s">
        <v>300</v>
      </c>
      <c r="D2368" s="34" t="s">
        <v>301</v>
      </c>
      <c r="E2368" s="35" t="s">
        <v>10</v>
      </c>
      <c r="F2368" s="54">
        <v>147</v>
      </c>
      <c r="G2368" s="372" t="e">
        <f>VLOOKUP(N2368,'BANG THAM CHIEU'!C:E,3,0)</f>
        <v>#N/A</v>
      </c>
      <c r="J2368" s="10" t="e">
        <f>VLOOKUP(N2368,'BANG THAM CHIEU'!C:E,2,0)</f>
        <v>#N/A</v>
      </c>
      <c r="L2368" s="594">
        <f t="shared" si="39"/>
        <v>0</v>
      </c>
      <c r="N2368" s="31"/>
      <c r="Q2368" s="122"/>
      <c r="R2368" s="123"/>
      <c r="T2368" s="396"/>
      <c r="V2368"/>
    </row>
    <row r="2369" spans="1:22" hidden="1" x14ac:dyDescent="0.25">
      <c r="A2369" s="31">
        <v>3848</v>
      </c>
      <c r="B2369" s="33" t="s">
        <v>300</v>
      </c>
      <c r="D2369" s="34" t="s">
        <v>301</v>
      </c>
      <c r="E2369" s="35" t="s">
        <v>10</v>
      </c>
      <c r="F2369" s="54">
        <v>148</v>
      </c>
      <c r="G2369" s="372" t="e">
        <f>VLOOKUP(N2369,'BANG THAM CHIEU'!C:E,3,0)</f>
        <v>#N/A</v>
      </c>
      <c r="J2369" s="10" t="e">
        <f>VLOOKUP(N2369,'BANG THAM CHIEU'!C:E,2,0)</f>
        <v>#N/A</v>
      </c>
      <c r="L2369" s="594">
        <f t="shared" si="39"/>
        <v>0</v>
      </c>
      <c r="N2369" s="31"/>
      <c r="Q2369" s="122"/>
      <c r="R2369" s="123"/>
      <c r="T2369" s="396"/>
      <c r="V2369"/>
    </row>
    <row r="2370" spans="1:22" hidden="1" x14ac:dyDescent="0.25">
      <c r="A2370" s="31">
        <v>3848</v>
      </c>
      <c r="B2370" s="33" t="s">
        <v>300</v>
      </c>
      <c r="D2370" s="34" t="s">
        <v>301</v>
      </c>
      <c r="E2370" s="35" t="s">
        <v>10</v>
      </c>
      <c r="F2370" s="54">
        <v>149</v>
      </c>
      <c r="G2370" s="372" t="e">
        <f>VLOOKUP(N2370,'BANG THAM CHIEU'!C:E,3,0)</f>
        <v>#N/A</v>
      </c>
      <c r="J2370" s="10" t="e">
        <f>VLOOKUP(N2370,'BANG THAM CHIEU'!C:E,2,0)</f>
        <v>#N/A</v>
      </c>
      <c r="L2370" s="594">
        <f t="shared" si="39"/>
        <v>0</v>
      </c>
      <c r="N2370" s="11"/>
      <c r="Q2370" s="122"/>
      <c r="R2370" s="123"/>
      <c r="T2370" s="396"/>
      <c r="V2370"/>
    </row>
    <row r="2371" spans="1:22" hidden="1" x14ac:dyDescent="0.25">
      <c r="A2371" s="31">
        <v>3848</v>
      </c>
      <c r="B2371" s="33" t="s">
        <v>300</v>
      </c>
      <c r="D2371" s="34" t="s">
        <v>301</v>
      </c>
      <c r="E2371" s="35" t="s">
        <v>10</v>
      </c>
      <c r="F2371" s="54">
        <v>150</v>
      </c>
      <c r="G2371" s="372" t="e">
        <f>VLOOKUP(N2371,'BANG THAM CHIEU'!C:E,3,0)</f>
        <v>#N/A</v>
      </c>
      <c r="J2371" s="10" t="e">
        <f>VLOOKUP(N2371,'BANG THAM CHIEU'!C:E,2,0)</f>
        <v>#N/A</v>
      </c>
      <c r="L2371" s="594">
        <f t="shared" si="39"/>
        <v>0</v>
      </c>
      <c r="N2371" s="31"/>
      <c r="Q2371" s="122"/>
      <c r="R2371" s="123"/>
      <c r="T2371" s="396"/>
      <c r="V2371"/>
    </row>
    <row r="2372" spans="1:22" hidden="1" x14ac:dyDescent="0.25">
      <c r="A2372" s="31">
        <v>3848</v>
      </c>
      <c r="B2372" s="33" t="s">
        <v>300</v>
      </c>
      <c r="D2372" s="34" t="s">
        <v>301</v>
      </c>
      <c r="E2372" s="35" t="s">
        <v>10</v>
      </c>
      <c r="F2372" s="54">
        <v>151</v>
      </c>
      <c r="G2372" s="372" t="e">
        <f>VLOOKUP(N2372,'BANG THAM CHIEU'!C:E,3,0)</f>
        <v>#N/A</v>
      </c>
      <c r="J2372" s="10" t="e">
        <f>VLOOKUP(N2372,'BANG THAM CHIEU'!C:E,2,0)</f>
        <v>#N/A</v>
      </c>
      <c r="L2372" s="594">
        <f t="shared" si="39"/>
        <v>0</v>
      </c>
      <c r="N2372" s="31"/>
      <c r="Q2372" s="122"/>
      <c r="R2372" s="123"/>
      <c r="T2372" s="396"/>
      <c r="V2372"/>
    </row>
    <row r="2373" spans="1:22" hidden="1" x14ac:dyDescent="0.25">
      <c r="A2373" s="31">
        <v>3848</v>
      </c>
      <c r="B2373" s="33" t="s">
        <v>300</v>
      </c>
      <c r="D2373" s="34" t="s">
        <v>301</v>
      </c>
      <c r="E2373" s="35" t="s">
        <v>10</v>
      </c>
      <c r="F2373" s="54">
        <v>152</v>
      </c>
      <c r="G2373" s="372" t="e">
        <f>VLOOKUP(N2373,'BANG THAM CHIEU'!C:E,3,0)</f>
        <v>#N/A</v>
      </c>
      <c r="J2373" s="10" t="e">
        <f>VLOOKUP(N2373,'BANG THAM CHIEU'!C:E,2,0)</f>
        <v>#N/A</v>
      </c>
      <c r="L2373" s="594">
        <f t="shared" si="39"/>
        <v>0</v>
      </c>
      <c r="N2373" s="11"/>
      <c r="Q2373" s="122"/>
      <c r="R2373" s="123"/>
      <c r="T2373" s="396"/>
      <c r="V2373"/>
    </row>
    <row r="2374" spans="1:22" hidden="1" x14ac:dyDescent="0.25">
      <c r="A2374" s="31">
        <v>3848</v>
      </c>
      <c r="B2374" s="33" t="s">
        <v>300</v>
      </c>
      <c r="D2374" s="34" t="s">
        <v>301</v>
      </c>
      <c r="E2374" s="35" t="s">
        <v>10</v>
      </c>
      <c r="F2374" s="54">
        <v>153</v>
      </c>
      <c r="G2374" s="372" t="e">
        <f>VLOOKUP(N2374,'BANG THAM CHIEU'!C:E,3,0)</f>
        <v>#N/A</v>
      </c>
      <c r="J2374" s="10" t="e">
        <f>VLOOKUP(N2374,'BANG THAM CHIEU'!C:E,2,0)</f>
        <v>#N/A</v>
      </c>
      <c r="L2374" s="594">
        <f t="shared" si="39"/>
        <v>0</v>
      </c>
      <c r="N2374" s="11"/>
      <c r="Q2374" s="122"/>
      <c r="R2374" s="123"/>
      <c r="T2374" s="396"/>
      <c r="V2374"/>
    </row>
    <row r="2375" spans="1:22" ht="37.5" hidden="1" customHeight="1" x14ac:dyDescent="0.25">
      <c r="A2375" s="31">
        <v>3848</v>
      </c>
      <c r="B2375" s="33" t="s">
        <v>300</v>
      </c>
      <c r="D2375" s="34" t="s">
        <v>301</v>
      </c>
      <c r="E2375" s="35" t="s">
        <v>10</v>
      </c>
      <c r="F2375" s="54">
        <v>154</v>
      </c>
      <c r="G2375" s="372" t="e">
        <f>VLOOKUP(N2375,'BANG THAM CHIEU'!C:E,3,0)</f>
        <v>#N/A</v>
      </c>
      <c r="J2375" s="10" t="e">
        <f>VLOOKUP(N2375,'BANG THAM CHIEU'!C:E,2,0)</f>
        <v>#N/A</v>
      </c>
      <c r="L2375" s="594">
        <f t="shared" si="39"/>
        <v>0</v>
      </c>
      <c r="N2375" s="192"/>
      <c r="Q2375" s="122"/>
      <c r="R2375" s="123"/>
      <c r="T2375" s="396"/>
      <c r="V2375"/>
    </row>
    <row r="2376" spans="1:22" hidden="1" x14ac:dyDescent="0.25">
      <c r="A2376" s="31">
        <v>3848</v>
      </c>
      <c r="B2376" s="33" t="s">
        <v>300</v>
      </c>
      <c r="D2376" s="34" t="s">
        <v>301</v>
      </c>
      <c r="E2376" s="35" t="s">
        <v>10</v>
      </c>
      <c r="F2376" s="54">
        <v>155</v>
      </c>
      <c r="G2376" s="372" t="e">
        <f>VLOOKUP(N2376,'BANG THAM CHIEU'!C:E,3,0)</f>
        <v>#N/A</v>
      </c>
      <c r="J2376" s="10" t="e">
        <f>VLOOKUP(N2376,'BANG THAM CHIEU'!C:E,2,0)</f>
        <v>#N/A</v>
      </c>
      <c r="L2376" s="594">
        <f t="shared" si="39"/>
        <v>0</v>
      </c>
      <c r="N2376" s="11"/>
      <c r="Q2376" s="122"/>
      <c r="R2376" s="123"/>
      <c r="T2376" s="396"/>
      <c r="V2376"/>
    </row>
    <row r="2377" spans="1:22" hidden="1" x14ac:dyDescent="0.25">
      <c r="A2377" s="31">
        <v>3848</v>
      </c>
      <c r="B2377" s="33" t="s">
        <v>300</v>
      </c>
      <c r="D2377" s="34" t="s">
        <v>301</v>
      </c>
      <c r="E2377" s="35" t="s">
        <v>10</v>
      </c>
      <c r="F2377" s="54">
        <v>156</v>
      </c>
      <c r="G2377" s="372" t="e">
        <f>VLOOKUP(N2377,'BANG THAM CHIEU'!C:E,3,0)</f>
        <v>#N/A</v>
      </c>
      <c r="J2377" s="10" t="e">
        <f>VLOOKUP(N2377,'BANG THAM CHIEU'!C:E,2,0)</f>
        <v>#N/A</v>
      </c>
      <c r="L2377" s="594">
        <f t="shared" si="39"/>
        <v>0</v>
      </c>
      <c r="N2377" s="11"/>
      <c r="Q2377" s="122"/>
      <c r="R2377" s="123"/>
      <c r="T2377" s="396"/>
      <c r="V2377"/>
    </row>
    <row r="2378" spans="1:22" hidden="1" x14ac:dyDescent="0.25">
      <c r="A2378" s="31">
        <v>3848</v>
      </c>
      <c r="B2378" s="33" t="s">
        <v>300</v>
      </c>
      <c r="D2378" s="34" t="s">
        <v>301</v>
      </c>
      <c r="E2378" s="35" t="s">
        <v>10</v>
      </c>
      <c r="F2378" s="54">
        <v>157</v>
      </c>
      <c r="G2378" s="372" t="e">
        <f>VLOOKUP(N2378,'BANG THAM CHIEU'!C:E,3,0)</f>
        <v>#N/A</v>
      </c>
      <c r="J2378" s="10" t="e">
        <f>VLOOKUP(N2378,'BANG THAM CHIEU'!C:E,2,0)</f>
        <v>#N/A</v>
      </c>
      <c r="L2378" s="594">
        <f t="shared" si="39"/>
        <v>0</v>
      </c>
      <c r="N2378" s="11"/>
      <c r="Q2378" s="122"/>
      <c r="R2378" s="123"/>
      <c r="T2378" s="396"/>
      <c r="V2378"/>
    </row>
    <row r="2379" spans="1:22" hidden="1" x14ac:dyDescent="0.25">
      <c r="A2379" s="31">
        <v>3848</v>
      </c>
      <c r="B2379" s="33" t="s">
        <v>300</v>
      </c>
      <c r="D2379" s="34" t="s">
        <v>301</v>
      </c>
      <c r="E2379" s="35" t="s">
        <v>10</v>
      </c>
      <c r="G2379" s="399" t="e">
        <f>VLOOKUP(N2379,'BANG THAM CHIEU'!C:E,3,0)</f>
        <v>#N/A</v>
      </c>
      <c r="J2379" s="10" t="e">
        <f>VLOOKUP(N2379,'BANG THAM CHIEU'!C:E,2,0)</f>
        <v>#N/A</v>
      </c>
      <c r="L2379" s="594">
        <f t="shared" si="39"/>
        <v>0</v>
      </c>
      <c r="N2379" s="31"/>
      <c r="Q2379" s="122"/>
      <c r="R2379" s="123"/>
      <c r="T2379" s="396"/>
      <c r="V2379"/>
    </row>
    <row r="2380" spans="1:22" hidden="1" x14ac:dyDescent="0.25">
      <c r="A2380" s="31">
        <v>3848</v>
      </c>
      <c r="B2380" s="33" t="s">
        <v>300</v>
      </c>
      <c r="D2380" s="34" t="s">
        <v>301</v>
      </c>
      <c r="E2380" s="35" t="s">
        <v>10</v>
      </c>
      <c r="G2380" s="399" t="e">
        <f>VLOOKUP(N2380,'BANG THAM CHIEU'!C:E,3,0)</f>
        <v>#N/A</v>
      </c>
      <c r="J2380" s="10" t="e">
        <f>VLOOKUP(N2380,'BANG THAM CHIEU'!C:E,2,0)</f>
        <v>#N/A</v>
      </c>
      <c r="L2380" s="594">
        <f t="shared" si="39"/>
        <v>0</v>
      </c>
      <c r="N2380" s="31"/>
      <c r="Q2380" s="122"/>
      <c r="R2380" s="123"/>
      <c r="T2380" s="396"/>
      <c r="V2380"/>
    </row>
    <row r="2381" spans="1:22" ht="15.75" hidden="1" x14ac:dyDescent="0.25">
      <c r="A2381" s="31">
        <v>3848</v>
      </c>
      <c r="B2381" s="33" t="s">
        <v>300</v>
      </c>
      <c r="D2381" s="34" t="s">
        <v>301</v>
      </c>
      <c r="E2381" s="35" t="s">
        <v>10</v>
      </c>
      <c r="G2381" s="399" t="e">
        <f>VLOOKUP(N2381,'BANG THAM CHIEU'!C:E,3,0)</f>
        <v>#N/A</v>
      </c>
      <c r="J2381" s="10" t="e">
        <f>VLOOKUP(N2381,'BANG THAM CHIEU'!C:E,2,0)</f>
        <v>#N/A</v>
      </c>
      <c r="L2381" s="594">
        <f t="shared" si="39"/>
        <v>0</v>
      </c>
      <c r="N2381" s="157"/>
      <c r="Q2381" s="122"/>
      <c r="R2381" s="123"/>
      <c r="T2381" s="396"/>
      <c r="V2381"/>
    </row>
    <row r="2382" spans="1:22" hidden="1" x14ac:dyDescent="0.25">
      <c r="A2382" s="31">
        <v>3848</v>
      </c>
      <c r="B2382" s="33" t="s">
        <v>300</v>
      </c>
      <c r="D2382" s="34" t="s">
        <v>301</v>
      </c>
      <c r="E2382" s="35" t="s">
        <v>10</v>
      </c>
      <c r="G2382" s="399" t="e">
        <f>VLOOKUP(N2382,'BANG THAM CHIEU'!C:E,3,0)</f>
        <v>#N/A</v>
      </c>
      <c r="J2382" s="10" t="e">
        <f>VLOOKUP(N2382,'BANG THAM CHIEU'!C:E,2,0)</f>
        <v>#N/A</v>
      </c>
      <c r="L2382" s="594">
        <f t="shared" si="39"/>
        <v>0</v>
      </c>
      <c r="N2382" s="33"/>
      <c r="Q2382" s="122"/>
      <c r="R2382" s="123"/>
      <c r="T2382" s="396"/>
      <c r="V2382"/>
    </row>
    <row r="2383" spans="1:22" hidden="1" x14ac:dyDescent="0.25">
      <c r="A2383" s="31">
        <v>3848</v>
      </c>
      <c r="B2383" s="33" t="s">
        <v>300</v>
      </c>
      <c r="D2383" s="34" t="s">
        <v>301</v>
      </c>
      <c r="E2383" s="35" t="s">
        <v>10</v>
      </c>
      <c r="G2383" s="399" t="e">
        <f>VLOOKUP(N2383,'BANG THAM CHIEU'!C:E,3,0)</f>
        <v>#N/A</v>
      </c>
      <c r="J2383" s="10" t="e">
        <f>VLOOKUP(N2383,'BANG THAM CHIEU'!C:E,2,0)</f>
        <v>#N/A</v>
      </c>
      <c r="L2383" s="594">
        <f t="shared" si="39"/>
        <v>0</v>
      </c>
      <c r="N2383" s="33"/>
      <c r="Q2383" s="122"/>
      <c r="R2383" s="123"/>
      <c r="T2383" s="396"/>
      <c r="V2383"/>
    </row>
    <row r="2384" spans="1:22" hidden="1" x14ac:dyDescent="0.25">
      <c r="A2384" s="31">
        <v>3848</v>
      </c>
      <c r="B2384" s="33" t="s">
        <v>300</v>
      </c>
      <c r="D2384" s="34" t="s">
        <v>301</v>
      </c>
      <c r="E2384" s="35" t="s">
        <v>10</v>
      </c>
      <c r="G2384" s="399" t="e">
        <f>VLOOKUP(N2384,'BANG THAM CHIEU'!C:E,3,0)</f>
        <v>#N/A</v>
      </c>
      <c r="J2384" s="10" t="e">
        <f>VLOOKUP(N2384,'BANG THAM CHIEU'!C:E,2,0)</f>
        <v>#N/A</v>
      </c>
      <c r="L2384" s="594">
        <f t="shared" si="39"/>
        <v>0</v>
      </c>
      <c r="N2384" s="33"/>
      <c r="Q2384" s="122"/>
      <c r="R2384" s="123"/>
      <c r="T2384" s="396"/>
      <c r="V2384"/>
    </row>
    <row r="2385" spans="1:22" hidden="1" x14ac:dyDescent="0.25">
      <c r="A2385" s="31">
        <v>3848</v>
      </c>
      <c r="B2385" s="33" t="s">
        <v>300</v>
      </c>
      <c r="D2385" s="34" t="s">
        <v>301</v>
      </c>
      <c r="E2385" s="35" t="s">
        <v>10</v>
      </c>
      <c r="G2385" s="399" t="e">
        <f>VLOOKUP(N2385,'BANG THAM CHIEU'!C:E,3,0)</f>
        <v>#N/A</v>
      </c>
      <c r="J2385" s="10" t="e">
        <f>VLOOKUP(N2385,'BANG THAM CHIEU'!C:E,2,0)</f>
        <v>#N/A</v>
      </c>
      <c r="L2385" s="594">
        <f t="shared" si="39"/>
        <v>0</v>
      </c>
      <c r="N2385" s="31"/>
      <c r="Q2385" s="122"/>
      <c r="R2385" s="123"/>
      <c r="T2385" s="396"/>
      <c r="V2385"/>
    </row>
    <row r="2386" spans="1:22" hidden="1" x14ac:dyDescent="0.25">
      <c r="A2386" s="31">
        <v>3848</v>
      </c>
      <c r="B2386" s="33" t="s">
        <v>300</v>
      </c>
      <c r="D2386" s="34" t="s">
        <v>301</v>
      </c>
      <c r="E2386" s="35" t="s">
        <v>10</v>
      </c>
      <c r="G2386" s="399" t="e">
        <f>VLOOKUP(N2386,'BANG THAM CHIEU'!C:E,3,0)</f>
        <v>#N/A</v>
      </c>
      <c r="J2386" s="10" t="e">
        <f>VLOOKUP(N2386,'BANG THAM CHIEU'!C:E,2,0)</f>
        <v>#N/A</v>
      </c>
      <c r="L2386" s="594">
        <f t="shared" si="39"/>
        <v>0</v>
      </c>
      <c r="N2386" s="31"/>
      <c r="Q2386" s="122"/>
      <c r="R2386" s="123"/>
      <c r="T2386" s="396"/>
      <c r="V2386"/>
    </row>
    <row r="2387" spans="1:22" hidden="1" x14ac:dyDescent="0.25">
      <c r="A2387" s="31">
        <v>3848</v>
      </c>
      <c r="B2387" s="33" t="s">
        <v>300</v>
      </c>
      <c r="D2387" s="34" t="s">
        <v>301</v>
      </c>
      <c r="E2387" s="35" t="s">
        <v>10</v>
      </c>
      <c r="G2387" s="399" t="e">
        <f>VLOOKUP(N2387,'BANG THAM CHIEU'!C:E,3,0)</f>
        <v>#N/A</v>
      </c>
      <c r="J2387" s="10" t="e">
        <f>VLOOKUP(N2387,'BANG THAM CHIEU'!C:E,2,0)</f>
        <v>#N/A</v>
      </c>
      <c r="L2387" s="594">
        <f t="shared" si="39"/>
        <v>0</v>
      </c>
      <c r="N2387" s="31"/>
      <c r="Q2387" s="122"/>
      <c r="R2387" s="123"/>
      <c r="T2387" s="396"/>
      <c r="V2387"/>
    </row>
    <row r="2388" spans="1:22" ht="15.75" hidden="1" x14ac:dyDescent="0.25">
      <c r="A2388" s="31">
        <v>3848</v>
      </c>
      <c r="B2388" s="33" t="s">
        <v>300</v>
      </c>
      <c r="D2388" s="34" t="s">
        <v>301</v>
      </c>
      <c r="E2388" s="35" t="s">
        <v>10</v>
      </c>
      <c r="G2388" s="399" t="e">
        <f>VLOOKUP(N2388,'BANG THAM CHIEU'!C:E,3,0)</f>
        <v>#N/A</v>
      </c>
      <c r="J2388" s="10" t="e">
        <f>VLOOKUP(N2388,'BANG THAM CHIEU'!C:E,2,0)</f>
        <v>#N/A</v>
      </c>
      <c r="L2388" s="594">
        <f t="shared" si="39"/>
        <v>0</v>
      </c>
      <c r="N2388" s="157"/>
      <c r="Q2388" s="122"/>
      <c r="R2388" s="123"/>
      <c r="T2388" s="396"/>
      <c r="V2388"/>
    </row>
    <row r="2389" spans="1:22" ht="15.75" hidden="1" x14ac:dyDescent="0.25">
      <c r="A2389" s="31">
        <v>3848</v>
      </c>
      <c r="B2389" s="33" t="s">
        <v>300</v>
      </c>
      <c r="D2389" s="34" t="s">
        <v>301</v>
      </c>
      <c r="E2389" s="35" t="s">
        <v>10</v>
      </c>
      <c r="G2389" s="399" t="e">
        <f>VLOOKUP(N2389,'BANG THAM CHIEU'!C:E,3,0)</f>
        <v>#N/A</v>
      </c>
      <c r="J2389" s="10" t="e">
        <f>VLOOKUP(N2389,'BANG THAM CHIEU'!C:E,2,0)</f>
        <v>#N/A</v>
      </c>
      <c r="L2389" s="594">
        <f t="shared" si="39"/>
        <v>0</v>
      </c>
      <c r="N2389" s="157"/>
      <c r="Q2389" s="122"/>
      <c r="R2389" s="123"/>
      <c r="T2389" s="396"/>
      <c r="V2389"/>
    </row>
    <row r="2390" spans="1:22" ht="38.25" hidden="1" customHeight="1" x14ac:dyDescent="0.25">
      <c r="A2390" s="31">
        <v>3848</v>
      </c>
      <c r="B2390" s="33" t="s">
        <v>300</v>
      </c>
      <c r="D2390" s="34" t="s">
        <v>301</v>
      </c>
      <c r="E2390" s="35" t="s">
        <v>10</v>
      </c>
      <c r="G2390" s="399" t="e">
        <f>VLOOKUP(N2390,'BANG THAM CHIEU'!C:E,3,0)</f>
        <v>#N/A</v>
      </c>
      <c r="J2390" s="10" t="e">
        <f>VLOOKUP(N2390,'BANG THAM CHIEU'!C:E,2,0)</f>
        <v>#N/A</v>
      </c>
      <c r="L2390" s="594">
        <f t="shared" si="39"/>
        <v>0</v>
      </c>
      <c r="N2390" s="192"/>
      <c r="Q2390" s="122"/>
      <c r="R2390" s="123"/>
      <c r="T2390" s="396"/>
      <c r="V2390"/>
    </row>
    <row r="2391" spans="1:22" ht="15.75" hidden="1" x14ac:dyDescent="0.25">
      <c r="A2391" s="31">
        <v>3848</v>
      </c>
      <c r="B2391" s="33" t="s">
        <v>300</v>
      </c>
      <c r="D2391" s="34" t="s">
        <v>301</v>
      </c>
      <c r="E2391" s="35" t="s">
        <v>10</v>
      </c>
      <c r="G2391" s="399" t="e">
        <f>VLOOKUP(N2391,'BANG THAM CHIEU'!C:E,3,0)</f>
        <v>#N/A</v>
      </c>
      <c r="J2391" s="10" t="e">
        <f>VLOOKUP(N2391,'BANG THAM CHIEU'!C:E,2,0)</f>
        <v>#N/A</v>
      </c>
      <c r="L2391" s="594">
        <f t="shared" si="39"/>
        <v>0</v>
      </c>
      <c r="N2391" s="157"/>
      <c r="Q2391" s="122"/>
      <c r="R2391" s="123"/>
      <c r="T2391" s="396"/>
      <c r="V2391"/>
    </row>
    <row r="2392" spans="1:22" hidden="1" x14ac:dyDescent="0.25">
      <c r="A2392" s="31">
        <v>3848</v>
      </c>
      <c r="B2392" s="33" t="s">
        <v>300</v>
      </c>
      <c r="D2392" s="34" t="s">
        <v>301</v>
      </c>
      <c r="E2392" s="35" t="s">
        <v>10</v>
      </c>
      <c r="G2392" s="399" t="e">
        <f>VLOOKUP(N2392,'BANG THAM CHIEU'!C:E,3,0)</f>
        <v>#N/A</v>
      </c>
      <c r="J2392" s="10" t="e">
        <f>VLOOKUP(N2392,'BANG THAM CHIEU'!C:E,2,0)</f>
        <v>#N/A</v>
      </c>
      <c r="L2392" s="594">
        <f t="shared" si="39"/>
        <v>0</v>
      </c>
      <c r="N2392" s="31"/>
      <c r="Q2392" s="122"/>
      <c r="R2392" s="123"/>
      <c r="T2392" s="396"/>
      <c r="V2392"/>
    </row>
    <row r="2393" spans="1:22" hidden="1" x14ac:dyDescent="0.25">
      <c r="A2393" s="31">
        <v>3848</v>
      </c>
      <c r="B2393" s="33" t="s">
        <v>300</v>
      </c>
      <c r="D2393" s="34" t="s">
        <v>301</v>
      </c>
      <c r="E2393" s="35" t="s">
        <v>10</v>
      </c>
      <c r="G2393" s="399" t="e">
        <f>VLOOKUP(N2393,'BANG THAM CHIEU'!C:E,3,0)</f>
        <v>#N/A</v>
      </c>
      <c r="J2393" s="10" t="e">
        <f>VLOOKUP(N2393,'BANG THAM CHIEU'!C:E,2,0)</f>
        <v>#N/A</v>
      </c>
      <c r="L2393" s="594">
        <f t="shared" si="39"/>
        <v>0</v>
      </c>
      <c r="N2393" s="33"/>
      <c r="Q2393" s="122"/>
      <c r="R2393" s="123"/>
      <c r="T2393" s="396"/>
      <c r="V2393"/>
    </row>
    <row r="2394" spans="1:22" hidden="1" x14ac:dyDescent="0.25">
      <c r="A2394" s="31">
        <v>3848</v>
      </c>
      <c r="B2394" s="33" t="s">
        <v>300</v>
      </c>
      <c r="D2394" s="34" t="s">
        <v>301</v>
      </c>
      <c r="E2394" s="35" t="s">
        <v>10</v>
      </c>
      <c r="G2394" s="399" t="e">
        <f>VLOOKUP(N2394,'BANG THAM CHIEU'!C:E,3,0)</f>
        <v>#N/A</v>
      </c>
      <c r="J2394" s="10" t="e">
        <f>VLOOKUP(N2394,'BANG THAM CHIEU'!C:E,2,0)</f>
        <v>#N/A</v>
      </c>
      <c r="L2394" s="594">
        <f t="shared" si="39"/>
        <v>0</v>
      </c>
      <c r="N2394" s="31"/>
      <c r="Q2394" s="122"/>
      <c r="R2394" s="123"/>
      <c r="T2394" s="396"/>
      <c r="V2394"/>
    </row>
    <row r="2395" spans="1:22" hidden="1" x14ac:dyDescent="0.25">
      <c r="A2395" s="31">
        <v>3848</v>
      </c>
      <c r="B2395" s="33" t="s">
        <v>300</v>
      </c>
      <c r="D2395" s="34" t="s">
        <v>301</v>
      </c>
      <c r="E2395" s="35" t="s">
        <v>10</v>
      </c>
      <c r="G2395" s="399" t="e">
        <f>VLOOKUP(N2395,'BANG THAM CHIEU'!C:E,3,0)</f>
        <v>#N/A</v>
      </c>
      <c r="J2395" s="10" t="e">
        <f>VLOOKUP(N2395,'BANG THAM CHIEU'!C:E,2,0)</f>
        <v>#N/A</v>
      </c>
      <c r="L2395" s="594">
        <f t="shared" si="39"/>
        <v>0</v>
      </c>
      <c r="N2395" s="33"/>
      <c r="Q2395" s="122"/>
      <c r="R2395" s="123"/>
      <c r="T2395" s="396"/>
      <c r="V2395"/>
    </row>
    <row r="2396" spans="1:22" hidden="1" x14ac:dyDescent="0.25">
      <c r="A2396" s="31">
        <v>3848</v>
      </c>
      <c r="B2396" s="33" t="s">
        <v>300</v>
      </c>
      <c r="D2396" s="34" t="s">
        <v>301</v>
      </c>
      <c r="E2396" s="35" t="s">
        <v>10</v>
      </c>
      <c r="G2396" s="399" t="e">
        <f>VLOOKUP(N2396,'BANG THAM CHIEU'!C:E,3,0)</f>
        <v>#N/A</v>
      </c>
      <c r="J2396" s="10" t="e">
        <f>VLOOKUP(N2396,'BANG THAM CHIEU'!C:E,2,0)</f>
        <v>#N/A</v>
      </c>
      <c r="L2396" s="594">
        <f t="shared" si="39"/>
        <v>0</v>
      </c>
      <c r="N2396" s="33"/>
      <c r="Q2396" s="122"/>
      <c r="R2396" s="123"/>
      <c r="T2396" s="396"/>
      <c r="V2396"/>
    </row>
    <row r="2397" spans="1:22" hidden="1" x14ac:dyDescent="0.25">
      <c r="A2397" s="31">
        <v>3848</v>
      </c>
      <c r="B2397" s="33" t="s">
        <v>300</v>
      </c>
      <c r="D2397" s="34" t="s">
        <v>301</v>
      </c>
      <c r="E2397" s="35" t="s">
        <v>10</v>
      </c>
      <c r="G2397" s="399" t="e">
        <f>VLOOKUP(N2397,'BANG THAM CHIEU'!C:E,3,0)</f>
        <v>#N/A</v>
      </c>
      <c r="J2397" s="10" t="e">
        <f>VLOOKUP(N2397,'BANG THAM CHIEU'!C:E,2,0)</f>
        <v>#N/A</v>
      </c>
      <c r="L2397" s="594">
        <f t="shared" si="39"/>
        <v>0</v>
      </c>
      <c r="N2397" s="33"/>
      <c r="Q2397" s="122"/>
      <c r="R2397" s="123"/>
      <c r="T2397" s="396"/>
      <c r="V2397"/>
    </row>
    <row r="2398" spans="1:22" hidden="1" x14ac:dyDescent="0.25">
      <c r="A2398" s="31">
        <v>3848</v>
      </c>
      <c r="B2398" s="33" t="s">
        <v>300</v>
      </c>
      <c r="D2398" s="34" t="s">
        <v>301</v>
      </c>
      <c r="E2398" s="35" t="s">
        <v>10</v>
      </c>
      <c r="G2398" s="399" t="e">
        <f>VLOOKUP(N2398,'BANG THAM CHIEU'!C:E,3,0)</f>
        <v>#N/A</v>
      </c>
      <c r="J2398" s="10" t="e">
        <f>VLOOKUP(N2398,'BANG THAM CHIEU'!C:E,2,0)</f>
        <v>#N/A</v>
      </c>
      <c r="L2398" s="594">
        <f t="shared" si="39"/>
        <v>0</v>
      </c>
      <c r="N2398" s="33"/>
      <c r="Q2398" s="122"/>
      <c r="R2398" s="123"/>
      <c r="T2398" s="396"/>
      <c r="V2398"/>
    </row>
    <row r="2399" spans="1:22" hidden="1" x14ac:dyDescent="0.25">
      <c r="A2399" s="31">
        <v>3848</v>
      </c>
      <c r="B2399" s="33" t="s">
        <v>300</v>
      </c>
      <c r="D2399" s="34" t="s">
        <v>301</v>
      </c>
      <c r="E2399" s="35" t="s">
        <v>10</v>
      </c>
      <c r="G2399" s="399" t="e">
        <f>VLOOKUP(N2399,'BANG THAM CHIEU'!C:E,3,0)</f>
        <v>#N/A</v>
      </c>
      <c r="J2399" s="10" t="e">
        <f>VLOOKUP(N2399,'BANG THAM CHIEU'!C:E,2,0)</f>
        <v>#N/A</v>
      </c>
      <c r="L2399" s="594">
        <f t="shared" si="39"/>
        <v>0</v>
      </c>
      <c r="N2399" s="46"/>
      <c r="Q2399" s="122"/>
      <c r="R2399" s="123"/>
      <c r="T2399" s="396"/>
      <c r="V2399"/>
    </row>
    <row r="2400" spans="1:22" ht="15.75" hidden="1" x14ac:dyDescent="0.25">
      <c r="A2400" s="31">
        <v>3848</v>
      </c>
      <c r="B2400" s="33" t="s">
        <v>300</v>
      </c>
      <c r="D2400" s="34" t="s">
        <v>301</v>
      </c>
      <c r="E2400" s="35" t="s">
        <v>10</v>
      </c>
      <c r="G2400" s="399" t="e">
        <f>VLOOKUP(N2400,'BANG THAM CHIEU'!C:E,3,0)</f>
        <v>#N/A</v>
      </c>
      <c r="J2400" s="10" t="e">
        <f>VLOOKUP(N2400,'BANG THAM CHIEU'!C:E,2,0)</f>
        <v>#N/A</v>
      </c>
      <c r="L2400" s="594">
        <f t="shared" si="39"/>
        <v>0</v>
      </c>
      <c r="N2400" s="157"/>
      <c r="Q2400" s="122"/>
      <c r="R2400" s="123"/>
      <c r="T2400" s="396"/>
      <c r="V2400"/>
    </row>
    <row r="2401" spans="1:22" hidden="1" x14ac:dyDescent="0.25">
      <c r="A2401" s="31">
        <v>3848</v>
      </c>
      <c r="B2401" s="33" t="s">
        <v>300</v>
      </c>
      <c r="D2401" s="34" t="s">
        <v>301</v>
      </c>
      <c r="E2401" s="35" t="s">
        <v>10</v>
      </c>
      <c r="G2401" s="399" t="e">
        <f>VLOOKUP(N2401,'BANG THAM CHIEU'!C:E,3,0)</f>
        <v>#N/A</v>
      </c>
      <c r="J2401" s="10" t="e">
        <f>VLOOKUP(N2401,'BANG THAM CHIEU'!C:E,2,0)</f>
        <v>#N/A</v>
      </c>
      <c r="L2401" s="594">
        <f t="shared" si="39"/>
        <v>0</v>
      </c>
      <c r="N2401" s="150"/>
      <c r="Q2401" s="122"/>
      <c r="R2401" s="123"/>
      <c r="T2401" s="396"/>
      <c r="V2401"/>
    </row>
    <row r="2402" spans="1:22" hidden="1" x14ac:dyDescent="0.25">
      <c r="A2402" s="31">
        <v>3848</v>
      </c>
      <c r="B2402" s="33" t="s">
        <v>300</v>
      </c>
      <c r="D2402" s="34" t="s">
        <v>301</v>
      </c>
      <c r="E2402" s="35" t="s">
        <v>10</v>
      </c>
      <c r="G2402" s="399" t="e">
        <f>VLOOKUP(N2402,'BANG THAM CHIEU'!C:E,3,0)</f>
        <v>#N/A</v>
      </c>
      <c r="J2402" s="10" t="e">
        <f>VLOOKUP(N2402,'BANG THAM CHIEU'!C:E,2,0)</f>
        <v>#N/A</v>
      </c>
      <c r="L2402" s="594">
        <f t="shared" si="39"/>
        <v>0</v>
      </c>
      <c r="N2402" s="31"/>
      <c r="Q2402" s="122"/>
      <c r="R2402" s="123"/>
      <c r="T2402" s="396"/>
      <c r="V2402"/>
    </row>
    <row r="2403" spans="1:22" hidden="1" x14ac:dyDescent="0.25">
      <c r="A2403" s="31">
        <v>3848</v>
      </c>
      <c r="B2403" s="33" t="s">
        <v>300</v>
      </c>
      <c r="D2403" s="34" t="s">
        <v>301</v>
      </c>
      <c r="E2403" s="35" t="s">
        <v>10</v>
      </c>
      <c r="G2403" s="399" t="e">
        <f>VLOOKUP(N2403,'BANG THAM CHIEU'!C:E,3,0)</f>
        <v>#N/A</v>
      </c>
      <c r="J2403" s="10" t="e">
        <f>VLOOKUP(N2403,'BANG THAM CHIEU'!C:E,2,0)</f>
        <v>#N/A</v>
      </c>
      <c r="L2403" s="594">
        <f t="shared" si="39"/>
        <v>0</v>
      </c>
      <c r="N2403" s="151"/>
      <c r="Q2403" s="122"/>
      <c r="R2403" s="123"/>
      <c r="T2403" s="396"/>
      <c r="V2403"/>
    </row>
    <row r="2404" spans="1:22" ht="15.75" hidden="1" x14ac:dyDescent="0.25">
      <c r="A2404" s="31">
        <v>3848</v>
      </c>
      <c r="B2404" s="33" t="s">
        <v>300</v>
      </c>
      <c r="D2404" s="34" t="s">
        <v>301</v>
      </c>
      <c r="E2404" s="35" t="s">
        <v>10</v>
      </c>
      <c r="G2404" s="399" t="e">
        <f>VLOOKUP(N2404,'BANG THAM CHIEU'!C:E,3,0)</f>
        <v>#N/A</v>
      </c>
      <c r="J2404" s="10" t="e">
        <f>VLOOKUP(N2404,'BANG THAM CHIEU'!C:E,2,0)</f>
        <v>#N/A</v>
      </c>
      <c r="L2404" s="594">
        <f t="shared" si="39"/>
        <v>0</v>
      </c>
      <c r="N2404" s="157"/>
      <c r="Q2404" s="122"/>
      <c r="R2404" s="123"/>
      <c r="T2404" s="396"/>
      <c r="V2404"/>
    </row>
    <row r="2405" spans="1:22" hidden="1" x14ac:dyDescent="0.25">
      <c r="A2405" s="31">
        <v>3848</v>
      </c>
      <c r="B2405" s="33" t="s">
        <v>300</v>
      </c>
      <c r="D2405" s="34" t="s">
        <v>301</v>
      </c>
      <c r="E2405" s="35" t="s">
        <v>10</v>
      </c>
      <c r="G2405" s="399" t="e">
        <f>VLOOKUP(N2405,'BANG THAM CHIEU'!C:E,3,0)</f>
        <v>#N/A</v>
      </c>
      <c r="J2405" s="10" t="e">
        <f>VLOOKUP(N2405,'BANG THAM CHIEU'!C:E,2,0)</f>
        <v>#N/A</v>
      </c>
      <c r="L2405" s="594">
        <f t="shared" si="39"/>
        <v>0</v>
      </c>
      <c r="N2405" s="33"/>
      <c r="Q2405" s="122"/>
      <c r="R2405" s="123"/>
      <c r="T2405" s="396"/>
      <c r="V2405"/>
    </row>
    <row r="2406" spans="1:22" ht="15.75" hidden="1" x14ac:dyDescent="0.25">
      <c r="A2406" s="31">
        <v>3848</v>
      </c>
      <c r="B2406" s="33" t="s">
        <v>300</v>
      </c>
      <c r="D2406" s="34" t="s">
        <v>301</v>
      </c>
      <c r="E2406" s="35" t="s">
        <v>10</v>
      </c>
      <c r="G2406" s="399" t="e">
        <f>VLOOKUP(N2406,'BANG THAM CHIEU'!C:E,3,0)</f>
        <v>#N/A</v>
      </c>
      <c r="J2406" s="10" t="e">
        <f>VLOOKUP(N2406,'BANG THAM CHIEU'!C:E,2,0)</f>
        <v>#N/A</v>
      </c>
      <c r="L2406" s="594">
        <f t="shared" si="39"/>
        <v>0</v>
      </c>
      <c r="N2406" s="157"/>
      <c r="Q2406" s="122"/>
      <c r="R2406" s="123"/>
      <c r="T2406" s="396"/>
      <c r="V2406"/>
    </row>
    <row r="2407" spans="1:22" hidden="1" x14ac:dyDescent="0.25">
      <c r="A2407" s="31">
        <v>3848</v>
      </c>
      <c r="B2407" s="33" t="s">
        <v>300</v>
      </c>
      <c r="D2407" s="34" t="s">
        <v>301</v>
      </c>
      <c r="E2407" s="35" t="s">
        <v>10</v>
      </c>
      <c r="G2407" s="399" t="e">
        <f>VLOOKUP(N2407,'BANG THAM CHIEU'!C:E,3,0)</f>
        <v>#N/A</v>
      </c>
      <c r="J2407" s="10" t="e">
        <f>VLOOKUP(N2407,'BANG THAM CHIEU'!C:E,2,0)</f>
        <v>#N/A</v>
      </c>
      <c r="L2407" s="594">
        <f t="shared" si="39"/>
        <v>0</v>
      </c>
      <c r="N2407" s="31"/>
      <c r="Q2407" s="122"/>
      <c r="R2407" s="123"/>
      <c r="T2407" s="396"/>
      <c r="V2407"/>
    </row>
    <row r="2408" spans="1:22" hidden="1" x14ac:dyDescent="0.25">
      <c r="A2408" s="31">
        <v>3848</v>
      </c>
      <c r="B2408" s="33" t="s">
        <v>300</v>
      </c>
      <c r="D2408" s="34" t="s">
        <v>301</v>
      </c>
      <c r="E2408" s="35" t="s">
        <v>10</v>
      </c>
      <c r="G2408" s="399" t="e">
        <f>VLOOKUP(N2408,'BANG THAM CHIEU'!C:E,3,0)</f>
        <v>#N/A</v>
      </c>
      <c r="J2408" s="10" t="e">
        <f>VLOOKUP(N2408,'BANG THAM CHIEU'!C:E,2,0)</f>
        <v>#N/A</v>
      </c>
      <c r="L2408" s="594">
        <f t="shared" si="39"/>
        <v>0</v>
      </c>
      <c r="N2408" s="154"/>
      <c r="Q2408" s="122"/>
      <c r="R2408" s="123"/>
      <c r="T2408" s="396"/>
      <c r="V2408"/>
    </row>
    <row r="2409" spans="1:22" ht="15.75" hidden="1" x14ac:dyDescent="0.25">
      <c r="A2409" s="31">
        <v>3848</v>
      </c>
      <c r="B2409" s="33" t="s">
        <v>300</v>
      </c>
      <c r="D2409" s="34" t="s">
        <v>301</v>
      </c>
      <c r="E2409" s="35" t="s">
        <v>10</v>
      </c>
      <c r="G2409" s="399" t="e">
        <f>VLOOKUP(N2409,'BANG THAM CHIEU'!C:E,3,0)</f>
        <v>#N/A</v>
      </c>
      <c r="J2409" s="10" t="e">
        <f>VLOOKUP(N2409,'BANG THAM CHIEU'!C:E,2,0)</f>
        <v>#N/A</v>
      </c>
      <c r="L2409" s="594">
        <f t="shared" si="39"/>
        <v>0</v>
      </c>
      <c r="N2409" s="157"/>
      <c r="Q2409" s="122"/>
      <c r="R2409" s="123"/>
      <c r="T2409" s="396"/>
      <c r="V2409"/>
    </row>
    <row r="2410" spans="1:22" ht="15.75" hidden="1" x14ac:dyDescent="0.25">
      <c r="A2410" s="31">
        <v>3848</v>
      </c>
      <c r="B2410" s="33" t="s">
        <v>300</v>
      </c>
      <c r="D2410" s="34" t="s">
        <v>301</v>
      </c>
      <c r="E2410" s="35" t="s">
        <v>10</v>
      </c>
      <c r="G2410" s="399" t="e">
        <f>VLOOKUP(N2410,'BANG THAM CHIEU'!C:E,3,0)</f>
        <v>#N/A</v>
      </c>
      <c r="J2410" s="10" t="e">
        <f>VLOOKUP(N2410,'BANG THAM CHIEU'!C:E,2,0)</f>
        <v>#N/A</v>
      </c>
      <c r="L2410" s="594">
        <f t="shared" si="39"/>
        <v>0</v>
      </c>
      <c r="N2410" s="157"/>
      <c r="Q2410" s="122"/>
      <c r="R2410" s="123"/>
      <c r="T2410" s="396"/>
      <c r="V2410"/>
    </row>
    <row r="2411" spans="1:22" hidden="1" x14ac:dyDescent="0.25">
      <c r="A2411" s="31">
        <v>3848</v>
      </c>
      <c r="B2411" s="33" t="s">
        <v>300</v>
      </c>
      <c r="D2411" s="34" t="s">
        <v>301</v>
      </c>
      <c r="E2411" s="35" t="s">
        <v>10</v>
      </c>
      <c r="G2411" s="399" t="e">
        <f>VLOOKUP(N2411,'BANG THAM CHIEU'!C:E,3,0)</f>
        <v>#N/A</v>
      </c>
      <c r="J2411" s="10" t="e">
        <f>VLOOKUP(N2411,'BANG THAM CHIEU'!C:E,2,0)</f>
        <v>#N/A</v>
      </c>
      <c r="L2411" s="594">
        <f t="shared" si="39"/>
        <v>0</v>
      </c>
      <c r="N2411" s="33"/>
      <c r="Q2411" s="122"/>
      <c r="R2411" s="123"/>
      <c r="T2411" s="396"/>
      <c r="V2411"/>
    </row>
    <row r="2412" spans="1:22" hidden="1" x14ac:dyDescent="0.25">
      <c r="A2412" s="31">
        <v>3848</v>
      </c>
      <c r="B2412" s="33" t="s">
        <v>300</v>
      </c>
      <c r="D2412" s="34" t="s">
        <v>301</v>
      </c>
      <c r="E2412" s="35" t="s">
        <v>10</v>
      </c>
      <c r="G2412" s="399" t="e">
        <f>VLOOKUP(N2412,'BANG THAM CHIEU'!C:E,3,0)</f>
        <v>#N/A</v>
      </c>
      <c r="J2412" s="10" t="e">
        <f>VLOOKUP(N2412,'BANG THAM CHIEU'!C:E,2,0)</f>
        <v>#N/A</v>
      </c>
      <c r="L2412" s="594">
        <f t="shared" ref="L2412:L2475" si="40">K2412/23206</f>
        <v>0</v>
      </c>
      <c r="N2412" s="33"/>
      <c r="Q2412" s="122"/>
      <c r="R2412" s="123"/>
      <c r="T2412" s="396"/>
      <c r="V2412"/>
    </row>
    <row r="2413" spans="1:22" hidden="1" x14ac:dyDescent="0.25">
      <c r="A2413" s="31">
        <v>3848</v>
      </c>
      <c r="B2413" s="33" t="s">
        <v>300</v>
      </c>
      <c r="D2413" s="34" t="s">
        <v>301</v>
      </c>
      <c r="E2413" s="35" t="s">
        <v>10</v>
      </c>
      <c r="G2413" s="399" t="e">
        <f>VLOOKUP(N2413,'BANG THAM CHIEU'!C:E,3,0)</f>
        <v>#N/A</v>
      </c>
      <c r="J2413" s="10" t="e">
        <f>VLOOKUP(N2413,'BANG THAM CHIEU'!C:E,2,0)</f>
        <v>#N/A</v>
      </c>
      <c r="L2413" s="594">
        <f t="shared" si="40"/>
        <v>0</v>
      </c>
      <c r="N2413" s="31"/>
      <c r="Q2413" s="122"/>
      <c r="R2413" s="123"/>
      <c r="T2413" s="396"/>
      <c r="V2413"/>
    </row>
    <row r="2414" spans="1:22" hidden="1" x14ac:dyDescent="0.25">
      <c r="A2414" s="31">
        <v>3848</v>
      </c>
      <c r="B2414" s="33" t="s">
        <v>300</v>
      </c>
      <c r="D2414" s="34" t="s">
        <v>301</v>
      </c>
      <c r="E2414" s="35" t="s">
        <v>10</v>
      </c>
      <c r="G2414" s="399" t="e">
        <f>VLOOKUP(N2414,'BANG THAM CHIEU'!C:E,3,0)</f>
        <v>#N/A</v>
      </c>
      <c r="J2414" s="10" t="e">
        <f>VLOOKUP(N2414,'BANG THAM CHIEU'!C:E,2,0)</f>
        <v>#N/A</v>
      </c>
      <c r="L2414" s="594">
        <f t="shared" si="40"/>
        <v>0</v>
      </c>
      <c r="N2414" s="31"/>
      <c r="Q2414" s="122"/>
      <c r="R2414" s="123"/>
      <c r="T2414" s="396"/>
      <c r="V2414"/>
    </row>
    <row r="2415" spans="1:22" hidden="1" x14ac:dyDescent="0.25">
      <c r="A2415" s="31">
        <v>3848</v>
      </c>
      <c r="B2415" s="33" t="s">
        <v>300</v>
      </c>
      <c r="D2415" s="34" t="s">
        <v>301</v>
      </c>
      <c r="E2415" s="35" t="s">
        <v>10</v>
      </c>
      <c r="G2415" s="399" t="e">
        <f>VLOOKUP(N2415,'BANG THAM CHIEU'!C:E,3,0)</f>
        <v>#N/A</v>
      </c>
      <c r="J2415" s="10" t="e">
        <f>VLOOKUP(N2415,'BANG THAM CHIEU'!C:E,2,0)</f>
        <v>#N/A</v>
      </c>
      <c r="L2415" s="594">
        <f t="shared" si="40"/>
        <v>0</v>
      </c>
      <c r="N2415" s="31"/>
      <c r="Q2415" s="122"/>
      <c r="R2415" s="123"/>
      <c r="T2415" s="396"/>
      <c r="V2415"/>
    </row>
    <row r="2416" spans="1:22" ht="15.75" hidden="1" x14ac:dyDescent="0.25">
      <c r="A2416" s="31">
        <v>3848</v>
      </c>
      <c r="B2416" s="33" t="s">
        <v>300</v>
      </c>
      <c r="D2416" s="34" t="s">
        <v>301</v>
      </c>
      <c r="E2416" s="35" t="s">
        <v>10</v>
      </c>
      <c r="G2416" s="399" t="e">
        <f>VLOOKUP(N2416,'BANG THAM CHIEU'!C:E,3,0)</f>
        <v>#N/A</v>
      </c>
      <c r="J2416" s="10" t="e">
        <f>VLOOKUP(N2416,'BANG THAM CHIEU'!C:E,2,0)</f>
        <v>#N/A</v>
      </c>
      <c r="L2416" s="594">
        <f t="shared" si="40"/>
        <v>0</v>
      </c>
      <c r="N2416" s="157"/>
      <c r="Q2416" s="122"/>
      <c r="R2416" s="123"/>
      <c r="T2416" s="396"/>
      <c r="V2416"/>
    </row>
    <row r="2417" spans="1:22" hidden="1" x14ac:dyDescent="0.25">
      <c r="A2417" s="31">
        <v>3848</v>
      </c>
      <c r="B2417" s="33" t="s">
        <v>300</v>
      </c>
      <c r="D2417" s="34" t="s">
        <v>301</v>
      </c>
      <c r="E2417" s="35" t="s">
        <v>10</v>
      </c>
      <c r="G2417" s="399" t="e">
        <f>VLOOKUP(N2417,'BANG THAM CHIEU'!C:E,3,0)</f>
        <v>#N/A</v>
      </c>
      <c r="J2417" s="10" t="e">
        <f>VLOOKUP(N2417,'BANG THAM CHIEU'!C:E,2,0)</f>
        <v>#N/A</v>
      </c>
      <c r="L2417" s="594">
        <f t="shared" si="40"/>
        <v>0</v>
      </c>
      <c r="N2417" s="33"/>
      <c r="Q2417" s="122"/>
      <c r="R2417" s="123"/>
      <c r="T2417" s="396"/>
      <c r="V2417"/>
    </row>
    <row r="2418" spans="1:22" hidden="1" x14ac:dyDescent="0.25">
      <c r="A2418" s="31">
        <v>3848</v>
      </c>
      <c r="B2418" s="33" t="s">
        <v>300</v>
      </c>
      <c r="D2418" s="34" t="s">
        <v>301</v>
      </c>
      <c r="E2418" s="35" t="s">
        <v>10</v>
      </c>
      <c r="G2418" s="399" t="e">
        <f>VLOOKUP(N2418,'BANG THAM CHIEU'!C:E,3,0)</f>
        <v>#N/A</v>
      </c>
      <c r="J2418" s="10" t="e">
        <f>VLOOKUP(N2418,'BANG THAM CHIEU'!C:E,2,0)</f>
        <v>#N/A</v>
      </c>
      <c r="L2418" s="594">
        <f t="shared" si="40"/>
        <v>0</v>
      </c>
      <c r="N2418" s="33"/>
      <c r="Q2418" s="122"/>
      <c r="R2418" s="123"/>
      <c r="T2418" s="396"/>
      <c r="V2418"/>
    </row>
    <row r="2419" spans="1:22" hidden="1" x14ac:dyDescent="0.25">
      <c r="A2419" s="31">
        <v>3848</v>
      </c>
      <c r="B2419" s="33" t="s">
        <v>300</v>
      </c>
      <c r="D2419" s="34" t="s">
        <v>301</v>
      </c>
      <c r="E2419" s="35" t="s">
        <v>10</v>
      </c>
      <c r="G2419" s="399" t="e">
        <f>VLOOKUP(N2419,'BANG THAM CHIEU'!C:E,3,0)</f>
        <v>#N/A</v>
      </c>
      <c r="J2419" s="10" t="e">
        <f>VLOOKUP(N2419,'BANG THAM CHIEU'!C:E,2,0)</f>
        <v>#N/A</v>
      </c>
      <c r="L2419" s="594">
        <f t="shared" si="40"/>
        <v>0</v>
      </c>
      <c r="N2419" s="33"/>
      <c r="Q2419" s="122"/>
      <c r="R2419" s="123"/>
      <c r="T2419" s="396"/>
      <c r="V2419"/>
    </row>
    <row r="2420" spans="1:22" hidden="1" x14ac:dyDescent="0.25">
      <c r="A2420" s="31">
        <v>3848</v>
      </c>
      <c r="B2420" s="33" t="s">
        <v>300</v>
      </c>
      <c r="D2420" s="34" t="s">
        <v>301</v>
      </c>
      <c r="E2420" s="35" t="s">
        <v>10</v>
      </c>
      <c r="G2420" s="399" t="e">
        <f>VLOOKUP(N2420,'BANG THAM CHIEU'!C:E,3,0)</f>
        <v>#N/A</v>
      </c>
      <c r="J2420" s="10" t="e">
        <f>VLOOKUP(N2420,'BANG THAM CHIEU'!C:E,2,0)</f>
        <v>#N/A</v>
      </c>
      <c r="L2420" s="594">
        <f t="shared" si="40"/>
        <v>0</v>
      </c>
      <c r="N2420" s="31"/>
      <c r="Q2420" s="122"/>
      <c r="R2420" s="123"/>
      <c r="T2420" s="396"/>
      <c r="V2420"/>
    </row>
    <row r="2421" spans="1:22" hidden="1" x14ac:dyDescent="0.25">
      <c r="A2421" s="31">
        <v>3848</v>
      </c>
      <c r="B2421" s="33" t="s">
        <v>300</v>
      </c>
      <c r="D2421" s="34" t="s">
        <v>301</v>
      </c>
      <c r="E2421" s="35" t="s">
        <v>10</v>
      </c>
      <c r="G2421" s="399" t="e">
        <f>VLOOKUP(N2421,'BANG THAM CHIEU'!C:E,3,0)</f>
        <v>#N/A</v>
      </c>
      <c r="J2421" s="10" t="e">
        <f>VLOOKUP(N2421,'BANG THAM CHIEU'!C:E,2,0)</f>
        <v>#N/A</v>
      </c>
      <c r="L2421" s="594">
        <f t="shared" si="40"/>
        <v>0</v>
      </c>
      <c r="N2421" s="31"/>
      <c r="Q2421" s="122"/>
      <c r="R2421" s="123"/>
      <c r="T2421" s="396"/>
      <c r="V2421"/>
    </row>
    <row r="2422" spans="1:22" hidden="1" x14ac:dyDescent="0.25">
      <c r="A2422" s="31">
        <v>3848</v>
      </c>
      <c r="B2422" s="33" t="s">
        <v>300</v>
      </c>
      <c r="D2422" s="34" t="s">
        <v>301</v>
      </c>
      <c r="E2422" s="35" t="s">
        <v>10</v>
      </c>
      <c r="G2422" s="399" t="e">
        <f>VLOOKUP(N2422,'BANG THAM CHIEU'!C:E,3,0)</f>
        <v>#N/A</v>
      </c>
      <c r="J2422" s="10" t="e">
        <f>VLOOKUP(N2422,'BANG THAM CHIEU'!C:E,2,0)</f>
        <v>#N/A</v>
      </c>
      <c r="L2422" s="594">
        <f t="shared" si="40"/>
        <v>0</v>
      </c>
      <c r="N2422" s="33"/>
      <c r="Q2422" s="122"/>
      <c r="R2422" s="123"/>
      <c r="T2422" s="396"/>
      <c r="V2422"/>
    </row>
    <row r="2423" spans="1:22" ht="15.75" hidden="1" x14ac:dyDescent="0.25">
      <c r="A2423" s="31">
        <v>3848</v>
      </c>
      <c r="B2423" s="33" t="s">
        <v>300</v>
      </c>
      <c r="D2423" s="34" t="s">
        <v>301</v>
      </c>
      <c r="E2423" s="35" t="s">
        <v>10</v>
      </c>
      <c r="G2423" s="399" t="e">
        <f>VLOOKUP(N2423,'BANG THAM CHIEU'!C:E,3,0)</f>
        <v>#N/A</v>
      </c>
      <c r="J2423" s="10" t="e">
        <f>VLOOKUP(N2423,'BANG THAM CHIEU'!C:E,2,0)</f>
        <v>#N/A</v>
      </c>
      <c r="L2423" s="594">
        <f t="shared" si="40"/>
        <v>0</v>
      </c>
      <c r="N2423" s="157"/>
      <c r="Q2423" s="122"/>
      <c r="R2423" s="123"/>
      <c r="T2423" s="396"/>
      <c r="V2423"/>
    </row>
    <row r="2424" spans="1:22" hidden="1" x14ac:dyDescent="0.25">
      <c r="A2424" s="31">
        <v>3848</v>
      </c>
      <c r="B2424" s="33" t="s">
        <v>300</v>
      </c>
      <c r="D2424" s="34" t="s">
        <v>301</v>
      </c>
      <c r="E2424" s="35" t="s">
        <v>10</v>
      </c>
      <c r="G2424" s="399" t="e">
        <f>VLOOKUP(N2424,'BANG THAM CHIEU'!C:E,3,0)</f>
        <v>#N/A</v>
      </c>
      <c r="J2424" s="10" t="e">
        <f>VLOOKUP(N2424,'BANG THAM CHIEU'!C:E,2,0)</f>
        <v>#N/A</v>
      </c>
      <c r="L2424" s="594">
        <f t="shared" si="40"/>
        <v>0</v>
      </c>
      <c r="N2424" s="11"/>
      <c r="Q2424" s="122"/>
      <c r="R2424" s="123"/>
      <c r="T2424" s="396"/>
      <c r="V2424"/>
    </row>
    <row r="2425" spans="1:22" hidden="1" x14ac:dyDescent="0.25">
      <c r="A2425" s="31">
        <v>3848</v>
      </c>
      <c r="B2425" s="33" t="s">
        <v>300</v>
      </c>
      <c r="D2425" s="34" t="s">
        <v>301</v>
      </c>
      <c r="E2425" s="35" t="s">
        <v>10</v>
      </c>
      <c r="G2425" s="399" t="e">
        <f>VLOOKUP(N2425,'BANG THAM CHIEU'!C:E,3,0)</f>
        <v>#N/A</v>
      </c>
      <c r="J2425" s="10" t="e">
        <f>VLOOKUP(N2425,'BANG THAM CHIEU'!C:E,2,0)</f>
        <v>#N/A</v>
      </c>
      <c r="L2425" s="594">
        <f t="shared" si="40"/>
        <v>0</v>
      </c>
      <c r="N2425" s="11"/>
      <c r="Q2425" s="122"/>
      <c r="R2425" s="123"/>
      <c r="T2425" s="396"/>
      <c r="V2425"/>
    </row>
    <row r="2426" spans="1:22" ht="15.75" hidden="1" x14ac:dyDescent="0.25">
      <c r="A2426" s="31">
        <v>3848</v>
      </c>
      <c r="B2426" s="33" t="s">
        <v>300</v>
      </c>
      <c r="D2426" s="34" t="s">
        <v>301</v>
      </c>
      <c r="E2426" s="35" t="s">
        <v>10</v>
      </c>
      <c r="G2426" s="399" t="e">
        <f>VLOOKUP(N2426,'BANG THAM CHIEU'!C:E,3,0)</f>
        <v>#N/A</v>
      </c>
      <c r="J2426" s="10" t="e">
        <f>VLOOKUP(N2426,'BANG THAM CHIEU'!C:E,2,0)</f>
        <v>#N/A</v>
      </c>
      <c r="L2426" s="594">
        <f t="shared" si="40"/>
        <v>0</v>
      </c>
      <c r="N2426" s="157"/>
      <c r="Q2426" s="122"/>
      <c r="R2426" s="123"/>
      <c r="T2426" s="396"/>
      <c r="V2426"/>
    </row>
    <row r="2427" spans="1:22" ht="15.75" hidden="1" x14ac:dyDescent="0.25">
      <c r="A2427" s="31">
        <v>3848</v>
      </c>
      <c r="B2427" s="33" t="s">
        <v>300</v>
      </c>
      <c r="D2427" s="34" t="s">
        <v>301</v>
      </c>
      <c r="E2427" s="35" t="s">
        <v>10</v>
      </c>
      <c r="G2427" s="399" t="e">
        <f>VLOOKUP(N2427,'BANG THAM CHIEU'!C:E,3,0)</f>
        <v>#N/A</v>
      </c>
      <c r="J2427" s="10" t="e">
        <f>VLOOKUP(N2427,'BANG THAM CHIEU'!C:E,2,0)</f>
        <v>#N/A</v>
      </c>
      <c r="L2427" s="594">
        <f t="shared" si="40"/>
        <v>0</v>
      </c>
      <c r="N2427" s="157"/>
      <c r="Q2427" s="122"/>
      <c r="R2427" s="123"/>
      <c r="T2427" s="396"/>
      <c r="V2427"/>
    </row>
    <row r="2428" spans="1:22" hidden="1" x14ac:dyDescent="0.25">
      <c r="A2428" s="31">
        <v>3848</v>
      </c>
      <c r="B2428" s="33" t="s">
        <v>300</v>
      </c>
      <c r="D2428" s="34" t="s">
        <v>301</v>
      </c>
      <c r="E2428" s="35" t="s">
        <v>10</v>
      </c>
      <c r="G2428" s="372" t="e">
        <f>VLOOKUP(N2428,'BANG THAM CHIEU'!C:E,3,0)</f>
        <v>#N/A</v>
      </c>
      <c r="J2428" s="10" t="e">
        <f>VLOOKUP(N2428,'BANG THAM CHIEU'!C:E,2,0)</f>
        <v>#N/A</v>
      </c>
      <c r="L2428" s="594">
        <f t="shared" si="40"/>
        <v>0</v>
      </c>
      <c r="N2428" s="33"/>
      <c r="Q2428" s="122"/>
      <c r="R2428" s="123"/>
      <c r="T2428" s="396"/>
      <c r="V2428"/>
    </row>
    <row r="2429" spans="1:22" ht="15.75" hidden="1" x14ac:dyDescent="0.25">
      <c r="A2429" s="31">
        <v>3848</v>
      </c>
      <c r="B2429" s="33" t="s">
        <v>300</v>
      </c>
      <c r="D2429" s="34" t="s">
        <v>301</v>
      </c>
      <c r="E2429" s="35" t="s">
        <v>10</v>
      </c>
      <c r="G2429" s="372" t="e">
        <f>VLOOKUP(N2429,'BANG THAM CHIEU'!C:E,3,0)</f>
        <v>#N/A</v>
      </c>
      <c r="J2429" s="10" t="e">
        <f>VLOOKUP(N2429,'BANG THAM CHIEU'!C:E,2,0)</f>
        <v>#N/A</v>
      </c>
      <c r="L2429" s="594">
        <f t="shared" si="40"/>
        <v>0</v>
      </c>
      <c r="N2429" s="157"/>
      <c r="Q2429" s="122"/>
      <c r="R2429" s="123"/>
      <c r="T2429" s="396"/>
      <c r="V2429"/>
    </row>
    <row r="2430" spans="1:22" hidden="1" x14ac:dyDescent="0.25">
      <c r="A2430" s="31">
        <v>3848</v>
      </c>
      <c r="B2430" s="33" t="s">
        <v>300</v>
      </c>
      <c r="D2430" s="34" t="s">
        <v>301</v>
      </c>
      <c r="E2430" s="35" t="s">
        <v>10</v>
      </c>
      <c r="G2430" s="372" t="e">
        <f>VLOOKUP(N2430,'BANG THAM CHIEU'!C:E,3,0)</f>
        <v>#N/A</v>
      </c>
      <c r="J2430" s="10" t="e">
        <f>VLOOKUP(N2430,'BANG THAM CHIEU'!C:E,2,0)</f>
        <v>#N/A</v>
      </c>
      <c r="L2430" s="594">
        <f t="shared" si="40"/>
        <v>0</v>
      </c>
      <c r="N2430" s="33"/>
      <c r="Q2430" s="122"/>
      <c r="R2430" s="123"/>
      <c r="T2430" s="396"/>
      <c r="V2430"/>
    </row>
    <row r="2431" spans="1:22" hidden="1" x14ac:dyDescent="0.25">
      <c r="A2431" s="31">
        <v>3848</v>
      </c>
      <c r="B2431" s="33" t="s">
        <v>300</v>
      </c>
      <c r="D2431" s="34" t="s">
        <v>301</v>
      </c>
      <c r="E2431" s="35" t="s">
        <v>10</v>
      </c>
      <c r="G2431" s="372" t="e">
        <f>VLOOKUP(N2431,'BANG THAM CHIEU'!C:E,3,0)</f>
        <v>#N/A</v>
      </c>
      <c r="J2431" s="10" t="e">
        <f>VLOOKUP(N2431,'BANG THAM CHIEU'!C:E,2,0)</f>
        <v>#N/A</v>
      </c>
      <c r="L2431" s="594">
        <f t="shared" si="40"/>
        <v>0</v>
      </c>
      <c r="N2431" s="31"/>
      <c r="Q2431" s="122"/>
      <c r="R2431" s="123"/>
      <c r="T2431" s="396"/>
      <c r="V2431"/>
    </row>
    <row r="2432" spans="1:22" hidden="1" x14ac:dyDescent="0.25">
      <c r="A2432" s="31">
        <v>3848</v>
      </c>
      <c r="B2432" s="33" t="s">
        <v>300</v>
      </c>
      <c r="D2432" s="34" t="s">
        <v>301</v>
      </c>
      <c r="E2432" s="35" t="s">
        <v>10</v>
      </c>
      <c r="G2432" s="372" t="e">
        <f>VLOOKUP(N2432,'BANG THAM CHIEU'!C:E,3,0)</f>
        <v>#N/A</v>
      </c>
      <c r="J2432" s="10" t="e">
        <f>VLOOKUP(N2432,'BANG THAM CHIEU'!C:E,2,0)</f>
        <v>#N/A</v>
      </c>
      <c r="L2432" s="594">
        <f t="shared" si="40"/>
        <v>0</v>
      </c>
      <c r="N2432" s="31"/>
      <c r="Q2432" s="122"/>
      <c r="R2432" s="123"/>
      <c r="T2432" s="396"/>
      <c r="V2432"/>
    </row>
    <row r="2433" spans="1:22" hidden="1" x14ac:dyDescent="0.25">
      <c r="A2433" s="31">
        <v>3848</v>
      </c>
      <c r="B2433" s="33" t="s">
        <v>300</v>
      </c>
      <c r="D2433" s="34" t="s">
        <v>301</v>
      </c>
      <c r="E2433" s="35" t="s">
        <v>10</v>
      </c>
      <c r="G2433" s="372" t="e">
        <f>VLOOKUP(N2433,'BANG THAM CHIEU'!C:E,3,0)</f>
        <v>#N/A</v>
      </c>
      <c r="J2433" s="10" t="e">
        <f>VLOOKUP(N2433,'BANG THAM CHIEU'!C:E,2,0)</f>
        <v>#N/A</v>
      </c>
      <c r="L2433" s="594">
        <f t="shared" si="40"/>
        <v>0</v>
      </c>
      <c r="N2433" s="33"/>
      <c r="Q2433" s="122"/>
      <c r="R2433" s="123"/>
      <c r="T2433" s="396"/>
      <c r="V2433"/>
    </row>
    <row r="2434" spans="1:22" hidden="1" x14ac:dyDescent="0.25">
      <c r="A2434" s="31">
        <v>3848</v>
      </c>
      <c r="B2434" s="33" t="s">
        <v>300</v>
      </c>
      <c r="D2434" s="34" t="s">
        <v>301</v>
      </c>
      <c r="E2434" s="35" t="s">
        <v>10</v>
      </c>
      <c r="G2434" s="372" t="e">
        <f>VLOOKUP(N2434,'BANG THAM CHIEU'!C:E,3,0)</f>
        <v>#N/A</v>
      </c>
      <c r="J2434" s="10" t="e">
        <f>VLOOKUP(N2434,'BANG THAM CHIEU'!C:E,2,0)</f>
        <v>#N/A</v>
      </c>
      <c r="L2434" s="594">
        <f t="shared" si="40"/>
        <v>0</v>
      </c>
      <c r="N2434" s="33"/>
      <c r="Q2434" s="122"/>
      <c r="R2434" s="123"/>
      <c r="T2434" s="396"/>
      <c r="V2434"/>
    </row>
    <row r="2435" spans="1:22" hidden="1" x14ac:dyDescent="0.25">
      <c r="A2435" s="31">
        <v>3848</v>
      </c>
      <c r="B2435" s="33" t="s">
        <v>300</v>
      </c>
      <c r="D2435" s="34" t="s">
        <v>301</v>
      </c>
      <c r="E2435" s="35" t="s">
        <v>10</v>
      </c>
      <c r="G2435" s="372" t="e">
        <f>VLOOKUP(N2435,'BANG THAM CHIEU'!C:E,3,0)</f>
        <v>#N/A</v>
      </c>
      <c r="J2435" s="10" t="e">
        <f>VLOOKUP(N2435,'BANG THAM CHIEU'!C:E,2,0)</f>
        <v>#N/A</v>
      </c>
      <c r="L2435" s="594">
        <f t="shared" si="40"/>
        <v>0</v>
      </c>
      <c r="N2435" s="33"/>
      <c r="Q2435" s="122"/>
      <c r="R2435" s="123"/>
      <c r="T2435" s="396"/>
      <c r="V2435"/>
    </row>
    <row r="2436" spans="1:22" hidden="1" x14ac:dyDescent="0.25">
      <c r="A2436" s="31">
        <v>3848</v>
      </c>
      <c r="B2436" s="33" t="s">
        <v>300</v>
      </c>
      <c r="D2436" s="34" t="s">
        <v>301</v>
      </c>
      <c r="E2436" s="35" t="s">
        <v>10</v>
      </c>
      <c r="G2436" s="372" t="e">
        <f>VLOOKUP(N2436,'BANG THAM CHIEU'!C:E,3,0)</f>
        <v>#N/A</v>
      </c>
      <c r="J2436" s="10" t="e">
        <f>VLOOKUP(N2436,'BANG THAM CHIEU'!C:E,2,0)</f>
        <v>#N/A</v>
      </c>
      <c r="L2436" s="594">
        <f t="shared" si="40"/>
        <v>0</v>
      </c>
      <c r="N2436" s="33"/>
      <c r="Q2436" s="122"/>
      <c r="R2436" s="123"/>
      <c r="T2436" s="396"/>
      <c r="V2436"/>
    </row>
    <row r="2437" spans="1:22" hidden="1" x14ac:dyDescent="0.25">
      <c r="A2437" s="31">
        <v>3848</v>
      </c>
      <c r="B2437" s="33" t="s">
        <v>300</v>
      </c>
      <c r="D2437" s="34" t="s">
        <v>301</v>
      </c>
      <c r="E2437" s="35" t="s">
        <v>10</v>
      </c>
      <c r="G2437" s="372" t="e">
        <f>VLOOKUP(N2437,'BANG THAM CHIEU'!C:E,3,0)</f>
        <v>#N/A</v>
      </c>
      <c r="J2437" s="10" t="e">
        <f>VLOOKUP(N2437,'BANG THAM CHIEU'!C:E,2,0)</f>
        <v>#N/A</v>
      </c>
      <c r="L2437" s="594">
        <f t="shared" si="40"/>
        <v>0</v>
      </c>
      <c r="N2437" s="31"/>
      <c r="Q2437" s="122"/>
      <c r="R2437" s="123"/>
      <c r="T2437" s="396"/>
      <c r="V2437"/>
    </row>
    <row r="2438" spans="1:22" hidden="1" x14ac:dyDescent="0.25">
      <c r="A2438" s="31">
        <v>3848</v>
      </c>
      <c r="B2438" s="33" t="s">
        <v>300</v>
      </c>
      <c r="D2438" s="34" t="s">
        <v>301</v>
      </c>
      <c r="E2438" s="35" t="s">
        <v>10</v>
      </c>
      <c r="F2438" s="54">
        <v>1</v>
      </c>
      <c r="G2438" s="372" t="e">
        <f>VLOOKUP(N2438,'BANG THAM CHIEU'!C:E,3,0)</f>
        <v>#N/A</v>
      </c>
      <c r="J2438" s="10" t="e">
        <f>VLOOKUP(N2438,'BANG THAM CHIEU'!C:E,2,0)</f>
        <v>#N/A</v>
      </c>
      <c r="L2438" s="594">
        <f t="shared" si="40"/>
        <v>0</v>
      </c>
      <c r="N2438" s="33"/>
      <c r="Q2438" s="122"/>
      <c r="R2438" s="123"/>
      <c r="T2438" s="396"/>
      <c r="V2438"/>
    </row>
    <row r="2439" spans="1:22" hidden="1" x14ac:dyDescent="0.25">
      <c r="A2439" s="31">
        <v>3848</v>
      </c>
      <c r="B2439" s="33" t="s">
        <v>300</v>
      </c>
      <c r="D2439" s="34" t="s">
        <v>301</v>
      </c>
      <c r="E2439" s="35" t="s">
        <v>10</v>
      </c>
      <c r="F2439" s="54">
        <v>2</v>
      </c>
      <c r="G2439" s="372" t="e">
        <f>VLOOKUP(N2439,'BANG THAM CHIEU'!C:E,3,0)</f>
        <v>#N/A</v>
      </c>
      <c r="J2439" s="10" t="e">
        <f>VLOOKUP(N2439,'BANG THAM CHIEU'!C:E,2,0)</f>
        <v>#N/A</v>
      </c>
      <c r="L2439" s="594">
        <f t="shared" si="40"/>
        <v>0</v>
      </c>
      <c r="N2439" s="33"/>
      <c r="Q2439" s="122"/>
      <c r="R2439" s="123"/>
      <c r="T2439" s="396"/>
      <c r="V2439"/>
    </row>
    <row r="2440" spans="1:22" hidden="1" x14ac:dyDescent="0.25">
      <c r="A2440" s="31">
        <v>3848</v>
      </c>
      <c r="B2440" s="33" t="s">
        <v>300</v>
      </c>
      <c r="D2440" s="34" t="s">
        <v>301</v>
      </c>
      <c r="E2440" s="35" t="s">
        <v>10</v>
      </c>
      <c r="F2440" s="54">
        <v>3</v>
      </c>
      <c r="G2440" s="372" t="e">
        <f>VLOOKUP(N2440,'BANG THAM CHIEU'!C:E,3,0)</f>
        <v>#N/A</v>
      </c>
      <c r="J2440" s="10" t="e">
        <f>VLOOKUP(N2440,'BANG THAM CHIEU'!C:E,2,0)</f>
        <v>#N/A</v>
      </c>
      <c r="L2440" s="594">
        <f t="shared" si="40"/>
        <v>0</v>
      </c>
      <c r="N2440" s="31"/>
      <c r="Q2440" s="122"/>
      <c r="R2440" s="123"/>
      <c r="T2440" s="396"/>
      <c r="V2440"/>
    </row>
    <row r="2441" spans="1:22" hidden="1" x14ac:dyDescent="0.25">
      <c r="A2441" s="31">
        <v>3848</v>
      </c>
      <c r="B2441" s="33" t="s">
        <v>300</v>
      </c>
      <c r="D2441" s="34" t="s">
        <v>301</v>
      </c>
      <c r="E2441" s="35" t="s">
        <v>10</v>
      </c>
      <c r="F2441" s="54">
        <v>4</v>
      </c>
      <c r="G2441" s="372" t="e">
        <f>VLOOKUP(N2441,'BANG THAM CHIEU'!C:E,3,0)</f>
        <v>#N/A</v>
      </c>
      <c r="J2441" s="10" t="e">
        <f>VLOOKUP(N2441,'BANG THAM CHIEU'!C:E,2,0)</f>
        <v>#N/A</v>
      </c>
      <c r="L2441" s="594">
        <f t="shared" si="40"/>
        <v>0</v>
      </c>
      <c r="N2441" s="11"/>
      <c r="Q2441" s="122"/>
      <c r="R2441" s="123"/>
      <c r="T2441" s="396"/>
      <c r="V2441"/>
    </row>
    <row r="2442" spans="1:22" s="39" customFormat="1" hidden="1" x14ac:dyDescent="0.25">
      <c r="A2442" s="31">
        <v>3848</v>
      </c>
      <c r="B2442" s="31" t="s">
        <v>300</v>
      </c>
      <c r="C2442" s="53"/>
      <c r="D2442" s="218" t="s">
        <v>301</v>
      </c>
      <c r="E2442" s="42" t="s">
        <v>10</v>
      </c>
      <c r="F2442" s="54">
        <v>5</v>
      </c>
      <c r="G2442" s="373" t="e">
        <f>VLOOKUP(N2442,'BANG THAM CHIEU'!C:E,3,0)</f>
        <v>#N/A</v>
      </c>
      <c r="H2442" s="11"/>
      <c r="I2442" s="11"/>
      <c r="J2442" s="38" t="e">
        <f>VLOOKUP(N2442,'BANG THAM CHIEU'!C:E,2,0)</f>
        <v>#N/A</v>
      </c>
      <c r="K2442" s="592"/>
      <c r="L2442" s="594">
        <f t="shared" si="40"/>
        <v>0</v>
      </c>
      <c r="M2442" s="11"/>
      <c r="N2442" s="31"/>
      <c r="O2442" s="530"/>
      <c r="P2442" s="529"/>
      <c r="Q2442" s="126"/>
      <c r="R2442" s="123"/>
      <c r="S2442" s="126"/>
      <c r="T2442" s="396"/>
      <c r="V2442"/>
    </row>
    <row r="2443" spans="1:22" hidden="1" x14ac:dyDescent="0.25">
      <c r="A2443" s="31">
        <v>3848</v>
      </c>
      <c r="B2443" s="33" t="s">
        <v>300</v>
      </c>
      <c r="D2443" s="34" t="s">
        <v>301</v>
      </c>
      <c r="E2443" s="35" t="s">
        <v>10</v>
      </c>
      <c r="F2443" s="54">
        <v>6</v>
      </c>
      <c r="G2443" s="372" t="e">
        <f>VLOOKUP(N2443,'BANG THAM CHIEU'!C:E,3,0)</f>
        <v>#N/A</v>
      </c>
      <c r="J2443" s="10" t="e">
        <f>VLOOKUP(N2443,'BANG THAM CHIEU'!C:E,2,0)</f>
        <v>#N/A</v>
      </c>
      <c r="L2443" s="594">
        <f t="shared" si="40"/>
        <v>0</v>
      </c>
      <c r="N2443" s="31"/>
      <c r="Q2443" s="122"/>
      <c r="R2443" s="123"/>
      <c r="T2443" s="396"/>
      <c r="V2443"/>
    </row>
    <row r="2444" spans="1:22" hidden="1" x14ac:dyDescent="0.25">
      <c r="A2444" s="31">
        <v>3848</v>
      </c>
      <c r="B2444" s="33" t="s">
        <v>300</v>
      </c>
      <c r="D2444" s="34" t="s">
        <v>301</v>
      </c>
      <c r="E2444" s="35" t="s">
        <v>10</v>
      </c>
      <c r="F2444" s="54">
        <v>7</v>
      </c>
      <c r="G2444" s="372" t="e">
        <f>VLOOKUP(N2444,'BANG THAM CHIEU'!C:E,3,0)</f>
        <v>#N/A</v>
      </c>
      <c r="J2444" s="10" t="e">
        <f>VLOOKUP(N2444,'BANG THAM CHIEU'!C:E,2,0)</f>
        <v>#N/A</v>
      </c>
      <c r="L2444" s="594">
        <f t="shared" si="40"/>
        <v>0</v>
      </c>
      <c r="N2444" s="31"/>
      <c r="Q2444" s="122"/>
      <c r="R2444" s="123"/>
      <c r="T2444" s="396"/>
      <c r="V2444"/>
    </row>
    <row r="2445" spans="1:22" hidden="1" x14ac:dyDescent="0.25">
      <c r="A2445" s="31">
        <v>3848</v>
      </c>
      <c r="B2445" s="33" t="s">
        <v>300</v>
      </c>
      <c r="D2445" s="34" t="s">
        <v>301</v>
      </c>
      <c r="E2445" s="35" t="s">
        <v>10</v>
      </c>
      <c r="F2445" s="54">
        <v>8</v>
      </c>
      <c r="G2445" s="372" t="e">
        <f>VLOOKUP(N2445,'BANG THAM CHIEU'!C:E,3,0)</f>
        <v>#N/A</v>
      </c>
      <c r="J2445" s="10" t="e">
        <f>VLOOKUP(N2445,'BANG THAM CHIEU'!C:E,2,0)</f>
        <v>#N/A</v>
      </c>
      <c r="L2445" s="594">
        <f t="shared" si="40"/>
        <v>0</v>
      </c>
      <c r="N2445" s="153"/>
      <c r="Q2445" s="122"/>
      <c r="R2445" s="123"/>
      <c r="T2445" s="396"/>
      <c r="V2445"/>
    </row>
    <row r="2446" spans="1:22" ht="15.75" hidden="1" x14ac:dyDescent="0.25">
      <c r="A2446" s="31">
        <v>3848</v>
      </c>
      <c r="B2446" s="33" t="s">
        <v>300</v>
      </c>
      <c r="D2446" s="34" t="s">
        <v>301</v>
      </c>
      <c r="E2446" s="35" t="s">
        <v>10</v>
      </c>
      <c r="F2446" s="54">
        <v>9</v>
      </c>
      <c r="G2446" s="372" t="e">
        <f>VLOOKUP(N2446,'BANG THAM CHIEU'!C:E,3,0)</f>
        <v>#N/A</v>
      </c>
      <c r="J2446" s="10" t="e">
        <f>VLOOKUP(N2446,'BANG THAM CHIEU'!C:E,2,0)</f>
        <v>#N/A</v>
      </c>
      <c r="L2446" s="594">
        <f t="shared" si="40"/>
        <v>0</v>
      </c>
      <c r="N2446" s="157"/>
      <c r="Q2446" s="122"/>
      <c r="R2446" s="123"/>
      <c r="T2446" s="396"/>
      <c r="V2446"/>
    </row>
    <row r="2447" spans="1:22" ht="15.75" hidden="1" x14ac:dyDescent="0.25">
      <c r="A2447" s="31">
        <v>3848</v>
      </c>
      <c r="B2447" s="33" t="s">
        <v>300</v>
      </c>
      <c r="D2447" s="34" t="s">
        <v>301</v>
      </c>
      <c r="E2447" s="35" t="s">
        <v>10</v>
      </c>
      <c r="F2447" s="54">
        <v>10</v>
      </c>
      <c r="G2447" s="372" t="e">
        <f>VLOOKUP(N2447,'BANG THAM CHIEU'!C:E,3,0)</f>
        <v>#N/A</v>
      </c>
      <c r="J2447" s="10" t="e">
        <f>VLOOKUP(N2447,'BANG THAM CHIEU'!C:E,2,0)</f>
        <v>#N/A</v>
      </c>
      <c r="L2447" s="594">
        <f t="shared" si="40"/>
        <v>0</v>
      </c>
      <c r="N2447" s="157"/>
      <c r="Q2447" s="122"/>
      <c r="R2447" s="123"/>
      <c r="T2447" s="396"/>
      <c r="V2447"/>
    </row>
    <row r="2448" spans="1:22" hidden="1" x14ac:dyDescent="0.25">
      <c r="A2448" s="31">
        <v>3848</v>
      </c>
      <c r="B2448" s="33" t="s">
        <v>300</v>
      </c>
      <c r="D2448" s="34" t="s">
        <v>301</v>
      </c>
      <c r="E2448" s="35" t="s">
        <v>10</v>
      </c>
      <c r="F2448" s="54">
        <v>11</v>
      </c>
      <c r="G2448" s="372" t="e">
        <f>VLOOKUP(N2448,'BANG THAM CHIEU'!C:E,3,0)</f>
        <v>#N/A</v>
      </c>
      <c r="J2448" s="10" t="e">
        <f>VLOOKUP(N2448,'BANG THAM CHIEU'!C:E,2,0)</f>
        <v>#N/A</v>
      </c>
      <c r="L2448" s="594">
        <f t="shared" si="40"/>
        <v>0</v>
      </c>
      <c r="N2448" s="150"/>
      <c r="Q2448" s="122"/>
      <c r="R2448" s="123"/>
      <c r="T2448" s="396"/>
      <c r="V2448"/>
    </row>
    <row r="2449" spans="1:22" hidden="1" x14ac:dyDescent="0.25">
      <c r="A2449" s="31">
        <v>3848</v>
      </c>
      <c r="B2449" s="33" t="s">
        <v>300</v>
      </c>
      <c r="D2449" s="34" t="s">
        <v>301</v>
      </c>
      <c r="E2449" s="35" t="s">
        <v>10</v>
      </c>
      <c r="F2449" s="54">
        <v>12</v>
      </c>
      <c r="G2449" s="372" t="e">
        <f>VLOOKUP(N2449,'BANG THAM CHIEU'!C:E,3,0)</f>
        <v>#N/A</v>
      </c>
      <c r="J2449" s="10" t="e">
        <f>VLOOKUP(N2449,'BANG THAM CHIEU'!C:E,2,0)</f>
        <v>#N/A</v>
      </c>
      <c r="L2449" s="594">
        <f t="shared" si="40"/>
        <v>0</v>
      </c>
      <c r="N2449" s="151"/>
      <c r="Q2449" s="122"/>
      <c r="R2449" s="123"/>
      <c r="T2449" s="396"/>
      <c r="V2449"/>
    </row>
    <row r="2450" spans="1:22" hidden="1" x14ac:dyDescent="0.25">
      <c r="A2450" s="31">
        <v>3848</v>
      </c>
      <c r="B2450" s="33" t="s">
        <v>300</v>
      </c>
      <c r="D2450" s="34" t="s">
        <v>301</v>
      </c>
      <c r="E2450" s="35" t="s">
        <v>10</v>
      </c>
      <c r="F2450" s="54">
        <v>13</v>
      </c>
      <c r="G2450" s="372" t="e">
        <f>VLOOKUP(N2450,'BANG THAM CHIEU'!C:E,3,0)</f>
        <v>#N/A</v>
      </c>
      <c r="J2450" s="10" t="e">
        <f>VLOOKUP(N2450,'BANG THAM CHIEU'!C:E,2,0)</f>
        <v>#N/A</v>
      </c>
      <c r="L2450" s="594">
        <f t="shared" si="40"/>
        <v>0</v>
      </c>
      <c r="N2450" s="33"/>
      <c r="Q2450" s="122"/>
      <c r="R2450" s="123"/>
      <c r="T2450" s="396"/>
      <c r="V2450"/>
    </row>
    <row r="2451" spans="1:22" hidden="1" x14ac:dyDescent="0.25">
      <c r="A2451" s="31">
        <v>3848</v>
      </c>
      <c r="B2451" s="33" t="s">
        <v>300</v>
      </c>
      <c r="D2451" s="34" t="s">
        <v>301</v>
      </c>
      <c r="E2451" s="35" t="s">
        <v>10</v>
      </c>
      <c r="F2451" s="54">
        <v>14</v>
      </c>
      <c r="G2451" s="372" t="e">
        <f>VLOOKUP(N2451,'BANG THAM CHIEU'!C:E,3,0)</f>
        <v>#N/A</v>
      </c>
      <c r="J2451" s="10" t="e">
        <f>VLOOKUP(N2451,'BANG THAM CHIEU'!C:E,2,0)</f>
        <v>#N/A</v>
      </c>
      <c r="L2451" s="594">
        <f t="shared" si="40"/>
        <v>0</v>
      </c>
      <c r="N2451" s="31"/>
      <c r="Q2451" s="122"/>
      <c r="R2451" s="123"/>
      <c r="T2451" s="396"/>
      <c r="V2451"/>
    </row>
    <row r="2452" spans="1:22" hidden="1" x14ac:dyDescent="0.25">
      <c r="A2452" s="31">
        <v>3848</v>
      </c>
      <c r="B2452" s="33" t="s">
        <v>300</v>
      </c>
      <c r="D2452" s="34" t="s">
        <v>301</v>
      </c>
      <c r="E2452" s="35" t="s">
        <v>10</v>
      </c>
      <c r="F2452" s="54">
        <v>15</v>
      </c>
      <c r="G2452" s="372" t="e">
        <f>VLOOKUP(N2452,'BANG THAM CHIEU'!C:E,3,0)</f>
        <v>#N/A</v>
      </c>
      <c r="J2452" s="10" t="e">
        <f>VLOOKUP(N2452,'BANG THAM CHIEU'!C:E,2,0)</f>
        <v>#N/A</v>
      </c>
      <c r="L2452" s="594">
        <f t="shared" si="40"/>
        <v>0</v>
      </c>
      <c r="N2452" s="31"/>
      <c r="Q2452" s="122"/>
      <c r="R2452" s="123"/>
      <c r="T2452" s="396"/>
      <c r="V2452"/>
    </row>
    <row r="2453" spans="1:22" hidden="1" x14ac:dyDescent="0.25">
      <c r="A2453" s="31">
        <v>3848</v>
      </c>
      <c r="B2453" s="33" t="s">
        <v>300</v>
      </c>
      <c r="D2453" s="34" t="s">
        <v>301</v>
      </c>
      <c r="E2453" s="35" t="s">
        <v>10</v>
      </c>
      <c r="F2453" s="54">
        <v>16</v>
      </c>
      <c r="G2453" s="372" t="e">
        <f>VLOOKUP(N2453,'BANG THAM CHIEU'!C:E,3,0)</f>
        <v>#N/A</v>
      </c>
      <c r="J2453" s="10" t="e">
        <f>VLOOKUP(N2453,'BANG THAM CHIEU'!C:E,2,0)</f>
        <v>#N/A</v>
      </c>
      <c r="L2453" s="594">
        <f t="shared" si="40"/>
        <v>0</v>
      </c>
      <c r="N2453" s="31"/>
      <c r="Q2453" s="122"/>
      <c r="R2453" s="123"/>
      <c r="T2453" s="396"/>
      <c r="V2453"/>
    </row>
    <row r="2454" spans="1:22" hidden="1" x14ac:dyDescent="0.25">
      <c r="A2454" s="31">
        <v>3848</v>
      </c>
      <c r="B2454" s="33" t="s">
        <v>300</v>
      </c>
      <c r="D2454" s="34" t="s">
        <v>301</v>
      </c>
      <c r="E2454" s="35" t="s">
        <v>10</v>
      </c>
      <c r="F2454" s="54">
        <v>17</v>
      </c>
      <c r="G2454" s="372" t="e">
        <f>VLOOKUP(N2454,'BANG THAM CHIEU'!C:E,3,0)</f>
        <v>#N/A</v>
      </c>
      <c r="J2454" s="10" t="e">
        <f>VLOOKUP(N2454,'BANG THAM CHIEU'!C:E,2,0)</f>
        <v>#N/A</v>
      </c>
      <c r="L2454" s="594">
        <f t="shared" si="40"/>
        <v>0</v>
      </c>
      <c r="N2454" s="31"/>
      <c r="Q2454" s="122"/>
      <c r="R2454" s="123"/>
      <c r="T2454" s="396"/>
      <c r="V2454"/>
    </row>
    <row r="2455" spans="1:22" hidden="1" x14ac:dyDescent="0.25">
      <c r="A2455" s="31">
        <v>3848</v>
      </c>
      <c r="B2455" s="33" t="s">
        <v>300</v>
      </c>
      <c r="D2455" s="34" t="s">
        <v>301</v>
      </c>
      <c r="E2455" s="35" t="s">
        <v>10</v>
      </c>
      <c r="F2455" s="54">
        <v>18</v>
      </c>
      <c r="G2455" s="372" t="e">
        <f>VLOOKUP(N2455,'BANG THAM CHIEU'!C:E,3,0)</f>
        <v>#N/A</v>
      </c>
      <c r="J2455" s="10" t="e">
        <f>VLOOKUP(N2455,'BANG THAM CHIEU'!C:E,2,0)</f>
        <v>#N/A</v>
      </c>
      <c r="L2455" s="594">
        <f t="shared" si="40"/>
        <v>0</v>
      </c>
      <c r="N2455" s="31"/>
      <c r="Q2455" s="122"/>
      <c r="R2455" s="123"/>
      <c r="T2455" s="396"/>
      <c r="V2455"/>
    </row>
    <row r="2456" spans="1:22" hidden="1" x14ac:dyDescent="0.25">
      <c r="A2456" s="31">
        <v>3848</v>
      </c>
      <c r="B2456" s="33" t="s">
        <v>300</v>
      </c>
      <c r="D2456" s="34" t="s">
        <v>301</v>
      </c>
      <c r="E2456" s="35" t="s">
        <v>10</v>
      </c>
      <c r="F2456" s="54">
        <v>19</v>
      </c>
      <c r="G2456" s="372" t="e">
        <f>VLOOKUP(N2456,'BANG THAM CHIEU'!C:E,3,0)</f>
        <v>#N/A</v>
      </c>
      <c r="J2456" s="10" t="e">
        <f>VLOOKUP(N2456,'BANG THAM CHIEU'!C:E,2,0)</f>
        <v>#N/A</v>
      </c>
      <c r="L2456" s="594">
        <f t="shared" si="40"/>
        <v>0</v>
      </c>
      <c r="N2456" s="33"/>
      <c r="Q2456" s="122"/>
      <c r="R2456" s="123"/>
      <c r="T2456" s="396"/>
      <c r="V2456"/>
    </row>
    <row r="2457" spans="1:22" hidden="1" x14ac:dyDescent="0.25">
      <c r="A2457" s="31">
        <v>3848</v>
      </c>
      <c r="B2457" s="33" t="s">
        <v>300</v>
      </c>
      <c r="D2457" s="34" t="s">
        <v>301</v>
      </c>
      <c r="E2457" s="35" t="s">
        <v>10</v>
      </c>
      <c r="F2457" s="54">
        <v>20</v>
      </c>
      <c r="G2457" s="372" t="e">
        <f>VLOOKUP(N2457,'BANG THAM CHIEU'!C:E,3,0)</f>
        <v>#N/A</v>
      </c>
      <c r="J2457" s="10" t="e">
        <f>VLOOKUP(N2457,'BANG THAM CHIEU'!C:E,2,0)</f>
        <v>#N/A</v>
      </c>
      <c r="L2457" s="594">
        <f t="shared" si="40"/>
        <v>0</v>
      </c>
      <c r="N2457" s="11"/>
      <c r="Q2457" s="122"/>
      <c r="R2457" s="123"/>
      <c r="T2457" s="396"/>
      <c r="V2457"/>
    </row>
    <row r="2458" spans="1:22" hidden="1" x14ac:dyDescent="0.25">
      <c r="A2458" s="31">
        <v>3848</v>
      </c>
      <c r="B2458" s="33" t="s">
        <v>300</v>
      </c>
      <c r="D2458" s="34" t="s">
        <v>301</v>
      </c>
      <c r="E2458" s="35" t="s">
        <v>10</v>
      </c>
      <c r="F2458" s="54">
        <v>21</v>
      </c>
      <c r="G2458" s="372" t="e">
        <f>VLOOKUP(N2458,'BANG THAM CHIEU'!C:E,3,0)</f>
        <v>#N/A</v>
      </c>
      <c r="J2458" s="10" t="e">
        <f>VLOOKUP(N2458,'BANG THAM CHIEU'!C:E,2,0)</f>
        <v>#N/A</v>
      </c>
      <c r="L2458" s="594">
        <f t="shared" si="40"/>
        <v>0</v>
      </c>
      <c r="N2458" s="33"/>
      <c r="Q2458" s="122"/>
      <c r="R2458" s="123"/>
      <c r="T2458" s="396"/>
      <c r="V2458"/>
    </row>
    <row r="2459" spans="1:22" hidden="1" x14ac:dyDescent="0.25">
      <c r="A2459" s="31">
        <v>3848</v>
      </c>
      <c r="B2459" s="33" t="s">
        <v>300</v>
      </c>
      <c r="D2459" s="34" t="s">
        <v>301</v>
      </c>
      <c r="E2459" s="35" t="s">
        <v>10</v>
      </c>
      <c r="F2459" s="54">
        <v>22</v>
      </c>
      <c r="G2459" s="372" t="e">
        <f>VLOOKUP(N2459,'BANG THAM CHIEU'!C:E,3,0)</f>
        <v>#N/A</v>
      </c>
      <c r="J2459" s="10" t="e">
        <f>VLOOKUP(N2459,'BANG THAM CHIEU'!C:E,2,0)</f>
        <v>#N/A</v>
      </c>
      <c r="L2459" s="594">
        <f t="shared" si="40"/>
        <v>0</v>
      </c>
      <c r="N2459" s="31"/>
      <c r="Q2459" s="122"/>
      <c r="R2459" s="123"/>
      <c r="T2459" s="396"/>
      <c r="V2459"/>
    </row>
    <row r="2460" spans="1:22" hidden="1" x14ac:dyDescent="0.25">
      <c r="A2460" s="31">
        <v>3848</v>
      </c>
      <c r="B2460" s="33" t="s">
        <v>300</v>
      </c>
      <c r="D2460" s="34" t="s">
        <v>301</v>
      </c>
      <c r="E2460" s="35" t="s">
        <v>10</v>
      </c>
      <c r="F2460" s="54">
        <v>23</v>
      </c>
      <c r="G2460" s="372" t="e">
        <f>VLOOKUP(N2460,'BANG THAM CHIEU'!C:E,3,0)</f>
        <v>#N/A</v>
      </c>
      <c r="J2460" s="10" t="e">
        <f>VLOOKUP(N2460,'BANG THAM CHIEU'!C:E,2,0)</f>
        <v>#N/A</v>
      </c>
      <c r="L2460" s="594">
        <f t="shared" si="40"/>
        <v>0</v>
      </c>
      <c r="N2460" s="151"/>
      <c r="Q2460" s="122"/>
      <c r="R2460" s="123"/>
      <c r="T2460" s="396"/>
      <c r="V2460"/>
    </row>
    <row r="2461" spans="1:22" hidden="1" x14ac:dyDescent="0.25">
      <c r="A2461" s="31">
        <v>3848</v>
      </c>
      <c r="B2461" s="33" t="s">
        <v>300</v>
      </c>
      <c r="D2461" s="34" t="s">
        <v>301</v>
      </c>
      <c r="E2461" s="35" t="s">
        <v>10</v>
      </c>
      <c r="F2461" s="54">
        <v>24</v>
      </c>
      <c r="G2461" s="372" t="e">
        <f>VLOOKUP(N2461,'BANG THAM CHIEU'!C:E,3,0)</f>
        <v>#N/A</v>
      </c>
      <c r="J2461" s="10" t="e">
        <f>VLOOKUP(N2461,'BANG THAM CHIEU'!C:E,2,0)</f>
        <v>#N/A</v>
      </c>
      <c r="L2461" s="594">
        <f t="shared" si="40"/>
        <v>0</v>
      </c>
      <c r="N2461" s="31"/>
      <c r="Q2461" s="122"/>
      <c r="R2461" s="123"/>
      <c r="T2461" s="396"/>
      <c r="V2461"/>
    </row>
    <row r="2462" spans="1:22" hidden="1" x14ac:dyDescent="0.25">
      <c r="A2462" s="31">
        <v>3848</v>
      </c>
      <c r="B2462" s="33" t="s">
        <v>300</v>
      </c>
      <c r="D2462" s="34" t="s">
        <v>301</v>
      </c>
      <c r="E2462" s="35" t="s">
        <v>10</v>
      </c>
      <c r="F2462" s="54">
        <v>25</v>
      </c>
      <c r="G2462" s="372" t="e">
        <f>VLOOKUP(N2462,'BANG THAM CHIEU'!C:E,3,0)</f>
        <v>#N/A</v>
      </c>
      <c r="J2462" s="10" t="e">
        <f>VLOOKUP(N2462,'BANG THAM CHIEU'!C:E,2,0)</f>
        <v>#N/A</v>
      </c>
      <c r="L2462" s="594">
        <f t="shared" si="40"/>
        <v>0</v>
      </c>
      <c r="N2462" s="11"/>
      <c r="Q2462" s="122"/>
      <c r="R2462" s="123"/>
      <c r="T2462" s="396"/>
      <c r="V2462"/>
    </row>
    <row r="2463" spans="1:22" hidden="1" x14ac:dyDescent="0.25">
      <c r="A2463" s="31">
        <v>3848</v>
      </c>
      <c r="B2463" s="33" t="s">
        <v>300</v>
      </c>
      <c r="D2463" s="34" t="s">
        <v>301</v>
      </c>
      <c r="E2463" s="35" t="s">
        <v>10</v>
      </c>
      <c r="F2463" s="54">
        <v>26</v>
      </c>
      <c r="G2463" s="372" t="e">
        <f>VLOOKUP(N2463,'BANG THAM CHIEU'!C:E,3,0)</f>
        <v>#N/A</v>
      </c>
      <c r="J2463" s="10" t="e">
        <f>VLOOKUP(N2463,'BANG THAM CHIEU'!C:E,2,0)</f>
        <v>#N/A</v>
      </c>
      <c r="L2463" s="594">
        <f t="shared" si="40"/>
        <v>0</v>
      </c>
      <c r="N2463" s="11"/>
      <c r="Q2463" s="122"/>
      <c r="R2463" s="123"/>
      <c r="T2463" s="396"/>
      <c r="V2463"/>
    </row>
    <row r="2464" spans="1:22" hidden="1" x14ac:dyDescent="0.25">
      <c r="A2464" s="31">
        <v>3848</v>
      </c>
      <c r="B2464" s="33" t="s">
        <v>300</v>
      </c>
      <c r="D2464" s="34" t="s">
        <v>301</v>
      </c>
      <c r="E2464" s="35" t="s">
        <v>10</v>
      </c>
      <c r="F2464" s="54">
        <v>27</v>
      </c>
      <c r="G2464" s="372" t="e">
        <f>VLOOKUP(N2464,'BANG THAM CHIEU'!C:E,3,0)</f>
        <v>#N/A</v>
      </c>
      <c r="J2464" s="10" t="e">
        <f>VLOOKUP(N2464,'BANG THAM CHIEU'!C:E,2,0)</f>
        <v>#N/A</v>
      </c>
      <c r="L2464" s="594">
        <f t="shared" si="40"/>
        <v>0</v>
      </c>
      <c r="N2464" s="31"/>
      <c r="Q2464" s="122"/>
      <c r="R2464" s="123"/>
      <c r="T2464" s="396"/>
      <c r="V2464"/>
    </row>
    <row r="2465" spans="1:22" hidden="1" x14ac:dyDescent="0.25">
      <c r="A2465" s="31">
        <v>3848</v>
      </c>
      <c r="B2465" s="33" t="s">
        <v>300</v>
      </c>
      <c r="D2465" s="34" t="s">
        <v>301</v>
      </c>
      <c r="E2465" s="35" t="s">
        <v>10</v>
      </c>
      <c r="F2465" s="54">
        <v>28</v>
      </c>
      <c r="G2465" s="372" t="e">
        <f>VLOOKUP(N2465,'BANG THAM CHIEU'!C:E,3,0)</f>
        <v>#N/A</v>
      </c>
      <c r="J2465" s="10" t="e">
        <f>VLOOKUP(N2465,'BANG THAM CHIEU'!C:E,2,0)</f>
        <v>#N/A</v>
      </c>
      <c r="L2465" s="594">
        <f t="shared" si="40"/>
        <v>0</v>
      </c>
      <c r="N2465" s="11"/>
      <c r="Q2465" s="122"/>
      <c r="R2465" s="123"/>
      <c r="T2465" s="396"/>
      <c r="V2465"/>
    </row>
    <row r="2466" spans="1:22" hidden="1" x14ac:dyDescent="0.25">
      <c r="A2466" s="31">
        <v>3848</v>
      </c>
      <c r="B2466" s="33" t="s">
        <v>300</v>
      </c>
      <c r="D2466" s="34" t="s">
        <v>301</v>
      </c>
      <c r="E2466" s="35" t="s">
        <v>10</v>
      </c>
      <c r="F2466" s="54">
        <v>29</v>
      </c>
      <c r="G2466" s="372" t="e">
        <f>VLOOKUP(N2466,'BANG THAM CHIEU'!C:E,3,0)</f>
        <v>#N/A</v>
      </c>
      <c r="J2466" s="10" t="e">
        <f>VLOOKUP(N2466,'BANG THAM CHIEU'!C:E,2,0)</f>
        <v>#N/A</v>
      </c>
      <c r="L2466" s="594">
        <f t="shared" si="40"/>
        <v>0</v>
      </c>
      <c r="N2466" s="31"/>
      <c r="Q2466" s="122"/>
      <c r="R2466" s="123"/>
      <c r="T2466" s="396"/>
      <c r="V2466"/>
    </row>
    <row r="2467" spans="1:22" hidden="1" x14ac:dyDescent="0.25">
      <c r="A2467" s="31">
        <v>3848</v>
      </c>
      <c r="B2467" s="33" t="s">
        <v>300</v>
      </c>
      <c r="D2467" s="34" t="s">
        <v>301</v>
      </c>
      <c r="E2467" s="35" t="s">
        <v>10</v>
      </c>
      <c r="F2467" s="54">
        <v>30</v>
      </c>
      <c r="G2467" s="372" t="e">
        <f>VLOOKUP(N2467,'BANG THAM CHIEU'!C:E,3,0)</f>
        <v>#N/A</v>
      </c>
      <c r="J2467" s="10" t="e">
        <f>VLOOKUP(N2467,'BANG THAM CHIEU'!C:E,2,0)</f>
        <v>#N/A</v>
      </c>
      <c r="L2467" s="594">
        <f t="shared" si="40"/>
        <v>0</v>
      </c>
      <c r="N2467" s="31"/>
      <c r="Q2467" s="122"/>
      <c r="R2467" s="123"/>
      <c r="T2467" s="396"/>
      <c r="V2467"/>
    </row>
    <row r="2468" spans="1:22" hidden="1" x14ac:dyDescent="0.25">
      <c r="A2468" s="31">
        <v>3848</v>
      </c>
      <c r="B2468" s="33" t="s">
        <v>300</v>
      </c>
      <c r="D2468" s="34" t="s">
        <v>301</v>
      </c>
      <c r="E2468" s="35" t="s">
        <v>10</v>
      </c>
      <c r="F2468" s="54">
        <v>31</v>
      </c>
      <c r="G2468" s="372" t="e">
        <f>VLOOKUP(N2468,'BANG THAM CHIEU'!C:E,3,0)</f>
        <v>#N/A</v>
      </c>
      <c r="J2468" s="10" t="e">
        <f>VLOOKUP(N2468,'BANG THAM CHIEU'!C:E,2,0)</f>
        <v>#N/A</v>
      </c>
      <c r="L2468" s="594">
        <f t="shared" si="40"/>
        <v>0</v>
      </c>
      <c r="N2468" s="151"/>
      <c r="Q2468" s="122"/>
      <c r="R2468" s="123"/>
      <c r="T2468" s="396"/>
      <c r="V2468"/>
    </row>
    <row r="2469" spans="1:22" hidden="1" x14ac:dyDescent="0.25">
      <c r="A2469" s="31">
        <v>3848</v>
      </c>
      <c r="B2469" s="33" t="s">
        <v>300</v>
      </c>
      <c r="D2469" s="34" t="s">
        <v>301</v>
      </c>
      <c r="E2469" s="35" t="s">
        <v>10</v>
      </c>
      <c r="F2469" s="54">
        <v>32</v>
      </c>
      <c r="G2469" s="372" t="e">
        <f>VLOOKUP(N2469,'BANG THAM CHIEU'!C:E,3,0)</f>
        <v>#N/A</v>
      </c>
      <c r="J2469" s="10" t="e">
        <f>VLOOKUP(N2469,'BANG THAM CHIEU'!C:E,2,0)</f>
        <v>#N/A</v>
      </c>
      <c r="L2469" s="594">
        <f t="shared" si="40"/>
        <v>0</v>
      </c>
      <c r="N2469" s="151"/>
      <c r="Q2469" s="122"/>
      <c r="R2469" s="123"/>
      <c r="T2469" s="396"/>
      <c r="V2469"/>
    </row>
    <row r="2470" spans="1:22" hidden="1" x14ac:dyDescent="0.25">
      <c r="A2470" s="31">
        <v>3848</v>
      </c>
      <c r="B2470" s="33" t="s">
        <v>300</v>
      </c>
      <c r="D2470" s="34" t="s">
        <v>301</v>
      </c>
      <c r="E2470" s="35" t="s">
        <v>10</v>
      </c>
      <c r="F2470" s="54">
        <v>33</v>
      </c>
      <c r="G2470" s="372" t="e">
        <f>VLOOKUP(N2470,'BANG THAM CHIEU'!C:E,3,0)</f>
        <v>#N/A</v>
      </c>
      <c r="J2470" s="10" t="e">
        <f>VLOOKUP(N2470,'BANG THAM CHIEU'!C:E,2,0)</f>
        <v>#N/A</v>
      </c>
      <c r="L2470" s="594">
        <f t="shared" si="40"/>
        <v>0</v>
      </c>
      <c r="N2470" s="11"/>
      <c r="Q2470" s="122"/>
      <c r="R2470" s="123"/>
      <c r="T2470" s="396"/>
      <c r="V2470"/>
    </row>
    <row r="2471" spans="1:22" hidden="1" x14ac:dyDescent="0.25">
      <c r="A2471" s="31">
        <v>3848</v>
      </c>
      <c r="B2471" s="33" t="s">
        <v>300</v>
      </c>
      <c r="D2471" s="34" t="s">
        <v>301</v>
      </c>
      <c r="E2471" s="35" t="s">
        <v>10</v>
      </c>
      <c r="F2471" s="54">
        <v>34</v>
      </c>
      <c r="G2471" s="372" t="e">
        <f>VLOOKUP(N2471,'BANG THAM CHIEU'!C:E,3,0)</f>
        <v>#N/A</v>
      </c>
      <c r="J2471" s="10" t="e">
        <f>VLOOKUP(N2471,'BANG THAM CHIEU'!C:E,2,0)</f>
        <v>#N/A</v>
      </c>
      <c r="L2471" s="594">
        <f t="shared" si="40"/>
        <v>0</v>
      </c>
      <c r="N2471" s="11"/>
      <c r="Q2471" s="122"/>
      <c r="R2471" s="123"/>
      <c r="T2471" s="396"/>
      <c r="V2471"/>
    </row>
    <row r="2472" spans="1:22" hidden="1" x14ac:dyDescent="0.25">
      <c r="A2472" s="31">
        <v>3848</v>
      </c>
      <c r="B2472" s="33" t="s">
        <v>300</v>
      </c>
      <c r="D2472" s="34" t="s">
        <v>301</v>
      </c>
      <c r="E2472" s="35" t="s">
        <v>10</v>
      </c>
      <c r="F2472" s="54">
        <v>35</v>
      </c>
      <c r="G2472" s="372" t="e">
        <f>VLOOKUP(N2472,'BANG THAM CHIEU'!C:E,3,0)</f>
        <v>#N/A</v>
      </c>
      <c r="J2472" s="10" t="e">
        <f>VLOOKUP(N2472,'BANG THAM CHIEU'!C:E,2,0)</f>
        <v>#N/A</v>
      </c>
      <c r="L2472" s="594">
        <f t="shared" si="40"/>
        <v>0</v>
      </c>
      <c r="N2472" s="171"/>
      <c r="Q2472" s="122"/>
      <c r="R2472" s="123"/>
      <c r="T2472" s="396"/>
      <c r="V2472"/>
    </row>
    <row r="2473" spans="1:22" hidden="1" x14ac:dyDescent="0.25">
      <c r="A2473" s="31">
        <v>3848</v>
      </c>
      <c r="B2473" s="33" t="s">
        <v>300</v>
      </c>
      <c r="D2473" s="34" t="s">
        <v>301</v>
      </c>
      <c r="E2473" s="35" t="s">
        <v>10</v>
      </c>
      <c r="F2473" s="54">
        <v>36</v>
      </c>
      <c r="G2473" s="372" t="e">
        <f>VLOOKUP(N2473,'BANG THAM CHIEU'!C:E,3,0)</f>
        <v>#N/A</v>
      </c>
      <c r="J2473" s="10" t="e">
        <f>VLOOKUP(N2473,'BANG THAM CHIEU'!C:E,2,0)</f>
        <v>#N/A</v>
      </c>
      <c r="L2473" s="594">
        <f t="shared" si="40"/>
        <v>0</v>
      </c>
      <c r="N2473" s="11"/>
      <c r="Q2473" s="122"/>
      <c r="R2473" s="123"/>
      <c r="T2473" s="396"/>
      <c r="V2473"/>
    </row>
    <row r="2474" spans="1:22" hidden="1" x14ac:dyDescent="0.25">
      <c r="A2474" s="31">
        <v>3848</v>
      </c>
      <c r="B2474" s="33" t="s">
        <v>300</v>
      </c>
      <c r="D2474" s="34" t="s">
        <v>301</v>
      </c>
      <c r="E2474" s="35" t="s">
        <v>10</v>
      </c>
      <c r="F2474" s="54">
        <v>37</v>
      </c>
      <c r="G2474" s="372" t="e">
        <f>VLOOKUP(N2474,'BANG THAM CHIEU'!C:E,3,0)</f>
        <v>#N/A</v>
      </c>
      <c r="J2474" s="10" t="e">
        <f>VLOOKUP(N2474,'BANG THAM CHIEU'!C:E,2,0)</f>
        <v>#N/A</v>
      </c>
      <c r="L2474" s="594">
        <f t="shared" si="40"/>
        <v>0</v>
      </c>
      <c r="N2474" s="31"/>
      <c r="Q2474" s="122"/>
      <c r="R2474" s="123"/>
      <c r="T2474" s="396"/>
      <c r="V2474"/>
    </row>
    <row r="2475" spans="1:22" hidden="1" x14ac:dyDescent="0.25">
      <c r="A2475" s="31">
        <v>3848</v>
      </c>
      <c r="B2475" s="33" t="s">
        <v>300</v>
      </c>
      <c r="D2475" s="34" t="s">
        <v>301</v>
      </c>
      <c r="E2475" s="35" t="s">
        <v>10</v>
      </c>
      <c r="F2475" s="54">
        <v>38</v>
      </c>
      <c r="G2475" s="372" t="e">
        <f>VLOOKUP(N2475,'BANG THAM CHIEU'!C:E,3,0)</f>
        <v>#N/A</v>
      </c>
      <c r="J2475" s="10" t="e">
        <f>VLOOKUP(N2475,'BANG THAM CHIEU'!C:E,2,0)</f>
        <v>#N/A</v>
      </c>
      <c r="L2475" s="594">
        <f t="shared" si="40"/>
        <v>0</v>
      </c>
      <c r="N2475" s="11"/>
      <c r="Q2475" s="122"/>
      <c r="R2475" s="123"/>
      <c r="T2475" s="396"/>
      <c r="V2475"/>
    </row>
    <row r="2476" spans="1:22" hidden="1" x14ac:dyDescent="0.25">
      <c r="A2476" s="31">
        <v>3848</v>
      </c>
      <c r="B2476" s="33" t="s">
        <v>300</v>
      </c>
      <c r="D2476" s="34" t="s">
        <v>301</v>
      </c>
      <c r="E2476" s="35" t="s">
        <v>10</v>
      </c>
      <c r="F2476" s="54">
        <v>39</v>
      </c>
      <c r="G2476" s="372" t="e">
        <f>VLOOKUP(N2476,'BANG THAM CHIEU'!C:E,3,0)</f>
        <v>#N/A</v>
      </c>
      <c r="J2476" s="10" t="e">
        <f>VLOOKUP(N2476,'BANG THAM CHIEU'!C:E,2,0)</f>
        <v>#N/A</v>
      </c>
      <c r="L2476" s="594">
        <f t="shared" ref="L2476:L2539" si="41">K2476/23206</f>
        <v>0</v>
      </c>
      <c r="N2476" s="11"/>
      <c r="Q2476" s="122"/>
      <c r="R2476" s="123"/>
      <c r="T2476" s="396"/>
      <c r="V2476"/>
    </row>
    <row r="2477" spans="1:22" hidden="1" x14ac:dyDescent="0.25">
      <c r="A2477" s="31">
        <v>3848</v>
      </c>
      <c r="B2477" s="33" t="s">
        <v>300</v>
      </c>
      <c r="D2477" s="34" t="s">
        <v>301</v>
      </c>
      <c r="E2477" s="35" t="s">
        <v>10</v>
      </c>
      <c r="F2477" s="54">
        <v>40</v>
      </c>
      <c r="G2477" s="372" t="e">
        <f>VLOOKUP(N2477,'BANG THAM CHIEU'!C:E,3,0)</f>
        <v>#N/A</v>
      </c>
      <c r="J2477" s="10" t="e">
        <f>VLOOKUP(N2477,'BANG THAM CHIEU'!C:E,2,0)</f>
        <v>#N/A</v>
      </c>
      <c r="L2477" s="594">
        <f t="shared" si="41"/>
        <v>0</v>
      </c>
      <c r="N2477" s="31"/>
      <c r="Q2477" s="122"/>
      <c r="R2477" s="123"/>
      <c r="T2477" s="396"/>
      <c r="V2477"/>
    </row>
    <row r="2478" spans="1:22" hidden="1" x14ac:dyDescent="0.25">
      <c r="A2478" s="31">
        <v>3848</v>
      </c>
      <c r="B2478" s="33" t="s">
        <v>300</v>
      </c>
      <c r="D2478" s="34" t="s">
        <v>301</v>
      </c>
      <c r="E2478" s="35" t="s">
        <v>10</v>
      </c>
      <c r="F2478" s="54">
        <v>41</v>
      </c>
      <c r="G2478" s="372" t="e">
        <f>VLOOKUP(N2478,'BANG THAM CHIEU'!C:E,3,0)</f>
        <v>#N/A</v>
      </c>
      <c r="J2478" s="10" t="e">
        <f>VLOOKUP(N2478,'BANG THAM CHIEU'!C:E,2,0)</f>
        <v>#N/A</v>
      </c>
      <c r="L2478" s="594">
        <f t="shared" si="41"/>
        <v>0</v>
      </c>
      <c r="N2478" s="31"/>
      <c r="Q2478" s="122"/>
      <c r="R2478" s="123"/>
      <c r="T2478" s="396"/>
      <c r="V2478"/>
    </row>
    <row r="2479" spans="1:22" hidden="1" x14ac:dyDescent="0.25">
      <c r="A2479" s="31">
        <v>3848</v>
      </c>
      <c r="B2479" s="33" t="s">
        <v>300</v>
      </c>
      <c r="D2479" s="34" t="s">
        <v>301</v>
      </c>
      <c r="E2479" s="35" t="s">
        <v>10</v>
      </c>
      <c r="F2479" s="54">
        <v>42</v>
      </c>
      <c r="G2479" s="372" t="e">
        <f>VLOOKUP(N2479,'BANG THAM CHIEU'!C:E,3,0)</f>
        <v>#N/A</v>
      </c>
      <c r="J2479" s="10" t="e">
        <f>VLOOKUP(N2479,'BANG THAM CHIEU'!C:E,2,0)</f>
        <v>#N/A</v>
      </c>
      <c r="L2479" s="594">
        <f t="shared" si="41"/>
        <v>0</v>
      </c>
      <c r="N2479" s="11"/>
      <c r="Q2479" s="122"/>
      <c r="R2479" s="123"/>
      <c r="T2479" s="396"/>
      <c r="V2479"/>
    </row>
    <row r="2480" spans="1:22" hidden="1" x14ac:dyDescent="0.25">
      <c r="A2480" s="31">
        <v>3848</v>
      </c>
      <c r="B2480" s="33" t="s">
        <v>300</v>
      </c>
      <c r="D2480" s="34" t="s">
        <v>301</v>
      </c>
      <c r="E2480" s="35" t="s">
        <v>10</v>
      </c>
      <c r="F2480" s="54">
        <v>43</v>
      </c>
      <c r="G2480" s="372" t="e">
        <f>VLOOKUP(N2480,'BANG THAM CHIEU'!C:E,3,0)</f>
        <v>#N/A</v>
      </c>
      <c r="J2480" s="10" t="e">
        <f>VLOOKUP(N2480,'BANG THAM CHIEU'!C:E,2,0)</f>
        <v>#N/A</v>
      </c>
      <c r="L2480" s="594">
        <f t="shared" si="41"/>
        <v>0</v>
      </c>
      <c r="N2480" s="31"/>
      <c r="Q2480" s="122"/>
      <c r="R2480" s="123"/>
      <c r="T2480" s="396"/>
      <c r="V2480"/>
    </row>
    <row r="2481" spans="1:22" hidden="1" x14ac:dyDescent="0.25">
      <c r="A2481" s="31">
        <v>3848</v>
      </c>
      <c r="B2481" s="33" t="s">
        <v>300</v>
      </c>
      <c r="D2481" s="34" t="s">
        <v>301</v>
      </c>
      <c r="E2481" s="35" t="s">
        <v>10</v>
      </c>
      <c r="F2481" s="54">
        <v>44</v>
      </c>
      <c r="G2481" s="372" t="e">
        <f>VLOOKUP(N2481,'BANG THAM CHIEU'!C:E,3,0)</f>
        <v>#N/A</v>
      </c>
      <c r="J2481" s="10" t="e">
        <f>VLOOKUP(N2481,'BANG THAM CHIEU'!C:E,2,0)</f>
        <v>#N/A</v>
      </c>
      <c r="L2481" s="594">
        <f t="shared" si="41"/>
        <v>0</v>
      </c>
      <c r="N2481" s="11"/>
      <c r="Q2481" s="122"/>
      <c r="R2481" s="123"/>
      <c r="T2481" s="396"/>
      <c r="V2481"/>
    </row>
    <row r="2482" spans="1:22" hidden="1" x14ac:dyDescent="0.25">
      <c r="A2482" s="31">
        <v>3848</v>
      </c>
      <c r="B2482" s="33" t="s">
        <v>300</v>
      </c>
      <c r="D2482" s="34" t="s">
        <v>301</v>
      </c>
      <c r="E2482" s="35" t="s">
        <v>10</v>
      </c>
      <c r="F2482" s="54">
        <v>45</v>
      </c>
      <c r="G2482" s="372" t="e">
        <f>VLOOKUP(N2482,'BANG THAM CHIEU'!C:E,3,0)</f>
        <v>#N/A</v>
      </c>
      <c r="J2482" s="10" t="e">
        <f>VLOOKUP(N2482,'BANG THAM CHIEU'!C:E,2,0)</f>
        <v>#N/A</v>
      </c>
      <c r="L2482" s="594">
        <f t="shared" si="41"/>
        <v>0</v>
      </c>
      <c r="N2482" s="11"/>
      <c r="Q2482" s="122"/>
      <c r="R2482" s="123"/>
      <c r="T2482" s="396"/>
      <c r="V2482"/>
    </row>
    <row r="2483" spans="1:22" hidden="1" x14ac:dyDescent="0.25">
      <c r="A2483" s="31">
        <v>3848</v>
      </c>
      <c r="B2483" s="33" t="s">
        <v>300</v>
      </c>
      <c r="D2483" s="34" t="s">
        <v>301</v>
      </c>
      <c r="E2483" s="35" t="s">
        <v>10</v>
      </c>
      <c r="F2483" s="54">
        <v>46</v>
      </c>
      <c r="G2483" s="372" t="e">
        <f>VLOOKUP(N2483,'BANG THAM CHIEU'!C:E,3,0)</f>
        <v>#N/A</v>
      </c>
      <c r="J2483" s="10" t="e">
        <f>VLOOKUP(N2483,'BANG THAM CHIEU'!C:E,2,0)</f>
        <v>#N/A</v>
      </c>
      <c r="L2483" s="594">
        <f t="shared" si="41"/>
        <v>0</v>
      </c>
      <c r="N2483" s="11"/>
      <c r="Q2483" s="122"/>
      <c r="R2483" s="123"/>
      <c r="T2483" s="396"/>
      <c r="V2483"/>
    </row>
    <row r="2484" spans="1:22" hidden="1" x14ac:dyDescent="0.25">
      <c r="A2484" s="31">
        <v>3848</v>
      </c>
      <c r="B2484" s="33" t="s">
        <v>300</v>
      </c>
      <c r="D2484" s="34" t="s">
        <v>301</v>
      </c>
      <c r="E2484" s="35" t="s">
        <v>10</v>
      </c>
      <c r="F2484" s="54">
        <v>47</v>
      </c>
      <c r="G2484" s="372" t="e">
        <f>VLOOKUP(N2484,'BANG THAM CHIEU'!C:E,3,0)</f>
        <v>#N/A</v>
      </c>
      <c r="J2484" s="10" t="e">
        <f>VLOOKUP(N2484,'BANG THAM CHIEU'!C:E,2,0)</f>
        <v>#N/A</v>
      </c>
      <c r="L2484" s="594">
        <f t="shared" si="41"/>
        <v>0</v>
      </c>
      <c r="N2484" s="11"/>
      <c r="Q2484" s="122"/>
      <c r="R2484" s="123"/>
      <c r="T2484" s="396"/>
      <c r="V2484"/>
    </row>
    <row r="2485" spans="1:22" hidden="1" x14ac:dyDescent="0.25">
      <c r="A2485" s="31">
        <v>3848</v>
      </c>
      <c r="B2485" s="33" t="s">
        <v>300</v>
      </c>
      <c r="D2485" s="34" t="s">
        <v>301</v>
      </c>
      <c r="E2485" s="35" t="s">
        <v>10</v>
      </c>
      <c r="F2485" s="54">
        <v>48</v>
      </c>
      <c r="G2485" s="372" t="e">
        <f>VLOOKUP(N2485,'BANG THAM CHIEU'!C:E,3,0)</f>
        <v>#N/A</v>
      </c>
      <c r="J2485" s="10" t="e">
        <f>VLOOKUP(N2485,'BANG THAM CHIEU'!C:E,2,0)</f>
        <v>#N/A</v>
      </c>
      <c r="L2485" s="594">
        <f t="shared" si="41"/>
        <v>0</v>
      </c>
      <c r="N2485" s="31"/>
      <c r="Q2485" s="122"/>
      <c r="R2485" s="123"/>
      <c r="T2485" s="396"/>
      <c r="V2485"/>
    </row>
    <row r="2486" spans="1:22" hidden="1" x14ac:dyDescent="0.25">
      <c r="A2486" s="31">
        <v>3848</v>
      </c>
      <c r="B2486" s="33" t="s">
        <v>300</v>
      </c>
      <c r="D2486" s="34" t="s">
        <v>301</v>
      </c>
      <c r="E2486" s="35" t="s">
        <v>10</v>
      </c>
      <c r="F2486" s="54">
        <v>49</v>
      </c>
      <c r="G2486" s="372" t="e">
        <f>VLOOKUP(N2486,'BANG THAM CHIEU'!C:E,3,0)</f>
        <v>#N/A</v>
      </c>
      <c r="J2486" s="10" t="e">
        <f>VLOOKUP(N2486,'BANG THAM CHIEU'!C:E,2,0)</f>
        <v>#N/A</v>
      </c>
      <c r="L2486" s="594">
        <f t="shared" si="41"/>
        <v>0</v>
      </c>
      <c r="N2486" s="11"/>
      <c r="Q2486" s="122"/>
      <c r="R2486" s="123"/>
      <c r="T2486" s="396"/>
      <c r="V2486"/>
    </row>
    <row r="2487" spans="1:22" hidden="1" x14ac:dyDescent="0.25">
      <c r="A2487" s="31">
        <v>3848</v>
      </c>
      <c r="B2487" s="33" t="s">
        <v>300</v>
      </c>
      <c r="D2487" s="34" t="s">
        <v>301</v>
      </c>
      <c r="E2487" s="35" t="s">
        <v>10</v>
      </c>
      <c r="F2487" s="54">
        <v>50</v>
      </c>
      <c r="G2487" s="372" t="e">
        <f>VLOOKUP(N2487,'BANG THAM CHIEU'!C:E,3,0)</f>
        <v>#N/A</v>
      </c>
      <c r="J2487" s="10" t="e">
        <f>VLOOKUP(N2487,'BANG THAM CHIEU'!C:E,2,0)</f>
        <v>#N/A</v>
      </c>
      <c r="L2487" s="594">
        <f t="shared" si="41"/>
        <v>0</v>
      </c>
      <c r="N2487" s="31"/>
      <c r="Q2487" s="122"/>
      <c r="R2487" s="123"/>
      <c r="T2487" s="396"/>
      <c r="V2487"/>
    </row>
    <row r="2488" spans="1:22" hidden="1" x14ac:dyDescent="0.25">
      <c r="A2488" s="31">
        <v>3848</v>
      </c>
      <c r="B2488" s="33" t="s">
        <v>300</v>
      </c>
      <c r="D2488" s="34" t="s">
        <v>301</v>
      </c>
      <c r="E2488" s="35" t="s">
        <v>10</v>
      </c>
      <c r="F2488" s="54">
        <v>51</v>
      </c>
      <c r="G2488" s="372" t="e">
        <f>VLOOKUP(N2488,'BANG THAM CHIEU'!C:E,3,0)</f>
        <v>#N/A</v>
      </c>
      <c r="J2488" s="10" t="e">
        <f>VLOOKUP(N2488,'BANG THAM CHIEU'!C:E,2,0)</f>
        <v>#N/A</v>
      </c>
      <c r="L2488" s="594">
        <f t="shared" si="41"/>
        <v>0</v>
      </c>
      <c r="N2488" s="11"/>
      <c r="Q2488" s="122"/>
      <c r="R2488" s="123"/>
      <c r="T2488" s="396"/>
      <c r="V2488"/>
    </row>
    <row r="2489" spans="1:22" hidden="1" x14ac:dyDescent="0.25">
      <c r="A2489" s="31">
        <v>3848</v>
      </c>
      <c r="B2489" s="33" t="s">
        <v>300</v>
      </c>
      <c r="D2489" s="34" t="s">
        <v>301</v>
      </c>
      <c r="E2489" s="35" t="s">
        <v>10</v>
      </c>
      <c r="F2489" s="54">
        <v>52</v>
      </c>
      <c r="G2489" s="372" t="e">
        <f>VLOOKUP(N2489,'BANG THAM CHIEU'!C:E,3,0)</f>
        <v>#N/A</v>
      </c>
      <c r="J2489" s="10" t="e">
        <f>VLOOKUP(N2489,'BANG THAM CHIEU'!C:E,2,0)</f>
        <v>#N/A</v>
      </c>
      <c r="L2489" s="594">
        <f t="shared" si="41"/>
        <v>0</v>
      </c>
      <c r="N2489" s="31"/>
      <c r="Q2489" s="122"/>
      <c r="R2489" s="123"/>
      <c r="T2489" s="396"/>
      <c r="V2489"/>
    </row>
    <row r="2490" spans="1:22" hidden="1" x14ac:dyDescent="0.25">
      <c r="A2490" s="31">
        <v>3848</v>
      </c>
      <c r="B2490" s="33" t="s">
        <v>300</v>
      </c>
      <c r="D2490" s="34" t="s">
        <v>301</v>
      </c>
      <c r="E2490" s="35" t="s">
        <v>10</v>
      </c>
      <c r="F2490" s="54">
        <v>53</v>
      </c>
      <c r="G2490" s="372" t="e">
        <f>VLOOKUP(N2490,'BANG THAM CHIEU'!C:E,3,0)</f>
        <v>#N/A</v>
      </c>
      <c r="J2490" s="10" t="e">
        <f>VLOOKUP(N2490,'BANG THAM CHIEU'!C:E,2,0)</f>
        <v>#N/A</v>
      </c>
      <c r="L2490" s="594">
        <f t="shared" si="41"/>
        <v>0</v>
      </c>
      <c r="N2490" s="31"/>
      <c r="Q2490" s="122"/>
      <c r="R2490" s="123"/>
      <c r="T2490" s="396"/>
      <c r="V2490"/>
    </row>
    <row r="2491" spans="1:22" hidden="1" x14ac:dyDescent="0.25">
      <c r="A2491" s="31">
        <v>3848</v>
      </c>
      <c r="B2491" s="33" t="s">
        <v>300</v>
      </c>
      <c r="D2491" s="34" t="s">
        <v>301</v>
      </c>
      <c r="E2491" s="35" t="s">
        <v>10</v>
      </c>
      <c r="F2491" s="54">
        <v>54</v>
      </c>
      <c r="G2491" s="372" t="e">
        <f>VLOOKUP(N2491,'BANG THAM CHIEU'!C:E,3,0)</f>
        <v>#N/A</v>
      </c>
      <c r="J2491" s="10" t="e">
        <f>VLOOKUP(N2491,'BANG THAM CHIEU'!C:E,2,0)</f>
        <v>#N/A</v>
      </c>
      <c r="L2491" s="594">
        <f t="shared" si="41"/>
        <v>0</v>
      </c>
      <c r="N2491" s="11"/>
      <c r="Q2491" s="122"/>
      <c r="R2491" s="123"/>
      <c r="T2491" s="396"/>
      <c r="V2491"/>
    </row>
    <row r="2492" spans="1:22" hidden="1" x14ac:dyDescent="0.25">
      <c r="A2492" s="31">
        <v>3848</v>
      </c>
      <c r="B2492" s="33" t="s">
        <v>300</v>
      </c>
      <c r="D2492" s="34" t="s">
        <v>301</v>
      </c>
      <c r="E2492" s="35" t="s">
        <v>10</v>
      </c>
      <c r="F2492" s="54">
        <v>55</v>
      </c>
      <c r="G2492" s="372" t="e">
        <f>VLOOKUP(N2492,'BANG THAM CHIEU'!C:E,3,0)</f>
        <v>#N/A</v>
      </c>
      <c r="J2492" s="10" t="e">
        <f>VLOOKUP(N2492,'BANG THAM CHIEU'!C:E,2,0)</f>
        <v>#N/A</v>
      </c>
      <c r="L2492" s="594">
        <f t="shared" si="41"/>
        <v>0</v>
      </c>
      <c r="N2492" s="11"/>
      <c r="Q2492" s="122"/>
      <c r="R2492" s="123"/>
      <c r="T2492" s="396"/>
      <c r="V2492"/>
    </row>
    <row r="2493" spans="1:22" hidden="1" x14ac:dyDescent="0.25">
      <c r="A2493" s="31">
        <v>3848</v>
      </c>
      <c r="B2493" s="33" t="s">
        <v>300</v>
      </c>
      <c r="D2493" s="34" t="s">
        <v>301</v>
      </c>
      <c r="E2493" s="35" t="s">
        <v>10</v>
      </c>
      <c r="F2493" s="54">
        <v>56</v>
      </c>
      <c r="G2493" s="372" t="e">
        <f>VLOOKUP(N2493,'BANG THAM CHIEU'!C:E,3,0)</f>
        <v>#N/A</v>
      </c>
      <c r="J2493" s="10" t="e">
        <f>VLOOKUP(N2493,'BANG THAM CHIEU'!C:E,2,0)</f>
        <v>#N/A</v>
      </c>
      <c r="L2493" s="594">
        <f t="shared" si="41"/>
        <v>0</v>
      </c>
      <c r="N2493" s="31"/>
      <c r="Q2493" s="122"/>
      <c r="R2493" s="123"/>
      <c r="T2493" s="396"/>
      <c r="V2493"/>
    </row>
    <row r="2494" spans="1:22" hidden="1" x14ac:dyDescent="0.25">
      <c r="A2494" s="31">
        <v>3848</v>
      </c>
      <c r="B2494" s="33" t="s">
        <v>300</v>
      </c>
      <c r="D2494" s="34" t="s">
        <v>301</v>
      </c>
      <c r="E2494" s="35" t="s">
        <v>10</v>
      </c>
      <c r="F2494" s="54">
        <v>57</v>
      </c>
      <c r="G2494" s="372" t="e">
        <f>VLOOKUP(N2494,'BANG THAM CHIEU'!C:E,3,0)</f>
        <v>#N/A</v>
      </c>
      <c r="J2494" s="10" t="e">
        <f>VLOOKUP(N2494,'BANG THAM CHIEU'!C:E,2,0)</f>
        <v>#N/A</v>
      </c>
      <c r="L2494" s="594">
        <f t="shared" si="41"/>
        <v>0</v>
      </c>
      <c r="N2494" s="31"/>
      <c r="Q2494" s="122"/>
      <c r="R2494" s="123"/>
      <c r="T2494" s="396"/>
      <c r="V2494"/>
    </row>
    <row r="2495" spans="1:22" hidden="1" x14ac:dyDescent="0.25">
      <c r="A2495" s="31">
        <v>3848</v>
      </c>
      <c r="B2495" s="33" t="s">
        <v>300</v>
      </c>
      <c r="D2495" s="34" t="s">
        <v>301</v>
      </c>
      <c r="E2495" s="35" t="s">
        <v>10</v>
      </c>
      <c r="F2495" s="54">
        <v>58</v>
      </c>
      <c r="G2495" s="372" t="e">
        <f>VLOOKUP(N2495,'BANG THAM CHIEU'!C:E,3,0)</f>
        <v>#N/A</v>
      </c>
      <c r="J2495" s="10" t="e">
        <f>VLOOKUP(N2495,'BANG THAM CHIEU'!C:E,2,0)</f>
        <v>#N/A</v>
      </c>
      <c r="L2495" s="594">
        <f t="shared" si="41"/>
        <v>0</v>
      </c>
      <c r="N2495" s="11"/>
      <c r="Q2495" s="122"/>
      <c r="R2495" s="123"/>
      <c r="T2495" s="396"/>
      <c r="V2495"/>
    </row>
    <row r="2496" spans="1:22" hidden="1" x14ac:dyDescent="0.25">
      <c r="A2496" s="31">
        <v>3848</v>
      </c>
      <c r="B2496" s="33" t="s">
        <v>300</v>
      </c>
      <c r="D2496" s="34" t="s">
        <v>301</v>
      </c>
      <c r="E2496" s="35" t="s">
        <v>10</v>
      </c>
      <c r="F2496" s="54">
        <v>59</v>
      </c>
      <c r="G2496" s="372" t="e">
        <f>VLOOKUP(N2496,'BANG THAM CHIEU'!C:E,3,0)</f>
        <v>#N/A</v>
      </c>
      <c r="J2496" s="10" t="e">
        <f>VLOOKUP(N2496,'BANG THAM CHIEU'!C:E,2,0)</f>
        <v>#N/A</v>
      </c>
      <c r="L2496" s="594">
        <f t="shared" si="41"/>
        <v>0</v>
      </c>
      <c r="N2496" s="11"/>
      <c r="Q2496" s="122"/>
      <c r="R2496" s="123"/>
      <c r="T2496" s="396"/>
      <c r="V2496"/>
    </row>
    <row r="2497" spans="1:22" hidden="1" x14ac:dyDescent="0.25">
      <c r="A2497" s="31">
        <v>3848</v>
      </c>
      <c r="B2497" s="33" t="s">
        <v>300</v>
      </c>
      <c r="D2497" s="34" t="s">
        <v>301</v>
      </c>
      <c r="E2497" s="35" t="s">
        <v>10</v>
      </c>
      <c r="F2497" s="54">
        <v>60</v>
      </c>
      <c r="G2497" s="372" t="e">
        <f>VLOOKUP(N2497,'BANG THAM CHIEU'!C:E,3,0)</f>
        <v>#N/A</v>
      </c>
      <c r="J2497" s="10" t="e">
        <f>VLOOKUP(N2497,'BANG THAM CHIEU'!C:E,2,0)</f>
        <v>#N/A</v>
      </c>
      <c r="L2497" s="594">
        <f t="shared" si="41"/>
        <v>0</v>
      </c>
      <c r="N2497" s="11"/>
      <c r="Q2497" s="122"/>
      <c r="R2497" s="123"/>
      <c r="T2497" s="396"/>
      <c r="V2497"/>
    </row>
    <row r="2498" spans="1:22" hidden="1" x14ac:dyDescent="0.25">
      <c r="A2498" s="31">
        <v>3848</v>
      </c>
      <c r="B2498" s="33" t="s">
        <v>300</v>
      </c>
      <c r="D2498" s="34" t="s">
        <v>301</v>
      </c>
      <c r="E2498" s="35" t="s">
        <v>10</v>
      </c>
      <c r="F2498" s="54">
        <v>61</v>
      </c>
      <c r="G2498" s="372" t="e">
        <f>VLOOKUP(N2498,'BANG THAM CHIEU'!C:E,3,0)</f>
        <v>#N/A</v>
      </c>
      <c r="J2498" s="10" t="e">
        <f>VLOOKUP(N2498,'BANG THAM CHIEU'!C:E,2,0)</f>
        <v>#N/A</v>
      </c>
      <c r="L2498" s="594">
        <f t="shared" si="41"/>
        <v>0</v>
      </c>
      <c r="N2498" s="175"/>
      <c r="Q2498" s="122"/>
      <c r="R2498" s="123"/>
      <c r="T2498" s="396"/>
      <c r="V2498"/>
    </row>
    <row r="2499" spans="1:22" hidden="1" x14ac:dyDescent="0.25">
      <c r="A2499" s="31">
        <v>3848</v>
      </c>
      <c r="B2499" s="33" t="s">
        <v>300</v>
      </c>
      <c r="D2499" s="34" t="s">
        <v>301</v>
      </c>
      <c r="E2499" s="35" t="s">
        <v>10</v>
      </c>
      <c r="F2499" s="54">
        <v>62</v>
      </c>
      <c r="G2499" s="372" t="e">
        <f>VLOOKUP(N2499,'BANG THAM CHIEU'!C:E,3,0)</f>
        <v>#N/A</v>
      </c>
      <c r="J2499" s="10" t="e">
        <f>VLOOKUP(N2499,'BANG THAM CHIEU'!C:E,2,0)</f>
        <v>#N/A</v>
      </c>
      <c r="L2499" s="594">
        <f t="shared" si="41"/>
        <v>0</v>
      </c>
      <c r="N2499" s="11"/>
      <c r="Q2499" s="122"/>
      <c r="R2499" s="123"/>
      <c r="T2499" s="396"/>
      <c r="V2499"/>
    </row>
    <row r="2500" spans="1:22" hidden="1" x14ac:dyDescent="0.25">
      <c r="A2500" s="31">
        <v>3848</v>
      </c>
      <c r="B2500" s="33" t="s">
        <v>300</v>
      </c>
      <c r="D2500" s="34" t="s">
        <v>301</v>
      </c>
      <c r="E2500" s="35" t="s">
        <v>10</v>
      </c>
      <c r="F2500" s="54">
        <v>63</v>
      </c>
      <c r="G2500" s="372" t="e">
        <f>VLOOKUP(N2500,'BANG THAM CHIEU'!C:E,3,0)</f>
        <v>#N/A</v>
      </c>
      <c r="J2500" s="10" t="e">
        <f>VLOOKUP(N2500,'BANG THAM CHIEU'!C:E,2,0)</f>
        <v>#N/A</v>
      </c>
      <c r="L2500" s="594">
        <f t="shared" si="41"/>
        <v>0</v>
      </c>
      <c r="N2500" s="31"/>
      <c r="Q2500" s="122"/>
      <c r="R2500" s="123"/>
      <c r="T2500" s="396"/>
      <c r="V2500"/>
    </row>
    <row r="2501" spans="1:22" hidden="1" x14ac:dyDescent="0.25">
      <c r="A2501" s="31">
        <v>3848</v>
      </c>
      <c r="B2501" s="33" t="s">
        <v>300</v>
      </c>
      <c r="D2501" s="34" t="s">
        <v>301</v>
      </c>
      <c r="E2501" s="35" t="s">
        <v>10</v>
      </c>
      <c r="F2501" s="54">
        <v>64</v>
      </c>
      <c r="G2501" s="372" t="e">
        <f>VLOOKUP(N2501,'BANG THAM CHIEU'!C:E,3,0)</f>
        <v>#N/A</v>
      </c>
      <c r="J2501" s="10" t="e">
        <f>VLOOKUP(N2501,'BANG THAM CHIEU'!C:E,2,0)</f>
        <v>#N/A</v>
      </c>
      <c r="L2501" s="594">
        <f t="shared" si="41"/>
        <v>0</v>
      </c>
      <c r="N2501" s="11"/>
      <c r="Q2501" s="122"/>
      <c r="R2501" s="123"/>
      <c r="T2501" s="396"/>
      <c r="V2501"/>
    </row>
    <row r="2502" spans="1:22" hidden="1" x14ac:dyDescent="0.25">
      <c r="A2502" s="31">
        <v>3848</v>
      </c>
      <c r="B2502" s="33" t="s">
        <v>300</v>
      </c>
      <c r="D2502" s="34" t="s">
        <v>301</v>
      </c>
      <c r="E2502" s="35" t="s">
        <v>10</v>
      </c>
      <c r="F2502" s="54">
        <v>65</v>
      </c>
      <c r="G2502" s="372" t="e">
        <f>VLOOKUP(N2502,'BANG THAM CHIEU'!C:E,3,0)</f>
        <v>#N/A</v>
      </c>
      <c r="J2502" s="10" t="e">
        <f>VLOOKUP(N2502,'BANG THAM CHIEU'!C:E,2,0)</f>
        <v>#N/A</v>
      </c>
      <c r="L2502" s="594">
        <f t="shared" si="41"/>
        <v>0</v>
      </c>
      <c r="N2502" s="31"/>
      <c r="Q2502" s="122"/>
      <c r="R2502" s="123"/>
      <c r="T2502" s="396"/>
      <c r="V2502"/>
    </row>
    <row r="2503" spans="1:22" hidden="1" x14ac:dyDescent="0.25">
      <c r="A2503" s="31">
        <v>3848</v>
      </c>
      <c r="B2503" s="33" t="s">
        <v>300</v>
      </c>
      <c r="D2503" s="34" t="s">
        <v>301</v>
      </c>
      <c r="E2503" s="35" t="s">
        <v>10</v>
      </c>
      <c r="F2503" s="54">
        <v>66</v>
      </c>
      <c r="G2503" s="372" t="e">
        <f>VLOOKUP(N2503,'BANG THAM CHIEU'!C:E,3,0)</f>
        <v>#N/A</v>
      </c>
      <c r="J2503" s="10" t="e">
        <f>VLOOKUP(N2503,'BANG THAM CHIEU'!C:E,2,0)</f>
        <v>#N/A</v>
      </c>
      <c r="L2503" s="594">
        <f t="shared" si="41"/>
        <v>0</v>
      </c>
      <c r="N2503" s="11"/>
      <c r="Q2503" s="122"/>
      <c r="R2503" s="123"/>
      <c r="T2503" s="396"/>
      <c r="V2503"/>
    </row>
    <row r="2504" spans="1:22" hidden="1" x14ac:dyDescent="0.25">
      <c r="A2504" s="31">
        <v>3848</v>
      </c>
      <c r="B2504" s="33" t="s">
        <v>300</v>
      </c>
      <c r="D2504" s="34" t="s">
        <v>301</v>
      </c>
      <c r="E2504" s="35" t="s">
        <v>10</v>
      </c>
      <c r="F2504" s="54">
        <v>67</v>
      </c>
      <c r="G2504" s="372" t="e">
        <f>VLOOKUP(N2504,'BANG THAM CHIEU'!C:E,3,0)</f>
        <v>#N/A</v>
      </c>
      <c r="J2504" s="10" t="e">
        <f>VLOOKUP(N2504,'BANG THAM CHIEU'!C:E,2,0)</f>
        <v>#N/A</v>
      </c>
      <c r="L2504" s="594">
        <f t="shared" si="41"/>
        <v>0</v>
      </c>
      <c r="N2504" s="151"/>
      <c r="Q2504" s="122"/>
      <c r="R2504" s="123"/>
      <c r="T2504" s="396"/>
      <c r="V2504"/>
    </row>
    <row r="2505" spans="1:22" hidden="1" x14ac:dyDescent="0.25">
      <c r="A2505" s="31">
        <v>3848</v>
      </c>
      <c r="B2505" s="33" t="s">
        <v>300</v>
      </c>
      <c r="D2505" s="34" t="s">
        <v>301</v>
      </c>
      <c r="E2505" s="35" t="s">
        <v>10</v>
      </c>
      <c r="F2505" s="54">
        <v>68</v>
      </c>
      <c r="G2505" s="372" t="e">
        <f>VLOOKUP(N2505,'BANG THAM CHIEU'!C:E,3,0)</f>
        <v>#N/A</v>
      </c>
      <c r="J2505" s="10" t="e">
        <f>VLOOKUP(N2505,'BANG THAM CHIEU'!C:E,2,0)</f>
        <v>#N/A</v>
      </c>
      <c r="L2505" s="594">
        <f t="shared" si="41"/>
        <v>0</v>
      </c>
      <c r="N2505" s="33"/>
      <c r="Q2505" s="122"/>
      <c r="R2505" s="123"/>
      <c r="T2505" s="396"/>
      <c r="V2505"/>
    </row>
    <row r="2506" spans="1:22" ht="15.75" hidden="1" x14ac:dyDescent="0.25">
      <c r="A2506" s="31">
        <v>3848</v>
      </c>
      <c r="B2506" s="33" t="s">
        <v>300</v>
      </c>
      <c r="D2506" s="34" t="s">
        <v>301</v>
      </c>
      <c r="E2506" s="35" t="s">
        <v>10</v>
      </c>
      <c r="F2506" s="54">
        <v>69</v>
      </c>
      <c r="G2506" s="372" t="e">
        <f>VLOOKUP(N2506,'BANG THAM CHIEU'!C:E,3,0)</f>
        <v>#N/A</v>
      </c>
      <c r="J2506" s="10" t="e">
        <f>VLOOKUP(N2506,'BANG THAM CHIEU'!C:E,2,0)</f>
        <v>#N/A</v>
      </c>
      <c r="L2506" s="594">
        <f t="shared" si="41"/>
        <v>0</v>
      </c>
      <c r="N2506" s="157"/>
      <c r="Q2506" s="122"/>
      <c r="R2506" s="123"/>
      <c r="T2506" s="396"/>
      <c r="V2506"/>
    </row>
    <row r="2507" spans="1:22" hidden="1" x14ac:dyDescent="0.25">
      <c r="A2507" s="31">
        <v>3848</v>
      </c>
      <c r="B2507" s="33" t="s">
        <v>300</v>
      </c>
      <c r="D2507" s="34" t="s">
        <v>301</v>
      </c>
      <c r="E2507" s="35" t="s">
        <v>10</v>
      </c>
      <c r="F2507" s="54">
        <v>70</v>
      </c>
      <c r="G2507" s="372" t="e">
        <f>VLOOKUP(N2507,'BANG THAM CHIEU'!C:E,3,0)</f>
        <v>#N/A</v>
      </c>
      <c r="J2507" s="10" t="e">
        <f>VLOOKUP(N2507,'BANG THAM CHIEU'!C:E,2,0)</f>
        <v>#N/A</v>
      </c>
      <c r="L2507" s="594">
        <f t="shared" si="41"/>
        <v>0</v>
      </c>
      <c r="N2507" s="33"/>
      <c r="Q2507" s="122"/>
      <c r="R2507" s="123"/>
      <c r="T2507" s="396"/>
      <c r="V2507"/>
    </row>
    <row r="2508" spans="1:22" hidden="1" x14ac:dyDescent="0.25">
      <c r="A2508" s="31">
        <v>3848</v>
      </c>
      <c r="B2508" s="33" t="s">
        <v>300</v>
      </c>
      <c r="D2508" s="34" t="s">
        <v>301</v>
      </c>
      <c r="E2508" s="35" t="s">
        <v>10</v>
      </c>
      <c r="F2508" s="54">
        <v>71</v>
      </c>
      <c r="G2508" s="372" t="e">
        <f>VLOOKUP(N2508,'BANG THAM CHIEU'!C:E,3,0)</f>
        <v>#N/A</v>
      </c>
      <c r="J2508" s="10" t="e">
        <f>VLOOKUP(N2508,'BANG THAM CHIEU'!C:E,2,0)</f>
        <v>#N/A</v>
      </c>
      <c r="L2508" s="594">
        <f t="shared" si="41"/>
        <v>0</v>
      </c>
      <c r="N2508" s="31"/>
      <c r="Q2508" s="122"/>
      <c r="R2508" s="123"/>
      <c r="T2508" s="396"/>
      <c r="V2508"/>
    </row>
    <row r="2509" spans="1:22" hidden="1" x14ac:dyDescent="0.25">
      <c r="A2509" s="31">
        <v>3848</v>
      </c>
      <c r="B2509" s="33" t="s">
        <v>300</v>
      </c>
      <c r="D2509" s="34" t="s">
        <v>301</v>
      </c>
      <c r="E2509" s="35" t="s">
        <v>10</v>
      </c>
      <c r="F2509" s="54">
        <v>72</v>
      </c>
      <c r="G2509" s="372" t="e">
        <f>VLOOKUP(N2509,'BANG THAM CHIEU'!C:E,3,0)</f>
        <v>#N/A</v>
      </c>
      <c r="J2509" s="10" t="e">
        <f>VLOOKUP(N2509,'BANG THAM CHIEU'!C:E,2,0)</f>
        <v>#N/A</v>
      </c>
      <c r="L2509" s="594">
        <f t="shared" si="41"/>
        <v>0</v>
      </c>
      <c r="N2509" s="11"/>
      <c r="Q2509" s="122"/>
      <c r="R2509" s="123"/>
      <c r="T2509" s="396"/>
      <c r="V2509"/>
    </row>
    <row r="2510" spans="1:22" hidden="1" x14ac:dyDescent="0.25">
      <c r="A2510" s="31">
        <v>3848</v>
      </c>
      <c r="B2510" s="33" t="s">
        <v>300</v>
      </c>
      <c r="D2510" s="34" t="s">
        <v>301</v>
      </c>
      <c r="E2510" s="35" t="s">
        <v>10</v>
      </c>
      <c r="F2510" s="54">
        <v>73</v>
      </c>
      <c r="G2510" s="372" t="e">
        <f>VLOOKUP(N2510,'BANG THAM CHIEU'!C:E,3,0)</f>
        <v>#N/A</v>
      </c>
      <c r="J2510" s="10" t="e">
        <f>VLOOKUP(N2510,'BANG THAM CHIEU'!C:E,2,0)</f>
        <v>#N/A</v>
      </c>
      <c r="L2510" s="594">
        <f t="shared" si="41"/>
        <v>0</v>
      </c>
      <c r="N2510" s="33"/>
      <c r="Q2510" s="122"/>
      <c r="R2510" s="123"/>
      <c r="T2510" s="396"/>
      <c r="V2510"/>
    </row>
    <row r="2511" spans="1:22" hidden="1" x14ac:dyDescent="0.25">
      <c r="A2511" s="31">
        <v>3848</v>
      </c>
      <c r="B2511" s="33" t="s">
        <v>300</v>
      </c>
      <c r="D2511" s="34" t="s">
        <v>301</v>
      </c>
      <c r="E2511" s="35" t="s">
        <v>10</v>
      </c>
      <c r="F2511" s="54">
        <v>74</v>
      </c>
      <c r="G2511" s="372" t="e">
        <f>VLOOKUP(N2511,'BANG THAM CHIEU'!C:E,3,0)</f>
        <v>#N/A</v>
      </c>
      <c r="J2511" s="10" t="e">
        <f>VLOOKUP(N2511,'BANG THAM CHIEU'!C:E,2,0)</f>
        <v>#N/A</v>
      </c>
      <c r="L2511" s="594">
        <f t="shared" si="41"/>
        <v>0</v>
      </c>
      <c r="N2511" s="33"/>
      <c r="Q2511" s="122"/>
      <c r="R2511" s="123"/>
      <c r="T2511" s="396"/>
      <c r="V2511"/>
    </row>
    <row r="2512" spans="1:22" hidden="1" x14ac:dyDescent="0.25">
      <c r="A2512" s="31">
        <v>3848</v>
      </c>
      <c r="B2512" s="33" t="s">
        <v>300</v>
      </c>
      <c r="D2512" s="34" t="s">
        <v>301</v>
      </c>
      <c r="E2512" s="35" t="s">
        <v>10</v>
      </c>
      <c r="F2512" s="54">
        <v>75</v>
      </c>
      <c r="G2512" s="372" t="e">
        <f>VLOOKUP(N2512,'BANG THAM CHIEU'!C:E,3,0)</f>
        <v>#N/A</v>
      </c>
      <c r="J2512" s="10" t="e">
        <f>VLOOKUP(N2512,'BANG THAM CHIEU'!C:E,2,0)</f>
        <v>#N/A</v>
      </c>
      <c r="L2512" s="594">
        <f t="shared" si="41"/>
        <v>0</v>
      </c>
      <c r="N2512" s="33"/>
      <c r="Q2512" s="122"/>
      <c r="R2512" s="123"/>
      <c r="T2512" s="396"/>
      <c r="V2512"/>
    </row>
    <row r="2513" spans="1:22" hidden="1" x14ac:dyDescent="0.25">
      <c r="A2513" s="31">
        <v>3848</v>
      </c>
      <c r="B2513" s="33" t="s">
        <v>300</v>
      </c>
      <c r="D2513" s="34" t="s">
        <v>301</v>
      </c>
      <c r="E2513" s="35" t="s">
        <v>10</v>
      </c>
      <c r="F2513" s="54">
        <v>76</v>
      </c>
      <c r="G2513" s="372" t="e">
        <f>VLOOKUP(N2513,'BANG THAM CHIEU'!C:E,3,0)</f>
        <v>#N/A</v>
      </c>
      <c r="J2513" s="10" t="e">
        <f>VLOOKUP(N2513,'BANG THAM CHIEU'!C:E,2,0)</f>
        <v>#N/A</v>
      </c>
      <c r="L2513" s="594">
        <f t="shared" si="41"/>
        <v>0</v>
      </c>
      <c r="N2513" s="31"/>
      <c r="Q2513" s="122"/>
      <c r="R2513" s="123"/>
      <c r="T2513" s="396"/>
      <c r="V2513"/>
    </row>
    <row r="2514" spans="1:22" hidden="1" x14ac:dyDescent="0.25">
      <c r="A2514" s="31">
        <v>3848</v>
      </c>
      <c r="B2514" s="33" t="s">
        <v>300</v>
      </c>
      <c r="D2514" s="34" t="s">
        <v>301</v>
      </c>
      <c r="E2514" s="35" t="s">
        <v>10</v>
      </c>
      <c r="F2514" s="54">
        <v>77</v>
      </c>
      <c r="G2514" s="372" t="e">
        <f>VLOOKUP(N2514,'BANG THAM CHIEU'!C:E,3,0)</f>
        <v>#N/A</v>
      </c>
      <c r="J2514" s="10" t="e">
        <f>VLOOKUP(N2514,'BANG THAM CHIEU'!C:E,2,0)</f>
        <v>#N/A</v>
      </c>
      <c r="L2514" s="594">
        <f t="shared" si="41"/>
        <v>0</v>
      </c>
      <c r="N2514" s="31"/>
      <c r="Q2514" s="122"/>
      <c r="R2514" s="123"/>
      <c r="T2514" s="396"/>
      <c r="V2514"/>
    </row>
    <row r="2515" spans="1:22" hidden="1" x14ac:dyDescent="0.25">
      <c r="A2515" s="31">
        <v>3848</v>
      </c>
      <c r="B2515" s="33" t="s">
        <v>300</v>
      </c>
      <c r="D2515" s="34" t="s">
        <v>301</v>
      </c>
      <c r="E2515" s="35" t="s">
        <v>10</v>
      </c>
      <c r="F2515" s="54">
        <v>78</v>
      </c>
      <c r="G2515" s="372" t="e">
        <f>VLOOKUP(N2515,'BANG THAM CHIEU'!C:E,3,0)</f>
        <v>#N/A</v>
      </c>
      <c r="J2515" s="10" t="e">
        <f>VLOOKUP(N2515,'BANG THAM CHIEU'!C:E,2,0)</f>
        <v>#N/A</v>
      </c>
      <c r="L2515" s="594">
        <f t="shared" si="41"/>
        <v>0</v>
      </c>
      <c r="N2515" s="31"/>
      <c r="Q2515" s="122"/>
      <c r="R2515" s="123"/>
      <c r="T2515" s="396"/>
      <c r="V2515"/>
    </row>
    <row r="2516" spans="1:22" hidden="1" x14ac:dyDescent="0.25">
      <c r="A2516" s="31">
        <v>3848</v>
      </c>
      <c r="B2516" s="33" t="s">
        <v>300</v>
      </c>
      <c r="D2516" s="34" t="s">
        <v>301</v>
      </c>
      <c r="E2516" s="35" t="s">
        <v>10</v>
      </c>
      <c r="F2516" s="54">
        <v>79</v>
      </c>
      <c r="G2516" s="372" t="e">
        <f>VLOOKUP(N2516,'BANG THAM CHIEU'!C:E,3,0)</f>
        <v>#N/A</v>
      </c>
      <c r="J2516" s="10" t="e">
        <f>VLOOKUP(N2516,'BANG THAM CHIEU'!C:E,2,0)</f>
        <v>#N/A</v>
      </c>
      <c r="L2516" s="594">
        <f t="shared" si="41"/>
        <v>0</v>
      </c>
      <c r="N2516" s="31"/>
      <c r="Q2516" s="122"/>
      <c r="R2516" s="123"/>
      <c r="T2516" s="396"/>
      <c r="V2516"/>
    </row>
    <row r="2517" spans="1:22" hidden="1" x14ac:dyDescent="0.25">
      <c r="A2517" s="31">
        <v>3848</v>
      </c>
      <c r="B2517" s="33" t="s">
        <v>300</v>
      </c>
      <c r="D2517" s="34" t="s">
        <v>301</v>
      </c>
      <c r="E2517" s="35" t="s">
        <v>10</v>
      </c>
      <c r="F2517" s="54">
        <v>80</v>
      </c>
      <c r="G2517" s="372" t="e">
        <f>VLOOKUP(N2517,'BANG THAM CHIEU'!C:E,3,0)</f>
        <v>#N/A</v>
      </c>
      <c r="J2517" s="10" t="e">
        <f>VLOOKUP(N2517,'BANG THAM CHIEU'!C:E,2,0)</f>
        <v>#N/A</v>
      </c>
      <c r="L2517" s="594">
        <f t="shared" si="41"/>
        <v>0</v>
      </c>
      <c r="N2517" s="31"/>
      <c r="Q2517" s="122"/>
      <c r="R2517" s="123"/>
      <c r="T2517" s="396"/>
      <c r="V2517"/>
    </row>
    <row r="2518" spans="1:22" hidden="1" x14ac:dyDescent="0.25">
      <c r="A2518" s="31">
        <v>3848</v>
      </c>
      <c r="B2518" s="33" t="s">
        <v>300</v>
      </c>
      <c r="D2518" s="34" t="s">
        <v>301</v>
      </c>
      <c r="E2518" s="35" t="s">
        <v>10</v>
      </c>
      <c r="F2518" s="54">
        <v>81</v>
      </c>
      <c r="G2518" s="372" t="e">
        <f>VLOOKUP(N2518,'BANG THAM CHIEU'!C:E,3,0)</f>
        <v>#N/A</v>
      </c>
      <c r="J2518" s="10" t="e">
        <f>VLOOKUP(N2518,'BANG THAM CHIEU'!C:E,2,0)</f>
        <v>#N/A</v>
      </c>
      <c r="L2518" s="594">
        <f t="shared" si="41"/>
        <v>0</v>
      </c>
      <c r="N2518" s="31"/>
      <c r="Q2518" s="122"/>
      <c r="R2518" s="123"/>
      <c r="T2518" s="396"/>
      <c r="V2518"/>
    </row>
    <row r="2519" spans="1:22" hidden="1" x14ac:dyDescent="0.25">
      <c r="A2519" s="31">
        <v>3848</v>
      </c>
      <c r="B2519" s="33" t="s">
        <v>300</v>
      </c>
      <c r="D2519" s="34" t="s">
        <v>301</v>
      </c>
      <c r="E2519" s="35" t="s">
        <v>10</v>
      </c>
      <c r="F2519" s="54">
        <v>82</v>
      </c>
      <c r="G2519" s="372" t="e">
        <f>VLOOKUP(N2519,'BANG THAM CHIEU'!C:E,3,0)</f>
        <v>#N/A</v>
      </c>
      <c r="J2519" s="10" t="e">
        <f>VLOOKUP(N2519,'BANG THAM CHIEU'!C:E,2,0)</f>
        <v>#N/A</v>
      </c>
      <c r="L2519" s="594">
        <f t="shared" si="41"/>
        <v>0</v>
      </c>
      <c r="N2519" s="31"/>
      <c r="Q2519" s="122"/>
      <c r="R2519" s="123"/>
      <c r="T2519" s="396"/>
      <c r="V2519"/>
    </row>
    <row r="2520" spans="1:22" hidden="1" x14ac:dyDescent="0.25">
      <c r="A2520" s="31">
        <v>3848</v>
      </c>
      <c r="B2520" s="33" t="s">
        <v>300</v>
      </c>
      <c r="D2520" s="34" t="s">
        <v>301</v>
      </c>
      <c r="E2520" s="35" t="s">
        <v>10</v>
      </c>
      <c r="F2520" s="54">
        <v>83</v>
      </c>
      <c r="G2520" s="372" t="e">
        <f>VLOOKUP(N2520,'BANG THAM CHIEU'!C:E,3,0)</f>
        <v>#N/A</v>
      </c>
      <c r="J2520" s="10" t="e">
        <f>VLOOKUP(N2520,'BANG THAM CHIEU'!C:E,2,0)</f>
        <v>#N/A</v>
      </c>
      <c r="L2520" s="594">
        <f t="shared" si="41"/>
        <v>0</v>
      </c>
      <c r="N2520" s="31"/>
      <c r="Q2520" s="122"/>
      <c r="R2520" s="123"/>
      <c r="T2520" s="396"/>
      <c r="V2520"/>
    </row>
    <row r="2521" spans="1:22" hidden="1" x14ac:dyDescent="0.25">
      <c r="A2521" s="31">
        <v>3848</v>
      </c>
      <c r="B2521" s="33" t="s">
        <v>300</v>
      </c>
      <c r="D2521" s="34" t="s">
        <v>301</v>
      </c>
      <c r="E2521" s="35" t="s">
        <v>10</v>
      </c>
      <c r="F2521" s="54">
        <v>84</v>
      </c>
      <c r="G2521" s="372" t="e">
        <f>VLOOKUP(N2521,'BANG THAM CHIEU'!C:E,3,0)</f>
        <v>#N/A</v>
      </c>
      <c r="J2521" s="10" t="e">
        <f>VLOOKUP(N2521,'BANG THAM CHIEU'!C:E,2,0)</f>
        <v>#N/A</v>
      </c>
      <c r="L2521" s="594">
        <f t="shared" si="41"/>
        <v>0</v>
      </c>
      <c r="N2521" s="31"/>
      <c r="Q2521" s="122"/>
      <c r="R2521" s="123"/>
      <c r="T2521" s="396"/>
      <c r="V2521"/>
    </row>
    <row r="2522" spans="1:22" hidden="1" x14ac:dyDescent="0.25">
      <c r="A2522" s="31">
        <v>3848</v>
      </c>
      <c r="B2522" s="33" t="s">
        <v>300</v>
      </c>
      <c r="D2522" s="34" t="s">
        <v>301</v>
      </c>
      <c r="E2522" s="35" t="s">
        <v>10</v>
      </c>
      <c r="F2522" s="54">
        <v>85</v>
      </c>
      <c r="G2522" s="372" t="e">
        <f>VLOOKUP(N2522,'BANG THAM CHIEU'!C:E,3,0)</f>
        <v>#N/A</v>
      </c>
      <c r="J2522" s="10" t="e">
        <f>VLOOKUP(N2522,'BANG THAM CHIEU'!C:E,2,0)</f>
        <v>#N/A</v>
      </c>
      <c r="L2522" s="594">
        <f t="shared" si="41"/>
        <v>0</v>
      </c>
      <c r="N2522" s="31"/>
      <c r="Q2522" s="122"/>
      <c r="R2522" s="123"/>
      <c r="T2522" s="396"/>
      <c r="V2522"/>
    </row>
    <row r="2523" spans="1:22" hidden="1" x14ac:dyDescent="0.25">
      <c r="A2523" s="31">
        <v>3848</v>
      </c>
      <c r="B2523" s="33" t="s">
        <v>300</v>
      </c>
      <c r="D2523" s="34" t="s">
        <v>301</v>
      </c>
      <c r="E2523" s="35" t="s">
        <v>10</v>
      </c>
      <c r="F2523" s="54">
        <v>86</v>
      </c>
      <c r="G2523" s="372" t="e">
        <f>VLOOKUP(N2523,'BANG THAM CHIEU'!C:E,3,0)</f>
        <v>#N/A</v>
      </c>
      <c r="J2523" s="10" t="e">
        <f>VLOOKUP(N2523,'BANG THAM CHIEU'!C:E,2,0)</f>
        <v>#N/A</v>
      </c>
      <c r="L2523" s="594">
        <f t="shared" si="41"/>
        <v>0</v>
      </c>
      <c r="N2523" s="31"/>
      <c r="Q2523" s="122"/>
      <c r="R2523" s="123"/>
      <c r="T2523" s="396"/>
      <c r="V2523"/>
    </row>
    <row r="2524" spans="1:22" hidden="1" x14ac:dyDescent="0.25">
      <c r="A2524" s="31">
        <v>3848</v>
      </c>
      <c r="B2524" s="33" t="s">
        <v>300</v>
      </c>
      <c r="D2524" s="34" t="s">
        <v>301</v>
      </c>
      <c r="E2524" s="35" t="s">
        <v>10</v>
      </c>
      <c r="F2524" s="54">
        <v>87</v>
      </c>
      <c r="G2524" s="372" t="e">
        <f>VLOOKUP(N2524,'BANG THAM CHIEU'!C:E,3,0)</f>
        <v>#N/A</v>
      </c>
      <c r="J2524" s="10" t="e">
        <f>VLOOKUP(N2524,'BANG THAM CHIEU'!C:E,2,0)</f>
        <v>#N/A</v>
      </c>
      <c r="L2524" s="594">
        <f t="shared" si="41"/>
        <v>0</v>
      </c>
      <c r="N2524" s="31"/>
      <c r="Q2524" s="122"/>
      <c r="R2524" s="123"/>
      <c r="T2524" s="396"/>
      <c r="V2524"/>
    </row>
    <row r="2525" spans="1:22" hidden="1" x14ac:dyDescent="0.25">
      <c r="A2525" s="31">
        <v>3848</v>
      </c>
      <c r="B2525" s="33" t="s">
        <v>300</v>
      </c>
      <c r="D2525" s="34" t="s">
        <v>301</v>
      </c>
      <c r="E2525" s="35" t="s">
        <v>10</v>
      </c>
      <c r="F2525" s="54">
        <v>88</v>
      </c>
      <c r="G2525" s="372" t="e">
        <f>VLOOKUP(N2525,'BANG THAM CHIEU'!C:E,3,0)</f>
        <v>#N/A</v>
      </c>
      <c r="J2525" s="10" t="e">
        <f>VLOOKUP(N2525,'BANG THAM CHIEU'!C:E,2,0)</f>
        <v>#N/A</v>
      </c>
      <c r="L2525" s="594">
        <f t="shared" si="41"/>
        <v>0</v>
      </c>
      <c r="N2525" s="31"/>
      <c r="Q2525" s="122"/>
      <c r="R2525" s="123"/>
      <c r="T2525" s="396"/>
      <c r="V2525"/>
    </row>
    <row r="2526" spans="1:22" hidden="1" x14ac:dyDescent="0.25">
      <c r="A2526" s="31">
        <v>3848</v>
      </c>
      <c r="B2526" s="33" t="s">
        <v>300</v>
      </c>
      <c r="D2526" s="34" t="s">
        <v>301</v>
      </c>
      <c r="E2526" s="35" t="s">
        <v>10</v>
      </c>
      <c r="F2526" s="54">
        <v>89</v>
      </c>
      <c r="G2526" s="372" t="e">
        <f>VLOOKUP(N2526,'BANG THAM CHIEU'!C:E,3,0)</f>
        <v>#N/A</v>
      </c>
      <c r="J2526" s="10" t="e">
        <f>VLOOKUP(N2526,'BANG THAM CHIEU'!C:E,2,0)</f>
        <v>#N/A</v>
      </c>
      <c r="L2526" s="594">
        <f t="shared" si="41"/>
        <v>0</v>
      </c>
      <c r="N2526" s="31"/>
      <c r="Q2526" s="122"/>
      <c r="R2526" s="123"/>
      <c r="T2526" s="396"/>
      <c r="V2526"/>
    </row>
    <row r="2527" spans="1:22" hidden="1" x14ac:dyDescent="0.25">
      <c r="A2527" s="31">
        <v>3848</v>
      </c>
      <c r="B2527" s="33" t="s">
        <v>300</v>
      </c>
      <c r="D2527" s="34" t="s">
        <v>301</v>
      </c>
      <c r="E2527" s="35" t="s">
        <v>10</v>
      </c>
      <c r="F2527" s="54">
        <v>90</v>
      </c>
      <c r="G2527" s="372" t="e">
        <f>VLOOKUP(N2527,'BANG THAM CHIEU'!C:E,3,0)</f>
        <v>#N/A</v>
      </c>
      <c r="J2527" s="10" t="e">
        <f>VLOOKUP(N2527,'BANG THAM CHIEU'!C:E,2,0)</f>
        <v>#N/A</v>
      </c>
      <c r="L2527" s="594">
        <f t="shared" si="41"/>
        <v>0</v>
      </c>
      <c r="N2527" s="31"/>
      <c r="Q2527" s="122"/>
      <c r="R2527" s="123"/>
      <c r="T2527" s="396"/>
      <c r="V2527"/>
    </row>
    <row r="2528" spans="1:22" hidden="1" x14ac:dyDescent="0.25">
      <c r="A2528" s="31">
        <v>3848</v>
      </c>
      <c r="B2528" s="33" t="s">
        <v>300</v>
      </c>
      <c r="D2528" s="34" t="s">
        <v>301</v>
      </c>
      <c r="E2528" s="35" t="s">
        <v>10</v>
      </c>
      <c r="F2528" s="54">
        <v>91</v>
      </c>
      <c r="G2528" s="372" t="e">
        <f>VLOOKUP(N2528,'BANG THAM CHIEU'!C:E,3,0)</f>
        <v>#N/A</v>
      </c>
      <c r="J2528" s="10" t="e">
        <f>VLOOKUP(N2528,'BANG THAM CHIEU'!C:E,2,0)</f>
        <v>#N/A</v>
      </c>
      <c r="L2528" s="594">
        <f t="shared" si="41"/>
        <v>0</v>
      </c>
      <c r="N2528" s="31"/>
      <c r="Q2528" s="122"/>
      <c r="R2528" s="123"/>
      <c r="T2528" s="396"/>
      <c r="V2528"/>
    </row>
    <row r="2529" spans="1:22" hidden="1" x14ac:dyDescent="0.25">
      <c r="A2529" s="31">
        <v>3848</v>
      </c>
      <c r="B2529" s="33" t="s">
        <v>300</v>
      </c>
      <c r="D2529" s="34" t="s">
        <v>301</v>
      </c>
      <c r="E2529" s="35" t="s">
        <v>10</v>
      </c>
      <c r="F2529" s="54">
        <v>92</v>
      </c>
      <c r="G2529" s="372" t="e">
        <f>VLOOKUP(N2529,'BANG THAM CHIEU'!C:E,3,0)</f>
        <v>#N/A</v>
      </c>
      <c r="J2529" s="10" t="e">
        <f>VLOOKUP(N2529,'BANG THAM CHIEU'!C:E,2,0)</f>
        <v>#N/A</v>
      </c>
      <c r="L2529" s="594">
        <f t="shared" si="41"/>
        <v>0</v>
      </c>
      <c r="N2529" s="31"/>
      <c r="Q2529" s="122"/>
      <c r="R2529" s="123"/>
      <c r="T2529" s="396"/>
      <c r="V2529"/>
    </row>
    <row r="2530" spans="1:22" hidden="1" x14ac:dyDescent="0.25">
      <c r="A2530" s="31">
        <v>3848</v>
      </c>
      <c r="B2530" s="33" t="s">
        <v>300</v>
      </c>
      <c r="D2530" s="34" t="s">
        <v>301</v>
      </c>
      <c r="E2530" s="35" t="s">
        <v>10</v>
      </c>
      <c r="F2530" s="54">
        <v>93</v>
      </c>
      <c r="G2530" s="372" t="e">
        <f>VLOOKUP(N2530,'BANG THAM CHIEU'!C:E,3,0)</f>
        <v>#N/A</v>
      </c>
      <c r="J2530" s="10" t="e">
        <f>VLOOKUP(N2530,'BANG THAM CHIEU'!C:E,2,0)</f>
        <v>#N/A</v>
      </c>
      <c r="L2530" s="594">
        <f t="shared" si="41"/>
        <v>0</v>
      </c>
      <c r="N2530" s="31"/>
      <c r="Q2530" s="122"/>
      <c r="R2530" s="123"/>
      <c r="T2530" s="396"/>
      <c r="V2530"/>
    </row>
    <row r="2531" spans="1:22" hidden="1" x14ac:dyDescent="0.25">
      <c r="A2531" s="31">
        <v>3848</v>
      </c>
      <c r="B2531" s="33" t="s">
        <v>300</v>
      </c>
      <c r="D2531" s="34" t="s">
        <v>301</v>
      </c>
      <c r="E2531" s="35" t="s">
        <v>10</v>
      </c>
      <c r="F2531" s="54">
        <v>94</v>
      </c>
      <c r="G2531" s="372" t="e">
        <f>VLOOKUP(N2531,'BANG THAM CHIEU'!C:E,3,0)</f>
        <v>#N/A</v>
      </c>
      <c r="J2531" s="10" t="e">
        <f>VLOOKUP(N2531,'BANG THAM CHIEU'!C:E,2,0)</f>
        <v>#N/A</v>
      </c>
      <c r="L2531" s="594">
        <f t="shared" si="41"/>
        <v>0</v>
      </c>
      <c r="N2531" s="31"/>
      <c r="Q2531" s="122"/>
      <c r="R2531" s="123"/>
      <c r="T2531" s="396"/>
      <c r="V2531"/>
    </row>
    <row r="2532" spans="1:22" hidden="1" x14ac:dyDescent="0.25">
      <c r="A2532" s="31">
        <v>3848</v>
      </c>
      <c r="B2532" s="33" t="s">
        <v>300</v>
      </c>
      <c r="D2532" s="34" t="s">
        <v>301</v>
      </c>
      <c r="E2532" s="35" t="s">
        <v>10</v>
      </c>
      <c r="F2532" s="54">
        <v>95</v>
      </c>
      <c r="G2532" s="372" t="e">
        <f>VLOOKUP(N2532,'BANG THAM CHIEU'!C:E,3,0)</f>
        <v>#N/A</v>
      </c>
      <c r="J2532" s="10" t="e">
        <f>VLOOKUP(N2532,'BANG THAM CHIEU'!C:E,2,0)</f>
        <v>#N/A</v>
      </c>
      <c r="L2532" s="594">
        <f t="shared" si="41"/>
        <v>0</v>
      </c>
      <c r="N2532" s="31"/>
      <c r="Q2532" s="122"/>
      <c r="R2532" s="123"/>
      <c r="T2532" s="396"/>
      <c r="V2532"/>
    </row>
    <row r="2533" spans="1:22" hidden="1" x14ac:dyDescent="0.25">
      <c r="A2533" s="31">
        <v>3848</v>
      </c>
      <c r="B2533" s="33" t="s">
        <v>300</v>
      </c>
      <c r="D2533" s="34" t="s">
        <v>301</v>
      </c>
      <c r="E2533" s="35" t="s">
        <v>10</v>
      </c>
      <c r="F2533" s="54">
        <v>96</v>
      </c>
      <c r="G2533" s="372" t="e">
        <f>VLOOKUP(N2533,'BANG THAM CHIEU'!C:E,3,0)</f>
        <v>#N/A</v>
      </c>
      <c r="J2533" s="10" t="e">
        <f>VLOOKUP(N2533,'BANG THAM CHIEU'!C:E,2,0)</f>
        <v>#N/A</v>
      </c>
      <c r="L2533" s="594">
        <f t="shared" si="41"/>
        <v>0</v>
      </c>
      <c r="N2533" s="31"/>
      <c r="Q2533" s="122"/>
      <c r="R2533" s="123"/>
      <c r="T2533" s="396"/>
      <c r="V2533"/>
    </row>
    <row r="2534" spans="1:22" hidden="1" x14ac:dyDescent="0.25">
      <c r="A2534" s="31">
        <v>3848</v>
      </c>
      <c r="B2534" s="33" t="s">
        <v>300</v>
      </c>
      <c r="D2534" s="34" t="s">
        <v>301</v>
      </c>
      <c r="E2534" s="35" t="s">
        <v>10</v>
      </c>
      <c r="F2534" s="54">
        <v>97</v>
      </c>
      <c r="G2534" s="372" t="e">
        <f>VLOOKUP(N2534,'BANG THAM CHIEU'!C:E,3,0)</f>
        <v>#N/A</v>
      </c>
      <c r="J2534" s="10" t="e">
        <f>VLOOKUP(N2534,'BANG THAM CHIEU'!C:E,2,0)</f>
        <v>#N/A</v>
      </c>
      <c r="L2534" s="594">
        <f t="shared" si="41"/>
        <v>0</v>
      </c>
      <c r="N2534" s="31"/>
      <c r="Q2534" s="122"/>
      <c r="R2534" s="123"/>
      <c r="T2534" s="396"/>
      <c r="V2534"/>
    </row>
    <row r="2535" spans="1:22" hidden="1" x14ac:dyDescent="0.25">
      <c r="A2535" s="31">
        <v>3848</v>
      </c>
      <c r="B2535" s="33" t="s">
        <v>300</v>
      </c>
      <c r="D2535" s="34" t="s">
        <v>301</v>
      </c>
      <c r="E2535" s="35" t="s">
        <v>10</v>
      </c>
      <c r="F2535" s="54">
        <v>98</v>
      </c>
      <c r="G2535" s="372" t="e">
        <f>VLOOKUP(N2535,'BANG THAM CHIEU'!C:E,3,0)</f>
        <v>#N/A</v>
      </c>
      <c r="J2535" s="10" t="e">
        <f>VLOOKUP(N2535,'BANG THAM CHIEU'!C:E,2,0)</f>
        <v>#N/A</v>
      </c>
      <c r="L2535" s="594">
        <f t="shared" si="41"/>
        <v>0</v>
      </c>
      <c r="N2535" s="31"/>
      <c r="Q2535" s="122"/>
      <c r="R2535" s="123"/>
      <c r="T2535" s="396"/>
      <c r="V2535"/>
    </row>
    <row r="2536" spans="1:22" hidden="1" x14ac:dyDescent="0.25">
      <c r="A2536" s="31">
        <v>3848</v>
      </c>
      <c r="B2536" s="33" t="s">
        <v>300</v>
      </c>
      <c r="D2536" s="34" t="s">
        <v>301</v>
      </c>
      <c r="E2536" s="35" t="s">
        <v>10</v>
      </c>
      <c r="F2536" s="54">
        <v>99</v>
      </c>
      <c r="G2536" s="372" t="e">
        <f>VLOOKUP(N2536,'BANG THAM CHIEU'!C:E,3,0)</f>
        <v>#N/A</v>
      </c>
      <c r="J2536" s="10" t="e">
        <f>VLOOKUP(N2536,'BANG THAM CHIEU'!C:E,2,0)</f>
        <v>#N/A</v>
      </c>
      <c r="L2536" s="594">
        <f t="shared" si="41"/>
        <v>0</v>
      </c>
      <c r="N2536" s="31"/>
      <c r="Q2536" s="122"/>
      <c r="R2536" s="123"/>
      <c r="T2536" s="396"/>
      <c r="V2536"/>
    </row>
    <row r="2537" spans="1:22" hidden="1" x14ac:dyDescent="0.25">
      <c r="A2537" s="31">
        <v>3848</v>
      </c>
      <c r="B2537" s="33" t="s">
        <v>300</v>
      </c>
      <c r="D2537" s="34" t="s">
        <v>301</v>
      </c>
      <c r="E2537" s="35" t="s">
        <v>10</v>
      </c>
      <c r="F2537" s="54">
        <v>100</v>
      </c>
      <c r="G2537" s="372" t="e">
        <f>VLOOKUP(N2537,'BANG THAM CHIEU'!C:E,3,0)</f>
        <v>#N/A</v>
      </c>
      <c r="J2537" s="10" t="e">
        <f>VLOOKUP(N2537,'BANG THAM CHIEU'!C:E,2,0)</f>
        <v>#N/A</v>
      </c>
      <c r="L2537" s="594">
        <f t="shared" si="41"/>
        <v>0</v>
      </c>
      <c r="N2537" s="31"/>
      <c r="Q2537" s="122"/>
      <c r="R2537" s="123"/>
      <c r="T2537" s="396"/>
      <c r="V2537"/>
    </row>
    <row r="2538" spans="1:22" hidden="1" x14ac:dyDescent="0.25">
      <c r="A2538" s="31">
        <v>3848</v>
      </c>
      <c r="B2538" s="33" t="s">
        <v>300</v>
      </c>
      <c r="D2538" s="34" t="s">
        <v>301</v>
      </c>
      <c r="E2538" s="35" t="s">
        <v>10</v>
      </c>
      <c r="F2538" s="54">
        <v>101</v>
      </c>
      <c r="G2538" s="372" t="e">
        <f>VLOOKUP(N2538,'BANG THAM CHIEU'!C:E,3,0)</f>
        <v>#N/A</v>
      </c>
      <c r="J2538" s="10" t="e">
        <f>VLOOKUP(N2538,'BANG THAM CHIEU'!C:E,2,0)</f>
        <v>#N/A</v>
      </c>
      <c r="L2538" s="594">
        <f t="shared" si="41"/>
        <v>0</v>
      </c>
      <c r="N2538" s="31"/>
      <c r="Q2538" s="122"/>
      <c r="R2538" s="123"/>
      <c r="T2538" s="396"/>
      <c r="V2538"/>
    </row>
    <row r="2539" spans="1:22" hidden="1" x14ac:dyDescent="0.25">
      <c r="A2539" s="31">
        <v>3848</v>
      </c>
      <c r="B2539" s="33" t="s">
        <v>300</v>
      </c>
      <c r="D2539" s="34" t="s">
        <v>301</v>
      </c>
      <c r="E2539" s="35" t="s">
        <v>10</v>
      </c>
      <c r="F2539" s="54">
        <v>102</v>
      </c>
      <c r="G2539" s="372" t="e">
        <f>VLOOKUP(N2539,'BANG THAM CHIEU'!C:E,3,0)</f>
        <v>#N/A</v>
      </c>
      <c r="J2539" s="10" t="e">
        <f>VLOOKUP(N2539,'BANG THAM CHIEU'!C:E,2,0)</f>
        <v>#N/A</v>
      </c>
      <c r="L2539" s="594">
        <f t="shared" si="41"/>
        <v>0</v>
      </c>
      <c r="N2539" s="31"/>
      <c r="Q2539" s="122"/>
      <c r="R2539" s="123"/>
      <c r="T2539" s="396"/>
      <c r="V2539"/>
    </row>
    <row r="2540" spans="1:22" hidden="1" x14ac:dyDescent="0.25">
      <c r="A2540" s="31">
        <v>3848</v>
      </c>
      <c r="B2540" s="33" t="s">
        <v>300</v>
      </c>
      <c r="D2540" s="34" t="s">
        <v>301</v>
      </c>
      <c r="E2540" s="35" t="s">
        <v>10</v>
      </c>
      <c r="F2540" s="54">
        <v>103</v>
      </c>
      <c r="G2540" s="372" t="e">
        <f>VLOOKUP(N2540,'BANG THAM CHIEU'!C:E,3,0)</f>
        <v>#N/A</v>
      </c>
      <c r="J2540" s="10" t="e">
        <f>VLOOKUP(N2540,'BANG THAM CHIEU'!C:E,2,0)</f>
        <v>#N/A</v>
      </c>
      <c r="L2540" s="594">
        <f t="shared" ref="L2540:L2603" si="42">K2540/23206</f>
        <v>0</v>
      </c>
      <c r="N2540" s="31"/>
      <c r="Q2540" s="122"/>
      <c r="R2540" s="123"/>
      <c r="T2540" s="396"/>
      <c r="V2540"/>
    </row>
    <row r="2541" spans="1:22" hidden="1" x14ac:dyDescent="0.25">
      <c r="A2541" s="31">
        <v>3848</v>
      </c>
      <c r="B2541" s="33" t="s">
        <v>300</v>
      </c>
      <c r="D2541" s="34" t="s">
        <v>301</v>
      </c>
      <c r="E2541" s="35" t="s">
        <v>10</v>
      </c>
      <c r="F2541" s="54">
        <v>104</v>
      </c>
      <c r="G2541" s="372" t="e">
        <f>VLOOKUP(N2541,'BANG THAM CHIEU'!C:E,3,0)</f>
        <v>#N/A</v>
      </c>
      <c r="J2541" s="10" t="e">
        <f>VLOOKUP(N2541,'BANG THAM CHIEU'!C:E,2,0)</f>
        <v>#N/A</v>
      </c>
      <c r="L2541" s="594">
        <f t="shared" si="42"/>
        <v>0</v>
      </c>
      <c r="N2541" s="31"/>
      <c r="Q2541" s="122"/>
      <c r="R2541" s="123"/>
      <c r="T2541" s="396"/>
      <c r="V2541"/>
    </row>
    <row r="2542" spans="1:22" hidden="1" x14ac:dyDescent="0.25">
      <c r="A2542" s="31">
        <v>3848</v>
      </c>
      <c r="B2542" s="33" t="s">
        <v>300</v>
      </c>
      <c r="D2542" s="34" t="s">
        <v>301</v>
      </c>
      <c r="E2542" s="35" t="s">
        <v>10</v>
      </c>
      <c r="F2542" s="54">
        <v>105</v>
      </c>
      <c r="G2542" s="372" t="e">
        <f>VLOOKUP(N2542,'BANG THAM CHIEU'!C:E,3,0)</f>
        <v>#N/A</v>
      </c>
      <c r="J2542" s="10" t="e">
        <f>VLOOKUP(N2542,'BANG THAM CHIEU'!C:E,2,0)</f>
        <v>#N/A</v>
      </c>
      <c r="L2542" s="594">
        <f t="shared" si="42"/>
        <v>0</v>
      </c>
      <c r="N2542" s="31"/>
      <c r="Q2542" s="122"/>
      <c r="R2542" s="123"/>
      <c r="T2542" s="396"/>
      <c r="V2542"/>
    </row>
    <row r="2543" spans="1:22" hidden="1" x14ac:dyDescent="0.25">
      <c r="A2543" s="31">
        <v>3848</v>
      </c>
      <c r="B2543" s="33" t="s">
        <v>300</v>
      </c>
      <c r="D2543" s="34" t="s">
        <v>301</v>
      </c>
      <c r="E2543" s="35" t="s">
        <v>10</v>
      </c>
      <c r="F2543" s="54">
        <v>106</v>
      </c>
      <c r="G2543" s="372" t="e">
        <f>VLOOKUP(N2543,'BANG THAM CHIEU'!C:E,3,0)</f>
        <v>#N/A</v>
      </c>
      <c r="J2543" s="10" t="e">
        <f>VLOOKUP(N2543,'BANG THAM CHIEU'!C:E,2,0)</f>
        <v>#N/A</v>
      </c>
      <c r="L2543" s="594">
        <f t="shared" si="42"/>
        <v>0</v>
      </c>
      <c r="N2543" s="31"/>
      <c r="Q2543" s="122"/>
      <c r="R2543" s="123"/>
      <c r="T2543" s="396"/>
      <c r="V2543"/>
    </row>
    <row r="2544" spans="1:22" hidden="1" x14ac:dyDescent="0.25">
      <c r="A2544" s="31">
        <v>3848</v>
      </c>
      <c r="B2544" s="33" t="s">
        <v>300</v>
      </c>
      <c r="D2544" s="34" t="s">
        <v>301</v>
      </c>
      <c r="E2544" s="35" t="s">
        <v>10</v>
      </c>
      <c r="F2544" s="54">
        <v>107</v>
      </c>
      <c r="G2544" s="372" t="e">
        <f>VLOOKUP(N2544,'BANG THAM CHIEU'!C:E,3,0)</f>
        <v>#N/A</v>
      </c>
      <c r="J2544" s="10" t="e">
        <f>VLOOKUP(N2544,'BANG THAM CHIEU'!C:E,2,0)</f>
        <v>#N/A</v>
      </c>
      <c r="L2544" s="594">
        <f t="shared" si="42"/>
        <v>0</v>
      </c>
      <c r="N2544" s="31"/>
      <c r="Q2544" s="122"/>
      <c r="R2544" s="123"/>
      <c r="T2544" s="396"/>
      <c r="V2544"/>
    </row>
    <row r="2545" spans="1:22" hidden="1" x14ac:dyDescent="0.25">
      <c r="A2545" s="31">
        <v>3848</v>
      </c>
      <c r="B2545" s="33" t="s">
        <v>300</v>
      </c>
      <c r="D2545" s="34" t="s">
        <v>301</v>
      </c>
      <c r="E2545" s="35" t="s">
        <v>10</v>
      </c>
      <c r="F2545" s="54">
        <v>108</v>
      </c>
      <c r="G2545" s="372" t="e">
        <f>VLOOKUP(N2545,'BANG THAM CHIEU'!C:E,3,0)</f>
        <v>#N/A</v>
      </c>
      <c r="J2545" s="10" t="e">
        <f>VLOOKUP(N2545,'BANG THAM CHIEU'!C:E,2,0)</f>
        <v>#N/A</v>
      </c>
      <c r="L2545" s="594">
        <f t="shared" si="42"/>
        <v>0</v>
      </c>
      <c r="N2545" s="31"/>
      <c r="Q2545" s="122"/>
      <c r="R2545" s="123"/>
      <c r="T2545" s="396"/>
      <c r="V2545"/>
    </row>
    <row r="2546" spans="1:22" hidden="1" x14ac:dyDescent="0.25">
      <c r="A2546" s="31">
        <v>3848</v>
      </c>
      <c r="B2546" s="33" t="s">
        <v>300</v>
      </c>
      <c r="D2546" s="34" t="s">
        <v>301</v>
      </c>
      <c r="E2546" s="35" t="s">
        <v>10</v>
      </c>
      <c r="F2546" s="54">
        <v>109</v>
      </c>
      <c r="G2546" s="372" t="e">
        <f>VLOOKUP(N2546,'BANG THAM CHIEU'!C:E,3,0)</f>
        <v>#N/A</v>
      </c>
      <c r="J2546" s="10" t="e">
        <f>VLOOKUP(N2546,'BANG THAM CHIEU'!C:E,2,0)</f>
        <v>#N/A</v>
      </c>
      <c r="L2546" s="594">
        <f t="shared" si="42"/>
        <v>0</v>
      </c>
      <c r="N2546" s="31"/>
      <c r="Q2546" s="122"/>
      <c r="R2546" s="123"/>
      <c r="T2546" s="396"/>
      <c r="V2546"/>
    </row>
    <row r="2547" spans="1:22" hidden="1" x14ac:dyDescent="0.25">
      <c r="A2547" s="31">
        <v>3848</v>
      </c>
      <c r="B2547" s="33" t="s">
        <v>300</v>
      </c>
      <c r="D2547" s="34" t="s">
        <v>301</v>
      </c>
      <c r="E2547" s="35" t="s">
        <v>10</v>
      </c>
      <c r="F2547" s="54">
        <v>110</v>
      </c>
      <c r="G2547" s="372" t="e">
        <f>VLOOKUP(N2547,'BANG THAM CHIEU'!C:E,3,0)</f>
        <v>#N/A</v>
      </c>
      <c r="J2547" s="10" t="e">
        <f>VLOOKUP(N2547,'BANG THAM CHIEU'!C:E,2,0)</f>
        <v>#N/A</v>
      </c>
      <c r="L2547" s="594">
        <f t="shared" si="42"/>
        <v>0</v>
      </c>
      <c r="N2547" s="31"/>
      <c r="Q2547" s="122"/>
      <c r="R2547" s="123"/>
      <c r="T2547" s="396"/>
      <c r="V2547"/>
    </row>
    <row r="2548" spans="1:22" hidden="1" x14ac:dyDescent="0.25">
      <c r="A2548" s="31">
        <v>3848</v>
      </c>
      <c r="B2548" s="33" t="s">
        <v>300</v>
      </c>
      <c r="D2548" s="34" t="s">
        <v>301</v>
      </c>
      <c r="E2548" s="35" t="s">
        <v>10</v>
      </c>
      <c r="F2548" s="54">
        <v>111</v>
      </c>
      <c r="G2548" s="372" t="e">
        <f>VLOOKUP(N2548,'BANG THAM CHIEU'!C:E,3,0)</f>
        <v>#N/A</v>
      </c>
      <c r="J2548" s="10" t="e">
        <f>VLOOKUP(N2548,'BANG THAM CHIEU'!C:E,2,0)</f>
        <v>#N/A</v>
      </c>
      <c r="L2548" s="594">
        <f t="shared" si="42"/>
        <v>0</v>
      </c>
      <c r="N2548" s="31"/>
      <c r="Q2548" s="122"/>
      <c r="R2548" s="123"/>
      <c r="T2548" s="396"/>
      <c r="V2548"/>
    </row>
    <row r="2549" spans="1:22" hidden="1" x14ac:dyDescent="0.25">
      <c r="A2549" s="31">
        <v>3848</v>
      </c>
      <c r="B2549" s="33" t="s">
        <v>300</v>
      </c>
      <c r="D2549" s="34" t="s">
        <v>301</v>
      </c>
      <c r="E2549" s="35" t="s">
        <v>10</v>
      </c>
      <c r="F2549" s="54">
        <v>112</v>
      </c>
      <c r="G2549" s="372" t="e">
        <f>VLOOKUP(N2549,'BANG THAM CHIEU'!C:E,3,0)</f>
        <v>#N/A</v>
      </c>
      <c r="J2549" s="10" t="e">
        <f>VLOOKUP(N2549,'BANG THAM CHIEU'!C:E,2,0)</f>
        <v>#N/A</v>
      </c>
      <c r="L2549" s="594">
        <f t="shared" si="42"/>
        <v>0</v>
      </c>
      <c r="N2549" s="31"/>
      <c r="Q2549" s="122"/>
      <c r="R2549" s="123"/>
      <c r="T2549" s="396"/>
      <c r="V2549"/>
    </row>
    <row r="2550" spans="1:22" hidden="1" x14ac:dyDescent="0.25">
      <c r="A2550" s="31">
        <v>3848</v>
      </c>
      <c r="B2550" s="33" t="s">
        <v>300</v>
      </c>
      <c r="D2550" s="34" t="s">
        <v>301</v>
      </c>
      <c r="E2550" s="35" t="s">
        <v>10</v>
      </c>
      <c r="F2550" s="54">
        <v>113</v>
      </c>
      <c r="G2550" s="372" t="e">
        <f>VLOOKUP(N2550,'BANG THAM CHIEU'!C:E,3,0)</f>
        <v>#N/A</v>
      </c>
      <c r="J2550" s="10" t="e">
        <f>VLOOKUP(N2550,'BANG THAM CHIEU'!C:E,2,0)</f>
        <v>#N/A</v>
      </c>
      <c r="L2550" s="594">
        <f t="shared" si="42"/>
        <v>0</v>
      </c>
      <c r="N2550" s="31"/>
      <c r="Q2550" s="122"/>
      <c r="R2550" s="123"/>
      <c r="T2550" s="396"/>
      <c r="V2550"/>
    </row>
    <row r="2551" spans="1:22" hidden="1" x14ac:dyDescent="0.25">
      <c r="A2551" s="31">
        <v>3848</v>
      </c>
      <c r="B2551" s="33" t="s">
        <v>300</v>
      </c>
      <c r="D2551" s="34" t="s">
        <v>301</v>
      </c>
      <c r="E2551" s="35" t="s">
        <v>10</v>
      </c>
      <c r="F2551" s="54">
        <v>114</v>
      </c>
      <c r="G2551" s="372" t="e">
        <f>VLOOKUP(N2551,'BANG THAM CHIEU'!C:E,3,0)</f>
        <v>#N/A</v>
      </c>
      <c r="J2551" s="10" t="e">
        <f>VLOOKUP(N2551,'BANG THAM CHIEU'!C:E,2,0)</f>
        <v>#N/A</v>
      </c>
      <c r="L2551" s="594">
        <f t="shared" si="42"/>
        <v>0</v>
      </c>
      <c r="N2551" s="31"/>
      <c r="Q2551" s="122"/>
      <c r="R2551" s="123"/>
      <c r="T2551" s="396"/>
      <c r="V2551"/>
    </row>
    <row r="2552" spans="1:22" hidden="1" x14ac:dyDescent="0.25">
      <c r="A2552" s="31">
        <v>3848</v>
      </c>
      <c r="B2552" s="33" t="s">
        <v>300</v>
      </c>
      <c r="D2552" s="34" t="s">
        <v>301</v>
      </c>
      <c r="E2552" s="35" t="s">
        <v>10</v>
      </c>
      <c r="F2552" s="54">
        <v>115</v>
      </c>
      <c r="G2552" s="372" t="e">
        <f>VLOOKUP(N2552,'BANG THAM CHIEU'!C:E,3,0)</f>
        <v>#N/A</v>
      </c>
      <c r="J2552" s="10" t="e">
        <f>VLOOKUP(N2552,'BANG THAM CHIEU'!C:E,2,0)</f>
        <v>#N/A</v>
      </c>
      <c r="L2552" s="594">
        <f t="shared" si="42"/>
        <v>0</v>
      </c>
      <c r="N2552" s="31"/>
      <c r="Q2552" s="122"/>
      <c r="R2552" s="123"/>
      <c r="T2552" s="396"/>
      <c r="V2552"/>
    </row>
    <row r="2553" spans="1:22" hidden="1" x14ac:dyDescent="0.25">
      <c r="A2553" s="31">
        <v>3848</v>
      </c>
      <c r="B2553" s="33" t="s">
        <v>300</v>
      </c>
      <c r="D2553" s="34" t="s">
        <v>301</v>
      </c>
      <c r="E2553" s="35" t="s">
        <v>10</v>
      </c>
      <c r="F2553" s="54">
        <v>116</v>
      </c>
      <c r="G2553" s="372" t="e">
        <f>VLOOKUP(N2553,'BANG THAM CHIEU'!C:E,3,0)</f>
        <v>#N/A</v>
      </c>
      <c r="J2553" s="10" t="e">
        <f>VLOOKUP(N2553,'BANG THAM CHIEU'!C:E,2,0)</f>
        <v>#N/A</v>
      </c>
      <c r="L2553" s="594">
        <f t="shared" si="42"/>
        <v>0</v>
      </c>
      <c r="N2553" s="31"/>
      <c r="Q2553" s="122"/>
      <c r="R2553" s="123"/>
      <c r="T2553" s="396"/>
      <c r="V2553"/>
    </row>
    <row r="2554" spans="1:22" hidden="1" x14ac:dyDescent="0.25">
      <c r="A2554" s="31">
        <v>3848</v>
      </c>
      <c r="B2554" s="33" t="s">
        <v>300</v>
      </c>
      <c r="D2554" s="34" t="s">
        <v>301</v>
      </c>
      <c r="E2554" s="35" t="s">
        <v>10</v>
      </c>
      <c r="F2554" s="54">
        <v>117</v>
      </c>
      <c r="G2554" s="372" t="e">
        <f>VLOOKUP(N2554,'BANG THAM CHIEU'!C:E,3,0)</f>
        <v>#N/A</v>
      </c>
      <c r="J2554" s="10" t="e">
        <f>VLOOKUP(N2554,'BANG THAM CHIEU'!C:E,2,0)</f>
        <v>#N/A</v>
      </c>
      <c r="L2554" s="594">
        <f t="shared" si="42"/>
        <v>0</v>
      </c>
      <c r="N2554" s="31"/>
      <c r="Q2554" s="122"/>
      <c r="R2554" s="123"/>
      <c r="T2554" s="396"/>
      <c r="V2554"/>
    </row>
    <row r="2555" spans="1:22" hidden="1" x14ac:dyDescent="0.25">
      <c r="A2555" s="31">
        <v>3848</v>
      </c>
      <c r="B2555" s="33" t="s">
        <v>300</v>
      </c>
      <c r="D2555" s="34" t="s">
        <v>301</v>
      </c>
      <c r="E2555" s="35" t="s">
        <v>10</v>
      </c>
      <c r="F2555" s="54">
        <v>118</v>
      </c>
      <c r="G2555" s="372" t="e">
        <f>VLOOKUP(N2555,'BANG THAM CHIEU'!C:E,3,0)</f>
        <v>#N/A</v>
      </c>
      <c r="J2555" s="10" t="e">
        <f>VLOOKUP(N2555,'BANG THAM CHIEU'!C:E,2,0)</f>
        <v>#N/A</v>
      </c>
      <c r="L2555" s="594">
        <f t="shared" si="42"/>
        <v>0</v>
      </c>
      <c r="N2555" s="31"/>
      <c r="Q2555" s="122"/>
      <c r="R2555" s="123"/>
      <c r="T2555" s="396"/>
      <c r="V2555"/>
    </row>
    <row r="2556" spans="1:22" hidden="1" x14ac:dyDescent="0.25">
      <c r="A2556" s="31">
        <v>3848</v>
      </c>
      <c r="B2556" s="33" t="s">
        <v>300</v>
      </c>
      <c r="D2556" s="34" t="s">
        <v>301</v>
      </c>
      <c r="E2556" s="35" t="s">
        <v>10</v>
      </c>
      <c r="F2556" s="54">
        <v>119</v>
      </c>
      <c r="G2556" s="372" t="e">
        <f>VLOOKUP(N2556,'BANG THAM CHIEU'!C:E,3,0)</f>
        <v>#N/A</v>
      </c>
      <c r="J2556" s="10" t="e">
        <f>VLOOKUP(N2556,'BANG THAM CHIEU'!C:E,2,0)</f>
        <v>#N/A</v>
      </c>
      <c r="L2556" s="594">
        <f t="shared" si="42"/>
        <v>0</v>
      </c>
      <c r="N2556" s="31"/>
      <c r="Q2556" s="122"/>
      <c r="R2556" s="123"/>
      <c r="T2556" s="396"/>
      <c r="V2556"/>
    </row>
    <row r="2557" spans="1:22" hidden="1" x14ac:dyDescent="0.25">
      <c r="A2557" s="31">
        <v>3848</v>
      </c>
      <c r="B2557" s="33" t="s">
        <v>300</v>
      </c>
      <c r="D2557" s="34" t="s">
        <v>301</v>
      </c>
      <c r="E2557" s="35" t="s">
        <v>10</v>
      </c>
      <c r="F2557" s="54">
        <v>120</v>
      </c>
      <c r="G2557" s="372" t="e">
        <f>VLOOKUP(N2557,'BANG THAM CHIEU'!C:E,3,0)</f>
        <v>#N/A</v>
      </c>
      <c r="J2557" s="10" t="e">
        <f>VLOOKUP(N2557,'BANG THAM CHIEU'!C:E,2,0)</f>
        <v>#N/A</v>
      </c>
      <c r="L2557" s="594">
        <f t="shared" si="42"/>
        <v>0</v>
      </c>
      <c r="N2557" s="31"/>
      <c r="Q2557" s="122"/>
      <c r="R2557" s="123"/>
      <c r="T2557" s="396"/>
      <c r="V2557"/>
    </row>
    <row r="2558" spans="1:22" hidden="1" x14ac:dyDescent="0.25">
      <c r="A2558" s="31">
        <v>3848</v>
      </c>
      <c r="B2558" s="33" t="s">
        <v>300</v>
      </c>
      <c r="D2558" s="34" t="s">
        <v>301</v>
      </c>
      <c r="E2558" s="35" t="s">
        <v>10</v>
      </c>
      <c r="F2558" s="54">
        <v>121</v>
      </c>
      <c r="G2558" s="372" t="e">
        <f>VLOOKUP(N2558,'BANG THAM CHIEU'!C:E,3,0)</f>
        <v>#N/A</v>
      </c>
      <c r="J2558" s="10" t="e">
        <f>VLOOKUP(N2558,'BANG THAM CHIEU'!C:E,2,0)</f>
        <v>#N/A</v>
      </c>
      <c r="L2558" s="594">
        <f t="shared" si="42"/>
        <v>0</v>
      </c>
      <c r="N2558" s="31"/>
      <c r="Q2558" s="122"/>
      <c r="R2558" s="123"/>
      <c r="T2558" s="396"/>
      <c r="V2558"/>
    </row>
    <row r="2559" spans="1:22" hidden="1" x14ac:dyDescent="0.25">
      <c r="A2559" s="31">
        <v>3848</v>
      </c>
      <c r="B2559" s="33" t="s">
        <v>300</v>
      </c>
      <c r="D2559" s="34" t="s">
        <v>301</v>
      </c>
      <c r="E2559" s="35" t="s">
        <v>10</v>
      </c>
      <c r="F2559" s="54">
        <v>122</v>
      </c>
      <c r="G2559" s="372" t="e">
        <f>VLOOKUP(N2559,'BANG THAM CHIEU'!C:E,3,0)</f>
        <v>#N/A</v>
      </c>
      <c r="J2559" s="10" t="e">
        <f>VLOOKUP(N2559,'BANG THAM CHIEU'!C:E,2,0)</f>
        <v>#N/A</v>
      </c>
      <c r="L2559" s="594">
        <f t="shared" si="42"/>
        <v>0</v>
      </c>
      <c r="N2559" s="31"/>
      <c r="Q2559" s="122"/>
      <c r="R2559" s="123"/>
      <c r="T2559" s="396"/>
      <c r="V2559"/>
    </row>
    <row r="2560" spans="1:22" hidden="1" x14ac:dyDescent="0.25">
      <c r="A2560" s="31">
        <v>3848</v>
      </c>
      <c r="B2560" s="33" t="s">
        <v>300</v>
      </c>
      <c r="D2560" s="34" t="s">
        <v>301</v>
      </c>
      <c r="E2560" s="35" t="s">
        <v>10</v>
      </c>
      <c r="F2560" s="54">
        <v>123</v>
      </c>
      <c r="G2560" s="372" t="e">
        <f>VLOOKUP(N2560,'BANG THAM CHIEU'!C:E,3,0)</f>
        <v>#N/A</v>
      </c>
      <c r="J2560" s="10" t="e">
        <f>VLOOKUP(N2560,'BANG THAM CHIEU'!C:E,2,0)</f>
        <v>#N/A</v>
      </c>
      <c r="L2560" s="594">
        <f t="shared" si="42"/>
        <v>0</v>
      </c>
      <c r="N2560" s="31"/>
      <c r="Q2560" s="122"/>
      <c r="R2560" s="123"/>
      <c r="T2560" s="396"/>
      <c r="V2560"/>
    </row>
    <row r="2561" spans="1:22" hidden="1" x14ac:dyDescent="0.25">
      <c r="A2561" s="31">
        <v>3848</v>
      </c>
      <c r="B2561" s="33" t="s">
        <v>300</v>
      </c>
      <c r="D2561" s="34" t="s">
        <v>301</v>
      </c>
      <c r="E2561" s="35" t="s">
        <v>10</v>
      </c>
      <c r="F2561" s="54">
        <v>124</v>
      </c>
      <c r="G2561" s="372" t="e">
        <f>VLOOKUP(N2561,'BANG THAM CHIEU'!C:E,3,0)</f>
        <v>#N/A</v>
      </c>
      <c r="J2561" s="10" t="e">
        <f>VLOOKUP(N2561,'BANG THAM CHIEU'!C:E,2,0)</f>
        <v>#N/A</v>
      </c>
      <c r="L2561" s="594">
        <f t="shared" si="42"/>
        <v>0</v>
      </c>
      <c r="N2561" s="31"/>
      <c r="Q2561" s="122"/>
      <c r="R2561" s="123"/>
      <c r="T2561" s="396"/>
      <c r="V2561"/>
    </row>
    <row r="2562" spans="1:22" hidden="1" x14ac:dyDescent="0.25">
      <c r="A2562" s="31">
        <v>3848</v>
      </c>
      <c r="B2562" s="33" t="s">
        <v>300</v>
      </c>
      <c r="D2562" s="34" t="s">
        <v>301</v>
      </c>
      <c r="E2562" s="35" t="s">
        <v>10</v>
      </c>
      <c r="F2562" s="54">
        <v>125</v>
      </c>
      <c r="G2562" s="372" t="e">
        <f>VLOOKUP(N2562,'BANG THAM CHIEU'!C:E,3,0)</f>
        <v>#N/A</v>
      </c>
      <c r="J2562" s="10" t="e">
        <f>VLOOKUP(N2562,'BANG THAM CHIEU'!C:E,2,0)</f>
        <v>#N/A</v>
      </c>
      <c r="L2562" s="594">
        <f t="shared" si="42"/>
        <v>0</v>
      </c>
      <c r="N2562" s="31"/>
      <c r="Q2562" s="122"/>
      <c r="R2562" s="123"/>
      <c r="T2562" s="396"/>
      <c r="V2562"/>
    </row>
    <row r="2563" spans="1:22" hidden="1" x14ac:dyDescent="0.25">
      <c r="A2563" s="31">
        <v>3848</v>
      </c>
      <c r="B2563" s="33" t="s">
        <v>300</v>
      </c>
      <c r="D2563" s="34" t="s">
        <v>301</v>
      </c>
      <c r="E2563" s="35" t="s">
        <v>10</v>
      </c>
      <c r="F2563" s="54">
        <v>126</v>
      </c>
      <c r="G2563" s="372" t="e">
        <f>VLOOKUP(N2563,'BANG THAM CHIEU'!C:E,3,0)</f>
        <v>#N/A</v>
      </c>
      <c r="J2563" s="10" t="e">
        <f>VLOOKUP(N2563,'BANG THAM CHIEU'!C:E,2,0)</f>
        <v>#N/A</v>
      </c>
      <c r="L2563" s="594">
        <f t="shared" si="42"/>
        <v>0</v>
      </c>
      <c r="N2563" s="31"/>
      <c r="Q2563" s="122"/>
      <c r="R2563" s="123"/>
      <c r="T2563" s="396"/>
      <c r="V2563"/>
    </row>
    <row r="2564" spans="1:22" hidden="1" x14ac:dyDescent="0.25">
      <c r="A2564" s="31">
        <v>3848</v>
      </c>
      <c r="B2564" s="33" t="s">
        <v>300</v>
      </c>
      <c r="D2564" s="34" t="s">
        <v>301</v>
      </c>
      <c r="E2564" s="35" t="s">
        <v>10</v>
      </c>
      <c r="F2564" s="54">
        <v>127</v>
      </c>
      <c r="G2564" s="372" t="e">
        <f>VLOOKUP(N2564,'BANG THAM CHIEU'!C:E,3,0)</f>
        <v>#N/A</v>
      </c>
      <c r="J2564" s="10" t="e">
        <f>VLOOKUP(N2564,'BANG THAM CHIEU'!C:E,2,0)</f>
        <v>#N/A</v>
      </c>
      <c r="L2564" s="594">
        <f t="shared" si="42"/>
        <v>0</v>
      </c>
      <c r="N2564" s="31"/>
      <c r="Q2564" s="122"/>
      <c r="R2564" s="123"/>
      <c r="T2564" s="396"/>
      <c r="V2564"/>
    </row>
    <row r="2565" spans="1:22" hidden="1" x14ac:dyDescent="0.25">
      <c r="A2565" s="31">
        <v>3848</v>
      </c>
      <c r="B2565" s="33" t="s">
        <v>300</v>
      </c>
      <c r="D2565" s="34" t="s">
        <v>301</v>
      </c>
      <c r="E2565" s="35" t="s">
        <v>10</v>
      </c>
      <c r="F2565" s="54">
        <v>128</v>
      </c>
      <c r="G2565" s="372" t="e">
        <f>VLOOKUP(N2565,'BANG THAM CHIEU'!C:E,3,0)</f>
        <v>#N/A</v>
      </c>
      <c r="J2565" s="10" t="e">
        <f>VLOOKUP(N2565,'BANG THAM CHIEU'!C:E,2,0)</f>
        <v>#N/A</v>
      </c>
      <c r="L2565" s="594">
        <f t="shared" si="42"/>
        <v>0</v>
      </c>
      <c r="N2565" s="31"/>
      <c r="Q2565" s="122"/>
      <c r="R2565" s="123"/>
      <c r="T2565" s="396"/>
      <c r="V2565"/>
    </row>
    <row r="2566" spans="1:22" hidden="1" x14ac:dyDescent="0.25">
      <c r="A2566" s="31">
        <v>3848</v>
      </c>
      <c r="B2566" s="33" t="s">
        <v>300</v>
      </c>
      <c r="D2566" s="34" t="s">
        <v>301</v>
      </c>
      <c r="E2566" s="35" t="s">
        <v>10</v>
      </c>
      <c r="F2566" s="54">
        <v>129</v>
      </c>
      <c r="G2566" s="372" t="e">
        <f>VLOOKUP(N2566,'BANG THAM CHIEU'!C:E,3,0)</f>
        <v>#N/A</v>
      </c>
      <c r="J2566" s="10" t="e">
        <f>VLOOKUP(N2566,'BANG THAM CHIEU'!C:E,2,0)</f>
        <v>#N/A</v>
      </c>
      <c r="L2566" s="594">
        <f t="shared" si="42"/>
        <v>0</v>
      </c>
      <c r="N2566" s="31"/>
      <c r="Q2566" s="122"/>
      <c r="R2566" s="123"/>
      <c r="T2566" s="396"/>
      <c r="V2566"/>
    </row>
    <row r="2567" spans="1:22" hidden="1" x14ac:dyDescent="0.25">
      <c r="A2567" s="31">
        <v>3848</v>
      </c>
      <c r="B2567" s="33" t="s">
        <v>300</v>
      </c>
      <c r="D2567" s="34" t="s">
        <v>301</v>
      </c>
      <c r="E2567" s="35" t="s">
        <v>10</v>
      </c>
      <c r="F2567" s="54">
        <v>130</v>
      </c>
      <c r="G2567" s="372" t="e">
        <f>VLOOKUP(N2567,'BANG THAM CHIEU'!C:E,3,0)</f>
        <v>#N/A</v>
      </c>
      <c r="J2567" s="10" t="e">
        <f>VLOOKUP(N2567,'BANG THAM CHIEU'!C:E,2,0)</f>
        <v>#N/A</v>
      </c>
      <c r="L2567" s="594">
        <f t="shared" si="42"/>
        <v>0</v>
      </c>
      <c r="N2567" s="31"/>
      <c r="Q2567" s="122"/>
      <c r="R2567" s="123"/>
      <c r="T2567" s="396"/>
      <c r="V2567"/>
    </row>
    <row r="2568" spans="1:22" hidden="1" x14ac:dyDescent="0.25">
      <c r="A2568" s="31">
        <v>3848</v>
      </c>
      <c r="B2568" s="33" t="s">
        <v>300</v>
      </c>
      <c r="D2568" s="34" t="s">
        <v>301</v>
      </c>
      <c r="E2568" s="35" t="s">
        <v>10</v>
      </c>
      <c r="F2568" s="54">
        <v>131</v>
      </c>
      <c r="G2568" s="372" t="e">
        <f>VLOOKUP(N2568,'BANG THAM CHIEU'!C:E,3,0)</f>
        <v>#N/A</v>
      </c>
      <c r="J2568" s="10" t="e">
        <f>VLOOKUP(N2568,'BANG THAM CHIEU'!C:E,2,0)</f>
        <v>#N/A</v>
      </c>
      <c r="L2568" s="594">
        <f t="shared" si="42"/>
        <v>0</v>
      </c>
      <c r="N2568" s="31"/>
      <c r="Q2568" s="122"/>
      <c r="R2568" s="123"/>
      <c r="T2568" s="396"/>
      <c r="V2568"/>
    </row>
    <row r="2569" spans="1:22" hidden="1" x14ac:dyDescent="0.25">
      <c r="A2569" s="31">
        <v>3848</v>
      </c>
      <c r="B2569" s="33" t="s">
        <v>300</v>
      </c>
      <c r="D2569" s="34" t="s">
        <v>301</v>
      </c>
      <c r="E2569" s="35" t="s">
        <v>10</v>
      </c>
      <c r="F2569" s="54">
        <v>132</v>
      </c>
      <c r="G2569" s="372" t="e">
        <f>VLOOKUP(N2569,'BANG THAM CHIEU'!C:E,3,0)</f>
        <v>#N/A</v>
      </c>
      <c r="J2569" s="10" t="e">
        <f>VLOOKUP(N2569,'BANG THAM CHIEU'!C:E,2,0)</f>
        <v>#N/A</v>
      </c>
      <c r="L2569" s="594">
        <f t="shared" si="42"/>
        <v>0</v>
      </c>
      <c r="N2569" s="31"/>
      <c r="Q2569" s="122"/>
      <c r="R2569" s="123"/>
      <c r="T2569" s="396"/>
      <c r="V2569"/>
    </row>
    <row r="2570" spans="1:22" hidden="1" x14ac:dyDescent="0.25">
      <c r="A2570" s="31">
        <v>3848</v>
      </c>
      <c r="B2570" s="33" t="s">
        <v>300</v>
      </c>
      <c r="D2570" s="34" t="s">
        <v>301</v>
      </c>
      <c r="E2570" s="35" t="s">
        <v>10</v>
      </c>
      <c r="F2570" s="54">
        <v>133</v>
      </c>
      <c r="G2570" s="372" t="e">
        <f>VLOOKUP(N2570,'BANG THAM CHIEU'!C:E,3,0)</f>
        <v>#N/A</v>
      </c>
      <c r="J2570" s="10" t="e">
        <f>VLOOKUP(N2570,'BANG THAM CHIEU'!C:E,2,0)</f>
        <v>#N/A</v>
      </c>
      <c r="L2570" s="594">
        <f t="shared" si="42"/>
        <v>0</v>
      </c>
      <c r="N2570" s="31"/>
      <c r="Q2570" s="122"/>
      <c r="R2570" s="123"/>
      <c r="T2570" s="396"/>
      <c r="V2570"/>
    </row>
    <row r="2571" spans="1:22" hidden="1" x14ac:dyDescent="0.25">
      <c r="A2571" s="31">
        <v>3848</v>
      </c>
      <c r="B2571" s="33" t="s">
        <v>300</v>
      </c>
      <c r="D2571" s="34" t="s">
        <v>301</v>
      </c>
      <c r="E2571" s="35" t="s">
        <v>10</v>
      </c>
      <c r="F2571" s="54">
        <v>134</v>
      </c>
      <c r="G2571" s="372" t="e">
        <f>VLOOKUP(N2571,'BANG THAM CHIEU'!C:E,3,0)</f>
        <v>#N/A</v>
      </c>
      <c r="J2571" s="10" t="e">
        <f>VLOOKUP(N2571,'BANG THAM CHIEU'!C:E,2,0)</f>
        <v>#N/A</v>
      </c>
      <c r="L2571" s="594">
        <f t="shared" si="42"/>
        <v>0</v>
      </c>
      <c r="N2571" s="31"/>
      <c r="Q2571" s="122"/>
      <c r="R2571" s="123"/>
      <c r="T2571" s="396"/>
      <c r="V2571"/>
    </row>
    <row r="2572" spans="1:22" hidden="1" x14ac:dyDescent="0.25">
      <c r="A2572" s="31">
        <v>3848</v>
      </c>
      <c r="B2572" s="33" t="s">
        <v>300</v>
      </c>
      <c r="D2572" s="34" t="s">
        <v>301</v>
      </c>
      <c r="E2572" s="35" t="s">
        <v>10</v>
      </c>
      <c r="F2572" s="54">
        <v>135</v>
      </c>
      <c r="G2572" s="372" t="e">
        <f>VLOOKUP(N2572,'BANG THAM CHIEU'!C:E,3,0)</f>
        <v>#N/A</v>
      </c>
      <c r="J2572" s="10" t="e">
        <f>VLOOKUP(N2572,'BANG THAM CHIEU'!C:E,2,0)</f>
        <v>#N/A</v>
      </c>
      <c r="L2572" s="594">
        <f t="shared" si="42"/>
        <v>0</v>
      </c>
      <c r="N2572" s="31"/>
      <c r="Q2572" s="122"/>
      <c r="R2572" s="123"/>
      <c r="T2572" s="396"/>
      <c r="V2572"/>
    </row>
    <row r="2573" spans="1:22" hidden="1" x14ac:dyDescent="0.25">
      <c r="A2573" s="31">
        <v>3848</v>
      </c>
      <c r="B2573" s="33" t="s">
        <v>300</v>
      </c>
      <c r="D2573" s="34" t="s">
        <v>301</v>
      </c>
      <c r="E2573" s="35" t="s">
        <v>10</v>
      </c>
      <c r="F2573" s="54">
        <v>136</v>
      </c>
      <c r="G2573" s="372" t="e">
        <f>VLOOKUP(N2573,'BANG THAM CHIEU'!C:E,3,0)</f>
        <v>#N/A</v>
      </c>
      <c r="J2573" s="10" t="e">
        <f>VLOOKUP(N2573,'BANG THAM CHIEU'!C:E,2,0)</f>
        <v>#N/A</v>
      </c>
      <c r="L2573" s="594">
        <f t="shared" si="42"/>
        <v>0</v>
      </c>
      <c r="N2573" s="31"/>
      <c r="Q2573" s="122"/>
      <c r="R2573" s="123"/>
      <c r="T2573" s="396"/>
      <c r="V2573"/>
    </row>
    <row r="2574" spans="1:22" hidden="1" x14ac:dyDescent="0.25">
      <c r="A2574" s="31">
        <v>3848</v>
      </c>
      <c r="B2574" s="33" t="s">
        <v>300</v>
      </c>
      <c r="D2574" s="34" t="s">
        <v>301</v>
      </c>
      <c r="E2574" s="35" t="s">
        <v>10</v>
      </c>
      <c r="F2574" s="54">
        <v>137</v>
      </c>
      <c r="G2574" s="372" t="e">
        <f>VLOOKUP(N2574,'BANG THAM CHIEU'!C:E,3,0)</f>
        <v>#N/A</v>
      </c>
      <c r="J2574" s="10" t="e">
        <f>VLOOKUP(N2574,'BANG THAM CHIEU'!C:E,2,0)</f>
        <v>#N/A</v>
      </c>
      <c r="L2574" s="594">
        <f t="shared" si="42"/>
        <v>0</v>
      </c>
      <c r="N2574" s="31"/>
      <c r="Q2574" s="122"/>
      <c r="R2574" s="123"/>
      <c r="T2574" s="396"/>
      <c r="V2574"/>
    </row>
    <row r="2575" spans="1:22" hidden="1" x14ac:dyDescent="0.25">
      <c r="A2575" s="31">
        <v>3848</v>
      </c>
      <c r="B2575" s="33" t="s">
        <v>300</v>
      </c>
      <c r="D2575" s="34" t="s">
        <v>301</v>
      </c>
      <c r="E2575" s="35" t="s">
        <v>10</v>
      </c>
      <c r="F2575" s="54">
        <v>138</v>
      </c>
      <c r="G2575" s="372" t="e">
        <f>VLOOKUP(N2575,'BANG THAM CHIEU'!C:E,3,0)</f>
        <v>#N/A</v>
      </c>
      <c r="J2575" s="10" t="e">
        <f>VLOOKUP(N2575,'BANG THAM CHIEU'!C:E,2,0)</f>
        <v>#N/A</v>
      </c>
      <c r="L2575" s="594">
        <f t="shared" si="42"/>
        <v>0</v>
      </c>
      <c r="N2575" s="31"/>
      <c r="Q2575" s="122"/>
      <c r="R2575" s="123"/>
      <c r="T2575" s="396"/>
      <c r="V2575"/>
    </row>
    <row r="2576" spans="1:22" hidden="1" x14ac:dyDescent="0.25">
      <c r="A2576" s="31">
        <v>3848</v>
      </c>
      <c r="B2576" s="33" t="s">
        <v>300</v>
      </c>
      <c r="D2576" s="34" t="s">
        <v>301</v>
      </c>
      <c r="E2576" s="35" t="s">
        <v>10</v>
      </c>
      <c r="F2576" s="54">
        <v>139</v>
      </c>
      <c r="G2576" s="372" t="e">
        <f>VLOOKUP(N2576,'BANG THAM CHIEU'!C:E,3,0)</f>
        <v>#N/A</v>
      </c>
      <c r="J2576" s="10" t="e">
        <f>VLOOKUP(N2576,'BANG THAM CHIEU'!C:E,2,0)</f>
        <v>#N/A</v>
      </c>
      <c r="L2576" s="594">
        <f t="shared" si="42"/>
        <v>0</v>
      </c>
      <c r="N2576" s="31"/>
      <c r="Q2576" s="122"/>
      <c r="R2576" s="123"/>
      <c r="T2576" s="396"/>
      <c r="V2576"/>
    </row>
    <row r="2577" spans="1:22" hidden="1" x14ac:dyDescent="0.25">
      <c r="A2577" s="31">
        <v>3848</v>
      </c>
      <c r="B2577" s="33" t="s">
        <v>300</v>
      </c>
      <c r="D2577" s="34" t="s">
        <v>301</v>
      </c>
      <c r="E2577" s="35" t="s">
        <v>10</v>
      </c>
      <c r="F2577" s="54">
        <v>140</v>
      </c>
      <c r="G2577" s="372" t="e">
        <f>VLOOKUP(N2577,'BANG THAM CHIEU'!C:E,3,0)</f>
        <v>#N/A</v>
      </c>
      <c r="J2577" s="10" t="e">
        <f>VLOOKUP(N2577,'BANG THAM CHIEU'!C:E,2,0)</f>
        <v>#N/A</v>
      </c>
      <c r="L2577" s="594">
        <f t="shared" si="42"/>
        <v>0</v>
      </c>
      <c r="N2577" s="31"/>
      <c r="Q2577" s="122"/>
      <c r="R2577" s="123"/>
      <c r="T2577" s="396"/>
      <c r="V2577"/>
    </row>
    <row r="2578" spans="1:22" hidden="1" x14ac:dyDescent="0.25">
      <c r="A2578" s="31">
        <v>3848</v>
      </c>
      <c r="B2578" s="33" t="s">
        <v>300</v>
      </c>
      <c r="D2578" s="34" t="s">
        <v>301</v>
      </c>
      <c r="E2578" s="35" t="s">
        <v>10</v>
      </c>
      <c r="F2578" s="54">
        <v>141</v>
      </c>
      <c r="G2578" s="372" t="e">
        <f>VLOOKUP(N2578,'BANG THAM CHIEU'!C:E,3,0)</f>
        <v>#N/A</v>
      </c>
      <c r="J2578" s="10" t="e">
        <f>VLOOKUP(N2578,'BANG THAM CHIEU'!C:E,2,0)</f>
        <v>#N/A</v>
      </c>
      <c r="L2578" s="594">
        <f t="shared" si="42"/>
        <v>0</v>
      </c>
      <c r="N2578" s="31"/>
      <c r="Q2578" s="122"/>
      <c r="R2578" s="123"/>
      <c r="T2578" s="396"/>
      <c r="V2578"/>
    </row>
    <row r="2579" spans="1:22" hidden="1" x14ac:dyDescent="0.25">
      <c r="A2579" s="31">
        <v>3848</v>
      </c>
      <c r="B2579" s="33" t="s">
        <v>300</v>
      </c>
      <c r="D2579" s="34" t="s">
        <v>301</v>
      </c>
      <c r="E2579" s="35" t="s">
        <v>10</v>
      </c>
      <c r="F2579" s="54">
        <v>142</v>
      </c>
      <c r="G2579" s="372" t="e">
        <f>VLOOKUP(N2579,'BANG THAM CHIEU'!C:E,3,0)</f>
        <v>#N/A</v>
      </c>
      <c r="J2579" s="10" t="e">
        <f>VLOOKUP(N2579,'BANG THAM CHIEU'!C:E,2,0)</f>
        <v>#N/A</v>
      </c>
      <c r="L2579" s="594">
        <f t="shared" si="42"/>
        <v>0</v>
      </c>
      <c r="N2579" s="31"/>
      <c r="Q2579" s="122"/>
      <c r="R2579" s="123"/>
      <c r="T2579" s="396"/>
      <c r="V2579"/>
    </row>
    <row r="2580" spans="1:22" hidden="1" x14ac:dyDescent="0.25">
      <c r="A2580" s="31">
        <v>3848</v>
      </c>
      <c r="B2580" s="33" t="s">
        <v>300</v>
      </c>
      <c r="D2580" s="34" t="s">
        <v>301</v>
      </c>
      <c r="E2580" s="35" t="s">
        <v>10</v>
      </c>
      <c r="F2580" s="54">
        <v>143</v>
      </c>
      <c r="G2580" s="372" t="e">
        <f>VLOOKUP(N2580,'BANG THAM CHIEU'!C:E,3,0)</f>
        <v>#N/A</v>
      </c>
      <c r="J2580" s="10" t="e">
        <f>VLOOKUP(N2580,'BANG THAM CHIEU'!C:E,2,0)</f>
        <v>#N/A</v>
      </c>
      <c r="L2580" s="594">
        <f t="shared" si="42"/>
        <v>0</v>
      </c>
      <c r="N2580" s="31"/>
      <c r="Q2580" s="122"/>
      <c r="R2580" s="123"/>
      <c r="T2580" s="396"/>
      <c r="V2580"/>
    </row>
    <row r="2581" spans="1:22" hidden="1" x14ac:dyDescent="0.25">
      <c r="A2581" s="31">
        <v>3848</v>
      </c>
      <c r="B2581" s="33" t="s">
        <v>300</v>
      </c>
      <c r="D2581" s="34" t="s">
        <v>301</v>
      </c>
      <c r="E2581" s="35" t="s">
        <v>10</v>
      </c>
      <c r="F2581" s="54">
        <v>144</v>
      </c>
      <c r="G2581" s="372" t="e">
        <f>VLOOKUP(N2581,'BANG THAM CHIEU'!C:E,3,0)</f>
        <v>#N/A</v>
      </c>
      <c r="J2581" s="10" t="e">
        <f>VLOOKUP(N2581,'BANG THAM CHIEU'!C:E,2,0)</f>
        <v>#N/A</v>
      </c>
      <c r="L2581" s="594">
        <f t="shared" si="42"/>
        <v>0</v>
      </c>
      <c r="N2581" s="31"/>
      <c r="Q2581" s="122"/>
      <c r="R2581" s="123"/>
      <c r="T2581" s="396"/>
      <c r="V2581"/>
    </row>
    <row r="2582" spans="1:22" s="159" customFormat="1" hidden="1" x14ac:dyDescent="0.25">
      <c r="A2582" s="163">
        <v>3848</v>
      </c>
      <c r="B2582" s="163" t="s">
        <v>300</v>
      </c>
      <c r="C2582" s="196"/>
      <c r="D2582" s="420" t="s">
        <v>301</v>
      </c>
      <c r="E2582" s="165" t="s">
        <v>10</v>
      </c>
      <c r="F2582" s="197"/>
      <c r="G2582" s="421" t="e">
        <f>VLOOKUP(N2582,'BANG THAM CHIEU'!C:E,3,0)</f>
        <v>#N/A</v>
      </c>
      <c r="H2582" s="196"/>
      <c r="I2582" s="196"/>
      <c r="J2582" s="422" t="e">
        <f>VLOOKUP(N2582,'BANG THAM CHIEU'!C:E,2,0)</f>
        <v>#N/A</v>
      </c>
      <c r="K2582" s="591"/>
      <c r="L2582" s="594">
        <f t="shared" si="42"/>
        <v>0</v>
      </c>
      <c r="M2582" s="196"/>
      <c r="N2582" s="163"/>
      <c r="O2582" s="531"/>
      <c r="P2582" s="597"/>
      <c r="Q2582" s="423"/>
      <c r="R2582" s="424"/>
      <c r="S2582" s="423"/>
      <c r="T2582" s="425"/>
      <c r="V2582"/>
    </row>
    <row r="2583" spans="1:22" s="159" customFormat="1" hidden="1" x14ac:dyDescent="0.25">
      <c r="A2583" s="163">
        <v>3848</v>
      </c>
      <c r="B2583" s="163" t="s">
        <v>300</v>
      </c>
      <c r="C2583" s="196"/>
      <c r="D2583" s="420" t="s">
        <v>301</v>
      </c>
      <c r="E2583" s="165" t="s">
        <v>10</v>
      </c>
      <c r="F2583" s="197"/>
      <c r="G2583" s="421" t="e">
        <f>VLOOKUP(N2583,'BANG THAM CHIEU'!C:E,3,0)</f>
        <v>#N/A</v>
      </c>
      <c r="H2583" s="196"/>
      <c r="I2583" s="196"/>
      <c r="J2583" s="422" t="e">
        <f>VLOOKUP(N2583,'BANG THAM CHIEU'!C:E,2,0)</f>
        <v>#N/A</v>
      </c>
      <c r="K2583" s="591"/>
      <c r="L2583" s="594">
        <f t="shared" si="42"/>
        <v>0</v>
      </c>
      <c r="M2583" s="196"/>
      <c r="N2583" s="163"/>
      <c r="O2583" s="531"/>
      <c r="P2583" s="597"/>
      <c r="Q2583" s="423"/>
      <c r="R2583" s="424"/>
      <c r="S2583" s="423"/>
      <c r="T2583" s="425"/>
      <c r="V2583"/>
    </row>
    <row r="2584" spans="1:22" hidden="1" x14ac:dyDescent="0.25">
      <c r="A2584" s="31">
        <v>3848</v>
      </c>
      <c r="B2584" s="33" t="s">
        <v>300</v>
      </c>
      <c r="D2584" s="34" t="s">
        <v>301</v>
      </c>
      <c r="E2584" s="35" t="s">
        <v>10</v>
      </c>
      <c r="G2584" s="372" t="e">
        <f>VLOOKUP(N2584,'BANG THAM CHIEU'!C:E,3,0)</f>
        <v>#N/A</v>
      </c>
      <c r="J2584" s="10" t="e">
        <f>VLOOKUP(N2584,'BANG THAM CHIEU'!C:E,2,0)</f>
        <v>#N/A</v>
      </c>
      <c r="L2584" s="594">
        <f t="shared" si="42"/>
        <v>0</v>
      </c>
      <c r="N2584" s="31"/>
      <c r="Q2584" s="122"/>
      <c r="R2584" s="123"/>
      <c r="T2584" s="396"/>
      <c r="V2584"/>
    </row>
    <row r="2585" spans="1:22" hidden="1" x14ac:dyDescent="0.25">
      <c r="A2585" s="31">
        <v>3848</v>
      </c>
      <c r="B2585" s="33" t="s">
        <v>300</v>
      </c>
      <c r="D2585" s="34" t="s">
        <v>301</v>
      </c>
      <c r="E2585" s="35" t="s">
        <v>10</v>
      </c>
      <c r="G2585" s="372" t="e">
        <f>VLOOKUP(N2585,'BANG THAM CHIEU'!C:E,3,0)</f>
        <v>#N/A</v>
      </c>
      <c r="J2585" s="10" t="e">
        <f>VLOOKUP(N2585,'BANG THAM CHIEU'!C:E,2,0)</f>
        <v>#N/A</v>
      </c>
      <c r="L2585" s="594">
        <f t="shared" si="42"/>
        <v>0</v>
      </c>
      <c r="N2585" s="31"/>
      <c r="Q2585" s="122"/>
      <c r="R2585" s="123"/>
      <c r="T2585" s="396"/>
      <c r="V2585"/>
    </row>
    <row r="2586" spans="1:22" hidden="1" x14ac:dyDescent="0.25">
      <c r="A2586" s="31">
        <v>3848</v>
      </c>
      <c r="B2586" s="33" t="s">
        <v>300</v>
      </c>
      <c r="D2586" s="34" t="s">
        <v>301</v>
      </c>
      <c r="E2586" s="35" t="s">
        <v>10</v>
      </c>
      <c r="G2586" s="372" t="e">
        <f>VLOOKUP(N2586,'BANG THAM CHIEU'!C:E,3,0)</f>
        <v>#N/A</v>
      </c>
      <c r="J2586" s="10" t="e">
        <f>VLOOKUP(N2586,'BANG THAM CHIEU'!C:E,2,0)</f>
        <v>#N/A</v>
      </c>
      <c r="L2586" s="594">
        <f t="shared" si="42"/>
        <v>0</v>
      </c>
      <c r="N2586" s="31"/>
      <c r="Q2586" s="122"/>
      <c r="R2586" s="123"/>
      <c r="T2586" s="396"/>
      <c r="V2586"/>
    </row>
    <row r="2587" spans="1:22" hidden="1" x14ac:dyDescent="0.25">
      <c r="A2587" s="31">
        <v>3848</v>
      </c>
      <c r="B2587" s="33" t="s">
        <v>300</v>
      </c>
      <c r="D2587" s="34" t="s">
        <v>301</v>
      </c>
      <c r="E2587" s="35" t="s">
        <v>10</v>
      </c>
      <c r="G2587" s="372" t="e">
        <f>VLOOKUP(N2587,'BANG THAM CHIEU'!C:E,3,0)</f>
        <v>#N/A</v>
      </c>
      <c r="J2587" s="10" t="e">
        <f>VLOOKUP(N2587,'BANG THAM CHIEU'!C:E,2,0)</f>
        <v>#N/A</v>
      </c>
      <c r="L2587" s="594">
        <f t="shared" si="42"/>
        <v>0</v>
      </c>
      <c r="N2587" s="31"/>
      <c r="Q2587" s="122"/>
      <c r="R2587" s="123"/>
      <c r="T2587" s="396"/>
      <c r="V2587"/>
    </row>
    <row r="2588" spans="1:22" hidden="1" x14ac:dyDescent="0.25">
      <c r="A2588" s="31">
        <v>3848</v>
      </c>
      <c r="B2588" s="33" t="s">
        <v>300</v>
      </c>
      <c r="D2588" s="34" t="s">
        <v>301</v>
      </c>
      <c r="E2588" s="35" t="s">
        <v>10</v>
      </c>
      <c r="G2588" s="372" t="e">
        <f>VLOOKUP(N2588,'BANG THAM CHIEU'!C:E,3,0)</f>
        <v>#N/A</v>
      </c>
      <c r="J2588" s="10" t="e">
        <f>VLOOKUP(N2588,'BANG THAM CHIEU'!C:E,2,0)</f>
        <v>#N/A</v>
      </c>
      <c r="L2588" s="594">
        <f t="shared" si="42"/>
        <v>0</v>
      </c>
      <c r="N2588" s="31"/>
      <c r="Q2588" s="122"/>
      <c r="R2588" s="123"/>
      <c r="T2588" s="396"/>
      <c r="V2588"/>
    </row>
    <row r="2589" spans="1:22" hidden="1" x14ac:dyDescent="0.25">
      <c r="A2589" s="31">
        <v>3848</v>
      </c>
      <c r="B2589" s="33" t="s">
        <v>300</v>
      </c>
      <c r="D2589" s="34" t="s">
        <v>301</v>
      </c>
      <c r="E2589" s="35" t="s">
        <v>10</v>
      </c>
      <c r="G2589" s="372" t="e">
        <f>VLOOKUP(N2589,'BANG THAM CHIEU'!C:E,3,0)</f>
        <v>#N/A</v>
      </c>
      <c r="J2589" s="10" t="e">
        <f>VLOOKUP(N2589,'BANG THAM CHIEU'!C:E,2,0)</f>
        <v>#N/A</v>
      </c>
      <c r="L2589" s="594">
        <f t="shared" si="42"/>
        <v>0</v>
      </c>
      <c r="N2589" s="31"/>
      <c r="Q2589" s="122"/>
      <c r="R2589" s="123"/>
      <c r="T2589" s="396"/>
      <c r="V2589"/>
    </row>
    <row r="2590" spans="1:22" hidden="1" x14ac:dyDescent="0.25">
      <c r="A2590" s="31">
        <v>3848</v>
      </c>
      <c r="B2590" s="33" t="s">
        <v>300</v>
      </c>
      <c r="D2590" s="34" t="s">
        <v>301</v>
      </c>
      <c r="E2590" s="35" t="s">
        <v>10</v>
      </c>
      <c r="G2590" s="372" t="e">
        <f>VLOOKUP(N2590,'BANG THAM CHIEU'!C:E,3,0)</f>
        <v>#N/A</v>
      </c>
      <c r="J2590" s="10" t="e">
        <f>VLOOKUP(N2590,'BANG THAM CHIEU'!C:E,2,0)</f>
        <v>#N/A</v>
      </c>
      <c r="L2590" s="594">
        <f t="shared" si="42"/>
        <v>0</v>
      </c>
      <c r="N2590" s="31"/>
      <c r="Q2590" s="122"/>
      <c r="R2590" s="123"/>
      <c r="T2590" s="396"/>
      <c r="V2590"/>
    </row>
    <row r="2591" spans="1:22" hidden="1" x14ac:dyDescent="0.25">
      <c r="A2591" s="31">
        <v>3848</v>
      </c>
      <c r="B2591" s="33" t="s">
        <v>300</v>
      </c>
      <c r="D2591" s="34" t="s">
        <v>301</v>
      </c>
      <c r="E2591" s="35" t="s">
        <v>10</v>
      </c>
      <c r="G2591" s="372" t="e">
        <f>VLOOKUP(N2591,'BANG THAM CHIEU'!C:E,3,0)</f>
        <v>#N/A</v>
      </c>
      <c r="J2591" s="10" t="e">
        <f>VLOOKUP(N2591,'BANG THAM CHIEU'!C:E,2,0)</f>
        <v>#N/A</v>
      </c>
      <c r="L2591" s="594">
        <f t="shared" si="42"/>
        <v>0</v>
      </c>
      <c r="N2591" s="31"/>
      <c r="Q2591" s="122"/>
      <c r="R2591" s="123"/>
      <c r="T2591" s="396"/>
      <c r="V2591"/>
    </row>
    <row r="2592" spans="1:22" hidden="1" x14ac:dyDescent="0.25">
      <c r="A2592" s="31">
        <v>3848</v>
      </c>
      <c r="B2592" s="33" t="s">
        <v>300</v>
      </c>
      <c r="D2592" s="34" t="s">
        <v>301</v>
      </c>
      <c r="E2592" s="35" t="s">
        <v>10</v>
      </c>
      <c r="G2592" s="372" t="e">
        <f>VLOOKUP(N2592,'BANG THAM CHIEU'!C:E,3,0)</f>
        <v>#N/A</v>
      </c>
      <c r="J2592" s="10" t="e">
        <f>VLOOKUP(N2592,'BANG THAM CHIEU'!C:E,2,0)</f>
        <v>#N/A</v>
      </c>
      <c r="L2592" s="594">
        <f t="shared" si="42"/>
        <v>0</v>
      </c>
      <c r="N2592" s="31"/>
      <c r="Q2592" s="122"/>
      <c r="R2592" s="123"/>
      <c r="T2592" s="396"/>
      <c r="V2592"/>
    </row>
    <row r="2593" spans="1:22" hidden="1" x14ac:dyDescent="0.25">
      <c r="A2593" s="31">
        <v>3848</v>
      </c>
      <c r="B2593" s="33" t="s">
        <v>300</v>
      </c>
      <c r="D2593" s="34" t="s">
        <v>301</v>
      </c>
      <c r="E2593" s="35" t="s">
        <v>10</v>
      </c>
      <c r="G2593" s="372" t="e">
        <f>VLOOKUP(N2593,'BANG THAM CHIEU'!C:E,3,0)</f>
        <v>#N/A</v>
      </c>
      <c r="J2593" s="10" t="e">
        <f>VLOOKUP(N2593,'BANG THAM CHIEU'!C:E,2,0)</f>
        <v>#N/A</v>
      </c>
      <c r="L2593" s="594">
        <f t="shared" si="42"/>
        <v>0</v>
      </c>
      <c r="N2593" s="31"/>
      <c r="Q2593" s="122"/>
      <c r="R2593" s="123"/>
      <c r="T2593" s="396"/>
      <c r="V2593"/>
    </row>
    <row r="2594" spans="1:22" hidden="1" x14ac:dyDescent="0.25">
      <c r="A2594" s="31">
        <v>3848</v>
      </c>
      <c r="B2594" s="33" t="s">
        <v>300</v>
      </c>
      <c r="D2594" s="34" t="s">
        <v>301</v>
      </c>
      <c r="E2594" s="35" t="s">
        <v>10</v>
      </c>
      <c r="G2594" s="372" t="e">
        <f>VLOOKUP(N2594,'BANG THAM CHIEU'!C:E,3,0)</f>
        <v>#N/A</v>
      </c>
      <c r="J2594" s="10" t="e">
        <f>VLOOKUP(N2594,'BANG THAM CHIEU'!C:E,2,0)</f>
        <v>#N/A</v>
      </c>
      <c r="L2594" s="594">
        <f t="shared" si="42"/>
        <v>0</v>
      </c>
      <c r="N2594" s="31"/>
      <c r="Q2594" s="122"/>
      <c r="R2594" s="123"/>
      <c r="T2594" s="396"/>
      <c r="V2594"/>
    </row>
    <row r="2595" spans="1:22" hidden="1" x14ac:dyDescent="0.25">
      <c r="A2595" s="31">
        <v>3848</v>
      </c>
      <c r="B2595" s="33" t="s">
        <v>300</v>
      </c>
      <c r="D2595" s="34" t="s">
        <v>301</v>
      </c>
      <c r="E2595" s="35" t="s">
        <v>10</v>
      </c>
      <c r="G2595" s="372" t="e">
        <f>VLOOKUP(N2595,'BANG THAM CHIEU'!C:E,3,0)</f>
        <v>#N/A</v>
      </c>
      <c r="J2595" s="10" t="e">
        <f>VLOOKUP(N2595,'BANG THAM CHIEU'!C:E,2,0)</f>
        <v>#N/A</v>
      </c>
      <c r="L2595" s="594">
        <f t="shared" si="42"/>
        <v>0</v>
      </c>
      <c r="N2595" s="31"/>
      <c r="Q2595" s="122"/>
      <c r="R2595" s="123"/>
      <c r="T2595" s="396"/>
      <c r="V2595"/>
    </row>
    <row r="2596" spans="1:22" hidden="1" x14ac:dyDescent="0.25">
      <c r="A2596" s="31">
        <v>3848</v>
      </c>
      <c r="B2596" s="33" t="s">
        <v>300</v>
      </c>
      <c r="D2596" s="34" t="s">
        <v>301</v>
      </c>
      <c r="E2596" s="35" t="s">
        <v>10</v>
      </c>
      <c r="G2596" s="372" t="e">
        <f>VLOOKUP(N2596,'BANG THAM CHIEU'!C:E,3,0)</f>
        <v>#N/A</v>
      </c>
      <c r="J2596" s="10" t="e">
        <f>VLOOKUP(N2596,'BANG THAM CHIEU'!C:E,2,0)</f>
        <v>#N/A</v>
      </c>
      <c r="L2596" s="594">
        <f t="shared" si="42"/>
        <v>0</v>
      </c>
      <c r="N2596" s="31"/>
      <c r="Q2596" s="122"/>
      <c r="R2596" s="123"/>
      <c r="T2596" s="396"/>
      <c r="V2596"/>
    </row>
    <row r="2597" spans="1:22" hidden="1" x14ac:dyDescent="0.25">
      <c r="A2597" s="31">
        <v>3848</v>
      </c>
      <c r="B2597" s="33" t="s">
        <v>300</v>
      </c>
      <c r="D2597" s="34" t="s">
        <v>301</v>
      </c>
      <c r="E2597" s="35" t="s">
        <v>10</v>
      </c>
      <c r="G2597" s="372" t="e">
        <f>VLOOKUP(N2597,'BANG THAM CHIEU'!C:E,3,0)</f>
        <v>#N/A</v>
      </c>
      <c r="J2597" s="10" t="e">
        <f>VLOOKUP(N2597,'BANG THAM CHIEU'!C:E,2,0)</f>
        <v>#N/A</v>
      </c>
      <c r="L2597" s="594">
        <f t="shared" si="42"/>
        <v>0</v>
      </c>
      <c r="N2597" s="31"/>
      <c r="Q2597" s="122"/>
      <c r="R2597" s="123"/>
      <c r="T2597" s="396"/>
      <c r="V2597"/>
    </row>
    <row r="2598" spans="1:22" hidden="1" x14ac:dyDescent="0.25">
      <c r="A2598" s="31">
        <v>3848</v>
      </c>
      <c r="B2598" s="33" t="s">
        <v>300</v>
      </c>
      <c r="D2598" s="34" t="s">
        <v>301</v>
      </c>
      <c r="E2598" s="35" t="s">
        <v>10</v>
      </c>
      <c r="G2598" s="372" t="e">
        <f>VLOOKUP(N2598,'BANG THAM CHIEU'!C:E,3,0)</f>
        <v>#N/A</v>
      </c>
      <c r="J2598" s="10" t="e">
        <f>VLOOKUP(N2598,'BANG THAM CHIEU'!C:E,2,0)</f>
        <v>#N/A</v>
      </c>
      <c r="L2598" s="594">
        <f t="shared" si="42"/>
        <v>0</v>
      </c>
      <c r="N2598" s="31"/>
      <c r="Q2598" s="122"/>
      <c r="R2598" s="123"/>
      <c r="T2598" s="396"/>
      <c r="V2598"/>
    </row>
    <row r="2599" spans="1:22" hidden="1" x14ac:dyDescent="0.25">
      <c r="A2599" s="31">
        <v>3848</v>
      </c>
      <c r="B2599" s="33" t="s">
        <v>300</v>
      </c>
      <c r="D2599" s="34" t="s">
        <v>301</v>
      </c>
      <c r="E2599" s="35" t="s">
        <v>10</v>
      </c>
      <c r="G2599" s="372" t="e">
        <f>VLOOKUP(N2599,'BANG THAM CHIEU'!C:E,3,0)</f>
        <v>#N/A</v>
      </c>
      <c r="J2599" s="10" t="e">
        <f>VLOOKUP(N2599,'BANG THAM CHIEU'!C:E,2,0)</f>
        <v>#N/A</v>
      </c>
      <c r="L2599" s="594">
        <f t="shared" si="42"/>
        <v>0</v>
      </c>
      <c r="N2599" s="31"/>
      <c r="Q2599" s="122"/>
      <c r="R2599" s="123"/>
      <c r="T2599" s="396"/>
      <c r="V2599"/>
    </row>
    <row r="2600" spans="1:22" hidden="1" x14ac:dyDescent="0.25">
      <c r="A2600" s="31">
        <v>3848</v>
      </c>
      <c r="B2600" s="33" t="s">
        <v>300</v>
      </c>
      <c r="D2600" s="34" t="s">
        <v>301</v>
      </c>
      <c r="E2600" s="35" t="s">
        <v>10</v>
      </c>
      <c r="G2600" s="372" t="e">
        <f>VLOOKUP(N2600,'BANG THAM CHIEU'!C:E,3,0)</f>
        <v>#N/A</v>
      </c>
      <c r="J2600" s="10" t="e">
        <f>VLOOKUP(N2600,'BANG THAM CHIEU'!C:E,2,0)</f>
        <v>#N/A</v>
      </c>
      <c r="L2600" s="594">
        <f t="shared" si="42"/>
        <v>0</v>
      </c>
      <c r="N2600" s="31"/>
      <c r="Q2600" s="122"/>
      <c r="R2600" s="123"/>
      <c r="T2600" s="396"/>
      <c r="V2600"/>
    </row>
    <row r="2601" spans="1:22" hidden="1" x14ac:dyDescent="0.25">
      <c r="A2601" s="31">
        <v>3848</v>
      </c>
      <c r="B2601" s="33" t="s">
        <v>300</v>
      </c>
      <c r="D2601" s="34" t="s">
        <v>301</v>
      </c>
      <c r="E2601" s="35" t="s">
        <v>10</v>
      </c>
      <c r="G2601" s="372" t="e">
        <f>VLOOKUP(N2601,'BANG THAM CHIEU'!C:E,3,0)</f>
        <v>#N/A</v>
      </c>
      <c r="J2601" s="10" t="e">
        <f>VLOOKUP(N2601,'BANG THAM CHIEU'!C:E,2,0)</f>
        <v>#N/A</v>
      </c>
      <c r="L2601" s="594">
        <f t="shared" si="42"/>
        <v>0</v>
      </c>
      <c r="N2601" s="31"/>
      <c r="Q2601" s="122"/>
      <c r="R2601" s="123"/>
      <c r="T2601" s="396"/>
      <c r="V2601"/>
    </row>
    <row r="2602" spans="1:22" hidden="1" x14ac:dyDescent="0.25">
      <c r="A2602" s="31">
        <v>3848</v>
      </c>
      <c r="B2602" s="33" t="s">
        <v>300</v>
      </c>
      <c r="D2602" s="34" t="s">
        <v>301</v>
      </c>
      <c r="E2602" s="35" t="s">
        <v>10</v>
      </c>
      <c r="G2602" s="372" t="e">
        <f>VLOOKUP(N2602,'BANG THAM CHIEU'!C:E,3,0)</f>
        <v>#N/A</v>
      </c>
      <c r="J2602" s="10" t="e">
        <f>VLOOKUP(N2602,'BANG THAM CHIEU'!C:E,2,0)</f>
        <v>#N/A</v>
      </c>
      <c r="L2602" s="594">
        <f t="shared" si="42"/>
        <v>0</v>
      </c>
      <c r="N2602" s="31"/>
      <c r="Q2602" s="122"/>
      <c r="R2602" s="123"/>
      <c r="T2602" s="396"/>
      <c r="V2602"/>
    </row>
    <row r="2603" spans="1:22" hidden="1" x14ac:dyDescent="0.25">
      <c r="A2603" s="31">
        <v>3848</v>
      </c>
      <c r="B2603" s="33" t="s">
        <v>300</v>
      </c>
      <c r="D2603" s="34" t="s">
        <v>301</v>
      </c>
      <c r="E2603" s="35" t="s">
        <v>10</v>
      </c>
      <c r="G2603" s="372" t="e">
        <f>VLOOKUP(N2603,'BANG THAM CHIEU'!C:E,3,0)</f>
        <v>#N/A</v>
      </c>
      <c r="J2603" s="10" t="e">
        <f>VLOOKUP(N2603,'BANG THAM CHIEU'!C:E,2,0)</f>
        <v>#N/A</v>
      </c>
      <c r="L2603" s="594">
        <f t="shared" si="42"/>
        <v>0</v>
      </c>
      <c r="N2603" s="31"/>
      <c r="Q2603" s="122"/>
      <c r="R2603" s="123"/>
      <c r="T2603" s="396"/>
      <c r="V2603"/>
    </row>
    <row r="2604" spans="1:22" hidden="1" x14ac:dyDescent="0.25">
      <c r="A2604" s="31">
        <v>3848</v>
      </c>
      <c r="B2604" s="33" t="s">
        <v>300</v>
      </c>
      <c r="D2604" s="34" t="s">
        <v>301</v>
      </c>
      <c r="E2604" s="35" t="s">
        <v>10</v>
      </c>
      <c r="G2604" s="372" t="e">
        <f>VLOOKUP(N2604,'BANG THAM CHIEU'!C:E,3,0)</f>
        <v>#N/A</v>
      </c>
      <c r="J2604" s="10" t="e">
        <f>VLOOKUP(N2604,'BANG THAM CHIEU'!C:E,2,0)</f>
        <v>#N/A</v>
      </c>
      <c r="L2604" s="594">
        <f t="shared" ref="L2604:L2667" si="43">K2604/23206</f>
        <v>0</v>
      </c>
      <c r="N2604" s="31"/>
      <c r="Q2604" s="122"/>
      <c r="R2604" s="123"/>
      <c r="T2604" s="396"/>
      <c r="V2604"/>
    </row>
    <row r="2605" spans="1:22" hidden="1" x14ac:dyDescent="0.25">
      <c r="A2605" s="31">
        <v>3848</v>
      </c>
      <c r="B2605" s="33" t="s">
        <v>300</v>
      </c>
      <c r="D2605" s="34" t="s">
        <v>301</v>
      </c>
      <c r="E2605" s="35" t="s">
        <v>10</v>
      </c>
      <c r="G2605" s="372" t="e">
        <f>VLOOKUP(N2605,'BANG THAM CHIEU'!C:E,3,0)</f>
        <v>#N/A</v>
      </c>
      <c r="J2605" s="10" t="e">
        <f>VLOOKUP(N2605,'BANG THAM CHIEU'!C:E,2,0)</f>
        <v>#N/A</v>
      </c>
      <c r="L2605" s="594">
        <f t="shared" si="43"/>
        <v>0</v>
      </c>
      <c r="N2605" s="31"/>
      <c r="Q2605" s="122"/>
      <c r="R2605" s="123"/>
      <c r="T2605" s="396"/>
      <c r="V2605"/>
    </row>
    <row r="2606" spans="1:22" hidden="1" x14ac:dyDescent="0.25">
      <c r="A2606" s="31">
        <v>3848</v>
      </c>
      <c r="B2606" s="33" t="s">
        <v>300</v>
      </c>
      <c r="D2606" s="34" t="s">
        <v>301</v>
      </c>
      <c r="E2606" s="35" t="s">
        <v>10</v>
      </c>
      <c r="G2606" s="372" t="e">
        <f>VLOOKUP(N2606,'BANG THAM CHIEU'!C:E,3,0)</f>
        <v>#N/A</v>
      </c>
      <c r="J2606" s="10" t="e">
        <f>VLOOKUP(N2606,'BANG THAM CHIEU'!C:E,2,0)</f>
        <v>#N/A</v>
      </c>
      <c r="L2606" s="594">
        <f t="shared" si="43"/>
        <v>0</v>
      </c>
      <c r="N2606" s="31"/>
      <c r="Q2606" s="122"/>
      <c r="R2606" s="123"/>
      <c r="T2606" s="396"/>
      <c r="V2606"/>
    </row>
    <row r="2607" spans="1:22" hidden="1" x14ac:dyDescent="0.25">
      <c r="A2607" s="31">
        <v>3848</v>
      </c>
      <c r="B2607" s="33" t="s">
        <v>300</v>
      </c>
      <c r="D2607" s="34" t="s">
        <v>301</v>
      </c>
      <c r="E2607" s="35" t="s">
        <v>10</v>
      </c>
      <c r="G2607" s="372" t="e">
        <f>VLOOKUP(N2607,'BANG THAM CHIEU'!C:E,3,0)</f>
        <v>#N/A</v>
      </c>
      <c r="J2607" s="10" t="e">
        <f>VLOOKUP(N2607,'BANG THAM CHIEU'!C:E,2,0)</f>
        <v>#N/A</v>
      </c>
      <c r="L2607" s="594">
        <f t="shared" si="43"/>
        <v>0</v>
      </c>
      <c r="N2607" s="31"/>
      <c r="Q2607" s="122"/>
      <c r="R2607" s="123"/>
      <c r="T2607" s="396"/>
      <c r="V2607"/>
    </row>
    <row r="2608" spans="1:22" hidden="1" x14ac:dyDescent="0.25">
      <c r="A2608" s="31">
        <v>3848</v>
      </c>
      <c r="B2608" s="33" t="s">
        <v>300</v>
      </c>
      <c r="D2608" s="34" t="s">
        <v>301</v>
      </c>
      <c r="E2608" s="35" t="s">
        <v>10</v>
      </c>
      <c r="G2608" s="372" t="e">
        <f>VLOOKUP(N2608,'BANG THAM CHIEU'!C:E,3,0)</f>
        <v>#N/A</v>
      </c>
      <c r="J2608" s="10" t="e">
        <f>VLOOKUP(N2608,'BANG THAM CHIEU'!C:E,2,0)</f>
        <v>#N/A</v>
      </c>
      <c r="L2608" s="594">
        <f t="shared" si="43"/>
        <v>0</v>
      </c>
      <c r="N2608" s="31"/>
      <c r="Q2608" s="122"/>
      <c r="R2608" s="123"/>
      <c r="T2608" s="396"/>
      <c r="V2608"/>
    </row>
    <row r="2609" spans="1:22" hidden="1" x14ac:dyDescent="0.25">
      <c r="A2609" s="31">
        <v>3848</v>
      </c>
      <c r="B2609" s="33" t="s">
        <v>300</v>
      </c>
      <c r="D2609" s="34" t="s">
        <v>301</v>
      </c>
      <c r="E2609" s="35" t="s">
        <v>10</v>
      </c>
      <c r="G2609" s="372" t="e">
        <f>VLOOKUP(N2609,'BANG THAM CHIEU'!C:E,3,0)</f>
        <v>#N/A</v>
      </c>
      <c r="J2609" s="10" t="e">
        <f>VLOOKUP(N2609,'BANG THAM CHIEU'!C:E,2,0)</f>
        <v>#N/A</v>
      </c>
      <c r="L2609" s="594">
        <f t="shared" si="43"/>
        <v>0</v>
      </c>
      <c r="N2609" s="31"/>
      <c r="Q2609" s="122"/>
      <c r="R2609" s="123"/>
      <c r="T2609" s="396"/>
      <c r="V2609"/>
    </row>
    <row r="2610" spans="1:22" hidden="1" x14ac:dyDescent="0.25">
      <c r="A2610" s="31">
        <v>3848</v>
      </c>
      <c r="B2610" s="33" t="s">
        <v>300</v>
      </c>
      <c r="D2610" s="34" t="s">
        <v>301</v>
      </c>
      <c r="E2610" s="35" t="s">
        <v>10</v>
      </c>
      <c r="G2610" s="372" t="e">
        <f>VLOOKUP(N2610,'BANG THAM CHIEU'!C:E,3,0)</f>
        <v>#N/A</v>
      </c>
      <c r="J2610" s="10" t="e">
        <f>VLOOKUP(N2610,'BANG THAM CHIEU'!C:E,2,0)</f>
        <v>#N/A</v>
      </c>
      <c r="L2610" s="594">
        <f t="shared" si="43"/>
        <v>0</v>
      </c>
      <c r="N2610" s="31"/>
      <c r="Q2610" s="122"/>
      <c r="R2610" s="123"/>
      <c r="T2610" s="396"/>
      <c r="V2610"/>
    </row>
    <row r="2611" spans="1:22" hidden="1" x14ac:dyDescent="0.25">
      <c r="A2611" s="31">
        <v>3848</v>
      </c>
      <c r="B2611" s="33" t="s">
        <v>300</v>
      </c>
      <c r="D2611" s="34" t="s">
        <v>301</v>
      </c>
      <c r="E2611" s="35" t="s">
        <v>10</v>
      </c>
      <c r="G2611" s="372" t="e">
        <f>VLOOKUP(N2611,'BANG THAM CHIEU'!C:E,3,0)</f>
        <v>#N/A</v>
      </c>
      <c r="J2611" s="10" t="e">
        <f>VLOOKUP(N2611,'BANG THAM CHIEU'!C:E,2,0)</f>
        <v>#N/A</v>
      </c>
      <c r="L2611" s="594">
        <f t="shared" si="43"/>
        <v>0</v>
      </c>
      <c r="N2611" s="31"/>
      <c r="Q2611" s="122"/>
      <c r="R2611" s="123"/>
      <c r="T2611" s="396"/>
      <c r="V2611"/>
    </row>
    <row r="2612" spans="1:22" hidden="1" x14ac:dyDescent="0.25">
      <c r="A2612" s="31">
        <v>3848</v>
      </c>
      <c r="B2612" s="33" t="s">
        <v>300</v>
      </c>
      <c r="D2612" s="34" t="s">
        <v>301</v>
      </c>
      <c r="E2612" s="35" t="s">
        <v>10</v>
      </c>
      <c r="G2612" s="372" t="e">
        <f>VLOOKUP(N2612,'BANG THAM CHIEU'!C:E,3,0)</f>
        <v>#N/A</v>
      </c>
      <c r="J2612" s="10" t="e">
        <f>VLOOKUP(N2612,'BANG THAM CHIEU'!C:E,2,0)</f>
        <v>#N/A</v>
      </c>
      <c r="L2612" s="594">
        <f t="shared" si="43"/>
        <v>0</v>
      </c>
      <c r="N2612" s="31"/>
      <c r="Q2612" s="122"/>
      <c r="R2612" s="123"/>
      <c r="T2612" s="396"/>
      <c r="V2612"/>
    </row>
    <row r="2613" spans="1:22" hidden="1" x14ac:dyDescent="0.25">
      <c r="A2613" s="31">
        <v>3848</v>
      </c>
      <c r="B2613" s="33" t="s">
        <v>300</v>
      </c>
      <c r="D2613" s="34" t="s">
        <v>301</v>
      </c>
      <c r="E2613" s="35" t="s">
        <v>10</v>
      </c>
      <c r="G2613" s="372" t="e">
        <f>VLOOKUP(N2613,'BANG THAM CHIEU'!C:E,3,0)</f>
        <v>#N/A</v>
      </c>
      <c r="J2613" s="10" t="e">
        <f>VLOOKUP(N2613,'BANG THAM CHIEU'!C:E,2,0)</f>
        <v>#N/A</v>
      </c>
      <c r="L2613" s="594">
        <f t="shared" si="43"/>
        <v>0</v>
      </c>
      <c r="N2613" s="31"/>
      <c r="Q2613" s="122"/>
      <c r="R2613" s="123"/>
      <c r="T2613" s="396"/>
      <c r="V2613"/>
    </row>
    <row r="2614" spans="1:22" hidden="1" x14ac:dyDescent="0.25">
      <c r="A2614" s="31">
        <v>3848</v>
      </c>
      <c r="B2614" s="33" t="s">
        <v>300</v>
      </c>
      <c r="D2614" s="34" t="s">
        <v>301</v>
      </c>
      <c r="E2614" s="35" t="s">
        <v>10</v>
      </c>
      <c r="G2614" s="372" t="e">
        <f>VLOOKUP(N2614,'BANG THAM CHIEU'!C:E,3,0)</f>
        <v>#N/A</v>
      </c>
      <c r="J2614" s="10" t="e">
        <f>VLOOKUP(N2614,'BANG THAM CHIEU'!C:E,2,0)</f>
        <v>#N/A</v>
      </c>
      <c r="L2614" s="594">
        <f t="shared" si="43"/>
        <v>0</v>
      </c>
      <c r="N2614" s="31"/>
      <c r="Q2614" s="122"/>
      <c r="R2614" s="123"/>
      <c r="T2614" s="396"/>
      <c r="V2614"/>
    </row>
    <row r="2615" spans="1:22" ht="14.25" hidden="1" customHeight="1" x14ac:dyDescent="0.25">
      <c r="A2615" s="31">
        <v>3848</v>
      </c>
      <c r="B2615" s="33" t="s">
        <v>300</v>
      </c>
      <c r="D2615" s="34" t="s">
        <v>301</v>
      </c>
      <c r="E2615" s="35" t="s">
        <v>10</v>
      </c>
      <c r="G2615" s="372" t="e">
        <f>VLOOKUP(N2615,'BANG THAM CHIEU'!C:E,3,0)</f>
        <v>#N/A</v>
      </c>
      <c r="J2615" s="10" t="e">
        <f>VLOOKUP(N2615,'BANG THAM CHIEU'!C:E,2,0)</f>
        <v>#N/A</v>
      </c>
      <c r="L2615" s="594">
        <f t="shared" si="43"/>
        <v>0</v>
      </c>
      <c r="N2615" s="31"/>
      <c r="Q2615" s="122"/>
      <c r="R2615" s="123"/>
      <c r="T2615" s="396"/>
      <c r="V2615"/>
    </row>
    <row r="2616" spans="1:22" hidden="1" x14ac:dyDescent="0.25">
      <c r="A2616" s="31">
        <v>3848</v>
      </c>
      <c r="B2616" s="33" t="s">
        <v>300</v>
      </c>
      <c r="D2616" s="34" t="s">
        <v>301</v>
      </c>
      <c r="E2616" s="35" t="s">
        <v>10</v>
      </c>
      <c r="G2616" s="372" t="e">
        <f>VLOOKUP(N2616,'BANG THAM CHIEU'!C:E,3,0)</f>
        <v>#N/A</v>
      </c>
      <c r="J2616" s="10" t="e">
        <f>VLOOKUP(N2616,'BANG THAM CHIEU'!C:E,2,0)</f>
        <v>#N/A</v>
      </c>
      <c r="L2616" s="594">
        <f t="shared" si="43"/>
        <v>0</v>
      </c>
      <c r="N2616" s="31"/>
      <c r="Q2616" s="122"/>
      <c r="R2616" s="123"/>
      <c r="T2616" s="396"/>
      <c r="V2616"/>
    </row>
    <row r="2617" spans="1:22" hidden="1" x14ac:dyDescent="0.25">
      <c r="A2617" s="31">
        <v>3848</v>
      </c>
      <c r="B2617" s="33" t="s">
        <v>300</v>
      </c>
      <c r="D2617" s="34" t="s">
        <v>301</v>
      </c>
      <c r="E2617" s="35" t="s">
        <v>10</v>
      </c>
      <c r="G2617" s="372" t="e">
        <f>VLOOKUP(N2617,'BANG THAM CHIEU'!C:E,3,0)</f>
        <v>#N/A</v>
      </c>
      <c r="J2617" s="10" t="e">
        <f>VLOOKUP(N2617,'BANG THAM CHIEU'!C:E,2,0)</f>
        <v>#N/A</v>
      </c>
      <c r="L2617" s="594">
        <f t="shared" si="43"/>
        <v>0</v>
      </c>
      <c r="N2617" s="31"/>
      <c r="Q2617" s="122"/>
      <c r="R2617" s="123"/>
      <c r="T2617" s="396"/>
      <c r="V2617"/>
    </row>
    <row r="2618" spans="1:22" hidden="1" x14ac:dyDescent="0.25">
      <c r="A2618" s="31">
        <v>3848</v>
      </c>
      <c r="B2618" s="33" t="s">
        <v>300</v>
      </c>
      <c r="D2618" s="34" t="s">
        <v>301</v>
      </c>
      <c r="E2618" s="35" t="s">
        <v>10</v>
      </c>
      <c r="G2618" s="372" t="e">
        <f>VLOOKUP(N2618,'BANG THAM CHIEU'!C:E,3,0)</f>
        <v>#N/A</v>
      </c>
      <c r="J2618" s="10" t="e">
        <f>VLOOKUP(N2618,'BANG THAM CHIEU'!C:E,2,0)</f>
        <v>#N/A</v>
      </c>
      <c r="L2618" s="594">
        <f t="shared" si="43"/>
        <v>0</v>
      </c>
      <c r="N2618" s="31"/>
      <c r="Q2618" s="122"/>
      <c r="R2618" s="123"/>
      <c r="T2618" s="396"/>
      <c r="V2618"/>
    </row>
    <row r="2619" spans="1:22" hidden="1" x14ac:dyDescent="0.25">
      <c r="A2619" s="31">
        <v>3848</v>
      </c>
      <c r="B2619" s="33" t="s">
        <v>300</v>
      </c>
      <c r="D2619" s="34" t="s">
        <v>301</v>
      </c>
      <c r="E2619" s="35" t="s">
        <v>10</v>
      </c>
      <c r="G2619" s="372" t="e">
        <f>VLOOKUP(N2619,'BANG THAM CHIEU'!C:E,3,0)</f>
        <v>#N/A</v>
      </c>
      <c r="J2619" s="10" t="e">
        <f>VLOOKUP(N2619,'BANG THAM CHIEU'!C:E,2,0)</f>
        <v>#N/A</v>
      </c>
      <c r="L2619" s="594">
        <f t="shared" si="43"/>
        <v>0</v>
      </c>
      <c r="N2619" s="31"/>
      <c r="Q2619" s="122"/>
      <c r="R2619" s="123"/>
      <c r="T2619" s="396"/>
      <c r="V2619"/>
    </row>
    <row r="2620" spans="1:22" hidden="1" x14ac:dyDescent="0.25">
      <c r="A2620" s="31">
        <v>3848</v>
      </c>
      <c r="B2620" s="33" t="s">
        <v>300</v>
      </c>
      <c r="D2620" s="34" t="s">
        <v>301</v>
      </c>
      <c r="E2620" s="35" t="s">
        <v>10</v>
      </c>
      <c r="G2620" s="372" t="e">
        <f>VLOOKUP(N2620,'BANG THAM CHIEU'!C:E,3,0)</f>
        <v>#N/A</v>
      </c>
      <c r="J2620" s="10" t="e">
        <f>VLOOKUP(N2620,'BANG THAM CHIEU'!C:E,2,0)</f>
        <v>#N/A</v>
      </c>
      <c r="L2620" s="594">
        <f t="shared" si="43"/>
        <v>0</v>
      </c>
      <c r="N2620" s="31"/>
      <c r="Q2620" s="122"/>
      <c r="R2620" s="123"/>
      <c r="T2620" s="396"/>
      <c r="V2620"/>
    </row>
    <row r="2621" spans="1:22" hidden="1" x14ac:dyDescent="0.25">
      <c r="A2621" s="31">
        <v>3848</v>
      </c>
      <c r="B2621" s="33" t="s">
        <v>300</v>
      </c>
      <c r="D2621" s="34" t="s">
        <v>301</v>
      </c>
      <c r="E2621" s="35" t="s">
        <v>10</v>
      </c>
      <c r="G2621" s="372" t="e">
        <f>VLOOKUP(N2621,'BANG THAM CHIEU'!C:E,3,0)</f>
        <v>#N/A</v>
      </c>
      <c r="J2621" s="10" t="e">
        <f>VLOOKUP(N2621,'BANG THAM CHIEU'!C:E,2,0)</f>
        <v>#N/A</v>
      </c>
      <c r="L2621" s="594">
        <f t="shared" si="43"/>
        <v>0</v>
      </c>
      <c r="N2621" s="31"/>
      <c r="Q2621" s="122"/>
      <c r="R2621" s="123"/>
      <c r="T2621" s="396"/>
      <c r="V2621"/>
    </row>
    <row r="2622" spans="1:22" hidden="1" x14ac:dyDescent="0.25">
      <c r="A2622" s="31">
        <v>3848</v>
      </c>
      <c r="B2622" s="33" t="s">
        <v>300</v>
      </c>
      <c r="D2622" s="34" t="s">
        <v>301</v>
      </c>
      <c r="E2622" s="35" t="s">
        <v>10</v>
      </c>
      <c r="G2622" s="372" t="e">
        <f>VLOOKUP(N2622,'BANG THAM CHIEU'!C:E,3,0)</f>
        <v>#N/A</v>
      </c>
      <c r="J2622" s="10" t="e">
        <f>VLOOKUP(N2622,'BANG THAM CHIEU'!C:E,2,0)</f>
        <v>#N/A</v>
      </c>
      <c r="L2622" s="594">
        <f t="shared" si="43"/>
        <v>0</v>
      </c>
      <c r="N2622" s="31"/>
      <c r="Q2622" s="122"/>
      <c r="R2622" s="123"/>
      <c r="T2622" s="396"/>
      <c r="V2622"/>
    </row>
    <row r="2623" spans="1:22" hidden="1" x14ac:dyDescent="0.25">
      <c r="A2623" s="31">
        <v>3848</v>
      </c>
      <c r="B2623" s="33" t="s">
        <v>300</v>
      </c>
      <c r="D2623" s="34" t="s">
        <v>301</v>
      </c>
      <c r="E2623" s="35" t="s">
        <v>10</v>
      </c>
      <c r="G2623" s="372" t="e">
        <f>VLOOKUP(N2623,'BANG THAM CHIEU'!C:E,3,0)</f>
        <v>#N/A</v>
      </c>
      <c r="J2623" s="10" t="e">
        <f>VLOOKUP(N2623,'BANG THAM CHIEU'!C:E,2,0)</f>
        <v>#N/A</v>
      </c>
      <c r="L2623" s="594">
        <f t="shared" si="43"/>
        <v>0</v>
      </c>
      <c r="N2623" s="31"/>
      <c r="Q2623" s="122"/>
      <c r="R2623" s="123"/>
      <c r="T2623" s="396"/>
      <c r="V2623"/>
    </row>
    <row r="2624" spans="1:22" hidden="1" x14ac:dyDescent="0.25">
      <c r="A2624" s="31">
        <v>3848</v>
      </c>
      <c r="B2624" s="33" t="s">
        <v>300</v>
      </c>
      <c r="D2624" s="34" t="s">
        <v>301</v>
      </c>
      <c r="E2624" s="35" t="s">
        <v>10</v>
      </c>
      <c r="G2624" s="372" t="e">
        <f>VLOOKUP(N2624,'BANG THAM CHIEU'!C:E,3,0)</f>
        <v>#N/A</v>
      </c>
      <c r="J2624" s="10" t="e">
        <f>VLOOKUP(N2624,'BANG THAM CHIEU'!C:E,2,0)</f>
        <v>#N/A</v>
      </c>
      <c r="L2624" s="594">
        <f t="shared" si="43"/>
        <v>0</v>
      </c>
      <c r="N2624" s="31"/>
      <c r="Q2624" s="122"/>
      <c r="R2624" s="123"/>
      <c r="T2624" s="396"/>
      <c r="V2624"/>
    </row>
    <row r="2625" spans="1:22" hidden="1" x14ac:dyDescent="0.25">
      <c r="A2625" s="31">
        <v>3848</v>
      </c>
      <c r="B2625" s="33" t="s">
        <v>300</v>
      </c>
      <c r="D2625" s="34" t="s">
        <v>301</v>
      </c>
      <c r="E2625" s="35" t="s">
        <v>10</v>
      </c>
      <c r="G2625" s="372" t="e">
        <f>VLOOKUP(N2625,'BANG THAM CHIEU'!C:E,3,0)</f>
        <v>#N/A</v>
      </c>
      <c r="J2625" s="10" t="e">
        <f>VLOOKUP(N2625,'BANG THAM CHIEU'!C:E,2,0)</f>
        <v>#N/A</v>
      </c>
      <c r="L2625" s="594">
        <f t="shared" si="43"/>
        <v>0</v>
      </c>
      <c r="N2625" s="31"/>
      <c r="Q2625" s="122"/>
      <c r="R2625" s="123"/>
      <c r="T2625" s="396"/>
      <c r="V2625"/>
    </row>
    <row r="2626" spans="1:22" hidden="1" x14ac:dyDescent="0.25">
      <c r="A2626" s="31">
        <v>3848</v>
      </c>
      <c r="B2626" s="33" t="s">
        <v>300</v>
      </c>
      <c r="D2626" s="34" t="s">
        <v>301</v>
      </c>
      <c r="E2626" s="35" t="s">
        <v>10</v>
      </c>
      <c r="G2626" s="372" t="e">
        <f>VLOOKUP(N2626,'BANG THAM CHIEU'!C:E,3,0)</f>
        <v>#N/A</v>
      </c>
      <c r="J2626" s="10" t="e">
        <f>VLOOKUP(N2626,'BANG THAM CHIEU'!C:E,2,0)</f>
        <v>#N/A</v>
      </c>
      <c r="L2626" s="594">
        <f t="shared" si="43"/>
        <v>0</v>
      </c>
      <c r="N2626" s="31"/>
      <c r="Q2626" s="122"/>
      <c r="R2626" s="123"/>
      <c r="T2626" s="396"/>
      <c r="V2626"/>
    </row>
    <row r="2627" spans="1:22" hidden="1" x14ac:dyDescent="0.25">
      <c r="A2627" s="31">
        <v>3848</v>
      </c>
      <c r="B2627" s="33" t="s">
        <v>300</v>
      </c>
      <c r="D2627" s="34" t="s">
        <v>301</v>
      </c>
      <c r="E2627" s="35" t="s">
        <v>10</v>
      </c>
      <c r="G2627" s="399" t="e">
        <f>VLOOKUP(N2627,'BANG THAM CHIEU'!C:E,3,0)</f>
        <v>#N/A</v>
      </c>
      <c r="J2627" s="10" t="e">
        <f>VLOOKUP(N2627,'BANG THAM CHIEU'!C:E,2,0)</f>
        <v>#N/A</v>
      </c>
      <c r="L2627" s="594">
        <f t="shared" si="43"/>
        <v>0</v>
      </c>
      <c r="N2627" s="31"/>
      <c r="Q2627" s="122"/>
      <c r="R2627" s="123"/>
      <c r="T2627" s="396"/>
      <c r="V2627"/>
    </row>
    <row r="2628" spans="1:22" hidden="1" x14ac:dyDescent="0.25">
      <c r="A2628" s="31">
        <v>3848</v>
      </c>
      <c r="B2628" s="33" t="s">
        <v>300</v>
      </c>
      <c r="D2628" s="34" t="s">
        <v>301</v>
      </c>
      <c r="E2628" s="35" t="s">
        <v>10</v>
      </c>
      <c r="G2628" s="399" t="e">
        <f>VLOOKUP(N2628,'BANG THAM CHIEU'!C:E,3,0)</f>
        <v>#N/A</v>
      </c>
      <c r="J2628" s="10" t="e">
        <f>VLOOKUP(N2628,'BANG THAM CHIEU'!C:E,2,0)</f>
        <v>#N/A</v>
      </c>
      <c r="L2628" s="594">
        <f t="shared" si="43"/>
        <v>0</v>
      </c>
      <c r="N2628" s="33"/>
      <c r="Q2628" s="122"/>
      <c r="R2628" s="123"/>
      <c r="T2628" s="396"/>
      <c r="V2628"/>
    </row>
    <row r="2629" spans="1:22" ht="15.75" hidden="1" x14ac:dyDescent="0.25">
      <c r="A2629" s="31">
        <v>3848</v>
      </c>
      <c r="B2629" s="33" t="s">
        <v>300</v>
      </c>
      <c r="D2629" s="34" t="s">
        <v>301</v>
      </c>
      <c r="E2629" s="35" t="s">
        <v>10</v>
      </c>
      <c r="G2629" s="399" t="e">
        <f>VLOOKUP(N2629,'BANG THAM CHIEU'!C:E,3,0)</f>
        <v>#N/A</v>
      </c>
      <c r="J2629" s="10" t="e">
        <f>VLOOKUP(N2629,'BANG THAM CHIEU'!C:E,2,0)</f>
        <v>#N/A</v>
      </c>
      <c r="L2629" s="594">
        <f t="shared" si="43"/>
        <v>0</v>
      </c>
      <c r="N2629" s="157"/>
      <c r="Q2629" s="122"/>
      <c r="R2629" s="123"/>
      <c r="T2629" s="396"/>
      <c r="V2629"/>
    </row>
    <row r="2630" spans="1:22" ht="15.75" hidden="1" x14ac:dyDescent="0.25">
      <c r="A2630" s="31">
        <v>3848</v>
      </c>
      <c r="B2630" s="33" t="s">
        <v>300</v>
      </c>
      <c r="D2630" s="34" t="s">
        <v>301</v>
      </c>
      <c r="E2630" s="35" t="s">
        <v>10</v>
      </c>
      <c r="G2630" s="399" t="e">
        <f>VLOOKUP(N2630,'BANG THAM CHIEU'!C:E,3,0)</f>
        <v>#N/A</v>
      </c>
      <c r="J2630" s="10" t="e">
        <f>VLOOKUP(N2630,'BANG THAM CHIEU'!C:E,2,0)</f>
        <v>#N/A</v>
      </c>
      <c r="L2630" s="594">
        <f t="shared" si="43"/>
        <v>0</v>
      </c>
      <c r="N2630" s="157"/>
      <c r="Q2630" s="122"/>
      <c r="R2630" s="123"/>
      <c r="T2630" s="396"/>
      <c r="V2630"/>
    </row>
    <row r="2631" spans="1:22" hidden="1" x14ac:dyDescent="0.25">
      <c r="A2631" s="31">
        <v>3848</v>
      </c>
      <c r="B2631" s="33" t="s">
        <v>300</v>
      </c>
      <c r="D2631" s="34" t="s">
        <v>301</v>
      </c>
      <c r="E2631" s="35" t="s">
        <v>10</v>
      </c>
      <c r="G2631" s="399" t="e">
        <f>VLOOKUP(N2631,'BANG THAM CHIEU'!C:E,3,0)</f>
        <v>#N/A</v>
      </c>
      <c r="J2631" s="10" t="e">
        <f>VLOOKUP(N2631,'BANG THAM CHIEU'!C:E,2,0)</f>
        <v>#N/A</v>
      </c>
      <c r="L2631" s="594">
        <f t="shared" si="43"/>
        <v>0</v>
      </c>
      <c r="N2631" s="11"/>
      <c r="Q2631" s="122"/>
      <c r="R2631" s="123"/>
      <c r="T2631" s="396"/>
      <c r="V2631"/>
    </row>
    <row r="2632" spans="1:22" hidden="1" x14ac:dyDescent="0.25">
      <c r="A2632" s="31">
        <v>3848</v>
      </c>
      <c r="B2632" s="33" t="s">
        <v>300</v>
      </c>
      <c r="D2632" s="34" t="s">
        <v>301</v>
      </c>
      <c r="E2632" s="35" t="s">
        <v>10</v>
      </c>
      <c r="G2632" s="399" t="e">
        <f>VLOOKUP(N2632,'BANG THAM CHIEU'!C:E,3,0)</f>
        <v>#N/A</v>
      </c>
      <c r="J2632" s="10" t="e">
        <f>VLOOKUP(N2632,'BANG THAM CHIEU'!C:E,2,0)</f>
        <v>#N/A</v>
      </c>
      <c r="L2632" s="594">
        <f t="shared" si="43"/>
        <v>0</v>
      </c>
      <c r="N2632" s="31"/>
      <c r="Q2632" s="122"/>
      <c r="R2632" s="123"/>
      <c r="T2632" s="396"/>
      <c r="V2632"/>
    </row>
    <row r="2633" spans="1:22" hidden="1" x14ac:dyDescent="0.25">
      <c r="A2633" s="31">
        <v>3848</v>
      </c>
      <c r="B2633" s="33" t="s">
        <v>300</v>
      </c>
      <c r="D2633" s="34" t="s">
        <v>301</v>
      </c>
      <c r="E2633" s="35" t="s">
        <v>10</v>
      </c>
      <c r="G2633" s="399" t="e">
        <f>VLOOKUP(N2633,'BANG THAM CHIEU'!C:E,3,0)</f>
        <v>#N/A</v>
      </c>
      <c r="J2633" s="10" t="e">
        <f>VLOOKUP(N2633,'BANG THAM CHIEU'!C:E,2,0)</f>
        <v>#N/A</v>
      </c>
      <c r="L2633" s="594">
        <f t="shared" si="43"/>
        <v>0</v>
      </c>
      <c r="N2633" s="31"/>
      <c r="Q2633" s="122"/>
      <c r="R2633" s="123"/>
      <c r="T2633" s="396"/>
      <c r="V2633"/>
    </row>
    <row r="2634" spans="1:22" hidden="1" x14ac:dyDescent="0.25">
      <c r="A2634" s="31">
        <v>3848</v>
      </c>
      <c r="B2634" s="33" t="s">
        <v>300</v>
      </c>
      <c r="D2634" s="34" t="s">
        <v>301</v>
      </c>
      <c r="E2634" s="35" t="s">
        <v>10</v>
      </c>
      <c r="G2634" s="399" t="e">
        <f>VLOOKUP(N2634,'BANG THAM CHIEU'!C:E,3,0)</f>
        <v>#N/A</v>
      </c>
      <c r="J2634" s="10" t="e">
        <f>VLOOKUP(N2634,'BANG THAM CHIEU'!C:E,2,0)</f>
        <v>#N/A</v>
      </c>
      <c r="L2634" s="594">
        <f t="shared" si="43"/>
        <v>0</v>
      </c>
      <c r="N2634" s="33"/>
      <c r="Q2634" s="122"/>
      <c r="R2634" s="123"/>
      <c r="T2634" s="396"/>
      <c r="V2634"/>
    </row>
    <row r="2635" spans="1:22" ht="15.75" hidden="1" x14ac:dyDescent="0.25">
      <c r="A2635" s="31">
        <v>3848</v>
      </c>
      <c r="B2635" s="33" t="s">
        <v>300</v>
      </c>
      <c r="D2635" s="34" t="s">
        <v>301</v>
      </c>
      <c r="E2635" s="35" t="s">
        <v>10</v>
      </c>
      <c r="G2635" s="399" t="e">
        <f>VLOOKUP(N2635,'BANG THAM CHIEU'!C:E,3,0)</f>
        <v>#N/A</v>
      </c>
      <c r="J2635" s="10" t="e">
        <f>VLOOKUP(N2635,'BANG THAM CHIEU'!C:E,2,0)</f>
        <v>#N/A</v>
      </c>
      <c r="L2635" s="594">
        <f t="shared" si="43"/>
        <v>0</v>
      </c>
      <c r="N2635" s="157"/>
      <c r="Q2635" s="122"/>
      <c r="R2635" s="123"/>
      <c r="T2635" s="396"/>
      <c r="V2635"/>
    </row>
    <row r="2636" spans="1:22" hidden="1" x14ac:dyDescent="0.25">
      <c r="A2636" s="31">
        <v>3848</v>
      </c>
      <c r="B2636" s="33" t="s">
        <v>300</v>
      </c>
      <c r="D2636" s="34" t="s">
        <v>301</v>
      </c>
      <c r="E2636" s="35" t="s">
        <v>10</v>
      </c>
      <c r="G2636" s="399" t="e">
        <f>VLOOKUP(N2636,'BANG THAM CHIEU'!C:E,3,0)</f>
        <v>#N/A</v>
      </c>
      <c r="J2636" s="10" t="e">
        <f>VLOOKUP(N2636,'BANG THAM CHIEU'!C:E,2,0)</f>
        <v>#N/A</v>
      </c>
      <c r="L2636" s="594">
        <f t="shared" si="43"/>
        <v>0</v>
      </c>
      <c r="N2636" s="33"/>
      <c r="Q2636" s="122"/>
      <c r="R2636" s="123"/>
      <c r="T2636" s="396"/>
      <c r="V2636"/>
    </row>
    <row r="2637" spans="1:22" hidden="1" x14ac:dyDescent="0.25">
      <c r="A2637" s="31">
        <v>3848</v>
      </c>
      <c r="B2637" s="33" t="s">
        <v>300</v>
      </c>
      <c r="D2637" s="34" t="s">
        <v>301</v>
      </c>
      <c r="E2637" s="35" t="s">
        <v>10</v>
      </c>
      <c r="G2637" s="399" t="e">
        <f>VLOOKUP(N2637,'BANG THAM CHIEU'!C:E,3,0)</f>
        <v>#N/A</v>
      </c>
      <c r="J2637" s="10" t="e">
        <f>VLOOKUP(N2637,'BANG THAM CHIEU'!C:E,2,0)</f>
        <v>#N/A</v>
      </c>
      <c r="L2637" s="594">
        <f t="shared" si="43"/>
        <v>0</v>
      </c>
      <c r="N2637" s="31"/>
      <c r="Q2637" s="122"/>
      <c r="R2637" s="123"/>
      <c r="T2637" s="396"/>
      <c r="V2637"/>
    </row>
    <row r="2638" spans="1:22" hidden="1" x14ac:dyDescent="0.25">
      <c r="A2638" s="31">
        <v>3848</v>
      </c>
      <c r="B2638" s="33" t="s">
        <v>300</v>
      </c>
      <c r="D2638" s="34" t="s">
        <v>301</v>
      </c>
      <c r="E2638" s="35" t="s">
        <v>10</v>
      </c>
      <c r="G2638" s="399" t="e">
        <f>VLOOKUP(N2638,'BANG THAM CHIEU'!C:E,3,0)</f>
        <v>#N/A</v>
      </c>
      <c r="J2638" s="10" t="e">
        <f>VLOOKUP(N2638,'BANG THAM CHIEU'!C:E,2,0)</f>
        <v>#N/A</v>
      </c>
      <c r="L2638" s="594">
        <f t="shared" si="43"/>
        <v>0</v>
      </c>
      <c r="N2638" s="31"/>
      <c r="Q2638" s="122"/>
      <c r="R2638" s="123"/>
      <c r="T2638" s="396"/>
      <c r="V2638"/>
    </row>
    <row r="2639" spans="1:22" hidden="1" x14ac:dyDescent="0.25">
      <c r="A2639" s="31">
        <v>3848</v>
      </c>
      <c r="B2639" s="33" t="s">
        <v>300</v>
      </c>
      <c r="D2639" s="34" t="s">
        <v>301</v>
      </c>
      <c r="E2639" s="35" t="s">
        <v>10</v>
      </c>
      <c r="G2639" s="399" t="e">
        <f>VLOOKUP(N2639,'BANG THAM CHIEU'!C:E,3,0)</f>
        <v>#N/A</v>
      </c>
      <c r="J2639" s="10" t="e">
        <f>VLOOKUP(N2639,'BANG THAM CHIEU'!C:E,2,0)</f>
        <v>#N/A</v>
      </c>
      <c r="L2639" s="594">
        <f t="shared" si="43"/>
        <v>0</v>
      </c>
      <c r="N2639" s="33"/>
      <c r="Q2639" s="122"/>
      <c r="R2639" s="123"/>
      <c r="T2639" s="396"/>
      <c r="V2639"/>
    </row>
    <row r="2640" spans="1:22" hidden="1" x14ac:dyDescent="0.25">
      <c r="A2640" s="31">
        <v>3848</v>
      </c>
      <c r="B2640" s="33" t="s">
        <v>300</v>
      </c>
      <c r="D2640" s="34" t="s">
        <v>301</v>
      </c>
      <c r="E2640" s="35" t="s">
        <v>10</v>
      </c>
      <c r="G2640" s="399" t="e">
        <f>VLOOKUP(N2640,'BANG THAM CHIEU'!C:E,3,0)</f>
        <v>#N/A</v>
      </c>
      <c r="J2640" s="10" t="e">
        <f>VLOOKUP(N2640,'BANG THAM CHIEU'!C:E,2,0)</f>
        <v>#N/A</v>
      </c>
      <c r="L2640" s="594">
        <f t="shared" si="43"/>
        <v>0</v>
      </c>
      <c r="N2640" s="151"/>
      <c r="Q2640" s="122"/>
      <c r="R2640" s="123"/>
      <c r="T2640" s="396"/>
      <c r="V2640"/>
    </row>
    <row r="2641" spans="1:22" ht="15.75" hidden="1" x14ac:dyDescent="0.25">
      <c r="A2641" s="31">
        <v>3848</v>
      </c>
      <c r="B2641" s="33" t="s">
        <v>300</v>
      </c>
      <c r="D2641" s="34" t="s">
        <v>301</v>
      </c>
      <c r="E2641" s="35" t="s">
        <v>10</v>
      </c>
      <c r="G2641" s="399" t="e">
        <f>VLOOKUP(N2641,'BANG THAM CHIEU'!C:E,3,0)</f>
        <v>#N/A</v>
      </c>
      <c r="J2641" s="10" t="e">
        <f>VLOOKUP(N2641,'BANG THAM CHIEU'!C:E,2,0)</f>
        <v>#N/A</v>
      </c>
      <c r="L2641" s="594">
        <f t="shared" si="43"/>
        <v>0</v>
      </c>
      <c r="N2641" s="157"/>
      <c r="Q2641" s="122"/>
      <c r="R2641" s="123"/>
      <c r="T2641" s="396"/>
      <c r="V2641"/>
    </row>
    <row r="2642" spans="1:22" ht="15.75" hidden="1" x14ac:dyDescent="0.25">
      <c r="A2642" s="31">
        <v>3848</v>
      </c>
      <c r="B2642" s="33" t="s">
        <v>300</v>
      </c>
      <c r="D2642" s="34" t="s">
        <v>301</v>
      </c>
      <c r="E2642" s="35" t="s">
        <v>10</v>
      </c>
      <c r="G2642" s="399" t="e">
        <f>VLOOKUP(N2642,'BANG THAM CHIEU'!C:E,3,0)</f>
        <v>#N/A</v>
      </c>
      <c r="J2642" s="10" t="e">
        <f>VLOOKUP(N2642,'BANG THAM CHIEU'!C:E,2,0)</f>
        <v>#N/A</v>
      </c>
      <c r="L2642" s="594">
        <f t="shared" si="43"/>
        <v>0</v>
      </c>
      <c r="N2642" s="157"/>
      <c r="Q2642" s="122"/>
      <c r="R2642" s="123"/>
      <c r="T2642" s="396"/>
      <c r="V2642"/>
    </row>
    <row r="2643" spans="1:22" ht="15.75" hidden="1" x14ac:dyDescent="0.25">
      <c r="A2643" s="31">
        <v>3848</v>
      </c>
      <c r="B2643" s="33" t="s">
        <v>300</v>
      </c>
      <c r="D2643" s="34" t="s">
        <v>301</v>
      </c>
      <c r="E2643" s="35" t="s">
        <v>10</v>
      </c>
      <c r="G2643" s="399" t="e">
        <f>VLOOKUP(N2643,'BANG THAM CHIEU'!C:E,3,0)</f>
        <v>#N/A</v>
      </c>
      <c r="J2643" s="10" t="e">
        <f>VLOOKUP(N2643,'BANG THAM CHIEU'!C:E,2,0)</f>
        <v>#N/A</v>
      </c>
      <c r="L2643" s="594">
        <f t="shared" si="43"/>
        <v>0</v>
      </c>
      <c r="N2643" s="157"/>
      <c r="Q2643" s="122"/>
      <c r="R2643" s="123"/>
      <c r="T2643" s="396"/>
      <c r="V2643"/>
    </row>
    <row r="2644" spans="1:22" hidden="1" x14ac:dyDescent="0.25">
      <c r="A2644" s="31">
        <v>3848</v>
      </c>
      <c r="B2644" s="33" t="s">
        <v>300</v>
      </c>
      <c r="D2644" s="34" t="s">
        <v>301</v>
      </c>
      <c r="E2644" s="35" t="s">
        <v>10</v>
      </c>
      <c r="G2644" s="399" t="e">
        <f>VLOOKUP(N2644,'BANG THAM CHIEU'!C:E,3,0)</f>
        <v>#N/A</v>
      </c>
      <c r="J2644" s="10" t="e">
        <f>VLOOKUP(N2644,'BANG THAM CHIEU'!C:E,2,0)</f>
        <v>#N/A</v>
      </c>
      <c r="L2644" s="594">
        <f t="shared" si="43"/>
        <v>0</v>
      </c>
      <c r="N2644" s="33"/>
      <c r="Q2644" s="122"/>
      <c r="R2644" s="123"/>
      <c r="T2644" s="396"/>
      <c r="V2644"/>
    </row>
    <row r="2645" spans="1:22" hidden="1" x14ac:dyDescent="0.25">
      <c r="A2645" s="31">
        <v>3848</v>
      </c>
      <c r="B2645" s="33" t="s">
        <v>300</v>
      </c>
      <c r="D2645" s="34" t="s">
        <v>301</v>
      </c>
      <c r="E2645" s="35" t="s">
        <v>10</v>
      </c>
      <c r="G2645" s="399" t="e">
        <f>VLOOKUP(N2645,'BANG THAM CHIEU'!C:E,3,0)</f>
        <v>#N/A</v>
      </c>
      <c r="J2645" s="10" t="e">
        <f>VLOOKUP(N2645,'BANG THAM CHIEU'!C:E,2,0)</f>
        <v>#N/A</v>
      </c>
      <c r="L2645" s="594">
        <f t="shared" si="43"/>
        <v>0</v>
      </c>
      <c r="N2645" s="33"/>
      <c r="Q2645" s="122"/>
      <c r="R2645" s="123"/>
      <c r="T2645" s="396"/>
      <c r="V2645"/>
    </row>
    <row r="2646" spans="1:22" hidden="1" x14ac:dyDescent="0.25">
      <c r="A2646" s="31">
        <v>3848</v>
      </c>
      <c r="B2646" s="33" t="s">
        <v>300</v>
      </c>
      <c r="D2646" s="34" t="s">
        <v>301</v>
      </c>
      <c r="E2646" s="35" t="s">
        <v>10</v>
      </c>
      <c r="G2646" s="399" t="e">
        <f>VLOOKUP(N2646,'BANG THAM CHIEU'!C:E,3,0)</f>
        <v>#N/A</v>
      </c>
      <c r="J2646" s="10" t="e">
        <f>VLOOKUP(N2646,'BANG THAM CHIEU'!C:E,2,0)</f>
        <v>#N/A</v>
      </c>
      <c r="L2646" s="594">
        <f t="shared" si="43"/>
        <v>0</v>
      </c>
      <c r="N2646" s="33"/>
      <c r="Q2646" s="122"/>
      <c r="R2646" s="123"/>
      <c r="T2646" s="396"/>
      <c r="V2646"/>
    </row>
    <row r="2647" spans="1:22" hidden="1" x14ac:dyDescent="0.25">
      <c r="A2647" s="31">
        <v>3848</v>
      </c>
      <c r="B2647" s="33" t="s">
        <v>300</v>
      </c>
      <c r="D2647" s="34" t="s">
        <v>301</v>
      </c>
      <c r="E2647" s="35" t="s">
        <v>10</v>
      </c>
      <c r="G2647" s="372" t="e">
        <f>VLOOKUP(N2647,'BANG THAM CHIEU'!C:E,3,0)</f>
        <v>#N/A</v>
      </c>
      <c r="J2647" s="10" t="e">
        <f>VLOOKUP(N2647,'BANG THAM CHIEU'!C:E,2,0)</f>
        <v>#N/A</v>
      </c>
      <c r="L2647" s="594">
        <f t="shared" si="43"/>
        <v>0</v>
      </c>
      <c r="N2647" s="31"/>
      <c r="Q2647" s="122"/>
      <c r="R2647" s="123"/>
      <c r="T2647" s="396"/>
      <c r="V2647"/>
    </row>
    <row r="2648" spans="1:22" hidden="1" x14ac:dyDescent="0.25">
      <c r="A2648" s="31">
        <v>3848</v>
      </c>
      <c r="B2648" s="33" t="s">
        <v>300</v>
      </c>
      <c r="D2648" s="34" t="s">
        <v>301</v>
      </c>
      <c r="E2648" s="35" t="s">
        <v>10</v>
      </c>
      <c r="F2648" s="54">
        <v>1</v>
      </c>
      <c r="G2648" s="372" t="e">
        <f>VLOOKUP(N2648,'BANG THAM CHIEU'!C:E,3,0)</f>
        <v>#N/A</v>
      </c>
      <c r="J2648" s="10" t="e">
        <f>VLOOKUP(N2648,'BANG THAM CHIEU'!C:E,2,0)</f>
        <v>#N/A</v>
      </c>
      <c r="L2648" s="594">
        <f t="shared" si="43"/>
        <v>0</v>
      </c>
      <c r="N2648" s="31"/>
      <c r="Q2648" s="122"/>
      <c r="R2648" s="123"/>
      <c r="T2648" s="396"/>
      <c r="V2648"/>
    </row>
    <row r="2649" spans="1:22" hidden="1" x14ac:dyDescent="0.25">
      <c r="A2649" s="31">
        <v>3848</v>
      </c>
      <c r="B2649" s="33" t="s">
        <v>300</v>
      </c>
      <c r="D2649" s="34" t="s">
        <v>301</v>
      </c>
      <c r="E2649" s="35" t="s">
        <v>10</v>
      </c>
      <c r="F2649" s="54">
        <v>2</v>
      </c>
      <c r="G2649" s="372" t="e">
        <f>VLOOKUP(N2649,'BANG THAM CHIEU'!C:E,3,0)</f>
        <v>#N/A</v>
      </c>
      <c r="J2649" s="10" t="e">
        <f>VLOOKUP(N2649,'BANG THAM CHIEU'!C:E,2,0)</f>
        <v>#N/A</v>
      </c>
      <c r="L2649" s="594">
        <f t="shared" si="43"/>
        <v>0</v>
      </c>
      <c r="N2649" s="31"/>
      <c r="Q2649" s="122"/>
      <c r="R2649" s="123"/>
      <c r="T2649" s="396"/>
      <c r="V2649"/>
    </row>
    <row r="2650" spans="1:22" hidden="1" x14ac:dyDescent="0.25">
      <c r="A2650" s="31">
        <v>3848</v>
      </c>
      <c r="B2650" s="33" t="s">
        <v>300</v>
      </c>
      <c r="D2650" s="34" t="s">
        <v>301</v>
      </c>
      <c r="E2650" s="35" t="s">
        <v>10</v>
      </c>
      <c r="F2650" s="54">
        <v>1</v>
      </c>
      <c r="G2650" s="372" t="e">
        <f>VLOOKUP(N2650,'BANG THAM CHIEU'!C:E,3,0)</f>
        <v>#N/A</v>
      </c>
      <c r="J2650" s="10" t="e">
        <f>VLOOKUP(N2650,'BANG THAM CHIEU'!C:E,2,0)</f>
        <v>#N/A</v>
      </c>
      <c r="L2650" s="594">
        <f t="shared" si="43"/>
        <v>0</v>
      </c>
      <c r="N2650" s="31"/>
      <c r="Q2650" s="122"/>
      <c r="R2650" s="123"/>
      <c r="T2650" s="396"/>
      <c r="V2650"/>
    </row>
    <row r="2651" spans="1:22" hidden="1" x14ac:dyDescent="0.25">
      <c r="A2651" s="31">
        <v>3848</v>
      </c>
      <c r="B2651" s="33" t="s">
        <v>300</v>
      </c>
      <c r="D2651" s="34" t="s">
        <v>301</v>
      </c>
      <c r="E2651" s="35" t="s">
        <v>10</v>
      </c>
      <c r="F2651" s="54">
        <v>2</v>
      </c>
      <c r="G2651" s="372" t="e">
        <f>VLOOKUP(N2651,'BANG THAM CHIEU'!C:E,3,0)</f>
        <v>#N/A</v>
      </c>
      <c r="J2651" s="10" t="e">
        <f>VLOOKUP(N2651,'BANG THAM CHIEU'!C:E,2,0)</f>
        <v>#N/A</v>
      </c>
      <c r="L2651" s="594">
        <f t="shared" si="43"/>
        <v>0</v>
      </c>
      <c r="N2651" s="31"/>
      <c r="Q2651" s="122"/>
      <c r="R2651" s="123"/>
      <c r="T2651" s="396"/>
      <c r="V2651"/>
    </row>
    <row r="2652" spans="1:22" hidden="1" x14ac:dyDescent="0.25">
      <c r="A2652" s="31">
        <v>3848</v>
      </c>
      <c r="B2652" s="33" t="s">
        <v>300</v>
      </c>
      <c r="D2652" s="34" t="s">
        <v>301</v>
      </c>
      <c r="E2652" s="35" t="s">
        <v>10</v>
      </c>
      <c r="F2652" s="54">
        <v>3</v>
      </c>
      <c r="G2652" s="372" t="e">
        <f>VLOOKUP(N2652,'BANG THAM CHIEU'!C:E,3,0)</f>
        <v>#N/A</v>
      </c>
      <c r="J2652" s="10" t="e">
        <f>VLOOKUP(N2652,'BANG THAM CHIEU'!C:E,2,0)</f>
        <v>#N/A</v>
      </c>
      <c r="L2652" s="594">
        <f t="shared" si="43"/>
        <v>0</v>
      </c>
      <c r="N2652" s="151"/>
      <c r="Q2652" s="122"/>
      <c r="R2652" s="123"/>
      <c r="T2652" s="396"/>
      <c r="V2652"/>
    </row>
    <row r="2653" spans="1:22" hidden="1" x14ac:dyDescent="0.25">
      <c r="A2653" s="31">
        <v>3848</v>
      </c>
      <c r="B2653" s="33" t="s">
        <v>300</v>
      </c>
      <c r="D2653" s="34" t="s">
        <v>301</v>
      </c>
      <c r="E2653" s="35" t="s">
        <v>10</v>
      </c>
      <c r="F2653" s="54">
        <v>4</v>
      </c>
      <c r="G2653" s="372" t="e">
        <f>VLOOKUP(N2653,'BANG THAM CHIEU'!C:E,3,0)</f>
        <v>#N/A</v>
      </c>
      <c r="J2653" s="10" t="e">
        <f>VLOOKUP(N2653,'BANG THAM CHIEU'!C:E,2,0)</f>
        <v>#N/A</v>
      </c>
      <c r="L2653" s="594">
        <f t="shared" si="43"/>
        <v>0</v>
      </c>
      <c r="N2653" s="11"/>
      <c r="Q2653" s="122"/>
      <c r="R2653" s="123"/>
      <c r="T2653" s="396"/>
      <c r="V2653"/>
    </row>
    <row r="2654" spans="1:22" hidden="1" x14ac:dyDescent="0.25">
      <c r="A2654" s="31">
        <v>3848</v>
      </c>
      <c r="B2654" s="33" t="s">
        <v>300</v>
      </c>
      <c r="D2654" s="34" t="s">
        <v>301</v>
      </c>
      <c r="E2654" s="35" t="s">
        <v>10</v>
      </c>
      <c r="F2654" s="54">
        <v>5</v>
      </c>
      <c r="G2654" s="372" t="e">
        <f>VLOOKUP(N2654,'BANG THAM CHIEU'!C:E,3,0)</f>
        <v>#N/A</v>
      </c>
      <c r="J2654" s="10" t="e">
        <f>VLOOKUP(N2654,'BANG THAM CHIEU'!C:E,2,0)</f>
        <v>#N/A</v>
      </c>
      <c r="L2654" s="594">
        <f t="shared" si="43"/>
        <v>0</v>
      </c>
      <c r="N2654" s="151"/>
      <c r="Q2654" s="122"/>
      <c r="R2654" s="123"/>
      <c r="T2654" s="396"/>
      <c r="V2654"/>
    </row>
    <row r="2655" spans="1:22" ht="29.25" hidden="1" customHeight="1" x14ac:dyDescent="0.25">
      <c r="A2655" s="31">
        <v>3848</v>
      </c>
      <c r="B2655" s="33" t="s">
        <v>300</v>
      </c>
      <c r="D2655" s="34" t="s">
        <v>301</v>
      </c>
      <c r="E2655" s="35" t="s">
        <v>10</v>
      </c>
      <c r="F2655" s="54">
        <v>6</v>
      </c>
      <c r="G2655" s="372" t="e">
        <f>VLOOKUP(N2655,'BANG THAM CHIEU'!C:E,3,0)</f>
        <v>#N/A</v>
      </c>
      <c r="J2655" s="10" t="e">
        <f>VLOOKUP(N2655,'BANG THAM CHIEU'!C:E,2,0)</f>
        <v>#N/A</v>
      </c>
      <c r="L2655" s="594">
        <f t="shared" si="43"/>
        <v>0</v>
      </c>
      <c r="N2655" s="31"/>
      <c r="Q2655" s="122"/>
      <c r="R2655" s="123"/>
      <c r="T2655" s="396"/>
      <c r="V2655"/>
    </row>
    <row r="2656" spans="1:22" hidden="1" x14ac:dyDescent="0.25">
      <c r="A2656" s="31">
        <v>3848</v>
      </c>
      <c r="B2656" s="33" t="s">
        <v>300</v>
      </c>
      <c r="D2656" s="34" t="s">
        <v>301</v>
      </c>
      <c r="E2656" s="35" t="s">
        <v>10</v>
      </c>
      <c r="F2656" s="54">
        <v>7</v>
      </c>
      <c r="G2656" s="372" t="e">
        <f>VLOOKUP(N2656,'BANG THAM CHIEU'!C:E,3,0)</f>
        <v>#N/A</v>
      </c>
      <c r="J2656" s="10" t="e">
        <f>VLOOKUP(N2656,'BANG THAM CHIEU'!C:E,2,0)</f>
        <v>#N/A</v>
      </c>
      <c r="L2656" s="594">
        <f t="shared" si="43"/>
        <v>0</v>
      </c>
      <c r="N2656" s="31"/>
      <c r="Q2656" s="122"/>
      <c r="R2656" s="123"/>
      <c r="T2656" s="396"/>
      <c r="V2656"/>
    </row>
    <row r="2657" spans="1:22" ht="15.75" hidden="1" customHeight="1" x14ac:dyDescent="0.25">
      <c r="A2657" s="31">
        <v>3848</v>
      </c>
      <c r="B2657" s="33" t="s">
        <v>300</v>
      </c>
      <c r="D2657" s="34" t="s">
        <v>301</v>
      </c>
      <c r="E2657" s="35" t="s">
        <v>10</v>
      </c>
      <c r="F2657" s="54">
        <v>8</v>
      </c>
      <c r="G2657" s="372" t="e">
        <f>VLOOKUP(N2657,'BANG THAM CHIEU'!C:E,3,0)</f>
        <v>#N/A</v>
      </c>
      <c r="J2657" s="10" t="e">
        <f>VLOOKUP(N2657,'BANG THAM CHIEU'!C:E,2,0)</f>
        <v>#N/A</v>
      </c>
      <c r="L2657" s="594">
        <f t="shared" si="43"/>
        <v>0</v>
      </c>
      <c r="N2657" s="31"/>
      <c r="Q2657" s="122"/>
      <c r="R2657" s="123"/>
      <c r="T2657" s="396"/>
      <c r="V2657"/>
    </row>
    <row r="2658" spans="1:22" hidden="1" x14ac:dyDescent="0.25">
      <c r="A2658" s="31">
        <v>3848</v>
      </c>
      <c r="B2658" s="33" t="s">
        <v>300</v>
      </c>
      <c r="D2658" s="34" t="s">
        <v>301</v>
      </c>
      <c r="E2658" s="35" t="s">
        <v>10</v>
      </c>
      <c r="F2658" s="54">
        <v>9</v>
      </c>
      <c r="G2658" s="372" t="e">
        <f>VLOOKUP(N2658,'BANG THAM CHIEU'!C:E,3,0)</f>
        <v>#N/A</v>
      </c>
      <c r="J2658" s="10" t="e">
        <f>VLOOKUP(N2658,'BANG THAM CHIEU'!C:E,2,0)</f>
        <v>#N/A</v>
      </c>
      <c r="L2658" s="594">
        <f t="shared" si="43"/>
        <v>0</v>
      </c>
      <c r="N2658" s="11"/>
      <c r="Q2658" s="122"/>
      <c r="R2658" s="123"/>
      <c r="T2658" s="396"/>
      <c r="V2658"/>
    </row>
    <row r="2659" spans="1:22" hidden="1" x14ac:dyDescent="0.25">
      <c r="A2659" s="31">
        <v>3848</v>
      </c>
      <c r="B2659" s="33" t="s">
        <v>300</v>
      </c>
      <c r="D2659" s="34" t="s">
        <v>301</v>
      </c>
      <c r="E2659" s="35" t="s">
        <v>10</v>
      </c>
      <c r="F2659" s="54">
        <v>10</v>
      </c>
      <c r="G2659" s="372" t="e">
        <f>VLOOKUP(N2659,'BANG THAM CHIEU'!C:E,3,0)</f>
        <v>#N/A</v>
      </c>
      <c r="J2659" s="10" t="e">
        <f>VLOOKUP(N2659,'BANG THAM CHIEU'!C:E,2,0)</f>
        <v>#N/A</v>
      </c>
      <c r="L2659" s="594">
        <f t="shared" si="43"/>
        <v>0</v>
      </c>
      <c r="N2659" s="11"/>
      <c r="Q2659" s="122"/>
      <c r="R2659" s="123"/>
      <c r="T2659" s="396"/>
      <c r="V2659"/>
    </row>
    <row r="2660" spans="1:22" hidden="1" x14ac:dyDescent="0.25">
      <c r="A2660" s="31">
        <v>3848</v>
      </c>
      <c r="B2660" s="33" t="s">
        <v>300</v>
      </c>
      <c r="D2660" s="34" t="s">
        <v>301</v>
      </c>
      <c r="E2660" s="35" t="s">
        <v>10</v>
      </c>
      <c r="F2660" s="54">
        <v>11</v>
      </c>
      <c r="G2660" s="372" t="e">
        <f>VLOOKUP(N2660,'BANG THAM CHIEU'!C:E,3,0)</f>
        <v>#N/A</v>
      </c>
      <c r="J2660" s="10" t="e">
        <f>VLOOKUP(N2660,'BANG THAM CHIEU'!C:E,2,0)</f>
        <v>#N/A</v>
      </c>
      <c r="L2660" s="594">
        <f t="shared" si="43"/>
        <v>0</v>
      </c>
      <c r="N2660" s="32"/>
      <c r="Q2660" s="122"/>
      <c r="R2660" s="123"/>
      <c r="T2660" s="396"/>
      <c r="V2660"/>
    </row>
    <row r="2661" spans="1:22" hidden="1" x14ac:dyDescent="0.25">
      <c r="A2661" s="31">
        <v>3848</v>
      </c>
      <c r="B2661" s="33" t="s">
        <v>300</v>
      </c>
      <c r="D2661" s="34" t="s">
        <v>301</v>
      </c>
      <c r="E2661" s="35" t="s">
        <v>10</v>
      </c>
      <c r="F2661" s="54">
        <v>12</v>
      </c>
      <c r="G2661" s="372" t="e">
        <f>VLOOKUP(N2661,'BANG THAM CHIEU'!C:E,3,0)</f>
        <v>#N/A</v>
      </c>
      <c r="J2661" s="10" t="e">
        <f>VLOOKUP(N2661,'BANG THAM CHIEU'!C:E,2,0)</f>
        <v>#N/A</v>
      </c>
      <c r="L2661" s="594">
        <f t="shared" si="43"/>
        <v>0</v>
      </c>
      <c r="N2661" s="11"/>
      <c r="Q2661" s="122"/>
      <c r="R2661" s="123"/>
      <c r="T2661" s="396"/>
      <c r="V2661"/>
    </row>
    <row r="2662" spans="1:22" hidden="1" x14ac:dyDescent="0.25">
      <c r="A2662" s="31">
        <v>3848</v>
      </c>
      <c r="B2662" s="33" t="s">
        <v>300</v>
      </c>
      <c r="D2662" s="34" t="s">
        <v>301</v>
      </c>
      <c r="E2662" s="35" t="s">
        <v>10</v>
      </c>
      <c r="F2662" s="54">
        <v>13</v>
      </c>
      <c r="G2662" s="372" t="e">
        <f>VLOOKUP(N2662,'BANG THAM CHIEU'!C:E,3,0)</f>
        <v>#N/A</v>
      </c>
      <c r="J2662" s="10" t="e">
        <f>VLOOKUP(N2662,'BANG THAM CHIEU'!C:E,2,0)</f>
        <v>#N/A</v>
      </c>
      <c r="L2662" s="594">
        <f t="shared" si="43"/>
        <v>0</v>
      </c>
      <c r="N2662" s="11"/>
      <c r="Q2662" s="122"/>
      <c r="R2662" s="123"/>
      <c r="T2662" s="396"/>
      <c r="V2662"/>
    </row>
    <row r="2663" spans="1:22" hidden="1" x14ac:dyDescent="0.25">
      <c r="A2663" s="31">
        <v>3848</v>
      </c>
      <c r="B2663" s="33" t="s">
        <v>300</v>
      </c>
      <c r="D2663" s="34" t="s">
        <v>301</v>
      </c>
      <c r="E2663" s="35" t="s">
        <v>10</v>
      </c>
      <c r="F2663" s="54">
        <v>14</v>
      </c>
      <c r="G2663" s="372" t="e">
        <f>VLOOKUP(N2663,'BANG THAM CHIEU'!C:E,3,0)</f>
        <v>#N/A</v>
      </c>
      <c r="J2663" s="10" t="e">
        <f>VLOOKUP(N2663,'BANG THAM CHIEU'!C:E,2,0)</f>
        <v>#N/A</v>
      </c>
      <c r="L2663" s="594">
        <f t="shared" si="43"/>
        <v>0</v>
      </c>
      <c r="N2663" s="31"/>
      <c r="Q2663" s="122"/>
      <c r="R2663" s="123"/>
      <c r="T2663" s="396"/>
      <c r="V2663"/>
    </row>
    <row r="2664" spans="1:22" hidden="1" x14ac:dyDescent="0.25">
      <c r="A2664" s="31">
        <v>3848</v>
      </c>
      <c r="B2664" s="33" t="s">
        <v>300</v>
      </c>
      <c r="D2664" s="34" t="s">
        <v>301</v>
      </c>
      <c r="E2664" s="35" t="s">
        <v>10</v>
      </c>
      <c r="F2664" s="54">
        <v>15</v>
      </c>
      <c r="G2664" s="372" t="e">
        <f>VLOOKUP(N2664,'BANG THAM CHIEU'!C:E,3,0)</f>
        <v>#N/A</v>
      </c>
      <c r="J2664" s="10" t="e">
        <f>VLOOKUP(N2664,'BANG THAM CHIEU'!C:E,2,0)</f>
        <v>#N/A</v>
      </c>
      <c r="L2664" s="594">
        <f t="shared" si="43"/>
        <v>0</v>
      </c>
      <c r="N2664" s="31"/>
      <c r="Q2664" s="122"/>
      <c r="R2664" s="123"/>
      <c r="T2664" s="396"/>
      <c r="V2664"/>
    </row>
    <row r="2665" spans="1:22" hidden="1" x14ac:dyDescent="0.25">
      <c r="A2665" s="31">
        <v>3848</v>
      </c>
      <c r="B2665" s="33" t="s">
        <v>300</v>
      </c>
      <c r="D2665" s="34" t="s">
        <v>301</v>
      </c>
      <c r="E2665" s="35" t="s">
        <v>10</v>
      </c>
      <c r="F2665" s="54">
        <v>1</v>
      </c>
      <c r="G2665" s="372" t="e">
        <f>VLOOKUP(N2665,'BANG THAM CHIEU'!C:E,3,0)</f>
        <v>#N/A</v>
      </c>
      <c r="J2665" s="10" t="e">
        <f>VLOOKUP(N2665,'BANG THAM CHIEU'!C:E,2,0)</f>
        <v>#N/A</v>
      </c>
      <c r="L2665" s="594">
        <f t="shared" si="43"/>
        <v>0</v>
      </c>
      <c r="N2665" s="31"/>
      <c r="Q2665" s="122"/>
      <c r="R2665" s="123"/>
      <c r="T2665" s="396"/>
      <c r="V2665"/>
    </row>
    <row r="2666" spans="1:22" hidden="1" x14ac:dyDescent="0.25">
      <c r="A2666" s="31">
        <v>3848</v>
      </c>
      <c r="B2666" s="33" t="s">
        <v>300</v>
      </c>
      <c r="D2666" s="34" t="s">
        <v>301</v>
      </c>
      <c r="E2666" s="35" t="s">
        <v>10</v>
      </c>
      <c r="F2666" s="54">
        <v>2</v>
      </c>
      <c r="G2666" s="372" t="e">
        <f>VLOOKUP(N2666,'BANG THAM CHIEU'!C:E,3,0)</f>
        <v>#N/A</v>
      </c>
      <c r="J2666" s="10" t="e">
        <f>VLOOKUP(N2666,'BANG THAM CHIEU'!C:E,2,0)</f>
        <v>#N/A</v>
      </c>
      <c r="L2666" s="594">
        <f t="shared" si="43"/>
        <v>0</v>
      </c>
      <c r="N2666" s="11"/>
      <c r="Q2666" s="122"/>
      <c r="R2666" s="123"/>
      <c r="T2666" s="396"/>
      <c r="V2666"/>
    </row>
    <row r="2667" spans="1:22" hidden="1" x14ac:dyDescent="0.25">
      <c r="A2667" s="31">
        <v>3848</v>
      </c>
      <c r="B2667" s="33" t="s">
        <v>300</v>
      </c>
      <c r="D2667" s="34" t="s">
        <v>301</v>
      </c>
      <c r="E2667" s="35" t="s">
        <v>10</v>
      </c>
      <c r="F2667" s="54">
        <v>3</v>
      </c>
      <c r="G2667" s="372" t="e">
        <f>VLOOKUP(N2667,'BANG THAM CHIEU'!C:E,3,0)</f>
        <v>#N/A</v>
      </c>
      <c r="J2667" s="10" t="e">
        <f>VLOOKUP(N2667,'BANG THAM CHIEU'!C:E,2,0)</f>
        <v>#N/A</v>
      </c>
      <c r="L2667" s="594">
        <f t="shared" si="43"/>
        <v>0</v>
      </c>
      <c r="N2667" s="11"/>
      <c r="Q2667" s="122"/>
      <c r="R2667" s="123"/>
      <c r="T2667" s="396"/>
      <c r="V2667"/>
    </row>
    <row r="2668" spans="1:22" hidden="1" x14ac:dyDescent="0.25">
      <c r="A2668" s="31">
        <v>3848</v>
      </c>
      <c r="B2668" s="33" t="s">
        <v>300</v>
      </c>
      <c r="D2668" s="34" t="s">
        <v>301</v>
      </c>
      <c r="E2668" s="35" t="s">
        <v>10</v>
      </c>
      <c r="F2668" s="54">
        <v>4</v>
      </c>
      <c r="G2668" s="372" t="e">
        <f>VLOOKUP(N2668,'BANG THAM CHIEU'!C:E,3,0)</f>
        <v>#N/A</v>
      </c>
      <c r="J2668" s="10" t="e">
        <f>VLOOKUP(N2668,'BANG THAM CHIEU'!C:E,2,0)</f>
        <v>#N/A</v>
      </c>
      <c r="L2668" s="594">
        <f t="shared" ref="L2668:L2731" si="44">K2668/23206</f>
        <v>0</v>
      </c>
      <c r="N2668" s="11"/>
      <c r="Q2668" s="122"/>
      <c r="R2668" s="123"/>
      <c r="T2668" s="396"/>
      <c r="V2668"/>
    </row>
    <row r="2669" spans="1:22" hidden="1" x14ac:dyDescent="0.25">
      <c r="A2669" s="31">
        <v>3848</v>
      </c>
      <c r="B2669" s="33" t="s">
        <v>300</v>
      </c>
      <c r="D2669" s="34" t="s">
        <v>301</v>
      </c>
      <c r="E2669" s="35" t="s">
        <v>10</v>
      </c>
      <c r="F2669" s="54">
        <v>5</v>
      </c>
      <c r="G2669" s="372" t="e">
        <f>VLOOKUP(N2669,'BANG THAM CHIEU'!C:E,3,0)</f>
        <v>#N/A</v>
      </c>
      <c r="J2669" s="10" t="e">
        <f>VLOOKUP(N2669,'BANG THAM CHIEU'!C:E,2,0)</f>
        <v>#N/A</v>
      </c>
      <c r="L2669" s="594">
        <f t="shared" si="44"/>
        <v>0</v>
      </c>
      <c r="N2669" s="31"/>
      <c r="Q2669" s="122"/>
      <c r="R2669" s="123"/>
      <c r="T2669" s="396"/>
      <c r="V2669"/>
    </row>
    <row r="2670" spans="1:22" hidden="1" x14ac:dyDescent="0.25">
      <c r="A2670" s="31">
        <v>3848</v>
      </c>
      <c r="B2670" s="33" t="s">
        <v>300</v>
      </c>
      <c r="D2670" s="34" t="s">
        <v>301</v>
      </c>
      <c r="E2670" s="35" t="s">
        <v>10</v>
      </c>
      <c r="F2670" s="54">
        <v>6</v>
      </c>
      <c r="G2670" s="372" t="e">
        <f>VLOOKUP(N2670,'BANG THAM CHIEU'!C:E,3,0)</f>
        <v>#N/A</v>
      </c>
      <c r="J2670" s="10" t="e">
        <f>VLOOKUP(N2670,'BANG THAM CHIEU'!C:E,2,0)</f>
        <v>#N/A</v>
      </c>
      <c r="L2670" s="594">
        <f t="shared" si="44"/>
        <v>0</v>
      </c>
      <c r="N2670" s="11"/>
      <c r="Q2670" s="122"/>
      <c r="R2670" s="123"/>
      <c r="T2670" s="396"/>
      <c r="V2670"/>
    </row>
    <row r="2671" spans="1:22" hidden="1" x14ac:dyDescent="0.25">
      <c r="A2671" s="31">
        <v>3848</v>
      </c>
      <c r="B2671" s="33" t="s">
        <v>300</v>
      </c>
      <c r="D2671" s="34" t="s">
        <v>301</v>
      </c>
      <c r="E2671" s="35" t="s">
        <v>10</v>
      </c>
      <c r="F2671" s="54">
        <v>7</v>
      </c>
      <c r="G2671" s="372" t="e">
        <f>VLOOKUP(N2671,'BANG THAM CHIEU'!C:E,3,0)</f>
        <v>#N/A</v>
      </c>
      <c r="J2671" s="10" t="e">
        <f>VLOOKUP(N2671,'BANG THAM CHIEU'!C:E,2,0)</f>
        <v>#N/A</v>
      </c>
      <c r="L2671" s="594">
        <f t="shared" si="44"/>
        <v>0</v>
      </c>
      <c r="N2671" s="31"/>
      <c r="Q2671" s="122"/>
      <c r="R2671" s="123"/>
      <c r="T2671" s="396"/>
      <c r="V2671"/>
    </row>
    <row r="2672" spans="1:22" hidden="1" x14ac:dyDescent="0.25">
      <c r="A2672" s="31">
        <v>3848</v>
      </c>
      <c r="B2672" s="33" t="s">
        <v>300</v>
      </c>
      <c r="D2672" s="34" t="s">
        <v>301</v>
      </c>
      <c r="E2672" s="35" t="s">
        <v>10</v>
      </c>
      <c r="F2672" s="54">
        <v>8</v>
      </c>
      <c r="G2672" s="372" t="e">
        <f>VLOOKUP(N2672,'BANG THAM CHIEU'!C:E,3,0)</f>
        <v>#N/A</v>
      </c>
      <c r="J2672" s="10" t="e">
        <f>VLOOKUP(N2672,'BANG THAM CHIEU'!C:E,2,0)</f>
        <v>#N/A</v>
      </c>
      <c r="L2672" s="594">
        <f t="shared" si="44"/>
        <v>0</v>
      </c>
      <c r="N2672" s="11"/>
      <c r="Q2672" s="122"/>
      <c r="R2672" s="123"/>
      <c r="T2672" s="396"/>
      <c r="V2672"/>
    </row>
    <row r="2673" spans="1:22" hidden="1" x14ac:dyDescent="0.25">
      <c r="A2673" s="31">
        <v>3848</v>
      </c>
      <c r="B2673" s="33" t="s">
        <v>300</v>
      </c>
      <c r="D2673" s="34" t="s">
        <v>301</v>
      </c>
      <c r="E2673" s="35" t="s">
        <v>10</v>
      </c>
      <c r="F2673" s="54">
        <v>9</v>
      </c>
      <c r="G2673" s="372" t="e">
        <f>VLOOKUP(N2673,'BANG THAM CHIEU'!C:E,3,0)</f>
        <v>#N/A</v>
      </c>
      <c r="J2673" s="10" t="e">
        <f>VLOOKUP(N2673,'BANG THAM CHIEU'!C:E,2,0)</f>
        <v>#N/A</v>
      </c>
      <c r="L2673" s="594">
        <f t="shared" si="44"/>
        <v>0</v>
      </c>
      <c r="N2673" s="124"/>
      <c r="Q2673" s="122"/>
      <c r="R2673" s="123"/>
      <c r="T2673" s="396"/>
      <c r="V2673"/>
    </row>
    <row r="2674" spans="1:22" hidden="1" x14ac:dyDescent="0.25">
      <c r="A2674" s="31">
        <v>3848</v>
      </c>
      <c r="B2674" s="33" t="s">
        <v>300</v>
      </c>
      <c r="D2674" s="34" t="s">
        <v>301</v>
      </c>
      <c r="E2674" s="35" t="s">
        <v>10</v>
      </c>
      <c r="F2674" s="54">
        <v>10</v>
      </c>
      <c r="G2674" s="372" t="e">
        <f>VLOOKUP(N2674,'BANG THAM CHIEU'!C:E,3,0)</f>
        <v>#N/A</v>
      </c>
      <c r="J2674" s="10" t="e">
        <f>VLOOKUP(N2674,'BANG THAM CHIEU'!C:E,2,0)</f>
        <v>#N/A</v>
      </c>
      <c r="L2674" s="594">
        <f t="shared" si="44"/>
        <v>0</v>
      </c>
      <c r="N2674" s="11"/>
      <c r="Q2674" s="122"/>
      <c r="R2674" s="123"/>
      <c r="T2674" s="396"/>
      <c r="V2674"/>
    </row>
    <row r="2675" spans="1:22" hidden="1" x14ac:dyDescent="0.25">
      <c r="A2675" s="31">
        <v>3848</v>
      </c>
      <c r="B2675" s="33" t="s">
        <v>300</v>
      </c>
      <c r="D2675" s="34" t="s">
        <v>301</v>
      </c>
      <c r="E2675" s="35" t="s">
        <v>10</v>
      </c>
      <c r="F2675" s="54">
        <v>11</v>
      </c>
      <c r="G2675" s="372" t="e">
        <f>VLOOKUP(N2675,'BANG THAM CHIEU'!C:E,3,0)</f>
        <v>#N/A</v>
      </c>
      <c r="J2675" s="10" t="e">
        <f>VLOOKUP(N2675,'BANG THAM CHIEU'!C:E,2,0)</f>
        <v>#N/A</v>
      </c>
      <c r="L2675" s="594">
        <f t="shared" si="44"/>
        <v>0</v>
      </c>
      <c r="N2675" s="11"/>
      <c r="Q2675" s="122"/>
      <c r="R2675" s="123"/>
      <c r="T2675" s="396"/>
      <c r="V2675"/>
    </row>
    <row r="2676" spans="1:22" hidden="1" x14ac:dyDescent="0.25">
      <c r="A2676" s="31">
        <v>3848</v>
      </c>
      <c r="B2676" s="33" t="s">
        <v>300</v>
      </c>
      <c r="D2676" s="34" t="s">
        <v>301</v>
      </c>
      <c r="E2676" s="35" t="s">
        <v>10</v>
      </c>
      <c r="F2676" s="54">
        <v>12</v>
      </c>
      <c r="G2676" s="372" t="e">
        <f>VLOOKUP(N2676,'BANG THAM CHIEU'!C:E,3,0)</f>
        <v>#N/A</v>
      </c>
      <c r="J2676" s="10" t="e">
        <f>VLOOKUP(N2676,'BANG THAM CHIEU'!C:E,2,0)</f>
        <v>#N/A</v>
      </c>
      <c r="L2676" s="594">
        <f t="shared" si="44"/>
        <v>0</v>
      </c>
      <c r="N2676" s="11"/>
      <c r="Q2676" s="122"/>
      <c r="R2676" s="123"/>
      <c r="T2676" s="396"/>
      <c r="V2676"/>
    </row>
    <row r="2677" spans="1:22" hidden="1" x14ac:dyDescent="0.25">
      <c r="A2677" s="31">
        <v>3848</v>
      </c>
      <c r="B2677" s="33" t="s">
        <v>300</v>
      </c>
      <c r="D2677" s="34" t="s">
        <v>301</v>
      </c>
      <c r="E2677" s="35" t="s">
        <v>10</v>
      </c>
      <c r="F2677" s="54">
        <v>13</v>
      </c>
      <c r="G2677" s="372" t="e">
        <f>VLOOKUP(N2677,'BANG THAM CHIEU'!C:E,3,0)</f>
        <v>#N/A</v>
      </c>
      <c r="J2677" s="10" t="e">
        <f>VLOOKUP(N2677,'BANG THAM CHIEU'!C:E,2,0)</f>
        <v>#N/A</v>
      </c>
      <c r="L2677" s="594">
        <f t="shared" si="44"/>
        <v>0</v>
      </c>
      <c r="N2677" s="32"/>
      <c r="Q2677" s="122"/>
      <c r="R2677" s="123"/>
      <c r="T2677" s="396"/>
      <c r="V2677"/>
    </row>
    <row r="2678" spans="1:22" hidden="1" x14ac:dyDescent="0.25">
      <c r="A2678" s="31">
        <v>3848</v>
      </c>
      <c r="B2678" s="33" t="s">
        <v>300</v>
      </c>
      <c r="D2678" s="34" t="s">
        <v>301</v>
      </c>
      <c r="E2678" s="35" t="s">
        <v>10</v>
      </c>
      <c r="F2678" s="54">
        <v>14</v>
      </c>
      <c r="G2678" s="372" t="e">
        <f>VLOOKUP(N2678,'BANG THAM CHIEU'!C:E,3,0)</f>
        <v>#N/A</v>
      </c>
      <c r="J2678" s="10" t="e">
        <f>VLOOKUP(N2678,'BANG THAM CHIEU'!C:E,2,0)</f>
        <v>#N/A</v>
      </c>
      <c r="L2678" s="594">
        <f t="shared" si="44"/>
        <v>0</v>
      </c>
      <c r="N2678" s="11"/>
      <c r="Q2678" s="122"/>
      <c r="R2678" s="123"/>
      <c r="T2678" s="396"/>
      <c r="V2678"/>
    </row>
    <row r="2679" spans="1:22" hidden="1" x14ac:dyDescent="0.25">
      <c r="A2679" s="31">
        <v>3848</v>
      </c>
      <c r="B2679" s="33" t="s">
        <v>300</v>
      </c>
      <c r="D2679" s="34" t="s">
        <v>301</v>
      </c>
      <c r="E2679" s="35" t="s">
        <v>10</v>
      </c>
      <c r="F2679" s="54">
        <v>15</v>
      </c>
      <c r="G2679" s="372" t="e">
        <f>VLOOKUP(N2679,'BANG THAM CHIEU'!C:E,3,0)</f>
        <v>#N/A</v>
      </c>
      <c r="J2679" s="10" t="e">
        <f>VLOOKUP(N2679,'BANG THAM CHIEU'!C:E,2,0)</f>
        <v>#N/A</v>
      </c>
      <c r="L2679" s="594">
        <f t="shared" si="44"/>
        <v>0</v>
      </c>
      <c r="N2679" s="31"/>
      <c r="Q2679" s="122"/>
      <c r="R2679" s="123"/>
      <c r="T2679" s="396"/>
      <c r="V2679"/>
    </row>
    <row r="2680" spans="1:22" hidden="1" x14ac:dyDescent="0.25">
      <c r="A2680" s="31">
        <v>3848</v>
      </c>
      <c r="B2680" s="33" t="s">
        <v>300</v>
      </c>
      <c r="D2680" s="34" t="s">
        <v>301</v>
      </c>
      <c r="E2680" s="35" t="s">
        <v>10</v>
      </c>
      <c r="F2680" s="54">
        <v>16</v>
      </c>
      <c r="G2680" s="372" t="e">
        <f>VLOOKUP(N2680,'BANG THAM CHIEU'!C:E,3,0)</f>
        <v>#N/A</v>
      </c>
      <c r="J2680" s="10" t="e">
        <f>VLOOKUP(N2680,'BANG THAM CHIEU'!C:E,2,0)</f>
        <v>#N/A</v>
      </c>
      <c r="L2680" s="594">
        <f t="shared" si="44"/>
        <v>0</v>
      </c>
      <c r="N2680" s="11"/>
      <c r="Q2680" s="122"/>
      <c r="R2680" s="123"/>
      <c r="T2680" s="396"/>
      <c r="V2680"/>
    </row>
    <row r="2681" spans="1:22" hidden="1" x14ac:dyDescent="0.25">
      <c r="A2681" s="31">
        <v>3848</v>
      </c>
      <c r="B2681" s="33" t="s">
        <v>300</v>
      </c>
      <c r="D2681" s="34" t="s">
        <v>301</v>
      </c>
      <c r="E2681" s="35" t="s">
        <v>10</v>
      </c>
      <c r="F2681" s="54">
        <v>17</v>
      </c>
      <c r="G2681" s="372" t="e">
        <f>VLOOKUP(N2681,'BANG THAM CHIEU'!C:E,3,0)</f>
        <v>#N/A</v>
      </c>
      <c r="J2681" s="10" t="e">
        <f>VLOOKUP(N2681,'BANG THAM CHIEU'!C:E,2,0)</f>
        <v>#N/A</v>
      </c>
      <c r="L2681" s="594">
        <f t="shared" si="44"/>
        <v>0</v>
      </c>
      <c r="N2681" s="11"/>
      <c r="Q2681" s="122"/>
      <c r="R2681" s="123"/>
      <c r="T2681" s="396"/>
      <c r="V2681"/>
    </row>
    <row r="2682" spans="1:22" hidden="1" x14ac:dyDescent="0.25">
      <c r="A2682" s="31">
        <v>3848</v>
      </c>
      <c r="B2682" s="33" t="s">
        <v>300</v>
      </c>
      <c r="D2682" s="34" t="s">
        <v>301</v>
      </c>
      <c r="E2682" s="35" t="s">
        <v>10</v>
      </c>
      <c r="F2682" s="54">
        <v>18</v>
      </c>
      <c r="G2682" s="372" t="e">
        <f>VLOOKUP(N2682,'BANG THAM CHIEU'!C:E,3,0)</f>
        <v>#N/A</v>
      </c>
      <c r="J2682" s="10" t="e">
        <f>VLOOKUP(N2682,'BANG THAM CHIEU'!C:E,2,0)</f>
        <v>#N/A</v>
      </c>
      <c r="L2682" s="594">
        <f t="shared" si="44"/>
        <v>0</v>
      </c>
      <c r="N2682" s="11"/>
      <c r="Q2682" s="122"/>
      <c r="R2682" s="123"/>
      <c r="T2682" s="396"/>
      <c r="V2682"/>
    </row>
    <row r="2683" spans="1:22" hidden="1" x14ac:dyDescent="0.25">
      <c r="A2683" s="31">
        <v>3848</v>
      </c>
      <c r="B2683" s="33" t="s">
        <v>300</v>
      </c>
      <c r="D2683" s="34" t="s">
        <v>301</v>
      </c>
      <c r="E2683" s="35" t="s">
        <v>10</v>
      </c>
      <c r="F2683" s="54">
        <v>19</v>
      </c>
      <c r="G2683" s="372" t="e">
        <f>VLOOKUP(N2683,'BANG THAM CHIEU'!C:E,3,0)</f>
        <v>#N/A</v>
      </c>
      <c r="J2683" s="10" t="e">
        <f>VLOOKUP(N2683,'BANG THAM CHIEU'!C:E,2,0)</f>
        <v>#N/A</v>
      </c>
      <c r="L2683" s="594">
        <f t="shared" si="44"/>
        <v>0</v>
      </c>
      <c r="N2683" s="151"/>
      <c r="Q2683" s="122"/>
      <c r="R2683" s="123"/>
      <c r="T2683" s="396"/>
      <c r="V2683"/>
    </row>
    <row r="2684" spans="1:22" hidden="1" x14ac:dyDescent="0.25">
      <c r="A2684" s="31">
        <v>3848</v>
      </c>
      <c r="B2684" s="33" t="s">
        <v>300</v>
      </c>
      <c r="D2684" s="34" t="s">
        <v>301</v>
      </c>
      <c r="E2684" s="35" t="s">
        <v>10</v>
      </c>
      <c r="F2684" s="54">
        <v>20</v>
      </c>
      <c r="G2684" s="372" t="e">
        <f>VLOOKUP(N2684,'BANG THAM CHIEU'!C:E,3,0)</f>
        <v>#N/A</v>
      </c>
      <c r="J2684" s="10" t="e">
        <f>VLOOKUP(N2684,'BANG THAM CHIEU'!C:E,2,0)</f>
        <v>#N/A</v>
      </c>
      <c r="L2684" s="594">
        <f t="shared" si="44"/>
        <v>0</v>
      </c>
      <c r="N2684" s="171"/>
      <c r="Q2684" s="122"/>
      <c r="R2684" s="123"/>
      <c r="T2684" s="396"/>
      <c r="V2684"/>
    </row>
    <row r="2685" spans="1:22" hidden="1" x14ac:dyDescent="0.25">
      <c r="A2685" s="31">
        <v>3848</v>
      </c>
      <c r="B2685" s="33" t="s">
        <v>300</v>
      </c>
      <c r="D2685" s="34" t="s">
        <v>301</v>
      </c>
      <c r="E2685" s="35" t="s">
        <v>10</v>
      </c>
      <c r="F2685" s="54">
        <v>21</v>
      </c>
      <c r="G2685" s="372" t="e">
        <f>VLOOKUP(N2685,'BANG THAM CHIEU'!C:E,3,0)</f>
        <v>#N/A</v>
      </c>
      <c r="J2685" s="10" t="e">
        <f>VLOOKUP(N2685,'BANG THAM CHIEU'!C:E,2,0)</f>
        <v>#N/A</v>
      </c>
      <c r="L2685" s="594">
        <f t="shared" si="44"/>
        <v>0</v>
      </c>
      <c r="N2685" s="31"/>
      <c r="Q2685" s="122"/>
      <c r="R2685" s="123"/>
      <c r="T2685" s="396"/>
      <c r="V2685"/>
    </row>
    <row r="2686" spans="1:22" hidden="1" x14ac:dyDescent="0.25">
      <c r="A2686" s="31">
        <v>3848</v>
      </c>
      <c r="B2686" s="33" t="s">
        <v>300</v>
      </c>
      <c r="D2686" s="34" t="s">
        <v>301</v>
      </c>
      <c r="E2686" s="35" t="s">
        <v>10</v>
      </c>
      <c r="F2686" s="54">
        <v>22</v>
      </c>
      <c r="G2686" s="372" t="e">
        <f>VLOOKUP(N2686,'BANG THAM CHIEU'!C:E,3,0)</f>
        <v>#N/A</v>
      </c>
      <c r="J2686" s="10" t="e">
        <f>VLOOKUP(N2686,'BANG THAM CHIEU'!C:E,2,0)</f>
        <v>#N/A</v>
      </c>
      <c r="L2686" s="594">
        <f t="shared" si="44"/>
        <v>0</v>
      </c>
      <c r="N2686" s="11"/>
      <c r="Q2686" s="122"/>
      <c r="R2686" s="123"/>
      <c r="T2686" s="396"/>
      <c r="V2686"/>
    </row>
    <row r="2687" spans="1:22" hidden="1" x14ac:dyDescent="0.25">
      <c r="A2687" s="31">
        <v>3848</v>
      </c>
      <c r="B2687" s="33" t="s">
        <v>300</v>
      </c>
      <c r="D2687" s="34" t="s">
        <v>301</v>
      </c>
      <c r="E2687" s="35" t="s">
        <v>10</v>
      </c>
      <c r="F2687" s="54">
        <v>23</v>
      </c>
      <c r="G2687" s="372" t="e">
        <f>VLOOKUP(N2687,'BANG THAM CHIEU'!C:E,3,0)</f>
        <v>#N/A</v>
      </c>
      <c r="J2687" s="10" t="e">
        <f>VLOOKUP(N2687,'BANG THAM CHIEU'!C:E,2,0)</f>
        <v>#N/A</v>
      </c>
      <c r="L2687" s="594">
        <f t="shared" si="44"/>
        <v>0</v>
      </c>
      <c r="N2687" s="31"/>
      <c r="Q2687" s="122"/>
      <c r="R2687" s="123"/>
      <c r="T2687" s="396"/>
      <c r="V2687"/>
    </row>
    <row r="2688" spans="1:22" hidden="1" x14ac:dyDescent="0.25">
      <c r="A2688" s="31">
        <v>3848</v>
      </c>
      <c r="B2688" s="33" t="s">
        <v>300</v>
      </c>
      <c r="D2688" s="34" t="s">
        <v>301</v>
      </c>
      <c r="E2688" s="35" t="s">
        <v>10</v>
      </c>
      <c r="F2688" s="54">
        <v>24</v>
      </c>
      <c r="G2688" s="372" t="e">
        <f>VLOOKUP(N2688,'BANG THAM CHIEU'!C:E,3,0)</f>
        <v>#N/A</v>
      </c>
      <c r="J2688" s="10" t="e">
        <f>VLOOKUP(N2688,'BANG THAM CHIEU'!C:E,2,0)</f>
        <v>#N/A</v>
      </c>
      <c r="L2688" s="594">
        <f t="shared" si="44"/>
        <v>0</v>
      </c>
      <c r="N2688" s="171"/>
      <c r="Q2688" s="122"/>
      <c r="R2688" s="123"/>
      <c r="T2688" s="396"/>
      <c r="V2688"/>
    </row>
    <row r="2689" spans="1:22" hidden="1" x14ac:dyDescent="0.25">
      <c r="A2689" s="31">
        <v>3848</v>
      </c>
      <c r="B2689" s="33" t="s">
        <v>300</v>
      </c>
      <c r="D2689" s="34" t="s">
        <v>301</v>
      </c>
      <c r="E2689" s="35" t="s">
        <v>10</v>
      </c>
      <c r="F2689" s="54">
        <v>25</v>
      </c>
      <c r="G2689" s="372" t="e">
        <f>VLOOKUP(N2689,'BANG THAM CHIEU'!C:E,3,0)</f>
        <v>#N/A</v>
      </c>
      <c r="J2689" s="10" t="e">
        <f>VLOOKUP(N2689,'BANG THAM CHIEU'!C:E,2,0)</f>
        <v>#N/A</v>
      </c>
      <c r="L2689" s="594">
        <f t="shared" si="44"/>
        <v>0</v>
      </c>
      <c r="N2689" s="11"/>
      <c r="Q2689" s="122"/>
      <c r="R2689" s="123"/>
      <c r="T2689" s="396"/>
      <c r="V2689"/>
    </row>
    <row r="2690" spans="1:22" hidden="1" x14ac:dyDescent="0.25">
      <c r="A2690" s="31">
        <v>3848</v>
      </c>
      <c r="B2690" s="33" t="s">
        <v>300</v>
      </c>
      <c r="D2690" s="34" t="s">
        <v>301</v>
      </c>
      <c r="E2690" s="35" t="s">
        <v>10</v>
      </c>
      <c r="F2690" s="54">
        <v>26</v>
      </c>
      <c r="G2690" s="372" t="e">
        <f>VLOOKUP(N2690,'BANG THAM CHIEU'!C:E,3,0)</f>
        <v>#N/A</v>
      </c>
      <c r="J2690" s="10" t="e">
        <f>VLOOKUP(N2690,'BANG THAM CHIEU'!C:E,2,0)</f>
        <v>#N/A</v>
      </c>
      <c r="L2690" s="594">
        <f t="shared" si="44"/>
        <v>0</v>
      </c>
      <c r="N2690" s="171"/>
      <c r="Q2690" s="122"/>
      <c r="R2690" s="123"/>
      <c r="T2690" s="396"/>
      <c r="V2690"/>
    </row>
    <row r="2691" spans="1:22" hidden="1" x14ac:dyDescent="0.25">
      <c r="A2691" s="31">
        <v>3848</v>
      </c>
      <c r="B2691" s="33" t="s">
        <v>300</v>
      </c>
      <c r="D2691" s="34" t="s">
        <v>301</v>
      </c>
      <c r="E2691" s="35" t="s">
        <v>10</v>
      </c>
      <c r="F2691" s="54">
        <v>27</v>
      </c>
      <c r="G2691" s="372" t="e">
        <f>VLOOKUP(N2691,'BANG THAM CHIEU'!C:E,3,0)</f>
        <v>#N/A</v>
      </c>
      <c r="J2691" s="10" t="e">
        <f>VLOOKUP(N2691,'BANG THAM CHIEU'!C:E,2,0)</f>
        <v>#N/A</v>
      </c>
      <c r="L2691" s="594">
        <f t="shared" si="44"/>
        <v>0</v>
      </c>
      <c r="N2691" s="11"/>
      <c r="Q2691" s="122"/>
      <c r="R2691" s="123"/>
      <c r="T2691" s="396"/>
      <c r="V2691"/>
    </row>
    <row r="2692" spans="1:22" hidden="1" x14ac:dyDescent="0.25">
      <c r="A2692" s="31">
        <v>3848</v>
      </c>
      <c r="B2692" s="33" t="s">
        <v>300</v>
      </c>
      <c r="D2692" s="34" t="s">
        <v>301</v>
      </c>
      <c r="E2692" s="35" t="s">
        <v>10</v>
      </c>
      <c r="F2692" s="54">
        <v>28</v>
      </c>
      <c r="G2692" s="372" t="e">
        <f>VLOOKUP(N2692,'BANG THAM CHIEU'!C:E,3,0)</f>
        <v>#N/A</v>
      </c>
      <c r="J2692" s="10" t="e">
        <f>VLOOKUP(N2692,'BANG THAM CHIEU'!C:E,2,0)</f>
        <v>#N/A</v>
      </c>
      <c r="L2692" s="594">
        <f t="shared" si="44"/>
        <v>0</v>
      </c>
      <c r="N2692" s="11"/>
      <c r="Q2692" s="122"/>
      <c r="R2692" s="123"/>
      <c r="T2692" s="396"/>
      <c r="V2692"/>
    </row>
    <row r="2693" spans="1:22" hidden="1" x14ac:dyDescent="0.25">
      <c r="A2693" s="31">
        <v>3848</v>
      </c>
      <c r="B2693" s="33" t="s">
        <v>300</v>
      </c>
      <c r="D2693" s="34" t="s">
        <v>301</v>
      </c>
      <c r="E2693" s="35" t="s">
        <v>10</v>
      </c>
      <c r="F2693" s="54">
        <v>29</v>
      </c>
      <c r="G2693" s="372" t="e">
        <f>VLOOKUP(N2693,'BANG THAM CHIEU'!C:E,3,0)</f>
        <v>#N/A</v>
      </c>
      <c r="J2693" s="10" t="e">
        <f>VLOOKUP(N2693,'BANG THAM CHIEU'!C:E,2,0)</f>
        <v>#N/A</v>
      </c>
      <c r="L2693" s="594">
        <f t="shared" si="44"/>
        <v>0</v>
      </c>
      <c r="N2693" s="11"/>
      <c r="Q2693" s="122"/>
      <c r="R2693" s="123"/>
      <c r="T2693" s="396"/>
      <c r="V2693"/>
    </row>
    <row r="2694" spans="1:22" hidden="1" x14ac:dyDescent="0.25">
      <c r="A2694" s="31">
        <v>3848</v>
      </c>
      <c r="B2694" s="33" t="s">
        <v>300</v>
      </c>
      <c r="D2694" s="34" t="s">
        <v>301</v>
      </c>
      <c r="E2694" s="35" t="s">
        <v>10</v>
      </c>
      <c r="F2694" s="54">
        <v>30</v>
      </c>
      <c r="G2694" s="372" t="e">
        <f>VLOOKUP(N2694,'BANG THAM CHIEU'!C:E,3,0)</f>
        <v>#N/A</v>
      </c>
      <c r="J2694" s="10" t="e">
        <f>VLOOKUP(N2694,'BANG THAM CHIEU'!C:E,2,0)</f>
        <v>#N/A</v>
      </c>
      <c r="L2694" s="594">
        <f t="shared" si="44"/>
        <v>0</v>
      </c>
      <c r="N2694" s="11"/>
      <c r="Q2694" s="122"/>
      <c r="R2694" s="123"/>
      <c r="T2694" s="396"/>
      <c r="V2694"/>
    </row>
    <row r="2695" spans="1:22" hidden="1" x14ac:dyDescent="0.25">
      <c r="A2695" s="31">
        <v>3848</v>
      </c>
      <c r="B2695" s="33" t="s">
        <v>300</v>
      </c>
      <c r="D2695" s="34" t="s">
        <v>301</v>
      </c>
      <c r="E2695" s="35" t="s">
        <v>10</v>
      </c>
      <c r="F2695" s="54">
        <v>31</v>
      </c>
      <c r="G2695" s="372" t="e">
        <f>VLOOKUP(N2695,'BANG THAM CHIEU'!C:E,3,0)</f>
        <v>#N/A</v>
      </c>
      <c r="J2695" s="10" t="e">
        <f>VLOOKUP(N2695,'BANG THAM CHIEU'!C:E,2,0)</f>
        <v>#N/A</v>
      </c>
      <c r="L2695" s="594">
        <f t="shared" si="44"/>
        <v>0</v>
      </c>
      <c r="N2695" s="151"/>
      <c r="Q2695" s="122"/>
      <c r="R2695" s="123"/>
      <c r="T2695" s="396"/>
      <c r="V2695"/>
    </row>
    <row r="2696" spans="1:22" hidden="1" x14ac:dyDescent="0.25">
      <c r="A2696" s="31">
        <v>3848</v>
      </c>
      <c r="B2696" s="33" t="s">
        <v>300</v>
      </c>
      <c r="D2696" s="34" t="s">
        <v>301</v>
      </c>
      <c r="E2696" s="35" t="s">
        <v>10</v>
      </c>
      <c r="F2696" s="54">
        <v>32</v>
      </c>
      <c r="G2696" s="372" t="e">
        <f>VLOOKUP(N2696,'BANG THAM CHIEU'!C:E,3,0)</f>
        <v>#N/A</v>
      </c>
      <c r="J2696" s="10" t="e">
        <f>VLOOKUP(N2696,'BANG THAM CHIEU'!C:E,2,0)</f>
        <v>#N/A</v>
      </c>
      <c r="L2696" s="594">
        <f t="shared" si="44"/>
        <v>0</v>
      </c>
      <c r="N2696" s="11"/>
      <c r="Q2696" s="122"/>
      <c r="R2696" s="123"/>
      <c r="T2696" s="396"/>
      <c r="V2696"/>
    </row>
    <row r="2697" spans="1:22" hidden="1" x14ac:dyDescent="0.25">
      <c r="A2697" s="31">
        <v>3848</v>
      </c>
      <c r="B2697" s="33" t="s">
        <v>300</v>
      </c>
      <c r="D2697" s="34" t="s">
        <v>301</v>
      </c>
      <c r="E2697" s="35" t="s">
        <v>10</v>
      </c>
      <c r="F2697" s="54">
        <v>33</v>
      </c>
      <c r="G2697" s="372" t="e">
        <f>VLOOKUP(N2697,'BANG THAM CHIEU'!C:E,3,0)</f>
        <v>#N/A</v>
      </c>
      <c r="J2697" s="10" t="e">
        <f>VLOOKUP(N2697,'BANG THAM CHIEU'!C:E,2,0)</f>
        <v>#N/A</v>
      </c>
      <c r="L2697" s="594">
        <f t="shared" si="44"/>
        <v>0</v>
      </c>
      <c r="N2697" s="151"/>
      <c r="Q2697" s="122"/>
      <c r="R2697" s="123"/>
      <c r="T2697" s="396"/>
      <c r="V2697"/>
    </row>
    <row r="2698" spans="1:22" hidden="1" x14ac:dyDescent="0.25">
      <c r="A2698" s="31">
        <v>3848</v>
      </c>
      <c r="B2698" s="33" t="s">
        <v>300</v>
      </c>
      <c r="D2698" s="34" t="s">
        <v>301</v>
      </c>
      <c r="E2698" s="35" t="s">
        <v>10</v>
      </c>
      <c r="F2698" s="54">
        <v>34</v>
      </c>
      <c r="G2698" s="372" t="e">
        <f>VLOOKUP(N2698,'BANG THAM CHIEU'!C:E,3,0)</f>
        <v>#N/A</v>
      </c>
      <c r="J2698" s="10" t="e">
        <f>VLOOKUP(N2698,'BANG THAM CHIEU'!C:E,2,0)</f>
        <v>#N/A</v>
      </c>
      <c r="L2698" s="594">
        <f t="shared" si="44"/>
        <v>0</v>
      </c>
      <c r="N2698" s="151"/>
      <c r="Q2698" s="122"/>
      <c r="R2698" s="123"/>
      <c r="T2698" s="396"/>
      <c r="V2698"/>
    </row>
    <row r="2699" spans="1:22" hidden="1" x14ac:dyDescent="0.25">
      <c r="A2699" s="31">
        <v>3848</v>
      </c>
      <c r="B2699" s="33" t="s">
        <v>300</v>
      </c>
      <c r="D2699" s="34" t="s">
        <v>301</v>
      </c>
      <c r="E2699" s="35" t="s">
        <v>10</v>
      </c>
      <c r="F2699" s="54">
        <v>35</v>
      </c>
      <c r="G2699" s="372" t="e">
        <f>VLOOKUP(N2699,'BANG THAM CHIEU'!C:E,3,0)</f>
        <v>#N/A</v>
      </c>
      <c r="J2699" s="10" t="e">
        <f>VLOOKUP(N2699,'BANG THAM CHIEU'!C:E,2,0)</f>
        <v>#N/A</v>
      </c>
      <c r="L2699" s="594">
        <f t="shared" si="44"/>
        <v>0</v>
      </c>
      <c r="N2699" s="11"/>
      <c r="Q2699" s="122"/>
      <c r="R2699" s="123"/>
      <c r="T2699" s="396"/>
      <c r="V2699"/>
    </row>
    <row r="2700" spans="1:22" hidden="1" x14ac:dyDescent="0.25">
      <c r="A2700" s="31">
        <v>3848</v>
      </c>
      <c r="B2700" s="33" t="s">
        <v>300</v>
      </c>
      <c r="D2700" s="34" t="s">
        <v>301</v>
      </c>
      <c r="E2700" s="35" t="s">
        <v>10</v>
      </c>
      <c r="F2700" s="54">
        <v>36</v>
      </c>
      <c r="G2700" s="372" t="e">
        <f>VLOOKUP(N2700,'BANG THAM CHIEU'!C:E,3,0)</f>
        <v>#N/A</v>
      </c>
      <c r="J2700" s="10" t="e">
        <f>VLOOKUP(N2700,'BANG THAM CHIEU'!C:E,2,0)</f>
        <v>#N/A</v>
      </c>
      <c r="L2700" s="594">
        <f t="shared" si="44"/>
        <v>0</v>
      </c>
      <c r="N2700" s="31"/>
      <c r="Q2700" s="122"/>
      <c r="R2700" s="123"/>
      <c r="T2700" s="396"/>
      <c r="V2700"/>
    </row>
    <row r="2701" spans="1:22" hidden="1" x14ac:dyDescent="0.25">
      <c r="A2701" s="31">
        <v>3848</v>
      </c>
      <c r="B2701" s="33" t="s">
        <v>300</v>
      </c>
      <c r="D2701" s="34" t="s">
        <v>301</v>
      </c>
      <c r="E2701" s="35" t="s">
        <v>10</v>
      </c>
      <c r="F2701" s="54">
        <v>37</v>
      </c>
      <c r="G2701" s="372" t="e">
        <f>VLOOKUP(N2701,'BANG THAM CHIEU'!C:E,3,0)</f>
        <v>#N/A</v>
      </c>
      <c r="J2701" s="10" t="e">
        <f>VLOOKUP(N2701,'BANG THAM CHIEU'!C:E,2,0)</f>
        <v>#N/A</v>
      </c>
      <c r="L2701" s="594">
        <f t="shared" si="44"/>
        <v>0</v>
      </c>
      <c r="N2701" s="31"/>
      <c r="Q2701" s="122"/>
      <c r="R2701" s="123"/>
      <c r="T2701" s="396"/>
      <c r="V2701"/>
    </row>
    <row r="2702" spans="1:22" hidden="1" x14ac:dyDescent="0.25">
      <c r="A2702" s="31">
        <v>3848</v>
      </c>
      <c r="B2702" s="33" t="s">
        <v>300</v>
      </c>
      <c r="D2702" s="34" t="s">
        <v>301</v>
      </c>
      <c r="E2702" s="35" t="s">
        <v>10</v>
      </c>
      <c r="F2702" s="54">
        <v>38</v>
      </c>
      <c r="G2702" s="372" t="e">
        <f>VLOOKUP(N2702,'BANG THAM CHIEU'!C:E,3,0)</f>
        <v>#N/A</v>
      </c>
      <c r="J2702" s="10" t="e">
        <f>VLOOKUP(N2702,'BANG THAM CHIEU'!C:E,2,0)</f>
        <v>#N/A</v>
      </c>
      <c r="L2702" s="594">
        <f t="shared" si="44"/>
        <v>0</v>
      </c>
      <c r="N2702" s="151"/>
      <c r="Q2702" s="122"/>
      <c r="R2702" s="123"/>
      <c r="T2702" s="396"/>
      <c r="V2702"/>
    </row>
    <row r="2703" spans="1:22" hidden="1" x14ac:dyDescent="0.25">
      <c r="A2703" s="31">
        <v>3848</v>
      </c>
      <c r="B2703" s="33" t="s">
        <v>300</v>
      </c>
      <c r="D2703" s="34" t="s">
        <v>301</v>
      </c>
      <c r="E2703" s="35" t="s">
        <v>10</v>
      </c>
      <c r="F2703" s="54">
        <v>39</v>
      </c>
      <c r="G2703" s="372" t="e">
        <f>VLOOKUP(N2703,'BANG THAM CHIEU'!C:E,3,0)</f>
        <v>#N/A</v>
      </c>
      <c r="J2703" s="10" t="e">
        <f>VLOOKUP(N2703,'BANG THAM CHIEU'!C:E,2,0)</f>
        <v>#N/A</v>
      </c>
      <c r="L2703" s="594">
        <f t="shared" si="44"/>
        <v>0</v>
      </c>
      <c r="N2703" s="11"/>
      <c r="Q2703" s="122"/>
      <c r="R2703" s="123"/>
      <c r="T2703" s="396"/>
      <c r="V2703"/>
    </row>
    <row r="2704" spans="1:22" hidden="1" x14ac:dyDescent="0.25">
      <c r="A2704" s="31">
        <v>3848</v>
      </c>
      <c r="B2704" s="33" t="s">
        <v>300</v>
      </c>
      <c r="D2704" s="34" t="s">
        <v>301</v>
      </c>
      <c r="E2704" s="35" t="s">
        <v>10</v>
      </c>
      <c r="F2704" s="54">
        <v>40</v>
      </c>
      <c r="G2704" s="372" t="e">
        <f>VLOOKUP(N2704,'BANG THAM CHIEU'!C:E,3,0)</f>
        <v>#N/A</v>
      </c>
      <c r="J2704" s="10" t="e">
        <f>VLOOKUP(N2704,'BANG THAM CHIEU'!C:E,2,0)</f>
        <v>#N/A</v>
      </c>
      <c r="L2704" s="594">
        <f t="shared" si="44"/>
        <v>0</v>
      </c>
      <c r="N2704" s="11"/>
      <c r="Q2704" s="122"/>
      <c r="R2704" s="123"/>
      <c r="T2704" s="396"/>
      <c r="V2704"/>
    </row>
    <row r="2705" spans="1:22" hidden="1" x14ac:dyDescent="0.25">
      <c r="A2705" s="31">
        <v>3848</v>
      </c>
      <c r="B2705" s="33" t="s">
        <v>300</v>
      </c>
      <c r="D2705" s="34" t="s">
        <v>301</v>
      </c>
      <c r="E2705" s="35" t="s">
        <v>10</v>
      </c>
      <c r="F2705" s="54">
        <v>41</v>
      </c>
      <c r="G2705" s="372" t="e">
        <f>VLOOKUP(N2705,'BANG THAM CHIEU'!C:E,3,0)</f>
        <v>#N/A</v>
      </c>
      <c r="J2705" s="10" t="e">
        <f>VLOOKUP(N2705,'BANG THAM CHIEU'!C:E,2,0)</f>
        <v>#N/A</v>
      </c>
      <c r="L2705" s="594">
        <f t="shared" si="44"/>
        <v>0</v>
      </c>
      <c r="N2705" s="11"/>
      <c r="Q2705" s="122"/>
      <c r="R2705" s="123"/>
      <c r="T2705" s="396"/>
      <c r="V2705"/>
    </row>
    <row r="2706" spans="1:22" hidden="1" x14ac:dyDescent="0.25">
      <c r="A2706" s="31">
        <v>3848</v>
      </c>
      <c r="B2706" s="33" t="s">
        <v>300</v>
      </c>
      <c r="D2706" s="34" t="s">
        <v>301</v>
      </c>
      <c r="E2706" s="35" t="s">
        <v>10</v>
      </c>
      <c r="F2706" s="54">
        <v>42</v>
      </c>
      <c r="G2706" s="372" t="e">
        <f>VLOOKUP(N2706,'BANG THAM CHIEU'!C:E,3,0)</f>
        <v>#N/A</v>
      </c>
      <c r="J2706" s="10" t="e">
        <f>VLOOKUP(N2706,'BANG THAM CHIEU'!C:E,2,0)</f>
        <v>#N/A</v>
      </c>
      <c r="L2706" s="594">
        <f t="shared" si="44"/>
        <v>0</v>
      </c>
      <c r="N2706" s="11"/>
      <c r="Q2706" s="122"/>
      <c r="R2706" s="123"/>
      <c r="T2706" s="396"/>
      <c r="V2706"/>
    </row>
    <row r="2707" spans="1:22" hidden="1" x14ac:dyDescent="0.25">
      <c r="A2707" s="31">
        <v>3848</v>
      </c>
      <c r="B2707" s="33" t="s">
        <v>300</v>
      </c>
      <c r="D2707" s="34" t="s">
        <v>301</v>
      </c>
      <c r="E2707" s="35" t="s">
        <v>10</v>
      </c>
      <c r="F2707" s="54">
        <v>43</v>
      </c>
      <c r="G2707" s="372" t="e">
        <f>VLOOKUP(N2707,'BANG THAM CHIEU'!C:E,3,0)</f>
        <v>#N/A</v>
      </c>
      <c r="J2707" s="10" t="e">
        <f>VLOOKUP(N2707,'BANG THAM CHIEU'!C:E,2,0)</f>
        <v>#N/A</v>
      </c>
      <c r="L2707" s="594">
        <f t="shared" si="44"/>
        <v>0</v>
      </c>
      <c r="N2707" s="171"/>
      <c r="Q2707" s="122"/>
      <c r="R2707" s="123"/>
      <c r="T2707" s="396"/>
      <c r="V2707"/>
    </row>
    <row r="2708" spans="1:22" ht="15.75" hidden="1" x14ac:dyDescent="0.25">
      <c r="A2708" s="31">
        <v>3848</v>
      </c>
      <c r="B2708" s="33" t="s">
        <v>300</v>
      </c>
      <c r="D2708" s="34" t="s">
        <v>301</v>
      </c>
      <c r="E2708" s="35" t="s">
        <v>10</v>
      </c>
      <c r="G2708" s="399" t="e">
        <f>VLOOKUP(N2708,'BANG THAM CHIEU'!C:E,3,0)</f>
        <v>#N/A</v>
      </c>
      <c r="J2708" s="10" t="e">
        <f>VLOOKUP(N2708,'BANG THAM CHIEU'!C:E,2,0)</f>
        <v>#N/A</v>
      </c>
      <c r="L2708" s="594">
        <f t="shared" si="44"/>
        <v>0</v>
      </c>
      <c r="N2708" s="157"/>
      <c r="Q2708" s="122"/>
      <c r="R2708" s="123"/>
      <c r="T2708" s="396"/>
      <c r="V2708"/>
    </row>
    <row r="2709" spans="1:22" ht="15.75" hidden="1" x14ac:dyDescent="0.25">
      <c r="A2709" s="31">
        <v>3848</v>
      </c>
      <c r="B2709" s="33" t="s">
        <v>300</v>
      </c>
      <c r="D2709" s="34" t="s">
        <v>301</v>
      </c>
      <c r="E2709" s="35" t="s">
        <v>10</v>
      </c>
      <c r="G2709" s="372" t="e">
        <f>VLOOKUP(N2709,'BANG THAM CHIEU'!C:E,3,0)</f>
        <v>#N/A</v>
      </c>
      <c r="J2709" s="10" t="e">
        <f>VLOOKUP(N2709,'BANG THAM CHIEU'!C:E,2,0)</f>
        <v>#N/A</v>
      </c>
      <c r="L2709" s="594">
        <f t="shared" si="44"/>
        <v>0</v>
      </c>
      <c r="N2709" s="157"/>
      <c r="Q2709" s="122"/>
      <c r="R2709" s="123"/>
      <c r="T2709" s="396"/>
      <c r="V2709"/>
    </row>
    <row r="2710" spans="1:22" ht="15.75" hidden="1" x14ac:dyDescent="0.25">
      <c r="A2710" s="31">
        <v>3848</v>
      </c>
      <c r="B2710" s="33" t="s">
        <v>300</v>
      </c>
      <c r="D2710" s="34" t="s">
        <v>301</v>
      </c>
      <c r="E2710" s="35" t="s">
        <v>10</v>
      </c>
      <c r="G2710" s="372" t="e">
        <f>VLOOKUP(N2710,'BANG THAM CHIEU'!C:E,3,0)</f>
        <v>#N/A</v>
      </c>
      <c r="J2710" s="10" t="e">
        <f>VLOOKUP(N2710,'BANG THAM CHIEU'!C:E,2,0)</f>
        <v>#N/A</v>
      </c>
      <c r="L2710" s="594">
        <f t="shared" si="44"/>
        <v>0</v>
      </c>
      <c r="N2710" s="192"/>
      <c r="Q2710" s="122"/>
      <c r="R2710" s="123"/>
      <c r="T2710" s="396"/>
      <c r="V2710"/>
    </row>
    <row r="2711" spans="1:22" hidden="1" x14ac:dyDescent="0.25">
      <c r="A2711" s="31">
        <v>3848</v>
      </c>
      <c r="B2711" s="33" t="s">
        <v>300</v>
      </c>
      <c r="D2711" s="34" t="s">
        <v>301</v>
      </c>
      <c r="E2711" s="35" t="s">
        <v>10</v>
      </c>
      <c r="G2711" s="372" t="e">
        <f>VLOOKUP(N2711,'BANG THAM CHIEU'!C:E,3,0)</f>
        <v>#N/A</v>
      </c>
      <c r="J2711" s="10" t="e">
        <f>VLOOKUP(N2711,'BANG THAM CHIEU'!C:E,2,0)</f>
        <v>#N/A</v>
      </c>
      <c r="L2711" s="594">
        <f t="shared" si="44"/>
        <v>0</v>
      </c>
      <c r="N2711" s="33"/>
      <c r="Q2711" s="122"/>
      <c r="R2711" s="123"/>
      <c r="T2711" s="396"/>
      <c r="V2711"/>
    </row>
    <row r="2712" spans="1:22" hidden="1" x14ac:dyDescent="0.25">
      <c r="A2712" s="31">
        <v>3848</v>
      </c>
      <c r="B2712" s="33" t="s">
        <v>300</v>
      </c>
      <c r="D2712" s="34" t="s">
        <v>301</v>
      </c>
      <c r="E2712" s="35" t="s">
        <v>10</v>
      </c>
      <c r="G2712" s="372" t="e">
        <f>VLOOKUP(N2712,'BANG THAM CHIEU'!C:E,3,0)</f>
        <v>#N/A</v>
      </c>
      <c r="J2712" s="10" t="e">
        <f>VLOOKUP(N2712,'BANG THAM CHIEU'!C:E,2,0)</f>
        <v>#N/A</v>
      </c>
      <c r="L2712" s="594">
        <f t="shared" si="44"/>
        <v>0</v>
      </c>
      <c r="N2712" s="33"/>
      <c r="Q2712" s="122"/>
      <c r="R2712" s="123"/>
      <c r="T2712" s="396"/>
      <c r="V2712"/>
    </row>
    <row r="2713" spans="1:22" hidden="1" x14ac:dyDescent="0.25">
      <c r="A2713" s="31">
        <v>3848</v>
      </c>
      <c r="B2713" s="33" t="s">
        <v>300</v>
      </c>
      <c r="D2713" s="34" t="s">
        <v>301</v>
      </c>
      <c r="E2713" s="35" t="s">
        <v>10</v>
      </c>
      <c r="G2713" s="372" t="e">
        <f>VLOOKUP(N2713,'BANG THAM CHIEU'!C:E,3,0)</f>
        <v>#N/A</v>
      </c>
      <c r="J2713" s="10" t="e">
        <f>VLOOKUP(N2713,'BANG THAM CHIEU'!C:E,2,0)</f>
        <v>#N/A</v>
      </c>
      <c r="L2713" s="594">
        <f t="shared" si="44"/>
        <v>0</v>
      </c>
      <c r="N2713" s="31"/>
      <c r="Q2713" s="122"/>
      <c r="R2713" s="123"/>
      <c r="T2713" s="396"/>
      <c r="V2713"/>
    </row>
    <row r="2714" spans="1:22" hidden="1" x14ac:dyDescent="0.25">
      <c r="A2714" s="31">
        <v>3848</v>
      </c>
      <c r="B2714" s="33" t="s">
        <v>300</v>
      </c>
      <c r="D2714" s="34" t="s">
        <v>301</v>
      </c>
      <c r="E2714" s="35" t="s">
        <v>10</v>
      </c>
      <c r="G2714" s="372" t="e">
        <f>VLOOKUP(N2714,'BANG THAM CHIEU'!C:E,3,0)</f>
        <v>#N/A</v>
      </c>
      <c r="J2714" s="10" t="e">
        <f>VLOOKUP(N2714,'BANG THAM CHIEU'!C:E,2,0)</f>
        <v>#N/A</v>
      </c>
      <c r="L2714" s="594">
        <f t="shared" si="44"/>
        <v>0</v>
      </c>
      <c r="N2714" s="31"/>
      <c r="Q2714" s="122"/>
      <c r="R2714" s="123"/>
      <c r="T2714" s="396"/>
      <c r="V2714"/>
    </row>
    <row r="2715" spans="1:22" ht="15.75" hidden="1" x14ac:dyDescent="0.25">
      <c r="A2715" s="31">
        <v>3848</v>
      </c>
      <c r="B2715" s="33" t="s">
        <v>300</v>
      </c>
      <c r="D2715" s="34" t="s">
        <v>301</v>
      </c>
      <c r="E2715" s="35" t="s">
        <v>10</v>
      </c>
      <c r="G2715" s="399" t="e">
        <f>VLOOKUP(N2715,'BANG THAM CHIEU'!C:E,3,0)</f>
        <v>#N/A</v>
      </c>
      <c r="J2715" s="10" t="e">
        <f>VLOOKUP(N2715,'BANG THAM CHIEU'!C:E,2,0)</f>
        <v>#N/A</v>
      </c>
      <c r="L2715" s="594">
        <f t="shared" si="44"/>
        <v>0</v>
      </c>
      <c r="N2715" s="157"/>
      <c r="Q2715" s="122"/>
      <c r="R2715" s="123"/>
      <c r="T2715" s="396"/>
      <c r="V2715"/>
    </row>
    <row r="2716" spans="1:22" hidden="1" x14ac:dyDescent="0.25">
      <c r="A2716" s="31">
        <v>3848</v>
      </c>
      <c r="B2716" s="33" t="s">
        <v>300</v>
      </c>
      <c r="D2716" s="34" t="s">
        <v>301</v>
      </c>
      <c r="E2716" s="35" t="s">
        <v>10</v>
      </c>
      <c r="G2716" s="372" t="e">
        <f>VLOOKUP(N2716,'BANG THAM CHIEU'!C:E,3,0)</f>
        <v>#N/A</v>
      </c>
      <c r="J2716" s="10" t="e">
        <f>VLOOKUP(N2716,'BANG THAM CHIEU'!C:E,2,0)</f>
        <v>#N/A</v>
      </c>
      <c r="L2716" s="594">
        <f t="shared" si="44"/>
        <v>0</v>
      </c>
      <c r="N2716" s="31"/>
      <c r="Q2716" s="122"/>
      <c r="R2716" s="123"/>
      <c r="T2716" s="396"/>
      <c r="V2716"/>
    </row>
    <row r="2717" spans="1:22" hidden="1" x14ac:dyDescent="0.25">
      <c r="A2717" s="31">
        <v>3848</v>
      </c>
      <c r="B2717" s="33" t="s">
        <v>300</v>
      </c>
      <c r="D2717" s="34" t="s">
        <v>301</v>
      </c>
      <c r="E2717" s="35" t="s">
        <v>10</v>
      </c>
      <c r="G2717" s="372" t="e">
        <f>VLOOKUP(N2717,'BANG THAM CHIEU'!C:E,3,0)</f>
        <v>#N/A</v>
      </c>
      <c r="J2717" s="10" t="e">
        <f>VLOOKUP(N2717,'BANG THAM CHIEU'!C:E,2,0)</f>
        <v>#N/A</v>
      </c>
      <c r="L2717" s="594">
        <f t="shared" si="44"/>
        <v>0</v>
      </c>
      <c r="N2717" s="31"/>
      <c r="Q2717" s="122"/>
      <c r="R2717" s="123"/>
      <c r="T2717" s="396"/>
      <c r="V2717"/>
    </row>
    <row r="2718" spans="1:22" hidden="1" x14ac:dyDescent="0.25">
      <c r="A2718" s="31">
        <v>3848</v>
      </c>
      <c r="B2718" s="33" t="s">
        <v>300</v>
      </c>
      <c r="D2718" s="34" t="s">
        <v>301</v>
      </c>
      <c r="E2718" s="35" t="s">
        <v>10</v>
      </c>
      <c r="G2718" s="372" t="e">
        <f>VLOOKUP(N2718,'BANG THAM CHIEU'!C:E,3,0)</f>
        <v>#N/A</v>
      </c>
      <c r="J2718" s="10" t="e">
        <f>VLOOKUP(N2718,'BANG THAM CHIEU'!C:E,2,0)</f>
        <v>#N/A</v>
      </c>
      <c r="L2718" s="594">
        <f t="shared" si="44"/>
        <v>0</v>
      </c>
      <c r="N2718" s="31"/>
      <c r="Q2718" s="122"/>
      <c r="R2718" s="123"/>
      <c r="T2718" s="396"/>
      <c r="V2718"/>
    </row>
    <row r="2719" spans="1:22" hidden="1" x14ac:dyDescent="0.25">
      <c r="A2719" s="31">
        <v>3848</v>
      </c>
      <c r="B2719" s="33" t="s">
        <v>300</v>
      </c>
      <c r="D2719" s="34" t="s">
        <v>301</v>
      </c>
      <c r="E2719" s="35" t="s">
        <v>10</v>
      </c>
      <c r="G2719" s="372" t="e">
        <f>VLOOKUP(N2719,'BANG THAM CHIEU'!C:E,3,0)</f>
        <v>#N/A</v>
      </c>
      <c r="J2719" s="10" t="e">
        <f>VLOOKUP(N2719,'BANG THAM CHIEU'!C:E,2,0)</f>
        <v>#N/A</v>
      </c>
      <c r="L2719" s="594">
        <f t="shared" si="44"/>
        <v>0</v>
      </c>
      <c r="N2719" s="31"/>
      <c r="Q2719" s="122"/>
      <c r="R2719" s="123"/>
      <c r="T2719" s="396"/>
      <c r="V2719"/>
    </row>
    <row r="2720" spans="1:22" hidden="1" x14ac:dyDescent="0.25">
      <c r="A2720" s="31">
        <v>3848</v>
      </c>
      <c r="B2720" s="33" t="s">
        <v>300</v>
      </c>
      <c r="D2720" s="34" t="s">
        <v>301</v>
      </c>
      <c r="E2720" s="35" t="s">
        <v>10</v>
      </c>
      <c r="G2720" s="372" t="e">
        <f>VLOOKUP(N2720,'BANG THAM CHIEU'!C:E,3,0)</f>
        <v>#N/A</v>
      </c>
      <c r="J2720" s="10" t="e">
        <f>VLOOKUP(N2720,'BANG THAM CHIEU'!C:E,2,0)</f>
        <v>#N/A</v>
      </c>
      <c r="L2720" s="594">
        <f t="shared" si="44"/>
        <v>0</v>
      </c>
      <c r="N2720" s="33"/>
      <c r="Q2720" s="122"/>
      <c r="R2720" s="123"/>
      <c r="T2720" s="396"/>
      <c r="V2720"/>
    </row>
    <row r="2721" spans="1:22" hidden="1" x14ac:dyDescent="0.25">
      <c r="A2721" s="31">
        <v>3848</v>
      </c>
      <c r="B2721" s="33" t="s">
        <v>300</v>
      </c>
      <c r="D2721" s="34" t="s">
        <v>301</v>
      </c>
      <c r="E2721" s="35" t="s">
        <v>10</v>
      </c>
      <c r="G2721" s="372" t="e">
        <f>VLOOKUP(N2721,'BANG THAM CHIEU'!C:E,3,0)</f>
        <v>#N/A</v>
      </c>
      <c r="J2721" s="10" t="e">
        <f>VLOOKUP(N2721,'BANG THAM CHIEU'!C:E,2,0)</f>
        <v>#N/A</v>
      </c>
      <c r="L2721" s="594">
        <f t="shared" si="44"/>
        <v>0</v>
      </c>
      <c r="N2721" s="33"/>
      <c r="Q2721" s="122"/>
      <c r="R2721" s="123"/>
      <c r="T2721" s="396"/>
      <c r="V2721"/>
    </row>
    <row r="2722" spans="1:22" ht="15.75" hidden="1" x14ac:dyDescent="0.25">
      <c r="A2722" s="31">
        <v>3848</v>
      </c>
      <c r="B2722" s="33" t="s">
        <v>300</v>
      </c>
      <c r="D2722" s="34" t="s">
        <v>301</v>
      </c>
      <c r="E2722" s="35" t="s">
        <v>10</v>
      </c>
      <c r="G2722" s="399" t="e">
        <f>VLOOKUP(N2722,'BANG THAM CHIEU'!C:E,3,0)</f>
        <v>#N/A</v>
      </c>
      <c r="J2722" s="10" t="e">
        <f>VLOOKUP(N2722,'BANG THAM CHIEU'!C:E,2,0)</f>
        <v>#N/A</v>
      </c>
      <c r="L2722" s="594">
        <f t="shared" si="44"/>
        <v>0</v>
      </c>
      <c r="N2722" s="157"/>
      <c r="Q2722" s="122"/>
      <c r="R2722" s="123"/>
      <c r="T2722" s="396"/>
      <c r="V2722"/>
    </row>
    <row r="2723" spans="1:22" hidden="1" x14ac:dyDescent="0.25">
      <c r="A2723" s="31">
        <v>3848</v>
      </c>
      <c r="B2723" s="33" t="s">
        <v>300</v>
      </c>
      <c r="D2723" s="34" t="s">
        <v>301</v>
      </c>
      <c r="E2723" s="35" t="s">
        <v>10</v>
      </c>
      <c r="G2723" s="372" t="e">
        <f>VLOOKUP(N2723,'BANG THAM CHIEU'!C:E,3,0)</f>
        <v>#N/A</v>
      </c>
      <c r="J2723" s="10" t="e">
        <f>VLOOKUP(N2723,'BANG THAM CHIEU'!C:E,2,0)</f>
        <v>#N/A</v>
      </c>
      <c r="L2723" s="594">
        <f t="shared" si="44"/>
        <v>0</v>
      </c>
      <c r="N2723" s="31"/>
      <c r="Q2723" s="122"/>
      <c r="R2723" s="123"/>
      <c r="T2723" s="396"/>
      <c r="V2723"/>
    </row>
    <row r="2724" spans="1:22" ht="15.75" hidden="1" x14ac:dyDescent="0.25">
      <c r="A2724" s="31">
        <v>3848</v>
      </c>
      <c r="B2724" s="33" t="s">
        <v>300</v>
      </c>
      <c r="D2724" s="34" t="s">
        <v>301</v>
      </c>
      <c r="E2724" s="35" t="s">
        <v>10</v>
      </c>
      <c r="G2724" s="372" t="e">
        <f>VLOOKUP(N2724,'BANG THAM CHIEU'!C:E,3,0)</f>
        <v>#N/A</v>
      </c>
      <c r="J2724" s="10" t="e">
        <f>VLOOKUP(N2724,'BANG THAM CHIEU'!C:E,2,0)</f>
        <v>#N/A</v>
      </c>
      <c r="L2724" s="594">
        <f t="shared" si="44"/>
        <v>0</v>
      </c>
      <c r="N2724" s="157"/>
      <c r="Q2724" s="122"/>
      <c r="R2724" s="123"/>
      <c r="T2724" s="396"/>
      <c r="V2724"/>
    </row>
    <row r="2725" spans="1:22" hidden="1" x14ac:dyDescent="0.25">
      <c r="A2725" s="31">
        <v>3848</v>
      </c>
      <c r="B2725" s="33" t="s">
        <v>300</v>
      </c>
      <c r="D2725" s="34" t="s">
        <v>301</v>
      </c>
      <c r="E2725" s="35" t="s">
        <v>10</v>
      </c>
      <c r="F2725" s="54">
        <v>1</v>
      </c>
      <c r="G2725" s="372" t="e">
        <f>VLOOKUP(N2725,'BANG THAM CHIEU'!C:E,3,0)</f>
        <v>#N/A</v>
      </c>
      <c r="J2725" s="10" t="e">
        <f>VLOOKUP(N2725,'BANG THAM CHIEU'!C:E,2,0)</f>
        <v>#N/A</v>
      </c>
      <c r="L2725" s="594">
        <f t="shared" si="44"/>
        <v>0</v>
      </c>
      <c r="N2725" s="31"/>
      <c r="Q2725" s="122"/>
      <c r="R2725" s="123"/>
      <c r="T2725" s="396"/>
      <c r="V2725"/>
    </row>
    <row r="2726" spans="1:22" hidden="1" x14ac:dyDescent="0.25">
      <c r="A2726" s="31">
        <v>3848</v>
      </c>
      <c r="B2726" s="33" t="s">
        <v>300</v>
      </c>
      <c r="D2726" s="34" t="s">
        <v>301</v>
      </c>
      <c r="E2726" s="35" t="s">
        <v>10</v>
      </c>
      <c r="F2726" s="54">
        <v>2</v>
      </c>
      <c r="G2726" s="372" t="e">
        <f>VLOOKUP(N2726,'BANG THAM CHIEU'!C:E,3,0)</f>
        <v>#N/A</v>
      </c>
      <c r="J2726" s="10" t="e">
        <f>VLOOKUP(N2726,'BANG THAM CHIEU'!C:E,2,0)</f>
        <v>#N/A</v>
      </c>
      <c r="L2726" s="594">
        <f t="shared" si="44"/>
        <v>0</v>
      </c>
      <c r="N2726" s="11"/>
      <c r="Q2726" s="122"/>
      <c r="R2726" s="123"/>
      <c r="T2726" s="396"/>
      <c r="V2726"/>
    </row>
    <row r="2727" spans="1:22" hidden="1" x14ac:dyDescent="0.25">
      <c r="A2727" s="31">
        <v>3848</v>
      </c>
      <c r="B2727" s="33" t="s">
        <v>300</v>
      </c>
      <c r="D2727" s="34" t="s">
        <v>301</v>
      </c>
      <c r="E2727" s="35" t="s">
        <v>10</v>
      </c>
      <c r="F2727" s="54">
        <v>3</v>
      </c>
      <c r="G2727" s="372" t="e">
        <f>VLOOKUP(N2727,'BANG THAM CHIEU'!C:E,3,0)</f>
        <v>#N/A</v>
      </c>
      <c r="J2727" s="10" t="e">
        <f>VLOOKUP(N2727,'BANG THAM CHIEU'!C:E,2,0)</f>
        <v>#N/A</v>
      </c>
      <c r="L2727" s="594">
        <f t="shared" si="44"/>
        <v>0</v>
      </c>
      <c r="N2727" s="31"/>
      <c r="Q2727" s="122"/>
      <c r="R2727" s="123"/>
      <c r="T2727" s="396"/>
      <c r="V2727"/>
    </row>
    <row r="2728" spans="1:22" hidden="1" x14ac:dyDescent="0.25">
      <c r="A2728" s="31">
        <v>3848</v>
      </c>
      <c r="B2728" s="33" t="s">
        <v>300</v>
      </c>
      <c r="D2728" s="34" t="s">
        <v>301</v>
      </c>
      <c r="E2728" s="35" t="s">
        <v>10</v>
      </c>
      <c r="F2728" s="54">
        <v>4</v>
      </c>
      <c r="G2728" s="372" t="e">
        <f>VLOOKUP(N2728,'BANG THAM CHIEU'!C:E,3,0)</f>
        <v>#N/A</v>
      </c>
      <c r="J2728" s="10" t="e">
        <f>VLOOKUP(N2728,'BANG THAM CHIEU'!C:E,2,0)</f>
        <v>#N/A</v>
      </c>
      <c r="L2728" s="594">
        <f t="shared" si="44"/>
        <v>0</v>
      </c>
      <c r="N2728" s="151"/>
      <c r="Q2728" s="122"/>
      <c r="R2728" s="123"/>
      <c r="T2728" s="396"/>
      <c r="V2728"/>
    </row>
    <row r="2729" spans="1:22" hidden="1" x14ac:dyDescent="0.25">
      <c r="A2729" s="31">
        <v>3848</v>
      </c>
      <c r="B2729" s="33" t="s">
        <v>300</v>
      </c>
      <c r="D2729" s="34" t="s">
        <v>301</v>
      </c>
      <c r="E2729" s="35" t="s">
        <v>10</v>
      </c>
      <c r="F2729" s="54">
        <v>5</v>
      </c>
      <c r="G2729" s="372" t="e">
        <f>VLOOKUP(N2729,'BANG THAM CHIEU'!C:E,3,0)</f>
        <v>#N/A</v>
      </c>
      <c r="J2729" s="10" t="e">
        <f>VLOOKUP(N2729,'BANG THAM CHIEU'!C:E,2,0)</f>
        <v>#N/A</v>
      </c>
      <c r="L2729" s="594">
        <f t="shared" si="44"/>
        <v>0</v>
      </c>
      <c r="N2729" s="31"/>
      <c r="Q2729" s="122"/>
      <c r="R2729" s="123"/>
      <c r="T2729" s="396"/>
      <c r="V2729"/>
    </row>
    <row r="2730" spans="1:22" hidden="1" x14ac:dyDescent="0.25">
      <c r="A2730" s="31">
        <v>3848</v>
      </c>
      <c r="B2730" s="33" t="s">
        <v>300</v>
      </c>
      <c r="D2730" s="34" t="s">
        <v>301</v>
      </c>
      <c r="E2730" s="35" t="s">
        <v>10</v>
      </c>
      <c r="F2730" s="54">
        <v>6</v>
      </c>
      <c r="G2730" s="372" t="e">
        <f>VLOOKUP(N2730,'BANG THAM CHIEU'!C:E,3,0)</f>
        <v>#N/A</v>
      </c>
      <c r="J2730" s="10" t="e">
        <f>VLOOKUP(N2730,'BANG THAM CHIEU'!C:E,2,0)</f>
        <v>#N/A</v>
      </c>
      <c r="L2730" s="594">
        <f t="shared" si="44"/>
        <v>0</v>
      </c>
      <c r="N2730" s="11"/>
      <c r="Q2730" s="122"/>
      <c r="R2730" s="123"/>
      <c r="T2730" s="396"/>
      <c r="V2730"/>
    </row>
    <row r="2731" spans="1:22" hidden="1" x14ac:dyDescent="0.25">
      <c r="A2731" s="31">
        <v>3848</v>
      </c>
      <c r="B2731" s="33" t="s">
        <v>300</v>
      </c>
      <c r="D2731" s="34" t="s">
        <v>301</v>
      </c>
      <c r="E2731" s="35" t="s">
        <v>10</v>
      </c>
      <c r="F2731" s="54">
        <v>7</v>
      </c>
      <c r="G2731" s="372" t="e">
        <f>VLOOKUP(N2731,'BANG THAM CHIEU'!C:E,3,0)</f>
        <v>#N/A</v>
      </c>
      <c r="J2731" s="10" t="e">
        <f>VLOOKUP(N2731,'BANG THAM CHIEU'!C:E,2,0)</f>
        <v>#N/A</v>
      </c>
      <c r="L2731" s="594">
        <f t="shared" si="44"/>
        <v>0</v>
      </c>
      <c r="N2731" s="11"/>
      <c r="Q2731" s="122"/>
      <c r="R2731" s="123"/>
      <c r="T2731" s="396"/>
      <c r="V2731"/>
    </row>
    <row r="2732" spans="1:22" hidden="1" x14ac:dyDescent="0.25">
      <c r="A2732" s="31">
        <v>3848</v>
      </c>
      <c r="B2732" s="33" t="s">
        <v>300</v>
      </c>
      <c r="D2732" s="34" t="s">
        <v>301</v>
      </c>
      <c r="E2732" s="35" t="s">
        <v>10</v>
      </c>
      <c r="F2732" s="54">
        <v>8</v>
      </c>
      <c r="G2732" s="372" t="e">
        <f>VLOOKUP(N2732,'BANG THAM CHIEU'!C:E,3,0)</f>
        <v>#N/A</v>
      </c>
      <c r="J2732" s="10" t="e">
        <f>VLOOKUP(N2732,'BANG THAM CHIEU'!C:E,2,0)</f>
        <v>#N/A</v>
      </c>
      <c r="L2732" s="594">
        <f t="shared" ref="L2732:L2795" si="45">K2732/23206</f>
        <v>0</v>
      </c>
      <c r="N2732" s="11"/>
      <c r="Q2732" s="122"/>
      <c r="R2732" s="123"/>
      <c r="T2732" s="396"/>
      <c r="V2732"/>
    </row>
    <row r="2733" spans="1:22" ht="15.75" hidden="1" x14ac:dyDescent="0.25">
      <c r="A2733" s="31">
        <v>3848</v>
      </c>
      <c r="B2733" s="33" t="s">
        <v>300</v>
      </c>
      <c r="D2733" s="34" t="s">
        <v>301</v>
      </c>
      <c r="E2733" s="35" t="s">
        <v>10</v>
      </c>
      <c r="F2733" s="54">
        <v>9</v>
      </c>
      <c r="G2733" s="372" t="e">
        <f>VLOOKUP(N2733,'BANG THAM CHIEU'!C:E,3,0)</f>
        <v>#N/A</v>
      </c>
      <c r="J2733" s="10" t="e">
        <f>VLOOKUP(N2733,'BANG THAM CHIEU'!C:E,2,0)</f>
        <v>#N/A</v>
      </c>
      <c r="L2733" s="594">
        <f t="shared" si="45"/>
        <v>0</v>
      </c>
      <c r="N2733" s="157"/>
      <c r="Q2733" s="122"/>
      <c r="R2733" s="123"/>
      <c r="T2733" s="396"/>
      <c r="V2733"/>
    </row>
    <row r="2734" spans="1:22" hidden="1" x14ac:dyDescent="0.25">
      <c r="A2734" s="31">
        <v>3848</v>
      </c>
      <c r="B2734" s="33" t="s">
        <v>300</v>
      </c>
      <c r="D2734" s="34" t="s">
        <v>301</v>
      </c>
      <c r="E2734" s="35" t="s">
        <v>10</v>
      </c>
      <c r="F2734" s="54">
        <v>10</v>
      </c>
      <c r="G2734" s="372" t="e">
        <f>VLOOKUP(N2734,'BANG THAM CHIEU'!C:E,3,0)</f>
        <v>#N/A</v>
      </c>
      <c r="J2734" s="10" t="e">
        <f>VLOOKUP(N2734,'BANG THAM CHIEU'!C:E,2,0)</f>
        <v>#N/A</v>
      </c>
      <c r="L2734" s="594">
        <f t="shared" si="45"/>
        <v>0</v>
      </c>
      <c r="N2734" s="11"/>
      <c r="Q2734" s="122"/>
      <c r="R2734" s="123"/>
      <c r="T2734" s="396"/>
      <c r="V2734"/>
    </row>
    <row r="2735" spans="1:22" hidden="1" x14ac:dyDescent="0.25">
      <c r="A2735" s="31">
        <v>3848</v>
      </c>
      <c r="B2735" s="33" t="s">
        <v>300</v>
      </c>
      <c r="D2735" s="34" t="s">
        <v>301</v>
      </c>
      <c r="E2735" s="35" t="s">
        <v>10</v>
      </c>
      <c r="F2735" s="54">
        <v>11</v>
      </c>
      <c r="G2735" s="372" t="e">
        <f>VLOOKUP(N2735,'BANG THAM CHIEU'!C:E,3,0)</f>
        <v>#N/A</v>
      </c>
      <c r="J2735" s="10" t="e">
        <f>VLOOKUP(N2735,'BANG THAM CHIEU'!C:E,2,0)</f>
        <v>#N/A</v>
      </c>
      <c r="L2735" s="594">
        <f t="shared" si="45"/>
        <v>0</v>
      </c>
      <c r="N2735" s="11"/>
      <c r="Q2735" s="122"/>
      <c r="R2735" s="123"/>
      <c r="T2735" s="396"/>
      <c r="V2735"/>
    </row>
    <row r="2736" spans="1:22" hidden="1" x14ac:dyDescent="0.25">
      <c r="A2736" s="31">
        <v>3848</v>
      </c>
      <c r="B2736" s="33" t="s">
        <v>300</v>
      </c>
      <c r="D2736" s="34" t="s">
        <v>301</v>
      </c>
      <c r="E2736" s="35" t="s">
        <v>10</v>
      </c>
      <c r="F2736" s="54">
        <v>12</v>
      </c>
      <c r="G2736" s="372" t="e">
        <f>VLOOKUP(N2736,'BANG THAM CHIEU'!C:E,3,0)</f>
        <v>#N/A</v>
      </c>
      <c r="J2736" s="10" t="e">
        <f>VLOOKUP(N2736,'BANG THAM CHIEU'!C:E,2,0)</f>
        <v>#N/A</v>
      </c>
      <c r="L2736" s="594">
        <f t="shared" si="45"/>
        <v>0</v>
      </c>
      <c r="N2736" s="31"/>
      <c r="Q2736" s="122"/>
      <c r="R2736" s="123"/>
      <c r="T2736" s="396"/>
      <c r="V2736"/>
    </row>
    <row r="2737" spans="1:22" ht="15.75" hidden="1" x14ac:dyDescent="0.25">
      <c r="A2737" s="31">
        <v>3848</v>
      </c>
      <c r="B2737" s="33" t="s">
        <v>300</v>
      </c>
      <c r="D2737" s="34" t="s">
        <v>301</v>
      </c>
      <c r="E2737" s="35" t="s">
        <v>10</v>
      </c>
      <c r="F2737" s="54">
        <v>13</v>
      </c>
      <c r="G2737" s="372" t="e">
        <f>VLOOKUP(N2737,'BANG THAM CHIEU'!C:E,3,0)</f>
        <v>#N/A</v>
      </c>
      <c r="J2737" s="10" t="e">
        <f>VLOOKUP(N2737,'BANG THAM CHIEU'!C:E,2,0)</f>
        <v>#N/A</v>
      </c>
      <c r="L2737" s="594">
        <f t="shared" si="45"/>
        <v>0</v>
      </c>
      <c r="N2737" s="157"/>
      <c r="Q2737" s="122"/>
      <c r="R2737" s="123"/>
      <c r="T2737" s="396"/>
      <c r="V2737"/>
    </row>
    <row r="2738" spans="1:22" hidden="1" x14ac:dyDescent="0.25">
      <c r="A2738" s="31">
        <v>3848</v>
      </c>
      <c r="B2738" s="33" t="s">
        <v>300</v>
      </c>
      <c r="D2738" s="34" t="s">
        <v>301</v>
      </c>
      <c r="E2738" s="35" t="s">
        <v>10</v>
      </c>
      <c r="F2738" s="54">
        <v>14</v>
      </c>
      <c r="G2738" s="372" t="e">
        <f>VLOOKUP(N2738,'BANG THAM CHIEU'!C:E,3,0)</f>
        <v>#N/A</v>
      </c>
      <c r="J2738" s="10" t="e">
        <f>VLOOKUP(N2738,'BANG THAM CHIEU'!C:E,2,0)</f>
        <v>#N/A</v>
      </c>
      <c r="L2738" s="594">
        <f t="shared" si="45"/>
        <v>0</v>
      </c>
      <c r="N2738" s="31"/>
      <c r="Q2738" s="122"/>
      <c r="R2738" s="123"/>
      <c r="T2738" s="396"/>
      <c r="V2738"/>
    </row>
    <row r="2739" spans="1:22" hidden="1" x14ac:dyDescent="0.25">
      <c r="A2739" s="31">
        <v>3848</v>
      </c>
      <c r="B2739" s="33" t="s">
        <v>300</v>
      </c>
      <c r="D2739" s="34" t="s">
        <v>301</v>
      </c>
      <c r="E2739" s="35" t="s">
        <v>10</v>
      </c>
      <c r="F2739" s="54">
        <v>15</v>
      </c>
      <c r="G2739" s="372" t="e">
        <f>VLOOKUP(N2739,'BANG THAM CHIEU'!C:E,3,0)</f>
        <v>#N/A</v>
      </c>
      <c r="J2739" s="10" t="e">
        <f>VLOOKUP(N2739,'BANG THAM CHIEU'!C:E,2,0)</f>
        <v>#N/A</v>
      </c>
      <c r="L2739" s="594">
        <f t="shared" si="45"/>
        <v>0</v>
      </c>
      <c r="N2739" s="31"/>
      <c r="Q2739" s="122"/>
      <c r="R2739" s="123"/>
      <c r="T2739" s="396"/>
      <c r="V2739"/>
    </row>
    <row r="2740" spans="1:22" hidden="1" x14ac:dyDescent="0.25">
      <c r="A2740" s="31">
        <v>3848</v>
      </c>
      <c r="B2740" s="33" t="s">
        <v>300</v>
      </c>
      <c r="D2740" s="34" t="s">
        <v>301</v>
      </c>
      <c r="E2740" s="35" t="s">
        <v>10</v>
      </c>
      <c r="F2740" s="54">
        <v>16</v>
      </c>
      <c r="G2740" s="372" t="e">
        <f>VLOOKUP(N2740,'BANG THAM CHIEU'!C:E,3,0)</f>
        <v>#N/A</v>
      </c>
      <c r="J2740" s="10" t="e">
        <f>VLOOKUP(N2740,'BANG THAM CHIEU'!C:E,2,0)</f>
        <v>#N/A</v>
      </c>
      <c r="L2740" s="594">
        <f t="shared" si="45"/>
        <v>0</v>
      </c>
      <c r="N2740" s="171"/>
      <c r="Q2740" s="122"/>
      <c r="R2740" s="123"/>
      <c r="T2740" s="396"/>
      <c r="V2740"/>
    </row>
    <row r="2741" spans="1:22" hidden="1" x14ac:dyDescent="0.25">
      <c r="A2741" s="31">
        <v>3848</v>
      </c>
      <c r="B2741" s="33" t="s">
        <v>300</v>
      </c>
      <c r="D2741" s="34" t="s">
        <v>301</v>
      </c>
      <c r="E2741" s="35" t="s">
        <v>10</v>
      </c>
      <c r="F2741" s="54">
        <v>17</v>
      </c>
      <c r="G2741" s="372" t="e">
        <f>VLOOKUP(N2741,'BANG THAM CHIEU'!C:E,3,0)</f>
        <v>#N/A</v>
      </c>
      <c r="J2741" s="10" t="e">
        <f>VLOOKUP(N2741,'BANG THAM CHIEU'!C:E,2,0)</f>
        <v>#N/A</v>
      </c>
      <c r="L2741" s="594">
        <f t="shared" si="45"/>
        <v>0</v>
      </c>
      <c r="N2741" s="31"/>
      <c r="Q2741" s="122"/>
      <c r="R2741" s="123"/>
      <c r="T2741" s="396"/>
      <c r="V2741"/>
    </row>
    <row r="2742" spans="1:22" hidden="1" x14ac:dyDescent="0.25">
      <c r="A2742" s="31">
        <v>3848</v>
      </c>
      <c r="B2742" s="33" t="s">
        <v>300</v>
      </c>
      <c r="D2742" s="34" t="s">
        <v>301</v>
      </c>
      <c r="E2742" s="35" t="s">
        <v>10</v>
      </c>
      <c r="F2742" s="54">
        <v>18</v>
      </c>
      <c r="G2742" s="372" t="e">
        <f>VLOOKUP(N2742,'BANG THAM CHIEU'!C:E,3,0)</f>
        <v>#N/A</v>
      </c>
      <c r="J2742" s="10" t="e">
        <f>VLOOKUP(N2742,'BANG THAM CHIEU'!C:E,2,0)</f>
        <v>#N/A</v>
      </c>
      <c r="L2742" s="594">
        <f t="shared" si="45"/>
        <v>0</v>
      </c>
      <c r="N2742" s="31"/>
      <c r="Q2742" s="122"/>
      <c r="R2742" s="123"/>
      <c r="T2742" s="396"/>
      <c r="V2742"/>
    </row>
    <row r="2743" spans="1:22" hidden="1" x14ac:dyDescent="0.25">
      <c r="A2743" s="31">
        <v>3848</v>
      </c>
      <c r="B2743" s="33" t="s">
        <v>300</v>
      </c>
      <c r="D2743" s="34" t="s">
        <v>301</v>
      </c>
      <c r="E2743" s="35" t="s">
        <v>10</v>
      </c>
      <c r="F2743" s="54">
        <v>19</v>
      </c>
      <c r="G2743" s="372" t="e">
        <f>VLOOKUP(N2743,'BANG THAM CHIEU'!C:E,3,0)</f>
        <v>#N/A</v>
      </c>
      <c r="J2743" s="10" t="e">
        <f>VLOOKUP(N2743,'BANG THAM CHIEU'!C:E,2,0)</f>
        <v>#N/A</v>
      </c>
      <c r="L2743" s="594">
        <f t="shared" si="45"/>
        <v>0</v>
      </c>
      <c r="N2743" s="31"/>
      <c r="Q2743" s="122"/>
      <c r="R2743" s="123"/>
      <c r="T2743" s="396"/>
      <c r="V2743"/>
    </row>
    <row r="2744" spans="1:22" hidden="1" x14ac:dyDescent="0.25">
      <c r="A2744" s="31">
        <v>3848</v>
      </c>
      <c r="B2744" s="33" t="s">
        <v>300</v>
      </c>
      <c r="D2744" s="34" t="s">
        <v>301</v>
      </c>
      <c r="E2744" s="35" t="s">
        <v>10</v>
      </c>
      <c r="F2744" s="54">
        <v>20</v>
      </c>
      <c r="G2744" s="372" t="e">
        <f>VLOOKUP(N2744,'BANG THAM CHIEU'!C:E,3,0)</f>
        <v>#N/A</v>
      </c>
      <c r="J2744" s="10" t="e">
        <f>VLOOKUP(N2744,'BANG THAM CHIEU'!C:E,2,0)</f>
        <v>#N/A</v>
      </c>
      <c r="L2744" s="594">
        <f t="shared" si="45"/>
        <v>0</v>
      </c>
      <c r="N2744" s="11"/>
      <c r="Q2744" s="122"/>
      <c r="R2744" s="123"/>
      <c r="T2744" s="396"/>
      <c r="V2744"/>
    </row>
    <row r="2745" spans="1:22" hidden="1" x14ac:dyDescent="0.25">
      <c r="A2745" s="31">
        <v>3848</v>
      </c>
      <c r="B2745" s="33" t="s">
        <v>300</v>
      </c>
      <c r="D2745" s="34" t="s">
        <v>301</v>
      </c>
      <c r="E2745" s="35" t="s">
        <v>10</v>
      </c>
      <c r="F2745" s="54">
        <v>21</v>
      </c>
      <c r="G2745" s="372" t="e">
        <f>VLOOKUP(N2745,'BANG THAM CHIEU'!C:E,3,0)</f>
        <v>#N/A</v>
      </c>
      <c r="J2745" s="10" t="e">
        <f>VLOOKUP(N2745,'BANG THAM CHIEU'!C:E,2,0)</f>
        <v>#N/A</v>
      </c>
      <c r="L2745" s="594">
        <f t="shared" si="45"/>
        <v>0</v>
      </c>
      <c r="N2745" s="11"/>
      <c r="Q2745" s="122"/>
      <c r="R2745" s="123"/>
      <c r="T2745" s="396"/>
      <c r="V2745"/>
    </row>
    <row r="2746" spans="1:22" hidden="1" x14ac:dyDescent="0.25">
      <c r="A2746" s="31">
        <v>3848</v>
      </c>
      <c r="B2746" s="33" t="s">
        <v>300</v>
      </c>
      <c r="D2746" s="34" t="s">
        <v>301</v>
      </c>
      <c r="E2746" s="35" t="s">
        <v>10</v>
      </c>
      <c r="F2746" s="54">
        <v>22</v>
      </c>
      <c r="G2746" s="372" t="e">
        <f>VLOOKUP(N2746,'BANG THAM CHIEU'!C:E,3,0)</f>
        <v>#N/A</v>
      </c>
      <c r="J2746" s="10" t="e">
        <f>VLOOKUP(N2746,'BANG THAM CHIEU'!C:E,2,0)</f>
        <v>#N/A</v>
      </c>
      <c r="L2746" s="594">
        <f t="shared" si="45"/>
        <v>0</v>
      </c>
      <c r="N2746" s="31"/>
      <c r="Q2746" s="122"/>
      <c r="R2746" s="123"/>
      <c r="T2746" s="396"/>
      <c r="V2746"/>
    </row>
    <row r="2747" spans="1:22" hidden="1" x14ac:dyDescent="0.25">
      <c r="A2747" s="31">
        <v>3848</v>
      </c>
      <c r="B2747" s="33" t="s">
        <v>300</v>
      </c>
      <c r="D2747" s="34" t="s">
        <v>301</v>
      </c>
      <c r="E2747" s="35" t="s">
        <v>10</v>
      </c>
      <c r="F2747" s="54">
        <v>23</v>
      </c>
      <c r="G2747" s="372" t="e">
        <f>VLOOKUP(N2747,'BANG THAM CHIEU'!C:E,3,0)</f>
        <v>#N/A</v>
      </c>
      <c r="J2747" s="10" t="e">
        <f>VLOOKUP(N2747,'BANG THAM CHIEU'!C:E,2,0)</f>
        <v>#N/A</v>
      </c>
      <c r="L2747" s="594">
        <f t="shared" si="45"/>
        <v>0</v>
      </c>
      <c r="N2747" s="11"/>
      <c r="Q2747" s="122"/>
      <c r="R2747" s="123"/>
      <c r="T2747" s="396"/>
      <c r="V2747"/>
    </row>
    <row r="2748" spans="1:22" hidden="1" x14ac:dyDescent="0.25">
      <c r="A2748" s="31">
        <v>3848</v>
      </c>
      <c r="B2748" s="33" t="s">
        <v>300</v>
      </c>
      <c r="D2748" s="34" t="s">
        <v>301</v>
      </c>
      <c r="E2748" s="35" t="s">
        <v>10</v>
      </c>
      <c r="F2748" s="54">
        <v>24</v>
      </c>
      <c r="G2748" s="372" t="e">
        <f>VLOOKUP(N2748,'BANG THAM CHIEU'!C:E,3,0)</f>
        <v>#N/A</v>
      </c>
      <c r="J2748" s="10" t="e">
        <f>VLOOKUP(N2748,'BANG THAM CHIEU'!C:E,2,0)</f>
        <v>#N/A</v>
      </c>
      <c r="L2748" s="594">
        <f t="shared" si="45"/>
        <v>0</v>
      </c>
      <c r="N2748" s="31"/>
      <c r="Q2748" s="122"/>
      <c r="R2748" s="123"/>
      <c r="T2748" s="396"/>
      <c r="V2748"/>
    </row>
    <row r="2749" spans="1:22" hidden="1" x14ac:dyDescent="0.25">
      <c r="A2749" s="31">
        <v>3848</v>
      </c>
      <c r="B2749" s="33" t="s">
        <v>300</v>
      </c>
      <c r="D2749" s="34" t="s">
        <v>301</v>
      </c>
      <c r="E2749" s="35" t="s">
        <v>10</v>
      </c>
      <c r="F2749" s="54">
        <v>25</v>
      </c>
      <c r="G2749" s="372" t="e">
        <f>VLOOKUP(N2749,'BANG THAM CHIEU'!C:E,3,0)</f>
        <v>#N/A</v>
      </c>
      <c r="J2749" s="10" t="e">
        <f>VLOOKUP(N2749,'BANG THAM CHIEU'!C:E,2,0)</f>
        <v>#N/A</v>
      </c>
      <c r="L2749" s="594">
        <f t="shared" si="45"/>
        <v>0</v>
      </c>
      <c r="N2749" s="31"/>
      <c r="Q2749" s="122"/>
      <c r="R2749" s="123"/>
      <c r="T2749" s="396"/>
      <c r="V2749"/>
    </row>
    <row r="2750" spans="1:22" hidden="1" x14ac:dyDescent="0.25">
      <c r="A2750" s="31">
        <v>3848</v>
      </c>
      <c r="B2750" s="33" t="s">
        <v>300</v>
      </c>
      <c r="D2750" s="34" t="s">
        <v>301</v>
      </c>
      <c r="E2750" s="35" t="s">
        <v>10</v>
      </c>
      <c r="F2750" s="54">
        <v>26</v>
      </c>
      <c r="G2750" s="372" t="e">
        <f>VLOOKUP(N2750,'BANG THAM CHIEU'!C:E,3,0)</f>
        <v>#N/A</v>
      </c>
      <c r="J2750" s="10" t="e">
        <f>VLOOKUP(N2750,'BANG THAM CHIEU'!C:E,2,0)</f>
        <v>#N/A</v>
      </c>
      <c r="L2750" s="594">
        <f t="shared" si="45"/>
        <v>0</v>
      </c>
      <c r="N2750" s="11"/>
      <c r="Q2750" s="122"/>
      <c r="R2750" s="123"/>
      <c r="T2750" s="396"/>
      <c r="V2750"/>
    </row>
    <row r="2751" spans="1:22" hidden="1" x14ac:dyDescent="0.25">
      <c r="A2751" s="31">
        <v>3848</v>
      </c>
      <c r="B2751" s="33" t="s">
        <v>300</v>
      </c>
      <c r="D2751" s="34" t="s">
        <v>301</v>
      </c>
      <c r="E2751" s="35" t="s">
        <v>10</v>
      </c>
      <c r="F2751" s="54">
        <v>27</v>
      </c>
      <c r="G2751" s="372" t="e">
        <f>VLOOKUP(N2751,'BANG THAM CHIEU'!C:E,3,0)</f>
        <v>#N/A</v>
      </c>
      <c r="J2751" s="10" t="e">
        <f>VLOOKUP(N2751,'BANG THAM CHIEU'!C:E,2,0)</f>
        <v>#N/A</v>
      </c>
      <c r="L2751" s="594">
        <f t="shared" si="45"/>
        <v>0</v>
      </c>
      <c r="N2751" s="31"/>
      <c r="Q2751" s="122"/>
      <c r="R2751" s="123"/>
      <c r="T2751" s="396"/>
      <c r="V2751"/>
    </row>
    <row r="2752" spans="1:22" hidden="1" x14ac:dyDescent="0.25">
      <c r="A2752" s="31">
        <v>3848</v>
      </c>
      <c r="B2752" s="33" t="s">
        <v>300</v>
      </c>
      <c r="D2752" s="34" t="s">
        <v>301</v>
      </c>
      <c r="E2752" s="35" t="s">
        <v>10</v>
      </c>
      <c r="F2752" s="54">
        <v>28</v>
      </c>
      <c r="G2752" s="372" t="e">
        <f>VLOOKUP(N2752,'BANG THAM CHIEU'!C:E,3,0)</f>
        <v>#N/A</v>
      </c>
      <c r="J2752" s="10" t="e">
        <f>VLOOKUP(N2752,'BANG THAM CHIEU'!C:E,2,0)</f>
        <v>#N/A</v>
      </c>
      <c r="L2752" s="594">
        <f t="shared" si="45"/>
        <v>0</v>
      </c>
      <c r="N2752" s="11"/>
      <c r="Q2752" s="122"/>
      <c r="R2752" s="123"/>
      <c r="T2752" s="396"/>
      <c r="V2752"/>
    </row>
    <row r="2753" spans="1:22" hidden="1" x14ac:dyDescent="0.25">
      <c r="A2753" s="31">
        <v>3848</v>
      </c>
      <c r="B2753" s="33" t="s">
        <v>300</v>
      </c>
      <c r="D2753" s="34" t="s">
        <v>301</v>
      </c>
      <c r="E2753" s="35" t="s">
        <v>10</v>
      </c>
      <c r="F2753" s="54">
        <v>29</v>
      </c>
      <c r="G2753" s="372" t="e">
        <f>VLOOKUP(N2753,'BANG THAM CHIEU'!C:E,3,0)</f>
        <v>#N/A</v>
      </c>
      <c r="J2753" s="10" t="e">
        <f>VLOOKUP(N2753,'BANG THAM CHIEU'!C:E,2,0)</f>
        <v>#N/A</v>
      </c>
      <c r="L2753" s="594">
        <f t="shared" si="45"/>
        <v>0</v>
      </c>
      <c r="N2753" s="11"/>
      <c r="Q2753" s="122"/>
      <c r="R2753" s="123"/>
      <c r="T2753" s="396"/>
      <c r="V2753"/>
    </row>
    <row r="2754" spans="1:22" hidden="1" x14ac:dyDescent="0.25">
      <c r="A2754" s="31">
        <v>3848</v>
      </c>
      <c r="B2754" s="33" t="s">
        <v>300</v>
      </c>
      <c r="D2754" s="34" t="s">
        <v>301</v>
      </c>
      <c r="E2754" s="35" t="s">
        <v>10</v>
      </c>
      <c r="F2754" s="54">
        <v>30</v>
      </c>
      <c r="G2754" s="372" t="e">
        <f>VLOOKUP(N2754,'BANG THAM CHIEU'!C:E,3,0)</f>
        <v>#N/A</v>
      </c>
      <c r="J2754" s="10" t="e">
        <f>VLOOKUP(N2754,'BANG THAM CHIEU'!C:E,2,0)</f>
        <v>#N/A</v>
      </c>
      <c r="L2754" s="594">
        <f t="shared" si="45"/>
        <v>0</v>
      </c>
      <c r="N2754" s="11"/>
      <c r="Q2754" s="122"/>
      <c r="R2754" s="123"/>
      <c r="T2754" s="396"/>
      <c r="V2754"/>
    </row>
    <row r="2755" spans="1:22" hidden="1" x14ac:dyDescent="0.25">
      <c r="A2755" s="31">
        <v>3848</v>
      </c>
      <c r="B2755" s="33" t="s">
        <v>300</v>
      </c>
      <c r="D2755" s="34" t="s">
        <v>301</v>
      </c>
      <c r="E2755" s="35" t="s">
        <v>10</v>
      </c>
      <c r="F2755" s="54">
        <v>31</v>
      </c>
      <c r="G2755" s="372" t="e">
        <f>VLOOKUP(N2755,'BANG THAM CHIEU'!C:E,3,0)</f>
        <v>#N/A</v>
      </c>
      <c r="J2755" s="10" t="e">
        <f>VLOOKUP(N2755,'BANG THAM CHIEU'!C:E,2,0)</f>
        <v>#N/A</v>
      </c>
      <c r="L2755" s="594">
        <f t="shared" si="45"/>
        <v>0</v>
      </c>
      <c r="N2755" s="31"/>
      <c r="Q2755" s="122"/>
      <c r="R2755" s="123"/>
      <c r="T2755" s="396"/>
      <c r="V2755"/>
    </row>
    <row r="2756" spans="1:22" hidden="1" x14ac:dyDescent="0.25">
      <c r="A2756" s="31">
        <v>3848</v>
      </c>
      <c r="B2756" s="33" t="s">
        <v>300</v>
      </c>
      <c r="D2756" s="34" t="s">
        <v>301</v>
      </c>
      <c r="E2756" s="35" t="s">
        <v>10</v>
      </c>
      <c r="F2756" s="54">
        <v>32</v>
      </c>
      <c r="G2756" s="372" t="e">
        <f>VLOOKUP(N2756,'BANG THAM CHIEU'!C:E,3,0)</f>
        <v>#N/A</v>
      </c>
      <c r="J2756" s="10" t="e">
        <f>VLOOKUP(N2756,'BANG THAM CHIEU'!C:E,2,0)</f>
        <v>#N/A</v>
      </c>
      <c r="L2756" s="594">
        <f t="shared" si="45"/>
        <v>0</v>
      </c>
      <c r="N2756" s="31"/>
      <c r="Q2756" s="122"/>
      <c r="R2756" s="123"/>
      <c r="T2756" s="396"/>
      <c r="V2756"/>
    </row>
    <row r="2757" spans="1:22" hidden="1" x14ac:dyDescent="0.25">
      <c r="A2757" s="31">
        <v>3848</v>
      </c>
      <c r="B2757" s="33" t="s">
        <v>300</v>
      </c>
      <c r="D2757" s="34" t="s">
        <v>301</v>
      </c>
      <c r="E2757" s="35" t="s">
        <v>10</v>
      </c>
      <c r="F2757" s="54">
        <v>33</v>
      </c>
      <c r="G2757" s="372" t="e">
        <f>VLOOKUP(N2757,'BANG THAM CHIEU'!C:E,3,0)</f>
        <v>#N/A</v>
      </c>
      <c r="J2757" s="10" t="e">
        <f>VLOOKUP(N2757,'BANG THAM CHIEU'!C:E,2,0)</f>
        <v>#N/A</v>
      </c>
      <c r="L2757" s="594">
        <f t="shared" si="45"/>
        <v>0</v>
      </c>
      <c r="N2757" s="31"/>
      <c r="Q2757" s="122"/>
      <c r="R2757" s="123"/>
      <c r="T2757" s="396"/>
      <c r="V2757"/>
    </row>
    <row r="2758" spans="1:22" hidden="1" x14ac:dyDescent="0.25">
      <c r="A2758" s="31">
        <v>3848</v>
      </c>
      <c r="B2758" s="33" t="s">
        <v>300</v>
      </c>
      <c r="D2758" s="34" t="s">
        <v>301</v>
      </c>
      <c r="E2758" s="35" t="s">
        <v>10</v>
      </c>
      <c r="F2758" s="54">
        <v>34</v>
      </c>
      <c r="G2758" s="372" t="e">
        <f>VLOOKUP(N2758,'BANG THAM CHIEU'!C:E,3,0)</f>
        <v>#N/A</v>
      </c>
      <c r="J2758" s="10" t="e">
        <f>VLOOKUP(N2758,'BANG THAM CHIEU'!C:E,2,0)</f>
        <v>#N/A</v>
      </c>
      <c r="L2758" s="594">
        <f t="shared" si="45"/>
        <v>0</v>
      </c>
      <c r="N2758" s="11"/>
      <c r="Q2758" s="122"/>
      <c r="R2758" s="123"/>
      <c r="T2758" s="396"/>
      <c r="V2758"/>
    </row>
    <row r="2759" spans="1:22" hidden="1" x14ac:dyDescent="0.25">
      <c r="A2759" s="31">
        <v>3848</v>
      </c>
      <c r="B2759" s="33" t="s">
        <v>300</v>
      </c>
      <c r="D2759" s="34" t="s">
        <v>301</v>
      </c>
      <c r="E2759" s="35" t="s">
        <v>10</v>
      </c>
      <c r="F2759" s="54">
        <v>35</v>
      </c>
      <c r="G2759" s="372" t="e">
        <f>VLOOKUP(N2759,'BANG THAM CHIEU'!C:E,3,0)</f>
        <v>#N/A</v>
      </c>
      <c r="J2759" s="10" t="e">
        <f>VLOOKUP(N2759,'BANG THAM CHIEU'!C:E,2,0)</f>
        <v>#N/A</v>
      </c>
      <c r="L2759" s="594">
        <f t="shared" si="45"/>
        <v>0</v>
      </c>
      <c r="N2759" s="175"/>
      <c r="Q2759" s="122"/>
      <c r="R2759" s="123"/>
      <c r="T2759" s="396"/>
      <c r="V2759"/>
    </row>
    <row r="2760" spans="1:22" hidden="1" x14ac:dyDescent="0.25">
      <c r="A2760" s="31">
        <v>3848</v>
      </c>
      <c r="B2760" s="33" t="s">
        <v>300</v>
      </c>
      <c r="D2760" s="34" t="s">
        <v>301</v>
      </c>
      <c r="E2760" s="35" t="s">
        <v>10</v>
      </c>
      <c r="F2760" s="54">
        <v>36</v>
      </c>
      <c r="G2760" s="372" t="e">
        <f>VLOOKUP(N2760,'BANG THAM CHIEU'!C:E,3,0)</f>
        <v>#N/A</v>
      </c>
      <c r="J2760" s="10" t="e">
        <f>VLOOKUP(N2760,'BANG THAM CHIEU'!C:E,2,0)</f>
        <v>#N/A</v>
      </c>
      <c r="L2760" s="594">
        <f t="shared" si="45"/>
        <v>0</v>
      </c>
      <c r="N2760" s="11"/>
      <c r="Q2760" s="122"/>
      <c r="R2760" s="123"/>
      <c r="T2760" s="396"/>
      <c r="V2760"/>
    </row>
    <row r="2761" spans="1:22" hidden="1" x14ac:dyDescent="0.25">
      <c r="A2761" s="31">
        <v>3848</v>
      </c>
      <c r="B2761" s="33" t="s">
        <v>300</v>
      </c>
      <c r="D2761" s="34" t="s">
        <v>301</v>
      </c>
      <c r="E2761" s="35" t="s">
        <v>10</v>
      </c>
      <c r="F2761" s="54">
        <v>37</v>
      </c>
      <c r="G2761" s="372" t="e">
        <f>VLOOKUP(N2761,'BANG THAM CHIEU'!C:E,3,0)</f>
        <v>#N/A</v>
      </c>
      <c r="J2761" s="10" t="e">
        <f>VLOOKUP(N2761,'BANG THAM CHIEU'!C:E,2,0)</f>
        <v>#N/A</v>
      </c>
      <c r="L2761" s="594">
        <f t="shared" si="45"/>
        <v>0</v>
      </c>
      <c r="N2761" s="31"/>
      <c r="Q2761" s="122"/>
      <c r="R2761" s="123"/>
      <c r="T2761" s="396"/>
      <c r="V2761"/>
    </row>
    <row r="2762" spans="1:22" hidden="1" x14ac:dyDescent="0.25">
      <c r="A2762" s="31">
        <v>3848</v>
      </c>
      <c r="B2762" s="33" t="s">
        <v>300</v>
      </c>
      <c r="D2762" s="34" t="s">
        <v>301</v>
      </c>
      <c r="E2762" s="35" t="s">
        <v>10</v>
      </c>
      <c r="F2762" s="54">
        <v>38</v>
      </c>
      <c r="G2762" s="372" t="e">
        <f>VLOOKUP(N2762,'BANG THAM CHIEU'!C:E,3,0)</f>
        <v>#N/A</v>
      </c>
      <c r="J2762" s="10" t="e">
        <f>VLOOKUP(N2762,'BANG THAM CHIEU'!C:E,2,0)</f>
        <v>#N/A</v>
      </c>
      <c r="L2762" s="594">
        <f t="shared" si="45"/>
        <v>0</v>
      </c>
      <c r="N2762" s="31"/>
      <c r="Q2762" s="122"/>
      <c r="R2762" s="123"/>
      <c r="T2762" s="396"/>
      <c r="V2762"/>
    </row>
    <row r="2763" spans="1:22" hidden="1" x14ac:dyDescent="0.25">
      <c r="A2763" s="31">
        <v>3848</v>
      </c>
      <c r="B2763" s="33" t="s">
        <v>300</v>
      </c>
      <c r="D2763" s="34" t="s">
        <v>301</v>
      </c>
      <c r="E2763" s="35" t="s">
        <v>10</v>
      </c>
      <c r="F2763" s="54">
        <v>39</v>
      </c>
      <c r="G2763" s="372" t="e">
        <f>VLOOKUP(N2763,'BANG THAM CHIEU'!C:E,3,0)</f>
        <v>#N/A</v>
      </c>
      <c r="J2763" s="10" t="e">
        <f>VLOOKUP(N2763,'BANG THAM CHIEU'!C:E,2,0)</f>
        <v>#N/A</v>
      </c>
      <c r="L2763" s="594">
        <f t="shared" si="45"/>
        <v>0</v>
      </c>
      <c r="N2763" s="31"/>
      <c r="Q2763" s="122"/>
      <c r="R2763" s="123"/>
      <c r="T2763" s="396"/>
      <c r="V2763"/>
    </row>
    <row r="2764" spans="1:22" hidden="1" x14ac:dyDescent="0.25">
      <c r="A2764" s="31">
        <v>3848</v>
      </c>
      <c r="B2764" s="33" t="s">
        <v>300</v>
      </c>
      <c r="D2764" s="34" t="s">
        <v>301</v>
      </c>
      <c r="E2764" s="35" t="s">
        <v>10</v>
      </c>
      <c r="F2764" s="54">
        <v>40</v>
      </c>
      <c r="G2764" s="372" t="e">
        <f>VLOOKUP(N2764,'BANG THAM CHIEU'!C:E,3,0)</f>
        <v>#N/A</v>
      </c>
      <c r="J2764" s="10" t="e">
        <f>VLOOKUP(N2764,'BANG THAM CHIEU'!C:E,2,0)</f>
        <v>#N/A</v>
      </c>
      <c r="L2764" s="594">
        <f t="shared" si="45"/>
        <v>0</v>
      </c>
      <c r="N2764" s="31"/>
      <c r="Q2764" s="122"/>
      <c r="R2764" s="123"/>
      <c r="T2764" s="396"/>
      <c r="V2764"/>
    </row>
    <row r="2765" spans="1:22" hidden="1" x14ac:dyDescent="0.25">
      <c r="A2765" s="31">
        <v>3848</v>
      </c>
      <c r="B2765" s="33" t="s">
        <v>300</v>
      </c>
      <c r="D2765" s="34" t="s">
        <v>301</v>
      </c>
      <c r="E2765" s="35" t="s">
        <v>10</v>
      </c>
      <c r="F2765" s="54">
        <v>41</v>
      </c>
      <c r="G2765" s="372" t="e">
        <f>VLOOKUP(N2765,'BANG THAM CHIEU'!C:E,3,0)</f>
        <v>#N/A</v>
      </c>
      <c r="J2765" s="10" t="e">
        <f>VLOOKUP(N2765,'BANG THAM CHIEU'!C:E,2,0)</f>
        <v>#N/A</v>
      </c>
      <c r="L2765" s="594">
        <f t="shared" si="45"/>
        <v>0</v>
      </c>
      <c r="N2765" s="31"/>
      <c r="Q2765" s="122"/>
      <c r="R2765" s="123"/>
      <c r="T2765" s="396"/>
      <c r="V2765"/>
    </row>
    <row r="2766" spans="1:22" hidden="1" x14ac:dyDescent="0.25">
      <c r="A2766" s="31">
        <v>3848</v>
      </c>
      <c r="B2766" s="33" t="s">
        <v>300</v>
      </c>
      <c r="D2766" s="34" t="s">
        <v>301</v>
      </c>
      <c r="E2766" s="35" t="s">
        <v>10</v>
      </c>
      <c r="F2766" s="54">
        <v>42</v>
      </c>
      <c r="G2766" s="372" t="e">
        <f>VLOOKUP(N2766,'BANG THAM CHIEU'!C:E,3,0)</f>
        <v>#N/A</v>
      </c>
      <c r="J2766" s="10" t="e">
        <f>VLOOKUP(N2766,'BANG THAM CHIEU'!C:E,2,0)</f>
        <v>#N/A</v>
      </c>
      <c r="L2766" s="594">
        <f t="shared" si="45"/>
        <v>0</v>
      </c>
      <c r="N2766" s="31"/>
      <c r="Q2766" s="122"/>
      <c r="R2766" s="123"/>
      <c r="T2766" s="396"/>
      <c r="V2766"/>
    </row>
    <row r="2767" spans="1:22" hidden="1" x14ac:dyDescent="0.25">
      <c r="A2767" s="31">
        <v>3848</v>
      </c>
      <c r="B2767" s="33" t="s">
        <v>300</v>
      </c>
      <c r="D2767" s="34" t="s">
        <v>301</v>
      </c>
      <c r="E2767" s="35" t="s">
        <v>10</v>
      </c>
      <c r="F2767" s="54">
        <v>43</v>
      </c>
      <c r="G2767" s="372" t="e">
        <f>VLOOKUP(N2767,'BANG THAM CHIEU'!C:E,3,0)</f>
        <v>#N/A</v>
      </c>
      <c r="J2767" s="10" t="e">
        <f>VLOOKUP(N2767,'BANG THAM CHIEU'!C:E,2,0)</f>
        <v>#N/A</v>
      </c>
      <c r="L2767" s="594">
        <f t="shared" si="45"/>
        <v>0</v>
      </c>
      <c r="N2767" s="31"/>
      <c r="Q2767" s="122"/>
      <c r="R2767" s="123"/>
      <c r="T2767" s="396"/>
      <c r="V2767"/>
    </row>
    <row r="2768" spans="1:22" hidden="1" x14ac:dyDescent="0.25">
      <c r="A2768" s="31">
        <v>3848</v>
      </c>
      <c r="B2768" s="33" t="s">
        <v>300</v>
      </c>
      <c r="D2768" s="34" t="s">
        <v>301</v>
      </c>
      <c r="E2768" s="35" t="s">
        <v>10</v>
      </c>
      <c r="F2768" s="54">
        <v>44</v>
      </c>
      <c r="G2768" s="372" t="e">
        <f>VLOOKUP(N2768,'BANG THAM CHIEU'!C:E,3,0)</f>
        <v>#N/A</v>
      </c>
      <c r="J2768" s="10" t="e">
        <f>VLOOKUP(N2768,'BANG THAM CHIEU'!C:E,2,0)</f>
        <v>#N/A</v>
      </c>
      <c r="L2768" s="594">
        <f t="shared" si="45"/>
        <v>0</v>
      </c>
      <c r="N2768" s="31"/>
      <c r="Q2768" s="122"/>
      <c r="R2768" s="123"/>
      <c r="T2768" s="396"/>
      <c r="V2768"/>
    </row>
    <row r="2769" spans="1:22" hidden="1" x14ac:dyDescent="0.25">
      <c r="A2769" s="31">
        <v>3848</v>
      </c>
      <c r="B2769" s="33" t="s">
        <v>300</v>
      </c>
      <c r="D2769" s="34" t="s">
        <v>301</v>
      </c>
      <c r="E2769" s="35" t="s">
        <v>10</v>
      </c>
      <c r="F2769" s="54">
        <v>45</v>
      </c>
      <c r="G2769" s="372" t="e">
        <f>VLOOKUP(N2769,'BANG THAM CHIEU'!C:E,3,0)</f>
        <v>#N/A</v>
      </c>
      <c r="J2769" s="10" t="e">
        <f>VLOOKUP(N2769,'BANG THAM CHIEU'!C:E,2,0)</f>
        <v>#N/A</v>
      </c>
      <c r="L2769" s="594">
        <f t="shared" si="45"/>
        <v>0</v>
      </c>
      <c r="N2769" s="31"/>
      <c r="Q2769" s="122"/>
      <c r="R2769" s="123"/>
      <c r="T2769" s="396"/>
      <c r="V2769"/>
    </row>
    <row r="2770" spans="1:22" hidden="1" x14ac:dyDescent="0.25">
      <c r="A2770" s="31">
        <v>3848</v>
      </c>
      <c r="B2770" s="33" t="s">
        <v>300</v>
      </c>
      <c r="D2770" s="34" t="s">
        <v>301</v>
      </c>
      <c r="E2770" s="35" t="s">
        <v>10</v>
      </c>
      <c r="F2770" s="54">
        <v>46</v>
      </c>
      <c r="G2770" s="372" t="e">
        <f>VLOOKUP(N2770,'BANG THAM CHIEU'!C:E,3,0)</f>
        <v>#N/A</v>
      </c>
      <c r="J2770" s="10" t="e">
        <f>VLOOKUP(N2770,'BANG THAM CHIEU'!C:E,2,0)</f>
        <v>#N/A</v>
      </c>
      <c r="L2770" s="594">
        <f t="shared" si="45"/>
        <v>0</v>
      </c>
      <c r="N2770" s="31"/>
      <c r="Q2770" s="122"/>
      <c r="R2770" s="123"/>
      <c r="T2770" s="396"/>
      <c r="V2770"/>
    </row>
    <row r="2771" spans="1:22" hidden="1" x14ac:dyDescent="0.25">
      <c r="A2771" s="31">
        <v>3848</v>
      </c>
      <c r="B2771" s="33" t="s">
        <v>300</v>
      </c>
      <c r="D2771" s="34" t="s">
        <v>301</v>
      </c>
      <c r="E2771" s="35" t="s">
        <v>10</v>
      </c>
      <c r="F2771" s="54">
        <v>47</v>
      </c>
      <c r="G2771" s="372" t="e">
        <f>VLOOKUP(N2771,'BANG THAM CHIEU'!C:E,3,0)</f>
        <v>#N/A</v>
      </c>
      <c r="J2771" s="10" t="e">
        <f>VLOOKUP(N2771,'BANG THAM CHIEU'!C:E,2,0)</f>
        <v>#N/A</v>
      </c>
      <c r="L2771" s="594">
        <f t="shared" si="45"/>
        <v>0</v>
      </c>
      <c r="N2771" s="31"/>
      <c r="Q2771" s="122"/>
      <c r="R2771" s="123"/>
      <c r="T2771" s="396"/>
      <c r="V2771"/>
    </row>
    <row r="2772" spans="1:22" hidden="1" x14ac:dyDescent="0.25">
      <c r="A2772" s="31">
        <v>3848</v>
      </c>
      <c r="B2772" s="33" t="s">
        <v>300</v>
      </c>
      <c r="D2772" s="34" t="s">
        <v>301</v>
      </c>
      <c r="E2772" s="35" t="s">
        <v>10</v>
      </c>
      <c r="F2772" s="54">
        <v>48</v>
      </c>
      <c r="G2772" s="372" t="e">
        <f>VLOOKUP(N2772,'BANG THAM CHIEU'!C:E,3,0)</f>
        <v>#N/A</v>
      </c>
      <c r="J2772" s="10" t="e">
        <f>VLOOKUP(N2772,'BANG THAM CHIEU'!C:E,2,0)</f>
        <v>#N/A</v>
      </c>
      <c r="L2772" s="594">
        <f t="shared" si="45"/>
        <v>0</v>
      </c>
      <c r="N2772" s="11"/>
      <c r="Q2772" s="122"/>
      <c r="R2772" s="123"/>
      <c r="T2772" s="396"/>
      <c r="V2772"/>
    </row>
    <row r="2773" spans="1:22" hidden="1" x14ac:dyDescent="0.25">
      <c r="A2773" s="31">
        <v>3848</v>
      </c>
      <c r="B2773" s="33" t="s">
        <v>300</v>
      </c>
      <c r="D2773" s="34" t="s">
        <v>301</v>
      </c>
      <c r="E2773" s="35" t="s">
        <v>10</v>
      </c>
      <c r="F2773" s="54">
        <v>49</v>
      </c>
      <c r="G2773" s="372" t="e">
        <f>VLOOKUP(N2773,'BANG THAM CHIEU'!C:E,3,0)</f>
        <v>#N/A</v>
      </c>
      <c r="J2773" s="10" t="e">
        <f>VLOOKUP(N2773,'BANG THAM CHIEU'!C:E,2,0)</f>
        <v>#N/A</v>
      </c>
      <c r="L2773" s="594">
        <f t="shared" si="45"/>
        <v>0</v>
      </c>
      <c r="N2773" s="31"/>
      <c r="Q2773" s="122"/>
      <c r="R2773" s="123"/>
      <c r="T2773" s="396"/>
      <c r="V2773"/>
    </row>
    <row r="2774" spans="1:22" hidden="1" x14ac:dyDescent="0.25">
      <c r="A2774" s="31">
        <v>3848</v>
      </c>
      <c r="B2774" s="33" t="s">
        <v>300</v>
      </c>
      <c r="D2774" s="34" t="s">
        <v>301</v>
      </c>
      <c r="E2774" s="35" t="s">
        <v>10</v>
      </c>
      <c r="F2774" s="54">
        <v>50</v>
      </c>
      <c r="G2774" s="372" t="e">
        <f>VLOOKUP(N2774,'BANG THAM CHIEU'!C:E,3,0)</f>
        <v>#N/A</v>
      </c>
      <c r="J2774" s="10" t="e">
        <f>VLOOKUP(N2774,'BANG THAM CHIEU'!C:E,2,0)</f>
        <v>#N/A</v>
      </c>
      <c r="L2774" s="594">
        <f t="shared" si="45"/>
        <v>0</v>
      </c>
      <c r="N2774" s="11"/>
      <c r="Q2774" s="122"/>
      <c r="R2774" s="123"/>
      <c r="T2774" s="396"/>
      <c r="V2774"/>
    </row>
    <row r="2775" spans="1:22" hidden="1" x14ac:dyDescent="0.25">
      <c r="A2775" s="31">
        <v>3848</v>
      </c>
      <c r="B2775" s="33" t="s">
        <v>300</v>
      </c>
      <c r="D2775" s="34" t="s">
        <v>301</v>
      </c>
      <c r="E2775" s="35" t="s">
        <v>10</v>
      </c>
      <c r="F2775" s="54">
        <v>51</v>
      </c>
      <c r="G2775" s="372" t="e">
        <f>VLOOKUP(N2775,'BANG THAM CHIEU'!C:E,3,0)</f>
        <v>#N/A</v>
      </c>
      <c r="J2775" s="10" t="e">
        <f>VLOOKUP(N2775,'BANG THAM CHIEU'!C:E,2,0)</f>
        <v>#N/A</v>
      </c>
      <c r="L2775" s="594">
        <f t="shared" si="45"/>
        <v>0</v>
      </c>
      <c r="N2775" s="31"/>
      <c r="Q2775" s="122"/>
      <c r="R2775" s="123"/>
      <c r="T2775" s="396"/>
      <c r="V2775"/>
    </row>
    <row r="2776" spans="1:22" hidden="1" x14ac:dyDescent="0.25">
      <c r="A2776" s="31">
        <v>3848</v>
      </c>
      <c r="B2776" s="33" t="s">
        <v>300</v>
      </c>
      <c r="D2776" s="34" t="s">
        <v>301</v>
      </c>
      <c r="E2776" s="35" t="s">
        <v>10</v>
      </c>
      <c r="F2776" s="54">
        <v>52</v>
      </c>
      <c r="G2776" s="372" t="e">
        <f>VLOOKUP(N2776,'BANG THAM CHIEU'!C:E,3,0)</f>
        <v>#N/A</v>
      </c>
      <c r="J2776" s="10" t="e">
        <f>VLOOKUP(N2776,'BANG THAM CHIEU'!C:E,2,0)</f>
        <v>#N/A</v>
      </c>
      <c r="L2776" s="594">
        <f t="shared" si="45"/>
        <v>0</v>
      </c>
      <c r="N2776" s="151"/>
      <c r="Q2776" s="122"/>
      <c r="R2776" s="123"/>
      <c r="T2776" s="396"/>
      <c r="V2776"/>
    </row>
    <row r="2777" spans="1:22" hidden="1" x14ac:dyDescent="0.25">
      <c r="A2777" s="31">
        <v>3848</v>
      </c>
      <c r="B2777" s="33" t="s">
        <v>300</v>
      </c>
      <c r="D2777" s="34" t="s">
        <v>301</v>
      </c>
      <c r="E2777" s="35" t="s">
        <v>10</v>
      </c>
      <c r="F2777" s="54">
        <v>53</v>
      </c>
      <c r="G2777" s="372" t="e">
        <f>VLOOKUP(N2777,'BANG THAM CHIEU'!C:E,3,0)</f>
        <v>#N/A</v>
      </c>
      <c r="J2777" s="10" t="e">
        <f>VLOOKUP(N2777,'BANG THAM CHIEU'!C:E,2,0)</f>
        <v>#N/A</v>
      </c>
      <c r="L2777" s="594">
        <f t="shared" si="45"/>
        <v>0</v>
      </c>
      <c r="N2777" s="151"/>
      <c r="Q2777" s="122"/>
      <c r="R2777" s="123"/>
      <c r="T2777" s="396"/>
      <c r="V2777"/>
    </row>
    <row r="2778" spans="1:22" hidden="1" x14ac:dyDescent="0.25">
      <c r="A2778" s="31">
        <v>3848</v>
      </c>
      <c r="B2778" s="33" t="s">
        <v>300</v>
      </c>
      <c r="D2778" s="34" t="s">
        <v>301</v>
      </c>
      <c r="E2778" s="35" t="s">
        <v>10</v>
      </c>
      <c r="F2778" s="54">
        <v>54</v>
      </c>
      <c r="G2778" s="372" t="e">
        <f>VLOOKUP(N2778,'BANG THAM CHIEU'!C:E,3,0)</f>
        <v>#N/A</v>
      </c>
      <c r="J2778" s="10" t="e">
        <f>VLOOKUP(N2778,'BANG THAM CHIEU'!C:E,2,0)</f>
        <v>#N/A</v>
      </c>
      <c r="L2778" s="594">
        <f t="shared" si="45"/>
        <v>0</v>
      </c>
      <c r="N2778" s="31"/>
      <c r="Q2778" s="122"/>
      <c r="R2778" s="123"/>
      <c r="T2778" s="396"/>
      <c r="V2778"/>
    </row>
    <row r="2779" spans="1:22" hidden="1" x14ac:dyDescent="0.25">
      <c r="A2779" s="31">
        <v>3848</v>
      </c>
      <c r="B2779" s="33" t="s">
        <v>300</v>
      </c>
      <c r="D2779" s="34" t="s">
        <v>301</v>
      </c>
      <c r="E2779" s="35" t="s">
        <v>10</v>
      </c>
      <c r="F2779" s="54">
        <v>55</v>
      </c>
      <c r="G2779" s="372" t="e">
        <f>VLOOKUP(N2779,'BANG THAM CHIEU'!C:E,3,0)</f>
        <v>#N/A</v>
      </c>
      <c r="J2779" s="10" t="e">
        <f>VLOOKUP(N2779,'BANG THAM CHIEU'!C:E,2,0)</f>
        <v>#N/A</v>
      </c>
      <c r="L2779" s="594">
        <f t="shared" si="45"/>
        <v>0</v>
      </c>
      <c r="N2779" s="171"/>
      <c r="Q2779" s="122"/>
      <c r="R2779" s="123"/>
      <c r="T2779" s="396"/>
      <c r="V2779"/>
    </row>
    <row r="2780" spans="1:22" hidden="1" x14ac:dyDescent="0.25">
      <c r="A2780" s="31">
        <v>3848</v>
      </c>
      <c r="B2780" s="33" t="s">
        <v>300</v>
      </c>
      <c r="D2780" s="34" t="s">
        <v>301</v>
      </c>
      <c r="E2780" s="35" t="s">
        <v>10</v>
      </c>
      <c r="F2780" s="54">
        <v>56</v>
      </c>
      <c r="G2780" s="372" t="e">
        <f>VLOOKUP(N2780,'BANG THAM CHIEU'!C:E,3,0)</f>
        <v>#N/A</v>
      </c>
      <c r="J2780" s="10" t="e">
        <f>VLOOKUP(N2780,'BANG THAM CHIEU'!C:E,2,0)</f>
        <v>#N/A</v>
      </c>
      <c r="L2780" s="594">
        <f t="shared" si="45"/>
        <v>0</v>
      </c>
      <c r="N2780" s="171"/>
      <c r="Q2780" s="122"/>
      <c r="R2780" s="123"/>
      <c r="T2780" s="396"/>
      <c r="V2780"/>
    </row>
    <row r="2781" spans="1:22" hidden="1" x14ac:dyDescent="0.25">
      <c r="A2781" s="31">
        <v>3848</v>
      </c>
      <c r="B2781" s="33" t="s">
        <v>300</v>
      </c>
      <c r="D2781" s="34" t="s">
        <v>301</v>
      </c>
      <c r="E2781" s="35" t="s">
        <v>10</v>
      </c>
      <c r="F2781" s="54">
        <v>57</v>
      </c>
      <c r="G2781" s="372" t="e">
        <f>VLOOKUP(N2781,'BANG THAM CHIEU'!C:E,3,0)</f>
        <v>#N/A</v>
      </c>
      <c r="J2781" s="10" t="e">
        <f>VLOOKUP(N2781,'BANG THAM CHIEU'!C:E,2,0)</f>
        <v>#N/A</v>
      </c>
      <c r="L2781" s="594">
        <f t="shared" si="45"/>
        <v>0</v>
      </c>
      <c r="N2781" s="31"/>
      <c r="Q2781" s="122"/>
      <c r="R2781" s="123"/>
      <c r="T2781" s="396"/>
      <c r="V2781"/>
    </row>
    <row r="2782" spans="1:22" hidden="1" x14ac:dyDescent="0.25">
      <c r="A2782" s="31">
        <v>3848</v>
      </c>
      <c r="B2782" s="33" t="s">
        <v>300</v>
      </c>
      <c r="D2782" s="34" t="s">
        <v>301</v>
      </c>
      <c r="E2782" s="35" t="s">
        <v>10</v>
      </c>
      <c r="F2782" s="54">
        <v>58</v>
      </c>
      <c r="G2782" s="372" t="e">
        <f>VLOOKUP(N2782,'BANG THAM CHIEU'!C:E,3,0)</f>
        <v>#N/A</v>
      </c>
      <c r="J2782" s="10" t="e">
        <f>VLOOKUP(N2782,'BANG THAM CHIEU'!C:E,2,0)</f>
        <v>#N/A</v>
      </c>
      <c r="L2782" s="594">
        <f t="shared" si="45"/>
        <v>0</v>
      </c>
      <c r="N2782" s="31"/>
      <c r="Q2782" s="122"/>
      <c r="R2782" s="123"/>
      <c r="T2782" s="396"/>
      <c r="V2782"/>
    </row>
    <row r="2783" spans="1:22" hidden="1" x14ac:dyDescent="0.25">
      <c r="A2783" s="31">
        <v>3848</v>
      </c>
      <c r="B2783" s="33" t="s">
        <v>300</v>
      </c>
      <c r="D2783" s="34" t="s">
        <v>301</v>
      </c>
      <c r="E2783" s="35" t="s">
        <v>10</v>
      </c>
      <c r="F2783" s="54">
        <v>59</v>
      </c>
      <c r="G2783" s="372" t="e">
        <f>VLOOKUP(N2783,'BANG THAM CHIEU'!C:E,3,0)</f>
        <v>#N/A</v>
      </c>
      <c r="J2783" s="10" t="e">
        <f>VLOOKUP(N2783,'BANG THAM CHIEU'!C:E,2,0)</f>
        <v>#N/A</v>
      </c>
      <c r="L2783" s="594">
        <f t="shared" si="45"/>
        <v>0</v>
      </c>
      <c r="N2783" s="31"/>
      <c r="Q2783" s="122"/>
      <c r="R2783" s="123"/>
      <c r="T2783" s="396"/>
      <c r="V2783"/>
    </row>
    <row r="2784" spans="1:22" hidden="1" x14ac:dyDescent="0.25">
      <c r="A2784" s="31">
        <v>3848</v>
      </c>
      <c r="B2784" s="33" t="s">
        <v>300</v>
      </c>
      <c r="D2784" s="34" t="s">
        <v>301</v>
      </c>
      <c r="E2784" s="35" t="s">
        <v>10</v>
      </c>
      <c r="F2784" s="54">
        <v>60</v>
      </c>
      <c r="G2784" s="372" t="e">
        <f>VLOOKUP(N2784,'BANG THAM CHIEU'!C:E,3,0)</f>
        <v>#N/A</v>
      </c>
      <c r="J2784" s="10" t="e">
        <f>VLOOKUP(N2784,'BANG THAM CHIEU'!C:E,2,0)</f>
        <v>#N/A</v>
      </c>
      <c r="L2784" s="594">
        <f t="shared" si="45"/>
        <v>0</v>
      </c>
      <c r="N2784" s="31"/>
      <c r="Q2784" s="122"/>
      <c r="R2784" s="123"/>
      <c r="T2784" s="396"/>
      <c r="V2784"/>
    </row>
    <row r="2785" spans="1:22" hidden="1" x14ac:dyDescent="0.25">
      <c r="A2785" s="31">
        <v>3848</v>
      </c>
      <c r="B2785" s="33" t="s">
        <v>300</v>
      </c>
      <c r="D2785" s="34" t="s">
        <v>301</v>
      </c>
      <c r="E2785" s="35" t="s">
        <v>10</v>
      </c>
      <c r="F2785" s="54">
        <v>61</v>
      </c>
      <c r="G2785" s="372" t="e">
        <f>VLOOKUP(N2785,'BANG THAM CHIEU'!C:E,3,0)</f>
        <v>#N/A</v>
      </c>
      <c r="J2785" s="10" t="e">
        <f>VLOOKUP(N2785,'BANG THAM CHIEU'!C:E,2,0)</f>
        <v>#N/A</v>
      </c>
      <c r="L2785" s="594">
        <f t="shared" si="45"/>
        <v>0</v>
      </c>
      <c r="N2785" s="31"/>
      <c r="Q2785" s="122"/>
      <c r="R2785" s="123"/>
      <c r="T2785" s="396"/>
      <c r="V2785"/>
    </row>
    <row r="2786" spans="1:22" hidden="1" x14ac:dyDescent="0.25">
      <c r="A2786" s="31">
        <v>3848</v>
      </c>
      <c r="B2786" s="33" t="s">
        <v>300</v>
      </c>
      <c r="D2786" s="34" t="s">
        <v>301</v>
      </c>
      <c r="E2786" s="35" t="s">
        <v>10</v>
      </c>
      <c r="F2786" s="54">
        <v>62</v>
      </c>
      <c r="G2786" s="372" t="e">
        <f>VLOOKUP(N2786,'BANG THAM CHIEU'!C:E,3,0)</f>
        <v>#N/A</v>
      </c>
      <c r="J2786" s="10" t="e">
        <f>VLOOKUP(N2786,'BANG THAM CHIEU'!C:E,2,0)</f>
        <v>#N/A</v>
      </c>
      <c r="L2786" s="594">
        <f t="shared" si="45"/>
        <v>0</v>
      </c>
      <c r="N2786" s="31"/>
      <c r="Q2786" s="122"/>
      <c r="R2786" s="123"/>
      <c r="T2786" s="396"/>
      <c r="V2786"/>
    </row>
    <row r="2787" spans="1:22" hidden="1" x14ac:dyDescent="0.25">
      <c r="A2787" s="31">
        <v>3848</v>
      </c>
      <c r="B2787" s="33" t="s">
        <v>300</v>
      </c>
      <c r="D2787" s="34" t="s">
        <v>301</v>
      </c>
      <c r="E2787" s="35" t="s">
        <v>10</v>
      </c>
      <c r="F2787" s="54">
        <v>63</v>
      </c>
      <c r="G2787" s="372" t="e">
        <f>VLOOKUP(N2787,'BANG THAM CHIEU'!C:E,3,0)</f>
        <v>#N/A</v>
      </c>
      <c r="J2787" s="10" t="e">
        <f>VLOOKUP(N2787,'BANG THAM CHIEU'!C:E,2,0)</f>
        <v>#N/A</v>
      </c>
      <c r="L2787" s="594">
        <f t="shared" si="45"/>
        <v>0</v>
      </c>
      <c r="N2787" s="31"/>
      <c r="Q2787" s="122"/>
      <c r="R2787" s="123"/>
      <c r="T2787" s="396"/>
      <c r="V2787"/>
    </row>
    <row r="2788" spans="1:22" hidden="1" x14ac:dyDescent="0.25">
      <c r="A2788" s="31">
        <v>3848</v>
      </c>
      <c r="B2788" s="33" t="s">
        <v>300</v>
      </c>
      <c r="D2788" s="34" t="s">
        <v>301</v>
      </c>
      <c r="E2788" s="35" t="s">
        <v>10</v>
      </c>
      <c r="F2788" s="54">
        <v>64</v>
      </c>
      <c r="G2788" s="372" t="e">
        <f>VLOOKUP(N2788,'BANG THAM CHIEU'!C:E,3,0)</f>
        <v>#N/A</v>
      </c>
      <c r="J2788" s="10" t="e">
        <f>VLOOKUP(N2788,'BANG THAM CHIEU'!C:E,2,0)</f>
        <v>#N/A</v>
      </c>
      <c r="L2788" s="594">
        <f t="shared" si="45"/>
        <v>0</v>
      </c>
      <c r="N2788" s="31"/>
      <c r="Q2788" s="122"/>
      <c r="R2788" s="123"/>
      <c r="T2788" s="396"/>
      <c r="V2788"/>
    </row>
    <row r="2789" spans="1:22" hidden="1" x14ac:dyDescent="0.25">
      <c r="A2789" s="31">
        <v>3848</v>
      </c>
      <c r="B2789" s="33" t="s">
        <v>300</v>
      </c>
      <c r="D2789" s="34" t="s">
        <v>301</v>
      </c>
      <c r="E2789" s="35" t="s">
        <v>10</v>
      </c>
      <c r="F2789" s="54">
        <v>65</v>
      </c>
      <c r="G2789" s="372" t="e">
        <f>VLOOKUP(N2789,'BANG THAM CHIEU'!C:E,3,0)</f>
        <v>#N/A</v>
      </c>
      <c r="J2789" s="10" t="e">
        <f>VLOOKUP(N2789,'BANG THAM CHIEU'!C:E,2,0)</f>
        <v>#N/A</v>
      </c>
      <c r="L2789" s="594">
        <f t="shared" si="45"/>
        <v>0</v>
      </c>
      <c r="N2789" s="31"/>
      <c r="Q2789" s="122"/>
      <c r="R2789" s="123"/>
      <c r="T2789" s="396"/>
      <c r="V2789"/>
    </row>
    <row r="2790" spans="1:22" hidden="1" x14ac:dyDescent="0.25">
      <c r="A2790" s="31">
        <v>3848</v>
      </c>
      <c r="B2790" s="33" t="s">
        <v>300</v>
      </c>
      <c r="D2790" s="34" t="s">
        <v>301</v>
      </c>
      <c r="E2790" s="35" t="s">
        <v>10</v>
      </c>
      <c r="F2790" s="54">
        <v>66</v>
      </c>
      <c r="G2790" s="372" t="e">
        <f>VLOOKUP(N2790,'BANG THAM CHIEU'!C:E,3,0)</f>
        <v>#N/A</v>
      </c>
      <c r="J2790" s="10" t="e">
        <f>VLOOKUP(N2790,'BANG THAM CHIEU'!C:E,2,0)</f>
        <v>#N/A</v>
      </c>
      <c r="L2790" s="594">
        <f t="shared" si="45"/>
        <v>0</v>
      </c>
      <c r="N2790" s="31"/>
      <c r="Q2790" s="122"/>
      <c r="R2790" s="123"/>
      <c r="T2790" s="396"/>
      <c r="V2790"/>
    </row>
    <row r="2791" spans="1:22" hidden="1" x14ac:dyDescent="0.25">
      <c r="A2791" s="31">
        <v>3848</v>
      </c>
      <c r="B2791" s="33" t="s">
        <v>300</v>
      </c>
      <c r="D2791" s="34" t="s">
        <v>301</v>
      </c>
      <c r="E2791" s="35" t="s">
        <v>10</v>
      </c>
      <c r="F2791" s="54">
        <v>67</v>
      </c>
      <c r="G2791" s="372" t="e">
        <f>VLOOKUP(N2791,'BANG THAM CHIEU'!C:E,3,0)</f>
        <v>#N/A</v>
      </c>
      <c r="J2791" s="10" t="e">
        <f>VLOOKUP(N2791,'BANG THAM CHIEU'!C:E,2,0)</f>
        <v>#N/A</v>
      </c>
      <c r="L2791" s="594">
        <f t="shared" si="45"/>
        <v>0</v>
      </c>
      <c r="N2791" s="11"/>
      <c r="Q2791" s="122"/>
      <c r="R2791" s="123"/>
      <c r="T2791" s="396"/>
      <c r="V2791"/>
    </row>
    <row r="2792" spans="1:22" hidden="1" x14ac:dyDescent="0.25">
      <c r="A2792" s="31">
        <v>3848</v>
      </c>
      <c r="B2792" s="33" t="s">
        <v>300</v>
      </c>
      <c r="D2792" s="34" t="s">
        <v>301</v>
      </c>
      <c r="E2792" s="35" t="s">
        <v>10</v>
      </c>
      <c r="F2792" s="54">
        <v>68</v>
      </c>
      <c r="G2792" s="372" t="e">
        <f>VLOOKUP(N2792,'BANG THAM CHIEU'!C:E,3,0)</f>
        <v>#N/A</v>
      </c>
      <c r="J2792" s="10" t="e">
        <f>VLOOKUP(N2792,'BANG THAM CHIEU'!C:E,2,0)</f>
        <v>#N/A</v>
      </c>
      <c r="L2792" s="594">
        <f t="shared" si="45"/>
        <v>0</v>
      </c>
      <c r="N2792" s="11"/>
      <c r="Q2792" s="122"/>
      <c r="R2792" s="123"/>
      <c r="T2792" s="396"/>
      <c r="V2792"/>
    </row>
    <row r="2793" spans="1:22" hidden="1" x14ac:dyDescent="0.25">
      <c r="A2793" s="31">
        <v>3848</v>
      </c>
      <c r="B2793" s="33" t="s">
        <v>300</v>
      </c>
      <c r="D2793" s="34" t="s">
        <v>301</v>
      </c>
      <c r="E2793" s="35" t="s">
        <v>10</v>
      </c>
      <c r="F2793" s="54">
        <v>69</v>
      </c>
      <c r="G2793" s="372" t="e">
        <f>VLOOKUP(N2793,'BANG THAM CHIEU'!C:E,3,0)</f>
        <v>#N/A</v>
      </c>
      <c r="J2793" s="10" t="e">
        <f>VLOOKUP(N2793,'BANG THAM CHIEU'!C:E,2,0)</f>
        <v>#N/A</v>
      </c>
      <c r="L2793" s="594">
        <f t="shared" si="45"/>
        <v>0</v>
      </c>
      <c r="N2793" s="11"/>
      <c r="Q2793" s="122"/>
      <c r="R2793" s="123"/>
      <c r="T2793" s="396"/>
      <c r="V2793"/>
    </row>
    <row r="2794" spans="1:22" hidden="1" x14ac:dyDescent="0.25">
      <c r="A2794" s="31">
        <v>3848</v>
      </c>
      <c r="B2794" s="33" t="s">
        <v>300</v>
      </c>
      <c r="D2794" s="34" t="s">
        <v>301</v>
      </c>
      <c r="E2794" s="35" t="s">
        <v>10</v>
      </c>
      <c r="F2794" s="54">
        <v>70</v>
      </c>
      <c r="G2794" s="372" t="e">
        <f>VLOOKUP(N2794,'BANG THAM CHIEU'!C:E,3,0)</f>
        <v>#N/A</v>
      </c>
      <c r="J2794" s="10" t="e">
        <f>VLOOKUP(N2794,'BANG THAM CHIEU'!C:E,2,0)</f>
        <v>#N/A</v>
      </c>
      <c r="L2794" s="594">
        <f t="shared" si="45"/>
        <v>0</v>
      </c>
      <c r="N2794" s="11"/>
      <c r="Q2794" s="122"/>
      <c r="R2794" s="123"/>
      <c r="T2794" s="396"/>
      <c r="V2794"/>
    </row>
    <row r="2795" spans="1:22" hidden="1" x14ac:dyDescent="0.25">
      <c r="A2795" s="31">
        <v>3848</v>
      </c>
      <c r="B2795" s="33" t="s">
        <v>300</v>
      </c>
      <c r="D2795" s="34" t="s">
        <v>301</v>
      </c>
      <c r="E2795" s="35" t="s">
        <v>10</v>
      </c>
      <c r="F2795" s="54">
        <v>71</v>
      </c>
      <c r="G2795" s="372" t="e">
        <f>VLOOKUP(N2795,'BANG THAM CHIEU'!C:E,3,0)</f>
        <v>#N/A</v>
      </c>
      <c r="J2795" s="10" t="e">
        <f>VLOOKUP(N2795,'BANG THAM CHIEU'!C:E,2,0)</f>
        <v>#N/A</v>
      </c>
      <c r="L2795" s="594">
        <f t="shared" si="45"/>
        <v>0</v>
      </c>
      <c r="N2795" s="11"/>
      <c r="Q2795" s="122"/>
      <c r="R2795" s="123"/>
      <c r="T2795" s="396"/>
      <c r="V2795"/>
    </row>
    <row r="2796" spans="1:22" hidden="1" x14ac:dyDescent="0.25">
      <c r="A2796" s="31">
        <v>3848</v>
      </c>
      <c r="B2796" s="33" t="s">
        <v>300</v>
      </c>
      <c r="D2796" s="34" t="s">
        <v>301</v>
      </c>
      <c r="E2796" s="35" t="s">
        <v>10</v>
      </c>
      <c r="F2796" s="54">
        <v>72</v>
      </c>
      <c r="G2796" s="372" t="e">
        <f>VLOOKUP(N2796,'BANG THAM CHIEU'!C:E,3,0)</f>
        <v>#N/A</v>
      </c>
      <c r="J2796" s="10" t="e">
        <f>VLOOKUP(N2796,'BANG THAM CHIEU'!C:E,2,0)</f>
        <v>#N/A</v>
      </c>
      <c r="L2796" s="594">
        <f t="shared" ref="L2796:L2859" si="46">K2796/23206</f>
        <v>0</v>
      </c>
      <c r="N2796" s="11"/>
      <c r="Q2796" s="122"/>
      <c r="R2796" s="123"/>
      <c r="T2796" s="396"/>
      <c r="V2796"/>
    </row>
    <row r="2797" spans="1:22" hidden="1" x14ac:dyDescent="0.25">
      <c r="A2797" s="31">
        <v>3848</v>
      </c>
      <c r="B2797" s="33" t="s">
        <v>300</v>
      </c>
      <c r="D2797" s="34" t="s">
        <v>301</v>
      </c>
      <c r="E2797" s="35" t="s">
        <v>10</v>
      </c>
      <c r="F2797" s="54">
        <v>73</v>
      </c>
      <c r="G2797" s="372" t="e">
        <f>VLOOKUP(N2797,'BANG THAM CHIEU'!C:E,3,0)</f>
        <v>#N/A</v>
      </c>
      <c r="J2797" s="10" t="e">
        <f>VLOOKUP(N2797,'BANG THAM CHIEU'!C:E,2,0)</f>
        <v>#N/A</v>
      </c>
      <c r="L2797" s="594">
        <f t="shared" si="46"/>
        <v>0</v>
      </c>
      <c r="N2797" s="11"/>
      <c r="Q2797" s="122"/>
      <c r="R2797" s="123"/>
      <c r="T2797" s="396"/>
      <c r="V2797"/>
    </row>
    <row r="2798" spans="1:22" hidden="1" x14ac:dyDescent="0.25">
      <c r="A2798" s="31">
        <v>3848</v>
      </c>
      <c r="B2798" s="33" t="s">
        <v>300</v>
      </c>
      <c r="D2798" s="34" t="s">
        <v>301</v>
      </c>
      <c r="E2798" s="35" t="s">
        <v>10</v>
      </c>
      <c r="F2798" s="54">
        <v>74</v>
      </c>
      <c r="G2798" s="372" t="e">
        <f>VLOOKUP(N2798,'BANG THAM CHIEU'!C:E,3,0)</f>
        <v>#N/A</v>
      </c>
      <c r="J2798" s="10" t="e">
        <f>VLOOKUP(N2798,'BANG THAM CHIEU'!C:E,2,0)</f>
        <v>#N/A</v>
      </c>
      <c r="L2798" s="594">
        <f t="shared" si="46"/>
        <v>0</v>
      </c>
      <c r="N2798" s="11"/>
      <c r="Q2798" s="122"/>
      <c r="R2798" s="123"/>
      <c r="T2798" s="396"/>
      <c r="V2798"/>
    </row>
    <row r="2799" spans="1:22" hidden="1" x14ac:dyDescent="0.25">
      <c r="A2799" s="31">
        <v>3848</v>
      </c>
      <c r="B2799" s="33" t="s">
        <v>300</v>
      </c>
      <c r="D2799" s="34" t="s">
        <v>301</v>
      </c>
      <c r="E2799" s="35" t="s">
        <v>10</v>
      </c>
      <c r="F2799" s="54">
        <v>75</v>
      </c>
      <c r="G2799" s="372" t="e">
        <f>VLOOKUP(N2799,'BANG THAM CHIEU'!C:E,3,0)</f>
        <v>#N/A</v>
      </c>
      <c r="J2799" s="10" t="e">
        <f>VLOOKUP(N2799,'BANG THAM CHIEU'!C:E,2,0)</f>
        <v>#N/A</v>
      </c>
      <c r="L2799" s="594">
        <f t="shared" si="46"/>
        <v>0</v>
      </c>
      <c r="N2799" s="171"/>
      <c r="Q2799" s="122"/>
      <c r="R2799" s="123"/>
      <c r="T2799" s="396"/>
      <c r="V2799"/>
    </row>
    <row r="2800" spans="1:22" hidden="1" x14ac:dyDescent="0.25">
      <c r="A2800" s="31">
        <v>3848</v>
      </c>
      <c r="B2800" s="33" t="s">
        <v>300</v>
      </c>
      <c r="D2800" s="34" t="s">
        <v>301</v>
      </c>
      <c r="E2800" s="35" t="s">
        <v>10</v>
      </c>
      <c r="F2800" s="54">
        <v>76</v>
      </c>
      <c r="G2800" s="372" t="e">
        <f>VLOOKUP(N2800,'BANG THAM CHIEU'!C:E,3,0)</f>
        <v>#N/A</v>
      </c>
      <c r="J2800" s="10" t="e">
        <f>VLOOKUP(N2800,'BANG THAM CHIEU'!C:E,2,0)</f>
        <v>#N/A</v>
      </c>
      <c r="L2800" s="594">
        <f t="shared" si="46"/>
        <v>0</v>
      </c>
      <c r="N2800" s="31"/>
      <c r="Q2800" s="122"/>
      <c r="R2800" s="123"/>
      <c r="T2800" s="396"/>
      <c r="V2800"/>
    </row>
    <row r="2801" spans="1:22" hidden="1" x14ac:dyDescent="0.25">
      <c r="A2801" s="31">
        <v>3848</v>
      </c>
      <c r="B2801" s="33" t="s">
        <v>300</v>
      </c>
      <c r="D2801" s="34" t="s">
        <v>301</v>
      </c>
      <c r="E2801" s="35" t="s">
        <v>10</v>
      </c>
      <c r="F2801" s="54">
        <v>77</v>
      </c>
      <c r="G2801" s="372" t="e">
        <f>VLOOKUP(N2801,'BANG THAM CHIEU'!C:E,3,0)</f>
        <v>#N/A</v>
      </c>
      <c r="J2801" s="10" t="e">
        <f>VLOOKUP(N2801,'BANG THAM CHIEU'!C:E,2,0)</f>
        <v>#N/A</v>
      </c>
      <c r="L2801" s="594">
        <f t="shared" si="46"/>
        <v>0</v>
      </c>
      <c r="N2801" s="31"/>
      <c r="Q2801" s="122"/>
      <c r="R2801" s="123"/>
      <c r="T2801" s="396"/>
      <c r="V2801"/>
    </row>
    <row r="2802" spans="1:22" hidden="1" x14ac:dyDescent="0.25">
      <c r="A2802" s="31">
        <v>3848</v>
      </c>
      <c r="B2802" s="33" t="s">
        <v>300</v>
      </c>
      <c r="D2802" s="34" t="s">
        <v>301</v>
      </c>
      <c r="E2802" s="35" t="s">
        <v>10</v>
      </c>
      <c r="F2802" s="54">
        <v>78</v>
      </c>
      <c r="G2802" s="372" t="e">
        <f>VLOOKUP(N2802,'BANG THAM CHIEU'!C:E,3,0)</f>
        <v>#N/A</v>
      </c>
      <c r="J2802" s="10" t="e">
        <f>VLOOKUP(N2802,'BANG THAM CHIEU'!C:E,2,0)</f>
        <v>#N/A</v>
      </c>
      <c r="L2802" s="594">
        <f t="shared" si="46"/>
        <v>0</v>
      </c>
      <c r="N2802" s="31"/>
      <c r="Q2802" s="122"/>
      <c r="R2802" s="123"/>
      <c r="T2802" s="396"/>
      <c r="V2802"/>
    </row>
    <row r="2803" spans="1:22" hidden="1" x14ac:dyDescent="0.25">
      <c r="A2803" s="31">
        <v>3848</v>
      </c>
      <c r="B2803" s="33" t="s">
        <v>300</v>
      </c>
      <c r="D2803" s="34" t="s">
        <v>301</v>
      </c>
      <c r="E2803" s="35" t="s">
        <v>10</v>
      </c>
      <c r="F2803" s="54">
        <v>79</v>
      </c>
      <c r="G2803" s="372" t="e">
        <f>VLOOKUP(N2803,'BANG THAM CHIEU'!C:E,3,0)</f>
        <v>#N/A</v>
      </c>
      <c r="J2803" s="10" t="e">
        <f>VLOOKUP(N2803,'BANG THAM CHIEU'!C:E,2,0)</f>
        <v>#N/A</v>
      </c>
      <c r="L2803" s="594">
        <f t="shared" si="46"/>
        <v>0</v>
      </c>
      <c r="N2803" s="31"/>
      <c r="Q2803" s="122"/>
      <c r="R2803" s="123"/>
      <c r="T2803" s="396"/>
      <c r="V2803"/>
    </row>
    <row r="2804" spans="1:22" hidden="1" x14ac:dyDescent="0.25">
      <c r="A2804" s="31">
        <v>3848</v>
      </c>
      <c r="B2804" s="33" t="s">
        <v>300</v>
      </c>
      <c r="D2804" s="34" t="s">
        <v>301</v>
      </c>
      <c r="E2804" s="35" t="s">
        <v>10</v>
      </c>
      <c r="F2804" s="54">
        <v>80</v>
      </c>
      <c r="G2804" s="372" t="e">
        <f>VLOOKUP(N2804,'BANG THAM CHIEU'!C:E,3,0)</f>
        <v>#N/A</v>
      </c>
      <c r="J2804" s="10" t="e">
        <f>VLOOKUP(N2804,'BANG THAM CHIEU'!C:E,2,0)</f>
        <v>#N/A</v>
      </c>
      <c r="L2804" s="594">
        <f t="shared" si="46"/>
        <v>0</v>
      </c>
      <c r="N2804" s="171"/>
      <c r="Q2804" s="122"/>
      <c r="R2804" s="123"/>
      <c r="T2804" s="396"/>
      <c r="V2804"/>
    </row>
    <row r="2805" spans="1:22" hidden="1" x14ac:dyDescent="0.25">
      <c r="A2805" s="31">
        <v>3848</v>
      </c>
      <c r="B2805" s="33" t="s">
        <v>300</v>
      </c>
      <c r="D2805" s="34" t="s">
        <v>301</v>
      </c>
      <c r="E2805" s="35" t="s">
        <v>10</v>
      </c>
      <c r="F2805" s="54">
        <v>81</v>
      </c>
      <c r="G2805" s="372" t="e">
        <f>VLOOKUP(N2805,'BANG THAM CHIEU'!C:E,3,0)</f>
        <v>#N/A</v>
      </c>
      <c r="J2805" s="10" t="e">
        <f>VLOOKUP(N2805,'BANG THAM CHIEU'!C:E,2,0)</f>
        <v>#N/A</v>
      </c>
      <c r="L2805" s="594">
        <f t="shared" si="46"/>
        <v>0</v>
      </c>
      <c r="N2805" s="171"/>
      <c r="Q2805" s="122"/>
      <c r="R2805" s="123"/>
      <c r="T2805" s="396"/>
      <c r="V2805"/>
    </row>
    <row r="2806" spans="1:22" hidden="1" x14ac:dyDescent="0.25">
      <c r="A2806" s="31">
        <v>3848</v>
      </c>
      <c r="B2806" s="33" t="s">
        <v>300</v>
      </c>
      <c r="D2806" s="34" t="s">
        <v>301</v>
      </c>
      <c r="E2806" s="35" t="s">
        <v>10</v>
      </c>
      <c r="F2806" s="54">
        <v>82</v>
      </c>
      <c r="G2806" s="372" t="e">
        <f>VLOOKUP(N2806,'BANG THAM CHIEU'!C:E,3,0)</f>
        <v>#N/A</v>
      </c>
      <c r="J2806" s="10" t="e">
        <f>VLOOKUP(N2806,'BANG THAM CHIEU'!C:E,2,0)</f>
        <v>#N/A</v>
      </c>
      <c r="L2806" s="594">
        <f t="shared" si="46"/>
        <v>0</v>
      </c>
      <c r="N2806" s="171"/>
      <c r="Q2806" s="122"/>
      <c r="R2806" s="123"/>
      <c r="T2806" s="396"/>
      <c r="V2806"/>
    </row>
    <row r="2807" spans="1:22" hidden="1" x14ac:dyDescent="0.25">
      <c r="A2807" s="31">
        <v>3848</v>
      </c>
      <c r="B2807" s="33" t="s">
        <v>300</v>
      </c>
      <c r="D2807" s="34" t="s">
        <v>301</v>
      </c>
      <c r="E2807" s="35" t="s">
        <v>10</v>
      </c>
      <c r="F2807" s="54">
        <v>83</v>
      </c>
      <c r="G2807" s="372" t="e">
        <f>VLOOKUP(N2807,'BANG THAM CHIEU'!C:E,3,0)</f>
        <v>#N/A</v>
      </c>
      <c r="J2807" s="10" t="e">
        <f>VLOOKUP(N2807,'BANG THAM CHIEU'!C:E,2,0)</f>
        <v>#N/A</v>
      </c>
      <c r="L2807" s="594">
        <f t="shared" si="46"/>
        <v>0</v>
      </c>
      <c r="N2807" s="171"/>
      <c r="Q2807" s="122"/>
      <c r="R2807" s="123"/>
      <c r="T2807" s="396"/>
      <c r="V2807"/>
    </row>
    <row r="2808" spans="1:22" hidden="1" x14ac:dyDescent="0.25">
      <c r="A2808" s="31">
        <v>3848</v>
      </c>
      <c r="B2808" s="33" t="s">
        <v>300</v>
      </c>
      <c r="D2808" s="34" t="s">
        <v>301</v>
      </c>
      <c r="E2808" s="35" t="s">
        <v>10</v>
      </c>
      <c r="F2808" s="54">
        <v>84</v>
      </c>
      <c r="G2808" s="372" t="e">
        <f>VLOOKUP(N2808,'BANG THAM CHIEU'!C:E,3,0)</f>
        <v>#N/A</v>
      </c>
      <c r="J2808" s="10" t="e">
        <f>VLOOKUP(N2808,'BANG THAM CHIEU'!C:E,2,0)</f>
        <v>#N/A</v>
      </c>
      <c r="L2808" s="594">
        <f t="shared" si="46"/>
        <v>0</v>
      </c>
      <c r="N2808" s="171"/>
      <c r="Q2808" s="122"/>
      <c r="R2808" s="123"/>
      <c r="T2808" s="396"/>
      <c r="V2808"/>
    </row>
    <row r="2809" spans="1:22" hidden="1" x14ac:dyDescent="0.25">
      <c r="A2809" s="31">
        <v>3848</v>
      </c>
      <c r="B2809" s="33" t="s">
        <v>300</v>
      </c>
      <c r="D2809" s="34" t="s">
        <v>301</v>
      </c>
      <c r="E2809" s="35" t="s">
        <v>10</v>
      </c>
      <c r="F2809" s="54">
        <v>85</v>
      </c>
      <c r="G2809" s="372" t="e">
        <f>VLOOKUP(N2809,'BANG THAM CHIEU'!C:E,3,0)</f>
        <v>#N/A</v>
      </c>
      <c r="J2809" s="10" t="e">
        <f>VLOOKUP(N2809,'BANG THAM CHIEU'!C:E,2,0)</f>
        <v>#N/A</v>
      </c>
      <c r="L2809" s="594">
        <f t="shared" si="46"/>
        <v>0</v>
      </c>
      <c r="N2809" s="171"/>
      <c r="Q2809" s="122"/>
      <c r="R2809" s="123"/>
      <c r="T2809" s="396"/>
      <c r="V2809"/>
    </row>
    <row r="2810" spans="1:22" hidden="1" x14ac:dyDescent="0.25">
      <c r="A2810" s="31">
        <v>3848</v>
      </c>
      <c r="B2810" s="33" t="s">
        <v>300</v>
      </c>
      <c r="D2810" s="34" t="s">
        <v>301</v>
      </c>
      <c r="E2810" s="35" t="s">
        <v>10</v>
      </c>
      <c r="F2810" s="54">
        <v>86</v>
      </c>
      <c r="G2810" s="372" t="e">
        <f>VLOOKUP(N2810,'BANG THAM CHIEU'!C:E,3,0)</f>
        <v>#N/A</v>
      </c>
      <c r="J2810" s="10" t="e">
        <f>VLOOKUP(N2810,'BANG THAM CHIEU'!C:E,2,0)</f>
        <v>#N/A</v>
      </c>
      <c r="L2810" s="594">
        <f t="shared" si="46"/>
        <v>0</v>
      </c>
      <c r="N2810" s="171"/>
      <c r="Q2810" s="122"/>
      <c r="R2810" s="123"/>
      <c r="T2810" s="396"/>
      <c r="V2810"/>
    </row>
    <row r="2811" spans="1:22" hidden="1" x14ac:dyDescent="0.25">
      <c r="A2811" s="31">
        <v>3848</v>
      </c>
      <c r="B2811" s="33" t="s">
        <v>300</v>
      </c>
      <c r="D2811" s="34" t="s">
        <v>301</v>
      </c>
      <c r="E2811" s="35" t="s">
        <v>10</v>
      </c>
      <c r="F2811" s="54">
        <v>87</v>
      </c>
      <c r="G2811" s="372" t="e">
        <f>VLOOKUP(N2811,'BANG THAM CHIEU'!C:E,3,0)</f>
        <v>#N/A</v>
      </c>
      <c r="J2811" s="10" t="e">
        <f>VLOOKUP(N2811,'BANG THAM CHIEU'!C:E,2,0)</f>
        <v>#N/A</v>
      </c>
      <c r="L2811" s="594">
        <f t="shared" si="46"/>
        <v>0</v>
      </c>
      <c r="N2811" s="171"/>
      <c r="Q2811" s="122"/>
      <c r="R2811" s="123"/>
      <c r="T2811" s="396"/>
      <c r="V2811"/>
    </row>
    <row r="2812" spans="1:22" hidden="1" x14ac:dyDescent="0.25">
      <c r="A2812" s="31">
        <v>3848</v>
      </c>
      <c r="B2812" s="33" t="s">
        <v>300</v>
      </c>
      <c r="D2812" s="34" t="s">
        <v>301</v>
      </c>
      <c r="E2812" s="35" t="s">
        <v>10</v>
      </c>
      <c r="F2812" s="54">
        <v>88</v>
      </c>
      <c r="G2812" s="372" t="e">
        <f>VLOOKUP(N2812,'BANG THAM CHIEU'!C:E,3,0)</f>
        <v>#N/A</v>
      </c>
      <c r="J2812" s="10" t="e">
        <f>VLOOKUP(N2812,'BANG THAM CHIEU'!C:E,2,0)</f>
        <v>#N/A</v>
      </c>
      <c r="L2812" s="594">
        <f t="shared" si="46"/>
        <v>0</v>
      </c>
      <c r="N2812" s="31"/>
      <c r="Q2812" s="122"/>
      <c r="R2812" s="123"/>
      <c r="T2812" s="396"/>
      <c r="V2812"/>
    </row>
    <row r="2813" spans="1:22" hidden="1" x14ac:dyDescent="0.25">
      <c r="A2813" s="31">
        <v>3848</v>
      </c>
      <c r="B2813" s="33" t="s">
        <v>300</v>
      </c>
      <c r="D2813" s="34" t="s">
        <v>301</v>
      </c>
      <c r="E2813" s="35" t="s">
        <v>10</v>
      </c>
      <c r="F2813" s="54">
        <v>89</v>
      </c>
      <c r="G2813" s="372" t="e">
        <f>VLOOKUP(N2813,'BANG THAM CHIEU'!C:E,3,0)</f>
        <v>#N/A</v>
      </c>
      <c r="J2813" s="10" t="e">
        <f>VLOOKUP(N2813,'BANG THAM CHIEU'!C:E,2,0)</f>
        <v>#N/A</v>
      </c>
      <c r="L2813" s="594">
        <f t="shared" si="46"/>
        <v>0</v>
      </c>
      <c r="N2813" s="31"/>
      <c r="Q2813" s="122"/>
      <c r="R2813" s="123"/>
      <c r="T2813" s="396"/>
      <c r="V2813"/>
    </row>
    <row r="2814" spans="1:22" hidden="1" x14ac:dyDescent="0.25">
      <c r="A2814" s="31">
        <v>3848</v>
      </c>
      <c r="B2814" s="33" t="s">
        <v>300</v>
      </c>
      <c r="D2814" s="34" t="s">
        <v>301</v>
      </c>
      <c r="E2814" s="35" t="s">
        <v>10</v>
      </c>
      <c r="F2814" s="54">
        <v>90</v>
      </c>
      <c r="G2814" s="372" t="e">
        <f>VLOOKUP(N2814,'BANG THAM CHIEU'!C:E,3,0)</f>
        <v>#N/A</v>
      </c>
      <c r="J2814" s="10" t="e">
        <f>VLOOKUP(N2814,'BANG THAM CHIEU'!C:E,2,0)</f>
        <v>#N/A</v>
      </c>
      <c r="L2814" s="594">
        <f t="shared" si="46"/>
        <v>0</v>
      </c>
      <c r="N2814" s="11"/>
      <c r="Q2814" s="122"/>
      <c r="R2814" s="123"/>
      <c r="T2814" s="396"/>
      <c r="V2814"/>
    </row>
    <row r="2815" spans="1:22" hidden="1" x14ac:dyDescent="0.25">
      <c r="A2815" s="31">
        <v>3848</v>
      </c>
      <c r="B2815" s="33" t="s">
        <v>300</v>
      </c>
      <c r="D2815" s="34" t="s">
        <v>301</v>
      </c>
      <c r="E2815" s="35" t="s">
        <v>10</v>
      </c>
      <c r="F2815" s="54">
        <v>91</v>
      </c>
      <c r="G2815" s="372" t="e">
        <f>VLOOKUP(N2815,'BANG THAM CHIEU'!C:E,3,0)</f>
        <v>#N/A</v>
      </c>
      <c r="J2815" s="10" t="e">
        <f>VLOOKUP(N2815,'BANG THAM CHIEU'!C:E,2,0)</f>
        <v>#N/A</v>
      </c>
      <c r="L2815" s="594">
        <f t="shared" si="46"/>
        <v>0</v>
      </c>
      <c r="N2815" s="11"/>
      <c r="Q2815" s="122"/>
      <c r="R2815" s="123"/>
      <c r="T2815" s="396"/>
      <c r="V2815"/>
    </row>
    <row r="2816" spans="1:22" hidden="1" x14ac:dyDescent="0.25">
      <c r="A2816" s="31">
        <v>3848</v>
      </c>
      <c r="B2816" s="33" t="s">
        <v>300</v>
      </c>
      <c r="D2816" s="34" t="s">
        <v>301</v>
      </c>
      <c r="E2816" s="35" t="s">
        <v>10</v>
      </c>
      <c r="F2816" s="54">
        <v>92</v>
      </c>
      <c r="G2816" s="372" t="e">
        <f>VLOOKUP(N2816,'BANG THAM CHIEU'!C:E,3,0)</f>
        <v>#N/A</v>
      </c>
      <c r="J2816" s="10" t="e">
        <f>VLOOKUP(N2816,'BANG THAM CHIEU'!C:E,2,0)</f>
        <v>#N/A</v>
      </c>
      <c r="L2816" s="594">
        <f t="shared" si="46"/>
        <v>0</v>
      </c>
      <c r="N2816" s="171"/>
      <c r="Q2816" s="122"/>
      <c r="R2816" s="123"/>
      <c r="T2816" s="396"/>
      <c r="V2816"/>
    </row>
    <row r="2817" spans="1:22" hidden="1" x14ac:dyDescent="0.25">
      <c r="A2817" s="31">
        <v>3848</v>
      </c>
      <c r="B2817" s="33" t="s">
        <v>300</v>
      </c>
      <c r="D2817" s="34" t="s">
        <v>301</v>
      </c>
      <c r="E2817" s="35" t="s">
        <v>10</v>
      </c>
      <c r="F2817" s="54">
        <v>93</v>
      </c>
      <c r="G2817" s="372" t="e">
        <f>VLOOKUP(N2817,'BANG THAM CHIEU'!C:E,3,0)</f>
        <v>#N/A</v>
      </c>
      <c r="J2817" s="10" t="e">
        <f>VLOOKUP(N2817,'BANG THAM CHIEU'!C:E,2,0)</f>
        <v>#N/A</v>
      </c>
      <c r="L2817" s="594">
        <f t="shared" si="46"/>
        <v>0</v>
      </c>
      <c r="N2817" s="171"/>
      <c r="Q2817" s="122"/>
      <c r="R2817" s="123"/>
      <c r="T2817" s="396"/>
      <c r="V2817"/>
    </row>
    <row r="2818" spans="1:22" hidden="1" x14ac:dyDescent="0.25">
      <c r="A2818" s="31">
        <v>3848</v>
      </c>
      <c r="B2818" s="33" t="s">
        <v>300</v>
      </c>
      <c r="D2818" s="34" t="s">
        <v>301</v>
      </c>
      <c r="E2818" s="35" t="s">
        <v>10</v>
      </c>
      <c r="F2818" s="54">
        <v>94</v>
      </c>
      <c r="G2818" s="372" t="e">
        <f>VLOOKUP(N2818,'BANG THAM CHIEU'!C:E,3,0)</f>
        <v>#N/A</v>
      </c>
      <c r="J2818" s="10" t="e">
        <f>VLOOKUP(N2818,'BANG THAM CHIEU'!C:E,2,0)</f>
        <v>#N/A</v>
      </c>
      <c r="L2818" s="594">
        <f t="shared" si="46"/>
        <v>0</v>
      </c>
      <c r="N2818" s="171"/>
      <c r="Q2818" s="122"/>
      <c r="R2818" s="123"/>
      <c r="T2818" s="396"/>
      <c r="V2818"/>
    </row>
    <row r="2819" spans="1:22" hidden="1" x14ac:dyDescent="0.25">
      <c r="A2819" s="31">
        <v>3848</v>
      </c>
      <c r="B2819" s="33" t="s">
        <v>300</v>
      </c>
      <c r="D2819" s="34" t="s">
        <v>301</v>
      </c>
      <c r="E2819" s="35" t="s">
        <v>10</v>
      </c>
      <c r="F2819" s="54">
        <v>95</v>
      </c>
      <c r="G2819" s="372" t="e">
        <f>VLOOKUP(N2819,'BANG THAM CHIEU'!C:E,3,0)</f>
        <v>#N/A</v>
      </c>
      <c r="J2819" s="10" t="e">
        <f>VLOOKUP(N2819,'BANG THAM CHIEU'!C:E,2,0)</f>
        <v>#N/A</v>
      </c>
      <c r="L2819" s="594">
        <f t="shared" si="46"/>
        <v>0</v>
      </c>
      <c r="N2819" s="151"/>
      <c r="Q2819" s="122"/>
      <c r="R2819" s="123"/>
      <c r="T2819" s="396"/>
      <c r="V2819"/>
    </row>
    <row r="2820" spans="1:22" hidden="1" x14ac:dyDescent="0.25">
      <c r="A2820" s="31">
        <v>3848</v>
      </c>
      <c r="B2820" s="33" t="s">
        <v>300</v>
      </c>
      <c r="D2820" s="34" t="s">
        <v>301</v>
      </c>
      <c r="E2820" s="35" t="s">
        <v>10</v>
      </c>
      <c r="F2820" s="54">
        <v>96</v>
      </c>
      <c r="G2820" s="372" t="e">
        <f>VLOOKUP(N2820,'BANG THAM CHIEU'!C:E,3,0)</f>
        <v>#N/A</v>
      </c>
      <c r="J2820" s="10" t="e">
        <f>VLOOKUP(N2820,'BANG THAM CHIEU'!C:E,2,0)</f>
        <v>#N/A</v>
      </c>
      <c r="L2820" s="594">
        <f t="shared" si="46"/>
        <v>0</v>
      </c>
      <c r="N2820" s="11"/>
      <c r="Q2820" s="122"/>
      <c r="R2820" s="123"/>
      <c r="T2820" s="396"/>
      <c r="V2820"/>
    </row>
    <row r="2821" spans="1:22" hidden="1" x14ac:dyDescent="0.25">
      <c r="A2821" s="31">
        <v>3848</v>
      </c>
      <c r="B2821" s="33" t="s">
        <v>300</v>
      </c>
      <c r="D2821" s="34" t="s">
        <v>301</v>
      </c>
      <c r="E2821" s="35" t="s">
        <v>10</v>
      </c>
      <c r="F2821" s="54">
        <v>97</v>
      </c>
      <c r="G2821" s="372" t="e">
        <f>VLOOKUP(N2821,'BANG THAM CHIEU'!C:E,3,0)</f>
        <v>#N/A</v>
      </c>
      <c r="J2821" s="10" t="e">
        <f>VLOOKUP(N2821,'BANG THAM CHIEU'!C:E,2,0)</f>
        <v>#N/A</v>
      </c>
      <c r="L2821" s="594">
        <f t="shared" si="46"/>
        <v>0</v>
      </c>
      <c r="N2821" s="11"/>
      <c r="Q2821" s="122"/>
      <c r="R2821" s="123"/>
      <c r="T2821" s="396"/>
      <c r="V2821"/>
    </row>
    <row r="2822" spans="1:22" hidden="1" x14ac:dyDescent="0.25">
      <c r="A2822" s="31">
        <v>3848</v>
      </c>
      <c r="B2822" s="33" t="s">
        <v>300</v>
      </c>
      <c r="D2822" s="34" t="s">
        <v>301</v>
      </c>
      <c r="E2822" s="35" t="s">
        <v>10</v>
      </c>
      <c r="F2822" s="54">
        <v>98</v>
      </c>
      <c r="G2822" s="372" t="e">
        <f>VLOOKUP(N2822,'BANG THAM CHIEU'!C:E,3,0)</f>
        <v>#N/A</v>
      </c>
      <c r="J2822" s="10" t="e">
        <f>VLOOKUP(N2822,'BANG THAM CHIEU'!C:E,2,0)</f>
        <v>#N/A</v>
      </c>
      <c r="L2822" s="594">
        <f t="shared" si="46"/>
        <v>0</v>
      </c>
      <c r="N2822" s="11"/>
      <c r="Q2822" s="122"/>
      <c r="R2822" s="123"/>
      <c r="T2822" s="396"/>
      <c r="V2822"/>
    </row>
    <row r="2823" spans="1:22" hidden="1" x14ac:dyDescent="0.25">
      <c r="A2823" s="31">
        <v>3848</v>
      </c>
      <c r="B2823" s="33" t="s">
        <v>300</v>
      </c>
      <c r="D2823" s="34" t="s">
        <v>301</v>
      </c>
      <c r="E2823" s="35" t="s">
        <v>10</v>
      </c>
      <c r="F2823" s="54">
        <v>99</v>
      </c>
      <c r="G2823" s="372" t="e">
        <f>VLOOKUP(N2823,'BANG THAM CHIEU'!C:E,3,0)</f>
        <v>#N/A</v>
      </c>
      <c r="J2823" s="10" t="e">
        <f>VLOOKUP(N2823,'BANG THAM CHIEU'!C:E,2,0)</f>
        <v>#N/A</v>
      </c>
      <c r="L2823" s="594">
        <f t="shared" si="46"/>
        <v>0</v>
      </c>
      <c r="N2823" s="151"/>
      <c r="Q2823" s="122"/>
      <c r="R2823" s="123"/>
      <c r="T2823" s="396"/>
      <c r="V2823"/>
    </row>
    <row r="2824" spans="1:22" hidden="1" x14ac:dyDescent="0.25">
      <c r="A2824" s="31">
        <v>3848</v>
      </c>
      <c r="B2824" s="33" t="s">
        <v>300</v>
      </c>
      <c r="D2824" s="34" t="s">
        <v>301</v>
      </c>
      <c r="E2824" s="35" t="s">
        <v>10</v>
      </c>
      <c r="F2824" s="54">
        <v>100</v>
      </c>
      <c r="G2824" s="372" t="e">
        <f>VLOOKUP(N2824,'BANG THAM CHIEU'!C:E,3,0)</f>
        <v>#N/A</v>
      </c>
      <c r="J2824" s="10" t="e">
        <f>VLOOKUP(N2824,'BANG THAM CHIEU'!C:E,2,0)</f>
        <v>#N/A</v>
      </c>
      <c r="L2824" s="594">
        <f t="shared" si="46"/>
        <v>0</v>
      </c>
      <c r="N2824" s="31"/>
      <c r="Q2824" s="122"/>
      <c r="R2824" s="123"/>
      <c r="T2824" s="396"/>
      <c r="V2824"/>
    </row>
    <row r="2825" spans="1:22" hidden="1" x14ac:dyDescent="0.25">
      <c r="A2825" s="31">
        <v>3848</v>
      </c>
      <c r="B2825" s="33" t="s">
        <v>300</v>
      </c>
      <c r="D2825" s="34" t="s">
        <v>301</v>
      </c>
      <c r="E2825" s="35" t="s">
        <v>10</v>
      </c>
      <c r="F2825" s="54">
        <v>101</v>
      </c>
      <c r="G2825" s="372" t="e">
        <f>VLOOKUP(N2825,'BANG THAM CHIEU'!C:E,3,0)</f>
        <v>#N/A</v>
      </c>
      <c r="J2825" s="10" t="e">
        <f>VLOOKUP(N2825,'BANG THAM CHIEU'!C:E,2,0)</f>
        <v>#N/A</v>
      </c>
      <c r="L2825" s="594">
        <f t="shared" si="46"/>
        <v>0</v>
      </c>
      <c r="N2825" s="31"/>
      <c r="Q2825" s="122"/>
      <c r="R2825" s="123"/>
      <c r="T2825" s="396"/>
      <c r="V2825"/>
    </row>
    <row r="2826" spans="1:22" hidden="1" x14ac:dyDescent="0.25">
      <c r="A2826" s="31">
        <v>3848</v>
      </c>
      <c r="B2826" s="33" t="s">
        <v>300</v>
      </c>
      <c r="D2826" s="34" t="s">
        <v>301</v>
      </c>
      <c r="E2826" s="35" t="s">
        <v>10</v>
      </c>
      <c r="F2826" s="54">
        <v>102</v>
      </c>
      <c r="G2826" s="372" t="e">
        <f>VLOOKUP(N2826,'BANG THAM CHIEU'!C:E,3,0)</f>
        <v>#N/A</v>
      </c>
      <c r="J2826" s="10" t="e">
        <f>VLOOKUP(N2826,'BANG THAM CHIEU'!C:E,2,0)</f>
        <v>#N/A</v>
      </c>
      <c r="L2826" s="594">
        <f t="shared" si="46"/>
        <v>0</v>
      </c>
      <c r="N2826" s="33"/>
      <c r="Q2826" s="122"/>
      <c r="R2826" s="123"/>
      <c r="T2826" s="396"/>
      <c r="V2826"/>
    </row>
    <row r="2827" spans="1:22" hidden="1" x14ac:dyDescent="0.25">
      <c r="A2827" s="31">
        <v>3848</v>
      </c>
      <c r="B2827" s="33" t="s">
        <v>300</v>
      </c>
      <c r="D2827" s="34" t="s">
        <v>301</v>
      </c>
      <c r="E2827" s="35" t="s">
        <v>10</v>
      </c>
      <c r="F2827" s="54">
        <v>103</v>
      </c>
      <c r="G2827" s="372" t="e">
        <f>VLOOKUP(N2827,'BANG THAM CHIEU'!C:E,3,0)</f>
        <v>#N/A</v>
      </c>
      <c r="J2827" s="10" t="e">
        <f>VLOOKUP(N2827,'BANG THAM CHIEU'!C:E,2,0)</f>
        <v>#N/A</v>
      </c>
      <c r="L2827" s="594">
        <f t="shared" si="46"/>
        <v>0</v>
      </c>
      <c r="N2827" s="11"/>
      <c r="Q2827" s="122"/>
      <c r="R2827" s="123"/>
      <c r="T2827" s="396"/>
      <c r="V2827"/>
    </row>
    <row r="2828" spans="1:22" hidden="1" x14ac:dyDescent="0.25">
      <c r="A2828" s="31">
        <v>3848</v>
      </c>
      <c r="B2828" s="33" t="s">
        <v>300</v>
      </c>
      <c r="D2828" s="34" t="s">
        <v>301</v>
      </c>
      <c r="E2828" s="35" t="s">
        <v>10</v>
      </c>
      <c r="F2828" s="54">
        <v>104</v>
      </c>
      <c r="G2828" s="372" t="e">
        <f>VLOOKUP(N2828,'BANG THAM CHIEU'!C:E,3,0)</f>
        <v>#N/A</v>
      </c>
      <c r="J2828" s="10" t="e">
        <f>VLOOKUP(N2828,'BANG THAM CHIEU'!C:E,2,0)</f>
        <v>#N/A</v>
      </c>
      <c r="L2828" s="594">
        <f t="shared" si="46"/>
        <v>0</v>
      </c>
      <c r="N2828" s="31"/>
      <c r="Q2828" s="122"/>
      <c r="R2828" s="123"/>
      <c r="T2828" s="396"/>
      <c r="V2828"/>
    </row>
    <row r="2829" spans="1:22" hidden="1" x14ac:dyDescent="0.25">
      <c r="A2829" s="31">
        <v>3848</v>
      </c>
      <c r="B2829" s="33" t="s">
        <v>300</v>
      </c>
      <c r="D2829" s="34" t="s">
        <v>301</v>
      </c>
      <c r="E2829" s="35" t="s">
        <v>10</v>
      </c>
      <c r="F2829" s="54">
        <v>105</v>
      </c>
      <c r="G2829" s="372" t="e">
        <f>VLOOKUP(N2829,'BANG THAM CHIEU'!C:E,3,0)</f>
        <v>#N/A</v>
      </c>
      <c r="J2829" s="10" t="e">
        <f>VLOOKUP(N2829,'BANG THAM CHIEU'!C:E,2,0)</f>
        <v>#N/A</v>
      </c>
      <c r="L2829" s="594">
        <f t="shared" si="46"/>
        <v>0</v>
      </c>
      <c r="N2829" s="31"/>
      <c r="Q2829" s="122"/>
      <c r="R2829" s="123"/>
      <c r="T2829" s="396"/>
      <c r="V2829"/>
    </row>
    <row r="2830" spans="1:22" hidden="1" x14ac:dyDescent="0.25">
      <c r="A2830" s="31">
        <v>3848</v>
      </c>
      <c r="B2830" s="33" t="s">
        <v>300</v>
      </c>
      <c r="D2830" s="34" t="s">
        <v>301</v>
      </c>
      <c r="E2830" s="35" t="s">
        <v>10</v>
      </c>
      <c r="F2830" s="54">
        <v>106</v>
      </c>
      <c r="G2830" s="372" t="e">
        <f>VLOOKUP(N2830,'BANG THAM CHIEU'!C:E,3,0)</f>
        <v>#N/A</v>
      </c>
      <c r="J2830" s="10" t="e">
        <f>VLOOKUP(N2830,'BANG THAM CHIEU'!C:E,2,0)</f>
        <v>#N/A</v>
      </c>
      <c r="L2830" s="594">
        <f t="shared" si="46"/>
        <v>0</v>
      </c>
      <c r="N2830" s="31"/>
      <c r="Q2830" s="122"/>
      <c r="R2830" s="123"/>
      <c r="T2830" s="396"/>
      <c r="V2830"/>
    </row>
    <row r="2831" spans="1:22" hidden="1" x14ac:dyDescent="0.25">
      <c r="A2831" s="31">
        <v>3848</v>
      </c>
      <c r="B2831" s="33" t="s">
        <v>300</v>
      </c>
      <c r="D2831" s="34" t="s">
        <v>301</v>
      </c>
      <c r="E2831" s="35" t="s">
        <v>10</v>
      </c>
      <c r="F2831" s="54">
        <v>107</v>
      </c>
      <c r="G2831" s="372" t="e">
        <f>VLOOKUP(N2831,'BANG THAM CHIEU'!C:E,3,0)</f>
        <v>#N/A</v>
      </c>
      <c r="J2831" s="10" t="e">
        <f>VLOOKUP(N2831,'BANG THAM CHIEU'!C:E,2,0)</f>
        <v>#N/A</v>
      </c>
      <c r="L2831" s="594">
        <f t="shared" si="46"/>
        <v>0</v>
      </c>
      <c r="N2831" s="11"/>
      <c r="Q2831" s="122"/>
      <c r="R2831" s="123"/>
      <c r="T2831" s="396"/>
      <c r="V2831"/>
    </row>
    <row r="2832" spans="1:22" hidden="1" x14ac:dyDescent="0.25">
      <c r="A2832" s="31">
        <v>3848</v>
      </c>
      <c r="B2832" s="33" t="s">
        <v>300</v>
      </c>
      <c r="D2832" s="34" t="s">
        <v>301</v>
      </c>
      <c r="E2832" s="35" t="s">
        <v>10</v>
      </c>
      <c r="F2832" s="54">
        <v>108</v>
      </c>
      <c r="G2832" s="372" t="e">
        <f>VLOOKUP(N2832,'BANG THAM CHIEU'!C:E,3,0)</f>
        <v>#N/A</v>
      </c>
      <c r="J2832" s="10" t="e">
        <f>VLOOKUP(N2832,'BANG THAM CHIEU'!C:E,2,0)</f>
        <v>#N/A</v>
      </c>
      <c r="L2832" s="594">
        <f t="shared" si="46"/>
        <v>0</v>
      </c>
      <c r="N2832" s="31"/>
      <c r="Q2832" s="122"/>
      <c r="R2832" s="123"/>
      <c r="T2832" s="396"/>
      <c r="V2832"/>
    </row>
    <row r="2833" spans="1:22" hidden="1" x14ac:dyDescent="0.25">
      <c r="A2833" s="31">
        <v>3848</v>
      </c>
      <c r="B2833" s="33" t="s">
        <v>300</v>
      </c>
      <c r="D2833" s="34" t="s">
        <v>301</v>
      </c>
      <c r="E2833" s="35" t="s">
        <v>10</v>
      </c>
      <c r="F2833" s="54">
        <v>109</v>
      </c>
      <c r="G2833" s="372" t="e">
        <f>VLOOKUP(N2833,'BANG THAM CHIEU'!C:E,3,0)</f>
        <v>#N/A</v>
      </c>
      <c r="J2833" s="10" t="e">
        <f>VLOOKUP(N2833,'BANG THAM CHIEU'!C:E,2,0)</f>
        <v>#N/A</v>
      </c>
      <c r="L2833" s="594">
        <f t="shared" si="46"/>
        <v>0</v>
      </c>
      <c r="N2833" s="31"/>
      <c r="Q2833" s="122"/>
      <c r="R2833" s="123"/>
      <c r="T2833" s="396"/>
      <c r="V2833"/>
    </row>
    <row r="2834" spans="1:22" hidden="1" x14ac:dyDescent="0.25">
      <c r="A2834" s="31">
        <v>3848</v>
      </c>
      <c r="B2834" s="33" t="s">
        <v>300</v>
      </c>
      <c r="D2834" s="34" t="s">
        <v>301</v>
      </c>
      <c r="E2834" s="35" t="s">
        <v>10</v>
      </c>
      <c r="F2834" s="54">
        <v>110</v>
      </c>
      <c r="G2834" s="372" t="e">
        <f>VLOOKUP(N2834,'BANG THAM CHIEU'!C:E,3,0)</f>
        <v>#N/A</v>
      </c>
      <c r="J2834" s="10" t="e">
        <f>VLOOKUP(N2834,'BANG THAM CHIEU'!C:E,2,0)</f>
        <v>#N/A</v>
      </c>
      <c r="L2834" s="594">
        <f t="shared" si="46"/>
        <v>0</v>
      </c>
      <c r="N2834" s="31"/>
      <c r="Q2834" s="122"/>
      <c r="R2834" s="123"/>
      <c r="T2834" s="396"/>
      <c r="V2834"/>
    </row>
    <row r="2835" spans="1:22" hidden="1" x14ac:dyDescent="0.25">
      <c r="A2835" s="31">
        <v>3848</v>
      </c>
      <c r="B2835" s="33" t="s">
        <v>300</v>
      </c>
      <c r="D2835" s="34" t="s">
        <v>301</v>
      </c>
      <c r="E2835" s="35" t="s">
        <v>10</v>
      </c>
      <c r="F2835" s="54">
        <v>111</v>
      </c>
      <c r="G2835" s="372" t="e">
        <f>VLOOKUP(N2835,'BANG THAM CHIEU'!C:E,3,0)</f>
        <v>#N/A</v>
      </c>
      <c r="J2835" s="10" t="e">
        <f>VLOOKUP(N2835,'BANG THAM CHIEU'!C:E,2,0)</f>
        <v>#N/A</v>
      </c>
      <c r="L2835" s="594">
        <f t="shared" si="46"/>
        <v>0</v>
      </c>
      <c r="N2835" s="174"/>
      <c r="Q2835" s="122"/>
      <c r="R2835" s="123"/>
      <c r="T2835" s="396"/>
      <c r="V2835"/>
    </row>
    <row r="2836" spans="1:22" hidden="1" x14ac:dyDescent="0.25">
      <c r="A2836" s="31">
        <v>3848</v>
      </c>
      <c r="B2836" s="33" t="s">
        <v>300</v>
      </c>
      <c r="D2836" s="34" t="s">
        <v>301</v>
      </c>
      <c r="E2836" s="35" t="s">
        <v>10</v>
      </c>
      <c r="F2836" s="54">
        <v>112</v>
      </c>
      <c r="G2836" s="372" t="e">
        <f>VLOOKUP(N2836,'BANG THAM CHIEU'!C:E,3,0)</f>
        <v>#N/A</v>
      </c>
      <c r="J2836" s="10" t="e">
        <f>VLOOKUP(N2836,'BANG THAM CHIEU'!C:E,2,0)</f>
        <v>#N/A</v>
      </c>
      <c r="L2836" s="594">
        <f t="shared" si="46"/>
        <v>0</v>
      </c>
      <c r="N2836" s="175"/>
      <c r="Q2836" s="122"/>
      <c r="R2836" s="123"/>
      <c r="T2836" s="396"/>
      <c r="V2836"/>
    </row>
    <row r="2837" spans="1:22" hidden="1" x14ac:dyDescent="0.25">
      <c r="A2837" s="31">
        <v>3848</v>
      </c>
      <c r="B2837" s="33" t="s">
        <v>300</v>
      </c>
      <c r="D2837" s="34" t="s">
        <v>301</v>
      </c>
      <c r="E2837" s="35" t="s">
        <v>10</v>
      </c>
      <c r="F2837" s="54">
        <v>113</v>
      </c>
      <c r="G2837" s="372" t="e">
        <f>VLOOKUP(N2837,'BANG THAM CHIEU'!C:E,3,0)</f>
        <v>#N/A</v>
      </c>
      <c r="J2837" s="10" t="e">
        <f>VLOOKUP(N2837,'BANG THAM CHIEU'!C:E,2,0)</f>
        <v>#N/A</v>
      </c>
      <c r="L2837" s="594">
        <f t="shared" si="46"/>
        <v>0</v>
      </c>
      <c r="N2837" s="11"/>
      <c r="Q2837" s="122"/>
      <c r="R2837" s="123"/>
      <c r="T2837" s="396"/>
      <c r="V2837"/>
    </row>
    <row r="2838" spans="1:22" hidden="1" x14ac:dyDescent="0.25">
      <c r="A2838" s="31">
        <v>3848</v>
      </c>
      <c r="B2838" s="33" t="s">
        <v>300</v>
      </c>
      <c r="D2838" s="34" t="s">
        <v>301</v>
      </c>
      <c r="E2838" s="35" t="s">
        <v>10</v>
      </c>
      <c r="F2838" s="54">
        <v>114</v>
      </c>
      <c r="G2838" s="372" t="e">
        <f>VLOOKUP(N2838,'BANG THAM CHIEU'!C:E,3,0)</f>
        <v>#N/A</v>
      </c>
      <c r="J2838" s="10" t="e">
        <f>VLOOKUP(N2838,'BANG THAM CHIEU'!C:E,2,0)</f>
        <v>#N/A</v>
      </c>
      <c r="L2838" s="594">
        <f t="shared" si="46"/>
        <v>0</v>
      </c>
      <c r="N2838" s="31"/>
      <c r="Q2838" s="122"/>
      <c r="R2838" s="123"/>
      <c r="T2838" s="396"/>
      <c r="V2838"/>
    </row>
    <row r="2839" spans="1:22" hidden="1" x14ac:dyDescent="0.25">
      <c r="A2839" s="31">
        <v>3848</v>
      </c>
      <c r="B2839" s="33" t="s">
        <v>300</v>
      </c>
      <c r="D2839" s="34" t="s">
        <v>301</v>
      </c>
      <c r="E2839" s="35" t="s">
        <v>10</v>
      </c>
      <c r="F2839" s="54">
        <v>115</v>
      </c>
      <c r="G2839" s="372" t="e">
        <f>VLOOKUP(N2839,'BANG THAM CHIEU'!C:E,3,0)</f>
        <v>#N/A</v>
      </c>
      <c r="J2839" s="10" t="e">
        <f>VLOOKUP(N2839,'BANG THAM CHIEU'!C:E,2,0)</f>
        <v>#N/A</v>
      </c>
      <c r="L2839" s="594">
        <f t="shared" si="46"/>
        <v>0</v>
      </c>
      <c r="N2839" s="11"/>
      <c r="Q2839" s="122"/>
      <c r="R2839" s="123"/>
      <c r="T2839" s="396"/>
      <c r="V2839"/>
    </row>
    <row r="2840" spans="1:22" hidden="1" x14ac:dyDescent="0.25">
      <c r="A2840" s="31">
        <v>3848</v>
      </c>
      <c r="B2840" s="33" t="s">
        <v>300</v>
      </c>
      <c r="D2840" s="34" t="s">
        <v>301</v>
      </c>
      <c r="E2840" s="35" t="s">
        <v>10</v>
      </c>
      <c r="F2840" s="54">
        <v>116</v>
      </c>
      <c r="G2840" s="372" t="e">
        <f>VLOOKUP(N2840,'BANG THAM CHIEU'!C:E,3,0)</f>
        <v>#N/A</v>
      </c>
      <c r="J2840" s="10" t="e">
        <f>VLOOKUP(N2840,'BANG THAM CHIEU'!C:E,2,0)</f>
        <v>#N/A</v>
      </c>
      <c r="L2840" s="594">
        <f t="shared" si="46"/>
        <v>0</v>
      </c>
      <c r="N2840" s="31"/>
      <c r="Q2840" s="122"/>
      <c r="R2840" s="123"/>
      <c r="T2840" s="396"/>
      <c r="V2840"/>
    </row>
    <row r="2841" spans="1:22" hidden="1" x14ac:dyDescent="0.25">
      <c r="A2841" s="31">
        <v>3848</v>
      </c>
      <c r="B2841" s="33" t="s">
        <v>300</v>
      </c>
      <c r="D2841" s="34" t="s">
        <v>301</v>
      </c>
      <c r="E2841" s="35" t="s">
        <v>10</v>
      </c>
      <c r="F2841" s="54">
        <v>117</v>
      </c>
      <c r="G2841" s="372" t="e">
        <f>VLOOKUP(N2841,'BANG THAM CHIEU'!C:E,3,0)</f>
        <v>#N/A</v>
      </c>
      <c r="J2841" s="10" t="e">
        <f>VLOOKUP(N2841,'BANG THAM CHIEU'!C:E,2,0)</f>
        <v>#N/A</v>
      </c>
      <c r="L2841" s="594">
        <f t="shared" si="46"/>
        <v>0</v>
      </c>
      <c r="N2841" s="11"/>
      <c r="Q2841" s="122"/>
      <c r="R2841" s="123"/>
      <c r="T2841" s="396"/>
      <c r="V2841"/>
    </row>
    <row r="2842" spans="1:22" hidden="1" x14ac:dyDescent="0.25">
      <c r="A2842" s="31">
        <v>3848</v>
      </c>
      <c r="B2842" s="33" t="s">
        <v>300</v>
      </c>
      <c r="D2842" s="34" t="s">
        <v>301</v>
      </c>
      <c r="E2842" s="35" t="s">
        <v>10</v>
      </c>
      <c r="F2842" s="54">
        <v>118</v>
      </c>
      <c r="G2842" s="372" t="e">
        <f>VLOOKUP(N2842,'BANG THAM CHIEU'!C:E,3,0)</f>
        <v>#N/A</v>
      </c>
      <c r="J2842" s="10" t="e">
        <f>VLOOKUP(N2842,'BANG THAM CHIEU'!C:E,2,0)</f>
        <v>#N/A</v>
      </c>
      <c r="L2842" s="594">
        <f t="shared" si="46"/>
        <v>0</v>
      </c>
      <c r="N2842" s="31"/>
      <c r="Q2842" s="122"/>
      <c r="R2842" s="123"/>
      <c r="T2842" s="396"/>
      <c r="V2842"/>
    </row>
    <row r="2843" spans="1:22" hidden="1" x14ac:dyDescent="0.25">
      <c r="A2843" s="31">
        <v>3848</v>
      </c>
      <c r="B2843" s="33" t="s">
        <v>300</v>
      </c>
      <c r="D2843" s="34" t="s">
        <v>301</v>
      </c>
      <c r="E2843" s="35" t="s">
        <v>10</v>
      </c>
      <c r="F2843" s="54">
        <v>119</v>
      </c>
      <c r="G2843" s="372" t="e">
        <f>VLOOKUP(N2843,'BANG THAM CHIEU'!C:E,3,0)</f>
        <v>#N/A</v>
      </c>
      <c r="J2843" s="10" t="e">
        <f>VLOOKUP(N2843,'BANG THAM CHIEU'!C:E,2,0)</f>
        <v>#N/A</v>
      </c>
      <c r="L2843" s="594">
        <f t="shared" si="46"/>
        <v>0</v>
      </c>
      <c r="N2843" s="31"/>
      <c r="Q2843" s="122"/>
      <c r="R2843" s="123"/>
      <c r="T2843" s="396"/>
      <c r="V2843"/>
    </row>
    <row r="2844" spans="1:22" hidden="1" x14ac:dyDescent="0.25">
      <c r="A2844" s="31">
        <v>3848</v>
      </c>
      <c r="B2844" s="33" t="s">
        <v>300</v>
      </c>
      <c r="D2844" s="34" t="s">
        <v>301</v>
      </c>
      <c r="E2844" s="35" t="s">
        <v>10</v>
      </c>
      <c r="F2844" s="54">
        <v>120</v>
      </c>
      <c r="G2844" s="372" t="e">
        <f>VLOOKUP(N2844,'BANG THAM CHIEU'!C:E,3,0)</f>
        <v>#N/A</v>
      </c>
      <c r="J2844" s="10" t="e">
        <f>VLOOKUP(N2844,'BANG THAM CHIEU'!C:E,2,0)</f>
        <v>#N/A</v>
      </c>
      <c r="L2844" s="594">
        <f t="shared" si="46"/>
        <v>0</v>
      </c>
      <c r="N2844" s="31"/>
      <c r="Q2844" s="122"/>
      <c r="R2844" s="123"/>
      <c r="T2844" s="396"/>
      <c r="V2844"/>
    </row>
    <row r="2845" spans="1:22" hidden="1" x14ac:dyDescent="0.25">
      <c r="A2845" s="31">
        <v>3848</v>
      </c>
      <c r="B2845" s="33" t="s">
        <v>300</v>
      </c>
      <c r="D2845" s="34" t="s">
        <v>301</v>
      </c>
      <c r="E2845" s="35" t="s">
        <v>10</v>
      </c>
      <c r="F2845" s="54">
        <v>121</v>
      </c>
      <c r="G2845" s="372" t="e">
        <f>VLOOKUP(N2845,'BANG THAM CHIEU'!C:E,3,0)</f>
        <v>#N/A</v>
      </c>
      <c r="J2845" s="10" t="e">
        <f>VLOOKUP(N2845,'BANG THAM CHIEU'!C:E,2,0)</f>
        <v>#N/A</v>
      </c>
      <c r="L2845" s="594">
        <f t="shared" si="46"/>
        <v>0</v>
      </c>
      <c r="N2845" s="31"/>
      <c r="Q2845" s="122"/>
      <c r="R2845" s="123"/>
      <c r="T2845" s="396"/>
      <c r="V2845"/>
    </row>
    <row r="2846" spans="1:22" hidden="1" x14ac:dyDescent="0.25">
      <c r="A2846" s="31">
        <v>3848</v>
      </c>
      <c r="B2846" s="33" t="s">
        <v>300</v>
      </c>
      <c r="D2846" s="34" t="s">
        <v>301</v>
      </c>
      <c r="E2846" s="35" t="s">
        <v>10</v>
      </c>
      <c r="F2846" s="54">
        <v>122</v>
      </c>
      <c r="G2846" s="372" t="e">
        <f>VLOOKUP(N2846,'BANG THAM CHIEU'!C:E,3,0)</f>
        <v>#N/A</v>
      </c>
      <c r="J2846" s="10" t="e">
        <f>VLOOKUP(N2846,'BANG THAM CHIEU'!C:E,2,0)</f>
        <v>#N/A</v>
      </c>
      <c r="L2846" s="594">
        <f t="shared" si="46"/>
        <v>0</v>
      </c>
      <c r="N2846" s="31"/>
      <c r="Q2846" s="122"/>
      <c r="R2846" s="123"/>
      <c r="T2846" s="396"/>
      <c r="V2846"/>
    </row>
    <row r="2847" spans="1:22" hidden="1" x14ac:dyDescent="0.25">
      <c r="A2847" s="31">
        <v>3848</v>
      </c>
      <c r="B2847" s="33" t="s">
        <v>300</v>
      </c>
      <c r="D2847" s="34" t="s">
        <v>301</v>
      </c>
      <c r="E2847" s="35" t="s">
        <v>10</v>
      </c>
      <c r="F2847" s="54">
        <v>123</v>
      </c>
      <c r="G2847" s="372" t="e">
        <f>VLOOKUP(N2847,'BANG THAM CHIEU'!C:E,3,0)</f>
        <v>#N/A</v>
      </c>
      <c r="J2847" s="10" t="e">
        <f>VLOOKUP(N2847,'BANG THAM CHIEU'!C:E,2,0)</f>
        <v>#N/A</v>
      </c>
      <c r="L2847" s="594">
        <f t="shared" si="46"/>
        <v>0</v>
      </c>
      <c r="N2847" s="31"/>
      <c r="Q2847" s="122"/>
      <c r="R2847" s="123"/>
      <c r="T2847" s="396"/>
      <c r="V2847"/>
    </row>
    <row r="2848" spans="1:22" hidden="1" x14ac:dyDescent="0.25">
      <c r="A2848" s="31">
        <v>3848</v>
      </c>
      <c r="B2848" s="33" t="s">
        <v>300</v>
      </c>
      <c r="D2848" s="34" t="s">
        <v>301</v>
      </c>
      <c r="E2848" s="35" t="s">
        <v>10</v>
      </c>
      <c r="F2848" s="54">
        <v>124</v>
      </c>
      <c r="G2848" s="372" t="e">
        <f>VLOOKUP(N2848,'BANG THAM CHIEU'!C:E,3,0)</f>
        <v>#N/A</v>
      </c>
      <c r="J2848" s="10" t="e">
        <f>VLOOKUP(N2848,'BANG THAM CHIEU'!C:E,2,0)</f>
        <v>#N/A</v>
      </c>
      <c r="L2848" s="594">
        <f t="shared" si="46"/>
        <v>0</v>
      </c>
      <c r="N2848" s="11"/>
      <c r="Q2848" s="122"/>
      <c r="R2848" s="123"/>
      <c r="T2848" s="396"/>
      <c r="V2848"/>
    </row>
    <row r="2849" spans="1:22" hidden="1" x14ac:dyDescent="0.25">
      <c r="A2849" s="31">
        <v>3848</v>
      </c>
      <c r="B2849" s="33" t="s">
        <v>300</v>
      </c>
      <c r="D2849" s="34" t="s">
        <v>301</v>
      </c>
      <c r="E2849" s="35" t="s">
        <v>10</v>
      </c>
      <c r="F2849" s="54">
        <v>125</v>
      </c>
      <c r="G2849" s="372" t="e">
        <f>VLOOKUP(N2849,'BANG THAM CHIEU'!C:E,3,0)</f>
        <v>#N/A</v>
      </c>
      <c r="J2849" s="10" t="e">
        <f>VLOOKUP(N2849,'BANG THAM CHIEU'!C:E,2,0)</f>
        <v>#N/A</v>
      </c>
      <c r="L2849" s="594">
        <f t="shared" si="46"/>
        <v>0</v>
      </c>
      <c r="N2849" s="11"/>
      <c r="Q2849" s="122"/>
      <c r="R2849" s="123"/>
      <c r="T2849" s="396"/>
      <c r="V2849"/>
    </row>
    <row r="2850" spans="1:22" hidden="1" x14ac:dyDescent="0.25">
      <c r="A2850" s="31">
        <v>3848</v>
      </c>
      <c r="B2850" s="33" t="s">
        <v>300</v>
      </c>
      <c r="D2850" s="34" t="s">
        <v>301</v>
      </c>
      <c r="E2850" s="35" t="s">
        <v>10</v>
      </c>
      <c r="F2850" s="54">
        <v>126</v>
      </c>
      <c r="G2850" s="372" t="e">
        <f>VLOOKUP(N2850,'BANG THAM CHIEU'!C:E,3,0)</f>
        <v>#N/A</v>
      </c>
      <c r="J2850" s="10" t="e">
        <f>VLOOKUP(N2850,'BANG THAM CHIEU'!C:E,2,0)</f>
        <v>#N/A</v>
      </c>
      <c r="L2850" s="594">
        <f t="shared" si="46"/>
        <v>0</v>
      </c>
      <c r="N2850" s="11"/>
      <c r="Q2850" s="122"/>
      <c r="R2850" s="123"/>
      <c r="T2850" s="396"/>
      <c r="V2850"/>
    </row>
    <row r="2851" spans="1:22" hidden="1" x14ac:dyDescent="0.25">
      <c r="A2851" s="31">
        <v>3848</v>
      </c>
      <c r="B2851" s="33" t="s">
        <v>300</v>
      </c>
      <c r="D2851" s="34" t="s">
        <v>301</v>
      </c>
      <c r="E2851" s="35" t="s">
        <v>10</v>
      </c>
      <c r="F2851" s="54">
        <v>127</v>
      </c>
      <c r="G2851" s="372" t="e">
        <f>VLOOKUP(N2851,'BANG THAM CHIEU'!C:E,3,0)</f>
        <v>#N/A</v>
      </c>
      <c r="J2851" s="10" t="e">
        <f>VLOOKUP(N2851,'BANG THAM CHIEU'!C:E,2,0)</f>
        <v>#N/A</v>
      </c>
      <c r="L2851" s="594">
        <f t="shared" si="46"/>
        <v>0</v>
      </c>
      <c r="N2851" s="11"/>
      <c r="Q2851" s="122"/>
      <c r="R2851" s="123"/>
      <c r="T2851" s="396"/>
      <c r="V2851"/>
    </row>
    <row r="2852" spans="1:22" hidden="1" x14ac:dyDescent="0.25">
      <c r="A2852" s="31">
        <v>3848</v>
      </c>
      <c r="B2852" s="33" t="s">
        <v>300</v>
      </c>
      <c r="D2852" s="34" t="s">
        <v>301</v>
      </c>
      <c r="E2852" s="35" t="s">
        <v>10</v>
      </c>
      <c r="F2852" s="54">
        <v>128</v>
      </c>
      <c r="G2852" s="372" t="e">
        <f>VLOOKUP(N2852,'BANG THAM CHIEU'!C:E,3,0)</f>
        <v>#N/A</v>
      </c>
      <c r="J2852" s="10" t="e">
        <f>VLOOKUP(N2852,'BANG THAM CHIEU'!C:E,2,0)</f>
        <v>#N/A</v>
      </c>
      <c r="L2852" s="594">
        <f t="shared" si="46"/>
        <v>0</v>
      </c>
      <c r="N2852" s="11"/>
      <c r="Q2852" s="122"/>
      <c r="R2852" s="123"/>
      <c r="T2852" s="396"/>
      <c r="V2852"/>
    </row>
    <row r="2853" spans="1:22" hidden="1" x14ac:dyDescent="0.25">
      <c r="A2853" s="31">
        <v>3848</v>
      </c>
      <c r="B2853" s="33" t="s">
        <v>300</v>
      </c>
      <c r="D2853" s="34" t="s">
        <v>301</v>
      </c>
      <c r="E2853" s="35" t="s">
        <v>10</v>
      </c>
      <c r="F2853" s="54">
        <v>129</v>
      </c>
      <c r="G2853" s="372" t="e">
        <f>VLOOKUP(N2853,'BANG THAM CHIEU'!C:E,3,0)</f>
        <v>#N/A</v>
      </c>
      <c r="J2853" s="10" t="e">
        <f>VLOOKUP(N2853,'BANG THAM CHIEU'!C:E,2,0)</f>
        <v>#N/A</v>
      </c>
      <c r="L2853" s="594">
        <f t="shared" si="46"/>
        <v>0</v>
      </c>
      <c r="N2853" s="31"/>
      <c r="Q2853" s="122"/>
      <c r="R2853" s="123"/>
      <c r="T2853" s="396"/>
      <c r="V2853"/>
    </row>
    <row r="2854" spans="1:22" hidden="1" x14ac:dyDescent="0.25">
      <c r="A2854" s="31">
        <v>3848</v>
      </c>
      <c r="B2854" s="33" t="s">
        <v>300</v>
      </c>
      <c r="D2854" s="34" t="s">
        <v>301</v>
      </c>
      <c r="E2854" s="35" t="s">
        <v>10</v>
      </c>
      <c r="F2854" s="54">
        <v>130</v>
      </c>
      <c r="G2854" s="372" t="e">
        <f>VLOOKUP(N2854,'BANG THAM CHIEU'!C:E,3,0)</f>
        <v>#N/A</v>
      </c>
      <c r="J2854" s="10" t="e">
        <f>VLOOKUP(N2854,'BANG THAM CHIEU'!C:E,2,0)</f>
        <v>#N/A</v>
      </c>
      <c r="L2854" s="594">
        <f t="shared" si="46"/>
        <v>0</v>
      </c>
      <c r="N2854" s="11"/>
      <c r="Q2854" s="122"/>
      <c r="R2854" s="123"/>
      <c r="T2854" s="396"/>
      <c r="V2854"/>
    </row>
    <row r="2855" spans="1:22" hidden="1" x14ac:dyDescent="0.25">
      <c r="A2855" s="31">
        <v>3848</v>
      </c>
      <c r="B2855" s="33" t="s">
        <v>300</v>
      </c>
      <c r="D2855" s="34" t="s">
        <v>301</v>
      </c>
      <c r="E2855" s="35" t="s">
        <v>10</v>
      </c>
      <c r="F2855" s="54">
        <v>131</v>
      </c>
      <c r="G2855" s="372" t="e">
        <f>VLOOKUP(N2855,'BANG THAM CHIEU'!C:E,3,0)</f>
        <v>#N/A</v>
      </c>
      <c r="J2855" s="10" t="e">
        <f>VLOOKUP(N2855,'BANG THAM CHIEU'!C:E,2,0)</f>
        <v>#N/A</v>
      </c>
      <c r="L2855" s="594">
        <f t="shared" si="46"/>
        <v>0</v>
      </c>
      <c r="N2855" s="11"/>
      <c r="Q2855" s="122"/>
      <c r="R2855" s="123"/>
      <c r="T2855" s="396"/>
      <c r="V2855"/>
    </row>
    <row r="2856" spans="1:22" hidden="1" x14ac:dyDescent="0.25">
      <c r="A2856" s="31">
        <v>3848</v>
      </c>
      <c r="B2856" s="33" t="s">
        <v>300</v>
      </c>
      <c r="D2856" s="34" t="s">
        <v>301</v>
      </c>
      <c r="E2856" s="35" t="s">
        <v>10</v>
      </c>
      <c r="F2856" s="54">
        <v>132</v>
      </c>
      <c r="G2856" s="372" t="e">
        <f>VLOOKUP(N2856,'BANG THAM CHIEU'!C:E,3,0)</f>
        <v>#N/A</v>
      </c>
      <c r="J2856" s="10" t="e">
        <f>VLOOKUP(N2856,'BANG THAM CHIEU'!C:E,2,0)</f>
        <v>#N/A</v>
      </c>
      <c r="L2856" s="594">
        <f t="shared" si="46"/>
        <v>0</v>
      </c>
      <c r="N2856" s="31"/>
      <c r="Q2856" s="122"/>
      <c r="R2856" s="123"/>
      <c r="T2856" s="396"/>
      <c r="V2856"/>
    </row>
    <row r="2857" spans="1:22" hidden="1" x14ac:dyDescent="0.25">
      <c r="A2857" s="31">
        <v>3848</v>
      </c>
      <c r="B2857" s="33" t="s">
        <v>300</v>
      </c>
      <c r="D2857" s="34" t="s">
        <v>301</v>
      </c>
      <c r="E2857" s="35" t="s">
        <v>10</v>
      </c>
      <c r="F2857" s="54">
        <v>133</v>
      </c>
      <c r="G2857" s="372" t="e">
        <f>VLOOKUP(N2857,'BANG THAM CHIEU'!C:E,3,0)</f>
        <v>#N/A</v>
      </c>
      <c r="J2857" s="10" t="e">
        <f>VLOOKUP(N2857,'BANG THAM CHIEU'!C:E,2,0)</f>
        <v>#N/A</v>
      </c>
      <c r="L2857" s="594">
        <f t="shared" si="46"/>
        <v>0</v>
      </c>
      <c r="N2857" s="11"/>
      <c r="Q2857" s="122"/>
      <c r="R2857" s="123"/>
      <c r="T2857" s="396"/>
      <c r="V2857"/>
    </row>
    <row r="2858" spans="1:22" hidden="1" x14ac:dyDescent="0.25">
      <c r="A2858" s="31">
        <v>3848</v>
      </c>
      <c r="B2858" s="33" t="s">
        <v>300</v>
      </c>
      <c r="D2858" s="34" t="s">
        <v>301</v>
      </c>
      <c r="E2858" s="35" t="s">
        <v>10</v>
      </c>
      <c r="F2858" s="54">
        <v>134</v>
      </c>
      <c r="G2858" s="372" t="e">
        <f>VLOOKUP(N2858,'BANG THAM CHIEU'!C:E,3,0)</f>
        <v>#N/A</v>
      </c>
      <c r="J2858" s="10" t="e">
        <f>VLOOKUP(N2858,'BANG THAM CHIEU'!C:E,2,0)</f>
        <v>#N/A</v>
      </c>
      <c r="L2858" s="594">
        <f t="shared" si="46"/>
        <v>0</v>
      </c>
      <c r="N2858" s="31"/>
      <c r="Q2858" s="122"/>
      <c r="R2858" s="123"/>
      <c r="T2858" s="396"/>
      <c r="V2858"/>
    </row>
    <row r="2859" spans="1:22" hidden="1" x14ac:dyDescent="0.25">
      <c r="A2859" s="31">
        <v>3848</v>
      </c>
      <c r="B2859" s="33" t="s">
        <v>300</v>
      </c>
      <c r="D2859" s="34" t="s">
        <v>301</v>
      </c>
      <c r="E2859" s="35" t="s">
        <v>10</v>
      </c>
      <c r="F2859" s="54">
        <v>135</v>
      </c>
      <c r="G2859" s="372" t="e">
        <f>VLOOKUP(N2859,'BANG THAM CHIEU'!C:E,3,0)</f>
        <v>#N/A</v>
      </c>
      <c r="J2859" s="10" t="e">
        <f>VLOOKUP(N2859,'BANG THAM CHIEU'!C:E,2,0)</f>
        <v>#N/A</v>
      </c>
      <c r="L2859" s="594">
        <f t="shared" si="46"/>
        <v>0</v>
      </c>
      <c r="N2859" s="11"/>
      <c r="Q2859" s="122"/>
      <c r="R2859" s="123"/>
      <c r="T2859" s="396"/>
      <c r="V2859"/>
    </row>
    <row r="2860" spans="1:22" hidden="1" x14ac:dyDescent="0.25">
      <c r="A2860" s="31">
        <v>3848</v>
      </c>
      <c r="B2860" s="33" t="s">
        <v>300</v>
      </c>
      <c r="D2860" s="34" t="s">
        <v>301</v>
      </c>
      <c r="E2860" s="35" t="s">
        <v>10</v>
      </c>
      <c r="F2860" s="54">
        <v>136</v>
      </c>
      <c r="G2860" s="372" t="e">
        <f>VLOOKUP(N2860,'BANG THAM CHIEU'!C:E,3,0)</f>
        <v>#N/A</v>
      </c>
      <c r="J2860" s="10" t="e">
        <f>VLOOKUP(N2860,'BANG THAM CHIEU'!C:E,2,0)</f>
        <v>#N/A</v>
      </c>
      <c r="L2860" s="594">
        <f t="shared" ref="L2860:L2923" si="47">K2860/23206</f>
        <v>0</v>
      </c>
      <c r="N2860" s="11"/>
      <c r="Q2860" s="122"/>
      <c r="R2860" s="123"/>
      <c r="T2860" s="396"/>
      <c r="V2860"/>
    </row>
    <row r="2861" spans="1:22" hidden="1" x14ac:dyDescent="0.25">
      <c r="A2861" s="31">
        <v>3848</v>
      </c>
      <c r="B2861" s="33" t="s">
        <v>300</v>
      </c>
      <c r="D2861" s="34" t="s">
        <v>301</v>
      </c>
      <c r="E2861" s="35" t="s">
        <v>10</v>
      </c>
      <c r="F2861" s="54">
        <v>137</v>
      </c>
      <c r="G2861" s="372" t="e">
        <f>VLOOKUP(N2861,'BANG THAM CHIEU'!C:E,3,0)</f>
        <v>#N/A</v>
      </c>
      <c r="J2861" s="10" t="e">
        <f>VLOOKUP(N2861,'BANG THAM CHIEU'!C:E,2,0)</f>
        <v>#N/A</v>
      </c>
      <c r="L2861" s="594">
        <f t="shared" si="47"/>
        <v>0</v>
      </c>
      <c r="N2861" s="11"/>
      <c r="Q2861" s="122"/>
      <c r="R2861" s="123"/>
      <c r="T2861" s="396"/>
      <c r="V2861"/>
    </row>
    <row r="2862" spans="1:22" hidden="1" x14ac:dyDescent="0.25">
      <c r="A2862" s="31">
        <v>3848</v>
      </c>
      <c r="B2862" s="33" t="s">
        <v>300</v>
      </c>
      <c r="D2862" s="34" t="s">
        <v>301</v>
      </c>
      <c r="E2862" s="35" t="s">
        <v>10</v>
      </c>
      <c r="F2862" s="54">
        <v>138</v>
      </c>
      <c r="G2862" s="372" t="e">
        <f>VLOOKUP(N2862,'BANG THAM CHIEU'!C:E,3,0)</f>
        <v>#N/A</v>
      </c>
      <c r="J2862" s="10" t="e">
        <f>VLOOKUP(N2862,'BANG THAM CHIEU'!C:E,2,0)</f>
        <v>#N/A</v>
      </c>
      <c r="L2862" s="594">
        <f t="shared" si="47"/>
        <v>0</v>
      </c>
      <c r="N2862" s="11"/>
      <c r="Q2862" s="122"/>
      <c r="R2862" s="123"/>
      <c r="T2862" s="396"/>
      <c r="V2862"/>
    </row>
    <row r="2863" spans="1:22" hidden="1" x14ac:dyDescent="0.25">
      <c r="A2863" s="31">
        <v>3848</v>
      </c>
      <c r="B2863" s="33" t="s">
        <v>300</v>
      </c>
      <c r="D2863" s="34" t="s">
        <v>301</v>
      </c>
      <c r="E2863" s="35" t="s">
        <v>10</v>
      </c>
      <c r="F2863" s="54">
        <v>139</v>
      </c>
      <c r="G2863" s="372" t="e">
        <f>VLOOKUP(N2863,'BANG THAM CHIEU'!C:E,3,0)</f>
        <v>#N/A</v>
      </c>
      <c r="J2863" s="10" t="e">
        <f>VLOOKUP(N2863,'BANG THAM CHIEU'!C:E,2,0)</f>
        <v>#N/A</v>
      </c>
      <c r="L2863" s="594">
        <f t="shared" si="47"/>
        <v>0</v>
      </c>
      <c r="N2863" s="11"/>
      <c r="Q2863" s="122"/>
      <c r="R2863" s="123"/>
      <c r="T2863" s="396"/>
      <c r="V2863"/>
    </row>
    <row r="2864" spans="1:22" hidden="1" x14ac:dyDescent="0.25">
      <c r="A2864" s="31">
        <v>3848</v>
      </c>
      <c r="B2864" s="33" t="s">
        <v>300</v>
      </c>
      <c r="D2864" s="34" t="s">
        <v>301</v>
      </c>
      <c r="E2864" s="35" t="s">
        <v>10</v>
      </c>
      <c r="F2864" s="54">
        <v>140</v>
      </c>
      <c r="G2864" s="372" t="e">
        <f>VLOOKUP(N2864,'BANG THAM CHIEU'!C:E,3,0)</f>
        <v>#N/A</v>
      </c>
      <c r="J2864" s="10" t="e">
        <f>VLOOKUP(N2864,'BANG THAM CHIEU'!C:E,2,0)</f>
        <v>#N/A</v>
      </c>
      <c r="L2864" s="594">
        <f t="shared" si="47"/>
        <v>0</v>
      </c>
      <c r="N2864" s="31"/>
      <c r="Q2864" s="122"/>
      <c r="R2864" s="123"/>
      <c r="T2864" s="396"/>
      <c r="V2864"/>
    </row>
    <row r="2865" spans="1:22" hidden="1" x14ac:dyDescent="0.25">
      <c r="A2865" s="31">
        <v>3848</v>
      </c>
      <c r="B2865" s="33" t="s">
        <v>300</v>
      </c>
      <c r="D2865" s="34" t="s">
        <v>301</v>
      </c>
      <c r="E2865" s="35" t="s">
        <v>10</v>
      </c>
      <c r="F2865" s="54">
        <v>141</v>
      </c>
      <c r="G2865" s="372" t="e">
        <f>VLOOKUP(N2865,'BANG THAM CHIEU'!C:E,3,0)</f>
        <v>#N/A</v>
      </c>
      <c r="J2865" s="10" t="e">
        <f>VLOOKUP(N2865,'BANG THAM CHIEU'!C:E,2,0)</f>
        <v>#N/A</v>
      </c>
      <c r="L2865" s="594">
        <f t="shared" si="47"/>
        <v>0</v>
      </c>
      <c r="N2865" s="11"/>
      <c r="Q2865" s="122"/>
      <c r="R2865" s="123"/>
      <c r="T2865" s="396"/>
      <c r="V2865"/>
    </row>
    <row r="2866" spans="1:22" hidden="1" x14ac:dyDescent="0.25">
      <c r="A2866" s="31">
        <v>3848</v>
      </c>
      <c r="B2866" s="33" t="s">
        <v>300</v>
      </c>
      <c r="D2866" s="34" t="s">
        <v>301</v>
      </c>
      <c r="E2866" s="35" t="s">
        <v>10</v>
      </c>
      <c r="F2866" s="54">
        <v>142</v>
      </c>
      <c r="G2866" s="372" t="e">
        <f>VLOOKUP(N2866,'BANG THAM CHIEU'!C:E,3,0)</f>
        <v>#N/A</v>
      </c>
      <c r="J2866" s="10" t="e">
        <f>VLOOKUP(N2866,'BANG THAM CHIEU'!C:E,2,0)</f>
        <v>#N/A</v>
      </c>
      <c r="L2866" s="594">
        <f t="shared" si="47"/>
        <v>0</v>
      </c>
      <c r="N2866" s="11"/>
      <c r="Q2866" s="122"/>
      <c r="R2866" s="123"/>
      <c r="T2866" s="396"/>
      <c r="V2866"/>
    </row>
    <row r="2867" spans="1:22" hidden="1" x14ac:dyDescent="0.25">
      <c r="A2867" s="31">
        <v>3848</v>
      </c>
      <c r="B2867" s="33" t="s">
        <v>300</v>
      </c>
      <c r="D2867" s="34" t="s">
        <v>301</v>
      </c>
      <c r="E2867" s="35" t="s">
        <v>10</v>
      </c>
      <c r="F2867" s="54">
        <v>143</v>
      </c>
      <c r="G2867" s="372" t="e">
        <f>VLOOKUP(N2867,'BANG THAM CHIEU'!C:E,3,0)</f>
        <v>#N/A</v>
      </c>
      <c r="J2867" s="10" t="e">
        <f>VLOOKUP(N2867,'BANG THAM CHIEU'!C:E,2,0)</f>
        <v>#N/A</v>
      </c>
      <c r="L2867" s="594">
        <f t="shared" si="47"/>
        <v>0</v>
      </c>
      <c r="N2867" s="127"/>
      <c r="Q2867" s="122"/>
      <c r="R2867" s="123"/>
      <c r="T2867" s="396"/>
      <c r="V2867"/>
    </row>
    <row r="2868" spans="1:22" hidden="1" x14ac:dyDescent="0.25">
      <c r="A2868" s="31">
        <v>3848</v>
      </c>
      <c r="B2868" s="33" t="s">
        <v>300</v>
      </c>
      <c r="D2868" s="34" t="s">
        <v>301</v>
      </c>
      <c r="E2868" s="35" t="s">
        <v>10</v>
      </c>
      <c r="F2868" s="54">
        <v>144</v>
      </c>
      <c r="G2868" s="372" t="e">
        <f>VLOOKUP(N2868,'BANG THAM CHIEU'!C:E,3,0)</f>
        <v>#N/A</v>
      </c>
      <c r="J2868" s="10" t="e">
        <f>VLOOKUP(N2868,'BANG THAM CHIEU'!C:E,2,0)</f>
        <v>#N/A</v>
      </c>
      <c r="L2868" s="594">
        <f t="shared" si="47"/>
        <v>0</v>
      </c>
      <c r="N2868" s="171"/>
      <c r="Q2868" s="122"/>
      <c r="R2868" s="123"/>
      <c r="T2868" s="396"/>
      <c r="V2868"/>
    </row>
    <row r="2869" spans="1:22" hidden="1" x14ac:dyDescent="0.25">
      <c r="A2869" s="31">
        <v>3848</v>
      </c>
      <c r="B2869" s="33" t="s">
        <v>300</v>
      </c>
      <c r="D2869" s="34" t="s">
        <v>301</v>
      </c>
      <c r="E2869" s="35" t="s">
        <v>10</v>
      </c>
      <c r="F2869" s="54">
        <v>145</v>
      </c>
      <c r="G2869" s="372" t="e">
        <f>VLOOKUP(N2869,'BANG THAM CHIEU'!C:E,3,0)</f>
        <v>#N/A</v>
      </c>
      <c r="J2869" s="10" t="e">
        <f>VLOOKUP(N2869,'BANG THAM CHIEU'!C:E,2,0)</f>
        <v>#N/A</v>
      </c>
      <c r="L2869" s="594">
        <f t="shared" si="47"/>
        <v>0</v>
      </c>
      <c r="N2869" s="11"/>
      <c r="Q2869" s="122"/>
      <c r="R2869" s="123"/>
      <c r="T2869" s="396"/>
      <c r="V2869"/>
    </row>
    <row r="2870" spans="1:22" hidden="1" x14ac:dyDescent="0.25">
      <c r="A2870" s="31">
        <v>3848</v>
      </c>
      <c r="B2870" s="33" t="s">
        <v>300</v>
      </c>
      <c r="D2870" s="34" t="s">
        <v>301</v>
      </c>
      <c r="E2870" s="35" t="s">
        <v>10</v>
      </c>
      <c r="F2870" s="54">
        <v>146</v>
      </c>
      <c r="G2870" s="372" t="e">
        <f>VLOOKUP(N2870,'BANG THAM CHIEU'!C:E,3,0)</f>
        <v>#N/A</v>
      </c>
      <c r="J2870" s="10" t="e">
        <f>VLOOKUP(N2870,'BANG THAM CHIEU'!C:E,2,0)</f>
        <v>#N/A</v>
      </c>
      <c r="L2870" s="594">
        <f t="shared" si="47"/>
        <v>0</v>
      </c>
      <c r="N2870" s="11"/>
      <c r="Q2870" s="122"/>
      <c r="R2870" s="123"/>
      <c r="T2870" s="396"/>
      <c r="V2870"/>
    </row>
    <row r="2871" spans="1:22" hidden="1" x14ac:dyDescent="0.25">
      <c r="A2871" s="31">
        <v>3848</v>
      </c>
      <c r="B2871" s="33" t="s">
        <v>300</v>
      </c>
      <c r="D2871" s="34" t="s">
        <v>301</v>
      </c>
      <c r="E2871" s="35" t="s">
        <v>10</v>
      </c>
      <c r="F2871" s="54">
        <v>147</v>
      </c>
      <c r="G2871" s="372" t="e">
        <f>VLOOKUP(N2871,'BANG THAM CHIEU'!C:E,3,0)</f>
        <v>#N/A</v>
      </c>
      <c r="J2871" s="10" t="e">
        <f>VLOOKUP(N2871,'BANG THAM CHIEU'!C:E,2,0)</f>
        <v>#N/A</v>
      </c>
      <c r="L2871" s="594">
        <f t="shared" si="47"/>
        <v>0</v>
      </c>
      <c r="N2871" s="31"/>
      <c r="Q2871" s="122"/>
      <c r="R2871" s="123"/>
      <c r="T2871" s="396"/>
      <c r="V2871"/>
    </row>
    <row r="2872" spans="1:22" hidden="1" x14ac:dyDescent="0.25">
      <c r="A2872" s="31">
        <v>3848</v>
      </c>
      <c r="B2872" s="33" t="s">
        <v>300</v>
      </c>
      <c r="D2872" s="34" t="s">
        <v>301</v>
      </c>
      <c r="E2872" s="35" t="s">
        <v>10</v>
      </c>
      <c r="F2872" s="54">
        <v>148</v>
      </c>
      <c r="G2872" s="372" t="e">
        <f>VLOOKUP(N2872,'BANG THAM CHIEU'!C:E,3,0)</f>
        <v>#N/A</v>
      </c>
      <c r="J2872" s="10" t="e">
        <f>VLOOKUP(N2872,'BANG THAM CHIEU'!C:E,2,0)</f>
        <v>#N/A</v>
      </c>
      <c r="L2872" s="594">
        <f t="shared" si="47"/>
        <v>0</v>
      </c>
      <c r="N2872" s="11"/>
      <c r="Q2872" s="122"/>
      <c r="R2872" s="123"/>
      <c r="T2872" s="396"/>
      <c r="V2872"/>
    </row>
    <row r="2873" spans="1:22" hidden="1" x14ac:dyDescent="0.25">
      <c r="A2873" s="31">
        <v>3848</v>
      </c>
      <c r="B2873" s="33" t="s">
        <v>300</v>
      </c>
      <c r="D2873" s="34" t="s">
        <v>301</v>
      </c>
      <c r="E2873" s="35" t="s">
        <v>10</v>
      </c>
      <c r="F2873" s="54">
        <v>149</v>
      </c>
      <c r="G2873" s="372" t="e">
        <f>VLOOKUP(N2873,'BANG THAM CHIEU'!C:E,3,0)</f>
        <v>#N/A</v>
      </c>
      <c r="J2873" s="10" t="e">
        <f>VLOOKUP(N2873,'BANG THAM CHIEU'!C:E,2,0)</f>
        <v>#N/A</v>
      </c>
      <c r="L2873" s="594">
        <f t="shared" si="47"/>
        <v>0</v>
      </c>
      <c r="N2873" s="31"/>
      <c r="Q2873" s="122"/>
      <c r="R2873" s="123"/>
      <c r="T2873" s="396"/>
      <c r="V2873"/>
    </row>
    <row r="2874" spans="1:22" hidden="1" x14ac:dyDescent="0.25">
      <c r="A2874" s="31">
        <v>3848</v>
      </c>
      <c r="B2874" s="33" t="s">
        <v>300</v>
      </c>
      <c r="D2874" s="34" t="s">
        <v>301</v>
      </c>
      <c r="E2874" s="35" t="s">
        <v>10</v>
      </c>
      <c r="F2874" s="54">
        <v>150</v>
      </c>
      <c r="G2874" s="372" t="e">
        <f>VLOOKUP(N2874,'BANG THAM CHIEU'!C:E,3,0)</f>
        <v>#N/A</v>
      </c>
      <c r="J2874" s="10" t="e">
        <f>VLOOKUP(N2874,'BANG THAM CHIEU'!C:E,2,0)</f>
        <v>#N/A</v>
      </c>
      <c r="L2874" s="594">
        <f t="shared" si="47"/>
        <v>0</v>
      </c>
      <c r="N2874" s="11"/>
      <c r="Q2874" s="122"/>
      <c r="R2874" s="123"/>
      <c r="T2874" s="396"/>
      <c r="V2874"/>
    </row>
    <row r="2875" spans="1:22" hidden="1" x14ac:dyDescent="0.25">
      <c r="A2875" s="31">
        <v>3848</v>
      </c>
      <c r="B2875" s="33" t="s">
        <v>300</v>
      </c>
      <c r="D2875" s="34" t="s">
        <v>301</v>
      </c>
      <c r="E2875" s="35" t="s">
        <v>10</v>
      </c>
      <c r="F2875" s="54">
        <v>151</v>
      </c>
      <c r="G2875" s="372" t="e">
        <f>VLOOKUP(N2875,'BANG THAM CHIEU'!C:E,3,0)</f>
        <v>#N/A</v>
      </c>
      <c r="J2875" s="10" t="e">
        <f>VLOOKUP(N2875,'BANG THAM CHIEU'!C:E,2,0)</f>
        <v>#N/A</v>
      </c>
      <c r="L2875" s="594">
        <f t="shared" si="47"/>
        <v>0</v>
      </c>
      <c r="N2875" s="11"/>
      <c r="Q2875" s="122"/>
      <c r="R2875" s="123"/>
      <c r="T2875" s="396"/>
      <c r="V2875"/>
    </row>
    <row r="2876" spans="1:22" hidden="1" x14ac:dyDescent="0.25">
      <c r="A2876" s="31">
        <v>3848</v>
      </c>
      <c r="B2876" s="33" t="s">
        <v>300</v>
      </c>
      <c r="D2876" s="34" t="s">
        <v>301</v>
      </c>
      <c r="E2876" s="35" t="s">
        <v>10</v>
      </c>
      <c r="F2876" s="54">
        <v>152</v>
      </c>
      <c r="G2876" s="372" t="e">
        <f>VLOOKUP(N2876,'BANG THAM CHIEU'!C:E,3,0)</f>
        <v>#N/A</v>
      </c>
      <c r="J2876" s="10" t="e">
        <f>VLOOKUP(N2876,'BANG THAM CHIEU'!C:E,2,0)</f>
        <v>#N/A</v>
      </c>
      <c r="L2876" s="594">
        <f t="shared" si="47"/>
        <v>0</v>
      </c>
      <c r="N2876" s="31"/>
      <c r="Q2876" s="122"/>
      <c r="R2876" s="123"/>
      <c r="T2876" s="396"/>
      <c r="V2876"/>
    </row>
    <row r="2877" spans="1:22" hidden="1" x14ac:dyDescent="0.25">
      <c r="A2877" s="31">
        <v>3848</v>
      </c>
      <c r="B2877" s="33" t="s">
        <v>300</v>
      </c>
      <c r="D2877" s="34" t="s">
        <v>301</v>
      </c>
      <c r="E2877" s="35" t="s">
        <v>10</v>
      </c>
      <c r="F2877" s="54">
        <v>153</v>
      </c>
      <c r="G2877" s="525" t="e">
        <f>VLOOKUP(N2877,'BANG THAM CHIEU'!C:E,3,0)</f>
        <v>#N/A</v>
      </c>
      <c r="J2877" s="10" t="e">
        <f>VLOOKUP(N2877,'BANG THAM CHIEU'!C:E,2,0)</f>
        <v>#N/A</v>
      </c>
      <c r="L2877" s="594">
        <f t="shared" si="47"/>
        <v>0</v>
      </c>
      <c r="N2877" s="11"/>
      <c r="Q2877" s="122"/>
      <c r="R2877" s="123"/>
      <c r="T2877" s="396"/>
      <c r="V2877"/>
    </row>
    <row r="2878" spans="1:22" hidden="1" x14ac:dyDescent="0.25">
      <c r="A2878" s="31">
        <v>3848</v>
      </c>
      <c r="B2878" s="33" t="s">
        <v>300</v>
      </c>
      <c r="D2878" s="34" t="s">
        <v>301</v>
      </c>
      <c r="E2878" s="35" t="s">
        <v>10</v>
      </c>
      <c r="F2878" s="54">
        <v>154</v>
      </c>
      <c r="G2878" s="372" t="e">
        <f>VLOOKUP(N2878,'BANG THAM CHIEU'!C:E,3,0)</f>
        <v>#N/A</v>
      </c>
      <c r="J2878" s="10" t="e">
        <f>VLOOKUP(N2878,'BANG THAM CHIEU'!C:E,2,0)</f>
        <v>#N/A</v>
      </c>
      <c r="L2878" s="594">
        <f t="shared" si="47"/>
        <v>0</v>
      </c>
      <c r="N2878" s="11"/>
      <c r="Q2878" s="122"/>
      <c r="R2878" s="123"/>
      <c r="T2878" s="396"/>
      <c r="V2878"/>
    </row>
    <row r="2879" spans="1:22" hidden="1" x14ac:dyDescent="0.25">
      <c r="A2879" s="31">
        <v>3848</v>
      </c>
      <c r="B2879" s="33" t="s">
        <v>300</v>
      </c>
      <c r="D2879" s="34" t="s">
        <v>301</v>
      </c>
      <c r="E2879" s="35" t="s">
        <v>10</v>
      </c>
      <c r="F2879" s="54">
        <v>155</v>
      </c>
      <c r="G2879" s="372" t="e">
        <f>VLOOKUP(N2879,'BANG THAM CHIEU'!C:E,3,0)</f>
        <v>#N/A</v>
      </c>
      <c r="J2879" s="10" t="e">
        <f>VLOOKUP(N2879,'BANG THAM CHIEU'!C:E,2,0)</f>
        <v>#N/A</v>
      </c>
      <c r="L2879" s="594">
        <f t="shared" si="47"/>
        <v>0</v>
      </c>
      <c r="N2879" s="11"/>
      <c r="Q2879" s="122"/>
      <c r="R2879" s="123"/>
      <c r="T2879" s="396"/>
      <c r="V2879"/>
    </row>
    <row r="2880" spans="1:22" hidden="1" x14ac:dyDescent="0.25">
      <c r="A2880" s="31">
        <v>3848</v>
      </c>
      <c r="B2880" s="33" t="s">
        <v>300</v>
      </c>
      <c r="D2880" s="34" t="s">
        <v>301</v>
      </c>
      <c r="E2880" s="35" t="s">
        <v>10</v>
      </c>
      <c r="F2880" s="54">
        <v>156</v>
      </c>
      <c r="G2880" s="372" t="e">
        <f>VLOOKUP(N2880,'BANG THAM CHIEU'!C:E,3,0)</f>
        <v>#N/A</v>
      </c>
      <c r="J2880" s="10" t="e">
        <f>VLOOKUP(N2880,'BANG THAM CHIEU'!C:E,2,0)</f>
        <v>#N/A</v>
      </c>
      <c r="L2880" s="594">
        <f t="shared" si="47"/>
        <v>0</v>
      </c>
      <c r="N2880" s="31"/>
      <c r="Q2880" s="122"/>
      <c r="R2880" s="123"/>
      <c r="T2880" s="396"/>
      <c r="V2880"/>
    </row>
    <row r="2881" spans="1:22" hidden="1" x14ac:dyDescent="0.25">
      <c r="A2881" s="31">
        <v>3848</v>
      </c>
      <c r="B2881" s="33" t="s">
        <v>300</v>
      </c>
      <c r="D2881" s="34" t="s">
        <v>301</v>
      </c>
      <c r="E2881" s="35" t="s">
        <v>10</v>
      </c>
      <c r="F2881" s="54">
        <v>157</v>
      </c>
      <c r="G2881" s="372" t="e">
        <f>VLOOKUP(N2881,'BANG THAM CHIEU'!C:E,3,0)</f>
        <v>#N/A</v>
      </c>
      <c r="J2881" s="10" t="e">
        <f>VLOOKUP(N2881,'BANG THAM CHIEU'!C:E,2,0)</f>
        <v>#N/A</v>
      </c>
      <c r="L2881" s="594">
        <f t="shared" si="47"/>
        <v>0</v>
      </c>
      <c r="N2881" s="171"/>
      <c r="Q2881" s="122"/>
      <c r="R2881" s="123"/>
      <c r="T2881" s="396"/>
      <c r="V2881"/>
    </row>
    <row r="2882" spans="1:22" hidden="1" x14ac:dyDescent="0.25">
      <c r="A2882" s="31">
        <v>3848</v>
      </c>
      <c r="B2882" s="33" t="s">
        <v>300</v>
      </c>
      <c r="D2882" s="34" t="s">
        <v>301</v>
      </c>
      <c r="E2882" s="35" t="s">
        <v>10</v>
      </c>
      <c r="F2882" s="54">
        <v>158</v>
      </c>
      <c r="G2882" s="372" t="e">
        <f>VLOOKUP(N2882,'BANG THAM CHIEU'!C:E,3,0)</f>
        <v>#N/A</v>
      </c>
      <c r="J2882" s="10" t="e">
        <f>VLOOKUP(N2882,'BANG THAM CHIEU'!C:E,2,0)</f>
        <v>#N/A</v>
      </c>
      <c r="L2882" s="594">
        <f t="shared" si="47"/>
        <v>0</v>
      </c>
      <c r="N2882" s="171"/>
      <c r="Q2882" s="122"/>
      <c r="R2882" s="123"/>
      <c r="T2882" s="396"/>
      <c r="V2882"/>
    </row>
    <row r="2883" spans="1:22" hidden="1" x14ac:dyDescent="0.25">
      <c r="A2883" s="31">
        <v>3848</v>
      </c>
      <c r="B2883" s="33" t="s">
        <v>300</v>
      </c>
      <c r="D2883" s="34" t="s">
        <v>301</v>
      </c>
      <c r="E2883" s="35" t="s">
        <v>10</v>
      </c>
      <c r="F2883" s="54">
        <v>159</v>
      </c>
      <c r="G2883" s="372" t="e">
        <f>VLOOKUP(N2883,'BANG THAM CHIEU'!C:E,3,0)</f>
        <v>#N/A</v>
      </c>
      <c r="J2883" s="10" t="e">
        <f>VLOOKUP(N2883,'BANG THAM CHIEU'!C:E,2,0)</f>
        <v>#N/A</v>
      </c>
      <c r="L2883" s="594">
        <f t="shared" si="47"/>
        <v>0</v>
      </c>
      <c r="N2883" s="151"/>
      <c r="Q2883" s="122"/>
      <c r="R2883" s="123"/>
      <c r="T2883" s="396"/>
      <c r="V2883"/>
    </row>
    <row r="2884" spans="1:22" hidden="1" x14ac:dyDescent="0.25">
      <c r="A2884" s="31">
        <v>3848</v>
      </c>
      <c r="B2884" s="33" t="s">
        <v>300</v>
      </c>
      <c r="D2884" s="34" t="s">
        <v>301</v>
      </c>
      <c r="E2884" s="35" t="s">
        <v>10</v>
      </c>
      <c r="F2884" s="54">
        <v>160</v>
      </c>
      <c r="G2884" s="372" t="e">
        <f>VLOOKUP(N2884,'BANG THAM CHIEU'!C:E,3,0)</f>
        <v>#N/A</v>
      </c>
      <c r="J2884" s="10" t="e">
        <f>VLOOKUP(N2884,'BANG THAM CHIEU'!C:E,2,0)</f>
        <v>#N/A</v>
      </c>
      <c r="L2884" s="594">
        <f t="shared" si="47"/>
        <v>0</v>
      </c>
      <c r="N2884" s="11"/>
      <c r="Q2884" s="122"/>
      <c r="R2884" s="123"/>
      <c r="T2884" s="396"/>
      <c r="V2884"/>
    </row>
    <row r="2885" spans="1:22" hidden="1" x14ac:dyDescent="0.25">
      <c r="A2885" s="31">
        <v>3848</v>
      </c>
      <c r="B2885" s="33" t="s">
        <v>300</v>
      </c>
      <c r="D2885" s="34" t="s">
        <v>301</v>
      </c>
      <c r="E2885" s="35" t="s">
        <v>10</v>
      </c>
      <c r="F2885" s="54">
        <v>161</v>
      </c>
      <c r="G2885" s="372" t="e">
        <f>VLOOKUP(N2885,'BANG THAM CHIEU'!C:E,3,0)</f>
        <v>#N/A</v>
      </c>
      <c r="J2885" s="10" t="e">
        <f>VLOOKUP(N2885,'BANG THAM CHIEU'!C:E,2,0)</f>
        <v>#N/A</v>
      </c>
      <c r="L2885" s="594">
        <f t="shared" si="47"/>
        <v>0</v>
      </c>
      <c r="N2885" s="11"/>
      <c r="Q2885" s="122"/>
      <c r="R2885" s="123"/>
      <c r="T2885" s="396"/>
      <c r="V2885"/>
    </row>
    <row r="2886" spans="1:22" hidden="1" x14ac:dyDescent="0.25">
      <c r="A2886" s="31">
        <v>3848</v>
      </c>
      <c r="B2886" s="33" t="s">
        <v>300</v>
      </c>
      <c r="D2886" s="34" t="s">
        <v>301</v>
      </c>
      <c r="E2886" s="35" t="s">
        <v>10</v>
      </c>
      <c r="F2886" s="54">
        <v>162</v>
      </c>
      <c r="G2886" s="372" t="e">
        <f>VLOOKUP(N2886,'BANG THAM CHIEU'!C:E,3,0)</f>
        <v>#N/A</v>
      </c>
      <c r="J2886" s="10" t="e">
        <f>VLOOKUP(N2886,'BANG THAM CHIEU'!C:E,2,0)</f>
        <v>#N/A</v>
      </c>
      <c r="L2886" s="594">
        <f t="shared" si="47"/>
        <v>0</v>
      </c>
      <c r="N2886" s="11"/>
      <c r="Q2886" s="122"/>
      <c r="R2886" s="123"/>
      <c r="T2886" s="396"/>
      <c r="V2886"/>
    </row>
    <row r="2887" spans="1:22" hidden="1" x14ac:dyDescent="0.25">
      <c r="A2887" s="31">
        <v>3848</v>
      </c>
      <c r="B2887" s="33" t="s">
        <v>300</v>
      </c>
      <c r="D2887" s="34" t="s">
        <v>301</v>
      </c>
      <c r="E2887" s="35" t="s">
        <v>10</v>
      </c>
      <c r="F2887" s="54">
        <v>163</v>
      </c>
      <c r="G2887" s="372" t="e">
        <f>VLOOKUP(N2887,'BANG THAM CHIEU'!C:E,3,0)</f>
        <v>#N/A</v>
      </c>
      <c r="J2887" s="10" t="e">
        <f>VLOOKUP(N2887,'BANG THAM CHIEU'!C:E,2,0)</f>
        <v>#N/A</v>
      </c>
      <c r="L2887" s="594">
        <f t="shared" si="47"/>
        <v>0</v>
      </c>
      <c r="N2887" s="11"/>
      <c r="Q2887" s="122"/>
      <c r="R2887" s="123"/>
      <c r="T2887" s="396"/>
      <c r="V2887"/>
    </row>
    <row r="2888" spans="1:22" hidden="1" x14ac:dyDescent="0.25">
      <c r="A2888" s="31">
        <v>3848</v>
      </c>
      <c r="B2888" s="33" t="s">
        <v>300</v>
      </c>
      <c r="D2888" s="34" t="s">
        <v>301</v>
      </c>
      <c r="E2888" s="35" t="s">
        <v>10</v>
      </c>
      <c r="F2888" s="54">
        <v>164</v>
      </c>
      <c r="G2888" s="372" t="e">
        <f>VLOOKUP(N2888,'BANG THAM CHIEU'!C:E,3,0)</f>
        <v>#N/A</v>
      </c>
      <c r="J2888" s="10" t="e">
        <f>VLOOKUP(N2888,'BANG THAM CHIEU'!C:E,2,0)</f>
        <v>#N/A</v>
      </c>
      <c r="L2888" s="594">
        <f t="shared" si="47"/>
        <v>0</v>
      </c>
      <c r="N2888" s="31"/>
      <c r="Q2888" s="122"/>
      <c r="R2888" s="123"/>
      <c r="T2888" s="396"/>
      <c r="V2888"/>
    </row>
    <row r="2889" spans="1:22" hidden="1" x14ac:dyDescent="0.25">
      <c r="A2889" s="31">
        <v>3848</v>
      </c>
      <c r="B2889" s="33" t="s">
        <v>300</v>
      </c>
      <c r="D2889" s="34" t="s">
        <v>301</v>
      </c>
      <c r="E2889" s="35" t="s">
        <v>10</v>
      </c>
      <c r="F2889" s="54">
        <v>165</v>
      </c>
      <c r="G2889" s="372" t="e">
        <f>VLOOKUP(N2889,'BANG THAM CHIEU'!C:E,3,0)</f>
        <v>#N/A</v>
      </c>
      <c r="J2889" s="10" t="e">
        <f>VLOOKUP(N2889,'BANG THAM CHIEU'!C:E,2,0)</f>
        <v>#N/A</v>
      </c>
      <c r="L2889" s="594">
        <f t="shared" si="47"/>
        <v>0</v>
      </c>
      <c r="N2889" s="11"/>
      <c r="Q2889" s="122"/>
      <c r="R2889" s="123"/>
      <c r="T2889" s="396"/>
      <c r="V2889"/>
    </row>
    <row r="2890" spans="1:22" hidden="1" x14ac:dyDescent="0.25">
      <c r="A2890" s="31">
        <v>3848</v>
      </c>
      <c r="B2890" s="33" t="s">
        <v>300</v>
      </c>
      <c r="D2890" s="34" t="s">
        <v>301</v>
      </c>
      <c r="E2890" s="35" t="s">
        <v>10</v>
      </c>
      <c r="F2890" s="54">
        <v>166</v>
      </c>
      <c r="G2890" s="372" t="e">
        <f>VLOOKUP(N2890,'BANG THAM CHIEU'!C:E,3,0)</f>
        <v>#N/A</v>
      </c>
      <c r="J2890" s="10" t="e">
        <f>VLOOKUP(N2890,'BANG THAM CHIEU'!C:E,2,0)</f>
        <v>#N/A</v>
      </c>
      <c r="L2890" s="594">
        <f t="shared" si="47"/>
        <v>0</v>
      </c>
      <c r="N2890" s="11"/>
      <c r="Q2890" s="122"/>
      <c r="R2890" s="123"/>
      <c r="T2890" s="396"/>
      <c r="V2890"/>
    </row>
    <row r="2891" spans="1:22" hidden="1" x14ac:dyDescent="0.25">
      <c r="A2891" s="31">
        <v>3848</v>
      </c>
      <c r="B2891" s="33" t="s">
        <v>300</v>
      </c>
      <c r="D2891" s="34" t="s">
        <v>301</v>
      </c>
      <c r="E2891" s="35" t="s">
        <v>10</v>
      </c>
      <c r="F2891" s="54">
        <v>167</v>
      </c>
      <c r="G2891" s="372" t="e">
        <f>VLOOKUP(N2891,'BANG THAM CHIEU'!C:E,3,0)</f>
        <v>#N/A</v>
      </c>
      <c r="J2891" s="10" t="e">
        <f>VLOOKUP(N2891,'BANG THAM CHIEU'!C:E,2,0)</f>
        <v>#N/A</v>
      </c>
      <c r="L2891" s="594">
        <f t="shared" si="47"/>
        <v>0</v>
      </c>
      <c r="N2891" s="11"/>
      <c r="Q2891" s="122"/>
      <c r="R2891" s="123"/>
      <c r="T2891" s="396"/>
      <c r="V2891"/>
    </row>
    <row r="2892" spans="1:22" hidden="1" x14ac:dyDescent="0.25">
      <c r="A2892" s="31">
        <v>3848</v>
      </c>
      <c r="B2892" s="33" t="s">
        <v>300</v>
      </c>
      <c r="D2892" s="34" t="s">
        <v>301</v>
      </c>
      <c r="E2892" s="35" t="s">
        <v>10</v>
      </c>
      <c r="F2892" s="54">
        <v>168</v>
      </c>
      <c r="G2892" s="372" t="e">
        <f>VLOOKUP(N2892,'BANG THAM CHIEU'!C:E,3,0)</f>
        <v>#N/A</v>
      </c>
      <c r="J2892" s="10" t="e">
        <f>VLOOKUP(N2892,'BANG THAM CHIEU'!C:E,2,0)</f>
        <v>#N/A</v>
      </c>
      <c r="L2892" s="594">
        <f t="shared" si="47"/>
        <v>0</v>
      </c>
      <c r="N2892" s="11"/>
      <c r="Q2892" s="122"/>
      <c r="R2892" s="123"/>
      <c r="T2892" s="396"/>
      <c r="V2892"/>
    </row>
    <row r="2893" spans="1:22" hidden="1" x14ac:dyDescent="0.25">
      <c r="A2893" s="31">
        <v>3848</v>
      </c>
      <c r="B2893" s="33" t="s">
        <v>300</v>
      </c>
      <c r="D2893" s="34" t="s">
        <v>301</v>
      </c>
      <c r="E2893" s="35" t="s">
        <v>10</v>
      </c>
      <c r="F2893" s="54">
        <v>169</v>
      </c>
      <c r="G2893" s="372" t="e">
        <f>VLOOKUP(N2893,'BANG THAM CHIEU'!C:E,3,0)</f>
        <v>#N/A</v>
      </c>
      <c r="J2893" s="10" t="e">
        <f>VLOOKUP(N2893,'BANG THAM CHIEU'!C:E,2,0)</f>
        <v>#N/A</v>
      </c>
      <c r="L2893" s="594">
        <f t="shared" si="47"/>
        <v>0</v>
      </c>
      <c r="N2893" s="171"/>
      <c r="Q2893" s="122"/>
      <c r="R2893" s="123"/>
      <c r="T2893" s="396"/>
      <c r="V2893"/>
    </row>
    <row r="2894" spans="1:22" hidden="1" x14ac:dyDescent="0.25">
      <c r="A2894" s="31">
        <v>3848</v>
      </c>
      <c r="B2894" s="33" t="s">
        <v>300</v>
      </c>
      <c r="D2894" s="34" t="s">
        <v>301</v>
      </c>
      <c r="E2894" s="35" t="s">
        <v>10</v>
      </c>
      <c r="F2894" s="54">
        <v>170</v>
      </c>
      <c r="G2894" s="372" t="e">
        <f>VLOOKUP(N2894,'BANG THAM CHIEU'!C:E,3,0)</f>
        <v>#N/A</v>
      </c>
      <c r="J2894" s="10" t="e">
        <f>VLOOKUP(N2894,'BANG THAM CHIEU'!C:E,2,0)</f>
        <v>#N/A</v>
      </c>
      <c r="L2894" s="594">
        <f t="shared" si="47"/>
        <v>0</v>
      </c>
      <c r="N2894" s="332"/>
      <c r="Q2894" s="122"/>
      <c r="R2894" s="123"/>
      <c r="T2894" s="396"/>
      <c r="V2894"/>
    </row>
    <row r="2895" spans="1:22" hidden="1" x14ac:dyDescent="0.25">
      <c r="A2895" s="31">
        <v>3848</v>
      </c>
      <c r="B2895" s="33" t="s">
        <v>300</v>
      </c>
      <c r="D2895" s="34" t="s">
        <v>301</v>
      </c>
      <c r="E2895" s="35" t="s">
        <v>10</v>
      </c>
      <c r="F2895" s="54">
        <v>171</v>
      </c>
      <c r="G2895" s="372" t="e">
        <f>VLOOKUP(N2895,'BANG THAM CHIEU'!C:E,3,0)</f>
        <v>#N/A</v>
      </c>
      <c r="J2895" s="10" t="e">
        <f>VLOOKUP(N2895,'BANG THAM CHIEU'!C:E,2,0)</f>
        <v>#N/A</v>
      </c>
      <c r="L2895" s="594">
        <f t="shared" si="47"/>
        <v>0</v>
      </c>
      <c r="N2895" s="11"/>
      <c r="Q2895" s="122"/>
      <c r="R2895" s="123"/>
      <c r="T2895" s="396"/>
      <c r="V2895"/>
    </row>
    <row r="2896" spans="1:22" hidden="1" x14ac:dyDescent="0.25">
      <c r="A2896" s="31">
        <v>3848</v>
      </c>
      <c r="B2896" s="33" t="s">
        <v>300</v>
      </c>
      <c r="D2896" s="34" t="s">
        <v>301</v>
      </c>
      <c r="E2896" s="35" t="s">
        <v>10</v>
      </c>
      <c r="F2896" s="54">
        <v>172</v>
      </c>
      <c r="G2896" s="372" t="e">
        <f>VLOOKUP(N2896,'BANG THAM CHIEU'!C:E,3,0)</f>
        <v>#N/A</v>
      </c>
      <c r="J2896" s="10" t="e">
        <f>VLOOKUP(N2896,'BANG THAM CHIEU'!C:E,2,0)</f>
        <v>#N/A</v>
      </c>
      <c r="L2896" s="594">
        <f t="shared" si="47"/>
        <v>0</v>
      </c>
      <c r="N2896" s="11"/>
      <c r="Q2896" s="122"/>
      <c r="R2896" s="123"/>
      <c r="T2896" s="396"/>
      <c r="V2896"/>
    </row>
    <row r="2897" spans="1:22" hidden="1" x14ac:dyDescent="0.25">
      <c r="A2897" s="31">
        <v>3848</v>
      </c>
      <c r="B2897" s="33" t="s">
        <v>300</v>
      </c>
      <c r="D2897" s="34" t="s">
        <v>301</v>
      </c>
      <c r="E2897" s="35" t="s">
        <v>10</v>
      </c>
      <c r="F2897" s="54">
        <v>173</v>
      </c>
      <c r="G2897" s="372" t="e">
        <f>VLOOKUP(N2897,'BANG THAM CHIEU'!C:E,3,0)</f>
        <v>#N/A</v>
      </c>
      <c r="J2897" s="10" t="e">
        <f>VLOOKUP(N2897,'BANG THAM CHIEU'!C:E,2,0)</f>
        <v>#N/A</v>
      </c>
      <c r="L2897" s="594">
        <f t="shared" si="47"/>
        <v>0</v>
      </c>
      <c r="N2897" s="11"/>
      <c r="Q2897" s="122"/>
      <c r="R2897" s="123"/>
      <c r="T2897" s="396"/>
      <c r="V2897"/>
    </row>
    <row r="2898" spans="1:22" hidden="1" x14ac:dyDescent="0.25">
      <c r="A2898" s="31">
        <v>3848</v>
      </c>
      <c r="B2898" s="33" t="s">
        <v>300</v>
      </c>
      <c r="D2898" s="34" t="s">
        <v>301</v>
      </c>
      <c r="E2898" s="35" t="s">
        <v>10</v>
      </c>
      <c r="F2898" s="54">
        <v>174</v>
      </c>
      <c r="G2898" s="372" t="e">
        <f>VLOOKUP(N2898,'BANG THAM CHIEU'!C:E,3,0)</f>
        <v>#N/A</v>
      </c>
      <c r="J2898" s="10" t="e">
        <f>VLOOKUP(N2898,'BANG THAM CHIEU'!C:E,2,0)</f>
        <v>#N/A</v>
      </c>
      <c r="L2898" s="594">
        <f t="shared" si="47"/>
        <v>0</v>
      </c>
      <c r="N2898" s="31"/>
      <c r="Q2898" s="122"/>
      <c r="R2898" s="123"/>
      <c r="T2898" s="396"/>
      <c r="V2898"/>
    </row>
    <row r="2899" spans="1:22" hidden="1" x14ac:dyDescent="0.25">
      <c r="A2899" s="31">
        <v>3848</v>
      </c>
      <c r="B2899" s="33" t="s">
        <v>300</v>
      </c>
      <c r="D2899" s="34" t="s">
        <v>301</v>
      </c>
      <c r="E2899" s="35" t="s">
        <v>10</v>
      </c>
      <c r="F2899" s="54">
        <v>175</v>
      </c>
      <c r="G2899" s="372" t="e">
        <f>VLOOKUP(N2899,'BANG THAM CHIEU'!C:E,3,0)</f>
        <v>#N/A</v>
      </c>
      <c r="J2899" s="10" t="e">
        <f>VLOOKUP(N2899,'BANG THAM CHIEU'!C:E,2,0)</f>
        <v>#N/A</v>
      </c>
      <c r="L2899" s="594">
        <f t="shared" si="47"/>
        <v>0</v>
      </c>
      <c r="N2899" s="11"/>
      <c r="Q2899" s="122"/>
      <c r="R2899" s="123"/>
      <c r="T2899" s="396"/>
      <c r="V2899"/>
    </row>
    <row r="2900" spans="1:22" hidden="1" x14ac:dyDescent="0.25">
      <c r="A2900" s="31">
        <v>3848</v>
      </c>
      <c r="B2900" s="33" t="s">
        <v>300</v>
      </c>
      <c r="D2900" s="34" t="s">
        <v>301</v>
      </c>
      <c r="E2900" s="35" t="s">
        <v>10</v>
      </c>
      <c r="F2900" s="54">
        <v>176</v>
      </c>
      <c r="G2900" s="372" t="e">
        <f>VLOOKUP(N2900,'BANG THAM CHIEU'!C:E,3,0)</f>
        <v>#N/A</v>
      </c>
      <c r="J2900" s="10" t="e">
        <f>VLOOKUP(N2900,'BANG THAM CHIEU'!C:E,2,0)</f>
        <v>#N/A</v>
      </c>
      <c r="L2900" s="594">
        <f t="shared" si="47"/>
        <v>0</v>
      </c>
      <c r="N2900" s="171"/>
      <c r="Q2900" s="122"/>
      <c r="R2900" s="123"/>
      <c r="T2900" s="396"/>
      <c r="V2900"/>
    </row>
    <row r="2901" spans="1:22" hidden="1" x14ac:dyDescent="0.25">
      <c r="A2901" s="31">
        <v>3848</v>
      </c>
      <c r="B2901" s="33" t="s">
        <v>300</v>
      </c>
      <c r="D2901" s="34" t="s">
        <v>301</v>
      </c>
      <c r="E2901" s="35" t="s">
        <v>10</v>
      </c>
      <c r="F2901" s="54">
        <v>177</v>
      </c>
      <c r="G2901" s="372" t="e">
        <f>VLOOKUP(N2901,'BANG THAM CHIEU'!C:E,3,0)</f>
        <v>#N/A</v>
      </c>
      <c r="J2901" s="10" t="e">
        <f>VLOOKUP(N2901,'BANG THAM CHIEU'!C:E,2,0)</f>
        <v>#N/A</v>
      </c>
      <c r="L2901" s="594">
        <f t="shared" si="47"/>
        <v>0</v>
      </c>
      <c r="N2901" s="11"/>
      <c r="Q2901" s="122"/>
      <c r="R2901" s="123"/>
      <c r="T2901" s="396"/>
      <c r="V2901"/>
    </row>
    <row r="2902" spans="1:22" hidden="1" x14ac:dyDescent="0.25">
      <c r="A2902" s="31">
        <v>3848</v>
      </c>
      <c r="B2902" s="33" t="s">
        <v>300</v>
      </c>
      <c r="D2902" s="34" t="s">
        <v>301</v>
      </c>
      <c r="E2902" s="35" t="s">
        <v>10</v>
      </c>
      <c r="F2902" s="54">
        <v>178</v>
      </c>
      <c r="G2902" s="372" t="e">
        <f>VLOOKUP(N2902,'BANG THAM CHIEU'!C:E,3,0)</f>
        <v>#N/A</v>
      </c>
      <c r="J2902" s="10" t="e">
        <f>VLOOKUP(N2902,'BANG THAM CHIEU'!C:E,2,0)</f>
        <v>#N/A</v>
      </c>
      <c r="L2902" s="594">
        <f t="shared" si="47"/>
        <v>0</v>
      </c>
      <c r="N2902" s="11"/>
      <c r="Q2902" s="122"/>
      <c r="R2902" s="123"/>
      <c r="T2902" s="396"/>
      <c r="V2902"/>
    </row>
    <row r="2903" spans="1:22" hidden="1" x14ac:dyDescent="0.25">
      <c r="A2903" s="31">
        <v>3848</v>
      </c>
      <c r="B2903" s="33" t="s">
        <v>300</v>
      </c>
      <c r="D2903" s="34" t="s">
        <v>301</v>
      </c>
      <c r="E2903" s="35" t="s">
        <v>10</v>
      </c>
      <c r="G2903" s="372" t="e">
        <f>VLOOKUP(N2903,'BANG THAM CHIEU'!C:E,3,0)</f>
        <v>#N/A</v>
      </c>
      <c r="J2903" s="10" t="e">
        <f>VLOOKUP(N2903,'BANG THAM CHIEU'!C:E,2,0)</f>
        <v>#N/A</v>
      </c>
      <c r="L2903" s="594">
        <f t="shared" si="47"/>
        <v>0</v>
      </c>
      <c r="N2903" s="11"/>
      <c r="Q2903" s="122"/>
      <c r="R2903" s="123"/>
      <c r="T2903" s="396"/>
      <c r="V2903"/>
    </row>
    <row r="2904" spans="1:22" hidden="1" x14ac:dyDescent="0.25">
      <c r="A2904" s="31">
        <v>3848</v>
      </c>
      <c r="B2904" s="33" t="s">
        <v>300</v>
      </c>
      <c r="D2904" s="34" t="s">
        <v>301</v>
      </c>
      <c r="E2904" s="35" t="s">
        <v>10</v>
      </c>
      <c r="G2904" s="372" t="e">
        <f>VLOOKUP(N2904,'BANG THAM CHIEU'!C:E,3,0)</f>
        <v>#N/A</v>
      </c>
      <c r="J2904" s="10" t="e">
        <f>VLOOKUP(N2904,'BANG THAM CHIEU'!C:E,2,0)</f>
        <v>#N/A</v>
      </c>
      <c r="L2904" s="594">
        <f t="shared" si="47"/>
        <v>0</v>
      </c>
      <c r="N2904" s="31"/>
      <c r="Q2904" s="122"/>
      <c r="R2904" s="123"/>
      <c r="T2904" s="396"/>
      <c r="V2904"/>
    </row>
    <row r="2905" spans="1:22" hidden="1" x14ac:dyDescent="0.25">
      <c r="A2905" s="31">
        <v>3848</v>
      </c>
      <c r="B2905" s="33" t="s">
        <v>300</v>
      </c>
      <c r="D2905" s="34" t="s">
        <v>301</v>
      </c>
      <c r="E2905" s="35" t="s">
        <v>10</v>
      </c>
      <c r="G2905" s="372" t="e">
        <f>VLOOKUP(N2905,'BANG THAM CHIEU'!C:E,3,0)</f>
        <v>#N/A</v>
      </c>
      <c r="J2905" s="10" t="e">
        <f>VLOOKUP(N2905,'BANG THAM CHIEU'!C:E,2,0)</f>
        <v>#N/A</v>
      </c>
      <c r="L2905" s="594">
        <f t="shared" si="47"/>
        <v>0</v>
      </c>
      <c r="N2905" s="11"/>
      <c r="Q2905" s="122"/>
      <c r="R2905" s="123"/>
      <c r="T2905" s="396"/>
      <c r="V2905"/>
    </row>
    <row r="2906" spans="1:22" hidden="1" x14ac:dyDescent="0.25">
      <c r="A2906" s="31">
        <v>3848</v>
      </c>
      <c r="B2906" s="33" t="s">
        <v>300</v>
      </c>
      <c r="D2906" s="34" t="s">
        <v>301</v>
      </c>
      <c r="E2906" s="35" t="s">
        <v>10</v>
      </c>
      <c r="G2906" s="372" t="e">
        <f>VLOOKUP(N2906,'BANG THAM CHIEU'!C:E,3,0)</f>
        <v>#N/A</v>
      </c>
      <c r="J2906" s="10" t="e">
        <f>VLOOKUP(N2906,'BANG THAM CHIEU'!C:E,2,0)</f>
        <v>#N/A</v>
      </c>
      <c r="L2906" s="594">
        <f t="shared" si="47"/>
        <v>0</v>
      </c>
      <c r="N2906" s="11"/>
      <c r="Q2906" s="122"/>
      <c r="R2906" s="123"/>
      <c r="T2906" s="396"/>
      <c r="V2906"/>
    </row>
    <row r="2907" spans="1:22" hidden="1" x14ac:dyDescent="0.25">
      <c r="A2907" s="31">
        <v>3848</v>
      </c>
      <c r="B2907" s="33" t="s">
        <v>300</v>
      </c>
      <c r="D2907" s="34" t="s">
        <v>301</v>
      </c>
      <c r="E2907" s="35" t="s">
        <v>10</v>
      </c>
      <c r="G2907" s="372" t="e">
        <f>VLOOKUP(N2907,'BANG THAM CHIEU'!C:E,3,0)</f>
        <v>#N/A</v>
      </c>
      <c r="J2907" s="10" t="e">
        <f>VLOOKUP(N2907,'BANG THAM CHIEU'!C:E,2,0)</f>
        <v>#N/A</v>
      </c>
      <c r="L2907" s="594">
        <f t="shared" si="47"/>
        <v>0</v>
      </c>
      <c r="N2907" s="11"/>
      <c r="Q2907" s="122"/>
      <c r="R2907" s="123"/>
      <c r="T2907" s="396"/>
      <c r="V2907"/>
    </row>
    <row r="2908" spans="1:22" hidden="1" x14ac:dyDescent="0.25">
      <c r="A2908" s="31">
        <v>3848</v>
      </c>
      <c r="B2908" s="33" t="s">
        <v>300</v>
      </c>
      <c r="D2908" s="34" t="s">
        <v>301</v>
      </c>
      <c r="E2908" s="35" t="s">
        <v>10</v>
      </c>
      <c r="G2908" s="372" t="e">
        <f>VLOOKUP(N2908,'BANG THAM CHIEU'!C:E,3,0)</f>
        <v>#N/A</v>
      </c>
      <c r="J2908" s="10" t="e">
        <f>VLOOKUP(N2908,'BANG THAM CHIEU'!C:E,2,0)</f>
        <v>#N/A</v>
      </c>
      <c r="L2908" s="594">
        <f t="shared" si="47"/>
        <v>0</v>
      </c>
      <c r="N2908" s="31"/>
      <c r="Q2908" s="122"/>
      <c r="R2908" s="123"/>
      <c r="T2908" s="396"/>
      <c r="V2908"/>
    </row>
    <row r="2909" spans="1:22" hidden="1" x14ac:dyDescent="0.25">
      <c r="A2909" s="31">
        <v>3848</v>
      </c>
      <c r="B2909" s="33" t="s">
        <v>300</v>
      </c>
      <c r="D2909" s="34" t="s">
        <v>301</v>
      </c>
      <c r="E2909" s="35" t="s">
        <v>10</v>
      </c>
      <c r="G2909" s="372" t="e">
        <f>VLOOKUP(N2909,'BANG THAM CHIEU'!C:E,3,0)</f>
        <v>#N/A</v>
      </c>
      <c r="J2909" s="10" t="e">
        <f>VLOOKUP(N2909,'BANG THAM CHIEU'!C:E,2,0)</f>
        <v>#N/A</v>
      </c>
      <c r="L2909" s="594">
        <f t="shared" si="47"/>
        <v>0</v>
      </c>
      <c r="N2909" s="11"/>
      <c r="Q2909" s="122"/>
      <c r="R2909" s="123"/>
      <c r="T2909" s="396"/>
      <c r="V2909"/>
    </row>
    <row r="2910" spans="1:22" hidden="1" x14ac:dyDescent="0.25">
      <c r="A2910" s="31">
        <v>3848</v>
      </c>
      <c r="B2910" s="33" t="s">
        <v>300</v>
      </c>
      <c r="D2910" s="34" t="s">
        <v>301</v>
      </c>
      <c r="E2910" s="35" t="s">
        <v>10</v>
      </c>
      <c r="G2910" s="399" t="e">
        <f>VLOOKUP(N2910,'BANG THAM CHIEU'!C:E,3,0)</f>
        <v>#N/A</v>
      </c>
      <c r="J2910" s="10" t="e">
        <f>VLOOKUP(N2910,'BANG THAM CHIEU'!C:E,2,0)</f>
        <v>#N/A</v>
      </c>
      <c r="L2910" s="594">
        <f t="shared" si="47"/>
        <v>0</v>
      </c>
      <c r="N2910" s="31"/>
      <c r="Q2910" s="122"/>
      <c r="R2910" s="123"/>
      <c r="T2910" s="396"/>
      <c r="V2910"/>
    </row>
    <row r="2911" spans="1:22" hidden="1" x14ac:dyDescent="0.25">
      <c r="A2911" s="31">
        <v>3848</v>
      </c>
      <c r="B2911" s="33" t="s">
        <v>300</v>
      </c>
      <c r="D2911" s="34" t="s">
        <v>301</v>
      </c>
      <c r="E2911" s="35" t="s">
        <v>10</v>
      </c>
      <c r="G2911" s="372" t="e">
        <f>VLOOKUP(N2911,'BANG THAM CHIEU'!C:E,3,0)</f>
        <v>#N/A</v>
      </c>
      <c r="J2911" s="10" t="e">
        <f>VLOOKUP(N2911,'BANG THAM CHIEU'!C:E,2,0)</f>
        <v>#N/A</v>
      </c>
      <c r="L2911" s="594">
        <f t="shared" si="47"/>
        <v>0</v>
      </c>
      <c r="N2911" s="31"/>
      <c r="Q2911" s="122"/>
      <c r="R2911" s="123"/>
      <c r="T2911" s="396"/>
      <c r="V2911"/>
    </row>
    <row r="2912" spans="1:22" hidden="1" x14ac:dyDescent="0.25">
      <c r="A2912" s="31">
        <v>3848</v>
      </c>
      <c r="B2912" s="33" t="s">
        <v>300</v>
      </c>
      <c r="D2912" s="34" t="s">
        <v>301</v>
      </c>
      <c r="E2912" s="35" t="s">
        <v>10</v>
      </c>
      <c r="G2912" s="372" t="e">
        <f>VLOOKUP(N2912,'BANG THAM CHIEU'!C:E,3,0)</f>
        <v>#N/A</v>
      </c>
      <c r="J2912" s="10" t="e">
        <f>VLOOKUP(N2912,'BANG THAM CHIEU'!C:E,2,0)</f>
        <v>#N/A</v>
      </c>
      <c r="L2912" s="594">
        <f t="shared" si="47"/>
        <v>0</v>
      </c>
      <c r="N2912" s="31"/>
      <c r="Q2912" s="122"/>
      <c r="R2912" s="123"/>
      <c r="T2912" s="396"/>
      <c r="V2912"/>
    </row>
    <row r="2913" spans="1:22" hidden="1" x14ac:dyDescent="0.25">
      <c r="A2913" s="31">
        <v>3848</v>
      </c>
      <c r="B2913" s="33" t="s">
        <v>300</v>
      </c>
      <c r="D2913" s="34" t="s">
        <v>301</v>
      </c>
      <c r="E2913" s="35" t="s">
        <v>10</v>
      </c>
      <c r="G2913" s="372" t="e">
        <f>VLOOKUP(N2913,'BANG THAM CHIEU'!C:E,3,0)</f>
        <v>#N/A</v>
      </c>
      <c r="J2913" s="10" t="e">
        <f>VLOOKUP(N2913,'BANG THAM CHIEU'!C:E,2,0)</f>
        <v>#N/A</v>
      </c>
      <c r="L2913" s="594">
        <f t="shared" si="47"/>
        <v>0</v>
      </c>
      <c r="N2913" s="31"/>
      <c r="Q2913" s="122"/>
      <c r="R2913" s="123"/>
      <c r="T2913" s="396"/>
      <c r="V2913"/>
    </row>
    <row r="2914" spans="1:22" hidden="1" x14ac:dyDescent="0.25">
      <c r="A2914" s="31">
        <v>3848</v>
      </c>
      <c r="B2914" s="33" t="s">
        <v>300</v>
      </c>
      <c r="D2914" s="34" t="s">
        <v>301</v>
      </c>
      <c r="E2914" s="35" t="s">
        <v>10</v>
      </c>
      <c r="G2914" s="399" t="e">
        <f>VLOOKUP(N2914,'BANG THAM CHIEU'!C:E,3,0)</f>
        <v>#N/A</v>
      </c>
      <c r="J2914" s="10" t="e">
        <f>VLOOKUP(N2914,'BANG THAM CHIEU'!C:E,2,0)</f>
        <v>#N/A</v>
      </c>
      <c r="L2914" s="594">
        <f t="shared" si="47"/>
        <v>0</v>
      </c>
      <c r="N2914" s="11"/>
      <c r="Q2914" s="122"/>
      <c r="R2914" s="123"/>
      <c r="T2914" s="396"/>
      <c r="V2914"/>
    </row>
    <row r="2915" spans="1:22" hidden="1" x14ac:dyDescent="0.25">
      <c r="A2915" s="31">
        <v>3848</v>
      </c>
      <c r="B2915" s="33" t="s">
        <v>300</v>
      </c>
      <c r="D2915" s="34" t="s">
        <v>301</v>
      </c>
      <c r="E2915" s="35" t="s">
        <v>10</v>
      </c>
      <c r="G2915" s="399" t="e">
        <f>VLOOKUP(N2915,'BANG THAM CHIEU'!C:E,3,0)</f>
        <v>#N/A</v>
      </c>
      <c r="J2915" s="10" t="e">
        <f>VLOOKUP(N2915,'BANG THAM CHIEU'!C:E,2,0)</f>
        <v>#N/A</v>
      </c>
      <c r="L2915" s="594">
        <f t="shared" si="47"/>
        <v>0</v>
      </c>
      <c r="N2915" s="11"/>
      <c r="Q2915" s="122"/>
      <c r="R2915" s="123"/>
      <c r="T2915" s="396"/>
      <c r="V2915"/>
    </row>
    <row r="2916" spans="1:22" hidden="1" x14ac:dyDescent="0.25">
      <c r="A2916" s="31">
        <v>3848</v>
      </c>
      <c r="B2916" s="33" t="s">
        <v>300</v>
      </c>
      <c r="D2916" s="34" t="s">
        <v>301</v>
      </c>
      <c r="E2916" s="35" t="s">
        <v>10</v>
      </c>
      <c r="G2916" s="372" t="e">
        <f>VLOOKUP(N2916,'BANG THAM CHIEU'!C:E,3,0)</f>
        <v>#N/A</v>
      </c>
      <c r="J2916" s="10" t="e">
        <f>VLOOKUP(N2916,'BANG THAM CHIEU'!C:E,2,0)</f>
        <v>#N/A</v>
      </c>
      <c r="L2916" s="594">
        <f t="shared" si="47"/>
        <v>0</v>
      </c>
      <c r="N2916" s="31"/>
      <c r="Q2916" s="122"/>
      <c r="R2916" s="123"/>
      <c r="T2916" s="396"/>
      <c r="V2916"/>
    </row>
    <row r="2917" spans="1:22" hidden="1" x14ac:dyDescent="0.25">
      <c r="A2917" s="31">
        <v>3848</v>
      </c>
      <c r="B2917" s="33" t="s">
        <v>300</v>
      </c>
      <c r="D2917" s="34" t="s">
        <v>301</v>
      </c>
      <c r="E2917" s="35" t="s">
        <v>10</v>
      </c>
      <c r="G2917" s="372" t="e">
        <f>VLOOKUP(N2917,'BANG THAM CHIEU'!C:E,3,0)</f>
        <v>#N/A</v>
      </c>
      <c r="J2917" s="10" t="e">
        <f>VLOOKUP(N2917,'BANG THAM CHIEU'!C:E,2,0)</f>
        <v>#N/A</v>
      </c>
      <c r="L2917" s="594">
        <f t="shared" si="47"/>
        <v>0</v>
      </c>
      <c r="N2917" s="31"/>
      <c r="Q2917" s="122"/>
      <c r="R2917" s="123"/>
      <c r="T2917" s="396"/>
      <c r="V2917"/>
    </row>
    <row r="2918" spans="1:22" hidden="1" x14ac:dyDescent="0.25">
      <c r="A2918" s="31">
        <v>3848</v>
      </c>
      <c r="B2918" s="33" t="s">
        <v>300</v>
      </c>
      <c r="D2918" s="34" t="s">
        <v>301</v>
      </c>
      <c r="E2918" s="35" t="s">
        <v>10</v>
      </c>
      <c r="G2918" s="372" t="e">
        <f>VLOOKUP(N2918,'BANG THAM CHIEU'!C:E,3,0)</f>
        <v>#N/A</v>
      </c>
      <c r="J2918" s="10" t="e">
        <f>VLOOKUP(N2918,'BANG THAM CHIEU'!C:E,2,0)</f>
        <v>#N/A</v>
      </c>
      <c r="L2918" s="594">
        <f t="shared" si="47"/>
        <v>0</v>
      </c>
      <c r="N2918" s="11"/>
      <c r="Q2918" s="122"/>
      <c r="R2918" s="123"/>
      <c r="T2918" s="396"/>
      <c r="V2918"/>
    </row>
    <row r="2919" spans="1:22" ht="15.75" hidden="1" x14ac:dyDescent="0.25">
      <c r="A2919" s="31">
        <v>3848</v>
      </c>
      <c r="B2919" s="33" t="s">
        <v>300</v>
      </c>
      <c r="D2919" s="34" t="s">
        <v>301</v>
      </c>
      <c r="E2919" s="35" t="s">
        <v>10</v>
      </c>
      <c r="G2919" s="372" t="e">
        <f>VLOOKUP(N2919,'BANG THAM CHIEU'!C:E,3,0)</f>
        <v>#N/A</v>
      </c>
      <c r="J2919" s="10" t="e">
        <f>VLOOKUP(N2919,'BANG THAM CHIEU'!C:E,2,0)</f>
        <v>#N/A</v>
      </c>
      <c r="L2919" s="594">
        <f t="shared" si="47"/>
        <v>0</v>
      </c>
      <c r="N2919" s="157"/>
      <c r="Q2919" s="122"/>
      <c r="R2919" s="123"/>
      <c r="T2919" s="396"/>
      <c r="V2919"/>
    </row>
    <row r="2920" spans="1:22" ht="15.75" hidden="1" x14ac:dyDescent="0.25">
      <c r="A2920" s="31">
        <v>3848</v>
      </c>
      <c r="B2920" s="33" t="s">
        <v>300</v>
      </c>
      <c r="D2920" s="34" t="s">
        <v>301</v>
      </c>
      <c r="E2920" s="35" t="s">
        <v>10</v>
      </c>
      <c r="G2920" s="399" t="e">
        <f>VLOOKUP(N2920,'BANG THAM CHIEU'!C:E,3,0)</f>
        <v>#N/A</v>
      </c>
      <c r="J2920" s="10" t="e">
        <f>VLOOKUP(N2920,'BANG THAM CHIEU'!C:E,2,0)</f>
        <v>#N/A</v>
      </c>
      <c r="L2920" s="594">
        <f t="shared" si="47"/>
        <v>0</v>
      </c>
      <c r="N2920" s="157"/>
      <c r="Q2920" s="122"/>
      <c r="R2920" s="123"/>
      <c r="T2920" s="396"/>
      <c r="V2920"/>
    </row>
    <row r="2921" spans="1:22" hidden="1" x14ac:dyDescent="0.25">
      <c r="A2921" s="31">
        <v>3848</v>
      </c>
      <c r="B2921" s="33" t="s">
        <v>300</v>
      </c>
      <c r="D2921" s="34" t="s">
        <v>301</v>
      </c>
      <c r="E2921" s="35" t="s">
        <v>10</v>
      </c>
      <c r="G2921" s="399" t="e">
        <f>VLOOKUP(N2921,'BANG THAM CHIEU'!C:E,3,0)</f>
        <v>#N/A</v>
      </c>
      <c r="J2921" s="10" t="e">
        <f>VLOOKUP(N2921,'BANG THAM CHIEU'!C:E,2,0)</f>
        <v>#N/A</v>
      </c>
      <c r="L2921" s="594">
        <f t="shared" si="47"/>
        <v>0</v>
      </c>
      <c r="N2921" s="31"/>
      <c r="Q2921" s="122"/>
      <c r="R2921" s="123"/>
      <c r="T2921" s="396"/>
      <c r="V2921"/>
    </row>
    <row r="2922" spans="1:22" ht="15.75" hidden="1" x14ac:dyDescent="0.25">
      <c r="A2922" s="31">
        <v>3848</v>
      </c>
      <c r="B2922" s="33" t="s">
        <v>300</v>
      </c>
      <c r="D2922" s="34" t="s">
        <v>301</v>
      </c>
      <c r="E2922" s="35" t="s">
        <v>10</v>
      </c>
      <c r="G2922" s="399" t="e">
        <f>VLOOKUP(N2922,'BANG THAM CHIEU'!C:E,3,0)</f>
        <v>#N/A</v>
      </c>
      <c r="J2922" s="10" t="e">
        <f>VLOOKUP(N2922,'BANG THAM CHIEU'!C:E,2,0)</f>
        <v>#N/A</v>
      </c>
      <c r="L2922" s="594">
        <f t="shared" si="47"/>
        <v>0</v>
      </c>
      <c r="N2922" s="157"/>
      <c r="Q2922" s="122"/>
      <c r="R2922" s="123"/>
      <c r="T2922" s="396"/>
      <c r="V2922"/>
    </row>
    <row r="2923" spans="1:22" ht="15.75" hidden="1" x14ac:dyDescent="0.25">
      <c r="A2923" s="31">
        <v>3848</v>
      </c>
      <c r="B2923" s="33" t="s">
        <v>300</v>
      </c>
      <c r="D2923" s="34" t="s">
        <v>301</v>
      </c>
      <c r="E2923" s="35" t="s">
        <v>10</v>
      </c>
      <c r="G2923" s="372" t="e">
        <f>VLOOKUP(N2923,'BANG THAM CHIEU'!C:E,3,0)</f>
        <v>#N/A</v>
      </c>
      <c r="J2923" s="10" t="e">
        <f>VLOOKUP(N2923,'BANG THAM CHIEU'!C:E,2,0)</f>
        <v>#N/A</v>
      </c>
      <c r="L2923" s="594">
        <f t="shared" si="47"/>
        <v>0</v>
      </c>
      <c r="N2923" s="192"/>
      <c r="Q2923" s="122"/>
      <c r="R2923" s="123"/>
      <c r="T2923" s="396"/>
      <c r="V2923"/>
    </row>
    <row r="2924" spans="1:22" hidden="1" x14ac:dyDescent="0.25">
      <c r="A2924" s="31">
        <v>3848</v>
      </c>
      <c r="B2924" s="33" t="s">
        <v>300</v>
      </c>
      <c r="D2924" s="34" t="s">
        <v>301</v>
      </c>
      <c r="E2924" s="35" t="s">
        <v>10</v>
      </c>
      <c r="G2924" s="372" t="e">
        <f>VLOOKUP(N2924,'BANG THAM CHIEU'!C:E,3,0)</f>
        <v>#N/A</v>
      </c>
      <c r="J2924" s="10" t="e">
        <f>VLOOKUP(N2924,'BANG THAM CHIEU'!C:E,2,0)</f>
        <v>#N/A</v>
      </c>
      <c r="L2924" s="594">
        <f t="shared" ref="L2924:L2987" si="48">K2924/23206</f>
        <v>0</v>
      </c>
      <c r="N2924" s="46"/>
      <c r="Q2924" s="122"/>
      <c r="R2924" s="123"/>
      <c r="T2924" s="396"/>
      <c r="V2924"/>
    </row>
    <row r="2925" spans="1:22" hidden="1" x14ac:dyDescent="0.25">
      <c r="A2925" s="31">
        <v>3848</v>
      </c>
      <c r="B2925" s="33" t="s">
        <v>300</v>
      </c>
      <c r="D2925" s="34" t="s">
        <v>301</v>
      </c>
      <c r="E2925" s="35" t="s">
        <v>10</v>
      </c>
      <c r="G2925" s="372" t="e">
        <f>VLOOKUP(N2925,'BANG THAM CHIEU'!C:E,3,0)</f>
        <v>#N/A</v>
      </c>
      <c r="J2925" s="10" t="e">
        <f>VLOOKUP(N2925,'BANG THAM CHIEU'!C:E,2,0)</f>
        <v>#N/A</v>
      </c>
      <c r="L2925" s="594">
        <f t="shared" si="48"/>
        <v>0</v>
      </c>
      <c r="N2925" s="31"/>
      <c r="Q2925" s="122"/>
      <c r="R2925" s="123"/>
      <c r="T2925" s="396"/>
      <c r="V2925"/>
    </row>
    <row r="2926" spans="1:22" hidden="1" x14ac:dyDescent="0.25">
      <c r="A2926" s="31">
        <v>3848</v>
      </c>
      <c r="B2926" s="33" t="s">
        <v>300</v>
      </c>
      <c r="D2926" s="34" t="s">
        <v>301</v>
      </c>
      <c r="E2926" s="35" t="s">
        <v>10</v>
      </c>
      <c r="G2926" s="372" t="e">
        <f>VLOOKUP(N2926,'BANG THAM CHIEU'!C:E,3,0)</f>
        <v>#N/A</v>
      </c>
      <c r="J2926" s="10" t="e">
        <f>VLOOKUP(N2926,'BANG THAM CHIEU'!C:E,2,0)</f>
        <v>#N/A</v>
      </c>
      <c r="L2926" s="594">
        <f t="shared" si="48"/>
        <v>0</v>
      </c>
      <c r="N2926" s="33"/>
      <c r="Q2926" s="122"/>
      <c r="R2926" s="123"/>
      <c r="T2926" s="396"/>
      <c r="V2926"/>
    </row>
    <row r="2927" spans="1:22" hidden="1" x14ac:dyDescent="0.25">
      <c r="A2927" s="31">
        <v>3848</v>
      </c>
      <c r="B2927" s="33" t="s">
        <v>300</v>
      </c>
      <c r="D2927" s="34" t="s">
        <v>301</v>
      </c>
      <c r="E2927" s="35" t="s">
        <v>10</v>
      </c>
      <c r="G2927" s="372" t="e">
        <f>VLOOKUP(N2927,'BANG THAM CHIEU'!C:E,3,0)</f>
        <v>#N/A</v>
      </c>
      <c r="J2927" s="10" t="e">
        <f>VLOOKUP(N2927,'BANG THAM CHIEU'!C:E,2,0)</f>
        <v>#N/A</v>
      </c>
      <c r="L2927" s="594">
        <f t="shared" si="48"/>
        <v>0</v>
      </c>
      <c r="N2927" s="31"/>
      <c r="Q2927" s="122"/>
      <c r="R2927" s="123"/>
      <c r="T2927" s="396"/>
      <c r="V2927"/>
    </row>
    <row r="2928" spans="1:22" hidden="1" x14ac:dyDescent="0.25">
      <c r="A2928" s="31">
        <v>3848</v>
      </c>
      <c r="B2928" s="33" t="s">
        <v>300</v>
      </c>
      <c r="D2928" s="34" t="s">
        <v>301</v>
      </c>
      <c r="E2928" s="35" t="s">
        <v>10</v>
      </c>
      <c r="G2928" s="372" t="e">
        <f>VLOOKUP(N2928,'BANG THAM CHIEU'!C:E,3,0)</f>
        <v>#N/A</v>
      </c>
      <c r="J2928" s="10" t="e">
        <f>VLOOKUP(N2928,'BANG THAM CHIEU'!C:E,2,0)</f>
        <v>#N/A</v>
      </c>
      <c r="L2928" s="594">
        <f t="shared" si="48"/>
        <v>0</v>
      </c>
      <c r="N2928" s="31"/>
      <c r="Q2928" s="122"/>
      <c r="R2928" s="123"/>
      <c r="T2928" s="396"/>
      <c r="V2928"/>
    </row>
    <row r="2929" spans="1:22" hidden="1" x14ac:dyDescent="0.25">
      <c r="A2929" s="31">
        <v>3848</v>
      </c>
      <c r="B2929" s="33" t="s">
        <v>300</v>
      </c>
      <c r="D2929" s="34" t="s">
        <v>301</v>
      </c>
      <c r="E2929" s="35" t="s">
        <v>10</v>
      </c>
      <c r="G2929" s="399" t="e">
        <f>VLOOKUP(N2929,'BANG THAM CHIEU'!C:E,3,0)</f>
        <v>#N/A</v>
      </c>
      <c r="J2929" s="10" t="e">
        <f>VLOOKUP(N2929,'BANG THAM CHIEU'!C:E,2,0)</f>
        <v>#N/A</v>
      </c>
      <c r="L2929" s="594">
        <f t="shared" si="48"/>
        <v>0</v>
      </c>
      <c r="N2929" s="31"/>
      <c r="Q2929" s="122"/>
      <c r="R2929" s="123"/>
      <c r="T2929" s="396"/>
      <c r="V2929"/>
    </row>
    <row r="2930" spans="1:22" ht="15.75" hidden="1" x14ac:dyDescent="0.25">
      <c r="A2930" s="31">
        <v>3848</v>
      </c>
      <c r="B2930" s="33" t="s">
        <v>300</v>
      </c>
      <c r="D2930" s="34" t="s">
        <v>301</v>
      </c>
      <c r="E2930" s="35" t="s">
        <v>10</v>
      </c>
      <c r="G2930" s="399" t="e">
        <f>VLOOKUP(N2930,'BANG THAM CHIEU'!C:E,3,0)</f>
        <v>#N/A</v>
      </c>
      <c r="J2930" s="10" t="e">
        <f>VLOOKUP(N2930,'BANG THAM CHIEU'!C:E,2,0)</f>
        <v>#N/A</v>
      </c>
      <c r="L2930" s="594">
        <f t="shared" si="48"/>
        <v>0</v>
      </c>
      <c r="N2930" s="216"/>
      <c r="Q2930" s="122"/>
      <c r="R2930" s="123"/>
      <c r="T2930" s="396"/>
      <c r="V2930"/>
    </row>
    <row r="2931" spans="1:22" ht="15.75" hidden="1" x14ac:dyDescent="0.25">
      <c r="A2931" s="31">
        <v>3848</v>
      </c>
      <c r="B2931" s="33" t="s">
        <v>300</v>
      </c>
      <c r="D2931" s="34" t="s">
        <v>301</v>
      </c>
      <c r="E2931" s="35" t="s">
        <v>10</v>
      </c>
      <c r="G2931" s="399" t="e">
        <f>VLOOKUP(N2931,'BANG THAM CHIEU'!C:E,3,0)</f>
        <v>#N/A</v>
      </c>
      <c r="J2931" s="10" t="e">
        <f>VLOOKUP(N2931,'BANG THAM CHIEU'!C:E,2,0)</f>
        <v>#N/A</v>
      </c>
      <c r="L2931" s="594">
        <f t="shared" si="48"/>
        <v>0</v>
      </c>
      <c r="N2931" s="157"/>
      <c r="Q2931" s="122"/>
      <c r="R2931" s="123"/>
      <c r="T2931" s="396"/>
      <c r="V2931"/>
    </row>
    <row r="2932" spans="1:22" ht="15.75" hidden="1" x14ac:dyDescent="0.25">
      <c r="A2932" s="31">
        <v>3848</v>
      </c>
      <c r="B2932" s="33" t="s">
        <v>300</v>
      </c>
      <c r="D2932" s="34" t="s">
        <v>301</v>
      </c>
      <c r="E2932" s="35" t="s">
        <v>10</v>
      </c>
      <c r="G2932" s="399" t="e">
        <f>VLOOKUP(N2932,'BANG THAM CHIEU'!C:E,3,0)</f>
        <v>#N/A</v>
      </c>
      <c r="J2932" s="10" t="e">
        <f>VLOOKUP(N2932,'BANG THAM CHIEU'!C:E,2,0)</f>
        <v>#N/A</v>
      </c>
      <c r="L2932" s="594">
        <f t="shared" si="48"/>
        <v>0</v>
      </c>
      <c r="N2932" s="157"/>
      <c r="Q2932" s="122"/>
      <c r="R2932" s="123"/>
      <c r="T2932" s="396"/>
      <c r="V2932"/>
    </row>
    <row r="2933" spans="1:22" ht="15.75" hidden="1" x14ac:dyDescent="0.25">
      <c r="A2933" s="31">
        <v>3848</v>
      </c>
      <c r="B2933" s="33" t="s">
        <v>300</v>
      </c>
      <c r="D2933" s="34" t="s">
        <v>301</v>
      </c>
      <c r="E2933" s="35" t="s">
        <v>10</v>
      </c>
      <c r="G2933" s="399" t="e">
        <f>VLOOKUP(N2933,'BANG THAM CHIEU'!C:E,3,0)</f>
        <v>#N/A</v>
      </c>
      <c r="J2933" s="10" t="e">
        <f>VLOOKUP(N2933,'BANG THAM CHIEU'!C:E,2,0)</f>
        <v>#N/A</v>
      </c>
      <c r="L2933" s="594">
        <f t="shared" si="48"/>
        <v>0</v>
      </c>
      <c r="N2933" s="157"/>
      <c r="Q2933" s="122"/>
      <c r="R2933" s="123"/>
      <c r="T2933" s="396"/>
      <c r="V2933"/>
    </row>
    <row r="2934" spans="1:22" hidden="1" x14ac:dyDescent="0.25">
      <c r="A2934" s="31">
        <v>3848</v>
      </c>
      <c r="B2934" s="33" t="s">
        <v>300</v>
      </c>
      <c r="D2934" s="34" t="s">
        <v>301</v>
      </c>
      <c r="E2934" s="35" t="s">
        <v>10</v>
      </c>
      <c r="G2934" s="399" t="e">
        <f>VLOOKUP(N2934,'BANG THAM CHIEU'!C:E,3,0)</f>
        <v>#N/A</v>
      </c>
      <c r="J2934" s="10" t="e">
        <f>VLOOKUP(N2934,'BANG THAM CHIEU'!C:E,2,0)</f>
        <v>#N/A</v>
      </c>
      <c r="L2934" s="594">
        <f t="shared" si="48"/>
        <v>0</v>
      </c>
      <c r="N2934" s="46"/>
      <c r="Q2934" s="122"/>
      <c r="R2934" s="123"/>
      <c r="T2934" s="396"/>
      <c r="V2934"/>
    </row>
    <row r="2935" spans="1:22" hidden="1" x14ac:dyDescent="0.25">
      <c r="A2935" s="31">
        <v>3848</v>
      </c>
      <c r="B2935" s="33" t="s">
        <v>300</v>
      </c>
      <c r="D2935" s="34" t="s">
        <v>301</v>
      </c>
      <c r="E2935" s="35" t="s">
        <v>10</v>
      </c>
      <c r="G2935" s="399" t="e">
        <f>VLOOKUP(N2935,'BANG THAM CHIEU'!C:E,3,0)</f>
        <v>#N/A</v>
      </c>
      <c r="J2935" s="10" t="e">
        <f>VLOOKUP(N2935,'BANG THAM CHIEU'!C:E,2,0)</f>
        <v>#N/A</v>
      </c>
      <c r="L2935" s="594">
        <f t="shared" si="48"/>
        <v>0</v>
      </c>
      <c r="N2935" s="31"/>
      <c r="Q2935" s="122"/>
      <c r="R2935" s="123"/>
      <c r="T2935" s="396"/>
      <c r="V2935"/>
    </row>
    <row r="2936" spans="1:22" ht="15.75" hidden="1" x14ac:dyDescent="0.25">
      <c r="A2936" s="31">
        <v>3848</v>
      </c>
      <c r="B2936" s="33" t="s">
        <v>300</v>
      </c>
      <c r="D2936" s="34" t="s">
        <v>301</v>
      </c>
      <c r="E2936" s="35" t="s">
        <v>10</v>
      </c>
      <c r="G2936" s="399" t="e">
        <f>VLOOKUP(N2936,'BANG THAM CHIEU'!C:E,3,0)</f>
        <v>#N/A</v>
      </c>
      <c r="J2936" s="10" t="e">
        <f>VLOOKUP(N2936,'BANG THAM CHIEU'!C:E,2,0)</f>
        <v>#N/A</v>
      </c>
      <c r="L2936" s="594">
        <f t="shared" si="48"/>
        <v>0</v>
      </c>
      <c r="N2936" s="157"/>
      <c r="Q2936" s="122"/>
      <c r="R2936" s="123"/>
      <c r="T2936" s="396"/>
      <c r="V2936"/>
    </row>
    <row r="2937" spans="1:22" ht="15.75" hidden="1" x14ac:dyDescent="0.25">
      <c r="A2937" s="31">
        <v>3848</v>
      </c>
      <c r="B2937" s="33" t="s">
        <v>300</v>
      </c>
      <c r="D2937" s="34" t="s">
        <v>301</v>
      </c>
      <c r="E2937" s="35" t="s">
        <v>10</v>
      </c>
      <c r="G2937" s="399" t="e">
        <f>VLOOKUP(N2937,'BANG THAM CHIEU'!C:E,3,0)</f>
        <v>#N/A</v>
      </c>
      <c r="J2937" s="10" t="e">
        <f>VLOOKUP(N2937,'BANG THAM CHIEU'!C:E,2,0)</f>
        <v>#N/A</v>
      </c>
      <c r="L2937" s="594">
        <f t="shared" si="48"/>
        <v>0</v>
      </c>
      <c r="N2937" s="157"/>
      <c r="Q2937" s="122"/>
      <c r="R2937" s="123"/>
      <c r="T2937" s="396"/>
      <c r="V2937"/>
    </row>
    <row r="2938" spans="1:22" hidden="1" x14ac:dyDescent="0.25">
      <c r="A2938" s="31">
        <v>3848</v>
      </c>
      <c r="B2938" s="33" t="s">
        <v>300</v>
      </c>
      <c r="D2938" s="34" t="s">
        <v>301</v>
      </c>
      <c r="E2938" s="35" t="s">
        <v>10</v>
      </c>
      <c r="G2938" s="399" t="e">
        <f>VLOOKUP(N2938,'BANG THAM CHIEU'!C:E,3,0)</f>
        <v>#N/A</v>
      </c>
      <c r="J2938" s="10" t="e">
        <f>VLOOKUP(N2938,'BANG THAM CHIEU'!C:E,2,0)</f>
        <v>#N/A</v>
      </c>
      <c r="L2938" s="594">
        <f t="shared" si="48"/>
        <v>0</v>
      </c>
      <c r="N2938" s="31"/>
      <c r="Q2938" s="122"/>
      <c r="R2938" s="123"/>
      <c r="T2938" s="396"/>
      <c r="V2938"/>
    </row>
    <row r="2939" spans="1:22" hidden="1" x14ac:dyDescent="0.25">
      <c r="A2939" s="31">
        <v>3848</v>
      </c>
      <c r="B2939" s="33" t="s">
        <v>300</v>
      </c>
      <c r="D2939" s="34" t="s">
        <v>301</v>
      </c>
      <c r="E2939" s="35" t="s">
        <v>10</v>
      </c>
      <c r="G2939" s="399" t="e">
        <f>VLOOKUP(N2939,'BANG THAM CHIEU'!C:E,3,0)</f>
        <v>#N/A</v>
      </c>
      <c r="J2939" s="10" t="e">
        <f>VLOOKUP(N2939,'BANG THAM CHIEU'!C:E,2,0)</f>
        <v>#N/A</v>
      </c>
      <c r="L2939" s="594">
        <f t="shared" si="48"/>
        <v>0</v>
      </c>
      <c r="N2939" s="31"/>
      <c r="Q2939" s="122"/>
      <c r="R2939" s="123"/>
      <c r="T2939" s="396"/>
      <c r="V2939"/>
    </row>
    <row r="2940" spans="1:22" hidden="1" x14ac:dyDescent="0.25">
      <c r="A2940" s="31">
        <v>3848</v>
      </c>
      <c r="B2940" s="33" t="s">
        <v>300</v>
      </c>
      <c r="D2940" s="34" t="s">
        <v>301</v>
      </c>
      <c r="E2940" s="35" t="s">
        <v>10</v>
      </c>
      <c r="G2940" s="399" t="e">
        <f>VLOOKUP(N2940,'BANG THAM CHIEU'!C:E,3,0)</f>
        <v>#N/A</v>
      </c>
      <c r="J2940" s="10" t="e">
        <f>VLOOKUP(N2940,'BANG THAM CHIEU'!C:E,2,0)</f>
        <v>#N/A</v>
      </c>
      <c r="L2940" s="594">
        <f t="shared" si="48"/>
        <v>0</v>
      </c>
      <c r="N2940" s="31"/>
      <c r="Q2940" s="122"/>
      <c r="R2940" s="123"/>
      <c r="T2940" s="396"/>
      <c r="V2940"/>
    </row>
    <row r="2941" spans="1:22" hidden="1" x14ac:dyDescent="0.25">
      <c r="A2941" s="31">
        <v>3848</v>
      </c>
      <c r="B2941" s="33" t="s">
        <v>300</v>
      </c>
      <c r="D2941" s="34" t="s">
        <v>301</v>
      </c>
      <c r="E2941" s="35" t="s">
        <v>10</v>
      </c>
      <c r="G2941" s="399" t="e">
        <f>VLOOKUP(N2941,'BANG THAM CHIEU'!C:E,3,0)</f>
        <v>#N/A</v>
      </c>
      <c r="J2941" s="10" t="e">
        <f>VLOOKUP(N2941,'BANG THAM CHIEU'!C:E,2,0)</f>
        <v>#N/A</v>
      </c>
      <c r="L2941" s="594">
        <f t="shared" si="48"/>
        <v>0</v>
      </c>
      <c r="N2941" s="31"/>
      <c r="Q2941" s="122"/>
      <c r="R2941" s="123"/>
      <c r="T2941" s="396"/>
      <c r="V2941"/>
    </row>
    <row r="2942" spans="1:22" ht="15.75" hidden="1" x14ac:dyDescent="0.25">
      <c r="A2942" s="31">
        <v>3848</v>
      </c>
      <c r="B2942" s="33" t="s">
        <v>300</v>
      </c>
      <c r="D2942" s="34" t="s">
        <v>301</v>
      </c>
      <c r="E2942" s="35" t="s">
        <v>10</v>
      </c>
      <c r="G2942" s="399" t="e">
        <f>VLOOKUP(N2942,'BANG THAM CHIEU'!C:E,3,0)</f>
        <v>#N/A</v>
      </c>
      <c r="J2942" s="10" t="e">
        <f>VLOOKUP(N2942,'BANG THAM CHIEU'!C:E,2,0)</f>
        <v>#N/A</v>
      </c>
      <c r="L2942" s="594">
        <f t="shared" si="48"/>
        <v>0</v>
      </c>
      <c r="N2942" s="157"/>
      <c r="Q2942" s="122"/>
      <c r="R2942" s="123"/>
      <c r="T2942" s="396"/>
      <c r="V2942"/>
    </row>
    <row r="2943" spans="1:22" hidden="1" x14ac:dyDescent="0.25">
      <c r="A2943" s="31">
        <v>3848</v>
      </c>
      <c r="B2943" s="33" t="s">
        <v>300</v>
      </c>
      <c r="D2943" s="34" t="s">
        <v>301</v>
      </c>
      <c r="E2943" s="35" t="s">
        <v>10</v>
      </c>
      <c r="G2943" s="372" t="e">
        <f>VLOOKUP(N2943,'BANG THAM CHIEU'!C:E,3,0)</f>
        <v>#N/A</v>
      </c>
      <c r="J2943" s="10" t="e">
        <f>VLOOKUP(N2943,'BANG THAM CHIEU'!C:E,2,0)</f>
        <v>#N/A</v>
      </c>
      <c r="L2943" s="594">
        <f t="shared" si="48"/>
        <v>0</v>
      </c>
      <c r="N2943" s="33"/>
      <c r="Q2943" s="122"/>
      <c r="R2943" s="123"/>
      <c r="T2943" s="396"/>
      <c r="V2943"/>
    </row>
    <row r="2944" spans="1:22" hidden="1" x14ac:dyDescent="0.25">
      <c r="A2944" s="31">
        <v>3848</v>
      </c>
      <c r="B2944" s="33" t="s">
        <v>300</v>
      </c>
      <c r="D2944" s="34" t="s">
        <v>301</v>
      </c>
      <c r="E2944" s="35" t="s">
        <v>10</v>
      </c>
      <c r="G2944" s="372" t="e">
        <f>VLOOKUP(N2944,'BANG THAM CHIEU'!C:E,3,0)</f>
        <v>#N/A</v>
      </c>
      <c r="J2944" s="10" t="e">
        <f>VLOOKUP(N2944,'BANG THAM CHIEU'!C:E,2,0)</f>
        <v>#N/A</v>
      </c>
      <c r="L2944" s="594">
        <f t="shared" si="48"/>
        <v>0</v>
      </c>
      <c r="N2944" s="33"/>
      <c r="Q2944" s="122"/>
      <c r="R2944" s="123"/>
      <c r="T2944" s="396"/>
      <c r="V2944"/>
    </row>
    <row r="2945" spans="1:22" ht="15.75" hidden="1" x14ac:dyDescent="0.25">
      <c r="A2945" s="31">
        <v>3848</v>
      </c>
      <c r="B2945" s="33" t="s">
        <v>300</v>
      </c>
      <c r="D2945" s="34" t="s">
        <v>301</v>
      </c>
      <c r="E2945" s="35" t="s">
        <v>10</v>
      </c>
      <c r="G2945" s="399" t="e">
        <f>VLOOKUP(N2945,'BANG THAM CHIEU'!C:E,3,0)</f>
        <v>#N/A</v>
      </c>
      <c r="J2945" s="10" t="e">
        <f>VLOOKUP(N2945,'BANG THAM CHIEU'!C:E,2,0)</f>
        <v>#N/A</v>
      </c>
      <c r="L2945" s="594">
        <f t="shared" si="48"/>
        <v>0</v>
      </c>
      <c r="N2945" s="157"/>
      <c r="Q2945" s="122"/>
      <c r="R2945" s="123"/>
      <c r="T2945" s="396"/>
      <c r="V2945"/>
    </row>
    <row r="2946" spans="1:22" ht="15.75" hidden="1" x14ac:dyDescent="0.25">
      <c r="A2946" s="31">
        <v>3848</v>
      </c>
      <c r="B2946" s="33" t="s">
        <v>300</v>
      </c>
      <c r="D2946" s="34" t="s">
        <v>301</v>
      </c>
      <c r="E2946" s="35" t="s">
        <v>10</v>
      </c>
      <c r="G2946" s="399" t="e">
        <f>VLOOKUP(N2946,'BANG THAM CHIEU'!C:E,3,0)</f>
        <v>#N/A</v>
      </c>
      <c r="J2946" s="10" t="e">
        <f>VLOOKUP(N2946,'BANG THAM CHIEU'!C:E,2,0)</f>
        <v>#N/A</v>
      </c>
      <c r="L2946" s="594">
        <f t="shared" si="48"/>
        <v>0</v>
      </c>
      <c r="N2946" s="157"/>
      <c r="Q2946" s="122"/>
      <c r="R2946" s="123"/>
      <c r="T2946" s="396"/>
      <c r="V2946"/>
    </row>
    <row r="2947" spans="1:22" ht="15.75" hidden="1" x14ac:dyDescent="0.25">
      <c r="A2947" s="31">
        <v>3848</v>
      </c>
      <c r="B2947" s="33" t="s">
        <v>300</v>
      </c>
      <c r="D2947" s="34" t="s">
        <v>301</v>
      </c>
      <c r="E2947" s="35" t="s">
        <v>10</v>
      </c>
      <c r="G2947" s="399" t="e">
        <f>VLOOKUP(N2947,'BANG THAM CHIEU'!C:E,3,0)</f>
        <v>#N/A</v>
      </c>
      <c r="J2947" s="10" t="e">
        <f>VLOOKUP(N2947,'BANG THAM CHIEU'!C:E,2,0)</f>
        <v>#N/A</v>
      </c>
      <c r="L2947" s="594">
        <f t="shared" si="48"/>
        <v>0</v>
      </c>
      <c r="N2947" s="157"/>
      <c r="Q2947" s="122"/>
      <c r="R2947" s="123"/>
      <c r="T2947" s="396"/>
      <c r="V2947"/>
    </row>
    <row r="2948" spans="1:22" ht="15.75" hidden="1" x14ac:dyDescent="0.25">
      <c r="A2948" s="31">
        <v>3848</v>
      </c>
      <c r="B2948" s="33" t="s">
        <v>300</v>
      </c>
      <c r="D2948" s="34" t="s">
        <v>301</v>
      </c>
      <c r="E2948" s="35" t="s">
        <v>10</v>
      </c>
      <c r="G2948" s="399" t="e">
        <f>VLOOKUP(N2948,'BANG THAM CHIEU'!C:E,3,0)</f>
        <v>#N/A</v>
      </c>
      <c r="J2948" s="10" t="e">
        <f>VLOOKUP(N2948,'BANG THAM CHIEU'!C:E,2,0)</f>
        <v>#N/A</v>
      </c>
      <c r="L2948" s="594">
        <f t="shared" si="48"/>
        <v>0</v>
      </c>
      <c r="N2948" s="157"/>
      <c r="Q2948" s="122"/>
      <c r="R2948" s="123"/>
      <c r="T2948" s="396"/>
      <c r="V2948"/>
    </row>
    <row r="2949" spans="1:22" hidden="1" x14ac:dyDescent="0.25">
      <c r="A2949" s="31">
        <v>3848</v>
      </c>
      <c r="B2949" s="33" t="s">
        <v>300</v>
      </c>
      <c r="D2949" s="34" t="s">
        <v>301</v>
      </c>
      <c r="E2949" s="35" t="s">
        <v>10</v>
      </c>
      <c r="G2949" s="372" t="e">
        <f>VLOOKUP(N2949,'BANG THAM CHIEU'!C:E,3,0)</f>
        <v>#N/A</v>
      </c>
      <c r="J2949" s="10" t="e">
        <f>VLOOKUP(N2949,'BANG THAM CHIEU'!C:E,2,0)</f>
        <v>#N/A</v>
      </c>
      <c r="L2949" s="594">
        <f t="shared" si="48"/>
        <v>0</v>
      </c>
      <c r="N2949" s="31"/>
      <c r="Q2949" s="122"/>
      <c r="R2949" s="123"/>
      <c r="T2949" s="396"/>
      <c r="V2949"/>
    </row>
    <row r="2950" spans="1:22" ht="15.75" hidden="1" x14ac:dyDescent="0.25">
      <c r="A2950" s="31">
        <v>3848</v>
      </c>
      <c r="B2950" s="33" t="s">
        <v>300</v>
      </c>
      <c r="D2950" s="34" t="s">
        <v>301</v>
      </c>
      <c r="E2950" s="35" t="s">
        <v>10</v>
      </c>
      <c r="G2950" s="399" t="e">
        <f>VLOOKUP(N2950,'BANG THAM CHIEU'!C:E,3,0)</f>
        <v>#N/A</v>
      </c>
      <c r="J2950" s="10" t="e">
        <f>VLOOKUP(N2950,'BANG THAM CHIEU'!C:E,2,0)</f>
        <v>#N/A</v>
      </c>
      <c r="L2950" s="594">
        <f t="shared" si="48"/>
        <v>0</v>
      </c>
      <c r="N2950" s="157"/>
      <c r="Q2950" s="122"/>
      <c r="R2950" s="123"/>
      <c r="T2950" s="396"/>
      <c r="V2950"/>
    </row>
    <row r="2951" spans="1:22" hidden="1" x14ac:dyDescent="0.25">
      <c r="A2951" s="31">
        <v>3848</v>
      </c>
      <c r="B2951" s="33" t="s">
        <v>300</v>
      </c>
      <c r="D2951" s="34" t="s">
        <v>301</v>
      </c>
      <c r="E2951" s="35" t="s">
        <v>10</v>
      </c>
      <c r="G2951" s="372" t="e">
        <f>VLOOKUP(N2951,'BANG THAM CHIEU'!C:E,3,0)</f>
        <v>#N/A</v>
      </c>
      <c r="J2951" s="10" t="e">
        <f>VLOOKUP(N2951,'BANG THAM CHIEU'!C:E,2,0)</f>
        <v>#N/A</v>
      </c>
      <c r="L2951" s="594">
        <f t="shared" si="48"/>
        <v>0</v>
      </c>
      <c r="N2951" s="31"/>
      <c r="Q2951" s="122"/>
      <c r="R2951" s="123"/>
      <c r="T2951" s="396"/>
      <c r="V2951"/>
    </row>
    <row r="2952" spans="1:22" hidden="1" x14ac:dyDescent="0.25">
      <c r="A2952" s="31">
        <v>3848</v>
      </c>
      <c r="B2952" s="33" t="s">
        <v>300</v>
      </c>
      <c r="D2952" s="34" t="s">
        <v>301</v>
      </c>
      <c r="E2952" s="35" t="s">
        <v>10</v>
      </c>
      <c r="G2952" s="372" t="e">
        <f>VLOOKUP(N2952,'BANG THAM CHIEU'!C:E,3,0)</f>
        <v>#N/A</v>
      </c>
      <c r="J2952" s="10" t="e">
        <f>VLOOKUP(N2952,'BANG THAM CHIEU'!C:E,2,0)</f>
        <v>#N/A</v>
      </c>
      <c r="L2952" s="594">
        <f t="shared" si="48"/>
        <v>0</v>
      </c>
      <c r="N2952" s="31"/>
      <c r="Q2952" s="122"/>
      <c r="R2952" s="123"/>
      <c r="T2952" s="396"/>
      <c r="V2952"/>
    </row>
    <row r="2953" spans="1:22" hidden="1" x14ac:dyDescent="0.25">
      <c r="A2953" s="31">
        <v>3848</v>
      </c>
      <c r="B2953" s="33" t="s">
        <v>300</v>
      </c>
      <c r="D2953" s="34" t="s">
        <v>301</v>
      </c>
      <c r="E2953" s="35" t="s">
        <v>10</v>
      </c>
      <c r="G2953" s="372" t="e">
        <f>VLOOKUP(N2953,'BANG THAM CHIEU'!C:E,3,0)</f>
        <v>#N/A</v>
      </c>
      <c r="J2953" s="10" t="e">
        <f>VLOOKUP(N2953,'BANG THAM CHIEU'!C:E,2,0)</f>
        <v>#N/A</v>
      </c>
      <c r="L2953" s="594">
        <f t="shared" si="48"/>
        <v>0</v>
      </c>
      <c r="N2953" s="31"/>
      <c r="Q2953" s="122"/>
      <c r="R2953" s="123"/>
      <c r="T2953" s="396"/>
      <c r="V2953"/>
    </row>
    <row r="2954" spans="1:22" hidden="1" x14ac:dyDescent="0.25">
      <c r="A2954" s="31">
        <v>3848</v>
      </c>
      <c r="B2954" s="33" t="s">
        <v>300</v>
      </c>
      <c r="D2954" s="34" t="s">
        <v>301</v>
      </c>
      <c r="E2954" s="35" t="s">
        <v>10</v>
      </c>
      <c r="G2954" s="372" t="e">
        <f>VLOOKUP(N2954,'BANG THAM CHIEU'!C:E,3,0)</f>
        <v>#N/A</v>
      </c>
      <c r="J2954" s="10" t="e">
        <f>VLOOKUP(N2954,'BANG THAM CHIEU'!C:E,2,0)</f>
        <v>#N/A</v>
      </c>
      <c r="L2954" s="594">
        <f t="shared" si="48"/>
        <v>0</v>
      </c>
      <c r="N2954" s="31"/>
      <c r="Q2954" s="122"/>
      <c r="R2954" s="123"/>
      <c r="T2954" s="396"/>
      <c r="V2954"/>
    </row>
    <row r="2955" spans="1:22" hidden="1" x14ac:dyDescent="0.25">
      <c r="A2955" s="31">
        <v>3848</v>
      </c>
      <c r="B2955" s="33" t="s">
        <v>300</v>
      </c>
      <c r="D2955" s="34" t="s">
        <v>301</v>
      </c>
      <c r="E2955" s="35" t="s">
        <v>10</v>
      </c>
      <c r="G2955" s="399" t="e">
        <f>VLOOKUP(N2955,'BANG THAM CHIEU'!C:E,3,0)</f>
        <v>#N/A</v>
      </c>
      <c r="J2955" s="10" t="e">
        <f>VLOOKUP(N2955,'BANG THAM CHIEU'!C:E,2,0)</f>
        <v>#N/A</v>
      </c>
      <c r="L2955" s="594">
        <f t="shared" si="48"/>
        <v>0</v>
      </c>
      <c r="N2955" s="11"/>
      <c r="Q2955" s="122"/>
      <c r="R2955" s="123"/>
      <c r="T2955" s="396"/>
      <c r="V2955"/>
    </row>
    <row r="2956" spans="1:22" ht="15.75" hidden="1" x14ac:dyDescent="0.25">
      <c r="A2956" s="31">
        <v>3848</v>
      </c>
      <c r="B2956" s="33" t="s">
        <v>300</v>
      </c>
      <c r="D2956" s="34" t="s">
        <v>301</v>
      </c>
      <c r="E2956" s="35" t="s">
        <v>10</v>
      </c>
      <c r="G2956" s="399" t="e">
        <f>VLOOKUP(N2956,'BANG THAM CHIEU'!C:E,3,0)</f>
        <v>#N/A</v>
      </c>
      <c r="J2956" s="10" t="e">
        <f>VLOOKUP(N2956,'BANG THAM CHIEU'!C:E,2,0)</f>
        <v>#N/A</v>
      </c>
      <c r="L2956" s="594">
        <f t="shared" si="48"/>
        <v>0</v>
      </c>
      <c r="N2956" s="157"/>
      <c r="Q2956" s="122"/>
      <c r="R2956" s="123"/>
      <c r="T2956" s="396"/>
      <c r="V2956"/>
    </row>
    <row r="2957" spans="1:22" hidden="1" x14ac:dyDescent="0.25">
      <c r="A2957" s="31">
        <v>3848</v>
      </c>
      <c r="B2957" s="33" t="s">
        <v>300</v>
      </c>
      <c r="D2957" s="34" t="s">
        <v>301</v>
      </c>
      <c r="E2957" s="35" t="s">
        <v>10</v>
      </c>
      <c r="G2957" s="399" t="e">
        <f>VLOOKUP(N2957,'BANG THAM CHIEU'!C:E,3,0)</f>
        <v>#N/A</v>
      </c>
      <c r="J2957" s="10" t="e">
        <f>VLOOKUP(N2957,'BANG THAM CHIEU'!C:E,2,0)</f>
        <v>#N/A</v>
      </c>
      <c r="L2957" s="594">
        <f t="shared" si="48"/>
        <v>0</v>
      </c>
      <c r="N2957" s="31"/>
      <c r="Q2957" s="122"/>
      <c r="R2957" s="123"/>
      <c r="T2957" s="396"/>
      <c r="V2957"/>
    </row>
    <row r="2958" spans="1:22" ht="15.75" hidden="1" x14ac:dyDescent="0.25">
      <c r="A2958" s="31">
        <v>3848</v>
      </c>
      <c r="B2958" s="33" t="s">
        <v>300</v>
      </c>
      <c r="D2958" s="34" t="s">
        <v>301</v>
      </c>
      <c r="E2958" s="35" t="s">
        <v>10</v>
      </c>
      <c r="G2958" s="399" t="e">
        <f>VLOOKUP(N2958,'BANG THAM CHIEU'!C:E,3,0)</f>
        <v>#N/A</v>
      </c>
      <c r="J2958" s="10" t="e">
        <f>VLOOKUP(N2958,'BANG THAM CHIEU'!C:E,2,0)</f>
        <v>#N/A</v>
      </c>
      <c r="L2958" s="594">
        <f t="shared" si="48"/>
        <v>0</v>
      </c>
      <c r="N2958" s="157"/>
      <c r="Q2958" s="122"/>
      <c r="R2958" s="123"/>
      <c r="T2958" s="396"/>
      <c r="V2958"/>
    </row>
    <row r="2959" spans="1:22" ht="15.75" hidden="1" x14ac:dyDescent="0.25">
      <c r="A2959" s="31">
        <v>3848</v>
      </c>
      <c r="B2959" s="33" t="s">
        <v>300</v>
      </c>
      <c r="D2959" s="34" t="s">
        <v>301</v>
      </c>
      <c r="E2959" s="35" t="s">
        <v>10</v>
      </c>
      <c r="G2959" s="399" t="e">
        <f>VLOOKUP(N2959,'BANG THAM CHIEU'!C:E,3,0)</f>
        <v>#N/A</v>
      </c>
      <c r="J2959" s="10" t="e">
        <f>VLOOKUP(N2959,'BANG THAM CHIEU'!C:E,2,0)</f>
        <v>#N/A</v>
      </c>
      <c r="L2959" s="594">
        <f t="shared" si="48"/>
        <v>0</v>
      </c>
      <c r="N2959" s="157"/>
      <c r="Q2959" s="122"/>
      <c r="R2959" s="123"/>
      <c r="T2959" s="396"/>
      <c r="V2959"/>
    </row>
    <row r="2960" spans="1:22" hidden="1" x14ac:dyDescent="0.25">
      <c r="A2960" s="31">
        <v>3848</v>
      </c>
      <c r="B2960" s="33" t="s">
        <v>300</v>
      </c>
      <c r="D2960" s="34" t="s">
        <v>301</v>
      </c>
      <c r="E2960" s="35" t="s">
        <v>10</v>
      </c>
      <c r="G2960" s="399" t="e">
        <f>VLOOKUP(N2960,'BANG THAM CHIEU'!C:E,3,0)</f>
        <v>#N/A</v>
      </c>
      <c r="J2960" s="10" t="e">
        <f>VLOOKUP(N2960,'BANG THAM CHIEU'!C:E,2,0)</f>
        <v>#N/A</v>
      </c>
      <c r="L2960" s="594">
        <f t="shared" si="48"/>
        <v>0</v>
      </c>
      <c r="N2960" s="33"/>
      <c r="Q2960" s="122"/>
      <c r="R2960" s="123"/>
      <c r="T2960" s="396"/>
      <c r="V2960"/>
    </row>
    <row r="2961" spans="1:22" ht="15.75" hidden="1" x14ac:dyDescent="0.25">
      <c r="A2961" s="31">
        <v>3848</v>
      </c>
      <c r="B2961" s="33" t="s">
        <v>300</v>
      </c>
      <c r="D2961" s="34" t="s">
        <v>301</v>
      </c>
      <c r="E2961" s="35" t="s">
        <v>10</v>
      </c>
      <c r="G2961" s="399" t="e">
        <f>VLOOKUP(N2961,'BANG THAM CHIEU'!C:E,3,0)</f>
        <v>#N/A</v>
      </c>
      <c r="J2961" s="10" t="e">
        <f>VLOOKUP(N2961,'BANG THAM CHIEU'!C:E,2,0)</f>
        <v>#N/A</v>
      </c>
      <c r="L2961" s="594">
        <f t="shared" si="48"/>
        <v>0</v>
      </c>
      <c r="N2961" s="157"/>
      <c r="Q2961" s="122"/>
      <c r="R2961" s="123"/>
      <c r="T2961" s="396"/>
      <c r="V2961"/>
    </row>
    <row r="2962" spans="1:22" hidden="1" x14ac:dyDescent="0.25">
      <c r="A2962" s="31">
        <v>3848</v>
      </c>
      <c r="B2962" s="33" t="s">
        <v>300</v>
      </c>
      <c r="D2962" s="34" t="s">
        <v>301</v>
      </c>
      <c r="E2962" s="35" t="s">
        <v>10</v>
      </c>
      <c r="G2962" s="399" t="e">
        <f>VLOOKUP(N2962,'BANG THAM CHIEU'!C:E,3,0)</f>
        <v>#N/A</v>
      </c>
      <c r="J2962" s="10" t="e">
        <f>VLOOKUP(N2962,'BANG THAM CHIEU'!C:E,2,0)</f>
        <v>#N/A</v>
      </c>
      <c r="L2962" s="594">
        <f t="shared" si="48"/>
        <v>0</v>
      </c>
      <c r="N2962" s="11"/>
      <c r="Q2962" s="122"/>
      <c r="R2962" s="123"/>
      <c r="T2962" s="396"/>
      <c r="V2962"/>
    </row>
    <row r="2963" spans="1:22" hidden="1" x14ac:dyDescent="0.25">
      <c r="A2963" s="31">
        <v>3848</v>
      </c>
      <c r="B2963" s="33" t="s">
        <v>300</v>
      </c>
      <c r="D2963" s="34" t="s">
        <v>301</v>
      </c>
      <c r="E2963" s="35" t="s">
        <v>10</v>
      </c>
      <c r="G2963" s="399" t="e">
        <f>VLOOKUP(N2963,'BANG THAM CHIEU'!C:E,3,0)</f>
        <v>#N/A</v>
      </c>
      <c r="J2963" s="10" t="e">
        <f>VLOOKUP(N2963,'BANG THAM CHIEU'!C:E,2,0)</f>
        <v>#N/A</v>
      </c>
      <c r="L2963" s="594">
        <f t="shared" si="48"/>
        <v>0</v>
      </c>
      <c r="N2963" s="31"/>
      <c r="Q2963" s="122"/>
      <c r="R2963" s="123"/>
      <c r="T2963" s="396"/>
      <c r="V2963"/>
    </row>
    <row r="2964" spans="1:22" ht="15.75" hidden="1" x14ac:dyDescent="0.25">
      <c r="A2964" s="31">
        <v>3848</v>
      </c>
      <c r="B2964" s="33" t="s">
        <v>300</v>
      </c>
      <c r="D2964" s="34" t="s">
        <v>301</v>
      </c>
      <c r="E2964" s="35" t="s">
        <v>10</v>
      </c>
      <c r="G2964" s="399" t="e">
        <f>VLOOKUP(N2964,'BANG THAM CHIEU'!C:E,3,0)</f>
        <v>#N/A</v>
      </c>
      <c r="J2964" s="10" t="e">
        <f>VLOOKUP(N2964,'BANG THAM CHIEU'!C:E,2,0)</f>
        <v>#N/A</v>
      </c>
      <c r="L2964" s="594">
        <f t="shared" si="48"/>
        <v>0</v>
      </c>
      <c r="N2964" s="157"/>
      <c r="Q2964" s="122"/>
      <c r="R2964" s="123"/>
      <c r="T2964" s="396"/>
      <c r="V2964"/>
    </row>
    <row r="2965" spans="1:22" hidden="1" x14ac:dyDescent="0.25">
      <c r="A2965" s="31">
        <v>3848</v>
      </c>
      <c r="B2965" s="33" t="s">
        <v>300</v>
      </c>
      <c r="D2965" s="34" t="s">
        <v>301</v>
      </c>
      <c r="E2965" s="35" t="s">
        <v>10</v>
      </c>
      <c r="G2965" s="399" t="e">
        <f>VLOOKUP(N2965,'BANG THAM CHIEU'!C:E,3,0)</f>
        <v>#N/A</v>
      </c>
      <c r="J2965" s="10" t="e">
        <f>VLOOKUP(N2965,'BANG THAM CHIEU'!C:E,2,0)</f>
        <v>#N/A</v>
      </c>
      <c r="L2965" s="594">
        <f t="shared" si="48"/>
        <v>0</v>
      </c>
      <c r="N2965" s="31"/>
      <c r="Q2965" s="122"/>
      <c r="R2965" s="123"/>
      <c r="T2965" s="396"/>
      <c r="V2965"/>
    </row>
    <row r="2966" spans="1:22" hidden="1" x14ac:dyDescent="0.25">
      <c r="A2966" s="31">
        <v>3848</v>
      </c>
      <c r="B2966" s="33" t="s">
        <v>300</v>
      </c>
      <c r="D2966" s="34" t="s">
        <v>301</v>
      </c>
      <c r="E2966" s="35" t="s">
        <v>10</v>
      </c>
      <c r="G2966" s="399" t="e">
        <f>VLOOKUP(N2966,'BANG THAM CHIEU'!C:E,3,0)</f>
        <v>#N/A</v>
      </c>
      <c r="J2966" s="10" t="e">
        <f>VLOOKUP(N2966,'BANG THAM CHIEU'!C:E,2,0)</f>
        <v>#N/A</v>
      </c>
      <c r="L2966" s="594">
        <f t="shared" si="48"/>
        <v>0</v>
      </c>
      <c r="N2966" s="31"/>
      <c r="Q2966" s="122"/>
      <c r="R2966" s="123"/>
      <c r="T2966" s="396"/>
      <c r="V2966"/>
    </row>
    <row r="2967" spans="1:22" hidden="1" x14ac:dyDescent="0.25">
      <c r="A2967" s="31">
        <v>3848</v>
      </c>
      <c r="B2967" s="33" t="s">
        <v>300</v>
      </c>
      <c r="D2967" s="34" t="s">
        <v>301</v>
      </c>
      <c r="E2967" s="35" t="s">
        <v>10</v>
      </c>
      <c r="G2967" s="399" t="e">
        <f>VLOOKUP(N2967,'BANG THAM CHIEU'!C:E,3,0)</f>
        <v>#N/A</v>
      </c>
      <c r="J2967" s="10" t="e">
        <f>VLOOKUP(N2967,'BANG THAM CHIEU'!C:E,2,0)</f>
        <v>#N/A</v>
      </c>
      <c r="L2967" s="594">
        <f t="shared" si="48"/>
        <v>0</v>
      </c>
      <c r="N2967" s="31"/>
      <c r="Q2967" s="122"/>
      <c r="R2967" s="123"/>
      <c r="T2967" s="396"/>
      <c r="V2967"/>
    </row>
    <row r="2968" spans="1:22" hidden="1" x14ac:dyDescent="0.25">
      <c r="A2968" s="31">
        <v>3848</v>
      </c>
      <c r="B2968" s="33" t="s">
        <v>300</v>
      </c>
      <c r="D2968" s="34" t="s">
        <v>301</v>
      </c>
      <c r="E2968" s="35" t="s">
        <v>10</v>
      </c>
      <c r="G2968" s="399" t="e">
        <f>VLOOKUP(N2968,'BANG THAM CHIEU'!C:E,3,0)</f>
        <v>#N/A</v>
      </c>
      <c r="J2968" s="10" t="e">
        <f>VLOOKUP(N2968,'BANG THAM CHIEU'!C:E,2,0)</f>
        <v>#N/A</v>
      </c>
      <c r="L2968" s="594">
        <f t="shared" si="48"/>
        <v>0</v>
      </c>
      <c r="N2968" s="31"/>
      <c r="Q2968" s="122"/>
      <c r="R2968" s="123"/>
      <c r="T2968" s="396"/>
      <c r="V2968"/>
    </row>
    <row r="2969" spans="1:22" hidden="1" x14ac:dyDescent="0.25">
      <c r="A2969" s="31">
        <v>3848</v>
      </c>
      <c r="B2969" s="33" t="s">
        <v>300</v>
      </c>
      <c r="D2969" s="34" t="s">
        <v>301</v>
      </c>
      <c r="E2969" s="35" t="s">
        <v>10</v>
      </c>
      <c r="G2969" s="399" t="e">
        <f>VLOOKUP(N2969,'BANG THAM CHIEU'!C:E,3,0)</f>
        <v>#N/A</v>
      </c>
      <c r="J2969" s="10" t="e">
        <f>VLOOKUP(N2969,'BANG THAM CHIEU'!C:E,2,0)</f>
        <v>#N/A</v>
      </c>
      <c r="L2969" s="594">
        <f t="shared" si="48"/>
        <v>0</v>
      </c>
      <c r="N2969" s="31"/>
      <c r="Q2969" s="122"/>
      <c r="R2969" s="123"/>
      <c r="T2969" s="396"/>
      <c r="V2969"/>
    </row>
    <row r="2970" spans="1:22" hidden="1" x14ac:dyDescent="0.25">
      <c r="A2970" s="31">
        <v>3848</v>
      </c>
      <c r="B2970" s="33" t="s">
        <v>300</v>
      </c>
      <c r="D2970" s="34" t="s">
        <v>301</v>
      </c>
      <c r="E2970" s="35" t="s">
        <v>10</v>
      </c>
      <c r="G2970" s="372" t="e">
        <f>VLOOKUP(N2970,'BANG THAM CHIEU'!C:E,3,0)</f>
        <v>#N/A</v>
      </c>
      <c r="J2970" s="10" t="e">
        <f>VLOOKUP(N2970,'BANG THAM CHIEU'!C:E,2,0)</f>
        <v>#N/A</v>
      </c>
      <c r="L2970" s="594">
        <f t="shared" si="48"/>
        <v>0</v>
      </c>
      <c r="N2970" s="33"/>
      <c r="Q2970" s="122"/>
      <c r="R2970" s="123"/>
      <c r="T2970" s="396"/>
      <c r="V2970"/>
    </row>
    <row r="2971" spans="1:22" ht="15.75" hidden="1" x14ac:dyDescent="0.25">
      <c r="A2971" s="31">
        <v>3848</v>
      </c>
      <c r="B2971" s="33" t="s">
        <v>300</v>
      </c>
      <c r="D2971" s="34" t="s">
        <v>301</v>
      </c>
      <c r="E2971" s="35" t="s">
        <v>10</v>
      </c>
      <c r="G2971" s="372" t="e">
        <f>VLOOKUP(N2971,'BANG THAM CHIEU'!C:E,3,0)</f>
        <v>#N/A</v>
      </c>
      <c r="J2971" s="10" t="e">
        <f>VLOOKUP(N2971,'BANG THAM CHIEU'!C:E,2,0)</f>
        <v>#N/A</v>
      </c>
      <c r="L2971" s="594">
        <f t="shared" si="48"/>
        <v>0</v>
      </c>
      <c r="N2971" s="157"/>
      <c r="Q2971" s="122"/>
      <c r="R2971" s="123"/>
      <c r="T2971" s="396"/>
      <c r="V2971"/>
    </row>
    <row r="2972" spans="1:22" hidden="1" x14ac:dyDescent="0.25">
      <c r="A2972" s="31">
        <v>3848</v>
      </c>
      <c r="B2972" s="33" t="s">
        <v>300</v>
      </c>
      <c r="D2972" s="34" t="s">
        <v>301</v>
      </c>
      <c r="E2972" s="35" t="s">
        <v>10</v>
      </c>
      <c r="G2972" s="372" t="e">
        <f>VLOOKUP(N2972,'BANG THAM CHIEU'!C:E,3,0)</f>
        <v>#N/A</v>
      </c>
      <c r="J2972" s="10" t="e">
        <f>VLOOKUP(N2972,'BANG THAM CHIEU'!C:E,2,0)</f>
        <v>#N/A</v>
      </c>
      <c r="L2972" s="594">
        <f t="shared" si="48"/>
        <v>0</v>
      </c>
      <c r="N2972" s="33"/>
      <c r="Q2972" s="122"/>
      <c r="R2972" s="123"/>
      <c r="T2972" s="396"/>
      <c r="V2972"/>
    </row>
    <row r="2973" spans="1:22" hidden="1" x14ac:dyDescent="0.25">
      <c r="A2973" s="31">
        <v>3848</v>
      </c>
      <c r="B2973" s="33" t="s">
        <v>300</v>
      </c>
      <c r="D2973" s="34" t="s">
        <v>301</v>
      </c>
      <c r="E2973" s="35" t="s">
        <v>10</v>
      </c>
      <c r="G2973" s="372" t="e">
        <f>VLOOKUP(N2973,'BANG THAM CHIEU'!C:E,3,0)</f>
        <v>#N/A</v>
      </c>
      <c r="J2973" s="10" t="e">
        <f>VLOOKUP(N2973,'BANG THAM CHIEU'!C:E,2,0)</f>
        <v>#N/A</v>
      </c>
      <c r="L2973" s="594">
        <f t="shared" si="48"/>
        <v>0</v>
      </c>
      <c r="N2973" s="187"/>
      <c r="Q2973" s="122"/>
      <c r="R2973" s="123"/>
      <c r="T2973" s="396"/>
      <c r="V2973"/>
    </row>
    <row r="2974" spans="1:22" hidden="1" x14ac:dyDescent="0.25">
      <c r="A2974" s="31">
        <v>3848</v>
      </c>
      <c r="B2974" s="33" t="s">
        <v>300</v>
      </c>
      <c r="D2974" s="34" t="s">
        <v>301</v>
      </c>
      <c r="E2974" s="35" t="s">
        <v>10</v>
      </c>
      <c r="G2974" s="372" t="e">
        <f>VLOOKUP(N2974,'BANG THAM CHIEU'!C:E,3,0)</f>
        <v>#N/A</v>
      </c>
      <c r="J2974" s="10" t="e">
        <f>VLOOKUP(N2974,'BANG THAM CHIEU'!C:E,2,0)</f>
        <v>#N/A</v>
      </c>
      <c r="L2974" s="594">
        <f t="shared" si="48"/>
        <v>0</v>
      </c>
      <c r="N2974" s="11"/>
      <c r="Q2974" s="122"/>
      <c r="R2974" s="123"/>
      <c r="T2974" s="396"/>
      <c r="V2974"/>
    </row>
    <row r="2975" spans="1:22" hidden="1" x14ac:dyDescent="0.25">
      <c r="A2975" s="31">
        <v>3848</v>
      </c>
      <c r="B2975" s="33" t="s">
        <v>300</v>
      </c>
      <c r="D2975" s="34" t="s">
        <v>301</v>
      </c>
      <c r="E2975" s="35" t="s">
        <v>10</v>
      </c>
      <c r="G2975" s="372" t="e">
        <f>VLOOKUP(N2975,'BANG THAM CHIEU'!C:E,3,0)</f>
        <v>#N/A</v>
      </c>
      <c r="J2975" s="10" t="e">
        <f>VLOOKUP(N2975,'BANG THAM CHIEU'!C:E,2,0)</f>
        <v>#N/A</v>
      </c>
      <c r="L2975" s="594">
        <f t="shared" si="48"/>
        <v>0</v>
      </c>
      <c r="N2975" s="11"/>
      <c r="Q2975" s="122"/>
      <c r="R2975" s="123"/>
      <c r="T2975" s="396"/>
      <c r="V2975"/>
    </row>
    <row r="2976" spans="1:22" hidden="1" x14ac:dyDescent="0.25">
      <c r="A2976" s="31">
        <v>3848</v>
      </c>
      <c r="B2976" s="33" t="s">
        <v>300</v>
      </c>
      <c r="D2976" s="34" t="s">
        <v>301</v>
      </c>
      <c r="E2976" s="35" t="s">
        <v>10</v>
      </c>
      <c r="G2976" s="372" t="e">
        <f>VLOOKUP(N2976,'BANG THAM CHIEU'!C:E,3,0)</f>
        <v>#N/A</v>
      </c>
      <c r="J2976" s="10" t="e">
        <f>VLOOKUP(N2976,'BANG THAM CHIEU'!C:E,2,0)</f>
        <v>#N/A</v>
      </c>
      <c r="L2976" s="594">
        <f t="shared" si="48"/>
        <v>0</v>
      </c>
      <c r="N2976" s="187"/>
      <c r="Q2976" s="122"/>
      <c r="R2976" s="123"/>
      <c r="T2976" s="396"/>
      <c r="V2976"/>
    </row>
    <row r="2977" spans="1:22" ht="15.75" hidden="1" x14ac:dyDescent="0.25">
      <c r="A2977" s="31">
        <v>3848</v>
      </c>
      <c r="B2977" s="33" t="s">
        <v>300</v>
      </c>
      <c r="D2977" s="34" t="s">
        <v>301</v>
      </c>
      <c r="E2977" s="35" t="s">
        <v>10</v>
      </c>
      <c r="G2977" s="372" t="e">
        <f>VLOOKUP(N2977,'BANG THAM CHIEU'!C:E,3,0)</f>
        <v>#N/A</v>
      </c>
      <c r="J2977" s="10" t="e">
        <f>VLOOKUP(N2977,'BANG THAM CHIEU'!C:E,2,0)</f>
        <v>#N/A</v>
      </c>
      <c r="L2977" s="594">
        <f t="shared" si="48"/>
        <v>0</v>
      </c>
      <c r="N2977" s="157"/>
      <c r="Q2977" s="122"/>
      <c r="R2977" s="123"/>
      <c r="T2977" s="396"/>
      <c r="V2977"/>
    </row>
    <row r="2978" spans="1:22" hidden="1" x14ac:dyDescent="0.25">
      <c r="A2978" s="31">
        <v>3848</v>
      </c>
      <c r="B2978" s="33" t="s">
        <v>300</v>
      </c>
      <c r="D2978" s="34" t="s">
        <v>301</v>
      </c>
      <c r="E2978" s="35" t="s">
        <v>10</v>
      </c>
      <c r="G2978" s="372" t="e">
        <f>VLOOKUP(N2978,'BANG THAM CHIEU'!C:E,3,0)</f>
        <v>#N/A</v>
      </c>
      <c r="J2978" s="10" t="e">
        <f>VLOOKUP(N2978,'BANG THAM CHIEU'!C:E,2,0)</f>
        <v>#N/A</v>
      </c>
      <c r="L2978" s="594">
        <f t="shared" si="48"/>
        <v>0</v>
      </c>
      <c r="N2978" s="31"/>
      <c r="Q2978" s="122"/>
      <c r="R2978" s="123"/>
      <c r="T2978" s="396"/>
      <c r="V2978"/>
    </row>
    <row r="2979" spans="1:22" hidden="1" x14ac:dyDescent="0.25">
      <c r="A2979" s="31">
        <v>3848</v>
      </c>
      <c r="B2979" s="33" t="s">
        <v>300</v>
      </c>
      <c r="D2979" s="34" t="s">
        <v>301</v>
      </c>
      <c r="E2979" s="35" t="s">
        <v>10</v>
      </c>
      <c r="G2979" s="372" t="e">
        <f>VLOOKUP(N2979,'BANG THAM CHIEU'!C:E,3,0)</f>
        <v>#N/A</v>
      </c>
      <c r="J2979" s="10" t="e">
        <f>VLOOKUP(N2979,'BANG THAM CHIEU'!C:E,2,0)</f>
        <v>#N/A</v>
      </c>
      <c r="L2979" s="594">
        <f t="shared" si="48"/>
        <v>0</v>
      </c>
      <c r="N2979" s="151"/>
      <c r="Q2979" s="122"/>
      <c r="R2979" s="123"/>
      <c r="T2979" s="396"/>
      <c r="V2979"/>
    </row>
    <row r="2980" spans="1:22" hidden="1" x14ac:dyDescent="0.25">
      <c r="A2980" s="31">
        <v>3848</v>
      </c>
      <c r="B2980" s="33" t="s">
        <v>300</v>
      </c>
      <c r="D2980" s="34" t="s">
        <v>301</v>
      </c>
      <c r="E2980" s="35" t="s">
        <v>10</v>
      </c>
      <c r="G2980" s="372" t="e">
        <f>VLOOKUP(N2980,'BANG THAM CHIEU'!C:E,3,0)</f>
        <v>#N/A</v>
      </c>
      <c r="J2980" s="10" t="e">
        <f>VLOOKUP(N2980,'BANG THAM CHIEU'!C:E,2,0)</f>
        <v>#N/A</v>
      </c>
      <c r="L2980" s="594">
        <f t="shared" si="48"/>
        <v>0</v>
      </c>
      <c r="N2980" s="31"/>
      <c r="Q2980" s="122"/>
      <c r="R2980" s="123"/>
      <c r="T2980" s="396"/>
      <c r="V2980"/>
    </row>
    <row r="2981" spans="1:22" hidden="1" x14ac:dyDescent="0.25">
      <c r="A2981" s="31">
        <v>3848</v>
      </c>
      <c r="B2981" s="33" t="s">
        <v>300</v>
      </c>
      <c r="D2981" s="34" t="s">
        <v>301</v>
      </c>
      <c r="E2981" s="35" t="s">
        <v>10</v>
      </c>
      <c r="G2981" s="372" t="e">
        <f>VLOOKUP(N2981,'BANG THAM CHIEU'!C:E,3,0)</f>
        <v>#N/A</v>
      </c>
      <c r="J2981" s="10" t="e">
        <f>VLOOKUP(N2981,'BANG THAM CHIEU'!C:E,2,0)</f>
        <v>#N/A</v>
      </c>
      <c r="L2981" s="594">
        <f t="shared" si="48"/>
        <v>0</v>
      </c>
      <c r="N2981" s="31"/>
      <c r="Q2981" s="122"/>
      <c r="R2981" s="123"/>
      <c r="T2981" s="396"/>
      <c r="V2981"/>
    </row>
    <row r="2982" spans="1:22" hidden="1" x14ac:dyDescent="0.25">
      <c r="A2982" s="31">
        <v>3848</v>
      </c>
      <c r="B2982" s="33" t="s">
        <v>300</v>
      </c>
      <c r="D2982" s="34" t="s">
        <v>301</v>
      </c>
      <c r="E2982" s="35" t="s">
        <v>10</v>
      </c>
      <c r="G2982" s="372" t="e">
        <f>VLOOKUP(N2982,'BANG THAM CHIEU'!C:E,3,0)</f>
        <v>#N/A</v>
      </c>
      <c r="J2982" s="10" t="e">
        <f>VLOOKUP(N2982,'BANG THAM CHIEU'!C:E,2,0)</f>
        <v>#N/A</v>
      </c>
      <c r="L2982" s="594">
        <f t="shared" si="48"/>
        <v>0</v>
      </c>
      <c r="N2982" s="31"/>
      <c r="Q2982" s="122"/>
      <c r="R2982" s="123"/>
      <c r="T2982" s="396"/>
      <c r="V2982"/>
    </row>
    <row r="2983" spans="1:22" hidden="1" x14ac:dyDescent="0.25">
      <c r="A2983" s="31">
        <v>3848</v>
      </c>
      <c r="B2983" s="33" t="s">
        <v>300</v>
      </c>
      <c r="D2983" s="34" t="s">
        <v>301</v>
      </c>
      <c r="E2983" s="35" t="s">
        <v>10</v>
      </c>
      <c r="G2983" s="372" t="e">
        <f>VLOOKUP(N2983,'BANG THAM CHIEU'!C:E,3,0)</f>
        <v>#N/A</v>
      </c>
      <c r="J2983" s="10" t="e">
        <f>VLOOKUP(N2983,'BANG THAM CHIEU'!C:E,2,0)</f>
        <v>#N/A</v>
      </c>
      <c r="L2983" s="594">
        <f t="shared" si="48"/>
        <v>0</v>
      </c>
      <c r="N2983" s="31"/>
      <c r="Q2983" s="122"/>
      <c r="R2983" s="123"/>
      <c r="T2983" s="396"/>
      <c r="V2983"/>
    </row>
    <row r="2984" spans="1:22" hidden="1" x14ac:dyDescent="0.25">
      <c r="A2984" s="31">
        <v>3848</v>
      </c>
      <c r="B2984" s="33" t="s">
        <v>300</v>
      </c>
      <c r="D2984" s="34" t="s">
        <v>301</v>
      </c>
      <c r="E2984" s="35" t="s">
        <v>10</v>
      </c>
      <c r="G2984" s="372" t="e">
        <f>VLOOKUP(N2984,'BANG THAM CHIEU'!C:E,3,0)</f>
        <v>#N/A</v>
      </c>
      <c r="J2984" s="10" t="e">
        <f>VLOOKUP(N2984,'BANG THAM CHIEU'!C:E,2,0)</f>
        <v>#N/A</v>
      </c>
      <c r="L2984" s="594">
        <f t="shared" si="48"/>
        <v>0</v>
      </c>
      <c r="N2984" s="11"/>
      <c r="Q2984" s="122"/>
      <c r="R2984" s="123"/>
      <c r="T2984" s="396"/>
      <c r="V2984"/>
    </row>
    <row r="2985" spans="1:22" hidden="1" x14ac:dyDescent="0.25">
      <c r="A2985" s="31">
        <v>3848</v>
      </c>
      <c r="B2985" s="33" t="s">
        <v>300</v>
      </c>
      <c r="D2985" s="34" t="s">
        <v>301</v>
      </c>
      <c r="E2985" s="35" t="s">
        <v>10</v>
      </c>
      <c r="G2985" s="372" t="e">
        <f>VLOOKUP(N2985,'BANG THAM CHIEU'!C:E,3,0)</f>
        <v>#N/A</v>
      </c>
      <c r="J2985" s="10" t="e">
        <f>VLOOKUP(N2985,'BANG THAM CHIEU'!C:E,2,0)</f>
        <v>#N/A</v>
      </c>
      <c r="L2985" s="594">
        <f t="shared" si="48"/>
        <v>0</v>
      </c>
      <c r="N2985" s="31"/>
      <c r="Q2985" s="122"/>
      <c r="R2985" s="123"/>
      <c r="T2985" s="396"/>
      <c r="V2985"/>
    </row>
    <row r="2986" spans="1:22" hidden="1" x14ac:dyDescent="0.25">
      <c r="A2986" s="31">
        <v>3848</v>
      </c>
      <c r="B2986" s="33" t="s">
        <v>300</v>
      </c>
      <c r="D2986" s="34" t="s">
        <v>301</v>
      </c>
      <c r="E2986" s="35" t="s">
        <v>10</v>
      </c>
      <c r="G2986" s="372" t="e">
        <f>VLOOKUP(N2986,'BANG THAM CHIEU'!C:E,3,0)</f>
        <v>#N/A</v>
      </c>
      <c r="J2986" s="10" t="e">
        <f>VLOOKUP(N2986,'BANG THAM CHIEU'!C:E,2,0)</f>
        <v>#N/A</v>
      </c>
      <c r="L2986" s="594">
        <f t="shared" si="48"/>
        <v>0</v>
      </c>
      <c r="N2986" s="11"/>
      <c r="Q2986" s="122"/>
      <c r="R2986" s="123"/>
      <c r="T2986" s="396"/>
      <c r="V2986"/>
    </row>
    <row r="2987" spans="1:22" hidden="1" x14ac:dyDescent="0.25">
      <c r="A2987" s="31">
        <v>3848</v>
      </c>
      <c r="B2987" s="33" t="s">
        <v>300</v>
      </c>
      <c r="D2987" s="34" t="s">
        <v>301</v>
      </c>
      <c r="E2987" s="35" t="s">
        <v>10</v>
      </c>
      <c r="G2987" s="372" t="e">
        <f>VLOOKUP(N2987,'BANG THAM CHIEU'!C:E,3,0)</f>
        <v>#N/A</v>
      </c>
      <c r="J2987" s="10" t="e">
        <f>VLOOKUP(N2987,'BANG THAM CHIEU'!C:E,2,0)</f>
        <v>#N/A</v>
      </c>
      <c r="L2987" s="594">
        <f t="shared" si="48"/>
        <v>0</v>
      </c>
      <c r="N2987" s="11"/>
      <c r="Q2987" s="122"/>
      <c r="R2987" s="123"/>
      <c r="T2987" s="396"/>
      <c r="V2987"/>
    </row>
    <row r="2988" spans="1:22" hidden="1" x14ac:dyDescent="0.25">
      <c r="A2988" s="31">
        <v>3848</v>
      </c>
      <c r="B2988" s="33" t="s">
        <v>300</v>
      </c>
      <c r="D2988" s="34" t="s">
        <v>301</v>
      </c>
      <c r="E2988" s="35" t="s">
        <v>10</v>
      </c>
      <c r="G2988" s="372" t="e">
        <f>VLOOKUP(N2988,'BANG THAM CHIEU'!C:E,3,0)</f>
        <v>#N/A</v>
      </c>
      <c r="J2988" s="10" t="e">
        <f>VLOOKUP(N2988,'BANG THAM CHIEU'!C:E,2,0)</f>
        <v>#N/A</v>
      </c>
      <c r="L2988" s="594">
        <f t="shared" ref="L2988:L3051" si="49">K2988/23206</f>
        <v>0</v>
      </c>
      <c r="N2988" s="11"/>
      <c r="Q2988" s="122"/>
      <c r="R2988" s="123"/>
      <c r="T2988" s="396"/>
      <c r="V2988"/>
    </row>
    <row r="2989" spans="1:22" hidden="1" x14ac:dyDescent="0.25">
      <c r="A2989" s="31">
        <v>3848</v>
      </c>
      <c r="B2989" s="33" t="s">
        <v>300</v>
      </c>
      <c r="D2989" s="34" t="s">
        <v>301</v>
      </c>
      <c r="E2989" s="35" t="s">
        <v>10</v>
      </c>
      <c r="G2989" s="372" t="e">
        <f>VLOOKUP(N2989,'BANG THAM CHIEU'!C:E,3,0)</f>
        <v>#N/A</v>
      </c>
      <c r="J2989" s="10" t="e">
        <f>VLOOKUP(N2989,'BANG THAM CHIEU'!C:E,2,0)</f>
        <v>#N/A</v>
      </c>
      <c r="L2989" s="594">
        <f t="shared" si="49"/>
        <v>0</v>
      </c>
      <c r="N2989" s="11"/>
      <c r="Q2989" s="122"/>
      <c r="R2989" s="123"/>
      <c r="T2989" s="396"/>
      <c r="V2989"/>
    </row>
    <row r="2990" spans="1:22" hidden="1" x14ac:dyDescent="0.25">
      <c r="A2990" s="31">
        <v>3848</v>
      </c>
      <c r="B2990" s="33" t="s">
        <v>300</v>
      </c>
      <c r="D2990" s="34" t="s">
        <v>301</v>
      </c>
      <c r="E2990" s="35" t="s">
        <v>10</v>
      </c>
      <c r="G2990" s="372" t="e">
        <f>VLOOKUP(N2990,'BANG THAM CHIEU'!C:E,3,0)</f>
        <v>#N/A</v>
      </c>
      <c r="J2990" s="10" t="e">
        <f>VLOOKUP(N2990,'BANG THAM CHIEU'!C:E,2,0)</f>
        <v>#N/A</v>
      </c>
      <c r="L2990" s="594">
        <f t="shared" si="49"/>
        <v>0</v>
      </c>
      <c r="N2990" s="31"/>
      <c r="Q2990" s="122"/>
      <c r="R2990" s="123"/>
      <c r="T2990" s="396"/>
      <c r="V2990"/>
    </row>
    <row r="2991" spans="1:22" hidden="1" x14ac:dyDescent="0.25">
      <c r="A2991" s="31">
        <v>3848</v>
      </c>
      <c r="B2991" s="33" t="s">
        <v>300</v>
      </c>
      <c r="D2991" s="34" t="s">
        <v>301</v>
      </c>
      <c r="E2991" s="35" t="s">
        <v>10</v>
      </c>
      <c r="G2991" s="372" t="e">
        <f>VLOOKUP(N2991,'BANG THAM CHIEU'!C:E,3,0)</f>
        <v>#N/A</v>
      </c>
      <c r="J2991" s="10" t="e">
        <f>VLOOKUP(N2991,'BANG THAM CHIEU'!C:E,2,0)</f>
        <v>#N/A</v>
      </c>
      <c r="L2991" s="594">
        <f t="shared" si="49"/>
        <v>0</v>
      </c>
      <c r="N2991" s="171"/>
      <c r="Q2991" s="122"/>
      <c r="R2991" s="123"/>
      <c r="T2991" s="396"/>
      <c r="V2991"/>
    </row>
    <row r="2992" spans="1:22" hidden="1" x14ac:dyDescent="0.25">
      <c r="A2992" s="31">
        <v>3848</v>
      </c>
      <c r="B2992" s="33" t="s">
        <v>300</v>
      </c>
      <c r="D2992" s="34" t="s">
        <v>301</v>
      </c>
      <c r="E2992" s="35" t="s">
        <v>10</v>
      </c>
      <c r="G2992" s="372" t="e">
        <f>VLOOKUP(N2992,'BANG THAM CHIEU'!C:E,3,0)</f>
        <v>#N/A</v>
      </c>
      <c r="J2992" s="10" t="e">
        <f>VLOOKUP(N2992,'BANG THAM CHIEU'!C:E,2,0)</f>
        <v>#N/A</v>
      </c>
      <c r="L2992" s="594">
        <f t="shared" si="49"/>
        <v>0</v>
      </c>
      <c r="N2992" s="11"/>
      <c r="Q2992" s="122"/>
      <c r="R2992" s="123"/>
      <c r="T2992" s="396"/>
      <c r="V2992"/>
    </row>
    <row r="2993" spans="1:22" hidden="1" x14ac:dyDescent="0.25">
      <c r="A2993" s="31">
        <v>3848</v>
      </c>
      <c r="B2993" s="33" t="s">
        <v>300</v>
      </c>
      <c r="D2993" s="34" t="s">
        <v>301</v>
      </c>
      <c r="E2993" s="35" t="s">
        <v>10</v>
      </c>
      <c r="G2993" s="372" t="e">
        <f>VLOOKUP(N2993,'BANG THAM CHIEU'!C:E,3,0)</f>
        <v>#N/A</v>
      </c>
      <c r="J2993" s="10" t="e">
        <f>VLOOKUP(N2993,'BANG THAM CHIEU'!C:E,2,0)</f>
        <v>#N/A</v>
      </c>
      <c r="L2993" s="594">
        <f t="shared" si="49"/>
        <v>0</v>
      </c>
      <c r="N2993" s="31"/>
      <c r="Q2993" s="122"/>
      <c r="R2993" s="123"/>
      <c r="T2993" s="396"/>
      <c r="V2993"/>
    </row>
    <row r="2994" spans="1:22" hidden="1" x14ac:dyDescent="0.25">
      <c r="A2994" s="31">
        <v>3848</v>
      </c>
      <c r="B2994" s="33" t="s">
        <v>300</v>
      </c>
      <c r="D2994" s="34" t="s">
        <v>301</v>
      </c>
      <c r="E2994" s="35" t="s">
        <v>10</v>
      </c>
      <c r="G2994" s="372" t="e">
        <f>VLOOKUP(N2994,'BANG THAM CHIEU'!C:E,3,0)</f>
        <v>#N/A</v>
      </c>
      <c r="J2994" s="10" t="e">
        <f>VLOOKUP(N2994,'BANG THAM CHIEU'!C:E,2,0)</f>
        <v>#N/A</v>
      </c>
      <c r="L2994" s="594">
        <f t="shared" si="49"/>
        <v>0</v>
      </c>
      <c r="N2994" s="11"/>
      <c r="Q2994" s="122"/>
      <c r="R2994" s="123"/>
      <c r="T2994" s="396"/>
      <c r="V2994"/>
    </row>
    <row r="2995" spans="1:22" hidden="1" x14ac:dyDescent="0.25">
      <c r="A2995" s="31">
        <v>3848</v>
      </c>
      <c r="B2995" s="33" t="s">
        <v>300</v>
      </c>
      <c r="D2995" s="34" t="s">
        <v>301</v>
      </c>
      <c r="E2995" s="35" t="s">
        <v>10</v>
      </c>
      <c r="G2995" s="372" t="e">
        <f>VLOOKUP(N2995,'BANG THAM CHIEU'!C:E,3,0)</f>
        <v>#N/A</v>
      </c>
      <c r="J2995" s="10" t="e">
        <f>VLOOKUP(N2995,'BANG THAM CHIEU'!C:E,2,0)</f>
        <v>#N/A</v>
      </c>
      <c r="L2995" s="594">
        <f t="shared" si="49"/>
        <v>0</v>
      </c>
      <c r="N2995" s="31"/>
      <c r="Q2995" s="122"/>
      <c r="R2995" s="123"/>
      <c r="T2995" s="396"/>
      <c r="V2995"/>
    </row>
    <row r="2996" spans="1:22" hidden="1" x14ac:dyDescent="0.25">
      <c r="A2996" s="31">
        <v>3848</v>
      </c>
      <c r="B2996" s="33" t="s">
        <v>300</v>
      </c>
      <c r="D2996" s="34" t="s">
        <v>301</v>
      </c>
      <c r="E2996" s="35" t="s">
        <v>10</v>
      </c>
      <c r="G2996" s="372" t="e">
        <f>VLOOKUP(N2996,'BANG THAM CHIEU'!C:E,3,0)</f>
        <v>#N/A</v>
      </c>
      <c r="J2996" s="10" t="e">
        <f>VLOOKUP(N2996,'BANG THAM CHIEU'!C:E,2,0)</f>
        <v>#N/A</v>
      </c>
      <c r="L2996" s="594">
        <f t="shared" si="49"/>
        <v>0</v>
      </c>
      <c r="N2996" s="31"/>
      <c r="Q2996" s="122"/>
      <c r="R2996" s="123"/>
      <c r="T2996" s="396"/>
      <c r="V2996"/>
    </row>
    <row r="2997" spans="1:22" hidden="1" x14ac:dyDescent="0.25">
      <c r="A2997" s="31">
        <v>3848</v>
      </c>
      <c r="B2997" s="33" t="s">
        <v>300</v>
      </c>
      <c r="D2997" s="34" t="s">
        <v>301</v>
      </c>
      <c r="E2997" s="35" t="s">
        <v>10</v>
      </c>
      <c r="G2997" s="372" t="e">
        <f>VLOOKUP(N2997,'BANG THAM CHIEU'!C:E,3,0)</f>
        <v>#N/A</v>
      </c>
      <c r="J2997" s="10" t="e">
        <f>VLOOKUP(N2997,'BANG THAM CHIEU'!C:E,2,0)</f>
        <v>#N/A</v>
      </c>
      <c r="L2997" s="594">
        <f t="shared" si="49"/>
        <v>0</v>
      </c>
      <c r="N2997" s="11"/>
      <c r="Q2997" s="122"/>
      <c r="R2997" s="123"/>
      <c r="T2997" s="396"/>
      <c r="V2997"/>
    </row>
    <row r="2998" spans="1:22" hidden="1" x14ac:dyDescent="0.25">
      <c r="A2998" s="31">
        <v>3848</v>
      </c>
      <c r="B2998" s="33" t="s">
        <v>300</v>
      </c>
      <c r="D2998" s="34" t="s">
        <v>301</v>
      </c>
      <c r="E2998" s="35" t="s">
        <v>10</v>
      </c>
      <c r="G2998" s="372" t="e">
        <f>VLOOKUP(N2998,'BANG THAM CHIEU'!C:E,3,0)</f>
        <v>#N/A</v>
      </c>
      <c r="J2998" s="10" t="e">
        <f>VLOOKUP(N2998,'BANG THAM CHIEU'!C:E,2,0)</f>
        <v>#N/A</v>
      </c>
      <c r="L2998" s="594">
        <f t="shared" si="49"/>
        <v>0</v>
      </c>
      <c r="N2998" s="11"/>
      <c r="Q2998" s="122"/>
      <c r="R2998" s="123"/>
      <c r="T2998" s="396"/>
      <c r="V2998"/>
    </row>
    <row r="2999" spans="1:22" hidden="1" x14ac:dyDescent="0.25">
      <c r="A2999" s="31">
        <v>3848</v>
      </c>
      <c r="B2999" s="33" t="s">
        <v>300</v>
      </c>
      <c r="D2999" s="34" t="s">
        <v>301</v>
      </c>
      <c r="E2999" s="35" t="s">
        <v>10</v>
      </c>
      <c r="G2999" s="372" t="e">
        <f>VLOOKUP(N2999,'BANG THAM CHIEU'!C:E,3,0)</f>
        <v>#N/A</v>
      </c>
      <c r="J2999" s="10" t="e">
        <f>VLOOKUP(N2999,'BANG THAM CHIEU'!C:E,2,0)</f>
        <v>#N/A</v>
      </c>
      <c r="L2999" s="594">
        <f t="shared" si="49"/>
        <v>0</v>
      </c>
      <c r="N2999" s="11"/>
      <c r="Q2999" s="122"/>
      <c r="R2999" s="123"/>
      <c r="T2999" s="396"/>
      <c r="V2999"/>
    </row>
    <row r="3000" spans="1:22" hidden="1" x14ac:dyDescent="0.25">
      <c r="A3000" s="31">
        <v>3848</v>
      </c>
      <c r="B3000" s="33" t="s">
        <v>300</v>
      </c>
      <c r="D3000" s="34" t="s">
        <v>301</v>
      </c>
      <c r="E3000" s="35" t="s">
        <v>10</v>
      </c>
      <c r="G3000" s="372" t="e">
        <f>VLOOKUP(N3000,'BANG THAM CHIEU'!C:E,3,0)</f>
        <v>#N/A</v>
      </c>
      <c r="J3000" s="10" t="e">
        <f>VLOOKUP(N3000,'BANG THAM CHIEU'!C:E,2,0)</f>
        <v>#N/A</v>
      </c>
      <c r="L3000" s="594">
        <f t="shared" si="49"/>
        <v>0</v>
      </c>
      <c r="N3000" s="175"/>
      <c r="Q3000" s="122"/>
      <c r="R3000" s="123"/>
      <c r="T3000" s="396"/>
      <c r="V3000"/>
    </row>
    <row r="3001" spans="1:22" hidden="1" x14ac:dyDescent="0.25">
      <c r="A3001" s="31">
        <v>3848</v>
      </c>
      <c r="B3001" s="33" t="s">
        <v>300</v>
      </c>
      <c r="D3001" s="34" t="s">
        <v>301</v>
      </c>
      <c r="E3001" s="35" t="s">
        <v>10</v>
      </c>
      <c r="G3001" s="372" t="e">
        <f>VLOOKUP(N3001,'BANG THAM CHIEU'!C:E,3,0)</f>
        <v>#N/A</v>
      </c>
      <c r="J3001" s="10" t="e">
        <f>VLOOKUP(N3001,'BANG THAM CHIEU'!C:E,2,0)</f>
        <v>#N/A</v>
      </c>
      <c r="L3001" s="594">
        <f t="shared" si="49"/>
        <v>0</v>
      </c>
      <c r="N3001" s="11"/>
      <c r="Q3001" s="122"/>
      <c r="R3001" s="123"/>
      <c r="T3001" s="396"/>
      <c r="V3001"/>
    </row>
    <row r="3002" spans="1:22" hidden="1" x14ac:dyDescent="0.25">
      <c r="A3002" s="31">
        <v>3848</v>
      </c>
      <c r="B3002" s="33" t="s">
        <v>300</v>
      </c>
      <c r="D3002" s="34" t="s">
        <v>301</v>
      </c>
      <c r="E3002" s="35" t="s">
        <v>10</v>
      </c>
      <c r="G3002" s="372" t="e">
        <f>VLOOKUP(N3002,'BANG THAM CHIEU'!C:E,3,0)</f>
        <v>#N/A</v>
      </c>
      <c r="J3002" s="10" t="e">
        <f>VLOOKUP(N3002,'BANG THAM CHIEU'!C:E,2,0)</f>
        <v>#N/A</v>
      </c>
      <c r="L3002" s="594">
        <f t="shared" si="49"/>
        <v>0</v>
      </c>
      <c r="N3002" s="171"/>
      <c r="Q3002" s="122"/>
      <c r="R3002" s="123"/>
      <c r="T3002" s="396"/>
      <c r="V3002"/>
    </row>
    <row r="3003" spans="1:22" hidden="1" x14ac:dyDescent="0.25">
      <c r="A3003" s="31">
        <v>3848</v>
      </c>
      <c r="B3003" s="33" t="s">
        <v>300</v>
      </c>
      <c r="D3003" s="34" t="s">
        <v>301</v>
      </c>
      <c r="E3003" s="35" t="s">
        <v>10</v>
      </c>
      <c r="G3003" s="372" t="e">
        <f>VLOOKUP(N3003,'BANG THAM CHIEU'!C:E,3,0)</f>
        <v>#N/A</v>
      </c>
      <c r="J3003" s="10" t="e">
        <f>VLOOKUP(N3003,'BANG THAM CHIEU'!C:E,2,0)</f>
        <v>#N/A</v>
      </c>
      <c r="L3003" s="594">
        <f t="shared" si="49"/>
        <v>0</v>
      </c>
      <c r="N3003" s="31"/>
      <c r="Q3003" s="122"/>
      <c r="R3003" s="123"/>
      <c r="T3003" s="396"/>
      <c r="V3003"/>
    </row>
    <row r="3004" spans="1:22" hidden="1" x14ac:dyDescent="0.25">
      <c r="A3004" s="31">
        <v>3848</v>
      </c>
      <c r="B3004" s="33" t="s">
        <v>300</v>
      </c>
      <c r="D3004" s="34" t="s">
        <v>301</v>
      </c>
      <c r="E3004" s="35" t="s">
        <v>10</v>
      </c>
      <c r="G3004" s="372" t="e">
        <f>VLOOKUP(N3004,'BANG THAM CHIEU'!C:E,3,0)</f>
        <v>#N/A</v>
      </c>
      <c r="J3004" s="10" t="e">
        <f>VLOOKUP(N3004,'BANG THAM CHIEU'!C:E,2,0)</f>
        <v>#N/A</v>
      </c>
      <c r="L3004" s="594">
        <f t="shared" si="49"/>
        <v>0</v>
      </c>
      <c r="N3004" s="11"/>
      <c r="Q3004" s="122"/>
      <c r="R3004" s="123"/>
      <c r="T3004" s="396"/>
      <c r="V3004"/>
    </row>
    <row r="3005" spans="1:22" hidden="1" x14ac:dyDescent="0.25">
      <c r="A3005" s="31">
        <v>3848</v>
      </c>
      <c r="B3005" s="33" t="s">
        <v>300</v>
      </c>
      <c r="D3005" s="34" t="s">
        <v>301</v>
      </c>
      <c r="E3005" s="35" t="s">
        <v>10</v>
      </c>
      <c r="G3005" s="372" t="e">
        <f>VLOOKUP(N3005,'BANG THAM CHIEU'!C:E,3,0)</f>
        <v>#N/A</v>
      </c>
      <c r="J3005" s="10" t="e">
        <f>VLOOKUP(N3005,'BANG THAM CHIEU'!C:E,2,0)</f>
        <v>#N/A</v>
      </c>
      <c r="L3005" s="594">
        <f t="shared" si="49"/>
        <v>0</v>
      </c>
      <c r="N3005" s="11"/>
      <c r="Q3005" s="122"/>
      <c r="R3005" s="123"/>
      <c r="T3005" s="396"/>
      <c r="V3005"/>
    </row>
    <row r="3006" spans="1:22" hidden="1" x14ac:dyDescent="0.25">
      <c r="A3006" s="31">
        <v>3848</v>
      </c>
      <c r="B3006" s="33" t="s">
        <v>300</v>
      </c>
      <c r="D3006" s="34" t="s">
        <v>301</v>
      </c>
      <c r="E3006" s="35" t="s">
        <v>10</v>
      </c>
      <c r="G3006" s="372" t="e">
        <f>VLOOKUP(N3006,'BANG THAM CHIEU'!C:E,3,0)</f>
        <v>#N/A</v>
      </c>
      <c r="J3006" s="10" t="e">
        <f>VLOOKUP(N3006,'BANG THAM CHIEU'!C:E,2,0)</f>
        <v>#N/A</v>
      </c>
      <c r="L3006" s="594">
        <f t="shared" si="49"/>
        <v>0</v>
      </c>
      <c r="N3006" s="11"/>
      <c r="Q3006" s="122"/>
      <c r="R3006" s="123"/>
      <c r="T3006" s="396"/>
      <c r="V3006"/>
    </row>
    <row r="3007" spans="1:22" hidden="1" x14ac:dyDescent="0.25">
      <c r="A3007" s="31">
        <v>3848</v>
      </c>
      <c r="B3007" s="33" t="s">
        <v>300</v>
      </c>
      <c r="D3007" s="34" t="s">
        <v>301</v>
      </c>
      <c r="E3007" s="35" t="s">
        <v>10</v>
      </c>
      <c r="G3007" s="372" t="e">
        <f>VLOOKUP(N3007,'BANG THAM CHIEU'!C:E,3,0)</f>
        <v>#N/A</v>
      </c>
      <c r="J3007" s="10" t="e">
        <f>VLOOKUP(N3007,'BANG THAM CHIEU'!C:E,2,0)</f>
        <v>#N/A</v>
      </c>
      <c r="L3007" s="594">
        <f t="shared" si="49"/>
        <v>0</v>
      </c>
      <c r="N3007" s="11"/>
      <c r="Q3007" s="122"/>
      <c r="R3007" s="123"/>
      <c r="T3007" s="396"/>
      <c r="V3007"/>
    </row>
    <row r="3008" spans="1:22" hidden="1" x14ac:dyDescent="0.25">
      <c r="A3008" s="31">
        <v>3848</v>
      </c>
      <c r="B3008" s="33" t="s">
        <v>300</v>
      </c>
      <c r="D3008" s="34" t="s">
        <v>301</v>
      </c>
      <c r="E3008" s="35" t="s">
        <v>10</v>
      </c>
      <c r="G3008" s="372" t="e">
        <f>VLOOKUP(N3008,'BANG THAM CHIEU'!C:E,3,0)</f>
        <v>#N/A</v>
      </c>
      <c r="J3008" s="10" t="e">
        <f>VLOOKUP(N3008,'BANG THAM CHIEU'!C:E,2,0)</f>
        <v>#N/A</v>
      </c>
      <c r="L3008" s="594">
        <f t="shared" si="49"/>
        <v>0</v>
      </c>
      <c r="N3008" s="11"/>
      <c r="Q3008" s="122"/>
      <c r="R3008" s="123"/>
      <c r="T3008" s="396"/>
      <c r="V3008"/>
    </row>
    <row r="3009" spans="1:22" hidden="1" x14ac:dyDescent="0.25">
      <c r="A3009" s="31">
        <v>3848</v>
      </c>
      <c r="B3009" s="33" t="s">
        <v>300</v>
      </c>
      <c r="D3009" s="34" t="s">
        <v>301</v>
      </c>
      <c r="E3009" s="35" t="s">
        <v>10</v>
      </c>
      <c r="G3009" s="372" t="e">
        <f>VLOOKUP(N3009,'BANG THAM CHIEU'!C:E,3,0)</f>
        <v>#N/A</v>
      </c>
      <c r="J3009" s="10" t="e">
        <f>VLOOKUP(N3009,'BANG THAM CHIEU'!C:E,2,0)</f>
        <v>#N/A</v>
      </c>
      <c r="L3009" s="594">
        <f t="shared" si="49"/>
        <v>0</v>
      </c>
      <c r="N3009" s="31"/>
      <c r="Q3009" s="122"/>
      <c r="R3009" s="123"/>
      <c r="T3009" s="396"/>
      <c r="V3009"/>
    </row>
    <row r="3010" spans="1:22" hidden="1" x14ac:dyDescent="0.25">
      <c r="A3010" s="31">
        <v>3848</v>
      </c>
      <c r="B3010" s="33" t="s">
        <v>300</v>
      </c>
      <c r="D3010" s="34" t="s">
        <v>301</v>
      </c>
      <c r="E3010" s="35" t="s">
        <v>10</v>
      </c>
      <c r="G3010" s="372" t="e">
        <f>VLOOKUP(N3010,'BANG THAM CHIEU'!C:E,3,0)</f>
        <v>#N/A</v>
      </c>
      <c r="J3010" s="10" t="e">
        <f>VLOOKUP(N3010,'BANG THAM CHIEU'!C:E,2,0)</f>
        <v>#N/A</v>
      </c>
      <c r="L3010" s="594">
        <f t="shared" si="49"/>
        <v>0</v>
      </c>
      <c r="N3010" s="11"/>
      <c r="Q3010" s="122"/>
      <c r="R3010" s="123"/>
      <c r="T3010" s="396"/>
      <c r="V3010"/>
    </row>
    <row r="3011" spans="1:22" hidden="1" x14ac:dyDescent="0.25">
      <c r="A3011" s="31">
        <v>3848</v>
      </c>
      <c r="B3011" s="33" t="s">
        <v>300</v>
      </c>
      <c r="D3011" s="34" t="s">
        <v>301</v>
      </c>
      <c r="E3011" s="35" t="s">
        <v>10</v>
      </c>
      <c r="G3011" s="372" t="e">
        <f>VLOOKUP(N3011,'BANG THAM CHIEU'!C:E,3,0)</f>
        <v>#N/A</v>
      </c>
      <c r="J3011" s="10" t="e">
        <f>VLOOKUP(N3011,'BANG THAM CHIEU'!C:E,2,0)</f>
        <v>#N/A</v>
      </c>
      <c r="L3011" s="594">
        <f t="shared" si="49"/>
        <v>0</v>
      </c>
      <c r="N3011" s="31"/>
      <c r="Q3011" s="122"/>
      <c r="R3011" s="123"/>
      <c r="T3011" s="396"/>
      <c r="V3011"/>
    </row>
    <row r="3012" spans="1:22" hidden="1" x14ac:dyDescent="0.25">
      <c r="A3012" s="31">
        <v>3848</v>
      </c>
      <c r="B3012" s="33" t="s">
        <v>300</v>
      </c>
      <c r="D3012" s="34" t="s">
        <v>301</v>
      </c>
      <c r="E3012" s="35" t="s">
        <v>10</v>
      </c>
      <c r="G3012" s="372" t="e">
        <f>VLOOKUP(N3012,'BANG THAM CHIEU'!C:E,3,0)</f>
        <v>#N/A</v>
      </c>
      <c r="J3012" s="10" t="e">
        <f>VLOOKUP(N3012,'BANG THAM CHIEU'!C:E,2,0)</f>
        <v>#N/A</v>
      </c>
      <c r="L3012" s="594">
        <f t="shared" si="49"/>
        <v>0</v>
      </c>
      <c r="N3012" s="31"/>
      <c r="Q3012" s="122"/>
      <c r="R3012" s="123"/>
      <c r="T3012" s="396"/>
      <c r="V3012"/>
    </row>
    <row r="3013" spans="1:22" hidden="1" x14ac:dyDescent="0.25">
      <c r="A3013" s="31">
        <v>3848</v>
      </c>
      <c r="B3013" s="33" t="s">
        <v>300</v>
      </c>
      <c r="D3013" s="34" t="s">
        <v>301</v>
      </c>
      <c r="E3013" s="35" t="s">
        <v>10</v>
      </c>
      <c r="G3013" s="372" t="e">
        <f>VLOOKUP(N3013,'BANG THAM CHIEU'!C:E,3,0)</f>
        <v>#N/A</v>
      </c>
      <c r="J3013" s="10" t="e">
        <f>VLOOKUP(N3013,'BANG THAM CHIEU'!C:E,2,0)</f>
        <v>#N/A</v>
      </c>
      <c r="L3013" s="594">
        <f t="shared" si="49"/>
        <v>0</v>
      </c>
      <c r="N3013" s="11"/>
      <c r="Q3013" s="122"/>
      <c r="R3013" s="123"/>
      <c r="T3013" s="396"/>
      <c r="V3013"/>
    </row>
    <row r="3014" spans="1:22" hidden="1" x14ac:dyDescent="0.25">
      <c r="A3014" s="31">
        <v>3848</v>
      </c>
      <c r="B3014" s="33" t="s">
        <v>300</v>
      </c>
      <c r="D3014" s="34" t="s">
        <v>301</v>
      </c>
      <c r="E3014" s="35" t="s">
        <v>10</v>
      </c>
      <c r="G3014" s="372" t="e">
        <f>VLOOKUP(N3014,'BANG THAM CHIEU'!C:E,3,0)</f>
        <v>#N/A</v>
      </c>
      <c r="J3014" s="10" t="e">
        <f>VLOOKUP(N3014,'BANG THAM CHIEU'!C:E,2,0)</f>
        <v>#N/A</v>
      </c>
      <c r="L3014" s="594">
        <f t="shared" si="49"/>
        <v>0</v>
      </c>
      <c r="N3014" s="11"/>
      <c r="Q3014" s="122"/>
      <c r="R3014" s="123"/>
      <c r="T3014" s="396"/>
      <c r="V3014"/>
    </row>
    <row r="3015" spans="1:22" hidden="1" x14ac:dyDescent="0.25">
      <c r="A3015" s="31">
        <v>3848</v>
      </c>
      <c r="B3015" s="33" t="s">
        <v>300</v>
      </c>
      <c r="D3015" s="34" t="s">
        <v>301</v>
      </c>
      <c r="E3015" s="35" t="s">
        <v>10</v>
      </c>
      <c r="G3015" s="372" t="e">
        <f>VLOOKUP(N3015,'BANG THAM CHIEU'!C:E,3,0)</f>
        <v>#N/A</v>
      </c>
      <c r="J3015" s="10" t="e">
        <f>VLOOKUP(N3015,'BANG THAM CHIEU'!C:E,2,0)</f>
        <v>#N/A</v>
      </c>
      <c r="L3015" s="594">
        <f t="shared" si="49"/>
        <v>0</v>
      </c>
      <c r="N3015" s="11"/>
      <c r="Q3015" s="122"/>
      <c r="R3015" s="123"/>
      <c r="T3015" s="396"/>
      <c r="V3015"/>
    </row>
    <row r="3016" spans="1:22" hidden="1" x14ac:dyDescent="0.25">
      <c r="A3016" s="31">
        <v>3848</v>
      </c>
      <c r="B3016" s="33" t="s">
        <v>300</v>
      </c>
      <c r="D3016" s="34" t="s">
        <v>301</v>
      </c>
      <c r="E3016" s="35" t="s">
        <v>10</v>
      </c>
      <c r="G3016" s="372" t="e">
        <f>VLOOKUP(N3016,'BANG THAM CHIEU'!C:E,3,0)</f>
        <v>#N/A</v>
      </c>
      <c r="J3016" s="10" t="e">
        <f>VLOOKUP(N3016,'BANG THAM CHIEU'!C:E,2,0)</f>
        <v>#N/A</v>
      </c>
      <c r="L3016" s="594">
        <f t="shared" si="49"/>
        <v>0</v>
      </c>
      <c r="N3016" s="11"/>
      <c r="Q3016" s="122"/>
      <c r="R3016" s="123"/>
      <c r="T3016" s="396"/>
      <c r="V3016"/>
    </row>
    <row r="3017" spans="1:22" ht="76.5" hidden="1" customHeight="1" x14ac:dyDescent="0.25">
      <c r="A3017" s="31">
        <v>3848</v>
      </c>
      <c r="B3017" s="33" t="s">
        <v>300</v>
      </c>
      <c r="D3017" s="34" t="s">
        <v>301</v>
      </c>
      <c r="E3017" s="35" t="s">
        <v>10</v>
      </c>
      <c r="G3017" s="372" t="e">
        <f>VLOOKUP(N3017,'BANG THAM CHIEU'!C:E,3,0)</f>
        <v>#N/A</v>
      </c>
      <c r="J3017" s="10" t="e">
        <f>VLOOKUP(N3017,'BANG THAM CHIEU'!C:E,2,0)</f>
        <v>#N/A</v>
      </c>
      <c r="L3017" s="594">
        <f t="shared" si="49"/>
        <v>0</v>
      </c>
      <c r="N3017" s="171"/>
      <c r="Q3017" s="122"/>
      <c r="R3017" s="123"/>
      <c r="T3017" s="396"/>
      <c r="V3017"/>
    </row>
    <row r="3018" spans="1:22" hidden="1" x14ac:dyDescent="0.25">
      <c r="A3018" s="31">
        <v>3848</v>
      </c>
      <c r="B3018" s="33" t="s">
        <v>300</v>
      </c>
      <c r="D3018" s="34" t="s">
        <v>301</v>
      </c>
      <c r="E3018" s="35" t="s">
        <v>10</v>
      </c>
      <c r="G3018" s="372" t="e">
        <f>VLOOKUP(N3018,'BANG THAM CHIEU'!C:E,3,0)</f>
        <v>#N/A</v>
      </c>
      <c r="J3018" s="10" t="e">
        <f>VLOOKUP(N3018,'BANG THAM CHIEU'!C:E,2,0)</f>
        <v>#N/A</v>
      </c>
      <c r="L3018" s="594">
        <f t="shared" si="49"/>
        <v>0</v>
      </c>
      <c r="N3018" s="31"/>
      <c r="Q3018" s="122"/>
      <c r="R3018" s="123"/>
      <c r="T3018" s="396"/>
      <c r="V3018"/>
    </row>
    <row r="3019" spans="1:22" hidden="1" x14ac:dyDescent="0.25">
      <c r="A3019" s="31">
        <v>3848</v>
      </c>
      <c r="B3019" s="33" t="s">
        <v>300</v>
      </c>
      <c r="D3019" s="34" t="s">
        <v>301</v>
      </c>
      <c r="E3019" s="35" t="s">
        <v>10</v>
      </c>
      <c r="G3019" s="372" t="e">
        <f>VLOOKUP(N3019,'BANG THAM CHIEU'!C:E,3,0)</f>
        <v>#N/A</v>
      </c>
      <c r="J3019" s="10" t="e">
        <f>VLOOKUP(N3019,'BANG THAM CHIEU'!C:E,2,0)</f>
        <v>#N/A</v>
      </c>
      <c r="L3019" s="594">
        <f t="shared" si="49"/>
        <v>0</v>
      </c>
      <c r="N3019" s="31"/>
      <c r="Q3019" s="122"/>
      <c r="R3019" s="123"/>
      <c r="T3019" s="396"/>
      <c r="V3019"/>
    </row>
    <row r="3020" spans="1:22" hidden="1" x14ac:dyDescent="0.25">
      <c r="A3020" s="31">
        <v>3848</v>
      </c>
      <c r="B3020" s="33" t="s">
        <v>300</v>
      </c>
      <c r="D3020" s="34" t="s">
        <v>301</v>
      </c>
      <c r="E3020" s="35" t="s">
        <v>10</v>
      </c>
      <c r="G3020" s="372" t="e">
        <f>VLOOKUP(N3020,'BANG THAM CHIEU'!C:E,3,0)</f>
        <v>#N/A</v>
      </c>
      <c r="J3020" s="10" t="e">
        <f>VLOOKUP(N3020,'BANG THAM CHIEU'!C:E,2,0)</f>
        <v>#N/A</v>
      </c>
      <c r="L3020" s="594">
        <f t="shared" si="49"/>
        <v>0</v>
      </c>
      <c r="N3020" s="31"/>
      <c r="Q3020" s="122"/>
      <c r="R3020" s="123"/>
      <c r="T3020" s="396"/>
      <c r="V3020"/>
    </row>
    <row r="3021" spans="1:22" hidden="1" x14ac:dyDescent="0.25">
      <c r="A3021" s="31">
        <v>3848</v>
      </c>
      <c r="B3021" s="33" t="s">
        <v>300</v>
      </c>
      <c r="D3021" s="34" t="s">
        <v>301</v>
      </c>
      <c r="E3021" s="35" t="s">
        <v>10</v>
      </c>
      <c r="G3021" s="372" t="e">
        <f>VLOOKUP(N3021,'BANG THAM CHIEU'!C:E,3,0)</f>
        <v>#N/A</v>
      </c>
      <c r="J3021" s="10" t="e">
        <f>VLOOKUP(N3021,'BANG THAM CHIEU'!C:E,2,0)</f>
        <v>#N/A</v>
      </c>
      <c r="L3021" s="594">
        <f t="shared" si="49"/>
        <v>0</v>
      </c>
      <c r="N3021" s="31"/>
      <c r="Q3021" s="122"/>
      <c r="R3021" s="123"/>
      <c r="T3021" s="396"/>
      <c r="V3021"/>
    </row>
    <row r="3022" spans="1:22" hidden="1" x14ac:dyDescent="0.25">
      <c r="A3022" s="31">
        <v>3848</v>
      </c>
      <c r="B3022" s="33" t="s">
        <v>300</v>
      </c>
      <c r="D3022" s="34" t="s">
        <v>301</v>
      </c>
      <c r="E3022" s="35" t="s">
        <v>10</v>
      </c>
      <c r="G3022" s="372" t="e">
        <f>VLOOKUP(N3022,'BANG THAM CHIEU'!C:E,3,0)</f>
        <v>#N/A</v>
      </c>
      <c r="J3022" s="10" t="e">
        <f>VLOOKUP(N3022,'BANG THAM CHIEU'!C:E,2,0)</f>
        <v>#N/A</v>
      </c>
      <c r="L3022" s="594">
        <f t="shared" si="49"/>
        <v>0</v>
      </c>
      <c r="N3022" s="31"/>
      <c r="Q3022" s="122"/>
      <c r="R3022" s="123"/>
      <c r="T3022" s="396"/>
      <c r="V3022"/>
    </row>
    <row r="3023" spans="1:22" hidden="1" x14ac:dyDescent="0.25">
      <c r="A3023" s="31">
        <v>3848</v>
      </c>
      <c r="B3023" s="33" t="s">
        <v>300</v>
      </c>
      <c r="D3023" s="34" t="s">
        <v>301</v>
      </c>
      <c r="E3023" s="35" t="s">
        <v>10</v>
      </c>
      <c r="G3023" s="372" t="e">
        <f>VLOOKUP(N3023,'BANG THAM CHIEU'!C:E,3,0)</f>
        <v>#N/A</v>
      </c>
      <c r="J3023" s="10" t="e">
        <f>VLOOKUP(N3023,'BANG THAM CHIEU'!C:E,2,0)</f>
        <v>#N/A</v>
      </c>
      <c r="L3023" s="594">
        <f t="shared" si="49"/>
        <v>0</v>
      </c>
      <c r="N3023" s="31"/>
      <c r="Q3023" s="122"/>
      <c r="R3023" s="123"/>
      <c r="T3023" s="396"/>
      <c r="V3023"/>
    </row>
    <row r="3024" spans="1:22" hidden="1" x14ac:dyDescent="0.25">
      <c r="A3024" s="31">
        <v>3848</v>
      </c>
      <c r="B3024" s="33" t="s">
        <v>300</v>
      </c>
      <c r="D3024" s="34" t="s">
        <v>301</v>
      </c>
      <c r="E3024" s="35" t="s">
        <v>10</v>
      </c>
      <c r="G3024" s="372" t="e">
        <f>VLOOKUP(N3024,'BANG THAM CHIEU'!C:E,3,0)</f>
        <v>#N/A</v>
      </c>
      <c r="J3024" s="10" t="e">
        <f>VLOOKUP(N3024,'BANG THAM CHIEU'!C:E,2,0)</f>
        <v>#N/A</v>
      </c>
      <c r="L3024" s="594">
        <f t="shared" si="49"/>
        <v>0</v>
      </c>
      <c r="N3024" s="11"/>
      <c r="Q3024" s="122"/>
      <c r="R3024" s="123"/>
      <c r="T3024" s="396"/>
      <c r="V3024"/>
    </row>
    <row r="3025" spans="1:22" hidden="1" x14ac:dyDescent="0.25">
      <c r="A3025" s="31">
        <v>3848</v>
      </c>
      <c r="B3025" s="33" t="s">
        <v>300</v>
      </c>
      <c r="D3025" s="34" t="s">
        <v>301</v>
      </c>
      <c r="E3025" s="35" t="s">
        <v>10</v>
      </c>
      <c r="G3025" s="372" t="e">
        <f>VLOOKUP(N3025,'BANG THAM CHIEU'!C:E,3,0)</f>
        <v>#N/A</v>
      </c>
      <c r="J3025" s="10" t="e">
        <f>VLOOKUP(N3025,'BANG THAM CHIEU'!C:E,2,0)</f>
        <v>#N/A</v>
      </c>
      <c r="L3025" s="594">
        <f t="shared" si="49"/>
        <v>0</v>
      </c>
      <c r="N3025" s="11"/>
      <c r="Q3025" s="122"/>
      <c r="R3025" s="123"/>
      <c r="T3025" s="396"/>
      <c r="V3025"/>
    </row>
    <row r="3026" spans="1:22" hidden="1" x14ac:dyDescent="0.25">
      <c r="A3026" s="31">
        <v>3848</v>
      </c>
      <c r="B3026" s="33" t="s">
        <v>300</v>
      </c>
      <c r="D3026" s="34" t="s">
        <v>301</v>
      </c>
      <c r="E3026" s="35" t="s">
        <v>10</v>
      </c>
      <c r="G3026" s="372" t="e">
        <f>VLOOKUP(N3026,'BANG THAM CHIEU'!C:E,3,0)</f>
        <v>#N/A</v>
      </c>
      <c r="J3026" s="10" t="e">
        <f>VLOOKUP(N3026,'BANG THAM CHIEU'!C:E,2,0)</f>
        <v>#N/A</v>
      </c>
      <c r="L3026" s="594">
        <f t="shared" si="49"/>
        <v>0</v>
      </c>
      <c r="N3026" s="11"/>
      <c r="Q3026" s="122"/>
      <c r="R3026" s="123"/>
      <c r="T3026" s="396"/>
      <c r="V3026"/>
    </row>
    <row r="3027" spans="1:22" hidden="1" x14ac:dyDescent="0.25">
      <c r="A3027" s="31">
        <v>3848</v>
      </c>
      <c r="B3027" s="33" t="s">
        <v>300</v>
      </c>
      <c r="D3027" s="34" t="s">
        <v>301</v>
      </c>
      <c r="E3027" s="35" t="s">
        <v>10</v>
      </c>
      <c r="G3027" s="372" t="e">
        <f>VLOOKUP(N3027,'BANG THAM CHIEU'!C:E,3,0)</f>
        <v>#N/A</v>
      </c>
      <c r="J3027" s="10" t="e">
        <f>VLOOKUP(N3027,'BANG THAM CHIEU'!C:E,2,0)</f>
        <v>#N/A</v>
      </c>
      <c r="L3027" s="594">
        <f t="shared" si="49"/>
        <v>0</v>
      </c>
      <c r="N3027" s="31"/>
      <c r="Q3027" s="122"/>
      <c r="R3027" s="123"/>
      <c r="T3027" s="396"/>
      <c r="V3027"/>
    </row>
    <row r="3028" spans="1:22" hidden="1" x14ac:dyDescent="0.25">
      <c r="A3028" s="31">
        <v>3848</v>
      </c>
      <c r="B3028" s="33" t="s">
        <v>300</v>
      </c>
      <c r="D3028" s="34" t="s">
        <v>301</v>
      </c>
      <c r="E3028" s="35" t="s">
        <v>10</v>
      </c>
      <c r="G3028" s="372" t="e">
        <f>VLOOKUP(N3028,'BANG THAM CHIEU'!C:E,3,0)</f>
        <v>#N/A</v>
      </c>
      <c r="J3028" s="10" t="e">
        <f>VLOOKUP(N3028,'BANG THAM CHIEU'!C:E,2,0)</f>
        <v>#N/A</v>
      </c>
      <c r="L3028" s="594">
        <f t="shared" si="49"/>
        <v>0</v>
      </c>
      <c r="N3028" s="31"/>
      <c r="Q3028" s="122"/>
      <c r="R3028" s="123"/>
      <c r="T3028" s="396"/>
      <c r="V3028"/>
    </row>
    <row r="3029" spans="1:22" hidden="1" x14ac:dyDescent="0.25">
      <c r="A3029" s="31">
        <v>3848</v>
      </c>
      <c r="B3029" s="33" t="s">
        <v>300</v>
      </c>
      <c r="D3029" s="34" t="s">
        <v>301</v>
      </c>
      <c r="E3029" s="35" t="s">
        <v>10</v>
      </c>
      <c r="G3029" s="372" t="e">
        <f>VLOOKUP(N3029,'BANG THAM CHIEU'!C:E,3,0)</f>
        <v>#N/A</v>
      </c>
      <c r="J3029" s="10" t="e">
        <f>VLOOKUP(N3029,'BANG THAM CHIEU'!C:E,2,0)</f>
        <v>#N/A</v>
      </c>
      <c r="L3029" s="594">
        <f t="shared" si="49"/>
        <v>0</v>
      </c>
      <c r="N3029" s="31"/>
      <c r="Q3029" s="122"/>
      <c r="R3029" s="123"/>
      <c r="T3029" s="396"/>
      <c r="V3029"/>
    </row>
    <row r="3030" spans="1:22" hidden="1" x14ac:dyDescent="0.25">
      <c r="A3030" s="31">
        <v>3848</v>
      </c>
      <c r="B3030" s="33" t="s">
        <v>300</v>
      </c>
      <c r="D3030" s="34" t="s">
        <v>301</v>
      </c>
      <c r="E3030" s="35" t="s">
        <v>10</v>
      </c>
      <c r="G3030" s="372" t="e">
        <f>VLOOKUP(N3030,'BANG THAM CHIEU'!C:E,3,0)</f>
        <v>#N/A</v>
      </c>
      <c r="J3030" s="10" t="e">
        <f>VLOOKUP(N3030,'BANG THAM CHIEU'!C:E,2,0)</f>
        <v>#N/A</v>
      </c>
      <c r="L3030" s="594">
        <f t="shared" si="49"/>
        <v>0</v>
      </c>
      <c r="N3030" s="11"/>
      <c r="Q3030" s="122"/>
      <c r="R3030" s="123"/>
      <c r="T3030" s="396"/>
      <c r="V3030"/>
    </row>
    <row r="3031" spans="1:22" hidden="1" x14ac:dyDescent="0.25">
      <c r="A3031" s="31">
        <v>3848</v>
      </c>
      <c r="B3031" s="33" t="s">
        <v>300</v>
      </c>
      <c r="D3031" s="34" t="s">
        <v>301</v>
      </c>
      <c r="E3031" s="35" t="s">
        <v>10</v>
      </c>
      <c r="G3031" s="372" t="e">
        <f>VLOOKUP(N3031,'BANG THAM CHIEU'!C:E,3,0)</f>
        <v>#N/A</v>
      </c>
      <c r="J3031" s="10" t="e">
        <f>VLOOKUP(N3031,'BANG THAM CHIEU'!C:E,2,0)</f>
        <v>#N/A</v>
      </c>
      <c r="L3031" s="594">
        <f t="shared" si="49"/>
        <v>0</v>
      </c>
      <c r="N3031" s="11"/>
      <c r="Q3031" s="122"/>
      <c r="R3031" s="123"/>
      <c r="T3031" s="396"/>
      <c r="V3031"/>
    </row>
    <row r="3032" spans="1:22" hidden="1" x14ac:dyDescent="0.25">
      <c r="A3032" s="31">
        <v>3848</v>
      </c>
      <c r="B3032" s="33" t="s">
        <v>300</v>
      </c>
      <c r="D3032" s="34" t="s">
        <v>301</v>
      </c>
      <c r="E3032" s="35" t="s">
        <v>10</v>
      </c>
      <c r="G3032" s="372" t="e">
        <f>VLOOKUP(N3032,'BANG THAM CHIEU'!C:E,3,0)</f>
        <v>#N/A</v>
      </c>
      <c r="J3032" s="10" t="e">
        <f>VLOOKUP(N3032,'BANG THAM CHIEU'!C:E,2,0)</f>
        <v>#N/A</v>
      </c>
      <c r="L3032" s="594">
        <f t="shared" si="49"/>
        <v>0</v>
      </c>
      <c r="N3032" s="11"/>
      <c r="Q3032" s="122"/>
      <c r="R3032" s="123"/>
      <c r="T3032" s="396"/>
      <c r="V3032"/>
    </row>
    <row r="3033" spans="1:22" hidden="1" x14ac:dyDescent="0.25">
      <c r="A3033" s="31">
        <v>3848</v>
      </c>
      <c r="B3033" s="33" t="s">
        <v>300</v>
      </c>
      <c r="D3033" s="34" t="s">
        <v>301</v>
      </c>
      <c r="E3033" s="35" t="s">
        <v>10</v>
      </c>
      <c r="G3033" s="372" t="e">
        <f>VLOOKUP(N3033,'BANG THAM CHIEU'!C:E,3,0)</f>
        <v>#N/A</v>
      </c>
      <c r="J3033" s="10" t="e">
        <f>VLOOKUP(N3033,'BANG THAM CHIEU'!C:E,2,0)</f>
        <v>#N/A</v>
      </c>
      <c r="L3033" s="594">
        <f t="shared" si="49"/>
        <v>0</v>
      </c>
      <c r="N3033" s="11"/>
      <c r="Q3033" s="122"/>
      <c r="R3033" s="123"/>
      <c r="T3033" s="396"/>
      <c r="V3033"/>
    </row>
    <row r="3034" spans="1:22" hidden="1" x14ac:dyDescent="0.25">
      <c r="A3034" s="31">
        <v>3848</v>
      </c>
      <c r="B3034" s="33" t="s">
        <v>300</v>
      </c>
      <c r="D3034" s="34" t="s">
        <v>301</v>
      </c>
      <c r="E3034" s="35" t="s">
        <v>10</v>
      </c>
      <c r="G3034" s="372" t="e">
        <f>VLOOKUP(N3034,'BANG THAM CHIEU'!C:E,3,0)</f>
        <v>#N/A</v>
      </c>
      <c r="J3034" s="10" t="e">
        <f>VLOOKUP(N3034,'BANG THAM CHIEU'!C:E,2,0)</f>
        <v>#N/A</v>
      </c>
      <c r="L3034" s="594">
        <f t="shared" si="49"/>
        <v>0</v>
      </c>
      <c r="N3034" s="31"/>
      <c r="Q3034" s="122"/>
      <c r="R3034" s="123"/>
      <c r="T3034" s="396"/>
      <c r="V3034"/>
    </row>
    <row r="3035" spans="1:22" hidden="1" x14ac:dyDescent="0.25">
      <c r="A3035" s="31">
        <v>3848</v>
      </c>
      <c r="B3035" s="33" t="s">
        <v>300</v>
      </c>
      <c r="D3035" s="34" t="s">
        <v>301</v>
      </c>
      <c r="E3035" s="35" t="s">
        <v>10</v>
      </c>
      <c r="G3035" s="372" t="e">
        <f>VLOOKUP(N3035,'BANG THAM CHIEU'!C:E,3,0)</f>
        <v>#N/A</v>
      </c>
      <c r="J3035" s="10" t="e">
        <f>VLOOKUP(N3035,'BANG THAM CHIEU'!C:E,2,0)</f>
        <v>#N/A</v>
      </c>
      <c r="L3035" s="594">
        <f t="shared" si="49"/>
        <v>0</v>
      </c>
      <c r="N3035" s="31"/>
      <c r="Q3035" s="122"/>
      <c r="R3035" s="123"/>
      <c r="T3035" s="396"/>
      <c r="V3035"/>
    </row>
    <row r="3036" spans="1:22" hidden="1" x14ac:dyDescent="0.25">
      <c r="A3036" s="31">
        <v>3848</v>
      </c>
      <c r="B3036" s="33" t="s">
        <v>300</v>
      </c>
      <c r="D3036" s="34" t="s">
        <v>301</v>
      </c>
      <c r="E3036" s="35" t="s">
        <v>10</v>
      </c>
      <c r="G3036" s="372" t="e">
        <f>VLOOKUP(N3036,'BANG THAM CHIEU'!C:E,3,0)</f>
        <v>#N/A</v>
      </c>
      <c r="J3036" s="10" t="e">
        <f>VLOOKUP(N3036,'BANG THAM CHIEU'!C:E,2,0)</f>
        <v>#N/A</v>
      </c>
      <c r="L3036" s="594">
        <f t="shared" si="49"/>
        <v>0</v>
      </c>
      <c r="N3036" s="31"/>
      <c r="Q3036" s="122"/>
      <c r="R3036" s="123"/>
      <c r="T3036" s="396"/>
      <c r="V3036"/>
    </row>
    <row r="3037" spans="1:22" hidden="1" x14ac:dyDescent="0.25">
      <c r="A3037" s="31">
        <v>3848</v>
      </c>
      <c r="B3037" s="33" t="s">
        <v>300</v>
      </c>
      <c r="D3037" s="34" t="s">
        <v>301</v>
      </c>
      <c r="E3037" s="35" t="s">
        <v>10</v>
      </c>
      <c r="G3037" s="372" t="e">
        <f>VLOOKUP(N3037,'BANG THAM CHIEU'!C:E,3,0)</f>
        <v>#N/A</v>
      </c>
      <c r="J3037" s="10" t="e">
        <f>VLOOKUP(N3037,'BANG THAM CHIEU'!C:E,2,0)</f>
        <v>#N/A</v>
      </c>
      <c r="L3037" s="594">
        <f t="shared" si="49"/>
        <v>0</v>
      </c>
      <c r="N3037" s="31"/>
      <c r="Q3037" s="122"/>
      <c r="R3037" s="123"/>
      <c r="T3037" s="396"/>
      <c r="V3037"/>
    </row>
    <row r="3038" spans="1:22" hidden="1" x14ac:dyDescent="0.25">
      <c r="A3038" s="31">
        <v>3848</v>
      </c>
      <c r="B3038" s="33" t="s">
        <v>300</v>
      </c>
      <c r="D3038" s="34" t="s">
        <v>301</v>
      </c>
      <c r="E3038" s="35" t="s">
        <v>10</v>
      </c>
      <c r="G3038" s="372" t="e">
        <f>VLOOKUP(N3038,'BANG THAM CHIEU'!C:E,3,0)</f>
        <v>#N/A</v>
      </c>
      <c r="J3038" s="10" t="e">
        <f>VLOOKUP(N3038,'BANG THAM CHIEU'!C:E,2,0)</f>
        <v>#N/A</v>
      </c>
      <c r="L3038" s="594">
        <f t="shared" si="49"/>
        <v>0</v>
      </c>
      <c r="N3038" s="31"/>
      <c r="Q3038" s="122"/>
      <c r="R3038" s="123"/>
      <c r="T3038" s="396"/>
      <c r="V3038"/>
    </row>
    <row r="3039" spans="1:22" hidden="1" x14ac:dyDescent="0.25">
      <c r="A3039" s="31">
        <v>3848</v>
      </c>
      <c r="B3039" s="33" t="s">
        <v>300</v>
      </c>
      <c r="D3039" s="34" t="s">
        <v>301</v>
      </c>
      <c r="E3039" s="35" t="s">
        <v>10</v>
      </c>
      <c r="G3039" s="372" t="e">
        <f>VLOOKUP(N3039,'BANG THAM CHIEU'!C:E,3,0)</f>
        <v>#N/A</v>
      </c>
      <c r="J3039" s="10" t="e">
        <f>VLOOKUP(N3039,'BANG THAM CHIEU'!C:E,2,0)</f>
        <v>#N/A</v>
      </c>
      <c r="L3039" s="594">
        <f t="shared" si="49"/>
        <v>0</v>
      </c>
      <c r="N3039" s="31"/>
      <c r="Q3039" s="122"/>
      <c r="R3039" s="123"/>
      <c r="T3039" s="396"/>
      <c r="V3039"/>
    </row>
    <row r="3040" spans="1:22" hidden="1" x14ac:dyDescent="0.25">
      <c r="A3040" s="31">
        <v>3848</v>
      </c>
      <c r="B3040" s="33" t="s">
        <v>300</v>
      </c>
      <c r="D3040" s="34" t="s">
        <v>301</v>
      </c>
      <c r="E3040" s="35" t="s">
        <v>10</v>
      </c>
      <c r="G3040" s="372" t="e">
        <f>VLOOKUP(N3040,'BANG THAM CHIEU'!C:E,3,0)</f>
        <v>#N/A</v>
      </c>
      <c r="J3040" s="10" t="e">
        <f>VLOOKUP(N3040,'BANG THAM CHIEU'!C:E,2,0)</f>
        <v>#N/A</v>
      </c>
      <c r="L3040" s="594">
        <f t="shared" si="49"/>
        <v>0</v>
      </c>
      <c r="N3040" s="31"/>
      <c r="Q3040" s="122"/>
      <c r="R3040" s="123"/>
      <c r="T3040" s="396"/>
      <c r="V3040"/>
    </row>
    <row r="3041" spans="1:22" hidden="1" x14ac:dyDescent="0.25">
      <c r="A3041" s="31">
        <v>3848</v>
      </c>
      <c r="B3041" s="33" t="s">
        <v>300</v>
      </c>
      <c r="D3041" s="34" t="s">
        <v>301</v>
      </c>
      <c r="E3041" s="35" t="s">
        <v>10</v>
      </c>
      <c r="G3041" s="372" t="e">
        <f>VLOOKUP(N3041,'BANG THAM CHIEU'!C:E,3,0)</f>
        <v>#N/A</v>
      </c>
      <c r="J3041" s="10" t="e">
        <f>VLOOKUP(N3041,'BANG THAM CHIEU'!C:E,2,0)</f>
        <v>#N/A</v>
      </c>
      <c r="L3041" s="594">
        <f t="shared" si="49"/>
        <v>0</v>
      </c>
      <c r="N3041" s="31"/>
      <c r="Q3041" s="122"/>
      <c r="R3041" s="123"/>
      <c r="T3041" s="396"/>
      <c r="V3041"/>
    </row>
    <row r="3042" spans="1:22" hidden="1" x14ac:dyDescent="0.25">
      <c r="A3042" s="31">
        <v>3848</v>
      </c>
      <c r="B3042" s="33" t="s">
        <v>300</v>
      </c>
      <c r="D3042" s="34" t="s">
        <v>301</v>
      </c>
      <c r="E3042" s="35" t="s">
        <v>10</v>
      </c>
      <c r="G3042" s="372" t="e">
        <f>VLOOKUP(N3042,'BANG THAM CHIEU'!C:E,3,0)</f>
        <v>#N/A</v>
      </c>
      <c r="J3042" s="10" t="e">
        <f>VLOOKUP(N3042,'BANG THAM CHIEU'!C:E,2,0)</f>
        <v>#N/A</v>
      </c>
      <c r="L3042" s="594">
        <f t="shared" si="49"/>
        <v>0</v>
      </c>
      <c r="N3042" s="31"/>
      <c r="Q3042" s="122"/>
      <c r="R3042" s="123"/>
      <c r="T3042" s="396"/>
      <c r="V3042"/>
    </row>
    <row r="3043" spans="1:22" hidden="1" x14ac:dyDescent="0.25">
      <c r="A3043" s="31">
        <v>3848</v>
      </c>
      <c r="B3043" s="33" t="s">
        <v>300</v>
      </c>
      <c r="D3043" s="34" t="s">
        <v>301</v>
      </c>
      <c r="E3043" s="35" t="s">
        <v>10</v>
      </c>
      <c r="G3043" s="372" t="e">
        <f>VLOOKUP(N3043,'BANG THAM CHIEU'!C:E,3,0)</f>
        <v>#N/A</v>
      </c>
      <c r="J3043" s="10" t="e">
        <f>VLOOKUP(N3043,'BANG THAM CHIEU'!C:E,2,0)</f>
        <v>#N/A</v>
      </c>
      <c r="L3043" s="594">
        <f t="shared" si="49"/>
        <v>0</v>
      </c>
      <c r="N3043" s="31"/>
      <c r="Q3043" s="122"/>
      <c r="R3043" s="123"/>
      <c r="T3043" s="396"/>
      <c r="V3043"/>
    </row>
    <row r="3044" spans="1:22" hidden="1" x14ac:dyDescent="0.25">
      <c r="A3044" s="31">
        <v>3848</v>
      </c>
      <c r="B3044" s="33" t="s">
        <v>300</v>
      </c>
      <c r="D3044" s="34" t="s">
        <v>301</v>
      </c>
      <c r="E3044" s="35" t="s">
        <v>10</v>
      </c>
      <c r="G3044" s="372" t="e">
        <f>VLOOKUP(N3044,'BANG THAM CHIEU'!C:E,3,0)</f>
        <v>#N/A</v>
      </c>
      <c r="J3044" s="10" t="e">
        <f>VLOOKUP(N3044,'BANG THAM CHIEU'!C:E,2,0)</f>
        <v>#N/A</v>
      </c>
      <c r="L3044" s="594">
        <f t="shared" si="49"/>
        <v>0</v>
      </c>
      <c r="N3044" s="11"/>
      <c r="Q3044" s="122"/>
      <c r="R3044" s="123"/>
      <c r="T3044" s="396"/>
      <c r="V3044"/>
    </row>
    <row r="3045" spans="1:22" hidden="1" x14ac:dyDescent="0.25">
      <c r="A3045" s="31">
        <v>3848</v>
      </c>
      <c r="B3045" s="33" t="s">
        <v>300</v>
      </c>
      <c r="D3045" s="34" t="s">
        <v>301</v>
      </c>
      <c r="E3045" s="35" t="s">
        <v>10</v>
      </c>
      <c r="G3045" s="372" t="e">
        <f>VLOOKUP(N3045,'BANG THAM CHIEU'!C:E,3,0)</f>
        <v>#N/A</v>
      </c>
      <c r="J3045" s="10" t="e">
        <f>VLOOKUP(N3045,'BANG THAM CHIEU'!C:E,2,0)</f>
        <v>#N/A</v>
      </c>
      <c r="L3045" s="594">
        <f t="shared" si="49"/>
        <v>0</v>
      </c>
      <c r="N3045" s="11"/>
      <c r="Q3045" s="122"/>
      <c r="R3045" s="123"/>
      <c r="T3045" s="396"/>
      <c r="V3045"/>
    </row>
    <row r="3046" spans="1:22" hidden="1" x14ac:dyDescent="0.25">
      <c r="A3046" s="31">
        <v>3848</v>
      </c>
      <c r="B3046" s="33" t="s">
        <v>300</v>
      </c>
      <c r="D3046" s="34" t="s">
        <v>301</v>
      </c>
      <c r="E3046" s="35" t="s">
        <v>10</v>
      </c>
      <c r="G3046" s="372" t="e">
        <f>VLOOKUP(N3046,'BANG THAM CHIEU'!C:E,3,0)</f>
        <v>#N/A</v>
      </c>
      <c r="J3046" s="10" t="e">
        <f>VLOOKUP(N3046,'BANG THAM CHIEU'!C:E,2,0)</f>
        <v>#N/A</v>
      </c>
      <c r="L3046" s="594">
        <f t="shared" si="49"/>
        <v>0</v>
      </c>
      <c r="N3046" s="31"/>
      <c r="Q3046" s="122"/>
      <c r="R3046" s="123"/>
      <c r="T3046" s="396"/>
      <c r="V3046"/>
    </row>
    <row r="3047" spans="1:22" hidden="1" x14ac:dyDescent="0.25">
      <c r="A3047" s="31">
        <v>3848</v>
      </c>
      <c r="B3047" s="33" t="s">
        <v>300</v>
      </c>
      <c r="D3047" s="34" t="s">
        <v>301</v>
      </c>
      <c r="E3047" s="35" t="s">
        <v>10</v>
      </c>
      <c r="G3047" s="372" t="e">
        <f>VLOOKUP(N3047,'BANG THAM CHIEU'!C:E,3,0)</f>
        <v>#N/A</v>
      </c>
      <c r="J3047" s="10" t="e">
        <f>VLOOKUP(N3047,'BANG THAM CHIEU'!C:E,2,0)</f>
        <v>#N/A</v>
      </c>
      <c r="L3047" s="594">
        <f t="shared" si="49"/>
        <v>0</v>
      </c>
      <c r="N3047" s="11"/>
      <c r="Q3047" s="122"/>
      <c r="R3047" s="123"/>
      <c r="T3047" s="396"/>
      <c r="V3047"/>
    </row>
    <row r="3048" spans="1:22" hidden="1" x14ac:dyDescent="0.25">
      <c r="A3048" s="31">
        <v>3848</v>
      </c>
      <c r="B3048" s="33" t="s">
        <v>300</v>
      </c>
      <c r="D3048" s="34" t="s">
        <v>301</v>
      </c>
      <c r="E3048" s="35" t="s">
        <v>10</v>
      </c>
      <c r="G3048" s="372" t="e">
        <f>VLOOKUP(N3048,'BANG THAM CHIEU'!C:E,3,0)</f>
        <v>#N/A</v>
      </c>
      <c r="J3048" s="10" t="e">
        <f>VLOOKUP(N3048,'BANG THAM CHIEU'!C:E,2,0)</f>
        <v>#N/A</v>
      </c>
      <c r="L3048" s="594">
        <f t="shared" si="49"/>
        <v>0</v>
      </c>
      <c r="N3048" s="11"/>
      <c r="Q3048" s="122"/>
      <c r="R3048" s="123"/>
      <c r="T3048" s="396"/>
      <c r="V3048"/>
    </row>
    <row r="3049" spans="1:22" hidden="1" x14ac:dyDescent="0.25">
      <c r="A3049" s="31">
        <v>3848</v>
      </c>
      <c r="B3049" s="33" t="s">
        <v>300</v>
      </c>
      <c r="D3049" s="34" t="s">
        <v>301</v>
      </c>
      <c r="E3049" s="35" t="s">
        <v>10</v>
      </c>
      <c r="G3049" s="372" t="e">
        <f>VLOOKUP(N3049,'BANG THAM CHIEU'!C:E,3,0)</f>
        <v>#N/A</v>
      </c>
      <c r="J3049" s="10" t="e">
        <f>VLOOKUP(N3049,'BANG THAM CHIEU'!C:E,2,0)</f>
        <v>#N/A</v>
      </c>
      <c r="L3049" s="594">
        <f t="shared" si="49"/>
        <v>0</v>
      </c>
      <c r="N3049" s="31"/>
      <c r="Q3049" s="122"/>
      <c r="R3049" s="123"/>
      <c r="T3049" s="396"/>
      <c r="V3049"/>
    </row>
    <row r="3050" spans="1:22" hidden="1" x14ac:dyDescent="0.25">
      <c r="A3050" s="31">
        <v>3848</v>
      </c>
      <c r="B3050" s="33" t="s">
        <v>300</v>
      </c>
      <c r="D3050" s="34" t="s">
        <v>301</v>
      </c>
      <c r="E3050" s="35" t="s">
        <v>10</v>
      </c>
      <c r="G3050" s="372" t="e">
        <f>VLOOKUP(N3050,'BANG THAM CHIEU'!C:E,3,0)</f>
        <v>#N/A</v>
      </c>
      <c r="J3050" s="10" t="e">
        <f>VLOOKUP(N3050,'BANG THAM CHIEU'!C:E,2,0)</f>
        <v>#N/A</v>
      </c>
      <c r="L3050" s="594">
        <f t="shared" si="49"/>
        <v>0</v>
      </c>
      <c r="N3050" s="31"/>
      <c r="Q3050" s="122"/>
      <c r="R3050" s="123"/>
      <c r="T3050" s="396"/>
      <c r="V3050"/>
    </row>
    <row r="3051" spans="1:22" hidden="1" x14ac:dyDescent="0.25">
      <c r="A3051" s="31">
        <v>3848</v>
      </c>
      <c r="B3051" s="33" t="s">
        <v>300</v>
      </c>
      <c r="D3051" s="34" t="s">
        <v>301</v>
      </c>
      <c r="E3051" s="35" t="s">
        <v>10</v>
      </c>
      <c r="G3051" s="372" t="e">
        <f>VLOOKUP(N3051,'BANG THAM CHIEU'!C:E,3,0)</f>
        <v>#N/A</v>
      </c>
      <c r="J3051" s="10" t="e">
        <f>VLOOKUP(N3051,'BANG THAM CHIEU'!C:E,2,0)</f>
        <v>#N/A</v>
      </c>
      <c r="L3051" s="594">
        <f t="shared" si="49"/>
        <v>0</v>
      </c>
      <c r="N3051" s="31"/>
      <c r="Q3051" s="122"/>
      <c r="R3051" s="123"/>
      <c r="T3051" s="396"/>
      <c r="V3051"/>
    </row>
    <row r="3052" spans="1:22" hidden="1" x14ac:dyDescent="0.25">
      <c r="A3052" s="31">
        <v>3848</v>
      </c>
      <c r="B3052" s="33" t="s">
        <v>300</v>
      </c>
      <c r="D3052" s="34" t="s">
        <v>301</v>
      </c>
      <c r="E3052" s="35" t="s">
        <v>10</v>
      </c>
      <c r="G3052" s="372" t="e">
        <f>VLOOKUP(N3052,'BANG THAM CHIEU'!C:E,3,0)</f>
        <v>#N/A</v>
      </c>
      <c r="J3052" s="10" t="e">
        <f>VLOOKUP(N3052,'BANG THAM CHIEU'!C:E,2,0)</f>
        <v>#N/A</v>
      </c>
      <c r="L3052" s="594">
        <f t="shared" ref="L3052:L3115" si="50">K3052/23206</f>
        <v>0</v>
      </c>
      <c r="N3052" s="11"/>
      <c r="Q3052" s="122"/>
      <c r="R3052" s="123"/>
      <c r="T3052" s="396"/>
      <c r="V3052"/>
    </row>
    <row r="3053" spans="1:22" hidden="1" x14ac:dyDescent="0.25">
      <c r="A3053" s="31">
        <v>3848</v>
      </c>
      <c r="B3053" s="33" t="s">
        <v>300</v>
      </c>
      <c r="D3053" s="34" t="s">
        <v>301</v>
      </c>
      <c r="E3053" s="35" t="s">
        <v>10</v>
      </c>
      <c r="G3053" s="372" t="e">
        <f>VLOOKUP(N3053,'BANG THAM CHIEU'!C:E,3,0)</f>
        <v>#N/A</v>
      </c>
      <c r="J3053" s="10" t="e">
        <f>VLOOKUP(N3053,'BANG THAM CHIEU'!C:E,2,0)</f>
        <v>#N/A</v>
      </c>
      <c r="L3053" s="594">
        <f t="shared" si="50"/>
        <v>0</v>
      </c>
      <c r="N3053" s="11"/>
      <c r="Q3053" s="122"/>
      <c r="R3053" s="123"/>
      <c r="T3053" s="396"/>
      <c r="V3053"/>
    </row>
    <row r="3054" spans="1:22" hidden="1" x14ac:dyDescent="0.25">
      <c r="A3054" s="31">
        <v>3848</v>
      </c>
      <c r="B3054" s="33" t="s">
        <v>300</v>
      </c>
      <c r="D3054" s="34" t="s">
        <v>301</v>
      </c>
      <c r="E3054" s="35" t="s">
        <v>10</v>
      </c>
      <c r="G3054" s="372" t="e">
        <f>VLOOKUP(N3054,'BANG THAM CHIEU'!C:E,3,0)</f>
        <v>#N/A</v>
      </c>
      <c r="J3054" s="10" t="e">
        <f>VLOOKUP(N3054,'BANG THAM CHIEU'!C:E,2,0)</f>
        <v>#N/A</v>
      </c>
      <c r="L3054" s="594">
        <f t="shared" si="50"/>
        <v>0</v>
      </c>
      <c r="N3054" s="31"/>
      <c r="Q3054" s="122"/>
      <c r="R3054" s="123"/>
      <c r="T3054" s="396"/>
      <c r="V3054"/>
    </row>
    <row r="3055" spans="1:22" hidden="1" x14ac:dyDescent="0.25">
      <c r="A3055" s="31">
        <v>3848</v>
      </c>
      <c r="B3055" s="33" t="s">
        <v>300</v>
      </c>
      <c r="D3055" s="34" t="s">
        <v>301</v>
      </c>
      <c r="E3055" s="35" t="s">
        <v>10</v>
      </c>
      <c r="G3055" s="372" t="e">
        <f>VLOOKUP(N3055,'BANG THAM CHIEU'!C:E,3,0)</f>
        <v>#N/A</v>
      </c>
      <c r="J3055" s="10" t="e">
        <f>VLOOKUP(N3055,'BANG THAM CHIEU'!C:E,2,0)</f>
        <v>#N/A</v>
      </c>
      <c r="L3055" s="594">
        <f t="shared" si="50"/>
        <v>0</v>
      </c>
      <c r="N3055" s="31"/>
      <c r="Q3055" s="122"/>
      <c r="R3055" s="123"/>
      <c r="T3055" s="396"/>
      <c r="V3055"/>
    </row>
    <row r="3056" spans="1:22" hidden="1" x14ac:dyDescent="0.25">
      <c r="A3056" s="31">
        <v>3848</v>
      </c>
      <c r="B3056" s="33" t="s">
        <v>300</v>
      </c>
      <c r="D3056" s="34" t="s">
        <v>301</v>
      </c>
      <c r="E3056" s="35" t="s">
        <v>10</v>
      </c>
      <c r="G3056" s="372" t="e">
        <f>VLOOKUP(N3056,'BANG THAM CHIEU'!C:E,3,0)</f>
        <v>#N/A</v>
      </c>
      <c r="J3056" s="10" t="e">
        <f>VLOOKUP(N3056,'BANG THAM CHIEU'!C:E,2,0)</f>
        <v>#N/A</v>
      </c>
      <c r="L3056" s="594">
        <f t="shared" si="50"/>
        <v>0</v>
      </c>
      <c r="N3056" s="31"/>
      <c r="Q3056" s="122"/>
      <c r="R3056" s="123"/>
      <c r="T3056" s="396"/>
      <c r="V3056"/>
    </row>
    <row r="3057" spans="1:22" hidden="1" x14ac:dyDescent="0.25">
      <c r="A3057" s="31">
        <v>3848</v>
      </c>
      <c r="B3057" s="33" t="s">
        <v>300</v>
      </c>
      <c r="D3057" s="34" t="s">
        <v>301</v>
      </c>
      <c r="E3057" s="35" t="s">
        <v>10</v>
      </c>
      <c r="G3057" s="372" t="e">
        <f>VLOOKUP(N3057,'BANG THAM CHIEU'!C:E,3,0)</f>
        <v>#N/A</v>
      </c>
      <c r="J3057" s="10" t="e">
        <f>VLOOKUP(N3057,'BANG THAM CHIEU'!C:E,2,0)</f>
        <v>#N/A</v>
      </c>
      <c r="L3057" s="594">
        <f t="shared" si="50"/>
        <v>0</v>
      </c>
      <c r="N3057" s="31"/>
      <c r="Q3057" s="122"/>
      <c r="R3057" s="123"/>
      <c r="T3057" s="396"/>
      <c r="V3057"/>
    </row>
    <row r="3058" spans="1:22" hidden="1" x14ac:dyDescent="0.25">
      <c r="A3058" s="31">
        <v>3848</v>
      </c>
      <c r="B3058" s="33" t="s">
        <v>300</v>
      </c>
      <c r="D3058" s="34" t="s">
        <v>301</v>
      </c>
      <c r="E3058" s="35" t="s">
        <v>10</v>
      </c>
      <c r="G3058" s="372" t="e">
        <f>VLOOKUP(N3058,'BANG THAM CHIEU'!C:E,3,0)</f>
        <v>#N/A</v>
      </c>
      <c r="J3058" s="10" t="e">
        <f>VLOOKUP(N3058,'BANG THAM CHIEU'!C:E,2,0)</f>
        <v>#N/A</v>
      </c>
      <c r="L3058" s="594">
        <f t="shared" si="50"/>
        <v>0</v>
      </c>
      <c r="N3058" s="31"/>
      <c r="Q3058" s="122"/>
      <c r="R3058" s="123"/>
      <c r="T3058" s="396"/>
      <c r="V3058"/>
    </row>
    <row r="3059" spans="1:22" hidden="1" x14ac:dyDescent="0.25">
      <c r="A3059" s="31">
        <v>3848</v>
      </c>
      <c r="B3059" s="33" t="s">
        <v>300</v>
      </c>
      <c r="D3059" s="34" t="s">
        <v>301</v>
      </c>
      <c r="E3059" s="35" t="s">
        <v>10</v>
      </c>
      <c r="G3059" s="372" t="e">
        <f>VLOOKUP(N3059,'BANG THAM CHIEU'!C:E,3,0)</f>
        <v>#N/A</v>
      </c>
      <c r="J3059" s="10" t="e">
        <f>VLOOKUP(N3059,'BANG THAM CHIEU'!C:E,2,0)</f>
        <v>#N/A</v>
      </c>
      <c r="L3059" s="594">
        <f t="shared" si="50"/>
        <v>0</v>
      </c>
      <c r="N3059" s="31"/>
      <c r="Q3059" s="122"/>
      <c r="R3059" s="123"/>
      <c r="T3059" s="396"/>
      <c r="V3059"/>
    </row>
    <row r="3060" spans="1:22" hidden="1" x14ac:dyDescent="0.25">
      <c r="A3060" s="31">
        <v>3848</v>
      </c>
      <c r="B3060" s="33" t="s">
        <v>300</v>
      </c>
      <c r="D3060" s="34" t="s">
        <v>301</v>
      </c>
      <c r="E3060" s="35" t="s">
        <v>10</v>
      </c>
      <c r="G3060" s="372" t="e">
        <f>VLOOKUP(N3060,'BANG THAM CHIEU'!C:E,3,0)</f>
        <v>#N/A</v>
      </c>
      <c r="J3060" s="10" t="e">
        <f>VLOOKUP(N3060,'BANG THAM CHIEU'!C:E,2,0)</f>
        <v>#N/A</v>
      </c>
      <c r="L3060" s="594">
        <f t="shared" si="50"/>
        <v>0</v>
      </c>
      <c r="N3060" s="11"/>
      <c r="Q3060" s="122"/>
      <c r="R3060" s="123"/>
      <c r="T3060" s="396"/>
      <c r="V3060"/>
    </row>
    <row r="3061" spans="1:22" hidden="1" x14ac:dyDescent="0.25">
      <c r="A3061" s="31">
        <v>3848</v>
      </c>
      <c r="B3061" s="33" t="s">
        <v>300</v>
      </c>
      <c r="D3061" s="34" t="s">
        <v>301</v>
      </c>
      <c r="E3061" s="35" t="s">
        <v>10</v>
      </c>
      <c r="G3061" s="372" t="e">
        <f>VLOOKUP(N3061,'BANG THAM CHIEU'!C:E,3,0)</f>
        <v>#N/A</v>
      </c>
      <c r="J3061" s="10" t="e">
        <f>VLOOKUP(N3061,'BANG THAM CHIEU'!C:E,2,0)</f>
        <v>#N/A</v>
      </c>
      <c r="L3061" s="594">
        <f t="shared" si="50"/>
        <v>0</v>
      </c>
      <c r="N3061" s="11"/>
      <c r="Q3061" s="122"/>
      <c r="R3061" s="123"/>
      <c r="T3061" s="396"/>
      <c r="V3061"/>
    </row>
    <row r="3062" spans="1:22" hidden="1" x14ac:dyDescent="0.25">
      <c r="A3062" s="31">
        <v>3848</v>
      </c>
      <c r="B3062" s="33" t="s">
        <v>300</v>
      </c>
      <c r="D3062" s="34" t="s">
        <v>301</v>
      </c>
      <c r="E3062" s="35" t="s">
        <v>10</v>
      </c>
      <c r="G3062" s="372" t="e">
        <f>VLOOKUP(N3062,'BANG THAM CHIEU'!C:E,3,0)</f>
        <v>#N/A</v>
      </c>
      <c r="J3062" s="10" t="e">
        <f>VLOOKUP(N3062,'BANG THAM CHIEU'!C:E,2,0)</f>
        <v>#N/A</v>
      </c>
      <c r="L3062" s="594">
        <f t="shared" si="50"/>
        <v>0</v>
      </c>
      <c r="N3062" s="11"/>
      <c r="Q3062" s="122"/>
      <c r="R3062" s="123"/>
      <c r="T3062" s="396"/>
      <c r="V3062"/>
    </row>
    <row r="3063" spans="1:22" hidden="1" x14ac:dyDescent="0.25">
      <c r="A3063" s="31">
        <v>3848</v>
      </c>
      <c r="B3063" s="33" t="s">
        <v>300</v>
      </c>
      <c r="D3063" s="34" t="s">
        <v>301</v>
      </c>
      <c r="E3063" s="35" t="s">
        <v>10</v>
      </c>
      <c r="G3063" s="372" t="e">
        <f>VLOOKUP(N3063,'BANG THAM CHIEU'!C:E,3,0)</f>
        <v>#N/A</v>
      </c>
      <c r="J3063" s="10" t="e">
        <f>VLOOKUP(N3063,'BANG THAM CHIEU'!C:E,2,0)</f>
        <v>#N/A</v>
      </c>
      <c r="L3063" s="594">
        <f t="shared" si="50"/>
        <v>0</v>
      </c>
      <c r="N3063" s="31"/>
      <c r="Q3063" s="122"/>
      <c r="R3063" s="123"/>
      <c r="T3063" s="396"/>
      <c r="V3063"/>
    </row>
    <row r="3064" spans="1:22" hidden="1" x14ac:dyDescent="0.25">
      <c r="A3064" s="31">
        <v>3848</v>
      </c>
      <c r="B3064" s="33" t="s">
        <v>300</v>
      </c>
      <c r="D3064" s="34" t="s">
        <v>301</v>
      </c>
      <c r="E3064" s="35" t="s">
        <v>10</v>
      </c>
      <c r="G3064" s="372" t="e">
        <f>VLOOKUP(N3064,'BANG THAM CHIEU'!C:E,3,0)</f>
        <v>#N/A</v>
      </c>
      <c r="J3064" s="10" t="e">
        <f>VLOOKUP(N3064,'BANG THAM CHIEU'!C:E,2,0)</f>
        <v>#N/A</v>
      </c>
      <c r="L3064" s="594">
        <f t="shared" si="50"/>
        <v>0</v>
      </c>
      <c r="N3064" s="11"/>
      <c r="Q3064" s="122"/>
      <c r="R3064" s="123"/>
      <c r="T3064" s="396"/>
      <c r="V3064"/>
    </row>
    <row r="3065" spans="1:22" hidden="1" x14ac:dyDescent="0.25">
      <c r="A3065" s="31">
        <v>3848</v>
      </c>
      <c r="B3065" s="33" t="s">
        <v>300</v>
      </c>
      <c r="D3065" s="34" t="s">
        <v>301</v>
      </c>
      <c r="E3065" s="35" t="s">
        <v>10</v>
      </c>
      <c r="G3065" s="372" t="e">
        <f>VLOOKUP(N3065,'BANG THAM CHIEU'!C:E,3,0)</f>
        <v>#N/A</v>
      </c>
      <c r="J3065" s="10" t="e">
        <f>VLOOKUP(N3065,'BANG THAM CHIEU'!C:E,2,0)</f>
        <v>#N/A</v>
      </c>
      <c r="L3065" s="594">
        <f t="shared" si="50"/>
        <v>0</v>
      </c>
      <c r="N3065" s="11"/>
      <c r="Q3065" s="122"/>
      <c r="R3065" s="123"/>
      <c r="T3065" s="396"/>
      <c r="V3065"/>
    </row>
    <row r="3066" spans="1:22" hidden="1" x14ac:dyDescent="0.25">
      <c r="A3066" s="31">
        <v>3848</v>
      </c>
      <c r="B3066" s="33" t="s">
        <v>300</v>
      </c>
      <c r="D3066" s="34" t="s">
        <v>301</v>
      </c>
      <c r="E3066" s="35" t="s">
        <v>10</v>
      </c>
      <c r="G3066" s="372" t="e">
        <f>VLOOKUP(N3066,'BANG THAM CHIEU'!C:E,3,0)</f>
        <v>#N/A</v>
      </c>
      <c r="J3066" s="10" t="e">
        <f>VLOOKUP(N3066,'BANG THAM CHIEU'!C:E,2,0)</f>
        <v>#N/A</v>
      </c>
      <c r="L3066" s="594">
        <f t="shared" si="50"/>
        <v>0</v>
      </c>
      <c r="N3066" s="11"/>
      <c r="Q3066" s="122"/>
      <c r="R3066" s="123"/>
      <c r="T3066" s="396"/>
      <c r="V3066"/>
    </row>
    <row r="3067" spans="1:22" hidden="1" x14ac:dyDescent="0.25">
      <c r="A3067" s="31">
        <v>3848</v>
      </c>
      <c r="B3067" s="33" t="s">
        <v>300</v>
      </c>
      <c r="D3067" s="34" t="s">
        <v>301</v>
      </c>
      <c r="E3067" s="35" t="s">
        <v>10</v>
      </c>
      <c r="G3067" s="372" t="e">
        <f>VLOOKUP(N3067,'BANG THAM CHIEU'!C:E,3,0)</f>
        <v>#N/A</v>
      </c>
      <c r="J3067" s="10" t="e">
        <f>VLOOKUP(N3067,'BANG THAM CHIEU'!C:E,2,0)</f>
        <v>#N/A</v>
      </c>
      <c r="L3067" s="594">
        <f t="shared" si="50"/>
        <v>0</v>
      </c>
      <c r="N3067" s="175"/>
      <c r="Q3067" s="122"/>
      <c r="R3067" s="123"/>
      <c r="T3067" s="396"/>
      <c r="V3067"/>
    </row>
    <row r="3068" spans="1:22" hidden="1" x14ac:dyDescent="0.25">
      <c r="A3068" s="31">
        <v>3848</v>
      </c>
      <c r="B3068" s="33" t="s">
        <v>300</v>
      </c>
      <c r="D3068" s="34" t="s">
        <v>301</v>
      </c>
      <c r="E3068" s="35" t="s">
        <v>10</v>
      </c>
      <c r="G3068" s="372" t="e">
        <f>VLOOKUP(N3068,'BANG THAM CHIEU'!C:E,3,0)</f>
        <v>#N/A</v>
      </c>
      <c r="J3068" s="10" t="e">
        <f>VLOOKUP(N3068,'BANG THAM CHIEU'!C:E,2,0)</f>
        <v>#N/A</v>
      </c>
      <c r="L3068" s="594">
        <f t="shared" si="50"/>
        <v>0</v>
      </c>
      <c r="N3068" s="11"/>
      <c r="Q3068" s="122"/>
      <c r="R3068" s="123"/>
      <c r="T3068" s="396"/>
      <c r="V3068"/>
    </row>
    <row r="3069" spans="1:22" hidden="1" x14ac:dyDescent="0.25">
      <c r="A3069" s="31">
        <v>3848</v>
      </c>
      <c r="B3069" s="33" t="s">
        <v>300</v>
      </c>
      <c r="D3069" s="34" t="s">
        <v>301</v>
      </c>
      <c r="E3069" s="35" t="s">
        <v>10</v>
      </c>
      <c r="G3069" s="372" t="e">
        <f>VLOOKUP(N3069,'BANG THAM CHIEU'!C:E,3,0)</f>
        <v>#N/A</v>
      </c>
      <c r="J3069" s="10" t="e">
        <f>VLOOKUP(N3069,'BANG THAM CHIEU'!C:E,2,0)</f>
        <v>#N/A</v>
      </c>
      <c r="L3069" s="594">
        <f t="shared" si="50"/>
        <v>0</v>
      </c>
      <c r="N3069" s="175"/>
      <c r="Q3069" s="122"/>
      <c r="R3069" s="123"/>
      <c r="T3069" s="396"/>
      <c r="V3069"/>
    </row>
    <row r="3070" spans="1:22" hidden="1" x14ac:dyDescent="0.25">
      <c r="A3070" s="31">
        <v>3848</v>
      </c>
      <c r="B3070" s="33" t="s">
        <v>300</v>
      </c>
      <c r="D3070" s="34" t="s">
        <v>301</v>
      </c>
      <c r="E3070" s="35" t="s">
        <v>10</v>
      </c>
      <c r="G3070" s="372" t="e">
        <f>VLOOKUP(N3070,'BANG THAM CHIEU'!C:E,3,0)</f>
        <v>#N/A</v>
      </c>
      <c r="J3070" s="10" t="e">
        <f>VLOOKUP(N3070,'BANG THAM CHIEU'!C:E,2,0)</f>
        <v>#N/A</v>
      </c>
      <c r="L3070" s="594">
        <f t="shared" si="50"/>
        <v>0</v>
      </c>
      <c r="N3070" s="11"/>
      <c r="Q3070" s="122"/>
      <c r="R3070" s="123"/>
      <c r="T3070" s="396"/>
      <c r="V3070"/>
    </row>
    <row r="3071" spans="1:22" hidden="1" x14ac:dyDescent="0.25">
      <c r="A3071" s="31">
        <v>3848</v>
      </c>
      <c r="B3071" s="33" t="s">
        <v>300</v>
      </c>
      <c r="D3071" s="34" t="s">
        <v>301</v>
      </c>
      <c r="E3071" s="35" t="s">
        <v>10</v>
      </c>
      <c r="G3071" s="372" t="e">
        <f>VLOOKUP(N3071,'BANG THAM CHIEU'!C:E,3,0)</f>
        <v>#N/A</v>
      </c>
      <c r="J3071" s="10" t="e">
        <f>VLOOKUP(N3071,'BANG THAM CHIEU'!C:E,2,0)</f>
        <v>#N/A</v>
      </c>
      <c r="L3071" s="594">
        <f t="shared" si="50"/>
        <v>0</v>
      </c>
      <c r="N3071" s="31"/>
      <c r="Q3071" s="122"/>
      <c r="R3071" s="123"/>
      <c r="T3071" s="396"/>
      <c r="V3071"/>
    </row>
    <row r="3072" spans="1:22" hidden="1" x14ac:dyDescent="0.25">
      <c r="A3072" s="31">
        <v>3848</v>
      </c>
      <c r="B3072" s="33" t="s">
        <v>300</v>
      </c>
      <c r="D3072" s="34" t="s">
        <v>301</v>
      </c>
      <c r="E3072" s="35" t="s">
        <v>10</v>
      </c>
      <c r="G3072" s="372" t="e">
        <f>VLOOKUP(N3072,'BANG THAM CHIEU'!C:E,3,0)</f>
        <v>#N/A</v>
      </c>
      <c r="J3072" s="10" t="e">
        <f>VLOOKUP(N3072,'BANG THAM CHIEU'!C:E,2,0)</f>
        <v>#N/A</v>
      </c>
      <c r="L3072" s="594">
        <f t="shared" si="50"/>
        <v>0</v>
      </c>
      <c r="N3072" s="31"/>
      <c r="Q3072" s="122"/>
      <c r="R3072" s="123"/>
      <c r="T3072" s="396"/>
      <c r="V3072"/>
    </row>
    <row r="3073" spans="1:22" hidden="1" x14ac:dyDescent="0.25">
      <c r="A3073" s="31">
        <v>3848</v>
      </c>
      <c r="B3073" s="33" t="s">
        <v>300</v>
      </c>
      <c r="D3073" s="34" t="s">
        <v>301</v>
      </c>
      <c r="E3073" s="35" t="s">
        <v>10</v>
      </c>
      <c r="G3073" s="372" t="e">
        <f>VLOOKUP(N3073,'BANG THAM CHIEU'!C:E,3,0)</f>
        <v>#N/A</v>
      </c>
      <c r="J3073" s="10" t="e">
        <f>VLOOKUP(N3073,'BANG THAM CHIEU'!C:E,2,0)</f>
        <v>#N/A</v>
      </c>
      <c r="L3073" s="594">
        <f t="shared" si="50"/>
        <v>0</v>
      </c>
      <c r="N3073" s="11"/>
      <c r="Q3073" s="122"/>
      <c r="R3073" s="123"/>
      <c r="T3073" s="396"/>
      <c r="V3073"/>
    </row>
    <row r="3074" spans="1:22" hidden="1" x14ac:dyDescent="0.25">
      <c r="A3074" s="31">
        <v>3848</v>
      </c>
      <c r="B3074" s="33" t="s">
        <v>300</v>
      </c>
      <c r="D3074" s="34" t="s">
        <v>301</v>
      </c>
      <c r="E3074" s="35" t="s">
        <v>10</v>
      </c>
      <c r="G3074" s="372" t="e">
        <f>VLOOKUP(N3074,'BANG THAM CHIEU'!C:E,3,0)</f>
        <v>#N/A</v>
      </c>
      <c r="J3074" s="10" t="e">
        <f>VLOOKUP(N3074,'BANG THAM CHIEU'!C:E,2,0)</f>
        <v>#N/A</v>
      </c>
      <c r="L3074" s="594">
        <f t="shared" si="50"/>
        <v>0</v>
      </c>
      <c r="N3074" s="11"/>
      <c r="Q3074" s="122"/>
      <c r="R3074" s="123"/>
      <c r="T3074" s="396"/>
      <c r="V3074"/>
    </row>
    <row r="3075" spans="1:22" hidden="1" x14ac:dyDescent="0.25">
      <c r="A3075" s="31">
        <v>3848</v>
      </c>
      <c r="B3075" s="33" t="s">
        <v>300</v>
      </c>
      <c r="D3075" s="34" t="s">
        <v>301</v>
      </c>
      <c r="E3075" s="35" t="s">
        <v>10</v>
      </c>
      <c r="G3075" s="372" t="e">
        <f>VLOOKUP(N3075,'BANG THAM CHIEU'!C:E,3,0)</f>
        <v>#N/A</v>
      </c>
      <c r="J3075" s="10" t="e">
        <f>VLOOKUP(N3075,'BANG THAM CHIEU'!C:E,2,0)</f>
        <v>#N/A</v>
      </c>
      <c r="L3075" s="594">
        <f t="shared" si="50"/>
        <v>0</v>
      </c>
      <c r="N3075" s="11"/>
      <c r="Q3075" s="122"/>
      <c r="R3075" s="123"/>
      <c r="T3075" s="396"/>
      <c r="V3075"/>
    </row>
    <row r="3076" spans="1:22" hidden="1" x14ac:dyDescent="0.25">
      <c r="A3076" s="31">
        <v>3848</v>
      </c>
      <c r="B3076" s="33" t="s">
        <v>300</v>
      </c>
      <c r="D3076" s="34" t="s">
        <v>301</v>
      </c>
      <c r="E3076" s="35" t="s">
        <v>10</v>
      </c>
      <c r="G3076" s="372" t="e">
        <f>VLOOKUP(N3076,'BANG THAM CHIEU'!C:E,3,0)</f>
        <v>#N/A</v>
      </c>
      <c r="J3076" s="10" t="e">
        <f>VLOOKUP(N3076,'BANG THAM CHIEU'!C:E,2,0)</f>
        <v>#N/A</v>
      </c>
      <c r="L3076" s="594">
        <f t="shared" si="50"/>
        <v>0</v>
      </c>
      <c r="N3076" s="11"/>
      <c r="Q3076" s="122"/>
      <c r="R3076" s="123"/>
      <c r="T3076" s="396"/>
      <c r="V3076"/>
    </row>
    <row r="3077" spans="1:22" hidden="1" x14ac:dyDescent="0.25">
      <c r="A3077" s="31">
        <v>3848</v>
      </c>
      <c r="B3077" s="33" t="s">
        <v>300</v>
      </c>
      <c r="D3077" s="34" t="s">
        <v>301</v>
      </c>
      <c r="E3077" s="35" t="s">
        <v>10</v>
      </c>
      <c r="G3077" s="372" t="e">
        <f>VLOOKUP(N3077,'BANG THAM CHIEU'!C:E,3,0)</f>
        <v>#N/A</v>
      </c>
      <c r="J3077" s="10" t="e">
        <f>VLOOKUP(N3077,'BANG THAM CHIEU'!C:E,2,0)</f>
        <v>#N/A</v>
      </c>
      <c r="L3077" s="594">
        <f t="shared" si="50"/>
        <v>0</v>
      </c>
      <c r="N3077" s="11"/>
      <c r="Q3077" s="122"/>
      <c r="R3077" s="123"/>
      <c r="T3077" s="396"/>
      <c r="V3077"/>
    </row>
    <row r="3078" spans="1:22" hidden="1" x14ac:dyDescent="0.25">
      <c r="A3078" s="31">
        <v>3848</v>
      </c>
      <c r="B3078" s="33" t="s">
        <v>300</v>
      </c>
      <c r="D3078" s="34" t="s">
        <v>301</v>
      </c>
      <c r="E3078" s="35" t="s">
        <v>10</v>
      </c>
      <c r="G3078" s="372" t="e">
        <f>VLOOKUP(N3078,'BANG THAM CHIEU'!C:E,3,0)</f>
        <v>#N/A</v>
      </c>
      <c r="J3078" s="10" t="e">
        <f>VLOOKUP(N3078,'BANG THAM CHIEU'!C:E,2,0)</f>
        <v>#N/A</v>
      </c>
      <c r="L3078" s="594">
        <f t="shared" si="50"/>
        <v>0</v>
      </c>
      <c r="N3078" s="11"/>
      <c r="Q3078" s="122"/>
      <c r="R3078" s="123"/>
      <c r="T3078" s="396"/>
      <c r="V3078"/>
    </row>
    <row r="3079" spans="1:22" hidden="1" x14ac:dyDescent="0.25">
      <c r="A3079" s="31">
        <v>3848</v>
      </c>
      <c r="B3079" s="33" t="s">
        <v>300</v>
      </c>
      <c r="D3079" s="34" t="s">
        <v>301</v>
      </c>
      <c r="E3079" s="35" t="s">
        <v>10</v>
      </c>
      <c r="G3079" s="372" t="e">
        <f>VLOOKUP(N3079,'BANG THAM CHIEU'!C:E,3,0)</f>
        <v>#N/A</v>
      </c>
      <c r="J3079" s="10" t="e">
        <f>VLOOKUP(N3079,'BANG THAM CHIEU'!C:E,2,0)</f>
        <v>#N/A</v>
      </c>
      <c r="L3079" s="594">
        <f t="shared" si="50"/>
        <v>0</v>
      </c>
      <c r="N3079" s="11"/>
      <c r="Q3079" s="122"/>
      <c r="R3079" s="123"/>
      <c r="T3079" s="396"/>
      <c r="V3079"/>
    </row>
    <row r="3080" spans="1:22" hidden="1" x14ac:dyDescent="0.25">
      <c r="A3080" s="31">
        <v>3848</v>
      </c>
      <c r="B3080" s="33" t="s">
        <v>300</v>
      </c>
      <c r="D3080" s="34" t="s">
        <v>301</v>
      </c>
      <c r="E3080" s="35" t="s">
        <v>10</v>
      </c>
      <c r="G3080" s="372" t="e">
        <f>VLOOKUP(N3080,'BANG THAM CHIEU'!C:E,3,0)</f>
        <v>#N/A</v>
      </c>
      <c r="J3080" s="10" t="e">
        <f>VLOOKUP(N3080,'BANG THAM CHIEU'!C:E,2,0)</f>
        <v>#N/A</v>
      </c>
      <c r="L3080" s="594">
        <f t="shared" si="50"/>
        <v>0</v>
      </c>
      <c r="N3080" s="31"/>
      <c r="Q3080" s="122"/>
      <c r="R3080" s="123"/>
      <c r="T3080" s="396"/>
      <c r="V3080"/>
    </row>
    <row r="3081" spans="1:22" hidden="1" x14ac:dyDescent="0.25">
      <c r="A3081" s="31">
        <v>3848</v>
      </c>
      <c r="B3081" s="33" t="s">
        <v>300</v>
      </c>
      <c r="D3081" s="34" t="s">
        <v>301</v>
      </c>
      <c r="E3081" s="35" t="s">
        <v>10</v>
      </c>
      <c r="G3081" s="372" t="e">
        <f>VLOOKUP(N3081,'BANG THAM CHIEU'!C:E,3,0)</f>
        <v>#N/A</v>
      </c>
      <c r="J3081" s="10" t="e">
        <f>VLOOKUP(N3081,'BANG THAM CHIEU'!C:E,2,0)</f>
        <v>#N/A</v>
      </c>
      <c r="L3081" s="594">
        <f t="shared" si="50"/>
        <v>0</v>
      </c>
      <c r="N3081" s="31"/>
      <c r="Q3081" s="122"/>
      <c r="R3081" s="123"/>
      <c r="T3081" s="396"/>
      <c r="V3081"/>
    </row>
    <row r="3082" spans="1:22" hidden="1" x14ac:dyDescent="0.25">
      <c r="A3082" s="31">
        <v>3848</v>
      </c>
      <c r="B3082" s="33" t="s">
        <v>300</v>
      </c>
      <c r="D3082" s="34" t="s">
        <v>301</v>
      </c>
      <c r="E3082" s="35" t="s">
        <v>10</v>
      </c>
      <c r="G3082" s="372" t="e">
        <f>VLOOKUP(N3082,'BANG THAM CHIEU'!C:E,3,0)</f>
        <v>#N/A</v>
      </c>
      <c r="J3082" s="10" t="e">
        <f>VLOOKUP(N3082,'BANG THAM CHIEU'!C:E,2,0)</f>
        <v>#N/A</v>
      </c>
      <c r="L3082" s="594">
        <f t="shared" si="50"/>
        <v>0</v>
      </c>
      <c r="N3082" s="11"/>
      <c r="Q3082" s="122"/>
      <c r="R3082" s="123"/>
      <c r="T3082" s="396"/>
      <c r="V3082"/>
    </row>
    <row r="3083" spans="1:22" hidden="1" x14ac:dyDescent="0.25">
      <c r="A3083" s="31">
        <v>3848</v>
      </c>
      <c r="B3083" s="33" t="s">
        <v>300</v>
      </c>
      <c r="D3083" s="34" t="s">
        <v>301</v>
      </c>
      <c r="E3083" s="35" t="s">
        <v>10</v>
      </c>
      <c r="G3083" s="372" t="e">
        <f>VLOOKUP(N3083,'BANG THAM CHIEU'!C:E,3,0)</f>
        <v>#N/A</v>
      </c>
      <c r="J3083" s="10" t="e">
        <f>VLOOKUP(N3083,'BANG THAM CHIEU'!C:E,2,0)</f>
        <v>#N/A</v>
      </c>
      <c r="L3083" s="594">
        <f t="shared" si="50"/>
        <v>0</v>
      </c>
      <c r="N3083" s="11"/>
      <c r="Q3083" s="122"/>
      <c r="R3083" s="123"/>
      <c r="T3083" s="396"/>
      <c r="V3083"/>
    </row>
    <row r="3084" spans="1:22" hidden="1" x14ac:dyDescent="0.25">
      <c r="A3084" s="31">
        <v>3848</v>
      </c>
      <c r="B3084" s="33" t="s">
        <v>300</v>
      </c>
      <c r="D3084" s="34" t="s">
        <v>301</v>
      </c>
      <c r="E3084" s="35" t="s">
        <v>10</v>
      </c>
      <c r="G3084" s="372" t="e">
        <f>VLOOKUP(N3084,'BANG THAM CHIEU'!C:E,3,0)</f>
        <v>#N/A</v>
      </c>
      <c r="J3084" s="10" t="e">
        <f>VLOOKUP(N3084,'BANG THAM CHIEU'!C:E,2,0)</f>
        <v>#N/A</v>
      </c>
      <c r="L3084" s="594">
        <f t="shared" si="50"/>
        <v>0</v>
      </c>
      <c r="N3084" s="31"/>
      <c r="Q3084" s="122"/>
      <c r="R3084" s="123"/>
      <c r="T3084" s="396"/>
      <c r="V3084"/>
    </row>
    <row r="3085" spans="1:22" hidden="1" x14ac:dyDescent="0.25">
      <c r="A3085" s="31">
        <v>3848</v>
      </c>
      <c r="B3085" s="33" t="s">
        <v>300</v>
      </c>
      <c r="D3085" s="34" t="s">
        <v>301</v>
      </c>
      <c r="E3085" s="35" t="s">
        <v>10</v>
      </c>
      <c r="G3085" s="372" t="e">
        <f>VLOOKUP(N3085,'BANG THAM CHIEU'!C:E,3,0)</f>
        <v>#N/A</v>
      </c>
      <c r="J3085" s="10" t="e">
        <f>VLOOKUP(N3085,'BANG THAM CHIEU'!C:E,2,0)</f>
        <v>#N/A</v>
      </c>
      <c r="L3085" s="594">
        <f t="shared" si="50"/>
        <v>0</v>
      </c>
      <c r="N3085" s="31"/>
      <c r="Q3085" s="122"/>
      <c r="R3085" s="123"/>
      <c r="T3085" s="396"/>
      <c r="V3085"/>
    </row>
    <row r="3086" spans="1:22" hidden="1" x14ac:dyDescent="0.25">
      <c r="A3086" s="31">
        <v>3848</v>
      </c>
      <c r="B3086" s="33" t="s">
        <v>300</v>
      </c>
      <c r="D3086" s="34" t="s">
        <v>301</v>
      </c>
      <c r="E3086" s="35" t="s">
        <v>10</v>
      </c>
      <c r="G3086" s="372" t="e">
        <f>VLOOKUP(N3086,'BANG THAM CHIEU'!C:E,3,0)</f>
        <v>#N/A</v>
      </c>
      <c r="J3086" s="10" t="e">
        <f>VLOOKUP(N3086,'BANG THAM CHIEU'!C:E,2,0)</f>
        <v>#N/A</v>
      </c>
      <c r="L3086" s="594">
        <f t="shared" si="50"/>
        <v>0</v>
      </c>
      <c r="N3086" s="11"/>
      <c r="Q3086" s="122"/>
      <c r="R3086" s="123"/>
      <c r="T3086" s="396"/>
      <c r="V3086"/>
    </row>
    <row r="3087" spans="1:22" hidden="1" x14ac:dyDescent="0.25">
      <c r="A3087" s="31">
        <v>3848</v>
      </c>
      <c r="B3087" s="33" t="s">
        <v>300</v>
      </c>
      <c r="D3087" s="34" t="s">
        <v>301</v>
      </c>
      <c r="E3087" s="35" t="s">
        <v>10</v>
      </c>
      <c r="G3087" s="372" t="e">
        <f>VLOOKUP(N3087,'BANG THAM CHIEU'!C:E,3,0)</f>
        <v>#N/A</v>
      </c>
      <c r="J3087" s="10" t="e">
        <f>VLOOKUP(N3087,'BANG THAM CHIEU'!C:E,2,0)</f>
        <v>#N/A</v>
      </c>
      <c r="L3087" s="594">
        <f t="shared" si="50"/>
        <v>0</v>
      </c>
      <c r="N3087" s="11"/>
      <c r="Q3087" s="122"/>
      <c r="R3087" s="123"/>
      <c r="T3087" s="396"/>
      <c r="V3087"/>
    </row>
    <row r="3088" spans="1:22" hidden="1" x14ac:dyDescent="0.25">
      <c r="A3088" s="31">
        <v>3848</v>
      </c>
      <c r="B3088" s="33" t="s">
        <v>300</v>
      </c>
      <c r="D3088" s="34" t="s">
        <v>301</v>
      </c>
      <c r="E3088" s="35" t="s">
        <v>10</v>
      </c>
      <c r="G3088" s="372" t="e">
        <f>VLOOKUP(N3088,'BANG THAM CHIEU'!C:E,3,0)</f>
        <v>#N/A</v>
      </c>
      <c r="J3088" s="10" t="e">
        <f>VLOOKUP(N3088,'BANG THAM CHIEU'!C:E,2,0)</f>
        <v>#N/A</v>
      </c>
      <c r="L3088" s="594">
        <f t="shared" si="50"/>
        <v>0</v>
      </c>
      <c r="N3088" s="11"/>
      <c r="Q3088" s="122"/>
      <c r="R3088" s="123"/>
      <c r="T3088" s="396"/>
      <c r="V3088"/>
    </row>
    <row r="3089" spans="1:22" hidden="1" x14ac:dyDescent="0.25">
      <c r="A3089" s="31">
        <v>3848</v>
      </c>
      <c r="B3089" s="33" t="s">
        <v>300</v>
      </c>
      <c r="D3089" s="34" t="s">
        <v>301</v>
      </c>
      <c r="E3089" s="35" t="s">
        <v>10</v>
      </c>
      <c r="G3089" s="372" t="e">
        <f>VLOOKUP(N3089,'BANG THAM CHIEU'!C:E,3,0)</f>
        <v>#N/A</v>
      </c>
      <c r="J3089" s="10" t="e">
        <f>VLOOKUP(N3089,'BANG THAM CHIEU'!C:E,2,0)</f>
        <v>#N/A</v>
      </c>
      <c r="L3089" s="594">
        <f t="shared" si="50"/>
        <v>0</v>
      </c>
      <c r="N3089" s="11"/>
      <c r="Q3089" s="122"/>
      <c r="R3089" s="123"/>
      <c r="T3089" s="396"/>
      <c r="V3089"/>
    </row>
    <row r="3090" spans="1:22" hidden="1" x14ac:dyDescent="0.25">
      <c r="A3090" s="31">
        <v>3848</v>
      </c>
      <c r="B3090" s="33" t="s">
        <v>300</v>
      </c>
      <c r="D3090" s="34" t="s">
        <v>301</v>
      </c>
      <c r="E3090" s="35" t="s">
        <v>10</v>
      </c>
      <c r="G3090" s="372" t="e">
        <f>VLOOKUP(N3090,'BANG THAM CHIEU'!C:E,3,0)</f>
        <v>#N/A</v>
      </c>
      <c r="J3090" s="10" t="e">
        <f>VLOOKUP(N3090,'BANG THAM CHIEU'!C:E,2,0)</f>
        <v>#N/A</v>
      </c>
      <c r="L3090" s="594">
        <f t="shared" si="50"/>
        <v>0</v>
      </c>
      <c r="N3090" s="11"/>
      <c r="Q3090" s="122"/>
      <c r="R3090" s="123"/>
      <c r="T3090" s="396"/>
      <c r="V3090"/>
    </row>
    <row r="3091" spans="1:22" hidden="1" x14ac:dyDescent="0.25">
      <c r="A3091" s="31">
        <v>3848</v>
      </c>
      <c r="B3091" s="33" t="s">
        <v>300</v>
      </c>
      <c r="D3091" s="34" t="s">
        <v>301</v>
      </c>
      <c r="E3091" s="35" t="s">
        <v>10</v>
      </c>
      <c r="G3091" s="372" t="e">
        <f>VLOOKUP(N3091,'BANG THAM CHIEU'!C:E,3,0)</f>
        <v>#N/A</v>
      </c>
      <c r="J3091" s="10" t="e">
        <f>VLOOKUP(N3091,'BANG THAM CHIEU'!C:E,2,0)</f>
        <v>#N/A</v>
      </c>
      <c r="L3091" s="594">
        <f t="shared" si="50"/>
        <v>0</v>
      </c>
      <c r="N3091" s="11"/>
      <c r="Q3091" s="122"/>
      <c r="R3091" s="123"/>
      <c r="T3091" s="396"/>
      <c r="V3091"/>
    </row>
    <row r="3092" spans="1:22" hidden="1" x14ac:dyDescent="0.25">
      <c r="A3092" s="31">
        <v>3848</v>
      </c>
      <c r="B3092" s="33" t="s">
        <v>300</v>
      </c>
      <c r="D3092" s="34" t="s">
        <v>301</v>
      </c>
      <c r="E3092" s="35" t="s">
        <v>10</v>
      </c>
      <c r="G3092" s="372" t="e">
        <f>VLOOKUP(N3092,'BANG THAM CHIEU'!C:E,3,0)</f>
        <v>#N/A</v>
      </c>
      <c r="J3092" s="10" t="e">
        <f>VLOOKUP(N3092,'BANG THAM CHIEU'!C:E,2,0)</f>
        <v>#N/A</v>
      </c>
      <c r="L3092" s="594">
        <f t="shared" si="50"/>
        <v>0</v>
      </c>
      <c r="N3092" s="31"/>
      <c r="Q3092" s="122"/>
      <c r="R3092" s="123"/>
      <c r="T3092" s="396"/>
      <c r="V3092"/>
    </row>
    <row r="3093" spans="1:22" hidden="1" x14ac:dyDescent="0.25">
      <c r="A3093" s="31">
        <v>3848</v>
      </c>
      <c r="B3093" s="33" t="s">
        <v>300</v>
      </c>
      <c r="D3093" s="34" t="s">
        <v>301</v>
      </c>
      <c r="E3093" s="35" t="s">
        <v>10</v>
      </c>
      <c r="G3093" s="372" t="e">
        <f>VLOOKUP(N3093,'BANG THAM CHIEU'!C:E,3,0)</f>
        <v>#N/A</v>
      </c>
      <c r="J3093" s="10" t="e">
        <f>VLOOKUP(N3093,'BANG THAM CHIEU'!C:E,2,0)</f>
        <v>#N/A</v>
      </c>
      <c r="L3093" s="594">
        <f t="shared" si="50"/>
        <v>0</v>
      </c>
      <c r="N3093" s="31"/>
      <c r="Q3093" s="122"/>
      <c r="R3093" s="123"/>
      <c r="T3093" s="396"/>
      <c r="V3093"/>
    </row>
    <row r="3094" spans="1:22" hidden="1" x14ac:dyDescent="0.25">
      <c r="A3094" s="31">
        <v>3848</v>
      </c>
      <c r="B3094" s="33" t="s">
        <v>300</v>
      </c>
      <c r="D3094" s="34" t="s">
        <v>301</v>
      </c>
      <c r="E3094" s="35" t="s">
        <v>10</v>
      </c>
      <c r="G3094" s="372" t="e">
        <f>VLOOKUP(N3094,'BANG THAM CHIEU'!C:E,3,0)</f>
        <v>#N/A</v>
      </c>
      <c r="J3094" s="10" t="e">
        <f>VLOOKUP(N3094,'BANG THAM CHIEU'!C:E,2,0)</f>
        <v>#N/A</v>
      </c>
      <c r="L3094" s="594">
        <f t="shared" si="50"/>
        <v>0</v>
      </c>
      <c r="N3094" s="31"/>
      <c r="Q3094" s="122"/>
      <c r="R3094" s="123"/>
      <c r="T3094" s="396"/>
      <c r="V3094"/>
    </row>
    <row r="3095" spans="1:22" hidden="1" x14ac:dyDescent="0.25">
      <c r="A3095" s="31">
        <v>3848</v>
      </c>
      <c r="B3095" s="33" t="s">
        <v>300</v>
      </c>
      <c r="D3095" s="34" t="s">
        <v>301</v>
      </c>
      <c r="E3095" s="35" t="s">
        <v>10</v>
      </c>
      <c r="G3095" s="372" t="e">
        <f>VLOOKUP(N3095,'BANG THAM CHIEU'!C:E,3,0)</f>
        <v>#N/A</v>
      </c>
      <c r="J3095" s="10" t="e">
        <f>VLOOKUP(N3095,'BANG THAM CHIEU'!C:E,2,0)</f>
        <v>#N/A</v>
      </c>
      <c r="L3095" s="594">
        <f t="shared" si="50"/>
        <v>0</v>
      </c>
      <c r="N3095" s="31"/>
      <c r="Q3095" s="122"/>
      <c r="R3095" s="123"/>
      <c r="T3095" s="396"/>
      <c r="V3095"/>
    </row>
    <row r="3096" spans="1:22" hidden="1" x14ac:dyDescent="0.25">
      <c r="A3096" s="31">
        <v>3848</v>
      </c>
      <c r="B3096" s="33" t="s">
        <v>300</v>
      </c>
      <c r="D3096" s="34" t="s">
        <v>301</v>
      </c>
      <c r="E3096" s="35" t="s">
        <v>10</v>
      </c>
      <c r="G3096" s="372" t="e">
        <f>VLOOKUP(N3096,'BANG THAM CHIEU'!C:E,3,0)</f>
        <v>#N/A</v>
      </c>
      <c r="J3096" s="10" t="e">
        <f>VLOOKUP(N3096,'BANG THAM CHIEU'!C:E,2,0)</f>
        <v>#N/A</v>
      </c>
      <c r="L3096" s="594">
        <f t="shared" si="50"/>
        <v>0</v>
      </c>
      <c r="N3096" s="11"/>
      <c r="Q3096" s="122"/>
      <c r="R3096" s="123"/>
      <c r="T3096" s="396"/>
      <c r="V3096"/>
    </row>
    <row r="3097" spans="1:22" hidden="1" x14ac:dyDescent="0.25">
      <c r="A3097" s="31">
        <v>3848</v>
      </c>
      <c r="B3097" s="33" t="s">
        <v>300</v>
      </c>
      <c r="D3097" s="34" t="s">
        <v>301</v>
      </c>
      <c r="E3097" s="35" t="s">
        <v>10</v>
      </c>
      <c r="G3097" s="372" t="e">
        <f>VLOOKUP(N3097,'BANG THAM CHIEU'!C:E,3,0)</f>
        <v>#N/A</v>
      </c>
      <c r="J3097" s="10" t="e">
        <f>VLOOKUP(N3097,'BANG THAM CHIEU'!C:E,2,0)</f>
        <v>#N/A</v>
      </c>
      <c r="L3097" s="594">
        <f t="shared" si="50"/>
        <v>0</v>
      </c>
      <c r="N3097" s="171"/>
      <c r="Q3097" s="122"/>
      <c r="R3097" s="123"/>
      <c r="T3097" s="396"/>
      <c r="V3097"/>
    </row>
    <row r="3098" spans="1:22" hidden="1" x14ac:dyDescent="0.25">
      <c r="A3098" s="31">
        <v>3848</v>
      </c>
      <c r="B3098" s="33" t="s">
        <v>300</v>
      </c>
      <c r="D3098" s="34" t="s">
        <v>301</v>
      </c>
      <c r="E3098" s="35" t="s">
        <v>10</v>
      </c>
      <c r="G3098" s="372" t="e">
        <f>VLOOKUP(N3098,'BANG THAM CHIEU'!C:E,3,0)</f>
        <v>#N/A</v>
      </c>
      <c r="J3098" s="10" t="e">
        <f>VLOOKUP(N3098,'BANG THAM CHIEU'!C:E,2,0)</f>
        <v>#N/A</v>
      </c>
      <c r="L3098" s="594">
        <f t="shared" si="50"/>
        <v>0</v>
      </c>
      <c r="N3098" s="171"/>
      <c r="Q3098" s="122"/>
      <c r="R3098" s="123"/>
      <c r="T3098" s="396"/>
      <c r="V3098"/>
    </row>
    <row r="3099" spans="1:22" hidden="1" x14ac:dyDescent="0.25">
      <c r="A3099" s="31">
        <v>3848</v>
      </c>
      <c r="B3099" s="33" t="s">
        <v>300</v>
      </c>
      <c r="D3099" s="34" t="s">
        <v>301</v>
      </c>
      <c r="E3099" s="35" t="s">
        <v>10</v>
      </c>
      <c r="G3099" s="372" t="e">
        <f>VLOOKUP(N3099,'BANG THAM CHIEU'!C:E,3,0)</f>
        <v>#N/A</v>
      </c>
      <c r="J3099" s="10" t="e">
        <f>VLOOKUP(N3099,'BANG THAM CHIEU'!C:E,2,0)</f>
        <v>#N/A</v>
      </c>
      <c r="L3099" s="594">
        <f t="shared" si="50"/>
        <v>0</v>
      </c>
      <c r="N3099" s="11"/>
      <c r="Q3099" s="122"/>
      <c r="R3099" s="123"/>
      <c r="T3099" s="396"/>
      <c r="V3099"/>
    </row>
    <row r="3100" spans="1:22" hidden="1" x14ac:dyDescent="0.25">
      <c r="A3100" s="31">
        <v>3848</v>
      </c>
      <c r="B3100" s="33" t="s">
        <v>300</v>
      </c>
      <c r="D3100" s="34" t="s">
        <v>301</v>
      </c>
      <c r="E3100" s="35" t="s">
        <v>10</v>
      </c>
      <c r="G3100" s="372" t="e">
        <f>VLOOKUP(N3100,'BANG THAM CHIEU'!C:E,3,0)</f>
        <v>#N/A</v>
      </c>
      <c r="J3100" s="10" t="e">
        <f>VLOOKUP(N3100,'BANG THAM CHIEU'!C:E,2,0)</f>
        <v>#N/A</v>
      </c>
      <c r="L3100" s="594">
        <f t="shared" si="50"/>
        <v>0</v>
      </c>
      <c r="N3100" s="11"/>
      <c r="Q3100" s="122"/>
      <c r="R3100" s="123"/>
      <c r="T3100" s="396"/>
      <c r="V3100"/>
    </row>
    <row r="3101" spans="1:22" hidden="1" x14ac:dyDescent="0.25">
      <c r="A3101" s="31">
        <v>3848</v>
      </c>
      <c r="B3101" s="33" t="s">
        <v>300</v>
      </c>
      <c r="D3101" s="34" t="s">
        <v>301</v>
      </c>
      <c r="E3101" s="35" t="s">
        <v>10</v>
      </c>
      <c r="G3101" s="372" t="e">
        <f>VLOOKUP(N3101,'BANG THAM CHIEU'!C:E,3,0)</f>
        <v>#N/A</v>
      </c>
      <c r="J3101" s="10" t="e">
        <f>VLOOKUP(N3101,'BANG THAM CHIEU'!C:E,2,0)</f>
        <v>#N/A</v>
      </c>
      <c r="L3101" s="594">
        <f t="shared" si="50"/>
        <v>0</v>
      </c>
      <c r="N3101" s="11"/>
      <c r="Q3101" s="122"/>
      <c r="R3101" s="123"/>
      <c r="T3101" s="396"/>
      <c r="V3101"/>
    </row>
    <row r="3102" spans="1:22" hidden="1" x14ac:dyDescent="0.25">
      <c r="A3102" s="31">
        <v>3848</v>
      </c>
      <c r="B3102" s="33" t="s">
        <v>300</v>
      </c>
      <c r="D3102" s="34" t="s">
        <v>301</v>
      </c>
      <c r="E3102" s="35" t="s">
        <v>10</v>
      </c>
      <c r="G3102" s="372" t="e">
        <f>VLOOKUP(N3102,'BANG THAM CHIEU'!C:E,3,0)</f>
        <v>#N/A</v>
      </c>
      <c r="J3102" s="10" t="e">
        <f>VLOOKUP(N3102,'BANG THAM CHIEU'!C:E,2,0)</f>
        <v>#N/A</v>
      </c>
      <c r="L3102" s="594">
        <f t="shared" si="50"/>
        <v>0</v>
      </c>
      <c r="N3102" s="11"/>
      <c r="Q3102" s="122"/>
      <c r="R3102" s="123"/>
      <c r="T3102" s="396"/>
      <c r="V3102"/>
    </row>
    <row r="3103" spans="1:22" hidden="1" x14ac:dyDescent="0.25">
      <c r="A3103" s="31">
        <v>3848</v>
      </c>
      <c r="B3103" s="33" t="s">
        <v>300</v>
      </c>
      <c r="D3103" s="34" t="s">
        <v>301</v>
      </c>
      <c r="E3103" s="35" t="s">
        <v>10</v>
      </c>
      <c r="G3103" s="372" t="e">
        <f>VLOOKUP(N3103,'BANG THAM CHIEU'!C:E,3,0)</f>
        <v>#N/A</v>
      </c>
      <c r="J3103" s="10" t="e">
        <f>VLOOKUP(N3103,'BANG THAM CHIEU'!C:E,2,0)</f>
        <v>#N/A</v>
      </c>
      <c r="L3103" s="594">
        <f t="shared" si="50"/>
        <v>0</v>
      </c>
      <c r="N3103" s="31"/>
      <c r="Q3103" s="122"/>
      <c r="R3103" s="123"/>
      <c r="T3103" s="396"/>
      <c r="V3103"/>
    </row>
    <row r="3104" spans="1:22" hidden="1" x14ac:dyDescent="0.25">
      <c r="A3104" s="31">
        <v>3848</v>
      </c>
      <c r="B3104" s="33" t="s">
        <v>300</v>
      </c>
      <c r="D3104" s="34" t="s">
        <v>301</v>
      </c>
      <c r="E3104" s="35" t="s">
        <v>10</v>
      </c>
      <c r="G3104" s="372" t="e">
        <f>VLOOKUP(N3104,'BANG THAM CHIEU'!C:E,3,0)</f>
        <v>#N/A</v>
      </c>
      <c r="J3104" s="10" t="e">
        <f>VLOOKUP(N3104,'BANG THAM CHIEU'!C:E,2,0)</f>
        <v>#N/A</v>
      </c>
      <c r="L3104" s="594">
        <f t="shared" si="50"/>
        <v>0</v>
      </c>
      <c r="N3104" s="171"/>
      <c r="Q3104" s="122"/>
      <c r="R3104" s="123"/>
      <c r="T3104" s="396"/>
      <c r="V3104"/>
    </row>
    <row r="3105" spans="1:22" hidden="1" x14ac:dyDescent="0.25">
      <c r="A3105" s="31">
        <v>3848</v>
      </c>
      <c r="B3105" s="33" t="s">
        <v>300</v>
      </c>
      <c r="D3105" s="34" t="s">
        <v>301</v>
      </c>
      <c r="E3105" s="35" t="s">
        <v>10</v>
      </c>
      <c r="G3105" s="372" t="e">
        <f>VLOOKUP(N3105,'BANG THAM CHIEU'!C:E,3,0)</f>
        <v>#N/A</v>
      </c>
      <c r="J3105" s="10" t="e">
        <f>VLOOKUP(N3105,'BANG THAM CHIEU'!C:E,2,0)</f>
        <v>#N/A</v>
      </c>
      <c r="L3105" s="594">
        <f t="shared" si="50"/>
        <v>0</v>
      </c>
      <c r="N3105" s="171"/>
      <c r="Q3105" s="122"/>
      <c r="R3105" s="123"/>
      <c r="T3105" s="396"/>
      <c r="V3105"/>
    </row>
    <row r="3106" spans="1:22" hidden="1" x14ac:dyDescent="0.25">
      <c r="A3106" s="31">
        <v>3848</v>
      </c>
      <c r="B3106" s="33" t="s">
        <v>300</v>
      </c>
      <c r="D3106" s="34" t="s">
        <v>301</v>
      </c>
      <c r="E3106" s="35" t="s">
        <v>10</v>
      </c>
      <c r="G3106" s="372" t="e">
        <f>VLOOKUP(N3106,'BANG THAM CHIEU'!C:E,3,0)</f>
        <v>#N/A</v>
      </c>
      <c r="J3106" s="10" t="e">
        <f>VLOOKUP(N3106,'BANG THAM CHIEU'!C:E,2,0)</f>
        <v>#N/A</v>
      </c>
      <c r="L3106" s="594">
        <f t="shared" si="50"/>
        <v>0</v>
      </c>
      <c r="N3106" s="171"/>
      <c r="Q3106" s="122"/>
      <c r="R3106" s="123"/>
      <c r="T3106" s="396"/>
      <c r="V3106"/>
    </row>
    <row r="3107" spans="1:22" hidden="1" x14ac:dyDescent="0.25">
      <c r="A3107" s="31">
        <v>3848</v>
      </c>
      <c r="B3107" s="33" t="s">
        <v>300</v>
      </c>
      <c r="D3107" s="34" t="s">
        <v>301</v>
      </c>
      <c r="E3107" s="35" t="s">
        <v>10</v>
      </c>
      <c r="G3107" s="372" t="e">
        <f>VLOOKUP(N3107,'BANG THAM CHIEU'!C:E,3,0)</f>
        <v>#N/A</v>
      </c>
      <c r="J3107" s="10" t="e">
        <f>VLOOKUP(N3107,'BANG THAM CHIEU'!C:E,2,0)</f>
        <v>#N/A</v>
      </c>
      <c r="L3107" s="594">
        <f t="shared" si="50"/>
        <v>0</v>
      </c>
      <c r="N3107" s="11"/>
      <c r="Q3107" s="122"/>
      <c r="R3107" s="123"/>
      <c r="T3107" s="396"/>
      <c r="V3107"/>
    </row>
    <row r="3108" spans="1:22" hidden="1" x14ac:dyDescent="0.25">
      <c r="A3108" s="31">
        <v>3848</v>
      </c>
      <c r="B3108" s="33" t="s">
        <v>300</v>
      </c>
      <c r="D3108" s="34" t="s">
        <v>301</v>
      </c>
      <c r="E3108" s="35" t="s">
        <v>10</v>
      </c>
      <c r="G3108" s="372" t="e">
        <f>VLOOKUP(N3108,'BANG THAM CHIEU'!C:E,3,0)</f>
        <v>#N/A</v>
      </c>
      <c r="J3108" s="10" t="e">
        <f>VLOOKUP(N3108,'BANG THAM CHIEU'!C:E,2,0)</f>
        <v>#N/A</v>
      </c>
      <c r="L3108" s="594">
        <f t="shared" si="50"/>
        <v>0</v>
      </c>
      <c r="N3108" s="11"/>
      <c r="Q3108" s="122"/>
      <c r="R3108" s="123"/>
      <c r="T3108" s="396"/>
      <c r="V3108"/>
    </row>
    <row r="3109" spans="1:22" hidden="1" x14ac:dyDescent="0.25">
      <c r="A3109" s="31">
        <v>3848</v>
      </c>
      <c r="B3109" s="33" t="s">
        <v>300</v>
      </c>
      <c r="D3109" s="34" t="s">
        <v>301</v>
      </c>
      <c r="E3109" s="35" t="s">
        <v>10</v>
      </c>
      <c r="G3109" s="372" t="e">
        <f>VLOOKUP(N3109,'BANG THAM CHIEU'!C:E,3,0)</f>
        <v>#N/A</v>
      </c>
      <c r="J3109" s="10" t="e">
        <f>VLOOKUP(N3109,'BANG THAM CHIEU'!C:E,2,0)</f>
        <v>#N/A</v>
      </c>
      <c r="L3109" s="594">
        <f t="shared" si="50"/>
        <v>0</v>
      </c>
      <c r="N3109" s="11"/>
      <c r="Q3109" s="122"/>
      <c r="R3109" s="123"/>
      <c r="T3109" s="396"/>
      <c r="V3109"/>
    </row>
    <row r="3110" spans="1:22" hidden="1" x14ac:dyDescent="0.25">
      <c r="A3110" s="31">
        <v>3848</v>
      </c>
      <c r="B3110" s="33" t="s">
        <v>300</v>
      </c>
      <c r="D3110" s="34" t="s">
        <v>301</v>
      </c>
      <c r="E3110" s="35" t="s">
        <v>10</v>
      </c>
      <c r="G3110" s="372" t="e">
        <f>VLOOKUP(N3110,'BANG THAM CHIEU'!C:E,3,0)</f>
        <v>#N/A</v>
      </c>
      <c r="J3110" s="10" t="e">
        <f>VLOOKUP(N3110,'BANG THAM CHIEU'!C:E,2,0)</f>
        <v>#N/A</v>
      </c>
      <c r="L3110" s="594">
        <f t="shared" si="50"/>
        <v>0</v>
      </c>
      <c r="N3110" s="53"/>
      <c r="Q3110" s="122"/>
      <c r="R3110" s="123"/>
      <c r="T3110" s="396"/>
      <c r="V3110"/>
    </row>
    <row r="3111" spans="1:22" hidden="1" x14ac:dyDescent="0.25">
      <c r="A3111" s="31">
        <v>3848</v>
      </c>
      <c r="B3111" s="33" t="s">
        <v>300</v>
      </c>
      <c r="D3111" s="34" t="s">
        <v>301</v>
      </c>
      <c r="E3111" s="35" t="s">
        <v>10</v>
      </c>
      <c r="G3111" s="372" t="e">
        <f>VLOOKUP(N3111,'BANG THAM CHIEU'!C:E,3,0)</f>
        <v>#N/A</v>
      </c>
      <c r="J3111" s="10" t="e">
        <f>VLOOKUP(N3111,'BANG THAM CHIEU'!C:E,2,0)</f>
        <v>#N/A</v>
      </c>
      <c r="L3111" s="594">
        <f t="shared" si="50"/>
        <v>0</v>
      </c>
      <c r="N3111" s="53"/>
      <c r="Q3111" s="122"/>
      <c r="R3111" s="123"/>
      <c r="T3111" s="396"/>
      <c r="V3111"/>
    </row>
    <row r="3112" spans="1:22" hidden="1" x14ac:dyDescent="0.25">
      <c r="A3112" s="31">
        <v>3848</v>
      </c>
      <c r="B3112" s="33" t="s">
        <v>300</v>
      </c>
      <c r="D3112" s="34" t="s">
        <v>301</v>
      </c>
      <c r="E3112" s="35" t="s">
        <v>10</v>
      </c>
      <c r="G3112" s="372" t="e">
        <f>VLOOKUP(N3112,'BANG THAM CHIEU'!C:E,3,0)</f>
        <v>#N/A</v>
      </c>
      <c r="J3112" s="10" t="e">
        <f>VLOOKUP(N3112,'BANG THAM CHIEU'!C:E,2,0)</f>
        <v>#N/A</v>
      </c>
      <c r="L3112" s="594">
        <f t="shared" si="50"/>
        <v>0</v>
      </c>
      <c r="N3112" s="53"/>
      <c r="Q3112" s="122"/>
      <c r="R3112" s="123"/>
      <c r="T3112" s="396"/>
      <c r="V3112"/>
    </row>
    <row r="3113" spans="1:22" hidden="1" x14ac:dyDescent="0.25">
      <c r="A3113" s="31">
        <v>3848</v>
      </c>
      <c r="B3113" s="33" t="s">
        <v>300</v>
      </c>
      <c r="D3113" s="34" t="s">
        <v>301</v>
      </c>
      <c r="E3113" s="35" t="s">
        <v>10</v>
      </c>
      <c r="G3113" s="372" t="e">
        <f>VLOOKUP(N3113,'BANG THAM CHIEU'!C:E,3,0)</f>
        <v>#N/A</v>
      </c>
      <c r="J3113" s="10" t="e">
        <f>VLOOKUP(N3113,'BANG THAM CHIEU'!C:E,2,0)</f>
        <v>#N/A</v>
      </c>
      <c r="L3113" s="594">
        <f t="shared" si="50"/>
        <v>0</v>
      </c>
      <c r="N3113" s="31"/>
      <c r="Q3113" s="122"/>
      <c r="R3113" s="123"/>
      <c r="T3113" s="396"/>
      <c r="V3113"/>
    </row>
    <row r="3114" spans="1:22" ht="15.75" hidden="1" x14ac:dyDescent="0.25">
      <c r="A3114" s="31">
        <v>3848</v>
      </c>
      <c r="B3114" s="33" t="s">
        <v>300</v>
      </c>
      <c r="D3114" s="34" t="s">
        <v>301</v>
      </c>
      <c r="E3114" s="35" t="s">
        <v>10</v>
      </c>
      <c r="G3114" s="372" t="e">
        <f>VLOOKUP(N3114,'BANG THAM CHIEU'!C:E,3,0)</f>
        <v>#N/A</v>
      </c>
      <c r="J3114" s="10" t="e">
        <f>VLOOKUP(N3114,'BANG THAM CHIEU'!C:E,2,0)</f>
        <v>#N/A</v>
      </c>
      <c r="L3114" s="594">
        <f t="shared" si="50"/>
        <v>0</v>
      </c>
      <c r="N3114" s="157"/>
      <c r="Q3114" s="122"/>
      <c r="R3114" s="123"/>
      <c r="T3114" s="396"/>
      <c r="V3114"/>
    </row>
    <row r="3115" spans="1:22" hidden="1" x14ac:dyDescent="0.25">
      <c r="A3115" s="31">
        <v>3848</v>
      </c>
      <c r="B3115" s="33" t="s">
        <v>300</v>
      </c>
      <c r="D3115" s="34" t="s">
        <v>301</v>
      </c>
      <c r="E3115" s="35" t="s">
        <v>10</v>
      </c>
      <c r="G3115" s="372" t="e">
        <f>VLOOKUP(N3115,'BANG THAM CHIEU'!C:E,3,0)</f>
        <v>#N/A</v>
      </c>
      <c r="J3115" s="10" t="e">
        <f>VLOOKUP(N3115,'BANG THAM CHIEU'!C:E,2,0)</f>
        <v>#N/A</v>
      </c>
      <c r="L3115" s="594">
        <f t="shared" si="50"/>
        <v>0</v>
      </c>
      <c r="N3115" s="31"/>
      <c r="Q3115" s="122"/>
      <c r="R3115" s="123"/>
      <c r="T3115" s="396"/>
      <c r="V3115"/>
    </row>
    <row r="3116" spans="1:22" hidden="1" x14ac:dyDescent="0.25">
      <c r="A3116" s="31">
        <v>3848</v>
      </c>
      <c r="B3116" s="33" t="s">
        <v>300</v>
      </c>
      <c r="D3116" s="34" t="s">
        <v>301</v>
      </c>
      <c r="E3116" s="35" t="s">
        <v>10</v>
      </c>
      <c r="G3116" s="372" t="e">
        <f>VLOOKUP(N3116,'BANG THAM CHIEU'!C:E,3,0)</f>
        <v>#N/A</v>
      </c>
      <c r="J3116" s="10" t="e">
        <f>VLOOKUP(N3116,'BANG THAM CHIEU'!C:E,2,0)</f>
        <v>#N/A</v>
      </c>
      <c r="L3116" s="594">
        <f t="shared" ref="L3116:L3179" si="51">K3116/23206</f>
        <v>0</v>
      </c>
      <c r="N3116" s="31"/>
      <c r="Q3116" s="122"/>
      <c r="R3116" s="123"/>
      <c r="T3116" s="396"/>
      <c r="V3116"/>
    </row>
    <row r="3117" spans="1:22" hidden="1" x14ac:dyDescent="0.25">
      <c r="A3117" s="31">
        <v>3848</v>
      </c>
      <c r="B3117" s="33" t="s">
        <v>300</v>
      </c>
      <c r="D3117" s="34" t="s">
        <v>301</v>
      </c>
      <c r="E3117" s="35" t="s">
        <v>10</v>
      </c>
      <c r="G3117" s="372" t="e">
        <f>VLOOKUP(N3117,'BANG THAM CHIEU'!C:E,3,0)</f>
        <v>#N/A</v>
      </c>
      <c r="J3117" s="10" t="e">
        <f>VLOOKUP(N3117,'BANG THAM CHIEU'!C:E,2,0)</f>
        <v>#N/A</v>
      </c>
      <c r="L3117" s="594">
        <f t="shared" si="51"/>
        <v>0</v>
      </c>
      <c r="N3117" s="31"/>
      <c r="Q3117" s="122"/>
      <c r="R3117" s="123"/>
      <c r="T3117" s="396"/>
      <c r="V3117"/>
    </row>
    <row r="3118" spans="1:22" hidden="1" x14ac:dyDescent="0.25">
      <c r="A3118" s="31">
        <v>3848</v>
      </c>
      <c r="B3118" s="33" t="s">
        <v>300</v>
      </c>
      <c r="D3118" s="34" t="s">
        <v>301</v>
      </c>
      <c r="E3118" s="35" t="s">
        <v>10</v>
      </c>
      <c r="G3118" s="372" t="e">
        <f>VLOOKUP(N3118,'BANG THAM CHIEU'!C:E,3,0)</f>
        <v>#N/A</v>
      </c>
      <c r="J3118" s="10" t="e">
        <f>VLOOKUP(N3118,'BANG THAM CHIEU'!C:E,2,0)</f>
        <v>#N/A</v>
      </c>
      <c r="L3118" s="594">
        <f t="shared" si="51"/>
        <v>0</v>
      </c>
      <c r="N3118" s="31"/>
      <c r="Q3118" s="122"/>
      <c r="R3118" s="123"/>
      <c r="T3118" s="396"/>
      <c r="V3118"/>
    </row>
    <row r="3119" spans="1:22" hidden="1" x14ac:dyDescent="0.25">
      <c r="A3119" s="31">
        <v>3848</v>
      </c>
      <c r="B3119" s="33" t="s">
        <v>300</v>
      </c>
      <c r="D3119" s="34" t="s">
        <v>301</v>
      </c>
      <c r="E3119" s="35" t="s">
        <v>10</v>
      </c>
      <c r="G3119" s="372" t="e">
        <f>VLOOKUP(N3119,'BANG THAM CHIEU'!C:E,3,0)</f>
        <v>#N/A</v>
      </c>
      <c r="J3119" s="10" t="e">
        <f>VLOOKUP(N3119,'BANG THAM CHIEU'!C:E,2,0)</f>
        <v>#N/A</v>
      </c>
      <c r="L3119" s="594">
        <f t="shared" si="51"/>
        <v>0</v>
      </c>
      <c r="N3119" s="53"/>
      <c r="Q3119" s="122"/>
      <c r="R3119" s="123"/>
      <c r="T3119" s="396"/>
      <c r="V3119"/>
    </row>
    <row r="3120" spans="1:22" hidden="1" x14ac:dyDescent="0.25">
      <c r="A3120" s="31">
        <v>3848</v>
      </c>
      <c r="B3120" s="33" t="s">
        <v>300</v>
      </c>
      <c r="D3120" s="34" t="s">
        <v>301</v>
      </c>
      <c r="E3120" s="35" t="s">
        <v>10</v>
      </c>
      <c r="G3120" s="372" t="e">
        <f>VLOOKUP(N3120,'BANG THAM CHIEU'!C:E,3,0)</f>
        <v>#N/A</v>
      </c>
      <c r="J3120" s="10" t="e">
        <f>VLOOKUP(N3120,'BANG THAM CHIEU'!C:E,2,0)</f>
        <v>#N/A</v>
      </c>
      <c r="L3120" s="594">
        <f t="shared" si="51"/>
        <v>0</v>
      </c>
      <c r="N3120" s="53"/>
      <c r="Q3120" s="122"/>
      <c r="R3120" s="123"/>
      <c r="T3120" s="396"/>
      <c r="V3120"/>
    </row>
    <row r="3121" spans="1:22" hidden="1" x14ac:dyDescent="0.25">
      <c r="A3121" s="31">
        <v>3848</v>
      </c>
      <c r="B3121" s="33" t="s">
        <v>300</v>
      </c>
      <c r="D3121" s="34" t="s">
        <v>301</v>
      </c>
      <c r="E3121" s="35" t="s">
        <v>10</v>
      </c>
      <c r="G3121" s="372" t="e">
        <f>VLOOKUP(N3121,'BANG THAM CHIEU'!C:E,3,0)</f>
        <v>#N/A</v>
      </c>
      <c r="J3121" s="10" t="e">
        <f>VLOOKUP(N3121,'BANG THAM CHIEU'!C:E,2,0)</f>
        <v>#N/A</v>
      </c>
      <c r="L3121" s="594">
        <f t="shared" si="51"/>
        <v>0</v>
      </c>
      <c r="N3121" s="31"/>
      <c r="Q3121" s="122"/>
      <c r="R3121" s="123"/>
      <c r="T3121" s="396"/>
      <c r="V3121"/>
    </row>
    <row r="3122" spans="1:22" ht="15.75" hidden="1" x14ac:dyDescent="0.25">
      <c r="A3122" s="31">
        <v>3848</v>
      </c>
      <c r="B3122" s="33" t="s">
        <v>300</v>
      </c>
      <c r="D3122" s="34" t="s">
        <v>301</v>
      </c>
      <c r="E3122" s="35" t="s">
        <v>10</v>
      </c>
      <c r="G3122" s="372" t="e">
        <f>VLOOKUP(N3122,'BANG THAM CHIEU'!C:E,3,0)</f>
        <v>#N/A</v>
      </c>
      <c r="J3122" s="10" t="e">
        <f>VLOOKUP(N3122,'BANG THAM CHIEU'!C:E,2,0)</f>
        <v>#N/A</v>
      </c>
      <c r="L3122" s="594">
        <f t="shared" si="51"/>
        <v>0</v>
      </c>
      <c r="N3122" s="157"/>
      <c r="Q3122" s="122"/>
      <c r="R3122" s="123"/>
      <c r="T3122" s="396"/>
      <c r="V3122"/>
    </row>
    <row r="3123" spans="1:22" ht="15.75" hidden="1" x14ac:dyDescent="0.25">
      <c r="A3123" s="31">
        <v>3848</v>
      </c>
      <c r="B3123" s="33" t="s">
        <v>300</v>
      </c>
      <c r="D3123" s="34" t="s">
        <v>301</v>
      </c>
      <c r="E3123" s="35" t="s">
        <v>10</v>
      </c>
      <c r="G3123" s="372" t="e">
        <f>VLOOKUP(N3123,'BANG THAM CHIEU'!C:E,3,0)</f>
        <v>#N/A</v>
      </c>
      <c r="J3123" s="10" t="e">
        <f>VLOOKUP(N3123,'BANG THAM CHIEU'!C:E,2,0)</f>
        <v>#N/A</v>
      </c>
      <c r="L3123" s="594">
        <f t="shared" si="51"/>
        <v>0</v>
      </c>
      <c r="N3123" s="157"/>
      <c r="Q3123" s="122"/>
      <c r="R3123" s="123"/>
      <c r="T3123" s="396"/>
      <c r="V3123"/>
    </row>
    <row r="3124" spans="1:22" ht="15.75" hidden="1" x14ac:dyDescent="0.25">
      <c r="A3124" s="31">
        <v>3848</v>
      </c>
      <c r="B3124" s="33" t="s">
        <v>300</v>
      </c>
      <c r="D3124" s="34" t="s">
        <v>301</v>
      </c>
      <c r="E3124" s="35" t="s">
        <v>10</v>
      </c>
      <c r="G3124" s="372" t="e">
        <f>VLOOKUP(N3124,'BANG THAM CHIEU'!C:E,3,0)</f>
        <v>#N/A</v>
      </c>
      <c r="J3124" s="10" t="e">
        <f>VLOOKUP(N3124,'BANG THAM CHIEU'!C:E,2,0)</f>
        <v>#N/A</v>
      </c>
      <c r="L3124" s="594">
        <f t="shared" si="51"/>
        <v>0</v>
      </c>
      <c r="N3124" s="157"/>
      <c r="Q3124" s="122"/>
      <c r="R3124" s="123"/>
      <c r="T3124" s="396"/>
      <c r="V3124"/>
    </row>
    <row r="3125" spans="1:22" hidden="1" x14ac:dyDescent="0.25">
      <c r="A3125" s="31">
        <v>3848</v>
      </c>
      <c r="B3125" s="33" t="s">
        <v>300</v>
      </c>
      <c r="D3125" s="34" t="s">
        <v>301</v>
      </c>
      <c r="E3125" s="35" t="s">
        <v>10</v>
      </c>
      <c r="G3125" s="372" t="e">
        <f>VLOOKUP(N3125,'BANG THAM CHIEU'!C:E,3,0)</f>
        <v>#N/A</v>
      </c>
      <c r="J3125" s="10" t="e">
        <f>VLOOKUP(N3125,'BANG THAM CHIEU'!C:E,2,0)</f>
        <v>#N/A</v>
      </c>
      <c r="L3125" s="594">
        <f t="shared" si="51"/>
        <v>0</v>
      </c>
      <c r="N3125" s="31"/>
      <c r="Q3125" s="122"/>
      <c r="R3125" s="123"/>
      <c r="T3125" s="396"/>
      <c r="V3125"/>
    </row>
    <row r="3126" spans="1:22" ht="15.75" hidden="1" x14ac:dyDescent="0.25">
      <c r="A3126" s="31">
        <v>3848</v>
      </c>
      <c r="B3126" s="33" t="s">
        <v>300</v>
      </c>
      <c r="D3126" s="34" t="s">
        <v>301</v>
      </c>
      <c r="E3126" s="35" t="s">
        <v>10</v>
      </c>
      <c r="G3126" s="372" t="e">
        <f>VLOOKUP(N3126,'BANG THAM CHIEU'!C:E,3,0)</f>
        <v>#N/A</v>
      </c>
      <c r="J3126" s="10" t="e">
        <f>VLOOKUP(N3126,'BANG THAM CHIEU'!C:E,2,0)</f>
        <v>#N/A</v>
      </c>
      <c r="L3126" s="594">
        <f t="shared" si="51"/>
        <v>0</v>
      </c>
      <c r="N3126" s="157"/>
      <c r="Q3126" s="122"/>
      <c r="R3126" s="123"/>
      <c r="T3126" s="396"/>
      <c r="V3126"/>
    </row>
    <row r="3127" spans="1:22" hidden="1" x14ac:dyDescent="0.25">
      <c r="A3127" s="31">
        <v>3848</v>
      </c>
      <c r="B3127" s="33" t="s">
        <v>300</v>
      </c>
      <c r="D3127" s="34" t="s">
        <v>301</v>
      </c>
      <c r="E3127" s="35" t="s">
        <v>10</v>
      </c>
      <c r="G3127" s="372" t="e">
        <f>VLOOKUP(N3127,'BANG THAM CHIEU'!C:E,3,0)</f>
        <v>#N/A</v>
      </c>
      <c r="J3127" s="10" t="e">
        <f>VLOOKUP(N3127,'BANG THAM CHIEU'!C:E,2,0)</f>
        <v>#N/A</v>
      </c>
      <c r="L3127" s="594">
        <f t="shared" si="51"/>
        <v>0</v>
      </c>
      <c r="N3127" s="53"/>
      <c r="Q3127" s="122"/>
      <c r="R3127" s="123"/>
      <c r="T3127" s="396"/>
      <c r="V3127"/>
    </row>
    <row r="3128" spans="1:22" ht="15.75" hidden="1" x14ac:dyDescent="0.25">
      <c r="A3128" s="31">
        <v>3848</v>
      </c>
      <c r="B3128" s="33" t="s">
        <v>300</v>
      </c>
      <c r="D3128" s="34" t="s">
        <v>301</v>
      </c>
      <c r="E3128" s="35" t="s">
        <v>10</v>
      </c>
      <c r="G3128" s="372" t="e">
        <f>VLOOKUP(N3128,'BANG THAM CHIEU'!C:E,3,0)</f>
        <v>#N/A</v>
      </c>
      <c r="J3128" s="10" t="e">
        <f>VLOOKUP(N3128,'BANG THAM CHIEU'!C:E,2,0)</f>
        <v>#N/A</v>
      </c>
      <c r="L3128" s="594">
        <f t="shared" si="51"/>
        <v>0</v>
      </c>
      <c r="N3128" s="157"/>
      <c r="Q3128" s="122"/>
      <c r="R3128" s="123"/>
      <c r="T3128" s="396"/>
      <c r="V3128"/>
    </row>
    <row r="3129" spans="1:22" hidden="1" x14ac:dyDescent="0.25">
      <c r="A3129" s="31">
        <v>3848</v>
      </c>
      <c r="B3129" s="33" t="s">
        <v>300</v>
      </c>
      <c r="D3129" s="34" t="s">
        <v>301</v>
      </c>
      <c r="E3129" s="35" t="s">
        <v>10</v>
      </c>
      <c r="G3129" s="372" t="e">
        <f>VLOOKUP(N3129,'BANG THAM CHIEU'!C:E,3,0)</f>
        <v>#N/A</v>
      </c>
      <c r="J3129" s="10" t="e">
        <f>VLOOKUP(N3129,'BANG THAM CHIEU'!C:E,2,0)</f>
        <v>#N/A</v>
      </c>
      <c r="L3129" s="594">
        <f t="shared" si="51"/>
        <v>0</v>
      </c>
      <c r="N3129" s="31"/>
      <c r="Q3129" s="122"/>
      <c r="R3129" s="123"/>
      <c r="T3129" s="396"/>
      <c r="V3129"/>
    </row>
    <row r="3130" spans="1:22" ht="15.75" hidden="1" x14ac:dyDescent="0.25">
      <c r="A3130" s="31">
        <v>3848</v>
      </c>
      <c r="B3130" s="33" t="s">
        <v>300</v>
      </c>
      <c r="D3130" s="34" t="s">
        <v>301</v>
      </c>
      <c r="E3130" s="35" t="s">
        <v>10</v>
      </c>
      <c r="G3130" s="372" t="e">
        <f>VLOOKUP(N3130,'BANG THAM CHIEU'!C:E,3,0)</f>
        <v>#N/A</v>
      </c>
      <c r="J3130" s="10" t="e">
        <f>VLOOKUP(N3130,'BANG THAM CHIEU'!C:E,2,0)</f>
        <v>#N/A</v>
      </c>
      <c r="L3130" s="594">
        <f t="shared" si="51"/>
        <v>0</v>
      </c>
      <c r="N3130" s="157"/>
      <c r="Q3130" s="122"/>
      <c r="R3130" s="123"/>
      <c r="T3130" s="396"/>
      <c r="V3130"/>
    </row>
    <row r="3131" spans="1:22" hidden="1" x14ac:dyDescent="0.25">
      <c r="A3131" s="31">
        <v>3848</v>
      </c>
      <c r="B3131" s="33" t="s">
        <v>300</v>
      </c>
      <c r="D3131" s="34" t="s">
        <v>301</v>
      </c>
      <c r="E3131" s="35" t="s">
        <v>10</v>
      </c>
      <c r="G3131" s="372" t="e">
        <f>VLOOKUP(N3131,'BANG THAM CHIEU'!C:E,3,0)</f>
        <v>#N/A</v>
      </c>
      <c r="J3131" s="10" t="e">
        <f>VLOOKUP(N3131,'BANG THAM CHIEU'!C:E,2,0)</f>
        <v>#N/A</v>
      </c>
      <c r="L3131" s="594">
        <f t="shared" si="51"/>
        <v>0</v>
      </c>
      <c r="N3131" s="33"/>
      <c r="Q3131" s="122"/>
      <c r="R3131" s="123"/>
      <c r="T3131" s="396"/>
      <c r="V3131"/>
    </row>
    <row r="3132" spans="1:22" ht="15.75" hidden="1" x14ac:dyDescent="0.25">
      <c r="A3132" s="31">
        <v>3848</v>
      </c>
      <c r="B3132" s="33" t="s">
        <v>300</v>
      </c>
      <c r="D3132" s="34" t="s">
        <v>301</v>
      </c>
      <c r="E3132" s="35" t="s">
        <v>10</v>
      </c>
      <c r="G3132" s="372" t="e">
        <f>VLOOKUP(N3132,'BANG THAM CHIEU'!C:E,3,0)</f>
        <v>#N/A</v>
      </c>
      <c r="J3132" s="10" t="e">
        <f>VLOOKUP(N3132,'BANG THAM CHIEU'!C:E,2,0)</f>
        <v>#N/A</v>
      </c>
      <c r="L3132" s="594">
        <f t="shared" si="51"/>
        <v>0</v>
      </c>
      <c r="N3132" s="157"/>
      <c r="Q3132" s="122"/>
      <c r="R3132" s="123"/>
      <c r="T3132" s="396"/>
      <c r="V3132"/>
    </row>
    <row r="3133" spans="1:22" hidden="1" x14ac:dyDescent="0.25">
      <c r="A3133" s="31">
        <v>3848</v>
      </c>
      <c r="B3133" s="33" t="s">
        <v>300</v>
      </c>
      <c r="D3133" s="34" t="s">
        <v>301</v>
      </c>
      <c r="E3133" s="35" t="s">
        <v>10</v>
      </c>
      <c r="G3133" s="372" t="e">
        <f>VLOOKUP(N3133,'BANG THAM CHIEU'!C:E,3,0)</f>
        <v>#N/A</v>
      </c>
      <c r="J3133" s="10" t="e">
        <f>VLOOKUP(N3133,'BANG THAM CHIEU'!C:E,2,0)</f>
        <v>#N/A</v>
      </c>
      <c r="L3133" s="594">
        <f t="shared" si="51"/>
        <v>0</v>
      </c>
      <c r="N3133" s="31"/>
      <c r="Q3133" s="122"/>
      <c r="R3133" s="123"/>
      <c r="T3133" s="396"/>
      <c r="V3133"/>
    </row>
    <row r="3134" spans="1:22" ht="15.75" hidden="1" x14ac:dyDescent="0.25">
      <c r="A3134" s="31">
        <v>3848</v>
      </c>
      <c r="B3134" s="33" t="s">
        <v>300</v>
      </c>
      <c r="D3134" s="34" t="s">
        <v>301</v>
      </c>
      <c r="E3134" s="35" t="s">
        <v>10</v>
      </c>
      <c r="G3134" s="372" t="e">
        <f>VLOOKUP(N3134,'BANG THAM CHIEU'!C:E,3,0)</f>
        <v>#N/A</v>
      </c>
      <c r="J3134" s="10" t="e">
        <f>VLOOKUP(N3134,'BANG THAM CHIEU'!C:E,2,0)</f>
        <v>#N/A</v>
      </c>
      <c r="L3134" s="594">
        <f t="shared" si="51"/>
        <v>0</v>
      </c>
      <c r="N3134" s="157"/>
      <c r="Q3134" s="122"/>
      <c r="R3134" s="123"/>
      <c r="T3134" s="396"/>
      <c r="V3134"/>
    </row>
    <row r="3135" spans="1:22" ht="15.75" hidden="1" x14ac:dyDescent="0.25">
      <c r="A3135" s="31">
        <v>3848</v>
      </c>
      <c r="B3135" s="33" t="s">
        <v>300</v>
      </c>
      <c r="D3135" s="34" t="s">
        <v>301</v>
      </c>
      <c r="E3135" s="35" t="s">
        <v>10</v>
      </c>
      <c r="G3135" s="372" t="e">
        <f>VLOOKUP(N3135,'BANG THAM CHIEU'!C:E,3,0)</f>
        <v>#N/A</v>
      </c>
      <c r="J3135" s="10" t="e">
        <f>VLOOKUP(N3135,'BANG THAM CHIEU'!C:E,2,0)</f>
        <v>#N/A</v>
      </c>
      <c r="L3135" s="594">
        <f t="shared" si="51"/>
        <v>0</v>
      </c>
      <c r="N3135" s="157"/>
      <c r="Q3135" s="122"/>
      <c r="R3135" s="123"/>
      <c r="T3135" s="396"/>
      <c r="V3135"/>
    </row>
    <row r="3136" spans="1:22" ht="15.75" hidden="1" x14ac:dyDescent="0.25">
      <c r="A3136" s="31">
        <v>3848</v>
      </c>
      <c r="B3136" s="33" t="s">
        <v>300</v>
      </c>
      <c r="D3136" s="34" t="s">
        <v>301</v>
      </c>
      <c r="E3136" s="35" t="s">
        <v>10</v>
      </c>
      <c r="G3136" s="372" t="e">
        <f>VLOOKUP(N3136,'BANG THAM CHIEU'!C:E,3,0)</f>
        <v>#N/A</v>
      </c>
      <c r="J3136" s="10" t="e">
        <f>VLOOKUP(N3136,'BANG THAM CHIEU'!C:E,2,0)</f>
        <v>#N/A</v>
      </c>
      <c r="L3136" s="594">
        <f t="shared" si="51"/>
        <v>0</v>
      </c>
      <c r="N3136" s="157"/>
      <c r="Q3136" s="122"/>
      <c r="R3136" s="123"/>
      <c r="T3136" s="396"/>
      <c r="V3136"/>
    </row>
    <row r="3137" spans="1:22" hidden="1" x14ac:dyDescent="0.25">
      <c r="A3137" s="31">
        <v>3848</v>
      </c>
      <c r="B3137" s="33" t="s">
        <v>300</v>
      </c>
      <c r="D3137" s="34" t="s">
        <v>301</v>
      </c>
      <c r="E3137" s="35" t="s">
        <v>10</v>
      </c>
      <c r="G3137" s="372" t="e">
        <f>VLOOKUP(N3137,'BANG THAM CHIEU'!C:E,3,0)</f>
        <v>#N/A</v>
      </c>
      <c r="J3137" s="10" t="e">
        <f>VLOOKUP(N3137,'BANG THAM CHIEU'!C:E,2,0)</f>
        <v>#N/A</v>
      </c>
      <c r="L3137" s="594">
        <f t="shared" si="51"/>
        <v>0</v>
      </c>
      <c r="N3137" s="33"/>
      <c r="Q3137" s="122"/>
      <c r="R3137" s="123"/>
      <c r="T3137" s="396"/>
      <c r="V3137"/>
    </row>
    <row r="3138" spans="1:22" hidden="1" x14ac:dyDescent="0.25">
      <c r="A3138" s="31">
        <v>3848</v>
      </c>
      <c r="B3138" s="33" t="s">
        <v>300</v>
      </c>
      <c r="D3138" s="34" t="s">
        <v>301</v>
      </c>
      <c r="E3138" s="35" t="s">
        <v>10</v>
      </c>
      <c r="G3138" s="372" t="e">
        <f>VLOOKUP(N3138,'BANG THAM CHIEU'!C:E,3,0)</f>
        <v>#N/A</v>
      </c>
      <c r="J3138" s="10" t="e">
        <f>VLOOKUP(N3141,'BANG THAM CHIEU'!C:E,2,0)</f>
        <v>#N/A</v>
      </c>
      <c r="L3138" s="594">
        <f t="shared" si="51"/>
        <v>0</v>
      </c>
      <c r="N3138" s="33"/>
      <c r="Q3138" s="122"/>
      <c r="R3138" s="123"/>
      <c r="T3138" s="396"/>
      <c r="V3138"/>
    </row>
    <row r="3139" spans="1:22" hidden="1" x14ac:dyDescent="0.25">
      <c r="A3139" s="31">
        <v>3848</v>
      </c>
      <c r="B3139" s="33" t="s">
        <v>300</v>
      </c>
      <c r="D3139" s="34" t="s">
        <v>301</v>
      </c>
      <c r="E3139" s="35" t="s">
        <v>10</v>
      </c>
      <c r="G3139" s="372" t="e">
        <f>VLOOKUP(N3139,'BANG THAM CHIEU'!C:E,3,0)</f>
        <v>#N/A</v>
      </c>
      <c r="J3139" s="10" t="e">
        <f>VLOOKUP(N3139,'BANG THAM CHIEU'!C:E,2,0)</f>
        <v>#N/A</v>
      </c>
      <c r="L3139" s="594">
        <f t="shared" si="51"/>
        <v>0</v>
      </c>
      <c r="N3139" s="33"/>
      <c r="Q3139" s="122"/>
      <c r="R3139" s="123"/>
      <c r="T3139" s="396"/>
      <c r="V3139"/>
    </row>
    <row r="3140" spans="1:22" hidden="1" x14ac:dyDescent="0.25">
      <c r="A3140" s="31">
        <v>3848</v>
      </c>
      <c r="B3140" s="33" t="s">
        <v>300</v>
      </c>
      <c r="D3140" s="34" t="s">
        <v>301</v>
      </c>
      <c r="E3140" s="35" t="s">
        <v>10</v>
      </c>
      <c r="G3140" s="372" t="e">
        <f>VLOOKUP(N3140,'BANG THAM CHIEU'!C:E,3,0)</f>
        <v>#N/A</v>
      </c>
      <c r="J3140" s="10" t="e">
        <f>VLOOKUP(N3140,'BANG THAM CHIEU'!C:E,2,0)</f>
        <v>#N/A</v>
      </c>
      <c r="L3140" s="594">
        <f t="shared" si="51"/>
        <v>0</v>
      </c>
      <c r="N3140" s="33"/>
      <c r="Q3140" s="122"/>
      <c r="R3140" s="123"/>
      <c r="T3140" s="396"/>
      <c r="V3140"/>
    </row>
    <row r="3141" spans="1:22" hidden="1" x14ac:dyDescent="0.25">
      <c r="A3141" s="31">
        <v>3848</v>
      </c>
      <c r="B3141" s="33" t="s">
        <v>300</v>
      </c>
      <c r="D3141" s="34" t="s">
        <v>301</v>
      </c>
      <c r="E3141" s="35" t="s">
        <v>10</v>
      </c>
      <c r="G3141" s="372" t="e">
        <f>VLOOKUP(N3141,'BANG THAM CHIEU'!C:E,3,0)</f>
        <v>#N/A</v>
      </c>
      <c r="J3141" s="10" t="e">
        <f>VLOOKUP(N3141,'BANG THAM CHIEU'!C:E,2,0)</f>
        <v>#N/A</v>
      </c>
      <c r="L3141" s="594">
        <f t="shared" si="51"/>
        <v>0</v>
      </c>
      <c r="N3141" s="33"/>
      <c r="Q3141" s="122"/>
      <c r="R3141" s="123"/>
      <c r="T3141" s="396"/>
      <c r="V3141"/>
    </row>
    <row r="3142" spans="1:22" hidden="1" x14ac:dyDescent="0.25">
      <c r="A3142" s="31">
        <v>3848</v>
      </c>
      <c r="B3142" s="33" t="s">
        <v>300</v>
      </c>
      <c r="D3142" s="34" t="s">
        <v>301</v>
      </c>
      <c r="E3142" s="35" t="s">
        <v>10</v>
      </c>
      <c r="G3142" s="372" t="e">
        <f>VLOOKUP(N3142,'BANG THAM CHIEU'!C:E,3,0)</f>
        <v>#N/A</v>
      </c>
      <c r="J3142" s="10" t="e">
        <f>VLOOKUP(N3142,'BANG THAM CHIEU'!C:E,2,0)</f>
        <v>#N/A</v>
      </c>
      <c r="L3142" s="594">
        <f t="shared" si="51"/>
        <v>0</v>
      </c>
      <c r="N3142" s="33"/>
      <c r="Q3142" s="122"/>
      <c r="R3142" s="123"/>
      <c r="T3142" s="396"/>
      <c r="V3142"/>
    </row>
    <row r="3143" spans="1:22" hidden="1" x14ac:dyDescent="0.25">
      <c r="A3143" s="31">
        <v>3848</v>
      </c>
      <c r="B3143" s="33" t="s">
        <v>300</v>
      </c>
      <c r="D3143" s="34" t="s">
        <v>301</v>
      </c>
      <c r="E3143" s="35" t="s">
        <v>10</v>
      </c>
      <c r="G3143" s="372" t="e">
        <f>VLOOKUP(N3143,'BANG THAM CHIEU'!C:E,3,0)</f>
        <v>#N/A</v>
      </c>
      <c r="J3143" s="10" t="e">
        <f>VLOOKUP(N3143,'BANG THAM CHIEU'!C:E,2,0)</f>
        <v>#N/A</v>
      </c>
      <c r="L3143" s="594">
        <f t="shared" si="51"/>
        <v>0</v>
      </c>
      <c r="N3143" s="31"/>
      <c r="Q3143" s="122"/>
      <c r="R3143" s="123"/>
      <c r="T3143" s="396"/>
      <c r="V3143"/>
    </row>
    <row r="3144" spans="1:22" hidden="1" x14ac:dyDescent="0.25">
      <c r="A3144" s="31">
        <v>3848</v>
      </c>
      <c r="B3144" s="33" t="s">
        <v>300</v>
      </c>
      <c r="D3144" s="34" t="s">
        <v>301</v>
      </c>
      <c r="E3144" s="35" t="s">
        <v>10</v>
      </c>
      <c r="G3144" s="372" t="e">
        <f>VLOOKUP(N3144,'BANG THAM CHIEU'!C:E,3,0)</f>
        <v>#N/A</v>
      </c>
      <c r="J3144" s="10" t="e">
        <f>VLOOKUP(N3144,'BANG THAM CHIEU'!C:E,2,0)</f>
        <v>#N/A</v>
      </c>
      <c r="L3144" s="594">
        <f t="shared" si="51"/>
        <v>0</v>
      </c>
      <c r="N3144" s="33"/>
      <c r="Q3144" s="122"/>
      <c r="R3144" s="123"/>
      <c r="T3144" s="396"/>
      <c r="V3144"/>
    </row>
    <row r="3145" spans="1:22" ht="15.75" hidden="1" x14ac:dyDescent="0.25">
      <c r="A3145" s="31">
        <v>3848</v>
      </c>
      <c r="B3145" s="33" t="s">
        <v>300</v>
      </c>
      <c r="D3145" s="34" t="s">
        <v>301</v>
      </c>
      <c r="E3145" s="35" t="s">
        <v>10</v>
      </c>
      <c r="G3145" s="372" t="e">
        <f>VLOOKUP(N3145,'BANG THAM CHIEU'!C:E,3,0)</f>
        <v>#N/A</v>
      </c>
      <c r="J3145" s="10" t="e">
        <f>VLOOKUP(N3145,'BANG THAM CHIEU'!C:E,2,0)</f>
        <v>#N/A</v>
      </c>
      <c r="L3145" s="594">
        <f t="shared" si="51"/>
        <v>0</v>
      </c>
      <c r="N3145" s="157"/>
      <c r="Q3145" s="122"/>
      <c r="R3145" s="123"/>
      <c r="T3145" s="396"/>
      <c r="V3145"/>
    </row>
    <row r="3146" spans="1:22" ht="15.75" hidden="1" x14ac:dyDescent="0.25">
      <c r="A3146" s="31">
        <v>3848</v>
      </c>
      <c r="B3146" s="33" t="s">
        <v>300</v>
      </c>
      <c r="D3146" s="34" t="s">
        <v>301</v>
      </c>
      <c r="E3146" s="35" t="s">
        <v>10</v>
      </c>
      <c r="G3146" s="372" t="e">
        <f>VLOOKUP(N3146,'BANG THAM CHIEU'!C:E,3,0)</f>
        <v>#N/A</v>
      </c>
      <c r="J3146" s="10" t="e">
        <f>VLOOKUP(N3146,'BANG THAM CHIEU'!C:E,2,0)</f>
        <v>#N/A</v>
      </c>
      <c r="L3146" s="594">
        <f t="shared" si="51"/>
        <v>0</v>
      </c>
      <c r="N3146" s="157"/>
      <c r="Q3146" s="122"/>
      <c r="R3146" s="123"/>
      <c r="T3146" s="396"/>
      <c r="V3146"/>
    </row>
    <row r="3147" spans="1:22" hidden="1" x14ac:dyDescent="0.25">
      <c r="A3147" s="31">
        <v>3848</v>
      </c>
      <c r="B3147" s="33" t="s">
        <v>300</v>
      </c>
      <c r="D3147" s="34" t="s">
        <v>301</v>
      </c>
      <c r="E3147" s="35" t="s">
        <v>10</v>
      </c>
      <c r="G3147" s="372" t="e">
        <f>VLOOKUP(N3147,'BANG THAM CHIEU'!C:E,3,0)</f>
        <v>#N/A</v>
      </c>
      <c r="J3147" s="10" t="e">
        <f>VLOOKUP(N3147,'BANG THAM CHIEU'!C:E,2,0)</f>
        <v>#N/A</v>
      </c>
      <c r="L3147" s="594">
        <f t="shared" si="51"/>
        <v>0</v>
      </c>
      <c r="N3147" s="33"/>
      <c r="Q3147" s="122"/>
      <c r="R3147" s="123"/>
      <c r="T3147" s="396"/>
      <c r="V3147"/>
    </row>
    <row r="3148" spans="1:22" ht="15.75" hidden="1" x14ac:dyDescent="0.25">
      <c r="A3148" s="31">
        <v>3848</v>
      </c>
      <c r="B3148" s="33" t="s">
        <v>300</v>
      </c>
      <c r="D3148" s="34" t="s">
        <v>301</v>
      </c>
      <c r="E3148" s="35" t="s">
        <v>10</v>
      </c>
      <c r="G3148" s="372" t="e">
        <f>VLOOKUP(N3148,'BANG THAM CHIEU'!C:E,3,0)</f>
        <v>#N/A</v>
      </c>
      <c r="J3148" s="10" t="e">
        <f>VLOOKUP(N3148,'BANG THAM CHIEU'!C:E,2,0)</f>
        <v>#N/A</v>
      </c>
      <c r="L3148" s="594">
        <f t="shared" si="51"/>
        <v>0</v>
      </c>
      <c r="N3148" s="157"/>
      <c r="Q3148" s="122"/>
      <c r="R3148" s="123"/>
      <c r="T3148" s="396"/>
      <c r="V3148"/>
    </row>
    <row r="3149" spans="1:22" ht="15.75" hidden="1" x14ac:dyDescent="0.25">
      <c r="A3149" s="31">
        <v>3848</v>
      </c>
      <c r="B3149" s="33" t="s">
        <v>300</v>
      </c>
      <c r="D3149" s="34" t="s">
        <v>301</v>
      </c>
      <c r="E3149" s="35" t="s">
        <v>10</v>
      </c>
      <c r="G3149" s="372" t="e">
        <f>VLOOKUP(N3149,'BANG THAM CHIEU'!C:E,3,0)</f>
        <v>#N/A</v>
      </c>
      <c r="J3149" s="10" t="e">
        <f>VLOOKUP(N3149,'BANG THAM CHIEU'!C:E,2,0)</f>
        <v>#N/A</v>
      </c>
      <c r="L3149" s="594">
        <f t="shared" si="51"/>
        <v>0</v>
      </c>
      <c r="N3149" s="157"/>
      <c r="Q3149" s="122"/>
      <c r="R3149" s="123"/>
      <c r="T3149" s="396"/>
      <c r="V3149"/>
    </row>
    <row r="3150" spans="1:22" hidden="1" x14ac:dyDescent="0.25">
      <c r="A3150" s="31">
        <v>3848</v>
      </c>
      <c r="B3150" s="33" t="s">
        <v>300</v>
      </c>
      <c r="D3150" s="34" t="s">
        <v>301</v>
      </c>
      <c r="E3150" s="35" t="s">
        <v>10</v>
      </c>
      <c r="G3150" s="372" t="e">
        <f>VLOOKUP(N3150,'BANG THAM CHIEU'!C:E,3,0)</f>
        <v>#N/A</v>
      </c>
      <c r="J3150" s="10" t="e">
        <f>VLOOKUP(N3150,'BANG THAM CHIEU'!C:E,2,0)</f>
        <v>#N/A</v>
      </c>
      <c r="L3150" s="594">
        <f t="shared" si="51"/>
        <v>0</v>
      </c>
      <c r="N3150" s="31"/>
      <c r="Q3150" s="122"/>
      <c r="R3150" s="123"/>
      <c r="T3150" s="396"/>
      <c r="V3150"/>
    </row>
    <row r="3151" spans="1:22" hidden="1" x14ac:dyDescent="0.25">
      <c r="A3151" s="31">
        <v>3848</v>
      </c>
      <c r="B3151" s="33" t="s">
        <v>300</v>
      </c>
      <c r="D3151" s="34" t="s">
        <v>301</v>
      </c>
      <c r="E3151" s="35" t="s">
        <v>10</v>
      </c>
      <c r="G3151" s="372" t="e">
        <f>VLOOKUP(N3151,'BANG THAM CHIEU'!C:E,3,0)</f>
        <v>#N/A</v>
      </c>
      <c r="J3151" s="10" t="e">
        <f>VLOOKUP(N3151,'BANG THAM CHIEU'!C:E,2,0)</f>
        <v>#N/A</v>
      </c>
      <c r="L3151" s="594">
        <f t="shared" si="51"/>
        <v>0</v>
      </c>
      <c r="N3151" s="33"/>
      <c r="Q3151" s="122"/>
      <c r="R3151" s="123"/>
      <c r="T3151" s="396"/>
      <c r="V3151"/>
    </row>
    <row r="3152" spans="1:22" hidden="1" x14ac:dyDescent="0.25">
      <c r="A3152" s="31">
        <v>3848</v>
      </c>
      <c r="B3152" s="33" t="s">
        <v>300</v>
      </c>
      <c r="D3152" s="34" t="s">
        <v>301</v>
      </c>
      <c r="E3152" s="35" t="s">
        <v>10</v>
      </c>
      <c r="G3152" s="372" t="e">
        <f>VLOOKUP(N3152,'BANG THAM CHIEU'!C:E,3,0)</f>
        <v>#N/A</v>
      </c>
      <c r="J3152" s="10" t="e">
        <f>VLOOKUP(N3152,'BANG THAM CHIEU'!C:E,2,0)</f>
        <v>#N/A</v>
      </c>
      <c r="L3152" s="594">
        <f t="shared" si="51"/>
        <v>0</v>
      </c>
      <c r="N3152" s="33"/>
      <c r="Q3152" s="122"/>
      <c r="R3152" s="123"/>
      <c r="T3152" s="396"/>
      <c r="V3152"/>
    </row>
    <row r="3153" spans="1:22" hidden="1" x14ac:dyDescent="0.25">
      <c r="A3153" s="31">
        <v>3848</v>
      </c>
      <c r="B3153" s="33" t="s">
        <v>300</v>
      </c>
      <c r="D3153" s="34" t="s">
        <v>301</v>
      </c>
      <c r="E3153" s="35" t="s">
        <v>10</v>
      </c>
      <c r="G3153" s="372" t="e">
        <f>VLOOKUP(N3153,'BANG THAM CHIEU'!C:E,3,0)</f>
        <v>#N/A</v>
      </c>
      <c r="J3153" s="10" t="e">
        <f>VLOOKUP(N3153,'BANG THAM CHIEU'!C:E,2,0)</f>
        <v>#N/A</v>
      </c>
      <c r="L3153" s="594">
        <f t="shared" si="51"/>
        <v>0</v>
      </c>
      <c r="N3153" s="33"/>
      <c r="Q3153" s="122"/>
      <c r="R3153" s="123"/>
      <c r="T3153" s="396"/>
      <c r="V3153"/>
    </row>
    <row r="3154" spans="1:22" hidden="1" x14ac:dyDescent="0.25">
      <c r="A3154" s="31">
        <v>3848</v>
      </c>
      <c r="B3154" s="33" t="s">
        <v>300</v>
      </c>
      <c r="D3154" s="34" t="s">
        <v>301</v>
      </c>
      <c r="E3154" s="35" t="s">
        <v>10</v>
      </c>
      <c r="G3154" s="372" t="e">
        <f>VLOOKUP(N3154,'BANG THAM CHIEU'!C:E,3,0)</f>
        <v>#N/A</v>
      </c>
      <c r="J3154" s="10" t="e">
        <f>VLOOKUP(N3154,'BANG THAM CHIEU'!C:E,2,0)</f>
        <v>#N/A</v>
      </c>
      <c r="L3154" s="594">
        <f t="shared" si="51"/>
        <v>0</v>
      </c>
      <c r="N3154" s="33"/>
      <c r="Q3154" s="122"/>
      <c r="R3154" s="123"/>
      <c r="T3154" s="396"/>
      <c r="V3154"/>
    </row>
    <row r="3155" spans="1:22" hidden="1" x14ac:dyDescent="0.25">
      <c r="A3155" s="31">
        <v>3848</v>
      </c>
      <c r="B3155" s="33" t="s">
        <v>300</v>
      </c>
      <c r="D3155" s="34" t="s">
        <v>301</v>
      </c>
      <c r="E3155" s="35" t="s">
        <v>10</v>
      </c>
      <c r="G3155" s="372" t="e">
        <f>VLOOKUP(N3155,'BANG THAM CHIEU'!C:E,3,0)</f>
        <v>#N/A</v>
      </c>
      <c r="J3155" s="10" t="e">
        <f>VLOOKUP(N3155,'BANG THAM CHIEU'!C:E,2,0)</f>
        <v>#N/A</v>
      </c>
      <c r="L3155" s="594">
        <f t="shared" si="51"/>
        <v>0</v>
      </c>
      <c r="N3155" s="33"/>
      <c r="Q3155" s="122"/>
      <c r="R3155" s="123"/>
      <c r="T3155" s="396"/>
      <c r="V3155"/>
    </row>
    <row r="3156" spans="1:22" hidden="1" x14ac:dyDescent="0.25">
      <c r="A3156" s="31">
        <v>3848</v>
      </c>
      <c r="B3156" s="33" t="s">
        <v>300</v>
      </c>
      <c r="D3156" s="34" t="s">
        <v>301</v>
      </c>
      <c r="E3156" s="35" t="s">
        <v>10</v>
      </c>
      <c r="G3156" s="372" t="e">
        <f>VLOOKUP(N3156,'BANG THAM CHIEU'!C:E,3,0)</f>
        <v>#N/A</v>
      </c>
      <c r="J3156" s="10" t="e">
        <f>VLOOKUP(N3156,'BANG THAM CHIEU'!C:E,2,0)</f>
        <v>#N/A</v>
      </c>
      <c r="L3156" s="594">
        <f t="shared" si="51"/>
        <v>0</v>
      </c>
      <c r="N3156" s="33"/>
      <c r="Q3156" s="122"/>
      <c r="R3156" s="123"/>
      <c r="T3156" s="396"/>
      <c r="V3156"/>
    </row>
    <row r="3157" spans="1:22" ht="15.75" hidden="1" x14ac:dyDescent="0.25">
      <c r="A3157" s="31">
        <v>3848</v>
      </c>
      <c r="B3157" s="33" t="s">
        <v>300</v>
      </c>
      <c r="D3157" s="34" t="s">
        <v>301</v>
      </c>
      <c r="E3157" s="35" t="s">
        <v>10</v>
      </c>
      <c r="G3157" s="372" t="e">
        <f>VLOOKUP(N3157,'BANG THAM CHIEU'!C:E,3,0)</f>
        <v>#N/A</v>
      </c>
      <c r="J3157" s="10" t="e">
        <f>VLOOKUP(N3157,'BANG THAM CHIEU'!C:E,2,0)</f>
        <v>#N/A</v>
      </c>
      <c r="L3157" s="594">
        <f t="shared" si="51"/>
        <v>0</v>
      </c>
      <c r="N3157" s="157"/>
      <c r="Q3157" s="122"/>
      <c r="R3157" s="123"/>
      <c r="T3157" s="396"/>
      <c r="V3157"/>
    </row>
    <row r="3158" spans="1:22" hidden="1" x14ac:dyDescent="0.25">
      <c r="A3158" s="31">
        <v>3848</v>
      </c>
      <c r="B3158" s="33" t="s">
        <v>300</v>
      </c>
      <c r="D3158" s="34" t="s">
        <v>301</v>
      </c>
      <c r="E3158" s="35" t="s">
        <v>10</v>
      </c>
      <c r="G3158" s="372" t="e">
        <f>VLOOKUP(N3158,'BANG THAM CHIEU'!C:E,3,0)</f>
        <v>#N/A</v>
      </c>
      <c r="J3158" s="10" t="e">
        <f>VLOOKUP(N3158,'BANG THAM CHIEU'!C:E,2,0)</f>
        <v>#N/A</v>
      </c>
      <c r="L3158" s="594">
        <f t="shared" si="51"/>
        <v>0</v>
      </c>
      <c r="N3158" s="31"/>
      <c r="Q3158" s="122"/>
      <c r="R3158" s="123"/>
      <c r="T3158" s="396"/>
      <c r="V3158"/>
    </row>
    <row r="3159" spans="1:22" ht="15.75" hidden="1" x14ac:dyDescent="0.25">
      <c r="A3159" s="31">
        <v>3848</v>
      </c>
      <c r="B3159" s="33" t="s">
        <v>300</v>
      </c>
      <c r="D3159" s="34" t="s">
        <v>301</v>
      </c>
      <c r="E3159" s="35" t="s">
        <v>10</v>
      </c>
      <c r="G3159" s="372" t="e">
        <f>VLOOKUP(N3159,'BANG THAM CHIEU'!C:E,3,0)</f>
        <v>#N/A</v>
      </c>
      <c r="J3159" s="10" t="e">
        <f>VLOOKUP(N3159,'BANG THAM CHIEU'!C:E,2,0)</f>
        <v>#N/A</v>
      </c>
      <c r="L3159" s="594">
        <f t="shared" si="51"/>
        <v>0</v>
      </c>
      <c r="N3159" s="157"/>
      <c r="Q3159" s="122"/>
      <c r="R3159" s="123"/>
      <c r="T3159" s="396"/>
      <c r="V3159"/>
    </row>
    <row r="3160" spans="1:22" hidden="1" x14ac:dyDescent="0.25">
      <c r="A3160" s="31">
        <v>3848</v>
      </c>
      <c r="B3160" s="33" t="s">
        <v>300</v>
      </c>
      <c r="D3160" s="34" t="s">
        <v>301</v>
      </c>
      <c r="E3160" s="35" t="s">
        <v>10</v>
      </c>
      <c r="G3160" s="372" t="e">
        <f>VLOOKUP(N3160,'BANG THAM CHIEU'!C:E,3,0)</f>
        <v>#N/A</v>
      </c>
      <c r="J3160" s="10" t="e">
        <f>VLOOKUP(N3160,'BANG THAM CHIEU'!C:E,2,0)</f>
        <v>#N/A</v>
      </c>
      <c r="L3160" s="594">
        <f t="shared" si="51"/>
        <v>0</v>
      </c>
      <c r="N3160" s="33"/>
      <c r="Q3160" s="122"/>
      <c r="R3160" s="123"/>
      <c r="T3160" s="396"/>
      <c r="V3160"/>
    </row>
    <row r="3161" spans="1:22" hidden="1" x14ac:dyDescent="0.25">
      <c r="A3161" s="31">
        <v>3848</v>
      </c>
      <c r="B3161" s="33" t="s">
        <v>300</v>
      </c>
      <c r="D3161" s="34" t="s">
        <v>301</v>
      </c>
      <c r="E3161" s="35" t="s">
        <v>10</v>
      </c>
      <c r="G3161" s="372" t="e">
        <f>VLOOKUP(N3161,'BANG THAM CHIEU'!C:E,3,0)</f>
        <v>#N/A</v>
      </c>
      <c r="J3161" s="10" t="e">
        <f>VLOOKUP(N3161,'BANG THAM CHIEU'!C:E,2,0)</f>
        <v>#N/A</v>
      </c>
      <c r="L3161" s="594">
        <f t="shared" si="51"/>
        <v>0</v>
      </c>
      <c r="N3161" s="53"/>
      <c r="Q3161" s="122"/>
      <c r="R3161" s="123"/>
      <c r="T3161" s="396"/>
      <c r="V3161"/>
    </row>
    <row r="3162" spans="1:22" hidden="1" x14ac:dyDescent="0.25">
      <c r="A3162" s="31">
        <v>3848</v>
      </c>
      <c r="B3162" s="33" t="s">
        <v>300</v>
      </c>
      <c r="D3162" s="34" t="s">
        <v>301</v>
      </c>
      <c r="E3162" s="35" t="s">
        <v>10</v>
      </c>
      <c r="G3162" s="372" t="e">
        <f>VLOOKUP(N3162,'BANG THAM CHIEU'!C:E,3,0)</f>
        <v>#N/A</v>
      </c>
      <c r="J3162" s="10" t="e">
        <f>VLOOKUP(N3162,'BANG THAM CHIEU'!C:E,2,0)</f>
        <v>#N/A</v>
      </c>
      <c r="L3162" s="594">
        <f t="shared" si="51"/>
        <v>0</v>
      </c>
      <c r="N3162" s="53"/>
      <c r="Q3162" s="122"/>
      <c r="R3162" s="123"/>
      <c r="T3162" s="396"/>
      <c r="V3162"/>
    </row>
    <row r="3163" spans="1:22" hidden="1" x14ac:dyDescent="0.25">
      <c r="A3163" s="31">
        <v>3848</v>
      </c>
      <c r="B3163" s="33" t="s">
        <v>300</v>
      </c>
      <c r="D3163" s="34" t="s">
        <v>301</v>
      </c>
      <c r="E3163" s="35" t="s">
        <v>10</v>
      </c>
      <c r="G3163" s="372" t="e">
        <f>VLOOKUP(N3163,'BANG THAM CHIEU'!C:E,3,0)</f>
        <v>#N/A</v>
      </c>
      <c r="J3163" s="10" t="e">
        <f>VLOOKUP(N3163,'BANG THAM CHIEU'!C:E,2,0)</f>
        <v>#N/A</v>
      </c>
      <c r="L3163" s="594">
        <f t="shared" si="51"/>
        <v>0</v>
      </c>
      <c r="N3163" s="53"/>
      <c r="Q3163" s="122"/>
      <c r="R3163" s="123"/>
      <c r="T3163" s="396"/>
      <c r="V3163"/>
    </row>
    <row r="3164" spans="1:22" hidden="1" x14ac:dyDescent="0.25">
      <c r="A3164" s="31">
        <v>3848</v>
      </c>
      <c r="B3164" s="33" t="s">
        <v>300</v>
      </c>
      <c r="D3164" s="34" t="s">
        <v>301</v>
      </c>
      <c r="E3164" s="35" t="s">
        <v>10</v>
      </c>
      <c r="G3164" s="372" t="e">
        <f>VLOOKUP(N3164,'BANG THAM CHIEU'!C:E,3,0)</f>
        <v>#N/A</v>
      </c>
      <c r="J3164" s="10" t="e">
        <f>VLOOKUP(N3164,'BANG THAM CHIEU'!C:E,2,0)</f>
        <v>#N/A</v>
      </c>
      <c r="L3164" s="594">
        <f t="shared" si="51"/>
        <v>0</v>
      </c>
      <c r="N3164" s="53"/>
      <c r="Q3164" s="122"/>
      <c r="R3164" s="123"/>
      <c r="T3164" s="396"/>
      <c r="V3164"/>
    </row>
    <row r="3165" spans="1:22" hidden="1" x14ac:dyDescent="0.25">
      <c r="A3165" s="31">
        <v>3848</v>
      </c>
      <c r="B3165" s="33" t="s">
        <v>300</v>
      </c>
      <c r="D3165" s="34" t="s">
        <v>301</v>
      </c>
      <c r="E3165" s="35" t="s">
        <v>10</v>
      </c>
      <c r="G3165" s="372" t="e">
        <f>VLOOKUP(N3165,'BANG THAM CHIEU'!C:E,3,0)</f>
        <v>#N/A</v>
      </c>
      <c r="J3165" s="10" t="e">
        <f>VLOOKUP(N3165,'BANG THAM CHIEU'!C:E,2,0)</f>
        <v>#N/A</v>
      </c>
      <c r="L3165" s="594">
        <f t="shared" si="51"/>
        <v>0</v>
      </c>
      <c r="N3165" s="53"/>
      <c r="Q3165" s="122"/>
      <c r="R3165" s="123"/>
      <c r="T3165" s="396"/>
      <c r="V3165"/>
    </row>
    <row r="3166" spans="1:22" hidden="1" x14ac:dyDescent="0.25">
      <c r="A3166" s="31">
        <v>3848</v>
      </c>
      <c r="B3166" s="33" t="s">
        <v>300</v>
      </c>
      <c r="D3166" s="34" t="s">
        <v>301</v>
      </c>
      <c r="E3166" s="35" t="s">
        <v>10</v>
      </c>
      <c r="G3166" s="372" t="e">
        <f>VLOOKUP(N3166,'BANG THAM CHIEU'!C:E,3,0)</f>
        <v>#N/A</v>
      </c>
      <c r="J3166" s="10" t="e">
        <f>VLOOKUP(N3166,'BANG THAM CHIEU'!C:E,2,0)</f>
        <v>#N/A</v>
      </c>
      <c r="L3166" s="594">
        <f t="shared" si="51"/>
        <v>0</v>
      </c>
      <c r="N3166" s="53"/>
      <c r="Q3166" s="122"/>
      <c r="R3166" s="123"/>
      <c r="T3166" s="396"/>
      <c r="V3166"/>
    </row>
    <row r="3167" spans="1:22" hidden="1" x14ac:dyDescent="0.25">
      <c r="A3167" s="31">
        <v>3848</v>
      </c>
      <c r="B3167" s="33" t="s">
        <v>300</v>
      </c>
      <c r="D3167" s="34" t="s">
        <v>301</v>
      </c>
      <c r="E3167" s="35" t="s">
        <v>10</v>
      </c>
      <c r="G3167" s="372" t="e">
        <f>VLOOKUP(N3167,'BANG THAM CHIEU'!C:E,3,0)</f>
        <v>#N/A</v>
      </c>
      <c r="J3167" s="10" t="e">
        <f>VLOOKUP(N3167,'BANG THAM CHIEU'!C:E,2,0)</f>
        <v>#N/A</v>
      </c>
      <c r="L3167" s="594">
        <f t="shared" si="51"/>
        <v>0</v>
      </c>
      <c r="N3167" s="33"/>
      <c r="Q3167" s="122"/>
      <c r="R3167" s="123"/>
      <c r="T3167" s="396"/>
      <c r="V3167"/>
    </row>
    <row r="3168" spans="1:22" hidden="1" x14ac:dyDescent="0.25">
      <c r="A3168" s="31">
        <v>3848</v>
      </c>
      <c r="B3168" s="33" t="s">
        <v>300</v>
      </c>
      <c r="D3168" s="34" t="s">
        <v>301</v>
      </c>
      <c r="E3168" s="35" t="s">
        <v>10</v>
      </c>
      <c r="G3168" s="372" t="e">
        <f>VLOOKUP(N3168,'BANG THAM CHIEU'!C:E,3,0)</f>
        <v>#N/A</v>
      </c>
      <c r="J3168" s="10" t="e">
        <f>VLOOKUP(N3168,'BANG THAM CHIEU'!C:E,2,0)</f>
        <v>#N/A</v>
      </c>
      <c r="L3168" s="594">
        <f t="shared" si="51"/>
        <v>0</v>
      </c>
      <c r="N3168" s="53"/>
      <c r="Q3168" s="122"/>
      <c r="R3168" s="123"/>
      <c r="T3168" s="396"/>
      <c r="V3168"/>
    </row>
    <row r="3169" spans="1:22" hidden="1" x14ac:dyDescent="0.25">
      <c r="A3169" s="31">
        <v>3848</v>
      </c>
      <c r="B3169" s="33" t="s">
        <v>300</v>
      </c>
      <c r="D3169" s="34" t="s">
        <v>301</v>
      </c>
      <c r="E3169" s="35" t="s">
        <v>10</v>
      </c>
      <c r="G3169" s="372" t="e">
        <f>VLOOKUP(N3169,'BANG THAM CHIEU'!C:E,3,0)</f>
        <v>#N/A</v>
      </c>
      <c r="J3169" s="10" t="e">
        <f>VLOOKUP(N3169,'BANG THAM CHIEU'!C:E,2,0)</f>
        <v>#N/A</v>
      </c>
      <c r="L3169" s="594">
        <f t="shared" si="51"/>
        <v>0</v>
      </c>
      <c r="N3169" s="53"/>
      <c r="Q3169" s="122"/>
      <c r="R3169" s="123"/>
      <c r="T3169" s="396"/>
      <c r="V3169"/>
    </row>
    <row r="3170" spans="1:22" hidden="1" x14ac:dyDescent="0.25">
      <c r="A3170" s="31">
        <v>3848</v>
      </c>
      <c r="B3170" s="33" t="s">
        <v>300</v>
      </c>
      <c r="D3170" s="34" t="s">
        <v>301</v>
      </c>
      <c r="E3170" s="35" t="s">
        <v>10</v>
      </c>
      <c r="G3170" s="372" t="e">
        <f>VLOOKUP(N3170,'BANG THAM CHIEU'!C:E,3,0)</f>
        <v>#N/A</v>
      </c>
      <c r="J3170" s="10" t="e">
        <f>VLOOKUP(N3170,'BANG THAM CHIEU'!C:E,2,0)</f>
        <v>#N/A</v>
      </c>
      <c r="L3170" s="594">
        <f t="shared" si="51"/>
        <v>0</v>
      </c>
      <c r="N3170" s="53"/>
      <c r="Q3170" s="122"/>
      <c r="R3170" s="123"/>
      <c r="T3170" s="396"/>
      <c r="V3170"/>
    </row>
    <row r="3171" spans="1:22" hidden="1" x14ac:dyDescent="0.25">
      <c r="A3171" s="31">
        <v>3848</v>
      </c>
      <c r="B3171" s="33" t="s">
        <v>300</v>
      </c>
      <c r="D3171" s="34" t="s">
        <v>301</v>
      </c>
      <c r="E3171" s="35" t="s">
        <v>10</v>
      </c>
      <c r="G3171" s="372" t="e">
        <f>VLOOKUP(N3171,'BANG THAM CHIEU'!C:E,3,0)</f>
        <v>#N/A</v>
      </c>
      <c r="J3171" s="10" t="e">
        <f>VLOOKUP(N3171,'BANG THAM CHIEU'!C:E,2,0)</f>
        <v>#N/A</v>
      </c>
      <c r="L3171" s="594">
        <f t="shared" si="51"/>
        <v>0</v>
      </c>
      <c r="N3171" s="53"/>
      <c r="Q3171" s="122"/>
      <c r="R3171" s="123"/>
      <c r="T3171" s="396"/>
      <c r="V3171"/>
    </row>
    <row r="3172" spans="1:22" hidden="1" x14ac:dyDescent="0.25">
      <c r="A3172" s="31">
        <v>3848</v>
      </c>
      <c r="B3172" s="33" t="s">
        <v>300</v>
      </c>
      <c r="D3172" s="34" t="s">
        <v>301</v>
      </c>
      <c r="E3172" s="35" t="s">
        <v>10</v>
      </c>
      <c r="G3172" s="372" t="e">
        <f>VLOOKUP(N3172,'BANG THAM CHIEU'!C:E,3,0)</f>
        <v>#N/A</v>
      </c>
      <c r="J3172" s="10" t="e">
        <f>VLOOKUP(N3172,'BANG THAM CHIEU'!C:E,2,0)</f>
        <v>#N/A</v>
      </c>
      <c r="L3172" s="594">
        <f t="shared" si="51"/>
        <v>0</v>
      </c>
      <c r="N3172" s="53"/>
      <c r="Q3172" s="122"/>
      <c r="R3172" s="123"/>
      <c r="T3172" s="396"/>
      <c r="V3172"/>
    </row>
    <row r="3173" spans="1:22" hidden="1" x14ac:dyDescent="0.25">
      <c r="A3173" s="31">
        <v>3848</v>
      </c>
      <c r="B3173" s="33" t="s">
        <v>300</v>
      </c>
      <c r="D3173" s="34" t="s">
        <v>301</v>
      </c>
      <c r="E3173" s="35" t="s">
        <v>10</v>
      </c>
      <c r="G3173" s="372" t="e">
        <f>VLOOKUP(N3173,'BANG THAM CHIEU'!C:E,3,0)</f>
        <v>#N/A</v>
      </c>
      <c r="J3173" s="10" t="e">
        <f>VLOOKUP(N3173,'BANG THAM CHIEU'!C:E,2,0)</f>
        <v>#N/A</v>
      </c>
      <c r="L3173" s="594">
        <f t="shared" si="51"/>
        <v>0</v>
      </c>
      <c r="N3173" s="53"/>
      <c r="Q3173" s="122"/>
      <c r="R3173" s="123"/>
      <c r="T3173" s="396"/>
      <c r="V3173"/>
    </row>
    <row r="3174" spans="1:22" hidden="1" x14ac:dyDescent="0.25">
      <c r="A3174" s="31">
        <v>3848</v>
      </c>
      <c r="B3174" s="33" t="s">
        <v>300</v>
      </c>
      <c r="D3174" s="34" t="s">
        <v>301</v>
      </c>
      <c r="E3174" s="35" t="s">
        <v>10</v>
      </c>
      <c r="G3174" s="372" t="e">
        <f>VLOOKUP(N3174,'BANG THAM CHIEU'!C:E,3,0)</f>
        <v>#N/A</v>
      </c>
      <c r="J3174" s="10" t="e">
        <f>VLOOKUP(N3174,'BANG THAM CHIEU'!C:E,2,0)</f>
        <v>#N/A</v>
      </c>
      <c r="L3174" s="594">
        <f t="shared" si="51"/>
        <v>0</v>
      </c>
      <c r="N3174" s="53"/>
      <c r="Q3174" s="122"/>
      <c r="R3174" s="123"/>
      <c r="T3174" s="396"/>
      <c r="V3174"/>
    </row>
    <row r="3175" spans="1:22" hidden="1" x14ac:dyDescent="0.25">
      <c r="A3175" s="31">
        <v>3848</v>
      </c>
      <c r="B3175" s="33" t="s">
        <v>300</v>
      </c>
      <c r="D3175" s="34" t="s">
        <v>301</v>
      </c>
      <c r="E3175" s="35" t="s">
        <v>10</v>
      </c>
      <c r="G3175" s="372" t="e">
        <f>VLOOKUP(N3175,'BANG THAM CHIEU'!C:E,3,0)</f>
        <v>#N/A</v>
      </c>
      <c r="J3175" s="10" t="e">
        <f>VLOOKUP(N3175,'BANG THAM CHIEU'!C:E,2,0)</f>
        <v>#N/A</v>
      </c>
      <c r="L3175" s="594">
        <f t="shared" si="51"/>
        <v>0</v>
      </c>
      <c r="N3175" s="53"/>
      <c r="Q3175" s="122"/>
      <c r="R3175" s="123"/>
      <c r="T3175" s="396"/>
      <c r="V3175"/>
    </row>
    <row r="3176" spans="1:22" hidden="1" x14ac:dyDescent="0.25">
      <c r="A3176" s="31">
        <v>3848</v>
      </c>
      <c r="B3176" s="33" t="s">
        <v>300</v>
      </c>
      <c r="D3176" s="34" t="s">
        <v>301</v>
      </c>
      <c r="E3176" s="35" t="s">
        <v>10</v>
      </c>
      <c r="G3176" s="372" t="e">
        <f>VLOOKUP(N3176,'BANG THAM CHIEU'!C:E,3,0)</f>
        <v>#N/A</v>
      </c>
      <c r="J3176" s="10" t="e">
        <f>VLOOKUP(N3176,'BANG THAM CHIEU'!C:E,2,0)</f>
        <v>#N/A</v>
      </c>
      <c r="L3176" s="594">
        <f t="shared" si="51"/>
        <v>0</v>
      </c>
      <c r="N3176" s="33"/>
      <c r="Q3176" s="122"/>
      <c r="R3176" s="123"/>
      <c r="T3176" s="396"/>
      <c r="V3176"/>
    </row>
    <row r="3177" spans="1:22" hidden="1" x14ac:dyDescent="0.25">
      <c r="A3177" s="31">
        <v>3848</v>
      </c>
      <c r="B3177" s="33" t="s">
        <v>300</v>
      </c>
      <c r="D3177" s="34" t="s">
        <v>301</v>
      </c>
      <c r="E3177" s="35" t="s">
        <v>10</v>
      </c>
      <c r="G3177" s="372" t="e">
        <f>VLOOKUP(N3177,'BANG THAM CHIEU'!C:E,3,0)</f>
        <v>#N/A</v>
      </c>
      <c r="J3177" s="10" t="e">
        <f>VLOOKUP(N3177,'BANG THAM CHIEU'!C:E,2,0)</f>
        <v>#N/A</v>
      </c>
      <c r="L3177" s="594">
        <f t="shared" si="51"/>
        <v>0</v>
      </c>
      <c r="N3177" s="33"/>
      <c r="Q3177" s="122"/>
      <c r="R3177" s="123"/>
      <c r="T3177" s="396"/>
      <c r="V3177"/>
    </row>
    <row r="3178" spans="1:22" hidden="1" x14ac:dyDescent="0.25">
      <c r="A3178" s="31">
        <v>3848</v>
      </c>
      <c r="B3178" s="33" t="s">
        <v>300</v>
      </c>
      <c r="D3178" s="34" t="s">
        <v>301</v>
      </c>
      <c r="E3178" s="35" t="s">
        <v>10</v>
      </c>
      <c r="G3178" s="372" t="e">
        <f>VLOOKUP(N3178,'BANG THAM CHIEU'!C:E,3,0)</f>
        <v>#N/A</v>
      </c>
      <c r="J3178" s="10" t="e">
        <f>VLOOKUP(N3178,'BANG THAM CHIEU'!C:E,2,0)</f>
        <v>#N/A</v>
      </c>
      <c r="L3178" s="594">
        <f t="shared" si="51"/>
        <v>0</v>
      </c>
      <c r="N3178" s="33"/>
      <c r="Q3178" s="122"/>
      <c r="R3178" s="123"/>
      <c r="T3178" s="396"/>
      <c r="V3178"/>
    </row>
    <row r="3179" spans="1:22" hidden="1" x14ac:dyDescent="0.25">
      <c r="A3179" s="31">
        <v>3848</v>
      </c>
      <c r="B3179" s="33" t="s">
        <v>300</v>
      </c>
      <c r="D3179" s="34" t="s">
        <v>301</v>
      </c>
      <c r="E3179" s="35" t="s">
        <v>10</v>
      </c>
      <c r="G3179" s="372" t="e">
        <f>VLOOKUP(N3179,'BANG THAM CHIEU'!C:E,3,0)</f>
        <v>#N/A</v>
      </c>
      <c r="J3179" s="10" t="e">
        <f>VLOOKUP(N3179,'BANG THAM CHIEU'!C:E,2,0)</f>
        <v>#N/A</v>
      </c>
      <c r="L3179" s="594">
        <f t="shared" si="51"/>
        <v>0</v>
      </c>
      <c r="N3179" s="31"/>
      <c r="Q3179" s="122"/>
      <c r="R3179" s="123"/>
      <c r="T3179" s="396"/>
      <c r="V3179"/>
    </row>
    <row r="3180" spans="1:22" hidden="1" x14ac:dyDescent="0.25">
      <c r="A3180" s="31">
        <v>3848</v>
      </c>
      <c r="B3180" s="33" t="s">
        <v>300</v>
      </c>
      <c r="D3180" s="34" t="s">
        <v>301</v>
      </c>
      <c r="E3180" s="35" t="s">
        <v>10</v>
      </c>
      <c r="G3180" s="372" t="e">
        <f>VLOOKUP(N3180,'BANG THAM CHIEU'!C:E,3,0)</f>
        <v>#N/A</v>
      </c>
      <c r="J3180" s="10" t="e">
        <f>VLOOKUP(N3180,'BANG THAM CHIEU'!C:E,2,0)</f>
        <v>#N/A</v>
      </c>
      <c r="L3180" s="594">
        <f t="shared" ref="L3180:L3243" si="52">K3180/23206</f>
        <v>0</v>
      </c>
      <c r="N3180" s="53"/>
      <c r="Q3180" s="122"/>
      <c r="R3180" s="123"/>
      <c r="T3180" s="396"/>
      <c r="V3180"/>
    </row>
    <row r="3181" spans="1:22" hidden="1" x14ac:dyDescent="0.25">
      <c r="A3181" s="31">
        <v>3848</v>
      </c>
      <c r="B3181" s="33" t="s">
        <v>300</v>
      </c>
      <c r="D3181" s="34" t="s">
        <v>301</v>
      </c>
      <c r="E3181" s="35" t="s">
        <v>10</v>
      </c>
      <c r="G3181" s="372" t="e">
        <f>VLOOKUP(N3181,'BANG THAM CHIEU'!C:E,3,0)</f>
        <v>#N/A</v>
      </c>
      <c r="J3181" s="10" t="e">
        <f>VLOOKUP(N3181,'BANG THAM CHIEU'!C:E,2,0)</f>
        <v>#N/A</v>
      </c>
      <c r="L3181" s="594">
        <f t="shared" si="52"/>
        <v>0</v>
      </c>
      <c r="N3181" s="31"/>
      <c r="Q3181" s="122"/>
      <c r="R3181" s="123"/>
      <c r="T3181" s="396"/>
      <c r="V3181"/>
    </row>
    <row r="3182" spans="1:22" hidden="1" x14ac:dyDescent="0.25">
      <c r="A3182" s="31">
        <v>3848</v>
      </c>
      <c r="B3182" s="33" t="s">
        <v>300</v>
      </c>
      <c r="D3182" s="34" t="s">
        <v>301</v>
      </c>
      <c r="E3182" s="35" t="s">
        <v>10</v>
      </c>
      <c r="G3182" s="372" t="e">
        <f>VLOOKUP(N3182,'BANG THAM CHIEU'!C:E,3,0)</f>
        <v>#N/A</v>
      </c>
      <c r="J3182" s="10" t="e">
        <f>VLOOKUP(N3182,'BANG THAM CHIEU'!C:E,2,0)</f>
        <v>#N/A</v>
      </c>
      <c r="L3182" s="594">
        <f t="shared" si="52"/>
        <v>0</v>
      </c>
      <c r="N3182" s="53"/>
      <c r="Q3182" s="122"/>
      <c r="R3182" s="123"/>
      <c r="T3182" s="396"/>
      <c r="V3182"/>
    </row>
    <row r="3183" spans="1:22" hidden="1" x14ac:dyDescent="0.25">
      <c r="A3183" s="31">
        <v>3848</v>
      </c>
      <c r="B3183" s="33" t="s">
        <v>300</v>
      </c>
      <c r="D3183" s="34" t="s">
        <v>301</v>
      </c>
      <c r="E3183" s="35" t="s">
        <v>10</v>
      </c>
      <c r="G3183" s="372" t="e">
        <f>VLOOKUP(N3183,'BANG THAM CHIEU'!C:E,3,0)</f>
        <v>#N/A</v>
      </c>
      <c r="J3183" s="10" t="e">
        <f>VLOOKUP(N3183,'BANG THAM CHIEU'!C:E,2,0)</f>
        <v>#N/A</v>
      </c>
      <c r="L3183" s="594">
        <f t="shared" si="52"/>
        <v>0</v>
      </c>
      <c r="N3183" s="53"/>
      <c r="Q3183" s="122"/>
      <c r="R3183" s="123"/>
      <c r="T3183" s="396"/>
      <c r="V3183"/>
    </row>
    <row r="3184" spans="1:22" hidden="1" x14ac:dyDescent="0.25">
      <c r="A3184" s="31">
        <v>3848</v>
      </c>
      <c r="B3184" s="33" t="s">
        <v>300</v>
      </c>
      <c r="D3184" s="34" t="s">
        <v>301</v>
      </c>
      <c r="E3184" s="35" t="s">
        <v>10</v>
      </c>
      <c r="G3184" s="372" t="e">
        <f>VLOOKUP(N3184,'BANG THAM CHIEU'!C:E,3,0)</f>
        <v>#N/A</v>
      </c>
      <c r="J3184" s="10" t="e">
        <f>VLOOKUP(N3184,'BANG THAM CHIEU'!C:E,2,0)</f>
        <v>#N/A</v>
      </c>
      <c r="L3184" s="594">
        <f t="shared" si="52"/>
        <v>0</v>
      </c>
      <c r="N3184" s="31"/>
      <c r="Q3184" s="122"/>
      <c r="R3184" s="123"/>
      <c r="T3184" s="396"/>
      <c r="V3184"/>
    </row>
    <row r="3185" spans="1:22" hidden="1" x14ac:dyDescent="0.25">
      <c r="A3185" s="31">
        <v>3848</v>
      </c>
      <c r="B3185" s="33" t="s">
        <v>300</v>
      </c>
      <c r="D3185" s="34" t="s">
        <v>301</v>
      </c>
      <c r="E3185" s="35" t="s">
        <v>10</v>
      </c>
      <c r="G3185" s="372" t="e">
        <f>VLOOKUP(N3185,'BANG THAM CHIEU'!C:E,3,0)</f>
        <v>#N/A</v>
      </c>
      <c r="J3185" s="10" t="e">
        <f>VLOOKUP(N3185,'BANG THAM CHIEU'!C:E,2,0)</f>
        <v>#N/A</v>
      </c>
      <c r="L3185" s="594">
        <f t="shared" si="52"/>
        <v>0</v>
      </c>
      <c r="N3185" s="31"/>
      <c r="Q3185" s="122"/>
      <c r="R3185" s="123"/>
      <c r="T3185" s="396"/>
      <c r="V3185"/>
    </row>
    <row r="3186" spans="1:22" hidden="1" x14ac:dyDescent="0.25">
      <c r="A3186" s="31">
        <v>3848</v>
      </c>
      <c r="B3186" s="33" t="s">
        <v>300</v>
      </c>
      <c r="D3186" s="34" t="s">
        <v>301</v>
      </c>
      <c r="E3186" s="35" t="s">
        <v>10</v>
      </c>
      <c r="G3186" s="372" t="e">
        <f>VLOOKUP(N3186,'BANG THAM CHIEU'!C:E,3,0)</f>
        <v>#N/A</v>
      </c>
      <c r="J3186" s="10" t="e">
        <f>VLOOKUP(N3186,'BANG THAM CHIEU'!C:E,2,0)</f>
        <v>#N/A</v>
      </c>
      <c r="L3186" s="594">
        <f t="shared" si="52"/>
        <v>0</v>
      </c>
      <c r="N3186" s="53"/>
      <c r="Q3186" s="122"/>
      <c r="R3186" s="123"/>
      <c r="T3186" s="396"/>
      <c r="V3186"/>
    </row>
    <row r="3187" spans="1:22" hidden="1" x14ac:dyDescent="0.25">
      <c r="A3187" s="31">
        <v>3848</v>
      </c>
      <c r="B3187" s="33" t="s">
        <v>300</v>
      </c>
      <c r="D3187" s="34" t="s">
        <v>301</v>
      </c>
      <c r="E3187" s="35" t="s">
        <v>10</v>
      </c>
      <c r="G3187" s="372" t="e">
        <f>VLOOKUP(N3187,'BANG THAM CHIEU'!C:E,3,0)</f>
        <v>#N/A</v>
      </c>
      <c r="J3187" s="10" t="e">
        <f>VLOOKUP(N3187,'BANG THAM CHIEU'!C:E,2,0)</f>
        <v>#N/A</v>
      </c>
      <c r="L3187" s="594">
        <f t="shared" si="52"/>
        <v>0</v>
      </c>
      <c r="N3187" s="53"/>
      <c r="Q3187" s="122"/>
      <c r="R3187" s="123"/>
      <c r="T3187" s="396"/>
      <c r="V3187"/>
    </row>
    <row r="3188" spans="1:22" hidden="1" x14ac:dyDescent="0.25">
      <c r="A3188" s="31">
        <v>3848</v>
      </c>
      <c r="B3188" s="33" t="s">
        <v>300</v>
      </c>
      <c r="D3188" s="34" t="s">
        <v>301</v>
      </c>
      <c r="E3188" s="35" t="s">
        <v>10</v>
      </c>
      <c r="G3188" s="372" t="e">
        <f>VLOOKUP(N3188,'BANG THAM CHIEU'!C:E,3,0)</f>
        <v>#N/A</v>
      </c>
      <c r="J3188" s="10" t="e">
        <f>VLOOKUP(N3188,'BANG THAM CHIEU'!C:E,2,0)</f>
        <v>#N/A</v>
      </c>
      <c r="L3188" s="594">
        <f t="shared" si="52"/>
        <v>0</v>
      </c>
      <c r="N3188" s="53"/>
      <c r="Q3188" s="122"/>
      <c r="R3188" s="123"/>
      <c r="T3188" s="396"/>
      <c r="V3188"/>
    </row>
    <row r="3189" spans="1:22" hidden="1" x14ac:dyDescent="0.25">
      <c r="A3189" s="31">
        <v>3848</v>
      </c>
      <c r="B3189" s="33" t="s">
        <v>300</v>
      </c>
      <c r="D3189" s="34" t="s">
        <v>301</v>
      </c>
      <c r="E3189" s="35" t="s">
        <v>10</v>
      </c>
      <c r="G3189" s="372" t="e">
        <f>VLOOKUP(N3189,'BANG THAM CHIEU'!C:E,3,0)</f>
        <v>#N/A</v>
      </c>
      <c r="J3189" s="10" t="e">
        <f>VLOOKUP(N3189,'BANG THAM CHIEU'!C:E,2,0)</f>
        <v>#N/A</v>
      </c>
      <c r="L3189" s="594">
        <f t="shared" si="52"/>
        <v>0</v>
      </c>
      <c r="N3189" s="53"/>
      <c r="Q3189" s="122"/>
      <c r="R3189" s="123"/>
      <c r="T3189" s="396"/>
      <c r="V3189"/>
    </row>
    <row r="3190" spans="1:22" hidden="1" x14ac:dyDescent="0.25">
      <c r="A3190" s="31">
        <v>3848</v>
      </c>
      <c r="B3190" s="33" t="s">
        <v>300</v>
      </c>
      <c r="D3190" s="34" t="s">
        <v>301</v>
      </c>
      <c r="E3190" s="35" t="s">
        <v>10</v>
      </c>
      <c r="G3190" s="372" t="e">
        <f>VLOOKUP(N3190,'BANG THAM CHIEU'!C:E,3,0)</f>
        <v>#N/A</v>
      </c>
      <c r="J3190" s="10" t="e">
        <f>VLOOKUP(N3190,'BANG THAM CHIEU'!C:E,2,0)</f>
        <v>#N/A</v>
      </c>
      <c r="L3190" s="594">
        <f t="shared" si="52"/>
        <v>0</v>
      </c>
      <c r="N3190" s="53"/>
      <c r="Q3190" s="122"/>
      <c r="R3190" s="123"/>
      <c r="T3190" s="396"/>
      <c r="V3190"/>
    </row>
    <row r="3191" spans="1:22" hidden="1" x14ac:dyDescent="0.25">
      <c r="A3191" s="31">
        <v>3848</v>
      </c>
      <c r="B3191" s="33" t="s">
        <v>300</v>
      </c>
      <c r="D3191" s="34" t="s">
        <v>301</v>
      </c>
      <c r="E3191" s="35" t="s">
        <v>10</v>
      </c>
      <c r="G3191" s="372" t="e">
        <f>VLOOKUP(N3191,'BANG THAM CHIEU'!C:E,3,0)</f>
        <v>#N/A</v>
      </c>
      <c r="J3191" s="10" t="e">
        <f>VLOOKUP(N3191,'BANG THAM CHIEU'!C:E,2,0)</f>
        <v>#N/A</v>
      </c>
      <c r="L3191" s="594">
        <f t="shared" si="52"/>
        <v>0</v>
      </c>
      <c r="N3191" s="53"/>
      <c r="Q3191" s="122"/>
      <c r="R3191" s="123"/>
      <c r="T3191" s="396"/>
      <c r="V3191"/>
    </row>
    <row r="3192" spans="1:22" hidden="1" x14ac:dyDescent="0.25">
      <c r="A3192" s="31">
        <v>3848</v>
      </c>
      <c r="B3192" s="33" t="s">
        <v>300</v>
      </c>
      <c r="D3192" s="34" t="s">
        <v>301</v>
      </c>
      <c r="E3192" s="35" t="s">
        <v>10</v>
      </c>
      <c r="G3192" s="372" t="e">
        <f>VLOOKUP(N3192,'BANG THAM CHIEU'!C:E,3,0)</f>
        <v>#N/A</v>
      </c>
      <c r="J3192" s="10" t="e">
        <f>VLOOKUP(N3192,'BANG THAM CHIEU'!C:E,2,0)</f>
        <v>#N/A</v>
      </c>
      <c r="L3192" s="594">
        <f t="shared" si="52"/>
        <v>0</v>
      </c>
      <c r="N3192" s="53"/>
      <c r="Q3192" s="122"/>
      <c r="R3192" s="123"/>
      <c r="T3192" s="396"/>
      <c r="V3192"/>
    </row>
    <row r="3193" spans="1:22" hidden="1" x14ac:dyDescent="0.25">
      <c r="A3193" s="31">
        <v>3848</v>
      </c>
      <c r="B3193" s="33" t="s">
        <v>300</v>
      </c>
      <c r="D3193" s="34" t="s">
        <v>301</v>
      </c>
      <c r="E3193" s="35" t="s">
        <v>10</v>
      </c>
      <c r="G3193" s="372" t="e">
        <f>VLOOKUP(N3193,'BANG THAM CHIEU'!C:E,3,0)</f>
        <v>#N/A</v>
      </c>
      <c r="J3193" s="10" t="e">
        <f>VLOOKUP(N3193,'BANG THAM CHIEU'!C:E,2,0)</f>
        <v>#N/A</v>
      </c>
      <c r="L3193" s="594">
        <f t="shared" si="52"/>
        <v>0</v>
      </c>
      <c r="N3193" s="53"/>
      <c r="Q3193" s="122"/>
      <c r="R3193" s="123"/>
      <c r="T3193" s="396"/>
      <c r="V3193"/>
    </row>
    <row r="3194" spans="1:22" hidden="1" x14ac:dyDescent="0.25">
      <c r="A3194" s="31">
        <v>3848</v>
      </c>
      <c r="B3194" s="33" t="s">
        <v>300</v>
      </c>
      <c r="D3194" s="34" t="s">
        <v>301</v>
      </c>
      <c r="E3194" s="35" t="s">
        <v>10</v>
      </c>
      <c r="G3194" s="372" t="e">
        <f>VLOOKUP(N3194,'BANG THAM CHIEU'!C:E,3,0)</f>
        <v>#N/A</v>
      </c>
      <c r="J3194" s="10" t="e">
        <f>VLOOKUP(N3194,'BANG THAM CHIEU'!C:E,2,0)</f>
        <v>#N/A</v>
      </c>
      <c r="L3194" s="594">
        <f t="shared" si="52"/>
        <v>0</v>
      </c>
      <c r="N3194" s="53"/>
      <c r="Q3194" s="122"/>
      <c r="R3194" s="123"/>
      <c r="T3194" s="396"/>
      <c r="V3194"/>
    </row>
    <row r="3195" spans="1:22" hidden="1" x14ac:dyDescent="0.25">
      <c r="A3195" s="31">
        <v>3848</v>
      </c>
      <c r="B3195" s="33" t="s">
        <v>300</v>
      </c>
      <c r="D3195" s="34" t="s">
        <v>301</v>
      </c>
      <c r="E3195" s="35" t="s">
        <v>10</v>
      </c>
      <c r="G3195" s="372" t="e">
        <f>VLOOKUP(N3195,'BANG THAM CHIEU'!C:E,3,0)</f>
        <v>#N/A</v>
      </c>
      <c r="J3195" s="10" t="e">
        <f>VLOOKUP(N3195,'BANG THAM CHIEU'!C:E,2,0)</f>
        <v>#N/A</v>
      </c>
      <c r="L3195" s="594">
        <f t="shared" si="52"/>
        <v>0</v>
      </c>
      <c r="N3195" s="53"/>
      <c r="Q3195" s="122"/>
      <c r="R3195" s="123"/>
      <c r="T3195" s="396"/>
      <c r="V3195"/>
    </row>
    <row r="3196" spans="1:22" hidden="1" x14ac:dyDescent="0.25">
      <c r="A3196" s="31">
        <v>3848</v>
      </c>
      <c r="B3196" s="33" t="s">
        <v>300</v>
      </c>
      <c r="D3196" s="34" t="s">
        <v>301</v>
      </c>
      <c r="E3196" s="35" t="s">
        <v>10</v>
      </c>
      <c r="G3196" s="372" t="e">
        <f>VLOOKUP(N3196,'BANG THAM CHIEU'!C:E,3,0)</f>
        <v>#N/A</v>
      </c>
      <c r="J3196" s="10" t="e">
        <f>VLOOKUP(N3196,'BANG THAM CHIEU'!C:E,2,0)</f>
        <v>#N/A</v>
      </c>
      <c r="L3196" s="594">
        <f t="shared" si="52"/>
        <v>0</v>
      </c>
      <c r="N3196" s="53"/>
      <c r="Q3196" s="122"/>
      <c r="R3196" s="123"/>
      <c r="T3196" s="396"/>
      <c r="V3196"/>
    </row>
    <row r="3197" spans="1:22" hidden="1" x14ac:dyDescent="0.25">
      <c r="A3197" s="31">
        <v>3848</v>
      </c>
      <c r="B3197" s="33" t="s">
        <v>300</v>
      </c>
      <c r="D3197" s="34" t="s">
        <v>301</v>
      </c>
      <c r="E3197" s="35" t="s">
        <v>10</v>
      </c>
      <c r="G3197" s="372" t="e">
        <f>VLOOKUP(N3197,'BANG THAM CHIEU'!C:E,3,0)</f>
        <v>#N/A</v>
      </c>
      <c r="J3197" s="10" t="e">
        <f>VLOOKUP(N3197,'BANG THAM CHIEU'!C:E,2,0)</f>
        <v>#N/A</v>
      </c>
      <c r="L3197" s="594">
        <f t="shared" si="52"/>
        <v>0</v>
      </c>
      <c r="N3197" s="53"/>
      <c r="Q3197" s="122"/>
      <c r="R3197" s="123"/>
      <c r="T3197" s="396"/>
      <c r="V3197"/>
    </row>
    <row r="3198" spans="1:22" hidden="1" x14ac:dyDescent="0.25">
      <c r="A3198" s="31">
        <v>3848</v>
      </c>
      <c r="B3198" s="33" t="s">
        <v>300</v>
      </c>
      <c r="D3198" s="34" t="s">
        <v>301</v>
      </c>
      <c r="E3198" s="35" t="s">
        <v>10</v>
      </c>
      <c r="G3198" s="372" t="e">
        <f>VLOOKUP(N3198,'BANG THAM CHIEU'!C:E,3,0)</f>
        <v>#N/A</v>
      </c>
      <c r="J3198" s="10" t="e">
        <f>VLOOKUP(N3198,'BANG THAM CHIEU'!C:E,2,0)</f>
        <v>#N/A</v>
      </c>
      <c r="L3198" s="594">
        <f t="shared" si="52"/>
        <v>0</v>
      </c>
      <c r="N3198" s="53"/>
      <c r="Q3198" s="122"/>
      <c r="R3198" s="123"/>
      <c r="T3198" s="396"/>
      <c r="V3198"/>
    </row>
    <row r="3199" spans="1:22" hidden="1" x14ac:dyDescent="0.25">
      <c r="A3199" s="31">
        <v>3848</v>
      </c>
      <c r="B3199" s="33" t="s">
        <v>300</v>
      </c>
      <c r="D3199" s="34" t="s">
        <v>301</v>
      </c>
      <c r="E3199" s="35" t="s">
        <v>10</v>
      </c>
      <c r="G3199" s="372" t="e">
        <f>VLOOKUP(N3199,'BANG THAM CHIEU'!C:E,3,0)</f>
        <v>#N/A</v>
      </c>
      <c r="J3199" s="10" t="e">
        <f>VLOOKUP(N3199,'BANG THAM CHIEU'!C:E,2,0)</f>
        <v>#N/A</v>
      </c>
      <c r="L3199" s="594">
        <f t="shared" si="52"/>
        <v>0</v>
      </c>
      <c r="N3199" s="53"/>
      <c r="Q3199" s="122"/>
      <c r="R3199" s="123"/>
      <c r="T3199" s="396"/>
      <c r="V3199"/>
    </row>
    <row r="3200" spans="1:22" hidden="1" x14ac:dyDescent="0.25">
      <c r="A3200" s="31">
        <v>3848</v>
      </c>
      <c r="B3200" s="33" t="s">
        <v>300</v>
      </c>
      <c r="D3200" s="34" t="s">
        <v>301</v>
      </c>
      <c r="E3200" s="35" t="s">
        <v>10</v>
      </c>
      <c r="G3200" s="372" t="e">
        <f>VLOOKUP(N3200,'BANG THAM CHIEU'!C:E,3,0)</f>
        <v>#N/A</v>
      </c>
      <c r="J3200" s="10" t="e">
        <f>VLOOKUP(N3200,'BANG THAM CHIEU'!C:E,2,0)</f>
        <v>#N/A</v>
      </c>
      <c r="L3200" s="594">
        <f t="shared" si="52"/>
        <v>0</v>
      </c>
      <c r="N3200" s="53"/>
      <c r="Q3200" s="122"/>
      <c r="R3200" s="123"/>
      <c r="T3200" s="396"/>
      <c r="V3200"/>
    </row>
    <row r="3201" spans="1:22" hidden="1" x14ac:dyDescent="0.25">
      <c r="A3201" s="31">
        <v>3848</v>
      </c>
      <c r="B3201" s="33" t="s">
        <v>300</v>
      </c>
      <c r="D3201" s="34" t="s">
        <v>301</v>
      </c>
      <c r="E3201" s="35" t="s">
        <v>10</v>
      </c>
      <c r="G3201" s="372" t="e">
        <f>VLOOKUP(N3201,'BANG THAM CHIEU'!C:E,3,0)</f>
        <v>#N/A</v>
      </c>
      <c r="J3201" s="10" t="e">
        <f>VLOOKUP(N3201,'BANG THAM CHIEU'!C:E,2,0)</f>
        <v>#N/A</v>
      </c>
      <c r="L3201" s="594">
        <f t="shared" si="52"/>
        <v>0</v>
      </c>
      <c r="N3201" s="53"/>
      <c r="Q3201" s="122"/>
      <c r="R3201" s="123"/>
      <c r="T3201" s="396"/>
      <c r="V3201"/>
    </row>
    <row r="3202" spans="1:22" hidden="1" x14ac:dyDescent="0.25">
      <c r="A3202" s="31">
        <v>3848</v>
      </c>
      <c r="B3202" s="33" t="s">
        <v>300</v>
      </c>
      <c r="D3202" s="34" t="s">
        <v>301</v>
      </c>
      <c r="E3202" s="35" t="s">
        <v>10</v>
      </c>
      <c r="G3202" s="372" t="e">
        <f>VLOOKUP(N3202,'BANG THAM CHIEU'!C:E,3,0)</f>
        <v>#N/A</v>
      </c>
      <c r="J3202" s="10" t="e">
        <f>VLOOKUP(N3202,'BANG THAM CHIEU'!C:E,2,0)</f>
        <v>#N/A</v>
      </c>
      <c r="L3202" s="594">
        <f t="shared" si="52"/>
        <v>0</v>
      </c>
      <c r="N3202" s="53"/>
      <c r="Q3202" s="122"/>
      <c r="R3202" s="123"/>
      <c r="T3202" s="396"/>
      <c r="V3202"/>
    </row>
    <row r="3203" spans="1:22" hidden="1" x14ac:dyDescent="0.25">
      <c r="A3203" s="31">
        <v>3848</v>
      </c>
      <c r="B3203" s="33" t="s">
        <v>300</v>
      </c>
      <c r="D3203" s="34" t="s">
        <v>301</v>
      </c>
      <c r="E3203" s="35" t="s">
        <v>10</v>
      </c>
      <c r="G3203" s="372" t="e">
        <f>VLOOKUP(N3203,'BANG THAM CHIEU'!C:E,3,0)</f>
        <v>#N/A</v>
      </c>
      <c r="J3203" s="10" t="e">
        <f>VLOOKUP(N3203,'BANG THAM CHIEU'!C:E,2,0)</f>
        <v>#N/A</v>
      </c>
      <c r="L3203" s="594">
        <f t="shared" si="52"/>
        <v>0</v>
      </c>
      <c r="N3203" s="53"/>
      <c r="Q3203" s="122"/>
      <c r="R3203" s="123"/>
      <c r="T3203" s="396"/>
      <c r="V3203"/>
    </row>
    <row r="3204" spans="1:22" hidden="1" x14ac:dyDescent="0.25">
      <c r="A3204" s="31">
        <v>3848</v>
      </c>
      <c r="B3204" s="33" t="s">
        <v>300</v>
      </c>
      <c r="D3204" s="34" t="s">
        <v>301</v>
      </c>
      <c r="E3204" s="35" t="s">
        <v>10</v>
      </c>
      <c r="G3204" s="372" t="e">
        <f>VLOOKUP(N3204,'BANG THAM CHIEU'!C:E,3,0)</f>
        <v>#N/A</v>
      </c>
      <c r="J3204" s="10" t="e">
        <f>VLOOKUP(N3204,'BANG THAM CHIEU'!C:E,2,0)</f>
        <v>#N/A</v>
      </c>
      <c r="L3204" s="594">
        <f t="shared" si="52"/>
        <v>0</v>
      </c>
      <c r="N3204" s="53"/>
      <c r="Q3204" s="122"/>
      <c r="R3204" s="123"/>
      <c r="T3204" s="396"/>
      <c r="V3204"/>
    </row>
    <row r="3205" spans="1:22" hidden="1" x14ac:dyDescent="0.25">
      <c r="A3205" s="31">
        <v>3848</v>
      </c>
      <c r="B3205" s="33" t="s">
        <v>300</v>
      </c>
      <c r="D3205" s="34" t="s">
        <v>301</v>
      </c>
      <c r="E3205" s="35" t="s">
        <v>10</v>
      </c>
      <c r="G3205" s="372" t="e">
        <f>VLOOKUP(N3205,'BANG THAM CHIEU'!C:E,3,0)</f>
        <v>#N/A</v>
      </c>
      <c r="J3205" s="10" t="e">
        <f>VLOOKUP(N3205,'BANG THAM CHIEU'!C:E,2,0)</f>
        <v>#N/A</v>
      </c>
      <c r="L3205" s="594">
        <f t="shared" si="52"/>
        <v>0</v>
      </c>
      <c r="N3205" s="53"/>
      <c r="Q3205" s="122"/>
      <c r="R3205" s="123"/>
      <c r="T3205" s="396"/>
      <c r="V3205"/>
    </row>
    <row r="3206" spans="1:22" hidden="1" x14ac:dyDescent="0.25">
      <c r="A3206" s="31">
        <v>3848</v>
      </c>
      <c r="B3206" s="33" t="s">
        <v>300</v>
      </c>
      <c r="D3206" s="34" t="s">
        <v>301</v>
      </c>
      <c r="E3206" s="35" t="s">
        <v>10</v>
      </c>
      <c r="G3206" s="372" t="e">
        <f>VLOOKUP(N3206,'BANG THAM CHIEU'!C:E,3,0)</f>
        <v>#N/A</v>
      </c>
      <c r="J3206" s="10" t="e">
        <f>VLOOKUP(N3206,'BANG THAM CHIEU'!C:E,2,0)</f>
        <v>#N/A</v>
      </c>
      <c r="L3206" s="594">
        <f t="shared" si="52"/>
        <v>0</v>
      </c>
      <c r="N3206" s="53"/>
      <c r="Q3206" s="122"/>
      <c r="R3206" s="123"/>
      <c r="T3206" s="396"/>
      <c r="V3206"/>
    </row>
    <row r="3207" spans="1:22" hidden="1" x14ac:dyDescent="0.25">
      <c r="A3207" s="31">
        <v>3848</v>
      </c>
      <c r="B3207" s="33" t="s">
        <v>300</v>
      </c>
      <c r="D3207" s="34" t="s">
        <v>301</v>
      </c>
      <c r="E3207" s="35" t="s">
        <v>10</v>
      </c>
      <c r="G3207" s="372" t="e">
        <f>VLOOKUP(N3207,'BANG THAM CHIEU'!C:E,3,0)</f>
        <v>#N/A</v>
      </c>
      <c r="J3207" s="10" t="e">
        <f>VLOOKUP(N3207,'BANG THAM CHIEU'!C:E,2,0)</f>
        <v>#N/A</v>
      </c>
      <c r="L3207" s="594">
        <f t="shared" si="52"/>
        <v>0</v>
      </c>
      <c r="N3207" s="53"/>
      <c r="Q3207" s="122"/>
      <c r="R3207" s="123"/>
      <c r="T3207" s="396"/>
      <c r="V3207"/>
    </row>
    <row r="3208" spans="1:22" hidden="1" x14ac:dyDescent="0.25">
      <c r="A3208" s="31">
        <v>3848</v>
      </c>
      <c r="B3208" s="33" t="s">
        <v>300</v>
      </c>
      <c r="D3208" s="34" t="s">
        <v>301</v>
      </c>
      <c r="E3208" s="35" t="s">
        <v>10</v>
      </c>
      <c r="G3208" s="372" t="e">
        <f>VLOOKUP(N3208,'BANG THAM CHIEU'!C:E,3,0)</f>
        <v>#N/A</v>
      </c>
      <c r="J3208" s="10" t="e">
        <f>VLOOKUP(N3208,'BANG THAM CHIEU'!C:E,2,0)</f>
        <v>#N/A</v>
      </c>
      <c r="L3208" s="594">
        <f t="shared" si="52"/>
        <v>0</v>
      </c>
      <c r="N3208" s="53"/>
      <c r="Q3208" s="122"/>
      <c r="R3208" s="123"/>
      <c r="T3208" s="396"/>
      <c r="V3208"/>
    </row>
    <row r="3209" spans="1:22" hidden="1" x14ac:dyDescent="0.25">
      <c r="A3209" s="31">
        <v>3848</v>
      </c>
      <c r="B3209" s="33" t="s">
        <v>300</v>
      </c>
      <c r="D3209" s="34" t="s">
        <v>301</v>
      </c>
      <c r="E3209" s="35" t="s">
        <v>10</v>
      </c>
      <c r="G3209" s="372" t="e">
        <f>VLOOKUP(N3209,'BANG THAM CHIEU'!C:E,3,0)</f>
        <v>#N/A</v>
      </c>
      <c r="J3209" s="10" t="e">
        <f>VLOOKUP(N3209,'BANG THAM CHIEU'!C:E,2,0)</f>
        <v>#N/A</v>
      </c>
      <c r="L3209" s="594">
        <f t="shared" si="52"/>
        <v>0</v>
      </c>
      <c r="N3209" s="53"/>
      <c r="Q3209" s="122"/>
      <c r="R3209" s="123"/>
      <c r="T3209" s="396"/>
      <c r="V3209"/>
    </row>
    <row r="3210" spans="1:22" hidden="1" x14ac:dyDescent="0.25">
      <c r="A3210" s="31">
        <v>3848</v>
      </c>
      <c r="B3210" s="33" t="s">
        <v>300</v>
      </c>
      <c r="D3210" s="34" t="s">
        <v>301</v>
      </c>
      <c r="E3210" s="35" t="s">
        <v>10</v>
      </c>
      <c r="G3210" s="372" t="e">
        <f>VLOOKUP(N3210,'BANG THAM CHIEU'!C:E,3,0)</f>
        <v>#N/A</v>
      </c>
      <c r="J3210" s="10" t="e">
        <f>VLOOKUP(N3210,'BANG THAM CHIEU'!C:E,2,0)</f>
        <v>#N/A</v>
      </c>
      <c r="L3210" s="594">
        <f t="shared" si="52"/>
        <v>0</v>
      </c>
      <c r="N3210" s="53"/>
      <c r="Q3210" s="122"/>
      <c r="R3210" s="123"/>
      <c r="T3210" s="396"/>
      <c r="V3210"/>
    </row>
    <row r="3211" spans="1:22" hidden="1" x14ac:dyDescent="0.25">
      <c r="A3211" s="31">
        <v>3848</v>
      </c>
      <c r="B3211" s="33" t="s">
        <v>300</v>
      </c>
      <c r="D3211" s="34" t="s">
        <v>301</v>
      </c>
      <c r="E3211" s="35" t="s">
        <v>10</v>
      </c>
      <c r="G3211" s="372" t="e">
        <f>VLOOKUP(N3211,'BANG THAM CHIEU'!C:E,3,0)</f>
        <v>#N/A</v>
      </c>
      <c r="J3211" s="10" t="e">
        <f>VLOOKUP(N3211,'BANG THAM CHIEU'!C:E,2,0)</f>
        <v>#N/A</v>
      </c>
      <c r="L3211" s="594">
        <f t="shared" si="52"/>
        <v>0</v>
      </c>
      <c r="N3211" s="53"/>
      <c r="Q3211" s="122"/>
      <c r="R3211" s="123"/>
      <c r="T3211" s="396"/>
      <c r="V3211"/>
    </row>
    <row r="3212" spans="1:22" hidden="1" x14ac:dyDescent="0.25">
      <c r="A3212" s="31">
        <v>3848</v>
      </c>
      <c r="B3212" s="33" t="s">
        <v>300</v>
      </c>
      <c r="D3212" s="34" t="s">
        <v>301</v>
      </c>
      <c r="E3212" s="35" t="s">
        <v>10</v>
      </c>
      <c r="G3212" s="372" t="e">
        <f>VLOOKUP(N3212,'BANG THAM CHIEU'!C:E,3,0)</f>
        <v>#N/A</v>
      </c>
      <c r="J3212" s="10" t="e">
        <f>VLOOKUP(N3212,'BANG THAM CHIEU'!C:E,2,0)</f>
        <v>#N/A</v>
      </c>
      <c r="L3212" s="594">
        <f t="shared" si="52"/>
        <v>0</v>
      </c>
      <c r="N3212" s="53"/>
      <c r="Q3212" s="122"/>
      <c r="R3212" s="123"/>
      <c r="T3212" s="396"/>
      <c r="V3212"/>
    </row>
    <row r="3213" spans="1:22" hidden="1" x14ac:dyDescent="0.25">
      <c r="A3213" s="31">
        <v>3848</v>
      </c>
      <c r="B3213" s="33" t="s">
        <v>300</v>
      </c>
      <c r="D3213" s="34" t="s">
        <v>301</v>
      </c>
      <c r="E3213" s="35" t="s">
        <v>10</v>
      </c>
      <c r="G3213" s="372" t="e">
        <f>VLOOKUP(N3213,'BANG THAM CHIEU'!C:E,3,0)</f>
        <v>#N/A</v>
      </c>
      <c r="J3213" s="10" t="e">
        <f>VLOOKUP(N3213,'BANG THAM CHIEU'!C:E,2,0)</f>
        <v>#N/A</v>
      </c>
      <c r="L3213" s="594">
        <f t="shared" si="52"/>
        <v>0</v>
      </c>
      <c r="N3213" s="53"/>
      <c r="Q3213" s="122"/>
      <c r="R3213" s="123"/>
      <c r="T3213" s="396"/>
      <c r="V3213"/>
    </row>
    <row r="3214" spans="1:22" hidden="1" x14ac:dyDescent="0.25">
      <c r="A3214" s="31">
        <v>3848</v>
      </c>
      <c r="B3214" s="33" t="s">
        <v>300</v>
      </c>
      <c r="D3214" s="34" t="s">
        <v>301</v>
      </c>
      <c r="E3214" s="35" t="s">
        <v>10</v>
      </c>
      <c r="G3214" s="372" t="e">
        <f>VLOOKUP(N3214,'BANG THAM CHIEU'!C:E,3,0)</f>
        <v>#N/A</v>
      </c>
      <c r="J3214" s="10" t="e">
        <f>VLOOKUP(N3214,'BANG THAM CHIEU'!C:E,2,0)</f>
        <v>#N/A</v>
      </c>
      <c r="L3214" s="594">
        <f t="shared" si="52"/>
        <v>0</v>
      </c>
      <c r="N3214" s="53"/>
      <c r="Q3214" s="122"/>
      <c r="R3214" s="123"/>
      <c r="T3214" s="396"/>
      <c r="V3214"/>
    </row>
    <row r="3215" spans="1:22" hidden="1" x14ac:dyDescent="0.25">
      <c r="A3215" s="31">
        <v>3848</v>
      </c>
      <c r="B3215" s="33" t="s">
        <v>300</v>
      </c>
      <c r="D3215" s="34" t="s">
        <v>301</v>
      </c>
      <c r="E3215" s="35" t="s">
        <v>10</v>
      </c>
      <c r="G3215" s="372" t="e">
        <f>VLOOKUP(N3215,'BANG THAM CHIEU'!C:E,3,0)</f>
        <v>#N/A</v>
      </c>
      <c r="J3215" s="10" t="e">
        <f>VLOOKUP(N3215,'BANG THAM CHIEU'!C:E,2,0)</f>
        <v>#N/A</v>
      </c>
      <c r="L3215" s="594">
        <f t="shared" si="52"/>
        <v>0</v>
      </c>
      <c r="N3215" s="53"/>
      <c r="Q3215" s="122"/>
      <c r="R3215" s="123"/>
      <c r="T3215" s="396"/>
      <c r="V3215"/>
    </row>
    <row r="3216" spans="1:22" hidden="1" x14ac:dyDescent="0.25">
      <c r="A3216" s="31">
        <v>3848</v>
      </c>
      <c r="B3216" s="33" t="s">
        <v>300</v>
      </c>
      <c r="D3216" s="34" t="s">
        <v>301</v>
      </c>
      <c r="E3216" s="35" t="s">
        <v>10</v>
      </c>
      <c r="G3216" s="372" t="e">
        <f>VLOOKUP(N3216,'BANG THAM CHIEU'!C:E,3,0)</f>
        <v>#N/A</v>
      </c>
      <c r="J3216" s="10" t="e">
        <f>VLOOKUP(N3216,'BANG THAM CHIEU'!C:E,2,0)</f>
        <v>#N/A</v>
      </c>
      <c r="L3216" s="594">
        <f t="shared" si="52"/>
        <v>0</v>
      </c>
      <c r="N3216" s="53"/>
      <c r="Q3216" s="122"/>
      <c r="R3216" s="123"/>
      <c r="T3216" s="396"/>
      <c r="V3216"/>
    </row>
    <row r="3217" spans="1:22" hidden="1" x14ac:dyDescent="0.25">
      <c r="A3217" s="31">
        <v>3848</v>
      </c>
      <c r="B3217" s="33" t="s">
        <v>300</v>
      </c>
      <c r="D3217" s="34" t="s">
        <v>301</v>
      </c>
      <c r="E3217" s="35" t="s">
        <v>10</v>
      </c>
      <c r="G3217" s="372" t="e">
        <f>VLOOKUP(N3217,'BANG THAM CHIEU'!C:E,3,0)</f>
        <v>#N/A</v>
      </c>
      <c r="J3217" s="10" t="e">
        <f>VLOOKUP(N3217,'BANG THAM CHIEU'!C:E,2,0)</f>
        <v>#N/A</v>
      </c>
      <c r="L3217" s="594">
        <f t="shared" si="52"/>
        <v>0</v>
      </c>
      <c r="N3217" s="53"/>
      <c r="Q3217" s="122"/>
      <c r="R3217" s="123"/>
      <c r="T3217" s="396"/>
      <c r="V3217"/>
    </row>
    <row r="3218" spans="1:22" hidden="1" x14ac:dyDescent="0.25">
      <c r="A3218" s="31">
        <v>3848</v>
      </c>
      <c r="B3218" s="33" t="s">
        <v>300</v>
      </c>
      <c r="D3218" s="34" t="s">
        <v>301</v>
      </c>
      <c r="E3218" s="35" t="s">
        <v>10</v>
      </c>
      <c r="G3218" s="372" t="e">
        <f>VLOOKUP(N3218,'BANG THAM CHIEU'!C:E,3,0)</f>
        <v>#N/A</v>
      </c>
      <c r="J3218" s="10" t="e">
        <f>VLOOKUP(N3218,'BANG THAM CHIEU'!C:E,2,0)</f>
        <v>#N/A</v>
      </c>
      <c r="L3218" s="594">
        <f t="shared" si="52"/>
        <v>0</v>
      </c>
      <c r="N3218" s="53"/>
      <c r="Q3218" s="122"/>
      <c r="R3218" s="123"/>
      <c r="T3218" s="396"/>
      <c r="V3218"/>
    </row>
    <row r="3219" spans="1:22" hidden="1" x14ac:dyDescent="0.25">
      <c r="A3219" s="31">
        <v>3848</v>
      </c>
      <c r="B3219" s="33" t="s">
        <v>300</v>
      </c>
      <c r="D3219" s="34" t="s">
        <v>301</v>
      </c>
      <c r="E3219" s="35" t="s">
        <v>10</v>
      </c>
      <c r="G3219" s="372" t="e">
        <f>VLOOKUP(N3219,'BANG THAM CHIEU'!C:E,3,0)</f>
        <v>#N/A</v>
      </c>
      <c r="J3219" s="10" t="e">
        <f>VLOOKUP(N3219,'BANG THAM CHIEU'!C:E,2,0)</f>
        <v>#N/A</v>
      </c>
      <c r="L3219" s="594">
        <f t="shared" si="52"/>
        <v>0</v>
      </c>
      <c r="N3219" s="53"/>
      <c r="Q3219" s="122"/>
      <c r="R3219" s="123"/>
      <c r="T3219" s="396"/>
      <c r="V3219"/>
    </row>
    <row r="3220" spans="1:22" hidden="1" x14ac:dyDescent="0.25">
      <c r="A3220" s="31">
        <v>3848</v>
      </c>
      <c r="B3220" s="33" t="s">
        <v>300</v>
      </c>
      <c r="D3220" s="34" t="s">
        <v>301</v>
      </c>
      <c r="E3220" s="35" t="s">
        <v>10</v>
      </c>
      <c r="G3220" s="372" t="e">
        <f>VLOOKUP(N3220,'BANG THAM CHIEU'!C:E,3,0)</f>
        <v>#N/A</v>
      </c>
      <c r="J3220" s="10" t="e">
        <f>VLOOKUP(N3220,'BANG THAM CHIEU'!C:E,2,0)</f>
        <v>#N/A</v>
      </c>
      <c r="L3220" s="594">
        <f t="shared" si="52"/>
        <v>0</v>
      </c>
      <c r="N3220" s="53"/>
      <c r="Q3220" s="122"/>
      <c r="R3220" s="123"/>
      <c r="T3220" s="396"/>
      <c r="V3220"/>
    </row>
    <row r="3221" spans="1:22" hidden="1" x14ac:dyDescent="0.25">
      <c r="A3221" s="31">
        <v>3848</v>
      </c>
      <c r="B3221" s="33" t="s">
        <v>300</v>
      </c>
      <c r="D3221" s="34" t="s">
        <v>301</v>
      </c>
      <c r="E3221" s="35" t="s">
        <v>10</v>
      </c>
      <c r="G3221" s="372" t="e">
        <f>VLOOKUP(N3221,'BANG THAM CHIEU'!C:E,3,0)</f>
        <v>#N/A</v>
      </c>
      <c r="J3221" s="10" t="e">
        <f>VLOOKUP(N3221,'BANG THAM CHIEU'!C:E,2,0)</f>
        <v>#N/A</v>
      </c>
      <c r="L3221" s="594">
        <f t="shared" si="52"/>
        <v>0</v>
      </c>
      <c r="N3221" s="53"/>
      <c r="Q3221" s="122"/>
      <c r="R3221" s="123"/>
      <c r="T3221" s="396"/>
      <c r="V3221"/>
    </row>
    <row r="3222" spans="1:22" hidden="1" x14ac:dyDescent="0.25">
      <c r="A3222" s="31">
        <v>3848</v>
      </c>
      <c r="B3222" s="33" t="s">
        <v>300</v>
      </c>
      <c r="D3222" s="34" t="s">
        <v>301</v>
      </c>
      <c r="E3222" s="35" t="s">
        <v>10</v>
      </c>
      <c r="G3222" s="372" t="e">
        <f>VLOOKUP(N3222,'BANG THAM CHIEU'!C:E,3,0)</f>
        <v>#N/A</v>
      </c>
      <c r="J3222" s="10" t="e">
        <f>VLOOKUP(N3222,'BANG THAM CHIEU'!C:E,2,0)</f>
        <v>#N/A</v>
      </c>
      <c r="L3222" s="594">
        <f t="shared" si="52"/>
        <v>0</v>
      </c>
      <c r="N3222" s="53"/>
      <c r="Q3222" s="122"/>
      <c r="R3222" s="123"/>
      <c r="T3222" s="396"/>
      <c r="V3222"/>
    </row>
    <row r="3223" spans="1:22" hidden="1" x14ac:dyDescent="0.25">
      <c r="A3223" s="31">
        <v>3848</v>
      </c>
      <c r="B3223" s="33" t="s">
        <v>300</v>
      </c>
      <c r="D3223" s="34" t="s">
        <v>301</v>
      </c>
      <c r="E3223" s="35" t="s">
        <v>10</v>
      </c>
      <c r="G3223" s="372" t="e">
        <f>VLOOKUP(N3223,'BANG THAM CHIEU'!C:E,3,0)</f>
        <v>#N/A</v>
      </c>
      <c r="J3223" s="10" t="e">
        <f>VLOOKUP(N3223,'BANG THAM CHIEU'!C:E,2,0)</f>
        <v>#N/A</v>
      </c>
      <c r="L3223" s="594">
        <f t="shared" si="52"/>
        <v>0</v>
      </c>
      <c r="N3223" s="53"/>
      <c r="Q3223" s="122"/>
      <c r="R3223" s="123"/>
      <c r="T3223" s="396"/>
      <c r="V3223"/>
    </row>
    <row r="3224" spans="1:22" hidden="1" x14ac:dyDescent="0.25">
      <c r="A3224" s="31">
        <v>3848</v>
      </c>
      <c r="B3224" s="33" t="s">
        <v>300</v>
      </c>
      <c r="D3224" s="34" t="s">
        <v>301</v>
      </c>
      <c r="E3224" s="35" t="s">
        <v>10</v>
      </c>
      <c r="G3224" s="372" t="e">
        <f>VLOOKUP(N3224,'BANG THAM CHIEU'!C:E,3,0)</f>
        <v>#N/A</v>
      </c>
      <c r="J3224" s="10" t="e">
        <f>VLOOKUP(N3224,'BANG THAM CHIEU'!C:E,2,0)</f>
        <v>#N/A</v>
      </c>
      <c r="L3224" s="594">
        <f t="shared" si="52"/>
        <v>0</v>
      </c>
      <c r="N3224" s="53"/>
      <c r="Q3224" s="122"/>
      <c r="R3224" s="123"/>
      <c r="T3224" s="396"/>
      <c r="V3224"/>
    </row>
    <row r="3225" spans="1:22" hidden="1" x14ac:dyDescent="0.25">
      <c r="A3225" s="31">
        <v>3848</v>
      </c>
      <c r="B3225" s="33" t="s">
        <v>300</v>
      </c>
      <c r="D3225" s="34" t="s">
        <v>301</v>
      </c>
      <c r="E3225" s="35" t="s">
        <v>10</v>
      </c>
      <c r="G3225" s="372" t="e">
        <f>VLOOKUP(N3225,'BANG THAM CHIEU'!C:E,3,0)</f>
        <v>#N/A</v>
      </c>
      <c r="J3225" s="10" t="e">
        <f>VLOOKUP(N3225,'BANG THAM CHIEU'!C:E,2,0)</f>
        <v>#N/A</v>
      </c>
      <c r="L3225" s="594">
        <f t="shared" si="52"/>
        <v>0</v>
      </c>
      <c r="N3225" s="53"/>
      <c r="Q3225" s="122"/>
      <c r="R3225" s="123"/>
      <c r="T3225" s="396"/>
      <c r="V3225"/>
    </row>
    <row r="3226" spans="1:22" hidden="1" x14ac:dyDescent="0.25">
      <c r="A3226" s="31">
        <v>3848</v>
      </c>
      <c r="B3226" s="33" t="s">
        <v>300</v>
      </c>
      <c r="D3226" s="34" t="s">
        <v>301</v>
      </c>
      <c r="E3226" s="35" t="s">
        <v>10</v>
      </c>
      <c r="G3226" s="372" t="e">
        <f>VLOOKUP(N3226,'BANG THAM CHIEU'!C:E,3,0)</f>
        <v>#N/A</v>
      </c>
      <c r="J3226" s="10" t="e">
        <f>VLOOKUP(N3226,'BANG THAM CHIEU'!C:E,2,0)</f>
        <v>#N/A</v>
      </c>
      <c r="L3226" s="594">
        <f t="shared" si="52"/>
        <v>0</v>
      </c>
      <c r="N3226" s="53"/>
      <c r="Q3226" s="122"/>
      <c r="R3226" s="123"/>
      <c r="T3226" s="396"/>
      <c r="V3226"/>
    </row>
    <row r="3227" spans="1:22" hidden="1" x14ac:dyDescent="0.25">
      <c r="A3227" s="31">
        <v>3848</v>
      </c>
      <c r="B3227" s="33" t="s">
        <v>300</v>
      </c>
      <c r="D3227" s="34" t="s">
        <v>301</v>
      </c>
      <c r="E3227" s="35" t="s">
        <v>10</v>
      </c>
      <c r="G3227" s="372" t="e">
        <f>VLOOKUP(N3227,'BANG THAM CHIEU'!C:E,3,0)</f>
        <v>#N/A</v>
      </c>
      <c r="J3227" s="10" t="e">
        <f>VLOOKUP(N3227,'BANG THAM CHIEU'!C:E,2,0)</f>
        <v>#N/A</v>
      </c>
      <c r="L3227" s="594">
        <f t="shared" si="52"/>
        <v>0</v>
      </c>
      <c r="N3227" s="53"/>
      <c r="Q3227" s="122"/>
      <c r="R3227" s="123"/>
      <c r="T3227" s="396"/>
      <c r="V3227"/>
    </row>
    <row r="3228" spans="1:22" hidden="1" x14ac:dyDescent="0.25">
      <c r="A3228" s="31">
        <v>3848</v>
      </c>
      <c r="B3228" s="33" t="s">
        <v>300</v>
      </c>
      <c r="D3228" s="34" t="s">
        <v>301</v>
      </c>
      <c r="E3228" s="35" t="s">
        <v>10</v>
      </c>
      <c r="G3228" s="372" t="e">
        <f>VLOOKUP(N3228,'BANG THAM CHIEU'!C:E,3,0)</f>
        <v>#N/A</v>
      </c>
      <c r="J3228" s="10" t="e">
        <f>VLOOKUP(N3228,'BANG THAM CHIEU'!C:E,2,0)</f>
        <v>#N/A</v>
      </c>
      <c r="L3228" s="594">
        <f t="shared" si="52"/>
        <v>0</v>
      </c>
      <c r="N3228" s="53"/>
      <c r="Q3228" s="122"/>
      <c r="R3228" s="123"/>
      <c r="T3228" s="396"/>
      <c r="V3228"/>
    </row>
    <row r="3229" spans="1:22" hidden="1" x14ac:dyDescent="0.25">
      <c r="A3229" s="31">
        <v>3848</v>
      </c>
      <c r="B3229" s="33" t="s">
        <v>300</v>
      </c>
      <c r="D3229" s="34" t="s">
        <v>301</v>
      </c>
      <c r="E3229" s="35" t="s">
        <v>10</v>
      </c>
      <c r="G3229" s="372" t="e">
        <f>VLOOKUP(N3229,'BANG THAM CHIEU'!C:E,3,0)</f>
        <v>#N/A</v>
      </c>
      <c r="J3229" s="10" t="e">
        <f>VLOOKUP(N3229,'BANG THAM CHIEU'!C:E,2,0)</f>
        <v>#N/A</v>
      </c>
      <c r="L3229" s="594">
        <f t="shared" si="52"/>
        <v>0</v>
      </c>
      <c r="N3229" s="53"/>
      <c r="Q3229" s="122"/>
      <c r="R3229" s="123"/>
      <c r="T3229" s="396"/>
      <c r="V3229"/>
    </row>
    <row r="3230" spans="1:22" hidden="1" x14ac:dyDescent="0.25">
      <c r="A3230" s="31">
        <v>3848</v>
      </c>
      <c r="B3230" s="33" t="s">
        <v>300</v>
      </c>
      <c r="D3230" s="34" t="s">
        <v>301</v>
      </c>
      <c r="E3230" s="35" t="s">
        <v>10</v>
      </c>
      <c r="G3230" s="372" t="e">
        <f>VLOOKUP(N3230,'BANG THAM CHIEU'!C:E,3,0)</f>
        <v>#N/A</v>
      </c>
      <c r="J3230" s="10" t="e">
        <f>VLOOKUP(N3230,'BANG THAM CHIEU'!C:E,2,0)</f>
        <v>#N/A</v>
      </c>
      <c r="L3230" s="594">
        <f t="shared" si="52"/>
        <v>0</v>
      </c>
      <c r="N3230" s="53"/>
      <c r="Q3230" s="122"/>
      <c r="R3230" s="123"/>
      <c r="T3230" s="396"/>
      <c r="V3230"/>
    </row>
    <row r="3231" spans="1:22" hidden="1" x14ac:dyDescent="0.25">
      <c r="A3231" s="31">
        <v>3848</v>
      </c>
      <c r="B3231" s="33" t="s">
        <v>300</v>
      </c>
      <c r="D3231" s="34" t="s">
        <v>301</v>
      </c>
      <c r="E3231" s="35" t="s">
        <v>10</v>
      </c>
      <c r="G3231" s="372" t="e">
        <f>VLOOKUP(N3231,'BANG THAM CHIEU'!C:E,3,0)</f>
        <v>#N/A</v>
      </c>
      <c r="J3231" s="10" t="e">
        <f>VLOOKUP(N3231,'BANG THAM CHIEU'!C:E,2,0)</f>
        <v>#N/A</v>
      </c>
      <c r="L3231" s="594">
        <f t="shared" si="52"/>
        <v>0</v>
      </c>
      <c r="N3231" s="53"/>
      <c r="Q3231" s="122"/>
      <c r="R3231" s="123"/>
      <c r="T3231" s="396"/>
      <c r="V3231"/>
    </row>
    <row r="3232" spans="1:22" hidden="1" x14ac:dyDescent="0.25">
      <c r="A3232" s="31">
        <v>3848</v>
      </c>
      <c r="B3232" s="33" t="s">
        <v>300</v>
      </c>
      <c r="D3232" s="34" t="s">
        <v>301</v>
      </c>
      <c r="E3232" s="35" t="s">
        <v>10</v>
      </c>
      <c r="G3232" s="372" t="e">
        <f>VLOOKUP(N3232,'BANG THAM CHIEU'!C:E,3,0)</f>
        <v>#N/A</v>
      </c>
      <c r="J3232" s="10" t="e">
        <f>VLOOKUP(N3232,'BANG THAM CHIEU'!C:E,2,0)</f>
        <v>#N/A</v>
      </c>
      <c r="L3232" s="594">
        <f t="shared" si="52"/>
        <v>0</v>
      </c>
      <c r="N3232" s="53"/>
      <c r="Q3232" s="122"/>
      <c r="R3232" s="123"/>
      <c r="T3232" s="396"/>
      <c r="V3232"/>
    </row>
    <row r="3233" spans="1:22" hidden="1" x14ac:dyDescent="0.25">
      <c r="A3233" s="31">
        <v>3848</v>
      </c>
      <c r="B3233" s="33" t="s">
        <v>300</v>
      </c>
      <c r="D3233" s="34" t="s">
        <v>301</v>
      </c>
      <c r="E3233" s="35" t="s">
        <v>10</v>
      </c>
      <c r="G3233" s="372" t="e">
        <f>VLOOKUP(N3233,'BANG THAM CHIEU'!C:E,3,0)</f>
        <v>#N/A</v>
      </c>
      <c r="J3233" s="10" t="e">
        <f>VLOOKUP(N3233,'BANG THAM CHIEU'!C:E,2,0)</f>
        <v>#N/A</v>
      </c>
      <c r="L3233" s="594">
        <f t="shared" si="52"/>
        <v>0</v>
      </c>
      <c r="N3233" s="53"/>
      <c r="Q3233" s="122"/>
      <c r="R3233" s="123"/>
      <c r="T3233" s="396"/>
      <c r="V3233"/>
    </row>
    <row r="3234" spans="1:22" hidden="1" x14ac:dyDescent="0.25">
      <c r="A3234" s="31">
        <v>3848</v>
      </c>
      <c r="B3234" s="33" t="s">
        <v>300</v>
      </c>
      <c r="D3234" s="34" t="s">
        <v>301</v>
      </c>
      <c r="E3234" s="35" t="s">
        <v>10</v>
      </c>
      <c r="G3234" s="372" t="e">
        <f>VLOOKUP(N3234,'BANG THAM CHIEU'!C:E,3,0)</f>
        <v>#N/A</v>
      </c>
      <c r="J3234" s="10" t="e">
        <f>VLOOKUP(N3234,'BANG THAM CHIEU'!C:E,2,0)</f>
        <v>#N/A</v>
      </c>
      <c r="L3234" s="594">
        <f t="shared" si="52"/>
        <v>0</v>
      </c>
      <c r="N3234" s="53"/>
      <c r="Q3234" s="122"/>
      <c r="R3234" s="123"/>
      <c r="T3234" s="396"/>
      <c r="V3234"/>
    </row>
    <row r="3235" spans="1:22" hidden="1" x14ac:dyDescent="0.25">
      <c r="A3235" s="31">
        <v>3848</v>
      </c>
      <c r="B3235" s="33" t="s">
        <v>300</v>
      </c>
      <c r="D3235" s="34" t="s">
        <v>301</v>
      </c>
      <c r="E3235" s="35" t="s">
        <v>10</v>
      </c>
      <c r="G3235" s="372" t="e">
        <f>VLOOKUP(N3235,'BANG THAM CHIEU'!C:E,3,0)</f>
        <v>#N/A</v>
      </c>
      <c r="J3235" s="10" t="e">
        <f>VLOOKUP(N3235,'BANG THAM CHIEU'!C:E,2,0)</f>
        <v>#N/A</v>
      </c>
      <c r="L3235" s="594">
        <f t="shared" si="52"/>
        <v>0</v>
      </c>
      <c r="N3235" s="53"/>
      <c r="Q3235" s="122"/>
      <c r="R3235" s="123"/>
      <c r="T3235" s="396"/>
      <c r="V3235"/>
    </row>
    <row r="3236" spans="1:22" hidden="1" x14ac:dyDescent="0.25">
      <c r="A3236" s="31">
        <v>3848</v>
      </c>
      <c r="B3236" s="33" t="s">
        <v>300</v>
      </c>
      <c r="D3236" s="34" t="s">
        <v>301</v>
      </c>
      <c r="E3236" s="35" t="s">
        <v>10</v>
      </c>
      <c r="G3236" s="372" t="e">
        <f>VLOOKUP(N3236,'BANG THAM CHIEU'!C:E,3,0)</f>
        <v>#N/A</v>
      </c>
      <c r="J3236" s="10" t="e">
        <f>VLOOKUP(N3236,'BANG THAM CHIEU'!C:E,2,0)</f>
        <v>#N/A</v>
      </c>
      <c r="L3236" s="594">
        <f t="shared" si="52"/>
        <v>0</v>
      </c>
      <c r="N3236" s="53"/>
      <c r="Q3236" s="122"/>
      <c r="R3236" s="123"/>
      <c r="T3236" s="396"/>
      <c r="V3236"/>
    </row>
    <row r="3237" spans="1:22" hidden="1" x14ac:dyDescent="0.25">
      <c r="A3237" s="31">
        <v>3848</v>
      </c>
      <c r="B3237" s="33" t="s">
        <v>300</v>
      </c>
      <c r="D3237" s="34" t="s">
        <v>301</v>
      </c>
      <c r="E3237" s="35" t="s">
        <v>10</v>
      </c>
      <c r="G3237" s="372" t="e">
        <f>VLOOKUP(N3237,'BANG THAM CHIEU'!C:E,3,0)</f>
        <v>#N/A</v>
      </c>
      <c r="J3237" s="10" t="e">
        <f>VLOOKUP(N3237,'BANG THAM CHIEU'!C:E,2,0)</f>
        <v>#N/A</v>
      </c>
      <c r="L3237" s="594">
        <f t="shared" si="52"/>
        <v>0</v>
      </c>
      <c r="N3237" s="53"/>
      <c r="Q3237" s="122"/>
      <c r="R3237" s="123"/>
      <c r="T3237" s="396"/>
      <c r="V3237"/>
    </row>
    <row r="3238" spans="1:22" hidden="1" x14ac:dyDescent="0.25">
      <c r="A3238" s="31">
        <v>3848</v>
      </c>
      <c r="B3238" s="33" t="s">
        <v>300</v>
      </c>
      <c r="D3238" s="34" t="s">
        <v>301</v>
      </c>
      <c r="E3238" s="35" t="s">
        <v>10</v>
      </c>
      <c r="G3238" s="372" t="e">
        <f>VLOOKUP(N3238,'BANG THAM CHIEU'!C:E,3,0)</f>
        <v>#N/A</v>
      </c>
      <c r="J3238" s="10" t="e">
        <f>VLOOKUP(N3238,'BANG THAM CHIEU'!C:E,2,0)</f>
        <v>#N/A</v>
      </c>
      <c r="L3238" s="594">
        <f t="shared" si="52"/>
        <v>0</v>
      </c>
      <c r="N3238" s="53"/>
      <c r="Q3238" s="122"/>
      <c r="R3238" s="123"/>
      <c r="T3238" s="396"/>
      <c r="V3238"/>
    </row>
    <row r="3239" spans="1:22" hidden="1" x14ac:dyDescent="0.25">
      <c r="A3239" s="31">
        <v>3848</v>
      </c>
      <c r="B3239" s="33" t="s">
        <v>300</v>
      </c>
      <c r="D3239" s="34" t="s">
        <v>301</v>
      </c>
      <c r="E3239" s="35" t="s">
        <v>10</v>
      </c>
      <c r="G3239" s="372" t="e">
        <f>VLOOKUP(N3239,'BANG THAM CHIEU'!C:E,3,0)</f>
        <v>#N/A</v>
      </c>
      <c r="J3239" s="10" t="e">
        <f>VLOOKUP(N3239,'BANG THAM CHIEU'!C:E,2,0)</f>
        <v>#N/A</v>
      </c>
      <c r="L3239" s="594">
        <f t="shared" si="52"/>
        <v>0</v>
      </c>
      <c r="N3239" s="53"/>
      <c r="Q3239" s="122"/>
      <c r="R3239" s="123"/>
      <c r="T3239" s="396"/>
      <c r="V3239"/>
    </row>
    <row r="3240" spans="1:22" hidden="1" x14ac:dyDescent="0.25">
      <c r="A3240" s="31">
        <v>3848</v>
      </c>
      <c r="B3240" s="33" t="s">
        <v>300</v>
      </c>
      <c r="D3240" s="34" t="s">
        <v>301</v>
      </c>
      <c r="E3240" s="35" t="s">
        <v>10</v>
      </c>
      <c r="G3240" s="372" t="e">
        <f>VLOOKUP(N3240,'BANG THAM CHIEU'!C:E,3,0)</f>
        <v>#N/A</v>
      </c>
      <c r="J3240" s="10" t="e">
        <f>VLOOKUP(N3240,'BANG THAM CHIEU'!C:E,2,0)</f>
        <v>#N/A</v>
      </c>
      <c r="L3240" s="594">
        <f t="shared" si="52"/>
        <v>0</v>
      </c>
      <c r="N3240" s="53"/>
      <c r="Q3240" s="122"/>
      <c r="R3240" s="123"/>
      <c r="T3240" s="396"/>
      <c r="V3240"/>
    </row>
    <row r="3241" spans="1:22" hidden="1" x14ac:dyDescent="0.25">
      <c r="A3241" s="31">
        <v>3848</v>
      </c>
      <c r="B3241" s="33" t="s">
        <v>300</v>
      </c>
      <c r="D3241" s="34" t="s">
        <v>301</v>
      </c>
      <c r="E3241" s="35" t="s">
        <v>10</v>
      </c>
      <c r="G3241" s="372" t="e">
        <f>VLOOKUP(N3241,'BANG THAM CHIEU'!C:E,3,0)</f>
        <v>#N/A</v>
      </c>
      <c r="J3241" s="10" t="e">
        <f>VLOOKUP(N3241,'BANG THAM CHIEU'!C:E,2,0)</f>
        <v>#N/A</v>
      </c>
      <c r="L3241" s="594">
        <f t="shared" si="52"/>
        <v>0</v>
      </c>
      <c r="N3241" s="53"/>
      <c r="Q3241" s="122"/>
      <c r="R3241" s="123"/>
      <c r="T3241" s="396"/>
      <c r="V3241"/>
    </row>
    <row r="3242" spans="1:22" hidden="1" x14ac:dyDescent="0.25">
      <c r="A3242" s="31">
        <v>3848</v>
      </c>
      <c r="B3242" s="33" t="s">
        <v>300</v>
      </c>
      <c r="D3242" s="34" t="s">
        <v>301</v>
      </c>
      <c r="E3242" s="35" t="s">
        <v>10</v>
      </c>
      <c r="G3242" s="372" t="e">
        <f>VLOOKUP(N3242,'BANG THAM CHIEU'!C:E,3,0)</f>
        <v>#N/A</v>
      </c>
      <c r="J3242" s="10" t="e">
        <f>VLOOKUP(N3242,'BANG THAM CHIEU'!C:E,2,0)</f>
        <v>#N/A</v>
      </c>
      <c r="L3242" s="594">
        <f t="shared" si="52"/>
        <v>0</v>
      </c>
      <c r="N3242" s="53"/>
      <c r="Q3242" s="122"/>
      <c r="R3242" s="123"/>
      <c r="T3242" s="396"/>
      <c r="V3242"/>
    </row>
    <row r="3243" spans="1:22" hidden="1" x14ac:dyDescent="0.25">
      <c r="A3243" s="31">
        <v>3848</v>
      </c>
      <c r="B3243" s="33" t="s">
        <v>300</v>
      </c>
      <c r="D3243" s="34" t="s">
        <v>301</v>
      </c>
      <c r="E3243" s="35" t="s">
        <v>10</v>
      </c>
      <c r="G3243" s="372" t="e">
        <f>VLOOKUP(N3243,'BANG THAM CHIEU'!C:E,3,0)</f>
        <v>#N/A</v>
      </c>
      <c r="J3243" s="10" t="e">
        <f>VLOOKUP(N3243,'BANG THAM CHIEU'!C:E,2,0)</f>
        <v>#N/A</v>
      </c>
      <c r="L3243" s="594">
        <f t="shared" si="52"/>
        <v>0</v>
      </c>
      <c r="N3243" s="53"/>
      <c r="Q3243" s="122"/>
      <c r="R3243" s="123"/>
      <c r="T3243" s="396"/>
      <c r="V3243"/>
    </row>
    <row r="3244" spans="1:22" hidden="1" x14ac:dyDescent="0.25">
      <c r="A3244" s="31">
        <v>3848</v>
      </c>
      <c r="B3244" s="33" t="s">
        <v>300</v>
      </c>
      <c r="D3244" s="34" t="s">
        <v>301</v>
      </c>
      <c r="E3244" s="35" t="s">
        <v>10</v>
      </c>
      <c r="G3244" s="372" t="e">
        <f>VLOOKUP(N3244,'BANG THAM CHIEU'!C:E,3,0)</f>
        <v>#N/A</v>
      </c>
      <c r="J3244" s="10" t="e">
        <f>VLOOKUP(N3244,'BANG THAM CHIEU'!C:E,2,0)</f>
        <v>#N/A</v>
      </c>
      <c r="L3244" s="594">
        <f t="shared" ref="L3244:L3307" si="53">K3244/23206</f>
        <v>0</v>
      </c>
      <c r="N3244" s="53"/>
      <c r="Q3244" s="122"/>
      <c r="R3244" s="123"/>
      <c r="T3244" s="396"/>
      <c r="V3244"/>
    </row>
    <row r="3245" spans="1:22" hidden="1" x14ac:dyDescent="0.25">
      <c r="A3245" s="31">
        <v>3848</v>
      </c>
      <c r="B3245" s="33" t="s">
        <v>300</v>
      </c>
      <c r="D3245" s="34" t="s">
        <v>301</v>
      </c>
      <c r="E3245" s="35" t="s">
        <v>10</v>
      </c>
      <c r="G3245" s="372" t="e">
        <f>VLOOKUP(N3245,'BANG THAM CHIEU'!C:E,3,0)</f>
        <v>#N/A</v>
      </c>
      <c r="J3245" s="10" t="e">
        <f>VLOOKUP(N3245,'BANG THAM CHIEU'!C:E,2,0)</f>
        <v>#N/A</v>
      </c>
      <c r="L3245" s="594">
        <f t="shared" si="53"/>
        <v>0</v>
      </c>
      <c r="N3245" s="53"/>
      <c r="Q3245" s="122"/>
      <c r="R3245" s="123"/>
      <c r="T3245" s="396"/>
      <c r="V3245"/>
    </row>
    <row r="3246" spans="1:22" hidden="1" x14ac:dyDescent="0.25">
      <c r="A3246" s="31">
        <v>3848</v>
      </c>
      <c r="B3246" s="33" t="s">
        <v>300</v>
      </c>
      <c r="D3246" s="34" t="s">
        <v>301</v>
      </c>
      <c r="E3246" s="35" t="s">
        <v>10</v>
      </c>
      <c r="G3246" s="372" t="e">
        <f>VLOOKUP(N3246,'BANG THAM CHIEU'!C:E,3,0)</f>
        <v>#N/A</v>
      </c>
      <c r="J3246" s="10" t="e">
        <f>VLOOKUP(N3246,'BANG THAM CHIEU'!C:E,2,0)</f>
        <v>#N/A</v>
      </c>
      <c r="L3246" s="594">
        <f t="shared" si="53"/>
        <v>0</v>
      </c>
      <c r="N3246" s="53"/>
      <c r="Q3246" s="122"/>
      <c r="R3246" s="123"/>
      <c r="T3246" s="396"/>
      <c r="V3246"/>
    </row>
    <row r="3247" spans="1:22" hidden="1" x14ac:dyDescent="0.25">
      <c r="A3247" s="31">
        <v>3848</v>
      </c>
      <c r="B3247" s="33" t="s">
        <v>300</v>
      </c>
      <c r="D3247" s="34" t="s">
        <v>301</v>
      </c>
      <c r="E3247" s="35" t="s">
        <v>10</v>
      </c>
      <c r="G3247" s="372" t="e">
        <f>VLOOKUP(N3247,'BANG THAM CHIEU'!C:E,3,0)</f>
        <v>#N/A</v>
      </c>
      <c r="J3247" s="10" t="e">
        <f>VLOOKUP(N3247,'BANG THAM CHIEU'!C:E,2,0)</f>
        <v>#N/A</v>
      </c>
      <c r="L3247" s="594">
        <f t="shared" si="53"/>
        <v>0</v>
      </c>
      <c r="N3247" s="53"/>
      <c r="Q3247" s="122"/>
      <c r="R3247" s="123"/>
      <c r="T3247" s="396"/>
      <c r="V3247"/>
    </row>
    <row r="3248" spans="1:22" hidden="1" x14ac:dyDescent="0.25">
      <c r="A3248" s="31">
        <v>3848</v>
      </c>
      <c r="B3248" s="33" t="s">
        <v>300</v>
      </c>
      <c r="D3248" s="34" t="s">
        <v>301</v>
      </c>
      <c r="E3248" s="35" t="s">
        <v>10</v>
      </c>
      <c r="G3248" s="372" t="e">
        <f>VLOOKUP(N3248,'BANG THAM CHIEU'!C:E,3,0)</f>
        <v>#N/A</v>
      </c>
      <c r="J3248" s="10" t="e">
        <f>VLOOKUP(N3248,'BANG THAM CHIEU'!C:E,2,0)</f>
        <v>#N/A</v>
      </c>
      <c r="L3248" s="594">
        <f t="shared" si="53"/>
        <v>0</v>
      </c>
      <c r="N3248" s="53"/>
      <c r="Q3248" s="122"/>
      <c r="R3248" s="123"/>
      <c r="T3248" s="396"/>
      <c r="V3248"/>
    </row>
    <row r="3249" spans="1:22" hidden="1" x14ac:dyDescent="0.25">
      <c r="A3249" s="31">
        <v>3848</v>
      </c>
      <c r="B3249" s="33" t="s">
        <v>300</v>
      </c>
      <c r="D3249" s="34" t="s">
        <v>301</v>
      </c>
      <c r="E3249" s="35" t="s">
        <v>10</v>
      </c>
      <c r="G3249" s="372" t="e">
        <f>VLOOKUP(N3249,'BANG THAM CHIEU'!C:E,3,0)</f>
        <v>#N/A</v>
      </c>
      <c r="J3249" s="10" t="e">
        <f>VLOOKUP(N3249,'BANG THAM CHIEU'!C:E,2,0)</f>
        <v>#N/A</v>
      </c>
      <c r="L3249" s="594">
        <f t="shared" si="53"/>
        <v>0</v>
      </c>
      <c r="N3249" s="53"/>
      <c r="Q3249" s="122"/>
      <c r="R3249" s="123"/>
      <c r="T3249" s="396"/>
      <c r="V3249"/>
    </row>
    <row r="3250" spans="1:22" hidden="1" x14ac:dyDescent="0.25">
      <c r="A3250" s="31">
        <v>3848</v>
      </c>
      <c r="B3250" s="33" t="s">
        <v>300</v>
      </c>
      <c r="D3250" s="34" t="s">
        <v>301</v>
      </c>
      <c r="E3250" s="35" t="s">
        <v>10</v>
      </c>
      <c r="G3250" s="372" t="e">
        <f>VLOOKUP(N3250,'BANG THAM CHIEU'!C:E,3,0)</f>
        <v>#N/A</v>
      </c>
      <c r="J3250" s="10" t="e">
        <f>VLOOKUP(N3250,'BANG THAM CHIEU'!C:E,2,0)</f>
        <v>#N/A</v>
      </c>
      <c r="L3250" s="594">
        <f t="shared" si="53"/>
        <v>0</v>
      </c>
      <c r="N3250" s="53"/>
      <c r="Q3250" s="122"/>
      <c r="R3250" s="123"/>
      <c r="T3250" s="396"/>
      <c r="V3250"/>
    </row>
    <row r="3251" spans="1:22" hidden="1" x14ac:dyDescent="0.25">
      <c r="A3251" s="31">
        <v>3848</v>
      </c>
      <c r="B3251" s="33" t="s">
        <v>300</v>
      </c>
      <c r="D3251" s="34" t="s">
        <v>301</v>
      </c>
      <c r="E3251" s="35" t="s">
        <v>10</v>
      </c>
      <c r="G3251" s="372" t="e">
        <f>VLOOKUP(N3251,'BANG THAM CHIEU'!C:E,3,0)</f>
        <v>#N/A</v>
      </c>
      <c r="J3251" s="10" t="e">
        <f>VLOOKUP(N3251,'BANG THAM CHIEU'!C:E,2,0)</f>
        <v>#N/A</v>
      </c>
      <c r="L3251" s="594">
        <f t="shared" si="53"/>
        <v>0</v>
      </c>
      <c r="N3251" s="53"/>
      <c r="Q3251" s="122"/>
      <c r="R3251" s="123"/>
      <c r="T3251" s="396"/>
      <c r="V3251"/>
    </row>
    <row r="3252" spans="1:22" hidden="1" x14ac:dyDescent="0.25">
      <c r="A3252" s="31">
        <v>3848</v>
      </c>
      <c r="B3252" s="33" t="s">
        <v>300</v>
      </c>
      <c r="D3252" s="34" t="s">
        <v>301</v>
      </c>
      <c r="E3252" s="35" t="s">
        <v>10</v>
      </c>
      <c r="G3252" s="372" t="e">
        <f>VLOOKUP(N3252,'BANG THAM CHIEU'!C:E,3,0)</f>
        <v>#N/A</v>
      </c>
      <c r="J3252" s="10" t="e">
        <f>VLOOKUP(N3252,'BANG THAM CHIEU'!C:E,2,0)</f>
        <v>#N/A</v>
      </c>
      <c r="L3252" s="594">
        <f t="shared" si="53"/>
        <v>0</v>
      </c>
      <c r="N3252" s="53"/>
      <c r="Q3252" s="122"/>
      <c r="R3252" s="123"/>
      <c r="T3252" s="396"/>
      <c r="V3252"/>
    </row>
    <row r="3253" spans="1:22" hidden="1" x14ac:dyDescent="0.25">
      <c r="A3253" s="31">
        <v>3848</v>
      </c>
      <c r="B3253" s="33" t="s">
        <v>300</v>
      </c>
      <c r="D3253" s="34" t="s">
        <v>301</v>
      </c>
      <c r="E3253" s="35" t="s">
        <v>10</v>
      </c>
      <c r="G3253" s="372" t="e">
        <f>VLOOKUP(N3253,'BANG THAM CHIEU'!C:E,3,0)</f>
        <v>#N/A</v>
      </c>
      <c r="J3253" s="10" t="e">
        <f>VLOOKUP(N3253,'BANG THAM CHIEU'!C:E,2,0)</f>
        <v>#N/A</v>
      </c>
      <c r="L3253" s="594">
        <f t="shared" si="53"/>
        <v>0</v>
      </c>
      <c r="N3253" s="53"/>
      <c r="Q3253" s="122"/>
      <c r="R3253" s="123"/>
      <c r="T3253" s="396"/>
      <c r="V3253"/>
    </row>
    <row r="3254" spans="1:22" hidden="1" x14ac:dyDescent="0.25">
      <c r="A3254" s="31">
        <v>3848</v>
      </c>
      <c r="B3254" s="33" t="s">
        <v>300</v>
      </c>
      <c r="D3254" s="34" t="s">
        <v>301</v>
      </c>
      <c r="E3254" s="35" t="s">
        <v>10</v>
      </c>
      <c r="G3254" s="372" t="e">
        <f>VLOOKUP(N3254,'BANG THAM CHIEU'!C:E,3,0)</f>
        <v>#N/A</v>
      </c>
      <c r="J3254" s="10" t="e">
        <f>VLOOKUP(N3254,'BANG THAM CHIEU'!C:E,2,0)</f>
        <v>#N/A</v>
      </c>
      <c r="L3254" s="594">
        <f t="shared" si="53"/>
        <v>0</v>
      </c>
      <c r="N3254" s="53"/>
      <c r="Q3254" s="122"/>
      <c r="R3254" s="123"/>
      <c r="T3254" s="396"/>
      <c r="V3254"/>
    </row>
    <row r="3255" spans="1:22" hidden="1" x14ac:dyDescent="0.25">
      <c r="A3255" s="31">
        <v>3848</v>
      </c>
      <c r="B3255" s="33" t="s">
        <v>300</v>
      </c>
      <c r="D3255" s="34" t="s">
        <v>301</v>
      </c>
      <c r="E3255" s="35" t="s">
        <v>10</v>
      </c>
      <c r="G3255" s="372" t="e">
        <f>VLOOKUP(N3255,'BANG THAM CHIEU'!C:E,3,0)</f>
        <v>#N/A</v>
      </c>
      <c r="J3255" s="10" t="e">
        <f>VLOOKUP(N3255,'BANG THAM CHIEU'!C:E,2,0)</f>
        <v>#N/A</v>
      </c>
      <c r="L3255" s="594">
        <f t="shared" si="53"/>
        <v>0</v>
      </c>
      <c r="N3255" s="53"/>
      <c r="Q3255" s="122"/>
      <c r="R3255" s="123"/>
      <c r="T3255" s="396"/>
      <c r="V3255"/>
    </row>
    <row r="3256" spans="1:22" hidden="1" x14ac:dyDescent="0.25">
      <c r="A3256" s="31">
        <v>3848</v>
      </c>
      <c r="B3256" s="33" t="s">
        <v>300</v>
      </c>
      <c r="D3256" s="34" t="s">
        <v>301</v>
      </c>
      <c r="E3256" s="35" t="s">
        <v>10</v>
      </c>
      <c r="G3256" s="372" t="e">
        <f>VLOOKUP(N3256,'BANG THAM CHIEU'!C:E,3,0)</f>
        <v>#N/A</v>
      </c>
      <c r="J3256" s="10" t="e">
        <f>VLOOKUP(N3256,'BANG THAM CHIEU'!C:E,2,0)</f>
        <v>#N/A</v>
      </c>
      <c r="L3256" s="594">
        <f t="shared" si="53"/>
        <v>0</v>
      </c>
      <c r="N3256" s="53"/>
      <c r="Q3256" s="122"/>
      <c r="R3256" s="123"/>
      <c r="T3256" s="396"/>
      <c r="V3256"/>
    </row>
    <row r="3257" spans="1:22" hidden="1" x14ac:dyDescent="0.25">
      <c r="A3257" s="31">
        <v>3848</v>
      </c>
      <c r="B3257" s="33" t="s">
        <v>300</v>
      </c>
      <c r="D3257" s="34" t="s">
        <v>301</v>
      </c>
      <c r="E3257" s="35" t="s">
        <v>10</v>
      </c>
      <c r="G3257" s="372" t="e">
        <f>VLOOKUP(N3257,'BANG THAM CHIEU'!C:E,3,0)</f>
        <v>#N/A</v>
      </c>
      <c r="J3257" s="10" t="e">
        <f>VLOOKUP(N3257,'BANG THAM CHIEU'!C:E,2,0)</f>
        <v>#N/A</v>
      </c>
      <c r="L3257" s="594">
        <f t="shared" si="53"/>
        <v>0</v>
      </c>
      <c r="N3257" s="53"/>
      <c r="Q3257" s="122"/>
      <c r="R3257" s="123"/>
      <c r="T3257" s="396"/>
      <c r="V3257"/>
    </row>
    <row r="3258" spans="1:22" hidden="1" x14ac:dyDescent="0.25">
      <c r="A3258" s="31">
        <v>3848</v>
      </c>
      <c r="B3258" s="33" t="s">
        <v>300</v>
      </c>
      <c r="D3258" s="34" t="s">
        <v>301</v>
      </c>
      <c r="E3258" s="35" t="s">
        <v>10</v>
      </c>
      <c r="G3258" s="372" t="e">
        <f>VLOOKUP(N3258,'BANG THAM CHIEU'!C:E,3,0)</f>
        <v>#N/A</v>
      </c>
      <c r="J3258" s="10" t="e">
        <f>VLOOKUP(N3258,'BANG THAM CHIEU'!C:E,2,0)</f>
        <v>#N/A</v>
      </c>
      <c r="L3258" s="594">
        <f t="shared" si="53"/>
        <v>0</v>
      </c>
      <c r="N3258" s="53"/>
      <c r="Q3258" s="122"/>
      <c r="R3258" s="123"/>
      <c r="T3258" s="396"/>
      <c r="V3258"/>
    </row>
    <row r="3259" spans="1:22" hidden="1" x14ac:dyDescent="0.25">
      <c r="A3259" s="31">
        <v>3848</v>
      </c>
      <c r="B3259" s="33" t="s">
        <v>300</v>
      </c>
      <c r="D3259" s="34" t="s">
        <v>301</v>
      </c>
      <c r="E3259" s="35" t="s">
        <v>10</v>
      </c>
      <c r="G3259" s="372" t="e">
        <f>VLOOKUP(N3259,'BANG THAM CHIEU'!C:E,3,0)</f>
        <v>#N/A</v>
      </c>
      <c r="J3259" s="10" t="e">
        <f>VLOOKUP(N3259,'BANG THAM CHIEU'!C:E,2,0)</f>
        <v>#N/A</v>
      </c>
      <c r="L3259" s="594">
        <f t="shared" si="53"/>
        <v>0</v>
      </c>
      <c r="N3259" s="53"/>
      <c r="Q3259" s="122"/>
      <c r="R3259" s="123"/>
      <c r="T3259" s="396"/>
      <c r="V3259"/>
    </row>
    <row r="3260" spans="1:22" hidden="1" x14ac:dyDescent="0.25">
      <c r="A3260" s="31">
        <v>3848</v>
      </c>
      <c r="B3260" s="33" t="s">
        <v>300</v>
      </c>
      <c r="D3260" s="34" t="s">
        <v>301</v>
      </c>
      <c r="E3260" s="35" t="s">
        <v>10</v>
      </c>
      <c r="G3260" s="372" t="e">
        <f>VLOOKUP(N3260,'BANG THAM CHIEU'!C:E,3,0)</f>
        <v>#N/A</v>
      </c>
      <c r="J3260" s="10" t="e">
        <f>VLOOKUP(N3260,'BANG THAM CHIEU'!C:E,2,0)</f>
        <v>#N/A</v>
      </c>
      <c r="L3260" s="594">
        <f t="shared" si="53"/>
        <v>0</v>
      </c>
      <c r="N3260" s="53"/>
      <c r="Q3260" s="122"/>
      <c r="R3260" s="123"/>
      <c r="T3260" s="396"/>
      <c r="V3260"/>
    </row>
    <row r="3261" spans="1:22" hidden="1" x14ac:dyDescent="0.25">
      <c r="A3261" s="31">
        <v>3848</v>
      </c>
      <c r="B3261" s="33" t="s">
        <v>300</v>
      </c>
      <c r="D3261" s="34" t="s">
        <v>301</v>
      </c>
      <c r="E3261" s="35" t="s">
        <v>10</v>
      </c>
      <c r="G3261" s="372" t="e">
        <f>VLOOKUP(N3261,'BANG THAM CHIEU'!C:E,3,0)</f>
        <v>#N/A</v>
      </c>
      <c r="J3261" s="10" t="e">
        <f>VLOOKUP(N3261,'BANG THAM CHIEU'!C:E,2,0)</f>
        <v>#N/A</v>
      </c>
      <c r="L3261" s="594">
        <f t="shared" si="53"/>
        <v>0</v>
      </c>
      <c r="N3261" s="53"/>
      <c r="Q3261" s="122"/>
      <c r="R3261" s="123"/>
      <c r="T3261" s="396"/>
      <c r="V3261"/>
    </row>
    <row r="3262" spans="1:22" hidden="1" x14ac:dyDescent="0.25">
      <c r="A3262" s="31">
        <v>3848</v>
      </c>
      <c r="B3262" s="33" t="s">
        <v>300</v>
      </c>
      <c r="D3262" s="34" t="s">
        <v>301</v>
      </c>
      <c r="E3262" s="35" t="s">
        <v>10</v>
      </c>
      <c r="G3262" s="372" t="e">
        <f>VLOOKUP(N3262,'BANG THAM CHIEU'!C:E,3,0)</f>
        <v>#N/A</v>
      </c>
      <c r="J3262" s="10" t="e">
        <f>VLOOKUP(N3262,'BANG THAM CHIEU'!C:E,2,0)</f>
        <v>#N/A</v>
      </c>
      <c r="L3262" s="594">
        <f t="shared" si="53"/>
        <v>0</v>
      </c>
      <c r="N3262" s="53"/>
      <c r="Q3262" s="122"/>
      <c r="R3262" s="123"/>
      <c r="T3262" s="396"/>
      <c r="V3262"/>
    </row>
    <row r="3263" spans="1:22" hidden="1" x14ac:dyDescent="0.25">
      <c r="A3263" s="31">
        <v>3848</v>
      </c>
      <c r="B3263" s="33" t="s">
        <v>300</v>
      </c>
      <c r="D3263" s="34" t="s">
        <v>301</v>
      </c>
      <c r="E3263" s="35" t="s">
        <v>10</v>
      </c>
      <c r="G3263" s="372" t="e">
        <f>VLOOKUP(N3263,'BANG THAM CHIEU'!C:E,3,0)</f>
        <v>#N/A</v>
      </c>
      <c r="J3263" s="10" t="e">
        <f>VLOOKUP(N3263,'BANG THAM CHIEU'!C:E,2,0)</f>
        <v>#N/A</v>
      </c>
      <c r="L3263" s="594">
        <f t="shared" si="53"/>
        <v>0</v>
      </c>
      <c r="N3263" s="53"/>
      <c r="Q3263" s="122"/>
      <c r="R3263" s="123"/>
      <c r="T3263" s="396"/>
      <c r="V3263"/>
    </row>
    <row r="3264" spans="1:22" hidden="1" x14ac:dyDescent="0.25">
      <c r="A3264" s="31">
        <v>3848</v>
      </c>
      <c r="B3264" s="33" t="s">
        <v>300</v>
      </c>
      <c r="D3264" s="34" t="s">
        <v>301</v>
      </c>
      <c r="E3264" s="35" t="s">
        <v>10</v>
      </c>
      <c r="G3264" s="372" t="e">
        <f>VLOOKUP(N3264,'BANG THAM CHIEU'!C:E,3,0)</f>
        <v>#N/A</v>
      </c>
      <c r="J3264" s="10" t="e">
        <f>VLOOKUP(N3264,'BANG THAM CHIEU'!C:E,2,0)</f>
        <v>#N/A</v>
      </c>
      <c r="L3264" s="594">
        <f t="shared" si="53"/>
        <v>0</v>
      </c>
      <c r="N3264" s="53"/>
      <c r="Q3264" s="122"/>
      <c r="R3264" s="123"/>
      <c r="T3264" s="396"/>
      <c r="V3264"/>
    </row>
    <row r="3265" spans="1:22" hidden="1" x14ac:dyDescent="0.25">
      <c r="A3265" s="31">
        <v>3848</v>
      </c>
      <c r="B3265" s="33" t="s">
        <v>300</v>
      </c>
      <c r="D3265" s="34" t="s">
        <v>301</v>
      </c>
      <c r="E3265" s="35" t="s">
        <v>10</v>
      </c>
      <c r="G3265" s="372" t="e">
        <f>VLOOKUP(N3265,'BANG THAM CHIEU'!C:E,3,0)</f>
        <v>#N/A</v>
      </c>
      <c r="J3265" s="10" t="e">
        <f>VLOOKUP(N3265,'BANG THAM CHIEU'!C:E,2,0)</f>
        <v>#N/A</v>
      </c>
      <c r="L3265" s="594">
        <f t="shared" si="53"/>
        <v>0</v>
      </c>
      <c r="N3265" s="53"/>
      <c r="Q3265" s="122"/>
      <c r="R3265" s="123"/>
      <c r="T3265" s="396"/>
      <c r="V3265"/>
    </row>
    <row r="3266" spans="1:22" hidden="1" x14ac:dyDescent="0.25">
      <c r="A3266" s="31">
        <v>3848</v>
      </c>
      <c r="B3266" s="33" t="s">
        <v>300</v>
      </c>
      <c r="D3266" s="34" t="s">
        <v>301</v>
      </c>
      <c r="E3266" s="35" t="s">
        <v>10</v>
      </c>
      <c r="G3266" s="372" t="e">
        <f>VLOOKUP(N3266,'BANG THAM CHIEU'!C:E,3,0)</f>
        <v>#N/A</v>
      </c>
      <c r="J3266" s="10" t="e">
        <f>VLOOKUP(N3266,'BANG THAM CHIEU'!C:E,2,0)</f>
        <v>#N/A</v>
      </c>
      <c r="L3266" s="594">
        <f t="shared" si="53"/>
        <v>0</v>
      </c>
      <c r="N3266" s="53"/>
      <c r="Q3266" s="122"/>
      <c r="R3266" s="123"/>
      <c r="T3266" s="396"/>
      <c r="V3266"/>
    </row>
    <row r="3267" spans="1:22" hidden="1" x14ac:dyDescent="0.25">
      <c r="A3267" s="31">
        <v>3848</v>
      </c>
      <c r="B3267" s="33" t="s">
        <v>300</v>
      </c>
      <c r="D3267" s="34" t="s">
        <v>301</v>
      </c>
      <c r="E3267" s="35" t="s">
        <v>10</v>
      </c>
      <c r="G3267" s="372" t="e">
        <f>VLOOKUP(N3267,'BANG THAM CHIEU'!C:E,3,0)</f>
        <v>#N/A</v>
      </c>
      <c r="J3267" s="10" t="e">
        <f>VLOOKUP(N3267,'BANG THAM CHIEU'!C:E,2,0)</f>
        <v>#N/A</v>
      </c>
      <c r="L3267" s="594">
        <f t="shared" si="53"/>
        <v>0</v>
      </c>
      <c r="N3267" s="53"/>
      <c r="Q3267" s="122"/>
      <c r="R3267" s="123"/>
      <c r="T3267" s="396"/>
      <c r="V3267"/>
    </row>
    <row r="3268" spans="1:22" hidden="1" x14ac:dyDescent="0.25">
      <c r="A3268" s="31">
        <v>3848</v>
      </c>
      <c r="B3268" s="33" t="s">
        <v>300</v>
      </c>
      <c r="D3268" s="34" t="s">
        <v>301</v>
      </c>
      <c r="E3268" s="35" t="s">
        <v>10</v>
      </c>
      <c r="G3268" s="372" t="e">
        <f>VLOOKUP(N3268,'BANG THAM CHIEU'!C:E,3,0)</f>
        <v>#N/A</v>
      </c>
      <c r="J3268" s="10" t="e">
        <f>VLOOKUP(N3268,'BANG THAM CHIEU'!C:E,2,0)</f>
        <v>#N/A</v>
      </c>
      <c r="L3268" s="594">
        <f t="shared" si="53"/>
        <v>0</v>
      </c>
      <c r="N3268" s="53"/>
      <c r="Q3268" s="122"/>
      <c r="R3268" s="123"/>
      <c r="T3268" s="396"/>
      <c r="V3268"/>
    </row>
    <row r="3269" spans="1:22" hidden="1" x14ac:dyDescent="0.25">
      <c r="A3269" s="31">
        <v>3848</v>
      </c>
      <c r="B3269" s="33" t="s">
        <v>300</v>
      </c>
      <c r="D3269" s="34" t="s">
        <v>301</v>
      </c>
      <c r="E3269" s="35" t="s">
        <v>10</v>
      </c>
      <c r="G3269" s="372" t="e">
        <f>VLOOKUP(N3269,'BANG THAM CHIEU'!C:E,3,0)</f>
        <v>#N/A</v>
      </c>
      <c r="J3269" s="10" t="e">
        <f>VLOOKUP(N3269,'BANG THAM CHIEU'!C:E,2,0)</f>
        <v>#N/A</v>
      </c>
      <c r="L3269" s="594">
        <f t="shared" si="53"/>
        <v>0</v>
      </c>
      <c r="N3269" s="53"/>
      <c r="Q3269" s="122"/>
      <c r="R3269" s="123"/>
      <c r="T3269" s="396"/>
      <c r="V3269"/>
    </row>
    <row r="3270" spans="1:22" hidden="1" x14ac:dyDescent="0.25">
      <c r="A3270" s="31">
        <v>3848</v>
      </c>
      <c r="B3270" s="33" t="s">
        <v>300</v>
      </c>
      <c r="D3270" s="34" t="s">
        <v>301</v>
      </c>
      <c r="E3270" s="35" t="s">
        <v>10</v>
      </c>
      <c r="G3270" s="372" t="e">
        <f>VLOOKUP(N3270,'BANG THAM CHIEU'!C:E,3,0)</f>
        <v>#N/A</v>
      </c>
      <c r="J3270" s="10" t="e">
        <f>VLOOKUP(N3270,'BANG THAM CHIEU'!C:E,2,0)</f>
        <v>#N/A</v>
      </c>
      <c r="L3270" s="594">
        <f t="shared" si="53"/>
        <v>0</v>
      </c>
      <c r="N3270" s="53"/>
      <c r="Q3270" s="122"/>
      <c r="R3270" s="123"/>
      <c r="T3270" s="396"/>
      <c r="V3270"/>
    </row>
    <row r="3271" spans="1:22" hidden="1" x14ac:dyDescent="0.25">
      <c r="A3271" s="31">
        <v>3848</v>
      </c>
      <c r="B3271" s="33" t="s">
        <v>300</v>
      </c>
      <c r="D3271" s="34" t="s">
        <v>301</v>
      </c>
      <c r="E3271" s="35" t="s">
        <v>10</v>
      </c>
      <c r="G3271" s="372" t="e">
        <f>VLOOKUP(N3271,'BANG THAM CHIEU'!C:E,3,0)</f>
        <v>#N/A</v>
      </c>
      <c r="J3271" s="10" t="e">
        <f>VLOOKUP(N3271,'BANG THAM CHIEU'!C:E,2,0)</f>
        <v>#N/A</v>
      </c>
      <c r="L3271" s="594">
        <f t="shared" si="53"/>
        <v>0</v>
      </c>
      <c r="N3271" s="11"/>
      <c r="Q3271" s="122"/>
      <c r="R3271" s="123"/>
      <c r="T3271" s="396"/>
      <c r="V3271"/>
    </row>
    <row r="3272" spans="1:22" hidden="1" x14ac:dyDescent="0.25">
      <c r="A3272" s="31">
        <v>3848</v>
      </c>
      <c r="B3272" s="33" t="s">
        <v>300</v>
      </c>
      <c r="D3272" s="34" t="s">
        <v>301</v>
      </c>
      <c r="E3272" s="35" t="s">
        <v>10</v>
      </c>
      <c r="G3272" s="372" t="e">
        <f>VLOOKUP(N3272,'BANG THAM CHIEU'!C:E,3,0)</f>
        <v>#N/A</v>
      </c>
      <c r="J3272" s="10" t="e">
        <f>VLOOKUP(N3272,'BANG THAM CHIEU'!C:E,2,0)</f>
        <v>#N/A</v>
      </c>
      <c r="L3272" s="594">
        <f t="shared" si="53"/>
        <v>0</v>
      </c>
      <c r="N3272" s="11"/>
      <c r="Q3272" s="122"/>
      <c r="R3272" s="123"/>
      <c r="T3272" s="396"/>
      <c r="V3272"/>
    </row>
    <row r="3273" spans="1:22" hidden="1" x14ac:dyDescent="0.25">
      <c r="A3273" s="31">
        <v>3848</v>
      </c>
      <c r="B3273" s="33" t="s">
        <v>300</v>
      </c>
      <c r="D3273" s="34" t="s">
        <v>301</v>
      </c>
      <c r="E3273" s="35" t="s">
        <v>10</v>
      </c>
      <c r="G3273" s="372" t="e">
        <f>VLOOKUP(N3273,'BANG THAM CHIEU'!C:E,3,0)</f>
        <v>#N/A</v>
      </c>
      <c r="J3273" s="10" t="e">
        <f>VLOOKUP(N3273,'BANG THAM CHIEU'!C:E,2,0)</f>
        <v>#N/A</v>
      </c>
      <c r="L3273" s="594">
        <f t="shared" si="53"/>
        <v>0</v>
      </c>
      <c r="N3273" s="11"/>
      <c r="Q3273" s="122"/>
      <c r="R3273" s="123"/>
      <c r="T3273" s="396"/>
      <c r="V3273"/>
    </row>
    <row r="3274" spans="1:22" hidden="1" x14ac:dyDescent="0.25">
      <c r="A3274" s="31">
        <v>3848</v>
      </c>
      <c r="B3274" s="33" t="s">
        <v>300</v>
      </c>
      <c r="D3274" s="34" t="s">
        <v>301</v>
      </c>
      <c r="E3274" s="35" t="s">
        <v>10</v>
      </c>
      <c r="G3274" s="372" t="e">
        <f>VLOOKUP(N3274,'BANG THAM CHIEU'!C:E,3,0)</f>
        <v>#N/A</v>
      </c>
      <c r="J3274" s="10" t="e">
        <f>VLOOKUP(N3274,'BANG THAM CHIEU'!C:E,2,0)</f>
        <v>#N/A</v>
      </c>
      <c r="L3274" s="594">
        <f t="shared" si="53"/>
        <v>0</v>
      </c>
      <c r="N3274" s="11"/>
      <c r="Q3274" s="122"/>
      <c r="R3274" s="123"/>
      <c r="T3274" s="396"/>
      <c r="V3274"/>
    </row>
    <row r="3275" spans="1:22" hidden="1" x14ac:dyDescent="0.25">
      <c r="A3275" s="31">
        <v>3848</v>
      </c>
      <c r="B3275" s="33" t="s">
        <v>300</v>
      </c>
      <c r="D3275" s="34" t="s">
        <v>301</v>
      </c>
      <c r="E3275" s="35" t="s">
        <v>10</v>
      </c>
      <c r="G3275" s="372" t="e">
        <f>VLOOKUP(N3275,'BANG THAM CHIEU'!C:E,3,0)</f>
        <v>#N/A</v>
      </c>
      <c r="J3275" s="10" t="e">
        <f>VLOOKUP(N3275,'BANG THAM CHIEU'!C:E,2,0)</f>
        <v>#N/A</v>
      </c>
      <c r="L3275" s="594">
        <f t="shared" si="53"/>
        <v>0</v>
      </c>
      <c r="N3275" s="11"/>
      <c r="Q3275" s="122"/>
      <c r="R3275" s="123"/>
      <c r="T3275" s="396"/>
      <c r="V3275"/>
    </row>
    <row r="3276" spans="1:22" hidden="1" x14ac:dyDescent="0.25">
      <c r="A3276" s="31">
        <v>3848</v>
      </c>
      <c r="B3276" s="33" t="s">
        <v>300</v>
      </c>
      <c r="D3276" s="34" t="s">
        <v>301</v>
      </c>
      <c r="E3276" s="35" t="s">
        <v>10</v>
      </c>
      <c r="G3276" s="372" t="e">
        <f>VLOOKUP(N3276,'BANG THAM CHIEU'!C:E,3,0)</f>
        <v>#N/A</v>
      </c>
      <c r="J3276" s="10" t="e">
        <f>VLOOKUP(N3276,'BANG THAM CHIEU'!C:E,2,0)</f>
        <v>#N/A</v>
      </c>
      <c r="L3276" s="594">
        <f t="shared" si="53"/>
        <v>0</v>
      </c>
      <c r="N3276" s="11"/>
      <c r="Q3276" s="122"/>
      <c r="R3276" s="123"/>
      <c r="T3276" s="396"/>
      <c r="V3276"/>
    </row>
    <row r="3277" spans="1:22" hidden="1" x14ac:dyDescent="0.25">
      <c r="A3277" s="31">
        <v>3848</v>
      </c>
      <c r="B3277" s="33" t="s">
        <v>300</v>
      </c>
      <c r="D3277" s="34" t="s">
        <v>301</v>
      </c>
      <c r="E3277" s="35" t="s">
        <v>10</v>
      </c>
      <c r="G3277" s="372" t="e">
        <f>VLOOKUP(N3277,'BANG THAM CHIEU'!C:E,3,0)</f>
        <v>#N/A</v>
      </c>
      <c r="J3277" s="10" t="e">
        <f>VLOOKUP(N3277,'BANG THAM CHIEU'!C:E,2,0)</f>
        <v>#N/A</v>
      </c>
      <c r="L3277" s="594">
        <f t="shared" si="53"/>
        <v>0</v>
      </c>
      <c r="N3277" s="11"/>
      <c r="Q3277" s="122"/>
      <c r="R3277" s="123"/>
      <c r="T3277" s="396"/>
      <c r="V3277"/>
    </row>
    <row r="3278" spans="1:22" hidden="1" x14ac:dyDescent="0.25">
      <c r="A3278" s="31">
        <v>3848</v>
      </c>
      <c r="B3278" s="33" t="s">
        <v>300</v>
      </c>
      <c r="D3278" s="34" t="s">
        <v>301</v>
      </c>
      <c r="E3278" s="35" t="s">
        <v>10</v>
      </c>
      <c r="G3278" s="372" t="e">
        <f>VLOOKUP(N3278,'BANG THAM CHIEU'!C:E,3,0)</f>
        <v>#N/A</v>
      </c>
      <c r="J3278" s="10" t="e">
        <f>VLOOKUP(N3278,'BANG THAM CHIEU'!C:E,2,0)</f>
        <v>#N/A</v>
      </c>
      <c r="L3278" s="594">
        <f t="shared" si="53"/>
        <v>0</v>
      </c>
      <c r="N3278" s="11"/>
      <c r="Q3278" s="122"/>
      <c r="R3278" s="123"/>
      <c r="T3278" s="396"/>
      <c r="V3278"/>
    </row>
    <row r="3279" spans="1:22" hidden="1" x14ac:dyDescent="0.25">
      <c r="A3279" s="31">
        <v>3848</v>
      </c>
      <c r="B3279" s="33" t="s">
        <v>300</v>
      </c>
      <c r="D3279" s="34" t="s">
        <v>301</v>
      </c>
      <c r="E3279" s="35" t="s">
        <v>10</v>
      </c>
      <c r="G3279" s="372" t="e">
        <f>VLOOKUP(N3279,'BANG THAM CHIEU'!C:E,3,0)</f>
        <v>#N/A</v>
      </c>
      <c r="J3279" s="10" t="e">
        <f>VLOOKUP(N3279,'BANG THAM CHIEU'!C:E,2,0)</f>
        <v>#N/A</v>
      </c>
      <c r="L3279" s="594">
        <f t="shared" si="53"/>
        <v>0</v>
      </c>
      <c r="N3279" s="31"/>
      <c r="Q3279" s="122"/>
      <c r="R3279" s="123"/>
      <c r="T3279" s="396"/>
      <c r="V3279"/>
    </row>
    <row r="3280" spans="1:22" hidden="1" x14ac:dyDescent="0.25">
      <c r="A3280" s="31">
        <v>3848</v>
      </c>
      <c r="B3280" s="33" t="s">
        <v>300</v>
      </c>
      <c r="D3280" s="34" t="s">
        <v>301</v>
      </c>
      <c r="E3280" s="35" t="s">
        <v>10</v>
      </c>
      <c r="G3280" s="372" t="e">
        <f>VLOOKUP(N3280,'BANG THAM CHIEU'!C:E,3,0)</f>
        <v>#N/A</v>
      </c>
      <c r="J3280" s="10" t="e">
        <f>VLOOKUP(N3280,'BANG THAM CHIEU'!C:E,2,0)</f>
        <v>#N/A</v>
      </c>
      <c r="L3280" s="594">
        <f t="shared" si="53"/>
        <v>0</v>
      </c>
      <c r="N3280" s="11"/>
      <c r="Q3280" s="122"/>
      <c r="R3280" s="123"/>
      <c r="T3280" s="396"/>
      <c r="V3280"/>
    </row>
    <row r="3281" spans="1:22" hidden="1" x14ac:dyDescent="0.25">
      <c r="A3281" s="31">
        <v>3848</v>
      </c>
      <c r="B3281" s="33" t="s">
        <v>300</v>
      </c>
      <c r="D3281" s="34" t="s">
        <v>301</v>
      </c>
      <c r="E3281" s="35" t="s">
        <v>10</v>
      </c>
      <c r="G3281" s="372" t="e">
        <f>VLOOKUP(N3281,'BANG THAM CHIEU'!C:E,3,0)</f>
        <v>#N/A</v>
      </c>
      <c r="J3281" s="10" t="e">
        <f>VLOOKUP(N3281,'BANG THAM CHIEU'!C:E,2,0)</f>
        <v>#N/A</v>
      </c>
      <c r="L3281" s="594">
        <f t="shared" si="53"/>
        <v>0</v>
      </c>
      <c r="N3281" s="31"/>
      <c r="Q3281" s="122"/>
      <c r="R3281" s="123"/>
      <c r="T3281" s="396"/>
      <c r="V3281"/>
    </row>
    <row r="3282" spans="1:22" hidden="1" x14ac:dyDescent="0.25">
      <c r="A3282" s="31">
        <v>3848</v>
      </c>
      <c r="B3282" s="33" t="s">
        <v>300</v>
      </c>
      <c r="D3282" s="34" t="s">
        <v>301</v>
      </c>
      <c r="E3282" s="35" t="s">
        <v>10</v>
      </c>
      <c r="G3282" s="372" t="e">
        <f>VLOOKUP(N3282,'BANG THAM CHIEU'!C:E,3,0)</f>
        <v>#N/A</v>
      </c>
      <c r="J3282" s="10" t="e">
        <f>VLOOKUP(N3282,'BANG THAM CHIEU'!C:E,2,0)</f>
        <v>#N/A</v>
      </c>
      <c r="L3282" s="594">
        <f t="shared" si="53"/>
        <v>0</v>
      </c>
      <c r="N3282" s="11"/>
      <c r="Q3282" s="122"/>
      <c r="R3282" s="123"/>
      <c r="T3282" s="396"/>
      <c r="V3282"/>
    </row>
    <row r="3283" spans="1:22" hidden="1" x14ac:dyDescent="0.25">
      <c r="A3283" s="31">
        <v>3848</v>
      </c>
      <c r="B3283" s="33" t="s">
        <v>300</v>
      </c>
      <c r="D3283" s="34" t="s">
        <v>301</v>
      </c>
      <c r="E3283" s="35" t="s">
        <v>10</v>
      </c>
      <c r="G3283" s="372" t="e">
        <f>VLOOKUP(N3283,'BANG THAM CHIEU'!C:E,3,0)</f>
        <v>#N/A</v>
      </c>
      <c r="J3283" s="10" t="e">
        <f>VLOOKUP(N3283,'BANG THAM CHIEU'!C:E,2,0)</f>
        <v>#N/A</v>
      </c>
      <c r="L3283" s="594">
        <f t="shared" si="53"/>
        <v>0</v>
      </c>
      <c r="N3283" s="11"/>
      <c r="Q3283" s="122"/>
      <c r="R3283" s="123"/>
      <c r="T3283" s="396"/>
      <c r="V3283"/>
    </row>
    <row r="3284" spans="1:22" hidden="1" x14ac:dyDescent="0.25">
      <c r="A3284" s="31">
        <v>3848</v>
      </c>
      <c r="B3284" s="33" t="s">
        <v>300</v>
      </c>
      <c r="D3284" s="34" t="s">
        <v>301</v>
      </c>
      <c r="E3284" s="35" t="s">
        <v>10</v>
      </c>
      <c r="G3284" s="372" t="e">
        <f>VLOOKUP(N3284,'BANG THAM CHIEU'!C:E,3,0)</f>
        <v>#N/A</v>
      </c>
      <c r="J3284" s="10" t="e">
        <f>VLOOKUP(N3284,'BANG THAM CHIEU'!C:E,2,0)</f>
        <v>#N/A</v>
      </c>
      <c r="L3284" s="594">
        <f t="shared" si="53"/>
        <v>0</v>
      </c>
      <c r="N3284" s="31"/>
      <c r="Q3284" s="122"/>
      <c r="R3284" s="123"/>
      <c r="T3284" s="396"/>
      <c r="V3284"/>
    </row>
    <row r="3285" spans="1:22" hidden="1" x14ac:dyDescent="0.25">
      <c r="A3285" s="31">
        <v>3848</v>
      </c>
      <c r="B3285" s="33" t="s">
        <v>300</v>
      </c>
      <c r="D3285" s="34" t="s">
        <v>301</v>
      </c>
      <c r="E3285" s="35" t="s">
        <v>10</v>
      </c>
      <c r="G3285" s="372" t="e">
        <f>VLOOKUP(N3285,'BANG THAM CHIEU'!C:E,3,0)</f>
        <v>#N/A</v>
      </c>
      <c r="J3285" s="10" t="e">
        <f>VLOOKUP(N3285,'BANG THAM CHIEU'!C:E,2,0)</f>
        <v>#N/A</v>
      </c>
      <c r="L3285" s="594">
        <f t="shared" si="53"/>
        <v>0</v>
      </c>
      <c r="N3285" s="11"/>
      <c r="Q3285" s="122"/>
      <c r="R3285" s="123"/>
      <c r="T3285" s="396"/>
      <c r="V3285"/>
    </row>
    <row r="3286" spans="1:22" hidden="1" x14ac:dyDescent="0.25">
      <c r="A3286" s="31">
        <v>3848</v>
      </c>
      <c r="B3286" s="33" t="s">
        <v>300</v>
      </c>
      <c r="D3286" s="34" t="s">
        <v>301</v>
      </c>
      <c r="E3286" s="35" t="s">
        <v>10</v>
      </c>
      <c r="G3286" s="372" t="e">
        <f>VLOOKUP(N3286,'BANG THAM CHIEU'!C:E,3,0)</f>
        <v>#N/A</v>
      </c>
      <c r="J3286" s="10" t="e">
        <f>VLOOKUP(N3286,'BANG THAM CHIEU'!C:E,2,0)</f>
        <v>#N/A</v>
      </c>
      <c r="L3286" s="594">
        <f t="shared" si="53"/>
        <v>0</v>
      </c>
      <c r="N3286" s="11"/>
      <c r="Q3286" s="122"/>
      <c r="R3286" s="123"/>
      <c r="T3286" s="396"/>
      <c r="V3286"/>
    </row>
    <row r="3287" spans="1:22" hidden="1" x14ac:dyDescent="0.25">
      <c r="A3287" s="31">
        <v>3848</v>
      </c>
      <c r="B3287" s="33" t="s">
        <v>300</v>
      </c>
      <c r="D3287" s="34" t="s">
        <v>301</v>
      </c>
      <c r="E3287" s="35" t="s">
        <v>10</v>
      </c>
      <c r="G3287" s="372" t="e">
        <f>VLOOKUP(N3287,'BANG THAM CHIEU'!C:E,3,0)</f>
        <v>#N/A</v>
      </c>
      <c r="J3287" s="10" t="e">
        <f>VLOOKUP(N3287,'BANG THAM CHIEU'!C:E,2,0)</f>
        <v>#N/A</v>
      </c>
      <c r="L3287" s="594">
        <f t="shared" si="53"/>
        <v>0</v>
      </c>
      <c r="N3287" s="11"/>
      <c r="Q3287" s="122"/>
      <c r="R3287" s="123"/>
      <c r="T3287" s="396"/>
      <c r="V3287"/>
    </row>
    <row r="3288" spans="1:22" hidden="1" x14ac:dyDescent="0.25">
      <c r="A3288" s="31">
        <v>3848</v>
      </c>
      <c r="B3288" s="33" t="s">
        <v>300</v>
      </c>
      <c r="D3288" s="34" t="s">
        <v>301</v>
      </c>
      <c r="E3288" s="35" t="s">
        <v>10</v>
      </c>
      <c r="G3288" s="372" t="e">
        <f>VLOOKUP(N3288,'BANG THAM CHIEU'!C:E,3,0)</f>
        <v>#N/A</v>
      </c>
      <c r="J3288" s="10" t="e">
        <f>VLOOKUP(N3288,'BANG THAM CHIEU'!C:E,2,0)</f>
        <v>#N/A</v>
      </c>
      <c r="L3288" s="594">
        <f t="shared" si="53"/>
        <v>0</v>
      </c>
      <c r="N3288" s="11"/>
      <c r="Q3288" s="122"/>
      <c r="R3288" s="123"/>
      <c r="T3288" s="396"/>
      <c r="V3288"/>
    </row>
    <row r="3289" spans="1:22" hidden="1" x14ac:dyDescent="0.25">
      <c r="A3289" s="31">
        <v>3848</v>
      </c>
      <c r="B3289" s="33" t="s">
        <v>300</v>
      </c>
      <c r="D3289" s="34" t="s">
        <v>301</v>
      </c>
      <c r="E3289" s="35" t="s">
        <v>10</v>
      </c>
      <c r="G3289" s="372" t="e">
        <f>VLOOKUP(N3289,'BANG THAM CHIEU'!C:E,3,0)</f>
        <v>#N/A</v>
      </c>
      <c r="J3289" s="10" t="e">
        <f>VLOOKUP(N3289,'BANG THAM CHIEU'!C:E,2,0)</f>
        <v>#N/A</v>
      </c>
      <c r="L3289" s="594">
        <f t="shared" si="53"/>
        <v>0</v>
      </c>
      <c r="N3289" s="11"/>
      <c r="Q3289" s="122"/>
      <c r="R3289" s="123"/>
      <c r="T3289" s="396"/>
      <c r="V3289"/>
    </row>
    <row r="3290" spans="1:22" hidden="1" x14ac:dyDescent="0.25">
      <c r="A3290" s="31">
        <v>3848</v>
      </c>
      <c r="B3290" s="33" t="s">
        <v>300</v>
      </c>
      <c r="D3290" s="34" t="s">
        <v>301</v>
      </c>
      <c r="E3290" s="35" t="s">
        <v>10</v>
      </c>
      <c r="G3290" s="372" t="e">
        <f>VLOOKUP(N3290,'BANG THAM CHIEU'!C:E,3,0)</f>
        <v>#N/A</v>
      </c>
      <c r="J3290" s="10" t="e">
        <f>VLOOKUP(N3290,'BANG THAM CHIEU'!C:E,2,0)</f>
        <v>#N/A</v>
      </c>
      <c r="L3290" s="594">
        <f t="shared" si="53"/>
        <v>0</v>
      </c>
      <c r="N3290" s="31"/>
      <c r="Q3290" s="122"/>
      <c r="R3290" s="123"/>
      <c r="T3290" s="396"/>
      <c r="V3290"/>
    </row>
    <row r="3291" spans="1:22" hidden="1" x14ac:dyDescent="0.25">
      <c r="A3291" s="31">
        <v>3848</v>
      </c>
      <c r="B3291" s="33" t="s">
        <v>300</v>
      </c>
      <c r="D3291" s="34" t="s">
        <v>301</v>
      </c>
      <c r="E3291" s="35" t="s">
        <v>10</v>
      </c>
      <c r="G3291" s="372" t="e">
        <f>VLOOKUP(N3291,'BANG THAM CHIEU'!C:E,3,0)</f>
        <v>#N/A</v>
      </c>
      <c r="J3291" s="10" t="e">
        <f>VLOOKUP(N3291,'BANG THAM CHIEU'!C:E,2,0)</f>
        <v>#N/A</v>
      </c>
      <c r="L3291" s="594">
        <f t="shared" si="53"/>
        <v>0</v>
      </c>
      <c r="N3291" s="31"/>
      <c r="Q3291" s="122"/>
      <c r="R3291" s="123"/>
      <c r="T3291" s="396"/>
      <c r="V3291"/>
    </row>
    <row r="3292" spans="1:22" hidden="1" x14ac:dyDescent="0.25">
      <c r="A3292" s="31">
        <v>3848</v>
      </c>
      <c r="B3292" s="33" t="s">
        <v>300</v>
      </c>
      <c r="D3292" s="34" t="s">
        <v>301</v>
      </c>
      <c r="E3292" s="35" t="s">
        <v>10</v>
      </c>
      <c r="G3292" s="372" t="e">
        <f>VLOOKUP(N3292,'BANG THAM CHIEU'!C:E,3,0)</f>
        <v>#N/A</v>
      </c>
      <c r="J3292" s="10" t="e">
        <f>VLOOKUP(N3292,'BANG THAM CHIEU'!C:E,2,0)</f>
        <v>#N/A</v>
      </c>
      <c r="L3292" s="594">
        <f t="shared" si="53"/>
        <v>0</v>
      </c>
      <c r="N3292" s="11"/>
      <c r="Q3292" s="122"/>
      <c r="R3292" s="123"/>
      <c r="T3292" s="396"/>
      <c r="V3292"/>
    </row>
    <row r="3293" spans="1:22" hidden="1" x14ac:dyDescent="0.25">
      <c r="A3293" s="31">
        <v>3848</v>
      </c>
      <c r="B3293" s="33" t="s">
        <v>300</v>
      </c>
      <c r="D3293" s="34" t="s">
        <v>301</v>
      </c>
      <c r="E3293" s="35" t="s">
        <v>10</v>
      </c>
      <c r="G3293" s="372" t="e">
        <f>VLOOKUP(N3293,'BANG THAM CHIEU'!C:E,3,0)</f>
        <v>#N/A</v>
      </c>
      <c r="J3293" s="10" t="e">
        <f>VLOOKUP(N3293,'BANG THAM CHIEU'!C:E,2,0)</f>
        <v>#N/A</v>
      </c>
      <c r="L3293" s="594">
        <f t="shared" si="53"/>
        <v>0</v>
      </c>
      <c r="N3293" s="11"/>
      <c r="Q3293" s="122"/>
      <c r="R3293" s="123"/>
      <c r="T3293" s="396"/>
      <c r="V3293"/>
    </row>
    <row r="3294" spans="1:22" hidden="1" x14ac:dyDescent="0.25">
      <c r="A3294" s="31">
        <v>3848</v>
      </c>
      <c r="B3294" s="33" t="s">
        <v>300</v>
      </c>
      <c r="D3294" s="34" t="s">
        <v>301</v>
      </c>
      <c r="E3294" s="35" t="s">
        <v>10</v>
      </c>
      <c r="G3294" s="372" t="e">
        <f>VLOOKUP(N3294,'BANG THAM CHIEU'!C:E,3,0)</f>
        <v>#N/A</v>
      </c>
      <c r="J3294" s="10" t="e">
        <f>VLOOKUP(N3294,'BANG THAM CHIEU'!C:E,2,0)</f>
        <v>#N/A</v>
      </c>
      <c r="L3294" s="594">
        <f t="shared" si="53"/>
        <v>0</v>
      </c>
      <c r="N3294" s="11"/>
      <c r="Q3294" s="122"/>
      <c r="R3294" s="123"/>
      <c r="T3294" s="396"/>
      <c r="V3294"/>
    </row>
    <row r="3295" spans="1:22" hidden="1" x14ac:dyDescent="0.25">
      <c r="A3295" s="31">
        <v>3848</v>
      </c>
      <c r="B3295" s="33" t="s">
        <v>300</v>
      </c>
      <c r="D3295" s="34" t="s">
        <v>301</v>
      </c>
      <c r="E3295" s="35" t="s">
        <v>10</v>
      </c>
      <c r="G3295" s="372" t="e">
        <f>VLOOKUP(N3295,'BANG THAM CHIEU'!C:E,3,0)</f>
        <v>#N/A</v>
      </c>
      <c r="J3295" s="10" t="e">
        <f>VLOOKUP(N3295,'BANG THAM CHIEU'!C:E,2,0)</f>
        <v>#N/A</v>
      </c>
      <c r="L3295" s="594">
        <f t="shared" si="53"/>
        <v>0</v>
      </c>
      <c r="N3295" s="11"/>
      <c r="Q3295" s="122"/>
      <c r="R3295" s="123"/>
      <c r="T3295" s="396"/>
      <c r="V3295"/>
    </row>
    <row r="3296" spans="1:22" hidden="1" x14ac:dyDescent="0.25">
      <c r="A3296" s="31">
        <v>3848</v>
      </c>
      <c r="B3296" s="33" t="s">
        <v>300</v>
      </c>
      <c r="D3296" s="34" t="s">
        <v>301</v>
      </c>
      <c r="E3296" s="35" t="s">
        <v>10</v>
      </c>
      <c r="G3296" s="372" t="e">
        <f>VLOOKUP(N3296,'BANG THAM CHIEU'!C:E,3,0)</f>
        <v>#N/A</v>
      </c>
      <c r="J3296" s="10" t="e">
        <f>VLOOKUP(N3296,'BANG THAM CHIEU'!C:E,2,0)</f>
        <v>#N/A</v>
      </c>
      <c r="L3296" s="594">
        <f t="shared" si="53"/>
        <v>0</v>
      </c>
      <c r="N3296" s="11"/>
      <c r="Q3296" s="122"/>
      <c r="R3296" s="123"/>
      <c r="T3296" s="396"/>
      <c r="V3296"/>
    </row>
    <row r="3297" spans="1:22" hidden="1" x14ac:dyDescent="0.25">
      <c r="A3297" s="31">
        <v>3848</v>
      </c>
      <c r="B3297" s="33" t="s">
        <v>300</v>
      </c>
      <c r="D3297" s="34" t="s">
        <v>301</v>
      </c>
      <c r="E3297" s="35" t="s">
        <v>10</v>
      </c>
      <c r="G3297" s="372" t="e">
        <f>VLOOKUP(N3297,'BANG THAM CHIEU'!C:E,3,0)</f>
        <v>#N/A</v>
      </c>
      <c r="J3297" s="10" t="e">
        <f>VLOOKUP(N3297,'BANG THAM CHIEU'!C:E,2,0)</f>
        <v>#N/A</v>
      </c>
      <c r="L3297" s="594">
        <f t="shared" si="53"/>
        <v>0</v>
      </c>
      <c r="N3297" s="11"/>
      <c r="Q3297" s="122"/>
      <c r="R3297" s="123"/>
      <c r="T3297" s="396"/>
      <c r="V3297"/>
    </row>
    <row r="3298" spans="1:22" hidden="1" x14ac:dyDescent="0.25">
      <c r="A3298" s="31">
        <v>3848</v>
      </c>
      <c r="B3298" s="33" t="s">
        <v>300</v>
      </c>
      <c r="D3298" s="34" t="s">
        <v>301</v>
      </c>
      <c r="E3298" s="35" t="s">
        <v>10</v>
      </c>
      <c r="G3298" s="372" t="e">
        <f>VLOOKUP(N3298,'BANG THAM CHIEU'!C:E,3,0)</f>
        <v>#N/A</v>
      </c>
      <c r="J3298" s="10" t="e">
        <f>VLOOKUP(N3298,'BANG THAM CHIEU'!C:E,2,0)</f>
        <v>#N/A</v>
      </c>
      <c r="L3298" s="594">
        <f t="shared" si="53"/>
        <v>0</v>
      </c>
      <c r="N3298" s="11"/>
      <c r="Q3298" s="122"/>
      <c r="R3298" s="123"/>
      <c r="T3298" s="396"/>
      <c r="V3298"/>
    </row>
    <row r="3299" spans="1:22" hidden="1" x14ac:dyDescent="0.25">
      <c r="A3299" s="31">
        <v>3848</v>
      </c>
      <c r="B3299" s="33" t="s">
        <v>300</v>
      </c>
      <c r="D3299" s="34" t="s">
        <v>301</v>
      </c>
      <c r="E3299" s="35" t="s">
        <v>10</v>
      </c>
      <c r="G3299" s="372" t="e">
        <f>VLOOKUP(N3299,'BANG THAM CHIEU'!C:E,3,0)</f>
        <v>#N/A</v>
      </c>
      <c r="J3299" s="10" t="e">
        <f>VLOOKUP(N3299,'BANG THAM CHIEU'!C:E,2,0)</f>
        <v>#N/A</v>
      </c>
      <c r="L3299" s="594">
        <f t="shared" si="53"/>
        <v>0</v>
      </c>
      <c r="N3299" s="11"/>
      <c r="Q3299" s="122"/>
      <c r="R3299" s="123"/>
      <c r="T3299" s="396"/>
      <c r="V3299"/>
    </row>
    <row r="3300" spans="1:22" hidden="1" x14ac:dyDescent="0.25">
      <c r="A3300" s="31">
        <v>3848</v>
      </c>
      <c r="B3300" s="33" t="s">
        <v>300</v>
      </c>
      <c r="D3300" s="34" t="s">
        <v>301</v>
      </c>
      <c r="E3300" s="35" t="s">
        <v>10</v>
      </c>
      <c r="G3300" s="372" t="e">
        <f>VLOOKUP(N3300,'BANG THAM CHIEU'!C:E,3,0)</f>
        <v>#N/A</v>
      </c>
      <c r="J3300" s="10" t="e">
        <f>VLOOKUP(N3300,'BANG THAM CHIEU'!C:E,2,0)</f>
        <v>#N/A</v>
      </c>
      <c r="L3300" s="594">
        <f t="shared" si="53"/>
        <v>0</v>
      </c>
      <c r="N3300" s="11"/>
      <c r="Q3300" s="122"/>
      <c r="R3300" s="123"/>
      <c r="T3300" s="396"/>
      <c r="V3300"/>
    </row>
    <row r="3301" spans="1:22" hidden="1" x14ac:dyDescent="0.25">
      <c r="A3301" s="31">
        <v>3848</v>
      </c>
      <c r="B3301" s="33" t="s">
        <v>300</v>
      </c>
      <c r="D3301" s="34" t="s">
        <v>301</v>
      </c>
      <c r="E3301" s="35" t="s">
        <v>10</v>
      </c>
      <c r="G3301" s="372" t="e">
        <f>VLOOKUP(N3301,'BANG THAM CHIEU'!C:E,3,0)</f>
        <v>#N/A</v>
      </c>
      <c r="J3301" s="10" t="e">
        <f>VLOOKUP(N3301,'BANG THAM CHIEU'!C:E,2,0)</f>
        <v>#N/A</v>
      </c>
      <c r="L3301" s="594">
        <f t="shared" si="53"/>
        <v>0</v>
      </c>
      <c r="N3301" s="11"/>
      <c r="Q3301" s="122"/>
      <c r="R3301" s="123"/>
      <c r="T3301" s="396"/>
      <c r="V3301"/>
    </row>
    <row r="3302" spans="1:22" hidden="1" x14ac:dyDescent="0.25">
      <c r="A3302" s="31">
        <v>3848</v>
      </c>
      <c r="B3302" s="33" t="s">
        <v>300</v>
      </c>
      <c r="D3302" s="34" t="s">
        <v>301</v>
      </c>
      <c r="E3302" s="35" t="s">
        <v>10</v>
      </c>
      <c r="G3302" s="372" t="e">
        <f>VLOOKUP(N3302,'BANG THAM CHIEU'!C:E,3,0)</f>
        <v>#N/A</v>
      </c>
      <c r="J3302" s="10" t="e">
        <f>VLOOKUP(N3302,'BANG THAM CHIEU'!C:E,2,0)</f>
        <v>#N/A</v>
      </c>
      <c r="L3302" s="594">
        <f t="shared" si="53"/>
        <v>0</v>
      </c>
      <c r="N3302" s="31"/>
      <c r="Q3302" s="122"/>
      <c r="R3302" s="123"/>
      <c r="T3302" s="396"/>
      <c r="V3302"/>
    </row>
    <row r="3303" spans="1:22" hidden="1" x14ac:dyDescent="0.25">
      <c r="A3303" s="31">
        <v>3848</v>
      </c>
      <c r="B3303" s="33" t="s">
        <v>300</v>
      </c>
      <c r="D3303" s="34" t="s">
        <v>301</v>
      </c>
      <c r="E3303" s="35" t="s">
        <v>10</v>
      </c>
      <c r="G3303" s="372" t="e">
        <f>VLOOKUP(N3303,'BANG THAM CHIEU'!C:E,3,0)</f>
        <v>#N/A</v>
      </c>
      <c r="J3303" s="10" t="e">
        <f>VLOOKUP(N3303,'BANG THAM CHIEU'!C:E,2,0)</f>
        <v>#N/A</v>
      </c>
      <c r="L3303" s="594">
        <f t="shared" si="53"/>
        <v>0</v>
      </c>
      <c r="N3303" s="11"/>
      <c r="Q3303" s="122"/>
      <c r="R3303" s="123"/>
      <c r="T3303" s="396"/>
      <c r="V3303"/>
    </row>
    <row r="3304" spans="1:22" hidden="1" x14ac:dyDescent="0.25">
      <c r="A3304" s="31">
        <v>3848</v>
      </c>
      <c r="B3304" s="33" t="s">
        <v>300</v>
      </c>
      <c r="D3304" s="34" t="s">
        <v>301</v>
      </c>
      <c r="E3304" s="35" t="s">
        <v>10</v>
      </c>
      <c r="G3304" s="372" t="e">
        <f>VLOOKUP(N3304,'BANG THAM CHIEU'!C:E,3,0)</f>
        <v>#N/A</v>
      </c>
      <c r="J3304" s="10" t="e">
        <f>VLOOKUP(N3304,'BANG THAM CHIEU'!C:E,2,0)</f>
        <v>#N/A</v>
      </c>
      <c r="L3304" s="594">
        <f t="shared" si="53"/>
        <v>0</v>
      </c>
      <c r="N3304" s="11"/>
      <c r="Q3304" s="122"/>
      <c r="R3304" s="123"/>
      <c r="T3304" s="396"/>
      <c r="V3304"/>
    </row>
    <row r="3305" spans="1:22" hidden="1" x14ac:dyDescent="0.25">
      <c r="A3305" s="31">
        <v>3848</v>
      </c>
      <c r="B3305" s="33" t="s">
        <v>300</v>
      </c>
      <c r="D3305" s="34" t="s">
        <v>301</v>
      </c>
      <c r="E3305" s="35" t="s">
        <v>10</v>
      </c>
      <c r="G3305" s="372" t="e">
        <f>VLOOKUP(N3305,'BANG THAM CHIEU'!C:E,3,0)</f>
        <v>#N/A</v>
      </c>
      <c r="J3305" s="10" t="e">
        <f>VLOOKUP(N3305,'BANG THAM CHIEU'!C:E,2,0)</f>
        <v>#N/A</v>
      </c>
      <c r="L3305" s="594">
        <f t="shared" si="53"/>
        <v>0</v>
      </c>
      <c r="N3305" s="11"/>
      <c r="Q3305" s="122"/>
      <c r="R3305" s="123"/>
      <c r="T3305" s="396"/>
      <c r="V3305"/>
    </row>
    <row r="3306" spans="1:22" hidden="1" x14ac:dyDescent="0.25">
      <c r="A3306" s="31">
        <v>3848</v>
      </c>
      <c r="B3306" s="33" t="s">
        <v>300</v>
      </c>
      <c r="D3306" s="34" t="s">
        <v>301</v>
      </c>
      <c r="E3306" s="35" t="s">
        <v>10</v>
      </c>
      <c r="G3306" s="372" t="e">
        <f>VLOOKUP(N3306,'BANG THAM CHIEU'!C:E,3,0)</f>
        <v>#N/A</v>
      </c>
      <c r="J3306" s="10" t="e">
        <f>VLOOKUP(N3306,'BANG THAM CHIEU'!C:E,2,0)</f>
        <v>#N/A</v>
      </c>
      <c r="L3306" s="594">
        <f t="shared" si="53"/>
        <v>0</v>
      </c>
      <c r="N3306" s="11"/>
      <c r="Q3306" s="122"/>
      <c r="R3306" s="123"/>
      <c r="T3306" s="396"/>
      <c r="V3306"/>
    </row>
    <row r="3307" spans="1:22" hidden="1" x14ac:dyDescent="0.25">
      <c r="A3307" s="31">
        <v>3848</v>
      </c>
      <c r="B3307" s="33" t="s">
        <v>300</v>
      </c>
      <c r="D3307" s="34" t="s">
        <v>301</v>
      </c>
      <c r="E3307" s="35" t="s">
        <v>10</v>
      </c>
      <c r="G3307" s="372" t="e">
        <f>VLOOKUP(N3307,'BANG THAM CHIEU'!C:E,3,0)</f>
        <v>#N/A</v>
      </c>
      <c r="J3307" s="10" t="e">
        <f>VLOOKUP(N3307,'BANG THAM CHIEU'!C:E,2,0)</f>
        <v>#N/A</v>
      </c>
      <c r="L3307" s="594">
        <f t="shared" si="53"/>
        <v>0</v>
      </c>
      <c r="N3307" s="11"/>
      <c r="Q3307" s="122"/>
      <c r="R3307" s="123"/>
      <c r="T3307" s="396"/>
      <c r="V3307"/>
    </row>
    <row r="3308" spans="1:22" hidden="1" x14ac:dyDescent="0.25">
      <c r="A3308" s="31">
        <v>3848</v>
      </c>
      <c r="B3308" s="33" t="s">
        <v>300</v>
      </c>
      <c r="D3308" s="34" t="s">
        <v>301</v>
      </c>
      <c r="E3308" s="35" t="s">
        <v>10</v>
      </c>
      <c r="G3308" s="372" t="e">
        <f>VLOOKUP(N3308,'BANG THAM CHIEU'!C:E,3,0)</f>
        <v>#N/A</v>
      </c>
      <c r="J3308" s="10" t="e">
        <f>VLOOKUP(N3308,'BANG THAM CHIEU'!C:E,2,0)</f>
        <v>#N/A</v>
      </c>
      <c r="L3308" s="594">
        <f t="shared" ref="L3308:L3371" si="54">K3308/23206</f>
        <v>0</v>
      </c>
      <c r="N3308" s="31"/>
      <c r="Q3308" s="122"/>
      <c r="R3308" s="123"/>
      <c r="T3308" s="396"/>
      <c r="V3308"/>
    </row>
    <row r="3309" spans="1:22" hidden="1" x14ac:dyDescent="0.25">
      <c r="A3309" s="31">
        <v>3848</v>
      </c>
      <c r="B3309" s="33" t="s">
        <v>300</v>
      </c>
      <c r="D3309" s="34" t="s">
        <v>301</v>
      </c>
      <c r="E3309" s="35" t="s">
        <v>10</v>
      </c>
      <c r="G3309" s="372" t="e">
        <f>VLOOKUP(N3309,'BANG THAM CHIEU'!C:E,3,0)</f>
        <v>#N/A</v>
      </c>
      <c r="J3309" s="10" t="e">
        <f>VLOOKUP(N3309,'BANG THAM CHIEU'!C:E,2,0)</f>
        <v>#N/A</v>
      </c>
      <c r="L3309" s="594">
        <f t="shared" si="54"/>
        <v>0</v>
      </c>
      <c r="N3309" s="11"/>
      <c r="Q3309" s="122"/>
      <c r="R3309" s="123"/>
      <c r="T3309" s="396"/>
      <c r="V3309"/>
    </row>
    <row r="3310" spans="1:22" hidden="1" x14ac:dyDescent="0.25">
      <c r="A3310" s="31">
        <v>3848</v>
      </c>
      <c r="B3310" s="33" t="s">
        <v>300</v>
      </c>
      <c r="D3310" s="34" t="s">
        <v>301</v>
      </c>
      <c r="E3310" s="35" t="s">
        <v>10</v>
      </c>
      <c r="G3310" s="372" t="e">
        <f>VLOOKUP(N3310,'BANG THAM CHIEU'!C:E,3,0)</f>
        <v>#N/A</v>
      </c>
      <c r="J3310" s="10" t="e">
        <f>VLOOKUP(N3310,'BANG THAM CHIEU'!C:E,2,0)</f>
        <v>#N/A</v>
      </c>
      <c r="L3310" s="594">
        <f t="shared" si="54"/>
        <v>0</v>
      </c>
      <c r="N3310" s="11"/>
      <c r="Q3310" s="122"/>
      <c r="R3310" s="123"/>
      <c r="T3310" s="396"/>
      <c r="V3310"/>
    </row>
    <row r="3311" spans="1:22" hidden="1" x14ac:dyDescent="0.25">
      <c r="A3311" s="31">
        <v>3848</v>
      </c>
      <c r="B3311" s="33" t="s">
        <v>300</v>
      </c>
      <c r="D3311" s="34" t="s">
        <v>301</v>
      </c>
      <c r="E3311" s="35" t="s">
        <v>10</v>
      </c>
      <c r="G3311" s="372" t="e">
        <f>VLOOKUP(N3311,'BANG THAM CHIEU'!C:E,3,0)</f>
        <v>#N/A</v>
      </c>
      <c r="J3311" s="10" t="e">
        <f>VLOOKUP(N3311,'BANG THAM CHIEU'!C:E,2,0)</f>
        <v>#N/A</v>
      </c>
      <c r="L3311" s="594">
        <f t="shared" si="54"/>
        <v>0</v>
      </c>
      <c r="N3311" s="11"/>
      <c r="Q3311" s="122"/>
      <c r="R3311" s="123"/>
      <c r="T3311" s="396"/>
      <c r="V3311"/>
    </row>
    <row r="3312" spans="1:22" hidden="1" x14ac:dyDescent="0.25">
      <c r="A3312" s="31">
        <v>3848</v>
      </c>
      <c r="B3312" s="33" t="s">
        <v>300</v>
      </c>
      <c r="D3312" s="34" t="s">
        <v>301</v>
      </c>
      <c r="E3312" s="35" t="s">
        <v>10</v>
      </c>
      <c r="G3312" s="372" t="e">
        <f>VLOOKUP(N3312,'BANG THAM CHIEU'!C:E,3,0)</f>
        <v>#N/A</v>
      </c>
      <c r="J3312" s="10" t="e">
        <f>VLOOKUP(N3312,'BANG THAM CHIEU'!C:E,2,0)</f>
        <v>#N/A</v>
      </c>
      <c r="L3312" s="594">
        <f t="shared" si="54"/>
        <v>0</v>
      </c>
      <c r="N3312" s="53"/>
      <c r="Q3312" s="122"/>
      <c r="R3312" s="123"/>
      <c r="T3312" s="396"/>
      <c r="V3312"/>
    </row>
    <row r="3313" spans="1:22" hidden="1" x14ac:dyDescent="0.25">
      <c r="A3313" s="31">
        <v>3848</v>
      </c>
      <c r="B3313" s="33" t="s">
        <v>300</v>
      </c>
      <c r="D3313" s="34" t="s">
        <v>301</v>
      </c>
      <c r="E3313" s="35" t="s">
        <v>10</v>
      </c>
      <c r="G3313" s="372" t="e">
        <f>VLOOKUP(N3313,'BANG THAM CHIEU'!C:E,3,0)</f>
        <v>#N/A</v>
      </c>
      <c r="J3313" s="10" t="e">
        <f>VLOOKUP(N3313,'BANG THAM CHIEU'!C:E,2,0)</f>
        <v>#N/A</v>
      </c>
      <c r="L3313" s="594">
        <f t="shared" si="54"/>
        <v>0</v>
      </c>
      <c r="N3313" s="11"/>
      <c r="Q3313" s="122"/>
      <c r="R3313" s="123"/>
      <c r="T3313" s="396"/>
      <c r="V3313"/>
    </row>
    <row r="3314" spans="1:22" hidden="1" x14ac:dyDescent="0.25">
      <c r="A3314" s="31">
        <v>3848</v>
      </c>
      <c r="B3314" s="33" t="s">
        <v>300</v>
      </c>
      <c r="D3314" s="34" t="s">
        <v>301</v>
      </c>
      <c r="E3314" s="35" t="s">
        <v>10</v>
      </c>
      <c r="G3314" s="372" t="e">
        <f>VLOOKUP(N3314,'BANG THAM CHIEU'!C:E,3,0)</f>
        <v>#N/A</v>
      </c>
      <c r="J3314" s="10" t="e">
        <f>VLOOKUP(N3314,'BANG THAM CHIEU'!C:E,2,0)</f>
        <v>#N/A</v>
      </c>
      <c r="L3314" s="594">
        <f t="shared" si="54"/>
        <v>0</v>
      </c>
      <c r="N3314" s="31"/>
      <c r="Q3314" s="122"/>
      <c r="R3314" s="123"/>
      <c r="T3314" s="396"/>
      <c r="V3314"/>
    </row>
    <row r="3315" spans="1:22" hidden="1" x14ac:dyDescent="0.25">
      <c r="A3315" s="31">
        <v>3848</v>
      </c>
      <c r="B3315" s="33" t="s">
        <v>300</v>
      </c>
      <c r="D3315" s="34" t="s">
        <v>301</v>
      </c>
      <c r="E3315" s="35" t="s">
        <v>10</v>
      </c>
      <c r="G3315" s="372" t="e">
        <f>VLOOKUP(N3315,'BANG THAM CHIEU'!C:E,3,0)</f>
        <v>#N/A</v>
      </c>
      <c r="J3315" s="10" t="e">
        <f>VLOOKUP(N3315,'BANG THAM CHIEU'!C:E,2,0)</f>
        <v>#N/A</v>
      </c>
      <c r="L3315" s="594">
        <f t="shared" si="54"/>
        <v>0</v>
      </c>
      <c r="N3315" s="11"/>
      <c r="Q3315" s="122"/>
      <c r="R3315" s="123"/>
      <c r="T3315" s="396"/>
      <c r="V3315"/>
    </row>
    <row r="3316" spans="1:22" hidden="1" x14ac:dyDescent="0.25">
      <c r="A3316" s="31">
        <v>3848</v>
      </c>
      <c r="B3316" s="33" t="s">
        <v>300</v>
      </c>
      <c r="D3316" s="34" t="s">
        <v>301</v>
      </c>
      <c r="E3316" s="35" t="s">
        <v>10</v>
      </c>
      <c r="G3316" s="372" t="e">
        <f>VLOOKUP(N3316,'BANG THAM CHIEU'!C:E,3,0)</f>
        <v>#N/A</v>
      </c>
      <c r="J3316" s="10" t="e">
        <f>VLOOKUP(N3316,'BANG THAM CHIEU'!C:E,2,0)</f>
        <v>#N/A</v>
      </c>
      <c r="L3316" s="594">
        <f t="shared" si="54"/>
        <v>0</v>
      </c>
      <c r="N3316" s="11"/>
      <c r="Q3316" s="122"/>
      <c r="R3316" s="123"/>
      <c r="T3316" s="396"/>
      <c r="V3316"/>
    </row>
    <row r="3317" spans="1:22" hidden="1" x14ac:dyDescent="0.25">
      <c r="A3317" s="31">
        <v>3848</v>
      </c>
      <c r="B3317" s="33" t="s">
        <v>300</v>
      </c>
      <c r="D3317" s="34" t="s">
        <v>301</v>
      </c>
      <c r="E3317" s="35" t="s">
        <v>10</v>
      </c>
      <c r="G3317" s="372" t="e">
        <f>VLOOKUP(N3317,'BANG THAM CHIEU'!C:E,3,0)</f>
        <v>#N/A</v>
      </c>
      <c r="J3317" s="10" t="e">
        <f>VLOOKUP(N3317,'BANG THAM CHIEU'!C:E,2,0)</f>
        <v>#N/A</v>
      </c>
      <c r="L3317" s="594">
        <f t="shared" si="54"/>
        <v>0</v>
      </c>
      <c r="N3317" s="11"/>
      <c r="Q3317" s="122"/>
      <c r="R3317" s="123"/>
      <c r="T3317" s="396"/>
      <c r="V3317"/>
    </row>
    <row r="3318" spans="1:22" hidden="1" x14ac:dyDescent="0.25">
      <c r="A3318" s="31">
        <v>3848</v>
      </c>
      <c r="B3318" s="33" t="s">
        <v>300</v>
      </c>
      <c r="D3318" s="34" t="s">
        <v>301</v>
      </c>
      <c r="E3318" s="35" t="s">
        <v>10</v>
      </c>
      <c r="G3318" s="372" t="e">
        <f>VLOOKUP(N3318,'BANG THAM CHIEU'!C:E,3,0)</f>
        <v>#N/A</v>
      </c>
      <c r="J3318" s="10" t="e">
        <f>VLOOKUP(N3318,'BANG THAM CHIEU'!C:E,2,0)</f>
        <v>#N/A</v>
      </c>
      <c r="L3318" s="594">
        <f t="shared" si="54"/>
        <v>0</v>
      </c>
      <c r="N3318" s="11"/>
      <c r="Q3318" s="122"/>
      <c r="R3318" s="123"/>
      <c r="T3318" s="396"/>
      <c r="V3318"/>
    </row>
    <row r="3319" spans="1:22" hidden="1" x14ac:dyDescent="0.25">
      <c r="A3319" s="31">
        <v>3848</v>
      </c>
      <c r="B3319" s="33" t="s">
        <v>300</v>
      </c>
      <c r="D3319" s="34" t="s">
        <v>301</v>
      </c>
      <c r="E3319" s="35" t="s">
        <v>10</v>
      </c>
      <c r="G3319" s="372" t="e">
        <f>VLOOKUP(N3319,'BANG THAM CHIEU'!C:E,3,0)</f>
        <v>#N/A</v>
      </c>
      <c r="J3319" s="10" t="e">
        <f>VLOOKUP(N3319,'BANG THAM CHIEU'!C:E,2,0)</f>
        <v>#N/A</v>
      </c>
      <c r="L3319" s="594">
        <f t="shared" si="54"/>
        <v>0</v>
      </c>
      <c r="N3319" s="31"/>
      <c r="Q3319" s="122"/>
      <c r="R3319" s="123"/>
      <c r="T3319" s="396"/>
      <c r="V3319"/>
    </row>
    <row r="3320" spans="1:22" hidden="1" x14ac:dyDescent="0.25">
      <c r="A3320" s="31">
        <v>3848</v>
      </c>
      <c r="B3320" s="33" t="s">
        <v>300</v>
      </c>
      <c r="D3320" s="34" t="s">
        <v>301</v>
      </c>
      <c r="E3320" s="35" t="s">
        <v>10</v>
      </c>
      <c r="G3320" s="372" t="e">
        <f>VLOOKUP(N3320,'BANG THAM CHIEU'!C:E,3,0)</f>
        <v>#N/A</v>
      </c>
      <c r="J3320" s="10" t="e">
        <f>VLOOKUP(N3320,'BANG THAM CHIEU'!C:E,2,0)</f>
        <v>#N/A</v>
      </c>
      <c r="L3320" s="594">
        <f t="shared" si="54"/>
        <v>0</v>
      </c>
      <c r="N3320" s="11"/>
      <c r="Q3320" s="122"/>
      <c r="R3320" s="123"/>
      <c r="T3320" s="396"/>
      <c r="V3320"/>
    </row>
    <row r="3321" spans="1:22" hidden="1" x14ac:dyDescent="0.25">
      <c r="A3321" s="31">
        <v>3848</v>
      </c>
      <c r="B3321" s="33" t="s">
        <v>300</v>
      </c>
      <c r="D3321" s="34" t="s">
        <v>301</v>
      </c>
      <c r="E3321" s="35" t="s">
        <v>10</v>
      </c>
      <c r="G3321" s="372" t="e">
        <f>VLOOKUP(N3321,'BANG THAM CHIEU'!C:E,3,0)</f>
        <v>#N/A</v>
      </c>
      <c r="J3321" s="10" t="e">
        <f>VLOOKUP(N3321,'BANG THAM CHIEU'!C:E,2,0)</f>
        <v>#N/A</v>
      </c>
      <c r="L3321" s="594">
        <f t="shared" si="54"/>
        <v>0</v>
      </c>
      <c r="N3321" s="11"/>
      <c r="Q3321" s="122"/>
      <c r="R3321" s="123"/>
      <c r="T3321" s="396"/>
      <c r="V3321"/>
    </row>
    <row r="3322" spans="1:22" hidden="1" x14ac:dyDescent="0.25">
      <c r="A3322" s="31">
        <v>3848</v>
      </c>
      <c r="B3322" s="33" t="s">
        <v>300</v>
      </c>
      <c r="D3322" s="34" t="s">
        <v>301</v>
      </c>
      <c r="E3322" s="35" t="s">
        <v>10</v>
      </c>
      <c r="G3322" s="372" t="e">
        <f>VLOOKUP(N3322,'BANG THAM CHIEU'!C:E,3,0)</f>
        <v>#N/A</v>
      </c>
      <c r="J3322" s="10" t="e">
        <f>VLOOKUP(N3322,'BANG THAM CHIEU'!C:E,2,0)</f>
        <v>#N/A</v>
      </c>
      <c r="L3322" s="594">
        <f t="shared" si="54"/>
        <v>0</v>
      </c>
      <c r="N3322" s="31"/>
      <c r="Q3322" s="122"/>
      <c r="R3322" s="123"/>
      <c r="T3322" s="396"/>
      <c r="V3322"/>
    </row>
    <row r="3323" spans="1:22" hidden="1" x14ac:dyDescent="0.25">
      <c r="A3323" s="31">
        <v>3848</v>
      </c>
      <c r="B3323" s="33" t="s">
        <v>300</v>
      </c>
      <c r="D3323" s="34" t="s">
        <v>301</v>
      </c>
      <c r="E3323" s="35" t="s">
        <v>10</v>
      </c>
      <c r="G3323" s="372" t="e">
        <f>VLOOKUP(N3323,'BANG THAM CHIEU'!C:E,3,0)</f>
        <v>#N/A</v>
      </c>
      <c r="J3323" s="10" t="e">
        <f>VLOOKUP(N3323,'BANG THAM CHIEU'!C:E,2,0)</f>
        <v>#N/A</v>
      </c>
      <c r="L3323" s="594">
        <f t="shared" si="54"/>
        <v>0</v>
      </c>
      <c r="N3323" s="31"/>
      <c r="Q3323" s="122"/>
      <c r="R3323" s="123"/>
      <c r="T3323" s="396"/>
      <c r="V3323"/>
    </row>
    <row r="3324" spans="1:22" hidden="1" x14ac:dyDescent="0.25">
      <c r="A3324" s="31">
        <v>3848</v>
      </c>
      <c r="B3324" s="33" t="s">
        <v>300</v>
      </c>
      <c r="D3324" s="34" t="s">
        <v>301</v>
      </c>
      <c r="E3324" s="35" t="s">
        <v>10</v>
      </c>
      <c r="G3324" s="372" t="e">
        <f>VLOOKUP(N3324,'BANG THAM CHIEU'!C:E,3,0)</f>
        <v>#N/A</v>
      </c>
      <c r="J3324" s="10" t="e">
        <f>VLOOKUP(N3324,'BANG THAM CHIEU'!C:E,2,0)</f>
        <v>#N/A</v>
      </c>
      <c r="L3324" s="594">
        <f t="shared" si="54"/>
        <v>0</v>
      </c>
      <c r="N3324" s="11"/>
      <c r="Q3324" s="122"/>
      <c r="R3324" s="123"/>
      <c r="T3324" s="396"/>
      <c r="V3324"/>
    </row>
    <row r="3325" spans="1:22" hidden="1" x14ac:dyDescent="0.25">
      <c r="A3325" s="31">
        <v>3848</v>
      </c>
      <c r="B3325" s="33" t="s">
        <v>300</v>
      </c>
      <c r="D3325" s="34" t="s">
        <v>301</v>
      </c>
      <c r="E3325" s="35" t="s">
        <v>10</v>
      </c>
      <c r="G3325" s="372" t="e">
        <f>VLOOKUP(N3325,'BANG THAM CHIEU'!C:E,3,0)</f>
        <v>#N/A</v>
      </c>
      <c r="J3325" s="10" t="e">
        <f>VLOOKUP(N3325,'BANG THAM CHIEU'!C:E,2,0)</f>
        <v>#N/A</v>
      </c>
      <c r="L3325" s="594">
        <f t="shared" si="54"/>
        <v>0</v>
      </c>
      <c r="N3325" s="11"/>
      <c r="Q3325" s="122"/>
      <c r="R3325" s="123"/>
      <c r="T3325" s="396"/>
      <c r="V3325"/>
    </row>
    <row r="3326" spans="1:22" hidden="1" x14ac:dyDescent="0.25">
      <c r="A3326" s="31">
        <v>3848</v>
      </c>
      <c r="B3326" s="33" t="s">
        <v>300</v>
      </c>
      <c r="D3326" s="34" t="s">
        <v>301</v>
      </c>
      <c r="E3326" s="35" t="s">
        <v>10</v>
      </c>
      <c r="G3326" s="372" t="e">
        <f>VLOOKUP(N3326,'BANG THAM CHIEU'!C:E,3,0)</f>
        <v>#N/A</v>
      </c>
      <c r="J3326" s="10" t="e">
        <f>VLOOKUP(N3326,'BANG THAM CHIEU'!C:E,2,0)</f>
        <v>#N/A</v>
      </c>
      <c r="L3326" s="594">
        <f t="shared" si="54"/>
        <v>0</v>
      </c>
      <c r="N3326" s="31"/>
      <c r="Q3326" s="122"/>
      <c r="R3326" s="123"/>
      <c r="T3326" s="396"/>
      <c r="V3326"/>
    </row>
    <row r="3327" spans="1:22" hidden="1" x14ac:dyDescent="0.25">
      <c r="A3327" s="31">
        <v>3848</v>
      </c>
      <c r="B3327" s="33" t="s">
        <v>300</v>
      </c>
      <c r="D3327" s="34" t="s">
        <v>301</v>
      </c>
      <c r="E3327" s="35" t="s">
        <v>10</v>
      </c>
      <c r="G3327" s="372" t="e">
        <f>VLOOKUP(N3327,'BANG THAM CHIEU'!C:E,3,0)</f>
        <v>#N/A</v>
      </c>
      <c r="J3327" s="10" t="e">
        <f>VLOOKUP(N3327,'BANG THAM CHIEU'!C:E,2,0)</f>
        <v>#N/A</v>
      </c>
      <c r="L3327" s="594">
        <f t="shared" si="54"/>
        <v>0</v>
      </c>
      <c r="N3327" s="11"/>
      <c r="Q3327" s="122"/>
      <c r="R3327" s="123"/>
      <c r="T3327" s="396"/>
      <c r="V3327"/>
    </row>
    <row r="3328" spans="1:22" hidden="1" x14ac:dyDescent="0.25">
      <c r="A3328" s="31">
        <v>3848</v>
      </c>
      <c r="B3328" s="33" t="s">
        <v>300</v>
      </c>
      <c r="D3328" s="34" t="s">
        <v>301</v>
      </c>
      <c r="E3328" s="35" t="s">
        <v>10</v>
      </c>
      <c r="G3328" s="372" t="e">
        <f>VLOOKUP(N3328,'BANG THAM CHIEU'!C:E,3,0)</f>
        <v>#N/A</v>
      </c>
      <c r="J3328" s="10" t="e">
        <f>VLOOKUP(N3328,'BANG THAM CHIEU'!C:E,2,0)</f>
        <v>#N/A</v>
      </c>
      <c r="L3328" s="594">
        <f t="shared" si="54"/>
        <v>0</v>
      </c>
      <c r="N3328" s="11"/>
      <c r="Q3328" s="122"/>
      <c r="R3328" s="123"/>
      <c r="T3328" s="396"/>
      <c r="V3328"/>
    </row>
    <row r="3329" spans="1:22" hidden="1" x14ac:dyDescent="0.25">
      <c r="A3329" s="31">
        <v>3848</v>
      </c>
      <c r="B3329" s="33" t="s">
        <v>300</v>
      </c>
      <c r="D3329" s="34" t="s">
        <v>301</v>
      </c>
      <c r="E3329" s="35" t="s">
        <v>10</v>
      </c>
      <c r="G3329" s="372" t="e">
        <f>VLOOKUP(N3329,'BANG THAM CHIEU'!C:E,3,0)</f>
        <v>#N/A</v>
      </c>
      <c r="J3329" s="10" t="e">
        <f>VLOOKUP(N3329,'BANG THAM CHIEU'!C:E,2,0)</f>
        <v>#N/A</v>
      </c>
      <c r="L3329" s="594">
        <f t="shared" si="54"/>
        <v>0</v>
      </c>
      <c r="N3329" s="11"/>
      <c r="Q3329" s="122"/>
      <c r="R3329" s="123"/>
      <c r="T3329" s="396"/>
      <c r="V3329"/>
    </row>
    <row r="3330" spans="1:22" hidden="1" x14ac:dyDescent="0.25">
      <c r="A3330" s="31">
        <v>3848</v>
      </c>
      <c r="B3330" s="33" t="s">
        <v>300</v>
      </c>
      <c r="D3330" s="34" t="s">
        <v>301</v>
      </c>
      <c r="E3330" s="35" t="s">
        <v>10</v>
      </c>
      <c r="G3330" s="372" t="e">
        <f>VLOOKUP(N3330,'BANG THAM CHIEU'!C:E,3,0)</f>
        <v>#N/A</v>
      </c>
      <c r="J3330" s="10" t="e">
        <f>VLOOKUP(N3330,'BANG THAM CHIEU'!C:E,2,0)</f>
        <v>#N/A</v>
      </c>
      <c r="L3330" s="594">
        <f t="shared" si="54"/>
        <v>0</v>
      </c>
      <c r="N3330" s="31"/>
      <c r="Q3330" s="122"/>
      <c r="R3330" s="123"/>
      <c r="T3330" s="396"/>
      <c r="V3330"/>
    </row>
    <row r="3331" spans="1:22" hidden="1" x14ac:dyDescent="0.25">
      <c r="A3331" s="31">
        <v>3848</v>
      </c>
      <c r="B3331" s="33" t="s">
        <v>300</v>
      </c>
      <c r="D3331" s="34" t="s">
        <v>301</v>
      </c>
      <c r="E3331" s="35" t="s">
        <v>10</v>
      </c>
      <c r="G3331" s="372" t="e">
        <f>VLOOKUP(N3331,'BANG THAM CHIEU'!C:E,3,0)</f>
        <v>#N/A</v>
      </c>
      <c r="J3331" s="10" t="e">
        <f>VLOOKUP(N3331,'BANG THAM CHIEU'!C:E,2,0)</f>
        <v>#N/A</v>
      </c>
      <c r="L3331" s="594">
        <f t="shared" si="54"/>
        <v>0</v>
      </c>
      <c r="N3331" s="53"/>
      <c r="Q3331" s="122"/>
      <c r="R3331" s="123"/>
      <c r="T3331" s="396"/>
      <c r="V3331"/>
    </row>
    <row r="3332" spans="1:22" hidden="1" x14ac:dyDescent="0.25">
      <c r="A3332" s="31">
        <v>3848</v>
      </c>
      <c r="B3332" s="33" t="s">
        <v>300</v>
      </c>
      <c r="D3332" s="34" t="s">
        <v>301</v>
      </c>
      <c r="E3332" s="35" t="s">
        <v>10</v>
      </c>
      <c r="G3332" s="372" t="e">
        <f>VLOOKUP(N3332,'BANG THAM CHIEU'!C:E,3,0)</f>
        <v>#N/A</v>
      </c>
      <c r="J3332" s="10" t="e">
        <f>VLOOKUP(N3332,'BANG THAM CHIEU'!C:E,2,0)</f>
        <v>#N/A</v>
      </c>
      <c r="L3332" s="594">
        <f t="shared" si="54"/>
        <v>0</v>
      </c>
      <c r="N3332" s="11"/>
      <c r="Q3332" s="122"/>
      <c r="R3332" s="123"/>
      <c r="T3332" s="396"/>
      <c r="V3332"/>
    </row>
    <row r="3333" spans="1:22" hidden="1" x14ac:dyDescent="0.25">
      <c r="A3333" s="31">
        <v>3848</v>
      </c>
      <c r="B3333" s="33" t="s">
        <v>300</v>
      </c>
      <c r="D3333" s="34" t="s">
        <v>301</v>
      </c>
      <c r="E3333" s="35" t="s">
        <v>10</v>
      </c>
      <c r="G3333" s="372" t="e">
        <f>VLOOKUP(N3333,'BANG THAM CHIEU'!C:E,3,0)</f>
        <v>#N/A</v>
      </c>
      <c r="J3333" s="10" t="e">
        <f>VLOOKUP(N3333,'BANG THAM CHIEU'!C:E,2,0)</f>
        <v>#N/A</v>
      </c>
      <c r="L3333" s="594">
        <f t="shared" si="54"/>
        <v>0</v>
      </c>
      <c r="N3333" s="11"/>
      <c r="Q3333" s="122"/>
      <c r="R3333" s="123"/>
      <c r="T3333" s="396"/>
      <c r="V3333"/>
    </row>
    <row r="3334" spans="1:22" hidden="1" x14ac:dyDescent="0.25">
      <c r="A3334" s="31">
        <v>3848</v>
      </c>
      <c r="B3334" s="33" t="s">
        <v>300</v>
      </c>
      <c r="D3334" s="34" t="s">
        <v>301</v>
      </c>
      <c r="E3334" s="35" t="s">
        <v>10</v>
      </c>
      <c r="G3334" s="372" t="e">
        <f>VLOOKUP(N3334,'BANG THAM CHIEU'!C:E,3,0)</f>
        <v>#N/A</v>
      </c>
      <c r="J3334" s="10" t="e">
        <f>VLOOKUP(N3334,'BANG THAM CHIEU'!C:E,2,0)</f>
        <v>#N/A</v>
      </c>
      <c r="L3334" s="594">
        <f t="shared" si="54"/>
        <v>0</v>
      </c>
      <c r="N3334" s="11"/>
      <c r="Q3334" s="122"/>
      <c r="R3334" s="123"/>
      <c r="T3334" s="396"/>
      <c r="V3334"/>
    </row>
    <row r="3335" spans="1:22" hidden="1" x14ac:dyDescent="0.25">
      <c r="A3335" s="31">
        <v>3848</v>
      </c>
      <c r="B3335" s="33" t="s">
        <v>300</v>
      </c>
      <c r="D3335" s="34" t="s">
        <v>301</v>
      </c>
      <c r="E3335" s="35" t="s">
        <v>10</v>
      </c>
      <c r="G3335" s="372" t="e">
        <f>VLOOKUP(N3335,'BANG THAM CHIEU'!C:E,3,0)</f>
        <v>#N/A</v>
      </c>
      <c r="J3335" s="10" t="e">
        <f>VLOOKUP(N3335,'BANG THAM CHIEU'!C:E,2,0)</f>
        <v>#N/A</v>
      </c>
      <c r="L3335" s="594">
        <f t="shared" si="54"/>
        <v>0</v>
      </c>
      <c r="N3335" s="11"/>
      <c r="Q3335" s="122"/>
      <c r="R3335" s="123"/>
      <c r="T3335" s="396"/>
      <c r="V3335"/>
    </row>
    <row r="3336" spans="1:22" hidden="1" x14ac:dyDescent="0.25">
      <c r="A3336" s="31">
        <v>3848</v>
      </c>
      <c r="B3336" s="33" t="s">
        <v>300</v>
      </c>
      <c r="D3336" s="34" t="s">
        <v>301</v>
      </c>
      <c r="E3336" s="35" t="s">
        <v>10</v>
      </c>
      <c r="G3336" s="372" t="e">
        <f>VLOOKUP(N3336,'BANG THAM CHIEU'!C:E,3,0)</f>
        <v>#N/A</v>
      </c>
      <c r="J3336" s="10" t="e">
        <f>VLOOKUP(N3336,'BANG THAM CHIEU'!C:E,2,0)</f>
        <v>#N/A</v>
      </c>
      <c r="L3336" s="594">
        <f t="shared" si="54"/>
        <v>0</v>
      </c>
      <c r="N3336" s="11"/>
      <c r="Q3336" s="122"/>
      <c r="R3336" s="123"/>
      <c r="T3336" s="396"/>
      <c r="V3336"/>
    </row>
    <row r="3337" spans="1:22" hidden="1" x14ac:dyDescent="0.25">
      <c r="A3337" s="31">
        <v>3848</v>
      </c>
      <c r="B3337" s="33" t="s">
        <v>300</v>
      </c>
      <c r="D3337" s="34" t="s">
        <v>301</v>
      </c>
      <c r="E3337" s="35" t="s">
        <v>10</v>
      </c>
      <c r="G3337" s="372" t="e">
        <f>VLOOKUP(N3337,'BANG THAM CHIEU'!C:E,3,0)</f>
        <v>#N/A</v>
      </c>
      <c r="J3337" s="10" t="e">
        <f>VLOOKUP(N3337,'BANG THAM CHIEU'!C:E,2,0)</f>
        <v>#N/A</v>
      </c>
      <c r="L3337" s="594">
        <f t="shared" si="54"/>
        <v>0</v>
      </c>
      <c r="N3337" s="11"/>
      <c r="Q3337" s="122"/>
      <c r="R3337" s="123"/>
      <c r="T3337" s="396"/>
      <c r="V3337"/>
    </row>
    <row r="3338" spans="1:22" hidden="1" x14ac:dyDescent="0.25">
      <c r="A3338" s="31">
        <v>3848</v>
      </c>
      <c r="B3338" s="33" t="s">
        <v>300</v>
      </c>
      <c r="D3338" s="34" t="s">
        <v>301</v>
      </c>
      <c r="E3338" s="35" t="s">
        <v>10</v>
      </c>
      <c r="G3338" s="372" t="e">
        <f>VLOOKUP(N3338,'BANG THAM CHIEU'!C:E,3,0)</f>
        <v>#N/A</v>
      </c>
      <c r="J3338" s="10" t="e">
        <f>VLOOKUP(N3338,'BANG THAM CHIEU'!C:E,2,0)</f>
        <v>#N/A</v>
      </c>
      <c r="L3338" s="594">
        <f t="shared" si="54"/>
        <v>0</v>
      </c>
      <c r="N3338" s="11"/>
      <c r="Q3338" s="122"/>
      <c r="R3338" s="123"/>
      <c r="T3338" s="396"/>
      <c r="V3338"/>
    </row>
    <row r="3339" spans="1:22" ht="15.75" hidden="1" customHeight="1" x14ac:dyDescent="0.25">
      <c r="A3339" s="31">
        <v>3848</v>
      </c>
      <c r="B3339" s="33" t="s">
        <v>300</v>
      </c>
      <c r="D3339" s="34" t="s">
        <v>301</v>
      </c>
      <c r="E3339" s="35" t="s">
        <v>10</v>
      </c>
      <c r="G3339" s="372" t="e">
        <f>VLOOKUP(N3339,'BANG THAM CHIEU'!C:E,3,0)</f>
        <v>#N/A</v>
      </c>
      <c r="J3339" s="10" t="e">
        <f>VLOOKUP(N3339,'BANG THAM CHIEU'!C:E,2,0)</f>
        <v>#N/A</v>
      </c>
      <c r="L3339" s="594">
        <f t="shared" si="54"/>
        <v>0</v>
      </c>
      <c r="N3339" s="31"/>
      <c r="Q3339" s="122"/>
      <c r="R3339" s="123"/>
      <c r="T3339" s="396"/>
      <c r="V3339"/>
    </row>
    <row r="3340" spans="1:22" hidden="1" x14ac:dyDescent="0.25">
      <c r="A3340" s="31">
        <v>3848</v>
      </c>
      <c r="B3340" s="33" t="s">
        <v>300</v>
      </c>
      <c r="D3340" s="34" t="s">
        <v>301</v>
      </c>
      <c r="E3340" s="35" t="s">
        <v>10</v>
      </c>
      <c r="G3340" s="372" t="e">
        <f>VLOOKUP(N3340,'BANG THAM CHIEU'!C:E,3,0)</f>
        <v>#N/A</v>
      </c>
      <c r="J3340" s="10" t="e">
        <f>VLOOKUP(N3340,'BANG THAM CHIEU'!C:E,2,0)</f>
        <v>#N/A</v>
      </c>
      <c r="L3340" s="594">
        <f t="shared" si="54"/>
        <v>0</v>
      </c>
      <c r="N3340" s="11"/>
      <c r="Q3340" s="122"/>
      <c r="R3340" s="123"/>
      <c r="T3340" s="396"/>
      <c r="V3340"/>
    </row>
    <row r="3341" spans="1:22" hidden="1" x14ac:dyDescent="0.25">
      <c r="A3341" s="31">
        <v>3848</v>
      </c>
      <c r="B3341" s="33" t="s">
        <v>300</v>
      </c>
      <c r="D3341" s="34" t="s">
        <v>301</v>
      </c>
      <c r="E3341" s="35" t="s">
        <v>10</v>
      </c>
      <c r="G3341" s="372" t="e">
        <f>VLOOKUP(N3341,'BANG THAM CHIEU'!C:E,3,0)</f>
        <v>#N/A</v>
      </c>
      <c r="J3341" s="10" t="e">
        <f>VLOOKUP(N3341,'BANG THAM CHIEU'!C:E,2,0)</f>
        <v>#N/A</v>
      </c>
      <c r="L3341" s="594">
        <f t="shared" si="54"/>
        <v>0</v>
      </c>
      <c r="N3341" s="31"/>
      <c r="Q3341" s="122"/>
      <c r="R3341" s="123"/>
      <c r="T3341" s="396"/>
      <c r="V3341"/>
    </row>
    <row r="3342" spans="1:22" hidden="1" x14ac:dyDescent="0.25">
      <c r="A3342" s="31">
        <v>3848</v>
      </c>
      <c r="B3342" s="33" t="s">
        <v>300</v>
      </c>
      <c r="D3342" s="34" t="s">
        <v>301</v>
      </c>
      <c r="E3342" s="35" t="s">
        <v>10</v>
      </c>
      <c r="G3342" s="372" t="e">
        <f>VLOOKUP(N3342,'BANG THAM CHIEU'!C:E,3,0)</f>
        <v>#N/A</v>
      </c>
      <c r="J3342" s="10" t="e">
        <f>VLOOKUP(N3342,'BANG THAM CHIEU'!C:E,2,0)</f>
        <v>#N/A</v>
      </c>
      <c r="L3342" s="594">
        <f t="shared" si="54"/>
        <v>0</v>
      </c>
      <c r="N3342" s="11"/>
      <c r="Q3342" s="122"/>
      <c r="R3342" s="123"/>
      <c r="T3342" s="396"/>
      <c r="V3342"/>
    </row>
    <row r="3343" spans="1:22" hidden="1" x14ac:dyDescent="0.25">
      <c r="A3343" s="31">
        <v>3848</v>
      </c>
      <c r="B3343" s="33" t="s">
        <v>300</v>
      </c>
      <c r="D3343" s="34" t="s">
        <v>301</v>
      </c>
      <c r="E3343" s="35" t="s">
        <v>10</v>
      </c>
      <c r="G3343" s="372" t="e">
        <f>VLOOKUP(N3343,'BANG THAM CHIEU'!C:E,3,0)</f>
        <v>#N/A</v>
      </c>
      <c r="J3343" s="10" t="e">
        <f>VLOOKUP(N3343,'BANG THAM CHIEU'!C:E,2,0)</f>
        <v>#N/A</v>
      </c>
      <c r="L3343" s="594">
        <f t="shared" si="54"/>
        <v>0</v>
      </c>
      <c r="N3343" s="11"/>
      <c r="Q3343" s="122"/>
      <c r="R3343" s="123"/>
      <c r="T3343" s="396"/>
      <c r="V3343"/>
    </row>
    <row r="3344" spans="1:22" hidden="1" x14ac:dyDescent="0.25">
      <c r="A3344" s="31">
        <v>3848</v>
      </c>
      <c r="B3344" s="33" t="s">
        <v>300</v>
      </c>
      <c r="D3344" s="34" t="s">
        <v>301</v>
      </c>
      <c r="E3344" s="35" t="s">
        <v>10</v>
      </c>
      <c r="G3344" s="372" t="e">
        <f>VLOOKUP(N3344,'BANG THAM CHIEU'!C:E,3,0)</f>
        <v>#N/A</v>
      </c>
      <c r="J3344" s="10" t="e">
        <f>VLOOKUP(N3344,'BANG THAM CHIEU'!C:E,2,0)</f>
        <v>#N/A</v>
      </c>
      <c r="L3344" s="594">
        <f t="shared" si="54"/>
        <v>0</v>
      </c>
      <c r="N3344" s="11"/>
      <c r="Q3344" s="122"/>
      <c r="R3344" s="123"/>
      <c r="T3344" s="396"/>
      <c r="V3344"/>
    </row>
    <row r="3345" spans="1:22" hidden="1" x14ac:dyDescent="0.25">
      <c r="A3345" s="31">
        <v>3848</v>
      </c>
      <c r="B3345" s="33" t="s">
        <v>300</v>
      </c>
      <c r="D3345" s="34" t="s">
        <v>301</v>
      </c>
      <c r="E3345" s="35" t="s">
        <v>10</v>
      </c>
      <c r="G3345" s="372" t="e">
        <f>VLOOKUP(N3345,'BANG THAM CHIEU'!C:E,3,0)</f>
        <v>#N/A</v>
      </c>
      <c r="J3345" s="10" t="e">
        <f>VLOOKUP(N3345,'BANG THAM CHIEU'!C:E,2,0)</f>
        <v>#N/A</v>
      </c>
      <c r="L3345" s="594">
        <f t="shared" si="54"/>
        <v>0</v>
      </c>
      <c r="N3345" s="11"/>
      <c r="Q3345" s="122"/>
      <c r="R3345" s="123"/>
      <c r="T3345" s="396"/>
      <c r="V3345"/>
    </row>
    <row r="3346" spans="1:22" hidden="1" x14ac:dyDescent="0.25">
      <c r="A3346" s="31">
        <v>3848</v>
      </c>
      <c r="B3346" s="33" t="s">
        <v>300</v>
      </c>
      <c r="D3346" s="34" t="s">
        <v>301</v>
      </c>
      <c r="E3346" s="35" t="s">
        <v>10</v>
      </c>
      <c r="G3346" s="372" t="e">
        <f>VLOOKUP(N3346,'BANG THAM CHIEU'!C:E,3,0)</f>
        <v>#N/A</v>
      </c>
      <c r="J3346" s="10" t="e">
        <f>VLOOKUP(N3346,'BANG THAM CHIEU'!C:E,2,0)</f>
        <v>#N/A</v>
      </c>
      <c r="L3346" s="594">
        <f t="shared" si="54"/>
        <v>0</v>
      </c>
      <c r="N3346" s="11"/>
      <c r="Q3346" s="122"/>
      <c r="R3346" s="123"/>
      <c r="T3346" s="396"/>
      <c r="V3346"/>
    </row>
    <row r="3347" spans="1:22" hidden="1" x14ac:dyDescent="0.25">
      <c r="A3347" s="31">
        <v>3848</v>
      </c>
      <c r="B3347" s="33" t="s">
        <v>300</v>
      </c>
      <c r="D3347" s="34" t="s">
        <v>301</v>
      </c>
      <c r="E3347" s="35" t="s">
        <v>10</v>
      </c>
      <c r="G3347" s="372" t="e">
        <f>VLOOKUP(N3347,'BANG THAM CHIEU'!C:E,3,0)</f>
        <v>#N/A</v>
      </c>
      <c r="J3347" s="10" t="e">
        <f>VLOOKUP(N3347,'BANG THAM CHIEU'!C:E,2,0)</f>
        <v>#N/A</v>
      </c>
      <c r="L3347" s="594">
        <f t="shared" si="54"/>
        <v>0</v>
      </c>
      <c r="N3347" s="11"/>
      <c r="Q3347" s="122"/>
      <c r="R3347" s="123"/>
      <c r="T3347" s="396"/>
      <c r="V3347"/>
    </row>
    <row r="3348" spans="1:22" hidden="1" x14ac:dyDescent="0.25">
      <c r="A3348" s="31">
        <v>3848</v>
      </c>
      <c r="B3348" s="33" t="s">
        <v>300</v>
      </c>
      <c r="D3348" s="34" t="s">
        <v>301</v>
      </c>
      <c r="E3348" s="35" t="s">
        <v>10</v>
      </c>
      <c r="G3348" s="372" t="e">
        <f>VLOOKUP(N3348,'BANG THAM CHIEU'!C:E,3,0)</f>
        <v>#N/A</v>
      </c>
      <c r="J3348" s="10" t="e">
        <f>VLOOKUP(N3348,'BANG THAM CHIEU'!C:E,2,0)</f>
        <v>#N/A</v>
      </c>
      <c r="L3348" s="594">
        <f t="shared" si="54"/>
        <v>0</v>
      </c>
      <c r="N3348" s="11"/>
      <c r="Q3348" s="122"/>
      <c r="R3348" s="123"/>
      <c r="T3348" s="396"/>
      <c r="V3348"/>
    </row>
    <row r="3349" spans="1:22" hidden="1" x14ac:dyDescent="0.25">
      <c r="A3349" s="31">
        <v>3848</v>
      </c>
      <c r="B3349" s="33" t="s">
        <v>300</v>
      </c>
      <c r="D3349" s="34" t="s">
        <v>301</v>
      </c>
      <c r="E3349" s="35" t="s">
        <v>10</v>
      </c>
      <c r="G3349" s="372" t="e">
        <f>VLOOKUP(N3349,'BANG THAM CHIEU'!C:E,3,0)</f>
        <v>#N/A</v>
      </c>
      <c r="J3349" s="10" t="e">
        <f>VLOOKUP(N3349,'BANG THAM CHIEU'!C:E,2,0)</f>
        <v>#N/A</v>
      </c>
      <c r="L3349" s="594">
        <f t="shared" si="54"/>
        <v>0</v>
      </c>
      <c r="N3349" s="31"/>
      <c r="Q3349" s="122"/>
      <c r="R3349" s="123"/>
      <c r="T3349" s="396"/>
      <c r="V3349"/>
    </row>
    <row r="3350" spans="1:22" hidden="1" x14ac:dyDescent="0.25">
      <c r="A3350" s="31">
        <v>3848</v>
      </c>
      <c r="B3350" s="33" t="s">
        <v>300</v>
      </c>
      <c r="D3350" s="34" t="s">
        <v>301</v>
      </c>
      <c r="E3350" s="35" t="s">
        <v>10</v>
      </c>
      <c r="G3350" s="372" t="e">
        <f>VLOOKUP(N3350,'BANG THAM CHIEU'!C:E,3,0)</f>
        <v>#N/A</v>
      </c>
      <c r="J3350" s="10" t="e">
        <f>VLOOKUP(N3350,'BANG THAM CHIEU'!C:E,2,0)</f>
        <v>#N/A</v>
      </c>
      <c r="L3350" s="594">
        <f t="shared" si="54"/>
        <v>0</v>
      </c>
      <c r="N3350" s="11"/>
      <c r="Q3350" s="122"/>
      <c r="R3350" s="123"/>
      <c r="T3350" s="396"/>
      <c r="V3350"/>
    </row>
    <row r="3351" spans="1:22" hidden="1" x14ac:dyDescent="0.25">
      <c r="A3351" s="31">
        <v>3848</v>
      </c>
      <c r="B3351" s="33" t="s">
        <v>300</v>
      </c>
      <c r="D3351" s="34" t="s">
        <v>301</v>
      </c>
      <c r="E3351" s="35" t="s">
        <v>10</v>
      </c>
      <c r="G3351" s="372" t="e">
        <f>VLOOKUP(N3351,'BANG THAM CHIEU'!C:E,3,0)</f>
        <v>#N/A</v>
      </c>
      <c r="J3351" s="10" t="e">
        <f>VLOOKUP(N3351,'BANG THAM CHIEU'!C:E,2,0)</f>
        <v>#N/A</v>
      </c>
      <c r="L3351" s="594">
        <f t="shared" si="54"/>
        <v>0</v>
      </c>
      <c r="N3351" s="11"/>
      <c r="Q3351" s="122"/>
      <c r="R3351" s="123"/>
      <c r="T3351" s="396"/>
      <c r="V3351"/>
    </row>
    <row r="3352" spans="1:22" hidden="1" x14ac:dyDescent="0.25">
      <c r="A3352" s="31">
        <v>3848</v>
      </c>
      <c r="B3352" s="33" t="s">
        <v>300</v>
      </c>
      <c r="D3352" s="34" t="s">
        <v>301</v>
      </c>
      <c r="E3352" s="35" t="s">
        <v>10</v>
      </c>
      <c r="G3352" s="372" t="e">
        <f>VLOOKUP(N3352,'BANG THAM CHIEU'!C:E,3,0)</f>
        <v>#N/A</v>
      </c>
      <c r="J3352" s="10" t="e">
        <f>VLOOKUP(N3352,'BANG THAM CHIEU'!C:E,2,0)</f>
        <v>#N/A</v>
      </c>
      <c r="L3352" s="594">
        <f t="shared" si="54"/>
        <v>0</v>
      </c>
      <c r="N3352" s="53"/>
      <c r="Q3352" s="122"/>
      <c r="R3352" s="123"/>
      <c r="T3352" s="396"/>
      <c r="V3352"/>
    </row>
    <row r="3353" spans="1:22" hidden="1" x14ac:dyDescent="0.25">
      <c r="A3353" s="31">
        <v>3848</v>
      </c>
      <c r="B3353" s="33" t="s">
        <v>300</v>
      </c>
      <c r="D3353" s="34" t="s">
        <v>301</v>
      </c>
      <c r="E3353" s="35" t="s">
        <v>10</v>
      </c>
      <c r="G3353" s="372" t="e">
        <f>VLOOKUP(N3353,'BANG THAM CHIEU'!C:E,3,0)</f>
        <v>#N/A</v>
      </c>
      <c r="J3353" s="10" t="e">
        <f>VLOOKUP(N3353,'BANG THAM CHIEU'!C:E,2,0)</f>
        <v>#N/A</v>
      </c>
      <c r="L3353" s="594">
        <f t="shared" si="54"/>
        <v>0</v>
      </c>
      <c r="N3353" s="11"/>
      <c r="Q3353" s="122"/>
      <c r="R3353" s="123"/>
      <c r="T3353" s="396"/>
      <c r="V3353"/>
    </row>
    <row r="3354" spans="1:22" hidden="1" x14ac:dyDescent="0.25">
      <c r="A3354" s="31">
        <v>3848</v>
      </c>
      <c r="B3354" s="33" t="s">
        <v>300</v>
      </c>
      <c r="D3354" s="34" t="s">
        <v>301</v>
      </c>
      <c r="E3354" s="35" t="s">
        <v>10</v>
      </c>
      <c r="G3354" s="372" t="e">
        <f>VLOOKUP(N3354,'BANG THAM CHIEU'!C:E,3,0)</f>
        <v>#N/A</v>
      </c>
      <c r="J3354" s="10" t="e">
        <f>VLOOKUP(N3354,'BANG THAM CHIEU'!C:E,2,0)</f>
        <v>#N/A</v>
      </c>
      <c r="L3354" s="594">
        <f t="shared" si="54"/>
        <v>0</v>
      </c>
      <c r="N3354" s="11"/>
      <c r="Q3354" s="122"/>
      <c r="R3354" s="123"/>
      <c r="T3354" s="396"/>
      <c r="V3354"/>
    </row>
    <row r="3355" spans="1:22" hidden="1" x14ac:dyDescent="0.25">
      <c r="A3355" s="31">
        <v>3848</v>
      </c>
      <c r="B3355" s="33" t="s">
        <v>300</v>
      </c>
      <c r="D3355" s="34" t="s">
        <v>301</v>
      </c>
      <c r="E3355" s="35" t="s">
        <v>10</v>
      </c>
      <c r="G3355" s="372" t="e">
        <f>VLOOKUP(N3355,'BANG THAM CHIEU'!C:E,3,0)</f>
        <v>#N/A</v>
      </c>
      <c r="J3355" s="10" t="e">
        <f>VLOOKUP(N3355,'BANG THAM CHIEU'!C:E,2,0)</f>
        <v>#N/A</v>
      </c>
      <c r="L3355" s="594">
        <f t="shared" si="54"/>
        <v>0</v>
      </c>
      <c r="N3355" s="11"/>
      <c r="Q3355" s="122"/>
      <c r="R3355" s="123"/>
      <c r="T3355" s="396"/>
      <c r="V3355"/>
    </row>
    <row r="3356" spans="1:22" hidden="1" x14ac:dyDescent="0.25">
      <c r="A3356" s="31">
        <v>3848</v>
      </c>
      <c r="B3356" s="33" t="s">
        <v>300</v>
      </c>
      <c r="D3356" s="34" t="s">
        <v>301</v>
      </c>
      <c r="E3356" s="35" t="s">
        <v>10</v>
      </c>
      <c r="G3356" s="372" t="e">
        <f>VLOOKUP(N3356,'BANG THAM CHIEU'!C:E,3,0)</f>
        <v>#N/A</v>
      </c>
      <c r="J3356" s="10" t="e">
        <f>VLOOKUP(N3356,'BANG THAM CHIEU'!C:E,2,0)</f>
        <v>#N/A</v>
      </c>
      <c r="L3356" s="594">
        <f t="shared" si="54"/>
        <v>0</v>
      </c>
      <c r="N3356" s="11"/>
      <c r="Q3356" s="122"/>
      <c r="R3356" s="123"/>
      <c r="T3356" s="396"/>
      <c r="V3356"/>
    </row>
    <row r="3357" spans="1:22" hidden="1" x14ac:dyDescent="0.25">
      <c r="A3357" s="31">
        <v>3848</v>
      </c>
      <c r="B3357" s="33" t="s">
        <v>300</v>
      </c>
      <c r="D3357" s="34" t="s">
        <v>301</v>
      </c>
      <c r="E3357" s="35" t="s">
        <v>10</v>
      </c>
      <c r="G3357" s="372" t="e">
        <f>VLOOKUP(N3357,'BANG THAM CHIEU'!C:E,3,0)</f>
        <v>#N/A</v>
      </c>
      <c r="J3357" s="10" t="e">
        <f>VLOOKUP(N3357,'BANG THAM CHIEU'!C:E,2,0)</f>
        <v>#N/A</v>
      </c>
      <c r="L3357" s="594">
        <f t="shared" si="54"/>
        <v>0</v>
      </c>
      <c r="N3357" s="11"/>
      <c r="Q3357" s="122"/>
      <c r="R3357" s="123"/>
      <c r="T3357" s="396"/>
      <c r="V3357"/>
    </row>
    <row r="3358" spans="1:22" hidden="1" x14ac:dyDescent="0.25">
      <c r="A3358" s="31">
        <v>3848</v>
      </c>
      <c r="B3358" s="33" t="s">
        <v>300</v>
      </c>
      <c r="D3358" s="34" t="s">
        <v>301</v>
      </c>
      <c r="E3358" s="35" t="s">
        <v>10</v>
      </c>
      <c r="G3358" s="372" t="e">
        <f>VLOOKUP(N3358,'BANG THAM CHIEU'!C:E,3,0)</f>
        <v>#N/A</v>
      </c>
      <c r="J3358" s="10" t="e">
        <f>VLOOKUP(N3358,'BANG THAM CHIEU'!C:E,2,0)</f>
        <v>#N/A</v>
      </c>
      <c r="L3358" s="594">
        <f t="shared" si="54"/>
        <v>0</v>
      </c>
      <c r="N3358" s="11"/>
      <c r="Q3358" s="122"/>
      <c r="R3358" s="123"/>
      <c r="T3358" s="396"/>
      <c r="V3358"/>
    </row>
    <row r="3359" spans="1:22" hidden="1" x14ac:dyDescent="0.25">
      <c r="A3359" s="31">
        <v>3848</v>
      </c>
      <c r="B3359" s="33" t="s">
        <v>300</v>
      </c>
      <c r="D3359" s="34" t="s">
        <v>301</v>
      </c>
      <c r="E3359" s="35" t="s">
        <v>10</v>
      </c>
      <c r="G3359" s="372" t="e">
        <f>VLOOKUP(N3359,'BANG THAM CHIEU'!C:E,3,0)</f>
        <v>#N/A</v>
      </c>
      <c r="J3359" s="10" t="e">
        <f>VLOOKUP(N3359,'BANG THAM CHIEU'!C:E,2,0)</f>
        <v>#N/A</v>
      </c>
      <c r="L3359" s="594">
        <f t="shared" si="54"/>
        <v>0</v>
      </c>
      <c r="N3359" s="11"/>
      <c r="Q3359" s="122"/>
      <c r="R3359" s="123"/>
      <c r="T3359" s="396"/>
      <c r="V3359"/>
    </row>
    <row r="3360" spans="1:22" hidden="1" x14ac:dyDescent="0.25">
      <c r="A3360" s="31">
        <v>3848</v>
      </c>
      <c r="B3360" s="33" t="s">
        <v>300</v>
      </c>
      <c r="D3360" s="34" t="s">
        <v>301</v>
      </c>
      <c r="E3360" s="35" t="s">
        <v>10</v>
      </c>
      <c r="G3360" s="372" t="e">
        <f>VLOOKUP(N3360,'BANG THAM CHIEU'!C:E,3,0)</f>
        <v>#N/A</v>
      </c>
      <c r="J3360" s="10" t="e">
        <f>VLOOKUP(N3360,'BANG THAM CHIEU'!C:E,2,0)</f>
        <v>#N/A</v>
      </c>
      <c r="L3360" s="594">
        <f t="shared" si="54"/>
        <v>0</v>
      </c>
      <c r="N3360" s="11"/>
      <c r="Q3360" s="122"/>
      <c r="R3360" s="123"/>
      <c r="T3360" s="396"/>
      <c r="V3360"/>
    </row>
    <row r="3361" spans="1:22" hidden="1" x14ac:dyDescent="0.25">
      <c r="A3361" s="31">
        <v>3848</v>
      </c>
      <c r="B3361" s="33" t="s">
        <v>300</v>
      </c>
      <c r="D3361" s="34" t="s">
        <v>301</v>
      </c>
      <c r="E3361" s="35" t="s">
        <v>10</v>
      </c>
      <c r="G3361" s="372" t="e">
        <f>VLOOKUP(N3361,'BANG THAM CHIEU'!C:E,3,0)</f>
        <v>#N/A</v>
      </c>
      <c r="J3361" s="10" t="e">
        <f>VLOOKUP(N3361,'BANG THAM CHIEU'!C:E,2,0)</f>
        <v>#N/A</v>
      </c>
      <c r="L3361" s="594">
        <f t="shared" si="54"/>
        <v>0</v>
      </c>
      <c r="N3361" s="11"/>
      <c r="Q3361" s="122"/>
      <c r="R3361" s="123"/>
      <c r="T3361" s="396"/>
      <c r="V3361"/>
    </row>
    <row r="3362" spans="1:22" hidden="1" x14ac:dyDescent="0.25">
      <c r="A3362" s="31">
        <v>3848</v>
      </c>
      <c r="B3362" s="33" t="s">
        <v>300</v>
      </c>
      <c r="D3362" s="34" t="s">
        <v>301</v>
      </c>
      <c r="E3362" s="35" t="s">
        <v>10</v>
      </c>
      <c r="G3362" s="372" t="e">
        <f>VLOOKUP(N3362,'BANG THAM CHIEU'!C:E,3,0)</f>
        <v>#N/A</v>
      </c>
      <c r="J3362" s="10" t="e">
        <f>VLOOKUP(N3362,'BANG THAM CHIEU'!C:E,2,0)</f>
        <v>#N/A</v>
      </c>
      <c r="L3362" s="594">
        <f t="shared" si="54"/>
        <v>0</v>
      </c>
      <c r="N3362" s="31"/>
      <c r="Q3362" s="122"/>
      <c r="R3362" s="123"/>
      <c r="T3362" s="396"/>
      <c r="V3362"/>
    </row>
    <row r="3363" spans="1:22" hidden="1" x14ac:dyDescent="0.25">
      <c r="A3363" s="31">
        <v>3848</v>
      </c>
      <c r="B3363" s="33" t="s">
        <v>300</v>
      </c>
      <c r="D3363" s="34" t="s">
        <v>301</v>
      </c>
      <c r="E3363" s="35" t="s">
        <v>10</v>
      </c>
      <c r="G3363" s="372" t="e">
        <f>VLOOKUP(N3363,'BANG THAM CHIEU'!C:E,3,0)</f>
        <v>#N/A</v>
      </c>
      <c r="J3363" s="10" t="e">
        <f>VLOOKUP(N3363,'BANG THAM CHIEU'!C:E,2,0)</f>
        <v>#N/A</v>
      </c>
      <c r="L3363" s="594">
        <f t="shared" si="54"/>
        <v>0</v>
      </c>
      <c r="N3363" s="31"/>
      <c r="Q3363" s="122"/>
      <c r="R3363" s="123"/>
      <c r="T3363" s="396"/>
      <c r="V3363"/>
    </row>
    <row r="3364" spans="1:22" hidden="1" x14ac:dyDescent="0.25">
      <c r="A3364" s="31">
        <v>3848</v>
      </c>
      <c r="B3364" s="33" t="s">
        <v>300</v>
      </c>
      <c r="D3364" s="34" t="s">
        <v>301</v>
      </c>
      <c r="E3364" s="35" t="s">
        <v>10</v>
      </c>
      <c r="G3364" s="372" t="e">
        <f>VLOOKUP(N3364,'BANG THAM CHIEU'!C:E,3,0)</f>
        <v>#N/A</v>
      </c>
      <c r="J3364" s="10" t="e">
        <f>VLOOKUP(N3364,'BANG THAM CHIEU'!C:E,2,0)</f>
        <v>#N/A</v>
      </c>
      <c r="L3364" s="594">
        <f t="shared" si="54"/>
        <v>0</v>
      </c>
      <c r="N3364" s="11"/>
      <c r="Q3364" s="122"/>
      <c r="R3364" s="123"/>
      <c r="T3364" s="396"/>
      <c r="V3364"/>
    </row>
    <row r="3365" spans="1:22" hidden="1" x14ac:dyDescent="0.25">
      <c r="A3365" s="31">
        <v>3848</v>
      </c>
      <c r="B3365" s="33" t="s">
        <v>300</v>
      </c>
      <c r="D3365" s="34" t="s">
        <v>301</v>
      </c>
      <c r="E3365" s="35" t="s">
        <v>10</v>
      </c>
      <c r="G3365" s="372" t="e">
        <f>VLOOKUP(N3365,'BANG THAM CHIEU'!C:E,3,0)</f>
        <v>#N/A</v>
      </c>
      <c r="J3365" s="10" t="e">
        <f>VLOOKUP(N3365,'BANG THAM CHIEU'!C:E,2,0)</f>
        <v>#N/A</v>
      </c>
      <c r="L3365" s="594">
        <f t="shared" si="54"/>
        <v>0</v>
      </c>
      <c r="N3365" s="31"/>
      <c r="Q3365" s="122"/>
      <c r="R3365" s="123"/>
      <c r="T3365" s="396"/>
      <c r="V3365"/>
    </row>
    <row r="3366" spans="1:22" hidden="1" x14ac:dyDescent="0.25">
      <c r="A3366" s="31">
        <v>3848</v>
      </c>
      <c r="B3366" s="33" t="s">
        <v>300</v>
      </c>
      <c r="D3366" s="34" t="s">
        <v>301</v>
      </c>
      <c r="E3366" s="35" t="s">
        <v>10</v>
      </c>
      <c r="G3366" s="372" t="e">
        <f>VLOOKUP(N3366,'BANG THAM CHIEU'!C:E,3,0)</f>
        <v>#N/A</v>
      </c>
      <c r="J3366" s="10" t="e">
        <f>VLOOKUP(N3366,'BANG THAM CHIEU'!C:E,2,0)</f>
        <v>#N/A</v>
      </c>
      <c r="L3366" s="594">
        <f t="shared" si="54"/>
        <v>0</v>
      </c>
      <c r="N3366" s="11"/>
      <c r="Q3366" s="122"/>
      <c r="R3366" s="123"/>
      <c r="T3366" s="396"/>
      <c r="V3366"/>
    </row>
    <row r="3367" spans="1:22" hidden="1" x14ac:dyDescent="0.25">
      <c r="A3367" s="31">
        <v>3848</v>
      </c>
      <c r="B3367" s="33" t="s">
        <v>300</v>
      </c>
      <c r="D3367" s="34" t="s">
        <v>301</v>
      </c>
      <c r="E3367" s="35" t="s">
        <v>10</v>
      </c>
      <c r="G3367" s="372" t="e">
        <f>VLOOKUP(N3367,'BANG THAM CHIEU'!C:E,3,0)</f>
        <v>#N/A</v>
      </c>
      <c r="J3367" s="10" t="e">
        <f>VLOOKUP(N3367,'BANG THAM CHIEU'!C:E,2,0)</f>
        <v>#N/A</v>
      </c>
      <c r="L3367" s="594">
        <f t="shared" si="54"/>
        <v>0</v>
      </c>
      <c r="N3367" s="11"/>
      <c r="Q3367" s="122"/>
      <c r="R3367" s="123"/>
      <c r="T3367" s="396"/>
      <c r="V3367"/>
    </row>
    <row r="3368" spans="1:22" hidden="1" x14ac:dyDescent="0.25">
      <c r="A3368" s="31">
        <v>3848</v>
      </c>
      <c r="B3368" s="33" t="s">
        <v>300</v>
      </c>
      <c r="D3368" s="34" t="s">
        <v>301</v>
      </c>
      <c r="E3368" s="35" t="s">
        <v>10</v>
      </c>
      <c r="G3368" s="372" t="e">
        <f>VLOOKUP(N3368,'BANG THAM CHIEU'!C:E,3,0)</f>
        <v>#N/A</v>
      </c>
      <c r="J3368" s="10" t="e">
        <f>VLOOKUP(N3368,'BANG THAM CHIEU'!C:E,2,0)</f>
        <v>#N/A</v>
      </c>
      <c r="L3368" s="594">
        <f t="shared" si="54"/>
        <v>0</v>
      </c>
      <c r="N3368" s="31"/>
      <c r="Q3368" s="122"/>
      <c r="R3368" s="123"/>
      <c r="T3368" s="396"/>
      <c r="V3368"/>
    </row>
    <row r="3369" spans="1:22" hidden="1" x14ac:dyDescent="0.25">
      <c r="A3369" s="31">
        <v>3848</v>
      </c>
      <c r="B3369" s="33" t="s">
        <v>300</v>
      </c>
      <c r="D3369" s="34" t="s">
        <v>301</v>
      </c>
      <c r="E3369" s="35" t="s">
        <v>10</v>
      </c>
      <c r="G3369" s="372" t="e">
        <f>VLOOKUP(N3369,'BANG THAM CHIEU'!C:E,3,0)</f>
        <v>#N/A</v>
      </c>
      <c r="J3369" s="10" t="e">
        <f>VLOOKUP(N3369,'BANG THAM CHIEU'!C:E,2,0)</f>
        <v>#N/A</v>
      </c>
      <c r="L3369" s="594">
        <f t="shared" si="54"/>
        <v>0</v>
      </c>
      <c r="N3369" s="11"/>
      <c r="Q3369" s="122"/>
      <c r="R3369" s="123"/>
      <c r="T3369" s="396"/>
      <c r="V3369"/>
    </row>
    <row r="3370" spans="1:22" hidden="1" x14ac:dyDescent="0.25">
      <c r="A3370" s="31">
        <v>3848</v>
      </c>
      <c r="B3370" s="33" t="s">
        <v>300</v>
      </c>
      <c r="D3370" s="34" t="s">
        <v>301</v>
      </c>
      <c r="E3370" s="35" t="s">
        <v>10</v>
      </c>
      <c r="G3370" s="372" t="e">
        <f>VLOOKUP(N3370,'BANG THAM CHIEU'!C:E,3,0)</f>
        <v>#N/A</v>
      </c>
      <c r="J3370" s="10" t="e">
        <f>VLOOKUP(N3370,'BANG THAM CHIEU'!C:E,2,0)</f>
        <v>#N/A</v>
      </c>
      <c r="L3370" s="594">
        <f t="shared" si="54"/>
        <v>0</v>
      </c>
      <c r="N3370" s="11"/>
      <c r="Q3370" s="122"/>
      <c r="R3370" s="123"/>
      <c r="T3370" s="396"/>
      <c r="V3370"/>
    </row>
    <row r="3371" spans="1:22" hidden="1" x14ac:dyDescent="0.25">
      <c r="A3371" s="31">
        <v>3848</v>
      </c>
      <c r="B3371" s="33" t="s">
        <v>300</v>
      </c>
      <c r="D3371" s="34" t="s">
        <v>301</v>
      </c>
      <c r="E3371" s="35" t="s">
        <v>10</v>
      </c>
      <c r="G3371" s="372" t="e">
        <f>VLOOKUP(N3371,'BANG THAM CHIEU'!C:E,3,0)</f>
        <v>#N/A</v>
      </c>
      <c r="J3371" s="10" t="e">
        <f>VLOOKUP(N3371,'BANG THAM CHIEU'!C:E,2,0)</f>
        <v>#N/A</v>
      </c>
      <c r="L3371" s="594">
        <f t="shared" si="54"/>
        <v>0</v>
      </c>
      <c r="N3371" s="11"/>
      <c r="Q3371" s="122"/>
      <c r="R3371" s="123"/>
      <c r="T3371" s="396"/>
      <c r="V3371"/>
    </row>
    <row r="3372" spans="1:22" hidden="1" x14ac:dyDescent="0.25">
      <c r="A3372" s="31">
        <v>3848</v>
      </c>
      <c r="B3372" s="33" t="s">
        <v>300</v>
      </c>
      <c r="D3372" s="34" t="s">
        <v>301</v>
      </c>
      <c r="E3372" s="35" t="s">
        <v>10</v>
      </c>
      <c r="G3372" s="372" t="e">
        <f>VLOOKUP(N3372,'BANG THAM CHIEU'!C:E,3,0)</f>
        <v>#N/A</v>
      </c>
      <c r="J3372" s="10" t="e">
        <f>VLOOKUP(N3372,'BANG THAM CHIEU'!C:E,2,0)</f>
        <v>#N/A</v>
      </c>
      <c r="L3372" s="594">
        <f t="shared" ref="L3372:L3435" si="55">K3372/23206</f>
        <v>0</v>
      </c>
      <c r="N3372" s="11"/>
      <c r="Q3372" s="122"/>
      <c r="R3372" s="123"/>
      <c r="T3372" s="396"/>
      <c r="V3372"/>
    </row>
    <row r="3373" spans="1:22" hidden="1" x14ac:dyDescent="0.25">
      <c r="A3373" s="31">
        <v>3848</v>
      </c>
      <c r="B3373" s="33" t="s">
        <v>300</v>
      </c>
      <c r="D3373" s="34" t="s">
        <v>301</v>
      </c>
      <c r="E3373" s="35" t="s">
        <v>10</v>
      </c>
      <c r="G3373" s="372" t="e">
        <f>VLOOKUP(N3373,'BANG THAM CHIEU'!C:E,3,0)</f>
        <v>#N/A</v>
      </c>
      <c r="J3373" s="10" t="e">
        <f>VLOOKUP(N3373,'BANG THAM CHIEU'!C:E,2,0)</f>
        <v>#N/A</v>
      </c>
      <c r="L3373" s="594">
        <f t="shared" si="55"/>
        <v>0</v>
      </c>
      <c r="N3373" s="11"/>
      <c r="Q3373" s="122"/>
      <c r="R3373" s="123"/>
      <c r="T3373" s="396"/>
      <c r="V3373"/>
    </row>
    <row r="3374" spans="1:22" hidden="1" x14ac:dyDescent="0.25">
      <c r="A3374" s="31">
        <v>3848</v>
      </c>
      <c r="B3374" s="33" t="s">
        <v>300</v>
      </c>
      <c r="D3374" s="34" t="s">
        <v>301</v>
      </c>
      <c r="E3374" s="35" t="s">
        <v>10</v>
      </c>
      <c r="G3374" s="372" t="e">
        <f>VLOOKUP(N3374,'BANG THAM CHIEU'!C:E,3,0)</f>
        <v>#N/A</v>
      </c>
      <c r="J3374" s="10" t="e">
        <f>VLOOKUP(N3374,'BANG THAM CHIEU'!C:E,2,0)</f>
        <v>#N/A</v>
      </c>
      <c r="L3374" s="594">
        <f t="shared" si="55"/>
        <v>0</v>
      </c>
      <c r="N3374" s="11"/>
      <c r="Q3374" s="122"/>
      <c r="R3374" s="123"/>
      <c r="T3374" s="396"/>
      <c r="V3374"/>
    </row>
    <row r="3375" spans="1:22" hidden="1" x14ac:dyDescent="0.25">
      <c r="A3375" s="31">
        <v>3848</v>
      </c>
      <c r="B3375" s="33" t="s">
        <v>300</v>
      </c>
      <c r="D3375" s="34" t="s">
        <v>301</v>
      </c>
      <c r="E3375" s="35" t="s">
        <v>10</v>
      </c>
      <c r="G3375" s="372" t="e">
        <f>VLOOKUP(N3375,'BANG THAM CHIEU'!C:E,3,0)</f>
        <v>#N/A</v>
      </c>
      <c r="J3375" s="10" t="e">
        <f>VLOOKUP(N3375,'BANG THAM CHIEU'!C:E,2,0)</f>
        <v>#N/A</v>
      </c>
      <c r="L3375" s="594">
        <f t="shared" si="55"/>
        <v>0</v>
      </c>
      <c r="N3375" s="11"/>
      <c r="Q3375" s="122"/>
      <c r="R3375" s="123"/>
      <c r="T3375" s="396"/>
      <c r="V3375"/>
    </row>
    <row r="3376" spans="1:22" hidden="1" x14ac:dyDescent="0.25">
      <c r="A3376" s="31">
        <v>3848</v>
      </c>
      <c r="B3376" s="33" t="s">
        <v>300</v>
      </c>
      <c r="D3376" s="34" t="s">
        <v>301</v>
      </c>
      <c r="E3376" s="35" t="s">
        <v>10</v>
      </c>
      <c r="G3376" s="372" t="e">
        <f>VLOOKUP(N3376,'BANG THAM CHIEU'!C:E,3,0)</f>
        <v>#N/A</v>
      </c>
      <c r="J3376" s="10" t="e">
        <f>VLOOKUP(N3376,'BANG THAM CHIEU'!C:E,2,0)</f>
        <v>#N/A</v>
      </c>
      <c r="L3376" s="594">
        <f t="shared" si="55"/>
        <v>0</v>
      </c>
      <c r="N3376" s="11"/>
      <c r="Q3376" s="122"/>
      <c r="R3376" s="123"/>
      <c r="T3376" s="396"/>
      <c r="V3376"/>
    </row>
    <row r="3377" spans="1:22" hidden="1" x14ac:dyDescent="0.25">
      <c r="A3377" s="31">
        <v>3848</v>
      </c>
      <c r="B3377" s="33" t="s">
        <v>300</v>
      </c>
      <c r="D3377" s="34" t="s">
        <v>301</v>
      </c>
      <c r="E3377" s="35" t="s">
        <v>10</v>
      </c>
      <c r="G3377" s="372" t="e">
        <f>VLOOKUP(N3377,'BANG THAM CHIEU'!C:E,3,0)</f>
        <v>#N/A</v>
      </c>
      <c r="J3377" s="10" t="e">
        <f>VLOOKUP(N3377,'BANG THAM CHIEU'!C:E,2,0)</f>
        <v>#N/A</v>
      </c>
      <c r="L3377" s="594">
        <f t="shared" si="55"/>
        <v>0</v>
      </c>
      <c r="N3377" s="11"/>
      <c r="Q3377" s="122"/>
      <c r="R3377" s="123"/>
      <c r="T3377" s="396"/>
      <c r="V3377"/>
    </row>
    <row r="3378" spans="1:22" hidden="1" x14ac:dyDescent="0.25">
      <c r="A3378" s="31">
        <v>3848</v>
      </c>
      <c r="B3378" s="33" t="s">
        <v>300</v>
      </c>
      <c r="D3378" s="34" t="s">
        <v>301</v>
      </c>
      <c r="E3378" s="35" t="s">
        <v>10</v>
      </c>
      <c r="G3378" s="372" t="e">
        <f>VLOOKUP(N3378,'BANG THAM CHIEU'!C:E,3,0)</f>
        <v>#N/A</v>
      </c>
      <c r="J3378" s="10" t="e">
        <f>VLOOKUP(N3378,'BANG THAM CHIEU'!C:E,2,0)</f>
        <v>#N/A</v>
      </c>
      <c r="L3378" s="594">
        <f t="shared" si="55"/>
        <v>0</v>
      </c>
      <c r="N3378" s="11"/>
      <c r="Q3378" s="122"/>
      <c r="R3378" s="123"/>
      <c r="T3378" s="396"/>
      <c r="V3378"/>
    </row>
    <row r="3379" spans="1:22" hidden="1" x14ac:dyDescent="0.25">
      <c r="A3379" s="31">
        <v>3848</v>
      </c>
      <c r="B3379" s="33" t="s">
        <v>300</v>
      </c>
      <c r="D3379" s="34" t="s">
        <v>301</v>
      </c>
      <c r="E3379" s="35" t="s">
        <v>10</v>
      </c>
      <c r="G3379" s="372" t="e">
        <f>VLOOKUP(N3379,'BANG THAM CHIEU'!C:E,3,0)</f>
        <v>#N/A</v>
      </c>
      <c r="J3379" s="10" t="e">
        <f>VLOOKUP(N3379,'BANG THAM CHIEU'!C:E,2,0)</f>
        <v>#N/A</v>
      </c>
      <c r="L3379" s="594">
        <f t="shared" si="55"/>
        <v>0</v>
      </c>
      <c r="N3379" s="11"/>
      <c r="Q3379" s="122"/>
      <c r="R3379" s="123"/>
      <c r="T3379" s="396"/>
      <c r="V3379"/>
    </row>
    <row r="3380" spans="1:22" hidden="1" x14ac:dyDescent="0.25">
      <c r="A3380" s="31">
        <v>3848</v>
      </c>
      <c r="B3380" s="33" t="s">
        <v>300</v>
      </c>
      <c r="D3380" s="34" t="s">
        <v>301</v>
      </c>
      <c r="E3380" s="35" t="s">
        <v>10</v>
      </c>
      <c r="G3380" s="372" t="e">
        <f>VLOOKUP(N3380,'BANG THAM CHIEU'!C:E,3,0)</f>
        <v>#N/A</v>
      </c>
      <c r="J3380" s="10" t="e">
        <f>VLOOKUP(N3380,'BANG THAM CHIEU'!C:E,2,0)</f>
        <v>#N/A</v>
      </c>
      <c r="L3380" s="594">
        <f t="shared" si="55"/>
        <v>0</v>
      </c>
      <c r="N3380" s="11"/>
      <c r="Q3380" s="122"/>
      <c r="R3380" s="123"/>
      <c r="T3380" s="396"/>
      <c r="V3380"/>
    </row>
    <row r="3381" spans="1:22" hidden="1" x14ac:dyDescent="0.25">
      <c r="A3381" s="31">
        <v>3848</v>
      </c>
      <c r="B3381" s="33" t="s">
        <v>300</v>
      </c>
      <c r="D3381" s="34" t="s">
        <v>301</v>
      </c>
      <c r="E3381" s="35" t="s">
        <v>10</v>
      </c>
      <c r="G3381" s="372" t="e">
        <f>VLOOKUP(N3381,'BANG THAM CHIEU'!C:E,3,0)</f>
        <v>#N/A</v>
      </c>
      <c r="J3381" s="10" t="e">
        <f>VLOOKUP(N3381,'BANG THAM CHIEU'!C:E,2,0)</f>
        <v>#N/A</v>
      </c>
      <c r="L3381" s="594">
        <f t="shared" si="55"/>
        <v>0</v>
      </c>
      <c r="N3381" s="53"/>
      <c r="Q3381" s="122"/>
      <c r="R3381" s="123"/>
      <c r="T3381" s="396"/>
      <c r="V3381"/>
    </row>
    <row r="3382" spans="1:22" hidden="1" x14ac:dyDescent="0.25">
      <c r="A3382" s="31">
        <v>3848</v>
      </c>
      <c r="B3382" s="33" t="s">
        <v>300</v>
      </c>
      <c r="D3382" s="34" t="s">
        <v>301</v>
      </c>
      <c r="E3382" s="35" t="s">
        <v>10</v>
      </c>
      <c r="G3382" s="372" t="e">
        <f>VLOOKUP(N3382,'BANG THAM CHIEU'!C:E,3,0)</f>
        <v>#N/A</v>
      </c>
      <c r="J3382" s="10" t="e">
        <f>VLOOKUP(N3382,'BANG THAM CHIEU'!C:E,2,0)</f>
        <v>#N/A</v>
      </c>
      <c r="L3382" s="594">
        <f t="shared" si="55"/>
        <v>0</v>
      </c>
      <c r="N3382" s="11"/>
      <c r="Q3382" s="122"/>
      <c r="R3382" s="123"/>
      <c r="T3382" s="396"/>
      <c r="V3382"/>
    </row>
    <row r="3383" spans="1:22" hidden="1" x14ac:dyDescent="0.25">
      <c r="A3383" s="31">
        <v>3848</v>
      </c>
      <c r="B3383" s="33" t="s">
        <v>300</v>
      </c>
      <c r="D3383" s="34" t="s">
        <v>301</v>
      </c>
      <c r="E3383" s="35" t="s">
        <v>10</v>
      </c>
      <c r="G3383" s="372" t="e">
        <f>VLOOKUP(N3383,'BANG THAM CHIEU'!C:E,3,0)</f>
        <v>#N/A</v>
      </c>
      <c r="J3383" s="10" t="e">
        <f>VLOOKUP(N3383,'BANG THAM CHIEU'!C:E,2,0)</f>
        <v>#N/A</v>
      </c>
      <c r="L3383" s="594">
        <f t="shared" si="55"/>
        <v>0</v>
      </c>
      <c r="N3383" s="127"/>
      <c r="Q3383" s="122"/>
      <c r="R3383" s="123"/>
      <c r="T3383" s="396"/>
      <c r="V3383"/>
    </row>
    <row r="3384" spans="1:22" hidden="1" x14ac:dyDescent="0.25">
      <c r="A3384" s="31">
        <v>3848</v>
      </c>
      <c r="B3384" s="33" t="s">
        <v>300</v>
      </c>
      <c r="D3384" s="34" t="s">
        <v>301</v>
      </c>
      <c r="E3384" s="35" t="s">
        <v>10</v>
      </c>
      <c r="G3384" s="372" t="e">
        <f>VLOOKUP(N3384,'BANG THAM CHIEU'!C:E,3,0)</f>
        <v>#N/A</v>
      </c>
      <c r="J3384" s="10" t="e">
        <f>VLOOKUP(N3384,'BANG THAM CHIEU'!C:E,2,0)</f>
        <v>#N/A</v>
      </c>
      <c r="L3384" s="594">
        <f t="shared" si="55"/>
        <v>0</v>
      </c>
      <c r="N3384" s="127"/>
      <c r="Q3384" s="122"/>
      <c r="R3384" s="123"/>
      <c r="T3384" s="396"/>
      <c r="V3384"/>
    </row>
    <row r="3385" spans="1:22" hidden="1" x14ac:dyDescent="0.25">
      <c r="A3385" s="31">
        <v>3848</v>
      </c>
      <c r="B3385" s="33" t="s">
        <v>300</v>
      </c>
      <c r="D3385" s="34" t="s">
        <v>301</v>
      </c>
      <c r="E3385" s="35" t="s">
        <v>10</v>
      </c>
      <c r="G3385" s="372" t="e">
        <f>VLOOKUP(N3385,'BANG THAM CHIEU'!C:E,3,0)</f>
        <v>#N/A</v>
      </c>
      <c r="J3385" s="10" t="e">
        <f>VLOOKUP(N3385,'BANG THAM CHIEU'!C:E,2,0)</f>
        <v>#N/A</v>
      </c>
      <c r="L3385" s="594">
        <f t="shared" si="55"/>
        <v>0</v>
      </c>
      <c r="N3385" s="11"/>
      <c r="Q3385" s="122"/>
      <c r="R3385" s="123"/>
      <c r="T3385" s="396"/>
      <c r="V3385"/>
    </row>
    <row r="3386" spans="1:22" hidden="1" x14ac:dyDescent="0.25">
      <c r="A3386" s="31">
        <v>3848</v>
      </c>
      <c r="B3386" s="33" t="s">
        <v>300</v>
      </c>
      <c r="D3386" s="34" t="s">
        <v>301</v>
      </c>
      <c r="E3386" s="35" t="s">
        <v>10</v>
      </c>
      <c r="G3386" s="372" t="e">
        <f>VLOOKUP(N3386,'BANG THAM CHIEU'!C:E,3,0)</f>
        <v>#N/A</v>
      </c>
      <c r="J3386" s="10" t="e">
        <f>VLOOKUP(N3386,'BANG THAM CHIEU'!C:E,2,0)</f>
        <v>#N/A</v>
      </c>
      <c r="L3386" s="594">
        <f t="shared" si="55"/>
        <v>0</v>
      </c>
      <c r="N3386" s="11"/>
      <c r="Q3386" s="122"/>
      <c r="R3386" s="123"/>
      <c r="T3386" s="396"/>
      <c r="V3386"/>
    </row>
    <row r="3387" spans="1:22" hidden="1" x14ac:dyDescent="0.25">
      <c r="A3387" s="31">
        <v>3848</v>
      </c>
      <c r="B3387" s="33" t="s">
        <v>300</v>
      </c>
      <c r="D3387" s="34" t="s">
        <v>301</v>
      </c>
      <c r="E3387" s="35" t="s">
        <v>10</v>
      </c>
      <c r="G3387" s="372" t="e">
        <f>VLOOKUP(N3387,'BANG THAM CHIEU'!C:E,3,0)</f>
        <v>#N/A</v>
      </c>
      <c r="J3387" s="10" t="e">
        <f>VLOOKUP(N3387,'BANG THAM CHIEU'!C:E,2,0)</f>
        <v>#N/A</v>
      </c>
      <c r="L3387" s="594">
        <f t="shared" si="55"/>
        <v>0</v>
      </c>
      <c r="N3387" s="11"/>
      <c r="Q3387" s="122"/>
      <c r="R3387" s="123"/>
      <c r="T3387" s="396"/>
      <c r="V3387"/>
    </row>
    <row r="3388" spans="1:22" hidden="1" x14ac:dyDescent="0.25">
      <c r="A3388" s="31">
        <v>3848</v>
      </c>
      <c r="B3388" s="33" t="s">
        <v>300</v>
      </c>
      <c r="D3388" s="34" t="s">
        <v>301</v>
      </c>
      <c r="E3388" s="35" t="s">
        <v>10</v>
      </c>
      <c r="G3388" s="372" t="e">
        <f>VLOOKUP(N3388,'BANG THAM CHIEU'!C:E,3,0)</f>
        <v>#N/A</v>
      </c>
      <c r="J3388" s="10" t="e">
        <f>VLOOKUP(N3388,'BANG THAM CHIEU'!C:E,2,0)</f>
        <v>#N/A</v>
      </c>
      <c r="L3388" s="594">
        <f t="shared" si="55"/>
        <v>0</v>
      </c>
      <c r="N3388" s="11"/>
      <c r="Q3388" s="122"/>
      <c r="R3388" s="123"/>
      <c r="T3388" s="396"/>
      <c r="V3388"/>
    </row>
    <row r="3389" spans="1:22" hidden="1" x14ac:dyDescent="0.25">
      <c r="A3389" s="31">
        <v>3848</v>
      </c>
      <c r="B3389" s="33" t="s">
        <v>300</v>
      </c>
      <c r="D3389" s="34" t="s">
        <v>301</v>
      </c>
      <c r="E3389" s="35" t="s">
        <v>10</v>
      </c>
      <c r="G3389" s="372" t="e">
        <f>VLOOKUP(N3389,'BANG THAM CHIEU'!C:E,3,0)</f>
        <v>#N/A</v>
      </c>
      <c r="J3389" s="10" t="e">
        <f>VLOOKUP(N3389,'BANG THAM CHIEU'!C:E,2,0)</f>
        <v>#N/A</v>
      </c>
      <c r="L3389" s="594">
        <f t="shared" si="55"/>
        <v>0</v>
      </c>
      <c r="N3389" s="11"/>
      <c r="Q3389" s="122"/>
      <c r="R3389" s="123"/>
      <c r="T3389" s="396"/>
      <c r="V3389"/>
    </row>
    <row r="3390" spans="1:22" hidden="1" x14ac:dyDescent="0.25">
      <c r="A3390" s="31">
        <v>3848</v>
      </c>
      <c r="B3390" s="33" t="s">
        <v>300</v>
      </c>
      <c r="D3390" s="34" t="s">
        <v>301</v>
      </c>
      <c r="E3390" s="35" t="s">
        <v>10</v>
      </c>
      <c r="G3390" s="372" t="e">
        <f>VLOOKUP(N3390,'BANG THAM CHIEU'!C:E,3,0)</f>
        <v>#N/A</v>
      </c>
      <c r="J3390" s="10" t="e">
        <f>VLOOKUP(N3390,'BANG THAM CHIEU'!C:E,2,0)</f>
        <v>#N/A</v>
      </c>
      <c r="L3390" s="594">
        <f t="shared" si="55"/>
        <v>0</v>
      </c>
      <c r="N3390" s="11"/>
      <c r="Q3390" s="122"/>
      <c r="R3390" s="123"/>
      <c r="T3390" s="396"/>
      <c r="V3390"/>
    </row>
    <row r="3391" spans="1:22" hidden="1" x14ac:dyDescent="0.25">
      <c r="A3391" s="31">
        <v>3848</v>
      </c>
      <c r="B3391" s="33" t="s">
        <v>300</v>
      </c>
      <c r="D3391" s="34" t="s">
        <v>301</v>
      </c>
      <c r="E3391" s="35" t="s">
        <v>10</v>
      </c>
      <c r="G3391" s="372" t="e">
        <f>VLOOKUP(N3391,'BANG THAM CHIEU'!C:E,3,0)</f>
        <v>#N/A</v>
      </c>
      <c r="J3391" s="10" t="e">
        <f>VLOOKUP(N3391,'BANG THAM CHIEU'!C:E,2,0)</f>
        <v>#N/A</v>
      </c>
      <c r="L3391" s="594">
        <f t="shared" si="55"/>
        <v>0</v>
      </c>
      <c r="N3391" s="11"/>
      <c r="Q3391" s="122"/>
      <c r="R3391" s="123"/>
      <c r="T3391" s="396"/>
      <c r="V3391"/>
    </row>
    <row r="3392" spans="1:22" hidden="1" x14ac:dyDescent="0.25">
      <c r="A3392" s="31">
        <v>3848</v>
      </c>
      <c r="B3392" s="33" t="s">
        <v>300</v>
      </c>
      <c r="D3392" s="34" t="s">
        <v>301</v>
      </c>
      <c r="E3392" s="35" t="s">
        <v>10</v>
      </c>
      <c r="G3392" s="372" t="e">
        <f>VLOOKUP(N3392,'BANG THAM CHIEU'!C:E,3,0)</f>
        <v>#N/A</v>
      </c>
      <c r="J3392" s="10" t="e">
        <f>VLOOKUP(N3392,'BANG THAM CHIEU'!C:E,2,0)</f>
        <v>#N/A</v>
      </c>
      <c r="L3392" s="594">
        <f t="shared" si="55"/>
        <v>0</v>
      </c>
      <c r="N3392" s="11"/>
      <c r="Q3392" s="122"/>
      <c r="R3392" s="123"/>
      <c r="T3392" s="396"/>
      <c r="V3392"/>
    </row>
    <row r="3393" spans="1:22" hidden="1" x14ac:dyDescent="0.25">
      <c r="A3393" s="31">
        <v>3848</v>
      </c>
      <c r="B3393" s="33" t="s">
        <v>300</v>
      </c>
      <c r="D3393" s="34" t="s">
        <v>301</v>
      </c>
      <c r="E3393" s="35" t="s">
        <v>10</v>
      </c>
      <c r="G3393" s="372" t="e">
        <f>VLOOKUP(N3393,'BANG THAM CHIEU'!C:E,3,0)</f>
        <v>#N/A</v>
      </c>
      <c r="J3393" s="10" t="e">
        <f>VLOOKUP(N3393,'BANG THAM CHIEU'!C:E,2,0)</f>
        <v>#N/A</v>
      </c>
      <c r="L3393" s="594">
        <f t="shared" si="55"/>
        <v>0</v>
      </c>
      <c r="N3393" s="11"/>
      <c r="Q3393" s="122"/>
      <c r="R3393" s="123"/>
      <c r="T3393" s="396"/>
      <c r="V3393"/>
    </row>
    <row r="3394" spans="1:22" hidden="1" x14ac:dyDescent="0.25">
      <c r="A3394" s="31">
        <v>3848</v>
      </c>
      <c r="B3394" s="33" t="s">
        <v>300</v>
      </c>
      <c r="D3394" s="34" t="s">
        <v>301</v>
      </c>
      <c r="E3394" s="35" t="s">
        <v>10</v>
      </c>
      <c r="G3394" s="372" t="e">
        <f>VLOOKUP(N3394,'BANG THAM CHIEU'!C:E,3,0)</f>
        <v>#N/A</v>
      </c>
      <c r="J3394" s="10" t="e">
        <f>VLOOKUP(N3394,'BANG THAM CHIEU'!C:E,2,0)</f>
        <v>#N/A</v>
      </c>
      <c r="L3394" s="594">
        <f t="shared" si="55"/>
        <v>0</v>
      </c>
      <c r="N3394" s="11"/>
      <c r="Q3394" s="122"/>
      <c r="R3394" s="123"/>
      <c r="T3394" s="396"/>
      <c r="V3394"/>
    </row>
    <row r="3395" spans="1:22" hidden="1" x14ac:dyDescent="0.25">
      <c r="A3395" s="31">
        <v>3848</v>
      </c>
      <c r="B3395" s="33" t="s">
        <v>300</v>
      </c>
      <c r="D3395" s="34" t="s">
        <v>301</v>
      </c>
      <c r="E3395" s="35" t="s">
        <v>10</v>
      </c>
      <c r="G3395" s="372" t="e">
        <f>VLOOKUP(N3395,'BANG THAM CHIEU'!C:E,3,0)</f>
        <v>#N/A</v>
      </c>
      <c r="J3395" s="10" t="e">
        <f>VLOOKUP(N3395,'BANG THAM CHIEU'!C:E,2,0)</f>
        <v>#N/A</v>
      </c>
      <c r="L3395" s="594">
        <f t="shared" si="55"/>
        <v>0</v>
      </c>
      <c r="N3395" s="11"/>
      <c r="Q3395" s="122"/>
      <c r="R3395" s="123"/>
      <c r="T3395" s="396"/>
      <c r="V3395"/>
    </row>
    <row r="3396" spans="1:22" hidden="1" x14ac:dyDescent="0.25">
      <c r="A3396" s="31">
        <v>3848</v>
      </c>
      <c r="B3396" s="33" t="s">
        <v>300</v>
      </c>
      <c r="D3396" s="34" t="s">
        <v>301</v>
      </c>
      <c r="E3396" s="35" t="s">
        <v>10</v>
      </c>
      <c r="G3396" s="372" t="e">
        <f>VLOOKUP(N3396,'BANG THAM CHIEU'!C:E,3,0)</f>
        <v>#N/A</v>
      </c>
      <c r="J3396" s="10" t="e">
        <f>VLOOKUP(N3396,'BANG THAM CHIEU'!C:E,2,0)</f>
        <v>#N/A</v>
      </c>
      <c r="L3396" s="594">
        <f t="shared" si="55"/>
        <v>0</v>
      </c>
      <c r="N3396" s="11"/>
      <c r="Q3396" s="122"/>
      <c r="R3396" s="123"/>
      <c r="T3396" s="396"/>
      <c r="V3396"/>
    </row>
    <row r="3397" spans="1:22" hidden="1" x14ac:dyDescent="0.25">
      <c r="A3397" s="31">
        <v>3848</v>
      </c>
      <c r="B3397" s="33" t="s">
        <v>300</v>
      </c>
      <c r="D3397" s="34" t="s">
        <v>301</v>
      </c>
      <c r="E3397" s="35" t="s">
        <v>10</v>
      </c>
      <c r="G3397" s="372" t="e">
        <f>VLOOKUP(N3397,'BANG THAM CHIEU'!C:E,3,0)</f>
        <v>#N/A</v>
      </c>
      <c r="J3397" s="10" t="e">
        <f>VLOOKUP(N3397,'BANG THAM CHIEU'!C:E,2,0)</f>
        <v>#N/A</v>
      </c>
      <c r="L3397" s="594">
        <f t="shared" si="55"/>
        <v>0</v>
      </c>
      <c r="N3397" s="11"/>
      <c r="Q3397" s="122"/>
      <c r="R3397" s="123"/>
      <c r="T3397" s="396"/>
      <c r="V3397"/>
    </row>
    <row r="3398" spans="1:22" hidden="1" x14ac:dyDescent="0.25">
      <c r="A3398" s="31">
        <v>3848</v>
      </c>
      <c r="B3398" s="33" t="s">
        <v>300</v>
      </c>
      <c r="D3398" s="34" t="s">
        <v>301</v>
      </c>
      <c r="E3398" s="35" t="s">
        <v>10</v>
      </c>
      <c r="G3398" s="372" t="e">
        <f>VLOOKUP(N3398,'BANG THAM CHIEU'!C:E,3,0)</f>
        <v>#N/A</v>
      </c>
      <c r="J3398" s="10" t="e">
        <f>VLOOKUP(N3398,'BANG THAM CHIEU'!C:E,2,0)</f>
        <v>#N/A</v>
      </c>
      <c r="L3398" s="594">
        <f t="shared" si="55"/>
        <v>0</v>
      </c>
      <c r="N3398" s="11"/>
      <c r="Q3398" s="122"/>
      <c r="R3398" s="123"/>
      <c r="T3398" s="396"/>
      <c r="V3398"/>
    </row>
    <row r="3399" spans="1:22" hidden="1" x14ac:dyDescent="0.25">
      <c r="A3399" s="31">
        <v>3848</v>
      </c>
      <c r="B3399" s="33" t="s">
        <v>300</v>
      </c>
      <c r="D3399" s="34" t="s">
        <v>301</v>
      </c>
      <c r="E3399" s="35" t="s">
        <v>10</v>
      </c>
      <c r="G3399" s="372" t="e">
        <f>VLOOKUP(N3399,'BANG THAM CHIEU'!C:E,3,0)</f>
        <v>#N/A</v>
      </c>
      <c r="J3399" s="10" t="e">
        <f>VLOOKUP(N3399,'BANG THAM CHIEU'!C:E,2,0)</f>
        <v>#N/A</v>
      </c>
      <c r="L3399" s="594">
        <f t="shared" si="55"/>
        <v>0</v>
      </c>
      <c r="N3399" s="11"/>
      <c r="Q3399" s="122"/>
      <c r="R3399" s="123"/>
      <c r="T3399" s="396"/>
      <c r="V3399"/>
    </row>
    <row r="3400" spans="1:22" hidden="1" x14ac:dyDescent="0.25">
      <c r="A3400" s="31">
        <v>3848</v>
      </c>
      <c r="B3400" s="33" t="s">
        <v>300</v>
      </c>
      <c r="D3400" s="34" t="s">
        <v>301</v>
      </c>
      <c r="E3400" s="35" t="s">
        <v>10</v>
      </c>
      <c r="G3400" s="372" t="e">
        <f>VLOOKUP(N3400,'BANG THAM CHIEU'!C:E,3,0)</f>
        <v>#N/A</v>
      </c>
      <c r="J3400" s="10" t="e">
        <f>VLOOKUP(N3400,'BANG THAM CHIEU'!C:E,2,0)</f>
        <v>#N/A</v>
      </c>
      <c r="L3400" s="594">
        <f t="shared" si="55"/>
        <v>0</v>
      </c>
      <c r="N3400" s="11"/>
      <c r="Q3400" s="122"/>
      <c r="R3400" s="123"/>
      <c r="S3400" s="122" t="s">
        <v>7896</v>
      </c>
      <c r="T3400" s="396"/>
      <c r="V3400"/>
    </row>
    <row r="3401" spans="1:22" hidden="1" x14ac:dyDescent="0.25">
      <c r="A3401" s="31">
        <v>3848</v>
      </c>
      <c r="B3401" s="33" t="s">
        <v>300</v>
      </c>
      <c r="D3401" s="34" t="s">
        <v>301</v>
      </c>
      <c r="E3401" s="35" t="s">
        <v>10</v>
      </c>
      <c r="G3401" s="372" t="e">
        <f>VLOOKUP(N3401,'BANG THAM CHIEU'!C:E,3,0)</f>
        <v>#N/A</v>
      </c>
      <c r="J3401" s="10" t="e">
        <f>VLOOKUP(N3401,'BANG THAM CHIEU'!C:E,2,0)</f>
        <v>#N/A</v>
      </c>
      <c r="L3401" s="594">
        <f t="shared" si="55"/>
        <v>0</v>
      </c>
      <c r="N3401" s="11"/>
      <c r="Q3401" s="122"/>
      <c r="R3401" s="123"/>
      <c r="S3401" s="122" t="s">
        <v>7896</v>
      </c>
      <c r="T3401" s="396"/>
      <c r="V3401"/>
    </row>
    <row r="3402" spans="1:22" hidden="1" x14ac:dyDescent="0.25">
      <c r="A3402" s="31">
        <v>3848</v>
      </c>
      <c r="B3402" s="33" t="s">
        <v>300</v>
      </c>
      <c r="D3402" s="34" t="s">
        <v>301</v>
      </c>
      <c r="E3402" s="35" t="s">
        <v>10</v>
      </c>
      <c r="G3402" s="372" t="e">
        <f>VLOOKUP(N3402,'BANG THAM CHIEU'!C:E,3,0)</f>
        <v>#N/A</v>
      </c>
      <c r="J3402" s="10" t="e">
        <f>VLOOKUP(N3402,'BANG THAM CHIEU'!C:E,2,0)</f>
        <v>#N/A</v>
      </c>
      <c r="L3402" s="594">
        <f t="shared" si="55"/>
        <v>0</v>
      </c>
      <c r="N3402" s="11"/>
      <c r="Q3402" s="122"/>
      <c r="R3402" s="123"/>
      <c r="S3402" s="122" t="s">
        <v>7896</v>
      </c>
      <c r="T3402" s="396"/>
      <c r="V3402"/>
    </row>
    <row r="3403" spans="1:22" hidden="1" x14ac:dyDescent="0.25">
      <c r="A3403" s="31">
        <v>3848</v>
      </c>
      <c r="B3403" s="33" t="s">
        <v>300</v>
      </c>
      <c r="D3403" s="34" t="s">
        <v>301</v>
      </c>
      <c r="E3403" s="35" t="s">
        <v>10</v>
      </c>
      <c r="G3403" s="372" t="e">
        <f>VLOOKUP(N3403,'BANG THAM CHIEU'!C:E,3,0)</f>
        <v>#N/A</v>
      </c>
      <c r="J3403" s="10" t="e">
        <f>VLOOKUP(N3403,'BANG THAM CHIEU'!C:E,2,0)</f>
        <v>#N/A</v>
      </c>
      <c r="L3403" s="594">
        <f t="shared" si="55"/>
        <v>0</v>
      </c>
      <c r="N3403" s="11"/>
      <c r="Q3403" s="122"/>
      <c r="R3403" s="123"/>
      <c r="S3403" s="122" t="s">
        <v>7896</v>
      </c>
      <c r="T3403" s="396"/>
      <c r="V3403"/>
    </row>
    <row r="3404" spans="1:22" hidden="1" x14ac:dyDescent="0.25">
      <c r="A3404" s="31">
        <v>3848</v>
      </c>
      <c r="B3404" s="33" t="s">
        <v>300</v>
      </c>
      <c r="D3404" s="34" t="s">
        <v>301</v>
      </c>
      <c r="E3404" s="35" t="s">
        <v>10</v>
      </c>
      <c r="G3404" s="372" t="e">
        <f>VLOOKUP(N3404,'BANG THAM CHIEU'!C:E,3,0)</f>
        <v>#N/A</v>
      </c>
      <c r="J3404" s="10" t="e">
        <f>VLOOKUP(N3404,'BANG THAM CHIEU'!C:E,2,0)</f>
        <v>#N/A</v>
      </c>
      <c r="L3404" s="594">
        <f t="shared" si="55"/>
        <v>0</v>
      </c>
      <c r="N3404" s="11"/>
      <c r="Q3404" s="122"/>
      <c r="R3404" s="123"/>
      <c r="S3404" s="122" t="s">
        <v>7896</v>
      </c>
      <c r="T3404" s="396"/>
      <c r="V3404"/>
    </row>
    <row r="3405" spans="1:22" hidden="1" x14ac:dyDescent="0.25">
      <c r="A3405" s="31">
        <v>3848</v>
      </c>
      <c r="B3405" s="33" t="s">
        <v>300</v>
      </c>
      <c r="D3405" s="34" t="s">
        <v>301</v>
      </c>
      <c r="E3405" s="35" t="s">
        <v>10</v>
      </c>
      <c r="G3405" s="372" t="e">
        <f>VLOOKUP(N3405,'BANG THAM CHIEU'!C:E,3,0)</f>
        <v>#N/A</v>
      </c>
      <c r="J3405" s="10" t="e">
        <f>VLOOKUP(N3405,'BANG THAM CHIEU'!C:E,2,0)</f>
        <v>#N/A</v>
      </c>
      <c r="L3405" s="594">
        <f t="shared" si="55"/>
        <v>0</v>
      </c>
      <c r="N3405" s="11"/>
      <c r="Q3405" s="122"/>
      <c r="R3405" s="123"/>
      <c r="S3405" s="122" t="s">
        <v>7896</v>
      </c>
      <c r="T3405" s="396"/>
      <c r="V3405"/>
    </row>
    <row r="3406" spans="1:22" hidden="1" x14ac:dyDescent="0.25">
      <c r="A3406" s="31">
        <v>3848</v>
      </c>
      <c r="B3406" s="33" t="s">
        <v>300</v>
      </c>
      <c r="D3406" s="34" t="s">
        <v>301</v>
      </c>
      <c r="E3406" s="35" t="s">
        <v>10</v>
      </c>
      <c r="G3406" s="372" t="e">
        <f>VLOOKUP(N3406,'BANG THAM CHIEU'!C:E,3,0)</f>
        <v>#N/A</v>
      </c>
      <c r="J3406" s="10" t="e">
        <f>VLOOKUP(N3406,'BANG THAM CHIEU'!C:E,2,0)</f>
        <v>#N/A</v>
      </c>
      <c r="L3406" s="594">
        <f t="shared" si="55"/>
        <v>0</v>
      </c>
      <c r="N3406" s="11"/>
      <c r="Q3406" s="122"/>
      <c r="R3406" s="123"/>
      <c r="S3406" s="122" t="s">
        <v>7896</v>
      </c>
      <c r="T3406" s="396"/>
      <c r="V3406"/>
    </row>
    <row r="3407" spans="1:22" hidden="1" x14ac:dyDescent="0.25">
      <c r="A3407" s="31">
        <v>3848</v>
      </c>
      <c r="B3407" s="33" t="s">
        <v>300</v>
      </c>
      <c r="D3407" s="34" t="s">
        <v>301</v>
      </c>
      <c r="E3407" s="35" t="s">
        <v>10</v>
      </c>
      <c r="G3407" s="372" t="e">
        <f>VLOOKUP(N3407,'BANG THAM CHIEU'!C:E,3,0)</f>
        <v>#N/A</v>
      </c>
      <c r="J3407" s="10" t="e">
        <f>VLOOKUP(N3407,'BANG THAM CHIEU'!C:E,2,0)</f>
        <v>#N/A</v>
      </c>
      <c r="L3407" s="594">
        <f t="shared" si="55"/>
        <v>0</v>
      </c>
      <c r="N3407" s="11"/>
      <c r="Q3407" s="122"/>
      <c r="R3407" s="123"/>
      <c r="S3407" s="122" t="s">
        <v>7896</v>
      </c>
      <c r="T3407" s="396"/>
      <c r="V3407"/>
    </row>
    <row r="3408" spans="1:22" hidden="1" x14ac:dyDescent="0.25">
      <c r="A3408" s="31">
        <v>3848</v>
      </c>
      <c r="B3408" s="33" t="s">
        <v>300</v>
      </c>
      <c r="D3408" s="34" t="s">
        <v>301</v>
      </c>
      <c r="E3408" s="35" t="s">
        <v>10</v>
      </c>
      <c r="G3408" s="372" t="e">
        <f>VLOOKUP(N3408,'BANG THAM CHIEU'!C:E,3,0)</f>
        <v>#N/A</v>
      </c>
      <c r="J3408" s="10" t="e">
        <f>VLOOKUP(N3408,'BANG THAM CHIEU'!C:E,2,0)</f>
        <v>#N/A</v>
      </c>
      <c r="L3408" s="594">
        <f t="shared" si="55"/>
        <v>0</v>
      </c>
      <c r="N3408" s="31"/>
      <c r="Q3408" s="122"/>
      <c r="R3408" s="123"/>
      <c r="S3408" s="122" t="s">
        <v>7896</v>
      </c>
      <c r="T3408" s="396"/>
      <c r="V3408"/>
    </row>
    <row r="3409" spans="1:22" hidden="1" x14ac:dyDescent="0.25">
      <c r="A3409" s="31">
        <v>3848</v>
      </c>
      <c r="B3409" s="33" t="s">
        <v>300</v>
      </c>
      <c r="D3409" s="34" t="s">
        <v>301</v>
      </c>
      <c r="E3409" s="35" t="s">
        <v>10</v>
      </c>
      <c r="G3409" s="372" t="e">
        <f>VLOOKUP(N3409,'BANG THAM CHIEU'!C:E,3,0)</f>
        <v>#N/A</v>
      </c>
      <c r="J3409" s="10" t="e">
        <f>VLOOKUP(N3409,'BANG THAM CHIEU'!C:E,2,0)</f>
        <v>#N/A</v>
      </c>
      <c r="L3409" s="594">
        <f t="shared" si="55"/>
        <v>0</v>
      </c>
      <c r="N3409" s="31"/>
      <c r="Q3409" s="122"/>
      <c r="R3409" s="123"/>
      <c r="S3409" s="122" t="s">
        <v>7896</v>
      </c>
      <c r="T3409" s="396"/>
      <c r="V3409"/>
    </row>
    <row r="3410" spans="1:22" hidden="1" x14ac:dyDescent="0.25">
      <c r="A3410" s="31">
        <v>3848</v>
      </c>
      <c r="B3410" s="33" t="s">
        <v>300</v>
      </c>
      <c r="D3410" s="34" t="s">
        <v>301</v>
      </c>
      <c r="E3410" s="35" t="s">
        <v>10</v>
      </c>
      <c r="G3410" s="372" t="e">
        <f>VLOOKUP(N3410,'BANG THAM CHIEU'!C:E,3,0)</f>
        <v>#N/A</v>
      </c>
      <c r="J3410" s="10" t="e">
        <f>VLOOKUP(N3410,'BANG THAM CHIEU'!C:E,2,0)</f>
        <v>#N/A</v>
      </c>
      <c r="L3410" s="594">
        <f t="shared" si="55"/>
        <v>0</v>
      </c>
      <c r="N3410" s="11"/>
      <c r="Q3410" s="122"/>
      <c r="R3410" s="123"/>
      <c r="S3410" s="122" t="s">
        <v>7896</v>
      </c>
      <c r="T3410" s="396"/>
      <c r="V3410"/>
    </row>
    <row r="3411" spans="1:22" hidden="1" x14ac:dyDescent="0.25">
      <c r="A3411" s="31">
        <v>3848</v>
      </c>
      <c r="B3411" s="33" t="s">
        <v>300</v>
      </c>
      <c r="D3411" s="34" t="s">
        <v>301</v>
      </c>
      <c r="E3411" s="35" t="s">
        <v>10</v>
      </c>
      <c r="G3411" s="372" t="e">
        <f>VLOOKUP(N3411,'BANG THAM CHIEU'!C:E,3,0)</f>
        <v>#N/A</v>
      </c>
      <c r="J3411" s="10" t="e">
        <f>VLOOKUP(N3411,'BANG THAM CHIEU'!C:E,2,0)</f>
        <v>#N/A</v>
      </c>
      <c r="L3411" s="594">
        <f t="shared" si="55"/>
        <v>0</v>
      </c>
      <c r="N3411" s="11"/>
      <c r="Q3411" s="122"/>
      <c r="R3411" s="123"/>
      <c r="S3411" s="122" t="s">
        <v>7896</v>
      </c>
      <c r="T3411" s="396"/>
      <c r="V3411"/>
    </row>
    <row r="3412" spans="1:22" hidden="1" x14ac:dyDescent="0.25">
      <c r="A3412" s="31">
        <v>3848</v>
      </c>
      <c r="B3412" s="33" t="s">
        <v>300</v>
      </c>
      <c r="D3412" s="34" t="s">
        <v>301</v>
      </c>
      <c r="E3412" s="35" t="s">
        <v>10</v>
      </c>
      <c r="G3412" s="372" t="e">
        <f>VLOOKUP(N3412,'BANG THAM CHIEU'!C:E,3,0)</f>
        <v>#N/A</v>
      </c>
      <c r="J3412" s="10" t="e">
        <f>VLOOKUP(N3412,'BANG THAM CHIEU'!C:E,2,0)</f>
        <v>#N/A</v>
      </c>
      <c r="L3412" s="594">
        <f t="shared" si="55"/>
        <v>0</v>
      </c>
      <c r="N3412" s="11"/>
      <c r="Q3412" s="122"/>
      <c r="R3412" s="123"/>
      <c r="S3412" s="122" t="s">
        <v>7896</v>
      </c>
      <c r="T3412" s="396"/>
      <c r="V3412"/>
    </row>
    <row r="3413" spans="1:22" hidden="1" x14ac:dyDescent="0.25">
      <c r="A3413" s="31">
        <v>3848</v>
      </c>
      <c r="B3413" s="33" t="s">
        <v>300</v>
      </c>
      <c r="D3413" s="34" t="s">
        <v>301</v>
      </c>
      <c r="E3413" s="35" t="s">
        <v>10</v>
      </c>
      <c r="G3413" s="372" t="e">
        <f>VLOOKUP(N3413,'BANG THAM CHIEU'!C:E,3,0)</f>
        <v>#N/A</v>
      </c>
      <c r="J3413" s="10" t="e">
        <f>VLOOKUP(N3413,'BANG THAM CHIEU'!C:E,2,0)</f>
        <v>#N/A</v>
      </c>
      <c r="L3413" s="594">
        <f t="shared" si="55"/>
        <v>0</v>
      </c>
      <c r="N3413" s="11"/>
      <c r="Q3413" s="122"/>
      <c r="R3413" s="123"/>
      <c r="S3413" s="122" t="s">
        <v>7896</v>
      </c>
      <c r="T3413" s="396"/>
      <c r="V3413"/>
    </row>
    <row r="3414" spans="1:22" hidden="1" x14ac:dyDescent="0.25">
      <c r="A3414" s="31">
        <v>3848</v>
      </c>
      <c r="B3414" s="33" t="s">
        <v>300</v>
      </c>
      <c r="D3414" s="34" t="s">
        <v>301</v>
      </c>
      <c r="E3414" s="35" t="s">
        <v>10</v>
      </c>
      <c r="G3414" s="372" t="e">
        <f>VLOOKUP(N3414,'BANG THAM CHIEU'!C:E,3,0)</f>
        <v>#N/A</v>
      </c>
      <c r="J3414" s="10" t="e">
        <f>VLOOKUP(N3414,'BANG THAM CHIEU'!C:E,2,0)</f>
        <v>#N/A</v>
      </c>
      <c r="L3414" s="594">
        <f t="shared" si="55"/>
        <v>0</v>
      </c>
      <c r="N3414" s="11"/>
      <c r="Q3414" s="122"/>
      <c r="R3414" s="123"/>
      <c r="S3414" s="122" t="s">
        <v>7896</v>
      </c>
      <c r="T3414" s="396"/>
      <c r="V3414"/>
    </row>
    <row r="3415" spans="1:22" hidden="1" x14ac:dyDescent="0.25">
      <c r="A3415" s="31">
        <v>3848</v>
      </c>
      <c r="B3415" s="33" t="s">
        <v>300</v>
      </c>
      <c r="D3415" s="34" t="s">
        <v>301</v>
      </c>
      <c r="E3415" s="35" t="s">
        <v>10</v>
      </c>
      <c r="G3415" s="372" t="e">
        <f>VLOOKUP(N3415,'BANG THAM CHIEU'!C:E,3,0)</f>
        <v>#N/A</v>
      </c>
      <c r="J3415" s="10" t="e">
        <f>VLOOKUP(N3415,'BANG THAM CHIEU'!C:E,2,0)</f>
        <v>#N/A</v>
      </c>
      <c r="L3415" s="594">
        <f t="shared" si="55"/>
        <v>0</v>
      </c>
      <c r="N3415" s="11"/>
      <c r="Q3415" s="122"/>
      <c r="R3415" s="123"/>
      <c r="S3415" s="122" t="s">
        <v>7896</v>
      </c>
      <c r="T3415" s="396"/>
      <c r="V3415"/>
    </row>
    <row r="3416" spans="1:22" hidden="1" x14ac:dyDescent="0.25">
      <c r="A3416" s="31">
        <v>3848</v>
      </c>
      <c r="B3416" s="33" t="s">
        <v>300</v>
      </c>
      <c r="D3416" s="34" t="s">
        <v>301</v>
      </c>
      <c r="E3416" s="35" t="s">
        <v>10</v>
      </c>
      <c r="G3416" s="372" t="e">
        <f>VLOOKUP(N3416,'BANG THAM CHIEU'!C:E,3,0)</f>
        <v>#N/A</v>
      </c>
      <c r="J3416" s="10" t="e">
        <f>VLOOKUP(N3416,'BANG THAM CHIEU'!C:E,2,0)</f>
        <v>#N/A</v>
      </c>
      <c r="L3416" s="594">
        <f t="shared" si="55"/>
        <v>0</v>
      </c>
      <c r="N3416" s="11"/>
      <c r="Q3416" s="122"/>
      <c r="R3416" s="123"/>
      <c r="S3416" s="122" t="s">
        <v>7896</v>
      </c>
      <c r="T3416" s="396"/>
      <c r="V3416"/>
    </row>
    <row r="3417" spans="1:22" hidden="1" x14ac:dyDescent="0.25">
      <c r="A3417" s="31">
        <v>3848</v>
      </c>
      <c r="B3417" s="33" t="s">
        <v>300</v>
      </c>
      <c r="D3417" s="34" t="s">
        <v>301</v>
      </c>
      <c r="E3417" s="35" t="s">
        <v>10</v>
      </c>
      <c r="G3417" s="372" t="e">
        <f>VLOOKUP(N3417,'BANG THAM CHIEU'!C:E,3,0)</f>
        <v>#N/A</v>
      </c>
      <c r="J3417" s="10" t="e">
        <f>VLOOKUP(N3417,'BANG THAM CHIEU'!C:E,2,0)</f>
        <v>#N/A</v>
      </c>
      <c r="L3417" s="594">
        <f t="shared" si="55"/>
        <v>0</v>
      </c>
      <c r="N3417" s="11"/>
      <c r="Q3417" s="122"/>
      <c r="R3417" s="123"/>
      <c r="S3417" s="122" t="s">
        <v>7896</v>
      </c>
      <c r="T3417" s="396"/>
      <c r="V3417"/>
    </row>
    <row r="3418" spans="1:22" hidden="1" x14ac:dyDescent="0.25">
      <c r="A3418" s="31">
        <v>3848</v>
      </c>
      <c r="B3418" s="33" t="s">
        <v>300</v>
      </c>
      <c r="D3418" s="34" t="s">
        <v>301</v>
      </c>
      <c r="E3418" s="35" t="s">
        <v>10</v>
      </c>
      <c r="G3418" s="372" t="e">
        <f>VLOOKUP(N3418,'BANG THAM CHIEU'!C:E,3,0)</f>
        <v>#N/A</v>
      </c>
      <c r="J3418" s="10" t="e">
        <f>VLOOKUP(N3418,'BANG THAM CHIEU'!C:E,2,0)</f>
        <v>#N/A</v>
      </c>
      <c r="L3418" s="594">
        <f t="shared" si="55"/>
        <v>0</v>
      </c>
      <c r="N3418" s="11"/>
      <c r="Q3418" s="122"/>
      <c r="R3418" s="123"/>
      <c r="S3418" s="122" t="s">
        <v>7896</v>
      </c>
      <c r="T3418" s="396"/>
      <c r="V3418"/>
    </row>
    <row r="3419" spans="1:22" hidden="1" x14ac:dyDescent="0.25">
      <c r="A3419" s="31">
        <v>3848</v>
      </c>
      <c r="B3419" s="33" t="s">
        <v>300</v>
      </c>
      <c r="D3419" s="34" t="s">
        <v>301</v>
      </c>
      <c r="E3419" s="35" t="s">
        <v>10</v>
      </c>
      <c r="G3419" s="372" t="e">
        <f>VLOOKUP(N3419,'BANG THAM CHIEU'!C:E,3,0)</f>
        <v>#N/A</v>
      </c>
      <c r="J3419" s="10" t="e">
        <f>VLOOKUP(N3419,'BANG THAM CHIEU'!C:E,2,0)</f>
        <v>#N/A</v>
      </c>
      <c r="L3419" s="594">
        <f t="shared" si="55"/>
        <v>0</v>
      </c>
      <c r="N3419" s="11"/>
      <c r="Q3419" s="122"/>
      <c r="R3419" s="123"/>
      <c r="S3419" s="122" t="s">
        <v>7896</v>
      </c>
      <c r="T3419" s="396"/>
      <c r="V3419"/>
    </row>
    <row r="3420" spans="1:22" hidden="1" x14ac:dyDescent="0.25">
      <c r="A3420" s="31">
        <v>3848</v>
      </c>
      <c r="B3420" s="33" t="s">
        <v>300</v>
      </c>
      <c r="D3420" s="34" t="s">
        <v>301</v>
      </c>
      <c r="E3420" s="35" t="s">
        <v>10</v>
      </c>
      <c r="G3420" s="372" t="e">
        <f>VLOOKUP(N3420,'BANG THAM CHIEU'!C:E,3,0)</f>
        <v>#N/A</v>
      </c>
      <c r="J3420" s="10" t="e">
        <f>VLOOKUP(N3420,'BANG THAM CHIEU'!C:E,2,0)</f>
        <v>#N/A</v>
      </c>
      <c r="L3420" s="594">
        <f t="shared" si="55"/>
        <v>0</v>
      </c>
      <c r="N3420" s="11"/>
      <c r="Q3420" s="122"/>
      <c r="R3420" s="123"/>
      <c r="S3420" s="122" t="s">
        <v>7896</v>
      </c>
      <c r="T3420" s="396"/>
      <c r="V3420"/>
    </row>
    <row r="3421" spans="1:22" hidden="1" x14ac:dyDescent="0.25">
      <c r="A3421" s="31">
        <v>3848</v>
      </c>
      <c r="B3421" s="33" t="s">
        <v>300</v>
      </c>
      <c r="D3421" s="34" t="s">
        <v>301</v>
      </c>
      <c r="E3421" s="35" t="s">
        <v>10</v>
      </c>
      <c r="G3421" s="372" t="e">
        <f>VLOOKUP(N3421,'BANG THAM CHIEU'!C:E,3,0)</f>
        <v>#N/A</v>
      </c>
      <c r="J3421" s="10" t="e">
        <f>VLOOKUP(N3421,'BANG THAM CHIEU'!C:E,2,0)</f>
        <v>#N/A</v>
      </c>
      <c r="L3421" s="594">
        <f t="shared" si="55"/>
        <v>0</v>
      </c>
      <c r="N3421" s="31"/>
      <c r="Q3421" s="122"/>
      <c r="R3421" s="123"/>
      <c r="S3421" s="122" t="s">
        <v>7896</v>
      </c>
      <c r="T3421" s="396"/>
      <c r="V3421"/>
    </row>
    <row r="3422" spans="1:22" hidden="1" x14ac:dyDescent="0.25">
      <c r="A3422" s="31">
        <v>3848</v>
      </c>
      <c r="B3422" s="33" t="s">
        <v>300</v>
      </c>
      <c r="D3422" s="34" t="s">
        <v>301</v>
      </c>
      <c r="E3422" s="35" t="s">
        <v>10</v>
      </c>
      <c r="G3422" s="372" t="e">
        <f>VLOOKUP(N3422,'BANG THAM CHIEU'!C:E,3,0)</f>
        <v>#N/A</v>
      </c>
      <c r="J3422" s="10" t="e">
        <f>VLOOKUP(N3422,'BANG THAM CHIEU'!C:E,2,0)</f>
        <v>#N/A</v>
      </c>
      <c r="L3422" s="594">
        <f t="shared" si="55"/>
        <v>0</v>
      </c>
      <c r="N3422" s="11"/>
      <c r="Q3422" s="122"/>
      <c r="R3422" s="123"/>
      <c r="S3422" s="122" t="s">
        <v>7896</v>
      </c>
      <c r="T3422" s="396"/>
      <c r="V3422"/>
    </row>
    <row r="3423" spans="1:22" hidden="1" x14ac:dyDescent="0.25">
      <c r="A3423" s="31">
        <v>3848</v>
      </c>
      <c r="B3423" s="33" t="s">
        <v>300</v>
      </c>
      <c r="D3423" s="34" t="s">
        <v>301</v>
      </c>
      <c r="E3423" s="35" t="s">
        <v>10</v>
      </c>
      <c r="G3423" s="372" t="e">
        <f>VLOOKUP(N3423,'BANG THAM CHIEU'!C:E,3,0)</f>
        <v>#N/A</v>
      </c>
      <c r="J3423" s="10" t="e">
        <f>VLOOKUP(N3423,'BANG THAM CHIEU'!C:E,2,0)</f>
        <v>#N/A</v>
      </c>
      <c r="L3423" s="594">
        <f t="shared" si="55"/>
        <v>0</v>
      </c>
      <c r="N3423" s="11"/>
      <c r="Q3423" s="122"/>
      <c r="R3423" s="123"/>
      <c r="S3423" s="122" t="s">
        <v>7896</v>
      </c>
      <c r="T3423" s="396"/>
      <c r="V3423"/>
    </row>
    <row r="3424" spans="1:22" hidden="1" x14ac:dyDescent="0.25">
      <c r="A3424" s="31">
        <v>3848</v>
      </c>
      <c r="B3424" s="33" t="s">
        <v>300</v>
      </c>
      <c r="D3424" s="34" t="s">
        <v>301</v>
      </c>
      <c r="E3424" s="35" t="s">
        <v>10</v>
      </c>
      <c r="G3424" s="372" t="e">
        <f>VLOOKUP(N3424,'BANG THAM CHIEU'!C:E,3,0)</f>
        <v>#N/A</v>
      </c>
      <c r="J3424" s="10" t="e">
        <f>VLOOKUP(N3424,'BANG THAM CHIEU'!C:E,2,0)</f>
        <v>#N/A</v>
      </c>
      <c r="L3424" s="594">
        <f t="shared" si="55"/>
        <v>0</v>
      </c>
      <c r="N3424" s="31"/>
      <c r="Q3424" s="122"/>
      <c r="R3424" s="123"/>
      <c r="S3424" s="122" t="s">
        <v>7896</v>
      </c>
      <c r="T3424" s="396"/>
      <c r="V3424"/>
    </row>
    <row r="3425" spans="1:22" hidden="1" x14ac:dyDescent="0.25">
      <c r="A3425" s="31">
        <v>3848</v>
      </c>
      <c r="B3425" s="33" t="s">
        <v>300</v>
      </c>
      <c r="D3425" s="34" t="s">
        <v>301</v>
      </c>
      <c r="E3425" s="35" t="s">
        <v>10</v>
      </c>
      <c r="G3425" s="372" t="e">
        <f>VLOOKUP(N3425,'BANG THAM CHIEU'!C:E,3,0)</f>
        <v>#N/A</v>
      </c>
      <c r="J3425" s="10" t="e">
        <f>VLOOKUP(N3425,'BANG THAM CHIEU'!C:E,2,0)</f>
        <v>#N/A</v>
      </c>
      <c r="L3425" s="594">
        <f t="shared" si="55"/>
        <v>0</v>
      </c>
      <c r="N3425" s="11"/>
      <c r="Q3425" s="122"/>
      <c r="R3425" s="123"/>
      <c r="S3425" s="122" t="s">
        <v>7896</v>
      </c>
      <c r="T3425" s="396"/>
      <c r="V3425"/>
    </row>
    <row r="3426" spans="1:22" hidden="1" x14ac:dyDescent="0.25">
      <c r="A3426" s="31">
        <v>3848</v>
      </c>
      <c r="B3426" s="33" t="s">
        <v>300</v>
      </c>
      <c r="D3426" s="34" t="s">
        <v>301</v>
      </c>
      <c r="E3426" s="35" t="s">
        <v>10</v>
      </c>
      <c r="G3426" s="372" t="e">
        <f>VLOOKUP(N3426,'BANG THAM CHIEU'!C:E,3,0)</f>
        <v>#N/A</v>
      </c>
      <c r="J3426" s="10" t="e">
        <f>VLOOKUP(N3426,'BANG THAM CHIEU'!C:E,2,0)</f>
        <v>#N/A</v>
      </c>
      <c r="L3426" s="594">
        <f t="shared" si="55"/>
        <v>0</v>
      </c>
      <c r="N3426" s="11"/>
      <c r="Q3426" s="122"/>
      <c r="R3426" s="123"/>
      <c r="S3426" s="122" t="s">
        <v>7896</v>
      </c>
      <c r="T3426" s="396"/>
      <c r="V3426"/>
    </row>
    <row r="3427" spans="1:22" hidden="1" x14ac:dyDescent="0.25">
      <c r="A3427" s="31">
        <v>3848</v>
      </c>
      <c r="B3427" s="33" t="s">
        <v>300</v>
      </c>
      <c r="D3427" s="34" t="s">
        <v>301</v>
      </c>
      <c r="E3427" s="35" t="s">
        <v>10</v>
      </c>
      <c r="G3427" s="372" t="e">
        <f>VLOOKUP(N3427,'BANG THAM CHIEU'!C:E,3,0)</f>
        <v>#N/A</v>
      </c>
      <c r="J3427" s="10" t="e">
        <f>VLOOKUP(N3427,'BANG THAM CHIEU'!C:E,2,0)</f>
        <v>#N/A</v>
      </c>
      <c r="L3427" s="594">
        <f t="shared" si="55"/>
        <v>0</v>
      </c>
      <c r="N3427" s="11"/>
      <c r="Q3427" s="122"/>
      <c r="R3427" s="123"/>
      <c r="S3427" s="122" t="s">
        <v>7896</v>
      </c>
      <c r="T3427" s="396"/>
      <c r="V3427"/>
    </row>
    <row r="3428" spans="1:22" hidden="1" x14ac:dyDescent="0.25">
      <c r="A3428" s="31">
        <v>3848</v>
      </c>
      <c r="B3428" s="33" t="s">
        <v>300</v>
      </c>
      <c r="D3428" s="34" t="s">
        <v>301</v>
      </c>
      <c r="E3428" s="35" t="s">
        <v>10</v>
      </c>
      <c r="G3428" s="372" t="e">
        <f>VLOOKUP(N3428,'BANG THAM CHIEU'!C:E,3,0)</f>
        <v>#N/A</v>
      </c>
      <c r="J3428" s="10" t="e">
        <f>VLOOKUP(N3428,'BANG THAM CHIEU'!C:E,2,0)</f>
        <v>#N/A</v>
      </c>
      <c r="L3428" s="594">
        <f t="shared" si="55"/>
        <v>0</v>
      </c>
      <c r="N3428" s="11"/>
      <c r="Q3428" s="122"/>
      <c r="R3428" s="123"/>
      <c r="S3428" s="122" t="s">
        <v>7896</v>
      </c>
      <c r="T3428" s="396"/>
      <c r="V3428"/>
    </row>
    <row r="3429" spans="1:22" hidden="1" x14ac:dyDescent="0.25">
      <c r="A3429" s="31">
        <v>3848</v>
      </c>
      <c r="B3429" s="33" t="s">
        <v>300</v>
      </c>
      <c r="D3429" s="34" t="s">
        <v>301</v>
      </c>
      <c r="E3429" s="35" t="s">
        <v>10</v>
      </c>
      <c r="G3429" s="372" t="e">
        <f>VLOOKUP(N3429,'BANG THAM CHIEU'!C:E,3,0)</f>
        <v>#N/A</v>
      </c>
      <c r="J3429" s="10" t="e">
        <f>VLOOKUP(N3429,'BANG THAM CHIEU'!C:E,2,0)</f>
        <v>#N/A</v>
      </c>
      <c r="L3429" s="594">
        <f t="shared" si="55"/>
        <v>0</v>
      </c>
      <c r="N3429" s="11"/>
      <c r="Q3429" s="122"/>
      <c r="R3429" s="123"/>
      <c r="S3429" s="122" t="s">
        <v>7896</v>
      </c>
      <c r="T3429" s="396"/>
      <c r="V3429"/>
    </row>
    <row r="3430" spans="1:22" hidden="1" x14ac:dyDescent="0.25">
      <c r="A3430" s="31">
        <v>3848</v>
      </c>
      <c r="B3430" s="33" t="s">
        <v>300</v>
      </c>
      <c r="D3430" s="34" t="s">
        <v>301</v>
      </c>
      <c r="E3430" s="35" t="s">
        <v>10</v>
      </c>
      <c r="G3430" s="372" t="e">
        <f>VLOOKUP(N3430,'BANG THAM CHIEU'!C:E,3,0)</f>
        <v>#N/A</v>
      </c>
      <c r="J3430" s="10" t="e">
        <f>VLOOKUP(N3430,'BANG THAM CHIEU'!C:E,2,0)</f>
        <v>#N/A</v>
      </c>
      <c r="L3430" s="594">
        <f t="shared" si="55"/>
        <v>0</v>
      </c>
      <c r="N3430" s="11"/>
      <c r="Q3430" s="122"/>
      <c r="R3430" s="123"/>
      <c r="S3430" s="122" t="s">
        <v>7896</v>
      </c>
      <c r="T3430" s="396"/>
      <c r="V3430"/>
    </row>
    <row r="3431" spans="1:22" hidden="1" x14ac:dyDescent="0.25">
      <c r="A3431" s="31">
        <v>3848</v>
      </c>
      <c r="B3431" s="33" t="s">
        <v>300</v>
      </c>
      <c r="D3431" s="34" t="s">
        <v>301</v>
      </c>
      <c r="E3431" s="35" t="s">
        <v>10</v>
      </c>
      <c r="G3431" s="372" t="e">
        <f>VLOOKUP(N3431,'BANG THAM CHIEU'!C:E,3,0)</f>
        <v>#N/A</v>
      </c>
      <c r="J3431" s="10" t="e">
        <f>VLOOKUP(N3431,'BANG THAM CHIEU'!C:E,2,0)</f>
        <v>#N/A</v>
      </c>
      <c r="L3431" s="594">
        <f t="shared" si="55"/>
        <v>0</v>
      </c>
      <c r="N3431" s="11"/>
      <c r="Q3431" s="122"/>
      <c r="R3431" s="123"/>
      <c r="S3431" s="122" t="s">
        <v>7896</v>
      </c>
      <c r="T3431" s="396"/>
      <c r="V3431"/>
    </row>
    <row r="3432" spans="1:22" hidden="1" x14ac:dyDescent="0.25">
      <c r="A3432" s="31">
        <v>3848</v>
      </c>
      <c r="B3432" s="33" t="s">
        <v>300</v>
      </c>
      <c r="D3432" s="34" t="s">
        <v>301</v>
      </c>
      <c r="E3432" s="35" t="s">
        <v>10</v>
      </c>
      <c r="G3432" s="372" t="e">
        <f>VLOOKUP(N3432,'BANG THAM CHIEU'!C:E,3,0)</f>
        <v>#N/A</v>
      </c>
      <c r="J3432" s="10" t="e">
        <f>VLOOKUP(N3432,'BANG THAM CHIEU'!C:E,2,0)</f>
        <v>#N/A</v>
      </c>
      <c r="L3432" s="594">
        <f t="shared" si="55"/>
        <v>0</v>
      </c>
      <c r="N3432" s="11"/>
      <c r="Q3432" s="122"/>
      <c r="R3432" s="123"/>
      <c r="S3432" s="122" t="s">
        <v>7896</v>
      </c>
      <c r="T3432" s="396"/>
      <c r="V3432"/>
    </row>
    <row r="3433" spans="1:22" hidden="1" x14ac:dyDescent="0.25">
      <c r="A3433" s="31">
        <v>3848</v>
      </c>
      <c r="B3433" s="33" t="s">
        <v>300</v>
      </c>
      <c r="D3433" s="34" t="s">
        <v>301</v>
      </c>
      <c r="E3433" s="35" t="s">
        <v>10</v>
      </c>
      <c r="G3433" s="372" t="e">
        <f>VLOOKUP(N3433,'BANG THAM CHIEU'!C:E,3,0)</f>
        <v>#N/A</v>
      </c>
      <c r="J3433" s="10" t="e">
        <f>VLOOKUP(N3433,'BANG THAM CHIEU'!C:E,2,0)</f>
        <v>#N/A</v>
      </c>
      <c r="L3433" s="594">
        <f t="shared" si="55"/>
        <v>0</v>
      </c>
      <c r="N3433" s="11"/>
      <c r="Q3433" s="122"/>
      <c r="R3433" s="123"/>
      <c r="S3433" s="122" t="s">
        <v>7896</v>
      </c>
      <c r="T3433" s="396"/>
      <c r="V3433"/>
    </row>
    <row r="3434" spans="1:22" hidden="1" x14ac:dyDescent="0.25">
      <c r="A3434" s="31">
        <v>3848</v>
      </c>
      <c r="B3434" s="33" t="s">
        <v>300</v>
      </c>
      <c r="D3434" s="34" t="s">
        <v>301</v>
      </c>
      <c r="E3434" s="35" t="s">
        <v>10</v>
      </c>
      <c r="G3434" s="372" t="e">
        <f>VLOOKUP(N3434,'BANG THAM CHIEU'!C:E,3,0)</f>
        <v>#N/A</v>
      </c>
      <c r="J3434" s="10" t="e">
        <f>VLOOKUP(N3434,'BANG THAM CHIEU'!C:E,2,0)</f>
        <v>#N/A</v>
      </c>
      <c r="L3434" s="594">
        <f t="shared" si="55"/>
        <v>0</v>
      </c>
      <c r="N3434" s="31"/>
      <c r="Q3434" s="122"/>
      <c r="R3434" s="123"/>
      <c r="S3434" s="122" t="s">
        <v>7896</v>
      </c>
      <c r="T3434" s="396"/>
      <c r="V3434"/>
    </row>
    <row r="3435" spans="1:22" hidden="1" x14ac:dyDescent="0.25">
      <c r="A3435" s="31">
        <v>3848</v>
      </c>
      <c r="B3435" s="33" t="s">
        <v>300</v>
      </c>
      <c r="D3435" s="34" t="s">
        <v>301</v>
      </c>
      <c r="E3435" s="35" t="s">
        <v>10</v>
      </c>
      <c r="G3435" s="372" t="e">
        <f>VLOOKUP(N3435,'BANG THAM CHIEU'!C:E,3,0)</f>
        <v>#N/A</v>
      </c>
      <c r="J3435" s="10" t="e">
        <f>VLOOKUP(N3435,'BANG THAM CHIEU'!C:E,2,0)</f>
        <v>#N/A</v>
      </c>
      <c r="L3435" s="594">
        <f t="shared" si="55"/>
        <v>0</v>
      </c>
      <c r="N3435" s="11"/>
      <c r="Q3435" s="122"/>
      <c r="R3435" s="123"/>
      <c r="S3435" s="122" t="s">
        <v>7896</v>
      </c>
      <c r="T3435" s="396"/>
      <c r="V3435"/>
    </row>
    <row r="3436" spans="1:22" hidden="1" x14ac:dyDescent="0.25">
      <c r="A3436" s="31">
        <v>3848</v>
      </c>
      <c r="B3436" s="33" t="s">
        <v>300</v>
      </c>
      <c r="D3436" s="34" t="s">
        <v>301</v>
      </c>
      <c r="E3436" s="35" t="s">
        <v>10</v>
      </c>
      <c r="G3436" s="372" t="e">
        <f>VLOOKUP(N3436,'BANG THAM CHIEU'!C:E,3,0)</f>
        <v>#N/A</v>
      </c>
      <c r="J3436" s="10" t="e">
        <f>VLOOKUP(N3436,'BANG THAM CHIEU'!C:E,2,0)</f>
        <v>#N/A</v>
      </c>
      <c r="L3436" s="594">
        <f t="shared" ref="L3436:L3499" si="56">K3436/23206</f>
        <v>0</v>
      </c>
      <c r="N3436" s="31"/>
      <c r="Q3436" s="122"/>
      <c r="R3436" s="123"/>
      <c r="S3436" s="122" t="s">
        <v>7896</v>
      </c>
      <c r="T3436" s="396"/>
      <c r="V3436"/>
    </row>
    <row r="3437" spans="1:22" hidden="1" x14ac:dyDescent="0.25">
      <c r="A3437" s="31">
        <v>3848</v>
      </c>
      <c r="B3437" s="33" t="s">
        <v>300</v>
      </c>
      <c r="D3437" s="34" t="s">
        <v>301</v>
      </c>
      <c r="E3437" s="35" t="s">
        <v>10</v>
      </c>
      <c r="G3437" s="372" t="e">
        <f>VLOOKUP(N3437,'BANG THAM CHIEU'!C:E,3,0)</f>
        <v>#N/A</v>
      </c>
      <c r="J3437" s="10" t="e">
        <f>VLOOKUP(N3437,'BANG THAM CHIEU'!C:E,2,0)</f>
        <v>#N/A</v>
      </c>
      <c r="L3437" s="594">
        <f t="shared" si="56"/>
        <v>0</v>
      </c>
      <c r="N3437" s="11"/>
      <c r="Q3437" s="122"/>
      <c r="R3437" s="123"/>
      <c r="S3437" s="122" t="s">
        <v>7896</v>
      </c>
      <c r="T3437" s="396"/>
      <c r="V3437"/>
    </row>
    <row r="3438" spans="1:22" hidden="1" x14ac:dyDescent="0.25">
      <c r="A3438" s="31">
        <v>3848</v>
      </c>
      <c r="B3438" s="33" t="s">
        <v>300</v>
      </c>
      <c r="D3438" s="34" t="s">
        <v>301</v>
      </c>
      <c r="E3438" s="35" t="s">
        <v>10</v>
      </c>
      <c r="G3438" s="372" t="e">
        <f>VLOOKUP(N3438,'BANG THAM CHIEU'!C:E,3,0)</f>
        <v>#N/A</v>
      </c>
      <c r="J3438" s="10" t="e">
        <f>VLOOKUP(N3438,'BANG THAM CHIEU'!C:E,2,0)</f>
        <v>#N/A</v>
      </c>
      <c r="L3438" s="594">
        <f t="shared" si="56"/>
        <v>0</v>
      </c>
      <c r="N3438" s="11"/>
      <c r="Q3438" s="122"/>
      <c r="R3438" s="123"/>
      <c r="S3438" s="122" t="s">
        <v>7896</v>
      </c>
      <c r="T3438" s="396"/>
      <c r="V3438"/>
    </row>
    <row r="3439" spans="1:22" hidden="1" x14ac:dyDescent="0.25">
      <c r="A3439" s="31">
        <v>3848</v>
      </c>
      <c r="B3439" s="33" t="s">
        <v>300</v>
      </c>
      <c r="D3439" s="34" t="s">
        <v>301</v>
      </c>
      <c r="E3439" s="35" t="s">
        <v>10</v>
      </c>
      <c r="G3439" s="372" t="e">
        <f>VLOOKUP(N3439,'BANG THAM CHIEU'!C:E,3,0)</f>
        <v>#N/A</v>
      </c>
      <c r="J3439" s="10" t="e">
        <f>VLOOKUP(N3439,'BANG THAM CHIEU'!C:E,2,0)</f>
        <v>#N/A</v>
      </c>
      <c r="L3439" s="594">
        <f t="shared" si="56"/>
        <v>0</v>
      </c>
      <c r="N3439" s="11"/>
      <c r="Q3439" s="122"/>
      <c r="R3439" s="123"/>
      <c r="S3439" s="122" t="s">
        <v>7896</v>
      </c>
      <c r="T3439" s="396"/>
      <c r="V3439"/>
    </row>
    <row r="3440" spans="1:22" hidden="1" x14ac:dyDescent="0.25">
      <c r="A3440" s="31">
        <v>3848</v>
      </c>
      <c r="B3440" s="33" t="s">
        <v>300</v>
      </c>
      <c r="D3440" s="34" t="s">
        <v>301</v>
      </c>
      <c r="E3440" s="35" t="s">
        <v>10</v>
      </c>
      <c r="G3440" s="372" t="e">
        <f>VLOOKUP(N3440,'BANG THAM CHIEU'!C:E,3,0)</f>
        <v>#N/A</v>
      </c>
      <c r="J3440" s="10" t="e">
        <f>VLOOKUP(N3440,'BANG THAM CHIEU'!C:E,2,0)</f>
        <v>#N/A</v>
      </c>
      <c r="L3440" s="594">
        <f t="shared" si="56"/>
        <v>0</v>
      </c>
      <c r="N3440" s="11"/>
      <c r="Q3440" s="122"/>
      <c r="R3440" s="123"/>
      <c r="S3440" s="122" t="s">
        <v>7896</v>
      </c>
      <c r="T3440" s="396"/>
      <c r="V3440"/>
    </row>
    <row r="3441" spans="1:22" hidden="1" x14ac:dyDescent="0.25">
      <c r="A3441" s="31">
        <v>3848</v>
      </c>
      <c r="B3441" s="33" t="s">
        <v>300</v>
      </c>
      <c r="D3441" s="34" t="s">
        <v>301</v>
      </c>
      <c r="E3441" s="35" t="s">
        <v>10</v>
      </c>
      <c r="G3441" s="372" t="e">
        <f>VLOOKUP(N3441,'BANG THAM CHIEU'!C:E,3,0)</f>
        <v>#N/A</v>
      </c>
      <c r="J3441" s="10" t="e">
        <f>VLOOKUP(N3441,'BANG THAM CHIEU'!C:E,2,0)</f>
        <v>#N/A</v>
      </c>
      <c r="L3441" s="594">
        <f t="shared" si="56"/>
        <v>0</v>
      </c>
      <c r="N3441" s="11"/>
      <c r="Q3441" s="122"/>
      <c r="R3441" s="123"/>
      <c r="S3441" s="122" t="s">
        <v>7896</v>
      </c>
      <c r="T3441" s="396"/>
      <c r="V3441"/>
    </row>
    <row r="3442" spans="1:22" hidden="1" x14ac:dyDescent="0.25">
      <c r="A3442" s="31">
        <v>3848</v>
      </c>
      <c r="B3442" s="33" t="s">
        <v>300</v>
      </c>
      <c r="D3442" s="34" t="s">
        <v>301</v>
      </c>
      <c r="E3442" s="35" t="s">
        <v>10</v>
      </c>
      <c r="G3442" s="372" t="e">
        <f>VLOOKUP(N3442,'BANG THAM CHIEU'!C:E,3,0)</f>
        <v>#N/A</v>
      </c>
      <c r="J3442" s="10" t="e">
        <f>VLOOKUP(N3442,'BANG THAM CHIEU'!C:E,2,0)</f>
        <v>#N/A</v>
      </c>
      <c r="L3442" s="594">
        <f t="shared" si="56"/>
        <v>0</v>
      </c>
      <c r="N3442" s="11"/>
      <c r="Q3442" s="122"/>
      <c r="R3442" s="123"/>
      <c r="S3442" s="122" t="s">
        <v>7896</v>
      </c>
      <c r="T3442" s="396"/>
      <c r="V3442"/>
    </row>
    <row r="3443" spans="1:22" hidden="1" x14ac:dyDescent="0.25">
      <c r="A3443" s="31">
        <v>3848</v>
      </c>
      <c r="B3443" s="33" t="s">
        <v>300</v>
      </c>
      <c r="D3443" s="34" t="s">
        <v>301</v>
      </c>
      <c r="E3443" s="35" t="s">
        <v>10</v>
      </c>
      <c r="G3443" s="372" t="e">
        <f>VLOOKUP(N3443,'BANG THAM CHIEU'!C:E,3,0)</f>
        <v>#N/A</v>
      </c>
      <c r="J3443" s="10" t="e">
        <f>VLOOKUP(N3443,'BANG THAM CHIEU'!C:E,2,0)</f>
        <v>#N/A</v>
      </c>
      <c r="L3443" s="594">
        <f t="shared" si="56"/>
        <v>0</v>
      </c>
      <c r="N3443" s="11"/>
      <c r="Q3443" s="122"/>
      <c r="R3443" s="123"/>
      <c r="S3443" s="122" t="s">
        <v>7896</v>
      </c>
      <c r="T3443" s="396"/>
      <c r="V3443"/>
    </row>
    <row r="3444" spans="1:22" hidden="1" x14ac:dyDescent="0.25">
      <c r="A3444" s="31">
        <v>3848</v>
      </c>
      <c r="B3444" s="33" t="s">
        <v>300</v>
      </c>
      <c r="D3444" s="34" t="s">
        <v>301</v>
      </c>
      <c r="E3444" s="35" t="s">
        <v>10</v>
      </c>
      <c r="G3444" s="372" t="e">
        <f>VLOOKUP(N3444,'BANG THAM CHIEU'!C:E,3,0)</f>
        <v>#N/A</v>
      </c>
      <c r="J3444" s="10" t="e">
        <f>VLOOKUP(N3444,'BANG THAM CHIEU'!C:E,2,0)</f>
        <v>#N/A</v>
      </c>
      <c r="L3444" s="594">
        <f t="shared" si="56"/>
        <v>0</v>
      </c>
      <c r="N3444" s="11"/>
      <c r="Q3444" s="122"/>
      <c r="R3444" s="123"/>
      <c r="S3444" s="122" t="s">
        <v>7896</v>
      </c>
      <c r="T3444" s="396"/>
      <c r="V3444"/>
    </row>
    <row r="3445" spans="1:22" hidden="1" x14ac:dyDescent="0.25">
      <c r="A3445" s="31">
        <v>3848</v>
      </c>
      <c r="B3445" s="33" t="s">
        <v>300</v>
      </c>
      <c r="D3445" s="34" t="s">
        <v>301</v>
      </c>
      <c r="E3445" s="35" t="s">
        <v>10</v>
      </c>
      <c r="G3445" s="372" t="e">
        <f>VLOOKUP(N3445,'BANG THAM CHIEU'!C:E,3,0)</f>
        <v>#N/A</v>
      </c>
      <c r="J3445" s="10" t="e">
        <f>VLOOKUP(N3445,'BANG THAM CHIEU'!C:E,2,0)</f>
        <v>#N/A</v>
      </c>
      <c r="L3445" s="594">
        <f t="shared" si="56"/>
        <v>0</v>
      </c>
      <c r="N3445" s="11"/>
      <c r="Q3445" s="122"/>
      <c r="R3445" s="123"/>
      <c r="S3445" s="122" t="s">
        <v>7896</v>
      </c>
      <c r="T3445" s="396"/>
      <c r="V3445"/>
    </row>
    <row r="3446" spans="1:22" hidden="1" x14ac:dyDescent="0.25">
      <c r="A3446" s="31">
        <v>3848</v>
      </c>
      <c r="B3446" s="33" t="s">
        <v>300</v>
      </c>
      <c r="D3446" s="34" t="s">
        <v>301</v>
      </c>
      <c r="E3446" s="35" t="s">
        <v>10</v>
      </c>
      <c r="G3446" s="372" t="e">
        <f>VLOOKUP(N3446,'BANG THAM CHIEU'!C:E,3,0)</f>
        <v>#N/A</v>
      </c>
      <c r="J3446" s="10" t="e">
        <f>VLOOKUP(N3446,'BANG THAM CHIEU'!C:E,2,0)</f>
        <v>#N/A</v>
      </c>
      <c r="L3446" s="594">
        <f t="shared" si="56"/>
        <v>0</v>
      </c>
      <c r="N3446" s="11"/>
      <c r="Q3446" s="122"/>
      <c r="R3446" s="123"/>
      <c r="S3446" s="122" t="s">
        <v>7896</v>
      </c>
      <c r="T3446" s="396"/>
      <c r="V3446"/>
    </row>
    <row r="3447" spans="1:22" hidden="1" x14ac:dyDescent="0.25">
      <c r="A3447" s="31">
        <v>3848</v>
      </c>
      <c r="B3447" s="33" t="s">
        <v>300</v>
      </c>
      <c r="D3447" s="34" t="s">
        <v>301</v>
      </c>
      <c r="E3447" s="35" t="s">
        <v>10</v>
      </c>
      <c r="G3447" s="372" t="e">
        <f>VLOOKUP(N3447,'BANG THAM CHIEU'!C:E,3,0)</f>
        <v>#N/A</v>
      </c>
      <c r="J3447" s="10" t="e">
        <f>VLOOKUP(N3447,'BANG THAM CHIEU'!C:E,2,0)</f>
        <v>#N/A</v>
      </c>
      <c r="L3447" s="594">
        <f t="shared" si="56"/>
        <v>0</v>
      </c>
      <c r="N3447" s="11"/>
      <c r="Q3447" s="122"/>
      <c r="R3447" s="123"/>
      <c r="S3447" s="122" t="s">
        <v>7896</v>
      </c>
      <c r="T3447" s="396"/>
      <c r="V3447"/>
    </row>
    <row r="3448" spans="1:22" hidden="1" x14ac:dyDescent="0.25">
      <c r="A3448" s="31">
        <v>3848</v>
      </c>
      <c r="B3448" s="33" t="s">
        <v>300</v>
      </c>
      <c r="D3448" s="34" t="s">
        <v>301</v>
      </c>
      <c r="E3448" s="35" t="s">
        <v>10</v>
      </c>
      <c r="G3448" s="372" t="e">
        <f>VLOOKUP(N3448,'BANG THAM CHIEU'!C:E,3,0)</f>
        <v>#N/A</v>
      </c>
      <c r="J3448" s="10" t="e">
        <f>VLOOKUP(N3448,'BANG THAM CHIEU'!C:E,2,0)</f>
        <v>#N/A</v>
      </c>
      <c r="L3448" s="594">
        <f t="shared" si="56"/>
        <v>0</v>
      </c>
      <c r="N3448" s="11"/>
      <c r="Q3448" s="122"/>
      <c r="R3448" s="123"/>
      <c r="S3448" s="122" t="s">
        <v>7896</v>
      </c>
      <c r="T3448" s="396"/>
      <c r="V3448"/>
    </row>
    <row r="3449" spans="1:22" hidden="1" x14ac:dyDescent="0.25">
      <c r="A3449" s="31">
        <v>3848</v>
      </c>
      <c r="B3449" s="33" t="s">
        <v>300</v>
      </c>
      <c r="D3449" s="34" t="s">
        <v>301</v>
      </c>
      <c r="E3449" s="35" t="s">
        <v>10</v>
      </c>
      <c r="G3449" s="372" t="e">
        <f>VLOOKUP(N3449,'BANG THAM CHIEU'!C:E,3,0)</f>
        <v>#N/A</v>
      </c>
      <c r="J3449" s="10" t="e">
        <f>VLOOKUP(N3449,'BANG THAM CHIEU'!C:E,2,0)</f>
        <v>#N/A</v>
      </c>
      <c r="L3449" s="594">
        <f t="shared" si="56"/>
        <v>0</v>
      </c>
      <c r="N3449" s="11"/>
      <c r="Q3449" s="122"/>
      <c r="R3449" s="123"/>
      <c r="S3449" s="122" t="s">
        <v>7896</v>
      </c>
      <c r="T3449" s="396"/>
      <c r="V3449"/>
    </row>
    <row r="3450" spans="1:22" hidden="1" x14ac:dyDescent="0.25">
      <c r="A3450" s="31">
        <v>3848</v>
      </c>
      <c r="B3450" s="33" t="s">
        <v>300</v>
      </c>
      <c r="D3450" s="34" t="s">
        <v>301</v>
      </c>
      <c r="E3450" s="35" t="s">
        <v>10</v>
      </c>
      <c r="G3450" s="372" t="e">
        <f>VLOOKUP(N3450,'BANG THAM CHIEU'!C:E,3,0)</f>
        <v>#N/A</v>
      </c>
      <c r="J3450" s="10" t="e">
        <f>VLOOKUP(N3450,'BANG THAM CHIEU'!C:E,2,0)</f>
        <v>#N/A</v>
      </c>
      <c r="L3450" s="594">
        <f t="shared" si="56"/>
        <v>0</v>
      </c>
      <c r="N3450" s="11"/>
      <c r="Q3450" s="122"/>
      <c r="R3450" s="123"/>
      <c r="S3450" s="122" t="s">
        <v>7896</v>
      </c>
      <c r="T3450" s="396"/>
      <c r="V3450"/>
    </row>
    <row r="3451" spans="1:22" hidden="1" x14ac:dyDescent="0.25">
      <c r="A3451" s="31">
        <v>3848</v>
      </c>
      <c r="B3451" s="33" t="s">
        <v>300</v>
      </c>
      <c r="D3451" s="34" t="s">
        <v>301</v>
      </c>
      <c r="E3451" s="35" t="s">
        <v>10</v>
      </c>
      <c r="G3451" s="372" t="e">
        <f>VLOOKUP(N3451,'BANG THAM CHIEU'!C:E,3,0)</f>
        <v>#N/A</v>
      </c>
      <c r="J3451" s="10" t="e">
        <f>VLOOKUP(N3451,'BANG THAM CHIEU'!C:E,2,0)</f>
        <v>#N/A</v>
      </c>
      <c r="L3451" s="594">
        <f t="shared" si="56"/>
        <v>0</v>
      </c>
      <c r="N3451" s="11"/>
      <c r="Q3451" s="122"/>
      <c r="R3451" s="123"/>
      <c r="S3451" s="122" t="s">
        <v>7896</v>
      </c>
      <c r="T3451" s="396"/>
      <c r="V3451"/>
    </row>
    <row r="3452" spans="1:22" hidden="1" x14ac:dyDescent="0.25">
      <c r="A3452" s="31">
        <v>3848</v>
      </c>
      <c r="B3452" s="33" t="s">
        <v>300</v>
      </c>
      <c r="D3452" s="34" t="s">
        <v>301</v>
      </c>
      <c r="E3452" s="35" t="s">
        <v>10</v>
      </c>
      <c r="G3452" s="372" t="e">
        <f>VLOOKUP(N3452,'BANG THAM CHIEU'!C:E,3,0)</f>
        <v>#N/A</v>
      </c>
      <c r="J3452" s="10" t="e">
        <f>VLOOKUP(N3452,'BANG THAM CHIEU'!C:E,2,0)</f>
        <v>#N/A</v>
      </c>
      <c r="L3452" s="594">
        <f t="shared" si="56"/>
        <v>0</v>
      </c>
      <c r="N3452" s="11"/>
      <c r="Q3452" s="122"/>
      <c r="R3452" s="123"/>
      <c r="S3452" s="122" t="s">
        <v>7896</v>
      </c>
      <c r="T3452" s="396"/>
      <c r="V3452"/>
    </row>
    <row r="3453" spans="1:22" hidden="1" x14ac:dyDescent="0.25">
      <c r="A3453" s="31">
        <v>3848</v>
      </c>
      <c r="B3453" s="33" t="s">
        <v>300</v>
      </c>
      <c r="D3453" s="34" t="s">
        <v>301</v>
      </c>
      <c r="E3453" s="35" t="s">
        <v>10</v>
      </c>
      <c r="G3453" s="372" t="e">
        <f>VLOOKUP(N3453,'BANG THAM CHIEU'!C:E,3,0)</f>
        <v>#N/A</v>
      </c>
      <c r="J3453" s="10" t="e">
        <f>VLOOKUP(N3453,'BANG THAM CHIEU'!C:E,2,0)</f>
        <v>#N/A</v>
      </c>
      <c r="L3453" s="594">
        <f t="shared" si="56"/>
        <v>0</v>
      </c>
      <c r="N3453" s="11"/>
      <c r="Q3453" s="122"/>
      <c r="R3453" s="123"/>
      <c r="S3453" s="122" t="s">
        <v>7896</v>
      </c>
      <c r="T3453" s="396"/>
      <c r="V3453"/>
    </row>
    <row r="3454" spans="1:22" hidden="1" x14ac:dyDescent="0.25">
      <c r="A3454" s="31">
        <v>3848</v>
      </c>
      <c r="B3454" s="33" t="s">
        <v>300</v>
      </c>
      <c r="D3454" s="34" t="s">
        <v>301</v>
      </c>
      <c r="E3454" s="35" t="s">
        <v>10</v>
      </c>
      <c r="G3454" s="372" t="e">
        <f>VLOOKUP(N3454,'BANG THAM CHIEU'!C:E,3,0)</f>
        <v>#N/A</v>
      </c>
      <c r="J3454" s="10" t="e">
        <f>VLOOKUP(N3454,'BANG THAM CHIEU'!C:E,2,0)</f>
        <v>#N/A</v>
      </c>
      <c r="L3454" s="594">
        <f t="shared" si="56"/>
        <v>0</v>
      </c>
      <c r="N3454" s="53"/>
      <c r="Q3454" s="122"/>
      <c r="R3454" s="123"/>
      <c r="S3454" s="122" t="s">
        <v>7896</v>
      </c>
      <c r="T3454" s="396"/>
      <c r="V3454"/>
    </row>
    <row r="3455" spans="1:22" hidden="1" x14ac:dyDescent="0.25">
      <c r="A3455" s="31">
        <v>3848</v>
      </c>
      <c r="B3455" s="33" t="s">
        <v>300</v>
      </c>
      <c r="D3455" s="34" t="s">
        <v>301</v>
      </c>
      <c r="E3455" s="35" t="s">
        <v>10</v>
      </c>
      <c r="G3455" s="372" t="e">
        <f>VLOOKUP(N3455,'BANG THAM CHIEU'!C:E,3,0)</f>
        <v>#N/A</v>
      </c>
      <c r="J3455" s="10" t="e">
        <f>VLOOKUP(N3455,'BANG THAM CHIEU'!C:E,2,0)</f>
        <v>#N/A</v>
      </c>
      <c r="L3455" s="594">
        <f t="shared" si="56"/>
        <v>0</v>
      </c>
      <c r="N3455" s="53"/>
      <c r="Q3455" s="122"/>
      <c r="R3455" s="123"/>
      <c r="S3455" s="122" t="s">
        <v>7896</v>
      </c>
      <c r="T3455" s="396"/>
      <c r="V3455"/>
    </row>
    <row r="3456" spans="1:22" hidden="1" x14ac:dyDescent="0.25">
      <c r="A3456" s="31">
        <v>3848</v>
      </c>
      <c r="B3456" s="33" t="s">
        <v>300</v>
      </c>
      <c r="D3456" s="34" t="s">
        <v>301</v>
      </c>
      <c r="E3456" s="35" t="s">
        <v>10</v>
      </c>
      <c r="G3456" s="372" t="e">
        <f>VLOOKUP(N3456,'BANG THAM CHIEU'!C:E,3,0)</f>
        <v>#N/A</v>
      </c>
      <c r="J3456" s="10" t="e">
        <f>VLOOKUP(N3456,'BANG THAM CHIEU'!C:E,2,0)</f>
        <v>#N/A</v>
      </c>
      <c r="L3456" s="594">
        <f t="shared" si="56"/>
        <v>0</v>
      </c>
      <c r="N3456" s="53"/>
      <c r="Q3456" s="122"/>
      <c r="R3456" s="123"/>
      <c r="S3456" s="122" t="s">
        <v>7896</v>
      </c>
      <c r="T3456" s="396"/>
      <c r="V3456"/>
    </row>
    <row r="3457" spans="1:22" hidden="1" x14ac:dyDescent="0.25">
      <c r="A3457" s="31">
        <v>3848</v>
      </c>
      <c r="B3457" s="33" t="s">
        <v>300</v>
      </c>
      <c r="D3457" s="34" t="s">
        <v>301</v>
      </c>
      <c r="E3457" s="35" t="s">
        <v>10</v>
      </c>
      <c r="G3457" s="372" t="e">
        <f>VLOOKUP(N3457,'BANG THAM CHIEU'!C:E,3,0)</f>
        <v>#N/A</v>
      </c>
      <c r="J3457" s="10" t="e">
        <f>VLOOKUP(N3457,'BANG THAM CHIEU'!C:E,2,0)</f>
        <v>#N/A</v>
      </c>
      <c r="L3457" s="594">
        <f t="shared" si="56"/>
        <v>0</v>
      </c>
      <c r="N3457" s="53"/>
      <c r="Q3457" s="122"/>
      <c r="R3457" s="123"/>
      <c r="S3457" s="122" t="s">
        <v>7896</v>
      </c>
      <c r="T3457" s="396"/>
      <c r="V3457"/>
    </row>
    <row r="3458" spans="1:22" hidden="1" x14ac:dyDescent="0.25">
      <c r="A3458" s="31">
        <v>3848</v>
      </c>
      <c r="B3458" s="33" t="s">
        <v>300</v>
      </c>
      <c r="D3458" s="34" t="s">
        <v>301</v>
      </c>
      <c r="E3458" s="35" t="s">
        <v>10</v>
      </c>
      <c r="G3458" s="372" t="e">
        <f>VLOOKUP(N3458,'BANG THAM CHIEU'!C:E,3,0)</f>
        <v>#N/A</v>
      </c>
      <c r="J3458" s="10" t="e">
        <f>VLOOKUP(N3458,'BANG THAM CHIEU'!C:E,2,0)</f>
        <v>#N/A</v>
      </c>
      <c r="L3458" s="594">
        <f t="shared" si="56"/>
        <v>0</v>
      </c>
      <c r="N3458" s="53"/>
      <c r="Q3458" s="122"/>
      <c r="R3458" s="123"/>
      <c r="S3458" s="122" t="s">
        <v>7896</v>
      </c>
      <c r="T3458" s="396"/>
      <c r="V3458"/>
    </row>
    <row r="3459" spans="1:22" hidden="1" x14ac:dyDescent="0.25">
      <c r="A3459" s="31">
        <v>3848</v>
      </c>
      <c r="B3459" s="33" t="s">
        <v>300</v>
      </c>
      <c r="D3459" s="34" t="s">
        <v>301</v>
      </c>
      <c r="E3459" s="35" t="s">
        <v>10</v>
      </c>
      <c r="G3459" s="372" t="e">
        <f>VLOOKUP(N3459,'BANG THAM CHIEU'!C:E,3,0)</f>
        <v>#N/A</v>
      </c>
      <c r="J3459" s="10" t="e">
        <f>VLOOKUP(N3459,'BANG THAM CHIEU'!C:E,2,0)</f>
        <v>#N/A</v>
      </c>
      <c r="L3459" s="594">
        <f t="shared" si="56"/>
        <v>0</v>
      </c>
      <c r="N3459" s="53"/>
      <c r="Q3459" s="122"/>
      <c r="R3459" s="123"/>
      <c r="S3459" s="122" t="s">
        <v>7896</v>
      </c>
      <c r="T3459" s="396"/>
      <c r="V3459"/>
    </row>
    <row r="3460" spans="1:22" hidden="1" x14ac:dyDescent="0.25">
      <c r="A3460" s="31">
        <v>3848</v>
      </c>
      <c r="B3460" s="33" t="s">
        <v>300</v>
      </c>
      <c r="D3460" s="34" t="s">
        <v>301</v>
      </c>
      <c r="E3460" s="35" t="s">
        <v>10</v>
      </c>
      <c r="G3460" s="372" t="e">
        <f>VLOOKUP(N3460,'BANG THAM CHIEU'!C:E,3,0)</f>
        <v>#N/A</v>
      </c>
      <c r="J3460" s="10" t="e">
        <f>VLOOKUP(N3460,'BANG THAM CHIEU'!C:E,2,0)</f>
        <v>#N/A</v>
      </c>
      <c r="L3460" s="594">
        <f t="shared" si="56"/>
        <v>0</v>
      </c>
      <c r="N3460" s="53"/>
      <c r="Q3460" s="122"/>
      <c r="R3460" s="123"/>
      <c r="S3460" s="122" t="s">
        <v>7896</v>
      </c>
      <c r="T3460" s="396"/>
      <c r="V3460"/>
    </row>
    <row r="3461" spans="1:22" hidden="1" x14ac:dyDescent="0.25">
      <c r="A3461" s="31">
        <v>3848</v>
      </c>
      <c r="B3461" s="33" t="s">
        <v>300</v>
      </c>
      <c r="D3461" s="34" t="s">
        <v>301</v>
      </c>
      <c r="E3461" s="35" t="s">
        <v>10</v>
      </c>
      <c r="G3461" s="372" t="e">
        <f>VLOOKUP(N3461,'BANG THAM CHIEU'!C:E,3,0)</f>
        <v>#N/A</v>
      </c>
      <c r="J3461" s="10" t="e">
        <f>VLOOKUP(N3461,'BANG THAM CHIEU'!C:E,2,0)</f>
        <v>#N/A</v>
      </c>
      <c r="L3461" s="594">
        <f t="shared" si="56"/>
        <v>0</v>
      </c>
      <c r="N3461" s="53"/>
      <c r="Q3461" s="122"/>
      <c r="R3461" s="123"/>
      <c r="S3461" s="122" t="s">
        <v>7896</v>
      </c>
      <c r="T3461" s="396"/>
      <c r="V3461"/>
    </row>
    <row r="3462" spans="1:22" hidden="1" x14ac:dyDescent="0.25">
      <c r="A3462" s="31">
        <v>3848</v>
      </c>
      <c r="B3462" s="33" t="s">
        <v>300</v>
      </c>
      <c r="D3462" s="34" t="s">
        <v>301</v>
      </c>
      <c r="E3462" s="35" t="s">
        <v>10</v>
      </c>
      <c r="G3462" s="372" t="e">
        <f>VLOOKUP(N3462,'BANG THAM CHIEU'!C:E,3,0)</f>
        <v>#N/A</v>
      </c>
      <c r="J3462" s="10" t="e">
        <f>VLOOKUP(N3462,'BANG THAM CHIEU'!C:E,2,0)</f>
        <v>#N/A</v>
      </c>
      <c r="L3462" s="594">
        <f t="shared" si="56"/>
        <v>0</v>
      </c>
      <c r="N3462" s="53"/>
      <c r="Q3462" s="122"/>
      <c r="R3462" s="123"/>
      <c r="S3462" s="122" t="s">
        <v>7896</v>
      </c>
      <c r="T3462" s="396"/>
      <c r="V3462"/>
    </row>
    <row r="3463" spans="1:22" hidden="1" x14ac:dyDescent="0.25">
      <c r="A3463" s="31">
        <v>3848</v>
      </c>
      <c r="B3463" s="33" t="s">
        <v>300</v>
      </c>
      <c r="D3463" s="34" t="s">
        <v>301</v>
      </c>
      <c r="E3463" s="35" t="s">
        <v>10</v>
      </c>
      <c r="G3463" s="372" t="e">
        <f>VLOOKUP(N3463,'BANG THAM CHIEU'!C:E,3,0)</f>
        <v>#N/A</v>
      </c>
      <c r="J3463" s="10" t="e">
        <f>VLOOKUP(N3463,'BANG THAM CHIEU'!C:E,2,0)</f>
        <v>#N/A</v>
      </c>
      <c r="L3463" s="594">
        <f t="shared" si="56"/>
        <v>0</v>
      </c>
      <c r="N3463" s="53"/>
      <c r="Q3463" s="122"/>
      <c r="R3463" s="123"/>
      <c r="S3463" s="122" t="s">
        <v>7896</v>
      </c>
      <c r="T3463" s="396"/>
      <c r="V3463"/>
    </row>
    <row r="3464" spans="1:22" hidden="1" x14ac:dyDescent="0.25">
      <c r="A3464" s="31">
        <v>3848</v>
      </c>
      <c r="B3464" s="33" t="s">
        <v>300</v>
      </c>
      <c r="D3464" s="34" t="s">
        <v>301</v>
      </c>
      <c r="E3464" s="35" t="s">
        <v>10</v>
      </c>
      <c r="G3464" s="372" t="e">
        <f>VLOOKUP(N3464,'BANG THAM CHIEU'!C:E,3,0)</f>
        <v>#N/A</v>
      </c>
      <c r="J3464" s="10" t="e">
        <f>VLOOKUP(N3464,'BANG THAM CHIEU'!C:E,2,0)</f>
        <v>#N/A</v>
      </c>
      <c r="L3464" s="594">
        <f t="shared" si="56"/>
        <v>0</v>
      </c>
      <c r="N3464" s="53"/>
      <c r="Q3464" s="122"/>
      <c r="R3464" s="123"/>
      <c r="S3464" s="122" t="s">
        <v>7896</v>
      </c>
      <c r="T3464" s="396"/>
      <c r="V3464"/>
    </row>
    <row r="3465" spans="1:22" hidden="1" x14ac:dyDescent="0.25">
      <c r="A3465" s="31">
        <v>3848</v>
      </c>
      <c r="B3465" s="33" t="s">
        <v>300</v>
      </c>
      <c r="D3465" s="34" t="s">
        <v>301</v>
      </c>
      <c r="E3465" s="35" t="s">
        <v>10</v>
      </c>
      <c r="G3465" s="372" t="e">
        <f>VLOOKUP(N3465,'BANG THAM CHIEU'!C:E,3,0)</f>
        <v>#N/A</v>
      </c>
      <c r="J3465" s="10" t="e">
        <f>VLOOKUP(N3465,'BANG THAM CHIEU'!C:E,2,0)</f>
        <v>#N/A</v>
      </c>
      <c r="L3465" s="594">
        <f t="shared" si="56"/>
        <v>0</v>
      </c>
      <c r="N3465" s="53"/>
      <c r="Q3465" s="122"/>
      <c r="R3465" s="123"/>
      <c r="S3465" s="122" t="s">
        <v>7896</v>
      </c>
      <c r="T3465" s="396"/>
      <c r="V3465"/>
    </row>
    <row r="3466" spans="1:22" hidden="1" x14ac:dyDescent="0.25">
      <c r="A3466" s="31">
        <v>3848</v>
      </c>
      <c r="B3466" s="33" t="s">
        <v>300</v>
      </c>
      <c r="D3466" s="34" t="s">
        <v>301</v>
      </c>
      <c r="E3466" s="35" t="s">
        <v>10</v>
      </c>
      <c r="G3466" s="372" t="e">
        <f>VLOOKUP(N3466,'BANG THAM CHIEU'!C:E,3,0)</f>
        <v>#N/A</v>
      </c>
      <c r="J3466" s="10" t="e">
        <f>VLOOKUP(N3466,'BANG THAM CHIEU'!C:E,2,0)</f>
        <v>#N/A</v>
      </c>
      <c r="L3466" s="594">
        <f t="shared" si="56"/>
        <v>0</v>
      </c>
      <c r="N3466" s="53"/>
      <c r="Q3466" s="122"/>
      <c r="R3466" s="123"/>
      <c r="S3466" s="122" t="s">
        <v>7896</v>
      </c>
      <c r="T3466" s="396"/>
      <c r="V3466"/>
    </row>
    <row r="3467" spans="1:22" hidden="1" x14ac:dyDescent="0.25">
      <c r="A3467" s="31">
        <v>3848</v>
      </c>
      <c r="B3467" s="33" t="s">
        <v>300</v>
      </c>
      <c r="D3467" s="34" t="s">
        <v>301</v>
      </c>
      <c r="E3467" s="35" t="s">
        <v>10</v>
      </c>
      <c r="G3467" s="372" t="e">
        <f>VLOOKUP(N3467,'BANG THAM CHIEU'!C:E,3,0)</f>
        <v>#N/A</v>
      </c>
      <c r="J3467" s="10" t="e">
        <f>VLOOKUP(N3467,'BANG THAM CHIEU'!C:E,2,0)</f>
        <v>#N/A</v>
      </c>
      <c r="L3467" s="594">
        <f t="shared" si="56"/>
        <v>0</v>
      </c>
      <c r="N3467" s="53"/>
      <c r="Q3467" s="122"/>
      <c r="R3467" s="123"/>
      <c r="S3467" s="122" t="s">
        <v>7896</v>
      </c>
      <c r="T3467" s="396"/>
      <c r="V3467"/>
    </row>
    <row r="3468" spans="1:22" hidden="1" x14ac:dyDescent="0.25">
      <c r="A3468" s="31">
        <v>3848</v>
      </c>
      <c r="B3468" s="33" t="s">
        <v>300</v>
      </c>
      <c r="D3468" s="34" t="s">
        <v>301</v>
      </c>
      <c r="E3468" s="35" t="s">
        <v>10</v>
      </c>
      <c r="G3468" s="372" t="e">
        <f>VLOOKUP(N3468,'BANG THAM CHIEU'!C:E,3,0)</f>
        <v>#N/A</v>
      </c>
      <c r="J3468" s="10" t="e">
        <f>VLOOKUP(N3468,'BANG THAM CHIEU'!C:E,2,0)</f>
        <v>#N/A</v>
      </c>
      <c r="L3468" s="594">
        <f t="shared" si="56"/>
        <v>0</v>
      </c>
      <c r="N3468" s="53"/>
      <c r="Q3468" s="122"/>
      <c r="R3468" s="123"/>
      <c r="S3468" s="122" t="s">
        <v>7896</v>
      </c>
      <c r="T3468" s="396"/>
      <c r="V3468"/>
    </row>
    <row r="3469" spans="1:22" hidden="1" x14ac:dyDescent="0.25">
      <c r="A3469" s="31">
        <v>3848</v>
      </c>
      <c r="B3469" s="33" t="s">
        <v>300</v>
      </c>
      <c r="D3469" s="34" t="s">
        <v>301</v>
      </c>
      <c r="E3469" s="35" t="s">
        <v>10</v>
      </c>
      <c r="G3469" s="372" t="e">
        <f>VLOOKUP(N3469,'BANG THAM CHIEU'!C:E,3,0)</f>
        <v>#N/A</v>
      </c>
      <c r="J3469" s="10" t="e">
        <f>VLOOKUP(N3469,'BANG THAM CHIEU'!C:E,2,0)</f>
        <v>#N/A</v>
      </c>
      <c r="L3469" s="594">
        <f t="shared" si="56"/>
        <v>0</v>
      </c>
      <c r="N3469" s="53"/>
      <c r="Q3469" s="122"/>
      <c r="R3469" s="123"/>
      <c r="S3469" s="122" t="s">
        <v>7896</v>
      </c>
      <c r="T3469" s="396"/>
      <c r="V3469"/>
    </row>
    <row r="3470" spans="1:22" hidden="1" x14ac:dyDescent="0.25">
      <c r="A3470" s="31">
        <v>3848</v>
      </c>
      <c r="B3470" s="33" t="s">
        <v>300</v>
      </c>
      <c r="D3470" s="34" t="s">
        <v>301</v>
      </c>
      <c r="E3470" s="35" t="s">
        <v>10</v>
      </c>
      <c r="G3470" s="372" t="e">
        <f>VLOOKUP(N3470,'BANG THAM CHIEU'!C:E,3,0)</f>
        <v>#N/A</v>
      </c>
      <c r="J3470" s="10" t="e">
        <f>VLOOKUP(N3470,'BANG THAM CHIEU'!C:E,2,0)</f>
        <v>#N/A</v>
      </c>
      <c r="L3470" s="594">
        <f t="shared" si="56"/>
        <v>0</v>
      </c>
      <c r="N3470" s="53"/>
      <c r="Q3470" s="122"/>
      <c r="R3470" s="123"/>
      <c r="S3470" s="122" t="s">
        <v>7896</v>
      </c>
      <c r="T3470" s="396"/>
      <c r="V3470"/>
    </row>
    <row r="3471" spans="1:22" hidden="1" x14ac:dyDescent="0.25">
      <c r="A3471" s="31">
        <v>3848</v>
      </c>
      <c r="B3471" s="33" t="s">
        <v>300</v>
      </c>
      <c r="D3471" s="34" t="s">
        <v>301</v>
      </c>
      <c r="E3471" s="35" t="s">
        <v>10</v>
      </c>
      <c r="G3471" s="372" t="e">
        <f>VLOOKUP(N3471,'BANG THAM CHIEU'!C:E,3,0)</f>
        <v>#N/A</v>
      </c>
      <c r="J3471" s="10" t="e">
        <f>VLOOKUP(N3471,'BANG THAM CHIEU'!C:E,2,0)</f>
        <v>#N/A</v>
      </c>
      <c r="L3471" s="594">
        <f t="shared" si="56"/>
        <v>0</v>
      </c>
      <c r="N3471" s="53"/>
      <c r="Q3471" s="122"/>
      <c r="R3471" s="123"/>
      <c r="S3471" s="122" t="s">
        <v>7896</v>
      </c>
      <c r="T3471" s="396"/>
      <c r="V3471"/>
    </row>
    <row r="3472" spans="1:22" hidden="1" x14ac:dyDescent="0.25">
      <c r="A3472" s="31">
        <v>3848</v>
      </c>
      <c r="B3472" s="33" t="s">
        <v>300</v>
      </c>
      <c r="D3472" s="34" t="s">
        <v>301</v>
      </c>
      <c r="E3472" s="35" t="s">
        <v>10</v>
      </c>
      <c r="G3472" s="372" t="e">
        <f>VLOOKUP(N3472,'BANG THAM CHIEU'!C:E,3,0)</f>
        <v>#N/A</v>
      </c>
      <c r="J3472" s="10" t="e">
        <f>VLOOKUP(N3472,'BANG THAM CHIEU'!C:E,2,0)</f>
        <v>#N/A</v>
      </c>
      <c r="L3472" s="594">
        <f t="shared" si="56"/>
        <v>0</v>
      </c>
      <c r="N3472" s="53"/>
      <c r="Q3472" s="122"/>
      <c r="R3472" s="123"/>
      <c r="S3472" s="122" t="s">
        <v>7896</v>
      </c>
      <c r="T3472" s="396"/>
      <c r="V3472"/>
    </row>
    <row r="3473" spans="1:22" hidden="1" x14ac:dyDescent="0.25">
      <c r="A3473" s="31">
        <v>3848</v>
      </c>
      <c r="B3473" s="33" t="s">
        <v>300</v>
      </c>
      <c r="D3473" s="34" t="s">
        <v>301</v>
      </c>
      <c r="E3473" s="35" t="s">
        <v>10</v>
      </c>
      <c r="G3473" s="372" t="e">
        <f>VLOOKUP(N3473,'BANG THAM CHIEU'!C:E,3,0)</f>
        <v>#N/A</v>
      </c>
      <c r="J3473" s="10" t="e">
        <f>VLOOKUP(N3473,'BANG THAM CHIEU'!C:E,2,0)</f>
        <v>#N/A</v>
      </c>
      <c r="L3473" s="594">
        <f t="shared" si="56"/>
        <v>0</v>
      </c>
      <c r="N3473" s="53"/>
      <c r="Q3473" s="122"/>
      <c r="R3473" s="123"/>
      <c r="S3473" s="122" t="s">
        <v>7896</v>
      </c>
      <c r="T3473" s="396"/>
      <c r="V3473"/>
    </row>
    <row r="3474" spans="1:22" hidden="1" x14ac:dyDescent="0.25">
      <c r="A3474" s="31">
        <v>3848</v>
      </c>
      <c r="B3474" s="33" t="s">
        <v>300</v>
      </c>
      <c r="D3474" s="34" t="s">
        <v>301</v>
      </c>
      <c r="E3474" s="35" t="s">
        <v>10</v>
      </c>
      <c r="G3474" s="372" t="e">
        <f>VLOOKUP(N3474,'BANG THAM CHIEU'!C:E,3,0)</f>
        <v>#N/A</v>
      </c>
      <c r="J3474" s="10" t="e">
        <f>VLOOKUP(N3474,'BANG THAM CHIEU'!C:E,2,0)</f>
        <v>#N/A</v>
      </c>
      <c r="L3474" s="594">
        <f t="shared" si="56"/>
        <v>0</v>
      </c>
      <c r="N3474" s="53"/>
      <c r="Q3474" s="122"/>
      <c r="R3474" s="123"/>
      <c r="S3474" s="122" t="s">
        <v>7896</v>
      </c>
      <c r="T3474" s="396"/>
      <c r="V3474"/>
    </row>
    <row r="3475" spans="1:22" hidden="1" x14ac:dyDescent="0.25">
      <c r="A3475" s="31">
        <v>3848</v>
      </c>
      <c r="B3475" s="33" t="s">
        <v>300</v>
      </c>
      <c r="D3475" s="34" t="s">
        <v>301</v>
      </c>
      <c r="E3475" s="35" t="s">
        <v>10</v>
      </c>
      <c r="G3475" s="372" t="e">
        <f>VLOOKUP(N3475,'BANG THAM CHIEU'!C:E,3,0)</f>
        <v>#N/A</v>
      </c>
      <c r="J3475" s="10" t="e">
        <f>VLOOKUP(N3475,'BANG THAM CHIEU'!C:E,2,0)</f>
        <v>#N/A</v>
      </c>
      <c r="L3475" s="594">
        <f t="shared" si="56"/>
        <v>0</v>
      </c>
      <c r="N3475" s="53"/>
      <c r="Q3475" s="122"/>
      <c r="R3475" s="123"/>
      <c r="S3475" s="122" t="s">
        <v>7896</v>
      </c>
      <c r="T3475" s="396"/>
      <c r="V3475"/>
    </row>
    <row r="3476" spans="1:22" hidden="1" x14ac:dyDescent="0.25">
      <c r="A3476" s="31">
        <v>3848</v>
      </c>
      <c r="B3476" s="33" t="s">
        <v>300</v>
      </c>
      <c r="D3476" s="34" t="s">
        <v>301</v>
      </c>
      <c r="E3476" s="35" t="s">
        <v>10</v>
      </c>
      <c r="G3476" s="372" t="e">
        <f>VLOOKUP(N3476,'BANG THAM CHIEU'!C:E,3,0)</f>
        <v>#N/A</v>
      </c>
      <c r="J3476" s="10" t="e">
        <f>VLOOKUP(N3476,'BANG THAM CHIEU'!C:E,2,0)</f>
        <v>#N/A</v>
      </c>
      <c r="L3476" s="594">
        <f t="shared" si="56"/>
        <v>0</v>
      </c>
      <c r="N3476" s="53"/>
      <c r="Q3476" s="122"/>
      <c r="R3476" s="123"/>
      <c r="S3476" s="122" t="s">
        <v>7896</v>
      </c>
      <c r="T3476" s="396"/>
      <c r="V3476"/>
    </row>
    <row r="3477" spans="1:22" hidden="1" x14ac:dyDescent="0.25">
      <c r="A3477" s="31">
        <v>3848</v>
      </c>
      <c r="B3477" s="33" t="s">
        <v>300</v>
      </c>
      <c r="D3477" s="34" t="s">
        <v>301</v>
      </c>
      <c r="E3477" s="35" t="s">
        <v>10</v>
      </c>
      <c r="G3477" s="372" t="e">
        <f>VLOOKUP(N3477,'BANG THAM CHIEU'!C:E,3,0)</f>
        <v>#N/A</v>
      </c>
      <c r="J3477" s="10" t="e">
        <f>VLOOKUP(N3477,'BANG THAM CHIEU'!C:E,2,0)</f>
        <v>#N/A</v>
      </c>
      <c r="L3477" s="594">
        <f t="shared" si="56"/>
        <v>0</v>
      </c>
      <c r="N3477" s="53"/>
      <c r="Q3477" s="122"/>
      <c r="R3477" s="123"/>
      <c r="S3477" s="122" t="s">
        <v>7896</v>
      </c>
      <c r="T3477" s="396"/>
      <c r="V3477"/>
    </row>
    <row r="3478" spans="1:22" hidden="1" x14ac:dyDescent="0.25">
      <c r="A3478" s="31">
        <v>3848</v>
      </c>
      <c r="B3478" s="33" t="s">
        <v>300</v>
      </c>
      <c r="D3478" s="34" t="s">
        <v>301</v>
      </c>
      <c r="E3478" s="35" t="s">
        <v>10</v>
      </c>
      <c r="G3478" s="372" t="e">
        <f>VLOOKUP(N3478,'BANG THAM CHIEU'!C:E,3,0)</f>
        <v>#N/A</v>
      </c>
      <c r="J3478" s="10" t="e">
        <f>VLOOKUP(N3478,'BANG THAM CHIEU'!C:E,2,0)</f>
        <v>#N/A</v>
      </c>
      <c r="L3478" s="594">
        <f t="shared" si="56"/>
        <v>0</v>
      </c>
      <c r="N3478" s="53"/>
      <c r="Q3478" s="122"/>
      <c r="R3478" s="123"/>
      <c r="S3478" s="122" t="s">
        <v>7896</v>
      </c>
      <c r="T3478" s="396"/>
      <c r="V3478"/>
    </row>
    <row r="3479" spans="1:22" hidden="1" x14ac:dyDescent="0.25">
      <c r="A3479" s="31">
        <v>3848</v>
      </c>
      <c r="B3479" s="33" t="s">
        <v>300</v>
      </c>
      <c r="D3479" s="34" t="s">
        <v>301</v>
      </c>
      <c r="E3479" s="35" t="s">
        <v>10</v>
      </c>
      <c r="G3479" s="372" t="e">
        <f>VLOOKUP(N3479,'BANG THAM CHIEU'!C:E,3,0)</f>
        <v>#N/A</v>
      </c>
      <c r="J3479" s="10" t="e">
        <f>VLOOKUP(N3479,'BANG THAM CHIEU'!C:E,2,0)</f>
        <v>#N/A</v>
      </c>
      <c r="L3479" s="594">
        <f t="shared" si="56"/>
        <v>0</v>
      </c>
      <c r="N3479" s="53"/>
      <c r="Q3479" s="122"/>
      <c r="R3479" s="123"/>
      <c r="S3479" s="122" t="s">
        <v>7896</v>
      </c>
      <c r="T3479" s="396"/>
      <c r="V3479"/>
    </row>
    <row r="3480" spans="1:22" hidden="1" x14ac:dyDescent="0.25">
      <c r="A3480" s="31">
        <v>3848</v>
      </c>
      <c r="B3480" s="33" t="s">
        <v>300</v>
      </c>
      <c r="D3480" s="34" t="s">
        <v>301</v>
      </c>
      <c r="E3480" s="35" t="s">
        <v>10</v>
      </c>
      <c r="G3480" s="372" t="e">
        <f>VLOOKUP(N3480,'BANG THAM CHIEU'!C:E,3,0)</f>
        <v>#N/A</v>
      </c>
      <c r="J3480" s="10" t="e">
        <f>VLOOKUP(N3480,'BANG THAM CHIEU'!C:E,2,0)</f>
        <v>#N/A</v>
      </c>
      <c r="L3480" s="594">
        <f t="shared" si="56"/>
        <v>0</v>
      </c>
      <c r="N3480" s="53"/>
      <c r="Q3480" s="122"/>
      <c r="R3480" s="123"/>
      <c r="S3480" s="122" t="s">
        <v>7896</v>
      </c>
      <c r="T3480" s="396"/>
      <c r="V3480"/>
    </row>
    <row r="3481" spans="1:22" hidden="1" x14ac:dyDescent="0.25">
      <c r="A3481" s="31">
        <v>3848</v>
      </c>
      <c r="B3481" s="33" t="s">
        <v>300</v>
      </c>
      <c r="D3481" s="34" t="s">
        <v>301</v>
      </c>
      <c r="E3481" s="35" t="s">
        <v>10</v>
      </c>
      <c r="G3481" s="372" t="e">
        <f>VLOOKUP(N3481,'BANG THAM CHIEU'!C:E,3,0)</f>
        <v>#N/A</v>
      </c>
      <c r="J3481" s="10" t="e">
        <f>VLOOKUP(N3481,'BANG THAM CHIEU'!C:E,2,0)</f>
        <v>#N/A</v>
      </c>
      <c r="L3481" s="594">
        <f t="shared" si="56"/>
        <v>0</v>
      </c>
      <c r="N3481" s="53"/>
      <c r="Q3481" s="122"/>
      <c r="R3481" s="123"/>
      <c r="S3481" s="122" t="s">
        <v>7896</v>
      </c>
      <c r="T3481" s="396"/>
      <c r="V3481"/>
    </row>
    <row r="3482" spans="1:22" hidden="1" x14ac:dyDescent="0.25">
      <c r="A3482" s="31">
        <v>3848</v>
      </c>
      <c r="B3482" s="33" t="s">
        <v>300</v>
      </c>
      <c r="D3482" s="34" t="s">
        <v>301</v>
      </c>
      <c r="E3482" s="35" t="s">
        <v>10</v>
      </c>
      <c r="G3482" s="372" t="e">
        <f>VLOOKUP(N3482,'BANG THAM CHIEU'!C:E,3,0)</f>
        <v>#N/A</v>
      </c>
      <c r="J3482" s="10" t="e">
        <f>VLOOKUP(N3482,'BANG THAM CHIEU'!C:E,2,0)</f>
        <v>#N/A</v>
      </c>
      <c r="L3482" s="594">
        <f t="shared" si="56"/>
        <v>0</v>
      </c>
      <c r="N3482" s="53"/>
      <c r="Q3482" s="122"/>
      <c r="R3482" s="123"/>
      <c r="S3482" s="122" t="s">
        <v>7896</v>
      </c>
      <c r="T3482" s="396"/>
      <c r="V3482"/>
    </row>
    <row r="3483" spans="1:22" hidden="1" x14ac:dyDescent="0.25">
      <c r="A3483" s="31">
        <v>3848</v>
      </c>
      <c r="B3483" s="33" t="s">
        <v>300</v>
      </c>
      <c r="D3483" s="34" t="s">
        <v>301</v>
      </c>
      <c r="E3483" s="35" t="s">
        <v>10</v>
      </c>
      <c r="G3483" s="372" t="e">
        <f>VLOOKUP(N3483,'BANG THAM CHIEU'!C:E,3,0)</f>
        <v>#N/A</v>
      </c>
      <c r="J3483" s="10" t="e">
        <f>VLOOKUP(N3483,'BANG THAM CHIEU'!C:E,2,0)</f>
        <v>#N/A</v>
      </c>
      <c r="L3483" s="594">
        <f t="shared" si="56"/>
        <v>0</v>
      </c>
      <c r="N3483" s="53"/>
      <c r="Q3483" s="122"/>
      <c r="R3483" s="123"/>
      <c r="S3483" s="122" t="s">
        <v>7896</v>
      </c>
      <c r="T3483" s="396"/>
      <c r="V3483"/>
    </row>
    <row r="3484" spans="1:22" hidden="1" x14ac:dyDescent="0.25">
      <c r="A3484" s="31">
        <v>3848</v>
      </c>
      <c r="B3484" s="33" t="s">
        <v>300</v>
      </c>
      <c r="D3484" s="34" t="s">
        <v>301</v>
      </c>
      <c r="E3484" s="35" t="s">
        <v>10</v>
      </c>
      <c r="G3484" s="372" t="e">
        <f>VLOOKUP(N3484,'BANG THAM CHIEU'!C:E,3,0)</f>
        <v>#N/A</v>
      </c>
      <c r="J3484" s="10" t="e">
        <f>VLOOKUP(N3484,'BANG THAM CHIEU'!C:E,2,0)</f>
        <v>#N/A</v>
      </c>
      <c r="L3484" s="594">
        <f t="shared" si="56"/>
        <v>0</v>
      </c>
      <c r="N3484" s="53"/>
      <c r="Q3484" s="122"/>
      <c r="R3484" s="123"/>
      <c r="S3484" s="122" t="s">
        <v>7896</v>
      </c>
      <c r="T3484" s="396"/>
      <c r="V3484"/>
    </row>
    <row r="3485" spans="1:22" hidden="1" x14ac:dyDescent="0.25">
      <c r="A3485" s="31">
        <v>3848</v>
      </c>
      <c r="B3485" s="33" t="s">
        <v>300</v>
      </c>
      <c r="D3485" s="34" t="s">
        <v>301</v>
      </c>
      <c r="E3485" s="35" t="s">
        <v>10</v>
      </c>
      <c r="G3485" s="372" t="e">
        <f>VLOOKUP(N3485,'BANG THAM CHIEU'!C:E,3,0)</f>
        <v>#N/A</v>
      </c>
      <c r="J3485" s="10" t="e">
        <f>VLOOKUP(N3485,'BANG THAM CHIEU'!C:E,2,0)</f>
        <v>#N/A</v>
      </c>
      <c r="L3485" s="594">
        <f t="shared" si="56"/>
        <v>0</v>
      </c>
      <c r="N3485" s="53"/>
      <c r="Q3485" s="122"/>
      <c r="R3485" s="123"/>
      <c r="S3485" s="122" t="s">
        <v>7896</v>
      </c>
      <c r="T3485" s="396"/>
      <c r="V3485"/>
    </row>
    <row r="3486" spans="1:22" hidden="1" x14ac:dyDescent="0.25">
      <c r="A3486" s="31">
        <v>3848</v>
      </c>
      <c r="B3486" s="33" t="s">
        <v>300</v>
      </c>
      <c r="D3486" s="34" t="s">
        <v>301</v>
      </c>
      <c r="E3486" s="35" t="s">
        <v>10</v>
      </c>
      <c r="G3486" s="372" t="e">
        <f>VLOOKUP(N3486,'BANG THAM CHIEU'!C:E,3,0)</f>
        <v>#N/A</v>
      </c>
      <c r="J3486" s="10" t="e">
        <f>VLOOKUP(N3486,'BANG THAM CHIEU'!C:E,2,0)</f>
        <v>#N/A</v>
      </c>
      <c r="L3486" s="594">
        <f t="shared" si="56"/>
        <v>0</v>
      </c>
      <c r="N3486" s="53"/>
      <c r="Q3486" s="122"/>
      <c r="R3486" s="123"/>
      <c r="S3486" s="122" t="s">
        <v>7896</v>
      </c>
      <c r="T3486" s="396"/>
      <c r="V3486"/>
    </row>
    <row r="3487" spans="1:22" hidden="1" x14ac:dyDescent="0.25">
      <c r="A3487" s="31">
        <v>3848</v>
      </c>
      <c r="B3487" s="33" t="s">
        <v>300</v>
      </c>
      <c r="D3487" s="34" t="s">
        <v>301</v>
      </c>
      <c r="E3487" s="35" t="s">
        <v>10</v>
      </c>
      <c r="G3487" s="372" t="e">
        <f>VLOOKUP(N3487,'BANG THAM CHIEU'!C:E,3,0)</f>
        <v>#N/A</v>
      </c>
      <c r="J3487" s="10" t="e">
        <f>VLOOKUP(N3487,'BANG THAM CHIEU'!C:E,2,0)</f>
        <v>#N/A</v>
      </c>
      <c r="L3487" s="594">
        <f t="shared" si="56"/>
        <v>0</v>
      </c>
      <c r="N3487" s="53"/>
      <c r="Q3487" s="122"/>
      <c r="R3487" s="123"/>
      <c r="S3487" s="122" t="s">
        <v>7896</v>
      </c>
      <c r="T3487" s="396"/>
      <c r="V3487"/>
    </row>
    <row r="3488" spans="1:22" hidden="1" x14ac:dyDescent="0.25">
      <c r="A3488" s="31">
        <v>3848</v>
      </c>
      <c r="B3488" s="33" t="s">
        <v>300</v>
      </c>
      <c r="D3488" s="34" t="s">
        <v>301</v>
      </c>
      <c r="E3488" s="35" t="s">
        <v>10</v>
      </c>
      <c r="G3488" s="372" t="e">
        <f>VLOOKUP(N3488,'BANG THAM CHIEU'!C:E,3,0)</f>
        <v>#N/A</v>
      </c>
      <c r="J3488" s="10" t="e">
        <f>VLOOKUP(N3488,'BANG THAM CHIEU'!C:E,2,0)</f>
        <v>#N/A</v>
      </c>
      <c r="L3488" s="594">
        <f t="shared" si="56"/>
        <v>0</v>
      </c>
      <c r="N3488" s="53"/>
      <c r="Q3488" s="122"/>
      <c r="R3488" s="123"/>
      <c r="S3488" s="122" t="s">
        <v>7896</v>
      </c>
      <c r="T3488" s="396"/>
      <c r="V3488"/>
    </row>
    <row r="3489" spans="1:22" hidden="1" x14ac:dyDescent="0.25">
      <c r="A3489" s="31">
        <v>3848</v>
      </c>
      <c r="B3489" s="33" t="s">
        <v>300</v>
      </c>
      <c r="D3489" s="34" t="s">
        <v>301</v>
      </c>
      <c r="E3489" s="35" t="s">
        <v>10</v>
      </c>
      <c r="G3489" s="372" t="e">
        <f>VLOOKUP(N3489,'BANG THAM CHIEU'!C:E,3,0)</f>
        <v>#N/A</v>
      </c>
      <c r="J3489" s="10" t="e">
        <f>VLOOKUP(N3489,'BANG THAM CHIEU'!C:E,2,0)</f>
        <v>#N/A</v>
      </c>
      <c r="L3489" s="594">
        <f t="shared" si="56"/>
        <v>0</v>
      </c>
      <c r="N3489" s="53"/>
      <c r="Q3489" s="122"/>
      <c r="R3489" s="123"/>
      <c r="S3489" s="122" t="s">
        <v>7896</v>
      </c>
      <c r="T3489" s="396"/>
      <c r="V3489"/>
    </row>
    <row r="3490" spans="1:22" hidden="1" x14ac:dyDescent="0.25">
      <c r="A3490" s="31">
        <v>3848</v>
      </c>
      <c r="B3490" s="33" t="s">
        <v>300</v>
      </c>
      <c r="D3490" s="34" t="s">
        <v>301</v>
      </c>
      <c r="E3490" s="35" t="s">
        <v>10</v>
      </c>
      <c r="G3490" s="372" t="e">
        <f>VLOOKUP(N3490,'BANG THAM CHIEU'!C:E,3,0)</f>
        <v>#N/A</v>
      </c>
      <c r="J3490" s="10" t="e">
        <f>VLOOKUP(N3490,'BANG THAM CHIEU'!C:E,2,0)</f>
        <v>#N/A</v>
      </c>
      <c r="L3490" s="594">
        <f t="shared" si="56"/>
        <v>0</v>
      </c>
      <c r="N3490" s="53"/>
      <c r="Q3490" s="122"/>
      <c r="R3490" s="123"/>
      <c r="S3490" s="122" t="s">
        <v>7896</v>
      </c>
      <c r="T3490" s="396"/>
      <c r="V3490"/>
    </row>
    <row r="3491" spans="1:22" hidden="1" x14ac:dyDescent="0.25">
      <c r="A3491" s="31">
        <v>3848</v>
      </c>
      <c r="B3491" s="33" t="s">
        <v>300</v>
      </c>
      <c r="D3491" s="34" t="s">
        <v>301</v>
      </c>
      <c r="E3491" s="35" t="s">
        <v>10</v>
      </c>
      <c r="G3491" s="372" t="e">
        <f>VLOOKUP(N3491,'BANG THAM CHIEU'!C:E,3,0)</f>
        <v>#N/A</v>
      </c>
      <c r="J3491" s="10" t="e">
        <f>VLOOKUP(N3491,'BANG THAM CHIEU'!C:E,2,0)</f>
        <v>#N/A</v>
      </c>
      <c r="L3491" s="594">
        <f t="shared" si="56"/>
        <v>0</v>
      </c>
      <c r="N3491" s="53"/>
      <c r="Q3491" s="122"/>
      <c r="R3491" s="123"/>
      <c r="S3491" s="122" t="s">
        <v>7896</v>
      </c>
      <c r="T3491" s="396"/>
      <c r="V3491"/>
    </row>
    <row r="3492" spans="1:22" hidden="1" x14ac:dyDescent="0.25">
      <c r="A3492" s="31">
        <v>3848</v>
      </c>
      <c r="B3492" s="33" t="s">
        <v>300</v>
      </c>
      <c r="D3492" s="34" t="s">
        <v>301</v>
      </c>
      <c r="E3492" s="35" t="s">
        <v>10</v>
      </c>
      <c r="G3492" s="372" t="e">
        <f>VLOOKUP(N3492,'BANG THAM CHIEU'!C:E,3,0)</f>
        <v>#N/A</v>
      </c>
      <c r="J3492" s="10" t="e">
        <f>VLOOKUP(N3492,'BANG THAM CHIEU'!C:E,2,0)</f>
        <v>#N/A</v>
      </c>
      <c r="L3492" s="594">
        <f t="shared" si="56"/>
        <v>0</v>
      </c>
      <c r="N3492" s="53"/>
      <c r="Q3492" s="122"/>
      <c r="R3492" s="123"/>
      <c r="S3492" s="122" t="s">
        <v>7896</v>
      </c>
      <c r="T3492" s="396"/>
      <c r="V3492"/>
    </row>
    <row r="3493" spans="1:22" hidden="1" x14ac:dyDescent="0.25">
      <c r="A3493" s="31">
        <v>3848</v>
      </c>
      <c r="B3493" s="33" t="s">
        <v>300</v>
      </c>
      <c r="D3493" s="34" t="s">
        <v>301</v>
      </c>
      <c r="E3493" s="35" t="s">
        <v>10</v>
      </c>
      <c r="G3493" s="372" t="e">
        <f>VLOOKUP(N3493,'BANG THAM CHIEU'!C:E,3,0)</f>
        <v>#N/A</v>
      </c>
      <c r="J3493" s="10" t="e">
        <f>VLOOKUP(N3493,'BANG THAM CHIEU'!C:E,2,0)</f>
        <v>#N/A</v>
      </c>
      <c r="L3493" s="594">
        <f t="shared" si="56"/>
        <v>0</v>
      </c>
      <c r="N3493" s="53"/>
      <c r="Q3493" s="122"/>
      <c r="R3493" s="123"/>
      <c r="S3493" s="122" t="s">
        <v>7896</v>
      </c>
      <c r="T3493" s="396"/>
      <c r="V3493"/>
    </row>
    <row r="3494" spans="1:22" hidden="1" x14ac:dyDescent="0.25">
      <c r="A3494" s="31">
        <v>3848</v>
      </c>
      <c r="B3494" s="33" t="s">
        <v>300</v>
      </c>
      <c r="D3494" s="34" t="s">
        <v>301</v>
      </c>
      <c r="E3494" s="35" t="s">
        <v>10</v>
      </c>
      <c r="G3494" s="372" t="e">
        <f>VLOOKUP(N3494,'BANG THAM CHIEU'!C:E,3,0)</f>
        <v>#N/A</v>
      </c>
      <c r="J3494" s="10" t="e">
        <f>VLOOKUP(N3494,'BANG THAM CHIEU'!C:E,2,0)</f>
        <v>#N/A</v>
      </c>
      <c r="L3494" s="594">
        <f t="shared" si="56"/>
        <v>0</v>
      </c>
      <c r="N3494" s="53"/>
      <c r="Q3494" s="122"/>
      <c r="R3494" s="123"/>
      <c r="S3494" s="122" t="s">
        <v>7896</v>
      </c>
      <c r="T3494" s="396"/>
      <c r="V3494"/>
    </row>
    <row r="3495" spans="1:22" hidden="1" x14ac:dyDescent="0.25">
      <c r="A3495" s="31">
        <v>3848</v>
      </c>
      <c r="B3495" s="33" t="s">
        <v>300</v>
      </c>
      <c r="D3495" s="34" t="s">
        <v>301</v>
      </c>
      <c r="E3495" s="35" t="s">
        <v>10</v>
      </c>
      <c r="G3495" s="372" t="e">
        <f>VLOOKUP(N3495,'BANG THAM CHIEU'!C:E,3,0)</f>
        <v>#N/A</v>
      </c>
      <c r="J3495" s="10" t="e">
        <f>VLOOKUP(N3495,'BANG THAM CHIEU'!C:E,2,0)</f>
        <v>#N/A</v>
      </c>
      <c r="L3495" s="594">
        <f t="shared" si="56"/>
        <v>0</v>
      </c>
      <c r="N3495" s="53"/>
      <c r="Q3495" s="122"/>
      <c r="R3495" s="123"/>
      <c r="S3495" s="122" t="s">
        <v>7896</v>
      </c>
      <c r="T3495" s="396"/>
      <c r="V3495"/>
    </row>
    <row r="3496" spans="1:22" hidden="1" x14ac:dyDescent="0.25">
      <c r="A3496" s="31">
        <v>3848</v>
      </c>
      <c r="B3496" s="33" t="s">
        <v>300</v>
      </c>
      <c r="D3496" s="34" t="s">
        <v>301</v>
      </c>
      <c r="E3496" s="35" t="s">
        <v>10</v>
      </c>
      <c r="G3496" s="372" t="e">
        <f>VLOOKUP(N3496,'BANG THAM CHIEU'!C:E,3,0)</f>
        <v>#N/A</v>
      </c>
      <c r="J3496" s="10" t="e">
        <f>VLOOKUP(N3496,'BANG THAM CHIEU'!C:E,2,0)</f>
        <v>#N/A</v>
      </c>
      <c r="L3496" s="594">
        <f t="shared" si="56"/>
        <v>0</v>
      </c>
      <c r="N3496" s="53"/>
      <c r="Q3496" s="122"/>
      <c r="R3496" s="123"/>
      <c r="S3496" s="122" t="s">
        <v>7896</v>
      </c>
      <c r="T3496" s="396"/>
      <c r="V3496"/>
    </row>
    <row r="3497" spans="1:22" hidden="1" x14ac:dyDescent="0.25">
      <c r="A3497" s="31">
        <v>3848</v>
      </c>
      <c r="B3497" s="33" t="s">
        <v>300</v>
      </c>
      <c r="D3497" s="34" t="s">
        <v>301</v>
      </c>
      <c r="E3497" s="35" t="s">
        <v>10</v>
      </c>
      <c r="G3497" s="372" t="e">
        <f>VLOOKUP(N3497,'BANG THAM CHIEU'!C:E,3,0)</f>
        <v>#N/A</v>
      </c>
      <c r="J3497" s="10" t="e">
        <f>VLOOKUP(N3497,'BANG THAM CHIEU'!C:E,2,0)</f>
        <v>#N/A</v>
      </c>
      <c r="L3497" s="594">
        <f t="shared" si="56"/>
        <v>0</v>
      </c>
      <c r="N3497" s="53"/>
      <c r="Q3497" s="122"/>
      <c r="R3497" s="123"/>
      <c r="S3497" s="122" t="s">
        <v>7896</v>
      </c>
      <c r="T3497" s="396"/>
      <c r="V3497"/>
    </row>
    <row r="3498" spans="1:22" hidden="1" x14ac:dyDescent="0.25">
      <c r="A3498" s="31">
        <v>3848</v>
      </c>
      <c r="B3498" s="33" t="s">
        <v>300</v>
      </c>
      <c r="D3498" s="34" t="s">
        <v>301</v>
      </c>
      <c r="E3498" s="35" t="s">
        <v>10</v>
      </c>
      <c r="G3498" s="372" t="e">
        <f>VLOOKUP(N3498,'BANG THAM CHIEU'!C:E,3,0)</f>
        <v>#N/A</v>
      </c>
      <c r="J3498" s="10" t="e">
        <f>VLOOKUP(N3498,'BANG THAM CHIEU'!C:E,2,0)</f>
        <v>#N/A</v>
      </c>
      <c r="L3498" s="594">
        <f t="shared" si="56"/>
        <v>0</v>
      </c>
      <c r="N3498" s="53"/>
      <c r="Q3498" s="122"/>
      <c r="R3498" s="123"/>
      <c r="S3498" s="122" t="s">
        <v>7896</v>
      </c>
      <c r="T3498" s="396"/>
      <c r="V3498"/>
    </row>
    <row r="3499" spans="1:22" hidden="1" x14ac:dyDescent="0.25">
      <c r="A3499" s="31">
        <v>3848</v>
      </c>
      <c r="B3499" s="33" t="s">
        <v>300</v>
      </c>
      <c r="D3499" s="34" t="s">
        <v>301</v>
      </c>
      <c r="E3499" s="35" t="s">
        <v>10</v>
      </c>
      <c r="G3499" s="372" t="e">
        <f>VLOOKUP(N3499,'BANG THAM CHIEU'!C:E,3,0)</f>
        <v>#N/A</v>
      </c>
      <c r="J3499" s="10" t="e">
        <f>VLOOKUP(N3499,'BANG THAM CHIEU'!C:E,2,0)</f>
        <v>#N/A</v>
      </c>
      <c r="L3499" s="594">
        <f t="shared" si="56"/>
        <v>0</v>
      </c>
      <c r="N3499" s="53"/>
      <c r="Q3499" s="122"/>
      <c r="R3499" s="123"/>
      <c r="S3499" s="122" t="s">
        <v>7896</v>
      </c>
      <c r="T3499" s="396"/>
      <c r="V3499"/>
    </row>
    <row r="3500" spans="1:22" hidden="1" x14ac:dyDescent="0.25">
      <c r="A3500" s="31">
        <v>3848</v>
      </c>
      <c r="B3500" s="33" t="s">
        <v>300</v>
      </c>
      <c r="D3500" s="34" t="s">
        <v>301</v>
      </c>
      <c r="E3500" s="35" t="s">
        <v>10</v>
      </c>
      <c r="G3500" s="372" t="e">
        <f>VLOOKUP(N3500,'BANG THAM CHIEU'!C:E,3,0)</f>
        <v>#N/A</v>
      </c>
      <c r="J3500" s="10" t="e">
        <f>VLOOKUP(N3500,'BANG THAM CHIEU'!C:E,2,0)</f>
        <v>#N/A</v>
      </c>
      <c r="L3500" s="594">
        <f t="shared" ref="L3500:L3563" si="57">K3500/23206</f>
        <v>0</v>
      </c>
      <c r="N3500" s="53"/>
      <c r="Q3500" s="122"/>
      <c r="R3500" s="123"/>
      <c r="S3500" s="122" t="s">
        <v>7896</v>
      </c>
      <c r="T3500" s="396"/>
      <c r="V3500"/>
    </row>
    <row r="3501" spans="1:22" hidden="1" x14ac:dyDescent="0.25">
      <c r="A3501" s="31">
        <v>3848</v>
      </c>
      <c r="B3501" s="33" t="s">
        <v>300</v>
      </c>
      <c r="D3501" s="34" t="s">
        <v>301</v>
      </c>
      <c r="E3501" s="35" t="s">
        <v>10</v>
      </c>
      <c r="G3501" s="372" t="e">
        <f>VLOOKUP(N3501,'BANG THAM CHIEU'!C:E,3,0)</f>
        <v>#N/A</v>
      </c>
      <c r="J3501" s="10" t="e">
        <f>VLOOKUP(N3501,'BANG THAM CHIEU'!C:E,2,0)</f>
        <v>#N/A</v>
      </c>
      <c r="L3501" s="594">
        <f t="shared" si="57"/>
        <v>0</v>
      </c>
      <c r="N3501" s="53"/>
      <c r="Q3501" s="122"/>
      <c r="R3501" s="123"/>
      <c r="S3501" s="122" t="s">
        <v>7896</v>
      </c>
      <c r="T3501" s="396"/>
      <c r="V3501"/>
    </row>
    <row r="3502" spans="1:22" hidden="1" x14ac:dyDescent="0.25">
      <c r="A3502" s="31">
        <v>3848</v>
      </c>
      <c r="B3502" s="33" t="s">
        <v>300</v>
      </c>
      <c r="D3502" s="34" t="s">
        <v>301</v>
      </c>
      <c r="E3502" s="35" t="s">
        <v>10</v>
      </c>
      <c r="G3502" s="372" t="e">
        <f>VLOOKUP(N3502,'BANG THAM CHIEU'!C:E,3,0)</f>
        <v>#N/A</v>
      </c>
      <c r="J3502" s="10" t="e">
        <f>VLOOKUP(N3502,'BANG THAM CHIEU'!C:E,2,0)</f>
        <v>#N/A</v>
      </c>
      <c r="L3502" s="594">
        <f t="shared" si="57"/>
        <v>0</v>
      </c>
      <c r="N3502" s="53"/>
      <c r="Q3502" s="122"/>
      <c r="R3502" s="123"/>
      <c r="S3502" s="122" t="s">
        <v>7896</v>
      </c>
      <c r="T3502" s="396"/>
      <c r="V3502"/>
    </row>
    <row r="3503" spans="1:22" hidden="1" x14ac:dyDescent="0.25">
      <c r="A3503" s="31">
        <v>3848</v>
      </c>
      <c r="B3503" s="33" t="s">
        <v>300</v>
      </c>
      <c r="D3503" s="34" t="s">
        <v>301</v>
      </c>
      <c r="E3503" s="35" t="s">
        <v>10</v>
      </c>
      <c r="G3503" s="372" t="e">
        <f>VLOOKUP(N3503,'BANG THAM CHIEU'!C:E,3,0)</f>
        <v>#N/A</v>
      </c>
      <c r="J3503" s="10" t="e">
        <f>VLOOKUP(N3503,'BANG THAM CHIEU'!C:E,2,0)</f>
        <v>#N/A</v>
      </c>
      <c r="L3503" s="594">
        <f t="shared" si="57"/>
        <v>0</v>
      </c>
      <c r="N3503" s="53"/>
      <c r="Q3503" s="122"/>
      <c r="R3503" s="123"/>
      <c r="S3503" s="122" t="s">
        <v>7896</v>
      </c>
      <c r="T3503" s="396"/>
      <c r="V3503"/>
    </row>
    <row r="3504" spans="1:22" hidden="1" x14ac:dyDescent="0.25">
      <c r="A3504" s="31">
        <v>3848</v>
      </c>
      <c r="B3504" s="33" t="s">
        <v>300</v>
      </c>
      <c r="D3504" s="34" t="s">
        <v>301</v>
      </c>
      <c r="E3504" s="35" t="s">
        <v>10</v>
      </c>
      <c r="G3504" s="372" t="e">
        <f>VLOOKUP(N3504,'BANG THAM CHIEU'!C:E,3,0)</f>
        <v>#N/A</v>
      </c>
      <c r="J3504" s="10" t="e">
        <f>VLOOKUP(N3504,'BANG THAM CHIEU'!C:E,2,0)</f>
        <v>#N/A</v>
      </c>
      <c r="L3504" s="594">
        <f t="shared" si="57"/>
        <v>0</v>
      </c>
      <c r="N3504" s="53"/>
      <c r="Q3504" s="122"/>
      <c r="R3504" s="123"/>
      <c r="S3504" s="122" t="s">
        <v>7896</v>
      </c>
      <c r="T3504" s="396"/>
      <c r="V3504"/>
    </row>
    <row r="3505" spans="1:22" hidden="1" x14ac:dyDescent="0.25">
      <c r="A3505" s="31">
        <v>3848</v>
      </c>
      <c r="B3505" s="33" t="s">
        <v>300</v>
      </c>
      <c r="D3505" s="34" t="s">
        <v>301</v>
      </c>
      <c r="E3505" s="35" t="s">
        <v>10</v>
      </c>
      <c r="G3505" s="372" t="e">
        <f>VLOOKUP(N3505,'BANG THAM CHIEU'!C:E,3,0)</f>
        <v>#N/A</v>
      </c>
      <c r="J3505" s="10" t="e">
        <f>VLOOKUP(N3505,'BANG THAM CHIEU'!C:E,2,0)</f>
        <v>#N/A</v>
      </c>
      <c r="L3505" s="594">
        <f t="shared" si="57"/>
        <v>0</v>
      </c>
      <c r="N3505" s="53"/>
      <c r="Q3505" s="122"/>
      <c r="R3505" s="123"/>
      <c r="S3505" s="122" t="s">
        <v>7896</v>
      </c>
      <c r="T3505" s="396"/>
      <c r="V3505"/>
    </row>
    <row r="3506" spans="1:22" hidden="1" x14ac:dyDescent="0.25">
      <c r="A3506" s="31">
        <v>3848</v>
      </c>
      <c r="B3506" s="33" t="s">
        <v>300</v>
      </c>
      <c r="D3506" s="34" t="s">
        <v>301</v>
      </c>
      <c r="E3506" s="35" t="s">
        <v>10</v>
      </c>
      <c r="G3506" s="372" t="e">
        <f>VLOOKUP(N3506,'BANG THAM CHIEU'!C:E,3,0)</f>
        <v>#N/A</v>
      </c>
      <c r="J3506" s="10" t="e">
        <f>VLOOKUP(N3506,'BANG THAM CHIEU'!C:E,2,0)</f>
        <v>#N/A</v>
      </c>
      <c r="L3506" s="594">
        <f t="shared" si="57"/>
        <v>0</v>
      </c>
      <c r="N3506" s="53"/>
      <c r="Q3506" s="122"/>
      <c r="R3506" s="123"/>
      <c r="S3506" s="122" t="s">
        <v>7896</v>
      </c>
      <c r="T3506" s="396"/>
      <c r="V3506"/>
    </row>
    <row r="3507" spans="1:22" hidden="1" x14ac:dyDescent="0.25">
      <c r="A3507" s="31">
        <v>3848</v>
      </c>
      <c r="B3507" s="33" t="s">
        <v>300</v>
      </c>
      <c r="D3507" s="34" t="s">
        <v>301</v>
      </c>
      <c r="E3507" s="35" t="s">
        <v>10</v>
      </c>
      <c r="G3507" s="372" t="e">
        <f>VLOOKUP(N3507,'BANG THAM CHIEU'!C:E,3,0)</f>
        <v>#N/A</v>
      </c>
      <c r="J3507" s="10" t="e">
        <f>VLOOKUP(N3507,'BANG THAM CHIEU'!C:E,2,0)</f>
        <v>#N/A</v>
      </c>
      <c r="L3507" s="594">
        <f t="shared" si="57"/>
        <v>0</v>
      </c>
      <c r="N3507" s="53"/>
      <c r="Q3507" s="122"/>
      <c r="R3507" s="123"/>
      <c r="S3507" s="122" t="s">
        <v>7896</v>
      </c>
      <c r="T3507" s="396"/>
      <c r="V3507"/>
    </row>
    <row r="3508" spans="1:22" hidden="1" x14ac:dyDescent="0.25">
      <c r="A3508" s="31">
        <v>3848</v>
      </c>
      <c r="B3508" s="33" t="s">
        <v>300</v>
      </c>
      <c r="D3508" s="34" t="s">
        <v>301</v>
      </c>
      <c r="E3508" s="35" t="s">
        <v>10</v>
      </c>
      <c r="G3508" s="372" t="e">
        <f>VLOOKUP(N3508,'BANG THAM CHIEU'!C:E,3,0)</f>
        <v>#N/A</v>
      </c>
      <c r="J3508" s="10" t="e">
        <f>VLOOKUP(N3508,'BANG THAM CHIEU'!C:E,2,0)</f>
        <v>#N/A</v>
      </c>
      <c r="L3508" s="594">
        <f t="shared" si="57"/>
        <v>0</v>
      </c>
      <c r="N3508" s="53"/>
      <c r="Q3508" s="122"/>
      <c r="R3508" s="123"/>
      <c r="S3508" s="122" t="s">
        <v>7896</v>
      </c>
      <c r="T3508" s="396"/>
      <c r="V3508"/>
    </row>
    <row r="3509" spans="1:22" hidden="1" x14ac:dyDescent="0.25">
      <c r="A3509" s="31">
        <v>3848</v>
      </c>
      <c r="B3509" s="33" t="s">
        <v>300</v>
      </c>
      <c r="D3509" s="34" t="s">
        <v>301</v>
      </c>
      <c r="E3509" s="35" t="s">
        <v>10</v>
      </c>
      <c r="G3509" s="372" t="e">
        <f>VLOOKUP(N3509,'BANG THAM CHIEU'!C:E,3,0)</f>
        <v>#N/A</v>
      </c>
      <c r="J3509" s="10" t="e">
        <f>VLOOKUP(N3509,'BANG THAM CHIEU'!C:E,2,0)</f>
        <v>#N/A</v>
      </c>
      <c r="L3509" s="594">
        <f t="shared" si="57"/>
        <v>0</v>
      </c>
      <c r="N3509" s="53"/>
      <c r="Q3509" s="122"/>
      <c r="R3509" s="123"/>
      <c r="S3509" s="122" t="s">
        <v>7896</v>
      </c>
      <c r="T3509" s="396"/>
      <c r="V3509"/>
    </row>
    <row r="3510" spans="1:22" hidden="1" x14ac:dyDescent="0.25">
      <c r="A3510" s="31">
        <v>3848</v>
      </c>
      <c r="B3510" s="33" t="s">
        <v>300</v>
      </c>
      <c r="D3510" s="34" t="s">
        <v>301</v>
      </c>
      <c r="E3510" s="35" t="s">
        <v>10</v>
      </c>
      <c r="G3510" s="372" t="e">
        <f>VLOOKUP(N3510,'BANG THAM CHIEU'!C:E,3,0)</f>
        <v>#N/A</v>
      </c>
      <c r="J3510" s="10" t="e">
        <f>VLOOKUP(N3510,'BANG THAM CHIEU'!C:E,2,0)</f>
        <v>#N/A</v>
      </c>
      <c r="L3510" s="594">
        <f t="shared" si="57"/>
        <v>0</v>
      </c>
      <c r="N3510" s="53"/>
      <c r="Q3510" s="122"/>
      <c r="R3510" s="123"/>
      <c r="S3510" s="122" t="s">
        <v>7896</v>
      </c>
      <c r="T3510" s="396"/>
      <c r="V3510"/>
    </row>
    <row r="3511" spans="1:22" hidden="1" x14ac:dyDescent="0.25">
      <c r="A3511" s="31">
        <v>3848</v>
      </c>
      <c r="B3511" s="33" t="s">
        <v>300</v>
      </c>
      <c r="D3511" s="34" t="s">
        <v>301</v>
      </c>
      <c r="E3511" s="35" t="s">
        <v>10</v>
      </c>
      <c r="G3511" s="372" t="e">
        <f>VLOOKUP(N3511,'BANG THAM CHIEU'!C:E,3,0)</f>
        <v>#N/A</v>
      </c>
      <c r="J3511" s="10" t="e">
        <f>VLOOKUP(N3511,'BANG THAM CHIEU'!C:E,2,0)</f>
        <v>#N/A</v>
      </c>
      <c r="L3511" s="594">
        <f t="shared" si="57"/>
        <v>0</v>
      </c>
      <c r="N3511" s="53"/>
      <c r="Q3511" s="122"/>
      <c r="R3511" s="123"/>
      <c r="S3511" s="122" t="s">
        <v>7896</v>
      </c>
      <c r="T3511" s="396"/>
      <c r="V3511"/>
    </row>
    <row r="3512" spans="1:22" hidden="1" x14ac:dyDescent="0.25">
      <c r="A3512" s="31">
        <v>3848</v>
      </c>
      <c r="B3512" s="33" t="s">
        <v>300</v>
      </c>
      <c r="D3512" s="34" t="s">
        <v>301</v>
      </c>
      <c r="E3512" s="35" t="s">
        <v>10</v>
      </c>
      <c r="G3512" s="372" t="e">
        <f>VLOOKUP(N3512,'BANG THAM CHIEU'!C:E,3,0)</f>
        <v>#N/A</v>
      </c>
      <c r="J3512" s="10" t="e">
        <f>VLOOKUP(N3512,'BANG THAM CHIEU'!C:E,2,0)</f>
        <v>#N/A</v>
      </c>
      <c r="L3512" s="594">
        <f t="shared" si="57"/>
        <v>0</v>
      </c>
      <c r="N3512" s="53"/>
      <c r="Q3512" s="122"/>
      <c r="R3512" s="123"/>
      <c r="S3512" s="122" t="s">
        <v>7896</v>
      </c>
      <c r="T3512" s="396"/>
      <c r="V3512"/>
    </row>
    <row r="3513" spans="1:22" hidden="1" x14ac:dyDescent="0.25">
      <c r="A3513" s="31">
        <v>3848</v>
      </c>
      <c r="B3513" s="33" t="s">
        <v>300</v>
      </c>
      <c r="D3513" s="34" t="s">
        <v>301</v>
      </c>
      <c r="E3513" s="35" t="s">
        <v>10</v>
      </c>
      <c r="G3513" s="372" t="e">
        <f>VLOOKUP(N3513,'BANG THAM CHIEU'!C:E,3,0)</f>
        <v>#N/A</v>
      </c>
      <c r="J3513" s="10" t="e">
        <f>VLOOKUP(N3513,'BANG THAM CHIEU'!C:E,2,0)</f>
        <v>#N/A</v>
      </c>
      <c r="L3513" s="594">
        <f t="shared" si="57"/>
        <v>0</v>
      </c>
      <c r="N3513" s="53"/>
      <c r="Q3513" s="122"/>
      <c r="R3513" s="123"/>
      <c r="S3513" s="122" t="s">
        <v>7896</v>
      </c>
      <c r="T3513" s="396"/>
      <c r="V3513"/>
    </row>
    <row r="3514" spans="1:22" hidden="1" x14ac:dyDescent="0.25">
      <c r="A3514" s="31">
        <v>3848</v>
      </c>
      <c r="B3514" s="33" t="s">
        <v>300</v>
      </c>
      <c r="D3514" s="34" t="s">
        <v>301</v>
      </c>
      <c r="E3514" s="35" t="s">
        <v>10</v>
      </c>
      <c r="G3514" s="372" t="e">
        <f>VLOOKUP(N3514,'BANG THAM CHIEU'!C:E,3,0)</f>
        <v>#N/A</v>
      </c>
      <c r="J3514" s="10" t="e">
        <f>VLOOKUP(N3514,'BANG THAM CHIEU'!C:E,2,0)</f>
        <v>#N/A</v>
      </c>
      <c r="L3514" s="594">
        <f t="shared" si="57"/>
        <v>0</v>
      </c>
      <c r="N3514" s="53"/>
      <c r="Q3514" s="122"/>
      <c r="R3514" s="123"/>
      <c r="S3514" s="122" t="s">
        <v>7896</v>
      </c>
      <c r="T3514" s="396"/>
      <c r="V3514"/>
    </row>
    <row r="3515" spans="1:22" hidden="1" x14ac:dyDescent="0.25">
      <c r="A3515" s="31">
        <v>3848</v>
      </c>
      <c r="B3515" s="33" t="s">
        <v>300</v>
      </c>
      <c r="D3515" s="34" t="s">
        <v>301</v>
      </c>
      <c r="E3515" s="35" t="s">
        <v>10</v>
      </c>
      <c r="G3515" s="372" t="e">
        <f>VLOOKUP(N3515,'BANG THAM CHIEU'!C:E,3,0)</f>
        <v>#N/A</v>
      </c>
      <c r="J3515" s="10" t="e">
        <f>VLOOKUP(N3515,'BANG THAM CHIEU'!C:E,2,0)</f>
        <v>#N/A</v>
      </c>
      <c r="L3515" s="594">
        <f t="shared" si="57"/>
        <v>0</v>
      </c>
      <c r="N3515" s="53"/>
      <c r="Q3515" s="122"/>
      <c r="R3515" s="123"/>
      <c r="S3515" s="122" t="s">
        <v>7896</v>
      </c>
      <c r="T3515" s="396"/>
      <c r="V3515"/>
    </row>
    <row r="3516" spans="1:22" hidden="1" x14ac:dyDescent="0.25">
      <c r="A3516" s="31">
        <v>3848</v>
      </c>
      <c r="B3516" s="33" t="s">
        <v>300</v>
      </c>
      <c r="D3516" s="34" t="s">
        <v>301</v>
      </c>
      <c r="E3516" s="35" t="s">
        <v>10</v>
      </c>
      <c r="G3516" s="372" t="e">
        <f>VLOOKUP(N3516,'BANG THAM CHIEU'!C:E,3,0)</f>
        <v>#N/A</v>
      </c>
      <c r="J3516" s="10" t="e">
        <f>VLOOKUP(N3516,'BANG THAM CHIEU'!C:E,2,0)</f>
        <v>#N/A</v>
      </c>
      <c r="L3516" s="594">
        <f t="shared" si="57"/>
        <v>0</v>
      </c>
      <c r="N3516" s="53"/>
      <c r="Q3516" s="122"/>
      <c r="R3516" s="123"/>
      <c r="S3516" s="122" t="s">
        <v>7896</v>
      </c>
      <c r="T3516" s="396"/>
      <c r="V3516"/>
    </row>
    <row r="3517" spans="1:22" hidden="1" x14ac:dyDescent="0.25">
      <c r="A3517" s="31">
        <v>3848</v>
      </c>
      <c r="B3517" s="33" t="s">
        <v>300</v>
      </c>
      <c r="D3517" s="34" t="s">
        <v>301</v>
      </c>
      <c r="E3517" s="35" t="s">
        <v>10</v>
      </c>
      <c r="G3517" s="372" t="e">
        <f>VLOOKUP(N3517,'BANG THAM CHIEU'!C:E,3,0)</f>
        <v>#N/A</v>
      </c>
      <c r="J3517" s="10" t="e">
        <f>VLOOKUP(N3517,'BANG THAM CHIEU'!C:E,2,0)</f>
        <v>#N/A</v>
      </c>
      <c r="L3517" s="594">
        <f t="shared" si="57"/>
        <v>0</v>
      </c>
      <c r="N3517" s="53"/>
      <c r="Q3517" s="122"/>
      <c r="R3517" s="123"/>
      <c r="S3517" s="122" t="s">
        <v>7896</v>
      </c>
      <c r="T3517" s="396"/>
      <c r="V3517"/>
    </row>
    <row r="3518" spans="1:22" hidden="1" x14ac:dyDescent="0.25">
      <c r="A3518" s="31">
        <v>3848</v>
      </c>
      <c r="B3518" s="33" t="s">
        <v>300</v>
      </c>
      <c r="D3518" s="34" t="s">
        <v>301</v>
      </c>
      <c r="E3518" s="35" t="s">
        <v>10</v>
      </c>
      <c r="G3518" s="372" t="e">
        <f>VLOOKUP(N3518,'BANG THAM CHIEU'!C:E,3,0)</f>
        <v>#N/A</v>
      </c>
      <c r="J3518" s="10" t="e">
        <f>VLOOKUP(N3518,'BANG THAM CHIEU'!C:E,2,0)</f>
        <v>#N/A</v>
      </c>
      <c r="L3518" s="594">
        <f t="shared" si="57"/>
        <v>0</v>
      </c>
      <c r="N3518" s="53"/>
      <c r="Q3518" s="122"/>
      <c r="R3518" s="123"/>
      <c r="S3518" s="122" t="s">
        <v>7896</v>
      </c>
      <c r="T3518" s="396"/>
      <c r="V3518"/>
    </row>
    <row r="3519" spans="1:22" hidden="1" x14ac:dyDescent="0.25">
      <c r="A3519" s="31">
        <v>3848</v>
      </c>
      <c r="B3519" s="33" t="s">
        <v>300</v>
      </c>
      <c r="D3519" s="34" t="s">
        <v>301</v>
      </c>
      <c r="E3519" s="35" t="s">
        <v>10</v>
      </c>
      <c r="G3519" s="372" t="e">
        <f>VLOOKUP(N3519,'BANG THAM CHIEU'!C:E,3,0)</f>
        <v>#N/A</v>
      </c>
      <c r="J3519" s="10" t="e">
        <f>VLOOKUP(N3519,'BANG THAM CHIEU'!C:E,2,0)</f>
        <v>#N/A</v>
      </c>
      <c r="L3519" s="594">
        <f t="shared" si="57"/>
        <v>0</v>
      </c>
      <c r="N3519" s="53"/>
      <c r="Q3519" s="122"/>
      <c r="R3519" s="123"/>
      <c r="S3519" s="122" t="s">
        <v>7896</v>
      </c>
      <c r="T3519" s="396"/>
      <c r="V3519"/>
    </row>
    <row r="3520" spans="1:22" hidden="1" x14ac:dyDescent="0.25">
      <c r="A3520" s="31">
        <v>3848</v>
      </c>
      <c r="B3520" s="33" t="s">
        <v>300</v>
      </c>
      <c r="D3520" s="34" t="s">
        <v>301</v>
      </c>
      <c r="E3520" s="35" t="s">
        <v>10</v>
      </c>
      <c r="G3520" s="372" t="e">
        <f>VLOOKUP(N3520,'BANG THAM CHIEU'!C:E,3,0)</f>
        <v>#N/A</v>
      </c>
      <c r="J3520" s="10" t="e">
        <f>VLOOKUP(N3520,'BANG THAM CHIEU'!C:E,2,0)</f>
        <v>#N/A</v>
      </c>
      <c r="L3520" s="594">
        <f t="shared" si="57"/>
        <v>0</v>
      </c>
      <c r="N3520" s="53"/>
      <c r="Q3520" s="122"/>
      <c r="R3520" s="123"/>
      <c r="S3520" s="122" t="s">
        <v>7896</v>
      </c>
      <c r="T3520" s="396"/>
      <c r="V3520"/>
    </row>
    <row r="3521" spans="1:22" hidden="1" x14ac:dyDescent="0.25">
      <c r="A3521" s="31">
        <v>3848</v>
      </c>
      <c r="B3521" s="33" t="s">
        <v>300</v>
      </c>
      <c r="D3521" s="34" t="s">
        <v>301</v>
      </c>
      <c r="E3521" s="35" t="s">
        <v>10</v>
      </c>
      <c r="G3521" s="372" t="e">
        <f>VLOOKUP(N3521,'BANG THAM CHIEU'!C:E,3,0)</f>
        <v>#N/A</v>
      </c>
      <c r="J3521" s="10" t="e">
        <f>VLOOKUP(N3521,'BANG THAM CHIEU'!C:E,2,0)</f>
        <v>#N/A</v>
      </c>
      <c r="L3521" s="594">
        <f t="shared" si="57"/>
        <v>0</v>
      </c>
      <c r="N3521" s="53"/>
      <c r="Q3521" s="122"/>
      <c r="R3521" s="123"/>
      <c r="S3521" s="122" t="s">
        <v>7896</v>
      </c>
      <c r="T3521" s="396"/>
      <c r="V3521"/>
    </row>
    <row r="3522" spans="1:22" hidden="1" x14ac:dyDescent="0.25">
      <c r="A3522" s="31">
        <v>3848</v>
      </c>
      <c r="B3522" s="33" t="s">
        <v>300</v>
      </c>
      <c r="D3522" s="34" t="s">
        <v>301</v>
      </c>
      <c r="E3522" s="35" t="s">
        <v>10</v>
      </c>
      <c r="G3522" s="372" t="e">
        <f>VLOOKUP(N3522,'BANG THAM CHIEU'!C:E,3,0)</f>
        <v>#N/A</v>
      </c>
      <c r="J3522" s="10" t="e">
        <f>VLOOKUP(N3522,'BANG THAM CHIEU'!C:E,2,0)</f>
        <v>#N/A</v>
      </c>
      <c r="L3522" s="594">
        <f t="shared" si="57"/>
        <v>0</v>
      </c>
      <c r="N3522" s="53"/>
      <c r="Q3522" s="122"/>
      <c r="R3522" s="123"/>
      <c r="S3522" s="122" t="s">
        <v>7896</v>
      </c>
      <c r="T3522" s="396"/>
      <c r="V3522"/>
    </row>
    <row r="3523" spans="1:22" hidden="1" x14ac:dyDescent="0.25">
      <c r="A3523" s="31">
        <v>3848</v>
      </c>
      <c r="B3523" s="33" t="s">
        <v>300</v>
      </c>
      <c r="D3523" s="34" t="s">
        <v>301</v>
      </c>
      <c r="E3523" s="35" t="s">
        <v>10</v>
      </c>
      <c r="G3523" s="372" t="e">
        <f>VLOOKUP(N3523,'BANG THAM CHIEU'!C:E,3,0)</f>
        <v>#N/A</v>
      </c>
      <c r="J3523" s="10" t="e">
        <f>VLOOKUP(N3523,'BANG THAM CHIEU'!C:E,2,0)</f>
        <v>#N/A</v>
      </c>
      <c r="L3523" s="594">
        <f t="shared" si="57"/>
        <v>0</v>
      </c>
      <c r="N3523" s="53"/>
      <c r="Q3523" s="122"/>
      <c r="R3523" s="123"/>
      <c r="S3523" s="122" t="s">
        <v>7896</v>
      </c>
      <c r="T3523" s="396"/>
      <c r="V3523"/>
    </row>
    <row r="3524" spans="1:22" hidden="1" x14ac:dyDescent="0.25">
      <c r="A3524" s="31">
        <v>3848</v>
      </c>
      <c r="B3524" s="33" t="s">
        <v>300</v>
      </c>
      <c r="D3524" s="34" t="s">
        <v>301</v>
      </c>
      <c r="E3524" s="35" t="s">
        <v>10</v>
      </c>
      <c r="G3524" s="372" t="e">
        <f>VLOOKUP(N3524,'BANG THAM CHIEU'!C:E,3,0)</f>
        <v>#N/A</v>
      </c>
      <c r="J3524" s="10" t="e">
        <f>VLOOKUP(N3524,'BANG THAM CHIEU'!C:E,2,0)</f>
        <v>#N/A</v>
      </c>
      <c r="L3524" s="594">
        <f t="shared" si="57"/>
        <v>0</v>
      </c>
      <c r="N3524" s="53"/>
      <c r="Q3524" s="122"/>
      <c r="R3524" s="123"/>
      <c r="S3524" s="122" t="s">
        <v>7896</v>
      </c>
      <c r="T3524" s="396"/>
      <c r="V3524"/>
    </row>
    <row r="3525" spans="1:22" hidden="1" x14ac:dyDescent="0.25">
      <c r="A3525" s="31">
        <v>3848</v>
      </c>
      <c r="B3525" s="33" t="s">
        <v>300</v>
      </c>
      <c r="D3525" s="34" t="s">
        <v>301</v>
      </c>
      <c r="E3525" s="35" t="s">
        <v>10</v>
      </c>
      <c r="G3525" s="372" t="e">
        <f>VLOOKUP(N3525,'BANG THAM CHIEU'!C:E,3,0)</f>
        <v>#N/A</v>
      </c>
      <c r="J3525" s="10" t="e">
        <f>VLOOKUP(N3525,'BANG THAM CHIEU'!C:E,2,0)</f>
        <v>#N/A</v>
      </c>
      <c r="L3525" s="594">
        <f t="shared" si="57"/>
        <v>0</v>
      </c>
      <c r="N3525" s="53"/>
      <c r="Q3525" s="122"/>
      <c r="R3525" s="123"/>
      <c r="S3525" s="122" t="s">
        <v>7896</v>
      </c>
      <c r="T3525" s="396"/>
      <c r="V3525"/>
    </row>
    <row r="3526" spans="1:22" hidden="1" x14ac:dyDescent="0.25">
      <c r="A3526" s="31">
        <v>3848</v>
      </c>
      <c r="B3526" s="33" t="s">
        <v>300</v>
      </c>
      <c r="D3526" s="34" t="s">
        <v>301</v>
      </c>
      <c r="E3526" s="35" t="s">
        <v>10</v>
      </c>
      <c r="G3526" s="372" t="e">
        <f>VLOOKUP(N3526,'BANG THAM CHIEU'!C:E,3,0)</f>
        <v>#N/A</v>
      </c>
      <c r="J3526" s="10" t="e">
        <f>VLOOKUP(N3526,'BANG THAM CHIEU'!C:E,2,0)</f>
        <v>#N/A</v>
      </c>
      <c r="L3526" s="594">
        <f t="shared" si="57"/>
        <v>0</v>
      </c>
      <c r="N3526" s="53"/>
      <c r="Q3526" s="122"/>
      <c r="R3526" s="123"/>
      <c r="S3526" s="122" t="s">
        <v>7896</v>
      </c>
      <c r="T3526" s="396"/>
      <c r="V3526"/>
    </row>
    <row r="3527" spans="1:22" hidden="1" x14ac:dyDescent="0.25">
      <c r="A3527" s="31">
        <v>3848</v>
      </c>
      <c r="B3527" s="33" t="s">
        <v>300</v>
      </c>
      <c r="D3527" s="34" t="s">
        <v>301</v>
      </c>
      <c r="E3527" s="35" t="s">
        <v>10</v>
      </c>
      <c r="G3527" s="372" t="e">
        <f>VLOOKUP(N3527,'BANG THAM CHIEU'!C:E,3,0)</f>
        <v>#N/A</v>
      </c>
      <c r="J3527" s="10" t="e">
        <f>VLOOKUP(N3527,'BANG THAM CHIEU'!C:E,2,0)</f>
        <v>#N/A</v>
      </c>
      <c r="L3527" s="594">
        <f t="shared" si="57"/>
        <v>0</v>
      </c>
      <c r="N3527" s="53"/>
      <c r="Q3527" s="122"/>
      <c r="R3527" s="123"/>
      <c r="S3527" s="122" t="s">
        <v>7896</v>
      </c>
      <c r="T3527" s="396"/>
      <c r="V3527"/>
    </row>
    <row r="3528" spans="1:22" hidden="1" x14ac:dyDescent="0.25">
      <c r="A3528" s="31">
        <v>3848</v>
      </c>
      <c r="B3528" s="33" t="s">
        <v>300</v>
      </c>
      <c r="D3528" s="34" t="s">
        <v>301</v>
      </c>
      <c r="E3528" s="35" t="s">
        <v>10</v>
      </c>
      <c r="G3528" s="372" t="e">
        <f>VLOOKUP(N3528,'BANG THAM CHIEU'!C:E,3,0)</f>
        <v>#N/A</v>
      </c>
      <c r="J3528" s="10" t="e">
        <f>VLOOKUP(N3528,'BANG THAM CHIEU'!C:E,2,0)</f>
        <v>#N/A</v>
      </c>
      <c r="L3528" s="594">
        <f t="shared" si="57"/>
        <v>0</v>
      </c>
      <c r="N3528" s="53"/>
      <c r="Q3528" s="122"/>
      <c r="R3528" s="123"/>
      <c r="S3528" s="122" t="s">
        <v>7896</v>
      </c>
      <c r="T3528" s="396"/>
      <c r="V3528"/>
    </row>
    <row r="3529" spans="1:22" hidden="1" x14ac:dyDescent="0.25">
      <c r="A3529" s="31">
        <v>3848</v>
      </c>
      <c r="B3529" s="33" t="s">
        <v>300</v>
      </c>
      <c r="D3529" s="34" t="s">
        <v>301</v>
      </c>
      <c r="E3529" s="35" t="s">
        <v>10</v>
      </c>
      <c r="G3529" s="372" t="e">
        <f>VLOOKUP(N3529,'BANG THAM CHIEU'!C:E,3,0)</f>
        <v>#N/A</v>
      </c>
      <c r="J3529" s="10" t="e">
        <f>VLOOKUP(N3529,'BANG THAM CHIEU'!C:E,2,0)</f>
        <v>#N/A</v>
      </c>
      <c r="L3529" s="594">
        <f t="shared" si="57"/>
        <v>0</v>
      </c>
      <c r="N3529" s="53"/>
      <c r="Q3529" s="122"/>
      <c r="R3529" s="123"/>
      <c r="S3529" s="122" t="s">
        <v>7896</v>
      </c>
      <c r="T3529" s="396"/>
      <c r="V3529"/>
    </row>
    <row r="3530" spans="1:22" hidden="1" x14ac:dyDescent="0.25">
      <c r="A3530" s="31">
        <v>3848</v>
      </c>
      <c r="B3530" s="33" t="s">
        <v>300</v>
      </c>
      <c r="D3530" s="34" t="s">
        <v>301</v>
      </c>
      <c r="E3530" s="35" t="s">
        <v>10</v>
      </c>
      <c r="G3530" s="372" t="e">
        <f>VLOOKUP(N3530,'BANG THAM CHIEU'!C:E,3,0)</f>
        <v>#N/A</v>
      </c>
      <c r="J3530" s="10" t="e">
        <f>VLOOKUP(N3530,'BANG THAM CHIEU'!C:E,2,0)</f>
        <v>#N/A</v>
      </c>
      <c r="L3530" s="594">
        <f t="shared" si="57"/>
        <v>0</v>
      </c>
      <c r="N3530" s="53"/>
      <c r="Q3530" s="122"/>
      <c r="R3530" s="123"/>
      <c r="S3530" s="122" t="s">
        <v>7896</v>
      </c>
      <c r="T3530" s="396"/>
      <c r="V3530"/>
    </row>
    <row r="3531" spans="1:22" hidden="1" x14ac:dyDescent="0.25">
      <c r="A3531" s="31">
        <v>3848</v>
      </c>
      <c r="B3531" s="33" t="s">
        <v>300</v>
      </c>
      <c r="D3531" s="34" t="s">
        <v>301</v>
      </c>
      <c r="E3531" s="35" t="s">
        <v>10</v>
      </c>
      <c r="G3531" s="372" t="e">
        <f>VLOOKUP(N3531,'BANG THAM CHIEU'!C:E,3,0)</f>
        <v>#N/A</v>
      </c>
      <c r="J3531" s="10" t="e">
        <f>VLOOKUP(N3531,'BANG THAM CHIEU'!C:E,2,0)</f>
        <v>#N/A</v>
      </c>
      <c r="L3531" s="594">
        <f t="shared" si="57"/>
        <v>0</v>
      </c>
      <c r="N3531" s="53"/>
      <c r="Q3531" s="122"/>
      <c r="R3531" s="123"/>
      <c r="S3531" s="122" t="s">
        <v>7896</v>
      </c>
      <c r="T3531" s="396"/>
      <c r="V3531"/>
    </row>
    <row r="3532" spans="1:22" hidden="1" x14ac:dyDescent="0.25">
      <c r="A3532" s="31">
        <v>3848</v>
      </c>
      <c r="B3532" s="33" t="s">
        <v>300</v>
      </c>
      <c r="D3532" s="34" t="s">
        <v>301</v>
      </c>
      <c r="E3532" s="35" t="s">
        <v>10</v>
      </c>
      <c r="G3532" s="372" t="e">
        <f>VLOOKUP(N3532,'BANG THAM CHIEU'!C:E,3,0)</f>
        <v>#N/A</v>
      </c>
      <c r="J3532" s="10" t="e">
        <f>VLOOKUP(N3532,'BANG THAM CHIEU'!C:E,2,0)</f>
        <v>#N/A</v>
      </c>
      <c r="L3532" s="594">
        <f t="shared" si="57"/>
        <v>0</v>
      </c>
      <c r="N3532" s="53"/>
      <c r="Q3532" s="122"/>
      <c r="R3532" s="123"/>
      <c r="S3532" s="122" t="s">
        <v>7896</v>
      </c>
      <c r="T3532" s="396"/>
      <c r="V3532"/>
    </row>
    <row r="3533" spans="1:22" hidden="1" x14ac:dyDescent="0.25">
      <c r="A3533" s="31">
        <v>3848</v>
      </c>
      <c r="B3533" s="33" t="s">
        <v>300</v>
      </c>
      <c r="D3533" s="34" t="s">
        <v>301</v>
      </c>
      <c r="E3533" s="35" t="s">
        <v>10</v>
      </c>
      <c r="G3533" s="372" t="e">
        <f>VLOOKUP(N3533,'BANG THAM CHIEU'!C:E,3,0)</f>
        <v>#N/A</v>
      </c>
      <c r="J3533" s="10" t="e">
        <f>VLOOKUP(N3533,'BANG THAM CHIEU'!C:E,2,0)</f>
        <v>#N/A</v>
      </c>
      <c r="L3533" s="594">
        <f t="shared" si="57"/>
        <v>0</v>
      </c>
      <c r="N3533" s="53"/>
      <c r="Q3533" s="122"/>
      <c r="R3533" s="123"/>
      <c r="S3533" s="122" t="s">
        <v>7896</v>
      </c>
      <c r="T3533" s="396"/>
      <c r="V3533"/>
    </row>
    <row r="3534" spans="1:22" hidden="1" x14ac:dyDescent="0.25">
      <c r="A3534" s="31">
        <v>3848</v>
      </c>
      <c r="B3534" s="33" t="s">
        <v>300</v>
      </c>
      <c r="D3534" s="34" t="s">
        <v>301</v>
      </c>
      <c r="E3534" s="35" t="s">
        <v>10</v>
      </c>
      <c r="G3534" s="372" t="e">
        <f>VLOOKUP(N3534,'BANG THAM CHIEU'!C:E,3,0)</f>
        <v>#N/A</v>
      </c>
      <c r="J3534" s="10" t="e">
        <f>VLOOKUP(N3534,'BANG THAM CHIEU'!C:E,2,0)</f>
        <v>#N/A</v>
      </c>
      <c r="L3534" s="594">
        <f t="shared" si="57"/>
        <v>0</v>
      </c>
      <c r="N3534" s="53"/>
      <c r="Q3534" s="122"/>
      <c r="R3534" s="123"/>
      <c r="S3534" s="122" t="s">
        <v>7896</v>
      </c>
      <c r="T3534" s="396"/>
      <c r="V3534"/>
    </row>
    <row r="3535" spans="1:22" hidden="1" x14ac:dyDescent="0.25">
      <c r="A3535" s="31">
        <v>3848</v>
      </c>
      <c r="B3535" s="33" t="s">
        <v>300</v>
      </c>
      <c r="D3535" s="34" t="s">
        <v>301</v>
      </c>
      <c r="E3535" s="35" t="s">
        <v>10</v>
      </c>
      <c r="G3535" s="372" t="e">
        <f>VLOOKUP(N3535,'BANG THAM CHIEU'!C:E,3,0)</f>
        <v>#N/A</v>
      </c>
      <c r="J3535" s="10" t="e">
        <f>VLOOKUP(N3535,'BANG THAM CHIEU'!C:E,2,0)</f>
        <v>#N/A</v>
      </c>
      <c r="L3535" s="594">
        <f t="shared" si="57"/>
        <v>0</v>
      </c>
      <c r="N3535" s="53"/>
      <c r="Q3535" s="122"/>
      <c r="R3535" s="123"/>
      <c r="S3535" s="122" t="s">
        <v>7896</v>
      </c>
      <c r="T3535" s="396"/>
      <c r="V3535"/>
    </row>
    <row r="3536" spans="1:22" hidden="1" x14ac:dyDescent="0.25">
      <c r="A3536" s="31">
        <v>3848</v>
      </c>
      <c r="B3536" s="33" t="s">
        <v>300</v>
      </c>
      <c r="D3536" s="34" t="s">
        <v>301</v>
      </c>
      <c r="E3536" s="35" t="s">
        <v>10</v>
      </c>
      <c r="G3536" s="372" t="e">
        <f>VLOOKUP(N3536,'BANG THAM CHIEU'!C:E,3,0)</f>
        <v>#N/A</v>
      </c>
      <c r="J3536" s="10" t="e">
        <f>VLOOKUP(N3536,'BANG THAM CHIEU'!C:E,2,0)</f>
        <v>#N/A</v>
      </c>
      <c r="L3536" s="594">
        <f t="shared" si="57"/>
        <v>0</v>
      </c>
      <c r="N3536" s="53"/>
      <c r="Q3536" s="122"/>
      <c r="R3536" s="123"/>
      <c r="S3536" s="122" t="s">
        <v>7896</v>
      </c>
      <c r="T3536" s="396"/>
      <c r="V3536"/>
    </row>
    <row r="3537" spans="1:22" hidden="1" x14ac:dyDescent="0.25">
      <c r="A3537" s="31">
        <v>3848</v>
      </c>
      <c r="B3537" s="33" t="s">
        <v>300</v>
      </c>
      <c r="D3537" s="34" t="s">
        <v>301</v>
      </c>
      <c r="E3537" s="35" t="s">
        <v>10</v>
      </c>
      <c r="G3537" s="372" t="e">
        <f>VLOOKUP(N3537,'BANG THAM CHIEU'!C:E,3,0)</f>
        <v>#N/A</v>
      </c>
      <c r="J3537" s="10" t="e">
        <f>VLOOKUP(N3537,'BANG THAM CHIEU'!C:E,2,0)</f>
        <v>#N/A</v>
      </c>
      <c r="L3537" s="594">
        <f t="shared" si="57"/>
        <v>0</v>
      </c>
      <c r="N3537" s="53"/>
      <c r="Q3537" s="122"/>
      <c r="R3537" s="123"/>
      <c r="S3537" s="122" t="s">
        <v>7896</v>
      </c>
      <c r="T3537" s="396"/>
      <c r="V3537"/>
    </row>
    <row r="3538" spans="1:22" hidden="1" x14ac:dyDescent="0.25">
      <c r="A3538" s="31">
        <v>3848</v>
      </c>
      <c r="B3538" s="33" t="s">
        <v>300</v>
      </c>
      <c r="D3538" s="34" t="s">
        <v>301</v>
      </c>
      <c r="E3538" s="35" t="s">
        <v>10</v>
      </c>
      <c r="G3538" s="372" t="e">
        <f>VLOOKUP(N3538,'BANG THAM CHIEU'!C:E,3,0)</f>
        <v>#N/A</v>
      </c>
      <c r="J3538" s="10" t="e">
        <f>VLOOKUP(N3538,'BANG THAM CHIEU'!C:E,2,0)</f>
        <v>#N/A</v>
      </c>
      <c r="L3538" s="594">
        <f t="shared" si="57"/>
        <v>0</v>
      </c>
      <c r="N3538" s="53"/>
      <c r="Q3538" s="122"/>
      <c r="R3538" s="123"/>
      <c r="S3538" s="122" t="s">
        <v>7896</v>
      </c>
      <c r="T3538" s="396"/>
      <c r="V3538"/>
    </row>
    <row r="3539" spans="1:22" hidden="1" x14ac:dyDescent="0.25">
      <c r="A3539" s="31">
        <v>3848</v>
      </c>
      <c r="B3539" s="33" t="s">
        <v>300</v>
      </c>
      <c r="D3539" s="34" t="s">
        <v>301</v>
      </c>
      <c r="E3539" s="35" t="s">
        <v>10</v>
      </c>
      <c r="G3539" s="372" t="e">
        <f>VLOOKUP(N3539,'BANG THAM CHIEU'!C:E,3,0)</f>
        <v>#N/A</v>
      </c>
      <c r="J3539" s="10" t="e">
        <f>VLOOKUP(N3539,'BANG THAM CHIEU'!C:E,2,0)</f>
        <v>#N/A</v>
      </c>
      <c r="L3539" s="594">
        <f t="shared" si="57"/>
        <v>0</v>
      </c>
      <c r="N3539" s="53"/>
      <c r="Q3539" s="122"/>
      <c r="R3539" s="123"/>
      <c r="S3539" s="122" t="s">
        <v>7896</v>
      </c>
      <c r="T3539" s="396"/>
      <c r="V3539"/>
    </row>
    <row r="3540" spans="1:22" hidden="1" x14ac:dyDescent="0.25">
      <c r="A3540" s="31">
        <v>3848</v>
      </c>
      <c r="B3540" s="33" t="s">
        <v>300</v>
      </c>
      <c r="D3540" s="34" t="s">
        <v>301</v>
      </c>
      <c r="E3540" s="35" t="s">
        <v>10</v>
      </c>
      <c r="G3540" s="372" t="e">
        <f>VLOOKUP(N3540,'BANG THAM CHIEU'!C:E,3,0)</f>
        <v>#N/A</v>
      </c>
      <c r="J3540" s="10" t="e">
        <f>VLOOKUP(N3540,'BANG THAM CHIEU'!C:E,2,0)</f>
        <v>#N/A</v>
      </c>
      <c r="L3540" s="594">
        <f t="shared" si="57"/>
        <v>0</v>
      </c>
      <c r="N3540" s="53"/>
      <c r="Q3540" s="122"/>
      <c r="R3540" s="123"/>
      <c r="S3540" s="122" t="s">
        <v>7896</v>
      </c>
      <c r="T3540" s="396"/>
      <c r="V3540"/>
    </row>
    <row r="3541" spans="1:22" hidden="1" x14ac:dyDescent="0.25">
      <c r="A3541" s="31">
        <v>3848</v>
      </c>
      <c r="B3541" s="33" t="s">
        <v>300</v>
      </c>
      <c r="D3541" s="34" t="s">
        <v>301</v>
      </c>
      <c r="E3541" s="35" t="s">
        <v>10</v>
      </c>
      <c r="G3541" s="372" t="e">
        <f>VLOOKUP(N3541,'BANG THAM CHIEU'!C:E,3,0)</f>
        <v>#N/A</v>
      </c>
      <c r="J3541" s="10" t="e">
        <f>VLOOKUP(N3541,'BANG THAM CHIEU'!C:E,2,0)</f>
        <v>#N/A</v>
      </c>
      <c r="L3541" s="594">
        <f t="shared" si="57"/>
        <v>0</v>
      </c>
      <c r="N3541" s="53"/>
      <c r="Q3541" s="122"/>
      <c r="R3541" s="123"/>
      <c r="S3541" s="122" t="s">
        <v>7896</v>
      </c>
      <c r="T3541" s="396"/>
      <c r="V3541"/>
    </row>
    <row r="3542" spans="1:22" hidden="1" x14ac:dyDescent="0.25">
      <c r="A3542" s="31">
        <v>3848</v>
      </c>
      <c r="B3542" s="33" t="s">
        <v>300</v>
      </c>
      <c r="D3542" s="34" t="s">
        <v>301</v>
      </c>
      <c r="E3542" s="35" t="s">
        <v>10</v>
      </c>
      <c r="G3542" s="372" t="e">
        <f>VLOOKUP(N3542,'BANG THAM CHIEU'!C:E,3,0)</f>
        <v>#N/A</v>
      </c>
      <c r="J3542" s="10" t="e">
        <f>VLOOKUP(N3542,'BANG THAM CHIEU'!C:E,2,0)</f>
        <v>#N/A</v>
      </c>
      <c r="L3542" s="594">
        <f t="shared" si="57"/>
        <v>0</v>
      </c>
      <c r="N3542" s="53"/>
      <c r="Q3542" s="122"/>
      <c r="R3542" s="123"/>
      <c r="S3542" s="122" t="s">
        <v>7896</v>
      </c>
      <c r="T3542" s="396"/>
      <c r="V3542"/>
    </row>
    <row r="3543" spans="1:22" hidden="1" x14ac:dyDescent="0.25">
      <c r="A3543" s="31">
        <v>3848</v>
      </c>
      <c r="B3543" s="33" t="s">
        <v>300</v>
      </c>
      <c r="D3543" s="34" t="s">
        <v>301</v>
      </c>
      <c r="E3543" s="35" t="s">
        <v>10</v>
      </c>
      <c r="G3543" s="372" t="e">
        <f>VLOOKUP(N3543,'BANG THAM CHIEU'!C:E,3,0)</f>
        <v>#N/A</v>
      </c>
      <c r="J3543" s="10" t="e">
        <f>VLOOKUP(N3543,'BANG THAM CHIEU'!C:E,2,0)</f>
        <v>#N/A</v>
      </c>
      <c r="L3543" s="594">
        <f t="shared" si="57"/>
        <v>0</v>
      </c>
      <c r="N3543" s="53"/>
      <c r="Q3543" s="122"/>
      <c r="R3543" s="123"/>
      <c r="S3543" s="122" t="s">
        <v>7896</v>
      </c>
      <c r="T3543" s="396"/>
      <c r="V3543"/>
    </row>
    <row r="3544" spans="1:22" hidden="1" x14ac:dyDescent="0.25">
      <c r="A3544" s="31">
        <v>3848</v>
      </c>
      <c r="B3544" s="33" t="s">
        <v>300</v>
      </c>
      <c r="D3544" s="34" t="s">
        <v>301</v>
      </c>
      <c r="E3544" s="35" t="s">
        <v>10</v>
      </c>
      <c r="G3544" s="372" t="e">
        <f>VLOOKUP(N3544,'BANG THAM CHIEU'!C:E,3,0)</f>
        <v>#N/A</v>
      </c>
      <c r="J3544" s="10" t="e">
        <f>VLOOKUP(N3544,'BANG THAM CHIEU'!C:E,2,0)</f>
        <v>#N/A</v>
      </c>
      <c r="L3544" s="594">
        <f t="shared" si="57"/>
        <v>0</v>
      </c>
      <c r="N3544" s="53"/>
      <c r="Q3544" s="122"/>
      <c r="R3544" s="123"/>
      <c r="S3544" s="122" t="s">
        <v>7896</v>
      </c>
      <c r="T3544" s="396"/>
      <c r="V3544"/>
    </row>
    <row r="3545" spans="1:22" hidden="1" x14ac:dyDescent="0.25">
      <c r="A3545" s="31">
        <v>3848</v>
      </c>
      <c r="B3545" s="33" t="s">
        <v>300</v>
      </c>
      <c r="D3545" s="34" t="s">
        <v>301</v>
      </c>
      <c r="E3545" s="35" t="s">
        <v>10</v>
      </c>
      <c r="G3545" s="372" t="e">
        <f>VLOOKUP(N3545,'BANG THAM CHIEU'!C:E,3,0)</f>
        <v>#N/A</v>
      </c>
      <c r="J3545" s="10" t="e">
        <f>VLOOKUP(N3545,'BANG THAM CHIEU'!C:E,2,0)</f>
        <v>#N/A</v>
      </c>
      <c r="L3545" s="594">
        <f t="shared" si="57"/>
        <v>0</v>
      </c>
      <c r="N3545" s="53"/>
      <c r="Q3545" s="122"/>
      <c r="R3545" s="123"/>
      <c r="S3545" s="122" t="s">
        <v>7896</v>
      </c>
      <c r="T3545" s="396"/>
      <c r="V3545"/>
    </row>
    <row r="3546" spans="1:22" hidden="1" x14ac:dyDescent="0.25">
      <c r="A3546" s="31">
        <v>3848</v>
      </c>
      <c r="B3546" s="33" t="s">
        <v>300</v>
      </c>
      <c r="D3546" s="34" t="s">
        <v>301</v>
      </c>
      <c r="E3546" s="35" t="s">
        <v>10</v>
      </c>
      <c r="G3546" s="372" t="e">
        <f>VLOOKUP(N3546,'BANG THAM CHIEU'!C:E,3,0)</f>
        <v>#N/A</v>
      </c>
      <c r="J3546" s="10" t="e">
        <f>VLOOKUP(N3546,'BANG THAM CHIEU'!C:E,2,0)</f>
        <v>#N/A</v>
      </c>
      <c r="L3546" s="594">
        <f t="shared" si="57"/>
        <v>0</v>
      </c>
      <c r="N3546" s="53"/>
      <c r="Q3546" s="122"/>
      <c r="R3546" s="123"/>
      <c r="S3546" s="122" t="s">
        <v>7896</v>
      </c>
      <c r="T3546" s="396"/>
      <c r="V3546"/>
    </row>
    <row r="3547" spans="1:22" hidden="1" x14ac:dyDescent="0.25">
      <c r="A3547" s="31">
        <v>3848</v>
      </c>
      <c r="B3547" s="33" t="s">
        <v>300</v>
      </c>
      <c r="D3547" s="34" t="s">
        <v>301</v>
      </c>
      <c r="E3547" s="35" t="s">
        <v>10</v>
      </c>
      <c r="G3547" s="372" t="e">
        <f>VLOOKUP(N3547,'BANG THAM CHIEU'!C:E,3,0)</f>
        <v>#N/A</v>
      </c>
      <c r="J3547" s="10" t="e">
        <f>VLOOKUP(N3547,'BANG THAM CHIEU'!C:E,2,0)</f>
        <v>#N/A</v>
      </c>
      <c r="L3547" s="594">
        <f t="shared" si="57"/>
        <v>0</v>
      </c>
      <c r="N3547" s="53"/>
      <c r="Q3547" s="122"/>
      <c r="R3547" s="123"/>
      <c r="S3547" s="122" t="s">
        <v>7896</v>
      </c>
      <c r="T3547" s="396"/>
      <c r="V3547"/>
    </row>
    <row r="3548" spans="1:22" hidden="1" x14ac:dyDescent="0.25">
      <c r="A3548" s="31">
        <v>3848</v>
      </c>
      <c r="B3548" s="33" t="s">
        <v>300</v>
      </c>
      <c r="D3548" s="34" t="s">
        <v>301</v>
      </c>
      <c r="E3548" s="35" t="s">
        <v>10</v>
      </c>
      <c r="G3548" s="372" t="e">
        <f>VLOOKUP(N3548,'BANG THAM CHIEU'!C:E,3,0)</f>
        <v>#N/A</v>
      </c>
      <c r="J3548" s="10" t="e">
        <f>VLOOKUP(N3548,'BANG THAM CHIEU'!C:E,2,0)</f>
        <v>#N/A</v>
      </c>
      <c r="L3548" s="594">
        <f t="shared" si="57"/>
        <v>0</v>
      </c>
      <c r="N3548" s="53"/>
      <c r="Q3548" s="122"/>
      <c r="R3548" s="123"/>
      <c r="S3548" s="122" t="s">
        <v>7896</v>
      </c>
      <c r="T3548" s="396"/>
      <c r="V3548"/>
    </row>
    <row r="3549" spans="1:22" hidden="1" x14ac:dyDescent="0.25">
      <c r="A3549" s="31">
        <v>3848</v>
      </c>
      <c r="B3549" s="33" t="s">
        <v>300</v>
      </c>
      <c r="D3549" s="34" t="s">
        <v>301</v>
      </c>
      <c r="E3549" s="35" t="s">
        <v>10</v>
      </c>
      <c r="G3549" s="372" t="e">
        <f>VLOOKUP(N3549,'BANG THAM CHIEU'!C:E,3,0)</f>
        <v>#N/A</v>
      </c>
      <c r="J3549" s="10" t="e">
        <f>VLOOKUP(N3549,'BANG THAM CHIEU'!C:E,2,0)</f>
        <v>#N/A</v>
      </c>
      <c r="L3549" s="594">
        <f t="shared" si="57"/>
        <v>0</v>
      </c>
      <c r="N3549" s="53"/>
      <c r="Q3549" s="122"/>
      <c r="R3549" s="123"/>
      <c r="S3549" s="122" t="s">
        <v>7896</v>
      </c>
      <c r="T3549" s="396"/>
      <c r="V3549"/>
    </row>
    <row r="3550" spans="1:22" hidden="1" x14ac:dyDescent="0.25">
      <c r="A3550" s="31">
        <v>3848</v>
      </c>
      <c r="B3550" s="33" t="s">
        <v>300</v>
      </c>
      <c r="D3550" s="34" t="s">
        <v>301</v>
      </c>
      <c r="E3550" s="35" t="s">
        <v>10</v>
      </c>
      <c r="G3550" s="372" t="e">
        <f>VLOOKUP(N3550,'BANG THAM CHIEU'!C:E,3,0)</f>
        <v>#N/A</v>
      </c>
      <c r="J3550" s="10" t="e">
        <f>VLOOKUP(N3550,'BANG THAM CHIEU'!C:E,2,0)</f>
        <v>#N/A</v>
      </c>
      <c r="L3550" s="594">
        <f t="shared" si="57"/>
        <v>0</v>
      </c>
      <c r="N3550" s="53"/>
      <c r="Q3550" s="122"/>
      <c r="R3550" s="123"/>
      <c r="S3550" s="122" t="s">
        <v>7896</v>
      </c>
      <c r="T3550" s="396"/>
      <c r="V3550"/>
    </row>
    <row r="3551" spans="1:22" hidden="1" x14ac:dyDescent="0.25">
      <c r="A3551" s="31">
        <v>3848</v>
      </c>
      <c r="B3551" s="33" t="s">
        <v>300</v>
      </c>
      <c r="D3551" s="34" t="s">
        <v>301</v>
      </c>
      <c r="E3551" s="35" t="s">
        <v>10</v>
      </c>
      <c r="G3551" s="372" t="e">
        <f>VLOOKUP(N3551,'BANG THAM CHIEU'!C:E,3,0)</f>
        <v>#N/A</v>
      </c>
      <c r="J3551" s="10" t="e">
        <f>VLOOKUP(N3551,'BANG THAM CHIEU'!C:E,2,0)</f>
        <v>#N/A</v>
      </c>
      <c r="L3551" s="594">
        <f t="shared" si="57"/>
        <v>0</v>
      </c>
      <c r="N3551" s="53"/>
      <c r="Q3551" s="122"/>
      <c r="R3551" s="123"/>
      <c r="S3551" s="122" t="s">
        <v>7896</v>
      </c>
      <c r="T3551" s="396"/>
      <c r="V3551"/>
    </row>
    <row r="3552" spans="1:22" hidden="1" x14ac:dyDescent="0.25">
      <c r="A3552" s="31">
        <v>3848</v>
      </c>
      <c r="B3552" s="33" t="s">
        <v>300</v>
      </c>
      <c r="D3552" s="34" t="s">
        <v>301</v>
      </c>
      <c r="E3552" s="35" t="s">
        <v>10</v>
      </c>
      <c r="G3552" s="372" t="e">
        <f>VLOOKUP(N3552,'BANG THAM CHIEU'!C:E,3,0)</f>
        <v>#N/A</v>
      </c>
      <c r="J3552" s="10" t="e">
        <f>VLOOKUP(N3552,'BANG THAM CHIEU'!C:E,2,0)</f>
        <v>#N/A</v>
      </c>
      <c r="L3552" s="594">
        <f t="shared" si="57"/>
        <v>0</v>
      </c>
      <c r="N3552" s="53"/>
      <c r="Q3552" s="122"/>
      <c r="R3552" s="123"/>
      <c r="S3552" s="122" t="s">
        <v>7896</v>
      </c>
      <c r="T3552" s="396"/>
      <c r="V3552"/>
    </row>
    <row r="3553" spans="1:22" hidden="1" x14ac:dyDescent="0.25">
      <c r="A3553" s="31">
        <v>3848</v>
      </c>
      <c r="B3553" s="33" t="s">
        <v>300</v>
      </c>
      <c r="D3553" s="34" t="s">
        <v>301</v>
      </c>
      <c r="E3553" s="35" t="s">
        <v>10</v>
      </c>
      <c r="G3553" s="372" t="e">
        <f>VLOOKUP(N3553,'BANG THAM CHIEU'!C:E,3,0)</f>
        <v>#N/A</v>
      </c>
      <c r="J3553" s="10" t="e">
        <f>VLOOKUP(N3553,'BANG THAM CHIEU'!C:E,2,0)</f>
        <v>#N/A</v>
      </c>
      <c r="L3553" s="594">
        <f t="shared" si="57"/>
        <v>0</v>
      </c>
      <c r="N3553" s="53"/>
      <c r="Q3553" s="122"/>
      <c r="R3553" s="123"/>
      <c r="S3553" s="122" t="s">
        <v>7896</v>
      </c>
      <c r="T3553" s="396"/>
      <c r="V3553"/>
    </row>
    <row r="3554" spans="1:22" hidden="1" x14ac:dyDescent="0.25">
      <c r="A3554" s="31">
        <v>3848</v>
      </c>
      <c r="B3554" s="33" t="s">
        <v>300</v>
      </c>
      <c r="D3554" s="34" t="s">
        <v>301</v>
      </c>
      <c r="E3554" s="35" t="s">
        <v>10</v>
      </c>
      <c r="G3554" s="372" t="e">
        <f>VLOOKUP(N3554,'BANG THAM CHIEU'!C:E,3,0)</f>
        <v>#N/A</v>
      </c>
      <c r="J3554" s="10" t="e">
        <f>VLOOKUP(N3554,'BANG THAM CHIEU'!C:E,2,0)</f>
        <v>#N/A</v>
      </c>
      <c r="L3554" s="594">
        <f t="shared" si="57"/>
        <v>0</v>
      </c>
      <c r="N3554" s="53"/>
      <c r="Q3554" s="122"/>
      <c r="R3554" s="123"/>
      <c r="S3554" s="122" t="s">
        <v>7896</v>
      </c>
      <c r="T3554" s="396"/>
      <c r="V3554"/>
    </row>
    <row r="3555" spans="1:22" hidden="1" x14ac:dyDescent="0.25">
      <c r="A3555" s="31">
        <v>3848</v>
      </c>
      <c r="B3555" s="33" t="s">
        <v>300</v>
      </c>
      <c r="D3555" s="34" t="s">
        <v>301</v>
      </c>
      <c r="E3555" s="35" t="s">
        <v>10</v>
      </c>
      <c r="G3555" s="372" t="e">
        <f>VLOOKUP(N3555,'BANG THAM CHIEU'!C:E,3,0)</f>
        <v>#N/A</v>
      </c>
      <c r="J3555" s="10" t="e">
        <f>VLOOKUP(N3555,'BANG THAM CHIEU'!C:E,2,0)</f>
        <v>#N/A</v>
      </c>
      <c r="L3555" s="594">
        <f t="shared" si="57"/>
        <v>0</v>
      </c>
      <c r="N3555" s="53"/>
      <c r="Q3555" s="122"/>
      <c r="R3555" s="123"/>
      <c r="S3555" s="122" t="s">
        <v>7896</v>
      </c>
      <c r="T3555" s="396"/>
      <c r="V3555"/>
    </row>
    <row r="3556" spans="1:22" hidden="1" x14ac:dyDescent="0.25">
      <c r="A3556" s="31">
        <v>3848</v>
      </c>
      <c r="B3556" s="33" t="s">
        <v>300</v>
      </c>
      <c r="D3556" s="34" t="s">
        <v>301</v>
      </c>
      <c r="E3556" s="35" t="s">
        <v>10</v>
      </c>
      <c r="G3556" s="372" t="e">
        <f>VLOOKUP(N3556,'BANG THAM CHIEU'!C:E,3,0)</f>
        <v>#N/A</v>
      </c>
      <c r="J3556" s="10" t="e">
        <f>VLOOKUP(N3556,'BANG THAM CHIEU'!C:E,2,0)</f>
        <v>#N/A</v>
      </c>
      <c r="L3556" s="594">
        <f t="shared" si="57"/>
        <v>0</v>
      </c>
      <c r="N3556" s="53"/>
      <c r="Q3556" s="122"/>
      <c r="R3556" s="123"/>
      <c r="S3556" s="122" t="s">
        <v>7896</v>
      </c>
      <c r="T3556" s="396"/>
      <c r="V3556"/>
    </row>
    <row r="3557" spans="1:22" hidden="1" x14ac:dyDescent="0.25">
      <c r="A3557" s="31">
        <v>3848</v>
      </c>
      <c r="B3557" s="33" t="s">
        <v>300</v>
      </c>
      <c r="D3557" s="34" t="s">
        <v>301</v>
      </c>
      <c r="E3557" s="35" t="s">
        <v>10</v>
      </c>
      <c r="G3557" s="372" t="e">
        <f>VLOOKUP(N3557,'BANG THAM CHIEU'!C:E,3,0)</f>
        <v>#N/A</v>
      </c>
      <c r="J3557" s="10" t="e">
        <f>VLOOKUP(N3557,'BANG THAM CHIEU'!C:E,2,0)</f>
        <v>#N/A</v>
      </c>
      <c r="L3557" s="594">
        <f t="shared" si="57"/>
        <v>0</v>
      </c>
      <c r="N3557" s="53"/>
      <c r="Q3557" s="122"/>
      <c r="R3557" s="123"/>
      <c r="S3557" s="122" t="s">
        <v>7896</v>
      </c>
      <c r="T3557" s="396"/>
      <c r="V3557"/>
    </row>
    <row r="3558" spans="1:22" hidden="1" x14ac:dyDescent="0.25">
      <c r="A3558" s="31">
        <v>3848</v>
      </c>
      <c r="B3558" s="33" t="s">
        <v>300</v>
      </c>
      <c r="D3558" s="34" t="s">
        <v>301</v>
      </c>
      <c r="E3558" s="35" t="s">
        <v>10</v>
      </c>
      <c r="G3558" s="372" t="e">
        <f>VLOOKUP(N3558,'BANG THAM CHIEU'!C:E,3,0)</f>
        <v>#N/A</v>
      </c>
      <c r="J3558" s="10" t="e">
        <f>VLOOKUP(N3558,'BANG THAM CHIEU'!C:E,2,0)</f>
        <v>#N/A</v>
      </c>
      <c r="L3558" s="594">
        <f t="shared" si="57"/>
        <v>0</v>
      </c>
      <c r="N3558" s="53"/>
      <c r="Q3558" s="122"/>
      <c r="R3558" s="123"/>
      <c r="S3558" s="122" t="s">
        <v>7896</v>
      </c>
      <c r="T3558" s="396"/>
      <c r="V3558"/>
    </row>
    <row r="3559" spans="1:22" hidden="1" x14ac:dyDescent="0.25">
      <c r="A3559" s="31">
        <v>3848</v>
      </c>
      <c r="B3559" s="33" t="s">
        <v>300</v>
      </c>
      <c r="D3559" s="34" t="s">
        <v>301</v>
      </c>
      <c r="E3559" s="35" t="s">
        <v>10</v>
      </c>
      <c r="G3559" s="372" t="e">
        <f>VLOOKUP(N3559,'BANG THAM CHIEU'!C:E,3,0)</f>
        <v>#N/A</v>
      </c>
      <c r="J3559" s="10" t="e">
        <f>VLOOKUP(N3559,'BANG THAM CHIEU'!C:E,2,0)</f>
        <v>#N/A</v>
      </c>
      <c r="L3559" s="594">
        <f t="shared" si="57"/>
        <v>0</v>
      </c>
      <c r="N3559" s="53"/>
      <c r="Q3559" s="122"/>
      <c r="R3559" s="123"/>
      <c r="S3559" s="122" t="s">
        <v>7896</v>
      </c>
      <c r="T3559" s="396"/>
      <c r="V3559"/>
    </row>
    <row r="3560" spans="1:22" hidden="1" x14ac:dyDescent="0.25">
      <c r="A3560" s="31">
        <v>3848</v>
      </c>
      <c r="B3560" s="33" t="s">
        <v>300</v>
      </c>
      <c r="D3560" s="34" t="s">
        <v>301</v>
      </c>
      <c r="E3560" s="35" t="s">
        <v>10</v>
      </c>
      <c r="G3560" s="372" t="e">
        <f>VLOOKUP(N3560,'BANG THAM CHIEU'!C:E,3,0)</f>
        <v>#N/A</v>
      </c>
      <c r="J3560" s="10" t="e">
        <f>VLOOKUP(N3560,'BANG THAM CHIEU'!C:E,2,0)</f>
        <v>#N/A</v>
      </c>
      <c r="L3560" s="594">
        <f t="shared" si="57"/>
        <v>0</v>
      </c>
      <c r="N3560" s="53"/>
      <c r="Q3560" s="122"/>
      <c r="R3560" s="123"/>
      <c r="S3560" s="122" t="s">
        <v>7896</v>
      </c>
      <c r="T3560" s="396"/>
      <c r="V3560"/>
    </row>
    <row r="3561" spans="1:22" hidden="1" x14ac:dyDescent="0.25">
      <c r="A3561" s="31">
        <v>3848</v>
      </c>
      <c r="B3561" s="33" t="s">
        <v>300</v>
      </c>
      <c r="D3561" s="34" t="s">
        <v>301</v>
      </c>
      <c r="E3561" s="35" t="s">
        <v>10</v>
      </c>
      <c r="G3561" s="372" t="e">
        <f>VLOOKUP(N3561,'BANG THAM CHIEU'!C:E,3,0)</f>
        <v>#N/A</v>
      </c>
      <c r="J3561" s="10" t="e">
        <f>VLOOKUP(N3561,'BANG THAM CHIEU'!C:E,2,0)</f>
        <v>#N/A</v>
      </c>
      <c r="L3561" s="594">
        <f t="shared" si="57"/>
        <v>0</v>
      </c>
      <c r="N3561" s="53"/>
      <c r="Q3561" s="122"/>
      <c r="R3561" s="123"/>
      <c r="S3561" s="122" t="s">
        <v>7896</v>
      </c>
      <c r="T3561" s="396"/>
      <c r="V3561"/>
    </row>
    <row r="3562" spans="1:22" hidden="1" x14ac:dyDescent="0.25">
      <c r="A3562" s="31">
        <v>3848</v>
      </c>
      <c r="B3562" s="33" t="s">
        <v>300</v>
      </c>
      <c r="D3562" s="34" t="s">
        <v>301</v>
      </c>
      <c r="E3562" s="35" t="s">
        <v>10</v>
      </c>
      <c r="G3562" s="372" t="e">
        <f>VLOOKUP(N3562,'BANG THAM CHIEU'!C:E,3,0)</f>
        <v>#N/A</v>
      </c>
      <c r="J3562" s="10" t="e">
        <f>VLOOKUP(N3562,'BANG THAM CHIEU'!C:E,2,0)</f>
        <v>#N/A</v>
      </c>
      <c r="L3562" s="594">
        <f t="shared" si="57"/>
        <v>0</v>
      </c>
      <c r="N3562" s="53"/>
      <c r="Q3562" s="122"/>
      <c r="R3562" s="123"/>
      <c r="S3562" s="122" t="s">
        <v>7896</v>
      </c>
      <c r="T3562" s="396"/>
      <c r="V3562"/>
    </row>
    <row r="3563" spans="1:22" hidden="1" x14ac:dyDescent="0.25">
      <c r="A3563" s="31">
        <v>3848</v>
      </c>
      <c r="B3563" s="33" t="s">
        <v>300</v>
      </c>
      <c r="D3563" s="34" t="s">
        <v>301</v>
      </c>
      <c r="E3563" s="35" t="s">
        <v>10</v>
      </c>
      <c r="G3563" s="372" t="e">
        <f>VLOOKUP(N3563,'BANG THAM CHIEU'!C:E,3,0)</f>
        <v>#N/A</v>
      </c>
      <c r="J3563" s="10" t="e">
        <f>VLOOKUP(N3563,'BANG THAM CHIEU'!C:E,2,0)</f>
        <v>#N/A</v>
      </c>
      <c r="L3563" s="594">
        <f t="shared" si="57"/>
        <v>0</v>
      </c>
      <c r="N3563" s="53"/>
      <c r="Q3563" s="122"/>
      <c r="R3563" s="123"/>
      <c r="S3563" s="122" t="s">
        <v>7896</v>
      </c>
      <c r="T3563" s="396"/>
      <c r="V3563"/>
    </row>
    <row r="3564" spans="1:22" hidden="1" x14ac:dyDescent="0.25">
      <c r="A3564" s="31">
        <v>3848</v>
      </c>
      <c r="B3564" s="33" t="s">
        <v>300</v>
      </c>
      <c r="D3564" s="34" t="s">
        <v>301</v>
      </c>
      <c r="E3564" s="35" t="s">
        <v>10</v>
      </c>
      <c r="G3564" s="372" t="e">
        <f>VLOOKUP(N3564,'BANG THAM CHIEU'!C:E,3,0)</f>
        <v>#N/A</v>
      </c>
      <c r="J3564" s="10" t="e">
        <f>VLOOKUP(N3564,'BANG THAM CHIEU'!C:E,2,0)</f>
        <v>#N/A</v>
      </c>
      <c r="L3564" s="594">
        <f t="shared" ref="L3564:L3627" si="58">K3564/23206</f>
        <v>0</v>
      </c>
      <c r="N3564" s="53"/>
      <c r="Q3564" s="122"/>
      <c r="R3564" s="123"/>
      <c r="S3564" s="122" t="s">
        <v>7896</v>
      </c>
      <c r="T3564" s="396"/>
      <c r="V3564"/>
    </row>
    <row r="3565" spans="1:22" hidden="1" x14ac:dyDescent="0.25">
      <c r="A3565" s="31">
        <v>3848</v>
      </c>
      <c r="B3565" s="33" t="s">
        <v>300</v>
      </c>
      <c r="D3565" s="34" t="s">
        <v>301</v>
      </c>
      <c r="E3565" s="35" t="s">
        <v>10</v>
      </c>
      <c r="G3565" s="372" t="e">
        <f>VLOOKUP(N3565,'BANG THAM CHIEU'!C:E,3,0)</f>
        <v>#N/A</v>
      </c>
      <c r="J3565" s="10" t="e">
        <f>VLOOKUP(N3565,'BANG THAM CHIEU'!C:E,2,0)</f>
        <v>#N/A</v>
      </c>
      <c r="L3565" s="594">
        <f t="shared" si="58"/>
        <v>0</v>
      </c>
      <c r="N3565" s="53"/>
      <c r="Q3565" s="122"/>
      <c r="R3565" s="123"/>
      <c r="S3565" s="122" t="s">
        <v>7896</v>
      </c>
      <c r="T3565" s="396"/>
      <c r="V3565"/>
    </row>
    <row r="3566" spans="1:22" hidden="1" x14ac:dyDescent="0.25">
      <c r="A3566" s="31">
        <v>3848</v>
      </c>
      <c r="B3566" s="33" t="s">
        <v>300</v>
      </c>
      <c r="D3566" s="34" t="s">
        <v>301</v>
      </c>
      <c r="E3566" s="35" t="s">
        <v>10</v>
      </c>
      <c r="G3566" s="372" t="e">
        <f>VLOOKUP(N3566,'BANG THAM CHIEU'!C:E,3,0)</f>
        <v>#N/A</v>
      </c>
      <c r="J3566" s="10" t="e">
        <f>VLOOKUP(N3566,'BANG THAM CHIEU'!C:E,2,0)</f>
        <v>#N/A</v>
      </c>
      <c r="L3566" s="594">
        <f t="shared" si="58"/>
        <v>0</v>
      </c>
      <c r="N3566" s="53"/>
      <c r="Q3566" s="122"/>
      <c r="R3566" s="123"/>
      <c r="S3566" s="122" t="s">
        <v>7896</v>
      </c>
      <c r="T3566" s="396"/>
      <c r="V3566"/>
    </row>
    <row r="3567" spans="1:22" hidden="1" x14ac:dyDescent="0.25">
      <c r="A3567" s="31">
        <v>3848</v>
      </c>
      <c r="B3567" s="33" t="s">
        <v>300</v>
      </c>
      <c r="D3567" s="34" t="s">
        <v>301</v>
      </c>
      <c r="E3567" s="35" t="s">
        <v>10</v>
      </c>
      <c r="G3567" s="372" t="e">
        <f>VLOOKUP(N3567,'BANG THAM CHIEU'!C:E,3,0)</f>
        <v>#N/A</v>
      </c>
      <c r="J3567" s="10" t="e">
        <f>VLOOKUP(N3567,'BANG THAM CHIEU'!C:E,2,0)</f>
        <v>#N/A</v>
      </c>
      <c r="L3567" s="594">
        <f t="shared" si="58"/>
        <v>0</v>
      </c>
      <c r="N3567" s="53"/>
      <c r="Q3567" s="122"/>
      <c r="R3567" s="123"/>
      <c r="S3567" s="122" t="s">
        <v>7896</v>
      </c>
      <c r="T3567" s="396"/>
      <c r="V3567"/>
    </row>
    <row r="3568" spans="1:22" hidden="1" x14ac:dyDescent="0.25">
      <c r="A3568" s="31">
        <v>3848</v>
      </c>
      <c r="B3568" s="33" t="s">
        <v>300</v>
      </c>
      <c r="D3568" s="34" t="s">
        <v>301</v>
      </c>
      <c r="E3568" s="35" t="s">
        <v>10</v>
      </c>
      <c r="G3568" s="372" t="e">
        <f>VLOOKUP(N3568,'BANG THAM CHIEU'!C:E,3,0)</f>
        <v>#N/A</v>
      </c>
      <c r="J3568" s="10" t="e">
        <f>VLOOKUP(N3568,'BANG THAM CHIEU'!C:E,2,0)</f>
        <v>#N/A</v>
      </c>
      <c r="L3568" s="594">
        <f t="shared" si="58"/>
        <v>0</v>
      </c>
      <c r="N3568" s="53"/>
      <c r="Q3568" s="122"/>
      <c r="R3568" s="123"/>
      <c r="S3568" s="122" t="s">
        <v>7896</v>
      </c>
      <c r="T3568" s="396"/>
      <c r="V3568"/>
    </row>
    <row r="3569" spans="1:22" hidden="1" x14ac:dyDescent="0.25">
      <c r="A3569" s="31">
        <v>3848</v>
      </c>
      <c r="B3569" s="33" t="s">
        <v>300</v>
      </c>
      <c r="D3569" s="34" t="s">
        <v>301</v>
      </c>
      <c r="E3569" s="35" t="s">
        <v>10</v>
      </c>
      <c r="G3569" s="372" t="e">
        <f>VLOOKUP(N3569,'BANG THAM CHIEU'!C:E,3,0)</f>
        <v>#N/A</v>
      </c>
      <c r="J3569" s="10" t="e">
        <f>VLOOKUP(N3569,'BANG THAM CHIEU'!C:E,2,0)</f>
        <v>#N/A</v>
      </c>
      <c r="L3569" s="594">
        <f t="shared" si="58"/>
        <v>0</v>
      </c>
      <c r="N3569" s="53"/>
      <c r="Q3569" s="122"/>
      <c r="R3569" s="123"/>
      <c r="S3569" s="122" t="s">
        <v>7896</v>
      </c>
      <c r="T3569" s="396"/>
      <c r="V3569"/>
    </row>
    <row r="3570" spans="1:22" hidden="1" x14ac:dyDescent="0.25">
      <c r="A3570" s="31">
        <v>3848</v>
      </c>
      <c r="B3570" s="33" t="s">
        <v>300</v>
      </c>
      <c r="D3570" s="34" t="s">
        <v>301</v>
      </c>
      <c r="E3570" s="35" t="s">
        <v>10</v>
      </c>
      <c r="G3570" s="372" t="e">
        <f>VLOOKUP(N3570,'BANG THAM CHIEU'!C:E,3,0)</f>
        <v>#N/A</v>
      </c>
      <c r="J3570" s="10" t="e">
        <f>VLOOKUP(N3570,'BANG THAM CHIEU'!C:E,2,0)</f>
        <v>#N/A</v>
      </c>
      <c r="L3570" s="594">
        <f t="shared" si="58"/>
        <v>0</v>
      </c>
      <c r="N3570" s="53"/>
      <c r="Q3570" s="122"/>
      <c r="R3570" s="123"/>
      <c r="S3570" s="122" t="s">
        <v>7896</v>
      </c>
      <c r="T3570" s="396"/>
      <c r="V3570"/>
    </row>
    <row r="3571" spans="1:22" hidden="1" x14ac:dyDescent="0.25">
      <c r="A3571" s="31">
        <v>3848</v>
      </c>
      <c r="B3571" s="33" t="s">
        <v>300</v>
      </c>
      <c r="D3571" s="34" t="s">
        <v>301</v>
      </c>
      <c r="E3571" s="35" t="s">
        <v>10</v>
      </c>
      <c r="G3571" s="372" t="e">
        <f>VLOOKUP(N3571,'BANG THAM CHIEU'!C:E,3,0)</f>
        <v>#N/A</v>
      </c>
      <c r="J3571" s="10" t="e">
        <f>VLOOKUP(N3571,'BANG THAM CHIEU'!C:E,2,0)</f>
        <v>#N/A</v>
      </c>
      <c r="L3571" s="594">
        <f t="shared" si="58"/>
        <v>0</v>
      </c>
      <c r="N3571" s="53"/>
      <c r="Q3571" s="122"/>
      <c r="R3571" s="123"/>
      <c r="S3571" s="122" t="s">
        <v>7896</v>
      </c>
      <c r="T3571" s="396"/>
      <c r="V3571"/>
    </row>
    <row r="3572" spans="1:22" hidden="1" x14ac:dyDescent="0.25">
      <c r="A3572" s="31">
        <v>3848</v>
      </c>
      <c r="B3572" s="33" t="s">
        <v>300</v>
      </c>
      <c r="D3572" s="34" t="s">
        <v>301</v>
      </c>
      <c r="E3572" s="35" t="s">
        <v>10</v>
      </c>
      <c r="G3572" s="372" t="e">
        <f>VLOOKUP(N3572,'BANG THAM CHIEU'!C:E,3,0)</f>
        <v>#N/A</v>
      </c>
      <c r="J3572" s="10" t="e">
        <f>VLOOKUP(N3572,'BANG THAM CHIEU'!C:E,2,0)</f>
        <v>#N/A</v>
      </c>
      <c r="L3572" s="594">
        <f t="shared" si="58"/>
        <v>0</v>
      </c>
      <c r="N3572" s="53"/>
      <c r="Q3572" s="122"/>
      <c r="R3572" s="123"/>
      <c r="S3572" s="122" t="s">
        <v>7896</v>
      </c>
      <c r="T3572" s="396"/>
      <c r="V3572"/>
    </row>
    <row r="3573" spans="1:22" hidden="1" x14ac:dyDescent="0.25">
      <c r="A3573" s="31">
        <v>3848</v>
      </c>
      <c r="B3573" s="33" t="s">
        <v>300</v>
      </c>
      <c r="D3573" s="34" t="s">
        <v>301</v>
      </c>
      <c r="E3573" s="35" t="s">
        <v>10</v>
      </c>
      <c r="G3573" s="372" t="e">
        <f>VLOOKUP(N3573,'BANG THAM CHIEU'!C:E,3,0)</f>
        <v>#N/A</v>
      </c>
      <c r="J3573" s="10" t="e">
        <f>VLOOKUP(N3573,'BANG THAM CHIEU'!C:E,2,0)</f>
        <v>#N/A</v>
      </c>
      <c r="L3573" s="594">
        <f t="shared" si="58"/>
        <v>0</v>
      </c>
      <c r="N3573" s="53"/>
      <c r="Q3573" s="122"/>
      <c r="R3573" s="123"/>
      <c r="S3573" s="122" t="s">
        <v>7896</v>
      </c>
      <c r="T3573" s="396"/>
      <c r="V3573"/>
    </row>
    <row r="3574" spans="1:22" hidden="1" x14ac:dyDescent="0.25">
      <c r="A3574" s="31">
        <v>3848</v>
      </c>
      <c r="B3574" s="33" t="s">
        <v>300</v>
      </c>
      <c r="D3574" s="34" t="s">
        <v>301</v>
      </c>
      <c r="E3574" s="35" t="s">
        <v>10</v>
      </c>
      <c r="G3574" s="372" t="e">
        <f>VLOOKUP(N3574,'BANG THAM CHIEU'!C:E,3,0)</f>
        <v>#N/A</v>
      </c>
      <c r="J3574" s="10" t="e">
        <f>VLOOKUP(N3574,'BANG THAM CHIEU'!C:E,2,0)</f>
        <v>#N/A</v>
      </c>
      <c r="L3574" s="594">
        <f t="shared" si="58"/>
        <v>0</v>
      </c>
      <c r="N3574" s="53"/>
      <c r="Q3574" s="122"/>
      <c r="R3574" s="123"/>
      <c r="S3574" s="122" t="s">
        <v>7896</v>
      </c>
      <c r="T3574" s="396"/>
      <c r="V3574"/>
    </row>
    <row r="3575" spans="1:22" hidden="1" x14ac:dyDescent="0.25">
      <c r="A3575" s="31">
        <v>3848</v>
      </c>
      <c r="B3575" s="33" t="s">
        <v>300</v>
      </c>
      <c r="D3575" s="34" t="s">
        <v>301</v>
      </c>
      <c r="E3575" s="35" t="s">
        <v>10</v>
      </c>
      <c r="G3575" s="372" t="e">
        <f>VLOOKUP(N3575,'BANG THAM CHIEU'!C:E,3,0)</f>
        <v>#N/A</v>
      </c>
      <c r="J3575" s="10" t="e">
        <f>VLOOKUP(N3575,'BANG THAM CHIEU'!C:E,2,0)</f>
        <v>#N/A</v>
      </c>
      <c r="L3575" s="594">
        <f t="shared" si="58"/>
        <v>0</v>
      </c>
      <c r="N3575" s="53"/>
      <c r="Q3575" s="122"/>
      <c r="R3575" s="123"/>
      <c r="S3575" s="122" t="s">
        <v>7896</v>
      </c>
      <c r="T3575" s="396"/>
      <c r="V3575"/>
    </row>
    <row r="3576" spans="1:22" hidden="1" x14ac:dyDescent="0.25">
      <c r="A3576" s="31">
        <v>3848</v>
      </c>
      <c r="B3576" s="33" t="s">
        <v>300</v>
      </c>
      <c r="D3576" s="34" t="s">
        <v>301</v>
      </c>
      <c r="E3576" s="35" t="s">
        <v>10</v>
      </c>
      <c r="G3576" s="372" t="e">
        <f>VLOOKUP(N3576,'BANG THAM CHIEU'!C:E,3,0)</f>
        <v>#N/A</v>
      </c>
      <c r="J3576" s="10" t="e">
        <f>VLOOKUP(N3576,'BANG THAM CHIEU'!C:E,2,0)</f>
        <v>#N/A</v>
      </c>
      <c r="L3576" s="594">
        <f t="shared" si="58"/>
        <v>0</v>
      </c>
      <c r="N3576" s="53"/>
      <c r="Q3576" s="122"/>
      <c r="R3576" s="123"/>
      <c r="S3576" s="122" t="s">
        <v>7896</v>
      </c>
      <c r="T3576" s="396"/>
      <c r="V3576"/>
    </row>
    <row r="3577" spans="1:22" hidden="1" x14ac:dyDescent="0.25">
      <c r="A3577" s="31">
        <v>3848</v>
      </c>
      <c r="B3577" s="33" t="s">
        <v>300</v>
      </c>
      <c r="D3577" s="34" t="s">
        <v>301</v>
      </c>
      <c r="E3577" s="35" t="s">
        <v>10</v>
      </c>
      <c r="G3577" s="372" t="e">
        <f>VLOOKUP(N3577,'BANG THAM CHIEU'!C:E,3,0)</f>
        <v>#N/A</v>
      </c>
      <c r="J3577" s="10" t="e">
        <f>VLOOKUP(N3577,'BANG THAM CHIEU'!C:E,2,0)</f>
        <v>#N/A</v>
      </c>
      <c r="L3577" s="594">
        <f t="shared" si="58"/>
        <v>0</v>
      </c>
      <c r="N3577" s="53"/>
      <c r="Q3577" s="122"/>
      <c r="R3577" s="123"/>
      <c r="S3577" s="122" t="s">
        <v>7896</v>
      </c>
      <c r="T3577" s="396"/>
      <c r="V3577"/>
    </row>
    <row r="3578" spans="1:22" hidden="1" x14ac:dyDescent="0.25">
      <c r="A3578" s="31">
        <v>3848</v>
      </c>
      <c r="B3578" s="33" t="s">
        <v>300</v>
      </c>
      <c r="D3578" s="34" t="s">
        <v>301</v>
      </c>
      <c r="E3578" s="35" t="s">
        <v>10</v>
      </c>
      <c r="G3578" s="372" t="e">
        <f>VLOOKUP(N3578,'BANG THAM CHIEU'!C:E,3,0)</f>
        <v>#N/A</v>
      </c>
      <c r="J3578" s="10" t="e">
        <f>VLOOKUP(N3578,'BANG THAM CHIEU'!C:E,2,0)</f>
        <v>#N/A</v>
      </c>
      <c r="L3578" s="594">
        <f t="shared" si="58"/>
        <v>0</v>
      </c>
      <c r="N3578" s="53"/>
      <c r="Q3578" s="122"/>
      <c r="R3578" s="123"/>
      <c r="S3578" s="122" t="s">
        <v>7896</v>
      </c>
      <c r="T3578" s="396"/>
      <c r="V3578"/>
    </row>
    <row r="3579" spans="1:22" hidden="1" x14ac:dyDescent="0.25">
      <c r="A3579" s="31">
        <v>3848</v>
      </c>
      <c r="B3579" s="33" t="s">
        <v>300</v>
      </c>
      <c r="D3579" s="34" t="s">
        <v>301</v>
      </c>
      <c r="E3579" s="35" t="s">
        <v>10</v>
      </c>
      <c r="G3579" s="372" t="e">
        <f>VLOOKUP(N3579,'BANG THAM CHIEU'!C:E,3,0)</f>
        <v>#N/A</v>
      </c>
      <c r="J3579" s="10" t="e">
        <f>VLOOKUP(N3579,'BANG THAM CHIEU'!C:E,2,0)</f>
        <v>#N/A</v>
      </c>
      <c r="L3579" s="594">
        <f t="shared" si="58"/>
        <v>0</v>
      </c>
      <c r="N3579" s="53"/>
      <c r="Q3579" s="122"/>
      <c r="R3579" s="123"/>
      <c r="S3579" s="122" t="s">
        <v>7896</v>
      </c>
      <c r="T3579" s="396"/>
      <c r="V3579"/>
    </row>
    <row r="3580" spans="1:22" hidden="1" x14ac:dyDescent="0.25">
      <c r="A3580" s="31">
        <v>3848</v>
      </c>
      <c r="B3580" s="33" t="s">
        <v>300</v>
      </c>
      <c r="D3580" s="34" t="s">
        <v>301</v>
      </c>
      <c r="E3580" s="35" t="s">
        <v>10</v>
      </c>
      <c r="G3580" s="372" t="e">
        <f>VLOOKUP(N3580,'BANG THAM CHIEU'!C:E,3,0)</f>
        <v>#N/A</v>
      </c>
      <c r="J3580" s="10" t="e">
        <f>VLOOKUP(N3580,'BANG THAM CHIEU'!C:E,2,0)</f>
        <v>#N/A</v>
      </c>
      <c r="L3580" s="594">
        <f t="shared" si="58"/>
        <v>0</v>
      </c>
      <c r="N3580" s="53"/>
      <c r="Q3580" s="122"/>
      <c r="R3580" s="123"/>
      <c r="S3580" s="122" t="s">
        <v>7896</v>
      </c>
      <c r="T3580" s="396"/>
      <c r="V3580"/>
    </row>
    <row r="3581" spans="1:22" hidden="1" x14ac:dyDescent="0.25">
      <c r="A3581" s="31">
        <v>3848</v>
      </c>
      <c r="B3581" s="33" t="s">
        <v>300</v>
      </c>
      <c r="D3581" s="34" t="s">
        <v>301</v>
      </c>
      <c r="E3581" s="35" t="s">
        <v>10</v>
      </c>
      <c r="G3581" s="372" t="e">
        <f>VLOOKUP(N3581,'BANG THAM CHIEU'!C:E,3,0)</f>
        <v>#N/A</v>
      </c>
      <c r="J3581" s="10" t="e">
        <f>VLOOKUP(N3581,'BANG THAM CHIEU'!C:E,2,0)</f>
        <v>#N/A</v>
      </c>
      <c r="L3581" s="594">
        <f t="shared" si="58"/>
        <v>0</v>
      </c>
      <c r="N3581" s="53"/>
      <c r="Q3581" s="122"/>
      <c r="R3581" s="123"/>
      <c r="S3581" s="122" t="s">
        <v>7896</v>
      </c>
      <c r="T3581" s="396"/>
      <c r="V3581"/>
    </row>
    <row r="3582" spans="1:22" hidden="1" x14ac:dyDescent="0.25">
      <c r="A3582" s="31">
        <v>3848</v>
      </c>
      <c r="B3582" s="33" t="s">
        <v>300</v>
      </c>
      <c r="D3582" s="34" t="s">
        <v>301</v>
      </c>
      <c r="E3582" s="35" t="s">
        <v>10</v>
      </c>
      <c r="G3582" s="372" t="e">
        <f>VLOOKUP(N3582,'BANG THAM CHIEU'!C:E,3,0)</f>
        <v>#N/A</v>
      </c>
      <c r="J3582" s="10" t="e">
        <f>VLOOKUP(N3582,'BANG THAM CHIEU'!C:E,2,0)</f>
        <v>#N/A</v>
      </c>
      <c r="L3582" s="594">
        <f t="shared" si="58"/>
        <v>0</v>
      </c>
      <c r="N3582" s="53"/>
      <c r="Q3582" s="122"/>
      <c r="R3582" s="123"/>
      <c r="S3582" s="122" t="s">
        <v>7896</v>
      </c>
      <c r="T3582" s="396"/>
      <c r="V3582"/>
    </row>
    <row r="3583" spans="1:22" hidden="1" x14ac:dyDescent="0.25">
      <c r="A3583" s="31">
        <v>3848</v>
      </c>
      <c r="B3583" s="33" t="s">
        <v>300</v>
      </c>
      <c r="D3583" s="34" t="s">
        <v>301</v>
      </c>
      <c r="E3583" s="35" t="s">
        <v>10</v>
      </c>
      <c r="G3583" s="372" t="e">
        <f>VLOOKUP(N3583,'BANG THAM CHIEU'!C:E,3,0)</f>
        <v>#N/A</v>
      </c>
      <c r="J3583" s="10" t="e">
        <f>VLOOKUP(N3583,'BANG THAM CHIEU'!C:E,2,0)</f>
        <v>#N/A</v>
      </c>
      <c r="L3583" s="594">
        <f t="shared" si="58"/>
        <v>0</v>
      </c>
      <c r="N3583" s="53"/>
      <c r="Q3583" s="122"/>
      <c r="R3583" s="123"/>
      <c r="S3583" s="122" t="s">
        <v>7896</v>
      </c>
      <c r="T3583" s="396"/>
      <c r="V3583"/>
    </row>
    <row r="3584" spans="1:22" hidden="1" x14ac:dyDescent="0.25">
      <c r="A3584" s="31">
        <v>3848</v>
      </c>
      <c r="B3584" s="33" t="s">
        <v>300</v>
      </c>
      <c r="D3584" s="34" t="s">
        <v>301</v>
      </c>
      <c r="E3584" s="35" t="s">
        <v>10</v>
      </c>
      <c r="G3584" s="372" t="e">
        <f>VLOOKUP(N3584,'BANG THAM CHIEU'!C:E,3,0)</f>
        <v>#N/A</v>
      </c>
      <c r="J3584" s="10" t="e">
        <f>VLOOKUP(N3584,'BANG THAM CHIEU'!C:E,2,0)</f>
        <v>#N/A</v>
      </c>
      <c r="L3584" s="594">
        <f t="shared" si="58"/>
        <v>0</v>
      </c>
      <c r="N3584" s="53"/>
      <c r="Q3584" s="122"/>
      <c r="R3584" s="123"/>
      <c r="S3584" s="122" t="s">
        <v>7896</v>
      </c>
      <c r="T3584" s="396"/>
      <c r="V3584"/>
    </row>
    <row r="3585" spans="1:22" hidden="1" x14ac:dyDescent="0.25">
      <c r="A3585" s="31">
        <v>3848</v>
      </c>
      <c r="B3585" s="33" t="s">
        <v>300</v>
      </c>
      <c r="D3585" s="34" t="s">
        <v>301</v>
      </c>
      <c r="E3585" s="35" t="s">
        <v>10</v>
      </c>
      <c r="G3585" s="372" t="e">
        <f>VLOOKUP(N3585,'BANG THAM CHIEU'!C:E,3,0)</f>
        <v>#N/A</v>
      </c>
      <c r="J3585" s="10" t="e">
        <f>VLOOKUP(N3585,'BANG THAM CHIEU'!C:E,2,0)</f>
        <v>#N/A</v>
      </c>
      <c r="L3585" s="594">
        <f t="shared" si="58"/>
        <v>0</v>
      </c>
      <c r="N3585" s="53"/>
      <c r="Q3585" s="122"/>
      <c r="R3585" s="123"/>
      <c r="S3585" s="122" t="s">
        <v>7896</v>
      </c>
      <c r="T3585" s="396"/>
      <c r="V3585"/>
    </row>
    <row r="3586" spans="1:22" hidden="1" x14ac:dyDescent="0.25">
      <c r="A3586" s="31">
        <v>3848</v>
      </c>
      <c r="B3586" s="33" t="s">
        <v>300</v>
      </c>
      <c r="D3586" s="34" t="s">
        <v>301</v>
      </c>
      <c r="E3586" s="35" t="s">
        <v>10</v>
      </c>
      <c r="G3586" s="372" t="e">
        <f>VLOOKUP(N3586,'BANG THAM CHIEU'!C:E,3,0)</f>
        <v>#N/A</v>
      </c>
      <c r="J3586" s="10" t="e">
        <f>VLOOKUP(N3586,'BANG THAM CHIEU'!C:E,2,0)</f>
        <v>#N/A</v>
      </c>
      <c r="L3586" s="594">
        <f t="shared" si="58"/>
        <v>0</v>
      </c>
      <c r="N3586" s="53"/>
      <c r="Q3586" s="122"/>
      <c r="R3586" s="123"/>
      <c r="S3586" s="122" t="s">
        <v>7896</v>
      </c>
      <c r="T3586" s="396"/>
      <c r="V3586"/>
    </row>
    <row r="3587" spans="1:22" hidden="1" x14ac:dyDescent="0.25">
      <c r="A3587" s="31">
        <v>3848</v>
      </c>
      <c r="B3587" s="33" t="s">
        <v>300</v>
      </c>
      <c r="D3587" s="34" t="s">
        <v>301</v>
      </c>
      <c r="E3587" s="35" t="s">
        <v>10</v>
      </c>
      <c r="G3587" s="372" t="e">
        <f>VLOOKUP(N3587,'BANG THAM CHIEU'!C:E,3,0)</f>
        <v>#N/A</v>
      </c>
      <c r="J3587" s="10" t="e">
        <f>VLOOKUP(N3587,'BANG THAM CHIEU'!C:E,2,0)</f>
        <v>#N/A</v>
      </c>
      <c r="L3587" s="594">
        <f t="shared" si="58"/>
        <v>0</v>
      </c>
      <c r="N3587" s="53"/>
      <c r="Q3587" s="122"/>
      <c r="R3587" s="123"/>
      <c r="S3587" s="122" t="s">
        <v>7896</v>
      </c>
      <c r="T3587" s="396"/>
      <c r="V3587"/>
    </row>
    <row r="3588" spans="1:22" hidden="1" x14ac:dyDescent="0.25">
      <c r="A3588" s="31">
        <v>3848</v>
      </c>
      <c r="B3588" s="33" t="s">
        <v>300</v>
      </c>
      <c r="D3588" s="34" t="s">
        <v>301</v>
      </c>
      <c r="E3588" s="35" t="s">
        <v>10</v>
      </c>
      <c r="G3588" s="372" t="e">
        <f>VLOOKUP(N3588,'BANG THAM CHIEU'!C:E,3,0)</f>
        <v>#N/A</v>
      </c>
      <c r="J3588" s="10" t="e">
        <f>VLOOKUP(N3588,'BANG THAM CHIEU'!C:E,2,0)</f>
        <v>#N/A</v>
      </c>
      <c r="L3588" s="594">
        <f t="shared" si="58"/>
        <v>0</v>
      </c>
      <c r="N3588" s="53"/>
      <c r="Q3588" s="122"/>
      <c r="R3588" s="123"/>
      <c r="S3588" s="122" t="s">
        <v>7896</v>
      </c>
      <c r="T3588" s="396"/>
      <c r="V3588"/>
    </row>
    <row r="3589" spans="1:22" hidden="1" x14ac:dyDescent="0.25">
      <c r="A3589" s="31">
        <v>3848</v>
      </c>
      <c r="B3589" s="33" t="s">
        <v>300</v>
      </c>
      <c r="D3589" s="34" t="s">
        <v>301</v>
      </c>
      <c r="E3589" s="35" t="s">
        <v>10</v>
      </c>
      <c r="G3589" s="372" t="e">
        <f>VLOOKUP(N3589,'BANG THAM CHIEU'!C:E,3,0)</f>
        <v>#N/A</v>
      </c>
      <c r="J3589" s="10" t="e">
        <f>VLOOKUP(N3589,'BANG THAM CHIEU'!C:E,2,0)</f>
        <v>#N/A</v>
      </c>
      <c r="L3589" s="594">
        <f t="shared" si="58"/>
        <v>0</v>
      </c>
      <c r="N3589" s="53"/>
      <c r="Q3589" s="122"/>
      <c r="R3589" s="123"/>
      <c r="S3589" s="122" t="s">
        <v>7896</v>
      </c>
      <c r="T3589" s="396"/>
      <c r="V3589"/>
    </row>
    <row r="3590" spans="1:22" hidden="1" x14ac:dyDescent="0.25">
      <c r="A3590" s="31">
        <v>3848</v>
      </c>
      <c r="B3590" s="33" t="s">
        <v>300</v>
      </c>
      <c r="D3590" s="34" t="s">
        <v>301</v>
      </c>
      <c r="E3590" s="35" t="s">
        <v>10</v>
      </c>
      <c r="G3590" s="372" t="e">
        <f>VLOOKUP(N3590,'BANG THAM CHIEU'!C:E,3,0)</f>
        <v>#N/A</v>
      </c>
      <c r="J3590" s="10" t="e">
        <f>VLOOKUP(N3590,'BANG THAM CHIEU'!C:E,2,0)</f>
        <v>#N/A</v>
      </c>
      <c r="L3590" s="594">
        <f t="shared" si="58"/>
        <v>0</v>
      </c>
      <c r="N3590" s="53"/>
      <c r="Q3590" s="122"/>
      <c r="R3590" s="123"/>
      <c r="S3590" s="122" t="s">
        <v>7896</v>
      </c>
      <c r="T3590" s="396"/>
      <c r="V3590"/>
    </row>
    <row r="3591" spans="1:22" hidden="1" x14ac:dyDescent="0.25">
      <c r="A3591" s="31">
        <v>3848</v>
      </c>
      <c r="B3591" s="33" t="s">
        <v>300</v>
      </c>
      <c r="D3591" s="34" t="s">
        <v>301</v>
      </c>
      <c r="E3591" s="35" t="s">
        <v>10</v>
      </c>
      <c r="G3591" s="372" t="e">
        <f>VLOOKUP(N3591,'BANG THAM CHIEU'!C:E,3,0)</f>
        <v>#N/A</v>
      </c>
      <c r="J3591" s="10" t="e">
        <f>VLOOKUP(N3591,'BANG THAM CHIEU'!C:E,2,0)</f>
        <v>#N/A</v>
      </c>
      <c r="L3591" s="594">
        <f t="shared" si="58"/>
        <v>0</v>
      </c>
      <c r="N3591" s="53"/>
      <c r="Q3591" s="122"/>
      <c r="R3591" s="123"/>
      <c r="S3591" s="122" t="s">
        <v>7896</v>
      </c>
      <c r="T3591" s="396"/>
      <c r="V3591"/>
    </row>
    <row r="3592" spans="1:22" hidden="1" x14ac:dyDescent="0.25">
      <c r="A3592" s="31">
        <v>3848</v>
      </c>
      <c r="B3592" s="33" t="s">
        <v>300</v>
      </c>
      <c r="D3592" s="34" t="s">
        <v>301</v>
      </c>
      <c r="E3592" s="35" t="s">
        <v>10</v>
      </c>
      <c r="G3592" s="372" t="e">
        <f>VLOOKUP(N3592,'BANG THAM CHIEU'!C:E,3,0)</f>
        <v>#N/A</v>
      </c>
      <c r="J3592" s="10" t="e">
        <f>VLOOKUP(N3592,'BANG THAM CHIEU'!C:E,2,0)</f>
        <v>#N/A</v>
      </c>
      <c r="L3592" s="594">
        <f t="shared" si="58"/>
        <v>0</v>
      </c>
      <c r="N3592" s="53"/>
      <c r="Q3592" s="122"/>
      <c r="R3592" s="123"/>
      <c r="S3592" s="122" t="s">
        <v>7896</v>
      </c>
      <c r="T3592" s="396"/>
      <c r="V3592"/>
    </row>
    <row r="3593" spans="1:22" hidden="1" x14ac:dyDescent="0.25">
      <c r="A3593" s="31">
        <v>3848</v>
      </c>
      <c r="B3593" s="33" t="s">
        <v>300</v>
      </c>
      <c r="D3593" s="34" t="s">
        <v>301</v>
      </c>
      <c r="E3593" s="35" t="s">
        <v>10</v>
      </c>
      <c r="G3593" s="372" t="e">
        <f>VLOOKUP(N3593,'BANG THAM CHIEU'!C:E,3,0)</f>
        <v>#N/A</v>
      </c>
      <c r="J3593" s="10" t="e">
        <f>VLOOKUP(N3593,'BANG THAM CHIEU'!C:E,2,0)</f>
        <v>#N/A</v>
      </c>
      <c r="L3593" s="594">
        <f t="shared" si="58"/>
        <v>0</v>
      </c>
      <c r="N3593" s="53"/>
      <c r="Q3593" s="122"/>
      <c r="R3593" s="123"/>
      <c r="S3593" s="122" t="s">
        <v>7896</v>
      </c>
      <c r="T3593" s="396"/>
      <c r="V3593"/>
    </row>
    <row r="3594" spans="1:22" hidden="1" x14ac:dyDescent="0.25">
      <c r="A3594" s="31">
        <v>3848</v>
      </c>
      <c r="B3594" s="33" t="s">
        <v>300</v>
      </c>
      <c r="D3594" s="34" t="s">
        <v>301</v>
      </c>
      <c r="E3594" s="35" t="s">
        <v>10</v>
      </c>
      <c r="G3594" s="372" t="e">
        <f>VLOOKUP(N3594,'BANG THAM CHIEU'!C:E,3,0)</f>
        <v>#N/A</v>
      </c>
      <c r="J3594" s="10" t="e">
        <f>VLOOKUP(N3594,'BANG THAM CHIEU'!C:E,2,0)</f>
        <v>#N/A</v>
      </c>
      <c r="L3594" s="594">
        <f t="shared" si="58"/>
        <v>0</v>
      </c>
      <c r="N3594" s="53"/>
      <c r="Q3594" s="122"/>
      <c r="R3594" s="123"/>
      <c r="S3594" s="122" t="s">
        <v>7896</v>
      </c>
      <c r="T3594" s="396"/>
      <c r="V3594"/>
    </row>
    <row r="3595" spans="1:22" hidden="1" x14ac:dyDescent="0.25">
      <c r="A3595" s="31">
        <v>3848</v>
      </c>
      <c r="B3595" s="33" t="s">
        <v>300</v>
      </c>
      <c r="D3595" s="34" t="s">
        <v>301</v>
      </c>
      <c r="E3595" s="35" t="s">
        <v>10</v>
      </c>
      <c r="G3595" s="372" t="e">
        <f>VLOOKUP(N3595,'BANG THAM CHIEU'!C:E,3,0)</f>
        <v>#N/A</v>
      </c>
      <c r="J3595" s="10" t="e">
        <f>VLOOKUP(N3595,'BANG THAM CHIEU'!C:E,2,0)</f>
        <v>#N/A</v>
      </c>
      <c r="L3595" s="594">
        <f t="shared" si="58"/>
        <v>0</v>
      </c>
      <c r="N3595" s="53"/>
      <c r="Q3595" s="122"/>
      <c r="R3595" s="123"/>
      <c r="S3595" s="122" t="s">
        <v>7896</v>
      </c>
      <c r="T3595" s="396"/>
      <c r="V3595"/>
    </row>
    <row r="3596" spans="1:22" hidden="1" x14ac:dyDescent="0.25">
      <c r="A3596" s="31">
        <v>3848</v>
      </c>
      <c r="B3596" s="33" t="s">
        <v>300</v>
      </c>
      <c r="D3596" s="34" t="s">
        <v>301</v>
      </c>
      <c r="E3596" s="35" t="s">
        <v>10</v>
      </c>
      <c r="G3596" s="372" t="e">
        <f>VLOOKUP(N3596,'BANG THAM CHIEU'!C:E,3,0)</f>
        <v>#N/A</v>
      </c>
      <c r="J3596" s="10" t="e">
        <f>VLOOKUP(N3596,'BANG THAM CHIEU'!C:E,2,0)</f>
        <v>#N/A</v>
      </c>
      <c r="L3596" s="594">
        <f t="shared" si="58"/>
        <v>0</v>
      </c>
      <c r="N3596" s="53"/>
      <c r="Q3596" s="122"/>
      <c r="R3596" s="123"/>
      <c r="S3596" s="122" t="s">
        <v>7896</v>
      </c>
      <c r="T3596" s="396"/>
      <c r="V3596"/>
    </row>
    <row r="3597" spans="1:22" hidden="1" x14ac:dyDescent="0.25">
      <c r="A3597" s="31">
        <v>3848</v>
      </c>
      <c r="B3597" s="33" t="s">
        <v>300</v>
      </c>
      <c r="D3597" s="34" t="s">
        <v>301</v>
      </c>
      <c r="E3597" s="35" t="s">
        <v>10</v>
      </c>
      <c r="G3597" s="372" t="e">
        <f>VLOOKUP(N3597,'BANG THAM CHIEU'!C:E,3,0)</f>
        <v>#N/A</v>
      </c>
      <c r="J3597" s="10" t="e">
        <f>VLOOKUP(N3597,'BANG THAM CHIEU'!C:E,2,0)</f>
        <v>#N/A</v>
      </c>
      <c r="L3597" s="594">
        <f t="shared" si="58"/>
        <v>0</v>
      </c>
      <c r="N3597" s="53"/>
      <c r="Q3597" s="122"/>
      <c r="R3597" s="123"/>
      <c r="S3597" s="122" t="s">
        <v>7896</v>
      </c>
      <c r="T3597" s="396"/>
      <c r="V3597"/>
    </row>
    <row r="3598" spans="1:22" hidden="1" x14ac:dyDescent="0.25">
      <c r="A3598" s="31">
        <v>3848</v>
      </c>
      <c r="B3598" s="33" t="s">
        <v>300</v>
      </c>
      <c r="D3598" s="34" t="s">
        <v>301</v>
      </c>
      <c r="E3598" s="35" t="s">
        <v>10</v>
      </c>
      <c r="G3598" s="372" t="e">
        <f>VLOOKUP(N3598,'BANG THAM CHIEU'!C:E,3,0)</f>
        <v>#N/A</v>
      </c>
      <c r="J3598" s="10" t="e">
        <f>VLOOKUP(N3598,'BANG THAM CHIEU'!C:E,2,0)</f>
        <v>#N/A</v>
      </c>
      <c r="L3598" s="594">
        <f t="shared" si="58"/>
        <v>0</v>
      </c>
      <c r="N3598" s="53"/>
      <c r="Q3598" s="122"/>
      <c r="R3598" s="123"/>
      <c r="S3598" s="122" t="s">
        <v>7896</v>
      </c>
      <c r="T3598" s="396"/>
      <c r="V3598"/>
    </row>
    <row r="3599" spans="1:22" hidden="1" x14ac:dyDescent="0.25">
      <c r="A3599" s="31">
        <v>3848</v>
      </c>
      <c r="B3599" s="33" t="s">
        <v>300</v>
      </c>
      <c r="D3599" s="34" t="s">
        <v>301</v>
      </c>
      <c r="E3599" s="35" t="s">
        <v>10</v>
      </c>
      <c r="G3599" s="372" t="e">
        <f>VLOOKUP(N3599,'BANG THAM CHIEU'!C:E,3,0)</f>
        <v>#N/A</v>
      </c>
      <c r="J3599" s="10" t="e">
        <f>VLOOKUP(N3599,'BANG THAM CHIEU'!C:E,2,0)</f>
        <v>#N/A</v>
      </c>
      <c r="L3599" s="594">
        <f t="shared" si="58"/>
        <v>0</v>
      </c>
      <c r="N3599" s="53"/>
      <c r="Q3599" s="122"/>
      <c r="R3599" s="123"/>
      <c r="S3599" s="122" t="s">
        <v>7896</v>
      </c>
      <c r="T3599" s="396"/>
      <c r="V3599"/>
    </row>
    <row r="3600" spans="1:22" hidden="1" x14ac:dyDescent="0.25">
      <c r="A3600" s="31">
        <v>3848</v>
      </c>
      <c r="B3600" s="33" t="s">
        <v>300</v>
      </c>
      <c r="D3600" s="34" t="s">
        <v>301</v>
      </c>
      <c r="E3600" s="35" t="s">
        <v>10</v>
      </c>
      <c r="G3600" s="372" t="e">
        <f>VLOOKUP(N3600,'BANG THAM CHIEU'!C:E,3,0)</f>
        <v>#N/A</v>
      </c>
      <c r="J3600" s="10" t="e">
        <f>VLOOKUP(N3600,'BANG THAM CHIEU'!C:E,2,0)</f>
        <v>#N/A</v>
      </c>
      <c r="L3600" s="594">
        <f t="shared" si="58"/>
        <v>0</v>
      </c>
      <c r="N3600" s="53"/>
      <c r="Q3600" s="122"/>
      <c r="R3600" s="123"/>
      <c r="S3600" s="122" t="s">
        <v>7896</v>
      </c>
      <c r="T3600" s="396"/>
      <c r="V3600"/>
    </row>
    <row r="3601" spans="1:22" hidden="1" x14ac:dyDescent="0.25">
      <c r="A3601" s="31">
        <v>3848</v>
      </c>
      <c r="B3601" s="33" t="s">
        <v>300</v>
      </c>
      <c r="D3601" s="34" t="s">
        <v>301</v>
      </c>
      <c r="E3601" s="35" t="s">
        <v>10</v>
      </c>
      <c r="G3601" s="372" t="e">
        <f>VLOOKUP(N3601,'BANG THAM CHIEU'!C:E,3,0)</f>
        <v>#N/A</v>
      </c>
      <c r="J3601" s="10" t="e">
        <f>VLOOKUP(N3601,'BANG THAM CHIEU'!C:E,2,0)</f>
        <v>#N/A</v>
      </c>
      <c r="L3601" s="594">
        <f t="shared" si="58"/>
        <v>0</v>
      </c>
      <c r="N3601" s="53"/>
      <c r="Q3601" s="122"/>
      <c r="R3601" s="123"/>
      <c r="S3601" s="122" t="s">
        <v>7896</v>
      </c>
      <c r="T3601" s="396"/>
      <c r="V3601"/>
    </row>
    <row r="3602" spans="1:22" hidden="1" x14ac:dyDescent="0.25">
      <c r="A3602" s="31">
        <v>3848</v>
      </c>
      <c r="B3602" s="33" t="s">
        <v>300</v>
      </c>
      <c r="D3602" s="34" t="s">
        <v>301</v>
      </c>
      <c r="E3602" s="35" t="s">
        <v>10</v>
      </c>
      <c r="G3602" s="372" t="e">
        <f>VLOOKUP(N3602,'BANG THAM CHIEU'!C:E,3,0)</f>
        <v>#N/A</v>
      </c>
      <c r="J3602" s="10" t="e">
        <f>VLOOKUP(N3602,'BANG THAM CHIEU'!C:E,2,0)</f>
        <v>#N/A</v>
      </c>
      <c r="L3602" s="594">
        <f t="shared" si="58"/>
        <v>0</v>
      </c>
      <c r="N3602" s="53"/>
      <c r="Q3602" s="122"/>
      <c r="R3602" s="123"/>
      <c r="S3602" s="122" t="s">
        <v>7896</v>
      </c>
      <c r="T3602" s="396"/>
      <c r="V3602"/>
    </row>
    <row r="3603" spans="1:22" hidden="1" x14ac:dyDescent="0.25">
      <c r="A3603" s="31">
        <v>3848</v>
      </c>
      <c r="B3603" s="33" t="s">
        <v>300</v>
      </c>
      <c r="D3603" s="34" t="s">
        <v>301</v>
      </c>
      <c r="E3603" s="35" t="s">
        <v>10</v>
      </c>
      <c r="G3603" s="372" t="e">
        <f>VLOOKUP(N3603,'BANG THAM CHIEU'!C:E,3,0)</f>
        <v>#N/A</v>
      </c>
      <c r="J3603" s="10" t="e">
        <f>VLOOKUP(N3603,'BANG THAM CHIEU'!C:E,2,0)</f>
        <v>#N/A</v>
      </c>
      <c r="L3603" s="594">
        <f t="shared" si="58"/>
        <v>0</v>
      </c>
      <c r="N3603" s="53"/>
      <c r="Q3603" s="122"/>
      <c r="R3603" s="123"/>
      <c r="S3603" s="122" t="s">
        <v>7896</v>
      </c>
      <c r="T3603" s="396"/>
      <c r="V3603"/>
    </row>
    <row r="3604" spans="1:22" hidden="1" x14ac:dyDescent="0.25">
      <c r="A3604" s="31">
        <v>3848</v>
      </c>
      <c r="B3604" s="33" t="s">
        <v>300</v>
      </c>
      <c r="D3604" s="34" t="s">
        <v>301</v>
      </c>
      <c r="E3604" s="35" t="s">
        <v>10</v>
      </c>
      <c r="G3604" s="372" t="e">
        <f>VLOOKUP(N3604,'BANG THAM CHIEU'!C:E,3,0)</f>
        <v>#N/A</v>
      </c>
      <c r="J3604" s="10" t="e">
        <f>VLOOKUP(N3604,'BANG THAM CHIEU'!C:E,2,0)</f>
        <v>#N/A</v>
      </c>
      <c r="L3604" s="594">
        <f t="shared" si="58"/>
        <v>0</v>
      </c>
      <c r="N3604" s="53"/>
      <c r="Q3604" s="122"/>
      <c r="R3604" s="123"/>
      <c r="S3604" s="122" t="s">
        <v>7896</v>
      </c>
      <c r="T3604" s="396"/>
      <c r="V3604"/>
    </row>
    <row r="3605" spans="1:22" hidden="1" x14ac:dyDescent="0.25">
      <c r="A3605" s="31">
        <v>3848</v>
      </c>
      <c r="B3605" s="33" t="s">
        <v>300</v>
      </c>
      <c r="D3605" s="34" t="s">
        <v>301</v>
      </c>
      <c r="E3605" s="35" t="s">
        <v>10</v>
      </c>
      <c r="G3605" s="372" t="e">
        <f>VLOOKUP(N3605,'BANG THAM CHIEU'!C:E,3,0)</f>
        <v>#N/A</v>
      </c>
      <c r="J3605" s="10" t="e">
        <f>VLOOKUP(N3605,'BANG THAM CHIEU'!C:E,2,0)</f>
        <v>#N/A</v>
      </c>
      <c r="L3605" s="594">
        <f t="shared" si="58"/>
        <v>0</v>
      </c>
      <c r="N3605" s="53"/>
      <c r="Q3605" s="122"/>
      <c r="R3605" s="123"/>
      <c r="S3605" s="122" t="s">
        <v>7896</v>
      </c>
      <c r="T3605" s="396"/>
      <c r="V3605"/>
    </row>
    <row r="3606" spans="1:22" hidden="1" x14ac:dyDescent="0.25">
      <c r="A3606" s="31">
        <v>3848</v>
      </c>
      <c r="B3606" s="33" t="s">
        <v>300</v>
      </c>
      <c r="D3606" s="34" t="s">
        <v>301</v>
      </c>
      <c r="E3606" s="35" t="s">
        <v>10</v>
      </c>
      <c r="G3606" s="372" t="e">
        <f>VLOOKUP(N3606,'BANG THAM CHIEU'!C:E,3,0)</f>
        <v>#N/A</v>
      </c>
      <c r="J3606" s="10" t="e">
        <f>VLOOKUP(N3606,'BANG THAM CHIEU'!C:E,2,0)</f>
        <v>#N/A</v>
      </c>
      <c r="L3606" s="594">
        <f t="shared" si="58"/>
        <v>0</v>
      </c>
      <c r="N3606" s="53"/>
      <c r="Q3606" s="122"/>
      <c r="R3606" s="123"/>
      <c r="S3606" s="122" t="s">
        <v>7896</v>
      </c>
      <c r="T3606" s="396"/>
      <c r="V3606"/>
    </row>
    <row r="3607" spans="1:22" hidden="1" x14ac:dyDescent="0.25">
      <c r="A3607" s="31">
        <v>3848</v>
      </c>
      <c r="B3607" s="33" t="s">
        <v>300</v>
      </c>
      <c r="D3607" s="34" t="s">
        <v>301</v>
      </c>
      <c r="E3607" s="35" t="s">
        <v>10</v>
      </c>
      <c r="G3607" s="372" t="e">
        <f>VLOOKUP(N3607,'BANG THAM CHIEU'!C:E,3,0)</f>
        <v>#N/A</v>
      </c>
      <c r="J3607" s="10" t="e">
        <f>VLOOKUP(N3607,'BANG THAM CHIEU'!C:E,2,0)</f>
        <v>#N/A</v>
      </c>
      <c r="L3607" s="594">
        <f t="shared" si="58"/>
        <v>0</v>
      </c>
      <c r="N3607" s="53"/>
      <c r="Q3607" s="122"/>
      <c r="R3607" s="123"/>
      <c r="S3607" s="122" t="s">
        <v>7896</v>
      </c>
      <c r="T3607" s="396"/>
      <c r="V3607"/>
    </row>
    <row r="3608" spans="1:22" hidden="1" x14ac:dyDescent="0.25">
      <c r="A3608" s="31">
        <v>3848</v>
      </c>
      <c r="B3608" s="33" t="s">
        <v>300</v>
      </c>
      <c r="D3608" s="34" t="s">
        <v>301</v>
      </c>
      <c r="E3608" s="35" t="s">
        <v>10</v>
      </c>
      <c r="G3608" s="372" t="e">
        <f>VLOOKUP(N3608,'BANG THAM CHIEU'!C:E,3,0)</f>
        <v>#N/A</v>
      </c>
      <c r="J3608" s="10" t="e">
        <f>VLOOKUP(N3608,'BANG THAM CHIEU'!C:E,2,0)</f>
        <v>#N/A</v>
      </c>
      <c r="L3608" s="594">
        <f t="shared" si="58"/>
        <v>0</v>
      </c>
      <c r="N3608" s="53"/>
      <c r="Q3608" s="122"/>
      <c r="R3608" s="123"/>
      <c r="S3608" s="122" t="s">
        <v>7896</v>
      </c>
      <c r="T3608" s="396"/>
      <c r="V3608"/>
    </row>
    <row r="3609" spans="1:22" hidden="1" x14ac:dyDescent="0.25">
      <c r="A3609" s="31">
        <v>3848</v>
      </c>
      <c r="B3609" s="33" t="s">
        <v>300</v>
      </c>
      <c r="D3609" s="34" t="s">
        <v>301</v>
      </c>
      <c r="E3609" s="35" t="s">
        <v>10</v>
      </c>
      <c r="G3609" s="372" t="e">
        <f>VLOOKUP(N3609,'BANG THAM CHIEU'!C:E,3,0)</f>
        <v>#N/A</v>
      </c>
      <c r="J3609" s="10" t="e">
        <f>VLOOKUP(N3609,'BANG THAM CHIEU'!C:E,2,0)</f>
        <v>#N/A</v>
      </c>
      <c r="L3609" s="594">
        <f t="shared" si="58"/>
        <v>0</v>
      </c>
      <c r="N3609" s="53"/>
      <c r="Q3609" s="122"/>
      <c r="R3609" s="123"/>
      <c r="S3609" s="122" t="s">
        <v>7896</v>
      </c>
      <c r="T3609" s="396"/>
      <c r="V3609"/>
    </row>
    <row r="3610" spans="1:22" hidden="1" x14ac:dyDescent="0.25">
      <c r="A3610" s="31">
        <v>3848</v>
      </c>
      <c r="B3610" s="33" t="s">
        <v>300</v>
      </c>
      <c r="D3610" s="34" t="s">
        <v>301</v>
      </c>
      <c r="E3610" s="35" t="s">
        <v>10</v>
      </c>
      <c r="G3610" s="372" t="e">
        <f>VLOOKUP(N3610,'BANG THAM CHIEU'!C:E,3,0)</f>
        <v>#N/A</v>
      </c>
      <c r="J3610" s="10" t="e">
        <f>VLOOKUP(N3610,'BANG THAM CHIEU'!C:E,2,0)</f>
        <v>#N/A</v>
      </c>
      <c r="L3610" s="594">
        <f t="shared" si="58"/>
        <v>0</v>
      </c>
      <c r="N3610" s="53"/>
      <c r="Q3610" s="122"/>
      <c r="R3610" s="123"/>
      <c r="S3610" s="122" t="s">
        <v>7896</v>
      </c>
      <c r="T3610" s="396"/>
      <c r="V3610"/>
    </row>
    <row r="3611" spans="1:22" hidden="1" x14ac:dyDescent="0.25">
      <c r="A3611" s="31">
        <v>3848</v>
      </c>
      <c r="B3611" s="33" t="s">
        <v>300</v>
      </c>
      <c r="D3611" s="34" t="s">
        <v>301</v>
      </c>
      <c r="E3611" s="35" t="s">
        <v>10</v>
      </c>
      <c r="G3611" s="372" t="e">
        <f>VLOOKUP(N3611,'BANG THAM CHIEU'!C:E,3,0)</f>
        <v>#N/A</v>
      </c>
      <c r="J3611" s="10" t="e">
        <f>VLOOKUP(N3611,'BANG THAM CHIEU'!C:E,2,0)</f>
        <v>#N/A</v>
      </c>
      <c r="L3611" s="594">
        <f t="shared" si="58"/>
        <v>0</v>
      </c>
      <c r="N3611" s="53"/>
      <c r="Q3611" s="122"/>
      <c r="R3611" s="123"/>
      <c r="S3611" s="122" t="s">
        <v>7896</v>
      </c>
      <c r="T3611" s="396"/>
      <c r="V3611"/>
    </row>
    <row r="3612" spans="1:22" hidden="1" x14ac:dyDescent="0.25">
      <c r="A3612" s="31">
        <v>3848</v>
      </c>
      <c r="B3612" s="33" t="s">
        <v>300</v>
      </c>
      <c r="D3612" s="34" t="s">
        <v>301</v>
      </c>
      <c r="E3612" s="35" t="s">
        <v>10</v>
      </c>
      <c r="G3612" s="372" t="e">
        <f>VLOOKUP(N3612,'BANG THAM CHIEU'!C:E,3,0)</f>
        <v>#N/A</v>
      </c>
      <c r="J3612" s="10" t="e">
        <f>VLOOKUP(N3612,'BANG THAM CHIEU'!C:E,2,0)</f>
        <v>#N/A</v>
      </c>
      <c r="L3612" s="594">
        <f t="shared" si="58"/>
        <v>0</v>
      </c>
      <c r="N3612" s="53"/>
      <c r="Q3612" s="122"/>
      <c r="R3612" s="123"/>
      <c r="S3612" s="122" t="s">
        <v>7896</v>
      </c>
      <c r="T3612" s="396"/>
      <c r="V3612"/>
    </row>
    <row r="3613" spans="1:22" hidden="1" x14ac:dyDescent="0.25">
      <c r="A3613" s="31">
        <v>3848</v>
      </c>
      <c r="B3613" s="33" t="s">
        <v>300</v>
      </c>
      <c r="D3613" s="34" t="s">
        <v>301</v>
      </c>
      <c r="E3613" s="35" t="s">
        <v>10</v>
      </c>
      <c r="G3613" s="372" t="e">
        <f>VLOOKUP(N3613,'BANG THAM CHIEU'!C:E,3,0)</f>
        <v>#N/A</v>
      </c>
      <c r="J3613" s="10" t="e">
        <f>VLOOKUP(N3613,'BANG THAM CHIEU'!C:E,2,0)</f>
        <v>#N/A</v>
      </c>
      <c r="L3613" s="594">
        <f t="shared" si="58"/>
        <v>0</v>
      </c>
      <c r="N3613" s="53"/>
      <c r="Q3613" s="122"/>
      <c r="R3613" s="123"/>
      <c r="S3613" s="122" t="s">
        <v>7896</v>
      </c>
      <c r="T3613" s="396"/>
      <c r="V3613"/>
    </row>
    <row r="3614" spans="1:22" hidden="1" x14ac:dyDescent="0.25">
      <c r="A3614" s="31">
        <v>3848</v>
      </c>
      <c r="B3614" s="33" t="s">
        <v>300</v>
      </c>
      <c r="D3614" s="34" t="s">
        <v>301</v>
      </c>
      <c r="E3614" s="35" t="s">
        <v>10</v>
      </c>
      <c r="G3614" s="372" t="e">
        <f>VLOOKUP(N3614,'BANG THAM CHIEU'!C:E,3,0)</f>
        <v>#N/A</v>
      </c>
      <c r="J3614" s="10" t="e">
        <f>VLOOKUP(N3614,'BANG THAM CHIEU'!C:E,2,0)</f>
        <v>#N/A</v>
      </c>
      <c r="L3614" s="594">
        <f t="shared" si="58"/>
        <v>0</v>
      </c>
      <c r="N3614" s="53"/>
      <c r="Q3614" s="122"/>
      <c r="R3614" s="123"/>
      <c r="S3614" s="122" t="s">
        <v>7896</v>
      </c>
      <c r="T3614" s="396"/>
      <c r="V3614"/>
    </row>
    <row r="3615" spans="1:22" hidden="1" x14ac:dyDescent="0.25">
      <c r="A3615" s="31">
        <v>3848</v>
      </c>
      <c r="B3615" s="33" t="s">
        <v>300</v>
      </c>
      <c r="D3615" s="34" t="s">
        <v>301</v>
      </c>
      <c r="E3615" s="35" t="s">
        <v>10</v>
      </c>
      <c r="G3615" s="372" t="e">
        <f>VLOOKUP(N3615,'BANG THAM CHIEU'!C:E,3,0)</f>
        <v>#N/A</v>
      </c>
      <c r="J3615" s="10" t="e">
        <f>VLOOKUP(N3615,'BANG THAM CHIEU'!C:E,2,0)</f>
        <v>#N/A</v>
      </c>
      <c r="L3615" s="594">
        <f t="shared" si="58"/>
        <v>0</v>
      </c>
      <c r="N3615" s="53"/>
      <c r="Q3615" s="122"/>
      <c r="R3615" s="123"/>
      <c r="S3615" s="122" t="s">
        <v>7896</v>
      </c>
      <c r="T3615" s="396"/>
      <c r="V3615"/>
    </row>
    <row r="3616" spans="1:22" hidden="1" x14ac:dyDescent="0.25">
      <c r="A3616" s="31">
        <v>3848</v>
      </c>
      <c r="B3616" s="33" t="s">
        <v>300</v>
      </c>
      <c r="D3616" s="34" t="s">
        <v>301</v>
      </c>
      <c r="E3616" s="35" t="s">
        <v>10</v>
      </c>
      <c r="G3616" s="372" t="e">
        <f>VLOOKUP(N3616,'BANG THAM CHIEU'!C:E,3,0)</f>
        <v>#N/A</v>
      </c>
      <c r="J3616" s="10" t="e">
        <f>VLOOKUP(N3616,'BANG THAM CHIEU'!C:E,2,0)</f>
        <v>#N/A</v>
      </c>
      <c r="L3616" s="594">
        <f t="shared" si="58"/>
        <v>0</v>
      </c>
      <c r="N3616" s="53"/>
      <c r="Q3616" s="122"/>
      <c r="R3616" s="123"/>
      <c r="S3616" s="122" t="s">
        <v>7896</v>
      </c>
      <c r="T3616" s="396"/>
      <c r="V3616"/>
    </row>
    <row r="3617" spans="1:22" hidden="1" x14ac:dyDescent="0.25">
      <c r="A3617" s="31">
        <v>3848</v>
      </c>
      <c r="B3617" s="33" t="s">
        <v>300</v>
      </c>
      <c r="D3617" s="34" t="s">
        <v>301</v>
      </c>
      <c r="E3617" s="35" t="s">
        <v>10</v>
      </c>
      <c r="G3617" s="372" t="e">
        <f>VLOOKUP(N3617,'BANG THAM CHIEU'!C:E,3,0)</f>
        <v>#N/A</v>
      </c>
      <c r="J3617" s="10" t="e">
        <f>VLOOKUP(N3617,'BANG THAM CHIEU'!C:E,2,0)</f>
        <v>#N/A</v>
      </c>
      <c r="L3617" s="594">
        <f t="shared" si="58"/>
        <v>0</v>
      </c>
      <c r="N3617" s="53"/>
      <c r="Q3617" s="122"/>
      <c r="R3617" s="123"/>
      <c r="S3617" s="122" t="s">
        <v>7896</v>
      </c>
      <c r="T3617" s="396"/>
      <c r="V3617"/>
    </row>
    <row r="3618" spans="1:22" hidden="1" x14ac:dyDescent="0.25">
      <c r="A3618" s="31">
        <v>3848</v>
      </c>
      <c r="B3618" s="33" t="s">
        <v>300</v>
      </c>
      <c r="D3618" s="34" t="s">
        <v>301</v>
      </c>
      <c r="E3618" s="35" t="s">
        <v>10</v>
      </c>
      <c r="G3618" s="372" t="e">
        <f>VLOOKUP(N3618,'BANG THAM CHIEU'!C:E,3,0)</f>
        <v>#N/A</v>
      </c>
      <c r="J3618" s="10" t="e">
        <f>VLOOKUP(N3618,'BANG THAM CHIEU'!C:E,2,0)</f>
        <v>#N/A</v>
      </c>
      <c r="L3618" s="594">
        <f t="shared" si="58"/>
        <v>0</v>
      </c>
      <c r="N3618" s="53"/>
      <c r="Q3618" s="122"/>
      <c r="R3618" s="123"/>
      <c r="S3618" s="122" t="s">
        <v>7896</v>
      </c>
      <c r="T3618" s="396"/>
      <c r="V3618"/>
    </row>
    <row r="3619" spans="1:22" hidden="1" x14ac:dyDescent="0.25">
      <c r="A3619" s="31">
        <v>3848</v>
      </c>
      <c r="B3619" s="33" t="s">
        <v>300</v>
      </c>
      <c r="D3619" s="34" t="s">
        <v>301</v>
      </c>
      <c r="E3619" s="35" t="s">
        <v>10</v>
      </c>
      <c r="G3619" s="372" t="e">
        <f>VLOOKUP(N3619,'BANG THAM CHIEU'!C:E,3,0)</f>
        <v>#N/A</v>
      </c>
      <c r="J3619" s="10" t="e">
        <f>VLOOKUP(N3619,'BANG THAM CHIEU'!C:E,2,0)</f>
        <v>#N/A</v>
      </c>
      <c r="L3619" s="594">
        <f t="shared" si="58"/>
        <v>0</v>
      </c>
      <c r="N3619" s="53"/>
      <c r="Q3619" s="122"/>
      <c r="R3619" s="123"/>
      <c r="S3619" s="122" t="s">
        <v>7896</v>
      </c>
      <c r="T3619" s="396"/>
      <c r="V3619"/>
    </row>
    <row r="3620" spans="1:22" hidden="1" x14ac:dyDescent="0.25">
      <c r="A3620" s="31">
        <v>3848</v>
      </c>
      <c r="B3620" s="33" t="s">
        <v>300</v>
      </c>
      <c r="D3620" s="34" t="s">
        <v>301</v>
      </c>
      <c r="E3620" s="35" t="s">
        <v>10</v>
      </c>
      <c r="G3620" s="372" t="e">
        <f>VLOOKUP(N3620,'BANG THAM CHIEU'!C:E,3,0)</f>
        <v>#N/A</v>
      </c>
      <c r="J3620" s="10" t="e">
        <f>VLOOKUP(N3620,'BANG THAM CHIEU'!C:E,2,0)</f>
        <v>#N/A</v>
      </c>
      <c r="L3620" s="594">
        <f t="shared" si="58"/>
        <v>0</v>
      </c>
      <c r="N3620" s="53"/>
      <c r="Q3620" s="122"/>
      <c r="R3620" s="123"/>
      <c r="S3620" s="122" t="s">
        <v>7896</v>
      </c>
      <c r="T3620" s="396"/>
      <c r="V3620"/>
    </row>
    <row r="3621" spans="1:22" hidden="1" x14ac:dyDescent="0.25">
      <c r="A3621" s="31">
        <v>3848</v>
      </c>
      <c r="B3621" s="33" t="s">
        <v>300</v>
      </c>
      <c r="D3621" s="34" t="s">
        <v>301</v>
      </c>
      <c r="E3621" s="35" t="s">
        <v>10</v>
      </c>
      <c r="G3621" s="372" t="e">
        <f>VLOOKUP(N3621,'BANG THAM CHIEU'!C:E,3,0)</f>
        <v>#N/A</v>
      </c>
      <c r="J3621" s="10" t="e">
        <f>VLOOKUP(N3621,'BANG THAM CHIEU'!C:E,2,0)</f>
        <v>#N/A</v>
      </c>
      <c r="L3621" s="594">
        <f t="shared" si="58"/>
        <v>0</v>
      </c>
      <c r="N3621" s="53"/>
      <c r="Q3621" s="122"/>
      <c r="R3621" s="123"/>
      <c r="S3621" s="122" t="s">
        <v>7896</v>
      </c>
      <c r="T3621" s="396"/>
      <c r="V3621"/>
    </row>
    <row r="3622" spans="1:22" hidden="1" x14ac:dyDescent="0.25">
      <c r="A3622" s="31">
        <v>3848</v>
      </c>
      <c r="B3622" s="33" t="s">
        <v>300</v>
      </c>
      <c r="D3622" s="34" t="s">
        <v>301</v>
      </c>
      <c r="E3622" s="35" t="s">
        <v>10</v>
      </c>
      <c r="G3622" s="372" t="e">
        <f>VLOOKUP(N3622,'BANG THAM CHIEU'!C:E,3,0)</f>
        <v>#N/A</v>
      </c>
      <c r="J3622" s="10" t="e">
        <f>VLOOKUP(N3622,'BANG THAM CHIEU'!C:E,2,0)</f>
        <v>#N/A</v>
      </c>
      <c r="L3622" s="594">
        <f t="shared" si="58"/>
        <v>0</v>
      </c>
      <c r="N3622" s="53"/>
      <c r="Q3622" s="122"/>
      <c r="R3622" s="123"/>
      <c r="S3622" s="122" t="s">
        <v>7896</v>
      </c>
      <c r="T3622" s="396"/>
      <c r="V3622"/>
    </row>
    <row r="3623" spans="1:22" hidden="1" x14ac:dyDescent="0.25">
      <c r="A3623" s="31">
        <v>3848</v>
      </c>
      <c r="B3623" s="33" t="s">
        <v>300</v>
      </c>
      <c r="D3623" s="34" t="s">
        <v>301</v>
      </c>
      <c r="E3623" s="35" t="s">
        <v>10</v>
      </c>
      <c r="G3623" s="372" t="e">
        <f>VLOOKUP(N3623,'BANG THAM CHIEU'!C:E,3,0)</f>
        <v>#N/A</v>
      </c>
      <c r="J3623" s="10" t="e">
        <f>VLOOKUP(N3623,'BANG THAM CHIEU'!C:E,2,0)</f>
        <v>#N/A</v>
      </c>
      <c r="L3623" s="594">
        <f t="shared" si="58"/>
        <v>0</v>
      </c>
      <c r="N3623" s="53"/>
      <c r="Q3623" s="122"/>
      <c r="R3623" s="123"/>
      <c r="S3623" s="122" t="s">
        <v>7896</v>
      </c>
      <c r="T3623" s="396"/>
      <c r="V3623"/>
    </row>
    <row r="3624" spans="1:22" hidden="1" x14ac:dyDescent="0.25">
      <c r="A3624" s="31">
        <v>3848</v>
      </c>
      <c r="B3624" s="33" t="s">
        <v>300</v>
      </c>
      <c r="D3624" s="34" t="s">
        <v>301</v>
      </c>
      <c r="E3624" s="35" t="s">
        <v>10</v>
      </c>
      <c r="G3624" s="372" t="e">
        <f>VLOOKUP(N3624,'BANG THAM CHIEU'!C:E,3,0)</f>
        <v>#N/A</v>
      </c>
      <c r="J3624" s="10" t="e">
        <f>VLOOKUP(N3624,'BANG THAM CHIEU'!C:E,2,0)</f>
        <v>#N/A</v>
      </c>
      <c r="L3624" s="594">
        <f t="shared" si="58"/>
        <v>0</v>
      </c>
      <c r="N3624" s="53"/>
      <c r="Q3624" s="122"/>
      <c r="R3624" s="123"/>
      <c r="S3624" s="122" t="s">
        <v>7896</v>
      </c>
      <c r="T3624" s="396"/>
      <c r="V3624"/>
    </row>
    <row r="3625" spans="1:22" hidden="1" x14ac:dyDescent="0.25">
      <c r="A3625" s="31">
        <v>3848</v>
      </c>
      <c r="B3625" s="33" t="s">
        <v>300</v>
      </c>
      <c r="D3625" s="34" t="s">
        <v>301</v>
      </c>
      <c r="E3625" s="35" t="s">
        <v>10</v>
      </c>
      <c r="G3625" s="372" t="e">
        <f>VLOOKUP(N3625,'BANG THAM CHIEU'!C:E,3,0)</f>
        <v>#N/A</v>
      </c>
      <c r="J3625" s="10" t="e">
        <f>VLOOKUP(N3625,'BANG THAM CHIEU'!C:E,2,0)</f>
        <v>#N/A</v>
      </c>
      <c r="L3625" s="594">
        <f t="shared" si="58"/>
        <v>0</v>
      </c>
      <c r="N3625" s="53"/>
      <c r="Q3625" s="122"/>
      <c r="R3625" s="123"/>
      <c r="S3625" s="122" t="s">
        <v>7896</v>
      </c>
      <c r="T3625" s="396"/>
      <c r="V3625"/>
    </row>
    <row r="3626" spans="1:22" hidden="1" x14ac:dyDescent="0.25">
      <c r="A3626" s="31">
        <v>3848</v>
      </c>
      <c r="B3626" s="33" t="s">
        <v>300</v>
      </c>
      <c r="D3626" s="34" t="s">
        <v>301</v>
      </c>
      <c r="E3626" s="35" t="s">
        <v>10</v>
      </c>
      <c r="G3626" s="372" t="e">
        <f>VLOOKUP(N3626,'BANG THAM CHIEU'!C:E,3,0)</f>
        <v>#N/A</v>
      </c>
      <c r="J3626" s="10" t="e">
        <f>VLOOKUP(N3626,'BANG THAM CHIEU'!C:E,2,0)</f>
        <v>#N/A</v>
      </c>
      <c r="L3626" s="594">
        <f t="shared" si="58"/>
        <v>0</v>
      </c>
      <c r="N3626" s="53"/>
      <c r="Q3626" s="122"/>
      <c r="R3626" s="123"/>
      <c r="S3626" s="122" t="s">
        <v>7896</v>
      </c>
      <c r="T3626" s="396"/>
      <c r="V3626"/>
    </row>
    <row r="3627" spans="1:22" hidden="1" x14ac:dyDescent="0.25">
      <c r="A3627" s="31">
        <v>3848</v>
      </c>
      <c r="B3627" s="33" t="s">
        <v>300</v>
      </c>
      <c r="D3627" s="34" t="s">
        <v>301</v>
      </c>
      <c r="E3627" s="35" t="s">
        <v>10</v>
      </c>
      <c r="G3627" s="372" t="e">
        <f>VLOOKUP(N3627,'BANG THAM CHIEU'!C:E,3,0)</f>
        <v>#N/A</v>
      </c>
      <c r="J3627" s="10" t="e">
        <f>VLOOKUP(N3627,'BANG THAM CHIEU'!C:E,2,0)</f>
        <v>#N/A</v>
      </c>
      <c r="L3627" s="594">
        <f t="shared" si="58"/>
        <v>0</v>
      </c>
      <c r="N3627" s="53"/>
      <c r="Q3627" s="122"/>
      <c r="R3627" s="123"/>
      <c r="S3627" s="122" t="s">
        <v>7896</v>
      </c>
      <c r="T3627" s="396"/>
      <c r="V3627"/>
    </row>
    <row r="3628" spans="1:22" hidden="1" x14ac:dyDescent="0.25">
      <c r="A3628" s="31">
        <v>3848</v>
      </c>
      <c r="B3628" s="33" t="s">
        <v>300</v>
      </c>
      <c r="D3628" s="34" t="s">
        <v>301</v>
      </c>
      <c r="E3628" s="35" t="s">
        <v>10</v>
      </c>
      <c r="G3628" s="372" t="e">
        <f>VLOOKUP(N3628,'BANG THAM CHIEU'!C:E,3,0)</f>
        <v>#N/A</v>
      </c>
      <c r="J3628" s="10" t="e">
        <f>VLOOKUP(N3628,'BANG THAM CHIEU'!C:E,2,0)</f>
        <v>#N/A</v>
      </c>
      <c r="L3628" s="594">
        <f t="shared" ref="L3628:L3691" si="59">K3628/23206</f>
        <v>0</v>
      </c>
      <c r="N3628" s="53"/>
      <c r="Q3628" s="122"/>
      <c r="R3628" s="123"/>
      <c r="S3628" s="122" t="s">
        <v>7896</v>
      </c>
      <c r="T3628" s="396"/>
      <c r="V3628"/>
    </row>
    <row r="3629" spans="1:22" hidden="1" x14ac:dyDescent="0.25">
      <c r="A3629" s="31">
        <v>3848</v>
      </c>
      <c r="B3629" s="33" t="s">
        <v>300</v>
      </c>
      <c r="D3629" s="34" t="s">
        <v>301</v>
      </c>
      <c r="E3629" s="35" t="s">
        <v>10</v>
      </c>
      <c r="G3629" s="372" t="e">
        <f>VLOOKUP(N3629,'BANG THAM CHIEU'!C:E,3,0)</f>
        <v>#N/A</v>
      </c>
      <c r="J3629" s="10" t="e">
        <f>VLOOKUP(N3629,'BANG THAM CHIEU'!C:E,2,0)</f>
        <v>#N/A</v>
      </c>
      <c r="L3629" s="594">
        <f t="shared" si="59"/>
        <v>0</v>
      </c>
      <c r="N3629" s="53"/>
      <c r="Q3629" s="122"/>
      <c r="R3629" s="123"/>
      <c r="S3629" s="122" t="s">
        <v>7896</v>
      </c>
      <c r="T3629" s="396"/>
      <c r="V3629"/>
    </row>
    <row r="3630" spans="1:22" hidden="1" x14ac:dyDescent="0.25">
      <c r="A3630" s="31">
        <v>3848</v>
      </c>
      <c r="B3630" s="33" t="s">
        <v>300</v>
      </c>
      <c r="D3630" s="34" t="s">
        <v>301</v>
      </c>
      <c r="E3630" s="35" t="s">
        <v>10</v>
      </c>
      <c r="G3630" s="372" t="e">
        <f>VLOOKUP(N3630,'BANG THAM CHIEU'!C:E,3,0)</f>
        <v>#N/A</v>
      </c>
      <c r="J3630" s="10" t="e">
        <f>VLOOKUP(N3630,'BANG THAM CHIEU'!C:E,2,0)</f>
        <v>#N/A</v>
      </c>
      <c r="L3630" s="594">
        <f t="shared" si="59"/>
        <v>0</v>
      </c>
      <c r="N3630" s="53"/>
      <c r="Q3630" s="122"/>
      <c r="R3630" s="123"/>
      <c r="S3630" s="122" t="s">
        <v>7896</v>
      </c>
      <c r="T3630" s="396"/>
      <c r="V3630"/>
    </row>
    <row r="3631" spans="1:22" hidden="1" x14ac:dyDescent="0.25">
      <c r="A3631" s="31">
        <v>3848</v>
      </c>
      <c r="B3631" s="33" t="s">
        <v>300</v>
      </c>
      <c r="D3631" s="34" t="s">
        <v>301</v>
      </c>
      <c r="E3631" s="35" t="s">
        <v>10</v>
      </c>
      <c r="G3631" s="372" t="e">
        <f>VLOOKUP(N3631,'BANG THAM CHIEU'!C:E,3,0)</f>
        <v>#N/A</v>
      </c>
      <c r="J3631" s="10" t="e">
        <f>VLOOKUP(N3631,'BANG THAM CHIEU'!C:E,2,0)</f>
        <v>#N/A</v>
      </c>
      <c r="L3631" s="594">
        <f t="shared" si="59"/>
        <v>0</v>
      </c>
      <c r="N3631" s="53"/>
      <c r="Q3631" s="122"/>
      <c r="R3631" s="123"/>
      <c r="S3631" s="122" t="s">
        <v>7896</v>
      </c>
      <c r="T3631" s="396"/>
      <c r="V3631"/>
    </row>
    <row r="3632" spans="1:22" hidden="1" x14ac:dyDescent="0.25">
      <c r="A3632" s="31">
        <v>3848</v>
      </c>
      <c r="B3632" s="33" t="s">
        <v>300</v>
      </c>
      <c r="D3632" s="34" t="s">
        <v>301</v>
      </c>
      <c r="E3632" s="35" t="s">
        <v>10</v>
      </c>
      <c r="G3632" s="372" t="e">
        <f>VLOOKUP(N3632,'BANG THAM CHIEU'!C:E,3,0)</f>
        <v>#N/A</v>
      </c>
      <c r="J3632" s="10" t="e">
        <f>VLOOKUP(N3632,'BANG THAM CHIEU'!C:E,2,0)</f>
        <v>#N/A</v>
      </c>
      <c r="L3632" s="594">
        <f t="shared" si="59"/>
        <v>0</v>
      </c>
      <c r="N3632" s="53"/>
      <c r="Q3632" s="122"/>
      <c r="R3632" s="123"/>
      <c r="S3632" s="122" t="s">
        <v>7896</v>
      </c>
      <c r="T3632" s="396"/>
      <c r="V3632"/>
    </row>
    <row r="3633" spans="1:22" hidden="1" x14ac:dyDescent="0.25">
      <c r="A3633" s="31">
        <v>3848</v>
      </c>
      <c r="B3633" s="33" t="s">
        <v>300</v>
      </c>
      <c r="D3633" s="34" t="s">
        <v>301</v>
      </c>
      <c r="E3633" s="35" t="s">
        <v>10</v>
      </c>
      <c r="G3633" s="372" t="e">
        <f>VLOOKUP(N3633,'BANG THAM CHIEU'!C:E,3,0)</f>
        <v>#N/A</v>
      </c>
      <c r="J3633" s="10" t="e">
        <f>VLOOKUP(N3633,'BANG THAM CHIEU'!C:E,2,0)</f>
        <v>#N/A</v>
      </c>
      <c r="L3633" s="594">
        <f t="shared" si="59"/>
        <v>0</v>
      </c>
      <c r="N3633" s="53"/>
      <c r="Q3633" s="122"/>
      <c r="R3633" s="123"/>
      <c r="S3633" s="122" t="s">
        <v>7896</v>
      </c>
      <c r="T3633" s="396"/>
      <c r="V3633"/>
    </row>
    <row r="3634" spans="1:22" hidden="1" x14ac:dyDescent="0.25">
      <c r="A3634" s="31">
        <v>3848</v>
      </c>
      <c r="B3634" s="33" t="s">
        <v>300</v>
      </c>
      <c r="D3634" s="34" t="s">
        <v>301</v>
      </c>
      <c r="E3634" s="35" t="s">
        <v>10</v>
      </c>
      <c r="G3634" s="372" t="e">
        <f>VLOOKUP(N3634,'BANG THAM CHIEU'!C:E,3,0)</f>
        <v>#N/A</v>
      </c>
      <c r="J3634" s="10" t="e">
        <f>VLOOKUP(N3634,'BANG THAM CHIEU'!C:E,2,0)</f>
        <v>#N/A</v>
      </c>
      <c r="L3634" s="594">
        <f t="shared" si="59"/>
        <v>0</v>
      </c>
      <c r="N3634" s="53"/>
      <c r="Q3634" s="122"/>
      <c r="R3634" s="123"/>
      <c r="S3634" s="122" t="s">
        <v>7896</v>
      </c>
      <c r="T3634" s="396"/>
      <c r="V3634"/>
    </row>
    <row r="3635" spans="1:22" hidden="1" x14ac:dyDescent="0.25">
      <c r="A3635" s="31">
        <v>3848</v>
      </c>
      <c r="B3635" s="33" t="s">
        <v>300</v>
      </c>
      <c r="D3635" s="34" t="s">
        <v>301</v>
      </c>
      <c r="E3635" s="35" t="s">
        <v>10</v>
      </c>
      <c r="G3635" s="372" t="e">
        <f>VLOOKUP(N3635,'BANG THAM CHIEU'!C:E,3,0)</f>
        <v>#N/A</v>
      </c>
      <c r="J3635" s="10" t="e">
        <f>VLOOKUP(N3635,'BANG THAM CHIEU'!C:E,2,0)</f>
        <v>#N/A</v>
      </c>
      <c r="L3635" s="594">
        <f t="shared" si="59"/>
        <v>0</v>
      </c>
      <c r="N3635" s="53"/>
      <c r="Q3635" s="122"/>
      <c r="R3635" s="123"/>
      <c r="S3635" s="122" t="s">
        <v>7896</v>
      </c>
      <c r="T3635" s="396"/>
      <c r="V3635"/>
    </row>
    <row r="3636" spans="1:22" hidden="1" x14ac:dyDescent="0.25">
      <c r="A3636" s="31">
        <v>3848</v>
      </c>
      <c r="B3636" s="33" t="s">
        <v>300</v>
      </c>
      <c r="D3636" s="34" t="s">
        <v>301</v>
      </c>
      <c r="E3636" s="35" t="s">
        <v>10</v>
      </c>
      <c r="G3636" s="372" t="e">
        <f>VLOOKUP(N3636,'BANG THAM CHIEU'!C:E,3,0)</f>
        <v>#N/A</v>
      </c>
      <c r="J3636" s="10" t="e">
        <f>VLOOKUP(N3636,'BANG THAM CHIEU'!C:E,2,0)</f>
        <v>#N/A</v>
      </c>
      <c r="L3636" s="594">
        <f t="shared" si="59"/>
        <v>0</v>
      </c>
      <c r="N3636" s="53"/>
      <c r="Q3636" s="122"/>
      <c r="R3636" s="123"/>
      <c r="S3636" s="122" t="s">
        <v>7896</v>
      </c>
      <c r="T3636" s="396"/>
      <c r="V3636"/>
    </row>
    <row r="3637" spans="1:22" hidden="1" x14ac:dyDescent="0.25">
      <c r="A3637" s="31">
        <v>3848</v>
      </c>
      <c r="B3637" s="33" t="s">
        <v>300</v>
      </c>
      <c r="D3637" s="34" t="s">
        <v>301</v>
      </c>
      <c r="E3637" s="35" t="s">
        <v>10</v>
      </c>
      <c r="G3637" s="372" t="e">
        <f>VLOOKUP(N3637,'BANG THAM CHIEU'!C:E,3,0)</f>
        <v>#N/A</v>
      </c>
      <c r="J3637" s="10" t="e">
        <f>VLOOKUP(N3637,'BANG THAM CHIEU'!C:E,2,0)</f>
        <v>#N/A</v>
      </c>
      <c r="L3637" s="594">
        <f t="shared" si="59"/>
        <v>0</v>
      </c>
      <c r="N3637" s="53"/>
      <c r="Q3637" s="122"/>
      <c r="R3637" s="123"/>
      <c r="S3637" s="122" t="s">
        <v>7896</v>
      </c>
      <c r="T3637" s="396"/>
      <c r="V3637"/>
    </row>
    <row r="3638" spans="1:22" hidden="1" x14ac:dyDescent="0.25">
      <c r="A3638" s="31">
        <v>3848</v>
      </c>
      <c r="B3638" s="33" t="s">
        <v>300</v>
      </c>
      <c r="D3638" s="34" t="s">
        <v>301</v>
      </c>
      <c r="E3638" s="35" t="s">
        <v>10</v>
      </c>
      <c r="G3638" s="372" t="e">
        <f>VLOOKUP(N3638,'BANG THAM CHIEU'!C:E,3,0)</f>
        <v>#N/A</v>
      </c>
      <c r="J3638" s="10" t="e">
        <f>VLOOKUP(N3638,'BANG THAM CHIEU'!C:E,2,0)</f>
        <v>#N/A</v>
      </c>
      <c r="L3638" s="594">
        <f t="shared" si="59"/>
        <v>0</v>
      </c>
      <c r="N3638" s="53"/>
      <c r="Q3638" s="122"/>
      <c r="R3638" s="123"/>
      <c r="S3638" s="122" t="s">
        <v>7896</v>
      </c>
      <c r="T3638" s="396"/>
      <c r="V3638"/>
    </row>
    <row r="3639" spans="1:22" hidden="1" x14ac:dyDescent="0.25">
      <c r="A3639" s="31">
        <v>3848</v>
      </c>
      <c r="B3639" s="33" t="s">
        <v>300</v>
      </c>
      <c r="D3639" s="34" t="s">
        <v>301</v>
      </c>
      <c r="E3639" s="35" t="s">
        <v>10</v>
      </c>
      <c r="G3639" s="372" t="e">
        <f>VLOOKUP(N3639,'BANG THAM CHIEU'!C:E,3,0)</f>
        <v>#N/A</v>
      </c>
      <c r="J3639" s="10" t="e">
        <f>VLOOKUP(N3639,'BANG THAM CHIEU'!C:E,2,0)</f>
        <v>#N/A</v>
      </c>
      <c r="L3639" s="594">
        <f t="shared" si="59"/>
        <v>0</v>
      </c>
      <c r="N3639" s="53"/>
      <c r="Q3639" s="122"/>
      <c r="R3639" s="123"/>
      <c r="S3639" s="122" t="s">
        <v>7896</v>
      </c>
      <c r="T3639" s="396"/>
      <c r="V3639"/>
    </row>
    <row r="3640" spans="1:22" hidden="1" x14ac:dyDescent="0.25">
      <c r="A3640" s="31">
        <v>3848</v>
      </c>
      <c r="B3640" s="33" t="s">
        <v>300</v>
      </c>
      <c r="D3640" s="34" t="s">
        <v>301</v>
      </c>
      <c r="E3640" s="35" t="s">
        <v>10</v>
      </c>
      <c r="G3640" s="372" t="e">
        <f>VLOOKUP(N3640,'BANG THAM CHIEU'!C:E,3,0)</f>
        <v>#N/A</v>
      </c>
      <c r="J3640" s="10" t="e">
        <f>VLOOKUP(N3640,'BANG THAM CHIEU'!C:E,2,0)</f>
        <v>#N/A</v>
      </c>
      <c r="L3640" s="594">
        <f t="shared" si="59"/>
        <v>0</v>
      </c>
      <c r="N3640" s="53"/>
      <c r="Q3640" s="122"/>
      <c r="R3640" s="123"/>
      <c r="S3640" s="122" t="s">
        <v>7896</v>
      </c>
      <c r="T3640" s="396"/>
      <c r="V3640"/>
    </row>
    <row r="3641" spans="1:22" hidden="1" x14ac:dyDescent="0.25">
      <c r="A3641" s="31">
        <v>3848</v>
      </c>
      <c r="B3641" s="33" t="s">
        <v>300</v>
      </c>
      <c r="D3641" s="34" t="s">
        <v>301</v>
      </c>
      <c r="E3641" s="35" t="s">
        <v>10</v>
      </c>
      <c r="G3641" s="372" t="e">
        <f>VLOOKUP(N3641,'BANG THAM CHIEU'!C:E,3,0)</f>
        <v>#N/A</v>
      </c>
      <c r="J3641" s="10" t="e">
        <f>VLOOKUP(N3641,'BANG THAM CHIEU'!C:E,2,0)</f>
        <v>#N/A</v>
      </c>
      <c r="L3641" s="594">
        <f t="shared" si="59"/>
        <v>0</v>
      </c>
      <c r="N3641" s="53"/>
      <c r="Q3641" s="122"/>
      <c r="R3641" s="123"/>
      <c r="S3641" s="122" t="s">
        <v>7896</v>
      </c>
      <c r="T3641" s="396"/>
      <c r="V3641"/>
    </row>
    <row r="3642" spans="1:22" hidden="1" x14ac:dyDescent="0.25">
      <c r="A3642" s="31">
        <v>3848</v>
      </c>
      <c r="B3642" s="33" t="s">
        <v>300</v>
      </c>
      <c r="D3642" s="34" t="s">
        <v>301</v>
      </c>
      <c r="E3642" s="35" t="s">
        <v>10</v>
      </c>
      <c r="G3642" s="372" t="e">
        <f>VLOOKUP(N3642,'BANG THAM CHIEU'!C:E,3,0)</f>
        <v>#N/A</v>
      </c>
      <c r="J3642" s="10" t="e">
        <f>VLOOKUP(N3642,'BANG THAM CHIEU'!C:E,2,0)</f>
        <v>#N/A</v>
      </c>
      <c r="L3642" s="594">
        <f t="shared" si="59"/>
        <v>0</v>
      </c>
      <c r="N3642" s="53"/>
      <c r="Q3642" s="122"/>
      <c r="R3642" s="123"/>
      <c r="S3642" s="122" t="s">
        <v>7896</v>
      </c>
      <c r="T3642" s="396"/>
      <c r="V3642"/>
    </row>
    <row r="3643" spans="1:22" hidden="1" x14ac:dyDescent="0.25">
      <c r="A3643" s="31">
        <v>3848</v>
      </c>
      <c r="B3643" s="33" t="s">
        <v>300</v>
      </c>
      <c r="D3643" s="34" t="s">
        <v>301</v>
      </c>
      <c r="E3643" s="35" t="s">
        <v>10</v>
      </c>
      <c r="G3643" s="372" t="e">
        <f>VLOOKUP(N3643,'BANG THAM CHIEU'!C:E,3,0)</f>
        <v>#N/A</v>
      </c>
      <c r="J3643" s="10" t="e">
        <f>VLOOKUP(N3643,'BANG THAM CHIEU'!C:E,2,0)</f>
        <v>#N/A</v>
      </c>
      <c r="L3643" s="594">
        <f t="shared" si="59"/>
        <v>0</v>
      </c>
      <c r="N3643" s="53"/>
      <c r="Q3643" s="122"/>
      <c r="R3643" s="123"/>
      <c r="S3643" s="122" t="s">
        <v>7896</v>
      </c>
      <c r="T3643" s="396"/>
      <c r="V3643"/>
    </row>
    <row r="3644" spans="1:22" hidden="1" x14ac:dyDescent="0.25">
      <c r="A3644" s="31">
        <v>3848</v>
      </c>
      <c r="B3644" s="33" t="s">
        <v>300</v>
      </c>
      <c r="D3644" s="34" t="s">
        <v>301</v>
      </c>
      <c r="E3644" s="35" t="s">
        <v>10</v>
      </c>
      <c r="G3644" s="372" t="e">
        <f>VLOOKUP(N3644,'BANG THAM CHIEU'!C:E,3,0)</f>
        <v>#N/A</v>
      </c>
      <c r="J3644" s="10" t="e">
        <f>VLOOKUP(N3644,'BANG THAM CHIEU'!C:E,2,0)</f>
        <v>#N/A</v>
      </c>
      <c r="L3644" s="594">
        <f t="shared" si="59"/>
        <v>0</v>
      </c>
      <c r="N3644" s="53"/>
      <c r="Q3644" s="122"/>
      <c r="R3644" s="123"/>
      <c r="S3644" s="122" t="s">
        <v>7896</v>
      </c>
      <c r="T3644" s="396"/>
      <c r="V3644"/>
    </row>
    <row r="3645" spans="1:22" hidden="1" x14ac:dyDescent="0.25">
      <c r="A3645" s="31">
        <v>3848</v>
      </c>
      <c r="B3645" s="33" t="s">
        <v>300</v>
      </c>
      <c r="D3645" s="34" t="s">
        <v>301</v>
      </c>
      <c r="E3645" s="35" t="s">
        <v>10</v>
      </c>
      <c r="G3645" s="372" t="e">
        <f>VLOOKUP(N3645,'BANG THAM CHIEU'!C:E,3,0)</f>
        <v>#N/A</v>
      </c>
      <c r="J3645" s="10" t="e">
        <f>VLOOKUP(N3645,'BANG THAM CHIEU'!C:E,2,0)</f>
        <v>#N/A</v>
      </c>
      <c r="L3645" s="594">
        <f t="shared" si="59"/>
        <v>0</v>
      </c>
      <c r="N3645" s="53"/>
      <c r="Q3645" s="122"/>
      <c r="R3645" s="123"/>
      <c r="S3645" s="122" t="s">
        <v>7896</v>
      </c>
      <c r="T3645" s="396"/>
      <c r="V3645"/>
    </row>
    <row r="3646" spans="1:22" hidden="1" x14ac:dyDescent="0.25">
      <c r="A3646" s="31">
        <v>3848</v>
      </c>
      <c r="B3646" s="33" t="s">
        <v>300</v>
      </c>
      <c r="D3646" s="34" t="s">
        <v>301</v>
      </c>
      <c r="E3646" s="35" t="s">
        <v>10</v>
      </c>
      <c r="G3646" s="372" t="e">
        <f>VLOOKUP(N3646,'BANG THAM CHIEU'!C:E,3,0)</f>
        <v>#N/A</v>
      </c>
      <c r="J3646" s="10" t="e">
        <f>VLOOKUP(N3646,'BANG THAM CHIEU'!C:E,2,0)</f>
        <v>#N/A</v>
      </c>
      <c r="L3646" s="594">
        <f t="shared" si="59"/>
        <v>0</v>
      </c>
      <c r="N3646" s="53"/>
      <c r="Q3646" s="122"/>
      <c r="R3646" s="123"/>
      <c r="S3646" s="122" t="s">
        <v>7896</v>
      </c>
      <c r="T3646" s="396"/>
      <c r="V3646"/>
    </row>
    <row r="3647" spans="1:22" hidden="1" x14ac:dyDescent="0.25">
      <c r="A3647" s="31">
        <v>3848</v>
      </c>
      <c r="B3647" s="33" t="s">
        <v>300</v>
      </c>
      <c r="D3647" s="34" t="s">
        <v>301</v>
      </c>
      <c r="E3647" s="35" t="s">
        <v>10</v>
      </c>
      <c r="G3647" s="372" t="e">
        <f>VLOOKUP(N3647,'BANG THAM CHIEU'!C:E,3,0)</f>
        <v>#N/A</v>
      </c>
      <c r="J3647" s="10" t="e">
        <f>VLOOKUP(N3647,'BANG THAM CHIEU'!C:E,2,0)</f>
        <v>#N/A</v>
      </c>
      <c r="L3647" s="594">
        <f t="shared" si="59"/>
        <v>0</v>
      </c>
      <c r="N3647" s="53"/>
      <c r="Q3647" s="122"/>
      <c r="R3647" s="123"/>
      <c r="S3647" s="122" t="s">
        <v>7896</v>
      </c>
      <c r="T3647" s="396"/>
      <c r="V3647"/>
    </row>
    <row r="3648" spans="1:22" hidden="1" x14ac:dyDescent="0.25">
      <c r="A3648" s="31">
        <v>3848</v>
      </c>
      <c r="B3648" s="33" t="s">
        <v>300</v>
      </c>
      <c r="D3648" s="34" t="s">
        <v>301</v>
      </c>
      <c r="E3648" s="35" t="s">
        <v>10</v>
      </c>
      <c r="G3648" s="372" t="e">
        <f>VLOOKUP(N3648,'BANG THAM CHIEU'!C:E,3,0)</f>
        <v>#N/A</v>
      </c>
      <c r="J3648" s="10" t="e">
        <f>VLOOKUP(N3648,'BANG THAM CHIEU'!C:E,2,0)</f>
        <v>#N/A</v>
      </c>
      <c r="L3648" s="594">
        <f t="shared" si="59"/>
        <v>0</v>
      </c>
      <c r="N3648" s="53"/>
      <c r="Q3648" s="122"/>
      <c r="R3648" s="123"/>
      <c r="S3648" s="122" t="s">
        <v>7896</v>
      </c>
      <c r="T3648" s="396"/>
      <c r="V3648"/>
    </row>
    <row r="3649" spans="1:22" hidden="1" x14ac:dyDescent="0.25">
      <c r="A3649" s="31">
        <v>3848</v>
      </c>
      <c r="B3649" s="33" t="s">
        <v>300</v>
      </c>
      <c r="D3649" s="34" t="s">
        <v>301</v>
      </c>
      <c r="E3649" s="35" t="s">
        <v>10</v>
      </c>
      <c r="G3649" s="372" t="e">
        <f>VLOOKUP(N3649,'BANG THAM CHIEU'!C:E,3,0)</f>
        <v>#N/A</v>
      </c>
      <c r="J3649" s="10" t="e">
        <f>VLOOKUP(N3649,'BANG THAM CHIEU'!C:E,2,0)</f>
        <v>#N/A</v>
      </c>
      <c r="L3649" s="594">
        <f t="shared" si="59"/>
        <v>0</v>
      </c>
      <c r="N3649" s="53"/>
      <c r="Q3649" s="122"/>
      <c r="R3649" s="123"/>
      <c r="S3649" s="122" t="s">
        <v>7896</v>
      </c>
      <c r="T3649" s="396"/>
      <c r="V3649"/>
    </row>
    <row r="3650" spans="1:22" hidden="1" x14ac:dyDescent="0.25">
      <c r="A3650" s="31">
        <v>3848</v>
      </c>
      <c r="B3650" s="33" t="s">
        <v>300</v>
      </c>
      <c r="D3650" s="34" t="s">
        <v>301</v>
      </c>
      <c r="E3650" s="35" t="s">
        <v>10</v>
      </c>
      <c r="G3650" s="372" t="e">
        <f>VLOOKUP(N3650,'BANG THAM CHIEU'!C:E,3,0)</f>
        <v>#N/A</v>
      </c>
      <c r="J3650" s="10" t="e">
        <f>VLOOKUP(N3650,'BANG THAM CHIEU'!C:E,2,0)</f>
        <v>#N/A</v>
      </c>
      <c r="L3650" s="594">
        <f t="shared" si="59"/>
        <v>0</v>
      </c>
      <c r="N3650" s="53"/>
      <c r="Q3650" s="122"/>
      <c r="R3650" s="123"/>
      <c r="S3650" s="122" t="s">
        <v>7896</v>
      </c>
      <c r="T3650" s="396"/>
      <c r="V3650"/>
    </row>
    <row r="3651" spans="1:22" hidden="1" x14ac:dyDescent="0.25">
      <c r="A3651" s="31">
        <v>3848</v>
      </c>
      <c r="B3651" s="33" t="s">
        <v>300</v>
      </c>
      <c r="D3651" s="34" t="s">
        <v>301</v>
      </c>
      <c r="E3651" s="35" t="s">
        <v>10</v>
      </c>
      <c r="G3651" s="372" t="e">
        <f>VLOOKUP(N3651,'BANG THAM CHIEU'!C:E,3,0)</f>
        <v>#N/A</v>
      </c>
      <c r="J3651" s="10" t="e">
        <f>VLOOKUP(N3651,'BANG THAM CHIEU'!C:E,2,0)</f>
        <v>#N/A</v>
      </c>
      <c r="L3651" s="594">
        <f t="shared" si="59"/>
        <v>0</v>
      </c>
      <c r="N3651" s="53"/>
      <c r="Q3651" s="122"/>
      <c r="R3651" s="123"/>
      <c r="S3651" s="122" t="s">
        <v>7896</v>
      </c>
      <c r="T3651" s="396"/>
      <c r="V3651"/>
    </row>
    <row r="3652" spans="1:22" hidden="1" x14ac:dyDescent="0.25">
      <c r="A3652" s="31">
        <v>3848</v>
      </c>
      <c r="B3652" s="33" t="s">
        <v>300</v>
      </c>
      <c r="D3652" s="34" t="s">
        <v>301</v>
      </c>
      <c r="E3652" s="35" t="s">
        <v>10</v>
      </c>
      <c r="G3652" s="372" t="e">
        <f>VLOOKUP(N3652,'BANG THAM CHIEU'!C:E,3,0)</f>
        <v>#N/A</v>
      </c>
      <c r="J3652" s="10" t="e">
        <f>VLOOKUP(N3652,'BANG THAM CHIEU'!C:E,2,0)</f>
        <v>#N/A</v>
      </c>
      <c r="L3652" s="594">
        <f t="shared" si="59"/>
        <v>0</v>
      </c>
      <c r="N3652" s="53"/>
      <c r="Q3652" s="122"/>
      <c r="R3652" s="123"/>
      <c r="S3652" s="122" t="s">
        <v>7896</v>
      </c>
      <c r="T3652" s="396"/>
      <c r="V3652"/>
    </row>
    <row r="3653" spans="1:22" hidden="1" x14ac:dyDescent="0.25">
      <c r="A3653" s="31">
        <v>3848</v>
      </c>
      <c r="B3653" s="33" t="s">
        <v>300</v>
      </c>
      <c r="D3653" s="34" t="s">
        <v>301</v>
      </c>
      <c r="E3653" s="35" t="s">
        <v>10</v>
      </c>
      <c r="G3653" s="372" t="e">
        <f>VLOOKUP(N3653,'BANG THAM CHIEU'!C:E,3,0)</f>
        <v>#N/A</v>
      </c>
      <c r="J3653" s="10" t="e">
        <f>VLOOKUP(N3653,'BANG THAM CHIEU'!C:E,2,0)</f>
        <v>#N/A</v>
      </c>
      <c r="L3653" s="594">
        <f t="shared" si="59"/>
        <v>0</v>
      </c>
      <c r="N3653" s="53"/>
      <c r="Q3653" s="122"/>
      <c r="R3653" s="123"/>
      <c r="S3653" s="122" t="s">
        <v>7896</v>
      </c>
      <c r="T3653" s="396"/>
      <c r="V3653"/>
    </row>
    <row r="3654" spans="1:22" hidden="1" x14ac:dyDescent="0.25">
      <c r="A3654" s="31">
        <v>3848</v>
      </c>
      <c r="B3654" s="33" t="s">
        <v>300</v>
      </c>
      <c r="D3654" s="34" t="s">
        <v>301</v>
      </c>
      <c r="E3654" s="35" t="s">
        <v>10</v>
      </c>
      <c r="G3654" s="372" t="e">
        <f>VLOOKUP(N3654,'BANG THAM CHIEU'!C:E,3,0)</f>
        <v>#N/A</v>
      </c>
      <c r="J3654" s="10" t="e">
        <f>VLOOKUP(N3654,'BANG THAM CHIEU'!C:E,2,0)</f>
        <v>#N/A</v>
      </c>
      <c r="L3654" s="594">
        <f t="shared" si="59"/>
        <v>0</v>
      </c>
      <c r="N3654" s="53"/>
      <c r="Q3654" s="122"/>
      <c r="R3654" s="123"/>
      <c r="S3654" s="122" t="s">
        <v>7896</v>
      </c>
      <c r="T3654" s="396"/>
      <c r="V3654"/>
    </row>
    <row r="3655" spans="1:22" hidden="1" x14ac:dyDescent="0.25">
      <c r="A3655" s="31">
        <v>3848</v>
      </c>
      <c r="B3655" s="33" t="s">
        <v>300</v>
      </c>
      <c r="D3655" s="34" t="s">
        <v>301</v>
      </c>
      <c r="E3655" s="35" t="s">
        <v>10</v>
      </c>
      <c r="G3655" s="372" t="e">
        <f>VLOOKUP(N3655,'BANG THAM CHIEU'!C:E,3,0)</f>
        <v>#N/A</v>
      </c>
      <c r="J3655" s="10" t="e">
        <f>VLOOKUP(N3655,'BANG THAM CHIEU'!C:E,2,0)</f>
        <v>#N/A</v>
      </c>
      <c r="L3655" s="594">
        <f t="shared" si="59"/>
        <v>0</v>
      </c>
      <c r="N3655" s="53"/>
      <c r="Q3655" s="122"/>
      <c r="R3655" s="123"/>
      <c r="S3655" s="122" t="s">
        <v>7896</v>
      </c>
      <c r="T3655" s="396"/>
      <c r="V3655"/>
    </row>
    <row r="3656" spans="1:22" hidden="1" x14ac:dyDescent="0.25">
      <c r="A3656" s="31">
        <v>3848</v>
      </c>
      <c r="B3656" s="33" t="s">
        <v>300</v>
      </c>
      <c r="D3656" s="34" t="s">
        <v>301</v>
      </c>
      <c r="E3656" s="35" t="s">
        <v>10</v>
      </c>
      <c r="G3656" s="372" t="e">
        <f>VLOOKUP(N3656,'BANG THAM CHIEU'!C:E,3,0)</f>
        <v>#N/A</v>
      </c>
      <c r="J3656" s="10" t="e">
        <f>VLOOKUP(N3656,'BANG THAM CHIEU'!C:E,2,0)</f>
        <v>#N/A</v>
      </c>
      <c r="L3656" s="594">
        <f t="shared" si="59"/>
        <v>0</v>
      </c>
      <c r="N3656" s="53"/>
      <c r="Q3656" s="122"/>
      <c r="R3656" s="123"/>
      <c r="S3656" s="122" t="s">
        <v>7896</v>
      </c>
      <c r="T3656" s="396"/>
      <c r="V3656"/>
    </row>
    <row r="3657" spans="1:22" hidden="1" x14ac:dyDescent="0.25">
      <c r="A3657" s="31">
        <v>3848</v>
      </c>
      <c r="B3657" s="33" t="s">
        <v>300</v>
      </c>
      <c r="D3657" s="34" t="s">
        <v>301</v>
      </c>
      <c r="E3657" s="35" t="s">
        <v>10</v>
      </c>
      <c r="G3657" s="372" t="e">
        <f>VLOOKUP(N3657,'BANG THAM CHIEU'!C:E,3,0)</f>
        <v>#N/A</v>
      </c>
      <c r="J3657" s="10" t="e">
        <f>VLOOKUP(N3657,'BANG THAM CHIEU'!C:E,2,0)</f>
        <v>#N/A</v>
      </c>
      <c r="L3657" s="594">
        <f t="shared" si="59"/>
        <v>0</v>
      </c>
      <c r="N3657" s="53"/>
      <c r="Q3657" s="122"/>
      <c r="R3657" s="123"/>
      <c r="S3657" s="122" t="s">
        <v>7896</v>
      </c>
      <c r="T3657" s="396"/>
      <c r="V3657"/>
    </row>
    <row r="3658" spans="1:22" hidden="1" x14ac:dyDescent="0.25">
      <c r="A3658" s="31">
        <v>3848</v>
      </c>
      <c r="B3658" s="33" t="s">
        <v>300</v>
      </c>
      <c r="D3658" s="34" t="s">
        <v>301</v>
      </c>
      <c r="E3658" s="35" t="s">
        <v>10</v>
      </c>
      <c r="G3658" s="372" t="e">
        <f>VLOOKUP(N3658,'BANG THAM CHIEU'!C:E,3,0)</f>
        <v>#N/A</v>
      </c>
      <c r="J3658" s="10" t="e">
        <f>VLOOKUP(N3658,'BANG THAM CHIEU'!C:E,2,0)</f>
        <v>#N/A</v>
      </c>
      <c r="L3658" s="594">
        <f t="shared" si="59"/>
        <v>0</v>
      </c>
      <c r="N3658" s="53"/>
      <c r="Q3658" s="122"/>
      <c r="R3658" s="123"/>
      <c r="S3658" s="122" t="s">
        <v>7896</v>
      </c>
      <c r="T3658" s="396"/>
      <c r="V3658"/>
    </row>
    <row r="3659" spans="1:22" hidden="1" x14ac:dyDescent="0.25">
      <c r="A3659" s="31">
        <v>3848</v>
      </c>
      <c r="B3659" s="33" t="s">
        <v>300</v>
      </c>
      <c r="D3659" s="34" t="s">
        <v>301</v>
      </c>
      <c r="E3659" s="35" t="s">
        <v>10</v>
      </c>
      <c r="G3659" s="372" t="e">
        <f>VLOOKUP(N3659,'BANG THAM CHIEU'!C:E,3,0)</f>
        <v>#N/A</v>
      </c>
      <c r="J3659" s="10" t="e">
        <f>VLOOKUP(N3659,'BANG THAM CHIEU'!C:E,2,0)</f>
        <v>#N/A</v>
      </c>
      <c r="L3659" s="594">
        <f t="shared" si="59"/>
        <v>0</v>
      </c>
      <c r="N3659" s="53"/>
      <c r="Q3659" s="122"/>
      <c r="R3659" s="123"/>
      <c r="S3659" s="122" t="s">
        <v>7896</v>
      </c>
      <c r="T3659" s="396"/>
      <c r="V3659"/>
    </row>
    <row r="3660" spans="1:22" hidden="1" x14ac:dyDescent="0.25">
      <c r="A3660" s="31">
        <v>3848</v>
      </c>
      <c r="B3660" s="33" t="s">
        <v>300</v>
      </c>
      <c r="D3660" s="34" t="s">
        <v>301</v>
      </c>
      <c r="E3660" s="35" t="s">
        <v>10</v>
      </c>
      <c r="G3660" s="372" t="e">
        <f>VLOOKUP(N3660,'BANG THAM CHIEU'!C:E,3,0)</f>
        <v>#N/A</v>
      </c>
      <c r="J3660" s="10" t="e">
        <f>VLOOKUP(N3660,'BANG THAM CHIEU'!C:E,2,0)</f>
        <v>#N/A</v>
      </c>
      <c r="L3660" s="594">
        <f t="shared" si="59"/>
        <v>0</v>
      </c>
      <c r="N3660" s="53"/>
      <c r="Q3660" s="122"/>
      <c r="R3660" s="123"/>
      <c r="S3660" s="122" t="s">
        <v>7896</v>
      </c>
      <c r="T3660" s="396"/>
      <c r="V3660"/>
    </row>
    <row r="3661" spans="1:22" hidden="1" x14ac:dyDescent="0.25">
      <c r="A3661" s="31">
        <v>3848</v>
      </c>
      <c r="B3661" s="33" t="s">
        <v>300</v>
      </c>
      <c r="D3661" s="34" t="s">
        <v>301</v>
      </c>
      <c r="E3661" s="35" t="s">
        <v>10</v>
      </c>
      <c r="G3661" s="372" t="e">
        <f>VLOOKUP(N3661,'BANG THAM CHIEU'!C:E,3,0)</f>
        <v>#N/A</v>
      </c>
      <c r="J3661" s="10" t="e">
        <f>VLOOKUP(N3661,'BANG THAM CHIEU'!C:E,2,0)</f>
        <v>#N/A</v>
      </c>
      <c r="L3661" s="594">
        <f t="shared" si="59"/>
        <v>0</v>
      </c>
      <c r="N3661" s="53"/>
      <c r="Q3661" s="122"/>
      <c r="R3661" s="123"/>
      <c r="S3661" s="122" t="s">
        <v>7896</v>
      </c>
      <c r="T3661" s="396"/>
      <c r="V3661"/>
    </row>
    <row r="3662" spans="1:22" hidden="1" x14ac:dyDescent="0.25">
      <c r="A3662" s="31">
        <v>3848</v>
      </c>
      <c r="B3662" s="33" t="s">
        <v>300</v>
      </c>
      <c r="D3662" s="34" t="s">
        <v>301</v>
      </c>
      <c r="E3662" s="35" t="s">
        <v>10</v>
      </c>
      <c r="G3662" s="372" t="e">
        <f>VLOOKUP(N3662,'BANG THAM CHIEU'!C:E,3,0)</f>
        <v>#N/A</v>
      </c>
      <c r="J3662" s="10" t="e">
        <f>VLOOKUP(N3662,'BANG THAM CHIEU'!C:E,2,0)</f>
        <v>#N/A</v>
      </c>
      <c r="L3662" s="594">
        <f t="shared" si="59"/>
        <v>0</v>
      </c>
      <c r="N3662" s="53"/>
      <c r="Q3662" s="122"/>
      <c r="R3662" s="123"/>
      <c r="S3662" s="122" t="s">
        <v>7896</v>
      </c>
      <c r="T3662" s="396"/>
      <c r="V3662"/>
    </row>
    <row r="3663" spans="1:22" hidden="1" x14ac:dyDescent="0.25">
      <c r="A3663" s="31">
        <v>3848</v>
      </c>
      <c r="B3663" s="33" t="s">
        <v>300</v>
      </c>
      <c r="D3663" s="34" t="s">
        <v>301</v>
      </c>
      <c r="E3663" s="35" t="s">
        <v>10</v>
      </c>
      <c r="G3663" s="372" t="e">
        <f>VLOOKUP(N3663,'BANG THAM CHIEU'!C:E,3,0)</f>
        <v>#N/A</v>
      </c>
      <c r="J3663" s="10" t="e">
        <f>VLOOKUP(N3663,'BANG THAM CHIEU'!C:E,2,0)</f>
        <v>#N/A</v>
      </c>
      <c r="L3663" s="594">
        <f t="shared" si="59"/>
        <v>0</v>
      </c>
      <c r="N3663" s="53"/>
      <c r="Q3663" s="122"/>
      <c r="R3663" s="123"/>
      <c r="S3663" s="122" t="s">
        <v>7896</v>
      </c>
      <c r="T3663" s="396"/>
      <c r="V3663"/>
    </row>
    <row r="3664" spans="1:22" hidden="1" x14ac:dyDescent="0.25">
      <c r="A3664" s="31">
        <v>3848</v>
      </c>
      <c r="B3664" s="33" t="s">
        <v>300</v>
      </c>
      <c r="D3664" s="34" t="s">
        <v>301</v>
      </c>
      <c r="E3664" s="35" t="s">
        <v>10</v>
      </c>
      <c r="G3664" s="372" t="e">
        <f>VLOOKUP(N3664,'BANG THAM CHIEU'!C:E,3,0)</f>
        <v>#N/A</v>
      </c>
      <c r="J3664" s="10" t="e">
        <f>VLOOKUP(N3664,'BANG THAM CHIEU'!C:E,2,0)</f>
        <v>#N/A</v>
      </c>
      <c r="L3664" s="594">
        <f t="shared" si="59"/>
        <v>0</v>
      </c>
      <c r="N3664" s="53"/>
      <c r="Q3664" s="122"/>
      <c r="R3664" s="123"/>
      <c r="S3664" s="122" t="s">
        <v>7896</v>
      </c>
      <c r="T3664" s="396"/>
      <c r="V3664"/>
    </row>
    <row r="3665" spans="1:22" hidden="1" x14ac:dyDescent="0.25">
      <c r="A3665" s="31">
        <v>3848</v>
      </c>
      <c r="B3665" s="33" t="s">
        <v>300</v>
      </c>
      <c r="D3665" s="34" t="s">
        <v>301</v>
      </c>
      <c r="E3665" s="35" t="s">
        <v>10</v>
      </c>
      <c r="G3665" s="372" t="e">
        <f>VLOOKUP(N3665,'BANG THAM CHIEU'!C:E,3,0)</f>
        <v>#N/A</v>
      </c>
      <c r="J3665" s="10" t="e">
        <f>VLOOKUP(N3665,'BANG THAM CHIEU'!C:E,2,0)</f>
        <v>#N/A</v>
      </c>
      <c r="L3665" s="594">
        <f t="shared" si="59"/>
        <v>0</v>
      </c>
      <c r="N3665" s="53"/>
      <c r="Q3665" s="122"/>
      <c r="R3665" s="123"/>
      <c r="S3665" s="122" t="s">
        <v>7896</v>
      </c>
      <c r="T3665" s="396"/>
      <c r="V3665"/>
    </row>
    <row r="3666" spans="1:22" hidden="1" x14ac:dyDescent="0.25">
      <c r="A3666" s="31">
        <v>3848</v>
      </c>
      <c r="B3666" s="33" t="s">
        <v>300</v>
      </c>
      <c r="D3666" s="34" t="s">
        <v>301</v>
      </c>
      <c r="E3666" s="35" t="s">
        <v>10</v>
      </c>
      <c r="G3666" s="372" t="e">
        <f>VLOOKUP(N3666,'BANG THAM CHIEU'!C:E,3,0)</f>
        <v>#N/A</v>
      </c>
      <c r="J3666" s="10" t="e">
        <f>VLOOKUP(N3666,'BANG THAM CHIEU'!C:E,2,0)</f>
        <v>#N/A</v>
      </c>
      <c r="L3666" s="594">
        <f t="shared" si="59"/>
        <v>0</v>
      </c>
      <c r="N3666" s="53"/>
      <c r="Q3666" s="122"/>
      <c r="R3666" s="123"/>
      <c r="S3666" s="122" t="s">
        <v>7896</v>
      </c>
      <c r="T3666" s="396"/>
      <c r="V3666"/>
    </row>
    <row r="3667" spans="1:22" hidden="1" x14ac:dyDescent="0.25">
      <c r="A3667" s="31">
        <v>3848</v>
      </c>
      <c r="B3667" s="33" t="s">
        <v>300</v>
      </c>
      <c r="D3667" s="34" t="s">
        <v>301</v>
      </c>
      <c r="E3667" s="35" t="s">
        <v>10</v>
      </c>
      <c r="G3667" s="372" t="e">
        <f>VLOOKUP(N3667,'BANG THAM CHIEU'!C:E,3,0)</f>
        <v>#N/A</v>
      </c>
      <c r="J3667" s="10" t="e">
        <f>VLOOKUP(N3667,'BANG THAM CHIEU'!C:E,2,0)</f>
        <v>#N/A</v>
      </c>
      <c r="L3667" s="594">
        <f t="shared" si="59"/>
        <v>0</v>
      </c>
      <c r="N3667" s="53"/>
      <c r="Q3667" s="122"/>
      <c r="R3667" s="123"/>
      <c r="S3667" s="122" t="s">
        <v>7896</v>
      </c>
      <c r="T3667" s="396"/>
      <c r="V3667"/>
    </row>
    <row r="3668" spans="1:22" hidden="1" x14ac:dyDescent="0.25">
      <c r="A3668" s="31">
        <v>3848</v>
      </c>
      <c r="B3668" s="33" t="s">
        <v>300</v>
      </c>
      <c r="D3668" s="34" t="s">
        <v>301</v>
      </c>
      <c r="E3668" s="35" t="s">
        <v>10</v>
      </c>
      <c r="G3668" s="372" t="e">
        <f>VLOOKUP(N3668,'BANG THAM CHIEU'!C:E,3,0)</f>
        <v>#N/A</v>
      </c>
      <c r="J3668" s="10" t="e">
        <f>VLOOKUP(N3668,'BANG THAM CHIEU'!C:E,2,0)</f>
        <v>#N/A</v>
      </c>
      <c r="L3668" s="594">
        <f t="shared" si="59"/>
        <v>0</v>
      </c>
      <c r="N3668" s="53"/>
      <c r="Q3668" s="122"/>
      <c r="R3668" s="123"/>
      <c r="S3668" s="122" t="s">
        <v>7896</v>
      </c>
      <c r="T3668" s="396"/>
      <c r="V3668"/>
    </row>
    <row r="3669" spans="1:22" hidden="1" x14ac:dyDescent="0.25">
      <c r="A3669" s="31">
        <v>3848</v>
      </c>
      <c r="B3669" s="33" t="s">
        <v>300</v>
      </c>
      <c r="D3669" s="34" t="s">
        <v>301</v>
      </c>
      <c r="E3669" s="35" t="s">
        <v>10</v>
      </c>
      <c r="G3669" s="372" t="e">
        <f>VLOOKUP(N3669,'BANG THAM CHIEU'!C:E,3,0)</f>
        <v>#N/A</v>
      </c>
      <c r="J3669" s="10" t="e">
        <f>VLOOKUP(N3669,'BANG THAM CHIEU'!C:E,2,0)</f>
        <v>#N/A</v>
      </c>
      <c r="L3669" s="594">
        <f t="shared" si="59"/>
        <v>0</v>
      </c>
      <c r="N3669" s="53"/>
      <c r="Q3669" s="122"/>
      <c r="R3669" s="123"/>
      <c r="S3669" s="122" t="s">
        <v>7896</v>
      </c>
      <c r="T3669" s="396"/>
      <c r="V3669"/>
    </row>
    <row r="3670" spans="1:22" hidden="1" x14ac:dyDescent="0.25">
      <c r="A3670" s="31">
        <v>3848</v>
      </c>
      <c r="B3670" s="33" t="s">
        <v>300</v>
      </c>
      <c r="D3670" s="34" t="s">
        <v>301</v>
      </c>
      <c r="E3670" s="35" t="s">
        <v>10</v>
      </c>
      <c r="G3670" s="372" t="e">
        <f>VLOOKUP(N3670,'BANG THAM CHIEU'!C:E,3,0)</f>
        <v>#N/A</v>
      </c>
      <c r="J3670" s="10" t="e">
        <f>VLOOKUP(N3670,'BANG THAM CHIEU'!C:E,2,0)</f>
        <v>#N/A</v>
      </c>
      <c r="L3670" s="594">
        <f t="shared" si="59"/>
        <v>0</v>
      </c>
      <c r="N3670" s="53"/>
      <c r="Q3670" s="122"/>
      <c r="R3670" s="123"/>
      <c r="S3670" s="122" t="s">
        <v>7896</v>
      </c>
      <c r="T3670" s="396"/>
      <c r="V3670"/>
    </row>
    <row r="3671" spans="1:22" hidden="1" x14ac:dyDescent="0.25">
      <c r="A3671" s="31">
        <v>3848</v>
      </c>
      <c r="B3671" s="33" t="s">
        <v>300</v>
      </c>
      <c r="D3671" s="34" t="s">
        <v>301</v>
      </c>
      <c r="E3671" s="35" t="s">
        <v>10</v>
      </c>
      <c r="G3671" s="372" t="e">
        <f>VLOOKUP(N3671,'BANG THAM CHIEU'!C:E,3,0)</f>
        <v>#N/A</v>
      </c>
      <c r="J3671" s="10" t="e">
        <f>VLOOKUP(N3671,'BANG THAM CHIEU'!C:E,2,0)</f>
        <v>#N/A</v>
      </c>
      <c r="L3671" s="594">
        <f t="shared" si="59"/>
        <v>0</v>
      </c>
      <c r="N3671" s="53"/>
      <c r="Q3671" s="122"/>
      <c r="R3671" s="123"/>
      <c r="S3671" s="122" t="s">
        <v>7896</v>
      </c>
      <c r="T3671" s="396"/>
      <c r="V3671"/>
    </row>
    <row r="3672" spans="1:22" hidden="1" x14ac:dyDescent="0.25">
      <c r="A3672" s="31">
        <v>3848</v>
      </c>
      <c r="B3672" s="33" t="s">
        <v>300</v>
      </c>
      <c r="D3672" s="34" t="s">
        <v>301</v>
      </c>
      <c r="E3672" s="35" t="s">
        <v>10</v>
      </c>
      <c r="G3672" s="372" t="e">
        <f>VLOOKUP(N3672,'BANG THAM CHIEU'!C:E,3,0)</f>
        <v>#N/A</v>
      </c>
      <c r="J3672" s="10" t="e">
        <f>VLOOKUP(N3672,'BANG THAM CHIEU'!C:E,2,0)</f>
        <v>#N/A</v>
      </c>
      <c r="L3672" s="594">
        <f t="shared" si="59"/>
        <v>0</v>
      </c>
      <c r="N3672" s="53"/>
      <c r="Q3672" s="122"/>
      <c r="R3672" s="123"/>
      <c r="S3672" s="122" t="s">
        <v>7896</v>
      </c>
      <c r="T3672" s="396"/>
      <c r="V3672"/>
    </row>
    <row r="3673" spans="1:22" hidden="1" x14ac:dyDescent="0.25">
      <c r="A3673" s="31">
        <v>3848</v>
      </c>
      <c r="B3673" s="33" t="s">
        <v>300</v>
      </c>
      <c r="D3673" s="34" t="s">
        <v>301</v>
      </c>
      <c r="E3673" s="35" t="s">
        <v>10</v>
      </c>
      <c r="G3673" s="372" t="e">
        <f>VLOOKUP(N3673,'BANG THAM CHIEU'!C:E,3,0)</f>
        <v>#N/A</v>
      </c>
      <c r="J3673" s="10" t="e">
        <f>VLOOKUP(N3673,'BANG THAM CHIEU'!C:E,2,0)</f>
        <v>#N/A</v>
      </c>
      <c r="L3673" s="594">
        <f t="shared" si="59"/>
        <v>0</v>
      </c>
      <c r="N3673" s="53"/>
      <c r="Q3673" s="122"/>
      <c r="R3673" s="123"/>
      <c r="S3673" s="122" t="s">
        <v>7896</v>
      </c>
      <c r="T3673" s="396"/>
      <c r="V3673"/>
    </row>
    <row r="3674" spans="1:22" hidden="1" x14ac:dyDescent="0.25">
      <c r="A3674" s="31">
        <v>3848</v>
      </c>
      <c r="B3674" s="33" t="s">
        <v>300</v>
      </c>
      <c r="D3674" s="34" t="s">
        <v>301</v>
      </c>
      <c r="E3674" s="35" t="s">
        <v>10</v>
      </c>
      <c r="G3674" s="372" t="e">
        <f>VLOOKUP(N3674,'BANG THAM CHIEU'!C:E,3,0)</f>
        <v>#N/A</v>
      </c>
      <c r="J3674" s="10" t="e">
        <f>VLOOKUP(N3674,'BANG THAM CHIEU'!C:E,2,0)</f>
        <v>#N/A</v>
      </c>
      <c r="L3674" s="594">
        <f t="shared" si="59"/>
        <v>0</v>
      </c>
      <c r="N3674" s="53"/>
      <c r="Q3674" s="122"/>
      <c r="R3674" s="123"/>
      <c r="S3674" s="122" t="s">
        <v>7896</v>
      </c>
      <c r="T3674" s="396"/>
      <c r="V3674"/>
    </row>
    <row r="3675" spans="1:22" hidden="1" x14ac:dyDescent="0.25">
      <c r="A3675" s="31">
        <v>3848</v>
      </c>
      <c r="B3675" s="33" t="s">
        <v>300</v>
      </c>
      <c r="D3675" s="34" t="s">
        <v>301</v>
      </c>
      <c r="E3675" s="35" t="s">
        <v>10</v>
      </c>
      <c r="G3675" s="372" t="e">
        <f>VLOOKUP(N3675,'BANG THAM CHIEU'!C:E,3,0)</f>
        <v>#N/A</v>
      </c>
      <c r="J3675" s="10" t="e">
        <f>VLOOKUP(N3675,'BANG THAM CHIEU'!C:E,2,0)</f>
        <v>#N/A</v>
      </c>
      <c r="L3675" s="594">
        <f t="shared" si="59"/>
        <v>0</v>
      </c>
      <c r="N3675" s="53"/>
      <c r="Q3675" s="122"/>
      <c r="R3675" s="123"/>
      <c r="S3675" s="122" t="s">
        <v>7896</v>
      </c>
      <c r="T3675" s="396"/>
      <c r="V3675"/>
    </row>
    <row r="3676" spans="1:22" hidden="1" x14ac:dyDescent="0.25">
      <c r="A3676" s="31">
        <v>3848</v>
      </c>
      <c r="B3676" s="33" t="s">
        <v>300</v>
      </c>
      <c r="D3676" s="34" t="s">
        <v>301</v>
      </c>
      <c r="E3676" s="35" t="s">
        <v>10</v>
      </c>
      <c r="G3676" s="372" t="e">
        <f>VLOOKUP(N3676,'BANG THAM CHIEU'!C:E,3,0)</f>
        <v>#N/A</v>
      </c>
      <c r="J3676" s="10" t="e">
        <f>VLOOKUP(N3676,'BANG THAM CHIEU'!C:E,2,0)</f>
        <v>#N/A</v>
      </c>
      <c r="L3676" s="594">
        <f t="shared" si="59"/>
        <v>0</v>
      </c>
      <c r="N3676" s="53"/>
      <c r="Q3676" s="122"/>
      <c r="R3676" s="123"/>
      <c r="S3676" s="122" t="s">
        <v>7896</v>
      </c>
      <c r="T3676" s="396"/>
      <c r="V3676"/>
    </row>
    <row r="3677" spans="1:22" hidden="1" x14ac:dyDescent="0.25">
      <c r="A3677" s="31">
        <v>3848</v>
      </c>
      <c r="B3677" s="33" t="s">
        <v>300</v>
      </c>
      <c r="D3677" s="34" t="s">
        <v>301</v>
      </c>
      <c r="E3677" s="35" t="s">
        <v>10</v>
      </c>
      <c r="G3677" s="372" t="e">
        <f>VLOOKUP(N3677,'BANG THAM CHIEU'!C:E,3,0)</f>
        <v>#N/A</v>
      </c>
      <c r="J3677" s="10" t="e">
        <f>VLOOKUP(N3677,'BANG THAM CHIEU'!C:E,2,0)</f>
        <v>#N/A</v>
      </c>
      <c r="L3677" s="594">
        <f t="shared" si="59"/>
        <v>0</v>
      </c>
      <c r="N3677" s="53"/>
      <c r="Q3677" s="122"/>
      <c r="R3677" s="123"/>
      <c r="S3677" s="122" t="s">
        <v>7896</v>
      </c>
      <c r="T3677" s="396"/>
      <c r="V3677"/>
    </row>
    <row r="3678" spans="1:22" hidden="1" x14ac:dyDescent="0.25">
      <c r="A3678" s="31">
        <v>3848</v>
      </c>
      <c r="B3678" s="33" t="s">
        <v>300</v>
      </c>
      <c r="D3678" s="34" t="s">
        <v>301</v>
      </c>
      <c r="E3678" s="35" t="s">
        <v>10</v>
      </c>
      <c r="G3678" s="372" t="e">
        <f>VLOOKUP(N3678,'BANG THAM CHIEU'!C:E,3,0)</f>
        <v>#N/A</v>
      </c>
      <c r="J3678" s="10" t="e">
        <f>VLOOKUP(N3678,'BANG THAM CHIEU'!C:E,2,0)</f>
        <v>#N/A</v>
      </c>
      <c r="L3678" s="594">
        <f t="shared" si="59"/>
        <v>0</v>
      </c>
      <c r="N3678" s="53"/>
      <c r="Q3678" s="122"/>
      <c r="R3678" s="123"/>
      <c r="S3678" s="122" t="s">
        <v>7896</v>
      </c>
      <c r="T3678" s="396"/>
      <c r="V3678"/>
    </row>
    <row r="3679" spans="1:22" hidden="1" x14ac:dyDescent="0.25">
      <c r="A3679" s="31">
        <v>3848</v>
      </c>
      <c r="B3679" s="33" t="s">
        <v>300</v>
      </c>
      <c r="D3679" s="34" t="s">
        <v>301</v>
      </c>
      <c r="E3679" s="35" t="s">
        <v>10</v>
      </c>
      <c r="G3679" s="372" t="e">
        <f>VLOOKUP(N3679,'BANG THAM CHIEU'!C:E,3,0)</f>
        <v>#N/A</v>
      </c>
      <c r="J3679" s="10" t="e">
        <f>VLOOKUP(N3679,'BANG THAM CHIEU'!C:E,2,0)</f>
        <v>#N/A</v>
      </c>
      <c r="L3679" s="594">
        <f t="shared" si="59"/>
        <v>0</v>
      </c>
      <c r="N3679" s="53"/>
      <c r="Q3679" s="122"/>
      <c r="R3679" s="123"/>
      <c r="S3679" s="122" t="s">
        <v>7896</v>
      </c>
      <c r="T3679" s="396"/>
      <c r="V3679"/>
    </row>
    <row r="3680" spans="1:22" hidden="1" x14ac:dyDescent="0.25">
      <c r="A3680" s="31">
        <v>3848</v>
      </c>
      <c r="B3680" s="33" t="s">
        <v>300</v>
      </c>
      <c r="D3680" s="34" t="s">
        <v>301</v>
      </c>
      <c r="E3680" s="35" t="s">
        <v>10</v>
      </c>
      <c r="G3680" s="372" t="e">
        <f>VLOOKUP(N3680,'BANG THAM CHIEU'!C:E,3,0)</f>
        <v>#N/A</v>
      </c>
      <c r="J3680" s="10" t="e">
        <f>VLOOKUP(N3680,'BANG THAM CHIEU'!C:E,2,0)</f>
        <v>#N/A</v>
      </c>
      <c r="L3680" s="594">
        <f t="shared" si="59"/>
        <v>0</v>
      </c>
      <c r="N3680" s="53"/>
      <c r="Q3680" s="122"/>
      <c r="R3680" s="123"/>
      <c r="S3680" s="122" t="s">
        <v>7896</v>
      </c>
      <c r="T3680" s="396"/>
      <c r="V3680"/>
    </row>
    <row r="3681" spans="1:22" hidden="1" x14ac:dyDescent="0.25">
      <c r="A3681" s="31">
        <v>3848</v>
      </c>
      <c r="B3681" s="33" t="s">
        <v>300</v>
      </c>
      <c r="D3681" s="34" t="s">
        <v>301</v>
      </c>
      <c r="E3681" s="35" t="s">
        <v>10</v>
      </c>
      <c r="G3681" s="372" t="e">
        <f>VLOOKUP(N3681,'BANG THAM CHIEU'!C:E,3,0)</f>
        <v>#N/A</v>
      </c>
      <c r="J3681" s="10" t="e">
        <f>VLOOKUP(N3681,'BANG THAM CHIEU'!C:E,2,0)</f>
        <v>#N/A</v>
      </c>
      <c r="L3681" s="594">
        <f t="shared" si="59"/>
        <v>0</v>
      </c>
      <c r="N3681" s="53"/>
      <c r="Q3681" s="122"/>
      <c r="R3681" s="123"/>
      <c r="S3681" s="122" t="s">
        <v>7896</v>
      </c>
      <c r="T3681" s="396"/>
      <c r="V3681"/>
    </row>
    <row r="3682" spans="1:22" hidden="1" x14ac:dyDescent="0.25">
      <c r="A3682" s="31">
        <v>3848</v>
      </c>
      <c r="B3682" s="33" t="s">
        <v>300</v>
      </c>
      <c r="D3682" s="34" t="s">
        <v>301</v>
      </c>
      <c r="E3682" s="35" t="s">
        <v>10</v>
      </c>
      <c r="G3682" s="372" t="e">
        <f>VLOOKUP(N3682,'BANG THAM CHIEU'!C:E,3,0)</f>
        <v>#N/A</v>
      </c>
      <c r="J3682" s="10" t="e">
        <f>VLOOKUP(N3682,'BANG THAM CHIEU'!C:E,2,0)</f>
        <v>#N/A</v>
      </c>
      <c r="L3682" s="594">
        <f t="shared" si="59"/>
        <v>0</v>
      </c>
      <c r="N3682" s="53"/>
      <c r="Q3682" s="122"/>
      <c r="R3682" s="123"/>
      <c r="S3682" s="122" t="s">
        <v>7896</v>
      </c>
      <c r="T3682" s="396"/>
      <c r="V3682"/>
    </row>
    <row r="3683" spans="1:22" hidden="1" x14ac:dyDescent="0.25">
      <c r="A3683" s="31">
        <v>3848</v>
      </c>
      <c r="B3683" s="33" t="s">
        <v>300</v>
      </c>
      <c r="D3683" s="34" t="s">
        <v>301</v>
      </c>
      <c r="E3683" s="35" t="s">
        <v>10</v>
      </c>
      <c r="G3683" s="372" t="e">
        <f>VLOOKUP(N3683,'BANG THAM CHIEU'!C:E,3,0)</f>
        <v>#N/A</v>
      </c>
      <c r="J3683" s="10" t="e">
        <f>VLOOKUP(N3683,'BANG THAM CHIEU'!C:E,2,0)</f>
        <v>#N/A</v>
      </c>
      <c r="L3683" s="594">
        <f t="shared" si="59"/>
        <v>0</v>
      </c>
      <c r="N3683" s="53"/>
      <c r="Q3683" s="122"/>
      <c r="R3683" s="123"/>
      <c r="S3683" s="122" t="s">
        <v>7896</v>
      </c>
      <c r="T3683" s="396"/>
      <c r="V3683"/>
    </row>
    <row r="3684" spans="1:22" hidden="1" x14ac:dyDescent="0.25">
      <c r="A3684" s="31">
        <v>3848</v>
      </c>
      <c r="B3684" s="33" t="s">
        <v>300</v>
      </c>
      <c r="D3684" s="34" t="s">
        <v>301</v>
      </c>
      <c r="E3684" s="35" t="s">
        <v>10</v>
      </c>
      <c r="G3684" s="372" t="e">
        <f>VLOOKUP(N3684,'BANG THAM CHIEU'!C:E,3,0)</f>
        <v>#N/A</v>
      </c>
      <c r="J3684" s="10" t="e">
        <f>VLOOKUP(N3684,'BANG THAM CHIEU'!C:E,2,0)</f>
        <v>#N/A</v>
      </c>
      <c r="L3684" s="594">
        <f t="shared" si="59"/>
        <v>0</v>
      </c>
      <c r="N3684" s="53"/>
      <c r="Q3684" s="122"/>
      <c r="R3684" s="123"/>
      <c r="S3684" s="122" t="s">
        <v>7896</v>
      </c>
      <c r="T3684" s="396"/>
      <c r="V3684"/>
    </row>
    <row r="3685" spans="1:22" hidden="1" x14ac:dyDescent="0.25">
      <c r="A3685" s="31">
        <v>3848</v>
      </c>
      <c r="B3685" s="33" t="s">
        <v>300</v>
      </c>
      <c r="D3685" s="34" t="s">
        <v>301</v>
      </c>
      <c r="E3685" s="35" t="s">
        <v>10</v>
      </c>
      <c r="G3685" s="372" t="e">
        <f>VLOOKUP(N3685,'BANG THAM CHIEU'!C:E,3,0)</f>
        <v>#N/A</v>
      </c>
      <c r="J3685" s="10" t="e">
        <f>VLOOKUP(N3685,'BANG THAM CHIEU'!C:E,2,0)</f>
        <v>#N/A</v>
      </c>
      <c r="L3685" s="594">
        <f t="shared" si="59"/>
        <v>0</v>
      </c>
      <c r="N3685" s="53"/>
      <c r="Q3685" s="122"/>
      <c r="R3685" s="123"/>
      <c r="S3685" s="122" t="s">
        <v>7896</v>
      </c>
      <c r="T3685" s="396"/>
      <c r="V3685"/>
    </row>
    <row r="3686" spans="1:22" hidden="1" x14ac:dyDescent="0.25">
      <c r="A3686" s="31">
        <v>3848</v>
      </c>
      <c r="B3686" s="33" t="s">
        <v>300</v>
      </c>
      <c r="D3686" s="34" t="s">
        <v>301</v>
      </c>
      <c r="E3686" s="35" t="s">
        <v>10</v>
      </c>
      <c r="G3686" s="372" t="e">
        <f>VLOOKUP(N3686,'BANG THAM CHIEU'!C:E,3,0)</f>
        <v>#N/A</v>
      </c>
      <c r="J3686" s="10" t="e">
        <f>VLOOKUP(N3686,'BANG THAM CHIEU'!C:E,2,0)</f>
        <v>#N/A</v>
      </c>
      <c r="L3686" s="594">
        <f t="shared" si="59"/>
        <v>0</v>
      </c>
      <c r="N3686" s="53"/>
      <c r="Q3686" s="122"/>
      <c r="R3686" s="123"/>
      <c r="S3686" s="122" t="s">
        <v>7896</v>
      </c>
      <c r="T3686" s="396"/>
      <c r="V3686"/>
    </row>
    <row r="3687" spans="1:22" hidden="1" x14ac:dyDescent="0.25">
      <c r="A3687" s="31">
        <v>3848</v>
      </c>
      <c r="B3687" s="33" t="s">
        <v>300</v>
      </c>
      <c r="D3687" s="34" t="s">
        <v>301</v>
      </c>
      <c r="E3687" s="35" t="s">
        <v>10</v>
      </c>
      <c r="G3687" s="372" t="e">
        <f>VLOOKUP(N3687,'BANG THAM CHIEU'!C:E,3,0)</f>
        <v>#N/A</v>
      </c>
      <c r="J3687" s="10" t="e">
        <f>VLOOKUP(N3687,'BANG THAM CHIEU'!C:E,2,0)</f>
        <v>#N/A</v>
      </c>
      <c r="L3687" s="594">
        <f t="shared" si="59"/>
        <v>0</v>
      </c>
      <c r="N3687" s="53"/>
      <c r="Q3687" s="122"/>
      <c r="R3687" s="123"/>
      <c r="S3687" s="122" t="s">
        <v>7896</v>
      </c>
      <c r="T3687" s="396"/>
      <c r="V3687"/>
    </row>
    <row r="3688" spans="1:22" hidden="1" x14ac:dyDescent="0.25">
      <c r="A3688" s="31">
        <v>3848</v>
      </c>
      <c r="B3688" s="33" t="s">
        <v>300</v>
      </c>
      <c r="D3688" s="34" t="s">
        <v>301</v>
      </c>
      <c r="E3688" s="35" t="s">
        <v>10</v>
      </c>
      <c r="G3688" s="372" t="e">
        <f>VLOOKUP(N3688,'BANG THAM CHIEU'!C:E,3,0)</f>
        <v>#N/A</v>
      </c>
      <c r="J3688" s="10" t="e">
        <f>VLOOKUP(N3688,'BANG THAM CHIEU'!C:E,2,0)</f>
        <v>#N/A</v>
      </c>
      <c r="L3688" s="594">
        <f t="shared" si="59"/>
        <v>0</v>
      </c>
      <c r="N3688" s="53"/>
      <c r="Q3688" s="122"/>
      <c r="R3688" s="123"/>
      <c r="S3688" s="122" t="s">
        <v>7896</v>
      </c>
      <c r="T3688" s="396"/>
      <c r="V3688"/>
    </row>
    <row r="3689" spans="1:22" hidden="1" x14ac:dyDescent="0.25">
      <c r="A3689" s="31">
        <v>3848</v>
      </c>
      <c r="B3689" s="33" t="s">
        <v>300</v>
      </c>
      <c r="D3689" s="34" t="s">
        <v>301</v>
      </c>
      <c r="E3689" s="35" t="s">
        <v>10</v>
      </c>
      <c r="G3689" s="372" t="e">
        <f>VLOOKUP(N3689,'BANG THAM CHIEU'!C:E,3,0)</f>
        <v>#N/A</v>
      </c>
      <c r="J3689" s="10" t="e">
        <f>VLOOKUP(N3689,'BANG THAM CHIEU'!C:E,2,0)</f>
        <v>#N/A</v>
      </c>
      <c r="L3689" s="594">
        <f t="shared" si="59"/>
        <v>0</v>
      </c>
      <c r="N3689" s="53"/>
      <c r="Q3689" s="122"/>
      <c r="R3689" s="123"/>
      <c r="S3689" s="122" t="s">
        <v>7896</v>
      </c>
      <c r="T3689" s="396"/>
      <c r="V3689"/>
    </row>
    <row r="3690" spans="1:22" hidden="1" x14ac:dyDescent="0.25">
      <c r="A3690" s="31">
        <v>3848</v>
      </c>
      <c r="B3690" s="33" t="s">
        <v>300</v>
      </c>
      <c r="D3690" s="34" t="s">
        <v>301</v>
      </c>
      <c r="E3690" s="35" t="s">
        <v>10</v>
      </c>
      <c r="G3690" s="372" t="e">
        <f>VLOOKUP(N3690,'BANG THAM CHIEU'!C:E,3,0)</f>
        <v>#N/A</v>
      </c>
      <c r="J3690" s="10" t="e">
        <f>VLOOKUP(N3690,'BANG THAM CHIEU'!C:E,2,0)</f>
        <v>#N/A</v>
      </c>
      <c r="L3690" s="594">
        <f t="shared" si="59"/>
        <v>0</v>
      </c>
      <c r="N3690" s="53"/>
      <c r="Q3690" s="122"/>
      <c r="R3690" s="123"/>
      <c r="S3690" s="122" t="s">
        <v>7896</v>
      </c>
      <c r="T3690" s="396"/>
      <c r="V3690"/>
    </row>
    <row r="3691" spans="1:22" hidden="1" x14ac:dyDescent="0.25">
      <c r="A3691" s="31">
        <v>3848</v>
      </c>
      <c r="B3691" s="33" t="s">
        <v>300</v>
      </c>
      <c r="D3691" s="34" t="s">
        <v>301</v>
      </c>
      <c r="E3691" s="35" t="s">
        <v>10</v>
      </c>
      <c r="G3691" s="372" t="e">
        <f>VLOOKUP(N3691,'BANG THAM CHIEU'!C:E,3,0)</f>
        <v>#N/A</v>
      </c>
      <c r="J3691" s="10" t="e">
        <f>VLOOKUP(N3691,'BANG THAM CHIEU'!C:E,2,0)</f>
        <v>#N/A</v>
      </c>
      <c r="L3691" s="594">
        <f t="shared" si="59"/>
        <v>0</v>
      </c>
      <c r="N3691" s="53"/>
      <c r="Q3691" s="122"/>
      <c r="R3691" s="123"/>
      <c r="S3691" s="122" t="s">
        <v>7896</v>
      </c>
      <c r="T3691" s="396"/>
      <c r="V3691"/>
    </row>
    <row r="3692" spans="1:22" hidden="1" x14ac:dyDescent="0.25">
      <c r="A3692" s="31">
        <v>3848</v>
      </c>
      <c r="B3692" s="33" t="s">
        <v>300</v>
      </c>
      <c r="D3692" s="34" t="s">
        <v>301</v>
      </c>
      <c r="E3692" s="35" t="s">
        <v>10</v>
      </c>
      <c r="G3692" s="372" t="e">
        <f>VLOOKUP(N3692,'BANG THAM CHIEU'!C:E,3,0)</f>
        <v>#N/A</v>
      </c>
      <c r="J3692" s="10" t="e">
        <f>VLOOKUP(N3692,'BANG THAM CHIEU'!C:E,2,0)</f>
        <v>#N/A</v>
      </c>
      <c r="L3692" s="594">
        <f t="shared" ref="L3692:L3755" si="60">K3692/23206</f>
        <v>0</v>
      </c>
      <c r="N3692" s="53"/>
      <c r="Q3692" s="122"/>
      <c r="R3692" s="123"/>
      <c r="S3692" s="122" t="s">
        <v>7896</v>
      </c>
      <c r="T3692" s="396"/>
      <c r="V3692"/>
    </row>
    <row r="3693" spans="1:22" hidden="1" x14ac:dyDescent="0.25">
      <c r="A3693" s="31">
        <v>3848</v>
      </c>
      <c r="B3693" s="33" t="s">
        <v>300</v>
      </c>
      <c r="D3693" s="34" t="s">
        <v>301</v>
      </c>
      <c r="E3693" s="35" t="s">
        <v>10</v>
      </c>
      <c r="G3693" s="372" t="e">
        <f>VLOOKUP(N3693,'BANG THAM CHIEU'!C:E,3,0)</f>
        <v>#N/A</v>
      </c>
      <c r="J3693" s="10" t="e">
        <f>VLOOKUP(N3693,'BANG THAM CHIEU'!C:E,2,0)</f>
        <v>#N/A</v>
      </c>
      <c r="L3693" s="594">
        <f t="shared" si="60"/>
        <v>0</v>
      </c>
      <c r="N3693" s="53"/>
      <c r="Q3693" s="122"/>
      <c r="R3693" s="123"/>
      <c r="S3693" s="122" t="s">
        <v>7896</v>
      </c>
      <c r="T3693" s="396"/>
      <c r="V3693"/>
    </row>
    <row r="3694" spans="1:22" hidden="1" x14ac:dyDescent="0.25">
      <c r="A3694" s="31">
        <v>3848</v>
      </c>
      <c r="B3694" s="33" t="s">
        <v>300</v>
      </c>
      <c r="D3694" s="34" t="s">
        <v>301</v>
      </c>
      <c r="E3694" s="35" t="s">
        <v>10</v>
      </c>
      <c r="G3694" s="372" t="e">
        <f>VLOOKUP(N3694,'BANG THAM CHIEU'!C:E,3,0)</f>
        <v>#N/A</v>
      </c>
      <c r="J3694" s="10" t="e">
        <f>VLOOKUP(N3694,'BANG THAM CHIEU'!C:E,2,0)</f>
        <v>#N/A</v>
      </c>
      <c r="L3694" s="594">
        <f t="shared" si="60"/>
        <v>0</v>
      </c>
      <c r="N3694" s="53"/>
      <c r="Q3694" s="122"/>
      <c r="R3694" s="123"/>
      <c r="S3694" s="122" t="s">
        <v>7896</v>
      </c>
      <c r="T3694" s="396"/>
      <c r="V3694"/>
    </row>
    <row r="3695" spans="1:22" hidden="1" x14ac:dyDescent="0.25">
      <c r="A3695" s="31">
        <v>3848</v>
      </c>
      <c r="B3695" s="33" t="s">
        <v>300</v>
      </c>
      <c r="D3695" s="34" t="s">
        <v>301</v>
      </c>
      <c r="E3695" s="35" t="s">
        <v>10</v>
      </c>
      <c r="G3695" s="372" t="e">
        <f>VLOOKUP(N3695,'BANG THAM CHIEU'!C:E,3,0)</f>
        <v>#N/A</v>
      </c>
      <c r="J3695" s="10" t="e">
        <f>VLOOKUP(N3695,'BANG THAM CHIEU'!C:E,2,0)</f>
        <v>#N/A</v>
      </c>
      <c r="L3695" s="594">
        <f t="shared" si="60"/>
        <v>0</v>
      </c>
      <c r="N3695" s="53"/>
      <c r="Q3695" s="122"/>
      <c r="R3695" s="123"/>
      <c r="S3695" s="122" t="s">
        <v>7896</v>
      </c>
      <c r="T3695" s="396"/>
      <c r="V3695"/>
    </row>
    <row r="3696" spans="1:22" hidden="1" x14ac:dyDescent="0.25">
      <c r="A3696" s="31">
        <v>3848</v>
      </c>
      <c r="B3696" s="33" t="s">
        <v>300</v>
      </c>
      <c r="D3696" s="34" t="s">
        <v>301</v>
      </c>
      <c r="E3696" s="35" t="s">
        <v>10</v>
      </c>
      <c r="G3696" s="372" t="e">
        <f>VLOOKUP(N3696,'BANG THAM CHIEU'!C:E,3,0)</f>
        <v>#N/A</v>
      </c>
      <c r="J3696" s="10" t="e">
        <f>VLOOKUP(N3696,'BANG THAM CHIEU'!C:E,2,0)</f>
        <v>#N/A</v>
      </c>
      <c r="L3696" s="594">
        <f t="shared" si="60"/>
        <v>0</v>
      </c>
      <c r="N3696" s="53"/>
      <c r="Q3696" s="122"/>
      <c r="R3696" s="123"/>
      <c r="S3696" s="122" t="s">
        <v>7896</v>
      </c>
      <c r="T3696" s="396"/>
      <c r="V3696"/>
    </row>
    <row r="3697" spans="1:22" hidden="1" x14ac:dyDescent="0.25">
      <c r="A3697" s="31">
        <v>3848</v>
      </c>
      <c r="B3697" s="33" t="s">
        <v>300</v>
      </c>
      <c r="D3697" s="34" t="s">
        <v>301</v>
      </c>
      <c r="E3697" s="35" t="s">
        <v>10</v>
      </c>
      <c r="G3697" s="372" t="e">
        <f>VLOOKUP(N3697,'BANG THAM CHIEU'!C:E,3,0)</f>
        <v>#N/A</v>
      </c>
      <c r="J3697" s="10" t="e">
        <f>VLOOKUP(N3697,'BANG THAM CHIEU'!C:E,2,0)</f>
        <v>#N/A</v>
      </c>
      <c r="L3697" s="594">
        <f t="shared" si="60"/>
        <v>0</v>
      </c>
      <c r="N3697" s="53"/>
      <c r="Q3697" s="122"/>
      <c r="R3697" s="123"/>
      <c r="S3697" s="122" t="s">
        <v>7896</v>
      </c>
      <c r="T3697" s="396"/>
      <c r="V3697"/>
    </row>
    <row r="3698" spans="1:22" hidden="1" x14ac:dyDescent="0.25">
      <c r="A3698" s="31">
        <v>3848</v>
      </c>
      <c r="B3698" s="33" t="s">
        <v>300</v>
      </c>
      <c r="D3698" s="34" t="s">
        <v>301</v>
      </c>
      <c r="E3698" s="35" t="s">
        <v>10</v>
      </c>
      <c r="G3698" s="372" t="e">
        <f>VLOOKUP(N3698,'BANG THAM CHIEU'!C:E,3,0)</f>
        <v>#N/A</v>
      </c>
      <c r="J3698" s="10" t="e">
        <f>VLOOKUP(N3698,'BANG THAM CHIEU'!C:E,2,0)</f>
        <v>#N/A</v>
      </c>
      <c r="L3698" s="594">
        <f t="shared" si="60"/>
        <v>0</v>
      </c>
      <c r="N3698" s="53"/>
      <c r="Q3698" s="122"/>
      <c r="R3698" s="123"/>
      <c r="S3698" s="122" t="s">
        <v>7896</v>
      </c>
      <c r="T3698" s="396"/>
      <c r="V3698"/>
    </row>
    <row r="3699" spans="1:22" hidden="1" x14ac:dyDescent="0.25">
      <c r="A3699" s="31">
        <v>3848</v>
      </c>
      <c r="B3699" s="33" t="s">
        <v>300</v>
      </c>
      <c r="D3699" s="34" t="s">
        <v>301</v>
      </c>
      <c r="E3699" s="35" t="s">
        <v>10</v>
      </c>
      <c r="G3699" s="372" t="e">
        <f>VLOOKUP(N3699,'BANG THAM CHIEU'!C:E,3,0)</f>
        <v>#N/A</v>
      </c>
      <c r="J3699" s="10" t="e">
        <f>VLOOKUP(N3699,'BANG THAM CHIEU'!C:E,2,0)</f>
        <v>#N/A</v>
      </c>
      <c r="L3699" s="594">
        <f t="shared" si="60"/>
        <v>0</v>
      </c>
      <c r="N3699" s="53"/>
      <c r="Q3699" s="122"/>
      <c r="R3699" s="123"/>
      <c r="S3699" s="122" t="s">
        <v>7896</v>
      </c>
      <c r="T3699" s="396"/>
      <c r="V3699"/>
    </row>
    <row r="3700" spans="1:22" hidden="1" x14ac:dyDescent="0.25">
      <c r="A3700" s="31">
        <v>3848</v>
      </c>
      <c r="B3700" s="33" t="s">
        <v>300</v>
      </c>
      <c r="D3700" s="34" t="s">
        <v>301</v>
      </c>
      <c r="E3700" s="35" t="s">
        <v>10</v>
      </c>
      <c r="G3700" s="372" t="e">
        <f>VLOOKUP(N3700,'BANG THAM CHIEU'!C:E,3,0)</f>
        <v>#N/A</v>
      </c>
      <c r="J3700" s="10" t="e">
        <f>VLOOKUP(N3700,'BANG THAM CHIEU'!C:E,2,0)</f>
        <v>#N/A</v>
      </c>
      <c r="L3700" s="594">
        <f t="shared" si="60"/>
        <v>0</v>
      </c>
      <c r="N3700" s="53"/>
      <c r="Q3700" s="122"/>
      <c r="R3700" s="123"/>
      <c r="S3700" s="122" t="s">
        <v>7896</v>
      </c>
      <c r="T3700" s="396"/>
      <c r="V3700"/>
    </row>
    <row r="3701" spans="1:22" hidden="1" x14ac:dyDescent="0.25">
      <c r="A3701" s="31">
        <v>3848</v>
      </c>
      <c r="B3701" s="33" t="s">
        <v>300</v>
      </c>
      <c r="D3701" s="34" t="s">
        <v>301</v>
      </c>
      <c r="E3701" s="35" t="s">
        <v>10</v>
      </c>
      <c r="G3701" s="372" t="e">
        <f>VLOOKUP(N3701,'BANG THAM CHIEU'!C:E,3,0)</f>
        <v>#N/A</v>
      </c>
      <c r="J3701" s="10" t="e">
        <f>VLOOKUP(N3701,'BANG THAM CHIEU'!C:E,2,0)</f>
        <v>#N/A</v>
      </c>
      <c r="L3701" s="594">
        <f t="shared" si="60"/>
        <v>0</v>
      </c>
      <c r="N3701" s="53"/>
      <c r="Q3701" s="122"/>
      <c r="R3701" s="123"/>
      <c r="S3701" s="122" t="s">
        <v>7896</v>
      </c>
      <c r="T3701" s="396"/>
      <c r="V3701"/>
    </row>
    <row r="3702" spans="1:22" hidden="1" x14ac:dyDescent="0.25">
      <c r="A3702" s="31">
        <v>3848</v>
      </c>
      <c r="B3702" s="33" t="s">
        <v>300</v>
      </c>
      <c r="D3702" s="34" t="s">
        <v>301</v>
      </c>
      <c r="E3702" s="35" t="s">
        <v>10</v>
      </c>
      <c r="G3702" s="372" t="e">
        <f>VLOOKUP(N3702,'BANG THAM CHIEU'!C:E,3,0)</f>
        <v>#N/A</v>
      </c>
      <c r="J3702" s="10" t="e">
        <f>VLOOKUP(N3702,'BANG THAM CHIEU'!C:E,2,0)</f>
        <v>#N/A</v>
      </c>
      <c r="L3702" s="594">
        <f t="shared" si="60"/>
        <v>0</v>
      </c>
      <c r="N3702" s="53"/>
      <c r="Q3702" s="122"/>
      <c r="R3702" s="123"/>
      <c r="S3702" s="122" t="s">
        <v>7896</v>
      </c>
      <c r="T3702" s="396"/>
      <c r="V3702"/>
    </row>
    <row r="3703" spans="1:22" hidden="1" x14ac:dyDescent="0.25">
      <c r="A3703" s="31">
        <v>3848</v>
      </c>
      <c r="B3703" s="33" t="s">
        <v>300</v>
      </c>
      <c r="D3703" s="34" t="s">
        <v>301</v>
      </c>
      <c r="E3703" s="35" t="s">
        <v>10</v>
      </c>
      <c r="G3703" s="372" t="e">
        <f>VLOOKUP(N3703,'BANG THAM CHIEU'!C:E,3,0)</f>
        <v>#N/A</v>
      </c>
      <c r="J3703" s="10" t="e">
        <f>VLOOKUP(N3703,'BANG THAM CHIEU'!C:E,2,0)</f>
        <v>#N/A</v>
      </c>
      <c r="L3703" s="594">
        <f t="shared" si="60"/>
        <v>0</v>
      </c>
      <c r="N3703" s="53"/>
      <c r="Q3703" s="122"/>
      <c r="R3703" s="123"/>
      <c r="S3703" s="122" t="s">
        <v>7896</v>
      </c>
      <c r="T3703" s="396"/>
      <c r="V3703"/>
    </row>
    <row r="3704" spans="1:22" hidden="1" x14ac:dyDescent="0.25">
      <c r="A3704" s="31">
        <v>3848</v>
      </c>
      <c r="B3704" s="33" t="s">
        <v>300</v>
      </c>
      <c r="D3704" s="34" t="s">
        <v>301</v>
      </c>
      <c r="E3704" s="35" t="s">
        <v>10</v>
      </c>
      <c r="G3704" s="372" t="e">
        <f>VLOOKUP(N3704,'BANG THAM CHIEU'!C:E,3,0)</f>
        <v>#N/A</v>
      </c>
      <c r="J3704" s="10" t="e">
        <f>VLOOKUP(N3704,'BANG THAM CHIEU'!C:E,2,0)</f>
        <v>#N/A</v>
      </c>
      <c r="L3704" s="594">
        <f t="shared" si="60"/>
        <v>0</v>
      </c>
      <c r="N3704" s="53"/>
      <c r="Q3704" s="122"/>
      <c r="R3704" s="123"/>
      <c r="S3704" s="122" t="s">
        <v>7896</v>
      </c>
      <c r="T3704" s="396"/>
      <c r="V3704"/>
    </row>
    <row r="3705" spans="1:22" hidden="1" x14ac:dyDescent="0.25">
      <c r="A3705" s="31">
        <v>3848</v>
      </c>
      <c r="B3705" s="33" t="s">
        <v>300</v>
      </c>
      <c r="D3705" s="34" t="s">
        <v>301</v>
      </c>
      <c r="E3705" s="35" t="s">
        <v>10</v>
      </c>
      <c r="G3705" s="372" t="e">
        <f>VLOOKUP(N3705,'BANG THAM CHIEU'!C:E,3,0)</f>
        <v>#N/A</v>
      </c>
      <c r="J3705" s="10" t="e">
        <f>VLOOKUP(N3705,'BANG THAM CHIEU'!C:E,2,0)</f>
        <v>#N/A</v>
      </c>
      <c r="L3705" s="594">
        <f t="shared" si="60"/>
        <v>0</v>
      </c>
      <c r="N3705" s="53"/>
      <c r="Q3705" s="122"/>
      <c r="R3705" s="123"/>
      <c r="S3705" s="122" t="s">
        <v>7896</v>
      </c>
      <c r="T3705" s="396"/>
      <c r="V3705"/>
    </row>
    <row r="3706" spans="1:22" hidden="1" x14ac:dyDescent="0.25">
      <c r="A3706" s="31">
        <v>3848</v>
      </c>
      <c r="B3706" s="33" t="s">
        <v>300</v>
      </c>
      <c r="D3706" s="34" t="s">
        <v>301</v>
      </c>
      <c r="E3706" s="35" t="s">
        <v>10</v>
      </c>
      <c r="G3706" s="372" t="e">
        <f>VLOOKUP(N3706,'BANG THAM CHIEU'!C:E,3,0)</f>
        <v>#N/A</v>
      </c>
      <c r="J3706" s="10" t="e">
        <f>VLOOKUP(N3706,'BANG THAM CHIEU'!C:E,2,0)</f>
        <v>#N/A</v>
      </c>
      <c r="L3706" s="594">
        <f t="shared" si="60"/>
        <v>0</v>
      </c>
      <c r="N3706" s="53"/>
      <c r="Q3706" s="122"/>
      <c r="R3706" s="123"/>
      <c r="S3706" s="122" t="s">
        <v>7896</v>
      </c>
      <c r="T3706" s="396"/>
      <c r="V3706"/>
    </row>
    <row r="3707" spans="1:22" hidden="1" x14ac:dyDescent="0.25">
      <c r="A3707" s="31">
        <v>3848</v>
      </c>
      <c r="B3707" s="33" t="s">
        <v>300</v>
      </c>
      <c r="D3707" s="34" t="s">
        <v>301</v>
      </c>
      <c r="E3707" s="35" t="s">
        <v>10</v>
      </c>
      <c r="G3707" s="372" t="e">
        <f>VLOOKUP(N3707,'BANG THAM CHIEU'!C:E,3,0)</f>
        <v>#N/A</v>
      </c>
      <c r="J3707" s="10" t="e">
        <f>VLOOKUP(N3707,'BANG THAM CHIEU'!C:E,2,0)</f>
        <v>#N/A</v>
      </c>
      <c r="L3707" s="594">
        <f t="shared" si="60"/>
        <v>0</v>
      </c>
      <c r="N3707" s="53"/>
      <c r="Q3707" s="122"/>
      <c r="R3707" s="123"/>
      <c r="S3707" s="122" t="s">
        <v>7896</v>
      </c>
      <c r="T3707" s="396"/>
      <c r="V3707"/>
    </row>
    <row r="3708" spans="1:22" hidden="1" x14ac:dyDescent="0.25">
      <c r="A3708" s="31">
        <v>3848</v>
      </c>
      <c r="B3708" s="33" t="s">
        <v>300</v>
      </c>
      <c r="D3708" s="34" t="s">
        <v>301</v>
      </c>
      <c r="E3708" s="35" t="s">
        <v>10</v>
      </c>
      <c r="G3708" s="372" t="e">
        <f>VLOOKUP(N3708,'BANG THAM CHIEU'!C:E,3,0)</f>
        <v>#N/A</v>
      </c>
      <c r="J3708" s="10" t="e">
        <f>VLOOKUP(N3708,'BANG THAM CHIEU'!C:E,2,0)</f>
        <v>#N/A</v>
      </c>
      <c r="L3708" s="594">
        <f t="shared" si="60"/>
        <v>0</v>
      </c>
      <c r="N3708" s="53"/>
      <c r="Q3708" s="122"/>
      <c r="R3708" s="123"/>
      <c r="S3708" s="122" t="s">
        <v>7896</v>
      </c>
      <c r="T3708" s="396"/>
      <c r="V3708"/>
    </row>
    <row r="3709" spans="1:22" hidden="1" x14ac:dyDescent="0.25">
      <c r="A3709" s="31">
        <v>3848</v>
      </c>
      <c r="B3709" s="33" t="s">
        <v>300</v>
      </c>
      <c r="D3709" s="34" t="s">
        <v>301</v>
      </c>
      <c r="E3709" s="35" t="s">
        <v>10</v>
      </c>
      <c r="G3709" s="372" t="e">
        <f>VLOOKUP(N3709,'BANG THAM CHIEU'!C:E,3,0)</f>
        <v>#N/A</v>
      </c>
      <c r="J3709" s="10" t="e">
        <f>VLOOKUP(N3709,'BANG THAM CHIEU'!C:E,2,0)</f>
        <v>#N/A</v>
      </c>
      <c r="L3709" s="594">
        <f t="shared" si="60"/>
        <v>0</v>
      </c>
      <c r="N3709" s="53"/>
      <c r="Q3709" s="122"/>
      <c r="R3709" s="123"/>
      <c r="S3709" s="122" t="s">
        <v>7896</v>
      </c>
      <c r="T3709" s="396"/>
      <c r="V3709"/>
    </row>
    <row r="3710" spans="1:22" hidden="1" x14ac:dyDescent="0.25">
      <c r="A3710" s="31">
        <v>3848</v>
      </c>
      <c r="B3710" s="33" t="s">
        <v>300</v>
      </c>
      <c r="D3710" s="34" t="s">
        <v>301</v>
      </c>
      <c r="E3710" s="35" t="s">
        <v>10</v>
      </c>
      <c r="G3710" s="372" t="e">
        <f>VLOOKUP(N3710,'BANG THAM CHIEU'!C:E,3,0)</f>
        <v>#N/A</v>
      </c>
      <c r="J3710" s="10" t="e">
        <f>VLOOKUP(N3710,'BANG THAM CHIEU'!C:E,2,0)</f>
        <v>#N/A</v>
      </c>
      <c r="L3710" s="594">
        <f t="shared" si="60"/>
        <v>0</v>
      </c>
      <c r="N3710" s="53"/>
      <c r="Q3710" s="122"/>
      <c r="R3710" s="123"/>
      <c r="S3710" s="122" t="s">
        <v>7896</v>
      </c>
      <c r="T3710" s="396"/>
      <c r="V3710"/>
    </row>
    <row r="3711" spans="1:22" hidden="1" x14ac:dyDescent="0.25">
      <c r="A3711" s="31">
        <v>3848</v>
      </c>
      <c r="B3711" s="33" t="s">
        <v>300</v>
      </c>
      <c r="D3711" s="34" t="s">
        <v>301</v>
      </c>
      <c r="E3711" s="35" t="s">
        <v>10</v>
      </c>
      <c r="G3711" s="372" t="e">
        <f>VLOOKUP(N3711,'BANG THAM CHIEU'!C:E,3,0)</f>
        <v>#N/A</v>
      </c>
      <c r="J3711" s="10" t="e">
        <f>VLOOKUP(N3711,'BANG THAM CHIEU'!C:E,2,0)</f>
        <v>#N/A</v>
      </c>
      <c r="L3711" s="594">
        <f t="shared" si="60"/>
        <v>0</v>
      </c>
      <c r="N3711" s="53"/>
      <c r="Q3711" s="122"/>
      <c r="R3711" s="123"/>
      <c r="S3711" s="122" t="s">
        <v>7896</v>
      </c>
      <c r="T3711" s="396"/>
      <c r="V3711"/>
    </row>
    <row r="3712" spans="1:22" hidden="1" x14ac:dyDescent="0.25">
      <c r="A3712" s="31">
        <v>3848</v>
      </c>
      <c r="B3712" s="33" t="s">
        <v>300</v>
      </c>
      <c r="D3712" s="34" t="s">
        <v>301</v>
      </c>
      <c r="E3712" s="35" t="s">
        <v>10</v>
      </c>
      <c r="G3712" s="372" t="e">
        <f>VLOOKUP(N3712,'BANG THAM CHIEU'!C:E,3,0)</f>
        <v>#N/A</v>
      </c>
      <c r="J3712" s="10" t="e">
        <f>VLOOKUP(N3712,'BANG THAM CHIEU'!C:E,2,0)</f>
        <v>#N/A</v>
      </c>
      <c r="L3712" s="594">
        <f t="shared" si="60"/>
        <v>0</v>
      </c>
      <c r="N3712" s="53"/>
      <c r="Q3712" s="122"/>
      <c r="R3712" s="123"/>
      <c r="S3712" s="122" t="s">
        <v>7896</v>
      </c>
      <c r="T3712" s="396"/>
      <c r="V3712"/>
    </row>
    <row r="3713" spans="1:22" hidden="1" x14ac:dyDescent="0.25">
      <c r="A3713" s="31">
        <v>3848</v>
      </c>
      <c r="B3713" s="33" t="s">
        <v>300</v>
      </c>
      <c r="D3713" s="34" t="s">
        <v>301</v>
      </c>
      <c r="E3713" s="35" t="s">
        <v>10</v>
      </c>
      <c r="G3713" s="372" t="e">
        <f>VLOOKUP(N3713,'BANG THAM CHIEU'!C:E,3,0)</f>
        <v>#N/A</v>
      </c>
      <c r="J3713" s="10" t="e">
        <f>VLOOKUP(N3713,'BANG THAM CHIEU'!C:E,2,0)</f>
        <v>#N/A</v>
      </c>
      <c r="L3713" s="594">
        <f t="shared" si="60"/>
        <v>0</v>
      </c>
      <c r="N3713" s="53"/>
      <c r="Q3713" s="122"/>
      <c r="R3713" s="123"/>
      <c r="S3713" s="122" t="s">
        <v>7896</v>
      </c>
      <c r="T3713" s="396"/>
      <c r="V3713"/>
    </row>
    <row r="3714" spans="1:22" hidden="1" x14ac:dyDescent="0.25">
      <c r="A3714" s="31">
        <v>3848</v>
      </c>
      <c r="B3714" s="33" t="s">
        <v>300</v>
      </c>
      <c r="D3714" s="34" t="s">
        <v>301</v>
      </c>
      <c r="E3714" s="35" t="s">
        <v>10</v>
      </c>
      <c r="G3714" s="372" t="e">
        <f>VLOOKUP(N3714,'BANG THAM CHIEU'!C:E,3,0)</f>
        <v>#N/A</v>
      </c>
      <c r="J3714" s="10" t="e">
        <f>VLOOKUP(N3714,'BANG THAM CHIEU'!C:E,2,0)</f>
        <v>#N/A</v>
      </c>
      <c r="L3714" s="594">
        <f t="shared" si="60"/>
        <v>0</v>
      </c>
      <c r="N3714" s="53"/>
      <c r="Q3714" s="122"/>
      <c r="R3714" s="123"/>
      <c r="S3714" s="122" t="s">
        <v>7896</v>
      </c>
      <c r="T3714" s="396"/>
      <c r="V3714"/>
    </row>
    <row r="3715" spans="1:22" hidden="1" x14ac:dyDescent="0.25">
      <c r="A3715" s="31">
        <v>3848</v>
      </c>
      <c r="B3715" s="33" t="s">
        <v>300</v>
      </c>
      <c r="D3715" s="34" t="s">
        <v>301</v>
      </c>
      <c r="E3715" s="35" t="s">
        <v>10</v>
      </c>
      <c r="G3715" s="372" t="e">
        <f>VLOOKUP(N3715,'BANG THAM CHIEU'!C:E,3,0)</f>
        <v>#N/A</v>
      </c>
      <c r="J3715" s="10" t="e">
        <f>VLOOKUP(N3715,'BANG THAM CHIEU'!C:E,2,0)</f>
        <v>#N/A</v>
      </c>
      <c r="L3715" s="594">
        <f t="shared" si="60"/>
        <v>0</v>
      </c>
      <c r="N3715" s="53"/>
      <c r="Q3715" s="122"/>
      <c r="R3715" s="123"/>
      <c r="S3715" s="122" t="s">
        <v>7896</v>
      </c>
      <c r="T3715" s="396"/>
      <c r="V3715"/>
    </row>
    <row r="3716" spans="1:22" hidden="1" x14ac:dyDescent="0.25">
      <c r="A3716" s="31">
        <v>3848</v>
      </c>
      <c r="B3716" s="33" t="s">
        <v>300</v>
      </c>
      <c r="D3716" s="34" t="s">
        <v>301</v>
      </c>
      <c r="E3716" s="35" t="s">
        <v>10</v>
      </c>
      <c r="G3716" s="372" t="e">
        <f>VLOOKUP(N3716,'BANG THAM CHIEU'!C:E,3,0)</f>
        <v>#N/A</v>
      </c>
      <c r="J3716" s="10" t="e">
        <f>VLOOKUP(N3716,'BANG THAM CHIEU'!C:E,2,0)</f>
        <v>#N/A</v>
      </c>
      <c r="L3716" s="594">
        <f t="shared" si="60"/>
        <v>0</v>
      </c>
      <c r="N3716" s="53"/>
      <c r="Q3716" s="122"/>
      <c r="R3716" s="123"/>
      <c r="S3716" s="122" t="s">
        <v>7896</v>
      </c>
      <c r="T3716" s="396"/>
      <c r="V3716"/>
    </row>
    <row r="3717" spans="1:22" hidden="1" x14ac:dyDescent="0.25">
      <c r="A3717" s="31">
        <v>3848</v>
      </c>
      <c r="B3717" s="33" t="s">
        <v>300</v>
      </c>
      <c r="D3717" s="34" t="s">
        <v>301</v>
      </c>
      <c r="E3717" s="35" t="s">
        <v>10</v>
      </c>
      <c r="G3717" s="372" t="e">
        <f>VLOOKUP(N3717,'BANG THAM CHIEU'!C:E,3,0)</f>
        <v>#N/A</v>
      </c>
      <c r="J3717" s="10" t="e">
        <f>VLOOKUP(N3717,'BANG THAM CHIEU'!C:E,2,0)</f>
        <v>#N/A</v>
      </c>
      <c r="L3717" s="594">
        <f t="shared" si="60"/>
        <v>0</v>
      </c>
      <c r="N3717" s="53"/>
      <c r="Q3717" s="122"/>
      <c r="R3717" s="123"/>
      <c r="S3717" s="122" t="s">
        <v>7896</v>
      </c>
      <c r="T3717" s="396"/>
      <c r="V3717"/>
    </row>
    <row r="3718" spans="1:22" hidden="1" x14ac:dyDescent="0.25">
      <c r="A3718" s="31">
        <v>3848</v>
      </c>
      <c r="B3718" s="33" t="s">
        <v>300</v>
      </c>
      <c r="D3718" s="34" t="s">
        <v>301</v>
      </c>
      <c r="E3718" s="35" t="s">
        <v>10</v>
      </c>
      <c r="G3718" s="372" t="e">
        <f>VLOOKUP(N3718,'BANG THAM CHIEU'!C:E,3,0)</f>
        <v>#N/A</v>
      </c>
      <c r="J3718" s="10" t="e">
        <f>VLOOKUP(N3718,'BANG THAM CHIEU'!C:E,2,0)</f>
        <v>#N/A</v>
      </c>
      <c r="L3718" s="594">
        <f t="shared" si="60"/>
        <v>0</v>
      </c>
      <c r="N3718" s="53"/>
      <c r="Q3718" s="122"/>
      <c r="R3718" s="123"/>
      <c r="S3718" s="122" t="s">
        <v>7896</v>
      </c>
      <c r="T3718" s="396"/>
      <c r="V3718"/>
    </row>
    <row r="3719" spans="1:22" hidden="1" x14ac:dyDescent="0.25">
      <c r="A3719" s="31">
        <v>3848</v>
      </c>
      <c r="B3719" s="33" t="s">
        <v>300</v>
      </c>
      <c r="D3719" s="34" t="s">
        <v>301</v>
      </c>
      <c r="E3719" s="35" t="s">
        <v>10</v>
      </c>
      <c r="G3719" s="372" t="e">
        <f>VLOOKUP(N3719,'BANG THAM CHIEU'!C:E,3,0)</f>
        <v>#N/A</v>
      </c>
      <c r="J3719" s="10" t="e">
        <f>VLOOKUP(N3719,'BANG THAM CHIEU'!C:E,2,0)</f>
        <v>#N/A</v>
      </c>
      <c r="L3719" s="594">
        <f t="shared" si="60"/>
        <v>0</v>
      </c>
      <c r="N3719" s="53"/>
      <c r="Q3719" s="122"/>
      <c r="R3719" s="123"/>
      <c r="S3719" s="122" t="s">
        <v>7896</v>
      </c>
      <c r="T3719" s="396"/>
      <c r="V3719"/>
    </row>
    <row r="3720" spans="1:22" hidden="1" x14ac:dyDescent="0.25">
      <c r="A3720" s="31">
        <v>3848</v>
      </c>
      <c r="B3720" s="33" t="s">
        <v>300</v>
      </c>
      <c r="D3720" s="34" t="s">
        <v>301</v>
      </c>
      <c r="E3720" s="35" t="s">
        <v>10</v>
      </c>
      <c r="G3720" s="372" t="e">
        <f>VLOOKUP(N3720,'BANG THAM CHIEU'!C:E,3,0)</f>
        <v>#N/A</v>
      </c>
      <c r="J3720" s="10" t="e">
        <f>VLOOKUP(N3720,'BANG THAM CHIEU'!C:E,2,0)</f>
        <v>#N/A</v>
      </c>
      <c r="L3720" s="594">
        <f t="shared" si="60"/>
        <v>0</v>
      </c>
      <c r="N3720" s="53"/>
      <c r="Q3720" s="122"/>
      <c r="R3720" s="123"/>
      <c r="S3720" s="122" t="s">
        <v>7896</v>
      </c>
      <c r="T3720" s="396"/>
      <c r="V3720"/>
    </row>
    <row r="3721" spans="1:22" hidden="1" x14ac:dyDescent="0.25">
      <c r="A3721" s="31">
        <v>3848</v>
      </c>
      <c r="B3721" s="33" t="s">
        <v>300</v>
      </c>
      <c r="D3721" s="34" t="s">
        <v>301</v>
      </c>
      <c r="E3721" s="35" t="s">
        <v>10</v>
      </c>
      <c r="G3721" s="372" t="e">
        <f>VLOOKUP(N3721,'BANG THAM CHIEU'!C:E,3,0)</f>
        <v>#N/A</v>
      </c>
      <c r="J3721" s="10" t="e">
        <f>VLOOKUP(N3721,'BANG THAM CHIEU'!C:E,2,0)</f>
        <v>#N/A</v>
      </c>
      <c r="L3721" s="594">
        <f t="shared" si="60"/>
        <v>0</v>
      </c>
      <c r="N3721" s="53"/>
      <c r="Q3721" s="122"/>
      <c r="R3721" s="123"/>
      <c r="S3721" s="122" t="s">
        <v>7896</v>
      </c>
      <c r="T3721" s="396"/>
      <c r="V3721"/>
    </row>
    <row r="3722" spans="1:22" hidden="1" x14ac:dyDescent="0.25">
      <c r="A3722" s="31">
        <v>3848</v>
      </c>
      <c r="B3722" s="33" t="s">
        <v>300</v>
      </c>
      <c r="D3722" s="34" t="s">
        <v>301</v>
      </c>
      <c r="E3722" s="35" t="s">
        <v>10</v>
      </c>
      <c r="G3722" s="372" t="e">
        <f>VLOOKUP(N3722,'BANG THAM CHIEU'!C:E,3,0)</f>
        <v>#N/A</v>
      </c>
      <c r="J3722" s="10" t="e">
        <f>VLOOKUP(N3722,'BANG THAM CHIEU'!C:E,2,0)</f>
        <v>#N/A</v>
      </c>
      <c r="L3722" s="594">
        <f t="shared" si="60"/>
        <v>0</v>
      </c>
      <c r="N3722" s="53"/>
      <c r="Q3722" s="122"/>
      <c r="R3722" s="123"/>
      <c r="S3722" s="122" t="s">
        <v>7896</v>
      </c>
      <c r="T3722" s="396"/>
      <c r="V3722"/>
    </row>
    <row r="3723" spans="1:22" hidden="1" x14ac:dyDescent="0.25">
      <c r="A3723" s="31">
        <v>3848</v>
      </c>
      <c r="B3723" s="33" t="s">
        <v>300</v>
      </c>
      <c r="D3723" s="34" t="s">
        <v>301</v>
      </c>
      <c r="E3723" s="35" t="s">
        <v>10</v>
      </c>
      <c r="G3723" s="372" t="e">
        <f>VLOOKUP(N3723,'BANG THAM CHIEU'!C:E,3,0)</f>
        <v>#N/A</v>
      </c>
      <c r="J3723" s="10" t="e">
        <f>VLOOKUP(N3723,'BANG THAM CHIEU'!C:E,2,0)</f>
        <v>#N/A</v>
      </c>
      <c r="L3723" s="594">
        <f t="shared" si="60"/>
        <v>0</v>
      </c>
      <c r="N3723" s="53"/>
      <c r="Q3723" s="122"/>
      <c r="R3723" s="123"/>
      <c r="S3723" s="122" t="s">
        <v>7896</v>
      </c>
      <c r="T3723" s="396"/>
      <c r="V3723"/>
    </row>
    <row r="3724" spans="1:22" hidden="1" x14ac:dyDescent="0.25">
      <c r="A3724" s="31">
        <v>3848</v>
      </c>
      <c r="B3724" s="33" t="s">
        <v>300</v>
      </c>
      <c r="D3724" s="34" t="s">
        <v>301</v>
      </c>
      <c r="E3724" s="35" t="s">
        <v>10</v>
      </c>
      <c r="G3724" s="372" t="e">
        <f>VLOOKUP(N3724,'BANG THAM CHIEU'!C:E,3,0)</f>
        <v>#N/A</v>
      </c>
      <c r="J3724" s="10" t="e">
        <f>VLOOKUP(N3724,'BANG THAM CHIEU'!C:E,2,0)</f>
        <v>#N/A</v>
      </c>
      <c r="L3724" s="594">
        <f t="shared" si="60"/>
        <v>0</v>
      </c>
      <c r="N3724" s="53"/>
      <c r="Q3724" s="122"/>
      <c r="R3724" s="123"/>
      <c r="S3724" s="122" t="s">
        <v>7896</v>
      </c>
      <c r="T3724" s="396"/>
      <c r="V3724"/>
    </row>
    <row r="3725" spans="1:22" hidden="1" x14ac:dyDescent="0.25">
      <c r="A3725" s="31">
        <v>3848</v>
      </c>
      <c r="B3725" s="33" t="s">
        <v>300</v>
      </c>
      <c r="D3725" s="34" t="s">
        <v>301</v>
      </c>
      <c r="E3725" s="35" t="s">
        <v>10</v>
      </c>
      <c r="G3725" s="372" t="e">
        <f>VLOOKUP(N3725,'BANG THAM CHIEU'!C:E,3,0)</f>
        <v>#N/A</v>
      </c>
      <c r="J3725" s="10" t="e">
        <f>VLOOKUP(N3725,'BANG THAM CHIEU'!C:E,2,0)</f>
        <v>#N/A</v>
      </c>
      <c r="L3725" s="594">
        <f t="shared" si="60"/>
        <v>0</v>
      </c>
      <c r="N3725" s="53"/>
      <c r="Q3725" s="122"/>
      <c r="R3725" s="123"/>
      <c r="S3725" s="122" t="s">
        <v>7896</v>
      </c>
      <c r="T3725" s="396"/>
      <c r="V3725"/>
    </row>
    <row r="3726" spans="1:22" hidden="1" x14ac:dyDescent="0.25">
      <c r="A3726" s="31">
        <v>3848</v>
      </c>
      <c r="B3726" s="33" t="s">
        <v>300</v>
      </c>
      <c r="D3726" s="34" t="s">
        <v>301</v>
      </c>
      <c r="E3726" s="35" t="s">
        <v>10</v>
      </c>
      <c r="G3726" s="372" t="e">
        <f>VLOOKUP(N3726,'BANG THAM CHIEU'!C:E,3,0)</f>
        <v>#N/A</v>
      </c>
      <c r="J3726" s="10" t="e">
        <f>VLOOKUP(N3726,'BANG THAM CHIEU'!C:E,2,0)</f>
        <v>#N/A</v>
      </c>
      <c r="L3726" s="594">
        <f t="shared" si="60"/>
        <v>0</v>
      </c>
      <c r="N3726" s="53"/>
      <c r="Q3726" s="122"/>
      <c r="R3726" s="123"/>
      <c r="S3726" s="122" t="s">
        <v>7896</v>
      </c>
      <c r="T3726" s="396"/>
      <c r="V3726"/>
    </row>
    <row r="3727" spans="1:22" hidden="1" x14ac:dyDescent="0.25">
      <c r="A3727" s="31">
        <v>3848</v>
      </c>
      <c r="B3727" s="33" t="s">
        <v>300</v>
      </c>
      <c r="D3727" s="34" t="s">
        <v>301</v>
      </c>
      <c r="E3727" s="35" t="s">
        <v>10</v>
      </c>
      <c r="G3727" s="372" t="e">
        <f>VLOOKUP(N3727,'BANG THAM CHIEU'!C:E,3,0)</f>
        <v>#N/A</v>
      </c>
      <c r="J3727" s="10" t="e">
        <f>VLOOKUP(N3727,'BANG THAM CHIEU'!C:E,2,0)</f>
        <v>#N/A</v>
      </c>
      <c r="L3727" s="594">
        <f t="shared" si="60"/>
        <v>0</v>
      </c>
      <c r="N3727" s="53"/>
      <c r="Q3727" s="122"/>
      <c r="R3727" s="123"/>
      <c r="S3727" s="122" t="s">
        <v>7896</v>
      </c>
      <c r="T3727" s="396"/>
      <c r="V3727"/>
    </row>
    <row r="3728" spans="1:22" hidden="1" x14ac:dyDescent="0.25">
      <c r="A3728" s="31">
        <v>3848</v>
      </c>
      <c r="B3728" s="33" t="s">
        <v>300</v>
      </c>
      <c r="D3728" s="34" t="s">
        <v>301</v>
      </c>
      <c r="E3728" s="35" t="s">
        <v>10</v>
      </c>
      <c r="G3728" s="372" t="e">
        <f>VLOOKUP(N3728,'BANG THAM CHIEU'!C:E,3,0)</f>
        <v>#N/A</v>
      </c>
      <c r="J3728" s="10" t="e">
        <f>VLOOKUP(N3728,'BANG THAM CHIEU'!C:E,2,0)</f>
        <v>#N/A</v>
      </c>
      <c r="L3728" s="594">
        <f t="shared" si="60"/>
        <v>0</v>
      </c>
      <c r="N3728" s="53"/>
      <c r="Q3728" s="122"/>
      <c r="R3728" s="123"/>
      <c r="S3728" s="122" t="s">
        <v>7896</v>
      </c>
      <c r="T3728" s="396"/>
      <c r="V3728"/>
    </row>
    <row r="3729" spans="1:22" hidden="1" x14ac:dyDescent="0.25">
      <c r="A3729" s="31">
        <v>3848</v>
      </c>
      <c r="B3729" s="33" t="s">
        <v>300</v>
      </c>
      <c r="D3729" s="34" t="s">
        <v>301</v>
      </c>
      <c r="E3729" s="35" t="s">
        <v>10</v>
      </c>
      <c r="G3729" s="372" t="e">
        <f>VLOOKUP(N3729,'BANG THAM CHIEU'!C:E,3,0)</f>
        <v>#N/A</v>
      </c>
      <c r="J3729" s="10" t="e">
        <f>VLOOKUP(N3729,'BANG THAM CHIEU'!C:E,2,0)</f>
        <v>#N/A</v>
      </c>
      <c r="L3729" s="594">
        <f t="shared" si="60"/>
        <v>0</v>
      </c>
      <c r="N3729" s="53"/>
      <c r="Q3729" s="122"/>
      <c r="R3729" s="123"/>
      <c r="S3729" s="122" t="s">
        <v>7896</v>
      </c>
      <c r="T3729" s="396"/>
      <c r="V3729"/>
    </row>
    <row r="3730" spans="1:22" hidden="1" x14ac:dyDescent="0.25">
      <c r="A3730" s="31">
        <v>3848</v>
      </c>
      <c r="B3730" s="33" t="s">
        <v>300</v>
      </c>
      <c r="D3730" s="34" t="s">
        <v>301</v>
      </c>
      <c r="E3730" s="35" t="s">
        <v>10</v>
      </c>
      <c r="G3730" s="372" t="e">
        <f>VLOOKUP(N3730,'BANG THAM CHIEU'!C:E,3,0)</f>
        <v>#N/A</v>
      </c>
      <c r="J3730" s="10" t="e">
        <f>VLOOKUP(N3730,'BANG THAM CHIEU'!C:E,2,0)</f>
        <v>#N/A</v>
      </c>
      <c r="L3730" s="594">
        <f t="shared" si="60"/>
        <v>0</v>
      </c>
      <c r="N3730" s="53"/>
      <c r="Q3730" s="122"/>
      <c r="R3730" s="123"/>
      <c r="S3730" s="122" t="s">
        <v>7896</v>
      </c>
      <c r="T3730" s="396"/>
      <c r="V3730"/>
    </row>
    <row r="3731" spans="1:22" hidden="1" x14ac:dyDescent="0.25">
      <c r="A3731" s="31">
        <v>3848</v>
      </c>
      <c r="B3731" s="33" t="s">
        <v>300</v>
      </c>
      <c r="D3731" s="34" t="s">
        <v>301</v>
      </c>
      <c r="E3731" s="35" t="s">
        <v>10</v>
      </c>
      <c r="G3731" s="372" t="e">
        <f>VLOOKUP(N3731,'BANG THAM CHIEU'!C:E,3,0)</f>
        <v>#N/A</v>
      </c>
      <c r="J3731" s="10" t="e">
        <f>VLOOKUP(N3731,'BANG THAM CHIEU'!C:E,2,0)</f>
        <v>#N/A</v>
      </c>
      <c r="L3731" s="594">
        <f t="shared" si="60"/>
        <v>0</v>
      </c>
      <c r="N3731" s="53"/>
      <c r="Q3731" s="122"/>
      <c r="R3731" s="123"/>
      <c r="S3731" s="122" t="s">
        <v>7896</v>
      </c>
      <c r="T3731" s="396"/>
      <c r="V3731"/>
    </row>
    <row r="3732" spans="1:22" hidden="1" x14ac:dyDescent="0.25">
      <c r="A3732" s="31">
        <v>3848</v>
      </c>
      <c r="B3732" s="33" t="s">
        <v>300</v>
      </c>
      <c r="D3732" s="34" t="s">
        <v>301</v>
      </c>
      <c r="E3732" s="35" t="s">
        <v>10</v>
      </c>
      <c r="G3732" s="372" t="e">
        <f>VLOOKUP(N3732,'BANG THAM CHIEU'!C:E,3,0)</f>
        <v>#N/A</v>
      </c>
      <c r="J3732" s="10" t="e">
        <f>VLOOKUP(N3732,'BANG THAM CHIEU'!C:E,2,0)</f>
        <v>#N/A</v>
      </c>
      <c r="L3732" s="594">
        <f t="shared" si="60"/>
        <v>0</v>
      </c>
      <c r="N3732" s="53"/>
      <c r="Q3732" s="122"/>
      <c r="R3732" s="123"/>
      <c r="S3732" s="122" t="s">
        <v>7896</v>
      </c>
      <c r="T3732" s="396"/>
      <c r="V3732"/>
    </row>
    <row r="3733" spans="1:22" hidden="1" x14ac:dyDescent="0.25">
      <c r="A3733" s="31">
        <v>3848</v>
      </c>
      <c r="B3733" s="33" t="s">
        <v>300</v>
      </c>
      <c r="D3733" s="34" t="s">
        <v>301</v>
      </c>
      <c r="E3733" s="35" t="s">
        <v>10</v>
      </c>
      <c r="G3733" s="372" t="e">
        <f>VLOOKUP(N3733,'BANG THAM CHIEU'!C:E,3,0)</f>
        <v>#N/A</v>
      </c>
      <c r="J3733" s="10" t="e">
        <f>VLOOKUP(N3733,'BANG THAM CHIEU'!C:E,2,0)</f>
        <v>#N/A</v>
      </c>
      <c r="L3733" s="594">
        <f t="shared" si="60"/>
        <v>0</v>
      </c>
      <c r="N3733" s="53"/>
      <c r="Q3733" s="122"/>
      <c r="R3733" s="123"/>
      <c r="S3733" s="122" t="s">
        <v>7896</v>
      </c>
      <c r="T3733" s="396"/>
      <c r="V3733"/>
    </row>
    <row r="3734" spans="1:22" hidden="1" x14ac:dyDescent="0.25">
      <c r="A3734" s="31">
        <v>3848</v>
      </c>
      <c r="B3734" s="33" t="s">
        <v>300</v>
      </c>
      <c r="D3734" s="34" t="s">
        <v>301</v>
      </c>
      <c r="E3734" s="35" t="s">
        <v>10</v>
      </c>
      <c r="G3734" s="372" t="e">
        <f>VLOOKUP(N3734,'BANG THAM CHIEU'!C:E,3,0)</f>
        <v>#N/A</v>
      </c>
      <c r="J3734" s="10" t="e">
        <f>VLOOKUP(N3734,'BANG THAM CHIEU'!C:E,2,0)</f>
        <v>#N/A</v>
      </c>
      <c r="L3734" s="594">
        <f t="shared" si="60"/>
        <v>0</v>
      </c>
      <c r="N3734" s="53"/>
      <c r="Q3734" s="122"/>
      <c r="R3734" s="123"/>
      <c r="S3734" s="122" t="s">
        <v>7896</v>
      </c>
      <c r="T3734" s="396"/>
      <c r="V3734"/>
    </row>
    <row r="3735" spans="1:22" hidden="1" x14ac:dyDescent="0.25">
      <c r="A3735" s="31">
        <v>3848</v>
      </c>
      <c r="B3735" s="33" t="s">
        <v>300</v>
      </c>
      <c r="D3735" s="34" t="s">
        <v>301</v>
      </c>
      <c r="E3735" s="35" t="s">
        <v>10</v>
      </c>
      <c r="G3735" s="372" t="e">
        <f>VLOOKUP(N3735,'BANG THAM CHIEU'!C:E,3,0)</f>
        <v>#N/A</v>
      </c>
      <c r="J3735" s="10" t="e">
        <f>VLOOKUP(N3735,'BANG THAM CHIEU'!C:E,2,0)</f>
        <v>#N/A</v>
      </c>
      <c r="L3735" s="594">
        <f t="shared" si="60"/>
        <v>0</v>
      </c>
      <c r="N3735" s="53"/>
      <c r="Q3735" s="122"/>
      <c r="R3735" s="123"/>
      <c r="S3735" s="122" t="s">
        <v>7896</v>
      </c>
      <c r="T3735" s="396"/>
      <c r="V3735"/>
    </row>
    <row r="3736" spans="1:22" hidden="1" x14ac:dyDescent="0.25">
      <c r="A3736" s="31">
        <v>3848</v>
      </c>
      <c r="B3736" s="33" t="s">
        <v>300</v>
      </c>
      <c r="D3736" s="34" t="s">
        <v>301</v>
      </c>
      <c r="E3736" s="35" t="s">
        <v>10</v>
      </c>
      <c r="G3736" s="372" t="e">
        <f>VLOOKUP(N3736,'BANG THAM CHIEU'!C:E,3,0)</f>
        <v>#N/A</v>
      </c>
      <c r="J3736" s="10" t="e">
        <f>VLOOKUP(N3736,'BANG THAM CHIEU'!C:E,2,0)</f>
        <v>#N/A</v>
      </c>
      <c r="L3736" s="594">
        <f t="shared" si="60"/>
        <v>0</v>
      </c>
      <c r="N3736" s="53"/>
      <c r="Q3736" s="122"/>
      <c r="R3736" s="123"/>
      <c r="S3736" s="122" t="s">
        <v>7896</v>
      </c>
      <c r="T3736" s="396"/>
      <c r="V3736"/>
    </row>
    <row r="3737" spans="1:22" hidden="1" x14ac:dyDescent="0.25">
      <c r="A3737" s="31">
        <v>3848</v>
      </c>
      <c r="B3737" s="33" t="s">
        <v>300</v>
      </c>
      <c r="D3737" s="34" t="s">
        <v>301</v>
      </c>
      <c r="E3737" s="35" t="s">
        <v>10</v>
      </c>
      <c r="G3737" s="372" t="e">
        <f>VLOOKUP(N3737,'BANG THAM CHIEU'!C:E,3,0)</f>
        <v>#N/A</v>
      </c>
      <c r="J3737" s="10" t="e">
        <f>VLOOKUP(N3737,'BANG THAM CHIEU'!C:E,2,0)</f>
        <v>#N/A</v>
      </c>
      <c r="L3737" s="594">
        <f t="shared" si="60"/>
        <v>0</v>
      </c>
      <c r="N3737" s="53"/>
      <c r="Q3737" s="122"/>
      <c r="R3737" s="123"/>
      <c r="S3737" s="122" t="s">
        <v>7896</v>
      </c>
      <c r="T3737" s="396"/>
      <c r="V3737"/>
    </row>
    <row r="3738" spans="1:22" hidden="1" x14ac:dyDescent="0.25">
      <c r="A3738" s="31">
        <v>3848</v>
      </c>
      <c r="B3738" s="33" t="s">
        <v>300</v>
      </c>
      <c r="D3738" s="34" t="s">
        <v>301</v>
      </c>
      <c r="E3738" s="35" t="s">
        <v>10</v>
      </c>
      <c r="G3738" s="372" t="e">
        <f>VLOOKUP(N3738,'BANG THAM CHIEU'!C:E,3,0)</f>
        <v>#N/A</v>
      </c>
      <c r="J3738" s="10" t="e">
        <f>VLOOKUP(N3738,'BANG THAM CHIEU'!C:E,2,0)</f>
        <v>#N/A</v>
      </c>
      <c r="L3738" s="594">
        <f t="shared" si="60"/>
        <v>0</v>
      </c>
      <c r="N3738" s="53"/>
      <c r="Q3738" s="122"/>
      <c r="R3738" s="123"/>
      <c r="S3738" s="122" t="s">
        <v>7896</v>
      </c>
      <c r="T3738" s="396"/>
      <c r="V3738"/>
    </row>
    <row r="3739" spans="1:22" hidden="1" x14ac:dyDescent="0.25">
      <c r="A3739" s="31">
        <v>3848</v>
      </c>
      <c r="B3739" s="33" t="s">
        <v>300</v>
      </c>
      <c r="D3739" s="34" t="s">
        <v>301</v>
      </c>
      <c r="E3739" s="35" t="s">
        <v>10</v>
      </c>
      <c r="G3739" s="372" t="e">
        <f>VLOOKUP(N3739,'BANG THAM CHIEU'!C:E,3,0)</f>
        <v>#N/A</v>
      </c>
      <c r="J3739" s="10" t="e">
        <f>VLOOKUP(N3739,'BANG THAM CHIEU'!C:E,2,0)</f>
        <v>#N/A</v>
      </c>
      <c r="L3739" s="594">
        <f t="shared" si="60"/>
        <v>0</v>
      </c>
      <c r="N3739" s="53"/>
      <c r="Q3739" s="122"/>
      <c r="R3739" s="123"/>
      <c r="S3739" s="122" t="s">
        <v>7896</v>
      </c>
      <c r="T3739" s="396"/>
      <c r="V3739"/>
    </row>
    <row r="3740" spans="1:22" hidden="1" x14ac:dyDescent="0.25">
      <c r="A3740" s="31">
        <v>3848</v>
      </c>
      <c r="B3740" s="33" t="s">
        <v>300</v>
      </c>
      <c r="D3740" s="34" t="s">
        <v>301</v>
      </c>
      <c r="E3740" s="35" t="s">
        <v>10</v>
      </c>
      <c r="G3740" s="372" t="e">
        <f>VLOOKUP(N3740,'BANG THAM CHIEU'!C:E,3,0)</f>
        <v>#N/A</v>
      </c>
      <c r="J3740" s="10" t="e">
        <f>VLOOKUP(N3740,'BANG THAM CHIEU'!C:E,2,0)</f>
        <v>#N/A</v>
      </c>
      <c r="L3740" s="594">
        <f t="shared" si="60"/>
        <v>0</v>
      </c>
      <c r="N3740" s="53"/>
      <c r="Q3740" s="122"/>
      <c r="R3740" s="123"/>
      <c r="S3740" s="122" t="s">
        <v>7896</v>
      </c>
      <c r="T3740" s="396"/>
      <c r="V3740"/>
    </row>
    <row r="3741" spans="1:22" hidden="1" x14ac:dyDescent="0.25">
      <c r="A3741" s="31">
        <v>3848</v>
      </c>
      <c r="B3741" s="33" t="s">
        <v>300</v>
      </c>
      <c r="D3741" s="34" t="s">
        <v>301</v>
      </c>
      <c r="E3741" s="35" t="s">
        <v>10</v>
      </c>
      <c r="G3741" s="372" t="e">
        <f>VLOOKUP(N3741,'BANG THAM CHIEU'!C:E,3,0)</f>
        <v>#N/A</v>
      </c>
      <c r="J3741" s="10" t="e">
        <f>VLOOKUP(N3741,'BANG THAM CHIEU'!C:E,2,0)</f>
        <v>#N/A</v>
      </c>
      <c r="L3741" s="594">
        <f t="shared" si="60"/>
        <v>0</v>
      </c>
      <c r="N3741" s="53"/>
      <c r="Q3741" s="122"/>
      <c r="R3741" s="123"/>
      <c r="S3741" s="122" t="s">
        <v>7896</v>
      </c>
      <c r="T3741" s="396"/>
      <c r="V3741"/>
    </row>
    <row r="3742" spans="1:22" hidden="1" x14ac:dyDescent="0.25">
      <c r="A3742" s="31">
        <v>3848</v>
      </c>
      <c r="B3742" s="33" t="s">
        <v>300</v>
      </c>
      <c r="D3742" s="34" t="s">
        <v>301</v>
      </c>
      <c r="E3742" s="35" t="s">
        <v>10</v>
      </c>
      <c r="G3742" s="372" t="e">
        <f>VLOOKUP(N3742,'BANG THAM CHIEU'!C:E,3,0)</f>
        <v>#N/A</v>
      </c>
      <c r="J3742" s="10" t="e">
        <f>VLOOKUP(N3742,'BANG THAM CHIEU'!C:E,2,0)</f>
        <v>#N/A</v>
      </c>
      <c r="L3742" s="594">
        <f t="shared" si="60"/>
        <v>0</v>
      </c>
      <c r="N3742" s="53"/>
      <c r="Q3742" s="122"/>
      <c r="R3742" s="123"/>
      <c r="S3742" s="122" t="s">
        <v>7896</v>
      </c>
      <c r="T3742" s="396"/>
      <c r="V3742"/>
    </row>
    <row r="3743" spans="1:22" hidden="1" x14ac:dyDescent="0.25">
      <c r="A3743" s="31">
        <v>3848</v>
      </c>
      <c r="B3743" s="33" t="s">
        <v>300</v>
      </c>
      <c r="D3743" s="34" t="s">
        <v>301</v>
      </c>
      <c r="E3743" s="35" t="s">
        <v>10</v>
      </c>
      <c r="G3743" s="372" t="e">
        <f>VLOOKUP(N3743,'BANG THAM CHIEU'!C:E,3,0)</f>
        <v>#N/A</v>
      </c>
      <c r="J3743" s="10" t="e">
        <f>VLOOKUP(N3743,'BANG THAM CHIEU'!C:E,2,0)</f>
        <v>#N/A</v>
      </c>
      <c r="L3743" s="594">
        <f t="shared" si="60"/>
        <v>0</v>
      </c>
      <c r="N3743" s="53"/>
      <c r="Q3743" s="122"/>
      <c r="R3743" s="123"/>
      <c r="S3743" s="122" t="s">
        <v>7896</v>
      </c>
      <c r="T3743" s="396"/>
      <c r="V3743"/>
    </row>
    <row r="3744" spans="1:22" hidden="1" x14ac:dyDescent="0.25">
      <c r="A3744" s="31">
        <v>3848</v>
      </c>
      <c r="B3744" s="33" t="s">
        <v>300</v>
      </c>
      <c r="D3744" s="34" t="s">
        <v>301</v>
      </c>
      <c r="E3744" s="35" t="s">
        <v>10</v>
      </c>
      <c r="G3744" s="372" t="e">
        <f>VLOOKUP(N3744,'BANG THAM CHIEU'!C:E,3,0)</f>
        <v>#N/A</v>
      </c>
      <c r="J3744" s="10" t="e">
        <f>VLOOKUP(N3744,'BANG THAM CHIEU'!C:E,2,0)</f>
        <v>#N/A</v>
      </c>
      <c r="L3744" s="594">
        <f t="shared" si="60"/>
        <v>0</v>
      </c>
      <c r="N3744" s="53"/>
      <c r="Q3744" s="122"/>
      <c r="R3744" s="123"/>
      <c r="S3744" s="122" t="s">
        <v>7896</v>
      </c>
      <c r="T3744" s="396"/>
      <c r="V3744"/>
    </row>
    <row r="3745" spans="1:22" hidden="1" x14ac:dyDescent="0.25">
      <c r="A3745" s="31">
        <v>3848</v>
      </c>
      <c r="B3745" s="33" t="s">
        <v>300</v>
      </c>
      <c r="D3745" s="34" t="s">
        <v>301</v>
      </c>
      <c r="E3745" s="35" t="s">
        <v>10</v>
      </c>
      <c r="G3745" s="372" t="e">
        <f>VLOOKUP(N3745,'BANG THAM CHIEU'!C:E,3,0)</f>
        <v>#N/A</v>
      </c>
      <c r="J3745" s="10" t="e">
        <f>VLOOKUP(N3745,'BANG THAM CHIEU'!C:E,2,0)</f>
        <v>#N/A</v>
      </c>
      <c r="L3745" s="594">
        <f t="shared" si="60"/>
        <v>0</v>
      </c>
      <c r="N3745" s="53"/>
      <c r="Q3745" s="122"/>
      <c r="R3745" s="123"/>
      <c r="S3745" s="122" t="s">
        <v>7896</v>
      </c>
      <c r="T3745" s="396"/>
      <c r="V3745"/>
    </row>
    <row r="3746" spans="1:22" hidden="1" x14ac:dyDescent="0.25">
      <c r="A3746" s="31">
        <v>3848</v>
      </c>
      <c r="B3746" s="33" t="s">
        <v>300</v>
      </c>
      <c r="D3746" s="34" t="s">
        <v>301</v>
      </c>
      <c r="E3746" s="35" t="s">
        <v>10</v>
      </c>
      <c r="G3746" s="372" t="e">
        <f>VLOOKUP(N3746,'BANG THAM CHIEU'!C:E,3,0)</f>
        <v>#N/A</v>
      </c>
      <c r="J3746" s="10" t="e">
        <f>VLOOKUP(N3746,'BANG THAM CHIEU'!C:E,2,0)</f>
        <v>#N/A</v>
      </c>
      <c r="L3746" s="594">
        <f t="shared" si="60"/>
        <v>0</v>
      </c>
      <c r="N3746" s="53"/>
      <c r="Q3746" s="122"/>
      <c r="R3746" s="123"/>
      <c r="S3746" s="122" t="s">
        <v>7896</v>
      </c>
      <c r="T3746" s="396"/>
      <c r="V3746"/>
    </row>
    <row r="3747" spans="1:22" hidden="1" x14ac:dyDescent="0.25">
      <c r="A3747" s="31">
        <v>3848</v>
      </c>
      <c r="B3747" s="33" t="s">
        <v>300</v>
      </c>
      <c r="D3747" s="34" t="s">
        <v>301</v>
      </c>
      <c r="E3747" s="35" t="s">
        <v>10</v>
      </c>
      <c r="G3747" s="372" t="e">
        <f>VLOOKUP(N3747,'BANG THAM CHIEU'!C:E,3,0)</f>
        <v>#N/A</v>
      </c>
      <c r="J3747" s="10" t="e">
        <f>VLOOKUP(N3747,'BANG THAM CHIEU'!C:E,2,0)</f>
        <v>#N/A</v>
      </c>
      <c r="L3747" s="594">
        <f t="shared" si="60"/>
        <v>0</v>
      </c>
      <c r="N3747" s="53"/>
      <c r="Q3747" s="122"/>
      <c r="R3747" s="123"/>
      <c r="S3747" s="122" t="s">
        <v>7896</v>
      </c>
      <c r="T3747" s="396"/>
      <c r="V3747"/>
    </row>
    <row r="3748" spans="1:22" hidden="1" x14ac:dyDescent="0.25">
      <c r="A3748" s="31">
        <v>3848</v>
      </c>
      <c r="B3748" s="33" t="s">
        <v>300</v>
      </c>
      <c r="D3748" s="34" t="s">
        <v>301</v>
      </c>
      <c r="E3748" s="35" t="s">
        <v>10</v>
      </c>
      <c r="G3748" s="372" t="e">
        <f>VLOOKUP(N3748,'BANG THAM CHIEU'!C:E,3,0)</f>
        <v>#N/A</v>
      </c>
      <c r="J3748" s="10" t="e">
        <f>VLOOKUP(N3748,'BANG THAM CHIEU'!C:E,2,0)</f>
        <v>#N/A</v>
      </c>
      <c r="L3748" s="594">
        <f t="shared" si="60"/>
        <v>0</v>
      </c>
      <c r="N3748" s="53"/>
      <c r="Q3748" s="122"/>
      <c r="R3748" s="123"/>
      <c r="S3748" s="122" t="s">
        <v>7896</v>
      </c>
      <c r="T3748" s="396"/>
      <c r="V3748"/>
    </row>
    <row r="3749" spans="1:22" hidden="1" x14ac:dyDescent="0.25">
      <c r="A3749" s="31">
        <v>3848</v>
      </c>
      <c r="B3749" s="33" t="s">
        <v>300</v>
      </c>
      <c r="D3749" s="34" t="s">
        <v>301</v>
      </c>
      <c r="E3749" s="35" t="s">
        <v>10</v>
      </c>
      <c r="G3749" s="372" t="e">
        <f>VLOOKUP(N3749,'BANG THAM CHIEU'!C:E,3,0)</f>
        <v>#N/A</v>
      </c>
      <c r="J3749" s="10" t="e">
        <f>VLOOKUP(N3749,'BANG THAM CHIEU'!C:E,2,0)</f>
        <v>#N/A</v>
      </c>
      <c r="L3749" s="594">
        <f t="shared" si="60"/>
        <v>0</v>
      </c>
      <c r="N3749" s="53"/>
      <c r="Q3749" s="122"/>
      <c r="R3749" s="123"/>
      <c r="S3749" s="122" t="s">
        <v>7896</v>
      </c>
      <c r="T3749" s="396"/>
      <c r="V3749"/>
    </row>
    <row r="3750" spans="1:22" hidden="1" x14ac:dyDescent="0.25">
      <c r="A3750" s="31">
        <v>3848</v>
      </c>
      <c r="B3750" s="33" t="s">
        <v>300</v>
      </c>
      <c r="D3750" s="34" t="s">
        <v>301</v>
      </c>
      <c r="E3750" s="35" t="s">
        <v>10</v>
      </c>
      <c r="G3750" s="372" t="e">
        <f>VLOOKUP(N3750,'BANG THAM CHIEU'!C:E,3,0)</f>
        <v>#N/A</v>
      </c>
      <c r="J3750" s="10" t="e">
        <f>VLOOKUP(N3750,'BANG THAM CHIEU'!C:E,2,0)</f>
        <v>#N/A</v>
      </c>
      <c r="L3750" s="594">
        <f t="shared" si="60"/>
        <v>0</v>
      </c>
      <c r="N3750" s="53"/>
      <c r="Q3750" s="122"/>
      <c r="R3750" s="123"/>
      <c r="S3750" s="122" t="s">
        <v>7896</v>
      </c>
      <c r="T3750" s="396"/>
      <c r="V3750"/>
    </row>
    <row r="3751" spans="1:22" hidden="1" x14ac:dyDescent="0.25">
      <c r="A3751" s="31">
        <v>3848</v>
      </c>
      <c r="B3751" s="33" t="s">
        <v>300</v>
      </c>
      <c r="D3751" s="34" t="s">
        <v>301</v>
      </c>
      <c r="E3751" s="35" t="s">
        <v>10</v>
      </c>
      <c r="G3751" s="372" t="e">
        <f>VLOOKUP(N3751,'BANG THAM CHIEU'!C:E,3,0)</f>
        <v>#N/A</v>
      </c>
      <c r="J3751" s="10" t="e">
        <f>VLOOKUP(N3751,'BANG THAM CHIEU'!C:E,2,0)</f>
        <v>#N/A</v>
      </c>
      <c r="L3751" s="594">
        <f t="shared" si="60"/>
        <v>0</v>
      </c>
      <c r="N3751" s="53"/>
      <c r="Q3751" s="122"/>
      <c r="R3751" s="123"/>
      <c r="S3751" s="122" t="s">
        <v>7896</v>
      </c>
      <c r="T3751" s="396"/>
      <c r="V3751"/>
    </row>
    <row r="3752" spans="1:22" hidden="1" x14ac:dyDescent="0.25">
      <c r="A3752" s="31">
        <v>3848</v>
      </c>
      <c r="B3752" s="33" t="s">
        <v>300</v>
      </c>
      <c r="D3752" s="34" t="s">
        <v>301</v>
      </c>
      <c r="E3752" s="35" t="s">
        <v>10</v>
      </c>
      <c r="G3752" s="372" t="e">
        <f>VLOOKUP(N3752,'BANG THAM CHIEU'!C:E,3,0)</f>
        <v>#N/A</v>
      </c>
      <c r="J3752" s="10" t="e">
        <f>VLOOKUP(N3752,'BANG THAM CHIEU'!C:E,2,0)</f>
        <v>#N/A</v>
      </c>
      <c r="L3752" s="594">
        <f t="shared" si="60"/>
        <v>0</v>
      </c>
      <c r="N3752" s="53"/>
      <c r="Q3752" s="122"/>
      <c r="R3752" s="123"/>
      <c r="S3752" s="122" t="s">
        <v>7896</v>
      </c>
      <c r="T3752" s="396"/>
      <c r="V3752"/>
    </row>
    <row r="3753" spans="1:22" hidden="1" x14ac:dyDescent="0.25">
      <c r="A3753" s="31">
        <v>3848</v>
      </c>
      <c r="B3753" s="33" t="s">
        <v>300</v>
      </c>
      <c r="D3753" s="34" t="s">
        <v>301</v>
      </c>
      <c r="E3753" s="35" t="s">
        <v>10</v>
      </c>
      <c r="G3753" s="372" t="e">
        <f>VLOOKUP(N3753,'BANG THAM CHIEU'!C:E,3,0)</f>
        <v>#N/A</v>
      </c>
      <c r="J3753" s="10" t="e">
        <f>VLOOKUP(N3753,'BANG THAM CHIEU'!C:E,2,0)</f>
        <v>#N/A</v>
      </c>
      <c r="L3753" s="594">
        <f t="shared" si="60"/>
        <v>0</v>
      </c>
      <c r="N3753" s="53"/>
      <c r="Q3753" s="122"/>
      <c r="R3753" s="123"/>
      <c r="S3753" s="122" t="s">
        <v>7896</v>
      </c>
      <c r="T3753" s="396"/>
      <c r="V3753"/>
    </row>
    <row r="3754" spans="1:22" hidden="1" x14ac:dyDescent="0.25">
      <c r="A3754" s="31">
        <v>3848</v>
      </c>
      <c r="B3754" s="33" t="s">
        <v>300</v>
      </c>
      <c r="D3754" s="34" t="s">
        <v>301</v>
      </c>
      <c r="E3754" s="35" t="s">
        <v>10</v>
      </c>
      <c r="G3754" s="372" t="e">
        <f>VLOOKUP(N3754,'BANG THAM CHIEU'!C:E,3,0)</f>
        <v>#N/A</v>
      </c>
      <c r="J3754" s="10" t="e">
        <f>VLOOKUP(N3754,'BANG THAM CHIEU'!C:E,2,0)</f>
        <v>#N/A</v>
      </c>
      <c r="L3754" s="594">
        <f t="shared" si="60"/>
        <v>0</v>
      </c>
      <c r="N3754" s="53"/>
      <c r="Q3754" s="122"/>
      <c r="R3754" s="123"/>
      <c r="S3754" s="122" t="s">
        <v>7896</v>
      </c>
      <c r="T3754" s="396"/>
      <c r="V3754"/>
    </row>
    <row r="3755" spans="1:22" hidden="1" x14ac:dyDescent="0.25">
      <c r="A3755" s="31">
        <v>3848</v>
      </c>
      <c r="B3755" s="33" t="s">
        <v>300</v>
      </c>
      <c r="D3755" s="34" t="s">
        <v>301</v>
      </c>
      <c r="E3755" s="35" t="s">
        <v>10</v>
      </c>
      <c r="G3755" s="372" t="e">
        <f>VLOOKUP(N3755,'BANG THAM CHIEU'!C:E,3,0)</f>
        <v>#N/A</v>
      </c>
      <c r="J3755" s="10" t="e">
        <f>VLOOKUP(N3755,'BANG THAM CHIEU'!C:E,2,0)</f>
        <v>#N/A</v>
      </c>
      <c r="L3755" s="594">
        <f t="shared" si="60"/>
        <v>0</v>
      </c>
      <c r="N3755" s="53"/>
      <c r="Q3755" s="122"/>
      <c r="R3755" s="123"/>
      <c r="S3755" s="122" t="s">
        <v>7896</v>
      </c>
      <c r="T3755" s="396"/>
      <c r="V3755"/>
    </row>
    <row r="3756" spans="1:22" hidden="1" x14ac:dyDescent="0.25">
      <c r="A3756" s="31">
        <v>3848</v>
      </c>
      <c r="B3756" s="33" t="s">
        <v>300</v>
      </c>
      <c r="D3756" s="34" t="s">
        <v>301</v>
      </c>
      <c r="E3756" s="35" t="s">
        <v>10</v>
      </c>
      <c r="G3756" s="372" t="e">
        <f>VLOOKUP(N3756,'BANG THAM CHIEU'!C:E,3,0)</f>
        <v>#N/A</v>
      </c>
      <c r="J3756" s="10" t="e">
        <f>VLOOKUP(N3756,'BANG THAM CHIEU'!C:E,2,0)</f>
        <v>#N/A</v>
      </c>
      <c r="L3756" s="594">
        <f t="shared" ref="L3756:L3819" si="61">K3756/23206</f>
        <v>0</v>
      </c>
      <c r="N3756" s="53"/>
      <c r="Q3756" s="122"/>
      <c r="R3756" s="123"/>
      <c r="S3756" s="122" t="s">
        <v>7896</v>
      </c>
      <c r="T3756" s="396"/>
      <c r="V3756"/>
    </row>
    <row r="3757" spans="1:22" hidden="1" x14ac:dyDescent="0.25">
      <c r="A3757" s="31">
        <v>3848</v>
      </c>
      <c r="B3757" s="33" t="s">
        <v>300</v>
      </c>
      <c r="D3757" s="34" t="s">
        <v>301</v>
      </c>
      <c r="E3757" s="35" t="s">
        <v>10</v>
      </c>
      <c r="G3757" s="372" t="e">
        <f>VLOOKUP(N3757,'BANG THAM CHIEU'!C:E,3,0)</f>
        <v>#N/A</v>
      </c>
      <c r="J3757" s="10" t="e">
        <f>VLOOKUP(N3757,'BANG THAM CHIEU'!C:E,2,0)</f>
        <v>#N/A</v>
      </c>
      <c r="L3757" s="594">
        <f t="shared" si="61"/>
        <v>0</v>
      </c>
      <c r="N3757" s="53"/>
      <c r="Q3757" s="122"/>
      <c r="R3757" s="123"/>
      <c r="S3757" s="122" t="s">
        <v>7896</v>
      </c>
      <c r="T3757" s="396"/>
      <c r="V3757"/>
    </row>
    <row r="3758" spans="1:22" hidden="1" x14ac:dyDescent="0.25">
      <c r="A3758" s="31">
        <v>3848</v>
      </c>
      <c r="B3758" s="33" t="s">
        <v>300</v>
      </c>
      <c r="D3758" s="34" t="s">
        <v>301</v>
      </c>
      <c r="E3758" s="35" t="s">
        <v>10</v>
      </c>
      <c r="G3758" s="372" t="e">
        <f>VLOOKUP(N3758,'BANG THAM CHIEU'!C:E,3,0)</f>
        <v>#N/A</v>
      </c>
      <c r="J3758" s="10" t="e">
        <f>VLOOKUP(N3758,'BANG THAM CHIEU'!C:E,2,0)</f>
        <v>#N/A</v>
      </c>
      <c r="L3758" s="594">
        <f t="shared" si="61"/>
        <v>0</v>
      </c>
      <c r="N3758" s="53"/>
      <c r="Q3758" s="122"/>
      <c r="R3758" s="123"/>
      <c r="S3758" s="122" t="s">
        <v>7896</v>
      </c>
      <c r="T3758" s="396"/>
      <c r="V3758"/>
    </row>
    <row r="3759" spans="1:22" hidden="1" x14ac:dyDescent="0.25">
      <c r="A3759" s="31">
        <v>3848</v>
      </c>
      <c r="B3759" s="33" t="s">
        <v>300</v>
      </c>
      <c r="D3759" s="34" t="s">
        <v>301</v>
      </c>
      <c r="E3759" s="35" t="s">
        <v>10</v>
      </c>
      <c r="G3759" s="372" t="e">
        <f>VLOOKUP(N3759,'BANG THAM CHIEU'!C:E,3,0)</f>
        <v>#N/A</v>
      </c>
      <c r="J3759" s="10" t="e">
        <f>VLOOKUP(N3759,'BANG THAM CHIEU'!C:E,2,0)</f>
        <v>#N/A</v>
      </c>
      <c r="L3759" s="594">
        <f t="shared" si="61"/>
        <v>0</v>
      </c>
      <c r="N3759" s="53"/>
      <c r="Q3759" s="122"/>
      <c r="R3759" s="123"/>
      <c r="S3759" s="122" t="s">
        <v>7896</v>
      </c>
      <c r="T3759" s="396"/>
      <c r="V3759"/>
    </row>
    <row r="3760" spans="1:22" hidden="1" x14ac:dyDescent="0.25">
      <c r="A3760" s="31">
        <v>3848</v>
      </c>
      <c r="B3760" s="33" t="s">
        <v>300</v>
      </c>
      <c r="D3760" s="34" t="s">
        <v>301</v>
      </c>
      <c r="E3760" s="35" t="s">
        <v>10</v>
      </c>
      <c r="G3760" s="372" t="e">
        <f>VLOOKUP(N3760,'BANG THAM CHIEU'!C:E,3,0)</f>
        <v>#N/A</v>
      </c>
      <c r="J3760" s="10" t="e">
        <f>VLOOKUP(N3760,'BANG THAM CHIEU'!C:E,2,0)</f>
        <v>#N/A</v>
      </c>
      <c r="L3760" s="594">
        <f t="shared" si="61"/>
        <v>0</v>
      </c>
      <c r="N3760" s="53"/>
      <c r="Q3760" s="122"/>
      <c r="R3760" s="123"/>
      <c r="S3760" s="122" t="s">
        <v>7896</v>
      </c>
      <c r="T3760" s="396"/>
      <c r="V3760"/>
    </row>
    <row r="3761" spans="1:22" hidden="1" x14ac:dyDescent="0.25">
      <c r="A3761" s="31">
        <v>3848</v>
      </c>
      <c r="B3761" s="33" t="s">
        <v>300</v>
      </c>
      <c r="D3761" s="34" t="s">
        <v>301</v>
      </c>
      <c r="E3761" s="35" t="s">
        <v>10</v>
      </c>
      <c r="G3761" s="372" t="e">
        <f>VLOOKUP(N3761,'BANG THAM CHIEU'!C:E,3,0)</f>
        <v>#N/A</v>
      </c>
      <c r="J3761" s="10" t="e">
        <f>VLOOKUP(N3761,'BANG THAM CHIEU'!C:E,2,0)</f>
        <v>#N/A</v>
      </c>
      <c r="L3761" s="594">
        <f t="shared" si="61"/>
        <v>0</v>
      </c>
      <c r="N3761" s="53"/>
      <c r="Q3761" s="122"/>
      <c r="R3761" s="123"/>
      <c r="S3761" s="122" t="s">
        <v>7896</v>
      </c>
      <c r="T3761" s="396"/>
      <c r="V3761"/>
    </row>
    <row r="3762" spans="1:22" hidden="1" x14ac:dyDescent="0.25">
      <c r="A3762" s="31">
        <v>3848</v>
      </c>
      <c r="B3762" s="33" t="s">
        <v>300</v>
      </c>
      <c r="D3762" s="34" t="s">
        <v>301</v>
      </c>
      <c r="E3762" s="35" t="s">
        <v>10</v>
      </c>
      <c r="G3762" s="372" t="e">
        <f>VLOOKUP(N3762,'BANG THAM CHIEU'!C:E,3,0)</f>
        <v>#N/A</v>
      </c>
      <c r="J3762" s="10" t="e">
        <f>VLOOKUP(N3762,'BANG THAM CHIEU'!C:E,2,0)</f>
        <v>#N/A</v>
      </c>
      <c r="L3762" s="594">
        <f t="shared" si="61"/>
        <v>0</v>
      </c>
      <c r="N3762" s="53"/>
      <c r="Q3762" s="122"/>
      <c r="R3762" s="123"/>
      <c r="S3762" s="122" t="s">
        <v>7896</v>
      </c>
      <c r="T3762" s="396"/>
      <c r="V3762"/>
    </row>
    <row r="3763" spans="1:22" hidden="1" x14ac:dyDescent="0.25">
      <c r="A3763" s="31">
        <v>3848</v>
      </c>
      <c r="B3763" s="33" t="s">
        <v>300</v>
      </c>
      <c r="D3763" s="34" t="s">
        <v>301</v>
      </c>
      <c r="E3763" s="35" t="s">
        <v>10</v>
      </c>
      <c r="G3763" s="372" t="e">
        <f>VLOOKUP(N3763,'BANG THAM CHIEU'!C:E,3,0)</f>
        <v>#N/A</v>
      </c>
      <c r="J3763" s="10" t="e">
        <f>VLOOKUP(N3763,'BANG THAM CHIEU'!C:E,2,0)</f>
        <v>#N/A</v>
      </c>
      <c r="L3763" s="594">
        <f t="shared" si="61"/>
        <v>0</v>
      </c>
      <c r="N3763" s="53"/>
      <c r="Q3763" s="122"/>
      <c r="R3763" s="123"/>
      <c r="S3763" s="122" t="s">
        <v>7896</v>
      </c>
      <c r="T3763" s="396"/>
      <c r="V3763"/>
    </row>
    <row r="3764" spans="1:22" hidden="1" x14ac:dyDescent="0.25">
      <c r="A3764" s="31">
        <v>3848</v>
      </c>
      <c r="B3764" s="33" t="s">
        <v>300</v>
      </c>
      <c r="D3764" s="34" t="s">
        <v>301</v>
      </c>
      <c r="E3764" s="35" t="s">
        <v>10</v>
      </c>
      <c r="G3764" s="372" t="e">
        <f>VLOOKUP(N3764,'BANG THAM CHIEU'!C:E,3,0)</f>
        <v>#N/A</v>
      </c>
      <c r="J3764" s="10" t="e">
        <f>VLOOKUP(N3764,'BANG THAM CHIEU'!C:E,2,0)</f>
        <v>#N/A</v>
      </c>
      <c r="L3764" s="594">
        <f t="shared" si="61"/>
        <v>0</v>
      </c>
      <c r="N3764" s="53"/>
      <c r="Q3764" s="122"/>
      <c r="R3764" s="123"/>
      <c r="S3764" s="122" t="s">
        <v>7896</v>
      </c>
      <c r="T3764" s="396"/>
      <c r="V3764"/>
    </row>
    <row r="3765" spans="1:22" hidden="1" x14ac:dyDescent="0.25">
      <c r="A3765" s="31">
        <v>3848</v>
      </c>
      <c r="B3765" s="33" t="s">
        <v>300</v>
      </c>
      <c r="D3765" s="34" t="s">
        <v>301</v>
      </c>
      <c r="E3765" s="35" t="s">
        <v>10</v>
      </c>
      <c r="G3765" s="372" t="e">
        <f>VLOOKUP(N3765,'BANG THAM CHIEU'!C:E,3,0)</f>
        <v>#N/A</v>
      </c>
      <c r="J3765" s="10" t="e">
        <f>VLOOKUP(N3765,'BANG THAM CHIEU'!C:E,2,0)</f>
        <v>#N/A</v>
      </c>
      <c r="L3765" s="594">
        <f t="shared" si="61"/>
        <v>0</v>
      </c>
      <c r="N3765" s="53"/>
      <c r="Q3765" s="122"/>
      <c r="R3765" s="123"/>
      <c r="S3765" s="122" t="s">
        <v>7896</v>
      </c>
      <c r="T3765" s="396"/>
      <c r="V3765"/>
    </row>
    <row r="3766" spans="1:22" hidden="1" x14ac:dyDescent="0.25">
      <c r="A3766" s="31">
        <v>3848</v>
      </c>
      <c r="B3766" s="33" t="s">
        <v>300</v>
      </c>
      <c r="D3766" s="34" t="s">
        <v>301</v>
      </c>
      <c r="E3766" s="35" t="s">
        <v>10</v>
      </c>
      <c r="G3766" s="372" t="e">
        <f>VLOOKUP(N3766,'BANG THAM CHIEU'!C:E,3,0)</f>
        <v>#N/A</v>
      </c>
      <c r="J3766" s="10" t="e">
        <f>VLOOKUP(N3766,'BANG THAM CHIEU'!C:E,2,0)</f>
        <v>#N/A</v>
      </c>
      <c r="L3766" s="594">
        <f t="shared" si="61"/>
        <v>0</v>
      </c>
      <c r="N3766" s="53"/>
      <c r="Q3766" s="122"/>
      <c r="R3766" s="123"/>
      <c r="S3766" s="122" t="s">
        <v>7896</v>
      </c>
      <c r="T3766" s="396"/>
      <c r="V3766"/>
    </row>
    <row r="3767" spans="1:22" hidden="1" x14ac:dyDescent="0.25">
      <c r="A3767" s="31">
        <v>3848</v>
      </c>
      <c r="B3767" s="33" t="s">
        <v>300</v>
      </c>
      <c r="D3767" s="34" t="s">
        <v>301</v>
      </c>
      <c r="E3767" s="35" t="s">
        <v>10</v>
      </c>
      <c r="G3767" s="372" t="e">
        <f>VLOOKUP(N3767,'BANG THAM CHIEU'!C:E,3,0)</f>
        <v>#N/A</v>
      </c>
      <c r="J3767" s="10" t="e">
        <f>VLOOKUP(N3767,'BANG THAM CHIEU'!C:E,2,0)</f>
        <v>#N/A</v>
      </c>
      <c r="L3767" s="594">
        <f t="shared" si="61"/>
        <v>0</v>
      </c>
      <c r="N3767" s="53"/>
      <c r="Q3767" s="122"/>
      <c r="R3767" s="123"/>
      <c r="S3767" s="122" t="s">
        <v>7896</v>
      </c>
      <c r="T3767" s="396"/>
      <c r="V3767"/>
    </row>
    <row r="3768" spans="1:22" hidden="1" x14ac:dyDescent="0.25">
      <c r="A3768" s="31">
        <v>3848</v>
      </c>
      <c r="B3768" s="33" t="s">
        <v>300</v>
      </c>
      <c r="D3768" s="34" t="s">
        <v>301</v>
      </c>
      <c r="E3768" s="35" t="s">
        <v>10</v>
      </c>
      <c r="G3768" s="372" t="e">
        <f>VLOOKUP(N3768,'BANG THAM CHIEU'!C:E,3,0)</f>
        <v>#N/A</v>
      </c>
      <c r="J3768" s="10" t="e">
        <f>VLOOKUP(N3768,'BANG THAM CHIEU'!C:E,2,0)</f>
        <v>#N/A</v>
      </c>
      <c r="L3768" s="594">
        <f t="shared" si="61"/>
        <v>0</v>
      </c>
      <c r="N3768" s="53"/>
      <c r="Q3768" s="122"/>
      <c r="R3768" s="123"/>
      <c r="S3768" s="122" t="s">
        <v>7896</v>
      </c>
      <c r="T3768" s="396"/>
      <c r="V3768"/>
    </row>
    <row r="3769" spans="1:22" hidden="1" x14ac:dyDescent="0.25">
      <c r="A3769" s="31">
        <v>3848</v>
      </c>
      <c r="B3769" s="33" t="s">
        <v>300</v>
      </c>
      <c r="D3769" s="34" t="s">
        <v>301</v>
      </c>
      <c r="E3769" s="35" t="s">
        <v>10</v>
      </c>
      <c r="G3769" s="372" t="e">
        <f>VLOOKUP(N3769,'BANG THAM CHIEU'!C:E,3,0)</f>
        <v>#N/A</v>
      </c>
      <c r="J3769" s="10" t="e">
        <f>VLOOKUP(N3769,'BANG THAM CHIEU'!C:E,2,0)</f>
        <v>#N/A</v>
      </c>
      <c r="L3769" s="594">
        <f t="shared" si="61"/>
        <v>0</v>
      </c>
      <c r="N3769" s="53"/>
      <c r="Q3769" s="122"/>
      <c r="R3769" s="123"/>
      <c r="S3769" s="122" t="s">
        <v>7896</v>
      </c>
      <c r="T3769" s="396"/>
      <c r="V3769"/>
    </row>
    <row r="3770" spans="1:22" hidden="1" x14ac:dyDescent="0.25">
      <c r="A3770" s="31">
        <v>3848</v>
      </c>
      <c r="B3770" s="33" t="s">
        <v>300</v>
      </c>
      <c r="D3770" s="34" t="s">
        <v>301</v>
      </c>
      <c r="E3770" s="35" t="s">
        <v>10</v>
      </c>
      <c r="G3770" s="372" t="e">
        <f>VLOOKUP(N3770,'BANG THAM CHIEU'!C:E,3,0)</f>
        <v>#N/A</v>
      </c>
      <c r="J3770" s="10" t="e">
        <f>VLOOKUP(N3770,'BANG THAM CHIEU'!C:E,2,0)</f>
        <v>#N/A</v>
      </c>
      <c r="L3770" s="594">
        <f t="shared" si="61"/>
        <v>0</v>
      </c>
      <c r="N3770" s="53"/>
      <c r="Q3770" s="122"/>
      <c r="R3770" s="123"/>
      <c r="S3770" s="122" t="s">
        <v>7896</v>
      </c>
      <c r="T3770" s="396"/>
      <c r="V3770"/>
    </row>
    <row r="3771" spans="1:22" hidden="1" x14ac:dyDescent="0.25">
      <c r="A3771" s="31">
        <v>3848</v>
      </c>
      <c r="B3771" s="33" t="s">
        <v>300</v>
      </c>
      <c r="D3771" s="34" t="s">
        <v>301</v>
      </c>
      <c r="E3771" s="35" t="s">
        <v>10</v>
      </c>
      <c r="G3771" s="372" t="e">
        <f>VLOOKUP(N3771,'BANG THAM CHIEU'!C:E,3,0)</f>
        <v>#N/A</v>
      </c>
      <c r="J3771" s="10" t="e">
        <f>VLOOKUP(N3771,'BANG THAM CHIEU'!C:E,2,0)</f>
        <v>#N/A</v>
      </c>
      <c r="L3771" s="594">
        <f t="shared" si="61"/>
        <v>0</v>
      </c>
      <c r="N3771" s="53"/>
      <c r="Q3771" s="122"/>
      <c r="R3771" s="123"/>
      <c r="S3771" s="122" t="s">
        <v>7896</v>
      </c>
      <c r="T3771" s="396"/>
      <c r="V3771"/>
    </row>
    <row r="3772" spans="1:22" hidden="1" x14ac:dyDescent="0.25">
      <c r="A3772" s="31">
        <v>3848</v>
      </c>
      <c r="B3772" s="33" t="s">
        <v>300</v>
      </c>
      <c r="D3772" s="34" t="s">
        <v>301</v>
      </c>
      <c r="E3772" s="35" t="s">
        <v>10</v>
      </c>
      <c r="G3772" s="372" t="e">
        <f>VLOOKUP(N3772,'BANG THAM CHIEU'!C:E,3,0)</f>
        <v>#N/A</v>
      </c>
      <c r="J3772" s="10" t="e">
        <f>VLOOKUP(N3772,'BANG THAM CHIEU'!C:E,2,0)</f>
        <v>#N/A</v>
      </c>
      <c r="L3772" s="594">
        <f t="shared" si="61"/>
        <v>0</v>
      </c>
      <c r="N3772" s="53"/>
      <c r="Q3772" s="122"/>
      <c r="R3772" s="123"/>
      <c r="S3772" s="122" t="s">
        <v>7896</v>
      </c>
      <c r="T3772" s="396"/>
      <c r="V3772"/>
    </row>
    <row r="3773" spans="1:22" hidden="1" x14ac:dyDescent="0.25">
      <c r="A3773" s="31">
        <v>3848</v>
      </c>
      <c r="B3773" s="33" t="s">
        <v>300</v>
      </c>
      <c r="D3773" s="34" t="s">
        <v>301</v>
      </c>
      <c r="E3773" s="35" t="s">
        <v>10</v>
      </c>
      <c r="G3773" s="372" t="e">
        <f>VLOOKUP(N3773,'BANG THAM CHIEU'!C:E,3,0)</f>
        <v>#N/A</v>
      </c>
      <c r="J3773" s="10" t="e">
        <f>VLOOKUP(N3773,'BANG THAM CHIEU'!C:E,2,0)</f>
        <v>#N/A</v>
      </c>
      <c r="L3773" s="594">
        <f t="shared" si="61"/>
        <v>0</v>
      </c>
      <c r="N3773" s="53"/>
      <c r="Q3773" s="122"/>
      <c r="R3773" s="123"/>
      <c r="S3773" s="122" t="s">
        <v>7896</v>
      </c>
      <c r="T3773" s="396"/>
      <c r="V3773"/>
    </row>
    <row r="3774" spans="1:22" hidden="1" x14ac:dyDescent="0.25">
      <c r="A3774" s="31">
        <v>3848</v>
      </c>
      <c r="B3774" s="33" t="s">
        <v>300</v>
      </c>
      <c r="D3774" s="34" t="s">
        <v>301</v>
      </c>
      <c r="E3774" s="35" t="s">
        <v>10</v>
      </c>
      <c r="G3774" s="372" t="e">
        <f>VLOOKUP(N3774,'BANG THAM CHIEU'!C:E,3,0)</f>
        <v>#N/A</v>
      </c>
      <c r="J3774" s="10" t="e">
        <f>VLOOKUP(N3774,'BANG THAM CHIEU'!C:E,2,0)</f>
        <v>#N/A</v>
      </c>
      <c r="L3774" s="594">
        <f t="shared" si="61"/>
        <v>0</v>
      </c>
      <c r="N3774" s="53"/>
      <c r="Q3774" s="122"/>
      <c r="R3774" s="123"/>
      <c r="S3774" s="122" t="s">
        <v>7896</v>
      </c>
      <c r="T3774" s="396"/>
      <c r="V3774"/>
    </row>
    <row r="3775" spans="1:22" hidden="1" x14ac:dyDescent="0.25">
      <c r="A3775" s="31">
        <v>3848</v>
      </c>
      <c r="B3775" s="33" t="s">
        <v>300</v>
      </c>
      <c r="D3775" s="34" t="s">
        <v>301</v>
      </c>
      <c r="E3775" s="35" t="s">
        <v>10</v>
      </c>
      <c r="G3775" s="372" t="e">
        <f>VLOOKUP(N3775,'BANG THAM CHIEU'!C:E,3,0)</f>
        <v>#N/A</v>
      </c>
      <c r="J3775" s="10" t="e">
        <f>VLOOKUP(N3775,'BANG THAM CHIEU'!C:E,2,0)</f>
        <v>#N/A</v>
      </c>
      <c r="L3775" s="594">
        <f t="shared" si="61"/>
        <v>0</v>
      </c>
      <c r="N3775" s="53"/>
      <c r="Q3775" s="122"/>
      <c r="R3775" s="123"/>
      <c r="S3775" s="122" t="s">
        <v>7896</v>
      </c>
      <c r="T3775" s="396"/>
      <c r="V3775"/>
    </row>
    <row r="3776" spans="1:22" hidden="1" x14ac:dyDescent="0.25">
      <c r="A3776" s="31">
        <v>3848</v>
      </c>
      <c r="B3776" s="33" t="s">
        <v>300</v>
      </c>
      <c r="D3776" s="34" t="s">
        <v>301</v>
      </c>
      <c r="E3776" s="35" t="s">
        <v>10</v>
      </c>
      <c r="G3776" s="372" t="e">
        <f>VLOOKUP(N3776,'BANG THAM CHIEU'!C:E,3,0)</f>
        <v>#N/A</v>
      </c>
      <c r="J3776" s="10" t="e">
        <f>VLOOKUP(N3776,'BANG THAM CHIEU'!C:E,2,0)</f>
        <v>#N/A</v>
      </c>
      <c r="L3776" s="594">
        <f t="shared" si="61"/>
        <v>0</v>
      </c>
      <c r="N3776" s="53"/>
      <c r="Q3776" s="122"/>
      <c r="R3776" s="123"/>
      <c r="S3776" s="122" t="s">
        <v>7896</v>
      </c>
      <c r="T3776" s="396"/>
      <c r="V3776"/>
    </row>
    <row r="3777" spans="1:22" hidden="1" x14ac:dyDescent="0.25">
      <c r="A3777" s="31">
        <v>3848</v>
      </c>
      <c r="B3777" s="33" t="s">
        <v>300</v>
      </c>
      <c r="D3777" s="34" t="s">
        <v>301</v>
      </c>
      <c r="E3777" s="35" t="s">
        <v>10</v>
      </c>
      <c r="G3777" s="372" t="e">
        <f>VLOOKUP(N3777,'BANG THAM CHIEU'!C:E,3,0)</f>
        <v>#N/A</v>
      </c>
      <c r="J3777" s="10" t="e">
        <f>VLOOKUP(N3777,'BANG THAM CHIEU'!C:E,2,0)</f>
        <v>#N/A</v>
      </c>
      <c r="L3777" s="594">
        <f t="shared" si="61"/>
        <v>0</v>
      </c>
      <c r="N3777" s="53"/>
      <c r="Q3777" s="122"/>
      <c r="R3777" s="123"/>
      <c r="S3777" s="122" t="s">
        <v>7896</v>
      </c>
      <c r="T3777" s="396"/>
      <c r="V3777"/>
    </row>
    <row r="3778" spans="1:22" hidden="1" x14ac:dyDescent="0.25">
      <c r="A3778" s="31">
        <v>3848</v>
      </c>
      <c r="B3778" s="33" t="s">
        <v>300</v>
      </c>
      <c r="D3778" s="34" t="s">
        <v>301</v>
      </c>
      <c r="E3778" s="35" t="s">
        <v>10</v>
      </c>
      <c r="G3778" s="372" t="e">
        <f>VLOOKUP(N3778,'BANG THAM CHIEU'!C:E,3,0)</f>
        <v>#N/A</v>
      </c>
      <c r="J3778" s="10" t="e">
        <f>VLOOKUP(N3778,'BANG THAM CHIEU'!C:E,2,0)</f>
        <v>#N/A</v>
      </c>
      <c r="L3778" s="594">
        <f t="shared" si="61"/>
        <v>0</v>
      </c>
      <c r="N3778" s="53"/>
      <c r="Q3778" s="122"/>
      <c r="R3778" s="123"/>
      <c r="S3778" s="122" t="s">
        <v>7896</v>
      </c>
      <c r="T3778" s="396"/>
      <c r="V3778"/>
    </row>
    <row r="3779" spans="1:22" hidden="1" x14ac:dyDescent="0.25">
      <c r="A3779" s="31">
        <v>3848</v>
      </c>
      <c r="B3779" s="33" t="s">
        <v>300</v>
      </c>
      <c r="D3779" s="34" t="s">
        <v>301</v>
      </c>
      <c r="E3779" s="35" t="s">
        <v>10</v>
      </c>
      <c r="G3779" s="372" t="e">
        <f>VLOOKUP(N3779,'BANG THAM CHIEU'!C:E,3,0)</f>
        <v>#N/A</v>
      </c>
      <c r="J3779" s="10" t="e">
        <f>VLOOKUP(N3779,'BANG THAM CHIEU'!C:E,2,0)</f>
        <v>#N/A</v>
      </c>
      <c r="L3779" s="594">
        <f t="shared" si="61"/>
        <v>0</v>
      </c>
      <c r="N3779" s="53"/>
      <c r="Q3779" s="122"/>
      <c r="R3779" s="123"/>
      <c r="S3779" s="122" t="s">
        <v>7896</v>
      </c>
      <c r="T3779" s="396"/>
      <c r="V3779"/>
    </row>
    <row r="3780" spans="1:22" hidden="1" x14ac:dyDescent="0.25">
      <c r="A3780" s="31">
        <v>3848</v>
      </c>
      <c r="B3780" s="33" t="s">
        <v>300</v>
      </c>
      <c r="D3780" s="34" t="s">
        <v>301</v>
      </c>
      <c r="E3780" s="35" t="s">
        <v>10</v>
      </c>
      <c r="G3780" s="372" t="e">
        <f>VLOOKUP(N3780,'BANG THAM CHIEU'!C:E,3,0)</f>
        <v>#N/A</v>
      </c>
      <c r="J3780" s="10" t="e">
        <f>VLOOKUP(N3780,'BANG THAM CHIEU'!C:E,2,0)</f>
        <v>#N/A</v>
      </c>
      <c r="L3780" s="594">
        <f t="shared" si="61"/>
        <v>0</v>
      </c>
      <c r="N3780" s="53"/>
      <c r="Q3780" s="122"/>
      <c r="R3780" s="123"/>
      <c r="S3780" s="122" t="s">
        <v>7896</v>
      </c>
      <c r="T3780" s="396"/>
      <c r="V3780"/>
    </row>
    <row r="3781" spans="1:22" hidden="1" x14ac:dyDescent="0.25">
      <c r="A3781" s="31">
        <v>3848</v>
      </c>
      <c r="B3781" s="33" t="s">
        <v>300</v>
      </c>
      <c r="D3781" s="34" t="s">
        <v>301</v>
      </c>
      <c r="E3781" s="35" t="s">
        <v>10</v>
      </c>
      <c r="G3781" s="372" t="e">
        <f>VLOOKUP(N3781,'BANG THAM CHIEU'!C:E,3,0)</f>
        <v>#N/A</v>
      </c>
      <c r="J3781" s="10" t="e">
        <f>VLOOKUP(N3781,'BANG THAM CHIEU'!C:E,2,0)</f>
        <v>#N/A</v>
      </c>
      <c r="L3781" s="594">
        <f t="shared" si="61"/>
        <v>0</v>
      </c>
      <c r="N3781" s="53"/>
      <c r="Q3781" s="122"/>
      <c r="R3781" s="123"/>
      <c r="S3781" s="122" t="s">
        <v>7896</v>
      </c>
      <c r="T3781" s="396"/>
      <c r="V3781"/>
    </row>
    <row r="3782" spans="1:22" hidden="1" x14ac:dyDescent="0.25">
      <c r="A3782" s="31">
        <v>3848</v>
      </c>
      <c r="B3782" s="33" t="s">
        <v>300</v>
      </c>
      <c r="D3782" s="34" t="s">
        <v>301</v>
      </c>
      <c r="E3782" s="35" t="s">
        <v>10</v>
      </c>
      <c r="G3782" s="372" t="e">
        <f>VLOOKUP(N3782,'BANG THAM CHIEU'!C:E,3,0)</f>
        <v>#N/A</v>
      </c>
      <c r="J3782" s="10" t="e">
        <f>VLOOKUP(N3782,'BANG THAM CHIEU'!C:E,2,0)</f>
        <v>#N/A</v>
      </c>
      <c r="L3782" s="594">
        <f t="shared" si="61"/>
        <v>0</v>
      </c>
      <c r="N3782" s="53"/>
      <c r="Q3782" s="122"/>
      <c r="R3782" s="123"/>
      <c r="S3782" s="122" t="s">
        <v>7896</v>
      </c>
      <c r="T3782" s="396"/>
      <c r="V3782"/>
    </row>
    <row r="3783" spans="1:22" hidden="1" x14ac:dyDescent="0.25">
      <c r="A3783" s="31">
        <v>3848</v>
      </c>
      <c r="B3783" s="33" t="s">
        <v>300</v>
      </c>
      <c r="D3783" s="34" t="s">
        <v>301</v>
      </c>
      <c r="E3783" s="35" t="s">
        <v>10</v>
      </c>
      <c r="G3783" s="372" t="e">
        <f>VLOOKUP(N3783,'BANG THAM CHIEU'!C:E,3,0)</f>
        <v>#N/A</v>
      </c>
      <c r="J3783" s="10" t="e">
        <f>VLOOKUP(N3783,'BANG THAM CHIEU'!C:E,2,0)</f>
        <v>#N/A</v>
      </c>
      <c r="L3783" s="594">
        <f t="shared" si="61"/>
        <v>0</v>
      </c>
      <c r="N3783" s="53"/>
      <c r="Q3783" s="122"/>
      <c r="R3783" s="123"/>
      <c r="S3783" s="122" t="s">
        <v>7896</v>
      </c>
      <c r="T3783" s="396"/>
      <c r="V3783"/>
    </row>
    <row r="3784" spans="1:22" hidden="1" x14ac:dyDescent="0.25">
      <c r="A3784" s="31">
        <v>3848</v>
      </c>
      <c r="B3784" s="33" t="s">
        <v>300</v>
      </c>
      <c r="D3784" s="34" t="s">
        <v>301</v>
      </c>
      <c r="E3784" s="35" t="s">
        <v>10</v>
      </c>
      <c r="G3784" s="372" t="e">
        <f>VLOOKUP(N3784,'BANG THAM CHIEU'!C:E,3,0)</f>
        <v>#N/A</v>
      </c>
      <c r="J3784" s="10" t="e">
        <f>VLOOKUP(N3784,'BANG THAM CHIEU'!C:E,2,0)</f>
        <v>#N/A</v>
      </c>
      <c r="L3784" s="594">
        <f t="shared" si="61"/>
        <v>0</v>
      </c>
      <c r="N3784" s="53"/>
      <c r="Q3784" s="122"/>
      <c r="R3784" s="123"/>
      <c r="S3784" s="122" t="s">
        <v>7896</v>
      </c>
      <c r="T3784" s="396"/>
      <c r="V3784"/>
    </row>
    <row r="3785" spans="1:22" hidden="1" x14ac:dyDescent="0.25">
      <c r="A3785" s="31">
        <v>3848</v>
      </c>
      <c r="B3785" s="33" t="s">
        <v>300</v>
      </c>
      <c r="D3785" s="34" t="s">
        <v>301</v>
      </c>
      <c r="E3785" s="35" t="s">
        <v>10</v>
      </c>
      <c r="G3785" s="372" t="e">
        <f>VLOOKUP(N3785,'BANG THAM CHIEU'!C:E,3,0)</f>
        <v>#N/A</v>
      </c>
      <c r="J3785" s="10" t="e">
        <f>VLOOKUP(N3785,'BANG THAM CHIEU'!C:E,2,0)</f>
        <v>#N/A</v>
      </c>
      <c r="L3785" s="594">
        <f t="shared" si="61"/>
        <v>0</v>
      </c>
      <c r="N3785" s="53"/>
      <c r="Q3785" s="122"/>
      <c r="R3785" s="123"/>
      <c r="S3785" s="122" t="s">
        <v>7896</v>
      </c>
      <c r="T3785" s="396"/>
      <c r="V3785"/>
    </row>
    <row r="3786" spans="1:22" hidden="1" x14ac:dyDescent="0.25">
      <c r="A3786" s="31">
        <v>3848</v>
      </c>
      <c r="B3786" s="33" t="s">
        <v>300</v>
      </c>
      <c r="D3786" s="34" t="s">
        <v>301</v>
      </c>
      <c r="E3786" s="35" t="s">
        <v>10</v>
      </c>
      <c r="G3786" s="372" t="e">
        <f>VLOOKUP(N3786,'BANG THAM CHIEU'!C:E,3,0)</f>
        <v>#N/A</v>
      </c>
      <c r="J3786" s="10" t="e">
        <f>VLOOKUP(N3786,'BANG THAM CHIEU'!C:E,2,0)</f>
        <v>#N/A</v>
      </c>
      <c r="L3786" s="594">
        <f t="shared" si="61"/>
        <v>0</v>
      </c>
      <c r="N3786" s="53"/>
      <c r="Q3786" s="122"/>
      <c r="R3786" s="123"/>
      <c r="S3786" s="122" t="s">
        <v>7896</v>
      </c>
      <c r="T3786" s="396"/>
      <c r="V3786"/>
    </row>
    <row r="3787" spans="1:22" hidden="1" x14ac:dyDescent="0.25">
      <c r="A3787" s="31">
        <v>3848</v>
      </c>
      <c r="B3787" s="33" t="s">
        <v>300</v>
      </c>
      <c r="D3787" s="34" t="s">
        <v>301</v>
      </c>
      <c r="E3787" s="35" t="s">
        <v>10</v>
      </c>
      <c r="G3787" s="372" t="e">
        <f>VLOOKUP(N3787,'BANG THAM CHIEU'!C:E,3,0)</f>
        <v>#N/A</v>
      </c>
      <c r="J3787" s="10" t="e">
        <f>VLOOKUP(N3787,'BANG THAM CHIEU'!C:E,2,0)</f>
        <v>#N/A</v>
      </c>
      <c r="L3787" s="594">
        <f t="shared" si="61"/>
        <v>0</v>
      </c>
      <c r="N3787" s="53"/>
      <c r="Q3787" s="122"/>
      <c r="R3787" s="123"/>
      <c r="S3787" s="122" t="s">
        <v>7896</v>
      </c>
      <c r="T3787" s="396"/>
      <c r="V3787"/>
    </row>
    <row r="3788" spans="1:22" hidden="1" x14ac:dyDescent="0.25">
      <c r="A3788" s="31">
        <v>3848</v>
      </c>
      <c r="B3788" s="33" t="s">
        <v>300</v>
      </c>
      <c r="D3788" s="34" t="s">
        <v>301</v>
      </c>
      <c r="E3788" s="35" t="s">
        <v>10</v>
      </c>
      <c r="G3788" s="372" t="e">
        <f>VLOOKUP(N3788,'BANG THAM CHIEU'!C:E,3,0)</f>
        <v>#N/A</v>
      </c>
      <c r="J3788" s="10" t="e">
        <f>VLOOKUP(N3788,'BANG THAM CHIEU'!C:E,2,0)</f>
        <v>#N/A</v>
      </c>
      <c r="L3788" s="594">
        <f t="shared" si="61"/>
        <v>0</v>
      </c>
      <c r="N3788" s="53"/>
      <c r="Q3788" s="122"/>
      <c r="R3788" s="123"/>
      <c r="S3788" s="122" t="s">
        <v>7896</v>
      </c>
      <c r="T3788" s="396"/>
      <c r="V3788"/>
    </row>
    <row r="3789" spans="1:22" hidden="1" x14ac:dyDescent="0.25">
      <c r="A3789" s="31">
        <v>3848</v>
      </c>
      <c r="B3789" s="33" t="s">
        <v>300</v>
      </c>
      <c r="D3789" s="34" t="s">
        <v>301</v>
      </c>
      <c r="E3789" s="35" t="s">
        <v>10</v>
      </c>
      <c r="G3789" s="372" t="e">
        <f>VLOOKUP(N3789,'BANG THAM CHIEU'!C:E,3,0)</f>
        <v>#N/A</v>
      </c>
      <c r="J3789" s="10" t="e">
        <f>VLOOKUP(N3789,'BANG THAM CHIEU'!C:E,2,0)</f>
        <v>#N/A</v>
      </c>
      <c r="L3789" s="594">
        <f t="shared" si="61"/>
        <v>0</v>
      </c>
      <c r="N3789" s="53"/>
      <c r="Q3789" s="122"/>
      <c r="R3789" s="123"/>
      <c r="S3789" s="122" t="s">
        <v>7896</v>
      </c>
      <c r="T3789" s="396"/>
      <c r="V3789"/>
    </row>
    <row r="3790" spans="1:22" hidden="1" x14ac:dyDescent="0.25">
      <c r="A3790" s="31">
        <v>3848</v>
      </c>
      <c r="B3790" s="33" t="s">
        <v>300</v>
      </c>
      <c r="D3790" s="34" t="s">
        <v>301</v>
      </c>
      <c r="E3790" s="35" t="s">
        <v>10</v>
      </c>
      <c r="G3790" s="372" t="e">
        <f>VLOOKUP(N3790,'BANG THAM CHIEU'!C:E,3,0)</f>
        <v>#N/A</v>
      </c>
      <c r="J3790" s="10" t="e">
        <f>VLOOKUP(N3790,'BANG THAM CHIEU'!C:E,2,0)</f>
        <v>#N/A</v>
      </c>
      <c r="L3790" s="594">
        <f t="shared" si="61"/>
        <v>0</v>
      </c>
      <c r="N3790" s="53"/>
      <c r="Q3790" s="122"/>
      <c r="R3790" s="123"/>
      <c r="S3790" s="122" t="s">
        <v>7896</v>
      </c>
      <c r="T3790" s="396"/>
      <c r="V3790"/>
    </row>
    <row r="3791" spans="1:22" hidden="1" x14ac:dyDescent="0.25">
      <c r="A3791" s="31">
        <v>3848</v>
      </c>
      <c r="B3791" s="33" t="s">
        <v>300</v>
      </c>
      <c r="D3791" s="34" t="s">
        <v>301</v>
      </c>
      <c r="E3791" s="35" t="s">
        <v>10</v>
      </c>
      <c r="G3791" s="372" t="e">
        <f>VLOOKUP(N3791,'BANG THAM CHIEU'!C:E,3,0)</f>
        <v>#N/A</v>
      </c>
      <c r="J3791" s="10" t="e">
        <f>VLOOKUP(N3791,'BANG THAM CHIEU'!C:E,2,0)</f>
        <v>#N/A</v>
      </c>
      <c r="L3791" s="594">
        <f t="shared" si="61"/>
        <v>0</v>
      </c>
      <c r="N3791" s="53"/>
      <c r="Q3791" s="122"/>
      <c r="R3791" s="123"/>
      <c r="S3791" s="122" t="s">
        <v>7896</v>
      </c>
      <c r="T3791" s="396"/>
      <c r="V3791"/>
    </row>
    <row r="3792" spans="1:22" hidden="1" x14ac:dyDescent="0.25">
      <c r="A3792" s="31">
        <v>3848</v>
      </c>
      <c r="B3792" s="33" t="s">
        <v>300</v>
      </c>
      <c r="D3792" s="34" t="s">
        <v>301</v>
      </c>
      <c r="E3792" s="35" t="s">
        <v>10</v>
      </c>
      <c r="G3792" s="372" t="e">
        <f>VLOOKUP(N3792,'BANG THAM CHIEU'!C:E,3,0)</f>
        <v>#N/A</v>
      </c>
      <c r="J3792" s="10" t="e">
        <f>VLOOKUP(N3792,'BANG THAM CHIEU'!C:E,2,0)</f>
        <v>#N/A</v>
      </c>
      <c r="L3792" s="594">
        <f t="shared" si="61"/>
        <v>0</v>
      </c>
      <c r="N3792" s="53"/>
      <c r="Q3792" s="122"/>
      <c r="R3792" s="123"/>
      <c r="S3792" s="122" t="s">
        <v>7896</v>
      </c>
      <c r="T3792" s="396"/>
      <c r="V3792"/>
    </row>
    <row r="3793" spans="1:22" hidden="1" x14ac:dyDescent="0.25">
      <c r="A3793" s="31">
        <v>3848</v>
      </c>
      <c r="B3793" s="33" t="s">
        <v>300</v>
      </c>
      <c r="D3793" s="34" t="s">
        <v>301</v>
      </c>
      <c r="E3793" s="35" t="s">
        <v>10</v>
      </c>
      <c r="G3793" s="372" t="e">
        <f>VLOOKUP(N3793,'BANG THAM CHIEU'!C:E,3,0)</f>
        <v>#N/A</v>
      </c>
      <c r="J3793" s="10" t="e">
        <f>VLOOKUP(N3793,'BANG THAM CHIEU'!C:E,2,0)</f>
        <v>#N/A</v>
      </c>
      <c r="L3793" s="594">
        <f t="shared" si="61"/>
        <v>0</v>
      </c>
      <c r="N3793" s="53"/>
      <c r="Q3793" s="122"/>
      <c r="R3793" s="123"/>
      <c r="S3793" s="122" t="s">
        <v>7896</v>
      </c>
      <c r="T3793" s="396"/>
      <c r="V3793"/>
    </row>
    <row r="3794" spans="1:22" hidden="1" x14ac:dyDescent="0.25">
      <c r="A3794" s="31">
        <v>3848</v>
      </c>
      <c r="B3794" s="33" t="s">
        <v>300</v>
      </c>
      <c r="D3794" s="34" t="s">
        <v>301</v>
      </c>
      <c r="E3794" s="35" t="s">
        <v>10</v>
      </c>
      <c r="G3794" s="372" t="e">
        <f>VLOOKUP(N3794,'BANG THAM CHIEU'!C:E,3,0)</f>
        <v>#N/A</v>
      </c>
      <c r="J3794" s="10" t="e">
        <f>VLOOKUP(N3794,'BANG THAM CHIEU'!C:E,2,0)</f>
        <v>#N/A</v>
      </c>
      <c r="L3794" s="594">
        <f t="shared" si="61"/>
        <v>0</v>
      </c>
      <c r="N3794" s="53"/>
      <c r="Q3794" s="122"/>
      <c r="R3794" s="123"/>
      <c r="S3794" s="122" t="s">
        <v>7896</v>
      </c>
      <c r="T3794" s="396"/>
      <c r="V3794"/>
    </row>
    <row r="3795" spans="1:22" hidden="1" x14ac:dyDescent="0.25">
      <c r="A3795" s="31">
        <v>3848</v>
      </c>
      <c r="B3795" s="33" t="s">
        <v>300</v>
      </c>
      <c r="D3795" s="34" t="s">
        <v>301</v>
      </c>
      <c r="E3795" s="35" t="s">
        <v>10</v>
      </c>
      <c r="G3795" s="372" t="e">
        <f>VLOOKUP(N3795,'BANG THAM CHIEU'!C:E,3,0)</f>
        <v>#N/A</v>
      </c>
      <c r="J3795" s="10" t="e">
        <f>VLOOKUP(N3795,'BANG THAM CHIEU'!C:E,2,0)</f>
        <v>#N/A</v>
      </c>
      <c r="L3795" s="594">
        <f t="shared" si="61"/>
        <v>0</v>
      </c>
      <c r="N3795" s="53"/>
      <c r="Q3795" s="122"/>
      <c r="R3795" s="123"/>
      <c r="S3795" s="122" t="s">
        <v>7896</v>
      </c>
      <c r="T3795" s="396"/>
      <c r="V3795"/>
    </row>
    <row r="3796" spans="1:22" hidden="1" x14ac:dyDescent="0.25">
      <c r="A3796" s="31">
        <v>3848</v>
      </c>
      <c r="B3796" s="33" t="s">
        <v>300</v>
      </c>
      <c r="D3796" s="34" t="s">
        <v>301</v>
      </c>
      <c r="E3796" s="35" t="s">
        <v>10</v>
      </c>
      <c r="G3796" s="372" t="e">
        <f>VLOOKUP(N3796,'BANG THAM CHIEU'!C:E,3,0)</f>
        <v>#N/A</v>
      </c>
      <c r="J3796" s="10" t="e">
        <f>VLOOKUP(N3796,'BANG THAM CHIEU'!C:E,2,0)</f>
        <v>#N/A</v>
      </c>
      <c r="L3796" s="594">
        <f t="shared" si="61"/>
        <v>0</v>
      </c>
      <c r="N3796" s="53"/>
      <c r="Q3796" s="122"/>
      <c r="R3796" s="123"/>
      <c r="S3796" s="122" t="s">
        <v>7896</v>
      </c>
      <c r="T3796" s="396"/>
      <c r="V3796"/>
    </row>
    <row r="3797" spans="1:22" hidden="1" x14ac:dyDescent="0.25">
      <c r="A3797" s="31">
        <v>3848</v>
      </c>
      <c r="B3797" s="33" t="s">
        <v>300</v>
      </c>
      <c r="D3797" s="34" t="s">
        <v>301</v>
      </c>
      <c r="E3797" s="35" t="s">
        <v>10</v>
      </c>
      <c r="G3797" s="372" t="e">
        <f>VLOOKUP(N3797,'BANG THAM CHIEU'!C:E,3,0)</f>
        <v>#N/A</v>
      </c>
      <c r="J3797" s="10" t="e">
        <f>VLOOKUP(N3797,'BANG THAM CHIEU'!C:E,2,0)</f>
        <v>#N/A</v>
      </c>
      <c r="L3797" s="594">
        <f t="shared" si="61"/>
        <v>0</v>
      </c>
      <c r="N3797" s="53"/>
      <c r="Q3797" s="122"/>
      <c r="R3797" s="123"/>
      <c r="S3797" s="122" t="s">
        <v>7896</v>
      </c>
      <c r="T3797" s="396"/>
      <c r="V3797"/>
    </row>
    <row r="3798" spans="1:22" hidden="1" x14ac:dyDescent="0.25">
      <c r="A3798" s="31">
        <v>3848</v>
      </c>
      <c r="B3798" s="33" t="s">
        <v>300</v>
      </c>
      <c r="D3798" s="34" t="s">
        <v>301</v>
      </c>
      <c r="E3798" s="35" t="s">
        <v>10</v>
      </c>
      <c r="G3798" s="372" t="e">
        <f>VLOOKUP(N3798,'BANG THAM CHIEU'!C:E,3,0)</f>
        <v>#N/A</v>
      </c>
      <c r="J3798" s="10" t="e">
        <f>VLOOKUP(N3798,'BANG THAM CHIEU'!C:E,2,0)</f>
        <v>#N/A</v>
      </c>
      <c r="L3798" s="594">
        <f t="shared" si="61"/>
        <v>0</v>
      </c>
      <c r="N3798" s="53"/>
      <c r="Q3798" s="122"/>
      <c r="R3798" s="123"/>
      <c r="S3798" s="122" t="s">
        <v>7896</v>
      </c>
      <c r="T3798" s="396"/>
      <c r="V3798"/>
    </row>
    <row r="3799" spans="1:22" hidden="1" x14ac:dyDescent="0.25">
      <c r="A3799" s="31">
        <v>3848</v>
      </c>
      <c r="B3799" s="33" t="s">
        <v>300</v>
      </c>
      <c r="D3799" s="34" t="s">
        <v>301</v>
      </c>
      <c r="E3799" s="35" t="s">
        <v>10</v>
      </c>
      <c r="G3799" s="372" t="e">
        <f>VLOOKUP(N3799,'BANG THAM CHIEU'!C:E,3,0)</f>
        <v>#N/A</v>
      </c>
      <c r="J3799" s="10" t="e">
        <f>VLOOKUP(N3799,'BANG THAM CHIEU'!C:E,2,0)</f>
        <v>#N/A</v>
      </c>
      <c r="L3799" s="594">
        <f t="shared" si="61"/>
        <v>0</v>
      </c>
      <c r="N3799" s="53"/>
      <c r="Q3799" s="122"/>
      <c r="R3799" s="123"/>
      <c r="S3799" s="122" t="s">
        <v>7896</v>
      </c>
      <c r="T3799" s="396"/>
      <c r="V3799"/>
    </row>
    <row r="3800" spans="1:22" hidden="1" x14ac:dyDescent="0.25">
      <c r="A3800" s="31">
        <v>3848</v>
      </c>
      <c r="B3800" s="33" t="s">
        <v>300</v>
      </c>
      <c r="D3800" s="34" t="s">
        <v>301</v>
      </c>
      <c r="E3800" s="35" t="s">
        <v>10</v>
      </c>
      <c r="G3800" s="372" t="e">
        <f>VLOOKUP(N3800,'BANG THAM CHIEU'!C:E,3,0)</f>
        <v>#N/A</v>
      </c>
      <c r="J3800" s="10" t="e">
        <f>VLOOKUP(N3800,'BANG THAM CHIEU'!C:E,2,0)</f>
        <v>#N/A</v>
      </c>
      <c r="L3800" s="594">
        <f t="shared" si="61"/>
        <v>0</v>
      </c>
      <c r="N3800" s="53"/>
      <c r="Q3800" s="122"/>
      <c r="R3800" s="123"/>
      <c r="S3800" s="122" t="s">
        <v>7896</v>
      </c>
      <c r="T3800" s="396"/>
      <c r="V3800"/>
    </row>
    <row r="3801" spans="1:22" hidden="1" x14ac:dyDescent="0.25">
      <c r="A3801" s="31">
        <v>3848</v>
      </c>
      <c r="B3801" s="33" t="s">
        <v>300</v>
      </c>
      <c r="D3801" s="34" t="s">
        <v>301</v>
      </c>
      <c r="E3801" s="35" t="s">
        <v>10</v>
      </c>
      <c r="G3801" s="372" t="e">
        <f>VLOOKUP(N3801,'BANG THAM CHIEU'!C:E,3,0)</f>
        <v>#N/A</v>
      </c>
      <c r="J3801" s="10" t="e">
        <f>VLOOKUP(N3801,'BANG THAM CHIEU'!C:E,2,0)</f>
        <v>#N/A</v>
      </c>
      <c r="L3801" s="594">
        <f t="shared" si="61"/>
        <v>0</v>
      </c>
      <c r="N3801" s="53"/>
      <c r="Q3801" s="122"/>
      <c r="R3801" s="123"/>
      <c r="S3801" s="122" t="s">
        <v>7896</v>
      </c>
      <c r="T3801" s="396"/>
      <c r="V3801"/>
    </row>
    <row r="3802" spans="1:22" hidden="1" x14ac:dyDescent="0.25">
      <c r="A3802" s="31">
        <v>3848</v>
      </c>
      <c r="B3802" s="33" t="s">
        <v>300</v>
      </c>
      <c r="D3802" s="34" t="s">
        <v>301</v>
      </c>
      <c r="E3802" s="35" t="s">
        <v>10</v>
      </c>
      <c r="G3802" s="372" t="e">
        <f>VLOOKUP(N3802,'BANG THAM CHIEU'!C:E,3,0)</f>
        <v>#N/A</v>
      </c>
      <c r="J3802" s="10" t="e">
        <f>VLOOKUP(N3802,'BANG THAM CHIEU'!C:E,2,0)</f>
        <v>#N/A</v>
      </c>
      <c r="L3802" s="594">
        <f t="shared" si="61"/>
        <v>0</v>
      </c>
      <c r="N3802" s="53"/>
      <c r="Q3802" s="122"/>
      <c r="R3802" s="123"/>
      <c r="S3802" s="122" t="s">
        <v>7896</v>
      </c>
      <c r="T3802" s="396"/>
      <c r="V3802"/>
    </row>
    <row r="3803" spans="1:22" hidden="1" x14ac:dyDescent="0.25">
      <c r="A3803" s="31">
        <v>3848</v>
      </c>
      <c r="B3803" s="33" t="s">
        <v>300</v>
      </c>
      <c r="D3803" s="34" t="s">
        <v>301</v>
      </c>
      <c r="E3803" s="35" t="s">
        <v>10</v>
      </c>
      <c r="G3803" s="372" t="e">
        <f>VLOOKUP(N3803,'BANG THAM CHIEU'!C:E,3,0)</f>
        <v>#N/A</v>
      </c>
      <c r="J3803" s="10" t="e">
        <f>VLOOKUP(N3803,'BANG THAM CHIEU'!C:E,2,0)</f>
        <v>#N/A</v>
      </c>
      <c r="L3803" s="594">
        <f t="shared" si="61"/>
        <v>0</v>
      </c>
      <c r="N3803" s="53"/>
      <c r="Q3803" s="122"/>
      <c r="R3803" s="123"/>
      <c r="S3803" s="122" t="s">
        <v>7896</v>
      </c>
      <c r="T3803" s="396"/>
      <c r="V3803"/>
    </row>
    <row r="3804" spans="1:22" hidden="1" x14ac:dyDescent="0.25">
      <c r="A3804" s="31">
        <v>3848</v>
      </c>
      <c r="B3804" s="33" t="s">
        <v>300</v>
      </c>
      <c r="D3804" s="34" t="s">
        <v>301</v>
      </c>
      <c r="E3804" s="35" t="s">
        <v>10</v>
      </c>
      <c r="G3804" s="372" t="e">
        <f>VLOOKUP(N3804,'BANG THAM CHIEU'!C:E,3,0)</f>
        <v>#N/A</v>
      </c>
      <c r="J3804" s="10" t="e">
        <f>VLOOKUP(N3804,'BANG THAM CHIEU'!C:E,2,0)</f>
        <v>#N/A</v>
      </c>
      <c r="L3804" s="594">
        <f t="shared" si="61"/>
        <v>0</v>
      </c>
      <c r="N3804" s="53"/>
      <c r="Q3804" s="122"/>
      <c r="R3804" s="123"/>
      <c r="S3804" s="122" t="s">
        <v>7896</v>
      </c>
      <c r="T3804" s="396"/>
      <c r="V3804"/>
    </row>
    <row r="3805" spans="1:22" hidden="1" x14ac:dyDescent="0.25">
      <c r="A3805" s="31">
        <v>3848</v>
      </c>
      <c r="B3805" s="33" t="s">
        <v>300</v>
      </c>
      <c r="D3805" s="34" t="s">
        <v>301</v>
      </c>
      <c r="E3805" s="35" t="s">
        <v>10</v>
      </c>
      <c r="G3805" s="372" t="e">
        <f>VLOOKUP(N3805,'BANG THAM CHIEU'!C:E,3,0)</f>
        <v>#N/A</v>
      </c>
      <c r="J3805" s="10" t="e">
        <f>VLOOKUP(N3805,'BANG THAM CHIEU'!C:E,2,0)</f>
        <v>#N/A</v>
      </c>
      <c r="L3805" s="594">
        <f t="shared" si="61"/>
        <v>0</v>
      </c>
      <c r="N3805" s="53"/>
      <c r="Q3805" s="122"/>
      <c r="R3805" s="123"/>
      <c r="S3805" s="122" t="s">
        <v>7896</v>
      </c>
      <c r="T3805" s="396"/>
      <c r="V3805"/>
    </row>
    <row r="3806" spans="1:22" hidden="1" x14ac:dyDescent="0.25">
      <c r="A3806" s="31">
        <v>3848</v>
      </c>
      <c r="B3806" s="33" t="s">
        <v>300</v>
      </c>
      <c r="D3806" s="34" t="s">
        <v>301</v>
      </c>
      <c r="E3806" s="35" t="s">
        <v>10</v>
      </c>
      <c r="G3806" s="372" t="e">
        <f>VLOOKUP(N3806,'BANG THAM CHIEU'!C:E,3,0)</f>
        <v>#N/A</v>
      </c>
      <c r="J3806" s="10" t="e">
        <f>VLOOKUP(N3806,'BANG THAM CHIEU'!C:E,2,0)</f>
        <v>#N/A</v>
      </c>
      <c r="L3806" s="594">
        <f t="shared" si="61"/>
        <v>0</v>
      </c>
      <c r="N3806" s="53"/>
      <c r="Q3806" s="122"/>
      <c r="R3806" s="123"/>
      <c r="S3806" s="122" t="s">
        <v>7896</v>
      </c>
      <c r="T3806" s="396"/>
      <c r="V3806"/>
    </row>
    <row r="3807" spans="1:22" hidden="1" x14ac:dyDescent="0.25">
      <c r="A3807" s="31">
        <v>3848</v>
      </c>
      <c r="B3807" s="33" t="s">
        <v>300</v>
      </c>
      <c r="D3807" s="34" t="s">
        <v>301</v>
      </c>
      <c r="E3807" s="35" t="s">
        <v>10</v>
      </c>
      <c r="G3807" s="372" t="e">
        <f>VLOOKUP(N3807,'BANG THAM CHIEU'!C:E,3,0)</f>
        <v>#N/A</v>
      </c>
      <c r="J3807" s="10" t="e">
        <f>VLOOKUP(N3807,'BANG THAM CHIEU'!C:E,2,0)</f>
        <v>#N/A</v>
      </c>
      <c r="L3807" s="594">
        <f t="shared" si="61"/>
        <v>0</v>
      </c>
      <c r="N3807" s="53"/>
      <c r="Q3807" s="122"/>
      <c r="R3807" s="123"/>
      <c r="S3807" s="122" t="s">
        <v>7896</v>
      </c>
      <c r="T3807" s="396"/>
      <c r="V3807"/>
    </row>
    <row r="3808" spans="1:22" hidden="1" x14ac:dyDescent="0.25">
      <c r="A3808" s="31">
        <v>3848</v>
      </c>
      <c r="B3808" s="33" t="s">
        <v>300</v>
      </c>
      <c r="D3808" s="34" t="s">
        <v>301</v>
      </c>
      <c r="E3808" s="35" t="s">
        <v>10</v>
      </c>
      <c r="G3808" s="372" t="e">
        <f>VLOOKUP(N3808,'BANG THAM CHIEU'!C:E,3,0)</f>
        <v>#N/A</v>
      </c>
      <c r="J3808" s="10" t="e">
        <f>VLOOKUP(N3808,'BANG THAM CHIEU'!C:E,2,0)</f>
        <v>#N/A</v>
      </c>
      <c r="L3808" s="594">
        <f t="shared" si="61"/>
        <v>0</v>
      </c>
      <c r="N3808" s="53"/>
      <c r="Q3808" s="122"/>
      <c r="R3808" s="123"/>
      <c r="S3808" s="122" t="s">
        <v>7896</v>
      </c>
      <c r="T3808" s="396"/>
      <c r="V3808"/>
    </row>
    <row r="3809" spans="1:22" hidden="1" x14ac:dyDescent="0.25">
      <c r="A3809" s="31">
        <v>3848</v>
      </c>
      <c r="B3809" s="33" t="s">
        <v>300</v>
      </c>
      <c r="D3809" s="34" t="s">
        <v>301</v>
      </c>
      <c r="E3809" s="35" t="s">
        <v>10</v>
      </c>
      <c r="G3809" s="372" t="e">
        <f>VLOOKUP(N3809,'BANG THAM CHIEU'!C:E,3,0)</f>
        <v>#N/A</v>
      </c>
      <c r="J3809" s="10" t="e">
        <f>VLOOKUP(N3809,'BANG THAM CHIEU'!C:E,2,0)</f>
        <v>#N/A</v>
      </c>
      <c r="L3809" s="594">
        <f t="shared" si="61"/>
        <v>0</v>
      </c>
      <c r="N3809" s="53"/>
      <c r="Q3809" s="122"/>
      <c r="R3809" s="123"/>
      <c r="S3809" s="122" t="s">
        <v>7896</v>
      </c>
      <c r="T3809" s="396"/>
      <c r="V3809"/>
    </row>
    <row r="3810" spans="1:22" hidden="1" x14ac:dyDescent="0.25">
      <c r="A3810" s="31">
        <v>3848</v>
      </c>
      <c r="B3810" s="33" t="s">
        <v>300</v>
      </c>
      <c r="D3810" s="34" t="s">
        <v>301</v>
      </c>
      <c r="E3810" s="35" t="s">
        <v>10</v>
      </c>
      <c r="G3810" s="372" t="e">
        <f>VLOOKUP(N3810,'BANG THAM CHIEU'!C:E,3,0)</f>
        <v>#N/A</v>
      </c>
      <c r="J3810" s="10" t="e">
        <f>VLOOKUP(N3810,'BANG THAM CHIEU'!C:E,2,0)</f>
        <v>#N/A</v>
      </c>
      <c r="L3810" s="594">
        <f t="shared" si="61"/>
        <v>0</v>
      </c>
      <c r="N3810" s="53"/>
      <c r="Q3810" s="122"/>
      <c r="R3810" s="123"/>
      <c r="S3810" s="122" t="s">
        <v>7896</v>
      </c>
      <c r="T3810" s="396"/>
      <c r="V3810"/>
    </row>
    <row r="3811" spans="1:22" hidden="1" x14ac:dyDescent="0.25">
      <c r="A3811" s="31">
        <v>3848</v>
      </c>
      <c r="B3811" s="33" t="s">
        <v>300</v>
      </c>
      <c r="D3811" s="34" t="s">
        <v>301</v>
      </c>
      <c r="E3811" s="35" t="s">
        <v>10</v>
      </c>
      <c r="G3811" s="372" t="e">
        <f>VLOOKUP(N3811,'BANG THAM CHIEU'!C:E,3,0)</f>
        <v>#N/A</v>
      </c>
      <c r="J3811" s="10" t="e">
        <f>VLOOKUP(N3811,'BANG THAM CHIEU'!C:E,2,0)</f>
        <v>#N/A</v>
      </c>
      <c r="L3811" s="594">
        <f t="shared" si="61"/>
        <v>0</v>
      </c>
      <c r="N3811" s="53"/>
      <c r="Q3811" s="122"/>
      <c r="R3811" s="123"/>
      <c r="S3811" s="122" t="s">
        <v>7896</v>
      </c>
      <c r="T3811" s="396"/>
      <c r="V3811"/>
    </row>
    <row r="3812" spans="1:22" hidden="1" x14ac:dyDescent="0.25">
      <c r="A3812" s="31">
        <v>3848</v>
      </c>
      <c r="B3812" s="33" t="s">
        <v>300</v>
      </c>
      <c r="D3812" s="34" t="s">
        <v>301</v>
      </c>
      <c r="E3812" s="35" t="s">
        <v>10</v>
      </c>
      <c r="G3812" s="372" t="e">
        <f>VLOOKUP(N3812,'BANG THAM CHIEU'!C:E,3,0)</f>
        <v>#N/A</v>
      </c>
      <c r="J3812" s="10" t="e">
        <f>VLOOKUP(N3812,'BANG THAM CHIEU'!C:E,2,0)</f>
        <v>#N/A</v>
      </c>
      <c r="L3812" s="594">
        <f t="shared" si="61"/>
        <v>0</v>
      </c>
      <c r="N3812" s="53"/>
      <c r="Q3812" s="122"/>
      <c r="R3812" s="123"/>
      <c r="S3812" s="122" t="s">
        <v>7896</v>
      </c>
      <c r="T3812" s="396"/>
      <c r="V3812"/>
    </row>
    <row r="3813" spans="1:22" hidden="1" x14ac:dyDescent="0.25">
      <c r="A3813" s="31">
        <v>3848</v>
      </c>
      <c r="B3813" s="33" t="s">
        <v>300</v>
      </c>
      <c r="D3813" s="34" t="s">
        <v>301</v>
      </c>
      <c r="E3813" s="35" t="s">
        <v>10</v>
      </c>
      <c r="G3813" s="372" t="e">
        <f>VLOOKUP(N3813,'BANG THAM CHIEU'!C:E,3,0)</f>
        <v>#N/A</v>
      </c>
      <c r="J3813" s="10" t="e">
        <f>VLOOKUP(N3813,'BANG THAM CHIEU'!C:E,2,0)</f>
        <v>#N/A</v>
      </c>
      <c r="L3813" s="594">
        <f t="shared" si="61"/>
        <v>0</v>
      </c>
      <c r="N3813" s="53"/>
      <c r="Q3813" s="122"/>
      <c r="R3813" s="123"/>
      <c r="S3813" s="122" t="s">
        <v>7896</v>
      </c>
      <c r="T3813" s="396"/>
      <c r="V3813"/>
    </row>
    <row r="3814" spans="1:22" hidden="1" x14ac:dyDescent="0.25">
      <c r="A3814" s="31">
        <v>3848</v>
      </c>
      <c r="B3814" s="33" t="s">
        <v>300</v>
      </c>
      <c r="D3814" s="34" t="s">
        <v>301</v>
      </c>
      <c r="E3814" s="35" t="s">
        <v>10</v>
      </c>
      <c r="G3814" s="372" t="e">
        <f>VLOOKUP(N3814,'BANG THAM CHIEU'!C:E,3,0)</f>
        <v>#N/A</v>
      </c>
      <c r="J3814" s="10" t="e">
        <f>VLOOKUP(N3814,'BANG THAM CHIEU'!C:E,2,0)</f>
        <v>#N/A</v>
      </c>
      <c r="L3814" s="594">
        <f t="shared" si="61"/>
        <v>0</v>
      </c>
      <c r="N3814" s="53"/>
      <c r="Q3814" s="122"/>
      <c r="R3814" s="123"/>
      <c r="S3814" s="122" t="s">
        <v>7896</v>
      </c>
      <c r="T3814" s="396"/>
      <c r="V3814"/>
    </row>
    <row r="3815" spans="1:22" hidden="1" x14ac:dyDescent="0.25">
      <c r="A3815" s="31">
        <v>3848</v>
      </c>
      <c r="B3815" s="33" t="s">
        <v>300</v>
      </c>
      <c r="D3815" s="34" t="s">
        <v>301</v>
      </c>
      <c r="E3815" s="35" t="s">
        <v>10</v>
      </c>
      <c r="G3815" s="372" t="e">
        <f>VLOOKUP(N3815,'BANG THAM CHIEU'!C:E,3,0)</f>
        <v>#N/A</v>
      </c>
      <c r="J3815" s="10" t="e">
        <f>VLOOKUP(N3815,'BANG THAM CHIEU'!C:E,2,0)</f>
        <v>#N/A</v>
      </c>
      <c r="L3815" s="594">
        <f t="shared" si="61"/>
        <v>0</v>
      </c>
      <c r="N3815" s="53"/>
      <c r="Q3815" s="122"/>
      <c r="R3815" s="123"/>
      <c r="S3815" s="122" t="s">
        <v>7896</v>
      </c>
      <c r="T3815" s="396"/>
      <c r="V3815"/>
    </row>
    <row r="3816" spans="1:22" hidden="1" x14ac:dyDescent="0.25">
      <c r="A3816" s="31">
        <v>3848</v>
      </c>
      <c r="B3816" s="33" t="s">
        <v>300</v>
      </c>
      <c r="D3816" s="34" t="s">
        <v>301</v>
      </c>
      <c r="E3816" s="35" t="s">
        <v>10</v>
      </c>
      <c r="G3816" s="372" t="e">
        <f>VLOOKUP(N3816,'BANG THAM CHIEU'!C:E,3,0)</f>
        <v>#N/A</v>
      </c>
      <c r="J3816" s="10" t="e">
        <f>VLOOKUP(N3816,'BANG THAM CHIEU'!C:E,2,0)</f>
        <v>#N/A</v>
      </c>
      <c r="L3816" s="594">
        <f t="shared" si="61"/>
        <v>0</v>
      </c>
      <c r="N3816" s="53"/>
      <c r="Q3816" s="122"/>
      <c r="R3816" s="123"/>
      <c r="S3816" s="122" t="s">
        <v>7896</v>
      </c>
      <c r="T3816" s="396"/>
      <c r="V3816"/>
    </row>
    <row r="3817" spans="1:22" hidden="1" x14ac:dyDescent="0.25">
      <c r="A3817" s="31">
        <v>3848</v>
      </c>
      <c r="B3817" s="33" t="s">
        <v>300</v>
      </c>
      <c r="D3817" s="34" t="s">
        <v>301</v>
      </c>
      <c r="E3817" s="35" t="s">
        <v>10</v>
      </c>
      <c r="G3817" s="372" t="e">
        <f>VLOOKUP(N3817,'BANG THAM CHIEU'!C:E,3,0)</f>
        <v>#N/A</v>
      </c>
      <c r="J3817" s="10" t="e">
        <f>VLOOKUP(N3817,'BANG THAM CHIEU'!C:E,2,0)</f>
        <v>#N/A</v>
      </c>
      <c r="L3817" s="594">
        <f t="shared" si="61"/>
        <v>0</v>
      </c>
      <c r="N3817" s="53"/>
      <c r="Q3817" s="122"/>
      <c r="R3817" s="123"/>
      <c r="S3817" s="122" t="s">
        <v>7896</v>
      </c>
      <c r="T3817" s="396"/>
      <c r="V3817"/>
    </row>
    <row r="3818" spans="1:22" hidden="1" x14ac:dyDescent="0.25">
      <c r="A3818" s="31">
        <v>3848</v>
      </c>
      <c r="B3818" s="33" t="s">
        <v>300</v>
      </c>
      <c r="D3818" s="34" t="s">
        <v>301</v>
      </c>
      <c r="E3818" s="35" t="s">
        <v>10</v>
      </c>
      <c r="G3818" s="372" t="e">
        <f>VLOOKUP(N3818,'BANG THAM CHIEU'!C:E,3,0)</f>
        <v>#N/A</v>
      </c>
      <c r="J3818" s="10" t="e">
        <f>VLOOKUP(N3818,'BANG THAM CHIEU'!C:E,2,0)</f>
        <v>#N/A</v>
      </c>
      <c r="L3818" s="594">
        <f t="shared" si="61"/>
        <v>0</v>
      </c>
      <c r="N3818" s="53"/>
      <c r="Q3818" s="122"/>
      <c r="R3818" s="123"/>
      <c r="S3818" s="122" t="s">
        <v>7896</v>
      </c>
      <c r="T3818" s="396"/>
      <c r="V3818"/>
    </row>
    <row r="3819" spans="1:22" hidden="1" x14ac:dyDescent="0.25">
      <c r="A3819" s="31">
        <v>3848</v>
      </c>
      <c r="B3819" s="33" t="s">
        <v>300</v>
      </c>
      <c r="D3819" s="34" t="s">
        <v>301</v>
      </c>
      <c r="E3819" s="35" t="s">
        <v>10</v>
      </c>
      <c r="G3819" s="372" t="e">
        <f>VLOOKUP(N3819,'BANG THAM CHIEU'!C:E,3,0)</f>
        <v>#N/A</v>
      </c>
      <c r="J3819" s="10" t="e">
        <f>VLOOKUP(N3819,'BANG THAM CHIEU'!C:E,2,0)</f>
        <v>#N/A</v>
      </c>
      <c r="L3819" s="594">
        <f t="shared" si="61"/>
        <v>0</v>
      </c>
      <c r="N3819" s="53"/>
      <c r="Q3819" s="122"/>
      <c r="R3819" s="123"/>
      <c r="S3819" s="122" t="s">
        <v>7896</v>
      </c>
      <c r="T3819" s="396"/>
      <c r="V3819"/>
    </row>
    <row r="3820" spans="1:22" hidden="1" x14ac:dyDescent="0.25">
      <c r="A3820" s="31">
        <v>3848</v>
      </c>
      <c r="B3820" s="33" t="s">
        <v>300</v>
      </c>
      <c r="D3820" s="34" t="s">
        <v>301</v>
      </c>
      <c r="E3820" s="35" t="s">
        <v>10</v>
      </c>
      <c r="G3820" s="372" t="e">
        <f>VLOOKUP(N3820,'BANG THAM CHIEU'!C:E,3,0)</f>
        <v>#N/A</v>
      </c>
      <c r="J3820" s="10" t="e">
        <f>VLOOKUP(N3820,'BANG THAM CHIEU'!C:E,2,0)</f>
        <v>#N/A</v>
      </c>
      <c r="L3820" s="594">
        <f t="shared" ref="L3820:L3883" si="62">K3820/23206</f>
        <v>0</v>
      </c>
      <c r="N3820" s="53"/>
      <c r="Q3820" s="122"/>
      <c r="R3820" s="123"/>
      <c r="S3820" s="122" t="s">
        <v>7896</v>
      </c>
      <c r="T3820" s="396"/>
      <c r="V3820"/>
    </row>
    <row r="3821" spans="1:22" hidden="1" x14ac:dyDescent="0.25">
      <c r="A3821" s="31">
        <v>3848</v>
      </c>
      <c r="B3821" s="33" t="s">
        <v>300</v>
      </c>
      <c r="D3821" s="34" t="s">
        <v>301</v>
      </c>
      <c r="E3821" s="35" t="s">
        <v>10</v>
      </c>
      <c r="G3821" s="372" t="e">
        <f>VLOOKUP(N3821,'BANG THAM CHIEU'!C:E,3,0)</f>
        <v>#N/A</v>
      </c>
      <c r="J3821" s="10" t="e">
        <f>VLOOKUP(N3821,'BANG THAM CHIEU'!C:E,2,0)</f>
        <v>#N/A</v>
      </c>
      <c r="L3821" s="594">
        <f t="shared" si="62"/>
        <v>0</v>
      </c>
      <c r="N3821" s="53"/>
      <c r="Q3821" s="122"/>
      <c r="R3821" s="123"/>
      <c r="S3821" s="122" t="s">
        <v>7896</v>
      </c>
      <c r="T3821" s="396"/>
      <c r="V3821"/>
    </row>
    <row r="3822" spans="1:22" hidden="1" x14ac:dyDescent="0.25">
      <c r="A3822" s="31">
        <v>3848</v>
      </c>
      <c r="B3822" s="33" t="s">
        <v>300</v>
      </c>
      <c r="D3822" s="34" t="s">
        <v>301</v>
      </c>
      <c r="E3822" s="35" t="s">
        <v>10</v>
      </c>
      <c r="G3822" s="372" t="e">
        <f>VLOOKUP(N3822,'BANG THAM CHIEU'!C:E,3,0)</f>
        <v>#N/A</v>
      </c>
      <c r="J3822" s="10" t="e">
        <f>VLOOKUP(N3822,'BANG THAM CHIEU'!C:E,2,0)</f>
        <v>#N/A</v>
      </c>
      <c r="L3822" s="594">
        <f t="shared" si="62"/>
        <v>0</v>
      </c>
      <c r="N3822" s="53"/>
      <c r="Q3822" s="122"/>
      <c r="R3822" s="123"/>
      <c r="S3822" s="122" t="s">
        <v>7896</v>
      </c>
      <c r="T3822" s="396"/>
      <c r="V3822"/>
    </row>
    <row r="3823" spans="1:22" hidden="1" x14ac:dyDescent="0.25">
      <c r="A3823" s="31">
        <v>3848</v>
      </c>
      <c r="B3823" s="33" t="s">
        <v>300</v>
      </c>
      <c r="D3823" s="34" t="s">
        <v>301</v>
      </c>
      <c r="E3823" s="35" t="s">
        <v>10</v>
      </c>
      <c r="G3823" s="372" t="e">
        <f>VLOOKUP(N3823,'BANG THAM CHIEU'!C:E,3,0)</f>
        <v>#N/A</v>
      </c>
      <c r="J3823" s="10" t="e">
        <f>VLOOKUP(N3823,'BANG THAM CHIEU'!C:E,2,0)</f>
        <v>#N/A</v>
      </c>
      <c r="L3823" s="594">
        <f t="shared" si="62"/>
        <v>0</v>
      </c>
      <c r="N3823" s="53"/>
      <c r="Q3823" s="122"/>
      <c r="R3823" s="123"/>
      <c r="S3823" s="122" t="s">
        <v>7896</v>
      </c>
      <c r="T3823" s="396"/>
      <c r="V3823"/>
    </row>
    <row r="3824" spans="1:22" hidden="1" x14ac:dyDescent="0.25">
      <c r="A3824" s="31">
        <v>3848</v>
      </c>
      <c r="B3824" s="33" t="s">
        <v>300</v>
      </c>
      <c r="D3824" s="34" t="s">
        <v>301</v>
      </c>
      <c r="E3824" s="35" t="s">
        <v>10</v>
      </c>
      <c r="G3824" s="372" t="e">
        <f>VLOOKUP(N3824,'BANG THAM CHIEU'!C:E,3,0)</f>
        <v>#N/A</v>
      </c>
      <c r="J3824" s="10" t="e">
        <f>VLOOKUP(N3824,'BANG THAM CHIEU'!C:E,2,0)</f>
        <v>#N/A</v>
      </c>
      <c r="L3824" s="594">
        <f t="shared" si="62"/>
        <v>0</v>
      </c>
      <c r="N3824" s="53"/>
      <c r="Q3824" s="122"/>
      <c r="R3824" s="123"/>
      <c r="S3824" s="122" t="s">
        <v>7896</v>
      </c>
      <c r="T3824" s="396"/>
      <c r="V3824"/>
    </row>
    <row r="3825" spans="1:22" hidden="1" x14ac:dyDescent="0.25">
      <c r="A3825" s="31">
        <v>3848</v>
      </c>
      <c r="B3825" s="33" t="s">
        <v>300</v>
      </c>
      <c r="D3825" s="34" t="s">
        <v>301</v>
      </c>
      <c r="E3825" s="35" t="s">
        <v>10</v>
      </c>
      <c r="G3825" s="372" t="e">
        <f>VLOOKUP(N3825,'BANG THAM CHIEU'!C:E,3,0)</f>
        <v>#N/A</v>
      </c>
      <c r="J3825" s="10" t="e">
        <f>VLOOKUP(N3825,'BANG THAM CHIEU'!C:E,2,0)</f>
        <v>#N/A</v>
      </c>
      <c r="L3825" s="594">
        <f t="shared" si="62"/>
        <v>0</v>
      </c>
      <c r="N3825" s="53"/>
      <c r="Q3825" s="122"/>
      <c r="R3825" s="123"/>
      <c r="S3825" s="122" t="s">
        <v>7896</v>
      </c>
      <c r="T3825" s="396"/>
      <c r="V3825"/>
    </row>
    <row r="3826" spans="1:22" hidden="1" x14ac:dyDescent="0.25">
      <c r="A3826" s="31">
        <v>3848</v>
      </c>
      <c r="B3826" s="33" t="s">
        <v>300</v>
      </c>
      <c r="D3826" s="34" t="s">
        <v>301</v>
      </c>
      <c r="E3826" s="35" t="s">
        <v>10</v>
      </c>
      <c r="G3826" s="372" t="e">
        <f>VLOOKUP(N3826,'BANG THAM CHIEU'!C:E,3,0)</f>
        <v>#N/A</v>
      </c>
      <c r="J3826" s="10" t="e">
        <f>VLOOKUP(N3826,'BANG THAM CHIEU'!C:E,2,0)</f>
        <v>#N/A</v>
      </c>
      <c r="L3826" s="594">
        <f t="shared" si="62"/>
        <v>0</v>
      </c>
      <c r="N3826" s="53"/>
      <c r="Q3826" s="122"/>
      <c r="R3826" s="123"/>
      <c r="S3826" s="122" t="s">
        <v>7896</v>
      </c>
      <c r="T3826" s="396"/>
      <c r="V3826"/>
    </row>
    <row r="3827" spans="1:22" hidden="1" x14ac:dyDescent="0.25">
      <c r="A3827" s="31">
        <v>3848</v>
      </c>
      <c r="B3827" s="33" t="s">
        <v>300</v>
      </c>
      <c r="D3827" s="34" t="s">
        <v>301</v>
      </c>
      <c r="E3827" s="35" t="s">
        <v>10</v>
      </c>
      <c r="G3827" s="372" t="e">
        <f>VLOOKUP(N3827,'BANG THAM CHIEU'!C:E,3,0)</f>
        <v>#N/A</v>
      </c>
      <c r="J3827" s="10" t="e">
        <f>VLOOKUP(N3827,'BANG THAM CHIEU'!C:E,2,0)</f>
        <v>#N/A</v>
      </c>
      <c r="L3827" s="594">
        <f t="shared" si="62"/>
        <v>0</v>
      </c>
      <c r="N3827" s="53"/>
      <c r="Q3827" s="122"/>
      <c r="R3827" s="123"/>
      <c r="S3827" s="122" t="s">
        <v>7896</v>
      </c>
      <c r="T3827" s="396"/>
      <c r="V3827"/>
    </row>
    <row r="3828" spans="1:22" hidden="1" x14ac:dyDescent="0.25">
      <c r="A3828" s="31">
        <v>3848</v>
      </c>
      <c r="B3828" s="33" t="s">
        <v>300</v>
      </c>
      <c r="D3828" s="34" t="s">
        <v>301</v>
      </c>
      <c r="E3828" s="35" t="s">
        <v>10</v>
      </c>
      <c r="G3828" s="372" t="e">
        <f>VLOOKUP(N3828,'BANG THAM CHIEU'!C:E,3,0)</f>
        <v>#N/A</v>
      </c>
      <c r="J3828" s="10" t="e">
        <f>VLOOKUP(N3828,'BANG THAM CHIEU'!C:E,2,0)</f>
        <v>#N/A</v>
      </c>
      <c r="L3828" s="594">
        <f t="shared" si="62"/>
        <v>0</v>
      </c>
      <c r="N3828" s="53"/>
      <c r="Q3828" s="122"/>
      <c r="R3828" s="123"/>
      <c r="S3828" s="122" t="s">
        <v>7896</v>
      </c>
      <c r="T3828" s="396"/>
      <c r="V3828"/>
    </row>
    <row r="3829" spans="1:22" hidden="1" x14ac:dyDescent="0.25">
      <c r="A3829" s="31">
        <v>3848</v>
      </c>
      <c r="B3829" s="33" t="s">
        <v>300</v>
      </c>
      <c r="D3829" s="34" t="s">
        <v>301</v>
      </c>
      <c r="E3829" s="35" t="s">
        <v>10</v>
      </c>
      <c r="G3829" s="372" t="e">
        <f>VLOOKUP(N3829,'BANG THAM CHIEU'!C:E,3,0)</f>
        <v>#N/A</v>
      </c>
      <c r="J3829" s="10" t="e">
        <f>VLOOKUP(N3829,'BANG THAM CHIEU'!C:E,2,0)</f>
        <v>#N/A</v>
      </c>
      <c r="L3829" s="594">
        <f t="shared" si="62"/>
        <v>0</v>
      </c>
      <c r="N3829" s="53"/>
      <c r="Q3829" s="122"/>
      <c r="R3829" s="123"/>
      <c r="S3829" s="122" t="s">
        <v>7896</v>
      </c>
      <c r="T3829" s="396"/>
      <c r="V3829"/>
    </row>
    <row r="3830" spans="1:22" hidden="1" x14ac:dyDescent="0.25">
      <c r="A3830" s="31">
        <v>3848</v>
      </c>
      <c r="B3830" s="33" t="s">
        <v>300</v>
      </c>
      <c r="D3830" s="34" t="s">
        <v>301</v>
      </c>
      <c r="E3830" s="35" t="s">
        <v>10</v>
      </c>
      <c r="G3830" s="372" t="e">
        <f>VLOOKUP(N3830,'BANG THAM CHIEU'!C:E,3,0)</f>
        <v>#N/A</v>
      </c>
      <c r="J3830" s="10" t="e">
        <f>VLOOKUP(N3830,'BANG THAM CHIEU'!C:E,2,0)</f>
        <v>#N/A</v>
      </c>
      <c r="L3830" s="594">
        <f t="shared" si="62"/>
        <v>0</v>
      </c>
      <c r="N3830" s="53"/>
      <c r="Q3830" s="122"/>
      <c r="R3830" s="123"/>
      <c r="S3830" s="122" t="s">
        <v>7896</v>
      </c>
      <c r="T3830" s="396"/>
      <c r="V3830"/>
    </row>
    <row r="3831" spans="1:22" hidden="1" x14ac:dyDescent="0.25">
      <c r="A3831" s="31">
        <v>3848</v>
      </c>
      <c r="B3831" s="33" t="s">
        <v>300</v>
      </c>
      <c r="D3831" s="34" t="s">
        <v>301</v>
      </c>
      <c r="E3831" s="35" t="s">
        <v>10</v>
      </c>
      <c r="G3831" s="372" t="e">
        <f>VLOOKUP(N3831,'BANG THAM CHIEU'!C:E,3,0)</f>
        <v>#N/A</v>
      </c>
      <c r="J3831" s="10" t="e">
        <f>VLOOKUP(N3831,'BANG THAM CHIEU'!C:E,2,0)</f>
        <v>#N/A</v>
      </c>
      <c r="L3831" s="594">
        <f t="shared" si="62"/>
        <v>0</v>
      </c>
      <c r="N3831" s="53"/>
      <c r="Q3831" s="122"/>
      <c r="R3831" s="123"/>
      <c r="S3831" s="122" t="s">
        <v>7896</v>
      </c>
      <c r="T3831" s="396"/>
      <c r="V3831"/>
    </row>
    <row r="3832" spans="1:22" hidden="1" x14ac:dyDescent="0.25">
      <c r="A3832" s="31">
        <v>3848</v>
      </c>
      <c r="B3832" s="33" t="s">
        <v>300</v>
      </c>
      <c r="D3832" s="34" t="s">
        <v>301</v>
      </c>
      <c r="E3832" s="35" t="s">
        <v>10</v>
      </c>
      <c r="G3832" s="372" t="e">
        <f>VLOOKUP(N3832,'BANG THAM CHIEU'!C:E,3,0)</f>
        <v>#N/A</v>
      </c>
      <c r="J3832" s="10" t="e">
        <f>VLOOKUP(N3832,'BANG THAM CHIEU'!C:E,2,0)</f>
        <v>#N/A</v>
      </c>
      <c r="L3832" s="594">
        <f t="shared" si="62"/>
        <v>0</v>
      </c>
      <c r="N3832" s="53"/>
      <c r="Q3832" s="122"/>
      <c r="R3832" s="123"/>
      <c r="S3832" s="122" t="s">
        <v>7896</v>
      </c>
      <c r="T3832" s="396"/>
      <c r="V3832"/>
    </row>
    <row r="3833" spans="1:22" hidden="1" x14ac:dyDescent="0.25">
      <c r="A3833" s="31">
        <v>3848</v>
      </c>
      <c r="B3833" s="33" t="s">
        <v>300</v>
      </c>
      <c r="D3833" s="34" t="s">
        <v>301</v>
      </c>
      <c r="E3833" s="35" t="s">
        <v>10</v>
      </c>
      <c r="G3833" s="372" t="e">
        <f>VLOOKUP(N3833,'BANG THAM CHIEU'!C:E,3,0)</f>
        <v>#N/A</v>
      </c>
      <c r="J3833" s="10" t="e">
        <f>VLOOKUP(N3833,'BANG THAM CHIEU'!C:E,2,0)</f>
        <v>#N/A</v>
      </c>
      <c r="L3833" s="594">
        <f t="shared" si="62"/>
        <v>0</v>
      </c>
      <c r="N3833" s="53"/>
      <c r="Q3833" s="122"/>
      <c r="R3833" s="123"/>
      <c r="S3833" s="122" t="s">
        <v>7896</v>
      </c>
      <c r="T3833" s="396"/>
      <c r="V3833"/>
    </row>
    <row r="3834" spans="1:22" hidden="1" x14ac:dyDescent="0.25">
      <c r="A3834" s="31">
        <v>3848</v>
      </c>
      <c r="B3834" s="33" t="s">
        <v>300</v>
      </c>
      <c r="D3834" s="34" t="s">
        <v>301</v>
      </c>
      <c r="E3834" s="35" t="s">
        <v>10</v>
      </c>
      <c r="G3834" s="372" t="e">
        <f>VLOOKUP(N3834,'BANG THAM CHIEU'!C:E,3,0)</f>
        <v>#N/A</v>
      </c>
      <c r="J3834" s="10" t="e">
        <f>VLOOKUP(N3834,'BANG THAM CHIEU'!C:E,2,0)</f>
        <v>#N/A</v>
      </c>
      <c r="L3834" s="594">
        <f t="shared" si="62"/>
        <v>0</v>
      </c>
      <c r="N3834" s="53"/>
      <c r="Q3834" s="122"/>
      <c r="R3834" s="123"/>
      <c r="S3834" s="122" t="s">
        <v>7896</v>
      </c>
      <c r="T3834" s="396"/>
      <c r="V3834"/>
    </row>
    <row r="3835" spans="1:22" hidden="1" x14ac:dyDescent="0.25">
      <c r="A3835" s="31">
        <v>3848</v>
      </c>
      <c r="B3835" s="33" t="s">
        <v>300</v>
      </c>
      <c r="D3835" s="34" t="s">
        <v>301</v>
      </c>
      <c r="E3835" s="35" t="s">
        <v>10</v>
      </c>
      <c r="G3835" s="372" t="e">
        <f>VLOOKUP(N3835,'BANG THAM CHIEU'!C:E,3,0)</f>
        <v>#N/A</v>
      </c>
      <c r="J3835" s="10" t="e">
        <f>VLOOKUP(N3835,'BANG THAM CHIEU'!C:E,2,0)</f>
        <v>#N/A</v>
      </c>
      <c r="L3835" s="594">
        <f t="shared" si="62"/>
        <v>0</v>
      </c>
      <c r="N3835" s="53"/>
      <c r="Q3835" s="122"/>
      <c r="R3835" s="123"/>
      <c r="S3835" s="122" t="s">
        <v>7896</v>
      </c>
      <c r="T3835" s="396"/>
      <c r="V3835"/>
    </row>
    <row r="3836" spans="1:22" hidden="1" x14ac:dyDescent="0.25">
      <c r="A3836" s="31">
        <v>3848</v>
      </c>
      <c r="B3836" s="33" t="s">
        <v>300</v>
      </c>
      <c r="D3836" s="34" t="s">
        <v>301</v>
      </c>
      <c r="E3836" s="35" t="s">
        <v>10</v>
      </c>
      <c r="G3836" s="372" t="e">
        <f>VLOOKUP(N3836,'BANG THAM CHIEU'!C:E,3,0)</f>
        <v>#N/A</v>
      </c>
      <c r="J3836" s="10" t="e">
        <f>VLOOKUP(N3836,'BANG THAM CHIEU'!C:E,2,0)</f>
        <v>#N/A</v>
      </c>
      <c r="L3836" s="594">
        <f t="shared" si="62"/>
        <v>0</v>
      </c>
      <c r="N3836" s="53"/>
      <c r="Q3836" s="122"/>
      <c r="R3836" s="123"/>
      <c r="S3836" s="122" t="s">
        <v>7896</v>
      </c>
      <c r="T3836" s="396"/>
      <c r="V3836"/>
    </row>
    <row r="3837" spans="1:22" hidden="1" x14ac:dyDescent="0.25">
      <c r="A3837" s="31">
        <v>3848</v>
      </c>
      <c r="B3837" s="33" t="s">
        <v>300</v>
      </c>
      <c r="D3837" s="34" t="s">
        <v>301</v>
      </c>
      <c r="E3837" s="35" t="s">
        <v>10</v>
      </c>
      <c r="G3837" s="372" t="e">
        <f>VLOOKUP(N3837,'BANG THAM CHIEU'!C:E,3,0)</f>
        <v>#N/A</v>
      </c>
      <c r="J3837" s="10" t="e">
        <f>VLOOKUP(N3837,'BANG THAM CHIEU'!C:E,2,0)</f>
        <v>#N/A</v>
      </c>
      <c r="L3837" s="594">
        <f t="shared" si="62"/>
        <v>0</v>
      </c>
      <c r="N3837" s="53"/>
      <c r="Q3837" s="122"/>
      <c r="R3837" s="123"/>
      <c r="S3837" s="122" t="s">
        <v>7896</v>
      </c>
      <c r="T3837" s="396"/>
      <c r="V3837"/>
    </row>
    <row r="3838" spans="1:22" hidden="1" x14ac:dyDescent="0.25">
      <c r="A3838" s="31">
        <v>3848</v>
      </c>
      <c r="B3838" s="33" t="s">
        <v>300</v>
      </c>
      <c r="D3838" s="34" t="s">
        <v>301</v>
      </c>
      <c r="E3838" s="35" t="s">
        <v>10</v>
      </c>
      <c r="G3838" s="372" t="e">
        <f>VLOOKUP(N3838,'BANG THAM CHIEU'!C:E,3,0)</f>
        <v>#N/A</v>
      </c>
      <c r="J3838" s="10" t="e">
        <f>VLOOKUP(N3838,'BANG THAM CHIEU'!C:E,2,0)</f>
        <v>#N/A</v>
      </c>
      <c r="L3838" s="594">
        <f t="shared" si="62"/>
        <v>0</v>
      </c>
      <c r="N3838" s="53"/>
      <c r="Q3838" s="122"/>
      <c r="R3838" s="123"/>
      <c r="S3838" s="122" t="s">
        <v>7896</v>
      </c>
      <c r="T3838" s="396"/>
      <c r="V3838"/>
    </row>
    <row r="3839" spans="1:22" hidden="1" x14ac:dyDescent="0.25">
      <c r="A3839" s="31">
        <v>3848</v>
      </c>
      <c r="B3839" s="33" t="s">
        <v>300</v>
      </c>
      <c r="D3839" s="34" t="s">
        <v>301</v>
      </c>
      <c r="E3839" s="35" t="s">
        <v>10</v>
      </c>
      <c r="G3839" s="372" t="e">
        <f>VLOOKUP(N3839,'BANG THAM CHIEU'!C:E,3,0)</f>
        <v>#N/A</v>
      </c>
      <c r="J3839" s="10" t="e">
        <f>VLOOKUP(N3839,'BANG THAM CHIEU'!C:E,2,0)</f>
        <v>#N/A</v>
      </c>
      <c r="L3839" s="594">
        <f t="shared" si="62"/>
        <v>0</v>
      </c>
      <c r="N3839" s="53"/>
      <c r="Q3839" s="122"/>
      <c r="R3839" s="123"/>
      <c r="S3839" s="122" t="s">
        <v>7896</v>
      </c>
      <c r="T3839" s="396"/>
      <c r="V3839"/>
    </row>
    <row r="3840" spans="1:22" hidden="1" x14ac:dyDescent="0.25">
      <c r="A3840" s="31">
        <v>3848</v>
      </c>
      <c r="B3840" s="33" t="s">
        <v>300</v>
      </c>
      <c r="D3840" s="34" t="s">
        <v>301</v>
      </c>
      <c r="E3840" s="35" t="s">
        <v>10</v>
      </c>
      <c r="G3840" s="372" t="e">
        <f>VLOOKUP(N3840,'BANG THAM CHIEU'!C:E,3,0)</f>
        <v>#N/A</v>
      </c>
      <c r="J3840" s="10" t="e">
        <f>VLOOKUP(N3840,'BANG THAM CHIEU'!C:E,2,0)</f>
        <v>#N/A</v>
      </c>
      <c r="L3840" s="594">
        <f t="shared" si="62"/>
        <v>0</v>
      </c>
      <c r="N3840" s="53"/>
      <c r="Q3840" s="122"/>
      <c r="R3840" s="123"/>
      <c r="S3840" s="122" t="s">
        <v>7896</v>
      </c>
      <c r="T3840" s="396"/>
      <c r="V3840"/>
    </row>
    <row r="3841" spans="1:22" hidden="1" x14ac:dyDescent="0.25">
      <c r="A3841" s="31">
        <v>3848</v>
      </c>
      <c r="B3841" s="33" t="s">
        <v>300</v>
      </c>
      <c r="D3841" s="34" t="s">
        <v>301</v>
      </c>
      <c r="E3841" s="35" t="s">
        <v>10</v>
      </c>
      <c r="G3841" s="372" t="e">
        <f>VLOOKUP(N3841,'BANG THAM CHIEU'!C:E,3,0)</f>
        <v>#N/A</v>
      </c>
      <c r="J3841" s="10" t="e">
        <f>VLOOKUP(N3841,'BANG THAM CHIEU'!C:E,2,0)</f>
        <v>#N/A</v>
      </c>
      <c r="L3841" s="594">
        <f t="shared" si="62"/>
        <v>0</v>
      </c>
      <c r="N3841" s="53"/>
      <c r="Q3841" s="122"/>
      <c r="R3841" s="123"/>
      <c r="S3841" s="122" t="s">
        <v>7896</v>
      </c>
      <c r="T3841" s="396"/>
      <c r="V3841"/>
    </row>
    <row r="3842" spans="1:22" hidden="1" x14ac:dyDescent="0.25">
      <c r="A3842" s="31">
        <v>3848</v>
      </c>
      <c r="B3842" s="33" t="s">
        <v>300</v>
      </c>
      <c r="D3842" s="34" t="s">
        <v>301</v>
      </c>
      <c r="E3842" s="35" t="s">
        <v>10</v>
      </c>
      <c r="G3842" s="372" t="e">
        <f>VLOOKUP(N3842,'BANG THAM CHIEU'!C:E,3,0)</f>
        <v>#N/A</v>
      </c>
      <c r="J3842" s="10" t="e">
        <f>VLOOKUP(N3842,'BANG THAM CHIEU'!C:E,2,0)</f>
        <v>#N/A</v>
      </c>
      <c r="L3842" s="594">
        <f t="shared" si="62"/>
        <v>0</v>
      </c>
      <c r="N3842" s="53"/>
      <c r="Q3842" s="122"/>
      <c r="R3842" s="123"/>
      <c r="S3842" s="122" t="s">
        <v>7896</v>
      </c>
      <c r="T3842" s="396"/>
      <c r="V3842"/>
    </row>
    <row r="3843" spans="1:22" hidden="1" x14ac:dyDescent="0.25">
      <c r="A3843" s="31">
        <v>3848</v>
      </c>
      <c r="B3843" s="33" t="s">
        <v>300</v>
      </c>
      <c r="D3843" s="34" t="s">
        <v>301</v>
      </c>
      <c r="E3843" s="35" t="s">
        <v>10</v>
      </c>
      <c r="G3843" s="372" t="e">
        <f>VLOOKUP(N3843,'BANG THAM CHIEU'!C:E,3,0)</f>
        <v>#N/A</v>
      </c>
      <c r="J3843" s="10" t="e">
        <f>VLOOKUP(N3843,'BANG THAM CHIEU'!C:E,2,0)</f>
        <v>#N/A</v>
      </c>
      <c r="L3843" s="594">
        <f t="shared" si="62"/>
        <v>0</v>
      </c>
      <c r="N3843" s="53"/>
      <c r="Q3843" s="122"/>
      <c r="R3843" s="123"/>
      <c r="S3843" s="122" t="s">
        <v>7896</v>
      </c>
      <c r="T3843" s="396"/>
      <c r="V3843"/>
    </row>
    <row r="3844" spans="1:22" hidden="1" x14ac:dyDescent="0.25">
      <c r="A3844" s="31">
        <v>3848</v>
      </c>
      <c r="B3844" s="33" t="s">
        <v>300</v>
      </c>
      <c r="D3844" s="34" t="s">
        <v>301</v>
      </c>
      <c r="E3844" s="35" t="s">
        <v>10</v>
      </c>
      <c r="G3844" s="372" t="e">
        <f>VLOOKUP(N3844,'BANG THAM CHIEU'!C:E,3,0)</f>
        <v>#N/A</v>
      </c>
      <c r="J3844" s="10" t="e">
        <f>VLOOKUP(N3844,'BANG THAM CHIEU'!C:E,2,0)</f>
        <v>#N/A</v>
      </c>
      <c r="L3844" s="594">
        <f t="shared" si="62"/>
        <v>0</v>
      </c>
      <c r="N3844" s="53"/>
      <c r="Q3844" s="122"/>
      <c r="R3844" s="123"/>
      <c r="S3844" s="122" t="s">
        <v>7896</v>
      </c>
      <c r="T3844" s="396"/>
      <c r="V3844"/>
    </row>
    <row r="3845" spans="1:22" hidden="1" x14ac:dyDescent="0.25">
      <c r="A3845" s="31">
        <v>3848</v>
      </c>
      <c r="B3845" s="33" t="s">
        <v>300</v>
      </c>
      <c r="D3845" s="34" t="s">
        <v>301</v>
      </c>
      <c r="E3845" s="35" t="s">
        <v>10</v>
      </c>
      <c r="G3845" s="372" t="e">
        <f>VLOOKUP(N3845,'BANG THAM CHIEU'!C:E,3,0)</f>
        <v>#N/A</v>
      </c>
      <c r="J3845" s="10" t="e">
        <f>VLOOKUP(N3845,'BANG THAM CHIEU'!C:E,2,0)</f>
        <v>#N/A</v>
      </c>
      <c r="L3845" s="594">
        <f t="shared" si="62"/>
        <v>0</v>
      </c>
      <c r="N3845" s="53"/>
      <c r="Q3845" s="122"/>
      <c r="R3845" s="123"/>
      <c r="S3845" s="122" t="s">
        <v>7896</v>
      </c>
      <c r="T3845" s="396"/>
      <c r="V3845"/>
    </row>
    <row r="3846" spans="1:22" hidden="1" x14ac:dyDescent="0.25">
      <c r="A3846" s="31">
        <v>3848</v>
      </c>
      <c r="B3846" s="33" t="s">
        <v>300</v>
      </c>
      <c r="D3846" s="34" t="s">
        <v>301</v>
      </c>
      <c r="E3846" s="35" t="s">
        <v>10</v>
      </c>
      <c r="G3846" s="372" t="e">
        <f>VLOOKUP(N3846,'BANG THAM CHIEU'!C:E,3,0)</f>
        <v>#N/A</v>
      </c>
      <c r="J3846" s="10" t="e">
        <f>VLOOKUP(N3846,'BANG THAM CHIEU'!C:E,2,0)</f>
        <v>#N/A</v>
      </c>
      <c r="L3846" s="594">
        <f t="shared" si="62"/>
        <v>0</v>
      </c>
      <c r="N3846" s="53"/>
      <c r="Q3846" s="122"/>
      <c r="R3846" s="123"/>
      <c r="S3846" s="122" t="s">
        <v>7896</v>
      </c>
      <c r="T3846" s="396"/>
      <c r="V3846"/>
    </row>
    <row r="3847" spans="1:22" hidden="1" x14ac:dyDescent="0.25">
      <c r="A3847" s="31">
        <v>3848</v>
      </c>
      <c r="B3847" s="33" t="s">
        <v>300</v>
      </c>
      <c r="D3847" s="34" t="s">
        <v>301</v>
      </c>
      <c r="E3847" s="35" t="s">
        <v>10</v>
      </c>
      <c r="G3847" s="372" t="e">
        <f>VLOOKUP(N3847,'BANG THAM CHIEU'!C:E,3,0)</f>
        <v>#N/A</v>
      </c>
      <c r="J3847" s="10" t="e">
        <f>VLOOKUP(N3847,'BANG THAM CHIEU'!C:E,2,0)</f>
        <v>#N/A</v>
      </c>
      <c r="L3847" s="594">
        <f t="shared" si="62"/>
        <v>0</v>
      </c>
      <c r="N3847" s="53"/>
      <c r="Q3847" s="122"/>
      <c r="R3847" s="123"/>
      <c r="S3847" s="122" t="s">
        <v>7896</v>
      </c>
      <c r="T3847" s="396"/>
      <c r="V3847"/>
    </row>
    <row r="3848" spans="1:22" hidden="1" x14ac:dyDescent="0.25">
      <c r="A3848" s="31">
        <v>3848</v>
      </c>
      <c r="B3848" s="33" t="s">
        <v>300</v>
      </c>
      <c r="D3848" s="34" t="s">
        <v>301</v>
      </c>
      <c r="E3848" s="35" t="s">
        <v>10</v>
      </c>
      <c r="G3848" s="372" t="e">
        <f>VLOOKUP(N3848,'BANG THAM CHIEU'!C:E,3,0)</f>
        <v>#N/A</v>
      </c>
      <c r="J3848" s="10" t="e">
        <f>VLOOKUP(N3848,'BANG THAM CHIEU'!C:E,2,0)</f>
        <v>#N/A</v>
      </c>
      <c r="L3848" s="594">
        <f t="shared" si="62"/>
        <v>0</v>
      </c>
      <c r="N3848" s="53"/>
      <c r="Q3848" s="122"/>
      <c r="R3848" s="123"/>
      <c r="S3848" s="122" t="s">
        <v>7896</v>
      </c>
      <c r="T3848" s="396"/>
      <c r="V3848"/>
    </row>
    <row r="3849" spans="1:22" hidden="1" x14ac:dyDescent="0.25">
      <c r="A3849" s="31">
        <v>3848</v>
      </c>
      <c r="B3849" s="33" t="s">
        <v>300</v>
      </c>
      <c r="D3849" s="34" t="s">
        <v>301</v>
      </c>
      <c r="E3849" s="35" t="s">
        <v>10</v>
      </c>
      <c r="G3849" s="372" t="e">
        <f>VLOOKUP(N3849,'BANG THAM CHIEU'!C:E,3,0)</f>
        <v>#N/A</v>
      </c>
      <c r="J3849" s="10" t="e">
        <f>VLOOKUP(N3849,'BANG THAM CHIEU'!C:E,2,0)</f>
        <v>#N/A</v>
      </c>
      <c r="L3849" s="594">
        <f t="shared" si="62"/>
        <v>0</v>
      </c>
      <c r="N3849" s="53"/>
      <c r="Q3849" s="122"/>
      <c r="R3849" s="123"/>
      <c r="S3849" s="122" t="s">
        <v>7896</v>
      </c>
      <c r="T3849" s="396"/>
      <c r="V3849"/>
    </row>
    <row r="3850" spans="1:22" hidden="1" x14ac:dyDescent="0.25">
      <c r="A3850" s="31">
        <v>3848</v>
      </c>
      <c r="B3850" s="33" t="s">
        <v>300</v>
      </c>
      <c r="D3850" s="34" t="s">
        <v>301</v>
      </c>
      <c r="E3850" s="35" t="s">
        <v>10</v>
      </c>
      <c r="G3850" s="372" t="e">
        <f>VLOOKUP(N3850,'BANG THAM CHIEU'!C:E,3,0)</f>
        <v>#N/A</v>
      </c>
      <c r="J3850" s="10" t="e">
        <f>VLOOKUP(N3850,'BANG THAM CHIEU'!C:E,2,0)</f>
        <v>#N/A</v>
      </c>
      <c r="L3850" s="594">
        <f t="shared" si="62"/>
        <v>0</v>
      </c>
      <c r="N3850" s="53"/>
      <c r="Q3850" s="122"/>
      <c r="R3850" s="123"/>
      <c r="S3850" s="122" t="s">
        <v>7896</v>
      </c>
      <c r="T3850" s="396"/>
      <c r="V3850"/>
    </row>
    <row r="3851" spans="1:22" hidden="1" x14ac:dyDescent="0.25">
      <c r="A3851" s="31">
        <v>3848</v>
      </c>
      <c r="B3851" s="33" t="s">
        <v>300</v>
      </c>
      <c r="D3851" s="34" t="s">
        <v>301</v>
      </c>
      <c r="E3851" s="35" t="s">
        <v>10</v>
      </c>
      <c r="G3851" s="372" t="e">
        <f>VLOOKUP(N3851,'BANG THAM CHIEU'!C:E,3,0)</f>
        <v>#N/A</v>
      </c>
      <c r="J3851" s="10" t="e">
        <f>VLOOKUP(N3851,'BANG THAM CHIEU'!C:E,2,0)</f>
        <v>#N/A</v>
      </c>
      <c r="L3851" s="594">
        <f t="shared" si="62"/>
        <v>0</v>
      </c>
      <c r="N3851" s="53"/>
      <c r="Q3851" s="122"/>
      <c r="R3851" s="123"/>
      <c r="S3851" s="122" t="s">
        <v>7896</v>
      </c>
      <c r="T3851" s="396"/>
      <c r="V3851"/>
    </row>
    <row r="3852" spans="1:22" hidden="1" x14ac:dyDescent="0.25">
      <c r="A3852" s="31">
        <v>3848</v>
      </c>
      <c r="B3852" s="33" t="s">
        <v>300</v>
      </c>
      <c r="D3852" s="34" t="s">
        <v>301</v>
      </c>
      <c r="E3852" s="35" t="s">
        <v>10</v>
      </c>
      <c r="G3852" s="372" t="e">
        <f>VLOOKUP(N3852,'BANG THAM CHIEU'!C:E,3,0)</f>
        <v>#N/A</v>
      </c>
      <c r="J3852" s="10" t="e">
        <f>VLOOKUP(N3852,'BANG THAM CHIEU'!C:E,2,0)</f>
        <v>#N/A</v>
      </c>
      <c r="L3852" s="594">
        <f t="shared" si="62"/>
        <v>0</v>
      </c>
      <c r="N3852" s="53"/>
      <c r="Q3852" s="122"/>
      <c r="R3852" s="123"/>
      <c r="S3852" s="122" t="s">
        <v>7896</v>
      </c>
      <c r="T3852" s="396"/>
      <c r="V3852"/>
    </row>
    <row r="3853" spans="1:22" hidden="1" x14ac:dyDescent="0.25">
      <c r="A3853" s="31">
        <v>3848</v>
      </c>
      <c r="B3853" s="33" t="s">
        <v>300</v>
      </c>
      <c r="D3853" s="34" t="s">
        <v>301</v>
      </c>
      <c r="E3853" s="35" t="s">
        <v>10</v>
      </c>
      <c r="G3853" s="372" t="e">
        <f>VLOOKUP(N3853,'BANG THAM CHIEU'!C:E,3,0)</f>
        <v>#N/A</v>
      </c>
      <c r="J3853" s="10" t="e">
        <f>VLOOKUP(N3853,'BANG THAM CHIEU'!C:E,2,0)</f>
        <v>#N/A</v>
      </c>
      <c r="L3853" s="594">
        <f t="shared" si="62"/>
        <v>0</v>
      </c>
      <c r="N3853" s="53"/>
      <c r="Q3853" s="122"/>
      <c r="R3853" s="123"/>
      <c r="S3853" s="122" t="s">
        <v>7896</v>
      </c>
      <c r="T3853" s="396"/>
      <c r="V3853"/>
    </row>
    <row r="3854" spans="1:22" hidden="1" x14ac:dyDescent="0.25">
      <c r="A3854" s="31">
        <v>3848</v>
      </c>
      <c r="B3854" s="33" t="s">
        <v>300</v>
      </c>
      <c r="D3854" s="34" t="s">
        <v>301</v>
      </c>
      <c r="E3854" s="35" t="s">
        <v>10</v>
      </c>
      <c r="G3854" s="372" t="e">
        <f>VLOOKUP(N3854,'BANG THAM CHIEU'!C:E,3,0)</f>
        <v>#N/A</v>
      </c>
      <c r="J3854" s="10" t="e">
        <f>VLOOKUP(N3854,'BANG THAM CHIEU'!C:E,2,0)</f>
        <v>#N/A</v>
      </c>
      <c r="L3854" s="594">
        <f t="shared" si="62"/>
        <v>0</v>
      </c>
      <c r="N3854" s="53"/>
      <c r="Q3854" s="122"/>
      <c r="R3854" s="123"/>
      <c r="S3854" s="122" t="s">
        <v>7896</v>
      </c>
      <c r="T3854" s="396"/>
      <c r="V3854"/>
    </row>
    <row r="3855" spans="1:22" hidden="1" x14ac:dyDescent="0.25">
      <c r="A3855" s="31">
        <v>3848</v>
      </c>
      <c r="B3855" s="33" t="s">
        <v>300</v>
      </c>
      <c r="D3855" s="34" t="s">
        <v>301</v>
      </c>
      <c r="E3855" s="35" t="s">
        <v>10</v>
      </c>
      <c r="G3855" s="372" t="e">
        <f>VLOOKUP(N3855,'BANG THAM CHIEU'!C:E,3,0)</f>
        <v>#N/A</v>
      </c>
      <c r="J3855" s="10" t="e">
        <f>VLOOKUP(N3855,'BANG THAM CHIEU'!C:E,2,0)</f>
        <v>#N/A</v>
      </c>
      <c r="L3855" s="594">
        <f t="shared" si="62"/>
        <v>0</v>
      </c>
      <c r="N3855" s="53"/>
      <c r="Q3855" s="122"/>
      <c r="R3855" s="123"/>
      <c r="S3855" s="122" t="s">
        <v>7896</v>
      </c>
      <c r="T3855" s="396"/>
      <c r="V3855"/>
    </row>
    <row r="3856" spans="1:22" hidden="1" x14ac:dyDescent="0.25">
      <c r="A3856" s="31">
        <v>3848</v>
      </c>
      <c r="B3856" s="33" t="s">
        <v>300</v>
      </c>
      <c r="D3856" s="34" t="s">
        <v>301</v>
      </c>
      <c r="E3856" s="35" t="s">
        <v>10</v>
      </c>
      <c r="G3856" s="372" t="e">
        <f>VLOOKUP(N3856,'BANG THAM CHIEU'!C:E,3,0)</f>
        <v>#N/A</v>
      </c>
      <c r="J3856" s="10" t="e">
        <f>VLOOKUP(N3856,'BANG THAM CHIEU'!C:E,2,0)</f>
        <v>#N/A</v>
      </c>
      <c r="L3856" s="594">
        <f t="shared" si="62"/>
        <v>0</v>
      </c>
      <c r="N3856" s="53"/>
      <c r="Q3856" s="122"/>
      <c r="R3856" s="123"/>
      <c r="S3856" s="122" t="s">
        <v>7896</v>
      </c>
      <c r="T3856" s="396"/>
      <c r="V3856"/>
    </row>
    <row r="3857" spans="1:22" hidden="1" x14ac:dyDescent="0.25">
      <c r="A3857" s="31">
        <v>3848</v>
      </c>
      <c r="B3857" s="33" t="s">
        <v>300</v>
      </c>
      <c r="D3857" s="34" t="s">
        <v>301</v>
      </c>
      <c r="E3857" s="35" t="s">
        <v>10</v>
      </c>
      <c r="G3857" s="372" t="e">
        <f>VLOOKUP(N3857,'BANG THAM CHIEU'!C:E,3,0)</f>
        <v>#N/A</v>
      </c>
      <c r="J3857" s="10" t="e">
        <f>VLOOKUP(N3857,'BANG THAM CHIEU'!C:E,2,0)</f>
        <v>#N/A</v>
      </c>
      <c r="L3857" s="594">
        <f t="shared" si="62"/>
        <v>0</v>
      </c>
      <c r="N3857" s="53"/>
      <c r="Q3857" s="122"/>
      <c r="R3857" s="123"/>
      <c r="S3857" s="122" t="s">
        <v>7896</v>
      </c>
      <c r="T3857" s="396"/>
      <c r="V3857"/>
    </row>
    <row r="3858" spans="1:22" hidden="1" x14ac:dyDescent="0.25">
      <c r="A3858" s="31">
        <v>3848</v>
      </c>
      <c r="B3858" s="33" t="s">
        <v>300</v>
      </c>
      <c r="D3858" s="34" t="s">
        <v>301</v>
      </c>
      <c r="E3858" s="35" t="s">
        <v>10</v>
      </c>
      <c r="G3858" s="372" t="e">
        <f>VLOOKUP(N3858,'BANG THAM CHIEU'!C:E,3,0)</f>
        <v>#N/A</v>
      </c>
      <c r="J3858" s="10" t="e">
        <f>VLOOKUP(N3858,'BANG THAM CHIEU'!C:E,2,0)</f>
        <v>#N/A</v>
      </c>
      <c r="L3858" s="594">
        <f t="shared" si="62"/>
        <v>0</v>
      </c>
      <c r="N3858" s="53"/>
      <c r="Q3858" s="122"/>
      <c r="R3858" s="123"/>
      <c r="S3858" s="122" t="s">
        <v>7896</v>
      </c>
      <c r="T3858" s="396"/>
      <c r="V3858"/>
    </row>
    <row r="3859" spans="1:22" hidden="1" x14ac:dyDescent="0.25">
      <c r="A3859" s="31">
        <v>3848</v>
      </c>
      <c r="B3859" s="33" t="s">
        <v>300</v>
      </c>
      <c r="D3859" s="34" t="s">
        <v>301</v>
      </c>
      <c r="E3859" s="35" t="s">
        <v>10</v>
      </c>
      <c r="G3859" s="372" t="e">
        <f>VLOOKUP(N3859,'BANG THAM CHIEU'!C:E,3,0)</f>
        <v>#N/A</v>
      </c>
      <c r="J3859" s="10" t="e">
        <f>VLOOKUP(N3859,'BANG THAM CHIEU'!C:E,2,0)</f>
        <v>#N/A</v>
      </c>
      <c r="L3859" s="594">
        <f t="shared" si="62"/>
        <v>0</v>
      </c>
      <c r="N3859" s="53"/>
      <c r="Q3859" s="122"/>
      <c r="R3859" s="123"/>
      <c r="S3859" s="122" t="s">
        <v>7896</v>
      </c>
      <c r="T3859" s="396"/>
      <c r="V3859"/>
    </row>
    <row r="3860" spans="1:22" hidden="1" x14ac:dyDescent="0.25">
      <c r="A3860" s="31">
        <v>3848</v>
      </c>
      <c r="B3860" s="33" t="s">
        <v>300</v>
      </c>
      <c r="D3860" s="34" t="s">
        <v>301</v>
      </c>
      <c r="E3860" s="35" t="s">
        <v>10</v>
      </c>
      <c r="G3860" s="372" t="e">
        <f>VLOOKUP(N3860,'BANG THAM CHIEU'!C:E,3,0)</f>
        <v>#N/A</v>
      </c>
      <c r="J3860" s="10" t="e">
        <f>VLOOKUP(N3860,'BANG THAM CHIEU'!C:E,2,0)</f>
        <v>#N/A</v>
      </c>
      <c r="L3860" s="594">
        <f t="shared" si="62"/>
        <v>0</v>
      </c>
      <c r="N3860" s="53"/>
      <c r="Q3860" s="122"/>
      <c r="R3860" s="123"/>
      <c r="S3860" s="122" t="s">
        <v>7896</v>
      </c>
      <c r="T3860" s="396"/>
      <c r="V3860"/>
    </row>
    <row r="3861" spans="1:22" hidden="1" x14ac:dyDescent="0.25">
      <c r="A3861" s="31">
        <v>3848</v>
      </c>
      <c r="B3861" s="33" t="s">
        <v>300</v>
      </c>
      <c r="D3861" s="34" t="s">
        <v>301</v>
      </c>
      <c r="E3861" s="35" t="s">
        <v>10</v>
      </c>
      <c r="G3861" s="372" t="e">
        <f>VLOOKUP(N3861,'BANG THAM CHIEU'!C:E,3,0)</f>
        <v>#N/A</v>
      </c>
      <c r="J3861" s="10" t="e">
        <f>VLOOKUP(N3861,'BANG THAM CHIEU'!C:E,2,0)</f>
        <v>#N/A</v>
      </c>
      <c r="L3861" s="594">
        <f t="shared" si="62"/>
        <v>0</v>
      </c>
      <c r="N3861" s="53"/>
      <c r="Q3861" s="122"/>
      <c r="R3861" s="123"/>
      <c r="S3861" s="122" t="s">
        <v>7896</v>
      </c>
      <c r="T3861" s="396"/>
      <c r="V3861"/>
    </row>
    <row r="3862" spans="1:22" hidden="1" x14ac:dyDescent="0.25">
      <c r="A3862" s="31">
        <v>3848</v>
      </c>
      <c r="B3862" s="33" t="s">
        <v>300</v>
      </c>
      <c r="D3862" s="34" t="s">
        <v>301</v>
      </c>
      <c r="E3862" s="35" t="s">
        <v>10</v>
      </c>
      <c r="G3862" s="372" t="e">
        <f>VLOOKUP(N3862,'BANG THAM CHIEU'!C:E,3,0)</f>
        <v>#N/A</v>
      </c>
      <c r="J3862" s="10" t="e">
        <f>VLOOKUP(N3862,'BANG THAM CHIEU'!C:E,2,0)</f>
        <v>#N/A</v>
      </c>
      <c r="L3862" s="594">
        <f t="shared" si="62"/>
        <v>0</v>
      </c>
      <c r="N3862" s="53"/>
      <c r="Q3862" s="122"/>
      <c r="R3862" s="123"/>
      <c r="S3862" s="122" t="s">
        <v>7896</v>
      </c>
      <c r="T3862" s="396"/>
      <c r="V3862"/>
    </row>
    <row r="3863" spans="1:22" hidden="1" x14ac:dyDescent="0.25">
      <c r="A3863" s="31">
        <v>3848</v>
      </c>
      <c r="B3863" s="33" t="s">
        <v>300</v>
      </c>
      <c r="D3863" s="34" t="s">
        <v>301</v>
      </c>
      <c r="E3863" s="35" t="s">
        <v>10</v>
      </c>
      <c r="G3863" s="372" t="e">
        <f>VLOOKUP(N3863,'BANG THAM CHIEU'!C:E,3,0)</f>
        <v>#N/A</v>
      </c>
      <c r="J3863" s="10" t="e">
        <f>VLOOKUP(N3863,'BANG THAM CHIEU'!C:E,2,0)</f>
        <v>#N/A</v>
      </c>
      <c r="L3863" s="594">
        <f t="shared" si="62"/>
        <v>0</v>
      </c>
      <c r="N3863" s="53"/>
      <c r="Q3863" s="122"/>
      <c r="R3863" s="123"/>
      <c r="S3863" s="122" t="s">
        <v>7896</v>
      </c>
      <c r="T3863" s="396"/>
      <c r="V3863"/>
    </row>
    <row r="3864" spans="1:22" hidden="1" x14ac:dyDescent="0.25">
      <c r="A3864" s="31">
        <v>3848</v>
      </c>
      <c r="B3864" s="33" t="s">
        <v>300</v>
      </c>
      <c r="D3864" s="34" t="s">
        <v>301</v>
      </c>
      <c r="E3864" s="35" t="s">
        <v>10</v>
      </c>
      <c r="G3864" s="372" t="e">
        <f>VLOOKUP(N3864,'BANG THAM CHIEU'!C:E,3,0)</f>
        <v>#N/A</v>
      </c>
      <c r="J3864" s="10" t="e">
        <f>VLOOKUP(N3864,'BANG THAM CHIEU'!C:E,2,0)</f>
        <v>#N/A</v>
      </c>
      <c r="L3864" s="594">
        <f t="shared" si="62"/>
        <v>0</v>
      </c>
      <c r="N3864" s="53"/>
      <c r="Q3864" s="122"/>
      <c r="R3864" s="123"/>
      <c r="S3864" s="122" t="s">
        <v>7896</v>
      </c>
      <c r="T3864" s="396"/>
      <c r="V3864"/>
    </row>
    <row r="3865" spans="1:22" hidden="1" x14ac:dyDescent="0.25">
      <c r="A3865" s="31">
        <v>3848</v>
      </c>
      <c r="B3865" s="33" t="s">
        <v>300</v>
      </c>
      <c r="D3865" s="34" t="s">
        <v>301</v>
      </c>
      <c r="E3865" s="35" t="s">
        <v>10</v>
      </c>
      <c r="G3865" s="372" t="e">
        <f>VLOOKUP(N3865,'BANG THAM CHIEU'!C:E,3,0)</f>
        <v>#N/A</v>
      </c>
      <c r="J3865" s="10" t="e">
        <f>VLOOKUP(N3865,'BANG THAM CHIEU'!C:E,2,0)</f>
        <v>#N/A</v>
      </c>
      <c r="L3865" s="594">
        <f t="shared" si="62"/>
        <v>0</v>
      </c>
      <c r="N3865" s="53"/>
      <c r="Q3865" s="122"/>
      <c r="R3865" s="123"/>
      <c r="S3865" s="122" t="s">
        <v>7896</v>
      </c>
      <c r="T3865" s="396"/>
      <c r="V3865"/>
    </row>
    <row r="3866" spans="1:22" hidden="1" x14ac:dyDescent="0.25">
      <c r="A3866" s="31">
        <v>3848</v>
      </c>
      <c r="B3866" s="33" t="s">
        <v>300</v>
      </c>
      <c r="D3866" s="34" t="s">
        <v>301</v>
      </c>
      <c r="E3866" s="35" t="s">
        <v>10</v>
      </c>
      <c r="G3866" s="372" t="e">
        <f>VLOOKUP(N3866,'BANG THAM CHIEU'!C:E,3,0)</f>
        <v>#N/A</v>
      </c>
      <c r="J3866" s="10" t="e">
        <f>VLOOKUP(N3866,'BANG THAM CHIEU'!C:E,2,0)</f>
        <v>#N/A</v>
      </c>
      <c r="L3866" s="594">
        <f t="shared" si="62"/>
        <v>0</v>
      </c>
      <c r="N3866" s="53"/>
      <c r="Q3866" s="122"/>
      <c r="R3866" s="123"/>
      <c r="S3866" s="122" t="s">
        <v>7896</v>
      </c>
      <c r="T3866" s="396"/>
      <c r="V3866"/>
    </row>
    <row r="3867" spans="1:22" hidden="1" x14ac:dyDescent="0.25">
      <c r="A3867" s="31">
        <v>3848</v>
      </c>
      <c r="B3867" s="33" t="s">
        <v>300</v>
      </c>
      <c r="D3867" s="34" t="s">
        <v>301</v>
      </c>
      <c r="E3867" s="35" t="s">
        <v>10</v>
      </c>
      <c r="G3867" s="372" t="e">
        <f>VLOOKUP(N3867,'BANG THAM CHIEU'!C:E,3,0)</f>
        <v>#N/A</v>
      </c>
      <c r="J3867" s="10" t="e">
        <f>VLOOKUP(N3867,'BANG THAM CHIEU'!C:E,2,0)</f>
        <v>#N/A</v>
      </c>
      <c r="L3867" s="594">
        <f t="shared" si="62"/>
        <v>0</v>
      </c>
      <c r="N3867" s="53"/>
      <c r="Q3867" s="122"/>
      <c r="R3867" s="123"/>
      <c r="S3867" s="122" t="s">
        <v>7896</v>
      </c>
      <c r="T3867" s="396"/>
      <c r="V3867"/>
    </row>
    <row r="3868" spans="1:22" hidden="1" x14ac:dyDescent="0.25">
      <c r="A3868" s="31">
        <v>3848</v>
      </c>
      <c r="B3868" s="33" t="s">
        <v>300</v>
      </c>
      <c r="D3868" s="34" t="s">
        <v>301</v>
      </c>
      <c r="E3868" s="35" t="s">
        <v>10</v>
      </c>
      <c r="G3868" s="372" t="e">
        <f>VLOOKUP(N3868,'BANG THAM CHIEU'!C:E,3,0)</f>
        <v>#N/A</v>
      </c>
      <c r="J3868" s="10" t="e">
        <f>VLOOKUP(N3868,'BANG THAM CHIEU'!C:E,2,0)</f>
        <v>#N/A</v>
      </c>
      <c r="L3868" s="594">
        <f t="shared" si="62"/>
        <v>0</v>
      </c>
      <c r="N3868" s="53"/>
      <c r="Q3868" s="122"/>
      <c r="R3868" s="123"/>
      <c r="S3868" s="122" t="s">
        <v>7896</v>
      </c>
      <c r="T3868" s="396"/>
      <c r="V3868"/>
    </row>
    <row r="3869" spans="1:22" hidden="1" x14ac:dyDescent="0.25">
      <c r="A3869" s="31">
        <v>3848</v>
      </c>
      <c r="B3869" s="33" t="s">
        <v>300</v>
      </c>
      <c r="D3869" s="34" t="s">
        <v>301</v>
      </c>
      <c r="E3869" s="35" t="s">
        <v>10</v>
      </c>
      <c r="G3869" s="372" t="e">
        <f>VLOOKUP(N3869,'BANG THAM CHIEU'!C:E,3,0)</f>
        <v>#N/A</v>
      </c>
      <c r="J3869" s="10" t="e">
        <f>VLOOKUP(N3869,'BANG THAM CHIEU'!C:E,2,0)</f>
        <v>#N/A</v>
      </c>
      <c r="L3869" s="594">
        <f t="shared" si="62"/>
        <v>0</v>
      </c>
      <c r="N3869" s="53"/>
      <c r="Q3869" s="122"/>
      <c r="R3869" s="123"/>
      <c r="S3869" s="122" t="s">
        <v>7896</v>
      </c>
      <c r="T3869" s="396"/>
      <c r="V3869"/>
    </row>
    <row r="3870" spans="1:22" hidden="1" x14ac:dyDescent="0.25">
      <c r="A3870" s="31">
        <v>3848</v>
      </c>
      <c r="B3870" s="33" t="s">
        <v>300</v>
      </c>
      <c r="D3870" s="34" t="s">
        <v>301</v>
      </c>
      <c r="E3870" s="35" t="s">
        <v>10</v>
      </c>
      <c r="G3870" s="372" t="e">
        <f>VLOOKUP(N3870,'BANG THAM CHIEU'!C:E,3,0)</f>
        <v>#N/A</v>
      </c>
      <c r="J3870" s="10" t="e">
        <f>VLOOKUP(N3870,'BANG THAM CHIEU'!C:E,2,0)</f>
        <v>#N/A</v>
      </c>
      <c r="L3870" s="594">
        <f t="shared" si="62"/>
        <v>0</v>
      </c>
      <c r="N3870" s="53"/>
      <c r="Q3870" s="122"/>
      <c r="R3870" s="123"/>
      <c r="S3870" s="122" t="s">
        <v>7896</v>
      </c>
      <c r="T3870" s="396"/>
      <c r="V3870"/>
    </row>
    <row r="3871" spans="1:22" hidden="1" x14ac:dyDescent="0.25">
      <c r="A3871" s="31">
        <v>3848</v>
      </c>
      <c r="B3871" s="33" t="s">
        <v>300</v>
      </c>
      <c r="D3871" s="34" t="s">
        <v>301</v>
      </c>
      <c r="E3871" s="35" t="s">
        <v>10</v>
      </c>
      <c r="G3871" s="372" t="e">
        <f>VLOOKUP(N3871,'BANG THAM CHIEU'!C:E,3,0)</f>
        <v>#N/A</v>
      </c>
      <c r="J3871" s="10" t="e">
        <f>VLOOKUP(N3871,'BANG THAM CHIEU'!C:E,2,0)</f>
        <v>#N/A</v>
      </c>
      <c r="L3871" s="594">
        <f t="shared" si="62"/>
        <v>0</v>
      </c>
      <c r="N3871" s="53"/>
      <c r="Q3871" s="122"/>
      <c r="R3871" s="123"/>
      <c r="S3871" s="122" t="s">
        <v>7896</v>
      </c>
      <c r="T3871" s="396"/>
      <c r="V3871"/>
    </row>
    <row r="3872" spans="1:22" hidden="1" x14ac:dyDescent="0.25">
      <c r="A3872" s="31">
        <v>3848</v>
      </c>
      <c r="B3872" s="33" t="s">
        <v>300</v>
      </c>
      <c r="D3872" s="34" t="s">
        <v>301</v>
      </c>
      <c r="E3872" s="35" t="s">
        <v>10</v>
      </c>
      <c r="G3872" s="372" t="e">
        <f>VLOOKUP(N3872,'BANG THAM CHIEU'!C:E,3,0)</f>
        <v>#N/A</v>
      </c>
      <c r="J3872" s="10" t="e">
        <f>VLOOKUP(N3872,'BANG THAM CHIEU'!C:E,2,0)</f>
        <v>#N/A</v>
      </c>
      <c r="L3872" s="594">
        <f t="shared" si="62"/>
        <v>0</v>
      </c>
      <c r="N3872" s="53"/>
      <c r="Q3872" s="122"/>
      <c r="R3872" s="123"/>
      <c r="S3872" s="122" t="s">
        <v>7896</v>
      </c>
      <c r="T3872" s="396"/>
      <c r="V3872"/>
    </row>
    <row r="3873" spans="1:22" hidden="1" x14ac:dyDescent="0.25">
      <c r="A3873" s="31">
        <v>3848</v>
      </c>
      <c r="B3873" s="33" t="s">
        <v>300</v>
      </c>
      <c r="D3873" s="34" t="s">
        <v>301</v>
      </c>
      <c r="E3873" s="35" t="s">
        <v>10</v>
      </c>
      <c r="G3873" s="372" t="e">
        <f>VLOOKUP(N3873,'BANG THAM CHIEU'!C:E,3,0)</f>
        <v>#N/A</v>
      </c>
      <c r="J3873" s="10" t="e">
        <f>VLOOKUP(N3873,'BANG THAM CHIEU'!C:E,2,0)</f>
        <v>#N/A</v>
      </c>
      <c r="L3873" s="594">
        <f t="shared" si="62"/>
        <v>0</v>
      </c>
      <c r="N3873" s="53"/>
      <c r="Q3873" s="122"/>
      <c r="R3873" s="123"/>
      <c r="S3873" s="122" t="s">
        <v>7896</v>
      </c>
      <c r="T3873" s="396"/>
      <c r="V3873"/>
    </row>
    <row r="3874" spans="1:22" hidden="1" x14ac:dyDescent="0.25">
      <c r="A3874" s="31">
        <v>3848</v>
      </c>
      <c r="B3874" s="33" t="s">
        <v>300</v>
      </c>
      <c r="D3874" s="34" t="s">
        <v>301</v>
      </c>
      <c r="E3874" s="35" t="s">
        <v>10</v>
      </c>
      <c r="G3874" s="372" t="e">
        <f>VLOOKUP(N3874,'BANG THAM CHIEU'!C:E,3,0)</f>
        <v>#N/A</v>
      </c>
      <c r="J3874" s="10" t="e">
        <f>VLOOKUP(N3874,'BANG THAM CHIEU'!C:E,2,0)</f>
        <v>#N/A</v>
      </c>
      <c r="L3874" s="594">
        <f t="shared" si="62"/>
        <v>0</v>
      </c>
      <c r="N3874" s="53"/>
      <c r="Q3874" s="122"/>
      <c r="R3874" s="123"/>
      <c r="S3874" s="122" t="s">
        <v>7896</v>
      </c>
      <c r="T3874" s="396"/>
      <c r="V3874"/>
    </row>
    <row r="3875" spans="1:22" hidden="1" x14ac:dyDescent="0.25">
      <c r="A3875" s="31">
        <v>3848</v>
      </c>
      <c r="B3875" s="33" t="s">
        <v>300</v>
      </c>
      <c r="D3875" s="34" t="s">
        <v>301</v>
      </c>
      <c r="E3875" s="35" t="s">
        <v>10</v>
      </c>
      <c r="G3875" s="372" t="e">
        <f>VLOOKUP(N3875,'BANG THAM CHIEU'!C:E,3,0)</f>
        <v>#N/A</v>
      </c>
      <c r="J3875" s="10" t="e">
        <f>VLOOKUP(N3875,'BANG THAM CHIEU'!C:E,2,0)</f>
        <v>#N/A</v>
      </c>
      <c r="L3875" s="594">
        <f t="shared" si="62"/>
        <v>0</v>
      </c>
      <c r="N3875" s="53"/>
      <c r="Q3875" s="122"/>
      <c r="R3875" s="123"/>
      <c r="S3875" s="122" t="s">
        <v>7896</v>
      </c>
      <c r="T3875" s="396"/>
      <c r="V3875"/>
    </row>
    <row r="3876" spans="1:22" hidden="1" x14ac:dyDescent="0.25">
      <c r="A3876" s="31">
        <v>3848</v>
      </c>
      <c r="B3876" s="33" t="s">
        <v>300</v>
      </c>
      <c r="D3876" s="34" t="s">
        <v>301</v>
      </c>
      <c r="E3876" s="35" t="s">
        <v>10</v>
      </c>
      <c r="G3876" s="372" t="e">
        <f>VLOOKUP(N3876,'BANG THAM CHIEU'!C:E,3,0)</f>
        <v>#N/A</v>
      </c>
      <c r="J3876" s="10" t="e">
        <f>VLOOKUP(N3876,'BANG THAM CHIEU'!C:E,2,0)</f>
        <v>#N/A</v>
      </c>
      <c r="L3876" s="594">
        <f t="shared" si="62"/>
        <v>0</v>
      </c>
      <c r="N3876" s="53"/>
      <c r="Q3876" s="122"/>
      <c r="R3876" s="123"/>
      <c r="S3876" s="122" t="s">
        <v>7896</v>
      </c>
      <c r="T3876" s="396"/>
      <c r="V3876"/>
    </row>
    <row r="3877" spans="1:22" hidden="1" x14ac:dyDescent="0.25">
      <c r="A3877" s="31">
        <v>3848</v>
      </c>
      <c r="B3877" s="33" t="s">
        <v>300</v>
      </c>
      <c r="D3877" s="34" t="s">
        <v>301</v>
      </c>
      <c r="E3877" s="35" t="s">
        <v>10</v>
      </c>
      <c r="G3877" s="372" t="e">
        <f>VLOOKUP(N3877,'BANG THAM CHIEU'!C:E,3,0)</f>
        <v>#N/A</v>
      </c>
      <c r="J3877" s="10" t="e">
        <f>VLOOKUP(N3877,'BANG THAM CHIEU'!C:E,2,0)</f>
        <v>#N/A</v>
      </c>
      <c r="L3877" s="594">
        <f t="shared" si="62"/>
        <v>0</v>
      </c>
      <c r="N3877" s="53"/>
      <c r="Q3877" s="122"/>
      <c r="R3877" s="123"/>
      <c r="S3877" s="122" t="s">
        <v>7896</v>
      </c>
      <c r="T3877" s="396"/>
      <c r="V3877"/>
    </row>
    <row r="3878" spans="1:22" hidden="1" x14ac:dyDescent="0.25">
      <c r="A3878" s="31">
        <v>3848</v>
      </c>
      <c r="B3878" s="33" t="s">
        <v>300</v>
      </c>
      <c r="D3878" s="34" t="s">
        <v>301</v>
      </c>
      <c r="E3878" s="35" t="s">
        <v>10</v>
      </c>
      <c r="G3878" s="372" t="e">
        <f>VLOOKUP(N3878,'BANG THAM CHIEU'!C:E,3,0)</f>
        <v>#N/A</v>
      </c>
      <c r="J3878" s="10" t="e">
        <f>VLOOKUP(N3878,'BANG THAM CHIEU'!C:E,2,0)</f>
        <v>#N/A</v>
      </c>
      <c r="L3878" s="594">
        <f t="shared" si="62"/>
        <v>0</v>
      </c>
      <c r="N3878" s="53"/>
      <c r="Q3878" s="122"/>
      <c r="R3878" s="123"/>
      <c r="S3878" s="122" t="s">
        <v>7896</v>
      </c>
      <c r="T3878" s="396"/>
      <c r="V3878"/>
    </row>
    <row r="3879" spans="1:22" hidden="1" x14ac:dyDescent="0.25">
      <c r="A3879" s="31">
        <v>3848</v>
      </c>
      <c r="B3879" s="33" t="s">
        <v>300</v>
      </c>
      <c r="D3879" s="34" t="s">
        <v>301</v>
      </c>
      <c r="E3879" s="35" t="s">
        <v>10</v>
      </c>
      <c r="G3879" s="372" t="e">
        <f>VLOOKUP(N3879,'BANG THAM CHIEU'!C:E,3,0)</f>
        <v>#N/A</v>
      </c>
      <c r="J3879" s="10" t="e">
        <f>VLOOKUP(N3879,'BANG THAM CHIEU'!C:E,2,0)</f>
        <v>#N/A</v>
      </c>
      <c r="L3879" s="594">
        <f t="shared" si="62"/>
        <v>0</v>
      </c>
      <c r="N3879" s="53"/>
      <c r="Q3879" s="122"/>
      <c r="R3879" s="123"/>
      <c r="S3879" s="122" t="s">
        <v>7896</v>
      </c>
      <c r="T3879" s="396"/>
      <c r="V3879"/>
    </row>
    <row r="3880" spans="1:22" hidden="1" x14ac:dyDescent="0.25">
      <c r="A3880" s="31">
        <v>3848</v>
      </c>
      <c r="B3880" s="33" t="s">
        <v>300</v>
      </c>
      <c r="D3880" s="34" t="s">
        <v>301</v>
      </c>
      <c r="E3880" s="35" t="s">
        <v>10</v>
      </c>
      <c r="G3880" s="372" t="e">
        <f>VLOOKUP(N3880,'BANG THAM CHIEU'!C:E,3,0)</f>
        <v>#N/A</v>
      </c>
      <c r="J3880" s="10" t="e">
        <f>VLOOKUP(N3880,'BANG THAM CHIEU'!C:E,2,0)</f>
        <v>#N/A</v>
      </c>
      <c r="L3880" s="594">
        <f t="shared" si="62"/>
        <v>0</v>
      </c>
      <c r="N3880" s="53"/>
      <c r="Q3880" s="122"/>
      <c r="R3880" s="123"/>
      <c r="S3880" s="122" t="s">
        <v>7896</v>
      </c>
      <c r="T3880" s="396"/>
      <c r="V3880"/>
    </row>
    <row r="3881" spans="1:22" hidden="1" x14ac:dyDescent="0.25">
      <c r="A3881" s="31">
        <v>3848</v>
      </c>
      <c r="B3881" s="33" t="s">
        <v>300</v>
      </c>
      <c r="D3881" s="34" t="s">
        <v>301</v>
      </c>
      <c r="E3881" s="35" t="s">
        <v>10</v>
      </c>
      <c r="G3881" s="372" t="e">
        <f>VLOOKUP(N3881,'BANG THAM CHIEU'!C:E,3,0)</f>
        <v>#N/A</v>
      </c>
      <c r="J3881" s="10" t="e">
        <f>VLOOKUP(N3881,'BANG THAM CHIEU'!C:E,2,0)</f>
        <v>#N/A</v>
      </c>
      <c r="L3881" s="594">
        <f t="shared" si="62"/>
        <v>0</v>
      </c>
      <c r="N3881" s="53"/>
      <c r="Q3881" s="122"/>
      <c r="R3881" s="123"/>
      <c r="S3881" s="122" t="s">
        <v>7896</v>
      </c>
      <c r="T3881" s="396"/>
      <c r="V3881"/>
    </row>
    <row r="3882" spans="1:22" hidden="1" x14ac:dyDescent="0.25">
      <c r="A3882" s="31">
        <v>3848</v>
      </c>
      <c r="B3882" s="33" t="s">
        <v>300</v>
      </c>
      <c r="D3882" s="34" t="s">
        <v>301</v>
      </c>
      <c r="E3882" s="35" t="s">
        <v>10</v>
      </c>
      <c r="G3882" s="372" t="e">
        <f>VLOOKUP(N3882,'BANG THAM CHIEU'!C:E,3,0)</f>
        <v>#N/A</v>
      </c>
      <c r="J3882" s="10" t="e">
        <f>VLOOKUP(N3882,'BANG THAM CHIEU'!C:E,2,0)</f>
        <v>#N/A</v>
      </c>
      <c r="L3882" s="594">
        <f t="shared" si="62"/>
        <v>0</v>
      </c>
      <c r="N3882" s="53"/>
      <c r="Q3882" s="122"/>
      <c r="R3882" s="123"/>
      <c r="S3882" s="122" t="s">
        <v>7896</v>
      </c>
      <c r="T3882" s="396"/>
      <c r="V3882"/>
    </row>
    <row r="3883" spans="1:22" hidden="1" x14ac:dyDescent="0.25">
      <c r="A3883" s="31">
        <v>3848</v>
      </c>
      <c r="B3883" s="33" t="s">
        <v>300</v>
      </c>
      <c r="D3883" s="34" t="s">
        <v>301</v>
      </c>
      <c r="E3883" s="35" t="s">
        <v>10</v>
      </c>
      <c r="G3883" s="372" t="e">
        <f>VLOOKUP(N3883,'BANG THAM CHIEU'!C:E,3,0)</f>
        <v>#N/A</v>
      </c>
      <c r="J3883" s="10" t="e">
        <f>VLOOKUP(N3883,'BANG THAM CHIEU'!C:E,2,0)</f>
        <v>#N/A</v>
      </c>
      <c r="L3883" s="594">
        <f t="shared" si="62"/>
        <v>0</v>
      </c>
      <c r="N3883" s="53"/>
      <c r="Q3883" s="122"/>
      <c r="R3883" s="123"/>
      <c r="S3883" s="122" t="s">
        <v>7896</v>
      </c>
      <c r="T3883" s="396"/>
      <c r="V3883"/>
    </row>
    <row r="3884" spans="1:22" hidden="1" x14ac:dyDescent="0.25">
      <c r="A3884" s="31">
        <v>3848</v>
      </c>
      <c r="B3884" s="33" t="s">
        <v>300</v>
      </c>
      <c r="D3884" s="34" t="s">
        <v>301</v>
      </c>
      <c r="E3884" s="35" t="s">
        <v>10</v>
      </c>
      <c r="G3884" s="372" t="e">
        <f>VLOOKUP(N3884,'BANG THAM CHIEU'!C:E,3,0)</f>
        <v>#N/A</v>
      </c>
      <c r="J3884" s="10" t="e">
        <f>VLOOKUP(N3884,'BANG THAM CHIEU'!C:E,2,0)</f>
        <v>#N/A</v>
      </c>
      <c r="L3884" s="594">
        <f t="shared" ref="L3884:L3947" si="63">K3884/23206</f>
        <v>0</v>
      </c>
      <c r="N3884" s="53"/>
      <c r="Q3884" s="122"/>
      <c r="R3884" s="123"/>
      <c r="S3884" s="122" t="s">
        <v>7896</v>
      </c>
      <c r="T3884" s="396"/>
      <c r="V3884"/>
    </row>
    <row r="3885" spans="1:22" hidden="1" x14ac:dyDescent="0.25">
      <c r="A3885" s="31">
        <v>3848</v>
      </c>
      <c r="B3885" s="33" t="s">
        <v>300</v>
      </c>
      <c r="D3885" s="34" t="s">
        <v>301</v>
      </c>
      <c r="E3885" s="35" t="s">
        <v>10</v>
      </c>
      <c r="G3885" s="372" t="e">
        <f>VLOOKUP(N3885,'BANG THAM CHIEU'!C:E,3,0)</f>
        <v>#N/A</v>
      </c>
      <c r="J3885" s="10" t="e">
        <f>VLOOKUP(N3885,'BANG THAM CHIEU'!C:E,2,0)</f>
        <v>#N/A</v>
      </c>
      <c r="L3885" s="594">
        <f t="shared" si="63"/>
        <v>0</v>
      </c>
      <c r="N3885" s="53"/>
      <c r="Q3885" s="122"/>
      <c r="R3885" s="123"/>
      <c r="S3885" s="122" t="s">
        <v>7896</v>
      </c>
      <c r="T3885" s="396"/>
      <c r="V3885"/>
    </row>
    <row r="3886" spans="1:22" hidden="1" x14ac:dyDescent="0.25">
      <c r="A3886" s="31">
        <v>3848</v>
      </c>
      <c r="B3886" s="33" t="s">
        <v>300</v>
      </c>
      <c r="D3886" s="34" t="s">
        <v>301</v>
      </c>
      <c r="E3886" s="35" t="s">
        <v>10</v>
      </c>
      <c r="G3886" s="372" t="e">
        <f>VLOOKUP(N3886,'BANG THAM CHIEU'!C:E,3,0)</f>
        <v>#N/A</v>
      </c>
      <c r="J3886" s="10" t="e">
        <f>VLOOKUP(N3886,'BANG THAM CHIEU'!C:E,2,0)</f>
        <v>#N/A</v>
      </c>
      <c r="L3886" s="594">
        <f t="shared" si="63"/>
        <v>0</v>
      </c>
      <c r="N3886" s="53"/>
      <c r="Q3886" s="122"/>
      <c r="R3886" s="123"/>
      <c r="S3886" s="122" t="s">
        <v>7896</v>
      </c>
      <c r="T3886" s="396"/>
      <c r="V3886"/>
    </row>
    <row r="3887" spans="1:22" hidden="1" x14ac:dyDescent="0.25">
      <c r="A3887" s="31">
        <v>3848</v>
      </c>
      <c r="B3887" s="33" t="s">
        <v>300</v>
      </c>
      <c r="D3887" s="34" t="s">
        <v>301</v>
      </c>
      <c r="E3887" s="35" t="s">
        <v>10</v>
      </c>
      <c r="G3887" s="372" t="e">
        <f>VLOOKUP(N3887,'BANG THAM CHIEU'!C:E,3,0)</f>
        <v>#N/A</v>
      </c>
      <c r="J3887" s="10" t="e">
        <f>VLOOKUP(N3887,'BANG THAM CHIEU'!C:E,2,0)</f>
        <v>#N/A</v>
      </c>
      <c r="L3887" s="594">
        <f t="shared" si="63"/>
        <v>0</v>
      </c>
      <c r="N3887" s="53"/>
      <c r="Q3887" s="122"/>
      <c r="R3887" s="123"/>
      <c r="S3887" s="122" t="s">
        <v>7896</v>
      </c>
      <c r="T3887" s="396"/>
      <c r="V3887"/>
    </row>
    <row r="3888" spans="1:22" hidden="1" x14ac:dyDescent="0.25">
      <c r="A3888" s="31">
        <v>3848</v>
      </c>
      <c r="B3888" s="33" t="s">
        <v>300</v>
      </c>
      <c r="D3888" s="34" t="s">
        <v>301</v>
      </c>
      <c r="E3888" s="35" t="s">
        <v>10</v>
      </c>
      <c r="G3888" s="372" t="e">
        <f>VLOOKUP(N3888,'BANG THAM CHIEU'!C:E,3,0)</f>
        <v>#N/A</v>
      </c>
      <c r="J3888" s="10" t="e">
        <f>VLOOKUP(N3888,'BANG THAM CHIEU'!C:E,2,0)</f>
        <v>#N/A</v>
      </c>
      <c r="L3888" s="594">
        <f t="shared" si="63"/>
        <v>0</v>
      </c>
      <c r="N3888" s="53"/>
      <c r="Q3888" s="122"/>
      <c r="R3888" s="123"/>
      <c r="S3888" s="122" t="s">
        <v>7896</v>
      </c>
      <c r="T3888" s="396"/>
      <c r="V3888"/>
    </row>
    <row r="3889" spans="1:22" hidden="1" x14ac:dyDescent="0.25">
      <c r="A3889" s="31">
        <v>3848</v>
      </c>
      <c r="B3889" s="33" t="s">
        <v>300</v>
      </c>
      <c r="D3889" s="34" t="s">
        <v>301</v>
      </c>
      <c r="E3889" s="35" t="s">
        <v>10</v>
      </c>
      <c r="G3889" s="372" t="e">
        <f>VLOOKUP(N3889,'BANG THAM CHIEU'!C:E,3,0)</f>
        <v>#N/A</v>
      </c>
      <c r="J3889" s="10" t="e">
        <f>VLOOKUP(N3889,'BANG THAM CHIEU'!C:E,2,0)</f>
        <v>#N/A</v>
      </c>
      <c r="L3889" s="594">
        <f t="shared" si="63"/>
        <v>0</v>
      </c>
      <c r="N3889" s="53"/>
      <c r="Q3889" s="122"/>
      <c r="R3889" s="123"/>
      <c r="S3889" s="122" t="s">
        <v>7896</v>
      </c>
      <c r="T3889" s="396"/>
      <c r="V3889"/>
    </row>
    <row r="3890" spans="1:22" hidden="1" x14ac:dyDescent="0.25">
      <c r="A3890" s="31">
        <v>3848</v>
      </c>
      <c r="B3890" s="33" t="s">
        <v>300</v>
      </c>
      <c r="D3890" s="34" t="s">
        <v>301</v>
      </c>
      <c r="E3890" s="35" t="s">
        <v>10</v>
      </c>
      <c r="G3890" s="372" t="e">
        <f>VLOOKUP(N3890,'BANG THAM CHIEU'!C:E,3,0)</f>
        <v>#N/A</v>
      </c>
      <c r="J3890" s="10" t="e">
        <f>VLOOKUP(N3890,'BANG THAM CHIEU'!C:E,2,0)</f>
        <v>#N/A</v>
      </c>
      <c r="L3890" s="594">
        <f t="shared" si="63"/>
        <v>0</v>
      </c>
      <c r="N3890" s="53"/>
      <c r="Q3890" s="122"/>
      <c r="R3890" s="123"/>
      <c r="S3890" s="122" t="s">
        <v>7896</v>
      </c>
      <c r="T3890" s="396"/>
      <c r="V3890"/>
    </row>
    <row r="3891" spans="1:22" hidden="1" x14ac:dyDescent="0.25">
      <c r="A3891" s="31">
        <v>3848</v>
      </c>
      <c r="B3891" s="33" t="s">
        <v>300</v>
      </c>
      <c r="D3891" s="34" t="s">
        <v>301</v>
      </c>
      <c r="E3891" s="35" t="s">
        <v>10</v>
      </c>
      <c r="G3891" s="372" t="e">
        <f>VLOOKUP(N3891,'BANG THAM CHIEU'!C:E,3,0)</f>
        <v>#N/A</v>
      </c>
      <c r="J3891" s="10" t="e">
        <f>VLOOKUP(N3891,'BANG THAM CHIEU'!C:E,2,0)</f>
        <v>#N/A</v>
      </c>
      <c r="L3891" s="594">
        <f t="shared" si="63"/>
        <v>0</v>
      </c>
      <c r="N3891" s="53"/>
      <c r="Q3891" s="122"/>
      <c r="R3891" s="123"/>
      <c r="S3891" s="122" t="s">
        <v>7896</v>
      </c>
      <c r="T3891" s="396"/>
      <c r="V3891"/>
    </row>
    <row r="3892" spans="1:22" hidden="1" x14ac:dyDescent="0.25">
      <c r="A3892" s="31">
        <v>3848</v>
      </c>
      <c r="B3892" s="33" t="s">
        <v>300</v>
      </c>
      <c r="D3892" s="34" t="s">
        <v>301</v>
      </c>
      <c r="E3892" s="35" t="s">
        <v>10</v>
      </c>
      <c r="G3892" s="372" t="e">
        <f>VLOOKUP(N3892,'BANG THAM CHIEU'!C:E,3,0)</f>
        <v>#N/A</v>
      </c>
      <c r="J3892" s="10" t="e">
        <f>VLOOKUP(N3892,'BANG THAM CHIEU'!C:E,2,0)</f>
        <v>#N/A</v>
      </c>
      <c r="L3892" s="594">
        <f t="shared" si="63"/>
        <v>0</v>
      </c>
      <c r="N3892" s="53"/>
      <c r="Q3892" s="122"/>
      <c r="R3892" s="123"/>
      <c r="S3892" s="122" t="s">
        <v>7896</v>
      </c>
      <c r="T3892" s="396"/>
      <c r="V3892"/>
    </row>
    <row r="3893" spans="1:22" hidden="1" x14ac:dyDescent="0.25">
      <c r="A3893" s="31">
        <v>3848</v>
      </c>
      <c r="B3893" s="33" t="s">
        <v>300</v>
      </c>
      <c r="D3893" s="34" t="s">
        <v>301</v>
      </c>
      <c r="E3893" s="35" t="s">
        <v>10</v>
      </c>
      <c r="G3893" s="372" t="e">
        <f>VLOOKUP(N3893,'BANG THAM CHIEU'!C:E,3,0)</f>
        <v>#N/A</v>
      </c>
      <c r="J3893" s="10" t="e">
        <f>VLOOKUP(N3893,'BANG THAM CHIEU'!C:E,2,0)</f>
        <v>#N/A</v>
      </c>
      <c r="L3893" s="594">
        <f t="shared" si="63"/>
        <v>0</v>
      </c>
      <c r="N3893" s="53"/>
      <c r="Q3893" s="122"/>
      <c r="R3893" s="123"/>
      <c r="S3893" s="122" t="s">
        <v>7896</v>
      </c>
      <c r="T3893" s="396"/>
      <c r="V3893"/>
    </row>
    <row r="3894" spans="1:22" hidden="1" x14ac:dyDescent="0.25">
      <c r="A3894" s="31">
        <v>3848</v>
      </c>
      <c r="B3894" s="33" t="s">
        <v>300</v>
      </c>
      <c r="D3894" s="34" t="s">
        <v>301</v>
      </c>
      <c r="E3894" s="35" t="s">
        <v>10</v>
      </c>
      <c r="G3894" s="372" t="e">
        <f>VLOOKUP(N3894,'BANG THAM CHIEU'!C:E,3,0)</f>
        <v>#N/A</v>
      </c>
      <c r="J3894" s="10" t="e">
        <f>VLOOKUP(N3894,'BANG THAM CHIEU'!C:E,2,0)</f>
        <v>#N/A</v>
      </c>
      <c r="L3894" s="594">
        <f t="shared" si="63"/>
        <v>0</v>
      </c>
      <c r="N3894" s="53"/>
      <c r="Q3894" s="122"/>
      <c r="R3894" s="123"/>
      <c r="S3894" s="122" t="s">
        <v>7896</v>
      </c>
      <c r="T3894" s="396"/>
      <c r="V3894"/>
    </row>
    <row r="3895" spans="1:22" hidden="1" x14ac:dyDescent="0.25">
      <c r="A3895" s="31">
        <v>3848</v>
      </c>
      <c r="B3895" s="33" t="s">
        <v>300</v>
      </c>
      <c r="D3895" s="34" t="s">
        <v>301</v>
      </c>
      <c r="E3895" s="35" t="s">
        <v>10</v>
      </c>
      <c r="G3895" s="372" t="e">
        <f>VLOOKUP(N3895,'BANG THAM CHIEU'!C:E,3,0)</f>
        <v>#N/A</v>
      </c>
      <c r="J3895" s="10" t="e">
        <f>VLOOKUP(N3895,'BANG THAM CHIEU'!C:E,2,0)</f>
        <v>#N/A</v>
      </c>
      <c r="L3895" s="594">
        <f t="shared" si="63"/>
        <v>0</v>
      </c>
      <c r="N3895" s="53"/>
      <c r="Q3895" s="122"/>
      <c r="R3895" s="123"/>
      <c r="S3895" s="122" t="s">
        <v>7896</v>
      </c>
      <c r="T3895" s="396"/>
      <c r="V3895"/>
    </row>
    <row r="3896" spans="1:22" hidden="1" x14ac:dyDescent="0.25">
      <c r="A3896" s="31">
        <v>3848</v>
      </c>
      <c r="B3896" s="33" t="s">
        <v>300</v>
      </c>
      <c r="D3896" s="34" t="s">
        <v>301</v>
      </c>
      <c r="E3896" s="35" t="s">
        <v>10</v>
      </c>
      <c r="G3896" s="372" t="e">
        <f>VLOOKUP(N3896,'BANG THAM CHIEU'!C:E,3,0)</f>
        <v>#N/A</v>
      </c>
      <c r="J3896" s="10" t="e">
        <f>VLOOKUP(N3896,'BANG THAM CHIEU'!C:E,2,0)</f>
        <v>#N/A</v>
      </c>
      <c r="L3896" s="594">
        <f t="shared" si="63"/>
        <v>0</v>
      </c>
      <c r="N3896" s="53"/>
      <c r="Q3896" s="122"/>
      <c r="R3896" s="123"/>
      <c r="S3896" s="122" t="s">
        <v>7896</v>
      </c>
      <c r="T3896" s="396"/>
      <c r="V3896"/>
    </row>
    <row r="3897" spans="1:22" hidden="1" x14ac:dyDescent="0.25">
      <c r="A3897" s="31">
        <v>3848</v>
      </c>
      <c r="B3897" s="33" t="s">
        <v>300</v>
      </c>
      <c r="D3897" s="34" t="s">
        <v>301</v>
      </c>
      <c r="E3897" s="35" t="s">
        <v>10</v>
      </c>
      <c r="G3897" s="372" t="e">
        <f>VLOOKUP(N3897,'BANG THAM CHIEU'!C:E,3,0)</f>
        <v>#N/A</v>
      </c>
      <c r="J3897" s="10" t="e">
        <f>VLOOKUP(N3897,'BANG THAM CHIEU'!C:E,2,0)</f>
        <v>#N/A</v>
      </c>
      <c r="L3897" s="594">
        <f t="shared" si="63"/>
        <v>0</v>
      </c>
      <c r="N3897" s="53"/>
      <c r="Q3897" s="122"/>
      <c r="R3897" s="123"/>
      <c r="S3897" s="122" t="s">
        <v>7896</v>
      </c>
      <c r="T3897" s="396"/>
      <c r="V3897"/>
    </row>
    <row r="3898" spans="1:22" hidden="1" x14ac:dyDescent="0.25">
      <c r="A3898" s="31">
        <v>3848</v>
      </c>
      <c r="B3898" s="33" t="s">
        <v>300</v>
      </c>
      <c r="D3898" s="34" t="s">
        <v>301</v>
      </c>
      <c r="E3898" s="35" t="s">
        <v>10</v>
      </c>
      <c r="G3898" s="372" t="e">
        <f>VLOOKUP(N3898,'BANG THAM CHIEU'!C:E,3,0)</f>
        <v>#N/A</v>
      </c>
      <c r="J3898" s="10" t="e">
        <f>VLOOKUP(N3898,'BANG THAM CHIEU'!C:E,2,0)</f>
        <v>#N/A</v>
      </c>
      <c r="L3898" s="594">
        <f t="shared" si="63"/>
        <v>0</v>
      </c>
      <c r="N3898" s="53"/>
      <c r="Q3898" s="122"/>
      <c r="R3898" s="123"/>
      <c r="S3898" s="122" t="s">
        <v>7896</v>
      </c>
      <c r="T3898" s="396"/>
      <c r="V3898"/>
    </row>
    <row r="3899" spans="1:22" hidden="1" x14ac:dyDescent="0.25">
      <c r="A3899" s="31">
        <v>3848</v>
      </c>
      <c r="B3899" s="33" t="s">
        <v>300</v>
      </c>
      <c r="D3899" s="34" t="s">
        <v>301</v>
      </c>
      <c r="E3899" s="35" t="s">
        <v>10</v>
      </c>
      <c r="G3899" s="372" t="e">
        <f>VLOOKUP(N3899,'BANG THAM CHIEU'!C:E,3,0)</f>
        <v>#N/A</v>
      </c>
      <c r="J3899" s="10" t="e">
        <f>VLOOKUP(N3899,'BANG THAM CHIEU'!C:E,2,0)</f>
        <v>#N/A</v>
      </c>
      <c r="L3899" s="594">
        <f t="shared" si="63"/>
        <v>0</v>
      </c>
      <c r="N3899" s="53"/>
      <c r="Q3899" s="122"/>
      <c r="R3899" s="123"/>
      <c r="S3899" s="122" t="s">
        <v>7896</v>
      </c>
      <c r="T3899" s="396"/>
      <c r="V3899"/>
    </row>
    <row r="3900" spans="1:22" hidden="1" x14ac:dyDescent="0.25">
      <c r="A3900" s="31">
        <v>3848</v>
      </c>
      <c r="B3900" s="33" t="s">
        <v>300</v>
      </c>
      <c r="D3900" s="34" t="s">
        <v>301</v>
      </c>
      <c r="E3900" s="35" t="s">
        <v>10</v>
      </c>
      <c r="G3900" s="372" t="e">
        <f>VLOOKUP(N3900,'BANG THAM CHIEU'!C:E,3,0)</f>
        <v>#N/A</v>
      </c>
      <c r="J3900" s="10" t="e">
        <f>VLOOKUP(N3900,'BANG THAM CHIEU'!C:E,2,0)</f>
        <v>#N/A</v>
      </c>
      <c r="L3900" s="594">
        <f t="shared" si="63"/>
        <v>0</v>
      </c>
      <c r="N3900" s="53"/>
      <c r="Q3900" s="122"/>
      <c r="R3900" s="123"/>
      <c r="S3900" s="122" t="s">
        <v>7896</v>
      </c>
      <c r="T3900" s="396"/>
      <c r="V3900"/>
    </row>
    <row r="3901" spans="1:22" hidden="1" x14ac:dyDescent="0.25">
      <c r="A3901" s="31">
        <v>3848</v>
      </c>
      <c r="B3901" s="33" t="s">
        <v>300</v>
      </c>
      <c r="D3901" s="34" t="s">
        <v>301</v>
      </c>
      <c r="E3901" s="35" t="s">
        <v>10</v>
      </c>
      <c r="G3901" s="372" t="e">
        <f>VLOOKUP(N3901,'BANG THAM CHIEU'!C:E,3,0)</f>
        <v>#N/A</v>
      </c>
      <c r="J3901" s="10" t="e">
        <f>VLOOKUP(N3901,'BANG THAM CHIEU'!C:E,2,0)</f>
        <v>#N/A</v>
      </c>
      <c r="L3901" s="594">
        <f t="shared" si="63"/>
        <v>0</v>
      </c>
      <c r="N3901" s="53"/>
      <c r="Q3901" s="122"/>
      <c r="R3901" s="123"/>
      <c r="S3901" s="122" t="s">
        <v>7896</v>
      </c>
      <c r="T3901" s="396"/>
      <c r="V3901"/>
    </row>
    <row r="3902" spans="1:22" hidden="1" x14ac:dyDescent="0.25">
      <c r="A3902" s="31">
        <v>3848</v>
      </c>
      <c r="B3902" s="33" t="s">
        <v>300</v>
      </c>
      <c r="D3902" s="34" t="s">
        <v>301</v>
      </c>
      <c r="E3902" s="35" t="s">
        <v>10</v>
      </c>
      <c r="G3902" s="372" t="e">
        <f>VLOOKUP(N3902,'BANG THAM CHIEU'!C:E,3,0)</f>
        <v>#N/A</v>
      </c>
      <c r="J3902" s="10" t="e">
        <f>VLOOKUP(N3902,'BANG THAM CHIEU'!C:E,2,0)</f>
        <v>#N/A</v>
      </c>
      <c r="L3902" s="594">
        <f t="shared" si="63"/>
        <v>0</v>
      </c>
      <c r="N3902" s="53"/>
      <c r="Q3902" s="122"/>
      <c r="R3902" s="123"/>
      <c r="S3902" s="122" t="s">
        <v>7896</v>
      </c>
      <c r="T3902" s="396"/>
      <c r="V3902"/>
    </row>
    <row r="3903" spans="1:22" hidden="1" x14ac:dyDescent="0.25">
      <c r="A3903" s="31">
        <v>3848</v>
      </c>
      <c r="B3903" s="33" t="s">
        <v>300</v>
      </c>
      <c r="D3903" s="34" t="s">
        <v>301</v>
      </c>
      <c r="E3903" s="35" t="s">
        <v>10</v>
      </c>
      <c r="G3903" s="372" t="e">
        <f>VLOOKUP(N3903,'BANG THAM CHIEU'!C:E,3,0)</f>
        <v>#N/A</v>
      </c>
      <c r="J3903" s="10" t="e">
        <f>VLOOKUP(N3903,'BANG THAM CHIEU'!C:E,2,0)</f>
        <v>#N/A</v>
      </c>
      <c r="L3903" s="594">
        <f t="shared" si="63"/>
        <v>0</v>
      </c>
      <c r="N3903" s="53"/>
      <c r="Q3903" s="122"/>
      <c r="R3903" s="123"/>
      <c r="S3903" s="122" t="s">
        <v>7896</v>
      </c>
      <c r="T3903" s="396"/>
      <c r="V3903"/>
    </row>
    <row r="3904" spans="1:22" hidden="1" x14ac:dyDescent="0.25">
      <c r="A3904" s="31">
        <v>3848</v>
      </c>
      <c r="B3904" s="33" t="s">
        <v>300</v>
      </c>
      <c r="D3904" s="34" t="s">
        <v>301</v>
      </c>
      <c r="E3904" s="35" t="s">
        <v>10</v>
      </c>
      <c r="G3904" s="372" t="e">
        <f>VLOOKUP(N3904,'BANG THAM CHIEU'!C:E,3,0)</f>
        <v>#N/A</v>
      </c>
      <c r="J3904" s="10" t="e">
        <f>VLOOKUP(N3904,'BANG THAM CHIEU'!C:E,2,0)</f>
        <v>#N/A</v>
      </c>
      <c r="L3904" s="594">
        <f t="shared" si="63"/>
        <v>0</v>
      </c>
      <c r="N3904" s="53"/>
      <c r="Q3904" s="122"/>
      <c r="R3904" s="123"/>
      <c r="S3904" s="122" t="s">
        <v>7896</v>
      </c>
      <c r="T3904" s="396"/>
      <c r="V3904"/>
    </row>
    <row r="3905" spans="1:22" hidden="1" x14ac:dyDescent="0.25">
      <c r="A3905" s="31">
        <v>3848</v>
      </c>
      <c r="B3905" s="33" t="s">
        <v>300</v>
      </c>
      <c r="D3905" s="34" t="s">
        <v>301</v>
      </c>
      <c r="E3905" s="35" t="s">
        <v>10</v>
      </c>
      <c r="G3905" s="372" t="e">
        <f>VLOOKUP(N3905,'BANG THAM CHIEU'!C:E,3,0)</f>
        <v>#N/A</v>
      </c>
      <c r="J3905" s="10" t="e">
        <f>VLOOKUP(N3905,'BANG THAM CHIEU'!C:E,2,0)</f>
        <v>#N/A</v>
      </c>
      <c r="L3905" s="594">
        <f t="shared" si="63"/>
        <v>0</v>
      </c>
      <c r="N3905" s="53"/>
      <c r="Q3905" s="122"/>
      <c r="R3905" s="123"/>
      <c r="S3905" s="122" t="s">
        <v>7896</v>
      </c>
      <c r="T3905" s="396"/>
      <c r="V3905"/>
    </row>
    <row r="3906" spans="1:22" hidden="1" x14ac:dyDescent="0.25">
      <c r="A3906" s="31">
        <v>3848</v>
      </c>
      <c r="B3906" s="33" t="s">
        <v>300</v>
      </c>
      <c r="D3906" s="34" t="s">
        <v>301</v>
      </c>
      <c r="E3906" s="35" t="s">
        <v>10</v>
      </c>
      <c r="G3906" s="372" t="e">
        <f>VLOOKUP(N3906,'BANG THAM CHIEU'!C:E,3,0)</f>
        <v>#N/A</v>
      </c>
      <c r="J3906" s="10" t="e">
        <f>VLOOKUP(N3906,'BANG THAM CHIEU'!C:E,2,0)</f>
        <v>#N/A</v>
      </c>
      <c r="L3906" s="594">
        <f t="shared" si="63"/>
        <v>0</v>
      </c>
      <c r="N3906" s="53"/>
      <c r="Q3906" s="122"/>
      <c r="R3906" s="123"/>
      <c r="S3906" s="122" t="s">
        <v>7896</v>
      </c>
      <c r="T3906" s="396"/>
      <c r="V3906"/>
    </row>
    <row r="3907" spans="1:22" hidden="1" x14ac:dyDescent="0.25">
      <c r="A3907" s="31">
        <v>3848</v>
      </c>
      <c r="B3907" s="33" t="s">
        <v>300</v>
      </c>
      <c r="D3907" s="34" t="s">
        <v>301</v>
      </c>
      <c r="E3907" s="35" t="s">
        <v>10</v>
      </c>
      <c r="G3907" s="372" t="e">
        <f>VLOOKUP(N3907,'BANG THAM CHIEU'!C:E,3,0)</f>
        <v>#N/A</v>
      </c>
      <c r="J3907" s="10" t="e">
        <f>VLOOKUP(N3907,'BANG THAM CHIEU'!C:E,2,0)</f>
        <v>#N/A</v>
      </c>
      <c r="L3907" s="594">
        <f t="shared" si="63"/>
        <v>0</v>
      </c>
      <c r="N3907" s="53"/>
      <c r="Q3907" s="122"/>
      <c r="R3907" s="123"/>
      <c r="S3907" s="122" t="s">
        <v>7896</v>
      </c>
      <c r="T3907" s="396"/>
      <c r="V3907"/>
    </row>
    <row r="3908" spans="1:22" hidden="1" x14ac:dyDescent="0.25">
      <c r="A3908" s="31">
        <v>3848</v>
      </c>
      <c r="B3908" s="33" t="s">
        <v>300</v>
      </c>
      <c r="D3908" s="34" t="s">
        <v>301</v>
      </c>
      <c r="E3908" s="35" t="s">
        <v>10</v>
      </c>
      <c r="G3908" s="372" t="e">
        <f>VLOOKUP(N3908,'BANG THAM CHIEU'!C:E,3,0)</f>
        <v>#N/A</v>
      </c>
      <c r="J3908" s="10" t="e">
        <f>VLOOKUP(N3908,'BANG THAM CHIEU'!C:E,2,0)</f>
        <v>#N/A</v>
      </c>
      <c r="L3908" s="594">
        <f t="shared" si="63"/>
        <v>0</v>
      </c>
      <c r="N3908" s="53"/>
      <c r="Q3908" s="122"/>
      <c r="R3908" s="123"/>
      <c r="S3908" s="122" t="s">
        <v>7896</v>
      </c>
      <c r="T3908" s="396"/>
      <c r="V3908"/>
    </row>
    <row r="3909" spans="1:22" hidden="1" x14ac:dyDescent="0.25">
      <c r="A3909" s="31">
        <v>3848</v>
      </c>
      <c r="B3909" s="33" t="s">
        <v>300</v>
      </c>
      <c r="D3909" s="34" t="s">
        <v>301</v>
      </c>
      <c r="E3909" s="35" t="s">
        <v>10</v>
      </c>
      <c r="G3909" s="372" t="e">
        <f>VLOOKUP(N3909,'BANG THAM CHIEU'!C:E,3,0)</f>
        <v>#N/A</v>
      </c>
      <c r="J3909" s="10" t="e">
        <f>VLOOKUP(N3909,'BANG THAM CHIEU'!C:E,2,0)</f>
        <v>#N/A</v>
      </c>
      <c r="L3909" s="594">
        <f t="shared" si="63"/>
        <v>0</v>
      </c>
      <c r="N3909" s="53"/>
      <c r="Q3909" s="122"/>
      <c r="R3909" s="123"/>
      <c r="S3909" s="122" t="s">
        <v>7896</v>
      </c>
      <c r="T3909" s="396"/>
      <c r="V3909"/>
    </row>
    <row r="3910" spans="1:22" hidden="1" x14ac:dyDescent="0.25">
      <c r="A3910" s="31">
        <v>3848</v>
      </c>
      <c r="B3910" s="33" t="s">
        <v>300</v>
      </c>
      <c r="D3910" s="34" t="s">
        <v>301</v>
      </c>
      <c r="E3910" s="35" t="s">
        <v>10</v>
      </c>
      <c r="G3910" s="372" t="e">
        <f>VLOOKUP(N3910,'BANG THAM CHIEU'!C:E,3,0)</f>
        <v>#N/A</v>
      </c>
      <c r="J3910" s="10" t="e">
        <f>VLOOKUP(N3910,'BANG THAM CHIEU'!C:E,2,0)</f>
        <v>#N/A</v>
      </c>
      <c r="L3910" s="594">
        <f t="shared" si="63"/>
        <v>0</v>
      </c>
      <c r="N3910" s="53"/>
      <c r="Q3910" s="122"/>
      <c r="R3910" s="123"/>
      <c r="S3910" s="122" t="s">
        <v>7896</v>
      </c>
      <c r="T3910" s="396"/>
      <c r="V3910"/>
    </row>
    <row r="3911" spans="1:22" hidden="1" x14ac:dyDescent="0.25">
      <c r="A3911" s="31">
        <v>3848</v>
      </c>
      <c r="B3911" s="33" t="s">
        <v>300</v>
      </c>
      <c r="D3911" s="34" t="s">
        <v>301</v>
      </c>
      <c r="E3911" s="35" t="s">
        <v>10</v>
      </c>
      <c r="G3911" s="372" t="e">
        <f>VLOOKUP(N3911,'BANG THAM CHIEU'!C:E,3,0)</f>
        <v>#N/A</v>
      </c>
      <c r="J3911" s="10" t="e">
        <f>VLOOKUP(N3911,'BANG THAM CHIEU'!C:E,2,0)</f>
        <v>#N/A</v>
      </c>
      <c r="L3911" s="594">
        <f t="shared" si="63"/>
        <v>0</v>
      </c>
      <c r="N3911" s="53"/>
      <c r="Q3911" s="122"/>
      <c r="R3911" s="123"/>
      <c r="S3911" s="122" t="s">
        <v>7896</v>
      </c>
      <c r="T3911" s="396"/>
      <c r="V3911"/>
    </row>
    <row r="3912" spans="1:22" hidden="1" x14ac:dyDescent="0.25">
      <c r="A3912" s="31">
        <v>3848</v>
      </c>
      <c r="B3912" s="33" t="s">
        <v>300</v>
      </c>
      <c r="D3912" s="34" t="s">
        <v>301</v>
      </c>
      <c r="E3912" s="35" t="s">
        <v>10</v>
      </c>
      <c r="G3912" s="372" t="e">
        <f>VLOOKUP(N3912,'BANG THAM CHIEU'!C:E,3,0)</f>
        <v>#N/A</v>
      </c>
      <c r="J3912" s="10" t="e">
        <f>VLOOKUP(N3912,'BANG THAM CHIEU'!C:E,2,0)</f>
        <v>#N/A</v>
      </c>
      <c r="L3912" s="594">
        <f t="shared" si="63"/>
        <v>0</v>
      </c>
      <c r="N3912" s="53"/>
      <c r="Q3912" s="122"/>
      <c r="R3912" s="123"/>
      <c r="S3912" s="122" t="s">
        <v>7896</v>
      </c>
      <c r="T3912" s="396"/>
      <c r="V3912"/>
    </row>
    <row r="3913" spans="1:22" hidden="1" x14ac:dyDescent="0.25">
      <c r="A3913" s="31">
        <v>3848</v>
      </c>
      <c r="B3913" s="33" t="s">
        <v>300</v>
      </c>
      <c r="D3913" s="34" t="s">
        <v>301</v>
      </c>
      <c r="E3913" s="35" t="s">
        <v>10</v>
      </c>
      <c r="G3913" s="372" t="e">
        <f>VLOOKUP(N3913,'BANG THAM CHIEU'!C:E,3,0)</f>
        <v>#N/A</v>
      </c>
      <c r="J3913" s="10" t="e">
        <f>VLOOKUP(N3913,'BANG THAM CHIEU'!C:E,2,0)</f>
        <v>#N/A</v>
      </c>
      <c r="L3913" s="594">
        <f t="shared" si="63"/>
        <v>0</v>
      </c>
      <c r="N3913" s="53"/>
      <c r="Q3913" s="122"/>
      <c r="R3913" s="123"/>
      <c r="S3913" s="122" t="s">
        <v>7896</v>
      </c>
      <c r="T3913" s="396"/>
      <c r="V3913"/>
    </row>
    <row r="3914" spans="1:22" hidden="1" x14ac:dyDescent="0.25">
      <c r="A3914" s="31">
        <v>3848</v>
      </c>
      <c r="B3914" s="33" t="s">
        <v>300</v>
      </c>
      <c r="D3914" s="34" t="s">
        <v>301</v>
      </c>
      <c r="E3914" s="35" t="s">
        <v>10</v>
      </c>
      <c r="G3914" s="372" t="e">
        <f>VLOOKUP(N3914,'BANG THAM CHIEU'!C:E,3,0)</f>
        <v>#N/A</v>
      </c>
      <c r="J3914" s="10" t="e">
        <f>VLOOKUP(N3914,'BANG THAM CHIEU'!C:E,2,0)</f>
        <v>#N/A</v>
      </c>
      <c r="L3914" s="594">
        <f t="shared" si="63"/>
        <v>0</v>
      </c>
      <c r="N3914" s="53"/>
      <c r="Q3914" s="122"/>
      <c r="R3914" s="123"/>
      <c r="S3914" s="122" t="s">
        <v>7896</v>
      </c>
      <c r="T3914" s="396"/>
      <c r="V3914"/>
    </row>
    <row r="3915" spans="1:22" hidden="1" x14ac:dyDescent="0.25">
      <c r="A3915" s="31">
        <v>3848</v>
      </c>
      <c r="B3915" s="33" t="s">
        <v>300</v>
      </c>
      <c r="D3915" s="34" t="s">
        <v>301</v>
      </c>
      <c r="E3915" s="35" t="s">
        <v>10</v>
      </c>
      <c r="G3915" s="372" t="e">
        <f>VLOOKUP(N3915,'BANG THAM CHIEU'!C:E,3,0)</f>
        <v>#N/A</v>
      </c>
      <c r="J3915" s="10" t="e">
        <f>VLOOKUP(N3915,'BANG THAM CHIEU'!C:E,2,0)</f>
        <v>#N/A</v>
      </c>
      <c r="L3915" s="594">
        <f t="shared" si="63"/>
        <v>0</v>
      </c>
      <c r="N3915" s="53"/>
      <c r="Q3915" s="122"/>
      <c r="R3915" s="123"/>
      <c r="S3915" s="122" t="s">
        <v>7896</v>
      </c>
      <c r="T3915" s="396"/>
      <c r="V3915"/>
    </row>
    <row r="3916" spans="1:22" hidden="1" x14ac:dyDescent="0.25">
      <c r="A3916" s="31">
        <v>3848</v>
      </c>
      <c r="B3916" s="33" t="s">
        <v>300</v>
      </c>
      <c r="D3916" s="34" t="s">
        <v>301</v>
      </c>
      <c r="E3916" s="35" t="s">
        <v>10</v>
      </c>
      <c r="G3916" s="372" t="e">
        <f>VLOOKUP(N3916,'BANG THAM CHIEU'!C:E,3,0)</f>
        <v>#N/A</v>
      </c>
      <c r="J3916" s="10" t="e">
        <f>VLOOKUP(N3916,'BANG THAM CHIEU'!C:E,2,0)</f>
        <v>#N/A</v>
      </c>
      <c r="L3916" s="594">
        <f t="shared" si="63"/>
        <v>0</v>
      </c>
      <c r="N3916" s="53"/>
      <c r="Q3916" s="122"/>
      <c r="R3916" s="123"/>
      <c r="S3916" s="122" t="s">
        <v>7896</v>
      </c>
      <c r="T3916" s="396"/>
      <c r="V3916"/>
    </row>
    <row r="3917" spans="1:22" hidden="1" x14ac:dyDescent="0.25">
      <c r="A3917" s="31">
        <v>3848</v>
      </c>
      <c r="B3917" s="33" t="s">
        <v>300</v>
      </c>
      <c r="D3917" s="34" t="s">
        <v>301</v>
      </c>
      <c r="E3917" s="35" t="s">
        <v>10</v>
      </c>
      <c r="G3917" s="372" t="e">
        <f>VLOOKUP(N3917,'BANG THAM CHIEU'!C:E,3,0)</f>
        <v>#N/A</v>
      </c>
      <c r="J3917" s="10" t="e">
        <f>VLOOKUP(N3917,'BANG THAM CHIEU'!C:E,2,0)</f>
        <v>#N/A</v>
      </c>
      <c r="L3917" s="594">
        <f t="shared" si="63"/>
        <v>0</v>
      </c>
      <c r="N3917" s="53"/>
      <c r="Q3917" s="122"/>
      <c r="R3917" s="123"/>
      <c r="S3917" s="122" t="s">
        <v>7896</v>
      </c>
      <c r="T3917" s="396"/>
      <c r="V3917"/>
    </row>
    <row r="3918" spans="1:22" hidden="1" x14ac:dyDescent="0.25">
      <c r="A3918" s="31">
        <v>3848</v>
      </c>
      <c r="B3918" s="33" t="s">
        <v>300</v>
      </c>
      <c r="D3918" s="34" t="s">
        <v>301</v>
      </c>
      <c r="E3918" s="35" t="s">
        <v>10</v>
      </c>
      <c r="G3918" s="372" t="e">
        <f>VLOOKUP(N3918,'BANG THAM CHIEU'!C:E,3,0)</f>
        <v>#N/A</v>
      </c>
      <c r="J3918" s="10" t="e">
        <f>VLOOKUP(N3918,'BANG THAM CHIEU'!C:E,2,0)</f>
        <v>#N/A</v>
      </c>
      <c r="L3918" s="594">
        <f t="shared" si="63"/>
        <v>0</v>
      </c>
      <c r="N3918" s="53"/>
      <c r="Q3918" s="122"/>
      <c r="R3918" s="123"/>
      <c r="S3918" s="122" t="s">
        <v>7896</v>
      </c>
      <c r="T3918" s="396"/>
      <c r="V3918"/>
    </row>
    <row r="3919" spans="1:22" hidden="1" x14ac:dyDescent="0.25">
      <c r="A3919" s="31">
        <v>3848</v>
      </c>
      <c r="B3919" s="33" t="s">
        <v>300</v>
      </c>
      <c r="D3919" s="34" t="s">
        <v>301</v>
      </c>
      <c r="E3919" s="35" t="s">
        <v>10</v>
      </c>
      <c r="G3919" s="372" t="e">
        <f>VLOOKUP(N3919,'BANG THAM CHIEU'!C:E,3,0)</f>
        <v>#N/A</v>
      </c>
      <c r="J3919" s="10" t="e">
        <f>VLOOKUP(N3919,'BANG THAM CHIEU'!C:E,2,0)</f>
        <v>#N/A</v>
      </c>
      <c r="L3919" s="594">
        <f t="shared" si="63"/>
        <v>0</v>
      </c>
      <c r="N3919" s="53"/>
      <c r="Q3919" s="122"/>
      <c r="R3919" s="123"/>
      <c r="S3919" s="122" t="s">
        <v>7896</v>
      </c>
      <c r="T3919" s="396"/>
      <c r="V3919"/>
    </row>
    <row r="3920" spans="1:22" hidden="1" x14ac:dyDescent="0.25">
      <c r="A3920" s="31">
        <v>3848</v>
      </c>
      <c r="B3920" s="33" t="s">
        <v>300</v>
      </c>
      <c r="D3920" s="34" t="s">
        <v>301</v>
      </c>
      <c r="E3920" s="35" t="s">
        <v>10</v>
      </c>
      <c r="G3920" s="372" t="e">
        <f>VLOOKUP(N3920,'BANG THAM CHIEU'!C:E,3,0)</f>
        <v>#N/A</v>
      </c>
      <c r="J3920" s="10" t="e">
        <f>VLOOKUP(N3920,'BANG THAM CHIEU'!C:E,2,0)</f>
        <v>#N/A</v>
      </c>
      <c r="L3920" s="594">
        <f t="shared" si="63"/>
        <v>0</v>
      </c>
      <c r="N3920" s="53"/>
      <c r="Q3920" s="122"/>
      <c r="R3920" s="123"/>
      <c r="S3920" s="122" t="s">
        <v>7896</v>
      </c>
      <c r="T3920" s="396"/>
      <c r="V3920"/>
    </row>
    <row r="3921" spans="1:22" hidden="1" x14ac:dyDescent="0.25">
      <c r="A3921" s="31">
        <v>3848</v>
      </c>
      <c r="B3921" s="33" t="s">
        <v>300</v>
      </c>
      <c r="D3921" s="34" t="s">
        <v>301</v>
      </c>
      <c r="E3921" s="35" t="s">
        <v>10</v>
      </c>
      <c r="G3921" s="372" t="e">
        <f>VLOOKUP(N3921,'BANG THAM CHIEU'!C:E,3,0)</f>
        <v>#N/A</v>
      </c>
      <c r="J3921" s="10" t="e">
        <f>VLOOKUP(N3921,'BANG THAM CHIEU'!C:E,2,0)</f>
        <v>#N/A</v>
      </c>
      <c r="L3921" s="594">
        <f t="shared" si="63"/>
        <v>0</v>
      </c>
      <c r="N3921" s="53"/>
      <c r="Q3921" s="122"/>
      <c r="R3921" s="123"/>
      <c r="S3921" s="122" t="s">
        <v>7896</v>
      </c>
      <c r="T3921" s="396"/>
      <c r="V3921"/>
    </row>
    <row r="3922" spans="1:22" hidden="1" x14ac:dyDescent="0.25">
      <c r="A3922" s="31">
        <v>3848</v>
      </c>
      <c r="B3922" s="33" t="s">
        <v>300</v>
      </c>
      <c r="D3922" s="34" t="s">
        <v>301</v>
      </c>
      <c r="E3922" s="35" t="s">
        <v>10</v>
      </c>
      <c r="G3922" s="372" t="e">
        <f>VLOOKUP(N3922,'BANG THAM CHIEU'!C:E,3,0)</f>
        <v>#N/A</v>
      </c>
      <c r="J3922" s="10" t="e">
        <f>VLOOKUP(N3922,'BANG THAM CHIEU'!C:E,2,0)</f>
        <v>#N/A</v>
      </c>
      <c r="L3922" s="594">
        <f t="shared" si="63"/>
        <v>0</v>
      </c>
      <c r="N3922" s="53"/>
      <c r="Q3922" s="122"/>
      <c r="R3922" s="123"/>
      <c r="S3922" s="122" t="s">
        <v>7896</v>
      </c>
      <c r="T3922" s="396"/>
      <c r="V3922"/>
    </row>
    <row r="3923" spans="1:22" hidden="1" x14ac:dyDescent="0.25">
      <c r="A3923" s="31">
        <v>3848</v>
      </c>
      <c r="B3923" s="33" t="s">
        <v>300</v>
      </c>
      <c r="D3923" s="34" t="s">
        <v>301</v>
      </c>
      <c r="E3923" s="35" t="s">
        <v>10</v>
      </c>
      <c r="G3923" s="372" t="e">
        <f>VLOOKUP(N3923,'BANG THAM CHIEU'!C:E,3,0)</f>
        <v>#N/A</v>
      </c>
      <c r="J3923" s="10" t="e">
        <f>VLOOKUP(N3923,'BANG THAM CHIEU'!C:E,2,0)</f>
        <v>#N/A</v>
      </c>
      <c r="L3923" s="594">
        <f t="shared" si="63"/>
        <v>0</v>
      </c>
      <c r="N3923" s="53"/>
      <c r="Q3923" s="122"/>
      <c r="R3923" s="123"/>
      <c r="S3923" s="122" t="s">
        <v>7896</v>
      </c>
      <c r="T3923" s="396"/>
      <c r="V3923"/>
    </row>
    <row r="3924" spans="1:22" hidden="1" x14ac:dyDescent="0.25">
      <c r="A3924" s="31">
        <v>3848</v>
      </c>
      <c r="B3924" s="33" t="s">
        <v>300</v>
      </c>
      <c r="D3924" s="34" t="s">
        <v>301</v>
      </c>
      <c r="E3924" s="35" t="s">
        <v>10</v>
      </c>
      <c r="G3924" s="372" t="e">
        <f>VLOOKUP(N3924,'BANG THAM CHIEU'!C:E,3,0)</f>
        <v>#N/A</v>
      </c>
      <c r="J3924" s="10" t="e">
        <f>VLOOKUP(N3924,'BANG THAM CHIEU'!C:E,2,0)</f>
        <v>#N/A</v>
      </c>
      <c r="L3924" s="594">
        <f t="shared" si="63"/>
        <v>0</v>
      </c>
      <c r="N3924" s="53"/>
      <c r="Q3924" s="122"/>
      <c r="R3924" s="123"/>
      <c r="S3924" s="122" t="s">
        <v>7896</v>
      </c>
      <c r="T3924" s="396"/>
      <c r="V3924"/>
    </row>
    <row r="3925" spans="1:22" hidden="1" x14ac:dyDescent="0.25">
      <c r="A3925" s="31">
        <v>3848</v>
      </c>
      <c r="B3925" s="33" t="s">
        <v>300</v>
      </c>
      <c r="D3925" s="34" t="s">
        <v>301</v>
      </c>
      <c r="E3925" s="35" t="s">
        <v>10</v>
      </c>
      <c r="G3925" s="372" t="e">
        <f>VLOOKUP(N3925,'BANG THAM CHIEU'!C:E,3,0)</f>
        <v>#N/A</v>
      </c>
      <c r="J3925" s="10" t="e">
        <f>VLOOKUP(N3925,'BANG THAM CHIEU'!C:E,2,0)</f>
        <v>#N/A</v>
      </c>
      <c r="L3925" s="594">
        <f t="shared" si="63"/>
        <v>0</v>
      </c>
      <c r="N3925" s="53"/>
      <c r="Q3925" s="122"/>
      <c r="R3925" s="123"/>
      <c r="S3925" s="122" t="s">
        <v>7896</v>
      </c>
      <c r="T3925" s="396"/>
      <c r="V3925"/>
    </row>
    <row r="3926" spans="1:22" hidden="1" x14ac:dyDescent="0.25">
      <c r="A3926" s="31">
        <v>3848</v>
      </c>
      <c r="B3926" s="33" t="s">
        <v>300</v>
      </c>
      <c r="D3926" s="34" t="s">
        <v>301</v>
      </c>
      <c r="E3926" s="35" t="s">
        <v>10</v>
      </c>
      <c r="G3926" s="372" t="e">
        <f>VLOOKUP(N3926,'BANG THAM CHIEU'!C:E,3,0)</f>
        <v>#N/A</v>
      </c>
      <c r="J3926" s="10" t="e">
        <f>VLOOKUP(N3926,'BANG THAM CHIEU'!C:E,2,0)</f>
        <v>#N/A</v>
      </c>
      <c r="L3926" s="594">
        <f t="shared" si="63"/>
        <v>0</v>
      </c>
      <c r="N3926" s="53"/>
      <c r="Q3926" s="122"/>
      <c r="R3926" s="123"/>
      <c r="S3926" s="122" t="s">
        <v>7896</v>
      </c>
      <c r="T3926" s="396"/>
      <c r="V3926"/>
    </row>
    <row r="3927" spans="1:22" hidden="1" x14ac:dyDescent="0.25">
      <c r="A3927" s="31">
        <v>3848</v>
      </c>
      <c r="B3927" s="33" t="s">
        <v>300</v>
      </c>
      <c r="D3927" s="34" t="s">
        <v>301</v>
      </c>
      <c r="E3927" s="35" t="s">
        <v>10</v>
      </c>
      <c r="G3927" s="372" t="e">
        <f>VLOOKUP(N3927,'BANG THAM CHIEU'!C:E,3,0)</f>
        <v>#N/A</v>
      </c>
      <c r="J3927" s="10" t="e">
        <f>VLOOKUP(N3927,'BANG THAM CHIEU'!C:E,2,0)</f>
        <v>#N/A</v>
      </c>
      <c r="L3927" s="594">
        <f t="shared" si="63"/>
        <v>0</v>
      </c>
      <c r="N3927" s="53"/>
      <c r="Q3927" s="122"/>
      <c r="R3927" s="123"/>
      <c r="S3927" s="122" t="s">
        <v>7896</v>
      </c>
      <c r="T3927" s="396"/>
      <c r="V3927"/>
    </row>
    <row r="3928" spans="1:22" hidden="1" x14ac:dyDescent="0.25">
      <c r="A3928" s="31">
        <v>3848</v>
      </c>
      <c r="B3928" s="33" t="s">
        <v>300</v>
      </c>
      <c r="D3928" s="34" t="s">
        <v>301</v>
      </c>
      <c r="E3928" s="35" t="s">
        <v>10</v>
      </c>
      <c r="G3928" s="372" t="e">
        <f>VLOOKUP(N3928,'BANG THAM CHIEU'!C:E,3,0)</f>
        <v>#N/A</v>
      </c>
      <c r="J3928" s="10" t="e">
        <f>VLOOKUP(N3928,'BANG THAM CHIEU'!C:E,2,0)</f>
        <v>#N/A</v>
      </c>
      <c r="L3928" s="594">
        <f t="shared" si="63"/>
        <v>0</v>
      </c>
      <c r="N3928" s="53"/>
      <c r="Q3928" s="122"/>
      <c r="R3928" s="123"/>
      <c r="S3928" s="122" t="s">
        <v>7896</v>
      </c>
      <c r="T3928" s="396"/>
      <c r="V3928"/>
    </row>
    <row r="3929" spans="1:22" hidden="1" x14ac:dyDescent="0.25">
      <c r="A3929" s="31">
        <v>3848</v>
      </c>
      <c r="B3929" s="33" t="s">
        <v>300</v>
      </c>
      <c r="D3929" s="34" t="s">
        <v>301</v>
      </c>
      <c r="E3929" s="35" t="s">
        <v>10</v>
      </c>
      <c r="G3929" s="372" t="e">
        <f>VLOOKUP(N3929,'BANG THAM CHIEU'!C:E,3,0)</f>
        <v>#N/A</v>
      </c>
      <c r="J3929" s="10" t="e">
        <f>VLOOKUP(N3929,'BANG THAM CHIEU'!C:E,2,0)</f>
        <v>#N/A</v>
      </c>
      <c r="L3929" s="594">
        <f t="shared" si="63"/>
        <v>0</v>
      </c>
      <c r="N3929" s="53"/>
      <c r="Q3929" s="122"/>
      <c r="R3929" s="123"/>
      <c r="S3929" s="122" t="s">
        <v>7896</v>
      </c>
      <c r="T3929" s="396"/>
      <c r="V3929"/>
    </row>
    <row r="3930" spans="1:22" hidden="1" x14ac:dyDescent="0.25">
      <c r="A3930" s="31">
        <v>3848</v>
      </c>
      <c r="B3930" s="33" t="s">
        <v>300</v>
      </c>
      <c r="D3930" s="34" t="s">
        <v>301</v>
      </c>
      <c r="E3930" s="35" t="s">
        <v>10</v>
      </c>
      <c r="G3930" s="372" t="e">
        <f>VLOOKUP(N3930,'BANG THAM CHIEU'!C:E,3,0)</f>
        <v>#N/A</v>
      </c>
      <c r="J3930" s="10" t="e">
        <f>VLOOKUP(N3930,'BANG THAM CHIEU'!C:E,2,0)</f>
        <v>#N/A</v>
      </c>
      <c r="L3930" s="594">
        <f t="shared" si="63"/>
        <v>0</v>
      </c>
      <c r="N3930" s="53"/>
      <c r="Q3930" s="122"/>
      <c r="R3930" s="123"/>
      <c r="S3930" s="122" t="s">
        <v>7896</v>
      </c>
      <c r="T3930" s="396"/>
      <c r="V3930"/>
    </row>
    <row r="3931" spans="1:22" hidden="1" x14ac:dyDescent="0.25">
      <c r="A3931" s="31">
        <v>3848</v>
      </c>
      <c r="B3931" s="33" t="s">
        <v>300</v>
      </c>
      <c r="D3931" s="34" t="s">
        <v>301</v>
      </c>
      <c r="E3931" s="35" t="s">
        <v>10</v>
      </c>
      <c r="G3931" s="372" t="e">
        <f>VLOOKUP(N3931,'BANG THAM CHIEU'!C:E,3,0)</f>
        <v>#N/A</v>
      </c>
      <c r="J3931" s="10" t="e">
        <f>VLOOKUP(N3931,'BANG THAM CHIEU'!C:E,2,0)</f>
        <v>#N/A</v>
      </c>
      <c r="L3931" s="594">
        <f t="shared" si="63"/>
        <v>0</v>
      </c>
      <c r="N3931" s="53"/>
      <c r="Q3931" s="122"/>
      <c r="R3931" s="123"/>
      <c r="S3931" s="122" t="s">
        <v>7896</v>
      </c>
      <c r="T3931" s="396"/>
      <c r="V3931"/>
    </row>
    <row r="3932" spans="1:22" hidden="1" x14ac:dyDescent="0.25">
      <c r="A3932" s="31">
        <v>3848</v>
      </c>
      <c r="B3932" s="33" t="s">
        <v>300</v>
      </c>
      <c r="D3932" s="34" t="s">
        <v>301</v>
      </c>
      <c r="E3932" s="35" t="s">
        <v>10</v>
      </c>
      <c r="G3932" s="372" t="e">
        <f>VLOOKUP(N3932,'BANG THAM CHIEU'!C:E,3,0)</f>
        <v>#N/A</v>
      </c>
      <c r="J3932" s="10" t="e">
        <f>VLOOKUP(N3932,'BANG THAM CHIEU'!C:E,2,0)</f>
        <v>#N/A</v>
      </c>
      <c r="L3932" s="594">
        <f t="shared" si="63"/>
        <v>0</v>
      </c>
      <c r="N3932" s="53"/>
      <c r="Q3932" s="122"/>
      <c r="R3932" s="123"/>
      <c r="S3932" s="122" t="s">
        <v>7896</v>
      </c>
      <c r="T3932" s="396"/>
      <c r="V3932"/>
    </row>
    <row r="3933" spans="1:22" hidden="1" x14ac:dyDescent="0.25">
      <c r="A3933" s="31">
        <v>3848</v>
      </c>
      <c r="B3933" s="33" t="s">
        <v>300</v>
      </c>
      <c r="D3933" s="34" t="s">
        <v>301</v>
      </c>
      <c r="E3933" s="35" t="s">
        <v>10</v>
      </c>
      <c r="G3933" s="372" t="e">
        <f>VLOOKUP(N3933,'BANG THAM CHIEU'!C:E,3,0)</f>
        <v>#N/A</v>
      </c>
      <c r="J3933" s="10" t="e">
        <f>VLOOKUP(N3933,'BANG THAM CHIEU'!C:E,2,0)</f>
        <v>#N/A</v>
      </c>
      <c r="L3933" s="594">
        <f t="shared" si="63"/>
        <v>0</v>
      </c>
      <c r="N3933" s="53"/>
      <c r="Q3933" s="122"/>
      <c r="R3933" s="123"/>
      <c r="S3933" s="122" t="s">
        <v>7896</v>
      </c>
      <c r="T3933" s="396"/>
      <c r="V3933"/>
    </row>
    <row r="3934" spans="1:22" hidden="1" x14ac:dyDescent="0.25">
      <c r="A3934" s="31">
        <v>3848</v>
      </c>
      <c r="B3934" s="33" t="s">
        <v>300</v>
      </c>
      <c r="D3934" s="34" t="s">
        <v>301</v>
      </c>
      <c r="E3934" s="35" t="s">
        <v>10</v>
      </c>
      <c r="G3934" s="372" t="e">
        <f>VLOOKUP(N3934,'BANG THAM CHIEU'!C:E,3,0)</f>
        <v>#N/A</v>
      </c>
      <c r="J3934" s="10" t="e">
        <f>VLOOKUP(N3934,'BANG THAM CHIEU'!C:E,2,0)</f>
        <v>#N/A</v>
      </c>
      <c r="L3934" s="594">
        <f t="shared" si="63"/>
        <v>0</v>
      </c>
      <c r="N3934" s="53"/>
      <c r="Q3934" s="122"/>
      <c r="R3934" s="123"/>
      <c r="S3934" s="122" t="s">
        <v>7896</v>
      </c>
      <c r="T3934" s="396"/>
      <c r="V3934"/>
    </row>
    <row r="3935" spans="1:22" hidden="1" x14ac:dyDescent="0.25">
      <c r="A3935" s="31">
        <v>3848</v>
      </c>
      <c r="B3935" s="33" t="s">
        <v>300</v>
      </c>
      <c r="D3935" s="34" t="s">
        <v>301</v>
      </c>
      <c r="E3935" s="35" t="s">
        <v>10</v>
      </c>
      <c r="G3935" s="372" t="e">
        <f>VLOOKUP(N3935,'BANG THAM CHIEU'!C:E,3,0)</f>
        <v>#N/A</v>
      </c>
      <c r="J3935" s="10" t="e">
        <f>VLOOKUP(N3935,'BANG THAM CHIEU'!C:E,2,0)</f>
        <v>#N/A</v>
      </c>
      <c r="L3935" s="594">
        <f t="shared" si="63"/>
        <v>0</v>
      </c>
      <c r="N3935" s="53"/>
      <c r="Q3935" s="122"/>
      <c r="R3935" s="123"/>
      <c r="S3935" s="122" t="s">
        <v>7896</v>
      </c>
      <c r="T3935" s="396"/>
      <c r="V3935"/>
    </row>
    <row r="3936" spans="1:22" hidden="1" x14ac:dyDescent="0.25">
      <c r="A3936" s="31">
        <v>3848</v>
      </c>
      <c r="B3936" s="33" t="s">
        <v>300</v>
      </c>
      <c r="D3936" s="34" t="s">
        <v>301</v>
      </c>
      <c r="E3936" s="35" t="s">
        <v>10</v>
      </c>
      <c r="G3936" s="372" t="e">
        <f>VLOOKUP(N3936,'BANG THAM CHIEU'!C:E,3,0)</f>
        <v>#N/A</v>
      </c>
      <c r="J3936" s="10" t="e">
        <f>VLOOKUP(N3936,'BANG THAM CHIEU'!C:E,2,0)</f>
        <v>#N/A</v>
      </c>
      <c r="L3936" s="594">
        <f t="shared" si="63"/>
        <v>0</v>
      </c>
      <c r="N3936" s="53"/>
      <c r="Q3936" s="122"/>
      <c r="R3936" s="123"/>
      <c r="S3936" s="122" t="s">
        <v>7896</v>
      </c>
      <c r="T3936" s="396"/>
      <c r="V3936"/>
    </row>
    <row r="3937" spans="1:22" hidden="1" x14ac:dyDescent="0.25">
      <c r="A3937" s="31">
        <v>3848</v>
      </c>
      <c r="B3937" s="33" t="s">
        <v>300</v>
      </c>
      <c r="D3937" s="34" t="s">
        <v>301</v>
      </c>
      <c r="E3937" s="35" t="s">
        <v>10</v>
      </c>
      <c r="G3937" s="372" t="e">
        <f>VLOOKUP(N3937,'BANG THAM CHIEU'!C:E,3,0)</f>
        <v>#N/A</v>
      </c>
      <c r="J3937" s="10" t="e">
        <f>VLOOKUP(N3937,'BANG THAM CHIEU'!C:E,2,0)</f>
        <v>#N/A</v>
      </c>
      <c r="L3937" s="594">
        <f t="shared" si="63"/>
        <v>0</v>
      </c>
      <c r="N3937" s="53"/>
      <c r="Q3937" s="122"/>
      <c r="R3937" s="123"/>
      <c r="S3937" s="122" t="s">
        <v>7896</v>
      </c>
      <c r="T3937" s="396"/>
      <c r="V3937"/>
    </row>
    <row r="3938" spans="1:22" hidden="1" x14ac:dyDescent="0.25">
      <c r="A3938" s="31">
        <v>3848</v>
      </c>
      <c r="B3938" s="33" t="s">
        <v>300</v>
      </c>
      <c r="D3938" s="34" t="s">
        <v>301</v>
      </c>
      <c r="E3938" s="35" t="s">
        <v>10</v>
      </c>
      <c r="G3938" s="372" t="e">
        <f>VLOOKUP(N3938,'BANG THAM CHIEU'!C:E,3,0)</f>
        <v>#N/A</v>
      </c>
      <c r="J3938" s="10" t="e">
        <f>VLOOKUP(N3938,'BANG THAM CHIEU'!C:E,2,0)</f>
        <v>#N/A</v>
      </c>
      <c r="L3938" s="594">
        <f t="shared" si="63"/>
        <v>0</v>
      </c>
      <c r="N3938" s="53"/>
      <c r="Q3938" s="122"/>
      <c r="R3938" s="123"/>
      <c r="S3938" s="122" t="s">
        <v>7896</v>
      </c>
      <c r="T3938" s="396"/>
      <c r="V3938"/>
    </row>
    <row r="3939" spans="1:22" hidden="1" x14ac:dyDescent="0.25">
      <c r="A3939" s="31">
        <v>3848</v>
      </c>
      <c r="B3939" s="33" t="s">
        <v>300</v>
      </c>
      <c r="D3939" s="34" t="s">
        <v>301</v>
      </c>
      <c r="E3939" s="35" t="s">
        <v>10</v>
      </c>
      <c r="G3939" s="372" t="e">
        <f>VLOOKUP(N3939,'BANG THAM CHIEU'!C:E,3,0)</f>
        <v>#N/A</v>
      </c>
      <c r="J3939" s="10" t="e">
        <f>VLOOKUP(N3939,'BANG THAM CHIEU'!C:E,2,0)</f>
        <v>#N/A</v>
      </c>
      <c r="L3939" s="594">
        <f t="shared" si="63"/>
        <v>0</v>
      </c>
      <c r="N3939" s="53"/>
      <c r="Q3939" s="122"/>
      <c r="R3939" s="123"/>
      <c r="S3939" s="122" t="s">
        <v>7896</v>
      </c>
      <c r="T3939" s="396"/>
      <c r="V3939"/>
    </row>
    <row r="3940" spans="1:22" hidden="1" x14ac:dyDescent="0.25">
      <c r="A3940" s="31">
        <v>3848</v>
      </c>
      <c r="B3940" s="33" t="s">
        <v>300</v>
      </c>
      <c r="D3940" s="34" t="s">
        <v>301</v>
      </c>
      <c r="E3940" s="35" t="s">
        <v>10</v>
      </c>
      <c r="G3940" s="372" t="e">
        <f>VLOOKUP(N3940,'BANG THAM CHIEU'!C:E,3,0)</f>
        <v>#N/A</v>
      </c>
      <c r="J3940" s="10" t="e">
        <f>VLOOKUP(N3940,'BANG THAM CHIEU'!C:E,2,0)</f>
        <v>#N/A</v>
      </c>
      <c r="L3940" s="594">
        <f t="shared" si="63"/>
        <v>0</v>
      </c>
      <c r="N3940" s="53"/>
      <c r="Q3940" s="122"/>
      <c r="R3940" s="123"/>
      <c r="S3940" s="122" t="s">
        <v>7896</v>
      </c>
      <c r="T3940" s="396"/>
      <c r="V3940"/>
    </row>
    <row r="3941" spans="1:22" hidden="1" x14ac:dyDescent="0.25">
      <c r="A3941" s="31">
        <v>3848</v>
      </c>
      <c r="B3941" s="33" t="s">
        <v>300</v>
      </c>
      <c r="D3941" s="34" t="s">
        <v>301</v>
      </c>
      <c r="E3941" s="35" t="s">
        <v>10</v>
      </c>
      <c r="G3941" s="372" t="e">
        <f>VLOOKUP(N3941,'BANG THAM CHIEU'!C:E,3,0)</f>
        <v>#N/A</v>
      </c>
      <c r="J3941" s="10" t="e">
        <f>VLOOKUP(N3941,'BANG THAM CHIEU'!C:E,2,0)</f>
        <v>#N/A</v>
      </c>
      <c r="L3941" s="594">
        <f t="shared" si="63"/>
        <v>0</v>
      </c>
      <c r="N3941" s="53"/>
      <c r="Q3941" s="122"/>
      <c r="R3941" s="123"/>
      <c r="S3941" s="122" t="s">
        <v>7896</v>
      </c>
      <c r="T3941" s="396"/>
      <c r="V3941"/>
    </row>
    <row r="3942" spans="1:22" hidden="1" x14ac:dyDescent="0.25">
      <c r="A3942" s="31">
        <v>3848</v>
      </c>
      <c r="B3942" s="33" t="s">
        <v>300</v>
      </c>
      <c r="D3942" s="34" t="s">
        <v>301</v>
      </c>
      <c r="E3942" s="35" t="s">
        <v>10</v>
      </c>
      <c r="G3942" s="372" t="e">
        <f>VLOOKUP(N3942,'BANG THAM CHIEU'!C:E,3,0)</f>
        <v>#N/A</v>
      </c>
      <c r="J3942" s="10" t="e">
        <f>VLOOKUP(N3942,'BANG THAM CHIEU'!C:E,2,0)</f>
        <v>#N/A</v>
      </c>
      <c r="L3942" s="594">
        <f t="shared" si="63"/>
        <v>0</v>
      </c>
      <c r="N3942" s="53"/>
      <c r="Q3942" s="122"/>
      <c r="R3942" s="123"/>
      <c r="S3942" s="122" t="s">
        <v>7896</v>
      </c>
      <c r="T3942" s="396"/>
      <c r="V3942"/>
    </row>
    <row r="3943" spans="1:22" hidden="1" x14ac:dyDescent="0.25">
      <c r="A3943" s="31">
        <v>3848</v>
      </c>
      <c r="B3943" s="33" t="s">
        <v>300</v>
      </c>
      <c r="D3943" s="34" t="s">
        <v>301</v>
      </c>
      <c r="E3943" s="35" t="s">
        <v>10</v>
      </c>
      <c r="G3943" s="372" t="e">
        <f>VLOOKUP(N3943,'BANG THAM CHIEU'!C:E,3,0)</f>
        <v>#N/A</v>
      </c>
      <c r="J3943" s="10" t="e">
        <f>VLOOKUP(N3943,'BANG THAM CHIEU'!C:E,2,0)</f>
        <v>#N/A</v>
      </c>
      <c r="L3943" s="594">
        <f t="shared" si="63"/>
        <v>0</v>
      </c>
      <c r="N3943" s="53"/>
      <c r="Q3943" s="122"/>
      <c r="R3943" s="123"/>
      <c r="S3943" s="122" t="s">
        <v>7896</v>
      </c>
      <c r="T3943" s="396"/>
      <c r="V3943"/>
    </row>
    <row r="3944" spans="1:22" hidden="1" x14ac:dyDescent="0.25">
      <c r="A3944" s="31">
        <v>3848</v>
      </c>
      <c r="B3944" s="33" t="s">
        <v>300</v>
      </c>
      <c r="D3944" s="34" t="s">
        <v>301</v>
      </c>
      <c r="E3944" s="35" t="s">
        <v>10</v>
      </c>
      <c r="G3944" s="372" t="e">
        <f>VLOOKUP(N3944,'BANG THAM CHIEU'!C:E,3,0)</f>
        <v>#N/A</v>
      </c>
      <c r="J3944" s="10" t="e">
        <f>VLOOKUP(N3944,'BANG THAM CHIEU'!C:E,2,0)</f>
        <v>#N/A</v>
      </c>
      <c r="L3944" s="594">
        <f t="shared" si="63"/>
        <v>0</v>
      </c>
      <c r="N3944" s="53"/>
      <c r="Q3944" s="122"/>
      <c r="R3944" s="123"/>
      <c r="S3944" s="122" t="s">
        <v>7896</v>
      </c>
      <c r="T3944" s="396"/>
      <c r="V3944"/>
    </row>
    <row r="3945" spans="1:22" hidden="1" x14ac:dyDescent="0.25">
      <c r="A3945" s="31">
        <v>3848</v>
      </c>
      <c r="B3945" s="33" t="s">
        <v>300</v>
      </c>
      <c r="D3945" s="34" t="s">
        <v>301</v>
      </c>
      <c r="E3945" s="35" t="s">
        <v>10</v>
      </c>
      <c r="G3945" s="372" t="e">
        <f>VLOOKUP(N3945,'BANG THAM CHIEU'!C:E,3,0)</f>
        <v>#N/A</v>
      </c>
      <c r="J3945" s="10" t="e">
        <f>VLOOKUP(N3945,'BANG THAM CHIEU'!C:E,2,0)</f>
        <v>#N/A</v>
      </c>
      <c r="L3945" s="594">
        <f t="shared" si="63"/>
        <v>0</v>
      </c>
      <c r="N3945" s="53"/>
      <c r="Q3945" s="122"/>
      <c r="R3945" s="123"/>
      <c r="S3945" s="122" t="s">
        <v>7896</v>
      </c>
      <c r="T3945" s="396"/>
      <c r="V3945"/>
    </row>
    <row r="3946" spans="1:22" hidden="1" x14ac:dyDescent="0.25">
      <c r="A3946" s="31">
        <v>3848</v>
      </c>
      <c r="B3946" s="33" t="s">
        <v>300</v>
      </c>
      <c r="D3946" s="34" t="s">
        <v>301</v>
      </c>
      <c r="E3946" s="35" t="s">
        <v>10</v>
      </c>
      <c r="G3946" s="372" t="e">
        <f>VLOOKUP(N3946,'BANG THAM CHIEU'!C:E,3,0)</f>
        <v>#N/A</v>
      </c>
      <c r="J3946" s="10" t="e">
        <f>VLOOKUP(N3946,'BANG THAM CHIEU'!C:E,2,0)</f>
        <v>#N/A</v>
      </c>
      <c r="L3946" s="594">
        <f t="shared" si="63"/>
        <v>0</v>
      </c>
      <c r="N3946" s="53"/>
      <c r="Q3946" s="122"/>
      <c r="R3946" s="123"/>
      <c r="S3946" s="122" t="s">
        <v>7896</v>
      </c>
      <c r="T3946" s="396"/>
      <c r="V3946"/>
    </row>
    <row r="3947" spans="1:22" hidden="1" x14ac:dyDescent="0.25">
      <c r="A3947" s="31">
        <v>3848</v>
      </c>
      <c r="B3947" s="33" t="s">
        <v>300</v>
      </c>
      <c r="D3947" s="34" t="s">
        <v>301</v>
      </c>
      <c r="E3947" s="35" t="s">
        <v>10</v>
      </c>
      <c r="G3947" s="372" t="e">
        <f>VLOOKUP(N3947,'BANG THAM CHIEU'!C:E,3,0)</f>
        <v>#N/A</v>
      </c>
      <c r="J3947" s="10" t="e">
        <f>VLOOKUP(N3947,'BANG THAM CHIEU'!C:E,2,0)</f>
        <v>#N/A</v>
      </c>
      <c r="L3947" s="594">
        <f t="shared" si="63"/>
        <v>0</v>
      </c>
      <c r="N3947" s="53"/>
      <c r="Q3947" s="122"/>
      <c r="R3947" s="123"/>
      <c r="S3947" s="122" t="s">
        <v>7896</v>
      </c>
      <c r="T3947" s="396"/>
      <c r="V3947"/>
    </row>
    <row r="3948" spans="1:22" hidden="1" x14ac:dyDescent="0.25">
      <c r="A3948" s="31">
        <v>3848</v>
      </c>
      <c r="B3948" s="33" t="s">
        <v>300</v>
      </c>
      <c r="D3948" s="34" t="s">
        <v>301</v>
      </c>
      <c r="E3948" s="35" t="s">
        <v>10</v>
      </c>
      <c r="G3948" s="372" t="e">
        <f>VLOOKUP(N3948,'BANG THAM CHIEU'!C:E,3,0)</f>
        <v>#N/A</v>
      </c>
      <c r="J3948" s="10" t="e">
        <f>VLOOKUP(N3948,'BANG THAM CHIEU'!C:E,2,0)</f>
        <v>#N/A</v>
      </c>
      <c r="L3948" s="594">
        <f t="shared" ref="L3948:L4011" si="64">K3948/23206</f>
        <v>0</v>
      </c>
      <c r="N3948" s="53"/>
      <c r="Q3948" s="122"/>
      <c r="R3948" s="123"/>
      <c r="S3948" s="122" t="s">
        <v>7896</v>
      </c>
      <c r="T3948" s="396"/>
      <c r="V3948"/>
    </row>
    <row r="3949" spans="1:22" hidden="1" x14ac:dyDescent="0.25">
      <c r="A3949" s="31">
        <v>3848</v>
      </c>
      <c r="B3949" s="33" t="s">
        <v>300</v>
      </c>
      <c r="D3949" s="34" t="s">
        <v>301</v>
      </c>
      <c r="E3949" s="35" t="s">
        <v>10</v>
      </c>
      <c r="G3949" s="372" t="e">
        <f>VLOOKUP(N3949,'BANG THAM CHIEU'!C:E,3,0)</f>
        <v>#N/A</v>
      </c>
      <c r="J3949" s="10" t="e">
        <f>VLOOKUP(N3949,'BANG THAM CHIEU'!C:E,2,0)</f>
        <v>#N/A</v>
      </c>
      <c r="L3949" s="594">
        <f t="shared" si="64"/>
        <v>0</v>
      </c>
      <c r="N3949" s="53"/>
      <c r="Q3949" s="122"/>
      <c r="R3949" s="123"/>
      <c r="S3949" s="122" t="s">
        <v>7896</v>
      </c>
      <c r="T3949" s="396"/>
      <c r="V3949"/>
    </row>
    <row r="3950" spans="1:22" hidden="1" x14ac:dyDescent="0.25">
      <c r="A3950" s="31">
        <v>3848</v>
      </c>
      <c r="B3950" s="33" t="s">
        <v>300</v>
      </c>
      <c r="D3950" s="34" t="s">
        <v>301</v>
      </c>
      <c r="E3950" s="35" t="s">
        <v>10</v>
      </c>
      <c r="G3950" s="372" t="e">
        <f>VLOOKUP(N3950,'BANG THAM CHIEU'!C:E,3,0)</f>
        <v>#N/A</v>
      </c>
      <c r="J3950" s="10" t="e">
        <f>VLOOKUP(N3950,'BANG THAM CHIEU'!C:E,2,0)</f>
        <v>#N/A</v>
      </c>
      <c r="L3950" s="594">
        <f t="shared" si="64"/>
        <v>0</v>
      </c>
      <c r="N3950" s="53"/>
      <c r="Q3950" s="122"/>
      <c r="R3950" s="123"/>
      <c r="S3950" s="122" t="s">
        <v>7896</v>
      </c>
      <c r="T3950" s="396"/>
      <c r="V3950"/>
    </row>
    <row r="3951" spans="1:22" hidden="1" x14ac:dyDescent="0.25">
      <c r="A3951" s="31">
        <v>3848</v>
      </c>
      <c r="B3951" s="33" t="s">
        <v>300</v>
      </c>
      <c r="D3951" s="34" t="s">
        <v>301</v>
      </c>
      <c r="E3951" s="35" t="s">
        <v>10</v>
      </c>
      <c r="G3951" s="372" t="e">
        <f>VLOOKUP(N3951,'BANG THAM CHIEU'!C:E,3,0)</f>
        <v>#N/A</v>
      </c>
      <c r="J3951" s="10" t="e">
        <f>VLOOKUP(N3951,'BANG THAM CHIEU'!C:E,2,0)</f>
        <v>#N/A</v>
      </c>
      <c r="L3951" s="594">
        <f t="shared" si="64"/>
        <v>0</v>
      </c>
      <c r="N3951" s="53"/>
      <c r="Q3951" s="122"/>
      <c r="R3951" s="123"/>
      <c r="S3951" s="122" t="s">
        <v>7896</v>
      </c>
      <c r="T3951" s="396"/>
      <c r="V3951"/>
    </row>
    <row r="3952" spans="1:22" hidden="1" x14ac:dyDescent="0.25">
      <c r="A3952" s="31">
        <v>3848</v>
      </c>
      <c r="B3952" s="33" t="s">
        <v>300</v>
      </c>
      <c r="D3952" s="34" t="s">
        <v>301</v>
      </c>
      <c r="E3952" s="35" t="s">
        <v>10</v>
      </c>
      <c r="G3952" s="372" t="e">
        <f>VLOOKUP(N3952,'BANG THAM CHIEU'!C:E,3,0)</f>
        <v>#N/A</v>
      </c>
      <c r="J3952" s="10" t="e">
        <f>VLOOKUP(N3952,'BANG THAM CHIEU'!C:E,2,0)</f>
        <v>#N/A</v>
      </c>
      <c r="L3952" s="594">
        <f t="shared" si="64"/>
        <v>0</v>
      </c>
      <c r="N3952" s="53"/>
      <c r="Q3952" s="122"/>
      <c r="R3952" s="123"/>
      <c r="S3952" s="122" t="s">
        <v>7896</v>
      </c>
      <c r="T3952" s="396"/>
      <c r="V3952"/>
    </row>
    <row r="3953" spans="1:22" hidden="1" x14ac:dyDescent="0.25">
      <c r="A3953" s="31">
        <v>3848</v>
      </c>
      <c r="B3953" s="33" t="s">
        <v>300</v>
      </c>
      <c r="D3953" s="34" t="s">
        <v>301</v>
      </c>
      <c r="E3953" s="35" t="s">
        <v>10</v>
      </c>
      <c r="G3953" s="372" t="e">
        <f>VLOOKUP(N3953,'BANG THAM CHIEU'!C:E,3,0)</f>
        <v>#N/A</v>
      </c>
      <c r="J3953" s="10" t="e">
        <f>VLOOKUP(N3953,'BANG THAM CHIEU'!C:E,2,0)</f>
        <v>#N/A</v>
      </c>
      <c r="L3953" s="594">
        <f t="shared" si="64"/>
        <v>0</v>
      </c>
      <c r="N3953" s="53"/>
      <c r="Q3953" s="122"/>
      <c r="R3953" s="123"/>
      <c r="S3953" s="122" t="s">
        <v>7896</v>
      </c>
      <c r="T3953" s="396"/>
      <c r="V3953"/>
    </row>
    <row r="3954" spans="1:22" hidden="1" x14ac:dyDescent="0.25">
      <c r="A3954" s="31">
        <v>3848</v>
      </c>
      <c r="B3954" s="33" t="s">
        <v>300</v>
      </c>
      <c r="D3954" s="34" t="s">
        <v>301</v>
      </c>
      <c r="E3954" s="35" t="s">
        <v>10</v>
      </c>
      <c r="G3954" s="372" t="e">
        <f>VLOOKUP(N3954,'BANG THAM CHIEU'!C:E,3,0)</f>
        <v>#N/A</v>
      </c>
      <c r="J3954" s="10" t="e">
        <f>VLOOKUP(N3954,'BANG THAM CHIEU'!C:E,2,0)</f>
        <v>#N/A</v>
      </c>
      <c r="L3954" s="594">
        <f t="shared" si="64"/>
        <v>0</v>
      </c>
      <c r="N3954" s="53"/>
      <c r="Q3954" s="122"/>
      <c r="R3954" s="123"/>
      <c r="S3954" s="122" t="s">
        <v>7896</v>
      </c>
      <c r="T3954" s="396"/>
      <c r="V3954"/>
    </row>
    <row r="3955" spans="1:22" hidden="1" x14ac:dyDescent="0.25">
      <c r="A3955" s="31">
        <v>3848</v>
      </c>
      <c r="B3955" s="33" t="s">
        <v>300</v>
      </c>
      <c r="D3955" s="34" t="s">
        <v>301</v>
      </c>
      <c r="E3955" s="35" t="s">
        <v>10</v>
      </c>
      <c r="G3955" s="372" t="e">
        <f>VLOOKUP(N3955,'BANG THAM CHIEU'!C:E,3,0)</f>
        <v>#N/A</v>
      </c>
      <c r="J3955" s="10" t="e">
        <f>VLOOKUP(N3955,'BANG THAM CHIEU'!C:E,2,0)</f>
        <v>#N/A</v>
      </c>
      <c r="L3955" s="594">
        <f t="shared" si="64"/>
        <v>0</v>
      </c>
      <c r="N3955" s="53"/>
      <c r="Q3955" s="122"/>
      <c r="R3955" s="123"/>
      <c r="S3955" s="122" t="s">
        <v>7896</v>
      </c>
      <c r="T3955" s="396"/>
      <c r="V3955"/>
    </row>
    <row r="3956" spans="1:22" hidden="1" x14ac:dyDescent="0.25">
      <c r="A3956" s="31">
        <v>3848</v>
      </c>
      <c r="B3956" s="33" t="s">
        <v>300</v>
      </c>
      <c r="D3956" s="34" t="s">
        <v>301</v>
      </c>
      <c r="E3956" s="35" t="s">
        <v>10</v>
      </c>
      <c r="G3956" s="372" t="e">
        <f>VLOOKUP(N3956,'BANG THAM CHIEU'!C:E,3,0)</f>
        <v>#N/A</v>
      </c>
      <c r="J3956" s="10" t="e">
        <f>VLOOKUP(N3956,'BANG THAM CHIEU'!C:E,2,0)</f>
        <v>#N/A</v>
      </c>
      <c r="L3956" s="594">
        <f t="shared" si="64"/>
        <v>0</v>
      </c>
      <c r="N3956" s="53"/>
      <c r="Q3956" s="122"/>
      <c r="R3956" s="123"/>
      <c r="S3956" s="122" t="s">
        <v>7896</v>
      </c>
      <c r="T3956" s="396"/>
      <c r="V3956"/>
    </row>
    <row r="3957" spans="1:22" hidden="1" x14ac:dyDescent="0.25">
      <c r="A3957" s="31">
        <v>3848</v>
      </c>
      <c r="B3957" s="33" t="s">
        <v>300</v>
      </c>
      <c r="D3957" s="34" t="s">
        <v>301</v>
      </c>
      <c r="E3957" s="35" t="s">
        <v>10</v>
      </c>
      <c r="G3957" s="372" t="e">
        <f>VLOOKUP(N3957,'BANG THAM CHIEU'!C:E,3,0)</f>
        <v>#N/A</v>
      </c>
      <c r="J3957" s="10" t="e">
        <f>VLOOKUP(N3957,'BANG THAM CHIEU'!C:E,2,0)</f>
        <v>#N/A</v>
      </c>
      <c r="L3957" s="594">
        <f t="shared" si="64"/>
        <v>0</v>
      </c>
      <c r="N3957" s="53"/>
      <c r="Q3957" s="122"/>
      <c r="R3957" s="123"/>
      <c r="S3957" s="122" t="s">
        <v>7896</v>
      </c>
      <c r="T3957" s="396"/>
      <c r="V3957"/>
    </row>
    <row r="3958" spans="1:22" hidden="1" x14ac:dyDescent="0.25">
      <c r="A3958" s="31">
        <v>3848</v>
      </c>
      <c r="B3958" s="33" t="s">
        <v>300</v>
      </c>
      <c r="D3958" s="34" t="s">
        <v>301</v>
      </c>
      <c r="E3958" s="35" t="s">
        <v>10</v>
      </c>
      <c r="G3958" s="372" t="e">
        <f>VLOOKUP(N3958,'BANG THAM CHIEU'!C:E,3,0)</f>
        <v>#N/A</v>
      </c>
      <c r="J3958" s="10" t="e">
        <f>VLOOKUP(N3958,'BANG THAM CHIEU'!C:E,2,0)</f>
        <v>#N/A</v>
      </c>
      <c r="L3958" s="594">
        <f t="shared" si="64"/>
        <v>0</v>
      </c>
      <c r="N3958" s="53"/>
      <c r="Q3958" s="122"/>
      <c r="R3958" s="123"/>
      <c r="S3958" s="122" t="s">
        <v>7896</v>
      </c>
      <c r="T3958" s="396"/>
      <c r="V3958"/>
    </row>
    <row r="3959" spans="1:22" hidden="1" x14ac:dyDescent="0.25">
      <c r="A3959" s="31">
        <v>3848</v>
      </c>
      <c r="B3959" s="33" t="s">
        <v>300</v>
      </c>
      <c r="D3959" s="34" t="s">
        <v>301</v>
      </c>
      <c r="E3959" s="35" t="s">
        <v>10</v>
      </c>
      <c r="G3959" s="372" t="e">
        <f>VLOOKUP(N3959,'BANG THAM CHIEU'!C:E,3,0)</f>
        <v>#N/A</v>
      </c>
      <c r="J3959" s="10" t="e">
        <f>VLOOKUP(N3959,'BANG THAM CHIEU'!C:E,2,0)</f>
        <v>#N/A</v>
      </c>
      <c r="L3959" s="594">
        <f t="shared" si="64"/>
        <v>0</v>
      </c>
      <c r="N3959" s="53"/>
      <c r="Q3959" s="122"/>
      <c r="R3959" s="123"/>
      <c r="S3959" s="122" t="s">
        <v>7896</v>
      </c>
      <c r="T3959" s="396"/>
      <c r="V3959"/>
    </row>
    <row r="3960" spans="1:22" hidden="1" x14ac:dyDescent="0.25">
      <c r="A3960" s="31">
        <v>3848</v>
      </c>
      <c r="B3960" s="33" t="s">
        <v>300</v>
      </c>
      <c r="D3960" s="34" t="s">
        <v>301</v>
      </c>
      <c r="E3960" s="35" t="s">
        <v>10</v>
      </c>
      <c r="G3960" s="372" t="e">
        <f>VLOOKUP(N3960,'BANG THAM CHIEU'!C:E,3,0)</f>
        <v>#N/A</v>
      </c>
      <c r="J3960" s="10" t="e">
        <f>VLOOKUP(N3960,'BANG THAM CHIEU'!C:E,2,0)</f>
        <v>#N/A</v>
      </c>
      <c r="L3960" s="594">
        <f t="shared" si="64"/>
        <v>0</v>
      </c>
      <c r="N3960" s="53"/>
      <c r="Q3960" s="122"/>
      <c r="R3960" s="123"/>
      <c r="S3960" s="122" t="s">
        <v>7896</v>
      </c>
      <c r="T3960" s="396"/>
      <c r="V3960"/>
    </row>
    <row r="3961" spans="1:22" hidden="1" x14ac:dyDescent="0.25">
      <c r="A3961" s="31">
        <v>3848</v>
      </c>
      <c r="B3961" s="33" t="s">
        <v>300</v>
      </c>
      <c r="D3961" s="34" t="s">
        <v>301</v>
      </c>
      <c r="E3961" s="35" t="s">
        <v>10</v>
      </c>
      <c r="G3961" s="372" t="e">
        <f>VLOOKUP(N3961,'BANG THAM CHIEU'!C:E,3,0)</f>
        <v>#N/A</v>
      </c>
      <c r="J3961" s="10" t="e">
        <f>VLOOKUP(N3961,'BANG THAM CHIEU'!C:E,2,0)</f>
        <v>#N/A</v>
      </c>
      <c r="L3961" s="594">
        <f t="shared" si="64"/>
        <v>0</v>
      </c>
      <c r="N3961" s="53"/>
      <c r="Q3961" s="122"/>
      <c r="R3961" s="123"/>
      <c r="S3961" s="122" t="s">
        <v>7896</v>
      </c>
      <c r="T3961" s="396"/>
      <c r="V3961"/>
    </row>
    <row r="3962" spans="1:22" hidden="1" x14ac:dyDescent="0.25">
      <c r="A3962" s="31">
        <v>3848</v>
      </c>
      <c r="B3962" s="33" t="s">
        <v>300</v>
      </c>
      <c r="D3962" s="34" t="s">
        <v>301</v>
      </c>
      <c r="E3962" s="35" t="s">
        <v>10</v>
      </c>
      <c r="G3962" s="372" t="e">
        <f>VLOOKUP(N3962,'BANG THAM CHIEU'!C:E,3,0)</f>
        <v>#N/A</v>
      </c>
      <c r="J3962" s="10" t="e">
        <f>VLOOKUP(N3962,'BANG THAM CHIEU'!C:E,2,0)</f>
        <v>#N/A</v>
      </c>
      <c r="L3962" s="594">
        <f t="shared" si="64"/>
        <v>0</v>
      </c>
      <c r="N3962" s="53"/>
      <c r="Q3962" s="122"/>
      <c r="R3962" s="123"/>
      <c r="S3962" s="122" t="s">
        <v>7896</v>
      </c>
      <c r="T3962" s="396"/>
      <c r="V3962"/>
    </row>
    <row r="3963" spans="1:22" hidden="1" x14ac:dyDescent="0.25">
      <c r="A3963" s="31">
        <v>3848</v>
      </c>
      <c r="B3963" s="33" t="s">
        <v>300</v>
      </c>
      <c r="D3963" s="34" t="s">
        <v>301</v>
      </c>
      <c r="E3963" s="35" t="s">
        <v>10</v>
      </c>
      <c r="G3963" s="372" t="e">
        <f>VLOOKUP(N3963,'BANG THAM CHIEU'!C:E,3,0)</f>
        <v>#N/A</v>
      </c>
      <c r="J3963" s="10" t="e">
        <f>VLOOKUP(N3963,'BANG THAM CHIEU'!C:E,2,0)</f>
        <v>#N/A</v>
      </c>
      <c r="L3963" s="594">
        <f t="shared" si="64"/>
        <v>0</v>
      </c>
      <c r="N3963" s="53"/>
      <c r="Q3963" s="122"/>
      <c r="R3963" s="123"/>
      <c r="S3963" s="122" t="s">
        <v>7896</v>
      </c>
      <c r="T3963" s="396"/>
      <c r="V3963"/>
    </row>
    <row r="3964" spans="1:22" hidden="1" x14ac:dyDescent="0.25">
      <c r="A3964" s="31">
        <v>3848</v>
      </c>
      <c r="B3964" s="33" t="s">
        <v>300</v>
      </c>
      <c r="D3964" s="34" t="s">
        <v>301</v>
      </c>
      <c r="E3964" s="35" t="s">
        <v>10</v>
      </c>
      <c r="G3964" s="372" t="e">
        <f>VLOOKUP(N3964,'BANG THAM CHIEU'!C:E,3,0)</f>
        <v>#N/A</v>
      </c>
      <c r="J3964" s="10" t="e">
        <f>VLOOKUP(N3964,'BANG THAM CHIEU'!C:E,2,0)</f>
        <v>#N/A</v>
      </c>
      <c r="L3964" s="594">
        <f t="shared" si="64"/>
        <v>0</v>
      </c>
      <c r="N3964" s="53"/>
      <c r="Q3964" s="122"/>
      <c r="R3964" s="123"/>
      <c r="S3964" s="122" t="s">
        <v>7896</v>
      </c>
      <c r="T3964" s="396"/>
      <c r="V3964"/>
    </row>
    <row r="3965" spans="1:22" hidden="1" x14ac:dyDescent="0.25">
      <c r="A3965" s="31">
        <v>3848</v>
      </c>
      <c r="B3965" s="33" t="s">
        <v>300</v>
      </c>
      <c r="D3965" s="34" t="s">
        <v>301</v>
      </c>
      <c r="E3965" s="35" t="s">
        <v>10</v>
      </c>
      <c r="G3965" s="372" t="e">
        <f>VLOOKUP(N3965,'BANG THAM CHIEU'!C:E,3,0)</f>
        <v>#N/A</v>
      </c>
      <c r="J3965" s="10" t="e">
        <f>VLOOKUP(N3965,'BANG THAM CHIEU'!C:E,2,0)</f>
        <v>#N/A</v>
      </c>
      <c r="L3965" s="594">
        <f t="shared" si="64"/>
        <v>0</v>
      </c>
      <c r="N3965" s="53"/>
      <c r="Q3965" s="122"/>
      <c r="R3965" s="123"/>
      <c r="S3965" s="122" t="s">
        <v>7896</v>
      </c>
      <c r="T3965" s="396"/>
      <c r="V3965"/>
    </row>
    <row r="3966" spans="1:22" hidden="1" x14ac:dyDescent="0.25">
      <c r="A3966" s="31">
        <v>3848</v>
      </c>
      <c r="B3966" s="33" t="s">
        <v>300</v>
      </c>
      <c r="D3966" s="34" t="s">
        <v>301</v>
      </c>
      <c r="E3966" s="35" t="s">
        <v>10</v>
      </c>
      <c r="G3966" s="372" t="e">
        <f>VLOOKUP(N3966,'BANG THAM CHIEU'!C:E,3,0)</f>
        <v>#N/A</v>
      </c>
      <c r="J3966" s="10" t="e">
        <f>VLOOKUP(N3966,'BANG THAM CHIEU'!C:E,2,0)</f>
        <v>#N/A</v>
      </c>
      <c r="L3966" s="594">
        <f t="shared" si="64"/>
        <v>0</v>
      </c>
      <c r="N3966" s="53"/>
      <c r="Q3966" s="122"/>
      <c r="R3966" s="123"/>
      <c r="S3966" s="122" t="s">
        <v>7896</v>
      </c>
      <c r="T3966" s="396"/>
      <c r="V3966"/>
    </row>
    <row r="3967" spans="1:22" hidden="1" x14ac:dyDescent="0.25">
      <c r="A3967" s="31">
        <v>3848</v>
      </c>
      <c r="B3967" s="33" t="s">
        <v>300</v>
      </c>
      <c r="D3967" s="34" t="s">
        <v>301</v>
      </c>
      <c r="E3967" s="35" t="s">
        <v>10</v>
      </c>
      <c r="G3967" s="372" t="e">
        <f>VLOOKUP(N3967,'BANG THAM CHIEU'!C:E,3,0)</f>
        <v>#N/A</v>
      </c>
      <c r="J3967" s="10" t="e">
        <f>VLOOKUP(N3967,'BANG THAM CHIEU'!C:E,2,0)</f>
        <v>#N/A</v>
      </c>
      <c r="L3967" s="594">
        <f t="shared" si="64"/>
        <v>0</v>
      </c>
      <c r="N3967" s="53"/>
      <c r="Q3967" s="122"/>
      <c r="R3967" s="123"/>
      <c r="S3967" s="122" t="s">
        <v>7896</v>
      </c>
      <c r="T3967" s="396"/>
      <c r="V3967"/>
    </row>
    <row r="3968" spans="1:22" hidden="1" x14ac:dyDescent="0.25">
      <c r="A3968" s="31">
        <v>3848</v>
      </c>
      <c r="B3968" s="33" t="s">
        <v>300</v>
      </c>
      <c r="D3968" s="34" t="s">
        <v>301</v>
      </c>
      <c r="E3968" s="35" t="s">
        <v>10</v>
      </c>
      <c r="G3968" s="372" t="e">
        <f>VLOOKUP(N3968,'BANG THAM CHIEU'!C:E,3,0)</f>
        <v>#N/A</v>
      </c>
      <c r="J3968" s="10" t="e">
        <f>VLOOKUP(N3968,'BANG THAM CHIEU'!C:E,2,0)</f>
        <v>#N/A</v>
      </c>
      <c r="L3968" s="594">
        <f t="shared" si="64"/>
        <v>0</v>
      </c>
      <c r="N3968" s="53"/>
      <c r="Q3968" s="122"/>
      <c r="R3968" s="123"/>
      <c r="S3968" s="122" t="s">
        <v>7896</v>
      </c>
      <c r="T3968" s="396"/>
      <c r="V3968"/>
    </row>
    <row r="3969" spans="1:22" hidden="1" x14ac:dyDescent="0.25">
      <c r="A3969" s="31">
        <v>3848</v>
      </c>
      <c r="B3969" s="33" t="s">
        <v>300</v>
      </c>
      <c r="D3969" s="34" t="s">
        <v>301</v>
      </c>
      <c r="E3969" s="35" t="s">
        <v>10</v>
      </c>
      <c r="G3969" s="372" t="e">
        <f>VLOOKUP(N3969,'BANG THAM CHIEU'!C:E,3,0)</f>
        <v>#N/A</v>
      </c>
      <c r="J3969" s="10" t="e">
        <f>VLOOKUP(N3969,'BANG THAM CHIEU'!C:E,2,0)</f>
        <v>#N/A</v>
      </c>
      <c r="L3969" s="594">
        <f t="shared" si="64"/>
        <v>0</v>
      </c>
      <c r="N3969" s="53"/>
      <c r="Q3969" s="122"/>
      <c r="R3969" s="123"/>
      <c r="S3969" s="122" t="s">
        <v>7896</v>
      </c>
      <c r="T3969" s="396"/>
      <c r="V3969"/>
    </row>
    <row r="3970" spans="1:22" hidden="1" x14ac:dyDescent="0.25">
      <c r="A3970" s="31">
        <v>3848</v>
      </c>
      <c r="B3970" s="33" t="s">
        <v>300</v>
      </c>
      <c r="D3970" s="34" t="s">
        <v>301</v>
      </c>
      <c r="E3970" s="35" t="s">
        <v>10</v>
      </c>
      <c r="G3970" s="372" t="e">
        <f>VLOOKUP(N3970,'BANG THAM CHIEU'!C:E,3,0)</f>
        <v>#N/A</v>
      </c>
      <c r="J3970" s="10" t="e">
        <f>VLOOKUP(N3970,'BANG THAM CHIEU'!C:E,2,0)</f>
        <v>#N/A</v>
      </c>
      <c r="L3970" s="594">
        <f t="shared" si="64"/>
        <v>0</v>
      </c>
      <c r="N3970" s="53"/>
      <c r="Q3970" s="122"/>
      <c r="R3970" s="123"/>
      <c r="S3970" s="122" t="s">
        <v>7896</v>
      </c>
      <c r="T3970" s="396"/>
      <c r="V3970"/>
    </row>
    <row r="3971" spans="1:22" hidden="1" x14ac:dyDescent="0.25">
      <c r="A3971" s="31">
        <v>3848</v>
      </c>
      <c r="B3971" s="33" t="s">
        <v>300</v>
      </c>
      <c r="D3971" s="34" t="s">
        <v>301</v>
      </c>
      <c r="E3971" s="35" t="s">
        <v>10</v>
      </c>
      <c r="G3971" s="372" t="e">
        <f>VLOOKUP(N3971,'BANG THAM CHIEU'!C:E,3,0)</f>
        <v>#N/A</v>
      </c>
      <c r="J3971" s="10" t="e">
        <f>VLOOKUP(N3971,'BANG THAM CHIEU'!C:E,2,0)</f>
        <v>#N/A</v>
      </c>
      <c r="L3971" s="594">
        <f t="shared" si="64"/>
        <v>0</v>
      </c>
      <c r="N3971" s="53"/>
      <c r="Q3971" s="122"/>
      <c r="R3971" s="123"/>
      <c r="S3971" s="122" t="s">
        <v>7896</v>
      </c>
      <c r="T3971" s="396"/>
      <c r="V3971"/>
    </row>
    <row r="3972" spans="1:22" hidden="1" x14ac:dyDescent="0.25">
      <c r="A3972" s="31">
        <v>3848</v>
      </c>
      <c r="B3972" s="33" t="s">
        <v>300</v>
      </c>
      <c r="D3972" s="34" t="s">
        <v>301</v>
      </c>
      <c r="E3972" s="35" t="s">
        <v>10</v>
      </c>
      <c r="G3972" s="372" t="e">
        <f>VLOOKUP(N3972,'BANG THAM CHIEU'!C:E,3,0)</f>
        <v>#N/A</v>
      </c>
      <c r="J3972" s="10" t="e">
        <f>VLOOKUP(N3972,'BANG THAM CHIEU'!C:E,2,0)</f>
        <v>#N/A</v>
      </c>
      <c r="L3972" s="594">
        <f t="shared" si="64"/>
        <v>0</v>
      </c>
      <c r="N3972" s="53"/>
      <c r="Q3972" s="122"/>
      <c r="R3972" s="123"/>
      <c r="S3972" s="122" t="s">
        <v>7896</v>
      </c>
      <c r="T3972" s="396"/>
      <c r="V3972"/>
    </row>
    <row r="3973" spans="1:22" hidden="1" x14ac:dyDescent="0.25">
      <c r="A3973" s="31">
        <v>3848</v>
      </c>
      <c r="B3973" s="33" t="s">
        <v>300</v>
      </c>
      <c r="D3973" s="34" t="s">
        <v>301</v>
      </c>
      <c r="E3973" s="35" t="s">
        <v>10</v>
      </c>
      <c r="G3973" s="372" t="e">
        <f>VLOOKUP(N3973,'BANG THAM CHIEU'!C:E,3,0)</f>
        <v>#N/A</v>
      </c>
      <c r="J3973" s="10" t="e">
        <f>VLOOKUP(N3973,'BANG THAM CHIEU'!C:E,2,0)</f>
        <v>#N/A</v>
      </c>
      <c r="L3973" s="594">
        <f t="shared" si="64"/>
        <v>0</v>
      </c>
      <c r="N3973" s="53"/>
      <c r="Q3973" s="122"/>
      <c r="R3973" s="123"/>
      <c r="S3973" s="122" t="s">
        <v>7896</v>
      </c>
      <c r="T3973" s="396"/>
      <c r="V3973"/>
    </row>
    <row r="3974" spans="1:22" hidden="1" x14ac:dyDescent="0.25">
      <c r="A3974" s="31">
        <v>3848</v>
      </c>
      <c r="B3974" s="33" t="s">
        <v>300</v>
      </c>
      <c r="D3974" s="34" t="s">
        <v>301</v>
      </c>
      <c r="E3974" s="35" t="s">
        <v>10</v>
      </c>
      <c r="G3974" s="372" t="e">
        <f>VLOOKUP(N3974,'BANG THAM CHIEU'!C:E,3,0)</f>
        <v>#N/A</v>
      </c>
      <c r="J3974" s="10" t="e">
        <f>VLOOKUP(N3974,'BANG THAM CHIEU'!C:E,2,0)</f>
        <v>#N/A</v>
      </c>
      <c r="L3974" s="594">
        <f t="shared" si="64"/>
        <v>0</v>
      </c>
      <c r="N3974" s="53"/>
      <c r="Q3974" s="122"/>
      <c r="R3974" s="123"/>
      <c r="S3974" s="122" t="s">
        <v>7896</v>
      </c>
      <c r="T3974" s="396"/>
      <c r="V3974"/>
    </row>
    <row r="3975" spans="1:22" hidden="1" x14ac:dyDescent="0.25">
      <c r="A3975" s="31">
        <v>3848</v>
      </c>
      <c r="B3975" s="33" t="s">
        <v>300</v>
      </c>
      <c r="D3975" s="34" t="s">
        <v>301</v>
      </c>
      <c r="E3975" s="35" t="s">
        <v>10</v>
      </c>
      <c r="G3975" s="372" t="e">
        <f>VLOOKUP(N3975,'BANG THAM CHIEU'!C:E,3,0)</f>
        <v>#N/A</v>
      </c>
      <c r="J3975" s="10" t="e">
        <f>VLOOKUP(N3975,'BANG THAM CHIEU'!C:E,2,0)</f>
        <v>#N/A</v>
      </c>
      <c r="L3975" s="594">
        <f t="shared" si="64"/>
        <v>0</v>
      </c>
      <c r="N3975" s="53"/>
      <c r="Q3975" s="122"/>
      <c r="R3975" s="123"/>
      <c r="S3975" s="122" t="s">
        <v>7896</v>
      </c>
      <c r="T3975" s="396"/>
      <c r="V3975"/>
    </row>
    <row r="3976" spans="1:22" hidden="1" x14ac:dyDescent="0.25">
      <c r="A3976" s="31">
        <v>3848</v>
      </c>
      <c r="B3976" s="33" t="s">
        <v>300</v>
      </c>
      <c r="D3976" s="34" t="s">
        <v>301</v>
      </c>
      <c r="E3976" s="35" t="s">
        <v>10</v>
      </c>
      <c r="G3976" s="372" t="e">
        <f>VLOOKUP(N3976,'BANG THAM CHIEU'!C:E,3,0)</f>
        <v>#N/A</v>
      </c>
      <c r="J3976" s="10" t="e">
        <f>VLOOKUP(N3976,'BANG THAM CHIEU'!C:E,2,0)</f>
        <v>#N/A</v>
      </c>
      <c r="L3976" s="594">
        <f t="shared" si="64"/>
        <v>0</v>
      </c>
      <c r="N3976" s="53"/>
      <c r="Q3976" s="122"/>
      <c r="R3976" s="123"/>
      <c r="S3976" s="122" t="s">
        <v>7896</v>
      </c>
      <c r="T3976" s="396"/>
      <c r="V3976"/>
    </row>
    <row r="3977" spans="1:22" hidden="1" x14ac:dyDescent="0.25">
      <c r="A3977" s="31">
        <v>3848</v>
      </c>
      <c r="B3977" s="33" t="s">
        <v>300</v>
      </c>
      <c r="D3977" s="34" t="s">
        <v>301</v>
      </c>
      <c r="E3977" s="35" t="s">
        <v>10</v>
      </c>
      <c r="G3977" s="372" t="e">
        <f>VLOOKUP(N3977,'BANG THAM CHIEU'!C:E,3,0)</f>
        <v>#N/A</v>
      </c>
      <c r="J3977" s="10" t="e">
        <f>VLOOKUP(N3977,'BANG THAM CHIEU'!C:E,2,0)</f>
        <v>#N/A</v>
      </c>
      <c r="L3977" s="594">
        <f t="shared" si="64"/>
        <v>0</v>
      </c>
      <c r="N3977" s="53"/>
      <c r="Q3977" s="122"/>
      <c r="R3977" s="123"/>
      <c r="S3977" s="122" t="s">
        <v>7896</v>
      </c>
      <c r="T3977" s="396"/>
      <c r="V3977"/>
    </row>
    <row r="3978" spans="1:22" hidden="1" x14ac:dyDescent="0.25">
      <c r="A3978" s="31">
        <v>3848</v>
      </c>
      <c r="B3978" s="33" t="s">
        <v>300</v>
      </c>
      <c r="D3978" s="34" t="s">
        <v>301</v>
      </c>
      <c r="E3978" s="35" t="s">
        <v>10</v>
      </c>
      <c r="G3978" s="372" t="e">
        <f>VLOOKUP(N3978,'BANG THAM CHIEU'!C:E,3,0)</f>
        <v>#N/A</v>
      </c>
      <c r="J3978" s="10" t="e">
        <f>VLOOKUP(N3978,'BANG THAM CHIEU'!C:E,2,0)</f>
        <v>#N/A</v>
      </c>
      <c r="L3978" s="594">
        <f t="shared" si="64"/>
        <v>0</v>
      </c>
      <c r="N3978" s="53"/>
      <c r="Q3978" s="122"/>
      <c r="R3978" s="123"/>
      <c r="S3978" s="122" t="s">
        <v>7896</v>
      </c>
      <c r="T3978" s="396"/>
      <c r="V3978"/>
    </row>
    <row r="3979" spans="1:22" hidden="1" x14ac:dyDescent="0.25">
      <c r="A3979" s="31">
        <v>3848</v>
      </c>
      <c r="B3979" s="33" t="s">
        <v>300</v>
      </c>
      <c r="D3979" s="34" t="s">
        <v>301</v>
      </c>
      <c r="E3979" s="35" t="s">
        <v>10</v>
      </c>
      <c r="G3979" s="372" t="e">
        <f>VLOOKUP(N3979,'BANG THAM CHIEU'!C:E,3,0)</f>
        <v>#N/A</v>
      </c>
      <c r="J3979" s="10" t="e">
        <f>VLOOKUP(N3979,'BANG THAM CHIEU'!C:E,2,0)</f>
        <v>#N/A</v>
      </c>
      <c r="L3979" s="594">
        <f t="shared" si="64"/>
        <v>0</v>
      </c>
      <c r="N3979" s="53"/>
      <c r="Q3979" s="122"/>
      <c r="R3979" s="123"/>
      <c r="S3979" s="122" t="s">
        <v>7896</v>
      </c>
      <c r="T3979" s="396"/>
      <c r="V3979"/>
    </row>
    <row r="3980" spans="1:22" hidden="1" x14ac:dyDescent="0.25">
      <c r="A3980" s="31">
        <v>3848</v>
      </c>
      <c r="B3980" s="33" t="s">
        <v>300</v>
      </c>
      <c r="D3980" s="34" t="s">
        <v>301</v>
      </c>
      <c r="E3980" s="35" t="s">
        <v>10</v>
      </c>
      <c r="G3980" s="372" t="e">
        <f>VLOOKUP(N3980,'BANG THAM CHIEU'!C:E,3,0)</f>
        <v>#N/A</v>
      </c>
      <c r="J3980" s="10" t="e">
        <f>VLOOKUP(N3980,'BANG THAM CHIEU'!C:E,2,0)</f>
        <v>#N/A</v>
      </c>
      <c r="L3980" s="594">
        <f t="shared" si="64"/>
        <v>0</v>
      </c>
      <c r="N3980" s="53"/>
      <c r="Q3980" s="122"/>
      <c r="R3980" s="123"/>
      <c r="S3980" s="122" t="s">
        <v>7896</v>
      </c>
      <c r="T3980" s="396"/>
      <c r="V3980"/>
    </row>
    <row r="3981" spans="1:22" hidden="1" x14ac:dyDescent="0.25">
      <c r="A3981" s="31">
        <v>3848</v>
      </c>
      <c r="B3981" s="33" t="s">
        <v>300</v>
      </c>
      <c r="D3981" s="34" t="s">
        <v>301</v>
      </c>
      <c r="E3981" s="35" t="s">
        <v>10</v>
      </c>
      <c r="G3981" s="372" t="e">
        <f>VLOOKUP(N3981,'BANG THAM CHIEU'!C:E,3,0)</f>
        <v>#N/A</v>
      </c>
      <c r="J3981" s="10" t="e">
        <f>VLOOKUP(N3981,'BANG THAM CHIEU'!C:E,2,0)</f>
        <v>#N/A</v>
      </c>
      <c r="L3981" s="594">
        <f t="shared" si="64"/>
        <v>0</v>
      </c>
      <c r="N3981" s="53"/>
      <c r="Q3981" s="122"/>
      <c r="R3981" s="123"/>
      <c r="S3981" s="122" t="s">
        <v>7896</v>
      </c>
      <c r="T3981" s="396"/>
      <c r="V3981"/>
    </row>
    <row r="3982" spans="1:22" hidden="1" x14ac:dyDescent="0.25">
      <c r="A3982" s="31">
        <v>3848</v>
      </c>
      <c r="B3982" s="33" t="s">
        <v>300</v>
      </c>
      <c r="D3982" s="34" t="s">
        <v>301</v>
      </c>
      <c r="E3982" s="35" t="s">
        <v>10</v>
      </c>
      <c r="G3982" s="372" t="e">
        <f>VLOOKUP(N3982,'BANG THAM CHIEU'!C:E,3,0)</f>
        <v>#N/A</v>
      </c>
      <c r="J3982" s="10" t="e">
        <f>VLOOKUP(N3982,'BANG THAM CHIEU'!C:E,2,0)</f>
        <v>#N/A</v>
      </c>
      <c r="L3982" s="594">
        <f t="shared" si="64"/>
        <v>0</v>
      </c>
      <c r="N3982" s="53"/>
      <c r="Q3982" s="122"/>
      <c r="R3982" s="123"/>
      <c r="S3982" s="122" t="s">
        <v>7896</v>
      </c>
      <c r="T3982" s="396"/>
      <c r="V3982"/>
    </row>
    <row r="3983" spans="1:22" hidden="1" x14ac:dyDescent="0.25">
      <c r="A3983" s="31">
        <v>3848</v>
      </c>
      <c r="B3983" s="33" t="s">
        <v>300</v>
      </c>
      <c r="D3983" s="34" t="s">
        <v>301</v>
      </c>
      <c r="E3983" s="35" t="s">
        <v>10</v>
      </c>
      <c r="G3983" s="372" t="e">
        <f>VLOOKUP(N3983,'BANG THAM CHIEU'!C:E,3,0)</f>
        <v>#N/A</v>
      </c>
      <c r="J3983" s="10" t="e">
        <f>VLOOKUP(N3983,'BANG THAM CHIEU'!C:E,2,0)</f>
        <v>#N/A</v>
      </c>
      <c r="L3983" s="594">
        <f t="shared" si="64"/>
        <v>0</v>
      </c>
      <c r="N3983" s="53"/>
      <c r="Q3983" s="122"/>
      <c r="R3983" s="123"/>
      <c r="S3983" s="122" t="s">
        <v>7896</v>
      </c>
      <c r="T3983" s="396"/>
      <c r="V3983"/>
    </row>
    <row r="3984" spans="1:22" hidden="1" x14ac:dyDescent="0.25">
      <c r="A3984" s="31">
        <v>3848</v>
      </c>
      <c r="B3984" s="33" t="s">
        <v>300</v>
      </c>
      <c r="D3984" s="34" t="s">
        <v>301</v>
      </c>
      <c r="E3984" s="35" t="s">
        <v>10</v>
      </c>
      <c r="G3984" s="372" t="e">
        <f>VLOOKUP(N3984,'BANG THAM CHIEU'!C:E,3,0)</f>
        <v>#N/A</v>
      </c>
      <c r="J3984" s="10" t="e">
        <f>VLOOKUP(N3984,'BANG THAM CHIEU'!C:E,2,0)</f>
        <v>#N/A</v>
      </c>
      <c r="L3984" s="594">
        <f t="shared" si="64"/>
        <v>0</v>
      </c>
      <c r="N3984" s="53"/>
      <c r="Q3984" s="122"/>
      <c r="R3984" s="123"/>
      <c r="S3984" s="122" t="s">
        <v>7896</v>
      </c>
      <c r="T3984" s="396"/>
      <c r="V3984"/>
    </row>
    <row r="3985" spans="1:22" hidden="1" x14ac:dyDescent="0.25">
      <c r="A3985" s="31">
        <v>3848</v>
      </c>
      <c r="B3985" s="33" t="s">
        <v>300</v>
      </c>
      <c r="D3985" s="34" t="s">
        <v>301</v>
      </c>
      <c r="E3985" s="35" t="s">
        <v>10</v>
      </c>
      <c r="G3985" s="372" t="e">
        <f>VLOOKUP(N3985,'BANG THAM CHIEU'!C:E,3,0)</f>
        <v>#N/A</v>
      </c>
      <c r="J3985" s="10" t="e">
        <f>VLOOKUP(N3985,'BANG THAM CHIEU'!C:E,2,0)</f>
        <v>#N/A</v>
      </c>
      <c r="L3985" s="594">
        <f t="shared" si="64"/>
        <v>0</v>
      </c>
      <c r="N3985" s="53"/>
      <c r="Q3985" s="122"/>
      <c r="R3985" s="123"/>
      <c r="S3985" s="122" t="s">
        <v>7896</v>
      </c>
      <c r="T3985" s="396"/>
      <c r="V3985"/>
    </row>
    <row r="3986" spans="1:22" hidden="1" x14ac:dyDescent="0.25">
      <c r="A3986" s="31">
        <v>3848</v>
      </c>
      <c r="B3986" s="33" t="s">
        <v>300</v>
      </c>
      <c r="D3986" s="34" t="s">
        <v>301</v>
      </c>
      <c r="E3986" s="35" t="s">
        <v>10</v>
      </c>
      <c r="G3986" s="372" t="e">
        <f>VLOOKUP(N3986,'BANG THAM CHIEU'!C:E,3,0)</f>
        <v>#N/A</v>
      </c>
      <c r="J3986" s="10" t="e">
        <f>VLOOKUP(N3986,'BANG THAM CHIEU'!C:E,2,0)</f>
        <v>#N/A</v>
      </c>
      <c r="L3986" s="594">
        <f t="shared" si="64"/>
        <v>0</v>
      </c>
      <c r="N3986" s="53"/>
      <c r="Q3986" s="122"/>
      <c r="R3986" s="123"/>
      <c r="S3986" s="122" t="s">
        <v>7896</v>
      </c>
      <c r="T3986" s="396"/>
      <c r="V3986"/>
    </row>
    <row r="3987" spans="1:22" hidden="1" x14ac:dyDescent="0.25">
      <c r="A3987" s="31">
        <v>3848</v>
      </c>
      <c r="B3987" s="33" t="s">
        <v>300</v>
      </c>
      <c r="D3987" s="34" t="s">
        <v>301</v>
      </c>
      <c r="E3987" s="35" t="s">
        <v>10</v>
      </c>
      <c r="G3987" s="372" t="e">
        <f>VLOOKUP(N3987,'BANG THAM CHIEU'!C:E,3,0)</f>
        <v>#N/A</v>
      </c>
      <c r="J3987" s="10" t="e">
        <f>VLOOKUP(N3987,'BANG THAM CHIEU'!C:E,2,0)</f>
        <v>#N/A</v>
      </c>
      <c r="L3987" s="594">
        <f t="shared" si="64"/>
        <v>0</v>
      </c>
      <c r="N3987" s="53"/>
      <c r="Q3987" s="122"/>
      <c r="R3987" s="123"/>
      <c r="S3987" s="122" t="s">
        <v>7896</v>
      </c>
      <c r="T3987" s="396"/>
      <c r="V3987"/>
    </row>
    <row r="3988" spans="1:22" hidden="1" x14ac:dyDescent="0.25">
      <c r="A3988" s="31">
        <v>3848</v>
      </c>
      <c r="B3988" s="33" t="s">
        <v>300</v>
      </c>
      <c r="D3988" s="34" t="s">
        <v>301</v>
      </c>
      <c r="E3988" s="35" t="s">
        <v>10</v>
      </c>
      <c r="G3988" s="372" t="e">
        <f>VLOOKUP(N3988,'BANG THAM CHIEU'!C:E,3,0)</f>
        <v>#N/A</v>
      </c>
      <c r="J3988" s="10" t="e">
        <f>VLOOKUP(N3988,'BANG THAM CHIEU'!C:E,2,0)</f>
        <v>#N/A</v>
      </c>
      <c r="L3988" s="594">
        <f t="shared" si="64"/>
        <v>0</v>
      </c>
      <c r="N3988" s="53"/>
      <c r="Q3988" s="122"/>
      <c r="R3988" s="123"/>
      <c r="S3988" s="122" t="s">
        <v>7896</v>
      </c>
      <c r="T3988" s="396"/>
      <c r="V3988"/>
    </row>
    <row r="3989" spans="1:22" hidden="1" x14ac:dyDescent="0.25">
      <c r="A3989" s="31">
        <v>3848</v>
      </c>
      <c r="B3989" s="33" t="s">
        <v>300</v>
      </c>
      <c r="D3989" s="34" t="s">
        <v>301</v>
      </c>
      <c r="E3989" s="35" t="s">
        <v>10</v>
      </c>
      <c r="G3989" s="372" t="e">
        <f>VLOOKUP(N3989,'BANG THAM CHIEU'!C:E,3,0)</f>
        <v>#N/A</v>
      </c>
      <c r="J3989" s="10" t="e">
        <f>VLOOKUP(N3989,'BANG THAM CHIEU'!C:E,2,0)</f>
        <v>#N/A</v>
      </c>
      <c r="L3989" s="594">
        <f t="shared" si="64"/>
        <v>0</v>
      </c>
      <c r="N3989" s="53"/>
      <c r="Q3989" s="122"/>
      <c r="R3989" s="123"/>
      <c r="S3989" s="122" t="s">
        <v>7896</v>
      </c>
      <c r="T3989" s="396"/>
      <c r="V3989"/>
    </row>
    <row r="3990" spans="1:22" hidden="1" x14ac:dyDescent="0.25">
      <c r="A3990" s="31">
        <v>3848</v>
      </c>
      <c r="B3990" s="33" t="s">
        <v>300</v>
      </c>
      <c r="D3990" s="34" t="s">
        <v>301</v>
      </c>
      <c r="E3990" s="35" t="s">
        <v>10</v>
      </c>
      <c r="G3990" s="372" t="e">
        <f>VLOOKUP(N3990,'BANG THAM CHIEU'!C:E,3,0)</f>
        <v>#N/A</v>
      </c>
      <c r="J3990" s="10" t="e">
        <f>VLOOKUP(N3990,'BANG THAM CHIEU'!C:E,2,0)</f>
        <v>#N/A</v>
      </c>
      <c r="L3990" s="594">
        <f t="shared" si="64"/>
        <v>0</v>
      </c>
      <c r="N3990" s="53"/>
      <c r="Q3990" s="122"/>
      <c r="R3990" s="123"/>
      <c r="S3990" s="122" t="s">
        <v>7896</v>
      </c>
      <c r="T3990" s="396"/>
      <c r="V3990"/>
    </row>
    <row r="3991" spans="1:22" hidden="1" x14ac:dyDescent="0.25">
      <c r="A3991" s="31">
        <v>3848</v>
      </c>
      <c r="B3991" s="33" t="s">
        <v>300</v>
      </c>
      <c r="D3991" s="34" t="s">
        <v>301</v>
      </c>
      <c r="E3991" s="35" t="s">
        <v>10</v>
      </c>
      <c r="G3991" s="372" t="e">
        <f>VLOOKUP(N3991,'BANG THAM CHIEU'!C:E,3,0)</f>
        <v>#N/A</v>
      </c>
      <c r="J3991" s="10" t="e">
        <f>VLOOKUP(N3991,'BANG THAM CHIEU'!C:E,2,0)</f>
        <v>#N/A</v>
      </c>
      <c r="L3991" s="594">
        <f t="shared" si="64"/>
        <v>0</v>
      </c>
      <c r="N3991" s="53"/>
      <c r="Q3991" s="122"/>
      <c r="R3991" s="123"/>
      <c r="S3991" s="122" t="s">
        <v>7896</v>
      </c>
      <c r="T3991" s="396"/>
      <c r="V3991"/>
    </row>
    <row r="3992" spans="1:22" hidden="1" x14ac:dyDescent="0.25">
      <c r="A3992" s="31">
        <v>3848</v>
      </c>
      <c r="B3992" s="33" t="s">
        <v>300</v>
      </c>
      <c r="D3992" s="34" t="s">
        <v>301</v>
      </c>
      <c r="E3992" s="35" t="s">
        <v>10</v>
      </c>
      <c r="G3992" s="372" t="e">
        <f>VLOOKUP(N3992,'BANG THAM CHIEU'!C:E,3,0)</f>
        <v>#N/A</v>
      </c>
      <c r="J3992" s="10" t="e">
        <f>VLOOKUP(N3992,'BANG THAM CHIEU'!C:E,2,0)</f>
        <v>#N/A</v>
      </c>
      <c r="L3992" s="594">
        <f t="shared" si="64"/>
        <v>0</v>
      </c>
      <c r="N3992" s="53"/>
      <c r="Q3992" s="122"/>
      <c r="R3992" s="123"/>
      <c r="S3992" s="122" t="s">
        <v>7896</v>
      </c>
      <c r="T3992" s="396"/>
      <c r="V3992"/>
    </row>
    <row r="3993" spans="1:22" hidden="1" x14ac:dyDescent="0.25">
      <c r="A3993" s="31">
        <v>3848</v>
      </c>
      <c r="B3993" s="33" t="s">
        <v>300</v>
      </c>
      <c r="D3993" s="34" t="s">
        <v>301</v>
      </c>
      <c r="E3993" s="35" t="s">
        <v>10</v>
      </c>
      <c r="G3993" s="372" t="e">
        <f>VLOOKUP(N3993,'BANG THAM CHIEU'!C:E,3,0)</f>
        <v>#N/A</v>
      </c>
      <c r="J3993" s="10" t="e">
        <f>VLOOKUP(N3993,'BANG THAM CHIEU'!C:E,2,0)</f>
        <v>#N/A</v>
      </c>
      <c r="L3993" s="594">
        <f t="shared" si="64"/>
        <v>0</v>
      </c>
      <c r="N3993" s="53"/>
      <c r="Q3993" s="122"/>
      <c r="R3993" s="123"/>
      <c r="S3993" s="122" t="s">
        <v>7896</v>
      </c>
      <c r="T3993" s="396"/>
      <c r="V3993"/>
    </row>
    <row r="3994" spans="1:22" hidden="1" x14ac:dyDescent="0.25">
      <c r="A3994" s="31">
        <v>3848</v>
      </c>
      <c r="B3994" s="33" t="s">
        <v>300</v>
      </c>
      <c r="D3994" s="34" t="s">
        <v>301</v>
      </c>
      <c r="E3994" s="35" t="s">
        <v>10</v>
      </c>
      <c r="G3994" s="372" t="e">
        <f>VLOOKUP(N3994,'BANG THAM CHIEU'!C:E,3,0)</f>
        <v>#N/A</v>
      </c>
      <c r="J3994" s="10" t="e">
        <f>VLOOKUP(N3994,'BANG THAM CHIEU'!C:E,2,0)</f>
        <v>#N/A</v>
      </c>
      <c r="L3994" s="594">
        <f t="shared" si="64"/>
        <v>0</v>
      </c>
      <c r="N3994" s="53"/>
      <c r="Q3994" s="122"/>
      <c r="R3994" s="123"/>
      <c r="S3994" s="122" t="s">
        <v>7896</v>
      </c>
      <c r="T3994" s="396"/>
      <c r="V3994"/>
    </row>
    <row r="3995" spans="1:22" hidden="1" x14ac:dyDescent="0.25">
      <c r="A3995" s="31">
        <v>3848</v>
      </c>
      <c r="B3995" s="33" t="s">
        <v>300</v>
      </c>
      <c r="D3995" s="34" t="s">
        <v>301</v>
      </c>
      <c r="E3995" s="35" t="s">
        <v>10</v>
      </c>
      <c r="G3995" s="372" t="e">
        <f>VLOOKUP(N3995,'BANG THAM CHIEU'!C:E,3,0)</f>
        <v>#N/A</v>
      </c>
      <c r="J3995" s="10" t="e">
        <f>VLOOKUP(N3995,'BANG THAM CHIEU'!C:E,2,0)</f>
        <v>#N/A</v>
      </c>
      <c r="L3995" s="594">
        <f t="shared" si="64"/>
        <v>0</v>
      </c>
      <c r="N3995" s="53"/>
      <c r="Q3995" s="122"/>
      <c r="R3995" s="123"/>
      <c r="S3995" s="122" t="s">
        <v>7896</v>
      </c>
      <c r="T3995" s="396"/>
      <c r="V3995"/>
    </row>
    <row r="3996" spans="1:22" hidden="1" x14ac:dyDescent="0.25">
      <c r="A3996" s="31">
        <v>3848</v>
      </c>
      <c r="B3996" s="33" t="s">
        <v>300</v>
      </c>
      <c r="D3996" s="34" t="s">
        <v>301</v>
      </c>
      <c r="E3996" s="35" t="s">
        <v>10</v>
      </c>
      <c r="G3996" s="372" t="e">
        <f>VLOOKUP(N3996,'BANG THAM CHIEU'!C:E,3,0)</f>
        <v>#N/A</v>
      </c>
      <c r="J3996" s="10" t="e">
        <f>VLOOKUP(N3996,'BANG THAM CHIEU'!C:E,2,0)</f>
        <v>#N/A</v>
      </c>
      <c r="L3996" s="594">
        <f t="shared" si="64"/>
        <v>0</v>
      </c>
      <c r="N3996" s="53"/>
      <c r="Q3996" s="122"/>
      <c r="R3996" s="123"/>
      <c r="S3996" s="122" t="s">
        <v>7896</v>
      </c>
      <c r="T3996" s="396"/>
      <c r="V3996"/>
    </row>
    <row r="3997" spans="1:22" hidden="1" x14ac:dyDescent="0.25">
      <c r="A3997" s="31">
        <v>3848</v>
      </c>
      <c r="B3997" s="33" t="s">
        <v>300</v>
      </c>
      <c r="D3997" s="34" t="s">
        <v>301</v>
      </c>
      <c r="E3997" s="35" t="s">
        <v>10</v>
      </c>
      <c r="G3997" s="372" t="e">
        <f>VLOOKUP(N3997,'BANG THAM CHIEU'!C:E,3,0)</f>
        <v>#N/A</v>
      </c>
      <c r="J3997" s="10" t="e">
        <f>VLOOKUP(N3997,'BANG THAM CHIEU'!C:E,2,0)</f>
        <v>#N/A</v>
      </c>
      <c r="L3997" s="594">
        <f t="shared" si="64"/>
        <v>0</v>
      </c>
      <c r="N3997" s="53"/>
      <c r="Q3997" s="122"/>
      <c r="R3997" s="123"/>
      <c r="S3997" s="122" t="s">
        <v>7896</v>
      </c>
      <c r="T3997" s="396"/>
      <c r="V3997"/>
    </row>
    <row r="3998" spans="1:22" hidden="1" x14ac:dyDescent="0.25">
      <c r="A3998" s="31">
        <v>3848</v>
      </c>
      <c r="B3998" s="33" t="s">
        <v>300</v>
      </c>
      <c r="D3998" s="34" t="s">
        <v>301</v>
      </c>
      <c r="E3998" s="35" t="s">
        <v>10</v>
      </c>
      <c r="G3998" s="372" t="e">
        <f>VLOOKUP(N3998,'BANG THAM CHIEU'!C:E,3,0)</f>
        <v>#N/A</v>
      </c>
      <c r="J3998" s="10" t="e">
        <f>VLOOKUP(N3998,'BANG THAM CHIEU'!C:E,2,0)</f>
        <v>#N/A</v>
      </c>
      <c r="L3998" s="594">
        <f t="shared" si="64"/>
        <v>0</v>
      </c>
      <c r="N3998" s="53"/>
      <c r="Q3998" s="122"/>
      <c r="R3998" s="123"/>
      <c r="S3998" s="122" t="s">
        <v>7896</v>
      </c>
      <c r="T3998" s="396"/>
      <c r="V3998"/>
    </row>
    <row r="3999" spans="1:22" hidden="1" x14ac:dyDescent="0.25">
      <c r="A3999" s="31">
        <v>3848</v>
      </c>
      <c r="B3999" s="33" t="s">
        <v>300</v>
      </c>
      <c r="D3999" s="34" t="s">
        <v>301</v>
      </c>
      <c r="E3999" s="35" t="s">
        <v>10</v>
      </c>
      <c r="G3999" s="372" t="e">
        <f>VLOOKUP(N3999,'BANG THAM CHIEU'!C:E,3,0)</f>
        <v>#N/A</v>
      </c>
      <c r="J3999" s="10" t="e">
        <f>VLOOKUP(N3999,'BANG THAM CHIEU'!C:E,2,0)</f>
        <v>#N/A</v>
      </c>
      <c r="L3999" s="594">
        <f t="shared" si="64"/>
        <v>0</v>
      </c>
      <c r="N3999" s="53"/>
      <c r="Q3999" s="122"/>
      <c r="R3999" s="123"/>
      <c r="S3999" s="122" t="s">
        <v>7896</v>
      </c>
      <c r="T3999" s="396"/>
      <c r="V3999"/>
    </row>
    <row r="4000" spans="1:22" hidden="1" x14ac:dyDescent="0.25">
      <c r="A4000" s="31">
        <v>3848</v>
      </c>
      <c r="B4000" s="33" t="s">
        <v>300</v>
      </c>
      <c r="D4000" s="34" t="s">
        <v>301</v>
      </c>
      <c r="E4000" s="35" t="s">
        <v>10</v>
      </c>
      <c r="G4000" s="372" t="e">
        <f>VLOOKUP(N4000,'BANG THAM CHIEU'!C:E,3,0)</f>
        <v>#N/A</v>
      </c>
      <c r="J4000" s="10" t="e">
        <f>VLOOKUP(N4000,'BANG THAM CHIEU'!C:E,2,0)</f>
        <v>#N/A</v>
      </c>
      <c r="L4000" s="594">
        <f t="shared" si="64"/>
        <v>0</v>
      </c>
      <c r="N4000" s="53"/>
      <c r="Q4000" s="122"/>
      <c r="R4000" s="123"/>
      <c r="S4000" s="122" t="s">
        <v>7896</v>
      </c>
      <c r="T4000" s="396"/>
      <c r="V4000"/>
    </row>
    <row r="4001" spans="1:22" hidden="1" x14ac:dyDescent="0.25">
      <c r="A4001" s="31">
        <v>3848</v>
      </c>
      <c r="B4001" s="33" t="s">
        <v>300</v>
      </c>
      <c r="D4001" s="34" t="s">
        <v>301</v>
      </c>
      <c r="E4001" s="35" t="s">
        <v>10</v>
      </c>
      <c r="G4001" s="372" t="e">
        <f>VLOOKUP(N4001,'BANG THAM CHIEU'!C:E,3,0)</f>
        <v>#N/A</v>
      </c>
      <c r="J4001" s="10" t="e">
        <f>VLOOKUP(N4001,'BANG THAM CHIEU'!C:E,2,0)</f>
        <v>#N/A</v>
      </c>
      <c r="L4001" s="594">
        <f t="shared" si="64"/>
        <v>0</v>
      </c>
      <c r="N4001" s="53"/>
      <c r="Q4001" s="122"/>
      <c r="R4001" s="123"/>
      <c r="S4001" s="122" t="s">
        <v>7896</v>
      </c>
      <c r="T4001" s="396"/>
      <c r="V4001"/>
    </row>
    <row r="4002" spans="1:22" hidden="1" x14ac:dyDescent="0.25">
      <c r="A4002" s="31">
        <v>3848</v>
      </c>
      <c r="B4002" s="33" t="s">
        <v>300</v>
      </c>
      <c r="D4002" s="34" t="s">
        <v>301</v>
      </c>
      <c r="E4002" s="35" t="s">
        <v>10</v>
      </c>
      <c r="G4002" s="372" t="e">
        <f>VLOOKUP(N4002,'BANG THAM CHIEU'!C:E,3,0)</f>
        <v>#N/A</v>
      </c>
      <c r="J4002" s="10" t="e">
        <f>VLOOKUP(N4002,'BANG THAM CHIEU'!C:E,2,0)</f>
        <v>#N/A</v>
      </c>
      <c r="L4002" s="594">
        <f t="shared" si="64"/>
        <v>0</v>
      </c>
      <c r="N4002" s="53"/>
      <c r="Q4002" s="122"/>
      <c r="R4002" s="123"/>
      <c r="S4002" s="122" t="s">
        <v>7896</v>
      </c>
      <c r="T4002" s="396"/>
      <c r="V4002"/>
    </row>
    <row r="4003" spans="1:22" hidden="1" x14ac:dyDescent="0.25">
      <c r="A4003" s="31">
        <v>3848</v>
      </c>
      <c r="B4003" s="33" t="s">
        <v>300</v>
      </c>
      <c r="D4003" s="34" t="s">
        <v>301</v>
      </c>
      <c r="E4003" s="35" t="s">
        <v>10</v>
      </c>
      <c r="G4003" s="372" t="e">
        <f>VLOOKUP(N4003,'BANG THAM CHIEU'!C:E,3,0)</f>
        <v>#N/A</v>
      </c>
      <c r="J4003" s="10" t="e">
        <f>VLOOKUP(N4003,'BANG THAM CHIEU'!C:E,2,0)</f>
        <v>#N/A</v>
      </c>
      <c r="L4003" s="594">
        <f t="shared" si="64"/>
        <v>0</v>
      </c>
      <c r="N4003" s="53"/>
      <c r="Q4003" s="122"/>
      <c r="R4003" s="123"/>
      <c r="S4003" s="122" t="s">
        <v>7896</v>
      </c>
      <c r="T4003" s="396"/>
      <c r="V4003"/>
    </row>
    <row r="4004" spans="1:22" hidden="1" x14ac:dyDescent="0.25">
      <c r="A4004" s="31">
        <v>3848</v>
      </c>
      <c r="B4004" s="33" t="s">
        <v>300</v>
      </c>
      <c r="D4004" s="34" t="s">
        <v>301</v>
      </c>
      <c r="E4004" s="35" t="s">
        <v>10</v>
      </c>
      <c r="G4004" s="372" t="e">
        <f>VLOOKUP(N4004,'BANG THAM CHIEU'!C:E,3,0)</f>
        <v>#N/A</v>
      </c>
      <c r="J4004" s="10" t="e">
        <f>VLOOKUP(N4004,'BANG THAM CHIEU'!C:E,2,0)</f>
        <v>#N/A</v>
      </c>
      <c r="L4004" s="594">
        <f t="shared" si="64"/>
        <v>0</v>
      </c>
      <c r="N4004" s="53"/>
      <c r="Q4004" s="122"/>
      <c r="R4004" s="123"/>
      <c r="S4004" s="122" t="s">
        <v>7896</v>
      </c>
      <c r="T4004" s="396"/>
      <c r="V4004"/>
    </row>
    <row r="4005" spans="1:22" hidden="1" x14ac:dyDescent="0.25">
      <c r="A4005" s="31">
        <v>3848</v>
      </c>
      <c r="B4005" s="33" t="s">
        <v>300</v>
      </c>
      <c r="D4005" s="34" t="s">
        <v>301</v>
      </c>
      <c r="E4005" s="35" t="s">
        <v>10</v>
      </c>
      <c r="G4005" s="372" t="e">
        <f>VLOOKUP(N4005,'BANG THAM CHIEU'!C:E,3,0)</f>
        <v>#N/A</v>
      </c>
      <c r="J4005" s="10" t="e">
        <f>VLOOKUP(N4005,'BANG THAM CHIEU'!C:E,2,0)</f>
        <v>#N/A</v>
      </c>
      <c r="L4005" s="594">
        <f t="shared" si="64"/>
        <v>0</v>
      </c>
      <c r="N4005" s="53"/>
      <c r="Q4005" s="122"/>
      <c r="R4005" s="123"/>
      <c r="S4005" s="122" t="s">
        <v>7896</v>
      </c>
      <c r="T4005" s="396"/>
      <c r="V4005"/>
    </row>
    <row r="4006" spans="1:22" hidden="1" x14ac:dyDescent="0.25">
      <c r="A4006" s="31">
        <v>3848</v>
      </c>
      <c r="B4006" s="33" t="s">
        <v>300</v>
      </c>
      <c r="D4006" s="34" t="s">
        <v>301</v>
      </c>
      <c r="E4006" s="35" t="s">
        <v>10</v>
      </c>
      <c r="G4006" s="372" t="e">
        <f>VLOOKUP(N4006,'BANG THAM CHIEU'!C:E,3,0)</f>
        <v>#N/A</v>
      </c>
      <c r="J4006" s="10" t="e">
        <f>VLOOKUP(N4006,'BANG THAM CHIEU'!C:E,2,0)</f>
        <v>#N/A</v>
      </c>
      <c r="L4006" s="594">
        <f t="shared" si="64"/>
        <v>0</v>
      </c>
      <c r="N4006" s="53"/>
      <c r="Q4006" s="122"/>
      <c r="R4006" s="123"/>
      <c r="S4006" s="122" t="s">
        <v>7896</v>
      </c>
      <c r="T4006" s="396"/>
      <c r="V4006"/>
    </row>
    <row r="4007" spans="1:22" hidden="1" x14ac:dyDescent="0.25">
      <c r="A4007" s="31">
        <v>3848</v>
      </c>
      <c r="B4007" s="33" t="s">
        <v>300</v>
      </c>
      <c r="D4007" s="34" t="s">
        <v>301</v>
      </c>
      <c r="E4007" s="35" t="s">
        <v>10</v>
      </c>
      <c r="G4007" s="372" t="e">
        <f>VLOOKUP(N4007,'BANG THAM CHIEU'!C:E,3,0)</f>
        <v>#N/A</v>
      </c>
      <c r="J4007" s="10" t="e">
        <f>VLOOKUP(N4007,'BANG THAM CHIEU'!C:E,2,0)</f>
        <v>#N/A</v>
      </c>
      <c r="L4007" s="594">
        <f t="shared" si="64"/>
        <v>0</v>
      </c>
      <c r="N4007" s="53"/>
      <c r="Q4007" s="122"/>
      <c r="R4007" s="123"/>
      <c r="S4007" s="122" t="s">
        <v>7896</v>
      </c>
      <c r="T4007" s="396"/>
      <c r="V4007"/>
    </row>
    <row r="4008" spans="1:22" hidden="1" x14ac:dyDescent="0.25">
      <c r="A4008" s="31">
        <v>3848</v>
      </c>
      <c r="B4008" s="33" t="s">
        <v>300</v>
      </c>
      <c r="D4008" s="34" t="s">
        <v>301</v>
      </c>
      <c r="E4008" s="35" t="s">
        <v>10</v>
      </c>
      <c r="G4008" s="372" t="e">
        <f>VLOOKUP(N4008,'BANG THAM CHIEU'!C:E,3,0)</f>
        <v>#N/A</v>
      </c>
      <c r="J4008" s="10" t="e">
        <f>VLOOKUP(N4008,'BANG THAM CHIEU'!C:E,2,0)</f>
        <v>#N/A</v>
      </c>
      <c r="L4008" s="594">
        <f t="shared" si="64"/>
        <v>0</v>
      </c>
      <c r="N4008" s="53"/>
      <c r="Q4008" s="122"/>
      <c r="R4008" s="123"/>
      <c r="S4008" s="122" t="s">
        <v>7896</v>
      </c>
      <c r="T4008" s="396"/>
      <c r="V4008"/>
    </row>
    <row r="4009" spans="1:22" hidden="1" x14ac:dyDescent="0.25">
      <c r="A4009" s="31">
        <v>3848</v>
      </c>
      <c r="B4009" s="33" t="s">
        <v>300</v>
      </c>
      <c r="D4009" s="34" t="s">
        <v>301</v>
      </c>
      <c r="E4009" s="35" t="s">
        <v>10</v>
      </c>
      <c r="G4009" s="372" t="e">
        <f>VLOOKUP(N4009,'BANG THAM CHIEU'!C:E,3,0)</f>
        <v>#N/A</v>
      </c>
      <c r="J4009" s="10" t="e">
        <f>VLOOKUP(N4009,'BANG THAM CHIEU'!C:E,2,0)</f>
        <v>#N/A</v>
      </c>
      <c r="L4009" s="594">
        <f t="shared" si="64"/>
        <v>0</v>
      </c>
      <c r="N4009" s="53"/>
      <c r="Q4009" s="122"/>
      <c r="R4009" s="123"/>
      <c r="S4009" s="122" t="s">
        <v>7896</v>
      </c>
      <c r="T4009" s="396"/>
      <c r="V4009"/>
    </row>
    <row r="4010" spans="1:22" hidden="1" x14ac:dyDescent="0.25">
      <c r="A4010" s="31">
        <v>3848</v>
      </c>
      <c r="B4010" s="33" t="s">
        <v>300</v>
      </c>
      <c r="D4010" s="34" t="s">
        <v>301</v>
      </c>
      <c r="E4010" s="35" t="s">
        <v>10</v>
      </c>
      <c r="G4010" s="372" t="e">
        <f>VLOOKUP(N4010,'BANG THAM CHIEU'!C:E,3,0)</f>
        <v>#N/A</v>
      </c>
      <c r="J4010" s="10" t="e">
        <f>VLOOKUP(N4010,'BANG THAM CHIEU'!C:E,2,0)</f>
        <v>#N/A</v>
      </c>
      <c r="L4010" s="594">
        <f t="shared" si="64"/>
        <v>0</v>
      </c>
      <c r="N4010" s="53"/>
      <c r="Q4010" s="122"/>
      <c r="R4010" s="123"/>
      <c r="S4010" s="122" t="s">
        <v>7896</v>
      </c>
      <c r="T4010" s="396"/>
      <c r="V4010"/>
    </row>
    <row r="4011" spans="1:22" hidden="1" x14ac:dyDescent="0.25">
      <c r="A4011" s="31">
        <v>3848</v>
      </c>
      <c r="B4011" s="33" t="s">
        <v>300</v>
      </c>
      <c r="D4011" s="34" t="s">
        <v>301</v>
      </c>
      <c r="E4011" s="35" t="s">
        <v>10</v>
      </c>
      <c r="G4011" s="372" t="e">
        <f>VLOOKUP(N4011,'BANG THAM CHIEU'!C:E,3,0)</f>
        <v>#N/A</v>
      </c>
      <c r="J4011" s="10" t="e">
        <f>VLOOKUP(N4011,'BANG THAM CHIEU'!C:E,2,0)</f>
        <v>#N/A</v>
      </c>
      <c r="L4011" s="594">
        <f t="shared" si="64"/>
        <v>0</v>
      </c>
      <c r="N4011" s="53"/>
      <c r="Q4011" s="122"/>
      <c r="R4011" s="123"/>
      <c r="S4011" s="122" t="s">
        <v>7896</v>
      </c>
      <c r="T4011" s="396"/>
      <c r="V4011"/>
    </row>
    <row r="4012" spans="1:22" hidden="1" x14ac:dyDescent="0.25">
      <c r="A4012" s="31">
        <v>3848</v>
      </c>
      <c r="B4012" s="33" t="s">
        <v>300</v>
      </c>
      <c r="D4012" s="34" t="s">
        <v>301</v>
      </c>
      <c r="E4012" s="35" t="s">
        <v>10</v>
      </c>
      <c r="G4012" s="372" t="e">
        <f>VLOOKUP(N4012,'BANG THAM CHIEU'!C:E,3,0)</f>
        <v>#N/A</v>
      </c>
      <c r="J4012" s="10" t="e">
        <f>VLOOKUP(N4012,'BANG THAM CHIEU'!C:E,2,0)</f>
        <v>#N/A</v>
      </c>
      <c r="L4012" s="594">
        <f t="shared" ref="L4012:L4075" si="65">K4012/23206</f>
        <v>0</v>
      </c>
      <c r="N4012" s="53"/>
      <c r="Q4012" s="122"/>
      <c r="R4012" s="123"/>
      <c r="S4012" s="122" t="s">
        <v>7896</v>
      </c>
      <c r="T4012" s="396"/>
      <c r="V4012"/>
    </row>
    <row r="4013" spans="1:22" hidden="1" x14ac:dyDescent="0.25">
      <c r="A4013" s="31">
        <v>3848</v>
      </c>
      <c r="B4013" s="33" t="s">
        <v>300</v>
      </c>
      <c r="D4013" s="34" t="s">
        <v>301</v>
      </c>
      <c r="E4013" s="35" t="s">
        <v>10</v>
      </c>
      <c r="G4013" s="372" t="e">
        <f>VLOOKUP(N4013,'BANG THAM CHIEU'!C:E,3,0)</f>
        <v>#N/A</v>
      </c>
      <c r="J4013" s="10" t="e">
        <f>VLOOKUP(N4013,'BANG THAM CHIEU'!C:E,2,0)</f>
        <v>#N/A</v>
      </c>
      <c r="L4013" s="594">
        <f t="shared" si="65"/>
        <v>0</v>
      </c>
      <c r="N4013" s="53"/>
      <c r="Q4013" s="122"/>
      <c r="R4013" s="123"/>
      <c r="S4013" s="122" t="s">
        <v>7896</v>
      </c>
      <c r="T4013" s="396"/>
      <c r="V4013"/>
    </row>
    <row r="4014" spans="1:22" hidden="1" x14ac:dyDescent="0.25">
      <c r="A4014" s="31">
        <v>3848</v>
      </c>
      <c r="B4014" s="33" t="s">
        <v>300</v>
      </c>
      <c r="D4014" s="34" t="s">
        <v>301</v>
      </c>
      <c r="E4014" s="35" t="s">
        <v>10</v>
      </c>
      <c r="G4014" s="372" t="e">
        <f>VLOOKUP(N4014,'BANG THAM CHIEU'!C:E,3,0)</f>
        <v>#N/A</v>
      </c>
      <c r="J4014" s="10" t="e">
        <f>VLOOKUP(N4014,'BANG THAM CHIEU'!C:E,2,0)</f>
        <v>#N/A</v>
      </c>
      <c r="L4014" s="594">
        <f t="shared" si="65"/>
        <v>0</v>
      </c>
      <c r="N4014" s="53"/>
      <c r="Q4014" s="122"/>
      <c r="R4014" s="123"/>
      <c r="S4014" s="122" t="s">
        <v>7896</v>
      </c>
      <c r="T4014" s="396"/>
      <c r="V4014"/>
    </row>
    <row r="4015" spans="1:22" hidden="1" x14ac:dyDescent="0.25">
      <c r="A4015" s="31">
        <v>3848</v>
      </c>
      <c r="B4015" s="33" t="s">
        <v>300</v>
      </c>
      <c r="D4015" s="34" t="s">
        <v>301</v>
      </c>
      <c r="E4015" s="35" t="s">
        <v>10</v>
      </c>
      <c r="G4015" s="372" t="e">
        <f>VLOOKUP(N4015,'BANG THAM CHIEU'!C:E,3,0)</f>
        <v>#N/A</v>
      </c>
      <c r="J4015" s="10" t="e">
        <f>VLOOKUP(N4015,'BANG THAM CHIEU'!C:E,2,0)</f>
        <v>#N/A</v>
      </c>
      <c r="L4015" s="594">
        <f t="shared" si="65"/>
        <v>0</v>
      </c>
      <c r="N4015" s="53"/>
      <c r="Q4015" s="122"/>
      <c r="R4015" s="123"/>
      <c r="S4015" s="122" t="s">
        <v>7896</v>
      </c>
      <c r="T4015" s="396"/>
      <c r="V4015"/>
    </row>
    <row r="4016" spans="1:22" hidden="1" x14ac:dyDescent="0.25">
      <c r="A4016" s="31">
        <v>3848</v>
      </c>
      <c r="B4016" s="33" t="s">
        <v>300</v>
      </c>
      <c r="D4016" s="34" t="s">
        <v>301</v>
      </c>
      <c r="E4016" s="35" t="s">
        <v>10</v>
      </c>
      <c r="G4016" s="372" t="e">
        <f>VLOOKUP(N4016,'BANG THAM CHIEU'!C:E,3,0)</f>
        <v>#N/A</v>
      </c>
      <c r="J4016" s="10" t="e">
        <f>VLOOKUP(N4016,'BANG THAM CHIEU'!C:E,2,0)</f>
        <v>#N/A</v>
      </c>
      <c r="L4016" s="594">
        <f t="shared" si="65"/>
        <v>0</v>
      </c>
      <c r="N4016" s="53"/>
      <c r="Q4016" s="122"/>
      <c r="R4016" s="123"/>
      <c r="S4016" s="122" t="s">
        <v>7896</v>
      </c>
      <c r="T4016" s="396"/>
      <c r="V4016"/>
    </row>
    <row r="4017" spans="1:22" hidden="1" x14ac:dyDescent="0.25">
      <c r="A4017" s="31">
        <v>3848</v>
      </c>
      <c r="B4017" s="33" t="s">
        <v>300</v>
      </c>
      <c r="D4017" s="34" t="s">
        <v>301</v>
      </c>
      <c r="E4017" s="35" t="s">
        <v>10</v>
      </c>
      <c r="G4017" s="372" t="e">
        <f>VLOOKUP(N4017,'BANG THAM CHIEU'!C:E,3,0)</f>
        <v>#N/A</v>
      </c>
      <c r="J4017" s="10" t="e">
        <f>VLOOKUP(N4017,'BANG THAM CHIEU'!C:E,2,0)</f>
        <v>#N/A</v>
      </c>
      <c r="L4017" s="594">
        <f t="shared" si="65"/>
        <v>0</v>
      </c>
      <c r="N4017" s="53"/>
      <c r="Q4017" s="122"/>
      <c r="R4017" s="123"/>
      <c r="S4017" s="122" t="s">
        <v>7896</v>
      </c>
      <c r="T4017" s="396"/>
      <c r="V4017"/>
    </row>
    <row r="4018" spans="1:22" hidden="1" x14ac:dyDescent="0.25">
      <c r="A4018" s="31">
        <v>3848</v>
      </c>
      <c r="B4018" s="33" t="s">
        <v>300</v>
      </c>
      <c r="D4018" s="34" t="s">
        <v>301</v>
      </c>
      <c r="E4018" s="35" t="s">
        <v>10</v>
      </c>
      <c r="G4018" s="372" t="e">
        <f>VLOOKUP(N4018,'BANG THAM CHIEU'!C:E,3,0)</f>
        <v>#N/A</v>
      </c>
      <c r="J4018" s="10" t="e">
        <f>VLOOKUP(N4018,'BANG THAM CHIEU'!C:E,2,0)</f>
        <v>#N/A</v>
      </c>
      <c r="L4018" s="594">
        <f t="shared" si="65"/>
        <v>0</v>
      </c>
      <c r="N4018" s="53"/>
      <c r="Q4018" s="122"/>
      <c r="R4018" s="123"/>
      <c r="S4018" s="122" t="s">
        <v>7896</v>
      </c>
      <c r="T4018" s="396"/>
      <c r="V4018"/>
    </row>
    <row r="4019" spans="1:22" hidden="1" x14ac:dyDescent="0.25">
      <c r="A4019" s="31">
        <v>3848</v>
      </c>
      <c r="B4019" s="33" t="s">
        <v>300</v>
      </c>
      <c r="D4019" s="34" t="s">
        <v>301</v>
      </c>
      <c r="E4019" s="35" t="s">
        <v>10</v>
      </c>
      <c r="G4019" s="372" t="e">
        <f>VLOOKUP(N4019,'BANG THAM CHIEU'!C:E,3,0)</f>
        <v>#N/A</v>
      </c>
      <c r="J4019" s="10" t="e">
        <f>VLOOKUP(N4019,'BANG THAM CHIEU'!C:E,2,0)</f>
        <v>#N/A</v>
      </c>
      <c r="L4019" s="594">
        <f t="shared" si="65"/>
        <v>0</v>
      </c>
      <c r="N4019" s="53"/>
      <c r="Q4019" s="122"/>
      <c r="R4019" s="123"/>
      <c r="S4019" s="122" t="s">
        <v>7896</v>
      </c>
      <c r="T4019" s="396"/>
      <c r="V4019"/>
    </row>
    <row r="4020" spans="1:22" hidden="1" x14ac:dyDescent="0.25">
      <c r="A4020" s="31">
        <v>3848</v>
      </c>
      <c r="B4020" s="33" t="s">
        <v>300</v>
      </c>
      <c r="D4020" s="34" t="s">
        <v>301</v>
      </c>
      <c r="E4020" s="35" t="s">
        <v>10</v>
      </c>
      <c r="G4020" s="372" t="e">
        <f>VLOOKUP(N4020,'BANG THAM CHIEU'!C:E,3,0)</f>
        <v>#N/A</v>
      </c>
      <c r="J4020" s="10" t="e">
        <f>VLOOKUP(N4020,'BANG THAM CHIEU'!C:E,2,0)</f>
        <v>#N/A</v>
      </c>
      <c r="L4020" s="594">
        <f t="shared" si="65"/>
        <v>0</v>
      </c>
      <c r="N4020" s="53"/>
      <c r="Q4020" s="122"/>
      <c r="R4020" s="123"/>
      <c r="S4020" s="122" t="s">
        <v>7896</v>
      </c>
      <c r="T4020" s="396"/>
      <c r="V4020"/>
    </row>
    <row r="4021" spans="1:22" hidden="1" x14ac:dyDescent="0.25">
      <c r="A4021" s="31">
        <v>3848</v>
      </c>
      <c r="B4021" s="33" t="s">
        <v>300</v>
      </c>
      <c r="D4021" s="34" t="s">
        <v>301</v>
      </c>
      <c r="E4021" s="35" t="s">
        <v>10</v>
      </c>
      <c r="G4021" s="372" t="e">
        <f>VLOOKUP(N4021,'BANG THAM CHIEU'!C:E,3,0)</f>
        <v>#N/A</v>
      </c>
      <c r="J4021" s="10" t="e">
        <f>VLOOKUP(N4021,'BANG THAM CHIEU'!C:E,2,0)</f>
        <v>#N/A</v>
      </c>
      <c r="L4021" s="594">
        <f t="shared" si="65"/>
        <v>0</v>
      </c>
      <c r="N4021" s="53"/>
      <c r="Q4021" s="122"/>
      <c r="R4021" s="123"/>
      <c r="S4021" s="122" t="s">
        <v>7896</v>
      </c>
      <c r="T4021" s="396"/>
      <c r="V4021"/>
    </row>
    <row r="4022" spans="1:22" hidden="1" x14ac:dyDescent="0.25">
      <c r="A4022" s="31">
        <v>3848</v>
      </c>
      <c r="B4022" s="33" t="s">
        <v>300</v>
      </c>
      <c r="D4022" s="34" t="s">
        <v>301</v>
      </c>
      <c r="E4022" s="35" t="s">
        <v>10</v>
      </c>
      <c r="G4022" s="372" t="e">
        <f>VLOOKUP(N4022,'BANG THAM CHIEU'!C:E,3,0)</f>
        <v>#N/A</v>
      </c>
      <c r="J4022" s="10" t="e">
        <f>VLOOKUP(N4022,'BANG THAM CHIEU'!C:E,2,0)</f>
        <v>#N/A</v>
      </c>
      <c r="L4022" s="594">
        <f t="shared" si="65"/>
        <v>0</v>
      </c>
      <c r="N4022" s="53"/>
      <c r="Q4022" s="122"/>
      <c r="R4022" s="123"/>
      <c r="S4022" s="122" t="s">
        <v>7896</v>
      </c>
      <c r="T4022" s="396"/>
      <c r="V4022"/>
    </row>
    <row r="4023" spans="1:22" hidden="1" x14ac:dyDescent="0.25">
      <c r="A4023" s="31">
        <v>3848</v>
      </c>
      <c r="B4023" s="33" t="s">
        <v>300</v>
      </c>
      <c r="D4023" s="34" t="s">
        <v>301</v>
      </c>
      <c r="E4023" s="35" t="s">
        <v>10</v>
      </c>
      <c r="G4023" s="372" t="e">
        <f>VLOOKUP(N4023,'BANG THAM CHIEU'!C:E,3,0)</f>
        <v>#N/A</v>
      </c>
      <c r="J4023" s="10" t="e">
        <f>VLOOKUP(N4023,'BANG THAM CHIEU'!C:E,2,0)</f>
        <v>#N/A</v>
      </c>
      <c r="L4023" s="594">
        <f t="shared" si="65"/>
        <v>0</v>
      </c>
      <c r="N4023" s="53"/>
      <c r="Q4023" s="122"/>
      <c r="R4023" s="123"/>
      <c r="S4023" s="122" t="s">
        <v>7896</v>
      </c>
      <c r="T4023" s="396"/>
      <c r="V4023"/>
    </row>
    <row r="4024" spans="1:22" hidden="1" x14ac:dyDescent="0.25">
      <c r="A4024" s="31">
        <v>3848</v>
      </c>
      <c r="B4024" s="33" t="s">
        <v>300</v>
      </c>
      <c r="D4024" s="34" t="s">
        <v>301</v>
      </c>
      <c r="E4024" s="35" t="s">
        <v>10</v>
      </c>
      <c r="G4024" s="372" t="e">
        <f>VLOOKUP(N4024,'BANG THAM CHIEU'!C:E,3,0)</f>
        <v>#N/A</v>
      </c>
      <c r="J4024" s="10" t="e">
        <f>VLOOKUP(N4024,'BANG THAM CHIEU'!C:E,2,0)</f>
        <v>#N/A</v>
      </c>
      <c r="L4024" s="594">
        <f t="shared" si="65"/>
        <v>0</v>
      </c>
      <c r="N4024" s="53"/>
      <c r="Q4024" s="122"/>
      <c r="R4024" s="123"/>
      <c r="S4024" s="122" t="s">
        <v>7896</v>
      </c>
      <c r="T4024" s="396"/>
      <c r="V4024"/>
    </row>
    <row r="4025" spans="1:22" hidden="1" x14ac:dyDescent="0.25">
      <c r="A4025" s="31">
        <v>3848</v>
      </c>
      <c r="B4025" s="33" t="s">
        <v>300</v>
      </c>
      <c r="D4025" s="34" t="s">
        <v>301</v>
      </c>
      <c r="E4025" s="35" t="s">
        <v>10</v>
      </c>
      <c r="G4025" s="372" t="e">
        <f>VLOOKUP(N4025,'BANG THAM CHIEU'!C:E,3,0)</f>
        <v>#N/A</v>
      </c>
      <c r="J4025" s="10" t="e">
        <f>VLOOKUP(N4025,'BANG THAM CHIEU'!C:E,2,0)</f>
        <v>#N/A</v>
      </c>
      <c r="L4025" s="594">
        <f t="shared" si="65"/>
        <v>0</v>
      </c>
      <c r="N4025" s="53"/>
      <c r="Q4025" s="122"/>
      <c r="R4025" s="123"/>
      <c r="S4025" s="122" t="s">
        <v>7896</v>
      </c>
      <c r="T4025" s="396"/>
      <c r="V4025"/>
    </row>
    <row r="4026" spans="1:22" hidden="1" x14ac:dyDescent="0.25">
      <c r="A4026" s="31">
        <v>3848</v>
      </c>
      <c r="B4026" s="33" t="s">
        <v>300</v>
      </c>
      <c r="D4026" s="34" t="s">
        <v>301</v>
      </c>
      <c r="E4026" s="35" t="s">
        <v>10</v>
      </c>
      <c r="G4026" s="372" t="e">
        <f>VLOOKUP(N4026,'BANG THAM CHIEU'!C:E,3,0)</f>
        <v>#N/A</v>
      </c>
      <c r="J4026" s="10" t="e">
        <f>VLOOKUP(N4026,'BANG THAM CHIEU'!C:E,2,0)</f>
        <v>#N/A</v>
      </c>
      <c r="L4026" s="594">
        <f t="shared" si="65"/>
        <v>0</v>
      </c>
      <c r="N4026" s="53"/>
      <c r="Q4026" s="122"/>
      <c r="R4026" s="123"/>
      <c r="S4026" s="122" t="s">
        <v>7896</v>
      </c>
      <c r="T4026" s="396"/>
      <c r="V4026"/>
    </row>
    <row r="4027" spans="1:22" hidden="1" x14ac:dyDescent="0.25">
      <c r="A4027" s="31">
        <v>3848</v>
      </c>
      <c r="B4027" s="33" t="s">
        <v>300</v>
      </c>
      <c r="D4027" s="34" t="s">
        <v>301</v>
      </c>
      <c r="E4027" s="35" t="s">
        <v>10</v>
      </c>
      <c r="G4027" s="372" t="e">
        <f>VLOOKUP(N4027,'BANG THAM CHIEU'!C:E,3,0)</f>
        <v>#N/A</v>
      </c>
      <c r="J4027" s="10" t="e">
        <f>VLOOKUP(N4027,'BANG THAM CHIEU'!C:E,2,0)</f>
        <v>#N/A</v>
      </c>
      <c r="L4027" s="594">
        <f t="shared" si="65"/>
        <v>0</v>
      </c>
      <c r="N4027" s="53"/>
      <c r="Q4027" s="122"/>
      <c r="R4027" s="123"/>
      <c r="S4027" s="122" t="s">
        <v>7896</v>
      </c>
      <c r="T4027" s="396"/>
      <c r="V4027"/>
    </row>
    <row r="4028" spans="1:22" hidden="1" x14ac:dyDescent="0.25">
      <c r="A4028" s="31">
        <v>3848</v>
      </c>
      <c r="B4028" s="33" t="s">
        <v>300</v>
      </c>
      <c r="D4028" s="34" t="s">
        <v>301</v>
      </c>
      <c r="E4028" s="35" t="s">
        <v>10</v>
      </c>
      <c r="G4028" s="372" t="e">
        <f>VLOOKUP(N4028,'BANG THAM CHIEU'!C:E,3,0)</f>
        <v>#N/A</v>
      </c>
      <c r="J4028" s="10" t="e">
        <f>VLOOKUP(N4028,'BANG THAM CHIEU'!C:E,2,0)</f>
        <v>#N/A</v>
      </c>
      <c r="L4028" s="594">
        <f t="shared" si="65"/>
        <v>0</v>
      </c>
      <c r="N4028" s="53"/>
      <c r="Q4028" s="122"/>
      <c r="R4028" s="123"/>
      <c r="S4028" s="122" t="s">
        <v>7896</v>
      </c>
      <c r="T4028" s="396"/>
      <c r="V4028"/>
    </row>
    <row r="4029" spans="1:22" hidden="1" x14ac:dyDescent="0.25">
      <c r="A4029" s="31">
        <v>3848</v>
      </c>
      <c r="B4029" s="33" t="s">
        <v>300</v>
      </c>
      <c r="D4029" s="34" t="s">
        <v>301</v>
      </c>
      <c r="E4029" s="35" t="s">
        <v>10</v>
      </c>
      <c r="G4029" s="372" t="e">
        <f>VLOOKUP(N4029,'BANG THAM CHIEU'!C:E,3,0)</f>
        <v>#N/A</v>
      </c>
      <c r="J4029" s="10" t="e">
        <f>VLOOKUP(N4029,'BANG THAM CHIEU'!C:E,2,0)</f>
        <v>#N/A</v>
      </c>
      <c r="L4029" s="594">
        <f t="shared" si="65"/>
        <v>0</v>
      </c>
      <c r="N4029" s="53"/>
      <c r="Q4029" s="122"/>
      <c r="R4029" s="123"/>
      <c r="S4029" s="122" t="s">
        <v>7896</v>
      </c>
      <c r="T4029" s="396"/>
      <c r="V4029"/>
    </row>
    <row r="4030" spans="1:22" hidden="1" x14ac:dyDescent="0.25">
      <c r="A4030" s="31">
        <v>3848</v>
      </c>
      <c r="B4030" s="33" t="s">
        <v>300</v>
      </c>
      <c r="D4030" s="34" t="s">
        <v>301</v>
      </c>
      <c r="E4030" s="35" t="s">
        <v>10</v>
      </c>
      <c r="G4030" s="372" t="e">
        <f>VLOOKUP(N4030,'BANG THAM CHIEU'!C:E,3,0)</f>
        <v>#N/A</v>
      </c>
      <c r="J4030" s="10" t="e">
        <f>VLOOKUP(N4030,'BANG THAM CHIEU'!C:E,2,0)</f>
        <v>#N/A</v>
      </c>
      <c r="L4030" s="594">
        <f t="shared" si="65"/>
        <v>0</v>
      </c>
      <c r="N4030" s="53"/>
      <c r="Q4030" s="122"/>
      <c r="R4030" s="123"/>
      <c r="S4030" s="122" t="s">
        <v>7896</v>
      </c>
      <c r="T4030" s="396"/>
      <c r="V4030"/>
    </row>
    <row r="4031" spans="1:22" hidden="1" x14ac:dyDescent="0.25">
      <c r="A4031" s="31">
        <v>3848</v>
      </c>
      <c r="B4031" s="33" t="s">
        <v>300</v>
      </c>
      <c r="D4031" s="34" t="s">
        <v>301</v>
      </c>
      <c r="E4031" s="35" t="s">
        <v>10</v>
      </c>
      <c r="G4031" s="372" t="e">
        <f>VLOOKUP(N4031,'BANG THAM CHIEU'!C:E,3,0)</f>
        <v>#N/A</v>
      </c>
      <c r="J4031" s="10" t="e">
        <f>VLOOKUP(N4031,'BANG THAM CHIEU'!C:E,2,0)</f>
        <v>#N/A</v>
      </c>
      <c r="L4031" s="594">
        <f t="shared" si="65"/>
        <v>0</v>
      </c>
      <c r="N4031" s="53"/>
      <c r="Q4031" s="122"/>
      <c r="R4031" s="123"/>
      <c r="S4031" s="122" t="s">
        <v>7896</v>
      </c>
      <c r="T4031" s="396"/>
      <c r="V4031"/>
    </row>
    <row r="4032" spans="1:22" hidden="1" x14ac:dyDescent="0.25">
      <c r="A4032" s="31">
        <v>3848</v>
      </c>
      <c r="B4032" s="33" t="s">
        <v>300</v>
      </c>
      <c r="D4032" s="34" t="s">
        <v>301</v>
      </c>
      <c r="E4032" s="35" t="s">
        <v>10</v>
      </c>
      <c r="G4032" s="372" t="e">
        <f>VLOOKUP(N4032,'BANG THAM CHIEU'!C:E,3,0)</f>
        <v>#N/A</v>
      </c>
      <c r="J4032" s="10" t="e">
        <f>VLOOKUP(N4032,'BANG THAM CHIEU'!C:E,2,0)</f>
        <v>#N/A</v>
      </c>
      <c r="L4032" s="594">
        <f t="shared" si="65"/>
        <v>0</v>
      </c>
      <c r="N4032" s="53"/>
      <c r="Q4032" s="122"/>
      <c r="R4032" s="123"/>
      <c r="S4032" s="122" t="s">
        <v>7896</v>
      </c>
      <c r="T4032" s="396"/>
      <c r="V4032"/>
    </row>
    <row r="4033" spans="1:22" hidden="1" x14ac:dyDescent="0.25">
      <c r="A4033" s="31">
        <v>3848</v>
      </c>
      <c r="B4033" s="33" t="s">
        <v>300</v>
      </c>
      <c r="D4033" s="34" t="s">
        <v>301</v>
      </c>
      <c r="E4033" s="35" t="s">
        <v>10</v>
      </c>
      <c r="G4033" s="372" t="e">
        <f>VLOOKUP(N4033,'BANG THAM CHIEU'!C:E,3,0)</f>
        <v>#N/A</v>
      </c>
      <c r="J4033" s="10" t="e">
        <f>VLOOKUP(N4033,'BANG THAM CHIEU'!C:E,2,0)</f>
        <v>#N/A</v>
      </c>
      <c r="L4033" s="594">
        <f t="shared" si="65"/>
        <v>0</v>
      </c>
      <c r="N4033" s="53"/>
      <c r="Q4033" s="122"/>
      <c r="R4033" s="123"/>
      <c r="S4033" s="122" t="s">
        <v>7896</v>
      </c>
      <c r="T4033" s="396"/>
      <c r="V4033"/>
    </row>
    <row r="4034" spans="1:22" hidden="1" x14ac:dyDescent="0.25">
      <c r="A4034" s="31">
        <v>3848</v>
      </c>
      <c r="B4034" s="33" t="s">
        <v>300</v>
      </c>
      <c r="D4034" s="34" t="s">
        <v>301</v>
      </c>
      <c r="E4034" s="35" t="s">
        <v>10</v>
      </c>
      <c r="G4034" s="372" t="e">
        <f>VLOOKUP(N4034,'BANG THAM CHIEU'!C:E,3,0)</f>
        <v>#N/A</v>
      </c>
      <c r="J4034" s="10" t="e">
        <f>VLOOKUP(N4034,'BANG THAM CHIEU'!C:E,2,0)</f>
        <v>#N/A</v>
      </c>
      <c r="L4034" s="594">
        <f t="shared" si="65"/>
        <v>0</v>
      </c>
      <c r="N4034" s="53"/>
      <c r="Q4034" s="122"/>
      <c r="R4034" s="123"/>
      <c r="S4034" s="122" t="s">
        <v>7896</v>
      </c>
      <c r="T4034" s="396"/>
      <c r="V4034"/>
    </row>
    <row r="4035" spans="1:22" hidden="1" x14ac:dyDescent="0.25">
      <c r="A4035" s="31">
        <v>3848</v>
      </c>
      <c r="B4035" s="33" t="s">
        <v>300</v>
      </c>
      <c r="D4035" s="34" t="s">
        <v>301</v>
      </c>
      <c r="E4035" s="35" t="s">
        <v>10</v>
      </c>
      <c r="G4035" s="372" t="e">
        <f>VLOOKUP(N4035,'BANG THAM CHIEU'!C:E,3,0)</f>
        <v>#N/A</v>
      </c>
      <c r="J4035" s="10" t="e">
        <f>VLOOKUP(N4035,'BANG THAM CHIEU'!C:E,2,0)</f>
        <v>#N/A</v>
      </c>
      <c r="L4035" s="594">
        <f t="shared" si="65"/>
        <v>0</v>
      </c>
      <c r="N4035" s="53"/>
      <c r="Q4035" s="122"/>
      <c r="R4035" s="123"/>
      <c r="S4035" s="122" t="s">
        <v>7896</v>
      </c>
      <c r="T4035" s="396"/>
      <c r="V4035"/>
    </row>
    <row r="4036" spans="1:22" hidden="1" x14ac:dyDescent="0.25">
      <c r="A4036" s="31">
        <v>3848</v>
      </c>
      <c r="B4036" s="33" t="s">
        <v>300</v>
      </c>
      <c r="D4036" s="34" t="s">
        <v>301</v>
      </c>
      <c r="E4036" s="35" t="s">
        <v>10</v>
      </c>
      <c r="G4036" s="372" t="e">
        <f>VLOOKUP(N4036,'BANG THAM CHIEU'!C:E,3,0)</f>
        <v>#N/A</v>
      </c>
      <c r="J4036" s="10" t="e">
        <f>VLOOKUP(N4036,'BANG THAM CHIEU'!C:E,2,0)</f>
        <v>#N/A</v>
      </c>
      <c r="L4036" s="594">
        <f t="shared" si="65"/>
        <v>0</v>
      </c>
      <c r="N4036" s="53"/>
      <c r="Q4036" s="122"/>
      <c r="R4036" s="123"/>
      <c r="S4036" s="122" t="s">
        <v>7896</v>
      </c>
      <c r="T4036" s="396"/>
      <c r="V4036"/>
    </row>
    <row r="4037" spans="1:22" hidden="1" x14ac:dyDescent="0.25">
      <c r="A4037" s="31">
        <v>3848</v>
      </c>
      <c r="B4037" s="33" t="s">
        <v>300</v>
      </c>
      <c r="D4037" s="34" t="s">
        <v>301</v>
      </c>
      <c r="E4037" s="35" t="s">
        <v>10</v>
      </c>
      <c r="G4037" s="372" t="e">
        <f>VLOOKUP(N4037,'BANG THAM CHIEU'!C:E,3,0)</f>
        <v>#N/A</v>
      </c>
      <c r="J4037" s="10" t="e">
        <f>VLOOKUP(N4037,'BANG THAM CHIEU'!C:E,2,0)</f>
        <v>#N/A</v>
      </c>
      <c r="L4037" s="594">
        <f t="shared" si="65"/>
        <v>0</v>
      </c>
      <c r="N4037" s="53"/>
      <c r="Q4037" s="122"/>
      <c r="R4037" s="123"/>
      <c r="S4037" s="122" t="s">
        <v>7896</v>
      </c>
      <c r="T4037" s="396"/>
      <c r="V4037"/>
    </row>
    <row r="4038" spans="1:22" hidden="1" x14ac:dyDescent="0.25">
      <c r="A4038" s="31">
        <v>3848</v>
      </c>
      <c r="B4038" s="33" t="s">
        <v>300</v>
      </c>
      <c r="D4038" s="34" t="s">
        <v>301</v>
      </c>
      <c r="E4038" s="35" t="s">
        <v>10</v>
      </c>
      <c r="G4038" s="372" t="e">
        <f>VLOOKUP(N4038,'BANG THAM CHIEU'!C:E,3,0)</f>
        <v>#N/A</v>
      </c>
      <c r="J4038" s="10" t="e">
        <f>VLOOKUP(N4038,'BANG THAM CHIEU'!C:E,2,0)</f>
        <v>#N/A</v>
      </c>
      <c r="L4038" s="594">
        <f t="shared" si="65"/>
        <v>0</v>
      </c>
      <c r="N4038" s="53"/>
      <c r="Q4038" s="122"/>
      <c r="R4038" s="123"/>
      <c r="S4038" s="122" t="s">
        <v>7896</v>
      </c>
      <c r="T4038" s="396"/>
      <c r="V4038"/>
    </row>
    <row r="4039" spans="1:22" hidden="1" x14ac:dyDescent="0.25">
      <c r="A4039" s="31">
        <v>3848</v>
      </c>
      <c r="B4039" s="33" t="s">
        <v>300</v>
      </c>
      <c r="D4039" s="34" t="s">
        <v>301</v>
      </c>
      <c r="E4039" s="35" t="s">
        <v>10</v>
      </c>
      <c r="G4039" s="372" t="e">
        <f>VLOOKUP(N4039,'BANG THAM CHIEU'!C:E,3,0)</f>
        <v>#N/A</v>
      </c>
      <c r="J4039" s="10" t="e">
        <f>VLOOKUP(N4039,'BANG THAM CHIEU'!C:E,2,0)</f>
        <v>#N/A</v>
      </c>
      <c r="L4039" s="594">
        <f t="shared" si="65"/>
        <v>0</v>
      </c>
      <c r="N4039" s="53"/>
      <c r="Q4039" s="122"/>
      <c r="R4039" s="123"/>
      <c r="S4039" s="122" t="s">
        <v>7896</v>
      </c>
      <c r="T4039" s="396"/>
      <c r="V4039"/>
    </row>
    <row r="4040" spans="1:22" hidden="1" x14ac:dyDescent="0.25">
      <c r="A4040" s="31">
        <v>3848</v>
      </c>
      <c r="B4040" s="33" t="s">
        <v>300</v>
      </c>
      <c r="D4040" s="34" t="s">
        <v>301</v>
      </c>
      <c r="E4040" s="35" t="s">
        <v>10</v>
      </c>
      <c r="G4040" s="372" t="e">
        <f>VLOOKUP(N4040,'BANG THAM CHIEU'!C:E,3,0)</f>
        <v>#N/A</v>
      </c>
      <c r="J4040" s="10" t="e">
        <f>VLOOKUP(N4040,'BANG THAM CHIEU'!C:E,2,0)</f>
        <v>#N/A</v>
      </c>
      <c r="L4040" s="594">
        <f t="shared" si="65"/>
        <v>0</v>
      </c>
      <c r="N4040" s="53"/>
      <c r="Q4040" s="122"/>
      <c r="R4040" s="123"/>
      <c r="S4040" s="122" t="s">
        <v>7896</v>
      </c>
      <c r="T4040" s="396"/>
      <c r="V4040"/>
    </row>
    <row r="4041" spans="1:22" hidden="1" x14ac:dyDescent="0.25">
      <c r="A4041" s="31">
        <v>3848</v>
      </c>
      <c r="B4041" s="33" t="s">
        <v>300</v>
      </c>
      <c r="D4041" s="34" t="s">
        <v>301</v>
      </c>
      <c r="E4041" s="35" t="s">
        <v>10</v>
      </c>
      <c r="G4041" s="372" t="e">
        <f>VLOOKUP(N4041,'BANG THAM CHIEU'!C:E,3,0)</f>
        <v>#N/A</v>
      </c>
      <c r="J4041" s="10" t="e">
        <f>VLOOKUP(N4041,'BANG THAM CHIEU'!C:E,2,0)</f>
        <v>#N/A</v>
      </c>
      <c r="L4041" s="594">
        <f t="shared" si="65"/>
        <v>0</v>
      </c>
      <c r="N4041" s="53"/>
      <c r="Q4041" s="122"/>
      <c r="R4041" s="123"/>
      <c r="S4041" s="122" t="s">
        <v>7896</v>
      </c>
      <c r="T4041" s="396"/>
      <c r="V4041"/>
    </row>
    <row r="4042" spans="1:22" hidden="1" x14ac:dyDescent="0.25">
      <c r="A4042" s="31">
        <v>3848</v>
      </c>
      <c r="B4042" s="33" t="s">
        <v>300</v>
      </c>
      <c r="D4042" s="34" t="s">
        <v>301</v>
      </c>
      <c r="E4042" s="35" t="s">
        <v>10</v>
      </c>
      <c r="G4042" s="372" t="e">
        <f>VLOOKUP(N4042,'BANG THAM CHIEU'!C:E,3,0)</f>
        <v>#N/A</v>
      </c>
      <c r="J4042" s="10" t="e">
        <f>VLOOKUP(N4042,'BANG THAM CHIEU'!C:E,2,0)</f>
        <v>#N/A</v>
      </c>
      <c r="L4042" s="594">
        <f t="shared" si="65"/>
        <v>0</v>
      </c>
      <c r="N4042" s="53"/>
      <c r="Q4042" s="122"/>
      <c r="R4042" s="123"/>
      <c r="S4042" s="122" t="s">
        <v>7896</v>
      </c>
      <c r="T4042" s="396"/>
      <c r="V4042"/>
    </row>
    <row r="4043" spans="1:22" hidden="1" x14ac:dyDescent="0.25">
      <c r="A4043" s="31">
        <v>3848</v>
      </c>
      <c r="B4043" s="33" t="s">
        <v>300</v>
      </c>
      <c r="D4043" s="34" t="s">
        <v>301</v>
      </c>
      <c r="E4043" s="35" t="s">
        <v>10</v>
      </c>
      <c r="G4043" s="372" t="e">
        <f>VLOOKUP(N4043,'BANG THAM CHIEU'!C:E,3,0)</f>
        <v>#N/A</v>
      </c>
      <c r="J4043" s="10" t="e">
        <f>VLOOKUP(N4043,'BANG THAM CHIEU'!C:E,2,0)</f>
        <v>#N/A</v>
      </c>
      <c r="L4043" s="594">
        <f t="shared" si="65"/>
        <v>0</v>
      </c>
      <c r="N4043" s="53"/>
      <c r="Q4043" s="122"/>
      <c r="R4043" s="123"/>
      <c r="S4043" s="122" t="s">
        <v>7896</v>
      </c>
      <c r="T4043" s="396"/>
      <c r="V4043"/>
    </row>
    <row r="4044" spans="1:22" hidden="1" x14ac:dyDescent="0.25">
      <c r="A4044" s="31">
        <v>3848</v>
      </c>
      <c r="B4044" s="33" t="s">
        <v>300</v>
      </c>
      <c r="D4044" s="34" t="s">
        <v>301</v>
      </c>
      <c r="E4044" s="35" t="s">
        <v>10</v>
      </c>
      <c r="G4044" s="372" t="e">
        <f>VLOOKUP(N4044,'BANG THAM CHIEU'!C:E,3,0)</f>
        <v>#N/A</v>
      </c>
      <c r="J4044" s="10" t="e">
        <f>VLOOKUP(N4044,'BANG THAM CHIEU'!C:E,2,0)</f>
        <v>#N/A</v>
      </c>
      <c r="L4044" s="594">
        <f t="shared" si="65"/>
        <v>0</v>
      </c>
      <c r="N4044" s="53"/>
      <c r="Q4044" s="122"/>
      <c r="R4044" s="123"/>
      <c r="S4044" s="122" t="s">
        <v>7896</v>
      </c>
      <c r="T4044" s="396"/>
      <c r="V4044"/>
    </row>
    <row r="4045" spans="1:22" hidden="1" x14ac:dyDescent="0.25">
      <c r="A4045" s="31">
        <v>3848</v>
      </c>
      <c r="B4045" s="33" t="s">
        <v>300</v>
      </c>
      <c r="D4045" s="34" t="s">
        <v>301</v>
      </c>
      <c r="E4045" s="35" t="s">
        <v>10</v>
      </c>
      <c r="G4045" s="372" t="e">
        <f>VLOOKUP(N4045,'BANG THAM CHIEU'!C:E,3,0)</f>
        <v>#N/A</v>
      </c>
      <c r="J4045" s="10" t="e">
        <f>VLOOKUP(N4045,'BANG THAM CHIEU'!C:E,2,0)</f>
        <v>#N/A</v>
      </c>
      <c r="L4045" s="594">
        <f t="shared" si="65"/>
        <v>0</v>
      </c>
      <c r="N4045" s="53"/>
      <c r="Q4045" s="122"/>
      <c r="R4045" s="123"/>
      <c r="S4045" s="122" t="s">
        <v>7896</v>
      </c>
      <c r="T4045" s="396"/>
      <c r="V4045"/>
    </row>
    <row r="4046" spans="1:22" hidden="1" x14ac:dyDescent="0.25">
      <c r="A4046" s="31">
        <v>3848</v>
      </c>
      <c r="B4046" s="33" t="s">
        <v>300</v>
      </c>
      <c r="D4046" s="34" t="s">
        <v>301</v>
      </c>
      <c r="E4046" s="35" t="s">
        <v>10</v>
      </c>
      <c r="G4046" s="372" t="e">
        <f>VLOOKUP(N4046,'BANG THAM CHIEU'!C:E,3,0)</f>
        <v>#N/A</v>
      </c>
      <c r="J4046" s="10" t="e">
        <f>VLOOKUP(N4046,'BANG THAM CHIEU'!C:E,2,0)</f>
        <v>#N/A</v>
      </c>
      <c r="L4046" s="594">
        <f t="shared" si="65"/>
        <v>0</v>
      </c>
      <c r="N4046" s="53"/>
      <c r="Q4046" s="122"/>
      <c r="R4046" s="123"/>
      <c r="S4046" s="122" t="s">
        <v>7896</v>
      </c>
      <c r="T4046" s="396"/>
      <c r="V4046"/>
    </row>
    <row r="4047" spans="1:22" hidden="1" x14ac:dyDescent="0.25">
      <c r="A4047" s="31">
        <v>3848</v>
      </c>
      <c r="B4047" s="33" t="s">
        <v>300</v>
      </c>
      <c r="D4047" s="34" t="s">
        <v>301</v>
      </c>
      <c r="E4047" s="35" t="s">
        <v>10</v>
      </c>
      <c r="G4047" s="372" t="e">
        <f>VLOOKUP(N4047,'BANG THAM CHIEU'!C:E,3,0)</f>
        <v>#N/A</v>
      </c>
      <c r="J4047" s="10" t="e">
        <f>VLOOKUP(N4047,'BANG THAM CHIEU'!C:E,2,0)</f>
        <v>#N/A</v>
      </c>
      <c r="L4047" s="594">
        <f t="shared" si="65"/>
        <v>0</v>
      </c>
      <c r="N4047" s="53"/>
      <c r="Q4047" s="122"/>
      <c r="R4047" s="123"/>
      <c r="S4047" s="122" t="s">
        <v>7896</v>
      </c>
      <c r="T4047" s="396"/>
      <c r="V4047"/>
    </row>
    <row r="4048" spans="1:22" hidden="1" x14ac:dyDescent="0.25">
      <c r="A4048" s="31">
        <v>3848</v>
      </c>
      <c r="B4048" s="33" t="s">
        <v>300</v>
      </c>
      <c r="D4048" s="34" t="s">
        <v>301</v>
      </c>
      <c r="E4048" s="35" t="s">
        <v>10</v>
      </c>
      <c r="G4048" s="372" t="e">
        <f>VLOOKUP(N4048,'BANG THAM CHIEU'!C:E,3,0)</f>
        <v>#N/A</v>
      </c>
      <c r="J4048" s="10" t="e">
        <f>VLOOKUP(N4048,'BANG THAM CHIEU'!C:E,2,0)</f>
        <v>#N/A</v>
      </c>
      <c r="L4048" s="594">
        <f t="shared" si="65"/>
        <v>0</v>
      </c>
      <c r="N4048" s="53"/>
      <c r="Q4048" s="122"/>
      <c r="R4048" s="123"/>
      <c r="S4048" s="122" t="s">
        <v>7896</v>
      </c>
      <c r="T4048" s="396"/>
      <c r="V4048"/>
    </row>
    <row r="4049" spans="1:22" hidden="1" x14ac:dyDescent="0.25">
      <c r="A4049" s="31">
        <v>3848</v>
      </c>
      <c r="B4049" s="33" t="s">
        <v>300</v>
      </c>
      <c r="D4049" s="34" t="s">
        <v>301</v>
      </c>
      <c r="E4049" s="35" t="s">
        <v>10</v>
      </c>
      <c r="G4049" s="372" t="e">
        <f>VLOOKUP(N4049,'BANG THAM CHIEU'!C:E,3,0)</f>
        <v>#N/A</v>
      </c>
      <c r="J4049" s="10" t="e">
        <f>VLOOKUP(N4049,'BANG THAM CHIEU'!C:E,2,0)</f>
        <v>#N/A</v>
      </c>
      <c r="L4049" s="594">
        <f t="shared" si="65"/>
        <v>0</v>
      </c>
      <c r="N4049" s="53"/>
      <c r="Q4049" s="122"/>
      <c r="R4049" s="123"/>
      <c r="S4049" s="122" t="s">
        <v>7896</v>
      </c>
      <c r="T4049" s="396"/>
      <c r="V4049"/>
    </row>
    <row r="4050" spans="1:22" hidden="1" x14ac:dyDescent="0.25">
      <c r="A4050" s="31">
        <v>3848</v>
      </c>
      <c r="B4050" s="33" t="s">
        <v>300</v>
      </c>
      <c r="D4050" s="34" t="s">
        <v>301</v>
      </c>
      <c r="E4050" s="35" t="s">
        <v>10</v>
      </c>
      <c r="G4050" s="372" t="e">
        <f>VLOOKUP(N4050,'BANG THAM CHIEU'!C:E,3,0)</f>
        <v>#N/A</v>
      </c>
      <c r="J4050" s="10" t="e">
        <f>VLOOKUP(N4050,'BANG THAM CHIEU'!C:E,2,0)</f>
        <v>#N/A</v>
      </c>
      <c r="L4050" s="594">
        <f t="shared" si="65"/>
        <v>0</v>
      </c>
      <c r="N4050" s="53"/>
      <c r="Q4050" s="122"/>
      <c r="R4050" s="123"/>
      <c r="S4050" s="122" t="s">
        <v>7896</v>
      </c>
      <c r="T4050" s="396"/>
      <c r="V4050"/>
    </row>
    <row r="4051" spans="1:22" hidden="1" x14ac:dyDescent="0.25">
      <c r="A4051" s="31">
        <v>3848</v>
      </c>
      <c r="B4051" s="33" t="s">
        <v>300</v>
      </c>
      <c r="D4051" s="34" t="s">
        <v>301</v>
      </c>
      <c r="E4051" s="35" t="s">
        <v>10</v>
      </c>
      <c r="G4051" s="372" t="e">
        <f>VLOOKUP(N4051,'BANG THAM CHIEU'!C:E,3,0)</f>
        <v>#N/A</v>
      </c>
      <c r="J4051" s="10" t="e">
        <f>VLOOKUP(N4051,'BANG THAM CHIEU'!C:E,2,0)</f>
        <v>#N/A</v>
      </c>
      <c r="L4051" s="594">
        <f t="shared" si="65"/>
        <v>0</v>
      </c>
      <c r="N4051" s="53"/>
      <c r="Q4051" s="122"/>
      <c r="R4051" s="123"/>
      <c r="S4051" s="122" t="s">
        <v>7896</v>
      </c>
      <c r="T4051" s="396"/>
      <c r="V4051"/>
    </row>
    <row r="4052" spans="1:22" hidden="1" x14ac:dyDescent="0.25">
      <c r="A4052" s="31">
        <v>3848</v>
      </c>
      <c r="B4052" s="33" t="s">
        <v>300</v>
      </c>
      <c r="D4052" s="34" t="s">
        <v>301</v>
      </c>
      <c r="E4052" s="35" t="s">
        <v>10</v>
      </c>
      <c r="G4052" s="372" t="e">
        <f>VLOOKUP(N4052,'BANG THAM CHIEU'!C:E,3,0)</f>
        <v>#N/A</v>
      </c>
      <c r="J4052" s="10" t="e">
        <f>VLOOKUP(N4052,'BANG THAM CHIEU'!C:E,2,0)</f>
        <v>#N/A</v>
      </c>
      <c r="L4052" s="594">
        <f t="shared" si="65"/>
        <v>0</v>
      </c>
      <c r="N4052" s="53"/>
      <c r="Q4052" s="122"/>
      <c r="R4052" s="123"/>
      <c r="S4052" s="122" t="s">
        <v>7896</v>
      </c>
      <c r="T4052" s="396"/>
      <c r="V4052"/>
    </row>
    <row r="4053" spans="1:22" hidden="1" x14ac:dyDescent="0.25">
      <c r="A4053" s="31">
        <v>3848</v>
      </c>
      <c r="B4053" s="33" t="s">
        <v>300</v>
      </c>
      <c r="D4053" s="34" t="s">
        <v>301</v>
      </c>
      <c r="E4053" s="35" t="s">
        <v>10</v>
      </c>
      <c r="G4053" s="372" t="e">
        <f>VLOOKUP(N4053,'BANG THAM CHIEU'!C:E,3,0)</f>
        <v>#N/A</v>
      </c>
      <c r="J4053" s="10" t="e">
        <f>VLOOKUP(N4053,'BANG THAM CHIEU'!C:E,2,0)</f>
        <v>#N/A</v>
      </c>
      <c r="L4053" s="594">
        <f t="shared" si="65"/>
        <v>0</v>
      </c>
      <c r="N4053" s="53"/>
      <c r="Q4053" s="122"/>
      <c r="R4053" s="123"/>
      <c r="S4053" s="122" t="s">
        <v>7896</v>
      </c>
      <c r="T4053" s="396"/>
      <c r="V4053"/>
    </row>
    <row r="4054" spans="1:22" hidden="1" x14ac:dyDescent="0.25">
      <c r="A4054" s="31">
        <v>3848</v>
      </c>
      <c r="B4054" s="33" t="s">
        <v>300</v>
      </c>
      <c r="D4054" s="34" t="s">
        <v>301</v>
      </c>
      <c r="E4054" s="35" t="s">
        <v>10</v>
      </c>
      <c r="G4054" s="372" t="e">
        <f>VLOOKUP(N4054,'BANG THAM CHIEU'!C:E,3,0)</f>
        <v>#N/A</v>
      </c>
      <c r="J4054" s="10" t="e">
        <f>VLOOKUP(N4054,'BANG THAM CHIEU'!C:E,2,0)</f>
        <v>#N/A</v>
      </c>
      <c r="L4054" s="594">
        <f t="shared" si="65"/>
        <v>0</v>
      </c>
      <c r="N4054" s="53"/>
      <c r="Q4054" s="122"/>
      <c r="R4054" s="123"/>
      <c r="S4054" s="122" t="s">
        <v>7896</v>
      </c>
      <c r="T4054" s="396"/>
      <c r="V4054"/>
    </row>
    <row r="4055" spans="1:22" hidden="1" x14ac:dyDescent="0.25">
      <c r="A4055" s="31">
        <v>3848</v>
      </c>
      <c r="B4055" s="33" t="s">
        <v>300</v>
      </c>
      <c r="D4055" s="34" t="s">
        <v>301</v>
      </c>
      <c r="E4055" s="35" t="s">
        <v>10</v>
      </c>
      <c r="G4055" s="372" t="e">
        <f>VLOOKUP(N4055,'BANG THAM CHIEU'!C:E,3,0)</f>
        <v>#N/A</v>
      </c>
      <c r="J4055" s="10" t="e">
        <f>VLOOKUP(N4055,'BANG THAM CHIEU'!C:E,2,0)</f>
        <v>#N/A</v>
      </c>
      <c r="L4055" s="594">
        <f t="shared" si="65"/>
        <v>0</v>
      </c>
      <c r="N4055" s="53"/>
      <c r="Q4055" s="122"/>
      <c r="R4055" s="123"/>
      <c r="S4055" s="122" t="s">
        <v>7896</v>
      </c>
      <c r="T4055" s="396"/>
      <c r="V4055"/>
    </row>
    <row r="4056" spans="1:22" hidden="1" x14ac:dyDescent="0.25">
      <c r="A4056" s="31">
        <v>3848</v>
      </c>
      <c r="B4056" s="33" t="s">
        <v>300</v>
      </c>
      <c r="D4056" s="34" t="s">
        <v>301</v>
      </c>
      <c r="E4056" s="35" t="s">
        <v>10</v>
      </c>
      <c r="G4056" s="372" t="e">
        <f>VLOOKUP(N4056,'BANG THAM CHIEU'!C:E,3,0)</f>
        <v>#N/A</v>
      </c>
      <c r="J4056" s="10" t="e">
        <f>VLOOKUP(N4056,'BANG THAM CHIEU'!C:E,2,0)</f>
        <v>#N/A</v>
      </c>
      <c r="L4056" s="594">
        <f t="shared" si="65"/>
        <v>0</v>
      </c>
      <c r="N4056" s="53"/>
      <c r="Q4056" s="122"/>
      <c r="R4056" s="123"/>
      <c r="S4056" s="122" t="s">
        <v>7896</v>
      </c>
      <c r="T4056" s="396"/>
      <c r="V4056"/>
    </row>
    <row r="4057" spans="1:22" hidden="1" x14ac:dyDescent="0.25">
      <c r="A4057" s="31">
        <v>3848</v>
      </c>
      <c r="B4057" s="33" t="s">
        <v>300</v>
      </c>
      <c r="D4057" s="34" t="s">
        <v>301</v>
      </c>
      <c r="E4057" s="35" t="s">
        <v>10</v>
      </c>
      <c r="G4057" s="372" t="e">
        <f>VLOOKUP(N4057,'BANG THAM CHIEU'!C:E,3,0)</f>
        <v>#N/A</v>
      </c>
      <c r="J4057" s="10" t="e">
        <f>VLOOKUP(N4057,'BANG THAM CHIEU'!C:E,2,0)</f>
        <v>#N/A</v>
      </c>
      <c r="L4057" s="594">
        <f t="shared" si="65"/>
        <v>0</v>
      </c>
      <c r="N4057" s="53"/>
      <c r="Q4057" s="122"/>
      <c r="R4057" s="123"/>
      <c r="S4057" s="122" t="s">
        <v>7896</v>
      </c>
      <c r="T4057" s="396"/>
      <c r="V4057"/>
    </row>
    <row r="4058" spans="1:22" hidden="1" x14ac:dyDescent="0.25">
      <c r="A4058" s="31">
        <v>3848</v>
      </c>
      <c r="B4058" s="33" t="s">
        <v>300</v>
      </c>
      <c r="D4058" s="34" t="s">
        <v>301</v>
      </c>
      <c r="E4058" s="35" t="s">
        <v>10</v>
      </c>
      <c r="G4058" s="372" t="e">
        <f>VLOOKUP(N4058,'BANG THAM CHIEU'!C:E,3,0)</f>
        <v>#N/A</v>
      </c>
      <c r="J4058" s="10" t="e">
        <f>VLOOKUP(N4058,'BANG THAM CHIEU'!C:E,2,0)</f>
        <v>#N/A</v>
      </c>
      <c r="L4058" s="594">
        <f t="shared" si="65"/>
        <v>0</v>
      </c>
      <c r="N4058" s="53"/>
      <c r="Q4058" s="122"/>
      <c r="R4058" s="123"/>
      <c r="S4058" s="122" t="s">
        <v>7896</v>
      </c>
      <c r="T4058" s="396"/>
      <c r="V4058"/>
    </row>
    <row r="4059" spans="1:22" hidden="1" x14ac:dyDescent="0.25">
      <c r="A4059" s="31">
        <v>3848</v>
      </c>
      <c r="B4059" s="33" t="s">
        <v>300</v>
      </c>
      <c r="D4059" s="34" t="s">
        <v>301</v>
      </c>
      <c r="E4059" s="35" t="s">
        <v>10</v>
      </c>
      <c r="G4059" s="372" t="e">
        <f>VLOOKUP(N4059,'BANG THAM CHIEU'!C:E,3,0)</f>
        <v>#N/A</v>
      </c>
      <c r="J4059" s="10" t="e">
        <f>VLOOKUP(N4059,'BANG THAM CHIEU'!C:E,2,0)</f>
        <v>#N/A</v>
      </c>
      <c r="L4059" s="594">
        <f t="shared" si="65"/>
        <v>0</v>
      </c>
      <c r="N4059" s="53"/>
      <c r="Q4059" s="122"/>
      <c r="R4059" s="123"/>
      <c r="S4059" s="122" t="s">
        <v>7896</v>
      </c>
      <c r="T4059" s="396"/>
      <c r="V4059"/>
    </row>
    <row r="4060" spans="1:22" hidden="1" x14ac:dyDescent="0.25">
      <c r="A4060" s="31">
        <v>3848</v>
      </c>
      <c r="B4060" s="33" t="s">
        <v>300</v>
      </c>
      <c r="D4060" s="34" t="s">
        <v>301</v>
      </c>
      <c r="E4060" s="35" t="s">
        <v>10</v>
      </c>
      <c r="G4060" s="372" t="e">
        <f>VLOOKUP(N4060,'BANG THAM CHIEU'!C:E,3,0)</f>
        <v>#N/A</v>
      </c>
      <c r="J4060" s="10" t="e">
        <f>VLOOKUP(N4060,'BANG THAM CHIEU'!C:E,2,0)</f>
        <v>#N/A</v>
      </c>
      <c r="L4060" s="594">
        <f t="shared" si="65"/>
        <v>0</v>
      </c>
      <c r="N4060" s="53"/>
      <c r="Q4060" s="122"/>
      <c r="R4060" s="123"/>
      <c r="S4060" s="122" t="s">
        <v>7896</v>
      </c>
      <c r="T4060" s="396"/>
      <c r="V4060"/>
    </row>
    <row r="4061" spans="1:22" hidden="1" x14ac:dyDescent="0.25">
      <c r="A4061" s="31">
        <v>3848</v>
      </c>
      <c r="B4061" s="33" t="s">
        <v>300</v>
      </c>
      <c r="D4061" s="34" t="s">
        <v>301</v>
      </c>
      <c r="E4061" s="35" t="s">
        <v>10</v>
      </c>
      <c r="G4061" s="372" t="e">
        <f>VLOOKUP(N4061,'BANG THAM CHIEU'!C:E,3,0)</f>
        <v>#N/A</v>
      </c>
      <c r="J4061" s="10" t="e">
        <f>VLOOKUP(N4061,'BANG THAM CHIEU'!C:E,2,0)</f>
        <v>#N/A</v>
      </c>
      <c r="L4061" s="594">
        <f t="shared" si="65"/>
        <v>0</v>
      </c>
      <c r="N4061" s="53"/>
      <c r="Q4061" s="122"/>
      <c r="R4061" s="123"/>
      <c r="S4061" s="122" t="s">
        <v>7896</v>
      </c>
      <c r="T4061" s="396"/>
      <c r="V4061"/>
    </row>
    <row r="4062" spans="1:22" hidden="1" x14ac:dyDescent="0.25">
      <c r="A4062" s="31">
        <v>3848</v>
      </c>
      <c r="B4062" s="33" t="s">
        <v>300</v>
      </c>
      <c r="D4062" s="34" t="s">
        <v>301</v>
      </c>
      <c r="E4062" s="35" t="s">
        <v>10</v>
      </c>
      <c r="G4062" s="372" t="e">
        <f>VLOOKUP(N4062,'BANG THAM CHIEU'!C:E,3,0)</f>
        <v>#N/A</v>
      </c>
      <c r="J4062" s="10" t="e">
        <f>VLOOKUP(N4062,'BANG THAM CHIEU'!C:E,2,0)</f>
        <v>#N/A</v>
      </c>
      <c r="L4062" s="594">
        <f t="shared" si="65"/>
        <v>0</v>
      </c>
      <c r="N4062" s="53"/>
      <c r="Q4062" s="122"/>
      <c r="R4062" s="123"/>
      <c r="S4062" s="122" t="s">
        <v>7896</v>
      </c>
      <c r="T4062" s="396"/>
      <c r="V4062"/>
    </row>
    <row r="4063" spans="1:22" hidden="1" x14ac:dyDescent="0.25">
      <c r="A4063" s="31">
        <v>3848</v>
      </c>
      <c r="B4063" s="33" t="s">
        <v>300</v>
      </c>
      <c r="D4063" s="34" t="s">
        <v>301</v>
      </c>
      <c r="E4063" s="35" t="s">
        <v>10</v>
      </c>
      <c r="G4063" s="372" t="e">
        <f>VLOOKUP(N4063,'BANG THAM CHIEU'!C:E,3,0)</f>
        <v>#N/A</v>
      </c>
      <c r="J4063" s="10" t="e">
        <f>VLOOKUP(N4063,'BANG THAM CHIEU'!C:E,2,0)</f>
        <v>#N/A</v>
      </c>
      <c r="L4063" s="594">
        <f t="shared" si="65"/>
        <v>0</v>
      </c>
      <c r="N4063" s="53"/>
      <c r="Q4063" s="122"/>
      <c r="R4063" s="123"/>
      <c r="S4063" s="122" t="s">
        <v>7896</v>
      </c>
      <c r="T4063" s="396"/>
      <c r="V4063"/>
    </row>
    <row r="4064" spans="1:22" hidden="1" x14ac:dyDescent="0.25">
      <c r="A4064" s="31">
        <v>3848</v>
      </c>
      <c r="B4064" s="33" t="s">
        <v>300</v>
      </c>
      <c r="D4064" s="34" t="s">
        <v>301</v>
      </c>
      <c r="E4064" s="35" t="s">
        <v>10</v>
      </c>
      <c r="G4064" s="372" t="e">
        <f>VLOOKUP(N4064,'BANG THAM CHIEU'!C:E,3,0)</f>
        <v>#N/A</v>
      </c>
      <c r="J4064" s="10" t="e">
        <f>VLOOKUP(N4064,'BANG THAM CHIEU'!C:E,2,0)</f>
        <v>#N/A</v>
      </c>
      <c r="L4064" s="594">
        <f t="shared" si="65"/>
        <v>0</v>
      </c>
      <c r="N4064" s="53"/>
      <c r="Q4064" s="122"/>
      <c r="R4064" s="123"/>
      <c r="S4064" s="122" t="s">
        <v>7896</v>
      </c>
      <c r="T4064" s="396"/>
      <c r="V4064"/>
    </row>
    <row r="4065" spans="1:22" hidden="1" x14ac:dyDescent="0.25">
      <c r="A4065" s="31">
        <v>3848</v>
      </c>
      <c r="B4065" s="33" t="s">
        <v>300</v>
      </c>
      <c r="D4065" s="34" t="s">
        <v>301</v>
      </c>
      <c r="E4065" s="35" t="s">
        <v>10</v>
      </c>
      <c r="G4065" s="372" t="e">
        <f>VLOOKUP(N4065,'BANG THAM CHIEU'!C:E,3,0)</f>
        <v>#N/A</v>
      </c>
      <c r="J4065" s="10" t="e">
        <f>VLOOKUP(N4065,'BANG THAM CHIEU'!C:E,2,0)</f>
        <v>#N/A</v>
      </c>
      <c r="L4065" s="594">
        <f t="shared" si="65"/>
        <v>0</v>
      </c>
      <c r="N4065" s="53"/>
      <c r="Q4065" s="122"/>
      <c r="R4065" s="123"/>
      <c r="S4065" s="122" t="s">
        <v>7896</v>
      </c>
      <c r="T4065" s="396"/>
      <c r="V4065"/>
    </row>
    <row r="4066" spans="1:22" hidden="1" x14ac:dyDescent="0.25">
      <c r="A4066" s="31">
        <v>3848</v>
      </c>
      <c r="B4066" s="33" t="s">
        <v>300</v>
      </c>
      <c r="D4066" s="34" t="s">
        <v>301</v>
      </c>
      <c r="E4066" s="35" t="s">
        <v>10</v>
      </c>
      <c r="G4066" s="372" t="e">
        <f>VLOOKUP(N4066,'BANG THAM CHIEU'!C:E,3,0)</f>
        <v>#N/A</v>
      </c>
      <c r="J4066" s="10" t="e">
        <f>VLOOKUP(N4066,'BANG THAM CHIEU'!C:E,2,0)</f>
        <v>#N/A</v>
      </c>
      <c r="L4066" s="594">
        <f t="shared" si="65"/>
        <v>0</v>
      </c>
      <c r="N4066" s="53"/>
      <c r="Q4066" s="122"/>
      <c r="R4066" s="123"/>
      <c r="S4066" s="122" t="s">
        <v>7896</v>
      </c>
      <c r="T4066" s="396"/>
      <c r="V4066"/>
    </row>
    <row r="4067" spans="1:22" hidden="1" x14ac:dyDescent="0.25">
      <c r="A4067" s="31">
        <v>3848</v>
      </c>
      <c r="B4067" s="33" t="s">
        <v>300</v>
      </c>
      <c r="D4067" s="34" t="s">
        <v>301</v>
      </c>
      <c r="E4067" s="35" t="s">
        <v>10</v>
      </c>
      <c r="G4067" s="372" t="e">
        <f>VLOOKUP(N4067,'BANG THAM CHIEU'!C:E,3,0)</f>
        <v>#N/A</v>
      </c>
      <c r="J4067" s="10" t="e">
        <f>VLOOKUP(N4067,'BANG THAM CHIEU'!C:E,2,0)</f>
        <v>#N/A</v>
      </c>
      <c r="L4067" s="594">
        <f t="shared" si="65"/>
        <v>0</v>
      </c>
      <c r="N4067" s="53"/>
      <c r="Q4067" s="122"/>
      <c r="R4067" s="123"/>
      <c r="S4067" s="122" t="s">
        <v>7896</v>
      </c>
      <c r="T4067" s="396"/>
      <c r="V4067"/>
    </row>
    <row r="4068" spans="1:22" hidden="1" x14ac:dyDescent="0.25">
      <c r="A4068" s="31">
        <v>3848</v>
      </c>
      <c r="B4068" s="33" t="s">
        <v>300</v>
      </c>
      <c r="D4068" s="34" t="s">
        <v>301</v>
      </c>
      <c r="E4068" s="35" t="s">
        <v>10</v>
      </c>
      <c r="G4068" s="372" t="e">
        <f>VLOOKUP(N4068,'BANG THAM CHIEU'!C:E,3,0)</f>
        <v>#N/A</v>
      </c>
      <c r="J4068" s="10" t="e">
        <f>VLOOKUP(N4068,'BANG THAM CHIEU'!C:E,2,0)</f>
        <v>#N/A</v>
      </c>
      <c r="L4068" s="594">
        <f t="shared" si="65"/>
        <v>0</v>
      </c>
      <c r="N4068" s="53"/>
      <c r="Q4068" s="122"/>
      <c r="R4068" s="123"/>
      <c r="S4068" s="122" t="s">
        <v>7896</v>
      </c>
      <c r="T4068" s="396"/>
      <c r="V4068"/>
    </row>
    <row r="4069" spans="1:22" hidden="1" x14ac:dyDescent="0.25">
      <c r="A4069" s="31">
        <v>3848</v>
      </c>
      <c r="B4069" s="33" t="s">
        <v>300</v>
      </c>
      <c r="D4069" s="34" t="s">
        <v>301</v>
      </c>
      <c r="E4069" s="35" t="s">
        <v>10</v>
      </c>
      <c r="G4069" s="372" t="e">
        <f>VLOOKUP(N4069,'BANG THAM CHIEU'!C:E,3,0)</f>
        <v>#N/A</v>
      </c>
      <c r="J4069" s="10" t="e">
        <f>VLOOKUP(N4069,'BANG THAM CHIEU'!C:E,2,0)</f>
        <v>#N/A</v>
      </c>
      <c r="L4069" s="594">
        <f t="shared" si="65"/>
        <v>0</v>
      </c>
      <c r="N4069" s="53"/>
      <c r="Q4069" s="122"/>
      <c r="R4069" s="123"/>
      <c r="S4069" s="122" t="s">
        <v>7896</v>
      </c>
      <c r="T4069" s="396"/>
      <c r="V4069"/>
    </row>
    <row r="4070" spans="1:22" hidden="1" x14ac:dyDescent="0.25">
      <c r="A4070" s="31">
        <v>3848</v>
      </c>
      <c r="B4070" s="33" t="s">
        <v>300</v>
      </c>
      <c r="D4070" s="34" t="s">
        <v>301</v>
      </c>
      <c r="E4070" s="35" t="s">
        <v>10</v>
      </c>
      <c r="G4070" s="372" t="e">
        <f>VLOOKUP(N4070,'BANG THAM CHIEU'!C:E,3,0)</f>
        <v>#N/A</v>
      </c>
      <c r="J4070" s="10" t="e">
        <f>VLOOKUP(N4070,'BANG THAM CHIEU'!C:E,2,0)</f>
        <v>#N/A</v>
      </c>
      <c r="L4070" s="594">
        <f t="shared" si="65"/>
        <v>0</v>
      </c>
      <c r="N4070" s="53"/>
      <c r="Q4070" s="122"/>
      <c r="R4070" s="123"/>
      <c r="S4070" s="122" t="s">
        <v>7896</v>
      </c>
      <c r="T4070" s="396"/>
      <c r="V4070"/>
    </row>
    <row r="4071" spans="1:22" hidden="1" x14ac:dyDescent="0.25">
      <c r="A4071" s="31">
        <v>3848</v>
      </c>
      <c r="B4071" s="33" t="s">
        <v>300</v>
      </c>
      <c r="D4071" s="34" t="s">
        <v>301</v>
      </c>
      <c r="E4071" s="35" t="s">
        <v>10</v>
      </c>
      <c r="G4071" s="372" t="e">
        <f>VLOOKUP(N4071,'BANG THAM CHIEU'!C:E,3,0)</f>
        <v>#N/A</v>
      </c>
      <c r="J4071" s="10" t="e">
        <f>VLOOKUP(N4071,'BANG THAM CHIEU'!C:E,2,0)</f>
        <v>#N/A</v>
      </c>
      <c r="L4071" s="594">
        <f t="shared" si="65"/>
        <v>0</v>
      </c>
      <c r="N4071" s="53"/>
      <c r="Q4071" s="122"/>
      <c r="R4071" s="123"/>
      <c r="S4071" s="122" t="s">
        <v>7896</v>
      </c>
      <c r="T4071" s="396"/>
      <c r="V4071"/>
    </row>
    <row r="4072" spans="1:22" hidden="1" x14ac:dyDescent="0.25">
      <c r="A4072" s="31">
        <v>3848</v>
      </c>
      <c r="B4072" s="33" t="s">
        <v>300</v>
      </c>
      <c r="D4072" s="34" t="s">
        <v>301</v>
      </c>
      <c r="E4072" s="35" t="s">
        <v>10</v>
      </c>
      <c r="G4072" s="372" t="e">
        <f>VLOOKUP(N4072,'BANG THAM CHIEU'!C:E,3,0)</f>
        <v>#N/A</v>
      </c>
      <c r="J4072" s="10" t="e">
        <f>VLOOKUP(N4072,'BANG THAM CHIEU'!C:E,2,0)</f>
        <v>#N/A</v>
      </c>
      <c r="L4072" s="594">
        <f t="shared" si="65"/>
        <v>0</v>
      </c>
      <c r="N4072" s="53"/>
      <c r="Q4072" s="122"/>
      <c r="R4072" s="123"/>
      <c r="S4072" s="122" t="s">
        <v>7896</v>
      </c>
      <c r="T4072" s="396"/>
      <c r="V4072"/>
    </row>
    <row r="4073" spans="1:22" hidden="1" x14ac:dyDescent="0.25">
      <c r="A4073" s="31">
        <v>3848</v>
      </c>
      <c r="B4073" s="33" t="s">
        <v>300</v>
      </c>
      <c r="D4073" s="34" t="s">
        <v>301</v>
      </c>
      <c r="E4073" s="35" t="s">
        <v>10</v>
      </c>
      <c r="G4073" s="372" t="e">
        <f>VLOOKUP(N4073,'BANG THAM CHIEU'!C:E,3,0)</f>
        <v>#N/A</v>
      </c>
      <c r="J4073" s="10" t="e">
        <f>VLOOKUP(N4073,'BANG THAM CHIEU'!C:E,2,0)</f>
        <v>#N/A</v>
      </c>
      <c r="L4073" s="594">
        <f t="shared" si="65"/>
        <v>0</v>
      </c>
      <c r="N4073" s="53"/>
      <c r="Q4073" s="122"/>
      <c r="R4073" s="123"/>
      <c r="S4073" s="122" t="s">
        <v>7896</v>
      </c>
      <c r="T4073" s="396"/>
      <c r="V4073"/>
    </row>
    <row r="4074" spans="1:22" hidden="1" x14ac:dyDescent="0.25">
      <c r="A4074" s="31">
        <v>3848</v>
      </c>
      <c r="B4074" s="33" t="s">
        <v>300</v>
      </c>
      <c r="D4074" s="34" t="s">
        <v>301</v>
      </c>
      <c r="E4074" s="35" t="s">
        <v>10</v>
      </c>
      <c r="G4074" s="372" t="e">
        <f>VLOOKUP(N4074,'BANG THAM CHIEU'!C:E,3,0)</f>
        <v>#N/A</v>
      </c>
      <c r="J4074" s="10" t="e">
        <f>VLOOKUP(N4074,'BANG THAM CHIEU'!C:E,2,0)</f>
        <v>#N/A</v>
      </c>
      <c r="L4074" s="594">
        <f t="shared" si="65"/>
        <v>0</v>
      </c>
      <c r="N4074" s="53"/>
      <c r="Q4074" s="122"/>
      <c r="R4074" s="123"/>
      <c r="S4074" s="122" t="s">
        <v>7896</v>
      </c>
      <c r="T4074" s="396"/>
      <c r="V4074"/>
    </row>
    <row r="4075" spans="1:22" hidden="1" x14ac:dyDescent="0.25">
      <c r="A4075" s="31">
        <v>3848</v>
      </c>
      <c r="B4075" s="33" t="s">
        <v>300</v>
      </c>
      <c r="D4075" s="34" t="s">
        <v>301</v>
      </c>
      <c r="E4075" s="35" t="s">
        <v>10</v>
      </c>
      <c r="G4075" s="372" t="e">
        <f>VLOOKUP(N4075,'BANG THAM CHIEU'!C:E,3,0)</f>
        <v>#N/A</v>
      </c>
      <c r="J4075" s="10" t="e">
        <f>VLOOKUP(N4075,'BANG THAM CHIEU'!C:E,2,0)</f>
        <v>#N/A</v>
      </c>
      <c r="L4075" s="594">
        <f t="shared" si="65"/>
        <v>0</v>
      </c>
      <c r="N4075" s="53"/>
      <c r="Q4075" s="122"/>
      <c r="R4075" s="123"/>
      <c r="S4075" s="122" t="s">
        <v>7896</v>
      </c>
      <c r="T4075" s="396"/>
      <c r="V4075"/>
    </row>
    <row r="4076" spans="1:22" hidden="1" x14ac:dyDescent="0.25">
      <c r="A4076" s="31">
        <v>3848</v>
      </c>
      <c r="B4076" s="33" t="s">
        <v>300</v>
      </c>
      <c r="D4076" s="34" t="s">
        <v>301</v>
      </c>
      <c r="E4076" s="35" t="s">
        <v>10</v>
      </c>
      <c r="G4076" s="372" t="e">
        <f>VLOOKUP(N4076,'BANG THAM CHIEU'!C:E,3,0)</f>
        <v>#N/A</v>
      </c>
      <c r="J4076" s="10" t="e">
        <f>VLOOKUP(N4076,'BANG THAM CHIEU'!C:E,2,0)</f>
        <v>#N/A</v>
      </c>
      <c r="L4076" s="594">
        <f t="shared" ref="L4076:L4139" si="66">K4076/23206</f>
        <v>0</v>
      </c>
      <c r="N4076" s="53"/>
      <c r="Q4076" s="122"/>
      <c r="R4076" s="123"/>
      <c r="S4076" s="122" t="s">
        <v>7896</v>
      </c>
      <c r="T4076" s="396"/>
      <c r="V4076"/>
    </row>
    <row r="4077" spans="1:22" hidden="1" x14ac:dyDescent="0.25">
      <c r="A4077" s="31">
        <v>3848</v>
      </c>
      <c r="B4077" s="33" t="s">
        <v>300</v>
      </c>
      <c r="D4077" s="34" t="s">
        <v>301</v>
      </c>
      <c r="E4077" s="35" t="s">
        <v>10</v>
      </c>
      <c r="G4077" s="372" t="e">
        <f>VLOOKUP(N4077,'BANG THAM CHIEU'!C:E,3,0)</f>
        <v>#N/A</v>
      </c>
      <c r="J4077" s="10" t="e">
        <f>VLOOKUP(N4077,'BANG THAM CHIEU'!C:E,2,0)</f>
        <v>#N/A</v>
      </c>
      <c r="L4077" s="594">
        <f t="shared" si="66"/>
        <v>0</v>
      </c>
      <c r="N4077" s="53"/>
      <c r="Q4077" s="122"/>
      <c r="R4077" s="123"/>
      <c r="S4077" s="122" t="s">
        <v>7896</v>
      </c>
      <c r="T4077" s="396"/>
      <c r="V4077"/>
    </row>
    <row r="4078" spans="1:22" hidden="1" x14ac:dyDescent="0.25">
      <c r="A4078" s="31">
        <v>3848</v>
      </c>
      <c r="B4078" s="33" t="s">
        <v>300</v>
      </c>
      <c r="D4078" s="34" t="s">
        <v>301</v>
      </c>
      <c r="E4078" s="35" t="s">
        <v>10</v>
      </c>
      <c r="G4078" s="372" t="e">
        <f>VLOOKUP(N4078,'BANG THAM CHIEU'!C:E,3,0)</f>
        <v>#N/A</v>
      </c>
      <c r="J4078" s="10" t="e">
        <f>VLOOKUP(N4078,'BANG THAM CHIEU'!C:E,2,0)</f>
        <v>#N/A</v>
      </c>
      <c r="L4078" s="594">
        <f t="shared" si="66"/>
        <v>0</v>
      </c>
      <c r="N4078" s="53"/>
      <c r="Q4078" s="122"/>
      <c r="R4078" s="123"/>
      <c r="S4078" s="122" t="s">
        <v>7896</v>
      </c>
      <c r="T4078" s="396"/>
      <c r="V4078"/>
    </row>
    <row r="4079" spans="1:22" hidden="1" x14ac:dyDescent="0.25">
      <c r="A4079" s="31">
        <v>3848</v>
      </c>
      <c r="B4079" s="33" t="s">
        <v>300</v>
      </c>
      <c r="D4079" s="34" t="s">
        <v>301</v>
      </c>
      <c r="E4079" s="35" t="s">
        <v>10</v>
      </c>
      <c r="G4079" s="372" t="e">
        <f>VLOOKUP(N4079,'BANG THAM CHIEU'!C:E,3,0)</f>
        <v>#N/A</v>
      </c>
      <c r="J4079" s="10" t="e">
        <f>VLOOKUP(N4079,'BANG THAM CHIEU'!C:E,2,0)</f>
        <v>#N/A</v>
      </c>
      <c r="L4079" s="594">
        <f t="shared" si="66"/>
        <v>0</v>
      </c>
      <c r="N4079" s="53"/>
      <c r="Q4079" s="122"/>
      <c r="R4079" s="123"/>
      <c r="S4079" s="122" t="s">
        <v>7896</v>
      </c>
      <c r="T4079" s="396"/>
      <c r="V4079"/>
    </row>
    <row r="4080" spans="1:22" hidden="1" x14ac:dyDescent="0.25">
      <c r="A4080" s="31">
        <v>3848</v>
      </c>
      <c r="B4080" s="33" t="s">
        <v>300</v>
      </c>
      <c r="D4080" s="34" t="s">
        <v>301</v>
      </c>
      <c r="E4080" s="35" t="s">
        <v>10</v>
      </c>
      <c r="G4080" s="372" t="e">
        <f>VLOOKUP(N4080,'BANG THAM CHIEU'!C:E,3,0)</f>
        <v>#N/A</v>
      </c>
      <c r="J4080" s="10" t="e">
        <f>VLOOKUP(N4080,'BANG THAM CHIEU'!C:E,2,0)</f>
        <v>#N/A</v>
      </c>
      <c r="L4080" s="594">
        <f t="shared" si="66"/>
        <v>0</v>
      </c>
      <c r="N4080" s="53"/>
      <c r="Q4080" s="122"/>
      <c r="R4080" s="123"/>
      <c r="S4080" s="122" t="s">
        <v>7896</v>
      </c>
      <c r="T4080" s="396"/>
      <c r="V4080"/>
    </row>
    <row r="4081" spans="1:22" hidden="1" x14ac:dyDescent="0.25">
      <c r="A4081" s="31">
        <v>3848</v>
      </c>
      <c r="B4081" s="33" t="s">
        <v>300</v>
      </c>
      <c r="D4081" s="34" t="s">
        <v>301</v>
      </c>
      <c r="E4081" s="35" t="s">
        <v>10</v>
      </c>
      <c r="G4081" s="372" t="e">
        <f>VLOOKUP(N4081,'BANG THAM CHIEU'!C:E,3,0)</f>
        <v>#N/A</v>
      </c>
      <c r="J4081" s="10" t="e">
        <f>VLOOKUP(N4081,'BANG THAM CHIEU'!C:E,2,0)</f>
        <v>#N/A</v>
      </c>
      <c r="L4081" s="594">
        <f t="shared" si="66"/>
        <v>0</v>
      </c>
      <c r="N4081" s="53"/>
      <c r="Q4081" s="122"/>
      <c r="R4081" s="123"/>
      <c r="S4081" s="122" t="s">
        <v>7896</v>
      </c>
      <c r="T4081" s="396"/>
      <c r="V4081"/>
    </row>
    <row r="4082" spans="1:22" hidden="1" x14ac:dyDescent="0.25">
      <c r="A4082" s="31">
        <v>3848</v>
      </c>
      <c r="B4082" s="33" t="s">
        <v>300</v>
      </c>
      <c r="D4082" s="34" t="s">
        <v>301</v>
      </c>
      <c r="E4082" s="35" t="s">
        <v>10</v>
      </c>
      <c r="G4082" s="372" t="e">
        <f>VLOOKUP(N4082,'BANG THAM CHIEU'!C:E,3,0)</f>
        <v>#N/A</v>
      </c>
      <c r="J4082" s="10" t="e">
        <f>VLOOKUP(N4082,'BANG THAM CHIEU'!C:E,2,0)</f>
        <v>#N/A</v>
      </c>
      <c r="L4082" s="594">
        <f t="shared" si="66"/>
        <v>0</v>
      </c>
      <c r="N4082" s="53"/>
      <c r="Q4082" s="122"/>
      <c r="R4082" s="123"/>
      <c r="S4082" s="122" t="s">
        <v>7896</v>
      </c>
      <c r="T4082" s="396"/>
      <c r="V4082"/>
    </row>
    <row r="4083" spans="1:22" hidden="1" x14ac:dyDescent="0.25">
      <c r="A4083" s="31">
        <v>3848</v>
      </c>
      <c r="B4083" s="33" t="s">
        <v>300</v>
      </c>
      <c r="D4083" s="34" t="s">
        <v>301</v>
      </c>
      <c r="E4083" s="35" t="s">
        <v>10</v>
      </c>
      <c r="G4083" s="372" t="e">
        <f>VLOOKUP(N4083,'BANG THAM CHIEU'!C:E,3,0)</f>
        <v>#N/A</v>
      </c>
      <c r="J4083" s="10" t="e">
        <f>VLOOKUP(N4083,'BANG THAM CHIEU'!C:E,2,0)</f>
        <v>#N/A</v>
      </c>
      <c r="L4083" s="594">
        <f t="shared" si="66"/>
        <v>0</v>
      </c>
      <c r="N4083" s="53"/>
      <c r="Q4083" s="122"/>
      <c r="R4083" s="123"/>
      <c r="S4083" s="122" t="s">
        <v>7896</v>
      </c>
      <c r="T4083" s="396"/>
      <c r="V4083"/>
    </row>
    <row r="4084" spans="1:22" hidden="1" x14ac:dyDescent="0.25">
      <c r="A4084" s="31">
        <v>3848</v>
      </c>
      <c r="B4084" s="33" t="s">
        <v>300</v>
      </c>
      <c r="D4084" s="34" t="s">
        <v>301</v>
      </c>
      <c r="E4084" s="35" t="s">
        <v>10</v>
      </c>
      <c r="G4084" s="372" t="e">
        <f>VLOOKUP(N4084,'BANG THAM CHIEU'!C:E,3,0)</f>
        <v>#N/A</v>
      </c>
      <c r="J4084" s="10" t="e">
        <f>VLOOKUP(N4084,'BANG THAM CHIEU'!C:E,2,0)</f>
        <v>#N/A</v>
      </c>
      <c r="L4084" s="594">
        <f t="shared" si="66"/>
        <v>0</v>
      </c>
      <c r="N4084" s="53"/>
      <c r="Q4084" s="122"/>
      <c r="R4084" s="123"/>
      <c r="S4084" s="122" t="s">
        <v>7896</v>
      </c>
      <c r="T4084" s="396"/>
      <c r="V4084"/>
    </row>
    <row r="4085" spans="1:22" hidden="1" x14ac:dyDescent="0.25">
      <c r="A4085" s="31">
        <v>3848</v>
      </c>
      <c r="B4085" s="33" t="s">
        <v>300</v>
      </c>
      <c r="D4085" s="34" t="s">
        <v>301</v>
      </c>
      <c r="E4085" s="35" t="s">
        <v>10</v>
      </c>
      <c r="G4085" s="372" t="e">
        <f>VLOOKUP(N4085,'BANG THAM CHIEU'!C:E,3,0)</f>
        <v>#N/A</v>
      </c>
      <c r="J4085" s="10" t="e">
        <f>VLOOKUP(N4085,'BANG THAM CHIEU'!C:E,2,0)</f>
        <v>#N/A</v>
      </c>
      <c r="L4085" s="594">
        <f t="shared" si="66"/>
        <v>0</v>
      </c>
      <c r="N4085" s="53"/>
      <c r="Q4085" s="122"/>
      <c r="R4085" s="123"/>
      <c r="S4085" s="122" t="s">
        <v>7896</v>
      </c>
      <c r="T4085" s="396"/>
      <c r="V4085"/>
    </row>
    <row r="4086" spans="1:22" hidden="1" x14ac:dyDescent="0.25">
      <c r="A4086" s="31">
        <v>3848</v>
      </c>
      <c r="B4086" s="33" t="s">
        <v>300</v>
      </c>
      <c r="D4086" s="34" t="s">
        <v>301</v>
      </c>
      <c r="E4086" s="35" t="s">
        <v>10</v>
      </c>
      <c r="G4086" s="372" t="e">
        <f>VLOOKUP(N4086,'BANG THAM CHIEU'!C:E,3,0)</f>
        <v>#N/A</v>
      </c>
      <c r="J4086" s="10" t="e">
        <f>VLOOKUP(N4086,'BANG THAM CHIEU'!C:E,2,0)</f>
        <v>#N/A</v>
      </c>
      <c r="L4086" s="594">
        <f t="shared" si="66"/>
        <v>0</v>
      </c>
      <c r="N4086" s="53"/>
      <c r="Q4086" s="122"/>
      <c r="R4086" s="123"/>
      <c r="S4086" s="122" t="s">
        <v>7896</v>
      </c>
      <c r="T4086" s="396"/>
      <c r="V4086"/>
    </row>
    <row r="4087" spans="1:22" hidden="1" x14ac:dyDescent="0.25">
      <c r="A4087" s="31">
        <v>3848</v>
      </c>
      <c r="B4087" s="33" t="s">
        <v>300</v>
      </c>
      <c r="D4087" s="34" t="s">
        <v>301</v>
      </c>
      <c r="E4087" s="35" t="s">
        <v>10</v>
      </c>
      <c r="G4087" s="372" t="e">
        <f>VLOOKUP(N4087,'BANG THAM CHIEU'!C:E,3,0)</f>
        <v>#N/A</v>
      </c>
      <c r="J4087" s="10" t="e">
        <f>VLOOKUP(N4087,'BANG THAM CHIEU'!C:E,2,0)</f>
        <v>#N/A</v>
      </c>
      <c r="L4087" s="594">
        <f t="shared" si="66"/>
        <v>0</v>
      </c>
      <c r="N4087" s="53"/>
      <c r="Q4087" s="122"/>
      <c r="R4087" s="123"/>
      <c r="S4087" s="122" t="s">
        <v>7896</v>
      </c>
      <c r="T4087" s="396"/>
      <c r="V4087"/>
    </row>
    <row r="4088" spans="1:22" hidden="1" x14ac:dyDescent="0.25">
      <c r="A4088" s="31">
        <v>3848</v>
      </c>
      <c r="B4088" s="33" t="s">
        <v>300</v>
      </c>
      <c r="D4088" s="34" t="s">
        <v>301</v>
      </c>
      <c r="E4088" s="35" t="s">
        <v>10</v>
      </c>
      <c r="G4088" s="372" t="e">
        <f>VLOOKUP(N4088,'BANG THAM CHIEU'!C:E,3,0)</f>
        <v>#N/A</v>
      </c>
      <c r="J4088" s="10" t="e">
        <f>VLOOKUP(N4088,'BANG THAM CHIEU'!C:E,2,0)</f>
        <v>#N/A</v>
      </c>
      <c r="L4088" s="594">
        <f t="shared" si="66"/>
        <v>0</v>
      </c>
      <c r="N4088" s="53"/>
      <c r="Q4088" s="122"/>
      <c r="R4088" s="123"/>
      <c r="S4088" s="122" t="s">
        <v>7896</v>
      </c>
      <c r="T4088" s="396"/>
      <c r="V4088"/>
    </row>
    <row r="4089" spans="1:22" hidden="1" x14ac:dyDescent="0.25">
      <c r="A4089" s="31">
        <v>3848</v>
      </c>
      <c r="B4089" s="33" t="s">
        <v>300</v>
      </c>
      <c r="D4089" s="34" t="s">
        <v>301</v>
      </c>
      <c r="E4089" s="35" t="s">
        <v>10</v>
      </c>
      <c r="G4089" s="372" t="e">
        <f>VLOOKUP(N4089,'BANG THAM CHIEU'!C:E,3,0)</f>
        <v>#N/A</v>
      </c>
      <c r="J4089" s="10" t="e">
        <f>VLOOKUP(N4089,'BANG THAM CHIEU'!C:E,2,0)</f>
        <v>#N/A</v>
      </c>
      <c r="L4089" s="594">
        <f t="shared" si="66"/>
        <v>0</v>
      </c>
      <c r="N4089" s="53"/>
      <c r="Q4089" s="122"/>
      <c r="R4089" s="123"/>
      <c r="S4089" s="122" t="s">
        <v>7896</v>
      </c>
      <c r="T4089" s="396"/>
      <c r="V4089"/>
    </row>
    <row r="4090" spans="1:22" hidden="1" x14ac:dyDescent="0.25">
      <c r="A4090" s="31">
        <v>3848</v>
      </c>
      <c r="B4090" s="33" t="s">
        <v>300</v>
      </c>
      <c r="D4090" s="34" t="s">
        <v>301</v>
      </c>
      <c r="E4090" s="35" t="s">
        <v>10</v>
      </c>
      <c r="G4090" s="372" t="e">
        <f>VLOOKUP(N4090,'BANG THAM CHIEU'!C:E,3,0)</f>
        <v>#N/A</v>
      </c>
      <c r="J4090" s="10" t="e">
        <f>VLOOKUP(N4090,'BANG THAM CHIEU'!C:E,2,0)</f>
        <v>#N/A</v>
      </c>
      <c r="L4090" s="594">
        <f t="shared" si="66"/>
        <v>0</v>
      </c>
      <c r="N4090" s="53"/>
      <c r="Q4090" s="122"/>
      <c r="R4090" s="123"/>
      <c r="S4090" s="122" t="s">
        <v>7896</v>
      </c>
      <c r="T4090" s="396"/>
      <c r="V4090"/>
    </row>
    <row r="4091" spans="1:22" hidden="1" x14ac:dyDescent="0.25">
      <c r="A4091" s="31">
        <v>3848</v>
      </c>
      <c r="B4091" s="33" t="s">
        <v>300</v>
      </c>
      <c r="D4091" s="34" t="s">
        <v>301</v>
      </c>
      <c r="E4091" s="35" t="s">
        <v>10</v>
      </c>
      <c r="G4091" s="372" t="e">
        <f>VLOOKUP(N4091,'BANG THAM CHIEU'!C:E,3,0)</f>
        <v>#N/A</v>
      </c>
      <c r="J4091" s="10" t="e">
        <f>VLOOKUP(N4091,'BANG THAM CHIEU'!C:E,2,0)</f>
        <v>#N/A</v>
      </c>
      <c r="L4091" s="594">
        <f t="shared" si="66"/>
        <v>0</v>
      </c>
      <c r="N4091" s="53"/>
      <c r="Q4091" s="122"/>
      <c r="R4091" s="123"/>
      <c r="S4091" s="122" t="s">
        <v>7896</v>
      </c>
      <c r="T4091" s="396"/>
      <c r="V4091"/>
    </row>
    <row r="4092" spans="1:22" hidden="1" x14ac:dyDescent="0.25">
      <c r="A4092" s="31">
        <v>3848</v>
      </c>
      <c r="B4092" s="33" t="s">
        <v>300</v>
      </c>
      <c r="D4092" s="34" t="s">
        <v>301</v>
      </c>
      <c r="E4092" s="35" t="s">
        <v>10</v>
      </c>
      <c r="G4092" s="372" t="e">
        <f>VLOOKUP(N4092,'BANG THAM CHIEU'!C:E,3,0)</f>
        <v>#N/A</v>
      </c>
      <c r="J4092" s="10" t="e">
        <f>VLOOKUP(N4092,'BANG THAM CHIEU'!C:E,2,0)</f>
        <v>#N/A</v>
      </c>
      <c r="L4092" s="594">
        <f t="shared" si="66"/>
        <v>0</v>
      </c>
      <c r="N4092" s="53"/>
      <c r="Q4092" s="122"/>
      <c r="R4092" s="123"/>
      <c r="S4092" s="122" t="s">
        <v>7896</v>
      </c>
      <c r="T4092" s="396"/>
      <c r="V4092"/>
    </row>
    <row r="4093" spans="1:22" hidden="1" x14ac:dyDescent="0.25">
      <c r="A4093" s="31">
        <v>3848</v>
      </c>
      <c r="B4093" s="33" t="s">
        <v>300</v>
      </c>
      <c r="D4093" s="34" t="s">
        <v>301</v>
      </c>
      <c r="E4093" s="35" t="s">
        <v>10</v>
      </c>
      <c r="G4093" s="372" t="e">
        <f>VLOOKUP(N4093,'BANG THAM CHIEU'!C:E,3,0)</f>
        <v>#N/A</v>
      </c>
      <c r="J4093" s="10" t="e">
        <f>VLOOKUP(N4093,'BANG THAM CHIEU'!C:E,2,0)</f>
        <v>#N/A</v>
      </c>
      <c r="L4093" s="594">
        <f t="shared" si="66"/>
        <v>0</v>
      </c>
      <c r="N4093" s="53"/>
      <c r="Q4093" s="122"/>
      <c r="R4093" s="123"/>
      <c r="S4093" s="122" t="s">
        <v>7896</v>
      </c>
      <c r="T4093" s="396"/>
      <c r="V4093"/>
    </row>
    <row r="4094" spans="1:22" hidden="1" x14ac:dyDescent="0.25">
      <c r="A4094" s="31">
        <v>3848</v>
      </c>
      <c r="B4094" s="33" t="s">
        <v>300</v>
      </c>
      <c r="D4094" s="34" t="s">
        <v>301</v>
      </c>
      <c r="E4094" s="35" t="s">
        <v>10</v>
      </c>
      <c r="G4094" s="372" t="e">
        <f>VLOOKUP(N4094,'BANG THAM CHIEU'!C:E,3,0)</f>
        <v>#N/A</v>
      </c>
      <c r="J4094" s="10" t="e">
        <f>VLOOKUP(N4094,'BANG THAM CHIEU'!C:E,2,0)</f>
        <v>#N/A</v>
      </c>
      <c r="L4094" s="594">
        <f t="shared" si="66"/>
        <v>0</v>
      </c>
      <c r="N4094" s="53"/>
      <c r="Q4094" s="122"/>
      <c r="R4094" s="123"/>
      <c r="S4094" s="122" t="s">
        <v>7896</v>
      </c>
      <c r="T4094" s="396"/>
      <c r="V4094"/>
    </row>
    <row r="4095" spans="1:22" hidden="1" x14ac:dyDescent="0.25">
      <c r="A4095" s="31">
        <v>3848</v>
      </c>
      <c r="B4095" s="33" t="s">
        <v>300</v>
      </c>
      <c r="D4095" s="34" t="s">
        <v>301</v>
      </c>
      <c r="E4095" s="35" t="s">
        <v>10</v>
      </c>
      <c r="G4095" s="372" t="e">
        <f>VLOOKUP(N4095,'BANG THAM CHIEU'!C:E,3,0)</f>
        <v>#N/A</v>
      </c>
      <c r="J4095" s="10" t="e">
        <f>VLOOKUP(N4095,'BANG THAM CHIEU'!C:E,2,0)</f>
        <v>#N/A</v>
      </c>
      <c r="L4095" s="594">
        <f t="shared" si="66"/>
        <v>0</v>
      </c>
      <c r="N4095" s="53"/>
      <c r="Q4095" s="122"/>
      <c r="R4095" s="123"/>
      <c r="S4095" s="122" t="s">
        <v>7896</v>
      </c>
      <c r="T4095" s="396"/>
      <c r="V4095"/>
    </row>
    <row r="4096" spans="1:22" hidden="1" x14ac:dyDescent="0.25">
      <c r="A4096" s="31">
        <v>3848</v>
      </c>
      <c r="B4096" s="33" t="s">
        <v>300</v>
      </c>
      <c r="D4096" s="34" t="s">
        <v>301</v>
      </c>
      <c r="E4096" s="35" t="s">
        <v>10</v>
      </c>
      <c r="G4096" s="372" t="e">
        <f>VLOOKUP(N4096,'BANG THAM CHIEU'!C:E,3,0)</f>
        <v>#N/A</v>
      </c>
      <c r="J4096" s="10" t="e">
        <f>VLOOKUP(N4096,'BANG THAM CHIEU'!C:E,2,0)</f>
        <v>#N/A</v>
      </c>
      <c r="L4096" s="594">
        <f t="shared" si="66"/>
        <v>0</v>
      </c>
      <c r="N4096" s="53"/>
      <c r="Q4096" s="122"/>
      <c r="R4096" s="123"/>
      <c r="S4096" s="122" t="s">
        <v>7896</v>
      </c>
      <c r="T4096" s="396"/>
      <c r="V4096"/>
    </row>
    <row r="4097" spans="1:22" hidden="1" x14ac:dyDescent="0.25">
      <c r="A4097" s="31">
        <v>3848</v>
      </c>
      <c r="B4097" s="33" t="s">
        <v>300</v>
      </c>
      <c r="D4097" s="34" t="s">
        <v>301</v>
      </c>
      <c r="E4097" s="35" t="s">
        <v>10</v>
      </c>
      <c r="G4097" s="372" t="e">
        <f>VLOOKUP(N4097,'BANG THAM CHIEU'!C:E,3,0)</f>
        <v>#N/A</v>
      </c>
      <c r="J4097" s="10" t="e">
        <f>VLOOKUP(N4097,'BANG THAM CHIEU'!C:E,2,0)</f>
        <v>#N/A</v>
      </c>
      <c r="L4097" s="594">
        <f t="shared" si="66"/>
        <v>0</v>
      </c>
      <c r="N4097" s="53"/>
      <c r="Q4097" s="122"/>
      <c r="R4097" s="123"/>
      <c r="S4097" s="122" t="s">
        <v>7896</v>
      </c>
      <c r="T4097" s="396"/>
      <c r="V4097"/>
    </row>
    <row r="4098" spans="1:22" hidden="1" x14ac:dyDescent="0.25">
      <c r="A4098" s="31">
        <v>3848</v>
      </c>
      <c r="B4098" s="33" t="s">
        <v>300</v>
      </c>
      <c r="D4098" s="34" t="s">
        <v>301</v>
      </c>
      <c r="E4098" s="35" t="s">
        <v>10</v>
      </c>
      <c r="G4098" s="372" t="e">
        <f>VLOOKUP(N4098,'BANG THAM CHIEU'!C:E,3,0)</f>
        <v>#N/A</v>
      </c>
      <c r="J4098" s="10" t="e">
        <f>VLOOKUP(N4098,'BANG THAM CHIEU'!C:E,2,0)</f>
        <v>#N/A</v>
      </c>
      <c r="L4098" s="594">
        <f t="shared" si="66"/>
        <v>0</v>
      </c>
      <c r="N4098" s="53"/>
      <c r="Q4098" s="122"/>
      <c r="R4098" s="123"/>
      <c r="S4098" s="122" t="s">
        <v>7896</v>
      </c>
      <c r="T4098" s="396"/>
      <c r="V4098"/>
    </row>
    <row r="4099" spans="1:22" hidden="1" x14ac:dyDescent="0.25">
      <c r="A4099" s="31">
        <v>3848</v>
      </c>
      <c r="B4099" s="33" t="s">
        <v>300</v>
      </c>
      <c r="D4099" s="34" t="s">
        <v>301</v>
      </c>
      <c r="E4099" s="35" t="s">
        <v>10</v>
      </c>
      <c r="G4099" s="372" t="e">
        <f>VLOOKUP(N4099,'BANG THAM CHIEU'!C:E,3,0)</f>
        <v>#N/A</v>
      </c>
      <c r="J4099" s="10" t="e">
        <f>VLOOKUP(N4099,'BANG THAM CHIEU'!C:E,2,0)</f>
        <v>#N/A</v>
      </c>
      <c r="L4099" s="594">
        <f t="shared" si="66"/>
        <v>0</v>
      </c>
      <c r="N4099" s="53"/>
      <c r="Q4099" s="122"/>
      <c r="R4099" s="123"/>
      <c r="S4099" s="122" t="s">
        <v>7896</v>
      </c>
      <c r="T4099" s="396"/>
      <c r="V4099"/>
    </row>
    <row r="4100" spans="1:22" hidden="1" x14ac:dyDescent="0.25">
      <c r="A4100" s="31">
        <v>3848</v>
      </c>
      <c r="B4100" s="33" t="s">
        <v>300</v>
      </c>
      <c r="D4100" s="34" t="s">
        <v>301</v>
      </c>
      <c r="E4100" s="35" t="s">
        <v>10</v>
      </c>
      <c r="G4100" s="372" t="e">
        <f>VLOOKUP(N4100,'BANG THAM CHIEU'!C:E,3,0)</f>
        <v>#N/A</v>
      </c>
      <c r="J4100" s="10" t="e">
        <f>VLOOKUP(N4100,'BANG THAM CHIEU'!C:E,2,0)</f>
        <v>#N/A</v>
      </c>
      <c r="L4100" s="594">
        <f t="shared" si="66"/>
        <v>0</v>
      </c>
      <c r="N4100" s="53"/>
      <c r="Q4100" s="122"/>
      <c r="R4100" s="123"/>
      <c r="S4100" s="122" t="s">
        <v>7896</v>
      </c>
      <c r="T4100" s="396"/>
      <c r="V4100"/>
    </row>
    <row r="4101" spans="1:22" hidden="1" x14ac:dyDescent="0.25">
      <c r="A4101" s="31">
        <v>3848</v>
      </c>
      <c r="B4101" s="33" t="s">
        <v>300</v>
      </c>
      <c r="D4101" s="34" t="s">
        <v>301</v>
      </c>
      <c r="E4101" s="35" t="s">
        <v>10</v>
      </c>
      <c r="G4101" s="372" t="e">
        <f>VLOOKUP(N4101,'BANG THAM CHIEU'!C:E,3,0)</f>
        <v>#N/A</v>
      </c>
      <c r="J4101" s="10" t="e">
        <f>VLOOKUP(N4101,'BANG THAM CHIEU'!C:E,2,0)</f>
        <v>#N/A</v>
      </c>
      <c r="L4101" s="594">
        <f t="shared" si="66"/>
        <v>0</v>
      </c>
      <c r="N4101" s="53"/>
      <c r="Q4101" s="122"/>
      <c r="R4101" s="123"/>
      <c r="S4101" s="122" t="s">
        <v>7896</v>
      </c>
      <c r="T4101" s="396"/>
      <c r="V4101"/>
    </row>
    <row r="4102" spans="1:22" hidden="1" x14ac:dyDescent="0.25">
      <c r="A4102" s="31">
        <v>3848</v>
      </c>
      <c r="B4102" s="33" t="s">
        <v>300</v>
      </c>
      <c r="D4102" s="34" t="s">
        <v>301</v>
      </c>
      <c r="E4102" s="35" t="s">
        <v>10</v>
      </c>
      <c r="G4102" s="372" t="e">
        <f>VLOOKUP(N4102,'BANG THAM CHIEU'!C:E,3,0)</f>
        <v>#N/A</v>
      </c>
      <c r="J4102" s="10" t="e">
        <f>VLOOKUP(N4102,'BANG THAM CHIEU'!C:E,2,0)</f>
        <v>#N/A</v>
      </c>
      <c r="L4102" s="594">
        <f t="shared" si="66"/>
        <v>0</v>
      </c>
      <c r="N4102" s="53"/>
      <c r="Q4102" s="122"/>
      <c r="R4102" s="123"/>
      <c r="S4102" s="122" t="s">
        <v>7896</v>
      </c>
      <c r="T4102" s="396"/>
      <c r="V4102"/>
    </row>
    <row r="4103" spans="1:22" hidden="1" x14ac:dyDescent="0.25">
      <c r="A4103" s="31">
        <v>3848</v>
      </c>
      <c r="B4103" s="33" t="s">
        <v>300</v>
      </c>
      <c r="D4103" s="34" t="s">
        <v>301</v>
      </c>
      <c r="E4103" s="35" t="s">
        <v>10</v>
      </c>
      <c r="G4103" s="372" t="e">
        <f>VLOOKUP(N4103,'BANG THAM CHIEU'!C:E,3,0)</f>
        <v>#N/A</v>
      </c>
      <c r="J4103" s="10" t="e">
        <f>VLOOKUP(N4103,'BANG THAM CHIEU'!C:E,2,0)</f>
        <v>#N/A</v>
      </c>
      <c r="L4103" s="594">
        <f t="shared" si="66"/>
        <v>0</v>
      </c>
      <c r="N4103" s="53"/>
      <c r="Q4103" s="122"/>
      <c r="R4103" s="123"/>
      <c r="S4103" s="122" t="s">
        <v>7896</v>
      </c>
      <c r="T4103" s="396"/>
      <c r="V4103"/>
    </row>
    <row r="4104" spans="1:22" hidden="1" x14ac:dyDescent="0.25">
      <c r="A4104" s="31">
        <v>3848</v>
      </c>
      <c r="B4104" s="33" t="s">
        <v>300</v>
      </c>
      <c r="D4104" s="34" t="s">
        <v>301</v>
      </c>
      <c r="E4104" s="35" t="s">
        <v>10</v>
      </c>
      <c r="G4104" s="372" t="e">
        <f>VLOOKUP(N4104,'BANG THAM CHIEU'!C:E,3,0)</f>
        <v>#N/A</v>
      </c>
      <c r="J4104" s="10" t="e">
        <f>VLOOKUP(N4104,'BANG THAM CHIEU'!C:E,2,0)</f>
        <v>#N/A</v>
      </c>
      <c r="L4104" s="594">
        <f t="shared" si="66"/>
        <v>0</v>
      </c>
      <c r="N4104" s="53"/>
      <c r="Q4104" s="122"/>
      <c r="R4104" s="123"/>
      <c r="S4104" s="122" t="s">
        <v>7896</v>
      </c>
      <c r="T4104" s="396"/>
      <c r="V4104"/>
    </row>
    <row r="4105" spans="1:22" hidden="1" x14ac:dyDescent="0.25">
      <c r="A4105" s="31">
        <v>3848</v>
      </c>
      <c r="B4105" s="33" t="s">
        <v>300</v>
      </c>
      <c r="D4105" s="34" t="s">
        <v>301</v>
      </c>
      <c r="E4105" s="35" t="s">
        <v>10</v>
      </c>
      <c r="G4105" s="372" t="e">
        <f>VLOOKUP(N4105,'BANG THAM CHIEU'!C:E,3,0)</f>
        <v>#N/A</v>
      </c>
      <c r="J4105" s="10" t="e">
        <f>VLOOKUP(N4105,'BANG THAM CHIEU'!C:E,2,0)</f>
        <v>#N/A</v>
      </c>
      <c r="L4105" s="594">
        <f t="shared" si="66"/>
        <v>0</v>
      </c>
      <c r="N4105" s="53"/>
      <c r="Q4105" s="122"/>
      <c r="R4105" s="123"/>
      <c r="S4105" s="122" t="s">
        <v>7896</v>
      </c>
      <c r="T4105" s="396"/>
      <c r="V4105"/>
    </row>
    <row r="4106" spans="1:22" hidden="1" x14ac:dyDescent="0.25">
      <c r="A4106" s="31">
        <v>3848</v>
      </c>
      <c r="B4106" s="33" t="s">
        <v>300</v>
      </c>
      <c r="D4106" s="34" t="s">
        <v>301</v>
      </c>
      <c r="E4106" s="35" t="s">
        <v>10</v>
      </c>
      <c r="G4106" s="372" t="e">
        <f>VLOOKUP(N4106,'BANG THAM CHIEU'!C:E,3,0)</f>
        <v>#N/A</v>
      </c>
      <c r="J4106" s="10" t="e">
        <f>VLOOKUP(N4106,'BANG THAM CHIEU'!C:E,2,0)</f>
        <v>#N/A</v>
      </c>
      <c r="L4106" s="594">
        <f t="shared" si="66"/>
        <v>0</v>
      </c>
      <c r="N4106" s="53"/>
      <c r="Q4106" s="122"/>
      <c r="R4106" s="123"/>
      <c r="S4106" s="122" t="s">
        <v>7896</v>
      </c>
      <c r="T4106" s="396"/>
      <c r="V4106"/>
    </row>
    <row r="4107" spans="1:22" hidden="1" x14ac:dyDescent="0.25">
      <c r="A4107" s="31">
        <v>3848</v>
      </c>
      <c r="B4107" s="33" t="s">
        <v>300</v>
      </c>
      <c r="D4107" s="34" t="s">
        <v>301</v>
      </c>
      <c r="E4107" s="35" t="s">
        <v>10</v>
      </c>
      <c r="G4107" s="372" t="e">
        <f>VLOOKUP(N4107,'BANG THAM CHIEU'!C:E,3,0)</f>
        <v>#N/A</v>
      </c>
      <c r="J4107" s="10" t="e">
        <f>VLOOKUP(N4107,'BANG THAM CHIEU'!C:E,2,0)</f>
        <v>#N/A</v>
      </c>
      <c r="L4107" s="594">
        <f t="shared" si="66"/>
        <v>0</v>
      </c>
      <c r="N4107" s="53"/>
      <c r="Q4107" s="122"/>
      <c r="R4107" s="123"/>
      <c r="S4107" s="122" t="s">
        <v>7896</v>
      </c>
      <c r="T4107" s="396"/>
      <c r="V4107"/>
    </row>
    <row r="4108" spans="1:22" hidden="1" x14ac:dyDescent="0.25">
      <c r="A4108" s="31">
        <v>3848</v>
      </c>
      <c r="B4108" s="33" t="s">
        <v>300</v>
      </c>
      <c r="D4108" s="34" t="s">
        <v>301</v>
      </c>
      <c r="E4108" s="35" t="s">
        <v>10</v>
      </c>
      <c r="G4108" s="372" t="e">
        <f>VLOOKUP(N4108,'BANG THAM CHIEU'!C:E,3,0)</f>
        <v>#N/A</v>
      </c>
      <c r="J4108" s="10" t="e">
        <f>VLOOKUP(N4108,'BANG THAM CHIEU'!C:E,2,0)</f>
        <v>#N/A</v>
      </c>
      <c r="L4108" s="594">
        <f t="shared" si="66"/>
        <v>0</v>
      </c>
      <c r="N4108" s="53"/>
      <c r="Q4108" s="122"/>
      <c r="R4108" s="123"/>
      <c r="S4108" s="122" t="s">
        <v>7896</v>
      </c>
      <c r="T4108" s="396"/>
      <c r="V4108"/>
    </row>
    <row r="4109" spans="1:22" hidden="1" x14ac:dyDescent="0.25">
      <c r="A4109" s="31">
        <v>3848</v>
      </c>
      <c r="B4109" s="33" t="s">
        <v>300</v>
      </c>
      <c r="D4109" s="34" t="s">
        <v>301</v>
      </c>
      <c r="E4109" s="35" t="s">
        <v>10</v>
      </c>
      <c r="G4109" s="372" t="e">
        <f>VLOOKUP(N4109,'BANG THAM CHIEU'!C:E,3,0)</f>
        <v>#N/A</v>
      </c>
      <c r="J4109" s="10" t="e">
        <f>VLOOKUP(N4109,'BANG THAM CHIEU'!C:E,2,0)</f>
        <v>#N/A</v>
      </c>
      <c r="L4109" s="594">
        <f t="shared" si="66"/>
        <v>0</v>
      </c>
      <c r="N4109" s="53"/>
      <c r="Q4109" s="122"/>
      <c r="R4109" s="123"/>
      <c r="S4109" s="122" t="s">
        <v>7896</v>
      </c>
      <c r="T4109" s="396"/>
      <c r="V4109"/>
    </row>
    <row r="4110" spans="1:22" hidden="1" x14ac:dyDescent="0.25">
      <c r="A4110" s="31">
        <v>3848</v>
      </c>
      <c r="B4110" s="33" t="s">
        <v>300</v>
      </c>
      <c r="D4110" s="34" t="s">
        <v>301</v>
      </c>
      <c r="E4110" s="35" t="s">
        <v>10</v>
      </c>
      <c r="G4110" s="372" t="e">
        <f>VLOOKUP(N4110,'BANG THAM CHIEU'!C:E,3,0)</f>
        <v>#N/A</v>
      </c>
      <c r="J4110" s="10" t="e">
        <f>VLOOKUP(N4110,'BANG THAM CHIEU'!C:E,2,0)</f>
        <v>#N/A</v>
      </c>
      <c r="L4110" s="594">
        <f t="shared" si="66"/>
        <v>0</v>
      </c>
      <c r="N4110" s="53"/>
      <c r="Q4110" s="122"/>
      <c r="R4110" s="123"/>
      <c r="S4110" s="122" t="s">
        <v>7896</v>
      </c>
      <c r="T4110" s="396"/>
      <c r="V4110"/>
    </row>
    <row r="4111" spans="1:22" hidden="1" x14ac:dyDescent="0.25">
      <c r="A4111" s="31">
        <v>3848</v>
      </c>
      <c r="B4111" s="33" t="s">
        <v>300</v>
      </c>
      <c r="D4111" s="34" t="s">
        <v>301</v>
      </c>
      <c r="E4111" s="35" t="s">
        <v>10</v>
      </c>
      <c r="G4111" s="372" t="e">
        <f>VLOOKUP(N4111,'BANG THAM CHIEU'!C:E,3,0)</f>
        <v>#N/A</v>
      </c>
      <c r="J4111" s="10" t="e">
        <f>VLOOKUP(N4111,'BANG THAM CHIEU'!C:E,2,0)</f>
        <v>#N/A</v>
      </c>
      <c r="L4111" s="594">
        <f t="shared" si="66"/>
        <v>0</v>
      </c>
      <c r="N4111" s="53"/>
      <c r="Q4111" s="122"/>
      <c r="R4111" s="123"/>
      <c r="S4111" s="122" t="s">
        <v>7896</v>
      </c>
      <c r="T4111" s="396"/>
      <c r="V4111"/>
    </row>
    <row r="4112" spans="1:22" hidden="1" x14ac:dyDescent="0.25">
      <c r="A4112" s="31">
        <v>3848</v>
      </c>
      <c r="B4112" s="33" t="s">
        <v>300</v>
      </c>
      <c r="D4112" s="34" t="s">
        <v>301</v>
      </c>
      <c r="E4112" s="35" t="s">
        <v>10</v>
      </c>
      <c r="G4112" s="372" t="e">
        <f>VLOOKUP(N4112,'BANG THAM CHIEU'!C:E,3,0)</f>
        <v>#N/A</v>
      </c>
      <c r="J4112" s="10" t="e">
        <f>VLOOKUP(N4112,'BANG THAM CHIEU'!C:E,2,0)</f>
        <v>#N/A</v>
      </c>
      <c r="L4112" s="594">
        <f t="shared" si="66"/>
        <v>0</v>
      </c>
      <c r="N4112" s="53"/>
      <c r="Q4112" s="122"/>
      <c r="R4112" s="123"/>
      <c r="S4112" s="122" t="s">
        <v>7896</v>
      </c>
      <c r="T4112" s="396"/>
      <c r="V4112"/>
    </row>
    <row r="4113" spans="1:22" hidden="1" x14ac:dyDescent="0.25">
      <c r="A4113" s="31">
        <v>3848</v>
      </c>
      <c r="B4113" s="33" t="s">
        <v>300</v>
      </c>
      <c r="D4113" s="34" t="s">
        <v>301</v>
      </c>
      <c r="E4113" s="35" t="s">
        <v>10</v>
      </c>
      <c r="G4113" s="372" t="e">
        <f>VLOOKUP(N4113,'BANG THAM CHIEU'!C:E,3,0)</f>
        <v>#N/A</v>
      </c>
      <c r="J4113" s="10" t="e">
        <f>VLOOKUP(N4113,'BANG THAM CHIEU'!C:E,2,0)</f>
        <v>#N/A</v>
      </c>
      <c r="L4113" s="594">
        <f t="shared" si="66"/>
        <v>0</v>
      </c>
      <c r="N4113" s="53"/>
      <c r="Q4113" s="122"/>
      <c r="R4113" s="123"/>
      <c r="S4113" s="122" t="s">
        <v>7896</v>
      </c>
      <c r="T4113" s="396"/>
      <c r="V4113"/>
    </row>
    <row r="4114" spans="1:22" hidden="1" x14ac:dyDescent="0.25">
      <c r="A4114" s="31">
        <v>3848</v>
      </c>
      <c r="B4114" s="33" t="s">
        <v>300</v>
      </c>
      <c r="D4114" s="34" t="s">
        <v>301</v>
      </c>
      <c r="E4114" s="35" t="s">
        <v>10</v>
      </c>
      <c r="G4114" s="372" t="e">
        <f>VLOOKUP(N4114,'BANG THAM CHIEU'!C:E,3,0)</f>
        <v>#N/A</v>
      </c>
      <c r="J4114" s="10" t="e">
        <f>VLOOKUP(N4114,'BANG THAM CHIEU'!C:E,2,0)</f>
        <v>#N/A</v>
      </c>
      <c r="L4114" s="594">
        <f t="shared" si="66"/>
        <v>0</v>
      </c>
      <c r="N4114" s="53"/>
      <c r="Q4114" s="122"/>
      <c r="R4114" s="123"/>
      <c r="S4114" s="122" t="s">
        <v>7896</v>
      </c>
      <c r="T4114" s="396"/>
      <c r="V4114"/>
    </row>
    <row r="4115" spans="1:22" hidden="1" x14ac:dyDescent="0.25">
      <c r="A4115" s="31">
        <v>3848</v>
      </c>
      <c r="B4115" s="33" t="s">
        <v>300</v>
      </c>
      <c r="D4115" s="34" t="s">
        <v>301</v>
      </c>
      <c r="E4115" s="35" t="s">
        <v>10</v>
      </c>
      <c r="G4115" s="372" t="e">
        <f>VLOOKUP(N4115,'BANG THAM CHIEU'!C:E,3,0)</f>
        <v>#N/A</v>
      </c>
      <c r="J4115" s="10" t="e">
        <f>VLOOKUP(N4115,'BANG THAM CHIEU'!C:E,2,0)</f>
        <v>#N/A</v>
      </c>
      <c r="L4115" s="594">
        <f t="shared" si="66"/>
        <v>0</v>
      </c>
      <c r="N4115" s="53"/>
      <c r="Q4115" s="122"/>
      <c r="R4115" s="123"/>
      <c r="S4115" s="122" t="s">
        <v>7896</v>
      </c>
      <c r="T4115" s="396"/>
      <c r="V4115"/>
    </row>
    <row r="4116" spans="1:22" hidden="1" x14ac:dyDescent="0.25">
      <c r="A4116" s="31">
        <v>3848</v>
      </c>
      <c r="B4116" s="33" t="s">
        <v>300</v>
      </c>
      <c r="D4116" s="34" t="s">
        <v>301</v>
      </c>
      <c r="E4116" s="35" t="s">
        <v>10</v>
      </c>
      <c r="G4116" s="372" t="e">
        <f>VLOOKUP(N4116,'BANG THAM CHIEU'!C:E,3,0)</f>
        <v>#N/A</v>
      </c>
      <c r="J4116" s="10" t="e">
        <f>VLOOKUP(N4116,'BANG THAM CHIEU'!C:E,2,0)</f>
        <v>#N/A</v>
      </c>
      <c r="L4116" s="594">
        <f t="shared" si="66"/>
        <v>0</v>
      </c>
      <c r="N4116" s="53"/>
      <c r="Q4116" s="122"/>
      <c r="R4116" s="123"/>
      <c r="S4116" s="122" t="s">
        <v>7896</v>
      </c>
      <c r="T4116" s="396"/>
      <c r="V4116"/>
    </row>
    <row r="4117" spans="1:22" hidden="1" x14ac:dyDescent="0.25">
      <c r="A4117" s="31">
        <v>3848</v>
      </c>
      <c r="B4117" s="33" t="s">
        <v>300</v>
      </c>
      <c r="D4117" s="34" t="s">
        <v>301</v>
      </c>
      <c r="E4117" s="35" t="s">
        <v>10</v>
      </c>
      <c r="G4117" s="372" t="e">
        <f>VLOOKUP(N4117,'BANG THAM CHIEU'!C:E,3,0)</f>
        <v>#N/A</v>
      </c>
      <c r="J4117" s="10" t="e">
        <f>VLOOKUP(N4117,'BANG THAM CHIEU'!C:E,2,0)</f>
        <v>#N/A</v>
      </c>
      <c r="L4117" s="594">
        <f t="shared" si="66"/>
        <v>0</v>
      </c>
      <c r="N4117" s="53"/>
      <c r="Q4117" s="122"/>
      <c r="R4117" s="123"/>
      <c r="S4117" s="122" t="s">
        <v>7896</v>
      </c>
      <c r="T4117" s="396"/>
      <c r="V4117"/>
    </row>
    <row r="4118" spans="1:22" hidden="1" x14ac:dyDescent="0.25">
      <c r="A4118" s="31">
        <v>3848</v>
      </c>
      <c r="B4118" s="33" t="s">
        <v>300</v>
      </c>
      <c r="D4118" s="34" t="s">
        <v>301</v>
      </c>
      <c r="E4118" s="35" t="s">
        <v>10</v>
      </c>
      <c r="G4118" s="372" t="e">
        <f>VLOOKUP(N4118,'BANG THAM CHIEU'!C:E,3,0)</f>
        <v>#N/A</v>
      </c>
      <c r="J4118" s="10" t="e">
        <f>VLOOKUP(N4118,'BANG THAM CHIEU'!C:E,2,0)</f>
        <v>#N/A</v>
      </c>
      <c r="L4118" s="594">
        <f t="shared" si="66"/>
        <v>0</v>
      </c>
      <c r="N4118" s="53"/>
      <c r="Q4118" s="122"/>
      <c r="R4118" s="123"/>
      <c r="S4118" s="122" t="s">
        <v>7896</v>
      </c>
      <c r="T4118" s="396"/>
      <c r="V4118"/>
    </row>
    <row r="4119" spans="1:22" hidden="1" x14ac:dyDescent="0.25">
      <c r="A4119" s="31">
        <v>3848</v>
      </c>
      <c r="B4119" s="33" t="s">
        <v>300</v>
      </c>
      <c r="D4119" s="34" t="s">
        <v>301</v>
      </c>
      <c r="E4119" s="35" t="s">
        <v>10</v>
      </c>
      <c r="G4119" s="372" t="e">
        <f>VLOOKUP(N4119,'BANG THAM CHIEU'!C:E,3,0)</f>
        <v>#N/A</v>
      </c>
      <c r="J4119" s="10" t="e">
        <f>VLOOKUP(N4119,'BANG THAM CHIEU'!C:E,2,0)</f>
        <v>#N/A</v>
      </c>
      <c r="L4119" s="594">
        <f t="shared" si="66"/>
        <v>0</v>
      </c>
      <c r="N4119" s="53"/>
      <c r="Q4119" s="122"/>
      <c r="R4119" s="123"/>
      <c r="S4119" s="122" t="s">
        <v>7896</v>
      </c>
      <c r="T4119" s="396"/>
      <c r="V4119"/>
    </row>
    <row r="4120" spans="1:22" hidden="1" x14ac:dyDescent="0.25">
      <c r="A4120" s="31">
        <v>3848</v>
      </c>
      <c r="B4120" s="33" t="s">
        <v>300</v>
      </c>
      <c r="D4120" s="34" t="s">
        <v>301</v>
      </c>
      <c r="E4120" s="35" t="s">
        <v>10</v>
      </c>
      <c r="G4120" s="372" t="e">
        <f>VLOOKUP(N4120,'BANG THAM CHIEU'!C:E,3,0)</f>
        <v>#N/A</v>
      </c>
      <c r="J4120" s="10" t="e">
        <f>VLOOKUP(N4120,'BANG THAM CHIEU'!C:E,2,0)</f>
        <v>#N/A</v>
      </c>
      <c r="L4120" s="594">
        <f t="shared" si="66"/>
        <v>0</v>
      </c>
      <c r="N4120" s="53"/>
      <c r="Q4120" s="122"/>
      <c r="R4120" s="123"/>
      <c r="S4120" s="122" t="s">
        <v>7896</v>
      </c>
      <c r="T4120" s="396"/>
      <c r="V4120"/>
    </row>
    <row r="4121" spans="1:22" hidden="1" x14ac:dyDescent="0.25">
      <c r="A4121" s="31">
        <v>3848</v>
      </c>
      <c r="B4121" s="33" t="s">
        <v>300</v>
      </c>
      <c r="D4121" s="34" t="s">
        <v>301</v>
      </c>
      <c r="E4121" s="35" t="s">
        <v>10</v>
      </c>
      <c r="G4121" s="372" t="e">
        <f>VLOOKUP(N4121,'BANG THAM CHIEU'!C:E,3,0)</f>
        <v>#N/A</v>
      </c>
      <c r="J4121" s="10" t="e">
        <f>VLOOKUP(N4121,'BANG THAM CHIEU'!C:E,2,0)</f>
        <v>#N/A</v>
      </c>
      <c r="L4121" s="594">
        <f t="shared" si="66"/>
        <v>0</v>
      </c>
      <c r="N4121" s="53"/>
      <c r="Q4121" s="122"/>
      <c r="R4121" s="123"/>
      <c r="S4121" s="122" t="s">
        <v>7896</v>
      </c>
      <c r="T4121" s="396"/>
      <c r="V4121"/>
    </row>
    <row r="4122" spans="1:22" hidden="1" x14ac:dyDescent="0.25">
      <c r="A4122" s="31">
        <v>3848</v>
      </c>
      <c r="B4122" s="33" t="s">
        <v>300</v>
      </c>
      <c r="D4122" s="34" t="s">
        <v>301</v>
      </c>
      <c r="E4122" s="35" t="s">
        <v>10</v>
      </c>
      <c r="G4122" s="372" t="e">
        <f>VLOOKUP(N4122,'BANG THAM CHIEU'!C:E,3,0)</f>
        <v>#N/A</v>
      </c>
      <c r="J4122" s="10" t="e">
        <f>VLOOKUP(N4122,'BANG THAM CHIEU'!C:E,2,0)</f>
        <v>#N/A</v>
      </c>
      <c r="L4122" s="594">
        <f t="shared" si="66"/>
        <v>0</v>
      </c>
      <c r="N4122" s="53"/>
      <c r="Q4122" s="122"/>
      <c r="R4122" s="123"/>
      <c r="S4122" s="122" t="s">
        <v>7896</v>
      </c>
      <c r="T4122" s="396"/>
      <c r="V4122"/>
    </row>
    <row r="4123" spans="1:22" hidden="1" x14ac:dyDescent="0.25">
      <c r="A4123" s="31">
        <v>3848</v>
      </c>
      <c r="B4123" s="33" t="s">
        <v>300</v>
      </c>
      <c r="D4123" s="34" t="s">
        <v>301</v>
      </c>
      <c r="E4123" s="35" t="s">
        <v>10</v>
      </c>
      <c r="G4123" s="372" t="e">
        <f>VLOOKUP(N4123,'BANG THAM CHIEU'!C:E,3,0)</f>
        <v>#N/A</v>
      </c>
      <c r="J4123" s="10" t="e">
        <f>VLOOKUP(N4123,'BANG THAM CHIEU'!C:E,2,0)</f>
        <v>#N/A</v>
      </c>
      <c r="L4123" s="594">
        <f t="shared" si="66"/>
        <v>0</v>
      </c>
      <c r="N4123" s="53"/>
      <c r="Q4123" s="122"/>
      <c r="R4123" s="123"/>
      <c r="S4123" s="122" t="s">
        <v>7896</v>
      </c>
      <c r="T4123" s="396"/>
      <c r="V4123"/>
    </row>
    <row r="4124" spans="1:22" hidden="1" x14ac:dyDescent="0.25">
      <c r="A4124" s="31">
        <v>3848</v>
      </c>
      <c r="B4124" s="33" t="s">
        <v>300</v>
      </c>
      <c r="D4124" s="34" t="s">
        <v>301</v>
      </c>
      <c r="E4124" s="35" t="s">
        <v>10</v>
      </c>
      <c r="G4124" s="372" t="e">
        <f>VLOOKUP(N4124,'BANG THAM CHIEU'!C:E,3,0)</f>
        <v>#N/A</v>
      </c>
      <c r="J4124" s="10" t="e">
        <f>VLOOKUP(N4124,'BANG THAM CHIEU'!C:E,2,0)</f>
        <v>#N/A</v>
      </c>
      <c r="L4124" s="594">
        <f t="shared" si="66"/>
        <v>0</v>
      </c>
      <c r="N4124" s="53"/>
      <c r="Q4124" s="122"/>
      <c r="R4124" s="123"/>
      <c r="S4124" s="122" t="s">
        <v>7896</v>
      </c>
      <c r="T4124" s="396"/>
      <c r="V4124"/>
    </row>
    <row r="4125" spans="1:22" hidden="1" x14ac:dyDescent="0.25">
      <c r="A4125" s="31">
        <v>3848</v>
      </c>
      <c r="B4125" s="33" t="s">
        <v>300</v>
      </c>
      <c r="D4125" s="34" t="s">
        <v>301</v>
      </c>
      <c r="E4125" s="35" t="s">
        <v>10</v>
      </c>
      <c r="G4125" s="372" t="e">
        <f>VLOOKUP(N4125,'BANG THAM CHIEU'!C:E,3,0)</f>
        <v>#N/A</v>
      </c>
      <c r="J4125" s="10" t="e">
        <f>VLOOKUP(N4125,'BANG THAM CHIEU'!C:E,2,0)</f>
        <v>#N/A</v>
      </c>
      <c r="L4125" s="594">
        <f t="shared" si="66"/>
        <v>0</v>
      </c>
      <c r="N4125" s="53"/>
      <c r="Q4125" s="122"/>
      <c r="R4125" s="123"/>
      <c r="S4125" s="122" t="s">
        <v>7896</v>
      </c>
      <c r="T4125" s="396"/>
      <c r="V4125"/>
    </row>
    <row r="4126" spans="1:22" hidden="1" x14ac:dyDescent="0.25">
      <c r="A4126" s="31">
        <v>3848</v>
      </c>
      <c r="B4126" s="33" t="s">
        <v>300</v>
      </c>
      <c r="D4126" s="34" t="s">
        <v>301</v>
      </c>
      <c r="E4126" s="35" t="s">
        <v>10</v>
      </c>
      <c r="G4126" s="372" t="e">
        <f>VLOOKUP(N4126,'BANG THAM CHIEU'!C:E,3,0)</f>
        <v>#N/A</v>
      </c>
      <c r="J4126" s="10" t="e">
        <f>VLOOKUP(N4126,'BANG THAM CHIEU'!C:E,2,0)</f>
        <v>#N/A</v>
      </c>
      <c r="L4126" s="594">
        <f t="shared" si="66"/>
        <v>0</v>
      </c>
      <c r="N4126" s="53"/>
      <c r="Q4126" s="122"/>
      <c r="R4126" s="123"/>
      <c r="S4126" s="122" t="s">
        <v>7896</v>
      </c>
      <c r="T4126" s="396"/>
      <c r="V4126"/>
    </row>
    <row r="4127" spans="1:22" hidden="1" x14ac:dyDescent="0.25">
      <c r="A4127" s="31">
        <v>3848</v>
      </c>
      <c r="B4127" s="33" t="s">
        <v>300</v>
      </c>
      <c r="D4127" s="34" t="s">
        <v>301</v>
      </c>
      <c r="E4127" s="35" t="s">
        <v>10</v>
      </c>
      <c r="G4127" s="372" t="e">
        <f>VLOOKUP(N4127,'BANG THAM CHIEU'!C:E,3,0)</f>
        <v>#N/A</v>
      </c>
      <c r="J4127" s="10" t="e">
        <f>VLOOKUP(N4127,'BANG THAM CHIEU'!C:E,2,0)</f>
        <v>#N/A</v>
      </c>
      <c r="L4127" s="594">
        <f t="shared" si="66"/>
        <v>0</v>
      </c>
      <c r="N4127" s="53"/>
      <c r="Q4127" s="122"/>
      <c r="R4127" s="123"/>
      <c r="S4127" s="122" t="s">
        <v>7896</v>
      </c>
      <c r="T4127" s="396"/>
      <c r="V4127"/>
    </row>
    <row r="4128" spans="1:22" hidden="1" x14ac:dyDescent="0.25">
      <c r="A4128" s="31">
        <v>3848</v>
      </c>
      <c r="B4128" s="33" t="s">
        <v>300</v>
      </c>
      <c r="D4128" s="34" t="s">
        <v>301</v>
      </c>
      <c r="E4128" s="35" t="s">
        <v>10</v>
      </c>
      <c r="G4128" s="372" t="e">
        <f>VLOOKUP(N4128,'BANG THAM CHIEU'!C:E,3,0)</f>
        <v>#N/A</v>
      </c>
      <c r="J4128" s="10" t="e">
        <f>VLOOKUP(N4128,'BANG THAM CHIEU'!C:E,2,0)</f>
        <v>#N/A</v>
      </c>
      <c r="L4128" s="594">
        <f t="shared" si="66"/>
        <v>0</v>
      </c>
      <c r="N4128" s="53"/>
      <c r="Q4128" s="122"/>
      <c r="R4128" s="123"/>
      <c r="S4128" s="122" t="s">
        <v>7896</v>
      </c>
      <c r="T4128" s="396"/>
      <c r="V4128"/>
    </row>
    <row r="4129" spans="1:22" hidden="1" x14ac:dyDescent="0.25">
      <c r="A4129" s="31">
        <v>3848</v>
      </c>
      <c r="B4129" s="33" t="s">
        <v>300</v>
      </c>
      <c r="D4129" s="34" t="s">
        <v>301</v>
      </c>
      <c r="E4129" s="35" t="s">
        <v>10</v>
      </c>
      <c r="G4129" s="372" t="e">
        <f>VLOOKUP(N4129,'BANG THAM CHIEU'!C:E,3,0)</f>
        <v>#N/A</v>
      </c>
      <c r="J4129" s="10" t="e">
        <f>VLOOKUP(N4129,'BANG THAM CHIEU'!C:E,2,0)</f>
        <v>#N/A</v>
      </c>
      <c r="L4129" s="594">
        <f t="shared" si="66"/>
        <v>0</v>
      </c>
      <c r="N4129" s="53"/>
      <c r="Q4129" s="122"/>
      <c r="R4129" s="123"/>
      <c r="S4129" s="122" t="s">
        <v>7896</v>
      </c>
      <c r="T4129" s="396"/>
      <c r="V4129"/>
    </row>
    <row r="4130" spans="1:22" hidden="1" x14ac:dyDescent="0.25">
      <c r="A4130" s="31">
        <v>3848</v>
      </c>
      <c r="B4130" s="33" t="s">
        <v>300</v>
      </c>
      <c r="D4130" s="34" t="s">
        <v>301</v>
      </c>
      <c r="E4130" s="35" t="s">
        <v>10</v>
      </c>
      <c r="G4130" s="372" t="e">
        <f>VLOOKUP(N4130,'BANG THAM CHIEU'!C:E,3,0)</f>
        <v>#N/A</v>
      </c>
      <c r="J4130" s="10" t="e">
        <f>VLOOKUP(N4130,'BANG THAM CHIEU'!C:E,2,0)</f>
        <v>#N/A</v>
      </c>
      <c r="L4130" s="594">
        <f t="shared" si="66"/>
        <v>0</v>
      </c>
      <c r="N4130" s="53"/>
      <c r="Q4130" s="122"/>
      <c r="R4130" s="123"/>
      <c r="S4130" s="122" t="s">
        <v>7896</v>
      </c>
      <c r="T4130" s="396"/>
      <c r="V4130"/>
    </row>
    <row r="4131" spans="1:22" hidden="1" x14ac:dyDescent="0.25">
      <c r="A4131" s="31">
        <v>3848</v>
      </c>
      <c r="B4131" s="33" t="s">
        <v>300</v>
      </c>
      <c r="D4131" s="34" t="s">
        <v>301</v>
      </c>
      <c r="E4131" s="35" t="s">
        <v>10</v>
      </c>
      <c r="G4131" s="372" t="e">
        <f>VLOOKUP(N4131,'BANG THAM CHIEU'!C:E,3,0)</f>
        <v>#N/A</v>
      </c>
      <c r="J4131" s="10" t="e">
        <f>VLOOKUP(N4131,'BANG THAM CHIEU'!C:E,2,0)</f>
        <v>#N/A</v>
      </c>
      <c r="L4131" s="594">
        <f t="shared" si="66"/>
        <v>0</v>
      </c>
      <c r="N4131" s="53"/>
      <c r="Q4131" s="122"/>
      <c r="R4131" s="123"/>
      <c r="S4131" s="122" t="s">
        <v>7896</v>
      </c>
      <c r="T4131" s="396"/>
      <c r="V4131"/>
    </row>
    <row r="4132" spans="1:22" hidden="1" x14ac:dyDescent="0.25">
      <c r="A4132" s="31">
        <v>3848</v>
      </c>
      <c r="B4132" s="33" t="s">
        <v>300</v>
      </c>
      <c r="D4132" s="34" t="s">
        <v>301</v>
      </c>
      <c r="E4132" s="35" t="s">
        <v>10</v>
      </c>
      <c r="G4132" s="372" t="e">
        <f>VLOOKUP(N4132,'BANG THAM CHIEU'!C:E,3,0)</f>
        <v>#N/A</v>
      </c>
      <c r="J4132" s="10" t="e">
        <f>VLOOKUP(N4132,'BANG THAM CHIEU'!C:E,2,0)</f>
        <v>#N/A</v>
      </c>
      <c r="L4132" s="594">
        <f t="shared" si="66"/>
        <v>0</v>
      </c>
      <c r="N4132" s="53"/>
      <c r="Q4132" s="122"/>
      <c r="R4132" s="123"/>
      <c r="S4132" s="122" t="s">
        <v>7896</v>
      </c>
      <c r="T4132" s="396"/>
      <c r="V4132"/>
    </row>
    <row r="4133" spans="1:22" hidden="1" x14ac:dyDescent="0.25">
      <c r="A4133" s="31">
        <v>3848</v>
      </c>
      <c r="B4133" s="33" t="s">
        <v>300</v>
      </c>
      <c r="D4133" s="34" t="s">
        <v>301</v>
      </c>
      <c r="E4133" s="35" t="s">
        <v>10</v>
      </c>
      <c r="G4133" s="372" t="e">
        <f>VLOOKUP(N4133,'BANG THAM CHIEU'!C:E,3,0)</f>
        <v>#N/A</v>
      </c>
      <c r="J4133" s="10" t="e">
        <f>VLOOKUP(N4133,'BANG THAM CHIEU'!C:E,2,0)</f>
        <v>#N/A</v>
      </c>
      <c r="L4133" s="594">
        <f t="shared" si="66"/>
        <v>0</v>
      </c>
      <c r="N4133" s="53"/>
      <c r="Q4133" s="122"/>
      <c r="R4133" s="123"/>
      <c r="S4133" s="122" t="s">
        <v>7896</v>
      </c>
      <c r="T4133" s="396"/>
      <c r="V4133"/>
    </row>
    <row r="4134" spans="1:22" hidden="1" x14ac:dyDescent="0.25">
      <c r="A4134" s="31">
        <v>3848</v>
      </c>
      <c r="B4134" s="33" t="s">
        <v>300</v>
      </c>
      <c r="D4134" s="34" t="s">
        <v>301</v>
      </c>
      <c r="E4134" s="35" t="s">
        <v>10</v>
      </c>
      <c r="G4134" s="372" t="e">
        <f>VLOOKUP(N4134,'BANG THAM CHIEU'!C:E,3,0)</f>
        <v>#N/A</v>
      </c>
      <c r="J4134" s="10" t="e">
        <f>VLOOKUP(N4134,'BANG THAM CHIEU'!C:E,2,0)</f>
        <v>#N/A</v>
      </c>
      <c r="L4134" s="594">
        <f t="shared" si="66"/>
        <v>0</v>
      </c>
      <c r="N4134" s="53"/>
      <c r="Q4134" s="122"/>
      <c r="R4134" s="123"/>
      <c r="S4134" s="122" t="s">
        <v>7896</v>
      </c>
      <c r="T4134" s="396"/>
      <c r="V4134"/>
    </row>
    <row r="4135" spans="1:22" hidden="1" x14ac:dyDescent="0.25">
      <c r="A4135" s="31">
        <v>3848</v>
      </c>
      <c r="B4135" s="33" t="s">
        <v>300</v>
      </c>
      <c r="D4135" s="34" t="s">
        <v>301</v>
      </c>
      <c r="E4135" s="35" t="s">
        <v>10</v>
      </c>
      <c r="G4135" s="372" t="e">
        <f>VLOOKUP(N4135,'BANG THAM CHIEU'!C:E,3,0)</f>
        <v>#N/A</v>
      </c>
      <c r="J4135" s="10" t="e">
        <f>VLOOKUP(N4135,'BANG THAM CHIEU'!C:E,2,0)</f>
        <v>#N/A</v>
      </c>
      <c r="L4135" s="594">
        <f t="shared" si="66"/>
        <v>0</v>
      </c>
      <c r="N4135" s="53"/>
      <c r="Q4135" s="122"/>
      <c r="R4135" s="123"/>
      <c r="S4135" s="122" t="s">
        <v>7896</v>
      </c>
      <c r="T4135" s="396"/>
      <c r="V4135"/>
    </row>
    <row r="4136" spans="1:22" hidden="1" x14ac:dyDescent="0.25">
      <c r="A4136" s="31">
        <v>3848</v>
      </c>
      <c r="B4136" s="33" t="s">
        <v>300</v>
      </c>
      <c r="D4136" s="34" t="s">
        <v>301</v>
      </c>
      <c r="E4136" s="35" t="s">
        <v>10</v>
      </c>
      <c r="G4136" s="372" t="e">
        <f>VLOOKUP(N4136,'BANG THAM CHIEU'!C:E,3,0)</f>
        <v>#N/A</v>
      </c>
      <c r="J4136" s="10" t="e">
        <f>VLOOKUP(N4136,'BANG THAM CHIEU'!C:E,2,0)</f>
        <v>#N/A</v>
      </c>
      <c r="L4136" s="594">
        <f t="shared" si="66"/>
        <v>0</v>
      </c>
      <c r="N4136" s="53"/>
      <c r="Q4136" s="122"/>
      <c r="R4136" s="123"/>
      <c r="S4136" s="122" t="s">
        <v>7896</v>
      </c>
      <c r="T4136" s="396"/>
      <c r="V4136"/>
    </row>
    <row r="4137" spans="1:22" hidden="1" x14ac:dyDescent="0.25">
      <c r="A4137" s="31">
        <v>3848</v>
      </c>
      <c r="B4137" s="33" t="s">
        <v>300</v>
      </c>
      <c r="D4137" s="34" t="s">
        <v>301</v>
      </c>
      <c r="E4137" s="35" t="s">
        <v>10</v>
      </c>
      <c r="G4137" s="372" t="e">
        <f>VLOOKUP(N4137,'BANG THAM CHIEU'!C:E,3,0)</f>
        <v>#N/A</v>
      </c>
      <c r="J4137" s="10" t="e">
        <f>VLOOKUP(N4137,'BANG THAM CHIEU'!C:E,2,0)</f>
        <v>#N/A</v>
      </c>
      <c r="L4137" s="594">
        <f t="shared" si="66"/>
        <v>0</v>
      </c>
      <c r="N4137" s="53"/>
      <c r="Q4137" s="122"/>
      <c r="R4137" s="123"/>
      <c r="S4137" s="122" t="s">
        <v>7896</v>
      </c>
      <c r="T4137" s="396"/>
      <c r="V4137"/>
    </row>
    <row r="4138" spans="1:22" hidden="1" x14ac:dyDescent="0.25">
      <c r="A4138" s="31">
        <v>3848</v>
      </c>
      <c r="B4138" s="33" t="s">
        <v>300</v>
      </c>
      <c r="D4138" s="34" t="s">
        <v>301</v>
      </c>
      <c r="E4138" s="35" t="s">
        <v>10</v>
      </c>
      <c r="G4138" s="372" t="e">
        <f>VLOOKUP(N4138,'BANG THAM CHIEU'!C:E,3,0)</f>
        <v>#N/A</v>
      </c>
      <c r="J4138" s="10" t="e">
        <f>VLOOKUP(N4138,'BANG THAM CHIEU'!C:E,2,0)</f>
        <v>#N/A</v>
      </c>
      <c r="L4138" s="594">
        <f t="shared" si="66"/>
        <v>0</v>
      </c>
      <c r="N4138" s="53"/>
      <c r="Q4138" s="122"/>
      <c r="R4138" s="123"/>
      <c r="S4138" s="122" t="s">
        <v>7896</v>
      </c>
      <c r="T4138" s="396"/>
      <c r="V4138"/>
    </row>
    <row r="4139" spans="1:22" hidden="1" x14ac:dyDescent="0.25">
      <c r="A4139" s="31">
        <v>3848</v>
      </c>
      <c r="B4139" s="33" t="s">
        <v>300</v>
      </c>
      <c r="D4139" s="34" t="s">
        <v>301</v>
      </c>
      <c r="E4139" s="35" t="s">
        <v>10</v>
      </c>
      <c r="G4139" s="372" t="e">
        <f>VLOOKUP(N4139,'BANG THAM CHIEU'!C:E,3,0)</f>
        <v>#N/A</v>
      </c>
      <c r="J4139" s="10" t="e">
        <f>VLOOKUP(N4139,'BANG THAM CHIEU'!C:E,2,0)</f>
        <v>#N/A</v>
      </c>
      <c r="L4139" s="594">
        <f t="shared" si="66"/>
        <v>0</v>
      </c>
      <c r="N4139" s="53"/>
      <c r="Q4139" s="122"/>
      <c r="R4139" s="123"/>
      <c r="S4139" s="122" t="s">
        <v>7896</v>
      </c>
      <c r="T4139" s="396"/>
      <c r="V4139"/>
    </row>
    <row r="4140" spans="1:22" hidden="1" x14ac:dyDescent="0.25">
      <c r="A4140" s="31">
        <v>3848</v>
      </c>
      <c r="B4140" s="33" t="s">
        <v>300</v>
      </c>
      <c r="D4140" s="34" t="s">
        <v>301</v>
      </c>
      <c r="E4140" s="35" t="s">
        <v>10</v>
      </c>
      <c r="G4140" s="372" t="e">
        <f>VLOOKUP(N4140,'BANG THAM CHIEU'!C:E,3,0)</f>
        <v>#N/A</v>
      </c>
      <c r="J4140" s="10" t="e">
        <f>VLOOKUP(N4140,'BANG THAM CHIEU'!C:E,2,0)</f>
        <v>#N/A</v>
      </c>
      <c r="L4140" s="594">
        <f t="shared" ref="L4140:L4203" si="67">K4140/23206</f>
        <v>0</v>
      </c>
      <c r="N4140" s="53"/>
      <c r="Q4140" s="122"/>
      <c r="R4140" s="123"/>
      <c r="S4140" s="122" t="s">
        <v>7896</v>
      </c>
      <c r="T4140" s="396"/>
      <c r="V4140"/>
    </row>
    <row r="4141" spans="1:22" hidden="1" x14ac:dyDescent="0.25">
      <c r="A4141" s="31">
        <v>3848</v>
      </c>
      <c r="B4141" s="33" t="s">
        <v>300</v>
      </c>
      <c r="D4141" s="34" t="s">
        <v>301</v>
      </c>
      <c r="E4141" s="35" t="s">
        <v>10</v>
      </c>
      <c r="G4141" s="372" t="e">
        <f>VLOOKUP(N4141,'BANG THAM CHIEU'!C:E,3,0)</f>
        <v>#N/A</v>
      </c>
      <c r="J4141" s="10" t="e">
        <f>VLOOKUP(N4141,'BANG THAM CHIEU'!C:E,2,0)</f>
        <v>#N/A</v>
      </c>
      <c r="L4141" s="594">
        <f t="shared" si="67"/>
        <v>0</v>
      </c>
      <c r="N4141" s="53"/>
      <c r="Q4141" s="122"/>
      <c r="R4141" s="123"/>
      <c r="S4141" s="122" t="s">
        <v>7896</v>
      </c>
      <c r="T4141" s="396"/>
      <c r="V4141"/>
    </row>
    <row r="4142" spans="1:22" hidden="1" x14ac:dyDescent="0.25">
      <c r="A4142" s="31">
        <v>3848</v>
      </c>
      <c r="B4142" s="33" t="s">
        <v>300</v>
      </c>
      <c r="D4142" s="34" t="s">
        <v>301</v>
      </c>
      <c r="E4142" s="35" t="s">
        <v>10</v>
      </c>
      <c r="G4142" s="372" t="e">
        <f>VLOOKUP(N4142,'BANG THAM CHIEU'!C:E,3,0)</f>
        <v>#N/A</v>
      </c>
      <c r="J4142" s="10" t="e">
        <f>VLOOKUP(N4142,'BANG THAM CHIEU'!C:E,2,0)</f>
        <v>#N/A</v>
      </c>
      <c r="L4142" s="594">
        <f t="shared" si="67"/>
        <v>0</v>
      </c>
      <c r="N4142" s="53"/>
      <c r="Q4142" s="122"/>
      <c r="R4142" s="123"/>
      <c r="S4142" s="122" t="s">
        <v>7896</v>
      </c>
      <c r="T4142" s="396"/>
      <c r="V4142"/>
    </row>
    <row r="4143" spans="1:22" hidden="1" x14ac:dyDescent="0.25">
      <c r="A4143" s="31">
        <v>3848</v>
      </c>
      <c r="B4143" s="33" t="s">
        <v>300</v>
      </c>
      <c r="D4143" s="34" t="s">
        <v>301</v>
      </c>
      <c r="E4143" s="35" t="s">
        <v>10</v>
      </c>
      <c r="G4143" s="372" t="e">
        <f>VLOOKUP(N4143,'BANG THAM CHIEU'!C:E,3,0)</f>
        <v>#N/A</v>
      </c>
      <c r="J4143" s="10" t="e">
        <f>VLOOKUP(N4143,'BANG THAM CHIEU'!C:E,2,0)</f>
        <v>#N/A</v>
      </c>
      <c r="L4143" s="594">
        <f t="shared" si="67"/>
        <v>0</v>
      </c>
      <c r="N4143" s="53"/>
      <c r="Q4143" s="122"/>
      <c r="R4143" s="123"/>
      <c r="S4143" s="122" t="s">
        <v>7896</v>
      </c>
      <c r="T4143" s="396"/>
      <c r="V4143"/>
    </row>
    <row r="4144" spans="1:22" hidden="1" x14ac:dyDescent="0.25">
      <c r="A4144" s="31">
        <v>3848</v>
      </c>
      <c r="B4144" s="33" t="s">
        <v>300</v>
      </c>
      <c r="D4144" s="34" t="s">
        <v>301</v>
      </c>
      <c r="E4144" s="35" t="s">
        <v>10</v>
      </c>
      <c r="G4144" s="372" t="e">
        <f>VLOOKUP(N4144,'BANG THAM CHIEU'!C:E,3,0)</f>
        <v>#N/A</v>
      </c>
      <c r="J4144" s="10" t="e">
        <f>VLOOKUP(N4144,'BANG THAM CHIEU'!C:E,2,0)</f>
        <v>#N/A</v>
      </c>
      <c r="L4144" s="594">
        <f t="shared" si="67"/>
        <v>0</v>
      </c>
      <c r="N4144" s="53"/>
      <c r="Q4144" s="122"/>
      <c r="R4144" s="123"/>
      <c r="S4144" s="122" t="s">
        <v>7896</v>
      </c>
      <c r="T4144" s="396"/>
      <c r="V4144"/>
    </row>
    <row r="4145" spans="1:22" hidden="1" x14ac:dyDescent="0.25">
      <c r="A4145" s="31">
        <v>3848</v>
      </c>
      <c r="B4145" s="33" t="s">
        <v>300</v>
      </c>
      <c r="D4145" s="34" t="s">
        <v>301</v>
      </c>
      <c r="E4145" s="35" t="s">
        <v>10</v>
      </c>
      <c r="G4145" s="372" t="e">
        <f>VLOOKUP(N4145,'BANG THAM CHIEU'!C:E,3,0)</f>
        <v>#N/A</v>
      </c>
      <c r="J4145" s="10" t="e">
        <f>VLOOKUP(N4145,'BANG THAM CHIEU'!C:E,2,0)</f>
        <v>#N/A</v>
      </c>
      <c r="L4145" s="594">
        <f t="shared" si="67"/>
        <v>0</v>
      </c>
      <c r="N4145" s="53"/>
      <c r="Q4145" s="122"/>
      <c r="R4145" s="123"/>
      <c r="S4145" s="122" t="s">
        <v>7896</v>
      </c>
      <c r="T4145" s="396"/>
      <c r="V4145"/>
    </row>
    <row r="4146" spans="1:22" hidden="1" x14ac:dyDescent="0.25">
      <c r="A4146" s="31">
        <v>3848</v>
      </c>
      <c r="B4146" s="33" t="s">
        <v>300</v>
      </c>
      <c r="D4146" s="34" t="s">
        <v>301</v>
      </c>
      <c r="E4146" s="35" t="s">
        <v>10</v>
      </c>
      <c r="G4146" s="372" t="e">
        <f>VLOOKUP(N4146,'BANG THAM CHIEU'!C:E,3,0)</f>
        <v>#N/A</v>
      </c>
      <c r="J4146" s="10" t="e">
        <f>VLOOKUP(N4146,'BANG THAM CHIEU'!C:E,2,0)</f>
        <v>#N/A</v>
      </c>
      <c r="L4146" s="594">
        <f t="shared" si="67"/>
        <v>0</v>
      </c>
      <c r="N4146" s="53"/>
      <c r="Q4146" s="122"/>
      <c r="R4146" s="123"/>
      <c r="S4146" s="122" t="s">
        <v>7896</v>
      </c>
      <c r="T4146" s="396"/>
      <c r="V4146"/>
    </row>
    <row r="4147" spans="1:22" hidden="1" x14ac:dyDescent="0.25">
      <c r="A4147" s="31">
        <v>3848</v>
      </c>
      <c r="B4147" s="33" t="s">
        <v>300</v>
      </c>
      <c r="D4147" s="34" t="s">
        <v>301</v>
      </c>
      <c r="E4147" s="35" t="s">
        <v>10</v>
      </c>
      <c r="G4147" s="372" t="e">
        <f>VLOOKUP(N4147,'BANG THAM CHIEU'!C:E,3,0)</f>
        <v>#N/A</v>
      </c>
      <c r="J4147" s="10" t="e">
        <f>VLOOKUP(N4147,'BANG THAM CHIEU'!C:E,2,0)</f>
        <v>#N/A</v>
      </c>
      <c r="L4147" s="594">
        <f t="shared" si="67"/>
        <v>0</v>
      </c>
      <c r="N4147" s="53"/>
      <c r="Q4147" s="122"/>
      <c r="R4147" s="123"/>
      <c r="S4147" s="122" t="s">
        <v>7896</v>
      </c>
      <c r="T4147" s="396"/>
      <c r="V4147"/>
    </row>
    <row r="4148" spans="1:22" hidden="1" x14ac:dyDescent="0.25">
      <c r="A4148" s="31">
        <v>3848</v>
      </c>
      <c r="B4148" s="33" t="s">
        <v>300</v>
      </c>
      <c r="D4148" s="34" t="s">
        <v>301</v>
      </c>
      <c r="E4148" s="35" t="s">
        <v>10</v>
      </c>
      <c r="G4148" s="372" t="e">
        <f>VLOOKUP(N4148,'BANG THAM CHIEU'!C:E,3,0)</f>
        <v>#N/A</v>
      </c>
      <c r="J4148" s="10" t="e">
        <f>VLOOKUP(N4148,'BANG THAM CHIEU'!C:E,2,0)</f>
        <v>#N/A</v>
      </c>
      <c r="L4148" s="594">
        <f t="shared" si="67"/>
        <v>0</v>
      </c>
      <c r="N4148" s="53"/>
      <c r="Q4148" s="122"/>
      <c r="R4148" s="123"/>
      <c r="S4148" s="122" t="s">
        <v>7896</v>
      </c>
      <c r="T4148" s="396"/>
      <c r="V4148"/>
    </row>
    <row r="4149" spans="1:22" hidden="1" x14ac:dyDescent="0.25">
      <c r="A4149" s="31">
        <v>3848</v>
      </c>
      <c r="B4149" s="33" t="s">
        <v>300</v>
      </c>
      <c r="D4149" s="34" t="s">
        <v>301</v>
      </c>
      <c r="E4149" s="35" t="s">
        <v>10</v>
      </c>
      <c r="G4149" s="372" t="e">
        <f>VLOOKUP(N4149,'BANG THAM CHIEU'!C:E,3,0)</f>
        <v>#N/A</v>
      </c>
      <c r="J4149" s="10" t="e">
        <f>VLOOKUP(N4149,'BANG THAM CHIEU'!C:E,2,0)</f>
        <v>#N/A</v>
      </c>
      <c r="L4149" s="594">
        <f t="shared" si="67"/>
        <v>0</v>
      </c>
      <c r="N4149" s="53"/>
      <c r="Q4149" s="122"/>
      <c r="R4149" s="123"/>
      <c r="S4149" s="122" t="s">
        <v>7896</v>
      </c>
      <c r="T4149" s="396"/>
      <c r="V4149"/>
    </row>
    <row r="4150" spans="1:22" hidden="1" x14ac:dyDescent="0.25">
      <c r="A4150" s="31">
        <v>3848</v>
      </c>
      <c r="B4150" s="33" t="s">
        <v>300</v>
      </c>
      <c r="D4150" s="34" t="s">
        <v>301</v>
      </c>
      <c r="E4150" s="35" t="s">
        <v>10</v>
      </c>
      <c r="G4150" s="372" t="e">
        <f>VLOOKUP(N4150,'BANG THAM CHIEU'!C:E,3,0)</f>
        <v>#N/A</v>
      </c>
      <c r="J4150" s="10" t="e">
        <f>VLOOKUP(N4150,'BANG THAM CHIEU'!C:E,2,0)</f>
        <v>#N/A</v>
      </c>
      <c r="L4150" s="594">
        <f t="shared" si="67"/>
        <v>0</v>
      </c>
      <c r="N4150" s="53"/>
      <c r="Q4150" s="122"/>
      <c r="R4150" s="123"/>
      <c r="S4150" s="122" t="s">
        <v>7896</v>
      </c>
      <c r="T4150" s="396"/>
      <c r="V4150"/>
    </row>
    <row r="4151" spans="1:22" hidden="1" x14ac:dyDescent="0.25">
      <c r="A4151" s="31">
        <v>3848</v>
      </c>
      <c r="B4151" s="33" t="s">
        <v>300</v>
      </c>
      <c r="D4151" s="34" t="s">
        <v>301</v>
      </c>
      <c r="E4151" s="35" t="s">
        <v>10</v>
      </c>
      <c r="G4151" s="372" t="e">
        <f>VLOOKUP(N4151,'BANG THAM CHIEU'!C:E,3,0)</f>
        <v>#N/A</v>
      </c>
      <c r="J4151" s="10" t="e">
        <f>VLOOKUP(N4151,'BANG THAM CHIEU'!C:E,2,0)</f>
        <v>#N/A</v>
      </c>
      <c r="L4151" s="594">
        <f t="shared" si="67"/>
        <v>0</v>
      </c>
      <c r="N4151" s="53"/>
      <c r="Q4151" s="122"/>
      <c r="R4151" s="123"/>
      <c r="S4151" s="122" t="s">
        <v>7896</v>
      </c>
      <c r="T4151" s="396"/>
      <c r="V4151"/>
    </row>
    <row r="4152" spans="1:22" hidden="1" x14ac:dyDescent="0.25">
      <c r="A4152" s="31">
        <v>3848</v>
      </c>
      <c r="B4152" s="33" t="s">
        <v>300</v>
      </c>
      <c r="D4152" s="34" t="s">
        <v>301</v>
      </c>
      <c r="E4152" s="35" t="s">
        <v>10</v>
      </c>
      <c r="G4152" s="372" t="e">
        <f>VLOOKUP(N4152,'BANG THAM CHIEU'!C:E,3,0)</f>
        <v>#N/A</v>
      </c>
      <c r="J4152" s="10" t="e">
        <f>VLOOKUP(N4152,'BANG THAM CHIEU'!C:E,2,0)</f>
        <v>#N/A</v>
      </c>
      <c r="L4152" s="594">
        <f t="shared" si="67"/>
        <v>0</v>
      </c>
      <c r="N4152" s="53"/>
      <c r="Q4152" s="122"/>
      <c r="R4152" s="123"/>
      <c r="S4152" s="122" t="s">
        <v>7896</v>
      </c>
      <c r="T4152" s="396"/>
      <c r="V4152"/>
    </row>
    <row r="4153" spans="1:22" hidden="1" x14ac:dyDescent="0.25">
      <c r="A4153" s="31">
        <v>3848</v>
      </c>
      <c r="B4153" s="33" t="s">
        <v>300</v>
      </c>
      <c r="D4153" s="34" t="s">
        <v>301</v>
      </c>
      <c r="E4153" s="35" t="s">
        <v>10</v>
      </c>
      <c r="G4153" s="372" t="e">
        <f>VLOOKUP(N4153,'BANG THAM CHIEU'!C:E,3,0)</f>
        <v>#N/A</v>
      </c>
      <c r="J4153" s="10" t="e">
        <f>VLOOKUP(N4153,'BANG THAM CHIEU'!C:E,2,0)</f>
        <v>#N/A</v>
      </c>
      <c r="L4153" s="594">
        <f t="shared" si="67"/>
        <v>0</v>
      </c>
      <c r="N4153" s="53"/>
      <c r="Q4153" s="122"/>
      <c r="R4153" s="123"/>
      <c r="S4153" s="122" t="s">
        <v>7896</v>
      </c>
      <c r="T4153" s="396"/>
      <c r="V4153"/>
    </row>
    <row r="4154" spans="1:22" hidden="1" x14ac:dyDescent="0.25">
      <c r="A4154" s="31">
        <v>3848</v>
      </c>
      <c r="B4154" s="33" t="s">
        <v>300</v>
      </c>
      <c r="D4154" s="34" t="s">
        <v>301</v>
      </c>
      <c r="E4154" s="35" t="s">
        <v>10</v>
      </c>
      <c r="G4154" s="372" t="e">
        <f>VLOOKUP(N4154,'BANG THAM CHIEU'!C:E,3,0)</f>
        <v>#N/A</v>
      </c>
      <c r="J4154" s="10" t="e">
        <f>VLOOKUP(N4154,'BANG THAM CHIEU'!C:E,2,0)</f>
        <v>#N/A</v>
      </c>
      <c r="L4154" s="594">
        <f t="shared" si="67"/>
        <v>0</v>
      </c>
      <c r="N4154" s="53"/>
      <c r="Q4154" s="122"/>
      <c r="R4154" s="123"/>
      <c r="S4154" s="122" t="s">
        <v>7896</v>
      </c>
      <c r="T4154" s="396"/>
      <c r="V4154"/>
    </row>
    <row r="4155" spans="1:22" hidden="1" x14ac:dyDescent="0.25">
      <c r="A4155" s="31">
        <v>3848</v>
      </c>
      <c r="B4155" s="33" t="s">
        <v>300</v>
      </c>
      <c r="D4155" s="34" t="s">
        <v>301</v>
      </c>
      <c r="E4155" s="35" t="s">
        <v>10</v>
      </c>
      <c r="G4155" s="372" t="e">
        <f>VLOOKUP(N4155,'BANG THAM CHIEU'!C:E,3,0)</f>
        <v>#N/A</v>
      </c>
      <c r="J4155" s="10" t="e">
        <f>VLOOKUP(N4155,'BANG THAM CHIEU'!C:E,2,0)</f>
        <v>#N/A</v>
      </c>
      <c r="L4155" s="594">
        <f t="shared" si="67"/>
        <v>0</v>
      </c>
      <c r="N4155" s="53"/>
      <c r="Q4155" s="122"/>
      <c r="R4155" s="123"/>
      <c r="S4155" s="122" t="s">
        <v>7896</v>
      </c>
      <c r="T4155" s="396"/>
      <c r="V4155"/>
    </row>
    <row r="4156" spans="1:22" hidden="1" x14ac:dyDescent="0.25">
      <c r="A4156" s="31">
        <v>3848</v>
      </c>
      <c r="B4156" s="33" t="s">
        <v>300</v>
      </c>
      <c r="D4156" s="34" t="s">
        <v>301</v>
      </c>
      <c r="E4156" s="35" t="s">
        <v>10</v>
      </c>
      <c r="G4156" s="372" t="e">
        <f>VLOOKUP(N4156,'BANG THAM CHIEU'!C:E,3,0)</f>
        <v>#N/A</v>
      </c>
      <c r="J4156" s="10" t="e">
        <f>VLOOKUP(N4156,'BANG THAM CHIEU'!C:E,2,0)</f>
        <v>#N/A</v>
      </c>
      <c r="L4156" s="594">
        <f t="shared" si="67"/>
        <v>0</v>
      </c>
      <c r="N4156" s="53"/>
      <c r="Q4156" s="122"/>
      <c r="R4156" s="123"/>
      <c r="S4156" s="122" t="s">
        <v>7896</v>
      </c>
      <c r="T4156" s="396"/>
      <c r="V4156"/>
    </row>
    <row r="4157" spans="1:22" hidden="1" x14ac:dyDescent="0.25">
      <c r="A4157" s="31">
        <v>3848</v>
      </c>
      <c r="B4157" s="33" t="s">
        <v>300</v>
      </c>
      <c r="D4157" s="34" t="s">
        <v>301</v>
      </c>
      <c r="E4157" s="35" t="s">
        <v>10</v>
      </c>
      <c r="G4157" s="372" t="e">
        <f>VLOOKUP(N4157,'BANG THAM CHIEU'!C:E,3,0)</f>
        <v>#N/A</v>
      </c>
      <c r="J4157" s="10" t="e">
        <f>VLOOKUP(N4157,'BANG THAM CHIEU'!C:E,2,0)</f>
        <v>#N/A</v>
      </c>
      <c r="L4157" s="594">
        <f t="shared" si="67"/>
        <v>0</v>
      </c>
      <c r="N4157" s="53"/>
      <c r="Q4157" s="122"/>
      <c r="R4157" s="123"/>
      <c r="S4157" s="122" t="s">
        <v>7896</v>
      </c>
      <c r="T4157" s="396"/>
      <c r="V4157"/>
    </row>
    <row r="4158" spans="1:22" hidden="1" x14ac:dyDescent="0.25">
      <c r="A4158" s="31">
        <v>3848</v>
      </c>
      <c r="B4158" s="33" t="s">
        <v>300</v>
      </c>
      <c r="D4158" s="34" t="s">
        <v>301</v>
      </c>
      <c r="E4158" s="35" t="s">
        <v>10</v>
      </c>
      <c r="G4158" s="372" t="e">
        <f>VLOOKUP(N4158,'BANG THAM CHIEU'!C:E,3,0)</f>
        <v>#N/A</v>
      </c>
      <c r="J4158" s="10" t="e">
        <f>VLOOKUP(N4158,'BANG THAM CHIEU'!C:E,2,0)</f>
        <v>#N/A</v>
      </c>
      <c r="L4158" s="594">
        <f t="shared" si="67"/>
        <v>0</v>
      </c>
      <c r="N4158" s="53"/>
      <c r="Q4158" s="122"/>
      <c r="R4158" s="123"/>
      <c r="S4158" s="122" t="s">
        <v>7896</v>
      </c>
      <c r="T4158" s="396"/>
      <c r="V4158"/>
    </row>
    <row r="4159" spans="1:22" hidden="1" x14ac:dyDescent="0.25">
      <c r="A4159" s="31">
        <v>3848</v>
      </c>
      <c r="B4159" s="33" t="s">
        <v>300</v>
      </c>
      <c r="D4159" s="34" t="s">
        <v>301</v>
      </c>
      <c r="E4159" s="35" t="s">
        <v>10</v>
      </c>
      <c r="G4159" s="372" t="e">
        <f>VLOOKUP(N4159,'BANG THAM CHIEU'!C:E,3,0)</f>
        <v>#N/A</v>
      </c>
      <c r="J4159" s="10" t="e">
        <f>VLOOKUP(N4159,'BANG THAM CHIEU'!C:E,2,0)</f>
        <v>#N/A</v>
      </c>
      <c r="L4159" s="594">
        <f t="shared" si="67"/>
        <v>0</v>
      </c>
      <c r="N4159" s="53"/>
      <c r="Q4159" s="122"/>
      <c r="R4159" s="123"/>
      <c r="S4159" s="122" t="s">
        <v>7896</v>
      </c>
      <c r="T4159" s="396"/>
      <c r="V4159"/>
    </row>
    <row r="4160" spans="1:22" hidden="1" x14ac:dyDescent="0.25">
      <c r="A4160" s="31">
        <v>3848</v>
      </c>
      <c r="B4160" s="33" t="s">
        <v>300</v>
      </c>
      <c r="D4160" s="34" t="s">
        <v>301</v>
      </c>
      <c r="E4160" s="35" t="s">
        <v>10</v>
      </c>
      <c r="G4160" s="372" t="e">
        <f>VLOOKUP(N4160,'BANG THAM CHIEU'!C:E,3,0)</f>
        <v>#N/A</v>
      </c>
      <c r="J4160" s="10" t="e">
        <f>VLOOKUP(N4160,'BANG THAM CHIEU'!C:E,2,0)</f>
        <v>#N/A</v>
      </c>
      <c r="L4160" s="594">
        <f t="shared" si="67"/>
        <v>0</v>
      </c>
      <c r="N4160" s="53"/>
      <c r="Q4160" s="122"/>
      <c r="R4160" s="123"/>
      <c r="S4160" s="122" t="s">
        <v>7896</v>
      </c>
      <c r="T4160" s="396"/>
      <c r="V4160"/>
    </row>
    <row r="4161" spans="1:22" hidden="1" x14ac:dyDescent="0.25">
      <c r="A4161" s="31">
        <v>3848</v>
      </c>
      <c r="B4161" s="33" t="s">
        <v>300</v>
      </c>
      <c r="D4161" s="34" t="s">
        <v>301</v>
      </c>
      <c r="E4161" s="35" t="s">
        <v>10</v>
      </c>
      <c r="G4161" s="372" t="e">
        <f>VLOOKUP(N4161,'BANG THAM CHIEU'!C:E,3,0)</f>
        <v>#N/A</v>
      </c>
      <c r="J4161" s="10" t="e">
        <f>VLOOKUP(N4161,'BANG THAM CHIEU'!C:E,2,0)</f>
        <v>#N/A</v>
      </c>
      <c r="L4161" s="594">
        <f t="shared" si="67"/>
        <v>0</v>
      </c>
      <c r="N4161" s="53"/>
      <c r="Q4161" s="122"/>
      <c r="R4161" s="123"/>
      <c r="S4161" s="122" t="s">
        <v>7896</v>
      </c>
      <c r="T4161" s="396"/>
      <c r="V4161"/>
    </row>
    <row r="4162" spans="1:22" hidden="1" x14ac:dyDescent="0.25">
      <c r="A4162" s="31">
        <v>3848</v>
      </c>
      <c r="B4162" s="33" t="s">
        <v>300</v>
      </c>
      <c r="D4162" s="34" t="s">
        <v>301</v>
      </c>
      <c r="E4162" s="35" t="s">
        <v>10</v>
      </c>
      <c r="G4162" s="372" t="e">
        <f>VLOOKUP(N4162,'BANG THAM CHIEU'!C:E,3,0)</f>
        <v>#N/A</v>
      </c>
      <c r="J4162" s="10" t="e">
        <f>VLOOKUP(N4162,'BANG THAM CHIEU'!C:E,2,0)</f>
        <v>#N/A</v>
      </c>
      <c r="L4162" s="594">
        <f t="shared" si="67"/>
        <v>0</v>
      </c>
      <c r="N4162" s="53"/>
      <c r="Q4162" s="122"/>
      <c r="R4162" s="123"/>
      <c r="S4162" s="122" t="s">
        <v>7896</v>
      </c>
      <c r="T4162" s="396"/>
      <c r="V4162"/>
    </row>
    <row r="4163" spans="1:22" hidden="1" x14ac:dyDescent="0.25">
      <c r="A4163" s="31">
        <v>3848</v>
      </c>
      <c r="B4163" s="33" t="s">
        <v>300</v>
      </c>
      <c r="D4163" s="34" t="s">
        <v>301</v>
      </c>
      <c r="E4163" s="35" t="s">
        <v>10</v>
      </c>
      <c r="G4163" s="372" t="e">
        <f>VLOOKUP(N4163,'BANG THAM CHIEU'!C:E,3,0)</f>
        <v>#N/A</v>
      </c>
      <c r="J4163" s="10" t="e">
        <f>VLOOKUP(N4163,'BANG THAM CHIEU'!C:E,2,0)</f>
        <v>#N/A</v>
      </c>
      <c r="L4163" s="594">
        <f t="shared" si="67"/>
        <v>0</v>
      </c>
      <c r="N4163" s="53"/>
      <c r="Q4163" s="122"/>
      <c r="R4163" s="123"/>
      <c r="S4163" s="122" t="s">
        <v>7896</v>
      </c>
      <c r="T4163" s="396"/>
      <c r="V4163"/>
    </row>
    <row r="4164" spans="1:22" hidden="1" x14ac:dyDescent="0.25">
      <c r="A4164" s="31">
        <v>3848</v>
      </c>
      <c r="B4164" s="33" t="s">
        <v>300</v>
      </c>
      <c r="D4164" s="34" t="s">
        <v>301</v>
      </c>
      <c r="E4164" s="35" t="s">
        <v>10</v>
      </c>
      <c r="G4164" s="372" t="e">
        <f>VLOOKUP(N4164,'BANG THAM CHIEU'!C:E,3,0)</f>
        <v>#N/A</v>
      </c>
      <c r="J4164" s="10" t="e">
        <f>VLOOKUP(N4164,'BANG THAM CHIEU'!C:E,2,0)</f>
        <v>#N/A</v>
      </c>
      <c r="L4164" s="594">
        <f t="shared" si="67"/>
        <v>0</v>
      </c>
      <c r="N4164" s="53"/>
      <c r="Q4164" s="122"/>
      <c r="R4164" s="123"/>
      <c r="S4164" s="122" t="s">
        <v>7896</v>
      </c>
      <c r="T4164" s="396"/>
      <c r="V4164"/>
    </row>
    <row r="4165" spans="1:22" hidden="1" x14ac:dyDescent="0.25">
      <c r="A4165" s="31">
        <v>3848</v>
      </c>
      <c r="B4165" s="33" t="s">
        <v>300</v>
      </c>
      <c r="D4165" s="34" t="s">
        <v>301</v>
      </c>
      <c r="E4165" s="35" t="s">
        <v>10</v>
      </c>
      <c r="G4165" s="372" t="e">
        <f>VLOOKUP(N4165,'BANG THAM CHIEU'!C:E,3,0)</f>
        <v>#N/A</v>
      </c>
      <c r="J4165" s="10" t="e">
        <f>VLOOKUP(N4165,'BANG THAM CHIEU'!C:E,2,0)</f>
        <v>#N/A</v>
      </c>
      <c r="L4165" s="594">
        <f t="shared" si="67"/>
        <v>0</v>
      </c>
      <c r="N4165" s="53"/>
      <c r="Q4165" s="122"/>
      <c r="R4165" s="123"/>
      <c r="S4165" s="122" t="s">
        <v>7896</v>
      </c>
      <c r="T4165" s="396"/>
      <c r="V4165"/>
    </row>
    <row r="4166" spans="1:22" hidden="1" x14ac:dyDescent="0.25">
      <c r="A4166" s="31">
        <v>3848</v>
      </c>
      <c r="B4166" s="33" t="s">
        <v>300</v>
      </c>
      <c r="D4166" s="34" t="s">
        <v>301</v>
      </c>
      <c r="E4166" s="35" t="s">
        <v>10</v>
      </c>
      <c r="G4166" s="372" t="e">
        <f>VLOOKUP(N4166,'BANG THAM CHIEU'!C:E,3,0)</f>
        <v>#N/A</v>
      </c>
      <c r="J4166" s="10" t="e">
        <f>VLOOKUP(N4166,'BANG THAM CHIEU'!C:E,2,0)</f>
        <v>#N/A</v>
      </c>
      <c r="L4166" s="594">
        <f t="shared" si="67"/>
        <v>0</v>
      </c>
      <c r="N4166" s="53"/>
      <c r="Q4166" s="122"/>
      <c r="R4166" s="123"/>
      <c r="S4166" s="122" t="s">
        <v>7896</v>
      </c>
      <c r="T4166" s="396"/>
      <c r="V4166"/>
    </row>
    <row r="4167" spans="1:22" hidden="1" x14ac:dyDescent="0.25">
      <c r="A4167" s="31">
        <v>3848</v>
      </c>
      <c r="B4167" s="33" t="s">
        <v>300</v>
      </c>
      <c r="D4167" s="34" t="s">
        <v>301</v>
      </c>
      <c r="E4167" s="35" t="s">
        <v>10</v>
      </c>
      <c r="G4167" s="372" t="e">
        <f>VLOOKUP(N4167,'BANG THAM CHIEU'!C:E,3,0)</f>
        <v>#N/A</v>
      </c>
      <c r="J4167" s="10" t="e">
        <f>VLOOKUP(N4167,'BANG THAM CHIEU'!C:E,2,0)</f>
        <v>#N/A</v>
      </c>
      <c r="L4167" s="594">
        <f t="shared" si="67"/>
        <v>0</v>
      </c>
      <c r="N4167" s="53"/>
      <c r="Q4167" s="122"/>
      <c r="R4167" s="123"/>
      <c r="S4167" s="122" t="s">
        <v>7896</v>
      </c>
      <c r="T4167" s="396"/>
      <c r="V4167"/>
    </row>
    <row r="4168" spans="1:22" hidden="1" x14ac:dyDescent="0.25">
      <c r="A4168" s="31">
        <v>3848</v>
      </c>
      <c r="B4168" s="33" t="s">
        <v>300</v>
      </c>
      <c r="D4168" s="34" t="s">
        <v>301</v>
      </c>
      <c r="E4168" s="35" t="s">
        <v>10</v>
      </c>
      <c r="G4168" s="372" t="e">
        <f>VLOOKUP(N4168,'BANG THAM CHIEU'!C:E,3,0)</f>
        <v>#N/A</v>
      </c>
      <c r="J4168" s="10" t="e">
        <f>VLOOKUP(N4168,'BANG THAM CHIEU'!C:E,2,0)</f>
        <v>#N/A</v>
      </c>
      <c r="L4168" s="594">
        <f t="shared" si="67"/>
        <v>0</v>
      </c>
      <c r="N4168" s="53"/>
      <c r="Q4168" s="122"/>
      <c r="R4168" s="123"/>
      <c r="S4168" s="122" t="s">
        <v>7896</v>
      </c>
      <c r="T4168" s="396"/>
      <c r="V4168"/>
    </row>
    <row r="4169" spans="1:22" hidden="1" x14ac:dyDescent="0.25">
      <c r="A4169" s="31">
        <v>3848</v>
      </c>
      <c r="B4169" s="33" t="s">
        <v>300</v>
      </c>
      <c r="D4169" s="34" t="s">
        <v>301</v>
      </c>
      <c r="E4169" s="35" t="s">
        <v>10</v>
      </c>
      <c r="G4169" s="372" t="e">
        <f>VLOOKUP(N4169,'BANG THAM CHIEU'!C:E,3,0)</f>
        <v>#N/A</v>
      </c>
      <c r="J4169" s="10" t="e">
        <f>VLOOKUP(N4169,'BANG THAM CHIEU'!C:E,2,0)</f>
        <v>#N/A</v>
      </c>
      <c r="L4169" s="594">
        <f t="shared" si="67"/>
        <v>0</v>
      </c>
      <c r="N4169" s="53"/>
      <c r="Q4169" s="122"/>
      <c r="R4169" s="123"/>
      <c r="S4169" s="122" t="s">
        <v>7896</v>
      </c>
      <c r="T4169" s="396"/>
      <c r="V4169"/>
    </row>
    <row r="4170" spans="1:22" hidden="1" x14ac:dyDescent="0.25">
      <c r="A4170" s="31">
        <v>3848</v>
      </c>
      <c r="B4170" s="33" t="s">
        <v>300</v>
      </c>
      <c r="D4170" s="34" t="s">
        <v>301</v>
      </c>
      <c r="E4170" s="35" t="s">
        <v>10</v>
      </c>
      <c r="G4170" s="372" t="e">
        <f>VLOOKUP(N4170,'BANG THAM CHIEU'!C:E,3,0)</f>
        <v>#N/A</v>
      </c>
      <c r="J4170" s="10" t="e">
        <f>VLOOKUP(N4170,'BANG THAM CHIEU'!C:E,2,0)</f>
        <v>#N/A</v>
      </c>
      <c r="L4170" s="594">
        <f t="shared" si="67"/>
        <v>0</v>
      </c>
      <c r="N4170" s="53"/>
      <c r="Q4170" s="122"/>
      <c r="R4170" s="123"/>
      <c r="S4170" s="122" t="s">
        <v>7896</v>
      </c>
      <c r="T4170" s="396"/>
      <c r="V4170"/>
    </row>
    <row r="4171" spans="1:22" hidden="1" x14ac:dyDescent="0.25">
      <c r="A4171" s="31">
        <v>3848</v>
      </c>
      <c r="B4171" s="33" t="s">
        <v>300</v>
      </c>
      <c r="D4171" s="34" t="s">
        <v>301</v>
      </c>
      <c r="E4171" s="35" t="s">
        <v>10</v>
      </c>
      <c r="G4171" s="372" t="e">
        <f>VLOOKUP(N4171,'BANG THAM CHIEU'!C:E,3,0)</f>
        <v>#N/A</v>
      </c>
      <c r="J4171" s="10" t="e">
        <f>VLOOKUP(N4171,'BANG THAM CHIEU'!C:E,2,0)</f>
        <v>#N/A</v>
      </c>
      <c r="L4171" s="594">
        <f t="shared" si="67"/>
        <v>0</v>
      </c>
      <c r="N4171" s="53"/>
      <c r="Q4171" s="122"/>
      <c r="R4171" s="123"/>
      <c r="S4171" s="122" t="s">
        <v>7896</v>
      </c>
      <c r="T4171" s="396"/>
      <c r="V4171"/>
    </row>
    <row r="4172" spans="1:22" hidden="1" x14ac:dyDescent="0.25">
      <c r="A4172" s="31">
        <v>3848</v>
      </c>
      <c r="B4172" s="33" t="s">
        <v>300</v>
      </c>
      <c r="D4172" s="34" t="s">
        <v>301</v>
      </c>
      <c r="E4172" s="35" t="s">
        <v>10</v>
      </c>
      <c r="G4172" s="372" t="e">
        <f>VLOOKUP(N4172,'BANG THAM CHIEU'!C:E,3,0)</f>
        <v>#N/A</v>
      </c>
      <c r="J4172" s="10" t="e">
        <f>VLOOKUP(N4172,'BANG THAM CHIEU'!C:E,2,0)</f>
        <v>#N/A</v>
      </c>
      <c r="L4172" s="594">
        <f t="shared" si="67"/>
        <v>0</v>
      </c>
      <c r="N4172" s="53"/>
      <c r="Q4172" s="122"/>
      <c r="R4172" s="123"/>
      <c r="S4172" s="122" t="s">
        <v>7896</v>
      </c>
      <c r="T4172" s="396"/>
      <c r="V4172"/>
    </row>
    <row r="4173" spans="1:22" hidden="1" x14ac:dyDescent="0.25">
      <c r="A4173" s="31">
        <v>3848</v>
      </c>
      <c r="B4173" s="33" t="s">
        <v>300</v>
      </c>
      <c r="D4173" s="34" t="s">
        <v>301</v>
      </c>
      <c r="E4173" s="35" t="s">
        <v>10</v>
      </c>
      <c r="G4173" s="372" t="e">
        <f>VLOOKUP(N4173,'BANG THAM CHIEU'!C:E,3,0)</f>
        <v>#N/A</v>
      </c>
      <c r="J4173" s="10" t="e">
        <f>VLOOKUP(N4173,'BANG THAM CHIEU'!C:E,2,0)</f>
        <v>#N/A</v>
      </c>
      <c r="L4173" s="594">
        <f t="shared" si="67"/>
        <v>0</v>
      </c>
      <c r="N4173" s="53"/>
      <c r="Q4173" s="122"/>
      <c r="R4173" s="123"/>
      <c r="S4173" s="122" t="s">
        <v>7896</v>
      </c>
      <c r="T4173" s="396"/>
      <c r="V4173"/>
    </row>
    <row r="4174" spans="1:22" hidden="1" x14ac:dyDescent="0.25">
      <c r="A4174" s="31">
        <v>3848</v>
      </c>
      <c r="B4174" s="33" t="s">
        <v>300</v>
      </c>
      <c r="D4174" s="34" t="s">
        <v>301</v>
      </c>
      <c r="E4174" s="35" t="s">
        <v>10</v>
      </c>
      <c r="G4174" s="372" t="e">
        <f>VLOOKUP(N4174,'BANG THAM CHIEU'!C:E,3,0)</f>
        <v>#N/A</v>
      </c>
      <c r="J4174" s="10" t="e">
        <f>VLOOKUP(N4174,'BANG THAM CHIEU'!C:E,2,0)</f>
        <v>#N/A</v>
      </c>
      <c r="L4174" s="594">
        <f t="shared" si="67"/>
        <v>0</v>
      </c>
      <c r="N4174" s="53"/>
      <c r="Q4174" s="122"/>
      <c r="R4174" s="123"/>
      <c r="S4174" s="122" t="s">
        <v>7896</v>
      </c>
      <c r="T4174" s="396"/>
      <c r="V4174"/>
    </row>
    <row r="4175" spans="1:22" hidden="1" x14ac:dyDescent="0.25">
      <c r="A4175" s="31">
        <v>3848</v>
      </c>
      <c r="B4175" s="33" t="s">
        <v>300</v>
      </c>
      <c r="D4175" s="34" t="s">
        <v>301</v>
      </c>
      <c r="E4175" s="35" t="s">
        <v>10</v>
      </c>
      <c r="G4175" s="372" t="e">
        <f>VLOOKUP(N4175,'BANG THAM CHIEU'!C:E,3,0)</f>
        <v>#N/A</v>
      </c>
      <c r="J4175" s="10" t="e">
        <f>VLOOKUP(N4175,'BANG THAM CHIEU'!C:E,2,0)</f>
        <v>#N/A</v>
      </c>
      <c r="L4175" s="594">
        <f t="shared" si="67"/>
        <v>0</v>
      </c>
      <c r="N4175" s="53"/>
      <c r="Q4175" s="122"/>
      <c r="R4175" s="123"/>
      <c r="S4175" s="122" t="s">
        <v>7896</v>
      </c>
      <c r="T4175" s="396"/>
      <c r="V4175"/>
    </row>
    <row r="4176" spans="1:22" hidden="1" x14ac:dyDescent="0.25">
      <c r="A4176" s="31">
        <v>3848</v>
      </c>
      <c r="B4176" s="33" t="s">
        <v>300</v>
      </c>
      <c r="D4176" s="34" t="s">
        <v>301</v>
      </c>
      <c r="E4176" s="35" t="s">
        <v>10</v>
      </c>
      <c r="G4176" s="372" t="e">
        <f>VLOOKUP(N4176,'BANG THAM CHIEU'!C:E,3,0)</f>
        <v>#N/A</v>
      </c>
      <c r="J4176" s="10" t="e">
        <f>VLOOKUP(N4176,'BANG THAM CHIEU'!C:E,2,0)</f>
        <v>#N/A</v>
      </c>
      <c r="L4176" s="594">
        <f t="shared" si="67"/>
        <v>0</v>
      </c>
      <c r="N4176" s="53"/>
      <c r="Q4176" s="122"/>
      <c r="R4176" s="123"/>
      <c r="S4176" s="122" t="s">
        <v>7896</v>
      </c>
      <c r="T4176" s="396"/>
      <c r="V4176"/>
    </row>
    <row r="4177" spans="1:22" hidden="1" x14ac:dyDescent="0.25">
      <c r="A4177" s="31">
        <v>3848</v>
      </c>
      <c r="B4177" s="33" t="s">
        <v>300</v>
      </c>
      <c r="D4177" s="34" t="s">
        <v>301</v>
      </c>
      <c r="E4177" s="35" t="s">
        <v>10</v>
      </c>
      <c r="G4177" s="372" t="e">
        <f>VLOOKUP(N4177,'BANG THAM CHIEU'!C:E,3,0)</f>
        <v>#N/A</v>
      </c>
      <c r="J4177" s="10" t="e">
        <f>VLOOKUP(N4177,'BANG THAM CHIEU'!C:E,2,0)</f>
        <v>#N/A</v>
      </c>
      <c r="L4177" s="594">
        <f t="shared" si="67"/>
        <v>0</v>
      </c>
      <c r="N4177" s="53"/>
      <c r="Q4177" s="122"/>
      <c r="R4177" s="123"/>
      <c r="S4177" s="122" t="s">
        <v>7896</v>
      </c>
      <c r="T4177" s="396"/>
      <c r="V4177"/>
    </row>
    <row r="4178" spans="1:22" hidden="1" x14ac:dyDescent="0.25">
      <c r="A4178" s="31">
        <v>3848</v>
      </c>
      <c r="B4178" s="33" t="s">
        <v>300</v>
      </c>
      <c r="D4178" s="34" t="s">
        <v>301</v>
      </c>
      <c r="E4178" s="35" t="s">
        <v>10</v>
      </c>
      <c r="G4178" s="372" t="e">
        <f>VLOOKUP(N4178,'BANG THAM CHIEU'!C:E,3,0)</f>
        <v>#N/A</v>
      </c>
      <c r="J4178" s="10" t="e">
        <f>VLOOKUP(N4178,'BANG THAM CHIEU'!C:E,2,0)</f>
        <v>#N/A</v>
      </c>
      <c r="L4178" s="594">
        <f t="shared" si="67"/>
        <v>0</v>
      </c>
      <c r="N4178" s="53"/>
      <c r="Q4178" s="122"/>
      <c r="R4178" s="123"/>
      <c r="S4178" s="122" t="s">
        <v>7896</v>
      </c>
      <c r="T4178" s="396"/>
      <c r="V4178"/>
    </row>
    <row r="4179" spans="1:22" hidden="1" x14ac:dyDescent="0.25">
      <c r="A4179" s="31">
        <v>3848</v>
      </c>
      <c r="B4179" s="33" t="s">
        <v>300</v>
      </c>
      <c r="D4179" s="34" t="s">
        <v>301</v>
      </c>
      <c r="E4179" s="35" t="s">
        <v>10</v>
      </c>
      <c r="G4179" s="372" t="e">
        <f>VLOOKUP(N4179,'BANG THAM CHIEU'!C:E,3,0)</f>
        <v>#N/A</v>
      </c>
      <c r="J4179" s="10" t="e">
        <f>VLOOKUP(N4179,'BANG THAM CHIEU'!C:E,2,0)</f>
        <v>#N/A</v>
      </c>
      <c r="L4179" s="594">
        <f t="shared" si="67"/>
        <v>0</v>
      </c>
      <c r="N4179" s="53"/>
      <c r="Q4179" s="122"/>
      <c r="R4179" s="123"/>
      <c r="S4179" s="122" t="s">
        <v>7896</v>
      </c>
      <c r="T4179" s="396"/>
      <c r="V4179"/>
    </row>
    <row r="4180" spans="1:22" hidden="1" x14ac:dyDescent="0.25">
      <c r="A4180" s="31">
        <v>3848</v>
      </c>
      <c r="B4180" s="33" t="s">
        <v>300</v>
      </c>
      <c r="D4180" s="34" t="s">
        <v>301</v>
      </c>
      <c r="E4180" s="35" t="s">
        <v>10</v>
      </c>
      <c r="G4180" s="372" t="e">
        <f>VLOOKUP(N4180,'BANG THAM CHIEU'!C:E,3,0)</f>
        <v>#N/A</v>
      </c>
      <c r="J4180" s="10" t="e">
        <f>VLOOKUP(N4180,'BANG THAM CHIEU'!C:E,2,0)</f>
        <v>#N/A</v>
      </c>
      <c r="L4180" s="594">
        <f t="shared" si="67"/>
        <v>0</v>
      </c>
      <c r="N4180" s="53"/>
      <c r="Q4180" s="122"/>
      <c r="R4180" s="123"/>
      <c r="S4180" s="122" t="s">
        <v>7896</v>
      </c>
      <c r="T4180" s="396"/>
      <c r="V4180"/>
    </row>
    <row r="4181" spans="1:22" hidden="1" x14ac:dyDescent="0.25">
      <c r="A4181" s="31">
        <v>3848</v>
      </c>
      <c r="B4181" s="33" t="s">
        <v>300</v>
      </c>
      <c r="D4181" s="34" t="s">
        <v>301</v>
      </c>
      <c r="E4181" s="35" t="s">
        <v>10</v>
      </c>
      <c r="G4181" s="372" t="e">
        <f>VLOOKUP(N4181,'BANG THAM CHIEU'!C:E,3,0)</f>
        <v>#N/A</v>
      </c>
      <c r="J4181" s="10" t="e">
        <f>VLOOKUP(N4181,'BANG THAM CHIEU'!C:E,2,0)</f>
        <v>#N/A</v>
      </c>
      <c r="L4181" s="594">
        <f t="shared" si="67"/>
        <v>0</v>
      </c>
      <c r="N4181" s="53"/>
      <c r="Q4181" s="122"/>
      <c r="R4181" s="123"/>
      <c r="S4181" s="122" t="s">
        <v>7896</v>
      </c>
      <c r="T4181" s="396"/>
      <c r="V4181"/>
    </row>
    <row r="4182" spans="1:22" hidden="1" x14ac:dyDescent="0.25">
      <c r="A4182" s="31">
        <v>3848</v>
      </c>
      <c r="B4182" s="33" t="s">
        <v>300</v>
      </c>
      <c r="D4182" s="34" t="s">
        <v>301</v>
      </c>
      <c r="E4182" s="35" t="s">
        <v>10</v>
      </c>
      <c r="G4182" s="372" t="e">
        <f>VLOOKUP(N4182,'BANG THAM CHIEU'!C:E,3,0)</f>
        <v>#N/A</v>
      </c>
      <c r="J4182" s="10" t="e">
        <f>VLOOKUP(N4182,'BANG THAM CHIEU'!C:E,2,0)</f>
        <v>#N/A</v>
      </c>
      <c r="L4182" s="594">
        <f t="shared" si="67"/>
        <v>0</v>
      </c>
      <c r="N4182" s="53"/>
      <c r="Q4182" s="122"/>
      <c r="R4182" s="123"/>
      <c r="S4182" s="122" t="s">
        <v>7896</v>
      </c>
      <c r="T4182" s="396"/>
      <c r="V4182"/>
    </row>
    <row r="4183" spans="1:22" hidden="1" x14ac:dyDescent="0.25">
      <c r="A4183" s="31">
        <v>3848</v>
      </c>
      <c r="B4183" s="33" t="s">
        <v>300</v>
      </c>
      <c r="D4183" s="34" t="s">
        <v>301</v>
      </c>
      <c r="E4183" s="35" t="s">
        <v>10</v>
      </c>
      <c r="G4183" s="372" t="e">
        <f>VLOOKUP(N4183,'BANG THAM CHIEU'!C:E,3,0)</f>
        <v>#N/A</v>
      </c>
      <c r="J4183" s="10" t="e">
        <f>VLOOKUP(N4183,'BANG THAM CHIEU'!C:E,2,0)</f>
        <v>#N/A</v>
      </c>
      <c r="L4183" s="594">
        <f t="shared" si="67"/>
        <v>0</v>
      </c>
      <c r="N4183" s="53"/>
      <c r="Q4183" s="122"/>
      <c r="R4183" s="123"/>
      <c r="S4183" s="122" t="s">
        <v>7896</v>
      </c>
      <c r="T4183" s="396"/>
      <c r="V4183"/>
    </row>
    <row r="4184" spans="1:22" hidden="1" x14ac:dyDescent="0.25">
      <c r="A4184" s="31">
        <v>3848</v>
      </c>
      <c r="B4184" s="33" t="s">
        <v>300</v>
      </c>
      <c r="D4184" s="34" t="s">
        <v>301</v>
      </c>
      <c r="E4184" s="35" t="s">
        <v>10</v>
      </c>
      <c r="G4184" s="372" t="e">
        <f>VLOOKUP(N4184,'BANG THAM CHIEU'!C:E,3,0)</f>
        <v>#N/A</v>
      </c>
      <c r="J4184" s="10" t="e">
        <f>VLOOKUP(N4184,'BANG THAM CHIEU'!C:E,2,0)</f>
        <v>#N/A</v>
      </c>
      <c r="L4184" s="594">
        <f t="shared" si="67"/>
        <v>0</v>
      </c>
      <c r="N4184" s="53"/>
      <c r="Q4184" s="122"/>
      <c r="R4184" s="123"/>
      <c r="S4184" s="122" t="s">
        <v>7896</v>
      </c>
      <c r="T4184" s="396"/>
      <c r="V4184"/>
    </row>
    <row r="4185" spans="1:22" hidden="1" x14ac:dyDescent="0.25">
      <c r="A4185" s="31">
        <v>3848</v>
      </c>
      <c r="B4185" s="33" t="s">
        <v>300</v>
      </c>
      <c r="D4185" s="34" t="s">
        <v>301</v>
      </c>
      <c r="E4185" s="35" t="s">
        <v>10</v>
      </c>
      <c r="G4185" s="372" t="e">
        <f>VLOOKUP(N4185,'BANG THAM CHIEU'!C:E,3,0)</f>
        <v>#N/A</v>
      </c>
      <c r="J4185" s="10" t="e">
        <f>VLOOKUP(N4185,'BANG THAM CHIEU'!C:E,2,0)</f>
        <v>#N/A</v>
      </c>
      <c r="L4185" s="594">
        <f t="shared" si="67"/>
        <v>0</v>
      </c>
      <c r="N4185" s="53"/>
      <c r="Q4185" s="122"/>
      <c r="R4185" s="123"/>
      <c r="S4185" s="122" t="s">
        <v>7896</v>
      </c>
      <c r="T4185" s="396"/>
      <c r="V4185"/>
    </row>
    <row r="4186" spans="1:22" hidden="1" x14ac:dyDescent="0.25">
      <c r="A4186" s="31">
        <v>3848</v>
      </c>
      <c r="B4186" s="33" t="s">
        <v>300</v>
      </c>
      <c r="D4186" s="34" t="s">
        <v>301</v>
      </c>
      <c r="E4186" s="35" t="s">
        <v>10</v>
      </c>
      <c r="G4186" s="372" t="e">
        <f>VLOOKUP(N4186,'BANG THAM CHIEU'!C:E,3,0)</f>
        <v>#N/A</v>
      </c>
      <c r="J4186" s="10" t="e">
        <f>VLOOKUP(N4186,'BANG THAM CHIEU'!C:E,2,0)</f>
        <v>#N/A</v>
      </c>
      <c r="L4186" s="594">
        <f t="shared" si="67"/>
        <v>0</v>
      </c>
      <c r="N4186" s="53"/>
      <c r="Q4186" s="122"/>
      <c r="R4186" s="123"/>
      <c r="S4186" s="122" t="s">
        <v>7896</v>
      </c>
      <c r="T4186" s="396"/>
      <c r="V4186"/>
    </row>
    <row r="4187" spans="1:22" hidden="1" x14ac:dyDescent="0.25">
      <c r="A4187" s="31">
        <v>3848</v>
      </c>
      <c r="B4187" s="33" t="s">
        <v>300</v>
      </c>
      <c r="D4187" s="34" t="s">
        <v>301</v>
      </c>
      <c r="E4187" s="35" t="s">
        <v>10</v>
      </c>
      <c r="G4187" s="372" t="e">
        <f>VLOOKUP(N4187,'BANG THAM CHIEU'!C:E,3,0)</f>
        <v>#N/A</v>
      </c>
      <c r="J4187" s="10" t="e">
        <f>VLOOKUP(N4187,'BANG THAM CHIEU'!C:E,2,0)</f>
        <v>#N/A</v>
      </c>
      <c r="L4187" s="594">
        <f t="shared" si="67"/>
        <v>0</v>
      </c>
      <c r="N4187" s="53"/>
      <c r="Q4187" s="122"/>
      <c r="R4187" s="123"/>
      <c r="S4187" s="122" t="s">
        <v>7896</v>
      </c>
      <c r="T4187" s="396"/>
      <c r="V4187"/>
    </row>
    <row r="4188" spans="1:22" hidden="1" x14ac:dyDescent="0.25">
      <c r="A4188" s="31">
        <v>3848</v>
      </c>
      <c r="B4188" s="33" t="s">
        <v>300</v>
      </c>
      <c r="D4188" s="34" t="s">
        <v>301</v>
      </c>
      <c r="E4188" s="35" t="s">
        <v>10</v>
      </c>
      <c r="G4188" s="372" t="e">
        <f>VLOOKUP(N4188,'BANG THAM CHIEU'!C:E,3,0)</f>
        <v>#N/A</v>
      </c>
      <c r="J4188" s="10" t="e">
        <f>VLOOKUP(N4188,'BANG THAM CHIEU'!C:E,2,0)</f>
        <v>#N/A</v>
      </c>
      <c r="L4188" s="594">
        <f t="shared" si="67"/>
        <v>0</v>
      </c>
      <c r="N4188" s="53"/>
      <c r="Q4188" s="122"/>
      <c r="R4188" s="123"/>
      <c r="S4188" s="122" t="s">
        <v>7896</v>
      </c>
      <c r="T4188" s="396"/>
      <c r="V4188"/>
    </row>
    <row r="4189" spans="1:22" hidden="1" x14ac:dyDescent="0.25">
      <c r="A4189" s="31">
        <v>3848</v>
      </c>
      <c r="B4189" s="33" t="s">
        <v>300</v>
      </c>
      <c r="D4189" s="34" t="s">
        <v>301</v>
      </c>
      <c r="E4189" s="35" t="s">
        <v>10</v>
      </c>
      <c r="G4189" s="372" t="e">
        <f>VLOOKUP(N4189,'BANG THAM CHIEU'!C:E,3,0)</f>
        <v>#N/A</v>
      </c>
      <c r="J4189" s="10" t="e">
        <f>VLOOKUP(N4189,'BANG THAM CHIEU'!C:E,2,0)</f>
        <v>#N/A</v>
      </c>
      <c r="L4189" s="594">
        <f t="shared" si="67"/>
        <v>0</v>
      </c>
      <c r="N4189" s="53"/>
      <c r="Q4189" s="122"/>
      <c r="R4189" s="123"/>
      <c r="S4189" s="122" t="s">
        <v>7896</v>
      </c>
      <c r="T4189" s="396"/>
      <c r="V4189"/>
    </row>
    <row r="4190" spans="1:22" hidden="1" x14ac:dyDescent="0.25">
      <c r="A4190" s="31">
        <v>3848</v>
      </c>
      <c r="B4190" s="33" t="s">
        <v>300</v>
      </c>
      <c r="D4190" s="34" t="s">
        <v>301</v>
      </c>
      <c r="E4190" s="35" t="s">
        <v>10</v>
      </c>
      <c r="G4190" s="372" t="e">
        <f>VLOOKUP(N4190,'BANG THAM CHIEU'!C:E,3,0)</f>
        <v>#N/A</v>
      </c>
      <c r="J4190" s="10" t="e">
        <f>VLOOKUP(N4190,'BANG THAM CHIEU'!C:E,2,0)</f>
        <v>#N/A</v>
      </c>
      <c r="L4190" s="594">
        <f t="shared" si="67"/>
        <v>0</v>
      </c>
      <c r="N4190" s="53"/>
      <c r="Q4190" s="122"/>
      <c r="R4190" s="123"/>
      <c r="S4190" s="122" t="s">
        <v>7896</v>
      </c>
      <c r="T4190" s="396"/>
      <c r="V4190"/>
    </row>
    <row r="4191" spans="1:22" hidden="1" x14ac:dyDescent="0.25">
      <c r="A4191" s="31">
        <v>3848</v>
      </c>
      <c r="B4191" s="33" t="s">
        <v>300</v>
      </c>
      <c r="D4191" s="34" t="s">
        <v>301</v>
      </c>
      <c r="E4191" s="35" t="s">
        <v>10</v>
      </c>
      <c r="G4191" s="372" t="e">
        <f>VLOOKUP(N4191,'BANG THAM CHIEU'!C:E,3,0)</f>
        <v>#N/A</v>
      </c>
      <c r="J4191" s="10" t="e">
        <f>VLOOKUP(N4191,'BANG THAM CHIEU'!C:E,2,0)</f>
        <v>#N/A</v>
      </c>
      <c r="L4191" s="594">
        <f t="shared" si="67"/>
        <v>0</v>
      </c>
      <c r="N4191" s="53"/>
      <c r="Q4191" s="122"/>
      <c r="R4191" s="123"/>
      <c r="S4191" s="122" t="s">
        <v>7896</v>
      </c>
      <c r="T4191" s="396"/>
      <c r="V4191"/>
    </row>
    <row r="4192" spans="1:22" hidden="1" x14ac:dyDescent="0.25">
      <c r="A4192" s="31">
        <v>3848</v>
      </c>
      <c r="B4192" s="33" t="s">
        <v>300</v>
      </c>
      <c r="D4192" s="34" t="s">
        <v>301</v>
      </c>
      <c r="E4192" s="35" t="s">
        <v>10</v>
      </c>
      <c r="G4192" s="372" t="e">
        <f>VLOOKUP(N4192,'BANG THAM CHIEU'!C:E,3,0)</f>
        <v>#N/A</v>
      </c>
      <c r="J4192" s="10" t="e">
        <f>VLOOKUP(N4192,'BANG THAM CHIEU'!C:E,2,0)</f>
        <v>#N/A</v>
      </c>
      <c r="L4192" s="594">
        <f t="shared" si="67"/>
        <v>0</v>
      </c>
      <c r="N4192" s="53"/>
      <c r="Q4192" s="122"/>
      <c r="R4192" s="123"/>
      <c r="S4192" s="122" t="s">
        <v>7896</v>
      </c>
      <c r="T4192" s="396"/>
      <c r="V4192"/>
    </row>
    <row r="4193" spans="1:22" hidden="1" x14ac:dyDescent="0.25">
      <c r="A4193" s="31">
        <v>3848</v>
      </c>
      <c r="B4193" s="33" t="s">
        <v>300</v>
      </c>
      <c r="D4193" s="34" t="s">
        <v>301</v>
      </c>
      <c r="E4193" s="35" t="s">
        <v>10</v>
      </c>
      <c r="G4193" s="372" t="e">
        <f>VLOOKUP(N4193,'BANG THAM CHIEU'!C:E,3,0)</f>
        <v>#N/A</v>
      </c>
      <c r="J4193" s="10" t="e">
        <f>VLOOKUP(N4193,'BANG THAM CHIEU'!C:E,2,0)</f>
        <v>#N/A</v>
      </c>
      <c r="L4193" s="594">
        <f t="shared" si="67"/>
        <v>0</v>
      </c>
      <c r="N4193" s="53"/>
      <c r="Q4193" s="122"/>
      <c r="R4193" s="123"/>
      <c r="S4193" s="122" t="s">
        <v>7896</v>
      </c>
      <c r="T4193" s="396"/>
      <c r="V4193"/>
    </row>
    <row r="4194" spans="1:22" hidden="1" x14ac:dyDescent="0.25">
      <c r="A4194" s="31">
        <v>3848</v>
      </c>
      <c r="B4194" s="33" t="s">
        <v>300</v>
      </c>
      <c r="D4194" s="34" t="s">
        <v>301</v>
      </c>
      <c r="E4194" s="35" t="s">
        <v>10</v>
      </c>
      <c r="G4194" s="372" t="e">
        <f>VLOOKUP(N4194,'BANG THAM CHIEU'!C:E,3,0)</f>
        <v>#N/A</v>
      </c>
      <c r="J4194" s="10" t="e">
        <f>VLOOKUP(N4194,'BANG THAM CHIEU'!C:E,2,0)</f>
        <v>#N/A</v>
      </c>
      <c r="L4194" s="594">
        <f t="shared" si="67"/>
        <v>0</v>
      </c>
      <c r="N4194" s="53"/>
      <c r="Q4194" s="122"/>
      <c r="R4194" s="123"/>
      <c r="S4194" s="122" t="s">
        <v>7896</v>
      </c>
      <c r="T4194" s="396"/>
      <c r="V4194"/>
    </row>
    <row r="4195" spans="1:22" hidden="1" x14ac:dyDescent="0.25">
      <c r="A4195" s="31">
        <v>3848</v>
      </c>
      <c r="B4195" s="33" t="s">
        <v>300</v>
      </c>
      <c r="D4195" s="34" t="s">
        <v>301</v>
      </c>
      <c r="E4195" s="35" t="s">
        <v>10</v>
      </c>
      <c r="G4195" s="372" t="e">
        <f>VLOOKUP(N4195,'BANG THAM CHIEU'!C:E,3,0)</f>
        <v>#N/A</v>
      </c>
      <c r="J4195" s="10" t="e">
        <f>VLOOKUP(N4195,'BANG THAM CHIEU'!C:E,2,0)</f>
        <v>#N/A</v>
      </c>
      <c r="L4195" s="594">
        <f t="shared" si="67"/>
        <v>0</v>
      </c>
      <c r="N4195" s="53"/>
      <c r="Q4195" s="122"/>
      <c r="R4195" s="123"/>
      <c r="S4195" s="122" t="s">
        <v>7896</v>
      </c>
      <c r="T4195" s="396"/>
      <c r="V4195"/>
    </row>
    <row r="4196" spans="1:22" hidden="1" x14ac:dyDescent="0.25">
      <c r="A4196" s="31">
        <v>3848</v>
      </c>
      <c r="B4196" s="33" t="s">
        <v>300</v>
      </c>
      <c r="D4196" s="34" t="s">
        <v>301</v>
      </c>
      <c r="E4196" s="35" t="s">
        <v>10</v>
      </c>
      <c r="G4196" s="372" t="e">
        <f>VLOOKUP(N4196,'BANG THAM CHIEU'!C:E,3,0)</f>
        <v>#N/A</v>
      </c>
      <c r="J4196" s="10" t="e">
        <f>VLOOKUP(N4196,'BANG THAM CHIEU'!C:E,2,0)</f>
        <v>#N/A</v>
      </c>
      <c r="L4196" s="594">
        <f t="shared" si="67"/>
        <v>0</v>
      </c>
      <c r="N4196" s="53"/>
      <c r="Q4196" s="122"/>
      <c r="R4196" s="123"/>
      <c r="S4196" s="122" t="s">
        <v>7896</v>
      </c>
      <c r="T4196" s="396"/>
      <c r="V4196"/>
    </row>
    <row r="4197" spans="1:22" hidden="1" x14ac:dyDescent="0.25">
      <c r="A4197" s="31">
        <v>3848</v>
      </c>
      <c r="B4197" s="33" t="s">
        <v>300</v>
      </c>
      <c r="D4197" s="34" t="s">
        <v>301</v>
      </c>
      <c r="E4197" s="35" t="s">
        <v>10</v>
      </c>
      <c r="G4197" s="372" t="e">
        <f>VLOOKUP(N4197,'BANG THAM CHIEU'!C:E,3,0)</f>
        <v>#N/A</v>
      </c>
      <c r="J4197" s="10" t="e">
        <f>VLOOKUP(N4197,'BANG THAM CHIEU'!C:E,2,0)</f>
        <v>#N/A</v>
      </c>
      <c r="L4197" s="594">
        <f t="shared" si="67"/>
        <v>0</v>
      </c>
      <c r="N4197" s="53"/>
      <c r="Q4197" s="122"/>
      <c r="R4197" s="123"/>
      <c r="S4197" s="122" t="s">
        <v>7896</v>
      </c>
      <c r="T4197" s="396"/>
      <c r="V4197"/>
    </row>
    <row r="4198" spans="1:22" hidden="1" x14ac:dyDescent="0.25">
      <c r="A4198" s="31">
        <v>3848</v>
      </c>
      <c r="B4198" s="33" t="s">
        <v>300</v>
      </c>
      <c r="D4198" s="34" t="s">
        <v>301</v>
      </c>
      <c r="E4198" s="35" t="s">
        <v>10</v>
      </c>
      <c r="G4198" s="372" t="e">
        <f>VLOOKUP(N4198,'BANG THAM CHIEU'!C:E,3,0)</f>
        <v>#N/A</v>
      </c>
      <c r="J4198" s="10" t="e">
        <f>VLOOKUP(N4198,'BANG THAM CHIEU'!C:E,2,0)</f>
        <v>#N/A</v>
      </c>
      <c r="L4198" s="594">
        <f t="shared" si="67"/>
        <v>0</v>
      </c>
      <c r="N4198" s="53"/>
      <c r="Q4198" s="122"/>
      <c r="R4198" s="123"/>
      <c r="S4198" s="122" t="s">
        <v>7896</v>
      </c>
      <c r="T4198" s="396"/>
      <c r="V4198"/>
    </row>
    <row r="4199" spans="1:22" hidden="1" x14ac:dyDescent="0.25">
      <c r="A4199" s="31">
        <v>3848</v>
      </c>
      <c r="B4199" s="33" t="s">
        <v>300</v>
      </c>
      <c r="D4199" s="34" t="s">
        <v>301</v>
      </c>
      <c r="E4199" s="35" t="s">
        <v>10</v>
      </c>
      <c r="G4199" s="372" t="e">
        <f>VLOOKUP(N4199,'BANG THAM CHIEU'!C:E,3,0)</f>
        <v>#N/A</v>
      </c>
      <c r="J4199" s="10" t="e">
        <f>VLOOKUP(N4199,'BANG THAM CHIEU'!C:E,2,0)</f>
        <v>#N/A</v>
      </c>
      <c r="L4199" s="594">
        <f t="shared" si="67"/>
        <v>0</v>
      </c>
      <c r="N4199" s="53"/>
      <c r="Q4199" s="122"/>
      <c r="R4199" s="123"/>
      <c r="S4199" s="122" t="s">
        <v>7896</v>
      </c>
      <c r="T4199" s="396"/>
      <c r="V4199"/>
    </row>
    <row r="4200" spans="1:22" hidden="1" x14ac:dyDescent="0.25">
      <c r="A4200" s="31">
        <v>3848</v>
      </c>
      <c r="B4200" s="33" t="s">
        <v>300</v>
      </c>
      <c r="D4200" s="34" t="s">
        <v>301</v>
      </c>
      <c r="E4200" s="35" t="s">
        <v>10</v>
      </c>
      <c r="G4200" s="372" t="e">
        <f>VLOOKUP(N4200,'BANG THAM CHIEU'!C:E,3,0)</f>
        <v>#N/A</v>
      </c>
      <c r="J4200" s="10" t="e">
        <f>VLOOKUP(N4200,'BANG THAM CHIEU'!C:E,2,0)</f>
        <v>#N/A</v>
      </c>
      <c r="L4200" s="594">
        <f t="shared" si="67"/>
        <v>0</v>
      </c>
      <c r="N4200" s="53"/>
      <c r="Q4200" s="122"/>
      <c r="R4200" s="123"/>
      <c r="S4200" s="122" t="s">
        <v>7896</v>
      </c>
      <c r="T4200" s="396"/>
      <c r="V4200"/>
    </row>
    <row r="4201" spans="1:22" hidden="1" x14ac:dyDescent="0.25">
      <c r="A4201" s="31">
        <v>3848</v>
      </c>
      <c r="B4201" s="33" t="s">
        <v>300</v>
      </c>
      <c r="D4201" s="34" t="s">
        <v>301</v>
      </c>
      <c r="E4201" s="35" t="s">
        <v>10</v>
      </c>
      <c r="G4201" s="372" t="e">
        <f>VLOOKUP(N4201,'BANG THAM CHIEU'!C:E,3,0)</f>
        <v>#N/A</v>
      </c>
      <c r="J4201" s="10" t="e">
        <f>VLOOKUP(N4201,'BANG THAM CHIEU'!C:E,2,0)</f>
        <v>#N/A</v>
      </c>
      <c r="L4201" s="594">
        <f t="shared" si="67"/>
        <v>0</v>
      </c>
      <c r="N4201" s="53"/>
      <c r="Q4201" s="122"/>
      <c r="R4201" s="123"/>
      <c r="S4201" s="122" t="s">
        <v>7896</v>
      </c>
      <c r="T4201" s="396"/>
      <c r="V4201"/>
    </row>
    <row r="4202" spans="1:22" hidden="1" x14ac:dyDescent="0.25">
      <c r="A4202" s="31">
        <v>3848</v>
      </c>
      <c r="B4202" s="33" t="s">
        <v>300</v>
      </c>
      <c r="D4202" s="34" t="s">
        <v>301</v>
      </c>
      <c r="E4202" s="35" t="s">
        <v>10</v>
      </c>
      <c r="G4202" s="372" t="e">
        <f>VLOOKUP(N4202,'BANG THAM CHIEU'!C:E,3,0)</f>
        <v>#N/A</v>
      </c>
      <c r="J4202" s="10" t="e">
        <f>VLOOKUP(N4202,'BANG THAM CHIEU'!C:E,2,0)</f>
        <v>#N/A</v>
      </c>
      <c r="L4202" s="594">
        <f t="shared" si="67"/>
        <v>0</v>
      </c>
      <c r="N4202" s="53"/>
      <c r="Q4202" s="122"/>
      <c r="R4202" s="123"/>
      <c r="S4202" s="122" t="s">
        <v>7896</v>
      </c>
      <c r="T4202" s="396"/>
      <c r="V4202"/>
    </row>
    <row r="4203" spans="1:22" hidden="1" x14ac:dyDescent="0.25">
      <c r="A4203" s="31">
        <v>3848</v>
      </c>
      <c r="B4203" s="33" t="s">
        <v>300</v>
      </c>
      <c r="D4203" s="34" t="s">
        <v>301</v>
      </c>
      <c r="E4203" s="35" t="s">
        <v>10</v>
      </c>
      <c r="G4203" s="372" t="e">
        <f>VLOOKUP(N4203,'BANG THAM CHIEU'!C:E,3,0)</f>
        <v>#N/A</v>
      </c>
      <c r="J4203" s="10" t="e">
        <f>VLOOKUP(N4203,'BANG THAM CHIEU'!C:E,2,0)</f>
        <v>#N/A</v>
      </c>
      <c r="L4203" s="594">
        <f t="shared" si="67"/>
        <v>0</v>
      </c>
      <c r="N4203" s="53"/>
      <c r="Q4203" s="122"/>
      <c r="R4203" s="123"/>
      <c r="S4203" s="122" t="s">
        <v>7896</v>
      </c>
      <c r="T4203" s="396"/>
      <c r="V4203"/>
    </row>
    <row r="4204" spans="1:22" hidden="1" x14ac:dyDescent="0.25">
      <c r="A4204" s="31">
        <v>3848</v>
      </c>
      <c r="B4204" s="33" t="s">
        <v>300</v>
      </c>
      <c r="D4204" s="34" t="s">
        <v>301</v>
      </c>
      <c r="E4204" s="35" t="s">
        <v>10</v>
      </c>
      <c r="G4204" s="372" t="e">
        <f>VLOOKUP(N4204,'BANG THAM CHIEU'!C:E,3,0)</f>
        <v>#N/A</v>
      </c>
      <c r="J4204" s="10" t="e">
        <f>VLOOKUP(N4204,'BANG THAM CHIEU'!C:E,2,0)</f>
        <v>#N/A</v>
      </c>
      <c r="L4204" s="594">
        <f t="shared" ref="L4204:L4267" si="68">K4204/23206</f>
        <v>0</v>
      </c>
      <c r="N4204" s="53"/>
      <c r="Q4204" s="122"/>
      <c r="R4204" s="123"/>
      <c r="S4204" s="122" t="s">
        <v>7896</v>
      </c>
      <c r="T4204" s="396"/>
      <c r="V4204"/>
    </row>
    <row r="4205" spans="1:22" hidden="1" x14ac:dyDescent="0.25">
      <c r="A4205" s="31">
        <v>3848</v>
      </c>
      <c r="B4205" s="33" t="s">
        <v>300</v>
      </c>
      <c r="D4205" s="34" t="s">
        <v>301</v>
      </c>
      <c r="E4205" s="35" t="s">
        <v>10</v>
      </c>
      <c r="G4205" s="372" t="e">
        <f>VLOOKUP(N4205,'BANG THAM CHIEU'!C:E,3,0)</f>
        <v>#N/A</v>
      </c>
      <c r="J4205" s="10" t="e">
        <f>VLOOKUP(N4205,'BANG THAM CHIEU'!C:E,2,0)</f>
        <v>#N/A</v>
      </c>
      <c r="L4205" s="594">
        <f t="shared" si="68"/>
        <v>0</v>
      </c>
      <c r="N4205" s="53"/>
      <c r="Q4205" s="122"/>
      <c r="R4205" s="123"/>
      <c r="S4205" s="122" t="s">
        <v>7896</v>
      </c>
      <c r="T4205" s="396"/>
      <c r="V4205"/>
    </row>
    <row r="4206" spans="1:22" hidden="1" x14ac:dyDescent="0.25">
      <c r="A4206" s="31">
        <v>3848</v>
      </c>
      <c r="B4206" s="33" t="s">
        <v>300</v>
      </c>
      <c r="D4206" s="34" t="s">
        <v>301</v>
      </c>
      <c r="E4206" s="35" t="s">
        <v>10</v>
      </c>
      <c r="G4206" s="372" t="e">
        <f>VLOOKUP(N4206,'BANG THAM CHIEU'!C:E,3,0)</f>
        <v>#N/A</v>
      </c>
      <c r="J4206" s="10" t="e">
        <f>VLOOKUP(N4206,'BANG THAM CHIEU'!C:E,2,0)</f>
        <v>#N/A</v>
      </c>
      <c r="L4206" s="594">
        <f t="shared" si="68"/>
        <v>0</v>
      </c>
      <c r="N4206" s="53"/>
      <c r="Q4206" s="122"/>
      <c r="R4206" s="123"/>
      <c r="S4206" s="122" t="s">
        <v>7896</v>
      </c>
      <c r="T4206" s="396"/>
      <c r="V4206"/>
    </row>
    <row r="4207" spans="1:22" hidden="1" x14ac:dyDescent="0.25">
      <c r="A4207" s="31">
        <v>3848</v>
      </c>
      <c r="B4207" s="33" t="s">
        <v>300</v>
      </c>
      <c r="D4207" s="34" t="s">
        <v>301</v>
      </c>
      <c r="E4207" s="35" t="s">
        <v>10</v>
      </c>
      <c r="G4207" s="372" t="e">
        <f>VLOOKUP(N4207,'BANG THAM CHIEU'!C:E,3,0)</f>
        <v>#N/A</v>
      </c>
      <c r="J4207" s="10" t="e">
        <f>VLOOKUP(N4207,'BANG THAM CHIEU'!C:E,2,0)</f>
        <v>#N/A</v>
      </c>
      <c r="L4207" s="594">
        <f t="shared" si="68"/>
        <v>0</v>
      </c>
      <c r="N4207" s="53"/>
      <c r="Q4207" s="122"/>
      <c r="R4207" s="123"/>
      <c r="S4207" s="122" t="s">
        <v>7896</v>
      </c>
      <c r="T4207" s="396"/>
      <c r="V4207"/>
    </row>
    <row r="4208" spans="1:22" hidden="1" x14ac:dyDescent="0.25">
      <c r="A4208" s="31">
        <v>3848</v>
      </c>
      <c r="B4208" s="33" t="s">
        <v>300</v>
      </c>
      <c r="D4208" s="34" t="s">
        <v>301</v>
      </c>
      <c r="E4208" s="35" t="s">
        <v>10</v>
      </c>
      <c r="G4208" s="372" t="e">
        <f>VLOOKUP(N4208,'BANG THAM CHIEU'!C:E,3,0)</f>
        <v>#N/A</v>
      </c>
      <c r="J4208" s="10" t="e">
        <f>VLOOKUP(N4208,'BANG THAM CHIEU'!C:E,2,0)</f>
        <v>#N/A</v>
      </c>
      <c r="L4208" s="594">
        <f t="shared" si="68"/>
        <v>0</v>
      </c>
      <c r="N4208" s="53"/>
      <c r="Q4208" s="122"/>
      <c r="R4208" s="123"/>
      <c r="S4208" s="122" t="s">
        <v>7896</v>
      </c>
      <c r="T4208" s="396"/>
      <c r="V4208"/>
    </row>
    <row r="4209" spans="1:22" hidden="1" x14ac:dyDescent="0.25">
      <c r="A4209" s="31">
        <v>3848</v>
      </c>
      <c r="B4209" s="33" t="s">
        <v>300</v>
      </c>
      <c r="D4209" s="34" t="s">
        <v>301</v>
      </c>
      <c r="E4209" s="35" t="s">
        <v>10</v>
      </c>
      <c r="G4209" s="372" t="e">
        <f>VLOOKUP(N4209,'BANG THAM CHIEU'!C:E,3,0)</f>
        <v>#N/A</v>
      </c>
      <c r="J4209" s="10" t="e">
        <f>VLOOKUP(N4209,'BANG THAM CHIEU'!C:E,2,0)</f>
        <v>#N/A</v>
      </c>
      <c r="L4209" s="594">
        <f t="shared" si="68"/>
        <v>0</v>
      </c>
      <c r="N4209" s="53"/>
      <c r="Q4209" s="122"/>
      <c r="R4209" s="123"/>
      <c r="S4209" s="122" t="s">
        <v>7896</v>
      </c>
      <c r="T4209" s="396"/>
      <c r="V4209"/>
    </row>
    <row r="4210" spans="1:22" hidden="1" x14ac:dyDescent="0.25">
      <c r="A4210" s="31">
        <v>3848</v>
      </c>
      <c r="B4210" s="33" t="s">
        <v>300</v>
      </c>
      <c r="D4210" s="34" t="s">
        <v>301</v>
      </c>
      <c r="E4210" s="35" t="s">
        <v>10</v>
      </c>
      <c r="G4210" s="372" t="e">
        <f>VLOOKUP(N4210,'BANG THAM CHIEU'!C:E,3,0)</f>
        <v>#N/A</v>
      </c>
      <c r="J4210" s="10" t="e">
        <f>VLOOKUP(N4210,'BANG THAM CHIEU'!C:E,2,0)</f>
        <v>#N/A</v>
      </c>
      <c r="L4210" s="594">
        <f t="shared" si="68"/>
        <v>0</v>
      </c>
      <c r="N4210" s="53"/>
      <c r="Q4210" s="122"/>
      <c r="R4210" s="123"/>
      <c r="S4210" s="122" t="s">
        <v>7896</v>
      </c>
      <c r="T4210" s="396"/>
      <c r="V4210"/>
    </row>
    <row r="4211" spans="1:22" hidden="1" x14ac:dyDescent="0.25">
      <c r="A4211" s="31">
        <v>3848</v>
      </c>
      <c r="B4211" s="33" t="s">
        <v>300</v>
      </c>
      <c r="D4211" s="34" t="s">
        <v>301</v>
      </c>
      <c r="E4211" s="35" t="s">
        <v>10</v>
      </c>
      <c r="G4211" s="372" t="e">
        <f>VLOOKUP(N4211,'BANG THAM CHIEU'!C:E,3,0)</f>
        <v>#N/A</v>
      </c>
      <c r="J4211" s="10" t="e">
        <f>VLOOKUP(N4211,'BANG THAM CHIEU'!C:E,2,0)</f>
        <v>#N/A</v>
      </c>
      <c r="L4211" s="594">
        <f t="shared" si="68"/>
        <v>0</v>
      </c>
      <c r="N4211" s="53"/>
      <c r="Q4211" s="122"/>
      <c r="R4211" s="123"/>
      <c r="S4211" s="122" t="s">
        <v>7896</v>
      </c>
      <c r="T4211" s="396"/>
      <c r="V4211"/>
    </row>
    <row r="4212" spans="1:22" hidden="1" x14ac:dyDescent="0.25">
      <c r="A4212" s="31">
        <v>3848</v>
      </c>
      <c r="B4212" s="33" t="s">
        <v>300</v>
      </c>
      <c r="D4212" s="34" t="s">
        <v>301</v>
      </c>
      <c r="E4212" s="35" t="s">
        <v>10</v>
      </c>
      <c r="G4212" s="372" t="e">
        <f>VLOOKUP(N4212,'BANG THAM CHIEU'!C:E,3,0)</f>
        <v>#N/A</v>
      </c>
      <c r="J4212" s="10" t="e">
        <f>VLOOKUP(N4212,'BANG THAM CHIEU'!C:E,2,0)</f>
        <v>#N/A</v>
      </c>
      <c r="L4212" s="594">
        <f t="shared" si="68"/>
        <v>0</v>
      </c>
      <c r="N4212" s="53"/>
      <c r="Q4212" s="122"/>
      <c r="R4212" s="123"/>
      <c r="S4212" s="122" t="s">
        <v>7896</v>
      </c>
      <c r="T4212" s="396"/>
      <c r="V4212"/>
    </row>
    <row r="4213" spans="1:22" hidden="1" x14ac:dyDescent="0.25">
      <c r="A4213" s="31">
        <v>3848</v>
      </c>
      <c r="B4213" s="33" t="s">
        <v>300</v>
      </c>
      <c r="D4213" s="34" t="s">
        <v>301</v>
      </c>
      <c r="E4213" s="35" t="s">
        <v>10</v>
      </c>
      <c r="G4213" s="372" t="e">
        <f>VLOOKUP(N4213,'BANG THAM CHIEU'!C:E,3,0)</f>
        <v>#N/A</v>
      </c>
      <c r="J4213" s="10" t="e">
        <f>VLOOKUP(N4213,'BANG THAM CHIEU'!C:E,2,0)</f>
        <v>#N/A</v>
      </c>
      <c r="L4213" s="594">
        <f t="shared" si="68"/>
        <v>0</v>
      </c>
      <c r="N4213" s="53"/>
      <c r="Q4213" s="122"/>
      <c r="R4213" s="123"/>
      <c r="S4213" s="122" t="s">
        <v>7896</v>
      </c>
      <c r="T4213" s="396"/>
      <c r="V4213"/>
    </row>
    <row r="4214" spans="1:22" hidden="1" x14ac:dyDescent="0.25">
      <c r="A4214" s="31">
        <v>3848</v>
      </c>
      <c r="B4214" s="33" t="s">
        <v>300</v>
      </c>
      <c r="D4214" s="34" t="s">
        <v>301</v>
      </c>
      <c r="E4214" s="35" t="s">
        <v>10</v>
      </c>
      <c r="G4214" s="372" t="e">
        <f>VLOOKUP(N4214,'BANG THAM CHIEU'!C:E,3,0)</f>
        <v>#N/A</v>
      </c>
      <c r="J4214" s="10" t="e">
        <f>VLOOKUP(N4214,'BANG THAM CHIEU'!C:E,2,0)</f>
        <v>#N/A</v>
      </c>
      <c r="L4214" s="594">
        <f t="shared" si="68"/>
        <v>0</v>
      </c>
      <c r="N4214" s="53"/>
      <c r="Q4214" s="122"/>
      <c r="R4214" s="123"/>
      <c r="S4214" s="122" t="s">
        <v>7896</v>
      </c>
      <c r="T4214" s="396"/>
      <c r="V4214"/>
    </row>
    <row r="4215" spans="1:22" hidden="1" x14ac:dyDescent="0.25">
      <c r="A4215" s="31">
        <v>3848</v>
      </c>
      <c r="B4215" s="33" t="s">
        <v>300</v>
      </c>
      <c r="D4215" s="34" t="s">
        <v>301</v>
      </c>
      <c r="E4215" s="35" t="s">
        <v>10</v>
      </c>
      <c r="G4215" s="372" t="e">
        <f>VLOOKUP(N4215,'BANG THAM CHIEU'!C:E,3,0)</f>
        <v>#N/A</v>
      </c>
      <c r="J4215" s="10" t="e">
        <f>VLOOKUP(N4215,'BANG THAM CHIEU'!C:E,2,0)</f>
        <v>#N/A</v>
      </c>
      <c r="L4215" s="594">
        <f t="shared" si="68"/>
        <v>0</v>
      </c>
      <c r="N4215" s="53"/>
      <c r="Q4215" s="122"/>
      <c r="R4215" s="123"/>
      <c r="S4215" s="122" t="s">
        <v>7896</v>
      </c>
      <c r="T4215" s="396"/>
      <c r="V4215"/>
    </row>
    <row r="4216" spans="1:22" hidden="1" x14ac:dyDescent="0.25">
      <c r="A4216" s="31">
        <v>3848</v>
      </c>
      <c r="B4216" s="33" t="s">
        <v>300</v>
      </c>
      <c r="D4216" s="34" t="s">
        <v>301</v>
      </c>
      <c r="E4216" s="35" t="s">
        <v>10</v>
      </c>
      <c r="G4216" s="372" t="e">
        <f>VLOOKUP(N4216,'BANG THAM CHIEU'!C:E,3,0)</f>
        <v>#N/A</v>
      </c>
      <c r="J4216" s="10" t="e">
        <f>VLOOKUP(N4216,'BANG THAM CHIEU'!C:E,2,0)</f>
        <v>#N/A</v>
      </c>
      <c r="L4216" s="594">
        <f t="shared" si="68"/>
        <v>0</v>
      </c>
      <c r="N4216" s="53"/>
      <c r="Q4216" s="122"/>
      <c r="R4216" s="123"/>
      <c r="S4216" s="122" t="s">
        <v>7896</v>
      </c>
      <c r="T4216" s="396"/>
      <c r="V4216"/>
    </row>
    <row r="4217" spans="1:22" hidden="1" x14ac:dyDescent="0.25">
      <c r="A4217" s="31">
        <v>3848</v>
      </c>
      <c r="B4217" s="33" t="s">
        <v>300</v>
      </c>
      <c r="D4217" s="34" t="s">
        <v>301</v>
      </c>
      <c r="E4217" s="35" t="s">
        <v>10</v>
      </c>
      <c r="G4217" s="372" t="e">
        <f>VLOOKUP(N4217,'BANG THAM CHIEU'!C:E,3,0)</f>
        <v>#N/A</v>
      </c>
      <c r="J4217" s="10" t="e">
        <f>VLOOKUP(N4217,'BANG THAM CHIEU'!C:E,2,0)</f>
        <v>#N/A</v>
      </c>
      <c r="L4217" s="594">
        <f t="shared" si="68"/>
        <v>0</v>
      </c>
      <c r="N4217" s="53"/>
      <c r="Q4217" s="122"/>
      <c r="R4217" s="123"/>
      <c r="S4217" s="122" t="s">
        <v>7896</v>
      </c>
      <c r="T4217" s="396"/>
      <c r="V4217"/>
    </row>
    <row r="4218" spans="1:22" hidden="1" x14ac:dyDescent="0.25">
      <c r="A4218" s="31">
        <v>3848</v>
      </c>
      <c r="B4218" s="33" t="s">
        <v>300</v>
      </c>
      <c r="D4218" s="34" t="s">
        <v>301</v>
      </c>
      <c r="E4218" s="35" t="s">
        <v>10</v>
      </c>
      <c r="G4218" s="372" t="e">
        <f>VLOOKUP(N4218,'BANG THAM CHIEU'!C:E,3,0)</f>
        <v>#N/A</v>
      </c>
      <c r="J4218" s="10" t="e">
        <f>VLOOKUP(N4218,'BANG THAM CHIEU'!C:E,2,0)</f>
        <v>#N/A</v>
      </c>
      <c r="L4218" s="594">
        <f t="shared" si="68"/>
        <v>0</v>
      </c>
      <c r="N4218" s="53"/>
      <c r="Q4218" s="122"/>
      <c r="R4218" s="123"/>
      <c r="S4218" s="122" t="s">
        <v>7896</v>
      </c>
      <c r="T4218" s="396"/>
      <c r="V4218"/>
    </row>
    <row r="4219" spans="1:22" hidden="1" x14ac:dyDescent="0.25">
      <c r="A4219" s="31">
        <v>3848</v>
      </c>
      <c r="B4219" s="33" t="s">
        <v>300</v>
      </c>
      <c r="D4219" s="34" t="s">
        <v>301</v>
      </c>
      <c r="E4219" s="35" t="s">
        <v>10</v>
      </c>
      <c r="G4219" s="372" t="e">
        <f>VLOOKUP(N4219,'BANG THAM CHIEU'!C:E,3,0)</f>
        <v>#N/A</v>
      </c>
      <c r="J4219" s="10" t="e">
        <f>VLOOKUP(N4219,'BANG THAM CHIEU'!C:E,2,0)</f>
        <v>#N/A</v>
      </c>
      <c r="L4219" s="594">
        <f t="shared" si="68"/>
        <v>0</v>
      </c>
      <c r="N4219" s="53"/>
      <c r="Q4219" s="122"/>
      <c r="R4219" s="123"/>
      <c r="S4219" s="122" t="s">
        <v>7896</v>
      </c>
      <c r="T4219" s="396"/>
      <c r="V4219"/>
    </row>
    <row r="4220" spans="1:22" hidden="1" x14ac:dyDescent="0.25">
      <c r="A4220" s="31">
        <v>3848</v>
      </c>
      <c r="B4220" s="33" t="s">
        <v>300</v>
      </c>
      <c r="D4220" s="34" t="s">
        <v>301</v>
      </c>
      <c r="E4220" s="35" t="s">
        <v>10</v>
      </c>
      <c r="G4220" s="372" t="e">
        <f>VLOOKUP(N4220,'BANG THAM CHIEU'!C:E,3,0)</f>
        <v>#N/A</v>
      </c>
      <c r="J4220" s="10" t="e">
        <f>VLOOKUP(N4220,'BANG THAM CHIEU'!C:E,2,0)</f>
        <v>#N/A</v>
      </c>
      <c r="L4220" s="594">
        <f t="shared" si="68"/>
        <v>0</v>
      </c>
      <c r="N4220" s="53"/>
      <c r="Q4220" s="122"/>
      <c r="R4220" s="123"/>
      <c r="S4220" s="122" t="s">
        <v>7896</v>
      </c>
      <c r="T4220" s="396"/>
      <c r="V4220"/>
    </row>
    <row r="4221" spans="1:22" hidden="1" x14ac:dyDescent="0.25">
      <c r="A4221" s="31">
        <v>3848</v>
      </c>
      <c r="B4221" s="33" t="s">
        <v>300</v>
      </c>
      <c r="D4221" s="34" t="s">
        <v>301</v>
      </c>
      <c r="E4221" s="35" t="s">
        <v>10</v>
      </c>
      <c r="G4221" s="372" t="e">
        <f>VLOOKUP(N4221,'BANG THAM CHIEU'!C:E,3,0)</f>
        <v>#N/A</v>
      </c>
      <c r="J4221" s="10" t="e">
        <f>VLOOKUP(N4221,'BANG THAM CHIEU'!C:E,2,0)</f>
        <v>#N/A</v>
      </c>
      <c r="L4221" s="594">
        <f t="shared" si="68"/>
        <v>0</v>
      </c>
      <c r="N4221" s="53"/>
      <c r="Q4221" s="122"/>
      <c r="R4221" s="123"/>
      <c r="S4221" s="122" t="s">
        <v>7896</v>
      </c>
      <c r="T4221" s="396"/>
      <c r="V4221"/>
    </row>
    <row r="4222" spans="1:22" hidden="1" x14ac:dyDescent="0.25">
      <c r="A4222" s="31">
        <v>3848</v>
      </c>
      <c r="B4222" s="33" t="s">
        <v>300</v>
      </c>
      <c r="D4222" s="34" t="s">
        <v>301</v>
      </c>
      <c r="E4222" s="35" t="s">
        <v>10</v>
      </c>
      <c r="G4222" s="372" t="e">
        <f>VLOOKUP(N4222,'BANG THAM CHIEU'!C:E,3,0)</f>
        <v>#N/A</v>
      </c>
      <c r="J4222" s="10" t="e">
        <f>VLOOKUP(N4222,'BANG THAM CHIEU'!C:E,2,0)</f>
        <v>#N/A</v>
      </c>
      <c r="L4222" s="594">
        <f t="shared" si="68"/>
        <v>0</v>
      </c>
      <c r="N4222" s="53"/>
      <c r="Q4222" s="122"/>
      <c r="R4222" s="123"/>
      <c r="S4222" s="122" t="s">
        <v>7896</v>
      </c>
      <c r="T4222" s="396"/>
      <c r="V4222"/>
    </row>
    <row r="4223" spans="1:22" hidden="1" x14ac:dyDescent="0.25">
      <c r="A4223" s="31">
        <v>3848</v>
      </c>
      <c r="B4223" s="33" t="s">
        <v>300</v>
      </c>
      <c r="D4223" s="34" t="s">
        <v>301</v>
      </c>
      <c r="E4223" s="35" t="s">
        <v>10</v>
      </c>
      <c r="G4223" s="372" t="e">
        <f>VLOOKUP(N4223,'BANG THAM CHIEU'!C:E,3,0)</f>
        <v>#N/A</v>
      </c>
      <c r="J4223" s="10" t="e">
        <f>VLOOKUP(N4223,'BANG THAM CHIEU'!C:E,2,0)</f>
        <v>#N/A</v>
      </c>
      <c r="L4223" s="594">
        <f t="shared" si="68"/>
        <v>0</v>
      </c>
      <c r="N4223" s="53"/>
      <c r="Q4223" s="122"/>
      <c r="R4223" s="123"/>
      <c r="S4223" s="122" t="s">
        <v>7896</v>
      </c>
      <c r="T4223" s="396"/>
      <c r="V4223"/>
    </row>
    <row r="4224" spans="1:22" hidden="1" x14ac:dyDescent="0.25">
      <c r="A4224" s="31">
        <v>3848</v>
      </c>
      <c r="B4224" s="33" t="s">
        <v>300</v>
      </c>
      <c r="D4224" s="34" t="s">
        <v>301</v>
      </c>
      <c r="E4224" s="35" t="s">
        <v>10</v>
      </c>
      <c r="G4224" s="372" t="e">
        <f>VLOOKUP(N4224,'BANG THAM CHIEU'!C:E,3,0)</f>
        <v>#N/A</v>
      </c>
      <c r="J4224" s="10" t="e">
        <f>VLOOKUP(N4224,'BANG THAM CHIEU'!C:E,2,0)</f>
        <v>#N/A</v>
      </c>
      <c r="L4224" s="594">
        <f t="shared" si="68"/>
        <v>0</v>
      </c>
      <c r="N4224" s="53"/>
      <c r="Q4224" s="122"/>
      <c r="R4224" s="123"/>
      <c r="S4224" s="122" t="s">
        <v>7896</v>
      </c>
      <c r="T4224" s="396"/>
      <c r="V4224"/>
    </row>
    <row r="4225" spans="1:22" hidden="1" x14ac:dyDescent="0.25">
      <c r="A4225" s="31">
        <v>3848</v>
      </c>
      <c r="B4225" s="33" t="s">
        <v>300</v>
      </c>
      <c r="D4225" s="34" t="s">
        <v>301</v>
      </c>
      <c r="E4225" s="35" t="s">
        <v>10</v>
      </c>
      <c r="G4225" s="372" t="e">
        <f>VLOOKUP(N4225,'BANG THAM CHIEU'!C:E,3,0)</f>
        <v>#N/A</v>
      </c>
      <c r="J4225" s="10" t="e">
        <f>VLOOKUP(N4225,'BANG THAM CHIEU'!C:E,2,0)</f>
        <v>#N/A</v>
      </c>
      <c r="L4225" s="594">
        <f t="shared" si="68"/>
        <v>0</v>
      </c>
      <c r="N4225" s="53"/>
      <c r="Q4225" s="122"/>
      <c r="R4225" s="123"/>
      <c r="S4225" s="122" t="s">
        <v>7896</v>
      </c>
      <c r="T4225" s="396"/>
      <c r="V4225"/>
    </row>
    <row r="4226" spans="1:22" hidden="1" x14ac:dyDescent="0.25">
      <c r="A4226" s="31">
        <v>3848</v>
      </c>
      <c r="B4226" s="33" t="s">
        <v>300</v>
      </c>
      <c r="D4226" s="34" t="s">
        <v>301</v>
      </c>
      <c r="E4226" s="35" t="s">
        <v>10</v>
      </c>
      <c r="G4226" s="372" t="e">
        <f>VLOOKUP(N4226,'BANG THAM CHIEU'!C:E,3,0)</f>
        <v>#N/A</v>
      </c>
      <c r="J4226" s="10" t="e">
        <f>VLOOKUP(N4226,'BANG THAM CHIEU'!C:E,2,0)</f>
        <v>#N/A</v>
      </c>
      <c r="L4226" s="594">
        <f t="shared" si="68"/>
        <v>0</v>
      </c>
      <c r="N4226" s="53"/>
      <c r="Q4226" s="122"/>
      <c r="R4226" s="123"/>
      <c r="S4226" s="122" t="s">
        <v>7896</v>
      </c>
      <c r="T4226" s="396"/>
      <c r="V4226"/>
    </row>
    <row r="4227" spans="1:22" hidden="1" x14ac:dyDescent="0.25">
      <c r="A4227" s="31">
        <v>3848</v>
      </c>
      <c r="B4227" s="33" t="s">
        <v>300</v>
      </c>
      <c r="D4227" s="34" t="s">
        <v>301</v>
      </c>
      <c r="E4227" s="35" t="s">
        <v>10</v>
      </c>
      <c r="G4227" s="372" t="e">
        <f>VLOOKUP(N4227,'BANG THAM CHIEU'!C:E,3,0)</f>
        <v>#N/A</v>
      </c>
      <c r="J4227" s="10" t="e">
        <f>VLOOKUP(N4227,'BANG THAM CHIEU'!C:E,2,0)</f>
        <v>#N/A</v>
      </c>
      <c r="L4227" s="594">
        <f t="shared" si="68"/>
        <v>0</v>
      </c>
      <c r="N4227" s="53"/>
      <c r="Q4227" s="122"/>
      <c r="R4227" s="123"/>
      <c r="S4227" s="122" t="s">
        <v>7896</v>
      </c>
      <c r="T4227" s="396"/>
      <c r="V4227"/>
    </row>
    <row r="4228" spans="1:22" hidden="1" x14ac:dyDescent="0.25">
      <c r="A4228" s="31">
        <v>3848</v>
      </c>
      <c r="B4228" s="33" t="s">
        <v>300</v>
      </c>
      <c r="D4228" s="34" t="s">
        <v>301</v>
      </c>
      <c r="E4228" s="35" t="s">
        <v>10</v>
      </c>
      <c r="G4228" s="372" t="e">
        <f>VLOOKUP(N4228,'BANG THAM CHIEU'!C:E,3,0)</f>
        <v>#N/A</v>
      </c>
      <c r="J4228" s="10" t="e">
        <f>VLOOKUP(N4228,'BANG THAM CHIEU'!C:E,2,0)</f>
        <v>#N/A</v>
      </c>
      <c r="L4228" s="594">
        <f t="shared" si="68"/>
        <v>0</v>
      </c>
      <c r="N4228" s="53"/>
      <c r="Q4228" s="122"/>
      <c r="R4228" s="123"/>
      <c r="S4228" s="122" t="s">
        <v>7896</v>
      </c>
      <c r="T4228" s="396"/>
      <c r="V4228"/>
    </row>
    <row r="4229" spans="1:22" hidden="1" x14ac:dyDescent="0.25">
      <c r="A4229" s="31">
        <v>3848</v>
      </c>
      <c r="B4229" s="33" t="s">
        <v>300</v>
      </c>
      <c r="D4229" s="34" t="s">
        <v>301</v>
      </c>
      <c r="E4229" s="35" t="s">
        <v>10</v>
      </c>
      <c r="G4229" s="372" t="e">
        <f>VLOOKUP(N4229,'BANG THAM CHIEU'!C:E,3,0)</f>
        <v>#N/A</v>
      </c>
      <c r="J4229" s="10" t="e">
        <f>VLOOKUP(N4229,'BANG THAM CHIEU'!C:E,2,0)</f>
        <v>#N/A</v>
      </c>
      <c r="L4229" s="594">
        <f t="shared" si="68"/>
        <v>0</v>
      </c>
      <c r="N4229" s="53"/>
      <c r="Q4229" s="122"/>
      <c r="R4229" s="123"/>
      <c r="S4229" s="122" t="s">
        <v>7896</v>
      </c>
      <c r="T4229" s="396"/>
      <c r="V4229"/>
    </row>
    <row r="4230" spans="1:22" hidden="1" x14ac:dyDescent="0.25">
      <c r="A4230" s="31">
        <v>3848</v>
      </c>
      <c r="B4230" s="33" t="s">
        <v>300</v>
      </c>
      <c r="D4230" s="34" t="s">
        <v>301</v>
      </c>
      <c r="E4230" s="35" t="s">
        <v>10</v>
      </c>
      <c r="G4230" s="372" t="e">
        <f>VLOOKUP(N4230,'BANG THAM CHIEU'!C:E,3,0)</f>
        <v>#N/A</v>
      </c>
      <c r="J4230" s="10" t="e">
        <f>VLOOKUP(N4230,'BANG THAM CHIEU'!C:E,2,0)</f>
        <v>#N/A</v>
      </c>
      <c r="L4230" s="594">
        <f t="shared" si="68"/>
        <v>0</v>
      </c>
      <c r="N4230" s="53"/>
      <c r="Q4230" s="122"/>
      <c r="R4230" s="123"/>
      <c r="S4230" s="122" t="s">
        <v>7896</v>
      </c>
      <c r="T4230" s="396"/>
      <c r="V4230"/>
    </row>
    <row r="4231" spans="1:22" hidden="1" x14ac:dyDescent="0.25">
      <c r="A4231" s="31">
        <v>3848</v>
      </c>
      <c r="B4231" s="33" t="s">
        <v>300</v>
      </c>
      <c r="D4231" s="34" t="s">
        <v>301</v>
      </c>
      <c r="E4231" s="35" t="s">
        <v>10</v>
      </c>
      <c r="G4231" s="372" t="e">
        <f>VLOOKUP(N4231,'BANG THAM CHIEU'!C:E,3,0)</f>
        <v>#N/A</v>
      </c>
      <c r="J4231" s="10" t="e">
        <f>VLOOKUP(N4231,'BANG THAM CHIEU'!C:E,2,0)</f>
        <v>#N/A</v>
      </c>
      <c r="L4231" s="594">
        <f t="shared" si="68"/>
        <v>0</v>
      </c>
      <c r="N4231" s="53"/>
      <c r="Q4231" s="122"/>
      <c r="R4231" s="123"/>
      <c r="S4231" s="122" t="s">
        <v>7896</v>
      </c>
      <c r="T4231" s="396"/>
      <c r="V4231"/>
    </row>
    <row r="4232" spans="1:22" hidden="1" x14ac:dyDescent="0.25">
      <c r="A4232" s="31">
        <v>3848</v>
      </c>
      <c r="B4232" s="33" t="s">
        <v>300</v>
      </c>
      <c r="D4232" s="34" t="s">
        <v>301</v>
      </c>
      <c r="E4232" s="35" t="s">
        <v>10</v>
      </c>
      <c r="G4232" s="372" t="e">
        <f>VLOOKUP(N4232,'BANG THAM CHIEU'!C:E,3,0)</f>
        <v>#N/A</v>
      </c>
      <c r="J4232" s="10" t="e">
        <f>VLOOKUP(N4232,'BANG THAM CHIEU'!C:E,2,0)</f>
        <v>#N/A</v>
      </c>
      <c r="L4232" s="594">
        <f t="shared" si="68"/>
        <v>0</v>
      </c>
      <c r="N4232" s="53"/>
      <c r="Q4232" s="122"/>
      <c r="R4232" s="123"/>
      <c r="S4232" s="122" t="s">
        <v>7896</v>
      </c>
      <c r="T4232" s="396"/>
      <c r="V4232"/>
    </row>
    <row r="4233" spans="1:22" hidden="1" x14ac:dyDescent="0.25">
      <c r="A4233" s="31">
        <v>3848</v>
      </c>
      <c r="B4233" s="33" t="s">
        <v>300</v>
      </c>
      <c r="D4233" s="34" t="s">
        <v>301</v>
      </c>
      <c r="E4233" s="35" t="s">
        <v>10</v>
      </c>
      <c r="G4233" s="372" t="e">
        <f>VLOOKUP(N4233,'BANG THAM CHIEU'!C:E,3,0)</f>
        <v>#N/A</v>
      </c>
      <c r="J4233" s="10" t="e">
        <f>VLOOKUP(N4233,'BANG THAM CHIEU'!C:E,2,0)</f>
        <v>#N/A</v>
      </c>
      <c r="L4233" s="594">
        <f t="shared" si="68"/>
        <v>0</v>
      </c>
      <c r="N4233" s="53"/>
      <c r="Q4233" s="122"/>
      <c r="R4233" s="123"/>
      <c r="S4233" s="122" t="s">
        <v>7896</v>
      </c>
      <c r="T4233" s="396"/>
      <c r="V4233"/>
    </row>
    <row r="4234" spans="1:22" hidden="1" x14ac:dyDescent="0.25">
      <c r="A4234" s="31">
        <v>3848</v>
      </c>
      <c r="B4234" s="33" t="s">
        <v>300</v>
      </c>
      <c r="D4234" s="34" t="s">
        <v>301</v>
      </c>
      <c r="E4234" s="35" t="s">
        <v>10</v>
      </c>
      <c r="G4234" s="372" t="e">
        <f>VLOOKUP(N4234,'BANG THAM CHIEU'!C:E,3,0)</f>
        <v>#N/A</v>
      </c>
      <c r="J4234" s="10" t="e">
        <f>VLOOKUP(N4234,'BANG THAM CHIEU'!C:E,2,0)</f>
        <v>#N/A</v>
      </c>
      <c r="L4234" s="594">
        <f t="shared" si="68"/>
        <v>0</v>
      </c>
      <c r="N4234" s="53"/>
      <c r="Q4234" s="122"/>
      <c r="R4234" s="123"/>
      <c r="S4234" s="122" t="s">
        <v>7896</v>
      </c>
      <c r="T4234" s="396"/>
      <c r="V4234"/>
    </row>
    <row r="4235" spans="1:22" hidden="1" x14ac:dyDescent="0.25">
      <c r="A4235" s="31">
        <v>3848</v>
      </c>
      <c r="B4235" s="33" t="s">
        <v>300</v>
      </c>
      <c r="D4235" s="34" t="s">
        <v>301</v>
      </c>
      <c r="E4235" s="35" t="s">
        <v>10</v>
      </c>
      <c r="G4235" s="372" t="e">
        <f>VLOOKUP(N4235,'BANG THAM CHIEU'!C:E,3,0)</f>
        <v>#N/A</v>
      </c>
      <c r="J4235" s="10" t="e">
        <f>VLOOKUP(N4235,'BANG THAM CHIEU'!C:E,2,0)</f>
        <v>#N/A</v>
      </c>
      <c r="L4235" s="594">
        <f t="shared" si="68"/>
        <v>0</v>
      </c>
      <c r="N4235" s="53"/>
      <c r="Q4235" s="122"/>
      <c r="R4235" s="123"/>
      <c r="S4235" s="122" t="s">
        <v>7896</v>
      </c>
      <c r="T4235" s="396"/>
      <c r="V4235"/>
    </row>
    <row r="4236" spans="1:22" hidden="1" x14ac:dyDescent="0.25">
      <c r="A4236" s="31">
        <v>3848</v>
      </c>
      <c r="B4236" s="33" t="s">
        <v>300</v>
      </c>
      <c r="D4236" s="34" t="s">
        <v>301</v>
      </c>
      <c r="E4236" s="35" t="s">
        <v>10</v>
      </c>
      <c r="G4236" s="372" t="e">
        <f>VLOOKUP(N4236,'BANG THAM CHIEU'!C:E,3,0)</f>
        <v>#N/A</v>
      </c>
      <c r="J4236" s="10" t="e">
        <f>VLOOKUP(N4236,'BANG THAM CHIEU'!C:E,2,0)</f>
        <v>#N/A</v>
      </c>
      <c r="L4236" s="594">
        <f t="shared" si="68"/>
        <v>0</v>
      </c>
      <c r="N4236" s="53"/>
      <c r="Q4236" s="122"/>
      <c r="R4236" s="123"/>
      <c r="S4236" s="122" t="s">
        <v>7896</v>
      </c>
      <c r="T4236" s="396"/>
      <c r="V4236"/>
    </row>
    <row r="4237" spans="1:22" hidden="1" x14ac:dyDescent="0.25">
      <c r="A4237" s="31">
        <v>3848</v>
      </c>
      <c r="B4237" s="33" t="s">
        <v>300</v>
      </c>
      <c r="D4237" s="34" t="s">
        <v>301</v>
      </c>
      <c r="E4237" s="35" t="s">
        <v>10</v>
      </c>
      <c r="G4237" s="372" t="e">
        <f>VLOOKUP(N4237,'BANG THAM CHIEU'!C:E,3,0)</f>
        <v>#N/A</v>
      </c>
      <c r="J4237" s="10" t="e">
        <f>VLOOKUP(N4237,'BANG THAM CHIEU'!C:E,2,0)</f>
        <v>#N/A</v>
      </c>
      <c r="L4237" s="594">
        <f t="shared" si="68"/>
        <v>0</v>
      </c>
      <c r="N4237" s="53"/>
      <c r="Q4237" s="122"/>
      <c r="R4237" s="123"/>
      <c r="S4237" s="122" t="s">
        <v>7896</v>
      </c>
      <c r="T4237" s="396"/>
      <c r="V4237"/>
    </row>
    <row r="4238" spans="1:22" hidden="1" x14ac:dyDescent="0.25">
      <c r="A4238" s="31">
        <v>3848</v>
      </c>
      <c r="B4238" s="33" t="s">
        <v>300</v>
      </c>
      <c r="D4238" s="34" t="s">
        <v>301</v>
      </c>
      <c r="E4238" s="35" t="s">
        <v>10</v>
      </c>
      <c r="G4238" s="372" t="e">
        <f>VLOOKUP(N4238,'BANG THAM CHIEU'!C:E,3,0)</f>
        <v>#N/A</v>
      </c>
      <c r="J4238" s="10" t="e">
        <f>VLOOKUP(N4238,'BANG THAM CHIEU'!C:E,2,0)</f>
        <v>#N/A</v>
      </c>
      <c r="L4238" s="594">
        <f t="shared" si="68"/>
        <v>0</v>
      </c>
      <c r="N4238" s="53"/>
      <c r="Q4238" s="122"/>
      <c r="R4238" s="123"/>
      <c r="S4238" s="122" t="s">
        <v>7896</v>
      </c>
      <c r="T4238" s="396"/>
      <c r="V4238"/>
    </row>
    <row r="4239" spans="1:22" hidden="1" x14ac:dyDescent="0.25">
      <c r="A4239" s="31">
        <v>3848</v>
      </c>
      <c r="B4239" s="33" t="s">
        <v>300</v>
      </c>
      <c r="D4239" s="34" t="s">
        <v>301</v>
      </c>
      <c r="E4239" s="35" t="s">
        <v>10</v>
      </c>
      <c r="G4239" s="372" t="e">
        <f>VLOOKUP(N4239,'BANG THAM CHIEU'!C:E,3,0)</f>
        <v>#N/A</v>
      </c>
      <c r="J4239" s="10" t="e">
        <f>VLOOKUP(N4239,'BANG THAM CHIEU'!C:E,2,0)</f>
        <v>#N/A</v>
      </c>
      <c r="L4239" s="594">
        <f t="shared" si="68"/>
        <v>0</v>
      </c>
      <c r="N4239" s="53"/>
      <c r="Q4239" s="122"/>
      <c r="R4239" s="123"/>
      <c r="S4239" s="122" t="s">
        <v>7896</v>
      </c>
      <c r="T4239" s="396"/>
      <c r="V4239"/>
    </row>
    <row r="4240" spans="1:22" hidden="1" x14ac:dyDescent="0.25">
      <c r="A4240" s="31">
        <v>3848</v>
      </c>
      <c r="B4240" s="33" t="s">
        <v>300</v>
      </c>
      <c r="D4240" s="34" t="s">
        <v>301</v>
      </c>
      <c r="E4240" s="35" t="s">
        <v>10</v>
      </c>
      <c r="G4240" s="372" t="e">
        <f>VLOOKUP(N4240,'BANG THAM CHIEU'!C:E,3,0)</f>
        <v>#N/A</v>
      </c>
      <c r="J4240" s="10" t="e">
        <f>VLOOKUP(N4240,'BANG THAM CHIEU'!C:E,2,0)</f>
        <v>#N/A</v>
      </c>
      <c r="L4240" s="594">
        <f t="shared" si="68"/>
        <v>0</v>
      </c>
      <c r="N4240" s="53"/>
      <c r="Q4240" s="122"/>
      <c r="R4240" s="123"/>
      <c r="S4240" s="122" t="s">
        <v>7896</v>
      </c>
      <c r="T4240" s="396"/>
      <c r="V4240"/>
    </row>
    <row r="4241" spans="1:22" hidden="1" x14ac:dyDescent="0.25">
      <c r="A4241" s="31">
        <v>3848</v>
      </c>
      <c r="B4241" s="33" t="s">
        <v>300</v>
      </c>
      <c r="D4241" s="34" t="s">
        <v>301</v>
      </c>
      <c r="E4241" s="35" t="s">
        <v>10</v>
      </c>
      <c r="G4241" s="372" t="e">
        <f>VLOOKUP(N4241,'BANG THAM CHIEU'!C:E,3,0)</f>
        <v>#N/A</v>
      </c>
      <c r="J4241" s="10" t="e">
        <f>VLOOKUP(N4241,'BANG THAM CHIEU'!C:E,2,0)</f>
        <v>#N/A</v>
      </c>
      <c r="L4241" s="594">
        <f t="shared" si="68"/>
        <v>0</v>
      </c>
      <c r="N4241" s="53"/>
      <c r="Q4241" s="122"/>
      <c r="R4241" s="123"/>
      <c r="S4241" s="122" t="s">
        <v>7896</v>
      </c>
      <c r="T4241" s="396"/>
      <c r="V4241"/>
    </row>
    <row r="4242" spans="1:22" hidden="1" x14ac:dyDescent="0.25">
      <c r="A4242" s="31">
        <v>3848</v>
      </c>
      <c r="B4242" s="33" t="s">
        <v>300</v>
      </c>
      <c r="D4242" s="34" t="s">
        <v>301</v>
      </c>
      <c r="E4242" s="35" t="s">
        <v>10</v>
      </c>
      <c r="G4242" s="372" t="e">
        <f>VLOOKUP(N4242,'BANG THAM CHIEU'!C:E,3,0)</f>
        <v>#N/A</v>
      </c>
      <c r="J4242" s="10" t="e">
        <f>VLOOKUP(N4242,'BANG THAM CHIEU'!C:E,2,0)</f>
        <v>#N/A</v>
      </c>
      <c r="L4242" s="594">
        <f t="shared" si="68"/>
        <v>0</v>
      </c>
      <c r="N4242" s="53"/>
      <c r="Q4242" s="122"/>
      <c r="R4242" s="123"/>
      <c r="S4242" s="122" t="s">
        <v>7896</v>
      </c>
      <c r="T4242" s="396"/>
      <c r="V4242"/>
    </row>
    <row r="4243" spans="1:22" hidden="1" x14ac:dyDescent="0.25">
      <c r="A4243" s="31">
        <v>3848</v>
      </c>
      <c r="B4243" s="33" t="s">
        <v>300</v>
      </c>
      <c r="D4243" s="34" t="s">
        <v>301</v>
      </c>
      <c r="E4243" s="35" t="s">
        <v>10</v>
      </c>
      <c r="G4243" s="372" t="e">
        <f>VLOOKUP(N4243,'BANG THAM CHIEU'!C:E,3,0)</f>
        <v>#N/A</v>
      </c>
      <c r="J4243" s="10" t="e">
        <f>VLOOKUP(N4243,'BANG THAM CHIEU'!C:E,2,0)</f>
        <v>#N/A</v>
      </c>
      <c r="L4243" s="594">
        <f t="shared" si="68"/>
        <v>0</v>
      </c>
      <c r="N4243" s="53"/>
      <c r="Q4243" s="122"/>
      <c r="R4243" s="123"/>
      <c r="S4243" s="122" t="s">
        <v>7896</v>
      </c>
      <c r="T4243" s="396"/>
      <c r="V4243"/>
    </row>
    <row r="4244" spans="1:22" hidden="1" x14ac:dyDescent="0.25">
      <c r="A4244" s="31">
        <v>3848</v>
      </c>
      <c r="B4244" s="33" t="s">
        <v>300</v>
      </c>
      <c r="D4244" s="34" t="s">
        <v>301</v>
      </c>
      <c r="E4244" s="35" t="s">
        <v>10</v>
      </c>
      <c r="G4244" s="372" t="e">
        <f>VLOOKUP(N4244,'BANG THAM CHIEU'!C:E,3,0)</f>
        <v>#N/A</v>
      </c>
      <c r="J4244" s="10" t="e">
        <f>VLOOKUP(N4244,'BANG THAM CHIEU'!C:E,2,0)</f>
        <v>#N/A</v>
      </c>
      <c r="L4244" s="594">
        <f t="shared" si="68"/>
        <v>0</v>
      </c>
      <c r="N4244" s="53"/>
      <c r="Q4244" s="122"/>
      <c r="R4244" s="123"/>
      <c r="S4244" s="122" t="s">
        <v>7896</v>
      </c>
      <c r="T4244" s="396"/>
      <c r="V4244"/>
    </row>
    <row r="4245" spans="1:22" hidden="1" x14ac:dyDescent="0.25">
      <c r="A4245" s="31">
        <v>3848</v>
      </c>
      <c r="B4245" s="33" t="s">
        <v>300</v>
      </c>
      <c r="D4245" s="34" t="s">
        <v>301</v>
      </c>
      <c r="E4245" s="35" t="s">
        <v>10</v>
      </c>
      <c r="G4245" s="372" t="e">
        <f>VLOOKUP(N4245,'BANG THAM CHIEU'!C:E,3,0)</f>
        <v>#N/A</v>
      </c>
      <c r="J4245" s="10" t="e">
        <f>VLOOKUP(N4245,'BANG THAM CHIEU'!C:E,2,0)</f>
        <v>#N/A</v>
      </c>
      <c r="L4245" s="594">
        <f t="shared" si="68"/>
        <v>0</v>
      </c>
      <c r="N4245" s="53"/>
      <c r="Q4245" s="122"/>
      <c r="R4245" s="123"/>
      <c r="S4245" s="122" t="s">
        <v>7896</v>
      </c>
      <c r="T4245" s="396"/>
      <c r="V4245"/>
    </row>
    <row r="4246" spans="1:22" hidden="1" x14ac:dyDescent="0.25">
      <c r="A4246" s="31">
        <v>3848</v>
      </c>
      <c r="B4246" s="33" t="s">
        <v>300</v>
      </c>
      <c r="D4246" s="34" t="s">
        <v>301</v>
      </c>
      <c r="E4246" s="35" t="s">
        <v>10</v>
      </c>
      <c r="G4246" s="372" t="e">
        <f>VLOOKUP(N4246,'BANG THAM CHIEU'!C:E,3,0)</f>
        <v>#N/A</v>
      </c>
      <c r="J4246" s="10" t="e">
        <f>VLOOKUP(N4246,'BANG THAM CHIEU'!C:E,2,0)</f>
        <v>#N/A</v>
      </c>
      <c r="L4246" s="594">
        <f t="shared" si="68"/>
        <v>0</v>
      </c>
      <c r="N4246" s="53"/>
      <c r="Q4246" s="122"/>
      <c r="R4246" s="123"/>
      <c r="S4246" s="122" t="s">
        <v>7896</v>
      </c>
      <c r="T4246" s="396"/>
      <c r="V4246"/>
    </row>
    <row r="4247" spans="1:22" hidden="1" x14ac:dyDescent="0.25">
      <c r="A4247" s="31">
        <v>3848</v>
      </c>
      <c r="B4247" s="33" t="s">
        <v>300</v>
      </c>
      <c r="D4247" s="34" t="s">
        <v>301</v>
      </c>
      <c r="E4247" s="35" t="s">
        <v>10</v>
      </c>
      <c r="G4247" s="372" t="e">
        <f>VLOOKUP(N4247,'BANG THAM CHIEU'!C:E,3,0)</f>
        <v>#N/A</v>
      </c>
      <c r="J4247" s="10" t="e">
        <f>VLOOKUP(N4247,'BANG THAM CHIEU'!C:E,2,0)</f>
        <v>#N/A</v>
      </c>
      <c r="L4247" s="594">
        <f t="shared" si="68"/>
        <v>0</v>
      </c>
      <c r="N4247" s="53"/>
      <c r="Q4247" s="122"/>
      <c r="R4247" s="123"/>
      <c r="S4247" s="122" t="s">
        <v>7896</v>
      </c>
      <c r="T4247" s="396"/>
      <c r="V4247"/>
    </row>
    <row r="4248" spans="1:22" hidden="1" x14ac:dyDescent="0.25">
      <c r="A4248" s="31">
        <v>3848</v>
      </c>
      <c r="B4248" s="33" t="s">
        <v>300</v>
      </c>
      <c r="D4248" s="34" t="s">
        <v>301</v>
      </c>
      <c r="E4248" s="35" t="s">
        <v>10</v>
      </c>
      <c r="G4248" s="372" t="e">
        <f>VLOOKUP(N4248,'BANG THAM CHIEU'!C:E,3,0)</f>
        <v>#N/A</v>
      </c>
      <c r="J4248" s="10" t="e">
        <f>VLOOKUP(N4248,'BANG THAM CHIEU'!C:E,2,0)</f>
        <v>#N/A</v>
      </c>
      <c r="L4248" s="594">
        <f t="shared" si="68"/>
        <v>0</v>
      </c>
      <c r="N4248" s="53"/>
      <c r="Q4248" s="122"/>
      <c r="R4248" s="123"/>
      <c r="S4248" s="122" t="s">
        <v>7896</v>
      </c>
      <c r="T4248" s="396"/>
      <c r="V4248"/>
    </row>
    <row r="4249" spans="1:22" hidden="1" x14ac:dyDescent="0.25">
      <c r="A4249" s="31">
        <v>3848</v>
      </c>
      <c r="B4249" s="33" t="s">
        <v>300</v>
      </c>
      <c r="D4249" s="34" t="s">
        <v>301</v>
      </c>
      <c r="E4249" s="35" t="s">
        <v>10</v>
      </c>
      <c r="G4249" s="372" t="e">
        <f>VLOOKUP(N4249,'BANG THAM CHIEU'!C:E,3,0)</f>
        <v>#N/A</v>
      </c>
      <c r="J4249" s="10" t="e">
        <f>VLOOKUP(N4249,'BANG THAM CHIEU'!C:E,2,0)</f>
        <v>#N/A</v>
      </c>
      <c r="L4249" s="594">
        <f t="shared" si="68"/>
        <v>0</v>
      </c>
      <c r="N4249" s="53"/>
      <c r="Q4249" s="122"/>
      <c r="R4249" s="123"/>
      <c r="S4249" s="122" t="s">
        <v>7896</v>
      </c>
      <c r="T4249" s="396"/>
      <c r="V4249"/>
    </row>
    <row r="4250" spans="1:22" hidden="1" x14ac:dyDescent="0.25">
      <c r="A4250" s="31">
        <v>3848</v>
      </c>
      <c r="B4250" s="33" t="s">
        <v>300</v>
      </c>
      <c r="D4250" s="34" t="s">
        <v>301</v>
      </c>
      <c r="E4250" s="35" t="s">
        <v>10</v>
      </c>
      <c r="G4250" s="372" t="e">
        <f>VLOOKUP(N4250,'BANG THAM CHIEU'!C:E,3,0)</f>
        <v>#N/A</v>
      </c>
      <c r="J4250" s="10" t="e">
        <f>VLOOKUP(N4250,'BANG THAM CHIEU'!C:E,2,0)</f>
        <v>#N/A</v>
      </c>
      <c r="L4250" s="594">
        <f t="shared" si="68"/>
        <v>0</v>
      </c>
      <c r="N4250" s="53"/>
      <c r="Q4250" s="122"/>
      <c r="R4250" s="123"/>
      <c r="S4250" s="122" t="s">
        <v>7896</v>
      </c>
      <c r="T4250" s="396"/>
      <c r="V4250"/>
    </row>
    <row r="4251" spans="1:22" hidden="1" x14ac:dyDescent="0.25">
      <c r="A4251" s="31">
        <v>3848</v>
      </c>
      <c r="B4251" s="33" t="s">
        <v>300</v>
      </c>
      <c r="D4251" s="34" t="s">
        <v>301</v>
      </c>
      <c r="E4251" s="35" t="s">
        <v>10</v>
      </c>
      <c r="G4251" s="372" t="e">
        <f>VLOOKUP(N4251,'BANG THAM CHIEU'!C:E,3,0)</f>
        <v>#N/A</v>
      </c>
      <c r="J4251" s="10" t="e">
        <f>VLOOKUP(N4251,'BANG THAM CHIEU'!C:E,2,0)</f>
        <v>#N/A</v>
      </c>
      <c r="L4251" s="594">
        <f t="shared" si="68"/>
        <v>0</v>
      </c>
      <c r="N4251" s="53"/>
      <c r="Q4251" s="122"/>
      <c r="R4251" s="123"/>
      <c r="S4251" s="122" t="s">
        <v>7896</v>
      </c>
      <c r="T4251" s="396"/>
      <c r="V4251"/>
    </row>
    <row r="4252" spans="1:22" hidden="1" x14ac:dyDescent="0.25">
      <c r="A4252" s="31">
        <v>3848</v>
      </c>
      <c r="B4252" s="33" t="s">
        <v>300</v>
      </c>
      <c r="D4252" s="34" t="s">
        <v>301</v>
      </c>
      <c r="E4252" s="35" t="s">
        <v>10</v>
      </c>
      <c r="G4252" s="372" t="e">
        <f>VLOOKUP(N4252,'BANG THAM CHIEU'!C:E,3,0)</f>
        <v>#N/A</v>
      </c>
      <c r="J4252" s="10" t="e">
        <f>VLOOKUP(N4252,'BANG THAM CHIEU'!C:E,2,0)</f>
        <v>#N/A</v>
      </c>
      <c r="L4252" s="594">
        <f t="shared" si="68"/>
        <v>0</v>
      </c>
      <c r="N4252" s="53"/>
      <c r="Q4252" s="122"/>
      <c r="R4252" s="123"/>
      <c r="S4252" s="122" t="s">
        <v>7896</v>
      </c>
      <c r="T4252" s="396"/>
      <c r="V4252"/>
    </row>
    <row r="4253" spans="1:22" hidden="1" x14ac:dyDescent="0.25">
      <c r="A4253" s="31">
        <v>3848</v>
      </c>
      <c r="B4253" s="33" t="s">
        <v>300</v>
      </c>
      <c r="D4253" s="34" t="s">
        <v>301</v>
      </c>
      <c r="E4253" s="35" t="s">
        <v>10</v>
      </c>
      <c r="G4253" s="372" t="e">
        <f>VLOOKUP(N4253,'BANG THAM CHIEU'!C:E,3,0)</f>
        <v>#N/A</v>
      </c>
      <c r="J4253" s="10" t="e">
        <f>VLOOKUP(N4253,'BANG THAM CHIEU'!C:E,2,0)</f>
        <v>#N/A</v>
      </c>
      <c r="L4253" s="594">
        <f t="shared" si="68"/>
        <v>0</v>
      </c>
      <c r="N4253" s="53"/>
      <c r="Q4253" s="122"/>
      <c r="R4253" s="123"/>
      <c r="S4253" s="122" t="s">
        <v>7896</v>
      </c>
      <c r="T4253" s="396"/>
      <c r="V4253"/>
    </row>
    <row r="4254" spans="1:22" hidden="1" x14ac:dyDescent="0.25">
      <c r="A4254" s="31">
        <v>3848</v>
      </c>
      <c r="B4254" s="33" t="s">
        <v>300</v>
      </c>
      <c r="D4254" s="34" t="s">
        <v>301</v>
      </c>
      <c r="E4254" s="35" t="s">
        <v>10</v>
      </c>
      <c r="G4254" s="372" t="e">
        <f>VLOOKUP(N4254,'BANG THAM CHIEU'!C:E,3,0)</f>
        <v>#N/A</v>
      </c>
      <c r="J4254" s="10" t="e">
        <f>VLOOKUP(N4254,'BANG THAM CHIEU'!C:E,2,0)</f>
        <v>#N/A</v>
      </c>
      <c r="L4254" s="594">
        <f t="shared" si="68"/>
        <v>0</v>
      </c>
      <c r="N4254" s="53"/>
      <c r="Q4254" s="122"/>
      <c r="R4254" s="123"/>
      <c r="S4254" s="122" t="s">
        <v>7896</v>
      </c>
      <c r="T4254" s="396"/>
      <c r="V4254"/>
    </row>
    <row r="4255" spans="1:22" hidden="1" x14ac:dyDescent="0.25">
      <c r="A4255" s="31">
        <v>3848</v>
      </c>
      <c r="B4255" s="33" t="s">
        <v>300</v>
      </c>
      <c r="D4255" s="34" t="s">
        <v>301</v>
      </c>
      <c r="E4255" s="35" t="s">
        <v>10</v>
      </c>
      <c r="G4255" s="372" t="e">
        <f>VLOOKUP(N4255,'BANG THAM CHIEU'!C:E,3,0)</f>
        <v>#N/A</v>
      </c>
      <c r="J4255" s="10" t="e">
        <f>VLOOKUP(N4255,'BANG THAM CHIEU'!C:E,2,0)</f>
        <v>#N/A</v>
      </c>
      <c r="L4255" s="594">
        <f t="shared" si="68"/>
        <v>0</v>
      </c>
      <c r="N4255" s="53"/>
      <c r="Q4255" s="122"/>
      <c r="R4255" s="123"/>
      <c r="S4255" s="122" t="s">
        <v>7896</v>
      </c>
      <c r="T4255" s="396"/>
      <c r="V4255"/>
    </row>
    <row r="4256" spans="1:22" hidden="1" x14ac:dyDescent="0.25">
      <c r="A4256" s="31">
        <v>3848</v>
      </c>
      <c r="B4256" s="33" t="s">
        <v>300</v>
      </c>
      <c r="D4256" s="34" t="s">
        <v>301</v>
      </c>
      <c r="E4256" s="35" t="s">
        <v>10</v>
      </c>
      <c r="G4256" s="372" t="e">
        <f>VLOOKUP(N4256,'BANG THAM CHIEU'!C:E,3,0)</f>
        <v>#N/A</v>
      </c>
      <c r="J4256" s="10" t="e">
        <f>VLOOKUP(N4256,'BANG THAM CHIEU'!C:E,2,0)</f>
        <v>#N/A</v>
      </c>
      <c r="L4256" s="594">
        <f t="shared" si="68"/>
        <v>0</v>
      </c>
      <c r="N4256" s="53"/>
      <c r="Q4256" s="122"/>
      <c r="R4256" s="123"/>
      <c r="S4256" s="122" t="s">
        <v>7896</v>
      </c>
      <c r="T4256" s="396"/>
      <c r="V4256"/>
    </row>
    <row r="4257" spans="1:22" hidden="1" x14ac:dyDescent="0.25">
      <c r="A4257" s="31">
        <v>3848</v>
      </c>
      <c r="B4257" s="33" t="s">
        <v>300</v>
      </c>
      <c r="D4257" s="34" t="s">
        <v>301</v>
      </c>
      <c r="E4257" s="35" t="s">
        <v>10</v>
      </c>
      <c r="G4257" s="372" t="e">
        <f>VLOOKUP(N4257,'BANG THAM CHIEU'!C:E,3,0)</f>
        <v>#N/A</v>
      </c>
      <c r="J4257" s="10" t="e">
        <f>VLOOKUP(N4257,'BANG THAM CHIEU'!C:E,2,0)</f>
        <v>#N/A</v>
      </c>
      <c r="L4257" s="594">
        <f t="shared" si="68"/>
        <v>0</v>
      </c>
      <c r="N4257" s="53"/>
      <c r="Q4257" s="122"/>
      <c r="R4257" s="123"/>
      <c r="S4257" s="122" t="s">
        <v>7896</v>
      </c>
      <c r="T4257" s="396"/>
      <c r="V4257"/>
    </row>
    <row r="4258" spans="1:22" hidden="1" x14ac:dyDescent="0.25">
      <c r="A4258" s="31">
        <v>3848</v>
      </c>
      <c r="B4258" s="33" t="s">
        <v>300</v>
      </c>
      <c r="D4258" s="34" t="s">
        <v>301</v>
      </c>
      <c r="E4258" s="35" t="s">
        <v>10</v>
      </c>
      <c r="G4258" s="372" t="e">
        <f>VLOOKUP(N4258,'BANG THAM CHIEU'!C:E,3,0)</f>
        <v>#N/A</v>
      </c>
      <c r="J4258" s="10" t="e">
        <f>VLOOKUP(N4258,'BANG THAM CHIEU'!C:E,2,0)</f>
        <v>#N/A</v>
      </c>
      <c r="L4258" s="594">
        <f t="shared" si="68"/>
        <v>0</v>
      </c>
      <c r="N4258" s="53"/>
      <c r="Q4258" s="122"/>
      <c r="R4258" s="123"/>
      <c r="S4258" s="122" t="s">
        <v>7896</v>
      </c>
      <c r="T4258" s="396"/>
      <c r="V4258"/>
    </row>
    <row r="4259" spans="1:22" hidden="1" x14ac:dyDescent="0.25">
      <c r="A4259" s="31">
        <v>3848</v>
      </c>
      <c r="B4259" s="33" t="s">
        <v>300</v>
      </c>
      <c r="D4259" s="34" t="s">
        <v>301</v>
      </c>
      <c r="E4259" s="35" t="s">
        <v>10</v>
      </c>
      <c r="G4259" s="372" t="e">
        <f>VLOOKUP(N4259,'BANG THAM CHIEU'!C:E,3,0)</f>
        <v>#N/A</v>
      </c>
      <c r="J4259" s="10" t="e">
        <f>VLOOKUP(N4259,'BANG THAM CHIEU'!C:E,2,0)</f>
        <v>#N/A</v>
      </c>
      <c r="L4259" s="594">
        <f t="shared" si="68"/>
        <v>0</v>
      </c>
      <c r="N4259" s="53"/>
      <c r="Q4259" s="122"/>
      <c r="R4259" s="123"/>
      <c r="S4259" s="122" t="s">
        <v>7896</v>
      </c>
      <c r="T4259" s="396"/>
      <c r="V4259"/>
    </row>
    <row r="4260" spans="1:22" hidden="1" x14ac:dyDescent="0.25">
      <c r="A4260" s="31">
        <v>3848</v>
      </c>
      <c r="B4260" s="33" t="s">
        <v>300</v>
      </c>
      <c r="D4260" s="34" t="s">
        <v>301</v>
      </c>
      <c r="E4260" s="35" t="s">
        <v>10</v>
      </c>
      <c r="G4260" s="372" t="e">
        <f>VLOOKUP(N4260,'BANG THAM CHIEU'!C:E,3,0)</f>
        <v>#N/A</v>
      </c>
      <c r="J4260" s="10" t="e">
        <f>VLOOKUP(N4260,'BANG THAM CHIEU'!C:E,2,0)</f>
        <v>#N/A</v>
      </c>
      <c r="L4260" s="594">
        <f t="shared" si="68"/>
        <v>0</v>
      </c>
      <c r="N4260" s="53"/>
      <c r="Q4260" s="122"/>
      <c r="R4260" s="123"/>
      <c r="S4260" s="122" t="s">
        <v>7896</v>
      </c>
      <c r="T4260" s="396"/>
      <c r="V4260"/>
    </row>
    <row r="4261" spans="1:22" hidden="1" x14ac:dyDescent="0.25">
      <c r="A4261" s="31">
        <v>3848</v>
      </c>
      <c r="B4261" s="33" t="s">
        <v>300</v>
      </c>
      <c r="D4261" s="34" t="s">
        <v>301</v>
      </c>
      <c r="E4261" s="35" t="s">
        <v>10</v>
      </c>
      <c r="G4261" s="372" t="e">
        <f>VLOOKUP(N4261,'BANG THAM CHIEU'!C:E,3,0)</f>
        <v>#N/A</v>
      </c>
      <c r="J4261" s="10" t="e">
        <f>VLOOKUP(N4261,'BANG THAM CHIEU'!C:E,2,0)</f>
        <v>#N/A</v>
      </c>
      <c r="L4261" s="594">
        <f t="shared" si="68"/>
        <v>0</v>
      </c>
      <c r="N4261" s="53"/>
      <c r="Q4261" s="122"/>
      <c r="R4261" s="123"/>
      <c r="S4261" s="122" t="s">
        <v>7896</v>
      </c>
      <c r="T4261" s="396"/>
      <c r="V4261"/>
    </row>
    <row r="4262" spans="1:22" hidden="1" x14ac:dyDescent="0.25">
      <c r="A4262" s="31">
        <v>3848</v>
      </c>
      <c r="B4262" s="33" t="s">
        <v>300</v>
      </c>
      <c r="D4262" s="34" t="s">
        <v>301</v>
      </c>
      <c r="E4262" s="35" t="s">
        <v>10</v>
      </c>
      <c r="G4262" s="372" t="e">
        <f>VLOOKUP(N4262,'BANG THAM CHIEU'!C:E,3,0)</f>
        <v>#N/A</v>
      </c>
      <c r="J4262" s="10" t="e">
        <f>VLOOKUP(N4262,'BANG THAM CHIEU'!C:E,2,0)</f>
        <v>#N/A</v>
      </c>
      <c r="L4262" s="594">
        <f t="shared" si="68"/>
        <v>0</v>
      </c>
      <c r="N4262" s="53"/>
      <c r="Q4262" s="122"/>
      <c r="R4262" s="123"/>
      <c r="S4262" s="122" t="s">
        <v>7896</v>
      </c>
      <c r="T4262" s="396"/>
      <c r="V4262"/>
    </row>
    <row r="4263" spans="1:22" hidden="1" x14ac:dyDescent="0.25">
      <c r="A4263" s="31">
        <v>3848</v>
      </c>
      <c r="B4263" s="33" t="s">
        <v>300</v>
      </c>
      <c r="D4263" s="34" t="s">
        <v>301</v>
      </c>
      <c r="E4263" s="35" t="s">
        <v>10</v>
      </c>
      <c r="G4263" s="372" t="e">
        <f>VLOOKUP(N4263,'BANG THAM CHIEU'!C:E,3,0)</f>
        <v>#N/A</v>
      </c>
      <c r="J4263" s="10" t="e">
        <f>VLOOKUP(N4263,'BANG THAM CHIEU'!C:E,2,0)</f>
        <v>#N/A</v>
      </c>
      <c r="L4263" s="594">
        <f t="shared" si="68"/>
        <v>0</v>
      </c>
      <c r="N4263" s="53"/>
      <c r="Q4263" s="122"/>
      <c r="R4263" s="123"/>
      <c r="S4263" s="122" t="s">
        <v>7896</v>
      </c>
      <c r="T4263" s="396"/>
      <c r="V4263"/>
    </row>
    <row r="4264" spans="1:22" hidden="1" x14ac:dyDescent="0.25">
      <c r="A4264" s="31">
        <v>3848</v>
      </c>
      <c r="B4264" s="33" t="s">
        <v>300</v>
      </c>
      <c r="D4264" s="34" t="s">
        <v>301</v>
      </c>
      <c r="E4264" s="35" t="s">
        <v>10</v>
      </c>
      <c r="G4264" s="372" t="e">
        <f>VLOOKUP(N4264,'BANG THAM CHIEU'!C:E,3,0)</f>
        <v>#N/A</v>
      </c>
      <c r="J4264" s="10" t="e">
        <f>VLOOKUP(N4264,'BANG THAM CHIEU'!C:E,2,0)</f>
        <v>#N/A</v>
      </c>
      <c r="L4264" s="594">
        <f t="shared" si="68"/>
        <v>0</v>
      </c>
      <c r="N4264" s="53"/>
      <c r="Q4264" s="122"/>
      <c r="R4264" s="123"/>
      <c r="S4264" s="122" t="s">
        <v>7896</v>
      </c>
      <c r="T4264" s="396"/>
      <c r="V4264"/>
    </row>
    <row r="4265" spans="1:22" hidden="1" x14ac:dyDescent="0.25">
      <c r="A4265" s="31">
        <v>3848</v>
      </c>
      <c r="B4265" s="33" t="s">
        <v>300</v>
      </c>
      <c r="D4265" s="34" t="s">
        <v>301</v>
      </c>
      <c r="E4265" s="35" t="s">
        <v>10</v>
      </c>
      <c r="G4265" s="372" t="e">
        <f>VLOOKUP(N4265,'BANG THAM CHIEU'!C:E,3,0)</f>
        <v>#N/A</v>
      </c>
      <c r="J4265" s="10" t="e">
        <f>VLOOKUP(N4265,'BANG THAM CHIEU'!C:E,2,0)</f>
        <v>#N/A</v>
      </c>
      <c r="L4265" s="594">
        <f t="shared" si="68"/>
        <v>0</v>
      </c>
      <c r="N4265" s="53"/>
      <c r="Q4265" s="122"/>
      <c r="R4265" s="123"/>
      <c r="S4265" s="122" t="s">
        <v>7896</v>
      </c>
      <c r="T4265" s="396"/>
      <c r="V4265"/>
    </row>
    <row r="4266" spans="1:22" hidden="1" x14ac:dyDescent="0.25">
      <c r="A4266" s="31">
        <v>3848</v>
      </c>
      <c r="B4266" s="33" t="s">
        <v>300</v>
      </c>
      <c r="D4266" s="34" t="s">
        <v>301</v>
      </c>
      <c r="E4266" s="35" t="s">
        <v>10</v>
      </c>
      <c r="G4266" s="372" t="e">
        <f>VLOOKUP(N4266,'BANG THAM CHIEU'!C:E,3,0)</f>
        <v>#N/A</v>
      </c>
      <c r="J4266" s="10" t="e">
        <f>VLOOKUP(N4266,'BANG THAM CHIEU'!C:E,2,0)</f>
        <v>#N/A</v>
      </c>
      <c r="L4266" s="594">
        <f t="shared" si="68"/>
        <v>0</v>
      </c>
      <c r="N4266" s="53"/>
      <c r="Q4266" s="122"/>
      <c r="R4266" s="123"/>
      <c r="S4266" s="122" t="s">
        <v>7896</v>
      </c>
      <c r="T4266" s="396"/>
      <c r="V4266"/>
    </row>
    <row r="4267" spans="1:22" hidden="1" x14ac:dyDescent="0.25">
      <c r="A4267" s="31">
        <v>3848</v>
      </c>
      <c r="B4267" s="33" t="s">
        <v>300</v>
      </c>
      <c r="D4267" s="34" t="s">
        <v>301</v>
      </c>
      <c r="E4267" s="35" t="s">
        <v>10</v>
      </c>
      <c r="G4267" s="372" t="e">
        <f>VLOOKUP(N4267,'BANG THAM CHIEU'!C:E,3,0)</f>
        <v>#N/A</v>
      </c>
      <c r="J4267" s="10" t="e">
        <f>VLOOKUP(N4267,'BANG THAM CHIEU'!C:E,2,0)</f>
        <v>#N/A</v>
      </c>
      <c r="L4267" s="594">
        <f t="shared" si="68"/>
        <v>0</v>
      </c>
      <c r="N4267" s="53"/>
      <c r="Q4267" s="122"/>
      <c r="R4267" s="123"/>
      <c r="S4267" s="122" t="s">
        <v>7896</v>
      </c>
      <c r="T4267" s="396"/>
      <c r="V4267"/>
    </row>
    <row r="4268" spans="1:22" hidden="1" x14ac:dyDescent="0.25">
      <c r="A4268" s="31">
        <v>3848</v>
      </c>
      <c r="B4268" s="33" t="s">
        <v>300</v>
      </c>
      <c r="D4268" s="34" t="s">
        <v>301</v>
      </c>
      <c r="E4268" s="35" t="s">
        <v>10</v>
      </c>
      <c r="G4268" s="372" t="e">
        <f>VLOOKUP(N4268,'BANG THAM CHIEU'!C:E,3,0)</f>
        <v>#N/A</v>
      </c>
      <c r="J4268" s="10" t="e">
        <f>VLOOKUP(N4268,'BANG THAM CHIEU'!C:E,2,0)</f>
        <v>#N/A</v>
      </c>
      <c r="L4268" s="594">
        <f t="shared" ref="L4268:L4331" si="69">K4268/23206</f>
        <v>0</v>
      </c>
      <c r="N4268" s="53"/>
      <c r="Q4268" s="122"/>
      <c r="R4268" s="123"/>
      <c r="S4268" s="122" t="s">
        <v>7896</v>
      </c>
      <c r="T4268" s="396"/>
      <c r="V4268"/>
    </row>
    <row r="4269" spans="1:22" hidden="1" x14ac:dyDescent="0.25">
      <c r="A4269" s="31">
        <v>3848</v>
      </c>
      <c r="B4269" s="33" t="s">
        <v>300</v>
      </c>
      <c r="D4269" s="34" t="s">
        <v>301</v>
      </c>
      <c r="E4269" s="35" t="s">
        <v>10</v>
      </c>
      <c r="G4269" s="372" t="e">
        <f>VLOOKUP(N4269,'BANG THAM CHIEU'!C:E,3,0)</f>
        <v>#N/A</v>
      </c>
      <c r="J4269" s="10" t="e">
        <f>VLOOKUP(N4269,'BANG THAM CHIEU'!C:E,2,0)</f>
        <v>#N/A</v>
      </c>
      <c r="L4269" s="594">
        <f t="shared" si="69"/>
        <v>0</v>
      </c>
      <c r="N4269" s="53"/>
      <c r="Q4269" s="122"/>
      <c r="R4269" s="123"/>
      <c r="S4269" s="122" t="s">
        <v>7896</v>
      </c>
      <c r="T4269" s="396"/>
      <c r="V4269"/>
    </row>
    <row r="4270" spans="1:22" hidden="1" x14ac:dyDescent="0.25">
      <c r="A4270" s="31">
        <v>3848</v>
      </c>
      <c r="B4270" s="33" t="s">
        <v>300</v>
      </c>
      <c r="D4270" s="34" t="s">
        <v>301</v>
      </c>
      <c r="E4270" s="35" t="s">
        <v>10</v>
      </c>
      <c r="G4270" s="372" t="e">
        <f>VLOOKUP(N4270,'BANG THAM CHIEU'!C:E,3,0)</f>
        <v>#N/A</v>
      </c>
      <c r="J4270" s="10" t="e">
        <f>VLOOKUP(N4270,'BANG THAM CHIEU'!C:E,2,0)</f>
        <v>#N/A</v>
      </c>
      <c r="L4270" s="594">
        <f t="shared" si="69"/>
        <v>0</v>
      </c>
      <c r="N4270" s="53"/>
      <c r="Q4270" s="122"/>
      <c r="R4270" s="123"/>
      <c r="S4270" s="122" t="s">
        <v>7896</v>
      </c>
      <c r="T4270" s="396"/>
      <c r="V4270"/>
    </row>
    <row r="4271" spans="1:22" hidden="1" x14ac:dyDescent="0.25">
      <c r="A4271" s="31">
        <v>3848</v>
      </c>
      <c r="B4271" s="33" t="s">
        <v>300</v>
      </c>
      <c r="D4271" s="34" t="s">
        <v>301</v>
      </c>
      <c r="E4271" s="35" t="s">
        <v>10</v>
      </c>
      <c r="G4271" s="372" t="e">
        <f>VLOOKUP(N4271,'BANG THAM CHIEU'!C:E,3,0)</f>
        <v>#N/A</v>
      </c>
      <c r="J4271" s="10" t="e">
        <f>VLOOKUP(N4271,'BANG THAM CHIEU'!C:E,2,0)</f>
        <v>#N/A</v>
      </c>
      <c r="L4271" s="594">
        <f t="shared" si="69"/>
        <v>0</v>
      </c>
      <c r="N4271" s="53"/>
      <c r="Q4271" s="122"/>
      <c r="R4271" s="123"/>
      <c r="S4271" s="122" t="s">
        <v>7896</v>
      </c>
      <c r="T4271" s="396"/>
      <c r="V4271"/>
    </row>
    <row r="4272" spans="1:22" hidden="1" x14ac:dyDescent="0.25">
      <c r="A4272" s="31">
        <v>3848</v>
      </c>
      <c r="B4272" s="33" t="s">
        <v>300</v>
      </c>
      <c r="D4272" s="34" t="s">
        <v>301</v>
      </c>
      <c r="E4272" s="35" t="s">
        <v>10</v>
      </c>
      <c r="G4272" s="372" t="e">
        <f>VLOOKUP(N4272,'BANG THAM CHIEU'!C:E,3,0)</f>
        <v>#N/A</v>
      </c>
      <c r="J4272" s="10" t="e">
        <f>VLOOKUP(N4272,'BANG THAM CHIEU'!C:E,2,0)</f>
        <v>#N/A</v>
      </c>
      <c r="L4272" s="594">
        <f t="shared" si="69"/>
        <v>0</v>
      </c>
      <c r="N4272" s="53"/>
      <c r="Q4272" s="122"/>
      <c r="R4272" s="123"/>
      <c r="S4272" s="122" t="s">
        <v>7896</v>
      </c>
      <c r="T4272" s="396"/>
      <c r="V4272"/>
    </row>
    <row r="4273" spans="1:22" hidden="1" x14ac:dyDescent="0.25">
      <c r="A4273" s="31">
        <v>3848</v>
      </c>
      <c r="B4273" s="33" t="s">
        <v>300</v>
      </c>
      <c r="D4273" s="34" t="s">
        <v>301</v>
      </c>
      <c r="E4273" s="35" t="s">
        <v>10</v>
      </c>
      <c r="G4273" s="372" t="e">
        <f>VLOOKUP(N4273,'BANG THAM CHIEU'!C:E,3,0)</f>
        <v>#N/A</v>
      </c>
      <c r="J4273" s="10" t="e">
        <f>VLOOKUP(N4273,'BANG THAM CHIEU'!C:E,2,0)</f>
        <v>#N/A</v>
      </c>
      <c r="L4273" s="594">
        <f t="shared" si="69"/>
        <v>0</v>
      </c>
      <c r="N4273" s="53"/>
      <c r="Q4273" s="122"/>
      <c r="R4273" s="123"/>
      <c r="S4273" s="122" t="s">
        <v>7896</v>
      </c>
      <c r="T4273" s="396"/>
      <c r="V4273"/>
    </row>
    <row r="4274" spans="1:22" hidden="1" x14ac:dyDescent="0.25">
      <c r="A4274" s="31">
        <v>3848</v>
      </c>
      <c r="B4274" s="33" t="s">
        <v>300</v>
      </c>
      <c r="D4274" s="34" t="s">
        <v>301</v>
      </c>
      <c r="E4274" s="35" t="s">
        <v>10</v>
      </c>
      <c r="G4274" s="372" t="e">
        <f>VLOOKUP(N4274,'BANG THAM CHIEU'!C:E,3,0)</f>
        <v>#N/A</v>
      </c>
      <c r="J4274" s="10" t="e">
        <f>VLOOKUP(N4274,'BANG THAM CHIEU'!C:E,2,0)</f>
        <v>#N/A</v>
      </c>
      <c r="L4274" s="594">
        <f t="shared" si="69"/>
        <v>0</v>
      </c>
      <c r="N4274" s="53"/>
      <c r="Q4274" s="122"/>
      <c r="R4274" s="123"/>
      <c r="S4274" s="122" t="s">
        <v>7896</v>
      </c>
      <c r="T4274" s="396"/>
      <c r="V4274"/>
    </row>
    <row r="4275" spans="1:22" hidden="1" x14ac:dyDescent="0.25">
      <c r="A4275" s="31">
        <v>3848</v>
      </c>
      <c r="B4275" s="33" t="s">
        <v>300</v>
      </c>
      <c r="D4275" s="34" t="s">
        <v>301</v>
      </c>
      <c r="E4275" s="35" t="s">
        <v>10</v>
      </c>
      <c r="G4275" s="372" t="e">
        <f>VLOOKUP(N4275,'BANG THAM CHIEU'!C:E,3,0)</f>
        <v>#N/A</v>
      </c>
      <c r="J4275" s="10" t="e">
        <f>VLOOKUP(N4275,'BANG THAM CHIEU'!C:E,2,0)</f>
        <v>#N/A</v>
      </c>
      <c r="L4275" s="594">
        <f t="shared" si="69"/>
        <v>0</v>
      </c>
      <c r="N4275" s="53"/>
      <c r="Q4275" s="122"/>
      <c r="R4275" s="123"/>
      <c r="S4275" s="122" t="s">
        <v>7896</v>
      </c>
      <c r="T4275" s="396"/>
      <c r="V4275"/>
    </row>
    <row r="4276" spans="1:22" hidden="1" x14ac:dyDescent="0.25">
      <c r="A4276" s="31">
        <v>3848</v>
      </c>
      <c r="B4276" s="33" t="s">
        <v>300</v>
      </c>
      <c r="D4276" s="34" t="s">
        <v>301</v>
      </c>
      <c r="E4276" s="35" t="s">
        <v>10</v>
      </c>
      <c r="G4276" s="372" t="e">
        <f>VLOOKUP(N4276,'BANG THAM CHIEU'!C:E,3,0)</f>
        <v>#N/A</v>
      </c>
      <c r="J4276" s="10" t="e">
        <f>VLOOKUP(N4276,'BANG THAM CHIEU'!C:E,2,0)</f>
        <v>#N/A</v>
      </c>
      <c r="L4276" s="594">
        <f t="shared" si="69"/>
        <v>0</v>
      </c>
      <c r="N4276" s="53"/>
      <c r="Q4276" s="122"/>
      <c r="R4276" s="123"/>
      <c r="S4276" s="122" t="s">
        <v>7896</v>
      </c>
      <c r="T4276" s="396"/>
      <c r="V4276"/>
    </row>
    <row r="4277" spans="1:22" hidden="1" x14ac:dyDescent="0.25">
      <c r="A4277" s="31">
        <v>3848</v>
      </c>
      <c r="B4277" s="33" t="s">
        <v>300</v>
      </c>
      <c r="D4277" s="34" t="s">
        <v>301</v>
      </c>
      <c r="E4277" s="35" t="s">
        <v>10</v>
      </c>
      <c r="G4277" s="372" t="e">
        <f>VLOOKUP(N4277,'BANG THAM CHIEU'!C:E,3,0)</f>
        <v>#N/A</v>
      </c>
      <c r="J4277" s="10" t="e">
        <f>VLOOKUP(N4277,'BANG THAM CHIEU'!C:E,2,0)</f>
        <v>#N/A</v>
      </c>
      <c r="L4277" s="594">
        <f t="shared" si="69"/>
        <v>0</v>
      </c>
      <c r="N4277" s="53"/>
      <c r="Q4277" s="122"/>
      <c r="R4277" s="123"/>
      <c r="S4277" s="122" t="s">
        <v>7896</v>
      </c>
      <c r="T4277" s="396"/>
      <c r="V4277"/>
    </row>
    <row r="4278" spans="1:22" hidden="1" x14ac:dyDescent="0.25">
      <c r="A4278" s="31">
        <v>3848</v>
      </c>
      <c r="B4278" s="33" t="s">
        <v>300</v>
      </c>
      <c r="D4278" s="34" t="s">
        <v>301</v>
      </c>
      <c r="E4278" s="35" t="s">
        <v>10</v>
      </c>
      <c r="G4278" s="372" t="e">
        <f>VLOOKUP(N4278,'BANG THAM CHIEU'!C:E,3,0)</f>
        <v>#N/A</v>
      </c>
      <c r="J4278" s="10" t="e">
        <f>VLOOKUP(N4278,'BANG THAM CHIEU'!C:E,2,0)</f>
        <v>#N/A</v>
      </c>
      <c r="L4278" s="594">
        <f t="shared" si="69"/>
        <v>0</v>
      </c>
      <c r="N4278" s="53"/>
      <c r="Q4278" s="122"/>
      <c r="R4278" s="123"/>
      <c r="S4278" s="122" t="s">
        <v>7896</v>
      </c>
      <c r="T4278" s="396"/>
      <c r="V4278"/>
    </row>
    <row r="4279" spans="1:22" hidden="1" x14ac:dyDescent="0.25">
      <c r="A4279" s="31">
        <v>3848</v>
      </c>
      <c r="B4279" s="33" t="s">
        <v>300</v>
      </c>
      <c r="D4279" s="34" t="s">
        <v>301</v>
      </c>
      <c r="E4279" s="35" t="s">
        <v>10</v>
      </c>
      <c r="G4279" s="372" t="e">
        <f>VLOOKUP(N4279,'BANG THAM CHIEU'!C:E,3,0)</f>
        <v>#N/A</v>
      </c>
      <c r="J4279" s="10" t="e">
        <f>VLOOKUP(N4279,'BANG THAM CHIEU'!C:E,2,0)</f>
        <v>#N/A</v>
      </c>
      <c r="L4279" s="594">
        <f t="shared" si="69"/>
        <v>0</v>
      </c>
      <c r="N4279" s="53"/>
      <c r="Q4279" s="122"/>
      <c r="R4279" s="123"/>
      <c r="S4279" s="122" t="s">
        <v>7896</v>
      </c>
      <c r="T4279" s="396"/>
      <c r="V4279"/>
    </row>
    <row r="4280" spans="1:22" hidden="1" x14ac:dyDescent="0.25">
      <c r="A4280" s="31">
        <v>3848</v>
      </c>
      <c r="B4280" s="33" t="s">
        <v>300</v>
      </c>
      <c r="D4280" s="34" t="s">
        <v>301</v>
      </c>
      <c r="E4280" s="35" t="s">
        <v>10</v>
      </c>
      <c r="G4280" s="372" t="e">
        <f>VLOOKUP(N4280,'BANG THAM CHIEU'!C:E,3,0)</f>
        <v>#N/A</v>
      </c>
      <c r="J4280" s="10" t="e">
        <f>VLOOKUP(N4280,'BANG THAM CHIEU'!C:E,2,0)</f>
        <v>#N/A</v>
      </c>
      <c r="L4280" s="594">
        <f t="shared" si="69"/>
        <v>0</v>
      </c>
      <c r="N4280" s="53"/>
      <c r="Q4280" s="122"/>
      <c r="R4280" s="123"/>
      <c r="S4280" s="122" t="s">
        <v>7896</v>
      </c>
      <c r="T4280" s="396"/>
      <c r="V4280"/>
    </row>
    <row r="4281" spans="1:22" hidden="1" x14ac:dyDescent="0.25">
      <c r="A4281" s="31">
        <v>3848</v>
      </c>
      <c r="B4281" s="33" t="s">
        <v>300</v>
      </c>
      <c r="D4281" s="34" t="s">
        <v>301</v>
      </c>
      <c r="E4281" s="35" t="s">
        <v>10</v>
      </c>
      <c r="G4281" s="372" t="e">
        <f>VLOOKUP(N4281,'BANG THAM CHIEU'!C:E,3,0)</f>
        <v>#N/A</v>
      </c>
      <c r="J4281" s="10" t="e">
        <f>VLOOKUP(N4281,'BANG THAM CHIEU'!C:E,2,0)</f>
        <v>#N/A</v>
      </c>
      <c r="L4281" s="594">
        <f t="shared" si="69"/>
        <v>0</v>
      </c>
      <c r="N4281" s="53"/>
      <c r="Q4281" s="122"/>
      <c r="R4281" s="123"/>
      <c r="S4281" s="122" t="s">
        <v>7896</v>
      </c>
      <c r="T4281" s="396"/>
      <c r="V4281"/>
    </row>
    <row r="4282" spans="1:22" hidden="1" x14ac:dyDescent="0.25">
      <c r="A4282" s="31">
        <v>3848</v>
      </c>
      <c r="B4282" s="33" t="s">
        <v>300</v>
      </c>
      <c r="D4282" s="34" t="s">
        <v>301</v>
      </c>
      <c r="E4282" s="35" t="s">
        <v>10</v>
      </c>
      <c r="G4282" s="372" t="e">
        <f>VLOOKUP(N4282,'BANG THAM CHIEU'!C:E,3,0)</f>
        <v>#N/A</v>
      </c>
      <c r="J4282" s="10" t="e">
        <f>VLOOKUP(N4282,'BANG THAM CHIEU'!C:E,2,0)</f>
        <v>#N/A</v>
      </c>
      <c r="L4282" s="594">
        <f t="shared" si="69"/>
        <v>0</v>
      </c>
      <c r="N4282" s="53"/>
      <c r="Q4282" s="122"/>
      <c r="R4282" s="123"/>
      <c r="S4282" s="122" t="s">
        <v>7896</v>
      </c>
      <c r="T4282" s="396"/>
      <c r="V4282"/>
    </row>
    <row r="4283" spans="1:22" hidden="1" x14ac:dyDescent="0.25">
      <c r="A4283" s="31">
        <v>3848</v>
      </c>
      <c r="B4283" s="33" t="s">
        <v>300</v>
      </c>
      <c r="D4283" s="34" t="s">
        <v>301</v>
      </c>
      <c r="E4283" s="35" t="s">
        <v>10</v>
      </c>
      <c r="G4283" s="372" t="e">
        <f>VLOOKUP(N4283,'BANG THAM CHIEU'!C:E,3,0)</f>
        <v>#N/A</v>
      </c>
      <c r="J4283" s="10" t="e">
        <f>VLOOKUP(N4283,'BANG THAM CHIEU'!C:E,2,0)</f>
        <v>#N/A</v>
      </c>
      <c r="L4283" s="594">
        <f t="shared" si="69"/>
        <v>0</v>
      </c>
      <c r="N4283" s="53"/>
      <c r="Q4283" s="122"/>
      <c r="R4283" s="123"/>
      <c r="S4283" s="122" t="s">
        <v>7896</v>
      </c>
      <c r="T4283" s="396"/>
      <c r="V4283"/>
    </row>
    <row r="4284" spans="1:22" hidden="1" x14ac:dyDescent="0.25">
      <c r="A4284" s="31">
        <v>3848</v>
      </c>
      <c r="B4284" s="33" t="s">
        <v>300</v>
      </c>
      <c r="D4284" s="34" t="s">
        <v>301</v>
      </c>
      <c r="E4284" s="35" t="s">
        <v>10</v>
      </c>
      <c r="G4284" s="372" t="e">
        <f>VLOOKUP(N4284,'BANG THAM CHIEU'!C:E,3,0)</f>
        <v>#N/A</v>
      </c>
      <c r="J4284" s="10" t="e">
        <f>VLOOKUP(N4284,'BANG THAM CHIEU'!C:E,2,0)</f>
        <v>#N/A</v>
      </c>
      <c r="L4284" s="594">
        <f t="shared" si="69"/>
        <v>0</v>
      </c>
      <c r="N4284" s="53"/>
      <c r="Q4284" s="122"/>
      <c r="R4284" s="123"/>
      <c r="S4284" s="122" t="s">
        <v>7896</v>
      </c>
      <c r="T4284" s="396"/>
      <c r="V4284"/>
    </row>
    <row r="4285" spans="1:22" hidden="1" x14ac:dyDescent="0.25">
      <c r="A4285" s="31">
        <v>3848</v>
      </c>
      <c r="B4285" s="33" t="s">
        <v>300</v>
      </c>
      <c r="D4285" s="34" t="s">
        <v>301</v>
      </c>
      <c r="E4285" s="35" t="s">
        <v>10</v>
      </c>
      <c r="G4285" s="372" t="e">
        <f>VLOOKUP(N4285,'BANG THAM CHIEU'!C:E,3,0)</f>
        <v>#N/A</v>
      </c>
      <c r="J4285" s="10" t="e">
        <f>VLOOKUP(N4285,'BANG THAM CHIEU'!C:E,2,0)</f>
        <v>#N/A</v>
      </c>
      <c r="L4285" s="594">
        <f t="shared" si="69"/>
        <v>0</v>
      </c>
      <c r="N4285" s="53"/>
      <c r="Q4285" s="122"/>
      <c r="R4285" s="123"/>
      <c r="S4285" s="122" t="s">
        <v>7896</v>
      </c>
      <c r="T4285" s="396"/>
      <c r="V4285"/>
    </row>
    <row r="4286" spans="1:22" hidden="1" x14ac:dyDescent="0.25">
      <c r="A4286" s="31">
        <v>3848</v>
      </c>
      <c r="B4286" s="33" t="s">
        <v>300</v>
      </c>
      <c r="D4286" s="34" t="s">
        <v>301</v>
      </c>
      <c r="E4286" s="35" t="s">
        <v>10</v>
      </c>
      <c r="G4286" s="372" t="e">
        <f>VLOOKUP(N4286,'BANG THAM CHIEU'!C:E,3,0)</f>
        <v>#N/A</v>
      </c>
      <c r="J4286" s="10" t="e">
        <f>VLOOKUP(N4286,'BANG THAM CHIEU'!C:E,2,0)</f>
        <v>#N/A</v>
      </c>
      <c r="L4286" s="594">
        <f t="shared" si="69"/>
        <v>0</v>
      </c>
      <c r="N4286" s="53"/>
      <c r="Q4286" s="122"/>
      <c r="R4286" s="123"/>
      <c r="S4286" s="122" t="s">
        <v>7896</v>
      </c>
      <c r="T4286" s="396"/>
      <c r="V4286"/>
    </row>
    <row r="4287" spans="1:22" hidden="1" x14ac:dyDescent="0.25">
      <c r="A4287" s="31">
        <v>3848</v>
      </c>
      <c r="B4287" s="33" t="s">
        <v>300</v>
      </c>
      <c r="D4287" s="34" t="s">
        <v>301</v>
      </c>
      <c r="E4287" s="35" t="s">
        <v>10</v>
      </c>
      <c r="G4287" s="372" t="e">
        <f>VLOOKUP(N4287,'BANG THAM CHIEU'!C:E,3,0)</f>
        <v>#N/A</v>
      </c>
      <c r="J4287" s="10" t="e">
        <f>VLOOKUP(N4287,'BANG THAM CHIEU'!C:E,2,0)</f>
        <v>#N/A</v>
      </c>
      <c r="L4287" s="594">
        <f t="shared" si="69"/>
        <v>0</v>
      </c>
      <c r="N4287" s="53"/>
      <c r="Q4287" s="122"/>
      <c r="R4287" s="123"/>
      <c r="S4287" s="122" t="s">
        <v>7896</v>
      </c>
      <c r="T4287" s="396"/>
      <c r="V4287"/>
    </row>
    <row r="4288" spans="1:22" hidden="1" x14ac:dyDescent="0.25">
      <c r="A4288" s="31">
        <v>3848</v>
      </c>
      <c r="B4288" s="33" t="s">
        <v>300</v>
      </c>
      <c r="D4288" s="34" t="s">
        <v>301</v>
      </c>
      <c r="E4288" s="35" t="s">
        <v>10</v>
      </c>
      <c r="G4288" s="372" t="e">
        <f>VLOOKUP(N4288,'BANG THAM CHIEU'!C:E,3,0)</f>
        <v>#N/A</v>
      </c>
      <c r="J4288" s="10" t="e">
        <f>VLOOKUP(N4288,'BANG THAM CHIEU'!C:E,2,0)</f>
        <v>#N/A</v>
      </c>
      <c r="L4288" s="594">
        <f t="shared" si="69"/>
        <v>0</v>
      </c>
      <c r="N4288" s="53"/>
      <c r="Q4288" s="122"/>
      <c r="R4288" s="123"/>
      <c r="S4288" s="122" t="s">
        <v>7896</v>
      </c>
      <c r="T4288" s="396"/>
      <c r="V4288"/>
    </row>
    <row r="4289" spans="1:22" hidden="1" x14ac:dyDescent="0.25">
      <c r="A4289" s="31">
        <v>3848</v>
      </c>
      <c r="B4289" s="33" t="s">
        <v>300</v>
      </c>
      <c r="D4289" s="34" t="s">
        <v>301</v>
      </c>
      <c r="E4289" s="35" t="s">
        <v>10</v>
      </c>
      <c r="G4289" s="372" t="e">
        <f>VLOOKUP(N4289,'BANG THAM CHIEU'!C:E,3,0)</f>
        <v>#N/A</v>
      </c>
      <c r="J4289" s="10" t="e">
        <f>VLOOKUP(N4289,'BANG THAM CHIEU'!C:E,2,0)</f>
        <v>#N/A</v>
      </c>
      <c r="L4289" s="594">
        <f t="shared" si="69"/>
        <v>0</v>
      </c>
      <c r="N4289" s="53"/>
      <c r="Q4289" s="122"/>
      <c r="R4289" s="123"/>
      <c r="S4289" s="122" t="s">
        <v>7896</v>
      </c>
      <c r="T4289" s="396"/>
      <c r="V4289"/>
    </row>
    <row r="4290" spans="1:22" hidden="1" x14ac:dyDescent="0.25">
      <c r="A4290" s="31">
        <v>3848</v>
      </c>
      <c r="B4290" s="33" t="s">
        <v>300</v>
      </c>
      <c r="D4290" s="34" t="s">
        <v>301</v>
      </c>
      <c r="E4290" s="35" t="s">
        <v>10</v>
      </c>
      <c r="G4290" s="372" t="e">
        <f>VLOOKUP(N4290,'BANG THAM CHIEU'!C:E,3,0)</f>
        <v>#N/A</v>
      </c>
      <c r="J4290" s="10" t="e">
        <f>VLOOKUP(N4290,'BANG THAM CHIEU'!C:E,2,0)</f>
        <v>#N/A</v>
      </c>
      <c r="L4290" s="594">
        <f t="shared" si="69"/>
        <v>0</v>
      </c>
      <c r="N4290" s="53"/>
      <c r="Q4290" s="122"/>
      <c r="R4290" s="123"/>
      <c r="S4290" s="122" t="s">
        <v>7896</v>
      </c>
      <c r="T4290" s="396"/>
      <c r="V4290"/>
    </row>
    <row r="4291" spans="1:22" hidden="1" x14ac:dyDescent="0.25">
      <c r="A4291" s="31">
        <v>3848</v>
      </c>
      <c r="B4291" s="33" t="s">
        <v>300</v>
      </c>
      <c r="D4291" s="34" t="s">
        <v>301</v>
      </c>
      <c r="E4291" s="35" t="s">
        <v>10</v>
      </c>
      <c r="G4291" s="372" t="e">
        <f>VLOOKUP(N4291,'BANG THAM CHIEU'!C:E,3,0)</f>
        <v>#N/A</v>
      </c>
      <c r="J4291" s="10" t="e">
        <f>VLOOKUP(N4291,'BANG THAM CHIEU'!C:E,2,0)</f>
        <v>#N/A</v>
      </c>
      <c r="L4291" s="594">
        <f t="shared" si="69"/>
        <v>0</v>
      </c>
      <c r="N4291" s="53"/>
      <c r="Q4291" s="122"/>
      <c r="R4291" s="123"/>
      <c r="S4291" s="122" t="s">
        <v>7896</v>
      </c>
      <c r="T4291" s="396"/>
      <c r="V4291"/>
    </row>
    <row r="4292" spans="1:22" hidden="1" x14ac:dyDescent="0.25">
      <c r="A4292" s="31">
        <v>3848</v>
      </c>
      <c r="B4292" s="33" t="s">
        <v>300</v>
      </c>
      <c r="D4292" s="34" t="s">
        <v>301</v>
      </c>
      <c r="E4292" s="35" t="s">
        <v>10</v>
      </c>
      <c r="G4292" s="372" t="e">
        <f>VLOOKUP(N4292,'BANG THAM CHIEU'!C:E,3,0)</f>
        <v>#N/A</v>
      </c>
      <c r="J4292" s="10" t="e">
        <f>VLOOKUP(N4292,'BANG THAM CHIEU'!C:E,2,0)</f>
        <v>#N/A</v>
      </c>
      <c r="L4292" s="594">
        <f t="shared" si="69"/>
        <v>0</v>
      </c>
      <c r="N4292" s="53"/>
      <c r="Q4292" s="122"/>
      <c r="R4292" s="123"/>
      <c r="S4292" s="122" t="s">
        <v>7896</v>
      </c>
      <c r="T4292" s="396"/>
      <c r="V4292"/>
    </row>
    <row r="4293" spans="1:22" hidden="1" x14ac:dyDescent="0.25">
      <c r="A4293" s="31">
        <v>3848</v>
      </c>
      <c r="B4293" s="33" t="s">
        <v>300</v>
      </c>
      <c r="D4293" s="34" t="s">
        <v>301</v>
      </c>
      <c r="E4293" s="35" t="s">
        <v>10</v>
      </c>
      <c r="G4293" s="372" t="e">
        <f>VLOOKUP(N4293,'BANG THAM CHIEU'!C:E,3,0)</f>
        <v>#N/A</v>
      </c>
      <c r="J4293" s="10" t="e">
        <f>VLOOKUP(N4293,'BANG THAM CHIEU'!C:E,2,0)</f>
        <v>#N/A</v>
      </c>
      <c r="L4293" s="594">
        <f t="shared" si="69"/>
        <v>0</v>
      </c>
      <c r="N4293" s="53"/>
      <c r="Q4293" s="122"/>
      <c r="R4293" s="123"/>
      <c r="S4293" s="122" t="s">
        <v>7896</v>
      </c>
      <c r="T4293" s="396"/>
      <c r="V4293"/>
    </row>
    <row r="4294" spans="1:22" hidden="1" x14ac:dyDescent="0.25">
      <c r="A4294" s="31">
        <v>3848</v>
      </c>
      <c r="B4294" s="33" t="s">
        <v>300</v>
      </c>
      <c r="D4294" s="34" t="s">
        <v>301</v>
      </c>
      <c r="E4294" s="35" t="s">
        <v>10</v>
      </c>
      <c r="G4294" s="372" t="e">
        <f>VLOOKUP(N4294,'BANG THAM CHIEU'!C:E,3,0)</f>
        <v>#N/A</v>
      </c>
      <c r="J4294" s="10" t="e">
        <f>VLOOKUP(N4294,'BANG THAM CHIEU'!C:E,2,0)</f>
        <v>#N/A</v>
      </c>
      <c r="L4294" s="594">
        <f t="shared" si="69"/>
        <v>0</v>
      </c>
      <c r="N4294" s="53"/>
      <c r="Q4294" s="122"/>
      <c r="R4294" s="123"/>
      <c r="S4294" s="122" t="s">
        <v>7896</v>
      </c>
      <c r="T4294" s="396"/>
      <c r="V4294"/>
    </row>
    <row r="4295" spans="1:22" hidden="1" x14ac:dyDescent="0.25">
      <c r="A4295" s="31">
        <v>3848</v>
      </c>
      <c r="B4295" s="33" t="s">
        <v>300</v>
      </c>
      <c r="D4295" s="34" t="s">
        <v>301</v>
      </c>
      <c r="E4295" s="35" t="s">
        <v>10</v>
      </c>
      <c r="G4295" s="372" t="e">
        <f>VLOOKUP(N4295,'BANG THAM CHIEU'!C:E,3,0)</f>
        <v>#N/A</v>
      </c>
      <c r="J4295" s="10" t="e">
        <f>VLOOKUP(N4295,'BANG THAM CHIEU'!C:E,2,0)</f>
        <v>#N/A</v>
      </c>
      <c r="L4295" s="594">
        <f t="shared" si="69"/>
        <v>0</v>
      </c>
      <c r="N4295" s="53"/>
      <c r="Q4295" s="122"/>
      <c r="R4295" s="123"/>
      <c r="S4295" s="122" t="s">
        <v>7896</v>
      </c>
      <c r="T4295" s="396"/>
      <c r="V4295"/>
    </row>
    <row r="4296" spans="1:22" hidden="1" x14ac:dyDescent="0.25">
      <c r="A4296" s="31">
        <v>3848</v>
      </c>
      <c r="B4296" s="33" t="s">
        <v>300</v>
      </c>
      <c r="D4296" s="34" t="s">
        <v>301</v>
      </c>
      <c r="E4296" s="35" t="s">
        <v>10</v>
      </c>
      <c r="G4296" s="372" t="e">
        <f>VLOOKUP(N4296,'BANG THAM CHIEU'!C:E,3,0)</f>
        <v>#N/A</v>
      </c>
      <c r="J4296" s="10" t="e">
        <f>VLOOKUP(N4296,'BANG THAM CHIEU'!C:E,2,0)</f>
        <v>#N/A</v>
      </c>
      <c r="L4296" s="594">
        <f t="shared" si="69"/>
        <v>0</v>
      </c>
      <c r="N4296" s="53"/>
      <c r="Q4296" s="122"/>
      <c r="R4296" s="123"/>
      <c r="S4296" s="122" t="s">
        <v>7896</v>
      </c>
      <c r="T4296" s="396"/>
      <c r="V4296"/>
    </row>
    <row r="4297" spans="1:22" hidden="1" x14ac:dyDescent="0.25">
      <c r="A4297" s="31">
        <v>3848</v>
      </c>
      <c r="B4297" s="33" t="s">
        <v>300</v>
      </c>
      <c r="D4297" s="34" t="s">
        <v>301</v>
      </c>
      <c r="E4297" s="35" t="s">
        <v>10</v>
      </c>
      <c r="G4297" s="372" t="e">
        <f>VLOOKUP(N4297,'BANG THAM CHIEU'!C:E,3,0)</f>
        <v>#N/A</v>
      </c>
      <c r="J4297" s="10" t="e">
        <f>VLOOKUP(N4297,'BANG THAM CHIEU'!C:E,2,0)</f>
        <v>#N/A</v>
      </c>
      <c r="L4297" s="594">
        <f t="shared" si="69"/>
        <v>0</v>
      </c>
      <c r="N4297" s="53"/>
      <c r="Q4297" s="122"/>
      <c r="R4297" s="123"/>
      <c r="S4297" s="122" t="s">
        <v>7896</v>
      </c>
      <c r="T4297" s="396"/>
      <c r="V4297"/>
    </row>
    <row r="4298" spans="1:22" hidden="1" x14ac:dyDescent="0.25">
      <c r="A4298" s="31">
        <v>3848</v>
      </c>
      <c r="B4298" s="33" t="s">
        <v>300</v>
      </c>
      <c r="D4298" s="34" t="s">
        <v>301</v>
      </c>
      <c r="E4298" s="35" t="s">
        <v>10</v>
      </c>
      <c r="G4298" s="372" t="e">
        <f>VLOOKUP(N4298,'BANG THAM CHIEU'!C:E,3,0)</f>
        <v>#N/A</v>
      </c>
      <c r="J4298" s="10" t="e">
        <f>VLOOKUP(N4298,'BANG THAM CHIEU'!C:E,2,0)</f>
        <v>#N/A</v>
      </c>
      <c r="L4298" s="594">
        <f t="shared" si="69"/>
        <v>0</v>
      </c>
      <c r="N4298" s="53"/>
      <c r="Q4298" s="122"/>
      <c r="R4298" s="123"/>
      <c r="S4298" s="122" t="s">
        <v>7896</v>
      </c>
      <c r="T4298" s="396"/>
      <c r="V4298"/>
    </row>
    <row r="4299" spans="1:22" hidden="1" x14ac:dyDescent="0.25">
      <c r="A4299" s="31">
        <v>3848</v>
      </c>
      <c r="B4299" s="33" t="s">
        <v>300</v>
      </c>
      <c r="D4299" s="34" t="s">
        <v>301</v>
      </c>
      <c r="E4299" s="35" t="s">
        <v>10</v>
      </c>
      <c r="G4299" s="372" t="e">
        <f>VLOOKUP(N4299,'BANG THAM CHIEU'!C:E,3,0)</f>
        <v>#N/A</v>
      </c>
      <c r="J4299" s="10" t="e">
        <f>VLOOKUP(N4299,'BANG THAM CHIEU'!C:E,2,0)</f>
        <v>#N/A</v>
      </c>
      <c r="L4299" s="594">
        <f t="shared" si="69"/>
        <v>0</v>
      </c>
      <c r="N4299" s="53"/>
      <c r="Q4299" s="122"/>
      <c r="R4299" s="123"/>
      <c r="S4299" s="122" t="s">
        <v>7896</v>
      </c>
      <c r="T4299" s="396"/>
      <c r="V4299"/>
    </row>
    <row r="4300" spans="1:22" hidden="1" x14ac:dyDescent="0.25">
      <c r="A4300" s="31">
        <v>3848</v>
      </c>
      <c r="B4300" s="33" t="s">
        <v>300</v>
      </c>
      <c r="D4300" s="34" t="s">
        <v>301</v>
      </c>
      <c r="E4300" s="35" t="s">
        <v>10</v>
      </c>
      <c r="G4300" s="372" t="e">
        <f>VLOOKUP(N4300,'BANG THAM CHIEU'!C:E,3,0)</f>
        <v>#N/A</v>
      </c>
      <c r="J4300" s="10" t="e">
        <f>VLOOKUP(N4300,'BANG THAM CHIEU'!C:E,2,0)</f>
        <v>#N/A</v>
      </c>
      <c r="L4300" s="594">
        <f t="shared" si="69"/>
        <v>0</v>
      </c>
      <c r="N4300" s="53"/>
      <c r="Q4300" s="122"/>
      <c r="R4300" s="123"/>
      <c r="S4300" s="122" t="s">
        <v>7896</v>
      </c>
      <c r="T4300" s="396"/>
      <c r="V4300"/>
    </row>
    <row r="4301" spans="1:22" hidden="1" x14ac:dyDescent="0.25">
      <c r="A4301" s="31">
        <v>3848</v>
      </c>
      <c r="B4301" s="33" t="s">
        <v>300</v>
      </c>
      <c r="D4301" s="34" t="s">
        <v>301</v>
      </c>
      <c r="E4301" s="35" t="s">
        <v>10</v>
      </c>
      <c r="G4301" s="372" t="e">
        <f>VLOOKUP(N4301,'BANG THAM CHIEU'!C:E,3,0)</f>
        <v>#N/A</v>
      </c>
      <c r="J4301" s="10" t="e">
        <f>VLOOKUP(N4301,'BANG THAM CHIEU'!C:E,2,0)</f>
        <v>#N/A</v>
      </c>
      <c r="L4301" s="594">
        <f t="shared" si="69"/>
        <v>0</v>
      </c>
      <c r="N4301" s="53"/>
      <c r="Q4301" s="122"/>
      <c r="R4301" s="123"/>
      <c r="S4301" s="122" t="s">
        <v>7896</v>
      </c>
      <c r="T4301" s="396"/>
      <c r="V4301"/>
    </row>
    <row r="4302" spans="1:22" hidden="1" x14ac:dyDescent="0.25">
      <c r="A4302" s="31">
        <v>3848</v>
      </c>
      <c r="B4302" s="33" t="s">
        <v>300</v>
      </c>
      <c r="D4302" s="34" t="s">
        <v>301</v>
      </c>
      <c r="E4302" s="35" t="s">
        <v>10</v>
      </c>
      <c r="G4302" s="372" t="e">
        <f>VLOOKUP(N4302,'BANG THAM CHIEU'!C:E,3,0)</f>
        <v>#N/A</v>
      </c>
      <c r="J4302" s="10" t="e">
        <f>VLOOKUP(N4302,'BANG THAM CHIEU'!C:E,2,0)</f>
        <v>#N/A</v>
      </c>
      <c r="L4302" s="594">
        <f t="shared" si="69"/>
        <v>0</v>
      </c>
      <c r="N4302" s="53"/>
      <c r="Q4302" s="122"/>
      <c r="R4302" s="123"/>
      <c r="S4302" s="122" t="s">
        <v>7896</v>
      </c>
      <c r="T4302" s="396"/>
      <c r="V4302"/>
    </row>
    <row r="4303" spans="1:22" hidden="1" x14ac:dyDescent="0.25">
      <c r="A4303" s="31">
        <v>3848</v>
      </c>
      <c r="B4303" s="33" t="s">
        <v>300</v>
      </c>
      <c r="D4303" s="34" t="s">
        <v>301</v>
      </c>
      <c r="E4303" s="35" t="s">
        <v>10</v>
      </c>
      <c r="G4303" s="372" t="e">
        <f>VLOOKUP(N4303,'BANG THAM CHIEU'!C:E,3,0)</f>
        <v>#N/A</v>
      </c>
      <c r="J4303" s="10" t="e">
        <f>VLOOKUP(N4303,'BANG THAM CHIEU'!C:E,2,0)</f>
        <v>#N/A</v>
      </c>
      <c r="L4303" s="594">
        <f t="shared" si="69"/>
        <v>0</v>
      </c>
      <c r="N4303" s="53"/>
      <c r="Q4303" s="122"/>
      <c r="R4303" s="123"/>
      <c r="S4303" s="122" t="s">
        <v>7896</v>
      </c>
      <c r="T4303" s="396"/>
      <c r="V4303"/>
    </row>
    <row r="4304" spans="1:22" hidden="1" x14ac:dyDescent="0.25">
      <c r="A4304" s="31">
        <v>3848</v>
      </c>
      <c r="B4304" s="33" t="s">
        <v>300</v>
      </c>
      <c r="D4304" s="34" t="s">
        <v>301</v>
      </c>
      <c r="E4304" s="35" t="s">
        <v>10</v>
      </c>
      <c r="G4304" s="372" t="e">
        <f>VLOOKUP(N4304,'BANG THAM CHIEU'!C:E,3,0)</f>
        <v>#N/A</v>
      </c>
      <c r="J4304" s="10" t="e">
        <f>VLOOKUP(N4304,'BANG THAM CHIEU'!C:E,2,0)</f>
        <v>#N/A</v>
      </c>
      <c r="L4304" s="594">
        <f t="shared" si="69"/>
        <v>0</v>
      </c>
      <c r="N4304" s="53"/>
      <c r="Q4304" s="122"/>
      <c r="R4304" s="123"/>
      <c r="S4304" s="122" t="s">
        <v>7896</v>
      </c>
      <c r="T4304" s="396"/>
      <c r="V4304"/>
    </row>
    <row r="4305" spans="1:22" hidden="1" x14ac:dyDescent="0.25">
      <c r="A4305" s="31">
        <v>3848</v>
      </c>
      <c r="B4305" s="33" t="s">
        <v>300</v>
      </c>
      <c r="D4305" s="34" t="s">
        <v>301</v>
      </c>
      <c r="E4305" s="35" t="s">
        <v>10</v>
      </c>
      <c r="G4305" s="372" t="e">
        <f>VLOOKUP(N4305,'BANG THAM CHIEU'!C:E,3,0)</f>
        <v>#N/A</v>
      </c>
      <c r="J4305" s="10" t="e">
        <f>VLOOKUP(N4305,'BANG THAM CHIEU'!C:E,2,0)</f>
        <v>#N/A</v>
      </c>
      <c r="L4305" s="594">
        <f t="shared" si="69"/>
        <v>0</v>
      </c>
      <c r="N4305" s="53"/>
      <c r="Q4305" s="122"/>
      <c r="R4305" s="123"/>
      <c r="S4305" s="122" t="s">
        <v>7896</v>
      </c>
      <c r="T4305" s="396"/>
      <c r="V4305"/>
    </row>
    <row r="4306" spans="1:22" hidden="1" x14ac:dyDescent="0.25">
      <c r="A4306" s="31">
        <v>3848</v>
      </c>
      <c r="B4306" s="33" t="s">
        <v>300</v>
      </c>
      <c r="D4306" s="34" t="s">
        <v>301</v>
      </c>
      <c r="E4306" s="35" t="s">
        <v>10</v>
      </c>
      <c r="G4306" s="372" t="e">
        <f>VLOOKUP(N4306,'BANG THAM CHIEU'!C:E,3,0)</f>
        <v>#N/A</v>
      </c>
      <c r="J4306" s="10" t="e">
        <f>VLOOKUP(N4306,'BANG THAM CHIEU'!C:E,2,0)</f>
        <v>#N/A</v>
      </c>
      <c r="L4306" s="594">
        <f t="shared" si="69"/>
        <v>0</v>
      </c>
      <c r="N4306" s="53"/>
      <c r="Q4306" s="122"/>
      <c r="R4306" s="123"/>
      <c r="S4306" s="122" t="s">
        <v>7896</v>
      </c>
      <c r="T4306" s="396"/>
      <c r="V4306"/>
    </row>
    <row r="4307" spans="1:22" hidden="1" x14ac:dyDescent="0.25">
      <c r="A4307" s="31">
        <v>3848</v>
      </c>
      <c r="B4307" s="33" t="s">
        <v>300</v>
      </c>
      <c r="D4307" s="34" t="s">
        <v>301</v>
      </c>
      <c r="E4307" s="35" t="s">
        <v>10</v>
      </c>
      <c r="G4307" s="372" t="e">
        <f>VLOOKUP(N4307,'BANG THAM CHIEU'!C:E,3,0)</f>
        <v>#N/A</v>
      </c>
      <c r="J4307" s="10" t="e">
        <f>VLOOKUP(N4307,'BANG THAM CHIEU'!C:E,2,0)</f>
        <v>#N/A</v>
      </c>
      <c r="L4307" s="594">
        <f t="shared" si="69"/>
        <v>0</v>
      </c>
      <c r="N4307" s="53"/>
      <c r="Q4307" s="122"/>
      <c r="R4307" s="123"/>
      <c r="S4307" s="122" t="s">
        <v>7896</v>
      </c>
      <c r="T4307" s="396"/>
      <c r="V4307"/>
    </row>
    <row r="4308" spans="1:22" hidden="1" x14ac:dyDescent="0.25">
      <c r="A4308" s="31">
        <v>3848</v>
      </c>
      <c r="B4308" s="33" t="s">
        <v>300</v>
      </c>
      <c r="D4308" s="34" t="s">
        <v>301</v>
      </c>
      <c r="E4308" s="35" t="s">
        <v>10</v>
      </c>
      <c r="G4308" s="372" t="e">
        <f>VLOOKUP(N4308,'BANG THAM CHIEU'!C:E,3,0)</f>
        <v>#N/A</v>
      </c>
      <c r="J4308" s="10" t="e">
        <f>VLOOKUP(N4308,'BANG THAM CHIEU'!C:E,2,0)</f>
        <v>#N/A</v>
      </c>
      <c r="L4308" s="594">
        <f t="shared" si="69"/>
        <v>0</v>
      </c>
      <c r="N4308" s="53"/>
      <c r="Q4308" s="122"/>
      <c r="R4308" s="123"/>
      <c r="S4308" s="122" t="s">
        <v>7896</v>
      </c>
      <c r="T4308" s="396"/>
      <c r="V4308"/>
    </row>
    <row r="4309" spans="1:22" hidden="1" x14ac:dyDescent="0.25">
      <c r="A4309" s="31">
        <v>3848</v>
      </c>
      <c r="B4309" s="33" t="s">
        <v>300</v>
      </c>
      <c r="D4309" s="34" t="s">
        <v>301</v>
      </c>
      <c r="E4309" s="35" t="s">
        <v>10</v>
      </c>
      <c r="G4309" s="372" t="e">
        <f>VLOOKUP(N4309,'BANG THAM CHIEU'!C:E,3,0)</f>
        <v>#N/A</v>
      </c>
      <c r="J4309" s="10" t="e">
        <f>VLOOKUP(N4309,'BANG THAM CHIEU'!C:E,2,0)</f>
        <v>#N/A</v>
      </c>
      <c r="L4309" s="594">
        <f t="shared" si="69"/>
        <v>0</v>
      </c>
      <c r="N4309" s="53"/>
      <c r="Q4309" s="122"/>
      <c r="R4309" s="123"/>
      <c r="S4309" s="122" t="s">
        <v>7896</v>
      </c>
      <c r="T4309" s="396"/>
      <c r="V4309"/>
    </row>
    <row r="4310" spans="1:22" hidden="1" x14ac:dyDescent="0.25">
      <c r="A4310" s="31">
        <v>3848</v>
      </c>
      <c r="B4310" s="33" t="s">
        <v>300</v>
      </c>
      <c r="D4310" s="34" t="s">
        <v>301</v>
      </c>
      <c r="E4310" s="35" t="s">
        <v>10</v>
      </c>
      <c r="G4310" s="372" t="e">
        <f>VLOOKUP(N4310,'BANG THAM CHIEU'!C:E,3,0)</f>
        <v>#N/A</v>
      </c>
      <c r="J4310" s="10" t="e">
        <f>VLOOKUP(N4310,'BANG THAM CHIEU'!C:E,2,0)</f>
        <v>#N/A</v>
      </c>
      <c r="L4310" s="594">
        <f t="shared" si="69"/>
        <v>0</v>
      </c>
      <c r="N4310" s="53"/>
      <c r="Q4310" s="122"/>
      <c r="R4310" s="123"/>
      <c r="S4310" s="122" t="s">
        <v>7896</v>
      </c>
      <c r="T4310" s="396"/>
      <c r="V4310"/>
    </row>
    <row r="4311" spans="1:22" hidden="1" x14ac:dyDescent="0.25">
      <c r="A4311" s="31">
        <v>3848</v>
      </c>
      <c r="B4311" s="33" t="s">
        <v>300</v>
      </c>
      <c r="D4311" s="34" t="s">
        <v>301</v>
      </c>
      <c r="E4311" s="35" t="s">
        <v>10</v>
      </c>
      <c r="G4311" s="372" t="e">
        <f>VLOOKUP(N4311,'BANG THAM CHIEU'!C:E,3,0)</f>
        <v>#N/A</v>
      </c>
      <c r="J4311" s="10" t="e">
        <f>VLOOKUP(N4311,'BANG THAM CHIEU'!C:E,2,0)</f>
        <v>#N/A</v>
      </c>
      <c r="L4311" s="594">
        <f t="shared" si="69"/>
        <v>0</v>
      </c>
      <c r="N4311" s="53"/>
      <c r="Q4311" s="122"/>
      <c r="R4311" s="123"/>
      <c r="S4311" s="122" t="s">
        <v>7896</v>
      </c>
      <c r="T4311" s="396"/>
      <c r="V4311"/>
    </row>
    <row r="4312" spans="1:22" hidden="1" x14ac:dyDescent="0.25">
      <c r="A4312" s="31">
        <v>3848</v>
      </c>
      <c r="B4312" s="33" t="s">
        <v>300</v>
      </c>
      <c r="D4312" s="34" t="s">
        <v>301</v>
      </c>
      <c r="E4312" s="35" t="s">
        <v>10</v>
      </c>
      <c r="G4312" s="372" t="e">
        <f>VLOOKUP(N4312,'BANG THAM CHIEU'!C:E,3,0)</f>
        <v>#N/A</v>
      </c>
      <c r="J4312" s="10" t="e">
        <f>VLOOKUP(N4312,'BANG THAM CHIEU'!C:E,2,0)</f>
        <v>#N/A</v>
      </c>
      <c r="L4312" s="594">
        <f t="shared" si="69"/>
        <v>0</v>
      </c>
      <c r="N4312" s="53"/>
      <c r="Q4312" s="122"/>
      <c r="R4312" s="123"/>
      <c r="S4312" s="122" t="s">
        <v>7896</v>
      </c>
      <c r="T4312" s="396"/>
      <c r="V4312"/>
    </row>
    <row r="4313" spans="1:22" hidden="1" x14ac:dyDescent="0.25">
      <c r="A4313" s="31">
        <v>3848</v>
      </c>
      <c r="B4313" s="33" t="s">
        <v>300</v>
      </c>
      <c r="D4313" s="34" t="s">
        <v>301</v>
      </c>
      <c r="E4313" s="35" t="s">
        <v>10</v>
      </c>
      <c r="G4313" s="372" t="e">
        <f>VLOOKUP(N4313,'BANG THAM CHIEU'!C:E,3,0)</f>
        <v>#N/A</v>
      </c>
      <c r="J4313" s="10" t="e">
        <f>VLOOKUP(N4313,'BANG THAM CHIEU'!C:E,2,0)</f>
        <v>#N/A</v>
      </c>
      <c r="L4313" s="594">
        <f t="shared" si="69"/>
        <v>0</v>
      </c>
      <c r="N4313" s="53"/>
      <c r="Q4313" s="122"/>
      <c r="R4313" s="123"/>
      <c r="S4313" s="122" t="s">
        <v>7896</v>
      </c>
      <c r="T4313" s="396"/>
      <c r="V4313"/>
    </row>
    <row r="4314" spans="1:22" hidden="1" x14ac:dyDescent="0.25">
      <c r="A4314" s="31">
        <v>3848</v>
      </c>
      <c r="B4314" s="33" t="s">
        <v>300</v>
      </c>
      <c r="D4314" s="34" t="s">
        <v>301</v>
      </c>
      <c r="E4314" s="35" t="s">
        <v>10</v>
      </c>
      <c r="G4314" s="372" t="e">
        <f>VLOOKUP(N4314,'BANG THAM CHIEU'!C:E,3,0)</f>
        <v>#N/A</v>
      </c>
      <c r="J4314" s="10" t="e">
        <f>VLOOKUP(N4314,'BANG THAM CHIEU'!C:E,2,0)</f>
        <v>#N/A</v>
      </c>
      <c r="L4314" s="594">
        <f t="shared" si="69"/>
        <v>0</v>
      </c>
      <c r="N4314" s="53"/>
      <c r="Q4314" s="122"/>
      <c r="R4314" s="123"/>
      <c r="S4314" s="122" t="s">
        <v>7896</v>
      </c>
      <c r="T4314" s="396"/>
      <c r="V4314"/>
    </row>
    <row r="4315" spans="1:22" hidden="1" x14ac:dyDescent="0.25">
      <c r="A4315" s="31">
        <v>3848</v>
      </c>
      <c r="B4315" s="33" t="s">
        <v>300</v>
      </c>
      <c r="D4315" s="34" t="s">
        <v>301</v>
      </c>
      <c r="E4315" s="35" t="s">
        <v>10</v>
      </c>
      <c r="G4315" s="372" t="e">
        <f>VLOOKUP(N4315,'BANG THAM CHIEU'!C:E,3,0)</f>
        <v>#N/A</v>
      </c>
      <c r="J4315" s="10" t="e">
        <f>VLOOKUP(N4315,'BANG THAM CHIEU'!C:E,2,0)</f>
        <v>#N/A</v>
      </c>
      <c r="L4315" s="594">
        <f t="shared" si="69"/>
        <v>0</v>
      </c>
      <c r="N4315" s="53"/>
      <c r="Q4315" s="122"/>
      <c r="R4315" s="123"/>
      <c r="S4315" s="122" t="s">
        <v>7896</v>
      </c>
      <c r="T4315" s="396"/>
      <c r="V4315"/>
    </row>
    <row r="4316" spans="1:22" hidden="1" x14ac:dyDescent="0.25">
      <c r="A4316" s="31">
        <v>3848</v>
      </c>
      <c r="B4316" s="33" t="s">
        <v>300</v>
      </c>
      <c r="D4316" s="34" t="s">
        <v>301</v>
      </c>
      <c r="E4316" s="35" t="s">
        <v>10</v>
      </c>
      <c r="G4316" s="372" t="e">
        <f>VLOOKUP(N4316,'BANG THAM CHIEU'!C:E,3,0)</f>
        <v>#N/A</v>
      </c>
      <c r="J4316" s="10" t="e">
        <f>VLOOKUP(N4316,'BANG THAM CHIEU'!C:E,2,0)</f>
        <v>#N/A</v>
      </c>
      <c r="L4316" s="594">
        <f t="shared" si="69"/>
        <v>0</v>
      </c>
      <c r="N4316" s="53"/>
      <c r="Q4316" s="122"/>
      <c r="R4316" s="123"/>
      <c r="S4316" s="122" t="s">
        <v>7896</v>
      </c>
      <c r="T4316" s="396"/>
      <c r="V4316"/>
    </row>
    <row r="4317" spans="1:22" hidden="1" x14ac:dyDescent="0.25">
      <c r="A4317" s="31">
        <v>3848</v>
      </c>
      <c r="B4317" s="33" t="s">
        <v>300</v>
      </c>
      <c r="D4317" s="34" t="s">
        <v>301</v>
      </c>
      <c r="E4317" s="35" t="s">
        <v>10</v>
      </c>
      <c r="G4317" s="372" t="e">
        <f>VLOOKUP(N4317,'BANG THAM CHIEU'!C:E,3,0)</f>
        <v>#N/A</v>
      </c>
      <c r="J4317" s="10" t="e">
        <f>VLOOKUP(N4317,'BANG THAM CHIEU'!C:E,2,0)</f>
        <v>#N/A</v>
      </c>
      <c r="L4317" s="594">
        <f t="shared" si="69"/>
        <v>0</v>
      </c>
      <c r="N4317" s="53"/>
      <c r="Q4317" s="122"/>
      <c r="R4317" s="123"/>
      <c r="S4317" s="122" t="s">
        <v>7896</v>
      </c>
      <c r="T4317" s="396"/>
      <c r="V4317"/>
    </row>
    <row r="4318" spans="1:22" hidden="1" x14ac:dyDescent="0.25">
      <c r="A4318" s="31">
        <v>3848</v>
      </c>
      <c r="B4318" s="33" t="s">
        <v>300</v>
      </c>
      <c r="D4318" s="34" t="s">
        <v>301</v>
      </c>
      <c r="E4318" s="35" t="s">
        <v>10</v>
      </c>
      <c r="G4318" s="372" t="e">
        <f>VLOOKUP(N4318,'BANG THAM CHIEU'!C:E,3,0)</f>
        <v>#N/A</v>
      </c>
      <c r="J4318" s="10" t="e">
        <f>VLOOKUP(N4318,'BANG THAM CHIEU'!C:E,2,0)</f>
        <v>#N/A</v>
      </c>
      <c r="L4318" s="594">
        <f t="shared" si="69"/>
        <v>0</v>
      </c>
      <c r="N4318" s="53"/>
      <c r="Q4318" s="122"/>
      <c r="R4318" s="123"/>
      <c r="S4318" s="122" t="s">
        <v>7896</v>
      </c>
      <c r="T4318" s="396"/>
      <c r="V4318"/>
    </row>
    <row r="4319" spans="1:22" hidden="1" x14ac:dyDescent="0.25">
      <c r="A4319" s="31">
        <v>3848</v>
      </c>
      <c r="B4319" s="33" t="s">
        <v>300</v>
      </c>
      <c r="D4319" s="34" t="s">
        <v>301</v>
      </c>
      <c r="E4319" s="35" t="s">
        <v>10</v>
      </c>
      <c r="G4319" s="372" t="e">
        <f>VLOOKUP(N4319,'BANG THAM CHIEU'!C:E,3,0)</f>
        <v>#N/A</v>
      </c>
      <c r="J4319" s="10" t="e">
        <f>VLOOKUP(N4319,'BANG THAM CHIEU'!C:E,2,0)</f>
        <v>#N/A</v>
      </c>
      <c r="L4319" s="594">
        <f t="shared" si="69"/>
        <v>0</v>
      </c>
      <c r="N4319" s="53"/>
      <c r="Q4319" s="122"/>
      <c r="R4319" s="123"/>
      <c r="S4319" s="122" t="s">
        <v>7896</v>
      </c>
      <c r="T4319" s="396"/>
      <c r="V4319"/>
    </row>
    <row r="4320" spans="1:22" hidden="1" x14ac:dyDescent="0.25">
      <c r="A4320" s="31">
        <v>3848</v>
      </c>
      <c r="B4320" s="33" t="s">
        <v>300</v>
      </c>
      <c r="D4320" s="34" t="s">
        <v>301</v>
      </c>
      <c r="E4320" s="35" t="s">
        <v>10</v>
      </c>
      <c r="G4320" s="372" t="e">
        <f>VLOOKUP(N4320,'BANG THAM CHIEU'!C:E,3,0)</f>
        <v>#N/A</v>
      </c>
      <c r="J4320" s="10" t="e">
        <f>VLOOKUP(N4320,'BANG THAM CHIEU'!C:E,2,0)</f>
        <v>#N/A</v>
      </c>
      <c r="L4320" s="594">
        <f t="shared" si="69"/>
        <v>0</v>
      </c>
      <c r="N4320" s="53"/>
      <c r="Q4320" s="122"/>
      <c r="R4320" s="123"/>
      <c r="S4320" s="122" t="s">
        <v>7896</v>
      </c>
      <c r="T4320" s="396"/>
      <c r="V4320"/>
    </row>
    <row r="4321" spans="1:22" hidden="1" x14ac:dyDescent="0.25">
      <c r="A4321" s="31">
        <v>3848</v>
      </c>
      <c r="B4321" s="33" t="s">
        <v>300</v>
      </c>
      <c r="D4321" s="34" t="s">
        <v>301</v>
      </c>
      <c r="E4321" s="35" t="s">
        <v>10</v>
      </c>
      <c r="G4321" s="372" t="e">
        <f>VLOOKUP(N4321,'BANG THAM CHIEU'!C:E,3,0)</f>
        <v>#N/A</v>
      </c>
      <c r="J4321" s="10" t="e">
        <f>VLOOKUP(N4321,'BANG THAM CHIEU'!C:E,2,0)</f>
        <v>#N/A</v>
      </c>
      <c r="L4321" s="594">
        <f t="shared" si="69"/>
        <v>0</v>
      </c>
      <c r="N4321" s="53"/>
      <c r="Q4321" s="122"/>
      <c r="R4321" s="123"/>
      <c r="S4321" s="122" t="s">
        <v>7896</v>
      </c>
      <c r="T4321" s="396"/>
      <c r="V4321"/>
    </row>
    <row r="4322" spans="1:22" hidden="1" x14ac:dyDescent="0.25">
      <c r="A4322" s="31">
        <v>3848</v>
      </c>
      <c r="B4322" s="33" t="s">
        <v>300</v>
      </c>
      <c r="D4322" s="34" t="s">
        <v>301</v>
      </c>
      <c r="E4322" s="35" t="s">
        <v>10</v>
      </c>
      <c r="G4322" s="372" t="e">
        <f>VLOOKUP(N4322,'BANG THAM CHIEU'!C:E,3,0)</f>
        <v>#N/A</v>
      </c>
      <c r="J4322" s="10" t="e">
        <f>VLOOKUP(N4322,'BANG THAM CHIEU'!C:E,2,0)</f>
        <v>#N/A</v>
      </c>
      <c r="L4322" s="594">
        <f t="shared" si="69"/>
        <v>0</v>
      </c>
      <c r="N4322" s="53"/>
      <c r="Q4322" s="122"/>
      <c r="R4322" s="123"/>
      <c r="S4322" s="122" t="s">
        <v>7896</v>
      </c>
      <c r="T4322" s="396"/>
      <c r="V4322"/>
    </row>
    <row r="4323" spans="1:22" hidden="1" x14ac:dyDescent="0.25">
      <c r="A4323" s="31">
        <v>3848</v>
      </c>
      <c r="B4323" s="33" t="s">
        <v>300</v>
      </c>
      <c r="D4323" s="34" t="s">
        <v>301</v>
      </c>
      <c r="E4323" s="35" t="s">
        <v>10</v>
      </c>
      <c r="G4323" s="372" t="e">
        <f>VLOOKUP(N4323,'BANG THAM CHIEU'!C:E,3,0)</f>
        <v>#N/A</v>
      </c>
      <c r="J4323" s="10" t="e">
        <f>VLOOKUP(N4323,'BANG THAM CHIEU'!C:E,2,0)</f>
        <v>#N/A</v>
      </c>
      <c r="L4323" s="594">
        <f t="shared" si="69"/>
        <v>0</v>
      </c>
      <c r="N4323" s="53"/>
      <c r="Q4323" s="122"/>
      <c r="R4323" s="123"/>
      <c r="S4323" s="122" t="s">
        <v>7896</v>
      </c>
      <c r="T4323" s="396"/>
      <c r="V4323"/>
    </row>
    <row r="4324" spans="1:22" hidden="1" x14ac:dyDescent="0.25">
      <c r="A4324" s="31">
        <v>3848</v>
      </c>
      <c r="B4324" s="33" t="s">
        <v>300</v>
      </c>
      <c r="D4324" s="34" t="s">
        <v>301</v>
      </c>
      <c r="E4324" s="35" t="s">
        <v>10</v>
      </c>
      <c r="G4324" s="372" t="e">
        <f>VLOOKUP(N4324,'BANG THAM CHIEU'!C:E,3,0)</f>
        <v>#N/A</v>
      </c>
      <c r="J4324" s="10" t="e">
        <f>VLOOKUP(N4324,'BANG THAM CHIEU'!C:E,2,0)</f>
        <v>#N/A</v>
      </c>
      <c r="L4324" s="594">
        <f t="shared" si="69"/>
        <v>0</v>
      </c>
      <c r="N4324" s="53"/>
      <c r="Q4324" s="122"/>
      <c r="R4324" s="123"/>
      <c r="S4324" s="122" t="s">
        <v>7896</v>
      </c>
      <c r="T4324" s="396"/>
      <c r="V4324"/>
    </row>
    <row r="4325" spans="1:22" hidden="1" x14ac:dyDescent="0.25">
      <c r="A4325" s="31">
        <v>3848</v>
      </c>
      <c r="B4325" s="33" t="s">
        <v>300</v>
      </c>
      <c r="D4325" s="34" t="s">
        <v>301</v>
      </c>
      <c r="E4325" s="35" t="s">
        <v>10</v>
      </c>
      <c r="G4325" s="372" t="e">
        <f>VLOOKUP(N4325,'BANG THAM CHIEU'!C:E,3,0)</f>
        <v>#N/A</v>
      </c>
      <c r="J4325" s="10" t="e">
        <f>VLOOKUP(N4325,'BANG THAM CHIEU'!C:E,2,0)</f>
        <v>#N/A</v>
      </c>
      <c r="L4325" s="594">
        <f t="shared" si="69"/>
        <v>0</v>
      </c>
      <c r="N4325" s="53"/>
      <c r="Q4325" s="122"/>
      <c r="R4325" s="123"/>
      <c r="S4325" s="122" t="s">
        <v>7896</v>
      </c>
      <c r="T4325" s="396"/>
      <c r="V4325"/>
    </row>
    <row r="4326" spans="1:22" hidden="1" x14ac:dyDescent="0.25">
      <c r="A4326" s="31">
        <v>3848</v>
      </c>
      <c r="B4326" s="33" t="s">
        <v>300</v>
      </c>
      <c r="D4326" s="34" t="s">
        <v>301</v>
      </c>
      <c r="E4326" s="35" t="s">
        <v>10</v>
      </c>
      <c r="G4326" s="372" t="e">
        <f>VLOOKUP(N4326,'BANG THAM CHIEU'!C:E,3,0)</f>
        <v>#N/A</v>
      </c>
      <c r="J4326" s="10" t="e">
        <f>VLOOKUP(N4326,'BANG THAM CHIEU'!C:E,2,0)</f>
        <v>#N/A</v>
      </c>
      <c r="L4326" s="594">
        <f t="shared" si="69"/>
        <v>0</v>
      </c>
      <c r="N4326" s="53"/>
      <c r="Q4326" s="122"/>
      <c r="R4326" s="123"/>
      <c r="S4326" s="122" t="s">
        <v>7896</v>
      </c>
      <c r="T4326" s="396"/>
      <c r="V4326"/>
    </row>
    <row r="4327" spans="1:22" hidden="1" x14ac:dyDescent="0.25">
      <c r="A4327" s="31">
        <v>3848</v>
      </c>
      <c r="B4327" s="33" t="s">
        <v>300</v>
      </c>
      <c r="D4327" s="34" t="s">
        <v>301</v>
      </c>
      <c r="E4327" s="35" t="s">
        <v>10</v>
      </c>
      <c r="G4327" s="372" t="e">
        <f>VLOOKUP(N4327,'BANG THAM CHIEU'!C:E,3,0)</f>
        <v>#N/A</v>
      </c>
      <c r="J4327" s="10" t="e">
        <f>VLOOKUP(N4327,'BANG THAM CHIEU'!C:E,2,0)</f>
        <v>#N/A</v>
      </c>
      <c r="L4327" s="594">
        <f t="shared" si="69"/>
        <v>0</v>
      </c>
      <c r="N4327" s="53"/>
      <c r="Q4327" s="122"/>
      <c r="R4327" s="123"/>
      <c r="S4327" s="122" t="s">
        <v>7896</v>
      </c>
      <c r="T4327" s="396"/>
      <c r="V4327"/>
    </row>
    <row r="4328" spans="1:22" hidden="1" x14ac:dyDescent="0.25">
      <c r="A4328" s="31">
        <v>3848</v>
      </c>
      <c r="B4328" s="33" t="s">
        <v>300</v>
      </c>
      <c r="D4328" s="34" t="s">
        <v>301</v>
      </c>
      <c r="E4328" s="35" t="s">
        <v>10</v>
      </c>
      <c r="G4328" s="372" t="e">
        <f>VLOOKUP(N4328,'BANG THAM CHIEU'!C:E,3,0)</f>
        <v>#N/A</v>
      </c>
      <c r="J4328" s="10" t="e">
        <f>VLOOKUP(N4328,'BANG THAM CHIEU'!C:E,2,0)</f>
        <v>#N/A</v>
      </c>
      <c r="L4328" s="594">
        <f t="shared" si="69"/>
        <v>0</v>
      </c>
      <c r="N4328" s="53"/>
      <c r="Q4328" s="122"/>
      <c r="R4328" s="123"/>
      <c r="S4328" s="122" t="s">
        <v>7896</v>
      </c>
      <c r="T4328" s="396"/>
      <c r="V4328"/>
    </row>
    <row r="4329" spans="1:22" hidden="1" x14ac:dyDescent="0.25">
      <c r="A4329" s="31">
        <v>3848</v>
      </c>
      <c r="B4329" s="33" t="s">
        <v>300</v>
      </c>
      <c r="D4329" s="34" t="s">
        <v>301</v>
      </c>
      <c r="E4329" s="35" t="s">
        <v>10</v>
      </c>
      <c r="G4329" s="372" t="e">
        <f>VLOOKUP(N4329,'BANG THAM CHIEU'!C:E,3,0)</f>
        <v>#N/A</v>
      </c>
      <c r="J4329" s="10" t="e">
        <f>VLOOKUP(N4329,'BANG THAM CHIEU'!C:E,2,0)</f>
        <v>#N/A</v>
      </c>
      <c r="L4329" s="594">
        <f t="shared" si="69"/>
        <v>0</v>
      </c>
      <c r="N4329" s="53"/>
      <c r="Q4329" s="122"/>
      <c r="R4329" s="123"/>
      <c r="S4329" s="122" t="s">
        <v>7896</v>
      </c>
      <c r="T4329" s="396"/>
      <c r="V4329"/>
    </row>
    <row r="4330" spans="1:22" hidden="1" x14ac:dyDescent="0.25">
      <c r="A4330" s="31">
        <v>3848</v>
      </c>
      <c r="B4330" s="33" t="s">
        <v>300</v>
      </c>
      <c r="D4330" s="34" t="s">
        <v>301</v>
      </c>
      <c r="E4330" s="35" t="s">
        <v>10</v>
      </c>
      <c r="G4330" s="372" t="e">
        <f>VLOOKUP(N4330,'BANG THAM CHIEU'!C:E,3,0)</f>
        <v>#N/A</v>
      </c>
      <c r="J4330" s="10" t="e">
        <f>VLOOKUP(N4330,'BANG THAM CHIEU'!C:E,2,0)</f>
        <v>#N/A</v>
      </c>
      <c r="L4330" s="594">
        <f t="shared" si="69"/>
        <v>0</v>
      </c>
      <c r="N4330" s="53"/>
      <c r="Q4330" s="122"/>
      <c r="R4330" s="123"/>
      <c r="S4330" s="122" t="s">
        <v>7896</v>
      </c>
      <c r="T4330" s="396"/>
      <c r="V4330"/>
    </row>
    <row r="4331" spans="1:22" hidden="1" x14ac:dyDescent="0.25">
      <c r="A4331" s="31">
        <v>3848</v>
      </c>
      <c r="B4331" s="33" t="s">
        <v>300</v>
      </c>
      <c r="D4331" s="34" t="s">
        <v>301</v>
      </c>
      <c r="E4331" s="35" t="s">
        <v>10</v>
      </c>
      <c r="G4331" s="372" t="e">
        <f>VLOOKUP(N4331,'BANG THAM CHIEU'!C:E,3,0)</f>
        <v>#N/A</v>
      </c>
      <c r="J4331" s="10" t="e">
        <f>VLOOKUP(N4331,'BANG THAM CHIEU'!C:E,2,0)</f>
        <v>#N/A</v>
      </c>
      <c r="L4331" s="594">
        <f t="shared" si="69"/>
        <v>0</v>
      </c>
      <c r="N4331" s="53"/>
      <c r="Q4331" s="122"/>
      <c r="R4331" s="123"/>
      <c r="S4331" s="122" t="s">
        <v>7896</v>
      </c>
      <c r="T4331" s="396"/>
      <c r="V4331"/>
    </row>
    <row r="4332" spans="1:22" hidden="1" x14ac:dyDescent="0.25">
      <c r="A4332" s="31">
        <v>3848</v>
      </c>
      <c r="B4332" s="33" t="s">
        <v>300</v>
      </c>
      <c r="D4332" s="34" t="s">
        <v>301</v>
      </c>
      <c r="E4332" s="35" t="s">
        <v>10</v>
      </c>
      <c r="G4332" s="372" t="e">
        <f>VLOOKUP(N4332,'BANG THAM CHIEU'!C:E,3,0)</f>
        <v>#N/A</v>
      </c>
      <c r="J4332" s="10" t="e">
        <f>VLOOKUP(N4332,'BANG THAM CHIEU'!C:E,2,0)</f>
        <v>#N/A</v>
      </c>
      <c r="L4332" s="594">
        <f t="shared" ref="L4332:L4395" si="70">K4332/23206</f>
        <v>0</v>
      </c>
      <c r="N4332" s="53"/>
      <c r="Q4332" s="122"/>
      <c r="R4332" s="123"/>
      <c r="S4332" s="122" t="s">
        <v>7896</v>
      </c>
      <c r="T4332" s="396"/>
      <c r="V4332"/>
    </row>
    <row r="4333" spans="1:22" hidden="1" x14ac:dyDescent="0.25">
      <c r="A4333" s="31">
        <v>3848</v>
      </c>
      <c r="B4333" s="33" t="s">
        <v>300</v>
      </c>
      <c r="D4333" s="34" t="s">
        <v>301</v>
      </c>
      <c r="E4333" s="35" t="s">
        <v>10</v>
      </c>
      <c r="G4333" s="372" t="e">
        <f>VLOOKUP(N4333,'BANG THAM CHIEU'!C:E,3,0)</f>
        <v>#N/A</v>
      </c>
      <c r="J4333" s="10" t="e">
        <f>VLOOKUP(N4333,'BANG THAM CHIEU'!C:E,2,0)</f>
        <v>#N/A</v>
      </c>
      <c r="L4333" s="594">
        <f t="shared" si="70"/>
        <v>0</v>
      </c>
      <c r="N4333" s="53"/>
      <c r="Q4333" s="122"/>
      <c r="R4333" s="123"/>
      <c r="S4333" s="122" t="s">
        <v>7896</v>
      </c>
      <c r="T4333" s="396"/>
      <c r="V4333"/>
    </row>
    <row r="4334" spans="1:22" hidden="1" x14ac:dyDescent="0.25">
      <c r="A4334" s="31">
        <v>3848</v>
      </c>
      <c r="B4334" s="33" t="s">
        <v>300</v>
      </c>
      <c r="D4334" s="34" t="s">
        <v>301</v>
      </c>
      <c r="E4334" s="35" t="s">
        <v>10</v>
      </c>
      <c r="G4334" s="372" t="e">
        <f>VLOOKUP(N4334,'BANG THAM CHIEU'!C:E,3,0)</f>
        <v>#N/A</v>
      </c>
      <c r="J4334" s="10" t="e">
        <f>VLOOKUP(N4334,'BANG THAM CHIEU'!C:E,2,0)</f>
        <v>#N/A</v>
      </c>
      <c r="L4334" s="594">
        <f t="shared" si="70"/>
        <v>0</v>
      </c>
      <c r="N4334" s="53"/>
      <c r="Q4334" s="122"/>
      <c r="R4334" s="123"/>
      <c r="S4334" s="122" t="s">
        <v>7896</v>
      </c>
      <c r="T4334" s="396"/>
      <c r="V4334"/>
    </row>
    <row r="4335" spans="1:22" hidden="1" x14ac:dyDescent="0.25">
      <c r="A4335" s="31">
        <v>3848</v>
      </c>
      <c r="B4335" s="33" t="s">
        <v>300</v>
      </c>
      <c r="D4335" s="34" t="s">
        <v>301</v>
      </c>
      <c r="E4335" s="35" t="s">
        <v>10</v>
      </c>
      <c r="G4335" s="372" t="e">
        <f>VLOOKUP(N4335,'BANG THAM CHIEU'!C:E,3,0)</f>
        <v>#N/A</v>
      </c>
      <c r="J4335" s="10" t="e">
        <f>VLOOKUP(N4335,'BANG THAM CHIEU'!C:E,2,0)</f>
        <v>#N/A</v>
      </c>
      <c r="L4335" s="594">
        <f t="shared" si="70"/>
        <v>0</v>
      </c>
      <c r="N4335" s="53"/>
      <c r="Q4335" s="122"/>
      <c r="R4335" s="123"/>
      <c r="S4335" s="122" t="s">
        <v>7896</v>
      </c>
      <c r="T4335" s="396"/>
      <c r="V4335"/>
    </row>
    <row r="4336" spans="1:22" hidden="1" x14ac:dyDescent="0.25">
      <c r="A4336" s="31">
        <v>3848</v>
      </c>
      <c r="B4336" s="33" t="s">
        <v>300</v>
      </c>
      <c r="D4336" s="34" t="s">
        <v>301</v>
      </c>
      <c r="E4336" s="35" t="s">
        <v>10</v>
      </c>
      <c r="G4336" s="372" t="e">
        <f>VLOOKUP(N4336,'BANG THAM CHIEU'!C:E,3,0)</f>
        <v>#N/A</v>
      </c>
      <c r="J4336" s="10" t="e">
        <f>VLOOKUP(N4336,'BANG THAM CHIEU'!C:E,2,0)</f>
        <v>#N/A</v>
      </c>
      <c r="L4336" s="594">
        <f t="shared" si="70"/>
        <v>0</v>
      </c>
      <c r="N4336" s="53"/>
      <c r="Q4336" s="122"/>
      <c r="R4336" s="123"/>
      <c r="S4336" s="122" t="s">
        <v>7896</v>
      </c>
      <c r="T4336" s="396"/>
      <c r="V4336"/>
    </row>
    <row r="4337" spans="1:22" hidden="1" x14ac:dyDescent="0.25">
      <c r="A4337" s="31">
        <v>3848</v>
      </c>
      <c r="B4337" s="33" t="s">
        <v>300</v>
      </c>
      <c r="D4337" s="34" t="s">
        <v>301</v>
      </c>
      <c r="E4337" s="35" t="s">
        <v>10</v>
      </c>
      <c r="G4337" s="372" t="e">
        <f>VLOOKUP(N4337,'BANG THAM CHIEU'!C:E,3,0)</f>
        <v>#N/A</v>
      </c>
      <c r="J4337" s="10" t="e">
        <f>VLOOKUP(N4337,'BANG THAM CHIEU'!C:E,2,0)</f>
        <v>#N/A</v>
      </c>
      <c r="L4337" s="594">
        <f t="shared" si="70"/>
        <v>0</v>
      </c>
      <c r="N4337" s="53"/>
      <c r="Q4337" s="122"/>
      <c r="R4337" s="123"/>
      <c r="S4337" s="122" t="s">
        <v>7896</v>
      </c>
      <c r="T4337" s="396"/>
      <c r="V4337"/>
    </row>
    <row r="4338" spans="1:22" hidden="1" x14ac:dyDescent="0.25">
      <c r="A4338" s="31">
        <v>3848</v>
      </c>
      <c r="B4338" s="33" t="s">
        <v>300</v>
      </c>
      <c r="D4338" s="34" t="s">
        <v>301</v>
      </c>
      <c r="E4338" s="35" t="s">
        <v>10</v>
      </c>
      <c r="G4338" s="372" t="e">
        <f>VLOOKUP(N4338,'BANG THAM CHIEU'!C:E,3,0)</f>
        <v>#N/A</v>
      </c>
      <c r="J4338" s="10" t="e">
        <f>VLOOKUP(N4338,'BANG THAM CHIEU'!C:E,2,0)</f>
        <v>#N/A</v>
      </c>
      <c r="L4338" s="594">
        <f t="shared" si="70"/>
        <v>0</v>
      </c>
      <c r="N4338" s="53"/>
      <c r="Q4338" s="122"/>
      <c r="R4338" s="123"/>
      <c r="S4338" s="122" t="s">
        <v>7896</v>
      </c>
      <c r="T4338" s="396"/>
      <c r="V4338"/>
    </row>
    <row r="4339" spans="1:22" hidden="1" x14ac:dyDescent="0.25">
      <c r="A4339" s="31">
        <v>3848</v>
      </c>
      <c r="B4339" s="33" t="s">
        <v>300</v>
      </c>
      <c r="D4339" s="34" t="s">
        <v>301</v>
      </c>
      <c r="E4339" s="35" t="s">
        <v>10</v>
      </c>
      <c r="G4339" s="372" t="e">
        <f>VLOOKUP(N4339,'BANG THAM CHIEU'!C:E,3,0)</f>
        <v>#N/A</v>
      </c>
      <c r="J4339" s="10" t="e">
        <f>VLOOKUP(N4339,'BANG THAM CHIEU'!C:E,2,0)</f>
        <v>#N/A</v>
      </c>
      <c r="L4339" s="594">
        <f t="shared" si="70"/>
        <v>0</v>
      </c>
      <c r="N4339" s="53"/>
      <c r="Q4339" s="122"/>
      <c r="R4339" s="123"/>
      <c r="S4339" s="122" t="s">
        <v>7896</v>
      </c>
      <c r="T4339" s="396"/>
      <c r="V4339"/>
    </row>
    <row r="4340" spans="1:22" hidden="1" x14ac:dyDescent="0.25">
      <c r="A4340" s="31">
        <v>3848</v>
      </c>
      <c r="B4340" s="33" t="s">
        <v>300</v>
      </c>
      <c r="D4340" s="34" t="s">
        <v>301</v>
      </c>
      <c r="E4340" s="35" t="s">
        <v>10</v>
      </c>
      <c r="G4340" s="372" t="e">
        <f>VLOOKUP(N4340,'BANG THAM CHIEU'!C:E,3,0)</f>
        <v>#N/A</v>
      </c>
      <c r="J4340" s="10" t="e">
        <f>VLOOKUP(N4340,'BANG THAM CHIEU'!C:E,2,0)</f>
        <v>#N/A</v>
      </c>
      <c r="L4340" s="594">
        <f t="shared" si="70"/>
        <v>0</v>
      </c>
      <c r="N4340" s="53"/>
      <c r="Q4340" s="122"/>
      <c r="R4340" s="123"/>
      <c r="S4340" s="122" t="s">
        <v>7896</v>
      </c>
      <c r="T4340" s="396"/>
      <c r="V4340"/>
    </row>
    <row r="4341" spans="1:22" hidden="1" x14ac:dyDescent="0.25">
      <c r="A4341" s="31">
        <v>3848</v>
      </c>
      <c r="B4341" s="33" t="s">
        <v>300</v>
      </c>
      <c r="D4341" s="34" t="s">
        <v>301</v>
      </c>
      <c r="E4341" s="35" t="s">
        <v>10</v>
      </c>
      <c r="G4341" s="372" t="e">
        <f>VLOOKUP(N4341,'BANG THAM CHIEU'!C:E,3,0)</f>
        <v>#N/A</v>
      </c>
      <c r="J4341" s="10" t="e">
        <f>VLOOKUP(N4341,'BANG THAM CHIEU'!C:E,2,0)</f>
        <v>#N/A</v>
      </c>
      <c r="L4341" s="594">
        <f t="shared" si="70"/>
        <v>0</v>
      </c>
      <c r="N4341" s="53"/>
      <c r="Q4341" s="122"/>
      <c r="R4341" s="123"/>
      <c r="S4341" s="122" t="s">
        <v>7896</v>
      </c>
      <c r="T4341" s="396"/>
      <c r="V4341"/>
    </row>
    <row r="4342" spans="1:22" hidden="1" x14ac:dyDescent="0.25">
      <c r="A4342" s="31">
        <v>3848</v>
      </c>
      <c r="B4342" s="33" t="s">
        <v>300</v>
      </c>
      <c r="D4342" s="34" t="s">
        <v>301</v>
      </c>
      <c r="E4342" s="35" t="s">
        <v>10</v>
      </c>
      <c r="G4342" s="372" t="e">
        <f>VLOOKUP(N4342,'BANG THAM CHIEU'!C:E,3,0)</f>
        <v>#N/A</v>
      </c>
      <c r="J4342" s="10" t="e">
        <f>VLOOKUP(N4342,'BANG THAM CHIEU'!C:E,2,0)</f>
        <v>#N/A</v>
      </c>
      <c r="L4342" s="594">
        <f t="shared" si="70"/>
        <v>0</v>
      </c>
      <c r="N4342" s="53"/>
      <c r="Q4342" s="122"/>
      <c r="R4342" s="123"/>
      <c r="S4342" s="122" t="s">
        <v>7896</v>
      </c>
      <c r="T4342" s="396"/>
      <c r="V4342"/>
    </row>
    <row r="4343" spans="1:22" hidden="1" x14ac:dyDescent="0.25">
      <c r="A4343" s="31">
        <v>3848</v>
      </c>
      <c r="B4343" s="33" t="s">
        <v>300</v>
      </c>
      <c r="D4343" s="34" t="s">
        <v>301</v>
      </c>
      <c r="E4343" s="35" t="s">
        <v>10</v>
      </c>
      <c r="G4343" s="372" t="e">
        <f>VLOOKUP(N4343,'BANG THAM CHIEU'!C:E,3,0)</f>
        <v>#N/A</v>
      </c>
      <c r="J4343" s="10" t="e">
        <f>VLOOKUP(N4343,'BANG THAM CHIEU'!C:E,2,0)</f>
        <v>#N/A</v>
      </c>
      <c r="L4343" s="594">
        <f t="shared" si="70"/>
        <v>0</v>
      </c>
      <c r="N4343" s="53"/>
      <c r="Q4343" s="122"/>
      <c r="R4343" s="123"/>
      <c r="S4343" s="122" t="s">
        <v>7896</v>
      </c>
      <c r="T4343" s="396"/>
      <c r="V4343"/>
    </row>
    <row r="4344" spans="1:22" hidden="1" x14ac:dyDescent="0.25">
      <c r="A4344" s="31">
        <v>3848</v>
      </c>
      <c r="B4344" s="33" t="s">
        <v>300</v>
      </c>
      <c r="D4344" s="34" t="s">
        <v>301</v>
      </c>
      <c r="E4344" s="35" t="s">
        <v>10</v>
      </c>
      <c r="G4344" s="372" t="e">
        <f>VLOOKUP(N4344,'BANG THAM CHIEU'!C:E,3,0)</f>
        <v>#N/A</v>
      </c>
      <c r="J4344" s="10" t="e">
        <f>VLOOKUP(N4344,'BANG THAM CHIEU'!C:E,2,0)</f>
        <v>#N/A</v>
      </c>
      <c r="L4344" s="594">
        <f t="shared" si="70"/>
        <v>0</v>
      </c>
      <c r="N4344" s="53"/>
      <c r="Q4344" s="122"/>
      <c r="R4344" s="123"/>
      <c r="S4344" s="122" t="s">
        <v>7896</v>
      </c>
      <c r="T4344" s="396"/>
      <c r="V4344"/>
    </row>
    <row r="4345" spans="1:22" hidden="1" x14ac:dyDescent="0.25">
      <c r="A4345" s="31">
        <v>3848</v>
      </c>
      <c r="B4345" s="33" t="s">
        <v>300</v>
      </c>
      <c r="D4345" s="34" t="s">
        <v>301</v>
      </c>
      <c r="E4345" s="35" t="s">
        <v>10</v>
      </c>
      <c r="G4345" s="372" t="e">
        <f>VLOOKUP(N4345,'BANG THAM CHIEU'!C:E,3,0)</f>
        <v>#N/A</v>
      </c>
      <c r="J4345" s="10" t="e">
        <f>VLOOKUP(N4345,'BANG THAM CHIEU'!C:E,2,0)</f>
        <v>#N/A</v>
      </c>
      <c r="L4345" s="594">
        <f t="shared" si="70"/>
        <v>0</v>
      </c>
      <c r="N4345" s="53"/>
      <c r="Q4345" s="122"/>
      <c r="R4345" s="123"/>
      <c r="S4345" s="122" t="s">
        <v>7896</v>
      </c>
      <c r="T4345" s="396"/>
      <c r="V4345"/>
    </row>
    <row r="4346" spans="1:22" hidden="1" x14ac:dyDescent="0.25">
      <c r="A4346" s="31">
        <v>3848</v>
      </c>
      <c r="B4346" s="33" t="s">
        <v>300</v>
      </c>
      <c r="D4346" s="34" t="s">
        <v>301</v>
      </c>
      <c r="E4346" s="35" t="s">
        <v>10</v>
      </c>
      <c r="G4346" s="372" t="e">
        <f>VLOOKUP(N4346,'BANG THAM CHIEU'!C:E,3,0)</f>
        <v>#N/A</v>
      </c>
      <c r="J4346" s="10" t="e">
        <f>VLOOKUP(N4346,'BANG THAM CHIEU'!C:E,2,0)</f>
        <v>#N/A</v>
      </c>
      <c r="L4346" s="594">
        <f t="shared" si="70"/>
        <v>0</v>
      </c>
      <c r="N4346" s="53"/>
      <c r="Q4346" s="122"/>
      <c r="R4346" s="123"/>
      <c r="S4346" s="122" t="s">
        <v>7896</v>
      </c>
      <c r="T4346" s="396"/>
      <c r="V4346"/>
    </row>
    <row r="4347" spans="1:22" hidden="1" x14ac:dyDescent="0.25">
      <c r="A4347" s="31">
        <v>3848</v>
      </c>
      <c r="B4347" s="33" t="s">
        <v>300</v>
      </c>
      <c r="D4347" s="34" t="s">
        <v>301</v>
      </c>
      <c r="E4347" s="35" t="s">
        <v>10</v>
      </c>
      <c r="G4347" s="372" t="e">
        <f>VLOOKUP(N4347,'BANG THAM CHIEU'!C:E,3,0)</f>
        <v>#N/A</v>
      </c>
      <c r="J4347" s="10" t="e">
        <f>VLOOKUP(N4347,'BANG THAM CHIEU'!C:E,2,0)</f>
        <v>#N/A</v>
      </c>
      <c r="L4347" s="594">
        <f t="shared" si="70"/>
        <v>0</v>
      </c>
      <c r="N4347" s="53"/>
      <c r="Q4347" s="122"/>
      <c r="R4347" s="123"/>
      <c r="S4347" s="122" t="s">
        <v>7896</v>
      </c>
      <c r="T4347" s="396"/>
      <c r="V4347"/>
    </row>
    <row r="4348" spans="1:22" hidden="1" x14ac:dyDescent="0.25">
      <c r="A4348" s="31">
        <v>3848</v>
      </c>
      <c r="B4348" s="33" t="s">
        <v>300</v>
      </c>
      <c r="D4348" s="34" t="s">
        <v>301</v>
      </c>
      <c r="E4348" s="35" t="s">
        <v>10</v>
      </c>
      <c r="G4348" s="372" t="e">
        <f>VLOOKUP(N4348,'BANG THAM CHIEU'!C:E,3,0)</f>
        <v>#N/A</v>
      </c>
      <c r="J4348" s="10" t="e">
        <f>VLOOKUP(N4348,'BANG THAM CHIEU'!C:E,2,0)</f>
        <v>#N/A</v>
      </c>
      <c r="L4348" s="594">
        <f t="shared" si="70"/>
        <v>0</v>
      </c>
      <c r="N4348" s="53"/>
      <c r="Q4348" s="122"/>
      <c r="R4348" s="123"/>
      <c r="S4348" s="122" t="s">
        <v>7896</v>
      </c>
      <c r="T4348" s="396"/>
      <c r="V4348"/>
    </row>
    <row r="4349" spans="1:22" hidden="1" x14ac:dyDescent="0.25">
      <c r="A4349" s="31">
        <v>3848</v>
      </c>
      <c r="B4349" s="33" t="s">
        <v>300</v>
      </c>
      <c r="D4349" s="34" t="s">
        <v>301</v>
      </c>
      <c r="E4349" s="35" t="s">
        <v>10</v>
      </c>
      <c r="G4349" s="372" t="e">
        <f>VLOOKUP(N4349,'BANG THAM CHIEU'!C:E,3,0)</f>
        <v>#N/A</v>
      </c>
      <c r="J4349" s="10" t="e">
        <f>VLOOKUP(N4349,'BANG THAM CHIEU'!C:E,2,0)</f>
        <v>#N/A</v>
      </c>
      <c r="L4349" s="594">
        <f t="shared" si="70"/>
        <v>0</v>
      </c>
      <c r="N4349" s="53"/>
      <c r="Q4349" s="122"/>
      <c r="R4349" s="123"/>
      <c r="S4349" s="122" t="s">
        <v>7896</v>
      </c>
      <c r="T4349" s="396"/>
      <c r="V4349"/>
    </row>
    <row r="4350" spans="1:22" hidden="1" x14ac:dyDescent="0.25">
      <c r="A4350" s="31">
        <v>3848</v>
      </c>
      <c r="B4350" s="33" t="s">
        <v>300</v>
      </c>
      <c r="D4350" s="34" t="s">
        <v>301</v>
      </c>
      <c r="E4350" s="35" t="s">
        <v>10</v>
      </c>
      <c r="G4350" s="372" t="e">
        <f>VLOOKUP(N4350,'BANG THAM CHIEU'!C:E,3,0)</f>
        <v>#N/A</v>
      </c>
      <c r="J4350" s="10" t="e">
        <f>VLOOKUP(N4350,'BANG THAM CHIEU'!C:E,2,0)</f>
        <v>#N/A</v>
      </c>
      <c r="L4350" s="594">
        <f t="shared" si="70"/>
        <v>0</v>
      </c>
      <c r="N4350" s="53"/>
      <c r="Q4350" s="122"/>
      <c r="R4350" s="123"/>
      <c r="S4350" s="122" t="s">
        <v>7896</v>
      </c>
      <c r="T4350" s="396"/>
      <c r="V4350"/>
    </row>
    <row r="4351" spans="1:22" hidden="1" x14ac:dyDescent="0.25">
      <c r="A4351" s="31">
        <v>3848</v>
      </c>
      <c r="B4351" s="33" t="s">
        <v>300</v>
      </c>
      <c r="D4351" s="34" t="s">
        <v>301</v>
      </c>
      <c r="E4351" s="35" t="s">
        <v>10</v>
      </c>
      <c r="G4351" s="372" t="e">
        <f>VLOOKUP(N4351,'BANG THAM CHIEU'!C:E,3,0)</f>
        <v>#N/A</v>
      </c>
      <c r="J4351" s="10" t="e">
        <f>VLOOKUP(N4351,'BANG THAM CHIEU'!C:E,2,0)</f>
        <v>#N/A</v>
      </c>
      <c r="L4351" s="594">
        <f t="shared" si="70"/>
        <v>0</v>
      </c>
      <c r="N4351" s="53"/>
      <c r="Q4351" s="122"/>
      <c r="R4351" s="123"/>
      <c r="S4351" s="122" t="s">
        <v>7896</v>
      </c>
      <c r="T4351" s="396"/>
      <c r="V4351"/>
    </row>
    <row r="4352" spans="1:22" hidden="1" x14ac:dyDescent="0.25">
      <c r="A4352" s="31">
        <v>3848</v>
      </c>
      <c r="B4352" s="33" t="s">
        <v>300</v>
      </c>
      <c r="D4352" s="34" t="s">
        <v>301</v>
      </c>
      <c r="E4352" s="35" t="s">
        <v>10</v>
      </c>
      <c r="G4352" s="372" t="e">
        <f>VLOOKUP(N4352,'BANG THAM CHIEU'!C:E,3,0)</f>
        <v>#N/A</v>
      </c>
      <c r="J4352" s="10" t="e">
        <f>VLOOKUP(N4352,'BANG THAM CHIEU'!C:E,2,0)</f>
        <v>#N/A</v>
      </c>
      <c r="L4352" s="594">
        <f t="shared" si="70"/>
        <v>0</v>
      </c>
      <c r="N4352" s="53"/>
      <c r="Q4352" s="122"/>
      <c r="R4352" s="123"/>
      <c r="S4352" s="122" t="s">
        <v>7896</v>
      </c>
      <c r="T4352" s="396"/>
      <c r="V4352"/>
    </row>
    <row r="4353" spans="1:22" hidden="1" x14ac:dyDescent="0.25">
      <c r="A4353" s="31">
        <v>3848</v>
      </c>
      <c r="B4353" s="33" t="s">
        <v>300</v>
      </c>
      <c r="D4353" s="34" t="s">
        <v>301</v>
      </c>
      <c r="E4353" s="35" t="s">
        <v>10</v>
      </c>
      <c r="G4353" s="372" t="e">
        <f>VLOOKUP(N4353,'BANG THAM CHIEU'!C:E,3,0)</f>
        <v>#N/A</v>
      </c>
      <c r="J4353" s="10" t="e">
        <f>VLOOKUP(N4353,'BANG THAM CHIEU'!C:E,2,0)</f>
        <v>#N/A</v>
      </c>
      <c r="L4353" s="594">
        <f t="shared" si="70"/>
        <v>0</v>
      </c>
      <c r="N4353" s="53"/>
      <c r="Q4353" s="122"/>
      <c r="R4353" s="123"/>
      <c r="S4353" s="122" t="s">
        <v>7896</v>
      </c>
      <c r="T4353" s="396"/>
      <c r="V4353"/>
    </row>
    <row r="4354" spans="1:22" hidden="1" x14ac:dyDescent="0.25">
      <c r="A4354" s="31">
        <v>3848</v>
      </c>
      <c r="B4354" s="33" t="s">
        <v>300</v>
      </c>
      <c r="D4354" s="34" t="s">
        <v>301</v>
      </c>
      <c r="E4354" s="35" t="s">
        <v>10</v>
      </c>
      <c r="G4354" s="372" t="e">
        <f>VLOOKUP(N4354,'BANG THAM CHIEU'!C:E,3,0)</f>
        <v>#N/A</v>
      </c>
      <c r="J4354" s="10" t="e">
        <f>VLOOKUP(N4354,'BANG THAM CHIEU'!C:E,2,0)</f>
        <v>#N/A</v>
      </c>
      <c r="L4354" s="594">
        <f t="shared" si="70"/>
        <v>0</v>
      </c>
      <c r="N4354" s="53"/>
      <c r="Q4354" s="122"/>
      <c r="R4354" s="123"/>
      <c r="S4354" s="122" t="s">
        <v>7896</v>
      </c>
      <c r="T4354" s="396"/>
      <c r="V4354"/>
    </row>
    <row r="4355" spans="1:22" hidden="1" x14ac:dyDescent="0.25">
      <c r="A4355" s="31">
        <v>3848</v>
      </c>
      <c r="B4355" s="33" t="s">
        <v>300</v>
      </c>
      <c r="D4355" s="34" t="s">
        <v>301</v>
      </c>
      <c r="E4355" s="35" t="s">
        <v>10</v>
      </c>
      <c r="G4355" s="372" t="e">
        <f>VLOOKUP(N4355,'BANG THAM CHIEU'!C:E,3,0)</f>
        <v>#N/A</v>
      </c>
      <c r="J4355" s="10" t="e">
        <f>VLOOKUP(N4355,'BANG THAM CHIEU'!C:E,2,0)</f>
        <v>#N/A</v>
      </c>
      <c r="L4355" s="594">
        <f t="shared" si="70"/>
        <v>0</v>
      </c>
      <c r="N4355" s="53"/>
      <c r="Q4355" s="122"/>
      <c r="R4355" s="123"/>
      <c r="S4355" s="122" t="s">
        <v>7896</v>
      </c>
      <c r="T4355" s="396"/>
      <c r="V4355"/>
    </row>
    <row r="4356" spans="1:22" hidden="1" x14ac:dyDescent="0.25">
      <c r="A4356" s="31">
        <v>3848</v>
      </c>
      <c r="B4356" s="33" t="s">
        <v>300</v>
      </c>
      <c r="D4356" s="34" t="s">
        <v>301</v>
      </c>
      <c r="E4356" s="35" t="s">
        <v>10</v>
      </c>
      <c r="G4356" s="372" t="e">
        <f>VLOOKUP(N4356,'BANG THAM CHIEU'!C:E,3,0)</f>
        <v>#N/A</v>
      </c>
      <c r="J4356" s="10" t="e">
        <f>VLOOKUP(N4356,'BANG THAM CHIEU'!C:E,2,0)</f>
        <v>#N/A</v>
      </c>
      <c r="L4356" s="594">
        <f t="shared" si="70"/>
        <v>0</v>
      </c>
      <c r="N4356" s="53"/>
      <c r="Q4356" s="122"/>
      <c r="R4356" s="123"/>
      <c r="S4356" s="122" t="s">
        <v>7896</v>
      </c>
      <c r="T4356" s="396"/>
      <c r="V4356"/>
    </row>
    <row r="4357" spans="1:22" hidden="1" x14ac:dyDescent="0.25">
      <c r="A4357" s="31">
        <v>3848</v>
      </c>
      <c r="B4357" s="33" t="s">
        <v>300</v>
      </c>
      <c r="D4357" s="34" t="s">
        <v>301</v>
      </c>
      <c r="E4357" s="35" t="s">
        <v>10</v>
      </c>
      <c r="G4357" s="372" t="e">
        <f>VLOOKUP(N4357,'BANG THAM CHIEU'!C:E,3,0)</f>
        <v>#N/A</v>
      </c>
      <c r="J4357" s="10" t="e">
        <f>VLOOKUP(N4357,'BANG THAM CHIEU'!C:E,2,0)</f>
        <v>#N/A</v>
      </c>
      <c r="L4357" s="594">
        <f t="shared" si="70"/>
        <v>0</v>
      </c>
      <c r="N4357" s="53"/>
      <c r="Q4357" s="122"/>
      <c r="R4357" s="123"/>
      <c r="S4357" s="122" t="s">
        <v>7896</v>
      </c>
      <c r="T4357" s="396"/>
      <c r="V4357"/>
    </row>
    <row r="4358" spans="1:22" hidden="1" x14ac:dyDescent="0.25">
      <c r="A4358" s="31">
        <v>3848</v>
      </c>
      <c r="B4358" s="33" t="s">
        <v>300</v>
      </c>
      <c r="D4358" s="34" t="s">
        <v>301</v>
      </c>
      <c r="E4358" s="35" t="s">
        <v>10</v>
      </c>
      <c r="G4358" s="372" t="e">
        <f>VLOOKUP(N4358,'BANG THAM CHIEU'!C:E,3,0)</f>
        <v>#N/A</v>
      </c>
      <c r="J4358" s="10" t="e">
        <f>VLOOKUP(N4358,'BANG THAM CHIEU'!C:E,2,0)</f>
        <v>#N/A</v>
      </c>
      <c r="L4358" s="594">
        <f t="shared" si="70"/>
        <v>0</v>
      </c>
      <c r="N4358" s="53"/>
      <c r="Q4358" s="122"/>
      <c r="R4358" s="123"/>
      <c r="S4358" s="122" t="s">
        <v>7896</v>
      </c>
      <c r="T4358" s="396"/>
      <c r="V4358"/>
    </row>
    <row r="4359" spans="1:22" hidden="1" x14ac:dyDescent="0.25">
      <c r="A4359" s="31">
        <v>3848</v>
      </c>
      <c r="B4359" s="33" t="s">
        <v>300</v>
      </c>
      <c r="D4359" s="34" t="s">
        <v>301</v>
      </c>
      <c r="E4359" s="35" t="s">
        <v>10</v>
      </c>
      <c r="G4359" s="372" t="e">
        <f>VLOOKUP(N4359,'BANG THAM CHIEU'!C:E,3,0)</f>
        <v>#N/A</v>
      </c>
      <c r="J4359" s="10" t="e">
        <f>VLOOKUP(N4359,'BANG THAM CHIEU'!C:E,2,0)</f>
        <v>#N/A</v>
      </c>
      <c r="L4359" s="594">
        <f t="shared" si="70"/>
        <v>0</v>
      </c>
      <c r="N4359" s="53"/>
      <c r="Q4359" s="122"/>
      <c r="R4359" s="123"/>
      <c r="S4359" s="122" t="s">
        <v>7896</v>
      </c>
      <c r="T4359" s="396"/>
      <c r="V4359"/>
    </row>
    <row r="4360" spans="1:22" hidden="1" x14ac:dyDescent="0.25">
      <c r="A4360" s="31">
        <v>3848</v>
      </c>
      <c r="B4360" s="33" t="s">
        <v>300</v>
      </c>
      <c r="D4360" s="34" t="s">
        <v>301</v>
      </c>
      <c r="E4360" s="35" t="s">
        <v>10</v>
      </c>
      <c r="G4360" s="372" t="e">
        <f>VLOOKUP(N4360,'BANG THAM CHIEU'!C:E,3,0)</f>
        <v>#N/A</v>
      </c>
      <c r="J4360" s="10" t="e">
        <f>VLOOKUP(N4360,'BANG THAM CHIEU'!C:E,2,0)</f>
        <v>#N/A</v>
      </c>
      <c r="L4360" s="594">
        <f t="shared" si="70"/>
        <v>0</v>
      </c>
      <c r="N4360" s="53"/>
      <c r="Q4360" s="122"/>
      <c r="R4360" s="123"/>
      <c r="S4360" s="122" t="s">
        <v>7896</v>
      </c>
      <c r="T4360" s="396"/>
      <c r="V4360"/>
    </row>
    <row r="4361" spans="1:22" hidden="1" x14ac:dyDescent="0.25">
      <c r="A4361" s="31">
        <v>3848</v>
      </c>
      <c r="B4361" s="33" t="s">
        <v>300</v>
      </c>
      <c r="D4361" s="34" t="s">
        <v>301</v>
      </c>
      <c r="E4361" s="35" t="s">
        <v>10</v>
      </c>
      <c r="G4361" s="372" t="e">
        <f>VLOOKUP(N4361,'BANG THAM CHIEU'!C:E,3,0)</f>
        <v>#N/A</v>
      </c>
      <c r="J4361" s="10" t="e">
        <f>VLOOKUP(N4361,'BANG THAM CHIEU'!C:E,2,0)</f>
        <v>#N/A</v>
      </c>
      <c r="L4361" s="594">
        <f t="shared" si="70"/>
        <v>0</v>
      </c>
      <c r="N4361" s="53"/>
      <c r="Q4361" s="122"/>
      <c r="R4361" s="123"/>
      <c r="S4361" s="122" t="s">
        <v>7896</v>
      </c>
      <c r="T4361" s="396"/>
      <c r="V4361"/>
    </row>
    <row r="4362" spans="1:22" hidden="1" x14ac:dyDescent="0.25">
      <c r="A4362" s="31">
        <v>3848</v>
      </c>
      <c r="B4362" s="33" t="s">
        <v>300</v>
      </c>
      <c r="D4362" s="34" t="s">
        <v>301</v>
      </c>
      <c r="E4362" s="35" t="s">
        <v>10</v>
      </c>
      <c r="G4362" s="372" t="e">
        <f>VLOOKUP(N4362,'BANG THAM CHIEU'!C:E,3,0)</f>
        <v>#N/A</v>
      </c>
      <c r="J4362" s="10" t="e">
        <f>VLOOKUP(N4362,'BANG THAM CHIEU'!C:E,2,0)</f>
        <v>#N/A</v>
      </c>
      <c r="L4362" s="594">
        <f t="shared" si="70"/>
        <v>0</v>
      </c>
      <c r="N4362" s="53"/>
      <c r="Q4362" s="122"/>
      <c r="R4362" s="123"/>
      <c r="S4362" s="122" t="s">
        <v>7896</v>
      </c>
      <c r="T4362" s="396"/>
      <c r="V4362"/>
    </row>
    <row r="4363" spans="1:22" hidden="1" x14ac:dyDescent="0.25">
      <c r="A4363" s="31">
        <v>3848</v>
      </c>
      <c r="B4363" s="33" t="s">
        <v>300</v>
      </c>
      <c r="D4363" s="34" t="s">
        <v>301</v>
      </c>
      <c r="E4363" s="35" t="s">
        <v>10</v>
      </c>
      <c r="G4363" s="372" t="e">
        <f>VLOOKUP(N4363,'BANG THAM CHIEU'!C:E,3,0)</f>
        <v>#N/A</v>
      </c>
      <c r="J4363" s="10" t="e">
        <f>VLOOKUP(N4363,'BANG THAM CHIEU'!C:E,2,0)</f>
        <v>#N/A</v>
      </c>
      <c r="L4363" s="594">
        <f t="shared" si="70"/>
        <v>0</v>
      </c>
      <c r="N4363" s="53"/>
      <c r="Q4363" s="122"/>
      <c r="R4363" s="123"/>
      <c r="S4363" s="122" t="s">
        <v>7896</v>
      </c>
      <c r="T4363" s="396"/>
      <c r="V4363"/>
    </row>
    <row r="4364" spans="1:22" hidden="1" x14ac:dyDescent="0.25">
      <c r="A4364" s="31">
        <v>3848</v>
      </c>
      <c r="B4364" s="33" t="s">
        <v>300</v>
      </c>
      <c r="D4364" s="34" t="s">
        <v>301</v>
      </c>
      <c r="E4364" s="35" t="s">
        <v>10</v>
      </c>
      <c r="G4364" s="372" t="e">
        <f>VLOOKUP(N4364,'BANG THAM CHIEU'!C:E,3,0)</f>
        <v>#N/A</v>
      </c>
      <c r="J4364" s="10" t="e">
        <f>VLOOKUP(N4364,'BANG THAM CHIEU'!C:E,2,0)</f>
        <v>#N/A</v>
      </c>
      <c r="L4364" s="594">
        <f t="shared" si="70"/>
        <v>0</v>
      </c>
      <c r="N4364" s="53"/>
      <c r="Q4364" s="122"/>
      <c r="R4364" s="123"/>
      <c r="S4364" s="122" t="s">
        <v>7896</v>
      </c>
      <c r="T4364" s="396"/>
      <c r="V4364"/>
    </row>
    <row r="4365" spans="1:22" hidden="1" x14ac:dyDescent="0.25">
      <c r="A4365" s="31">
        <v>3848</v>
      </c>
      <c r="B4365" s="33" t="s">
        <v>300</v>
      </c>
      <c r="D4365" s="34" t="s">
        <v>301</v>
      </c>
      <c r="E4365" s="35" t="s">
        <v>10</v>
      </c>
      <c r="G4365" s="372" t="e">
        <f>VLOOKUP(N4365,'BANG THAM CHIEU'!C:E,3,0)</f>
        <v>#N/A</v>
      </c>
      <c r="J4365" s="10" t="e">
        <f>VLOOKUP(N4365,'BANG THAM CHIEU'!C:E,2,0)</f>
        <v>#N/A</v>
      </c>
      <c r="L4365" s="594">
        <f t="shared" si="70"/>
        <v>0</v>
      </c>
      <c r="N4365" s="53"/>
      <c r="Q4365" s="122"/>
      <c r="R4365" s="123"/>
      <c r="S4365" s="122" t="s">
        <v>7896</v>
      </c>
      <c r="T4365" s="396"/>
      <c r="V4365"/>
    </row>
    <row r="4366" spans="1:22" hidden="1" x14ac:dyDescent="0.25">
      <c r="A4366" s="31">
        <v>3848</v>
      </c>
      <c r="B4366" s="33" t="s">
        <v>300</v>
      </c>
      <c r="D4366" s="34" t="s">
        <v>301</v>
      </c>
      <c r="E4366" s="35" t="s">
        <v>10</v>
      </c>
      <c r="G4366" s="372" t="e">
        <f>VLOOKUP(N4366,'BANG THAM CHIEU'!C:E,3,0)</f>
        <v>#N/A</v>
      </c>
      <c r="J4366" s="10" t="e">
        <f>VLOOKUP(N4366,'BANG THAM CHIEU'!C:E,2,0)</f>
        <v>#N/A</v>
      </c>
      <c r="L4366" s="594">
        <f t="shared" si="70"/>
        <v>0</v>
      </c>
      <c r="N4366" s="53"/>
      <c r="Q4366" s="122"/>
      <c r="R4366" s="123"/>
      <c r="S4366" s="122" t="s">
        <v>7896</v>
      </c>
      <c r="T4366" s="396"/>
      <c r="V4366"/>
    </row>
    <row r="4367" spans="1:22" hidden="1" x14ac:dyDescent="0.25">
      <c r="A4367" s="31">
        <v>3848</v>
      </c>
      <c r="B4367" s="33" t="s">
        <v>300</v>
      </c>
      <c r="D4367" s="34" t="s">
        <v>301</v>
      </c>
      <c r="E4367" s="35" t="s">
        <v>10</v>
      </c>
      <c r="G4367" s="372" t="e">
        <f>VLOOKUP(N4367,'BANG THAM CHIEU'!C:E,3,0)</f>
        <v>#N/A</v>
      </c>
      <c r="J4367" s="10" t="e">
        <f>VLOOKUP(N4367,'BANG THAM CHIEU'!C:E,2,0)</f>
        <v>#N/A</v>
      </c>
      <c r="L4367" s="594">
        <f t="shared" si="70"/>
        <v>0</v>
      </c>
      <c r="N4367" s="53"/>
      <c r="Q4367" s="122"/>
      <c r="R4367" s="123"/>
      <c r="S4367" s="122" t="s">
        <v>7896</v>
      </c>
      <c r="T4367" s="396"/>
      <c r="V4367"/>
    </row>
    <row r="4368" spans="1:22" hidden="1" x14ac:dyDescent="0.25">
      <c r="A4368" s="31">
        <v>3848</v>
      </c>
      <c r="B4368" s="33" t="s">
        <v>300</v>
      </c>
      <c r="D4368" s="34" t="s">
        <v>301</v>
      </c>
      <c r="E4368" s="35" t="s">
        <v>10</v>
      </c>
      <c r="G4368" s="372" t="e">
        <f>VLOOKUP(N4368,'BANG THAM CHIEU'!C:E,3,0)</f>
        <v>#N/A</v>
      </c>
      <c r="J4368" s="10" t="e">
        <f>VLOOKUP(N4368,'BANG THAM CHIEU'!C:E,2,0)</f>
        <v>#N/A</v>
      </c>
      <c r="L4368" s="594">
        <f t="shared" si="70"/>
        <v>0</v>
      </c>
      <c r="N4368" s="53"/>
      <c r="Q4368" s="122"/>
      <c r="R4368" s="123"/>
      <c r="S4368" s="122" t="s">
        <v>7896</v>
      </c>
      <c r="T4368" s="396"/>
      <c r="V4368"/>
    </row>
    <row r="4369" spans="1:22" hidden="1" x14ac:dyDescent="0.25">
      <c r="A4369" s="31">
        <v>3848</v>
      </c>
      <c r="B4369" s="33" t="s">
        <v>300</v>
      </c>
      <c r="D4369" s="34" t="s">
        <v>301</v>
      </c>
      <c r="E4369" s="35" t="s">
        <v>10</v>
      </c>
      <c r="G4369" s="372" t="e">
        <f>VLOOKUP(N4369,'BANG THAM CHIEU'!C:E,3,0)</f>
        <v>#N/A</v>
      </c>
      <c r="J4369" s="10" t="e">
        <f>VLOOKUP(N4369,'BANG THAM CHIEU'!C:E,2,0)</f>
        <v>#N/A</v>
      </c>
      <c r="L4369" s="594">
        <f t="shared" si="70"/>
        <v>0</v>
      </c>
      <c r="N4369" s="53"/>
      <c r="Q4369" s="122"/>
      <c r="R4369" s="123"/>
      <c r="S4369" s="122" t="s">
        <v>7896</v>
      </c>
      <c r="T4369" s="396"/>
      <c r="V4369"/>
    </row>
    <row r="4370" spans="1:22" hidden="1" x14ac:dyDescent="0.25">
      <c r="A4370" s="31">
        <v>3848</v>
      </c>
      <c r="B4370" s="33" t="s">
        <v>300</v>
      </c>
      <c r="D4370" s="34" t="s">
        <v>301</v>
      </c>
      <c r="E4370" s="35" t="s">
        <v>10</v>
      </c>
      <c r="G4370" s="372" t="e">
        <f>VLOOKUP(N4370,'BANG THAM CHIEU'!C:E,3,0)</f>
        <v>#N/A</v>
      </c>
      <c r="J4370" s="10" t="e">
        <f>VLOOKUP(N4370,'BANG THAM CHIEU'!C:E,2,0)</f>
        <v>#N/A</v>
      </c>
      <c r="L4370" s="594">
        <f t="shared" si="70"/>
        <v>0</v>
      </c>
      <c r="N4370" s="53"/>
      <c r="Q4370" s="122"/>
      <c r="R4370" s="123"/>
      <c r="S4370" s="122" t="s">
        <v>7896</v>
      </c>
      <c r="T4370" s="396"/>
      <c r="V4370"/>
    </row>
    <row r="4371" spans="1:22" hidden="1" x14ac:dyDescent="0.25">
      <c r="A4371" s="31">
        <v>3848</v>
      </c>
      <c r="B4371" s="33" t="s">
        <v>300</v>
      </c>
      <c r="D4371" s="34" t="s">
        <v>301</v>
      </c>
      <c r="E4371" s="35" t="s">
        <v>10</v>
      </c>
      <c r="G4371" s="372" t="e">
        <f>VLOOKUP(N4371,'BANG THAM CHIEU'!C:E,3,0)</f>
        <v>#N/A</v>
      </c>
      <c r="J4371" s="10" t="e">
        <f>VLOOKUP(N4371,'BANG THAM CHIEU'!C:E,2,0)</f>
        <v>#N/A</v>
      </c>
      <c r="L4371" s="594">
        <f t="shared" si="70"/>
        <v>0</v>
      </c>
      <c r="N4371" s="53"/>
      <c r="Q4371" s="122"/>
      <c r="R4371" s="123"/>
      <c r="S4371" s="122" t="s">
        <v>7896</v>
      </c>
      <c r="T4371" s="396"/>
      <c r="V4371"/>
    </row>
    <row r="4372" spans="1:22" hidden="1" x14ac:dyDescent="0.25">
      <c r="A4372" s="31">
        <v>3848</v>
      </c>
      <c r="B4372" s="33" t="s">
        <v>300</v>
      </c>
      <c r="D4372" s="34" t="s">
        <v>301</v>
      </c>
      <c r="E4372" s="35" t="s">
        <v>10</v>
      </c>
      <c r="G4372" s="372" t="e">
        <f>VLOOKUP(N4372,'BANG THAM CHIEU'!C:E,3,0)</f>
        <v>#N/A</v>
      </c>
      <c r="J4372" s="10" t="e">
        <f>VLOOKUP(N4372,'BANG THAM CHIEU'!C:E,2,0)</f>
        <v>#N/A</v>
      </c>
      <c r="L4372" s="594">
        <f t="shared" si="70"/>
        <v>0</v>
      </c>
      <c r="N4372" s="53"/>
      <c r="Q4372" s="122"/>
      <c r="R4372" s="123"/>
      <c r="S4372" s="122" t="s">
        <v>7896</v>
      </c>
      <c r="T4372" s="396"/>
      <c r="V4372"/>
    </row>
    <row r="4373" spans="1:22" hidden="1" x14ac:dyDescent="0.25">
      <c r="A4373" s="31">
        <v>3848</v>
      </c>
      <c r="B4373" s="33" t="s">
        <v>300</v>
      </c>
      <c r="D4373" s="34" t="s">
        <v>301</v>
      </c>
      <c r="E4373" s="35" t="s">
        <v>10</v>
      </c>
      <c r="G4373" s="372" t="e">
        <f>VLOOKUP(N4373,'BANG THAM CHIEU'!C:E,3,0)</f>
        <v>#N/A</v>
      </c>
      <c r="J4373" s="10" t="e">
        <f>VLOOKUP(N4373,'BANG THAM CHIEU'!C:E,2,0)</f>
        <v>#N/A</v>
      </c>
      <c r="L4373" s="594">
        <f t="shared" si="70"/>
        <v>0</v>
      </c>
      <c r="N4373" s="53"/>
      <c r="Q4373" s="122"/>
      <c r="R4373" s="123"/>
      <c r="S4373" s="122" t="s">
        <v>7896</v>
      </c>
      <c r="T4373" s="396"/>
      <c r="V4373"/>
    </row>
    <row r="4374" spans="1:22" hidden="1" x14ac:dyDescent="0.25">
      <c r="A4374" s="31">
        <v>3848</v>
      </c>
      <c r="B4374" s="33" t="s">
        <v>300</v>
      </c>
      <c r="D4374" s="34" t="s">
        <v>301</v>
      </c>
      <c r="E4374" s="35" t="s">
        <v>10</v>
      </c>
      <c r="G4374" s="372" t="e">
        <f>VLOOKUP(N4374,'BANG THAM CHIEU'!C:E,3,0)</f>
        <v>#N/A</v>
      </c>
      <c r="J4374" s="10" t="e">
        <f>VLOOKUP(N4374,'BANG THAM CHIEU'!C:E,2,0)</f>
        <v>#N/A</v>
      </c>
      <c r="L4374" s="594">
        <f t="shared" si="70"/>
        <v>0</v>
      </c>
      <c r="N4374" s="53"/>
      <c r="Q4374" s="122"/>
      <c r="R4374" s="123"/>
      <c r="S4374" s="122" t="s">
        <v>7896</v>
      </c>
      <c r="T4374" s="396"/>
      <c r="V4374"/>
    </row>
    <row r="4375" spans="1:22" hidden="1" x14ac:dyDescent="0.25">
      <c r="A4375" s="31">
        <v>3848</v>
      </c>
      <c r="B4375" s="33" t="s">
        <v>300</v>
      </c>
      <c r="D4375" s="34" t="s">
        <v>301</v>
      </c>
      <c r="E4375" s="35" t="s">
        <v>10</v>
      </c>
      <c r="G4375" s="372" t="e">
        <f>VLOOKUP(N4375,'BANG THAM CHIEU'!C:E,3,0)</f>
        <v>#N/A</v>
      </c>
      <c r="J4375" s="10" t="e">
        <f>VLOOKUP(N4375,'BANG THAM CHIEU'!C:E,2,0)</f>
        <v>#N/A</v>
      </c>
      <c r="L4375" s="594">
        <f t="shared" si="70"/>
        <v>0</v>
      </c>
      <c r="N4375" s="53"/>
      <c r="Q4375" s="122"/>
      <c r="R4375" s="123"/>
      <c r="S4375" s="122" t="s">
        <v>7896</v>
      </c>
      <c r="T4375" s="396"/>
      <c r="V4375"/>
    </row>
    <row r="4376" spans="1:22" hidden="1" x14ac:dyDescent="0.25">
      <c r="A4376" s="31">
        <v>3848</v>
      </c>
      <c r="B4376" s="33" t="s">
        <v>300</v>
      </c>
      <c r="D4376" s="34" t="s">
        <v>301</v>
      </c>
      <c r="E4376" s="35" t="s">
        <v>10</v>
      </c>
      <c r="G4376" s="372" t="e">
        <f>VLOOKUP(N4376,'BANG THAM CHIEU'!C:E,3,0)</f>
        <v>#N/A</v>
      </c>
      <c r="J4376" s="10" t="e">
        <f>VLOOKUP(N4376,'BANG THAM CHIEU'!C:E,2,0)</f>
        <v>#N/A</v>
      </c>
      <c r="L4376" s="594">
        <f t="shared" si="70"/>
        <v>0</v>
      </c>
      <c r="N4376" s="53"/>
      <c r="Q4376" s="122"/>
      <c r="R4376" s="123"/>
      <c r="S4376" s="122" t="s">
        <v>7896</v>
      </c>
      <c r="T4376" s="396"/>
      <c r="V4376"/>
    </row>
    <row r="4377" spans="1:22" hidden="1" x14ac:dyDescent="0.25">
      <c r="A4377" s="31">
        <v>3848</v>
      </c>
      <c r="B4377" s="33" t="s">
        <v>300</v>
      </c>
      <c r="D4377" s="34" t="s">
        <v>301</v>
      </c>
      <c r="E4377" s="35" t="s">
        <v>10</v>
      </c>
      <c r="G4377" s="372" t="e">
        <f>VLOOKUP(N4377,'BANG THAM CHIEU'!C:E,3,0)</f>
        <v>#N/A</v>
      </c>
      <c r="J4377" s="10" t="e">
        <f>VLOOKUP(N4377,'BANG THAM CHIEU'!C:E,2,0)</f>
        <v>#N/A</v>
      </c>
      <c r="L4377" s="594">
        <f t="shared" si="70"/>
        <v>0</v>
      </c>
      <c r="N4377" s="53"/>
      <c r="Q4377" s="122"/>
      <c r="R4377" s="123"/>
      <c r="S4377" s="122" t="s">
        <v>7896</v>
      </c>
      <c r="T4377" s="396"/>
      <c r="V4377"/>
    </row>
    <row r="4378" spans="1:22" hidden="1" x14ac:dyDescent="0.25">
      <c r="A4378" s="31">
        <v>3848</v>
      </c>
      <c r="B4378" s="33" t="s">
        <v>300</v>
      </c>
      <c r="D4378" s="34" t="s">
        <v>301</v>
      </c>
      <c r="E4378" s="35" t="s">
        <v>10</v>
      </c>
      <c r="G4378" s="372" t="e">
        <f>VLOOKUP(N4378,'BANG THAM CHIEU'!C:E,3,0)</f>
        <v>#N/A</v>
      </c>
      <c r="J4378" s="10" t="e">
        <f>VLOOKUP(N4378,'BANG THAM CHIEU'!C:E,2,0)</f>
        <v>#N/A</v>
      </c>
      <c r="L4378" s="594">
        <f t="shared" si="70"/>
        <v>0</v>
      </c>
      <c r="N4378" s="53"/>
      <c r="Q4378" s="122"/>
      <c r="R4378" s="123"/>
      <c r="S4378" s="122" t="s">
        <v>7896</v>
      </c>
      <c r="T4378" s="396"/>
      <c r="V4378"/>
    </row>
    <row r="4379" spans="1:22" hidden="1" x14ac:dyDescent="0.25">
      <c r="A4379" s="31">
        <v>3848</v>
      </c>
      <c r="B4379" s="33" t="s">
        <v>300</v>
      </c>
      <c r="D4379" s="34" t="s">
        <v>301</v>
      </c>
      <c r="E4379" s="35" t="s">
        <v>10</v>
      </c>
      <c r="G4379" s="372" t="e">
        <f>VLOOKUP(N4379,'BANG THAM CHIEU'!C:E,3,0)</f>
        <v>#N/A</v>
      </c>
      <c r="J4379" s="10" t="e">
        <f>VLOOKUP(N4379,'BANG THAM CHIEU'!C:E,2,0)</f>
        <v>#N/A</v>
      </c>
      <c r="L4379" s="594">
        <f t="shared" si="70"/>
        <v>0</v>
      </c>
      <c r="N4379" s="53"/>
      <c r="Q4379" s="122"/>
      <c r="R4379" s="123"/>
      <c r="S4379" s="122" t="s">
        <v>7896</v>
      </c>
      <c r="T4379" s="396"/>
      <c r="V4379"/>
    </row>
    <row r="4380" spans="1:22" hidden="1" x14ac:dyDescent="0.25">
      <c r="A4380" s="31">
        <v>3848</v>
      </c>
      <c r="B4380" s="33" t="s">
        <v>300</v>
      </c>
      <c r="D4380" s="34" t="s">
        <v>301</v>
      </c>
      <c r="E4380" s="35" t="s">
        <v>10</v>
      </c>
      <c r="G4380" s="372" t="e">
        <f>VLOOKUP(N4380,'BANG THAM CHIEU'!C:E,3,0)</f>
        <v>#N/A</v>
      </c>
      <c r="J4380" s="10" t="e">
        <f>VLOOKUP(N4380,'BANG THAM CHIEU'!C:E,2,0)</f>
        <v>#N/A</v>
      </c>
      <c r="L4380" s="594">
        <f t="shared" si="70"/>
        <v>0</v>
      </c>
      <c r="N4380" s="53"/>
      <c r="Q4380" s="122"/>
      <c r="R4380" s="123"/>
      <c r="S4380" s="122" t="s">
        <v>7896</v>
      </c>
      <c r="T4380" s="396"/>
      <c r="V4380"/>
    </row>
    <row r="4381" spans="1:22" hidden="1" x14ac:dyDescent="0.25">
      <c r="A4381" s="31">
        <v>3848</v>
      </c>
      <c r="B4381" s="33" t="s">
        <v>300</v>
      </c>
      <c r="D4381" s="34" t="s">
        <v>301</v>
      </c>
      <c r="E4381" s="35" t="s">
        <v>10</v>
      </c>
      <c r="G4381" s="372" t="e">
        <f>VLOOKUP(N4381,'BANG THAM CHIEU'!C:E,3,0)</f>
        <v>#N/A</v>
      </c>
      <c r="J4381" s="10" t="e">
        <f>VLOOKUP(N4381,'BANG THAM CHIEU'!C:E,2,0)</f>
        <v>#N/A</v>
      </c>
      <c r="L4381" s="594">
        <f t="shared" si="70"/>
        <v>0</v>
      </c>
      <c r="N4381" s="53"/>
      <c r="Q4381" s="122"/>
      <c r="R4381" s="123"/>
      <c r="S4381" s="122" t="s">
        <v>7896</v>
      </c>
      <c r="T4381" s="396"/>
      <c r="V4381"/>
    </row>
    <row r="4382" spans="1:22" hidden="1" x14ac:dyDescent="0.25">
      <c r="A4382" s="31">
        <v>3848</v>
      </c>
      <c r="B4382" s="33" t="s">
        <v>300</v>
      </c>
      <c r="D4382" s="34" t="s">
        <v>301</v>
      </c>
      <c r="E4382" s="35" t="s">
        <v>10</v>
      </c>
      <c r="G4382" s="372" t="e">
        <f>VLOOKUP(N4382,'BANG THAM CHIEU'!C:E,3,0)</f>
        <v>#N/A</v>
      </c>
      <c r="J4382" s="10" t="e">
        <f>VLOOKUP(N4382,'BANG THAM CHIEU'!C:E,2,0)</f>
        <v>#N/A</v>
      </c>
      <c r="L4382" s="594">
        <f t="shared" si="70"/>
        <v>0</v>
      </c>
      <c r="N4382" s="53"/>
      <c r="Q4382" s="122"/>
      <c r="R4382" s="123"/>
      <c r="S4382" s="122" t="s">
        <v>7896</v>
      </c>
      <c r="T4382" s="396"/>
      <c r="V4382"/>
    </row>
    <row r="4383" spans="1:22" hidden="1" x14ac:dyDescent="0.25">
      <c r="A4383" s="31">
        <v>3848</v>
      </c>
      <c r="B4383" s="33" t="s">
        <v>300</v>
      </c>
      <c r="D4383" s="34" t="s">
        <v>301</v>
      </c>
      <c r="E4383" s="35" t="s">
        <v>10</v>
      </c>
      <c r="G4383" s="372" t="e">
        <f>VLOOKUP(N4383,'BANG THAM CHIEU'!C:E,3,0)</f>
        <v>#N/A</v>
      </c>
      <c r="J4383" s="10" t="e">
        <f>VLOOKUP(N4383,'BANG THAM CHIEU'!C:E,2,0)</f>
        <v>#N/A</v>
      </c>
      <c r="L4383" s="594">
        <f t="shared" si="70"/>
        <v>0</v>
      </c>
      <c r="N4383" s="53"/>
      <c r="Q4383" s="122"/>
      <c r="R4383" s="123"/>
      <c r="S4383" s="122" t="s">
        <v>7896</v>
      </c>
      <c r="T4383" s="396"/>
      <c r="V4383"/>
    </row>
    <row r="4384" spans="1:22" hidden="1" x14ac:dyDescent="0.25">
      <c r="A4384" s="31">
        <v>3848</v>
      </c>
      <c r="B4384" s="33" t="s">
        <v>300</v>
      </c>
      <c r="D4384" s="34" t="s">
        <v>301</v>
      </c>
      <c r="E4384" s="35" t="s">
        <v>10</v>
      </c>
      <c r="G4384" s="372" t="e">
        <f>VLOOKUP(N4384,'BANG THAM CHIEU'!C:E,3,0)</f>
        <v>#N/A</v>
      </c>
      <c r="J4384" s="10" t="e">
        <f>VLOOKUP(N4384,'BANG THAM CHIEU'!C:E,2,0)</f>
        <v>#N/A</v>
      </c>
      <c r="L4384" s="594">
        <f t="shared" si="70"/>
        <v>0</v>
      </c>
      <c r="N4384" s="53"/>
      <c r="Q4384" s="122"/>
      <c r="R4384" s="123"/>
      <c r="S4384" s="122" t="s">
        <v>7896</v>
      </c>
      <c r="T4384" s="396"/>
      <c r="V4384"/>
    </row>
    <row r="4385" spans="1:22" hidden="1" x14ac:dyDescent="0.25">
      <c r="A4385" s="31">
        <v>3848</v>
      </c>
      <c r="B4385" s="33" t="s">
        <v>300</v>
      </c>
      <c r="D4385" s="34" t="s">
        <v>301</v>
      </c>
      <c r="E4385" s="35" t="s">
        <v>10</v>
      </c>
      <c r="G4385" s="372" t="e">
        <f>VLOOKUP(N4385,'BANG THAM CHIEU'!C:E,3,0)</f>
        <v>#N/A</v>
      </c>
      <c r="J4385" s="10" t="e">
        <f>VLOOKUP(N4385,'BANG THAM CHIEU'!C:E,2,0)</f>
        <v>#N/A</v>
      </c>
      <c r="L4385" s="594">
        <f t="shared" si="70"/>
        <v>0</v>
      </c>
      <c r="N4385" s="53"/>
      <c r="Q4385" s="122"/>
      <c r="R4385" s="123"/>
      <c r="S4385" s="122" t="s">
        <v>7896</v>
      </c>
      <c r="T4385" s="396"/>
      <c r="V4385"/>
    </row>
    <row r="4386" spans="1:22" hidden="1" x14ac:dyDescent="0.25">
      <c r="A4386" s="31">
        <v>3848</v>
      </c>
      <c r="B4386" s="33" t="s">
        <v>300</v>
      </c>
      <c r="D4386" s="34" t="s">
        <v>301</v>
      </c>
      <c r="E4386" s="35" t="s">
        <v>10</v>
      </c>
      <c r="G4386" s="372" t="e">
        <f>VLOOKUP(N4386,'BANG THAM CHIEU'!C:E,3,0)</f>
        <v>#N/A</v>
      </c>
      <c r="J4386" s="10" t="e">
        <f>VLOOKUP(N4386,'BANG THAM CHIEU'!C:E,2,0)</f>
        <v>#N/A</v>
      </c>
      <c r="L4386" s="594">
        <f t="shared" si="70"/>
        <v>0</v>
      </c>
      <c r="N4386" s="53"/>
      <c r="Q4386" s="122"/>
      <c r="R4386" s="123"/>
      <c r="S4386" s="122" t="s">
        <v>7896</v>
      </c>
      <c r="T4386" s="396"/>
      <c r="V4386"/>
    </row>
    <row r="4387" spans="1:22" hidden="1" x14ac:dyDescent="0.25">
      <c r="A4387" s="31">
        <v>3848</v>
      </c>
      <c r="B4387" s="33" t="s">
        <v>300</v>
      </c>
      <c r="D4387" s="34" t="s">
        <v>301</v>
      </c>
      <c r="E4387" s="35" t="s">
        <v>10</v>
      </c>
      <c r="G4387" s="372" t="e">
        <f>VLOOKUP(N4387,'BANG THAM CHIEU'!C:E,3,0)</f>
        <v>#N/A</v>
      </c>
      <c r="J4387" s="10" t="e">
        <f>VLOOKUP(N4387,'BANG THAM CHIEU'!C:E,2,0)</f>
        <v>#N/A</v>
      </c>
      <c r="L4387" s="594">
        <f t="shared" si="70"/>
        <v>0</v>
      </c>
      <c r="N4387" s="53"/>
      <c r="Q4387" s="122"/>
      <c r="R4387" s="123"/>
      <c r="S4387" s="122" t="s">
        <v>7896</v>
      </c>
      <c r="T4387" s="396"/>
      <c r="V4387"/>
    </row>
    <row r="4388" spans="1:22" hidden="1" x14ac:dyDescent="0.25">
      <c r="A4388" s="31">
        <v>3848</v>
      </c>
      <c r="B4388" s="33" t="s">
        <v>300</v>
      </c>
      <c r="D4388" s="34" t="s">
        <v>301</v>
      </c>
      <c r="E4388" s="35" t="s">
        <v>10</v>
      </c>
      <c r="G4388" s="372" t="e">
        <f>VLOOKUP(N4388,'BANG THAM CHIEU'!C:E,3,0)</f>
        <v>#N/A</v>
      </c>
      <c r="J4388" s="10" t="e">
        <f>VLOOKUP(N4388,'BANG THAM CHIEU'!C:E,2,0)</f>
        <v>#N/A</v>
      </c>
      <c r="L4388" s="594">
        <f t="shared" si="70"/>
        <v>0</v>
      </c>
      <c r="N4388" s="53"/>
      <c r="Q4388" s="122"/>
      <c r="R4388" s="123"/>
      <c r="S4388" s="122" t="s">
        <v>7896</v>
      </c>
      <c r="T4388" s="396"/>
      <c r="V4388"/>
    </row>
    <row r="4389" spans="1:22" hidden="1" x14ac:dyDescent="0.25">
      <c r="A4389" s="31">
        <v>3848</v>
      </c>
      <c r="B4389" s="33" t="s">
        <v>300</v>
      </c>
      <c r="D4389" s="34" t="s">
        <v>301</v>
      </c>
      <c r="E4389" s="35" t="s">
        <v>10</v>
      </c>
      <c r="G4389" s="372" t="e">
        <f>VLOOKUP(N4389,'BANG THAM CHIEU'!C:E,3,0)</f>
        <v>#N/A</v>
      </c>
      <c r="J4389" s="10" t="e">
        <f>VLOOKUP(N4389,'BANG THAM CHIEU'!C:E,2,0)</f>
        <v>#N/A</v>
      </c>
      <c r="L4389" s="594">
        <f t="shared" si="70"/>
        <v>0</v>
      </c>
      <c r="N4389" s="53"/>
      <c r="Q4389" s="122"/>
      <c r="R4389" s="123"/>
      <c r="S4389" s="122" t="s">
        <v>7896</v>
      </c>
      <c r="T4389" s="396"/>
      <c r="V4389"/>
    </row>
    <row r="4390" spans="1:22" hidden="1" x14ac:dyDescent="0.25">
      <c r="A4390" s="31">
        <v>3848</v>
      </c>
      <c r="B4390" s="33" t="s">
        <v>300</v>
      </c>
      <c r="D4390" s="34" t="s">
        <v>301</v>
      </c>
      <c r="E4390" s="35" t="s">
        <v>10</v>
      </c>
      <c r="G4390" s="372" t="e">
        <f>VLOOKUP(N4390,'BANG THAM CHIEU'!C:E,3,0)</f>
        <v>#N/A</v>
      </c>
      <c r="J4390" s="10" t="e">
        <f>VLOOKUP(N4390,'BANG THAM CHIEU'!C:E,2,0)</f>
        <v>#N/A</v>
      </c>
      <c r="L4390" s="594">
        <f t="shared" si="70"/>
        <v>0</v>
      </c>
      <c r="N4390" s="53"/>
      <c r="Q4390" s="122"/>
      <c r="R4390" s="123"/>
      <c r="S4390" s="122" t="s">
        <v>7896</v>
      </c>
      <c r="T4390" s="396"/>
      <c r="V4390"/>
    </row>
    <row r="4391" spans="1:22" hidden="1" x14ac:dyDescent="0.25">
      <c r="A4391" s="31">
        <v>3848</v>
      </c>
      <c r="B4391" s="33" t="s">
        <v>300</v>
      </c>
      <c r="D4391" s="34" t="s">
        <v>301</v>
      </c>
      <c r="E4391" s="35" t="s">
        <v>10</v>
      </c>
      <c r="G4391" s="372" t="e">
        <f>VLOOKUP(N4391,'BANG THAM CHIEU'!C:E,3,0)</f>
        <v>#N/A</v>
      </c>
      <c r="J4391" s="10" t="e">
        <f>VLOOKUP(N4391,'BANG THAM CHIEU'!C:E,2,0)</f>
        <v>#N/A</v>
      </c>
      <c r="L4391" s="594">
        <f t="shared" si="70"/>
        <v>0</v>
      </c>
      <c r="N4391" s="53"/>
      <c r="Q4391" s="122"/>
      <c r="R4391" s="123"/>
      <c r="S4391" s="122" t="s">
        <v>7896</v>
      </c>
      <c r="T4391" s="396"/>
      <c r="V4391"/>
    </row>
    <row r="4392" spans="1:22" hidden="1" x14ac:dyDescent="0.25">
      <c r="A4392" s="31">
        <v>3848</v>
      </c>
      <c r="B4392" s="33" t="s">
        <v>300</v>
      </c>
      <c r="D4392" s="34" t="s">
        <v>301</v>
      </c>
      <c r="E4392" s="35" t="s">
        <v>10</v>
      </c>
      <c r="G4392" s="372" t="e">
        <f>VLOOKUP(N4392,'BANG THAM CHIEU'!C:E,3,0)</f>
        <v>#N/A</v>
      </c>
      <c r="J4392" s="10" t="e">
        <f>VLOOKUP(N4392,'BANG THAM CHIEU'!C:E,2,0)</f>
        <v>#N/A</v>
      </c>
      <c r="L4392" s="594">
        <f t="shared" si="70"/>
        <v>0</v>
      </c>
      <c r="N4392" s="53"/>
      <c r="Q4392" s="122"/>
      <c r="R4392" s="123"/>
      <c r="S4392" s="122" t="s">
        <v>7896</v>
      </c>
      <c r="T4392" s="396"/>
      <c r="V4392"/>
    </row>
    <row r="4393" spans="1:22" hidden="1" x14ac:dyDescent="0.25">
      <c r="A4393" s="31">
        <v>3848</v>
      </c>
      <c r="B4393" s="33" t="s">
        <v>300</v>
      </c>
      <c r="D4393" s="34" t="s">
        <v>301</v>
      </c>
      <c r="E4393" s="35" t="s">
        <v>10</v>
      </c>
      <c r="G4393" s="372" t="e">
        <f>VLOOKUP(N4393,'BANG THAM CHIEU'!C:E,3,0)</f>
        <v>#N/A</v>
      </c>
      <c r="J4393" s="10" t="e">
        <f>VLOOKUP(N4393,'BANG THAM CHIEU'!C:E,2,0)</f>
        <v>#N/A</v>
      </c>
      <c r="L4393" s="594">
        <f t="shared" si="70"/>
        <v>0</v>
      </c>
      <c r="N4393" s="53"/>
      <c r="Q4393" s="122"/>
      <c r="R4393" s="123"/>
      <c r="S4393" s="122" t="s">
        <v>7896</v>
      </c>
      <c r="T4393" s="396"/>
      <c r="V4393"/>
    </row>
    <row r="4394" spans="1:22" hidden="1" x14ac:dyDescent="0.25">
      <c r="A4394" s="31">
        <v>3848</v>
      </c>
      <c r="B4394" s="33" t="s">
        <v>300</v>
      </c>
      <c r="D4394" s="34" t="s">
        <v>301</v>
      </c>
      <c r="E4394" s="35" t="s">
        <v>10</v>
      </c>
      <c r="G4394" s="372" t="e">
        <f>VLOOKUP(N4394,'BANG THAM CHIEU'!C:E,3,0)</f>
        <v>#N/A</v>
      </c>
      <c r="J4394" s="10" t="e">
        <f>VLOOKUP(N4394,'BANG THAM CHIEU'!C:E,2,0)</f>
        <v>#N/A</v>
      </c>
      <c r="L4394" s="594">
        <f t="shared" si="70"/>
        <v>0</v>
      </c>
      <c r="N4394" s="53"/>
      <c r="Q4394" s="122"/>
      <c r="R4394" s="123"/>
      <c r="S4394" s="122" t="s">
        <v>7896</v>
      </c>
      <c r="T4394" s="396"/>
      <c r="V4394"/>
    </row>
    <row r="4395" spans="1:22" hidden="1" x14ac:dyDescent="0.25">
      <c r="A4395" s="31">
        <v>3848</v>
      </c>
      <c r="B4395" s="33" t="s">
        <v>300</v>
      </c>
      <c r="D4395" s="34" t="s">
        <v>301</v>
      </c>
      <c r="E4395" s="35" t="s">
        <v>10</v>
      </c>
      <c r="G4395" s="372" t="e">
        <f>VLOOKUP(N4395,'BANG THAM CHIEU'!C:E,3,0)</f>
        <v>#N/A</v>
      </c>
      <c r="J4395" s="10" t="e">
        <f>VLOOKUP(N4395,'BANG THAM CHIEU'!C:E,2,0)</f>
        <v>#N/A</v>
      </c>
      <c r="L4395" s="594">
        <f t="shared" si="70"/>
        <v>0</v>
      </c>
      <c r="N4395" s="53"/>
      <c r="Q4395" s="122"/>
      <c r="R4395" s="123"/>
      <c r="S4395" s="122" t="s">
        <v>7896</v>
      </c>
      <c r="T4395" s="396"/>
      <c r="V4395"/>
    </row>
    <row r="4396" spans="1:22" hidden="1" x14ac:dyDescent="0.25">
      <c r="A4396" s="31">
        <v>3848</v>
      </c>
      <c r="B4396" s="33" t="s">
        <v>300</v>
      </c>
      <c r="D4396" s="34" t="s">
        <v>301</v>
      </c>
      <c r="E4396" s="35" t="s">
        <v>10</v>
      </c>
      <c r="G4396" s="372" t="e">
        <f>VLOOKUP(N4396,'BANG THAM CHIEU'!C:E,3,0)</f>
        <v>#N/A</v>
      </c>
      <c r="J4396" s="10" t="e">
        <f>VLOOKUP(N4396,'BANG THAM CHIEU'!C:E,2,0)</f>
        <v>#N/A</v>
      </c>
      <c r="L4396" s="594">
        <f t="shared" ref="L4396:L4459" si="71">K4396/23206</f>
        <v>0</v>
      </c>
      <c r="N4396" s="53"/>
      <c r="Q4396" s="122"/>
      <c r="R4396" s="123"/>
      <c r="S4396" s="122" t="s">
        <v>7896</v>
      </c>
      <c r="T4396" s="396"/>
      <c r="V4396"/>
    </row>
    <row r="4397" spans="1:22" hidden="1" x14ac:dyDescent="0.25">
      <c r="A4397" s="31">
        <v>3848</v>
      </c>
      <c r="B4397" s="33" t="s">
        <v>300</v>
      </c>
      <c r="D4397" s="34" t="s">
        <v>301</v>
      </c>
      <c r="E4397" s="35" t="s">
        <v>10</v>
      </c>
      <c r="G4397" s="372" t="e">
        <f>VLOOKUP(N4397,'BANG THAM CHIEU'!C:E,3,0)</f>
        <v>#N/A</v>
      </c>
      <c r="J4397" s="10" t="e">
        <f>VLOOKUP(N4397,'BANG THAM CHIEU'!C:E,2,0)</f>
        <v>#N/A</v>
      </c>
      <c r="L4397" s="594">
        <f t="shared" si="71"/>
        <v>0</v>
      </c>
      <c r="N4397" s="53"/>
      <c r="Q4397" s="122"/>
      <c r="R4397" s="123"/>
      <c r="S4397" s="122" t="s">
        <v>7896</v>
      </c>
      <c r="T4397" s="396"/>
      <c r="V4397"/>
    </row>
    <row r="4398" spans="1:22" hidden="1" x14ac:dyDescent="0.25">
      <c r="A4398" s="31">
        <v>3848</v>
      </c>
      <c r="B4398" s="33" t="s">
        <v>300</v>
      </c>
      <c r="D4398" s="34" t="s">
        <v>301</v>
      </c>
      <c r="E4398" s="35" t="s">
        <v>10</v>
      </c>
      <c r="G4398" s="372" t="e">
        <f>VLOOKUP(N4398,'BANG THAM CHIEU'!C:E,3,0)</f>
        <v>#N/A</v>
      </c>
      <c r="J4398" s="10" t="e">
        <f>VLOOKUP(N4398,'BANG THAM CHIEU'!C:E,2,0)</f>
        <v>#N/A</v>
      </c>
      <c r="L4398" s="594">
        <f t="shared" si="71"/>
        <v>0</v>
      </c>
      <c r="N4398" s="53"/>
      <c r="Q4398" s="122"/>
      <c r="R4398" s="123"/>
      <c r="S4398" s="122" t="s">
        <v>7896</v>
      </c>
      <c r="T4398" s="396"/>
      <c r="V4398"/>
    </row>
    <row r="4399" spans="1:22" hidden="1" x14ac:dyDescent="0.25">
      <c r="A4399" s="31">
        <v>3848</v>
      </c>
      <c r="B4399" s="33" t="s">
        <v>300</v>
      </c>
      <c r="D4399" s="34" t="s">
        <v>301</v>
      </c>
      <c r="E4399" s="35" t="s">
        <v>10</v>
      </c>
      <c r="G4399" s="372" t="e">
        <f>VLOOKUP(N4399,'BANG THAM CHIEU'!C:E,3,0)</f>
        <v>#N/A</v>
      </c>
      <c r="J4399" s="10" t="e">
        <f>VLOOKUP(N4399,'BANG THAM CHIEU'!C:E,2,0)</f>
        <v>#N/A</v>
      </c>
      <c r="L4399" s="594">
        <f t="shared" si="71"/>
        <v>0</v>
      </c>
      <c r="N4399" s="53"/>
      <c r="Q4399" s="122"/>
      <c r="R4399" s="123"/>
      <c r="S4399" s="122" t="s">
        <v>7896</v>
      </c>
      <c r="T4399" s="396"/>
      <c r="V4399"/>
    </row>
    <row r="4400" spans="1:22" hidden="1" x14ac:dyDescent="0.25">
      <c r="A4400" s="31">
        <v>3848</v>
      </c>
      <c r="B4400" s="33" t="s">
        <v>300</v>
      </c>
      <c r="D4400" s="34" t="s">
        <v>301</v>
      </c>
      <c r="E4400" s="35" t="s">
        <v>10</v>
      </c>
      <c r="G4400" s="372" t="e">
        <f>VLOOKUP(N4400,'BANG THAM CHIEU'!C:E,3,0)</f>
        <v>#N/A</v>
      </c>
      <c r="J4400" s="10" t="e">
        <f>VLOOKUP(N4400,'BANG THAM CHIEU'!C:E,2,0)</f>
        <v>#N/A</v>
      </c>
      <c r="L4400" s="594">
        <f t="shared" si="71"/>
        <v>0</v>
      </c>
      <c r="N4400" s="53"/>
      <c r="Q4400" s="122"/>
      <c r="R4400" s="123"/>
      <c r="S4400" s="122" t="s">
        <v>7896</v>
      </c>
      <c r="T4400" s="396"/>
      <c r="V4400"/>
    </row>
    <row r="4401" spans="1:22" hidden="1" x14ac:dyDescent="0.25">
      <c r="A4401" s="31">
        <v>3848</v>
      </c>
      <c r="B4401" s="33" t="s">
        <v>300</v>
      </c>
      <c r="D4401" s="34" t="s">
        <v>301</v>
      </c>
      <c r="E4401" s="35" t="s">
        <v>10</v>
      </c>
      <c r="G4401" s="372" t="e">
        <f>VLOOKUP(N4401,'BANG THAM CHIEU'!C:E,3,0)</f>
        <v>#N/A</v>
      </c>
      <c r="J4401" s="10" t="e">
        <f>VLOOKUP(N4401,'BANG THAM CHIEU'!C:E,2,0)</f>
        <v>#N/A</v>
      </c>
      <c r="L4401" s="594">
        <f t="shared" si="71"/>
        <v>0</v>
      </c>
      <c r="N4401" s="53"/>
      <c r="Q4401" s="122"/>
      <c r="R4401" s="123"/>
      <c r="S4401" s="122" t="s">
        <v>7896</v>
      </c>
      <c r="T4401" s="396"/>
      <c r="V4401"/>
    </row>
    <row r="4402" spans="1:22" hidden="1" x14ac:dyDescent="0.25">
      <c r="A4402" s="31">
        <v>3848</v>
      </c>
      <c r="B4402" s="33" t="s">
        <v>300</v>
      </c>
      <c r="D4402" s="34" t="s">
        <v>301</v>
      </c>
      <c r="E4402" s="35" t="s">
        <v>10</v>
      </c>
      <c r="G4402" s="372" t="e">
        <f>VLOOKUP(N4402,'BANG THAM CHIEU'!C:E,3,0)</f>
        <v>#N/A</v>
      </c>
      <c r="J4402" s="10" t="e">
        <f>VLOOKUP(N4402,'BANG THAM CHIEU'!C:E,2,0)</f>
        <v>#N/A</v>
      </c>
      <c r="L4402" s="594">
        <f t="shared" si="71"/>
        <v>0</v>
      </c>
      <c r="N4402" s="53"/>
      <c r="Q4402" s="122"/>
      <c r="R4402" s="123"/>
      <c r="S4402" s="122" t="s">
        <v>7896</v>
      </c>
      <c r="T4402" s="396"/>
      <c r="V4402"/>
    </row>
    <row r="4403" spans="1:22" hidden="1" x14ac:dyDescent="0.25">
      <c r="A4403" s="31">
        <v>3848</v>
      </c>
      <c r="B4403" s="33" t="s">
        <v>300</v>
      </c>
      <c r="D4403" s="34" t="s">
        <v>301</v>
      </c>
      <c r="E4403" s="35" t="s">
        <v>10</v>
      </c>
      <c r="G4403" s="372" t="e">
        <f>VLOOKUP(N4403,'BANG THAM CHIEU'!C:E,3,0)</f>
        <v>#N/A</v>
      </c>
      <c r="J4403" s="10" t="e">
        <f>VLOOKUP(N4403,'BANG THAM CHIEU'!C:E,2,0)</f>
        <v>#N/A</v>
      </c>
      <c r="L4403" s="594">
        <f t="shared" si="71"/>
        <v>0</v>
      </c>
      <c r="N4403" s="53"/>
      <c r="Q4403" s="122"/>
      <c r="R4403" s="123"/>
      <c r="S4403" s="122" t="s">
        <v>7896</v>
      </c>
      <c r="T4403" s="396"/>
      <c r="V4403"/>
    </row>
    <row r="4404" spans="1:22" hidden="1" x14ac:dyDescent="0.25">
      <c r="A4404" s="31">
        <v>3848</v>
      </c>
      <c r="B4404" s="33" t="s">
        <v>300</v>
      </c>
      <c r="D4404" s="34" t="s">
        <v>301</v>
      </c>
      <c r="E4404" s="35" t="s">
        <v>10</v>
      </c>
      <c r="G4404" s="372" t="e">
        <f>VLOOKUP(N4404,'BANG THAM CHIEU'!C:E,3,0)</f>
        <v>#N/A</v>
      </c>
      <c r="J4404" s="10" t="e">
        <f>VLOOKUP(N4404,'BANG THAM CHIEU'!C:E,2,0)</f>
        <v>#N/A</v>
      </c>
      <c r="L4404" s="594">
        <f t="shared" si="71"/>
        <v>0</v>
      </c>
      <c r="N4404" s="53"/>
      <c r="Q4404" s="122"/>
      <c r="R4404" s="123"/>
      <c r="S4404" s="122" t="s">
        <v>7896</v>
      </c>
      <c r="T4404" s="396"/>
      <c r="V4404"/>
    </row>
    <row r="4405" spans="1:22" hidden="1" x14ac:dyDescent="0.25">
      <c r="A4405" s="31">
        <v>3848</v>
      </c>
      <c r="B4405" s="33" t="s">
        <v>300</v>
      </c>
      <c r="D4405" s="34" t="s">
        <v>301</v>
      </c>
      <c r="E4405" s="35" t="s">
        <v>10</v>
      </c>
      <c r="G4405" s="372" t="e">
        <f>VLOOKUP(N4405,'BANG THAM CHIEU'!C:E,3,0)</f>
        <v>#N/A</v>
      </c>
      <c r="J4405" s="10" t="e">
        <f>VLOOKUP(N4405,'BANG THAM CHIEU'!C:E,2,0)</f>
        <v>#N/A</v>
      </c>
      <c r="L4405" s="594">
        <f t="shared" si="71"/>
        <v>0</v>
      </c>
      <c r="N4405" s="53"/>
      <c r="Q4405" s="122"/>
      <c r="R4405" s="123"/>
      <c r="S4405" s="122" t="s">
        <v>7896</v>
      </c>
      <c r="T4405" s="396"/>
      <c r="V4405"/>
    </row>
    <row r="4406" spans="1:22" hidden="1" x14ac:dyDescent="0.25">
      <c r="A4406" s="31">
        <v>3848</v>
      </c>
      <c r="B4406" s="33" t="s">
        <v>300</v>
      </c>
      <c r="D4406" s="34" t="s">
        <v>301</v>
      </c>
      <c r="E4406" s="35" t="s">
        <v>10</v>
      </c>
      <c r="G4406" s="372" t="e">
        <f>VLOOKUP(N4406,'BANG THAM CHIEU'!C:E,3,0)</f>
        <v>#N/A</v>
      </c>
      <c r="J4406" s="10" t="e">
        <f>VLOOKUP(N4406,'BANG THAM CHIEU'!C:E,2,0)</f>
        <v>#N/A</v>
      </c>
      <c r="L4406" s="594">
        <f t="shared" si="71"/>
        <v>0</v>
      </c>
      <c r="N4406" s="53"/>
      <c r="Q4406" s="122"/>
      <c r="R4406" s="123"/>
      <c r="S4406" s="122" t="s">
        <v>7896</v>
      </c>
      <c r="T4406" s="396"/>
      <c r="V4406"/>
    </row>
    <row r="4407" spans="1:22" hidden="1" x14ac:dyDescent="0.25">
      <c r="A4407" s="31">
        <v>3848</v>
      </c>
      <c r="B4407" s="33" t="s">
        <v>300</v>
      </c>
      <c r="D4407" s="34" t="s">
        <v>301</v>
      </c>
      <c r="E4407" s="35" t="s">
        <v>10</v>
      </c>
      <c r="G4407" s="372" t="e">
        <f>VLOOKUP(N4407,'BANG THAM CHIEU'!C:E,3,0)</f>
        <v>#N/A</v>
      </c>
      <c r="J4407" s="10" t="e">
        <f>VLOOKUP(N4407,'BANG THAM CHIEU'!C:E,2,0)</f>
        <v>#N/A</v>
      </c>
      <c r="L4407" s="594">
        <f t="shared" si="71"/>
        <v>0</v>
      </c>
      <c r="N4407" s="53"/>
      <c r="Q4407" s="122"/>
      <c r="R4407" s="123"/>
      <c r="S4407" s="122" t="s">
        <v>7896</v>
      </c>
      <c r="T4407" s="396"/>
      <c r="V4407"/>
    </row>
    <row r="4408" spans="1:22" hidden="1" x14ac:dyDescent="0.25">
      <c r="A4408" s="31">
        <v>3848</v>
      </c>
      <c r="B4408" s="33" t="s">
        <v>300</v>
      </c>
      <c r="D4408" s="34" t="s">
        <v>301</v>
      </c>
      <c r="E4408" s="35" t="s">
        <v>10</v>
      </c>
      <c r="G4408" s="372" t="e">
        <f>VLOOKUP(N4408,'BANG THAM CHIEU'!C:E,3,0)</f>
        <v>#N/A</v>
      </c>
      <c r="J4408" s="10" t="e">
        <f>VLOOKUP(N4408,'BANG THAM CHIEU'!C:E,2,0)</f>
        <v>#N/A</v>
      </c>
      <c r="L4408" s="594">
        <f t="shared" si="71"/>
        <v>0</v>
      </c>
      <c r="N4408" s="53"/>
      <c r="Q4408" s="122"/>
      <c r="R4408" s="123"/>
      <c r="S4408" s="122" t="s">
        <v>7896</v>
      </c>
      <c r="T4408" s="396"/>
      <c r="V4408"/>
    </row>
    <row r="4409" spans="1:22" hidden="1" x14ac:dyDescent="0.25">
      <c r="A4409" s="31">
        <v>3848</v>
      </c>
      <c r="B4409" s="33" t="s">
        <v>300</v>
      </c>
      <c r="D4409" s="34" t="s">
        <v>301</v>
      </c>
      <c r="E4409" s="35" t="s">
        <v>10</v>
      </c>
      <c r="G4409" s="372" t="e">
        <f>VLOOKUP(N4409,'BANG THAM CHIEU'!C:E,3,0)</f>
        <v>#N/A</v>
      </c>
      <c r="J4409" s="10" t="e">
        <f>VLOOKUP(N4409,'BANG THAM CHIEU'!C:E,2,0)</f>
        <v>#N/A</v>
      </c>
      <c r="L4409" s="594">
        <f t="shared" si="71"/>
        <v>0</v>
      </c>
      <c r="N4409" s="53"/>
      <c r="Q4409" s="122"/>
      <c r="R4409" s="123"/>
      <c r="S4409" s="122" t="s">
        <v>7896</v>
      </c>
      <c r="T4409" s="396"/>
      <c r="V4409"/>
    </row>
    <row r="4410" spans="1:22" hidden="1" x14ac:dyDescent="0.25">
      <c r="A4410" s="31">
        <v>3848</v>
      </c>
      <c r="B4410" s="33" t="s">
        <v>300</v>
      </c>
      <c r="D4410" s="34" t="s">
        <v>301</v>
      </c>
      <c r="E4410" s="35" t="s">
        <v>10</v>
      </c>
      <c r="G4410" s="372" t="e">
        <f>VLOOKUP(N4410,'BANG THAM CHIEU'!C:E,3,0)</f>
        <v>#N/A</v>
      </c>
      <c r="J4410" s="10" t="e">
        <f>VLOOKUP(N4410,'BANG THAM CHIEU'!C:E,2,0)</f>
        <v>#N/A</v>
      </c>
      <c r="L4410" s="594">
        <f t="shared" si="71"/>
        <v>0</v>
      </c>
      <c r="N4410" s="53"/>
      <c r="Q4410" s="122"/>
      <c r="R4410" s="123"/>
      <c r="S4410" s="122" t="s">
        <v>7896</v>
      </c>
      <c r="T4410" s="396"/>
      <c r="V4410"/>
    </row>
    <row r="4411" spans="1:22" hidden="1" x14ac:dyDescent="0.25">
      <c r="A4411" s="31">
        <v>3848</v>
      </c>
      <c r="B4411" s="33" t="s">
        <v>300</v>
      </c>
      <c r="D4411" s="34" t="s">
        <v>301</v>
      </c>
      <c r="E4411" s="35" t="s">
        <v>10</v>
      </c>
      <c r="G4411" s="372" t="e">
        <f>VLOOKUP(N4411,'BANG THAM CHIEU'!C:E,3,0)</f>
        <v>#N/A</v>
      </c>
      <c r="J4411" s="10" t="e">
        <f>VLOOKUP(N4411,'BANG THAM CHIEU'!C:E,2,0)</f>
        <v>#N/A</v>
      </c>
      <c r="L4411" s="594">
        <f t="shared" si="71"/>
        <v>0</v>
      </c>
      <c r="N4411" s="53"/>
      <c r="Q4411" s="122"/>
      <c r="R4411" s="123"/>
      <c r="S4411" s="122" t="s">
        <v>7896</v>
      </c>
      <c r="T4411" s="396"/>
      <c r="V4411"/>
    </row>
    <row r="4412" spans="1:22" hidden="1" x14ac:dyDescent="0.25">
      <c r="A4412" s="31">
        <v>3848</v>
      </c>
      <c r="B4412" s="33" t="s">
        <v>300</v>
      </c>
      <c r="D4412" s="34" t="s">
        <v>301</v>
      </c>
      <c r="E4412" s="35" t="s">
        <v>10</v>
      </c>
      <c r="G4412" s="372" t="e">
        <f>VLOOKUP(N4412,'BANG THAM CHIEU'!C:E,3,0)</f>
        <v>#N/A</v>
      </c>
      <c r="J4412" s="10" t="e">
        <f>VLOOKUP(N4412,'BANG THAM CHIEU'!C:E,2,0)</f>
        <v>#N/A</v>
      </c>
      <c r="L4412" s="594">
        <f t="shared" si="71"/>
        <v>0</v>
      </c>
      <c r="N4412" s="53"/>
      <c r="Q4412" s="122"/>
      <c r="R4412" s="123"/>
      <c r="S4412" s="122" t="s">
        <v>7896</v>
      </c>
      <c r="T4412" s="396"/>
      <c r="V4412"/>
    </row>
    <row r="4413" spans="1:22" hidden="1" x14ac:dyDescent="0.25">
      <c r="A4413" s="31">
        <v>3848</v>
      </c>
      <c r="B4413" s="33" t="s">
        <v>300</v>
      </c>
      <c r="D4413" s="34" t="s">
        <v>301</v>
      </c>
      <c r="E4413" s="35" t="s">
        <v>10</v>
      </c>
      <c r="G4413" s="372" t="e">
        <f>VLOOKUP(N4413,'BANG THAM CHIEU'!C:E,3,0)</f>
        <v>#N/A</v>
      </c>
      <c r="J4413" s="10" t="e">
        <f>VLOOKUP(N4413,'BANG THAM CHIEU'!C:E,2,0)</f>
        <v>#N/A</v>
      </c>
      <c r="L4413" s="594">
        <f t="shared" si="71"/>
        <v>0</v>
      </c>
      <c r="N4413" s="53"/>
      <c r="Q4413" s="122"/>
      <c r="R4413" s="123"/>
      <c r="S4413" s="122" t="s">
        <v>7896</v>
      </c>
      <c r="T4413" s="396"/>
      <c r="V4413"/>
    </row>
    <row r="4414" spans="1:22" hidden="1" x14ac:dyDescent="0.25">
      <c r="A4414" s="31">
        <v>3848</v>
      </c>
      <c r="B4414" s="33" t="s">
        <v>300</v>
      </c>
      <c r="D4414" s="34" t="s">
        <v>301</v>
      </c>
      <c r="E4414" s="35" t="s">
        <v>10</v>
      </c>
      <c r="G4414" s="372" t="e">
        <f>VLOOKUP(N4414,'BANG THAM CHIEU'!C:E,3,0)</f>
        <v>#N/A</v>
      </c>
      <c r="J4414" s="10" t="e">
        <f>VLOOKUP(N4414,'BANG THAM CHIEU'!C:E,2,0)</f>
        <v>#N/A</v>
      </c>
      <c r="L4414" s="594">
        <f t="shared" si="71"/>
        <v>0</v>
      </c>
      <c r="N4414" s="53"/>
      <c r="Q4414" s="122"/>
      <c r="R4414" s="123"/>
      <c r="S4414" s="122" t="s">
        <v>7896</v>
      </c>
      <c r="T4414" s="396"/>
      <c r="V4414"/>
    </row>
    <row r="4415" spans="1:22" hidden="1" x14ac:dyDescent="0.25">
      <c r="A4415" s="31">
        <v>3848</v>
      </c>
      <c r="B4415" s="33" t="s">
        <v>300</v>
      </c>
      <c r="D4415" s="34" t="s">
        <v>301</v>
      </c>
      <c r="E4415" s="35" t="s">
        <v>10</v>
      </c>
      <c r="G4415" s="372" t="e">
        <f>VLOOKUP(N4415,'BANG THAM CHIEU'!C:E,3,0)</f>
        <v>#N/A</v>
      </c>
      <c r="J4415" s="10" t="e">
        <f>VLOOKUP(N4415,'BANG THAM CHIEU'!C:E,2,0)</f>
        <v>#N/A</v>
      </c>
      <c r="L4415" s="594">
        <f t="shared" si="71"/>
        <v>0</v>
      </c>
      <c r="N4415" s="53"/>
      <c r="Q4415" s="122"/>
      <c r="R4415" s="123"/>
      <c r="S4415" s="122" t="s">
        <v>7896</v>
      </c>
      <c r="T4415" s="396"/>
      <c r="V4415"/>
    </row>
    <row r="4416" spans="1:22" hidden="1" x14ac:dyDescent="0.25">
      <c r="A4416" s="31">
        <v>3848</v>
      </c>
      <c r="B4416" s="33" t="s">
        <v>300</v>
      </c>
      <c r="D4416" s="34" t="s">
        <v>301</v>
      </c>
      <c r="E4416" s="35" t="s">
        <v>10</v>
      </c>
      <c r="G4416" s="372" t="e">
        <f>VLOOKUP(N4416,'BANG THAM CHIEU'!C:E,3,0)</f>
        <v>#N/A</v>
      </c>
      <c r="J4416" s="10" t="e">
        <f>VLOOKUP(N4416,'BANG THAM CHIEU'!C:E,2,0)</f>
        <v>#N/A</v>
      </c>
      <c r="L4416" s="594">
        <f t="shared" si="71"/>
        <v>0</v>
      </c>
      <c r="N4416" s="53"/>
      <c r="Q4416" s="122"/>
      <c r="R4416" s="123"/>
      <c r="S4416" s="122" t="s">
        <v>7896</v>
      </c>
      <c r="T4416" s="396"/>
      <c r="V4416"/>
    </row>
    <row r="4417" spans="1:22" hidden="1" x14ac:dyDescent="0.25">
      <c r="A4417" s="31">
        <v>3848</v>
      </c>
      <c r="B4417" s="33" t="s">
        <v>300</v>
      </c>
      <c r="D4417" s="34" t="s">
        <v>301</v>
      </c>
      <c r="E4417" s="35" t="s">
        <v>10</v>
      </c>
      <c r="G4417" s="372" t="e">
        <f>VLOOKUP(N4417,'BANG THAM CHIEU'!C:E,3,0)</f>
        <v>#N/A</v>
      </c>
      <c r="J4417" s="10" t="e">
        <f>VLOOKUP(N4417,'BANG THAM CHIEU'!C:E,2,0)</f>
        <v>#N/A</v>
      </c>
      <c r="L4417" s="594">
        <f t="shared" si="71"/>
        <v>0</v>
      </c>
      <c r="N4417" s="53"/>
      <c r="Q4417" s="122"/>
      <c r="R4417" s="123"/>
      <c r="S4417" s="122" t="s">
        <v>7896</v>
      </c>
      <c r="T4417" s="396"/>
      <c r="V4417"/>
    </row>
    <row r="4418" spans="1:22" hidden="1" x14ac:dyDescent="0.25">
      <c r="A4418" s="31">
        <v>3848</v>
      </c>
      <c r="B4418" s="33" t="s">
        <v>300</v>
      </c>
      <c r="D4418" s="34" t="s">
        <v>301</v>
      </c>
      <c r="E4418" s="35" t="s">
        <v>10</v>
      </c>
      <c r="G4418" s="372" t="e">
        <f>VLOOKUP(N4418,'BANG THAM CHIEU'!C:E,3,0)</f>
        <v>#N/A</v>
      </c>
      <c r="J4418" s="10" t="e">
        <f>VLOOKUP(N4418,'BANG THAM CHIEU'!C:E,2,0)</f>
        <v>#N/A</v>
      </c>
      <c r="L4418" s="594">
        <f t="shared" si="71"/>
        <v>0</v>
      </c>
      <c r="N4418" s="53"/>
      <c r="Q4418" s="122"/>
      <c r="R4418" s="123"/>
      <c r="S4418" s="122" t="s">
        <v>7896</v>
      </c>
      <c r="T4418" s="396"/>
      <c r="V4418"/>
    </row>
    <row r="4419" spans="1:22" hidden="1" x14ac:dyDescent="0.25">
      <c r="A4419" s="31">
        <v>3848</v>
      </c>
      <c r="B4419" s="33" t="s">
        <v>300</v>
      </c>
      <c r="D4419" s="34" t="s">
        <v>301</v>
      </c>
      <c r="E4419" s="35" t="s">
        <v>10</v>
      </c>
      <c r="G4419" s="372" t="e">
        <f>VLOOKUP(N4419,'BANG THAM CHIEU'!C:E,3,0)</f>
        <v>#N/A</v>
      </c>
      <c r="J4419" s="10" t="e">
        <f>VLOOKUP(N4419,'BANG THAM CHIEU'!C:E,2,0)</f>
        <v>#N/A</v>
      </c>
      <c r="L4419" s="594">
        <f t="shared" si="71"/>
        <v>0</v>
      </c>
      <c r="N4419" s="53"/>
      <c r="Q4419" s="122"/>
      <c r="R4419" s="123"/>
      <c r="S4419" s="122" t="s">
        <v>7896</v>
      </c>
      <c r="T4419" s="396"/>
      <c r="V4419"/>
    </row>
    <row r="4420" spans="1:22" hidden="1" x14ac:dyDescent="0.25">
      <c r="A4420" s="31">
        <v>3848</v>
      </c>
      <c r="B4420" s="33" t="s">
        <v>300</v>
      </c>
      <c r="D4420" s="34" t="s">
        <v>301</v>
      </c>
      <c r="E4420" s="35" t="s">
        <v>10</v>
      </c>
      <c r="G4420" s="372" t="e">
        <f>VLOOKUP(N4420,'BANG THAM CHIEU'!C:E,3,0)</f>
        <v>#N/A</v>
      </c>
      <c r="J4420" s="10" t="e">
        <f>VLOOKUP(N4420,'BANG THAM CHIEU'!C:E,2,0)</f>
        <v>#N/A</v>
      </c>
      <c r="L4420" s="594">
        <f t="shared" si="71"/>
        <v>0</v>
      </c>
      <c r="N4420" s="53"/>
      <c r="Q4420" s="122"/>
      <c r="R4420" s="123"/>
      <c r="S4420" s="122" t="s">
        <v>7896</v>
      </c>
      <c r="T4420" s="396"/>
      <c r="V4420"/>
    </row>
    <row r="4421" spans="1:22" hidden="1" x14ac:dyDescent="0.25">
      <c r="A4421" s="31">
        <v>3848</v>
      </c>
      <c r="B4421" s="33" t="s">
        <v>300</v>
      </c>
      <c r="D4421" s="34" t="s">
        <v>301</v>
      </c>
      <c r="E4421" s="35" t="s">
        <v>10</v>
      </c>
      <c r="G4421" s="372" t="e">
        <f>VLOOKUP(N4421,'BANG THAM CHIEU'!C:E,3,0)</f>
        <v>#N/A</v>
      </c>
      <c r="J4421" s="10" t="e">
        <f>VLOOKUP(N4421,'BANG THAM CHIEU'!C:E,2,0)</f>
        <v>#N/A</v>
      </c>
      <c r="L4421" s="594">
        <f t="shared" si="71"/>
        <v>0</v>
      </c>
      <c r="N4421" s="53"/>
      <c r="Q4421" s="122"/>
      <c r="R4421" s="123"/>
      <c r="S4421" s="122" t="s">
        <v>7896</v>
      </c>
      <c r="T4421" s="396"/>
      <c r="V4421"/>
    </row>
    <row r="4422" spans="1:22" hidden="1" x14ac:dyDescent="0.25">
      <c r="A4422" s="31">
        <v>3848</v>
      </c>
      <c r="B4422" s="33" t="s">
        <v>300</v>
      </c>
      <c r="D4422" s="34" t="s">
        <v>301</v>
      </c>
      <c r="E4422" s="35" t="s">
        <v>10</v>
      </c>
      <c r="G4422" s="372" t="e">
        <f>VLOOKUP(N4422,'BANG THAM CHIEU'!C:E,3,0)</f>
        <v>#N/A</v>
      </c>
      <c r="J4422" s="10" t="e">
        <f>VLOOKUP(N4422,'BANG THAM CHIEU'!C:E,2,0)</f>
        <v>#N/A</v>
      </c>
      <c r="L4422" s="594">
        <f t="shared" si="71"/>
        <v>0</v>
      </c>
      <c r="N4422" s="53"/>
      <c r="Q4422" s="122"/>
      <c r="R4422" s="123"/>
      <c r="S4422" s="122" t="s">
        <v>7896</v>
      </c>
      <c r="T4422" s="396"/>
      <c r="V4422"/>
    </row>
    <row r="4423" spans="1:22" hidden="1" x14ac:dyDescent="0.25">
      <c r="A4423" s="31">
        <v>3848</v>
      </c>
      <c r="B4423" s="33" t="s">
        <v>300</v>
      </c>
      <c r="D4423" s="34" t="s">
        <v>301</v>
      </c>
      <c r="E4423" s="35" t="s">
        <v>10</v>
      </c>
      <c r="G4423" s="372" t="e">
        <f>VLOOKUP(N4423,'BANG THAM CHIEU'!C:E,3,0)</f>
        <v>#N/A</v>
      </c>
      <c r="J4423" s="10" t="e">
        <f>VLOOKUP(N4423,'BANG THAM CHIEU'!C:E,2,0)</f>
        <v>#N/A</v>
      </c>
      <c r="L4423" s="594">
        <f t="shared" si="71"/>
        <v>0</v>
      </c>
      <c r="N4423" s="53"/>
      <c r="Q4423" s="122"/>
      <c r="R4423" s="123"/>
      <c r="S4423" s="122" t="s">
        <v>7896</v>
      </c>
      <c r="T4423" s="396"/>
      <c r="V4423"/>
    </row>
    <row r="4424" spans="1:22" hidden="1" x14ac:dyDescent="0.25">
      <c r="A4424" s="31">
        <v>3848</v>
      </c>
      <c r="B4424" s="33" t="s">
        <v>300</v>
      </c>
      <c r="D4424" s="34" t="s">
        <v>301</v>
      </c>
      <c r="E4424" s="35" t="s">
        <v>10</v>
      </c>
      <c r="G4424" s="372" t="e">
        <f>VLOOKUP(N4424,'BANG THAM CHIEU'!C:E,3,0)</f>
        <v>#N/A</v>
      </c>
      <c r="J4424" s="10" t="e">
        <f>VLOOKUP(N4424,'BANG THAM CHIEU'!C:E,2,0)</f>
        <v>#N/A</v>
      </c>
      <c r="L4424" s="594">
        <f t="shared" si="71"/>
        <v>0</v>
      </c>
      <c r="N4424" s="53"/>
      <c r="Q4424" s="122"/>
      <c r="R4424" s="123"/>
      <c r="S4424" s="122" t="s">
        <v>7896</v>
      </c>
      <c r="T4424" s="396"/>
      <c r="V4424"/>
    </row>
    <row r="4425" spans="1:22" hidden="1" x14ac:dyDescent="0.25">
      <c r="A4425" s="31">
        <v>3848</v>
      </c>
      <c r="B4425" s="33" t="s">
        <v>300</v>
      </c>
      <c r="D4425" s="34" t="s">
        <v>301</v>
      </c>
      <c r="E4425" s="35" t="s">
        <v>10</v>
      </c>
      <c r="G4425" s="372" t="e">
        <f>VLOOKUP(N4425,'BANG THAM CHIEU'!C:E,3,0)</f>
        <v>#N/A</v>
      </c>
      <c r="J4425" s="10" t="e">
        <f>VLOOKUP(N4425,'BANG THAM CHIEU'!C:E,2,0)</f>
        <v>#N/A</v>
      </c>
      <c r="L4425" s="594">
        <f t="shared" si="71"/>
        <v>0</v>
      </c>
      <c r="N4425" s="53"/>
      <c r="Q4425" s="122"/>
      <c r="R4425" s="123"/>
      <c r="S4425" s="122" t="s">
        <v>7896</v>
      </c>
      <c r="T4425" s="396"/>
      <c r="V4425"/>
    </row>
    <row r="4426" spans="1:22" hidden="1" x14ac:dyDescent="0.25">
      <c r="A4426" s="31">
        <v>3848</v>
      </c>
      <c r="B4426" s="33" t="s">
        <v>300</v>
      </c>
      <c r="D4426" s="34" t="s">
        <v>301</v>
      </c>
      <c r="E4426" s="35" t="s">
        <v>10</v>
      </c>
      <c r="G4426" s="372" t="e">
        <f>VLOOKUP(N4426,'BANG THAM CHIEU'!C:E,3,0)</f>
        <v>#N/A</v>
      </c>
      <c r="J4426" s="10" t="e">
        <f>VLOOKUP(N4426,'BANG THAM CHIEU'!C:E,2,0)</f>
        <v>#N/A</v>
      </c>
      <c r="L4426" s="594">
        <f t="shared" si="71"/>
        <v>0</v>
      </c>
      <c r="N4426" s="53"/>
      <c r="Q4426" s="122"/>
      <c r="R4426" s="123"/>
      <c r="S4426" s="122" t="s">
        <v>7896</v>
      </c>
      <c r="T4426" s="396"/>
      <c r="V4426"/>
    </row>
    <row r="4427" spans="1:22" hidden="1" x14ac:dyDescent="0.25">
      <c r="A4427" s="31">
        <v>3848</v>
      </c>
      <c r="B4427" s="33" t="s">
        <v>300</v>
      </c>
      <c r="D4427" s="34" t="s">
        <v>301</v>
      </c>
      <c r="E4427" s="35" t="s">
        <v>10</v>
      </c>
      <c r="G4427" s="372" t="e">
        <f>VLOOKUP(N4427,'BANG THAM CHIEU'!C:E,3,0)</f>
        <v>#N/A</v>
      </c>
      <c r="J4427" s="10" t="e">
        <f>VLOOKUP(N4427,'BANG THAM CHIEU'!C:E,2,0)</f>
        <v>#N/A</v>
      </c>
      <c r="L4427" s="594">
        <f t="shared" si="71"/>
        <v>0</v>
      </c>
      <c r="N4427" s="53"/>
      <c r="Q4427" s="122"/>
      <c r="R4427" s="123"/>
      <c r="S4427" s="122" t="s">
        <v>7896</v>
      </c>
      <c r="T4427" s="396"/>
      <c r="V4427"/>
    </row>
    <row r="4428" spans="1:22" hidden="1" x14ac:dyDescent="0.25">
      <c r="A4428" s="31">
        <v>3848</v>
      </c>
      <c r="B4428" s="33" t="s">
        <v>300</v>
      </c>
      <c r="D4428" s="34" t="s">
        <v>301</v>
      </c>
      <c r="E4428" s="35" t="s">
        <v>10</v>
      </c>
      <c r="G4428" s="372" t="e">
        <f>VLOOKUP(N4428,'BANG THAM CHIEU'!C:E,3,0)</f>
        <v>#N/A</v>
      </c>
      <c r="J4428" s="10" t="e">
        <f>VLOOKUP(N4428,'BANG THAM CHIEU'!C:E,2,0)</f>
        <v>#N/A</v>
      </c>
      <c r="L4428" s="594">
        <f t="shared" si="71"/>
        <v>0</v>
      </c>
      <c r="N4428" s="53"/>
      <c r="Q4428" s="122"/>
      <c r="R4428" s="123"/>
      <c r="S4428" s="122" t="s">
        <v>7896</v>
      </c>
      <c r="T4428" s="396"/>
      <c r="V4428"/>
    </row>
    <row r="4429" spans="1:22" hidden="1" x14ac:dyDescent="0.25">
      <c r="A4429" s="31">
        <v>3848</v>
      </c>
      <c r="B4429" s="33" t="s">
        <v>300</v>
      </c>
      <c r="D4429" s="34" t="s">
        <v>301</v>
      </c>
      <c r="E4429" s="35" t="s">
        <v>10</v>
      </c>
      <c r="G4429" s="372" t="e">
        <f>VLOOKUP(N4429,'BANG THAM CHIEU'!C:E,3,0)</f>
        <v>#N/A</v>
      </c>
      <c r="J4429" s="10" t="e">
        <f>VLOOKUP(N4429,'BANG THAM CHIEU'!C:E,2,0)</f>
        <v>#N/A</v>
      </c>
      <c r="L4429" s="594">
        <f t="shared" si="71"/>
        <v>0</v>
      </c>
      <c r="N4429" s="53"/>
      <c r="Q4429" s="122"/>
      <c r="R4429" s="123"/>
      <c r="S4429" s="122" t="s">
        <v>7896</v>
      </c>
      <c r="T4429" s="396"/>
      <c r="V4429"/>
    </row>
    <row r="4430" spans="1:22" hidden="1" x14ac:dyDescent="0.25">
      <c r="A4430" s="31">
        <v>3848</v>
      </c>
      <c r="B4430" s="33" t="s">
        <v>300</v>
      </c>
      <c r="D4430" s="34" t="s">
        <v>301</v>
      </c>
      <c r="E4430" s="35" t="s">
        <v>10</v>
      </c>
      <c r="G4430" s="372" t="e">
        <f>VLOOKUP(N4430,'BANG THAM CHIEU'!C:E,3,0)</f>
        <v>#N/A</v>
      </c>
      <c r="J4430" s="10" t="e">
        <f>VLOOKUP(N4430,'BANG THAM CHIEU'!C:E,2,0)</f>
        <v>#N/A</v>
      </c>
      <c r="L4430" s="594">
        <f t="shared" si="71"/>
        <v>0</v>
      </c>
      <c r="N4430" s="53"/>
      <c r="Q4430" s="122"/>
      <c r="R4430" s="123"/>
      <c r="S4430" s="122" t="s">
        <v>7896</v>
      </c>
      <c r="T4430" s="396"/>
      <c r="V4430"/>
    </row>
    <row r="4431" spans="1:22" hidden="1" x14ac:dyDescent="0.25">
      <c r="A4431" s="31">
        <v>3848</v>
      </c>
      <c r="B4431" s="33" t="s">
        <v>300</v>
      </c>
      <c r="D4431" s="34" t="s">
        <v>301</v>
      </c>
      <c r="E4431" s="35" t="s">
        <v>10</v>
      </c>
      <c r="G4431" s="372" t="e">
        <f>VLOOKUP(N4431,'BANG THAM CHIEU'!C:E,3,0)</f>
        <v>#N/A</v>
      </c>
      <c r="J4431" s="10" t="e">
        <f>VLOOKUP(N4431,'BANG THAM CHIEU'!C:E,2,0)</f>
        <v>#N/A</v>
      </c>
      <c r="L4431" s="594">
        <f t="shared" si="71"/>
        <v>0</v>
      </c>
      <c r="N4431" s="53"/>
      <c r="Q4431" s="122"/>
      <c r="R4431" s="123"/>
      <c r="S4431" s="122" t="s">
        <v>7896</v>
      </c>
      <c r="T4431" s="396"/>
      <c r="V4431"/>
    </row>
    <row r="4432" spans="1:22" hidden="1" x14ac:dyDescent="0.25">
      <c r="A4432" s="31">
        <v>3848</v>
      </c>
      <c r="B4432" s="33" t="s">
        <v>300</v>
      </c>
      <c r="D4432" s="34" t="s">
        <v>301</v>
      </c>
      <c r="E4432" s="35" t="s">
        <v>10</v>
      </c>
      <c r="G4432" s="372" t="e">
        <f>VLOOKUP(N4432,'BANG THAM CHIEU'!C:E,3,0)</f>
        <v>#N/A</v>
      </c>
      <c r="J4432" s="10" t="e">
        <f>VLOOKUP(N4432,'BANG THAM CHIEU'!C:E,2,0)</f>
        <v>#N/A</v>
      </c>
      <c r="L4432" s="594">
        <f t="shared" si="71"/>
        <v>0</v>
      </c>
      <c r="N4432" s="53"/>
      <c r="Q4432" s="122"/>
      <c r="R4432" s="123"/>
      <c r="S4432" s="122" t="s">
        <v>7896</v>
      </c>
      <c r="T4432" s="396"/>
      <c r="V4432"/>
    </row>
    <row r="4433" spans="1:22" hidden="1" x14ac:dyDescent="0.25">
      <c r="A4433" s="31">
        <v>3848</v>
      </c>
      <c r="B4433" s="33" t="s">
        <v>300</v>
      </c>
      <c r="D4433" s="34" t="s">
        <v>301</v>
      </c>
      <c r="E4433" s="35" t="s">
        <v>10</v>
      </c>
      <c r="G4433" s="372" t="e">
        <f>VLOOKUP(N4433,'BANG THAM CHIEU'!C:E,3,0)</f>
        <v>#N/A</v>
      </c>
      <c r="J4433" s="10" t="e">
        <f>VLOOKUP(N4433,'BANG THAM CHIEU'!C:E,2,0)</f>
        <v>#N/A</v>
      </c>
      <c r="L4433" s="594">
        <f t="shared" si="71"/>
        <v>0</v>
      </c>
      <c r="N4433" s="53"/>
      <c r="Q4433" s="122"/>
      <c r="R4433" s="123"/>
      <c r="S4433" s="122" t="s">
        <v>7896</v>
      </c>
      <c r="T4433" s="396"/>
      <c r="V4433"/>
    </row>
    <row r="4434" spans="1:22" hidden="1" x14ac:dyDescent="0.25">
      <c r="A4434" s="31">
        <v>3848</v>
      </c>
      <c r="B4434" s="33" t="s">
        <v>300</v>
      </c>
      <c r="D4434" s="34" t="s">
        <v>301</v>
      </c>
      <c r="E4434" s="35" t="s">
        <v>10</v>
      </c>
      <c r="G4434" s="372" t="e">
        <f>VLOOKUP(N4434,'BANG THAM CHIEU'!C:E,3,0)</f>
        <v>#N/A</v>
      </c>
      <c r="J4434" s="10" t="e">
        <f>VLOOKUP(N4434,'BANG THAM CHIEU'!C:E,2,0)</f>
        <v>#N/A</v>
      </c>
      <c r="L4434" s="594">
        <f t="shared" si="71"/>
        <v>0</v>
      </c>
      <c r="N4434" s="53"/>
      <c r="Q4434" s="122"/>
      <c r="R4434" s="123"/>
      <c r="S4434" s="122" t="s">
        <v>7896</v>
      </c>
      <c r="T4434" s="396"/>
      <c r="V4434"/>
    </row>
    <row r="4435" spans="1:22" hidden="1" x14ac:dyDescent="0.25">
      <c r="A4435" s="31">
        <v>3848</v>
      </c>
      <c r="B4435" s="33" t="s">
        <v>300</v>
      </c>
      <c r="D4435" s="34" t="s">
        <v>301</v>
      </c>
      <c r="E4435" s="35" t="s">
        <v>10</v>
      </c>
      <c r="G4435" s="372" t="e">
        <f>VLOOKUP(N4435,'BANG THAM CHIEU'!C:E,3,0)</f>
        <v>#N/A</v>
      </c>
      <c r="J4435" s="10" t="e">
        <f>VLOOKUP(N4435,'BANG THAM CHIEU'!C:E,2,0)</f>
        <v>#N/A</v>
      </c>
      <c r="L4435" s="594">
        <f t="shared" si="71"/>
        <v>0</v>
      </c>
      <c r="N4435" s="53"/>
      <c r="Q4435" s="122"/>
      <c r="R4435" s="123"/>
      <c r="S4435" s="122" t="s">
        <v>7896</v>
      </c>
      <c r="T4435" s="396"/>
      <c r="V4435"/>
    </row>
    <row r="4436" spans="1:22" hidden="1" x14ac:dyDescent="0.25">
      <c r="A4436" s="31">
        <v>3848</v>
      </c>
      <c r="B4436" s="33" t="s">
        <v>300</v>
      </c>
      <c r="D4436" s="34" t="s">
        <v>301</v>
      </c>
      <c r="E4436" s="35" t="s">
        <v>10</v>
      </c>
      <c r="G4436" s="372" t="e">
        <f>VLOOKUP(N4436,'BANG THAM CHIEU'!C:E,3,0)</f>
        <v>#N/A</v>
      </c>
      <c r="J4436" s="10" t="e">
        <f>VLOOKUP(N4436,'BANG THAM CHIEU'!C:E,2,0)</f>
        <v>#N/A</v>
      </c>
      <c r="L4436" s="594">
        <f t="shared" si="71"/>
        <v>0</v>
      </c>
      <c r="N4436" s="53"/>
      <c r="Q4436" s="122"/>
      <c r="R4436" s="123"/>
      <c r="S4436" s="122" t="s">
        <v>7896</v>
      </c>
      <c r="T4436" s="396"/>
      <c r="V4436"/>
    </row>
    <row r="4437" spans="1:22" hidden="1" x14ac:dyDescent="0.25">
      <c r="A4437" s="31">
        <v>3848</v>
      </c>
      <c r="B4437" s="33" t="s">
        <v>300</v>
      </c>
      <c r="D4437" s="34" t="s">
        <v>301</v>
      </c>
      <c r="E4437" s="35" t="s">
        <v>10</v>
      </c>
      <c r="G4437" s="372" t="e">
        <f>VLOOKUP(N4437,'BANG THAM CHIEU'!C:E,3,0)</f>
        <v>#N/A</v>
      </c>
      <c r="J4437" s="10" t="e">
        <f>VLOOKUP(N4437,'BANG THAM CHIEU'!C:E,2,0)</f>
        <v>#N/A</v>
      </c>
      <c r="L4437" s="594">
        <f t="shared" si="71"/>
        <v>0</v>
      </c>
      <c r="N4437" s="53"/>
      <c r="Q4437" s="122"/>
      <c r="R4437" s="123"/>
      <c r="S4437" s="122" t="s">
        <v>7896</v>
      </c>
      <c r="T4437" s="396"/>
      <c r="V4437"/>
    </row>
    <row r="4438" spans="1:22" hidden="1" x14ac:dyDescent="0.25">
      <c r="A4438" s="31">
        <v>3848</v>
      </c>
      <c r="B4438" s="33" t="s">
        <v>300</v>
      </c>
      <c r="D4438" s="34" t="s">
        <v>301</v>
      </c>
      <c r="E4438" s="35" t="s">
        <v>10</v>
      </c>
      <c r="G4438" s="372" t="e">
        <f>VLOOKUP(N4438,'BANG THAM CHIEU'!C:E,3,0)</f>
        <v>#N/A</v>
      </c>
      <c r="J4438" s="10" t="e">
        <f>VLOOKUP(N4438,'BANG THAM CHIEU'!C:E,2,0)</f>
        <v>#N/A</v>
      </c>
      <c r="L4438" s="594">
        <f t="shared" si="71"/>
        <v>0</v>
      </c>
      <c r="N4438" s="53"/>
      <c r="Q4438" s="122"/>
      <c r="R4438" s="123"/>
      <c r="S4438" s="122" t="s">
        <v>7896</v>
      </c>
      <c r="T4438" s="396"/>
      <c r="V4438"/>
    </row>
    <row r="4439" spans="1:22" hidden="1" x14ac:dyDescent="0.25">
      <c r="A4439" s="31">
        <v>3848</v>
      </c>
      <c r="B4439" s="33" t="s">
        <v>300</v>
      </c>
      <c r="D4439" s="34" t="s">
        <v>301</v>
      </c>
      <c r="E4439" s="35" t="s">
        <v>10</v>
      </c>
      <c r="G4439" s="372" t="e">
        <f>VLOOKUP(N4439,'BANG THAM CHIEU'!C:E,3,0)</f>
        <v>#N/A</v>
      </c>
      <c r="J4439" s="10" t="e">
        <f>VLOOKUP(N4439,'BANG THAM CHIEU'!C:E,2,0)</f>
        <v>#N/A</v>
      </c>
      <c r="L4439" s="594">
        <f t="shared" si="71"/>
        <v>0</v>
      </c>
      <c r="N4439" s="53"/>
      <c r="Q4439" s="122"/>
      <c r="R4439" s="123"/>
      <c r="S4439" s="122" t="s">
        <v>7896</v>
      </c>
      <c r="T4439" s="396"/>
      <c r="V4439"/>
    </row>
    <row r="4440" spans="1:22" hidden="1" x14ac:dyDescent="0.25">
      <c r="A4440" s="31">
        <v>3848</v>
      </c>
      <c r="B4440" s="33" t="s">
        <v>300</v>
      </c>
      <c r="D4440" s="34" t="s">
        <v>301</v>
      </c>
      <c r="E4440" s="35" t="s">
        <v>10</v>
      </c>
      <c r="G4440" s="372" t="e">
        <f>VLOOKUP(N4440,'BANG THAM CHIEU'!C:E,3,0)</f>
        <v>#N/A</v>
      </c>
      <c r="J4440" s="10" t="e">
        <f>VLOOKUP(N4440,'BANG THAM CHIEU'!C:E,2,0)</f>
        <v>#N/A</v>
      </c>
      <c r="L4440" s="594">
        <f t="shared" si="71"/>
        <v>0</v>
      </c>
      <c r="N4440" s="53"/>
      <c r="Q4440" s="122"/>
      <c r="R4440" s="123"/>
      <c r="S4440" s="122" t="s">
        <v>7896</v>
      </c>
      <c r="T4440" s="396"/>
      <c r="V4440"/>
    </row>
    <row r="4441" spans="1:22" hidden="1" x14ac:dyDescent="0.25">
      <c r="A4441" s="31">
        <v>3848</v>
      </c>
      <c r="B4441" s="33" t="s">
        <v>300</v>
      </c>
      <c r="D4441" s="34" t="s">
        <v>301</v>
      </c>
      <c r="E4441" s="35" t="s">
        <v>10</v>
      </c>
      <c r="G4441" s="372" t="e">
        <f>VLOOKUP(N4441,'BANG THAM CHIEU'!C:E,3,0)</f>
        <v>#N/A</v>
      </c>
      <c r="J4441" s="10" t="e">
        <f>VLOOKUP(N4441,'BANG THAM CHIEU'!C:E,2,0)</f>
        <v>#N/A</v>
      </c>
      <c r="L4441" s="594">
        <f t="shared" si="71"/>
        <v>0</v>
      </c>
      <c r="N4441" s="53"/>
      <c r="Q4441" s="122"/>
      <c r="R4441" s="123"/>
      <c r="S4441" s="122" t="s">
        <v>7896</v>
      </c>
      <c r="T4441" s="396"/>
      <c r="V4441"/>
    </row>
    <row r="4442" spans="1:22" hidden="1" x14ac:dyDescent="0.25">
      <c r="A4442" s="31">
        <v>3848</v>
      </c>
      <c r="B4442" s="33" t="s">
        <v>300</v>
      </c>
      <c r="D4442" s="34" t="s">
        <v>301</v>
      </c>
      <c r="E4442" s="35" t="s">
        <v>10</v>
      </c>
      <c r="G4442" s="372" t="e">
        <f>VLOOKUP(N4442,'BANG THAM CHIEU'!C:E,3,0)</f>
        <v>#N/A</v>
      </c>
      <c r="J4442" s="10" t="e">
        <f>VLOOKUP(N4442,'BANG THAM CHIEU'!C:E,2,0)</f>
        <v>#N/A</v>
      </c>
      <c r="L4442" s="594">
        <f t="shared" si="71"/>
        <v>0</v>
      </c>
      <c r="N4442" s="53"/>
      <c r="Q4442" s="122"/>
      <c r="R4442" s="123"/>
      <c r="S4442" s="122" t="s">
        <v>7896</v>
      </c>
      <c r="T4442" s="396"/>
      <c r="V4442"/>
    </row>
    <row r="4443" spans="1:22" hidden="1" x14ac:dyDescent="0.25">
      <c r="A4443" s="31">
        <v>3848</v>
      </c>
      <c r="B4443" s="33" t="s">
        <v>300</v>
      </c>
      <c r="D4443" s="34" t="s">
        <v>301</v>
      </c>
      <c r="E4443" s="35" t="s">
        <v>10</v>
      </c>
      <c r="G4443" s="372" t="e">
        <f>VLOOKUP(N4443,'BANG THAM CHIEU'!C:E,3,0)</f>
        <v>#N/A</v>
      </c>
      <c r="J4443" s="10" t="e">
        <f>VLOOKUP(N4443,'BANG THAM CHIEU'!C:E,2,0)</f>
        <v>#N/A</v>
      </c>
      <c r="L4443" s="594">
        <f t="shared" si="71"/>
        <v>0</v>
      </c>
      <c r="N4443" s="53"/>
      <c r="Q4443" s="122"/>
      <c r="R4443" s="123"/>
      <c r="S4443" s="122" t="s">
        <v>7896</v>
      </c>
      <c r="T4443" s="396"/>
      <c r="V4443"/>
    </row>
    <row r="4444" spans="1:22" hidden="1" x14ac:dyDescent="0.25">
      <c r="A4444" s="31">
        <v>3848</v>
      </c>
      <c r="B4444" s="33" t="s">
        <v>300</v>
      </c>
      <c r="D4444" s="34" t="s">
        <v>301</v>
      </c>
      <c r="E4444" s="35" t="s">
        <v>10</v>
      </c>
      <c r="G4444" s="372" t="e">
        <f>VLOOKUP(N4444,'BANG THAM CHIEU'!C:E,3,0)</f>
        <v>#N/A</v>
      </c>
      <c r="J4444" s="10" t="e">
        <f>VLOOKUP(N4444,'BANG THAM CHIEU'!C:E,2,0)</f>
        <v>#N/A</v>
      </c>
      <c r="L4444" s="594">
        <f t="shared" si="71"/>
        <v>0</v>
      </c>
      <c r="N4444" s="53"/>
      <c r="Q4444" s="122"/>
      <c r="R4444" s="123"/>
      <c r="S4444" s="122" t="s">
        <v>7896</v>
      </c>
      <c r="T4444" s="396"/>
      <c r="V4444"/>
    </row>
    <row r="4445" spans="1:22" hidden="1" x14ac:dyDescent="0.25">
      <c r="A4445" s="31">
        <v>3848</v>
      </c>
      <c r="B4445" s="33" t="s">
        <v>300</v>
      </c>
      <c r="D4445" s="34" t="s">
        <v>301</v>
      </c>
      <c r="E4445" s="35" t="s">
        <v>10</v>
      </c>
      <c r="G4445" s="372" t="e">
        <f>VLOOKUP(N4445,'BANG THAM CHIEU'!C:E,3,0)</f>
        <v>#N/A</v>
      </c>
      <c r="J4445" s="10" t="e">
        <f>VLOOKUP(N4445,'BANG THAM CHIEU'!C:E,2,0)</f>
        <v>#N/A</v>
      </c>
      <c r="L4445" s="594">
        <f t="shared" si="71"/>
        <v>0</v>
      </c>
      <c r="N4445" s="53"/>
      <c r="Q4445" s="122"/>
      <c r="R4445" s="123"/>
      <c r="S4445" s="122" t="s">
        <v>7896</v>
      </c>
      <c r="T4445" s="396"/>
      <c r="V4445"/>
    </row>
    <row r="4446" spans="1:22" hidden="1" x14ac:dyDescent="0.25">
      <c r="A4446" s="31">
        <v>3848</v>
      </c>
      <c r="B4446" s="33" t="s">
        <v>300</v>
      </c>
      <c r="D4446" s="34" t="s">
        <v>301</v>
      </c>
      <c r="E4446" s="35" t="s">
        <v>10</v>
      </c>
      <c r="G4446" s="372" t="e">
        <f>VLOOKUP(N4446,'BANG THAM CHIEU'!C:E,3,0)</f>
        <v>#N/A</v>
      </c>
      <c r="J4446" s="10" t="e">
        <f>VLOOKUP(N4446,'BANG THAM CHIEU'!C:E,2,0)</f>
        <v>#N/A</v>
      </c>
      <c r="L4446" s="594">
        <f t="shared" si="71"/>
        <v>0</v>
      </c>
      <c r="N4446" s="53"/>
      <c r="Q4446" s="122"/>
      <c r="R4446" s="123"/>
      <c r="S4446" s="122" t="s">
        <v>7896</v>
      </c>
      <c r="T4446" s="396"/>
      <c r="V4446"/>
    </row>
    <row r="4447" spans="1:22" hidden="1" x14ac:dyDescent="0.25">
      <c r="A4447" s="31">
        <v>3848</v>
      </c>
      <c r="B4447" s="33" t="s">
        <v>300</v>
      </c>
      <c r="D4447" s="34" t="s">
        <v>301</v>
      </c>
      <c r="E4447" s="35" t="s">
        <v>10</v>
      </c>
      <c r="G4447" s="372" t="e">
        <f>VLOOKUP(N4447,'BANG THAM CHIEU'!C:E,3,0)</f>
        <v>#N/A</v>
      </c>
      <c r="J4447" s="10" t="e">
        <f>VLOOKUP(N4447,'BANG THAM CHIEU'!C:E,2,0)</f>
        <v>#N/A</v>
      </c>
      <c r="L4447" s="594">
        <f t="shared" si="71"/>
        <v>0</v>
      </c>
      <c r="N4447" s="53"/>
      <c r="Q4447" s="122"/>
      <c r="R4447" s="123"/>
      <c r="S4447" s="122" t="s">
        <v>7896</v>
      </c>
      <c r="T4447" s="396"/>
      <c r="V4447"/>
    </row>
    <row r="4448" spans="1:22" hidden="1" x14ac:dyDescent="0.25">
      <c r="A4448" s="31">
        <v>3848</v>
      </c>
      <c r="B4448" s="33" t="s">
        <v>300</v>
      </c>
      <c r="D4448" s="34" t="s">
        <v>301</v>
      </c>
      <c r="E4448" s="35" t="s">
        <v>10</v>
      </c>
      <c r="G4448" s="372" t="e">
        <f>VLOOKUP(N4448,'BANG THAM CHIEU'!C:E,3,0)</f>
        <v>#N/A</v>
      </c>
      <c r="J4448" s="10" t="e">
        <f>VLOOKUP(N4448,'BANG THAM CHIEU'!C:E,2,0)</f>
        <v>#N/A</v>
      </c>
      <c r="L4448" s="594">
        <f t="shared" si="71"/>
        <v>0</v>
      </c>
      <c r="N4448" s="53"/>
      <c r="Q4448" s="122"/>
      <c r="R4448" s="123"/>
      <c r="S4448" s="122" t="s">
        <v>7896</v>
      </c>
      <c r="T4448" s="396"/>
      <c r="V4448"/>
    </row>
    <row r="4449" spans="1:22" hidden="1" x14ac:dyDescent="0.25">
      <c r="A4449" s="31">
        <v>3848</v>
      </c>
      <c r="B4449" s="33" t="s">
        <v>300</v>
      </c>
      <c r="D4449" s="34" t="s">
        <v>301</v>
      </c>
      <c r="E4449" s="35" t="s">
        <v>10</v>
      </c>
      <c r="G4449" s="372" t="e">
        <f>VLOOKUP(N4449,'BANG THAM CHIEU'!C:E,3,0)</f>
        <v>#N/A</v>
      </c>
      <c r="J4449" s="10" t="e">
        <f>VLOOKUP(N4449,'BANG THAM CHIEU'!C:E,2,0)</f>
        <v>#N/A</v>
      </c>
      <c r="L4449" s="594">
        <f t="shared" si="71"/>
        <v>0</v>
      </c>
      <c r="N4449" s="53"/>
      <c r="Q4449" s="122"/>
      <c r="R4449" s="123"/>
      <c r="S4449" s="122" t="s">
        <v>7896</v>
      </c>
      <c r="T4449" s="396"/>
      <c r="V4449"/>
    </row>
    <row r="4450" spans="1:22" hidden="1" x14ac:dyDescent="0.25">
      <c r="A4450" s="31">
        <v>3848</v>
      </c>
      <c r="B4450" s="33" t="s">
        <v>300</v>
      </c>
      <c r="D4450" s="34" t="s">
        <v>301</v>
      </c>
      <c r="E4450" s="35" t="s">
        <v>10</v>
      </c>
      <c r="G4450" s="372" t="e">
        <f>VLOOKUP(N4450,'BANG THAM CHIEU'!C:E,3,0)</f>
        <v>#N/A</v>
      </c>
      <c r="J4450" s="10" t="e">
        <f>VLOOKUP(N4450,'BANG THAM CHIEU'!C:E,2,0)</f>
        <v>#N/A</v>
      </c>
      <c r="L4450" s="594">
        <f t="shared" si="71"/>
        <v>0</v>
      </c>
      <c r="N4450" s="53"/>
      <c r="Q4450" s="122"/>
      <c r="R4450" s="123"/>
      <c r="S4450" s="122" t="s">
        <v>7896</v>
      </c>
      <c r="T4450" s="396"/>
      <c r="V4450"/>
    </row>
    <row r="4451" spans="1:22" hidden="1" x14ac:dyDescent="0.25">
      <c r="A4451" s="31">
        <v>3848</v>
      </c>
      <c r="B4451" s="33" t="s">
        <v>300</v>
      </c>
      <c r="D4451" s="34" t="s">
        <v>301</v>
      </c>
      <c r="E4451" s="35" t="s">
        <v>10</v>
      </c>
      <c r="G4451" s="372" t="e">
        <f>VLOOKUP(N4451,'BANG THAM CHIEU'!C:E,3,0)</f>
        <v>#N/A</v>
      </c>
      <c r="J4451" s="10" t="e">
        <f>VLOOKUP(N4451,'BANG THAM CHIEU'!C:E,2,0)</f>
        <v>#N/A</v>
      </c>
      <c r="L4451" s="594">
        <f t="shared" si="71"/>
        <v>0</v>
      </c>
      <c r="N4451" s="53"/>
      <c r="Q4451" s="122"/>
      <c r="R4451" s="123"/>
      <c r="S4451" s="122" t="s">
        <v>7896</v>
      </c>
      <c r="T4451" s="396"/>
      <c r="V4451"/>
    </row>
    <row r="4452" spans="1:22" hidden="1" x14ac:dyDescent="0.25">
      <c r="A4452" s="31">
        <v>3848</v>
      </c>
      <c r="B4452" s="33" t="s">
        <v>300</v>
      </c>
      <c r="D4452" s="34" t="s">
        <v>301</v>
      </c>
      <c r="E4452" s="35" t="s">
        <v>10</v>
      </c>
      <c r="G4452" s="372" t="e">
        <f>VLOOKUP(N4452,'BANG THAM CHIEU'!C:E,3,0)</f>
        <v>#N/A</v>
      </c>
      <c r="J4452" s="10" t="e">
        <f>VLOOKUP(N4452,'BANG THAM CHIEU'!C:E,2,0)</f>
        <v>#N/A</v>
      </c>
      <c r="L4452" s="594">
        <f t="shared" si="71"/>
        <v>0</v>
      </c>
      <c r="N4452" s="53"/>
      <c r="Q4452" s="122"/>
      <c r="R4452" s="123"/>
      <c r="S4452" s="122" t="s">
        <v>7896</v>
      </c>
      <c r="T4452" s="396"/>
      <c r="V4452"/>
    </row>
    <row r="4453" spans="1:22" hidden="1" x14ac:dyDescent="0.25">
      <c r="A4453" s="31">
        <v>3848</v>
      </c>
      <c r="B4453" s="33" t="s">
        <v>300</v>
      </c>
      <c r="D4453" s="34" t="s">
        <v>301</v>
      </c>
      <c r="E4453" s="35" t="s">
        <v>10</v>
      </c>
      <c r="G4453" s="372" t="e">
        <f>VLOOKUP(N4453,'BANG THAM CHIEU'!C:E,3,0)</f>
        <v>#N/A</v>
      </c>
      <c r="J4453" s="10" t="e">
        <f>VLOOKUP(N4453,'BANG THAM CHIEU'!C:E,2,0)</f>
        <v>#N/A</v>
      </c>
      <c r="L4453" s="594">
        <f t="shared" si="71"/>
        <v>0</v>
      </c>
      <c r="N4453" s="53"/>
      <c r="Q4453" s="122"/>
      <c r="R4453" s="123"/>
      <c r="S4453" s="122" t="s">
        <v>7896</v>
      </c>
      <c r="T4453" s="396"/>
      <c r="V4453"/>
    </row>
    <row r="4454" spans="1:22" hidden="1" x14ac:dyDescent="0.25">
      <c r="A4454" s="31">
        <v>3848</v>
      </c>
      <c r="B4454" s="33" t="s">
        <v>300</v>
      </c>
      <c r="D4454" s="34" t="s">
        <v>301</v>
      </c>
      <c r="E4454" s="35" t="s">
        <v>10</v>
      </c>
      <c r="G4454" s="372" t="e">
        <f>VLOOKUP(N4454,'BANG THAM CHIEU'!C:E,3,0)</f>
        <v>#N/A</v>
      </c>
      <c r="J4454" s="10" t="e">
        <f>VLOOKUP(N4454,'BANG THAM CHIEU'!C:E,2,0)</f>
        <v>#N/A</v>
      </c>
      <c r="L4454" s="594">
        <f t="shared" si="71"/>
        <v>0</v>
      </c>
      <c r="N4454" s="53"/>
      <c r="Q4454" s="122"/>
      <c r="R4454" s="123"/>
      <c r="S4454" s="122" t="s">
        <v>7896</v>
      </c>
      <c r="T4454" s="396"/>
      <c r="V4454"/>
    </row>
    <row r="4455" spans="1:22" hidden="1" x14ac:dyDescent="0.25">
      <c r="A4455" s="31">
        <v>3848</v>
      </c>
      <c r="B4455" s="33" t="s">
        <v>300</v>
      </c>
      <c r="D4455" s="34" t="s">
        <v>301</v>
      </c>
      <c r="E4455" s="35" t="s">
        <v>10</v>
      </c>
      <c r="G4455" s="372" t="e">
        <f>VLOOKUP(N4455,'BANG THAM CHIEU'!C:E,3,0)</f>
        <v>#N/A</v>
      </c>
      <c r="J4455" s="10" t="e">
        <f>VLOOKUP(N4455,'BANG THAM CHIEU'!C:E,2,0)</f>
        <v>#N/A</v>
      </c>
      <c r="L4455" s="594">
        <f t="shared" si="71"/>
        <v>0</v>
      </c>
      <c r="N4455" s="53"/>
      <c r="Q4455" s="122"/>
      <c r="R4455" s="123"/>
      <c r="S4455" s="122" t="s">
        <v>7896</v>
      </c>
      <c r="T4455" s="396"/>
      <c r="V4455"/>
    </row>
    <row r="4456" spans="1:22" hidden="1" x14ac:dyDescent="0.25">
      <c r="A4456" s="31">
        <v>3848</v>
      </c>
      <c r="B4456" s="33" t="s">
        <v>300</v>
      </c>
      <c r="D4456" s="34" t="s">
        <v>301</v>
      </c>
      <c r="E4456" s="35" t="s">
        <v>10</v>
      </c>
      <c r="G4456" s="372" t="e">
        <f>VLOOKUP(N4456,'BANG THAM CHIEU'!C:E,3,0)</f>
        <v>#N/A</v>
      </c>
      <c r="J4456" s="10" t="e">
        <f>VLOOKUP(N4456,'BANG THAM CHIEU'!C:E,2,0)</f>
        <v>#N/A</v>
      </c>
      <c r="L4456" s="594">
        <f t="shared" si="71"/>
        <v>0</v>
      </c>
      <c r="N4456" s="53"/>
      <c r="Q4456" s="122"/>
      <c r="R4456" s="123"/>
      <c r="S4456" s="122" t="s">
        <v>7896</v>
      </c>
      <c r="T4456" s="396"/>
      <c r="V4456"/>
    </row>
    <row r="4457" spans="1:22" hidden="1" x14ac:dyDescent="0.25">
      <c r="A4457" s="31">
        <v>3848</v>
      </c>
      <c r="B4457" s="33" t="s">
        <v>300</v>
      </c>
      <c r="D4457" s="34" t="s">
        <v>301</v>
      </c>
      <c r="E4457" s="35" t="s">
        <v>10</v>
      </c>
      <c r="G4457" s="372" t="e">
        <f>VLOOKUP(N4457,'BANG THAM CHIEU'!C:E,3,0)</f>
        <v>#N/A</v>
      </c>
      <c r="J4457" s="10" t="e">
        <f>VLOOKUP(N4457,'BANG THAM CHIEU'!C:E,2,0)</f>
        <v>#N/A</v>
      </c>
      <c r="L4457" s="594">
        <f t="shared" si="71"/>
        <v>0</v>
      </c>
      <c r="N4457" s="53"/>
      <c r="Q4457" s="122"/>
      <c r="R4457" s="123"/>
      <c r="S4457" s="122" t="s">
        <v>7896</v>
      </c>
      <c r="T4457" s="396"/>
      <c r="V4457"/>
    </row>
    <row r="4458" spans="1:22" hidden="1" x14ac:dyDescent="0.25">
      <c r="A4458" s="31">
        <v>3848</v>
      </c>
      <c r="B4458" s="33" t="s">
        <v>300</v>
      </c>
      <c r="D4458" s="34" t="s">
        <v>301</v>
      </c>
      <c r="E4458" s="35" t="s">
        <v>10</v>
      </c>
      <c r="G4458" s="372" t="e">
        <f>VLOOKUP(N4458,'BANG THAM CHIEU'!C:E,3,0)</f>
        <v>#N/A</v>
      </c>
      <c r="J4458" s="10" t="e">
        <f>VLOOKUP(N4458,'BANG THAM CHIEU'!C:E,2,0)</f>
        <v>#N/A</v>
      </c>
      <c r="L4458" s="594">
        <f t="shared" si="71"/>
        <v>0</v>
      </c>
      <c r="N4458" s="53"/>
      <c r="Q4458" s="122"/>
      <c r="R4458" s="123"/>
      <c r="S4458" s="122" t="s">
        <v>7896</v>
      </c>
      <c r="T4458" s="396"/>
      <c r="V4458"/>
    </row>
    <row r="4459" spans="1:22" hidden="1" x14ac:dyDescent="0.25">
      <c r="A4459" s="31">
        <v>3848</v>
      </c>
      <c r="B4459" s="33" t="s">
        <v>300</v>
      </c>
      <c r="D4459" s="34" t="s">
        <v>301</v>
      </c>
      <c r="E4459" s="35" t="s">
        <v>10</v>
      </c>
      <c r="G4459" s="372" t="e">
        <f>VLOOKUP(N4459,'BANG THAM CHIEU'!C:E,3,0)</f>
        <v>#N/A</v>
      </c>
      <c r="J4459" s="10" t="e">
        <f>VLOOKUP(N4459,'BANG THAM CHIEU'!C:E,2,0)</f>
        <v>#N/A</v>
      </c>
      <c r="L4459" s="594">
        <f t="shared" si="71"/>
        <v>0</v>
      </c>
      <c r="N4459" s="53"/>
      <c r="Q4459" s="122"/>
      <c r="R4459" s="123"/>
      <c r="S4459" s="122" t="s">
        <v>7896</v>
      </c>
      <c r="T4459" s="396"/>
      <c r="V4459"/>
    </row>
    <row r="4460" spans="1:22" hidden="1" x14ac:dyDescent="0.25">
      <c r="A4460" s="31">
        <v>3848</v>
      </c>
      <c r="B4460" s="33" t="s">
        <v>300</v>
      </c>
      <c r="D4460" s="34" t="s">
        <v>301</v>
      </c>
      <c r="E4460" s="35" t="s">
        <v>10</v>
      </c>
      <c r="G4460" s="372" t="e">
        <f>VLOOKUP(N4460,'BANG THAM CHIEU'!C:E,3,0)</f>
        <v>#N/A</v>
      </c>
      <c r="J4460" s="10" t="e">
        <f>VLOOKUP(N4460,'BANG THAM CHIEU'!C:E,2,0)</f>
        <v>#N/A</v>
      </c>
      <c r="L4460" s="594">
        <f t="shared" ref="L4460:L4484" si="72">K4460/23206</f>
        <v>0</v>
      </c>
      <c r="N4460" s="53"/>
      <c r="Q4460" s="122"/>
      <c r="R4460" s="123"/>
      <c r="S4460" s="122" t="s">
        <v>7896</v>
      </c>
      <c r="T4460" s="396"/>
      <c r="V4460"/>
    </row>
    <row r="4461" spans="1:22" hidden="1" x14ac:dyDescent="0.25">
      <c r="A4461" s="31">
        <v>3848</v>
      </c>
      <c r="B4461" s="33" t="s">
        <v>300</v>
      </c>
      <c r="D4461" s="34" t="s">
        <v>301</v>
      </c>
      <c r="E4461" s="35" t="s">
        <v>10</v>
      </c>
      <c r="G4461" s="372" t="e">
        <f>VLOOKUP(N4461,'BANG THAM CHIEU'!C:E,3,0)</f>
        <v>#N/A</v>
      </c>
      <c r="J4461" s="10" t="e">
        <f>VLOOKUP(N4461,'BANG THAM CHIEU'!C:E,2,0)</f>
        <v>#N/A</v>
      </c>
      <c r="L4461" s="594">
        <f t="shared" si="72"/>
        <v>0</v>
      </c>
      <c r="N4461" s="53"/>
      <c r="Q4461" s="122"/>
      <c r="R4461" s="123"/>
      <c r="S4461" s="122" t="s">
        <v>7896</v>
      </c>
      <c r="T4461" s="396"/>
      <c r="V4461"/>
    </row>
    <row r="4462" spans="1:22" hidden="1" x14ac:dyDescent="0.25">
      <c r="A4462" s="31">
        <v>3848</v>
      </c>
      <c r="B4462" s="33" t="s">
        <v>300</v>
      </c>
      <c r="D4462" s="34" t="s">
        <v>301</v>
      </c>
      <c r="E4462" s="35" t="s">
        <v>10</v>
      </c>
      <c r="G4462" s="372" t="e">
        <f>VLOOKUP(N4462,'BANG THAM CHIEU'!C:E,3,0)</f>
        <v>#N/A</v>
      </c>
      <c r="J4462" s="10" t="e">
        <f>VLOOKUP(N4462,'BANG THAM CHIEU'!C:E,2,0)</f>
        <v>#N/A</v>
      </c>
      <c r="L4462" s="594">
        <f t="shared" si="72"/>
        <v>0</v>
      </c>
      <c r="N4462" s="53"/>
      <c r="Q4462" s="122"/>
      <c r="R4462" s="123"/>
      <c r="S4462" s="122" t="s">
        <v>7896</v>
      </c>
      <c r="T4462" s="396"/>
      <c r="V4462"/>
    </row>
    <row r="4463" spans="1:22" hidden="1" x14ac:dyDescent="0.25">
      <c r="A4463" s="31">
        <v>3848</v>
      </c>
      <c r="B4463" s="33" t="s">
        <v>300</v>
      </c>
      <c r="D4463" s="34" t="s">
        <v>301</v>
      </c>
      <c r="E4463" s="35" t="s">
        <v>10</v>
      </c>
      <c r="G4463" s="372" t="e">
        <f>VLOOKUP(N4463,'BANG THAM CHIEU'!C:E,3,0)</f>
        <v>#N/A</v>
      </c>
      <c r="J4463" s="10" t="e">
        <f>VLOOKUP(N4463,'BANG THAM CHIEU'!C:E,2,0)</f>
        <v>#N/A</v>
      </c>
      <c r="L4463" s="594">
        <f t="shared" si="72"/>
        <v>0</v>
      </c>
      <c r="N4463" s="53"/>
      <c r="Q4463" s="122"/>
      <c r="R4463" s="123"/>
      <c r="S4463" s="122" t="s">
        <v>7896</v>
      </c>
      <c r="T4463" s="396"/>
      <c r="V4463"/>
    </row>
    <row r="4464" spans="1:22" hidden="1" x14ac:dyDescent="0.25">
      <c r="A4464" s="31">
        <v>3848</v>
      </c>
      <c r="B4464" s="33" t="s">
        <v>300</v>
      </c>
      <c r="D4464" s="34" t="s">
        <v>301</v>
      </c>
      <c r="E4464" s="35" t="s">
        <v>10</v>
      </c>
      <c r="G4464" s="372" t="e">
        <f>VLOOKUP(N4464,'BANG THAM CHIEU'!C:E,3,0)</f>
        <v>#N/A</v>
      </c>
      <c r="J4464" s="10" t="e">
        <f>VLOOKUP(N4464,'BANG THAM CHIEU'!C:E,2,0)</f>
        <v>#N/A</v>
      </c>
      <c r="L4464" s="594">
        <f t="shared" si="72"/>
        <v>0</v>
      </c>
      <c r="N4464" s="53"/>
      <c r="Q4464" s="122"/>
      <c r="R4464" s="123"/>
      <c r="S4464" s="122" t="s">
        <v>7896</v>
      </c>
      <c r="T4464" s="396"/>
      <c r="V4464"/>
    </row>
    <row r="4465" spans="1:22" hidden="1" x14ac:dyDescent="0.25">
      <c r="A4465" s="31">
        <v>3848</v>
      </c>
      <c r="B4465" s="33" t="s">
        <v>300</v>
      </c>
      <c r="D4465" s="34" t="s">
        <v>301</v>
      </c>
      <c r="E4465" s="35" t="s">
        <v>10</v>
      </c>
      <c r="G4465" s="372" t="e">
        <f>VLOOKUP(N4465,'BANG THAM CHIEU'!C:E,3,0)</f>
        <v>#N/A</v>
      </c>
      <c r="J4465" s="10" t="e">
        <f>VLOOKUP(N4465,'BANG THAM CHIEU'!C:E,2,0)</f>
        <v>#N/A</v>
      </c>
      <c r="L4465" s="594">
        <f t="shared" si="72"/>
        <v>0</v>
      </c>
      <c r="N4465" s="53"/>
      <c r="Q4465" s="122"/>
      <c r="R4465" s="123"/>
      <c r="S4465" s="122" t="s">
        <v>7896</v>
      </c>
      <c r="T4465" s="396"/>
      <c r="V4465"/>
    </row>
    <row r="4466" spans="1:22" hidden="1" x14ac:dyDescent="0.25">
      <c r="A4466" s="31">
        <v>3848</v>
      </c>
      <c r="B4466" s="33" t="s">
        <v>300</v>
      </c>
      <c r="D4466" s="34" t="s">
        <v>301</v>
      </c>
      <c r="E4466" s="35" t="s">
        <v>10</v>
      </c>
      <c r="G4466" s="372" t="e">
        <f>VLOOKUP(N4466,'BANG THAM CHIEU'!C:E,3,0)</f>
        <v>#N/A</v>
      </c>
      <c r="J4466" s="10" t="e">
        <f>VLOOKUP(N4466,'BANG THAM CHIEU'!C:E,2,0)</f>
        <v>#N/A</v>
      </c>
      <c r="L4466" s="594">
        <f t="shared" si="72"/>
        <v>0</v>
      </c>
      <c r="N4466" s="53"/>
      <c r="Q4466" s="122"/>
      <c r="R4466" s="123"/>
      <c r="S4466" s="122" t="s">
        <v>7896</v>
      </c>
      <c r="T4466" s="396"/>
      <c r="V4466"/>
    </row>
    <row r="4467" spans="1:22" hidden="1" x14ac:dyDescent="0.25">
      <c r="A4467" s="31">
        <v>3848</v>
      </c>
      <c r="B4467" s="33" t="s">
        <v>300</v>
      </c>
      <c r="D4467" s="34" t="s">
        <v>301</v>
      </c>
      <c r="E4467" s="35" t="s">
        <v>10</v>
      </c>
      <c r="G4467" s="372" t="e">
        <f>VLOOKUP(N4467,'BANG THAM CHIEU'!C:E,3,0)</f>
        <v>#N/A</v>
      </c>
      <c r="J4467" s="10" t="e">
        <f>VLOOKUP(N4467,'BANG THAM CHIEU'!C:E,2,0)</f>
        <v>#N/A</v>
      </c>
      <c r="L4467" s="594">
        <f t="shared" si="72"/>
        <v>0</v>
      </c>
      <c r="N4467" s="33"/>
      <c r="Q4467" s="122"/>
      <c r="R4467" s="123"/>
      <c r="S4467" s="122" t="s">
        <v>7896</v>
      </c>
      <c r="T4467" s="396"/>
      <c r="V4467"/>
    </row>
    <row r="4468" spans="1:22" hidden="1" x14ac:dyDescent="0.25">
      <c r="A4468" s="31">
        <v>3848</v>
      </c>
      <c r="B4468" s="33" t="s">
        <v>300</v>
      </c>
      <c r="D4468" s="34" t="s">
        <v>301</v>
      </c>
      <c r="E4468" s="35" t="s">
        <v>10</v>
      </c>
      <c r="G4468" s="372" t="e">
        <f>VLOOKUP(N4468,'BANG THAM CHIEU'!C:E,3,0)</f>
        <v>#N/A</v>
      </c>
      <c r="J4468" s="10" t="e">
        <f>VLOOKUP(N4468,'BANG THAM CHIEU'!C:E,2,0)</f>
        <v>#N/A</v>
      </c>
      <c r="L4468" s="594">
        <f t="shared" si="72"/>
        <v>0</v>
      </c>
      <c r="N4468" s="33"/>
      <c r="Q4468" s="122"/>
      <c r="R4468" s="123"/>
      <c r="S4468" s="122" t="s">
        <v>7896</v>
      </c>
      <c r="T4468" s="396"/>
      <c r="V4468"/>
    </row>
    <row r="4469" spans="1:22" hidden="1" x14ac:dyDescent="0.25">
      <c r="A4469" s="31">
        <v>3848</v>
      </c>
      <c r="B4469" s="33" t="s">
        <v>300</v>
      </c>
      <c r="D4469" s="34" t="s">
        <v>301</v>
      </c>
      <c r="E4469" s="35" t="s">
        <v>10</v>
      </c>
      <c r="G4469" s="372" t="e">
        <f>VLOOKUP(N4469,'BANG THAM CHIEU'!C:E,3,0)</f>
        <v>#N/A</v>
      </c>
      <c r="J4469" s="10" t="e">
        <f>VLOOKUP(N4469,'BANG THAM CHIEU'!C:E,2,0)</f>
        <v>#N/A</v>
      </c>
      <c r="L4469" s="594">
        <f t="shared" si="72"/>
        <v>0</v>
      </c>
      <c r="N4469" s="33"/>
      <c r="Q4469" s="122"/>
      <c r="R4469" s="123"/>
      <c r="S4469" s="122" t="s">
        <v>7896</v>
      </c>
      <c r="T4469" s="396"/>
      <c r="V4469"/>
    </row>
    <row r="4470" spans="1:22" hidden="1" x14ac:dyDescent="0.25">
      <c r="A4470" s="31">
        <v>3848</v>
      </c>
      <c r="B4470" s="33" t="s">
        <v>300</v>
      </c>
      <c r="D4470" s="34" t="s">
        <v>301</v>
      </c>
      <c r="E4470" s="35" t="s">
        <v>10</v>
      </c>
      <c r="G4470" s="372" t="e">
        <f>VLOOKUP(N4470,'BANG THAM CHIEU'!C:E,3,0)</f>
        <v>#N/A</v>
      </c>
      <c r="J4470" s="10" t="e">
        <f>VLOOKUP(N4470,'BANG THAM CHIEU'!C:E,2,0)</f>
        <v>#N/A</v>
      </c>
      <c r="L4470" s="594">
        <f t="shared" si="72"/>
        <v>0</v>
      </c>
      <c r="N4470" s="33"/>
      <c r="Q4470" s="122"/>
      <c r="R4470" s="123"/>
      <c r="S4470" s="122" t="s">
        <v>7896</v>
      </c>
      <c r="T4470" s="396"/>
      <c r="V4470"/>
    </row>
    <row r="4471" spans="1:22" hidden="1" x14ac:dyDescent="0.25">
      <c r="A4471" s="31">
        <v>3848</v>
      </c>
      <c r="B4471" s="33" t="s">
        <v>300</v>
      </c>
      <c r="D4471" s="34" t="s">
        <v>301</v>
      </c>
      <c r="E4471" s="35" t="s">
        <v>10</v>
      </c>
      <c r="G4471" s="372" t="e">
        <f>VLOOKUP(N4471,'BANG THAM CHIEU'!C:E,3,0)</f>
        <v>#N/A</v>
      </c>
      <c r="J4471" s="10" t="e">
        <f>VLOOKUP(N4471,'BANG THAM CHIEU'!C:E,2,0)</f>
        <v>#N/A</v>
      </c>
      <c r="L4471" s="594">
        <f t="shared" si="72"/>
        <v>0</v>
      </c>
      <c r="N4471" s="33"/>
      <c r="Q4471" s="122"/>
      <c r="R4471" s="123"/>
      <c r="S4471" s="122" t="s">
        <v>7896</v>
      </c>
      <c r="T4471" s="396"/>
      <c r="V4471"/>
    </row>
    <row r="4472" spans="1:22" hidden="1" x14ac:dyDescent="0.25">
      <c r="A4472" s="31">
        <v>3848</v>
      </c>
      <c r="B4472" s="33" t="s">
        <v>300</v>
      </c>
      <c r="D4472" s="34" t="s">
        <v>301</v>
      </c>
      <c r="E4472" s="35" t="s">
        <v>10</v>
      </c>
      <c r="G4472" s="372" t="e">
        <f>VLOOKUP(N4472,'BANG THAM CHIEU'!C:E,3,0)</f>
        <v>#N/A</v>
      </c>
      <c r="J4472" s="10" t="e">
        <f>VLOOKUP(N4472,'BANG THAM CHIEU'!C:E,2,0)</f>
        <v>#N/A</v>
      </c>
      <c r="L4472" s="594">
        <f t="shared" si="72"/>
        <v>0</v>
      </c>
      <c r="N4472" s="33"/>
      <c r="Q4472" s="122"/>
      <c r="R4472" s="123"/>
      <c r="S4472" s="122" t="s">
        <v>7896</v>
      </c>
      <c r="T4472" s="396"/>
      <c r="V4472"/>
    </row>
    <row r="4473" spans="1:22" hidden="1" x14ac:dyDescent="0.25">
      <c r="A4473" s="31">
        <v>3848</v>
      </c>
      <c r="B4473" s="33" t="s">
        <v>300</v>
      </c>
      <c r="D4473" s="34" t="s">
        <v>301</v>
      </c>
      <c r="E4473" s="35" t="s">
        <v>10</v>
      </c>
      <c r="G4473" s="372" t="e">
        <f>VLOOKUP(N4473,'BANG THAM CHIEU'!C:E,3,0)</f>
        <v>#N/A</v>
      </c>
      <c r="J4473" s="10" t="e">
        <f>VLOOKUP(N4473,'BANG THAM CHIEU'!C:E,2,0)</f>
        <v>#N/A</v>
      </c>
      <c r="L4473" s="594">
        <f t="shared" si="72"/>
        <v>0</v>
      </c>
      <c r="N4473" s="33"/>
      <c r="Q4473" s="122"/>
      <c r="R4473" s="123"/>
      <c r="S4473" s="122" t="s">
        <v>7896</v>
      </c>
      <c r="T4473" s="396"/>
      <c r="V4473"/>
    </row>
    <row r="4474" spans="1:22" ht="18" hidden="1" customHeight="1" x14ac:dyDescent="0.25">
      <c r="A4474" s="31">
        <v>3848</v>
      </c>
      <c r="B4474" s="33" t="s">
        <v>300</v>
      </c>
      <c r="D4474" s="34" t="s">
        <v>301</v>
      </c>
      <c r="E4474" s="35" t="s">
        <v>10</v>
      </c>
      <c r="G4474" s="372" t="e">
        <f>VLOOKUP(N4474,'BANG THAM CHIEU'!C:E,3,0)</f>
        <v>#N/A</v>
      </c>
      <c r="J4474" s="10" t="e">
        <f>VLOOKUP(N4474,'BANG THAM CHIEU'!C:E,2,0)</f>
        <v>#N/A</v>
      </c>
      <c r="L4474" s="594">
        <f t="shared" si="72"/>
        <v>0</v>
      </c>
      <c r="N4474" s="33"/>
      <c r="Q4474" s="122"/>
      <c r="R4474" s="123"/>
      <c r="S4474" s="122" t="s">
        <v>7896</v>
      </c>
      <c r="T4474" s="396"/>
      <c r="V4474"/>
    </row>
    <row r="4475" spans="1:22" ht="21" hidden="1" customHeight="1" x14ac:dyDescent="0.25">
      <c r="A4475" s="31">
        <v>3848</v>
      </c>
      <c r="B4475" s="33" t="s">
        <v>300</v>
      </c>
      <c r="D4475" s="34" t="s">
        <v>301</v>
      </c>
      <c r="E4475" s="35" t="s">
        <v>10</v>
      </c>
      <c r="G4475" s="372" t="e">
        <f>VLOOKUP(N4475,'BANG THAM CHIEU'!C:E,3,0)</f>
        <v>#N/A</v>
      </c>
      <c r="J4475" s="10" t="e">
        <f>VLOOKUP(N4475,'BANG THAM CHIEU'!C:E,2,0)</f>
        <v>#N/A</v>
      </c>
      <c r="L4475" s="594">
        <f t="shared" si="72"/>
        <v>0</v>
      </c>
      <c r="N4475" s="33"/>
      <c r="Q4475" s="122"/>
      <c r="R4475" s="123"/>
      <c r="S4475" s="122" t="s">
        <v>7896</v>
      </c>
      <c r="T4475" s="396"/>
      <c r="V4475"/>
    </row>
    <row r="4476" spans="1:22" ht="21" hidden="1" customHeight="1" x14ac:dyDescent="0.25">
      <c r="A4476" s="31">
        <v>3848</v>
      </c>
      <c r="B4476" s="33" t="s">
        <v>300</v>
      </c>
      <c r="D4476" s="34" t="s">
        <v>301</v>
      </c>
      <c r="E4476" s="35" t="s">
        <v>10</v>
      </c>
      <c r="G4476" s="372" t="e">
        <f>VLOOKUP(N4476,'BANG THAM CHIEU'!C:E,3,0)</f>
        <v>#N/A</v>
      </c>
      <c r="J4476" s="10" t="e">
        <f>VLOOKUP(N4476,'BANG THAM CHIEU'!C:E,2,0)</f>
        <v>#N/A</v>
      </c>
      <c r="L4476" s="594">
        <f t="shared" si="72"/>
        <v>0</v>
      </c>
      <c r="N4476" s="33"/>
      <c r="Q4476" s="122"/>
      <c r="R4476" s="123"/>
      <c r="S4476" s="122" t="s">
        <v>7896</v>
      </c>
      <c r="T4476" s="396"/>
      <c r="V4476"/>
    </row>
    <row r="4477" spans="1:22" ht="25.5" hidden="1" customHeight="1" x14ac:dyDescent="0.25">
      <c r="A4477" s="31">
        <v>3848</v>
      </c>
      <c r="B4477" s="33" t="s">
        <v>300</v>
      </c>
      <c r="D4477" s="34" t="s">
        <v>301</v>
      </c>
      <c r="E4477" s="35" t="s">
        <v>10</v>
      </c>
      <c r="G4477" s="372" t="e">
        <f>VLOOKUP(N4477,'BANG THAM CHIEU'!C:E,3,0)</f>
        <v>#N/A</v>
      </c>
      <c r="J4477" s="10" t="e">
        <f>VLOOKUP(N4477,'BANG THAM CHIEU'!C:E,2,0)</f>
        <v>#N/A</v>
      </c>
      <c r="L4477" s="594">
        <f t="shared" si="72"/>
        <v>0</v>
      </c>
      <c r="N4477" s="33"/>
      <c r="Q4477" s="122"/>
      <c r="R4477" s="123"/>
      <c r="S4477" s="122" t="s">
        <v>7896</v>
      </c>
      <c r="T4477" s="396"/>
      <c r="V4477"/>
    </row>
    <row r="4478" spans="1:22" ht="21" hidden="1" customHeight="1" x14ac:dyDescent="0.25">
      <c r="A4478" s="31">
        <v>3848</v>
      </c>
      <c r="B4478" s="33" t="s">
        <v>300</v>
      </c>
      <c r="D4478" s="34" t="s">
        <v>301</v>
      </c>
      <c r="E4478" s="35" t="s">
        <v>10</v>
      </c>
      <c r="G4478" s="372" t="e">
        <f>VLOOKUP(N4478,'BANG THAM CHIEU'!C:E,3,0)</f>
        <v>#N/A</v>
      </c>
      <c r="J4478" s="10" t="e">
        <f>VLOOKUP(N4478,'BANG THAM CHIEU'!C:E,2,0)</f>
        <v>#N/A</v>
      </c>
      <c r="L4478" s="594">
        <f t="shared" si="72"/>
        <v>0</v>
      </c>
      <c r="N4478" s="33"/>
      <c r="Q4478" s="122"/>
      <c r="R4478" s="123"/>
      <c r="S4478" s="122" t="s">
        <v>7896</v>
      </c>
      <c r="T4478" s="396"/>
      <c r="V4478"/>
    </row>
    <row r="4479" spans="1:22" ht="15.75" hidden="1" customHeight="1" x14ac:dyDescent="0.25">
      <c r="A4479" s="31">
        <v>3848</v>
      </c>
      <c r="B4479" s="33" t="s">
        <v>300</v>
      </c>
      <c r="D4479" s="34" t="s">
        <v>301</v>
      </c>
      <c r="E4479" s="35" t="s">
        <v>10</v>
      </c>
      <c r="G4479" s="372" t="e">
        <f>VLOOKUP(N4479,'BANG THAM CHIEU'!C:E,3,0)</f>
        <v>#N/A</v>
      </c>
      <c r="J4479" s="10" t="e">
        <f>VLOOKUP(N4479,'BANG THAM CHIEU'!C:E,2,0)</f>
        <v>#N/A</v>
      </c>
      <c r="L4479" s="594">
        <f t="shared" si="72"/>
        <v>0</v>
      </c>
      <c r="N4479" s="33"/>
      <c r="Q4479" s="122"/>
      <c r="R4479" s="123"/>
      <c r="S4479" s="122" t="s">
        <v>7896</v>
      </c>
      <c r="T4479" s="396"/>
      <c r="V4479"/>
    </row>
    <row r="4480" spans="1:22" ht="16.5" hidden="1" customHeight="1" x14ac:dyDescent="0.25">
      <c r="A4480" s="31">
        <v>3848</v>
      </c>
      <c r="B4480" s="33" t="s">
        <v>300</v>
      </c>
      <c r="D4480" s="34" t="s">
        <v>301</v>
      </c>
      <c r="E4480" s="35" t="s">
        <v>10</v>
      </c>
      <c r="G4480" s="372" t="e">
        <f>VLOOKUP(N4480,'BANG THAM CHIEU'!C:E,3,0)</f>
        <v>#N/A</v>
      </c>
      <c r="J4480" s="10" t="e">
        <f>VLOOKUP(N4480,'BANG THAM CHIEU'!C:E,2,0)</f>
        <v>#N/A</v>
      </c>
      <c r="L4480" s="594">
        <f t="shared" si="72"/>
        <v>0</v>
      </c>
      <c r="N4480" s="33"/>
      <c r="Q4480" s="122"/>
      <c r="R4480" s="123"/>
      <c r="S4480" s="122" t="s">
        <v>7896</v>
      </c>
      <c r="T4480" s="396"/>
      <c r="V4480"/>
    </row>
    <row r="4481" spans="1:22" ht="30" hidden="1" customHeight="1" x14ac:dyDescent="0.25">
      <c r="A4481" s="31">
        <v>3848</v>
      </c>
      <c r="B4481" s="33" t="s">
        <v>300</v>
      </c>
      <c r="D4481" s="34" t="s">
        <v>301</v>
      </c>
      <c r="E4481" s="35" t="s">
        <v>10</v>
      </c>
      <c r="G4481" s="372" t="e">
        <f>VLOOKUP(N4481,'BANG THAM CHIEU'!C:E,3,0)</f>
        <v>#N/A</v>
      </c>
      <c r="J4481" s="10" t="e">
        <f>VLOOKUP(N4481,'BANG THAM CHIEU'!C:E,2,0)</f>
        <v>#N/A</v>
      </c>
      <c r="L4481" s="594">
        <f t="shared" si="72"/>
        <v>0</v>
      </c>
      <c r="N4481" s="33"/>
      <c r="Q4481" s="122"/>
      <c r="R4481" s="123"/>
      <c r="S4481" s="122" t="s">
        <v>7896</v>
      </c>
      <c r="T4481" s="396"/>
      <c r="V4481"/>
    </row>
    <row r="4482" spans="1:22" ht="18" hidden="1" customHeight="1" x14ac:dyDescent="0.25">
      <c r="A4482" s="31">
        <v>3848</v>
      </c>
      <c r="B4482" s="33" t="s">
        <v>300</v>
      </c>
      <c r="D4482" s="34" t="s">
        <v>301</v>
      </c>
      <c r="E4482" s="35" t="s">
        <v>10</v>
      </c>
      <c r="G4482" s="372" t="e">
        <f>VLOOKUP(N4482,'BANG THAM CHIEU'!C:E,3,0)</f>
        <v>#N/A</v>
      </c>
      <c r="J4482" s="10" t="e">
        <f>VLOOKUP(N4482,'BANG THAM CHIEU'!C:E,2,0)</f>
        <v>#N/A</v>
      </c>
      <c r="L4482" s="594">
        <f t="shared" si="72"/>
        <v>0</v>
      </c>
      <c r="N4482" s="33"/>
      <c r="Q4482" s="122"/>
      <c r="R4482" s="123"/>
      <c r="S4482" s="122" t="s">
        <v>7896</v>
      </c>
      <c r="T4482" s="396"/>
      <c r="V4482"/>
    </row>
    <row r="4483" spans="1:22" ht="15.75" hidden="1" customHeight="1" x14ac:dyDescent="0.25">
      <c r="A4483" s="31">
        <v>3848</v>
      </c>
      <c r="B4483" s="33" t="s">
        <v>300</v>
      </c>
      <c r="D4483" s="34" t="s">
        <v>301</v>
      </c>
      <c r="E4483" s="35" t="s">
        <v>10</v>
      </c>
      <c r="G4483" s="372" t="e">
        <f>VLOOKUP(N4483,'BANG THAM CHIEU'!C:E,3,0)</f>
        <v>#N/A</v>
      </c>
      <c r="J4483" s="10" t="e">
        <f>VLOOKUP(N4483,'BANG THAM CHIEU'!C:E,2,0)</f>
        <v>#N/A</v>
      </c>
      <c r="L4483" s="594">
        <f t="shared" si="72"/>
        <v>0</v>
      </c>
      <c r="N4483" s="33"/>
      <c r="Q4483" s="122"/>
      <c r="R4483" s="123"/>
      <c r="S4483" s="122" t="s">
        <v>7896</v>
      </c>
      <c r="T4483" s="396"/>
      <c r="V4483"/>
    </row>
    <row r="4484" spans="1:22" ht="21.75" hidden="1" customHeight="1" x14ac:dyDescent="0.25">
      <c r="A4484" s="31">
        <v>3848</v>
      </c>
      <c r="B4484" s="33" t="s">
        <v>300</v>
      </c>
      <c r="D4484" s="34" t="s">
        <v>301</v>
      </c>
      <c r="E4484" s="35" t="s">
        <v>10</v>
      </c>
      <c r="G4484" s="372" t="e">
        <f>VLOOKUP(N4484,'BANG THAM CHIEU'!C:E,3,0)</f>
        <v>#N/A</v>
      </c>
      <c r="J4484" s="10" t="e">
        <f>VLOOKUP(N4484,'BANG THAM CHIEU'!C:E,2,0)</f>
        <v>#N/A</v>
      </c>
      <c r="L4484" s="594">
        <f t="shared" si="72"/>
        <v>0</v>
      </c>
      <c r="N4484" s="33"/>
      <c r="Q4484" s="122"/>
      <c r="R4484" s="123"/>
      <c r="S4484" s="122" t="s">
        <v>7896</v>
      </c>
      <c r="T4484" s="396"/>
      <c r="V4484"/>
    </row>
    <row r="4485" spans="1:22" ht="18.75" customHeight="1" x14ac:dyDescent="0.25">
      <c r="N4485" s="33"/>
      <c r="T4485" s="396"/>
      <c r="V4485"/>
    </row>
    <row r="4486" spans="1:22" ht="12.75" customHeight="1" x14ac:dyDescent="0.25">
      <c r="N4486" s="33"/>
      <c r="T4486" s="396"/>
      <c r="V4486"/>
    </row>
    <row r="4487" spans="1:22" x14ac:dyDescent="0.25">
      <c r="N4487" s="33"/>
      <c r="T4487" s="396"/>
      <c r="V4487"/>
    </row>
    <row r="4488" spans="1:22" x14ac:dyDescent="0.25">
      <c r="N4488" s="33"/>
      <c r="T4488" s="396"/>
      <c r="V4488"/>
    </row>
    <row r="4489" spans="1:22" x14ac:dyDescent="0.25">
      <c r="N4489" s="33"/>
      <c r="T4489" s="396"/>
      <c r="V4489"/>
    </row>
    <row r="4490" spans="1:22" x14ac:dyDescent="0.25">
      <c r="N4490" s="33"/>
      <c r="T4490" s="396"/>
      <c r="V4490"/>
    </row>
    <row r="4491" spans="1:22" x14ac:dyDescent="0.25">
      <c r="N4491" s="33"/>
      <c r="T4491" s="396"/>
      <c r="V4491"/>
    </row>
    <row r="4492" spans="1:22" x14ac:dyDescent="0.25">
      <c r="N4492" s="33"/>
      <c r="T4492" s="396"/>
      <c r="V4492"/>
    </row>
    <row r="4493" spans="1:22" x14ac:dyDescent="0.25">
      <c r="N4493" s="33"/>
      <c r="T4493" s="396"/>
      <c r="V4493"/>
    </row>
    <row r="4494" spans="1:22" x14ac:dyDescent="0.25">
      <c r="N4494" s="33"/>
      <c r="T4494" s="396"/>
      <c r="V4494"/>
    </row>
    <row r="4495" spans="1:22" x14ac:dyDescent="0.25">
      <c r="N4495" s="33"/>
      <c r="T4495" s="396"/>
      <c r="V4495"/>
    </row>
    <row r="4496" spans="1:22" x14ac:dyDescent="0.25">
      <c r="N4496" s="33"/>
      <c r="T4496" s="396"/>
      <c r="V4496"/>
    </row>
    <row r="4497" spans="14:22" x14ac:dyDescent="0.25">
      <c r="N4497" s="33"/>
      <c r="T4497" s="396"/>
      <c r="V4497"/>
    </row>
    <row r="4498" spans="14:22" x14ac:dyDescent="0.25">
      <c r="N4498" s="33"/>
      <c r="T4498" s="396"/>
      <c r="V4498"/>
    </row>
    <row r="4499" spans="14:22" x14ac:dyDescent="0.25">
      <c r="N4499" s="33"/>
      <c r="T4499" s="396"/>
      <c r="V4499"/>
    </row>
    <row r="4500" spans="14:22" x14ac:dyDescent="0.25">
      <c r="N4500" s="33"/>
      <c r="T4500" s="396"/>
      <c r="V4500"/>
    </row>
    <row r="4501" spans="14:22" x14ac:dyDescent="0.25">
      <c r="N4501" s="33"/>
      <c r="T4501" s="396"/>
      <c r="V4501"/>
    </row>
    <row r="4502" spans="14:22" x14ac:dyDescent="0.25">
      <c r="N4502" s="33"/>
      <c r="T4502" s="396"/>
      <c r="V4502"/>
    </row>
    <row r="4503" spans="14:22" x14ac:dyDescent="0.25">
      <c r="N4503" s="33"/>
      <c r="T4503" s="396"/>
      <c r="V4503"/>
    </row>
    <row r="4504" spans="14:22" x14ac:dyDescent="0.25">
      <c r="N4504" s="33"/>
      <c r="T4504" s="396"/>
      <c r="V4504"/>
    </row>
    <row r="4505" spans="14:22" x14ac:dyDescent="0.25">
      <c r="N4505" s="33"/>
      <c r="T4505" s="396"/>
      <c r="V4505"/>
    </row>
    <row r="4506" spans="14:22" x14ac:dyDescent="0.25">
      <c r="N4506" s="33"/>
      <c r="T4506" s="396"/>
      <c r="V4506"/>
    </row>
    <row r="4507" spans="14:22" x14ac:dyDescent="0.25">
      <c r="N4507" s="33"/>
      <c r="T4507" s="396"/>
      <c r="V4507"/>
    </row>
    <row r="4508" spans="14:22" x14ac:dyDescent="0.25">
      <c r="N4508" s="33"/>
      <c r="T4508" s="396"/>
      <c r="V4508"/>
    </row>
    <row r="4509" spans="14:22" x14ac:dyDescent="0.25">
      <c r="N4509" s="33"/>
      <c r="T4509" s="396"/>
      <c r="V4509"/>
    </row>
    <row r="4510" spans="14:22" x14ac:dyDescent="0.25">
      <c r="N4510" s="33"/>
      <c r="T4510" s="396"/>
      <c r="V4510"/>
    </row>
    <row r="4511" spans="14:22" x14ac:dyDescent="0.25">
      <c r="N4511" s="33"/>
      <c r="T4511" s="396"/>
      <c r="V4511"/>
    </row>
    <row r="4512" spans="14:22" x14ac:dyDescent="0.25">
      <c r="N4512" s="33"/>
      <c r="T4512" s="396"/>
      <c r="V4512"/>
    </row>
    <row r="4513" spans="14:22" x14ac:dyDescent="0.25">
      <c r="N4513" s="33"/>
      <c r="T4513" s="396"/>
      <c r="V4513"/>
    </row>
    <row r="4514" spans="14:22" x14ac:dyDescent="0.25">
      <c r="N4514" s="33"/>
      <c r="T4514" s="396"/>
      <c r="V4514"/>
    </row>
    <row r="4515" spans="14:22" x14ac:dyDescent="0.25">
      <c r="N4515" s="33"/>
      <c r="T4515" s="396"/>
      <c r="V4515"/>
    </row>
    <row r="4516" spans="14:22" x14ac:dyDescent="0.25">
      <c r="N4516" s="33"/>
      <c r="T4516" s="396"/>
      <c r="V4516"/>
    </row>
    <row r="4517" spans="14:22" x14ac:dyDescent="0.25">
      <c r="N4517" s="33"/>
      <c r="T4517" s="396"/>
      <c r="V4517"/>
    </row>
    <row r="4518" spans="14:22" x14ac:dyDescent="0.25">
      <c r="N4518" s="33"/>
      <c r="T4518" s="396"/>
      <c r="V4518"/>
    </row>
    <row r="4519" spans="14:22" x14ac:dyDescent="0.25">
      <c r="N4519" s="33"/>
      <c r="T4519" s="396"/>
      <c r="V4519"/>
    </row>
    <row r="4520" spans="14:22" x14ac:dyDescent="0.25">
      <c r="N4520" s="33"/>
      <c r="T4520" s="396"/>
      <c r="V4520"/>
    </row>
    <row r="4521" spans="14:22" x14ac:dyDescent="0.25">
      <c r="N4521" s="33"/>
      <c r="T4521" s="396"/>
      <c r="V4521"/>
    </row>
    <row r="4522" spans="14:22" x14ac:dyDescent="0.25">
      <c r="N4522" s="33"/>
      <c r="T4522" s="396"/>
      <c r="V4522"/>
    </row>
    <row r="4523" spans="14:22" x14ac:dyDescent="0.25">
      <c r="N4523" s="33"/>
      <c r="T4523" s="396"/>
      <c r="V4523"/>
    </row>
    <row r="4524" spans="14:22" x14ac:dyDescent="0.25">
      <c r="N4524" s="33"/>
      <c r="T4524" s="396"/>
      <c r="V4524"/>
    </row>
    <row r="4525" spans="14:22" x14ac:dyDescent="0.25">
      <c r="N4525" s="33"/>
      <c r="T4525" s="396"/>
      <c r="V4525"/>
    </row>
    <row r="4526" spans="14:22" x14ac:dyDescent="0.25">
      <c r="N4526" s="33"/>
      <c r="T4526" s="396"/>
      <c r="V4526"/>
    </row>
    <row r="4527" spans="14:22" x14ac:dyDescent="0.25">
      <c r="N4527" s="33"/>
      <c r="T4527" s="396"/>
      <c r="V4527"/>
    </row>
    <row r="4528" spans="14:22" x14ac:dyDescent="0.25">
      <c r="N4528" s="33"/>
      <c r="T4528" s="396"/>
      <c r="V4528"/>
    </row>
    <row r="4529" spans="14:22" x14ac:dyDescent="0.25">
      <c r="N4529" s="33"/>
      <c r="T4529" s="396"/>
      <c r="V4529"/>
    </row>
    <row r="4530" spans="14:22" x14ac:dyDescent="0.25">
      <c r="N4530" s="33"/>
      <c r="T4530" s="396"/>
      <c r="V4530"/>
    </row>
    <row r="4531" spans="14:22" x14ac:dyDescent="0.25">
      <c r="N4531" s="33"/>
      <c r="T4531" s="396"/>
      <c r="V4531"/>
    </row>
    <row r="4532" spans="14:22" x14ac:dyDescent="0.25">
      <c r="N4532" s="33"/>
      <c r="T4532" s="396"/>
      <c r="V4532"/>
    </row>
    <row r="4533" spans="14:22" x14ac:dyDescent="0.25">
      <c r="N4533" s="33"/>
      <c r="T4533" s="396"/>
      <c r="V4533"/>
    </row>
    <row r="4534" spans="14:22" x14ac:dyDescent="0.25">
      <c r="N4534" s="33"/>
      <c r="T4534" s="396"/>
      <c r="V4534"/>
    </row>
    <row r="4535" spans="14:22" x14ac:dyDescent="0.25">
      <c r="N4535" s="33"/>
      <c r="T4535" s="396"/>
      <c r="V4535"/>
    </row>
    <row r="4536" spans="14:22" x14ac:dyDescent="0.25">
      <c r="N4536" s="33"/>
      <c r="T4536" s="396"/>
      <c r="V4536"/>
    </row>
    <row r="4537" spans="14:22" x14ac:dyDescent="0.25">
      <c r="N4537" s="33"/>
      <c r="T4537" s="396"/>
      <c r="V4537"/>
    </row>
    <row r="4538" spans="14:22" x14ac:dyDescent="0.25">
      <c r="N4538" s="33"/>
      <c r="T4538" s="396"/>
      <c r="V4538"/>
    </row>
    <row r="4539" spans="14:22" x14ac:dyDescent="0.25">
      <c r="N4539" s="33"/>
      <c r="T4539" s="396"/>
      <c r="V4539"/>
    </row>
    <row r="4540" spans="14:22" x14ac:dyDescent="0.25">
      <c r="N4540" s="33"/>
      <c r="T4540" s="396"/>
      <c r="V4540"/>
    </row>
    <row r="4541" spans="14:22" x14ac:dyDescent="0.25">
      <c r="N4541" s="33"/>
      <c r="T4541" s="396"/>
      <c r="V4541"/>
    </row>
    <row r="4542" spans="14:22" x14ac:dyDescent="0.25">
      <c r="N4542" s="33"/>
      <c r="T4542" s="396"/>
      <c r="V4542"/>
    </row>
    <row r="4543" spans="14:22" x14ac:dyDescent="0.25">
      <c r="N4543" s="33"/>
      <c r="T4543" s="396"/>
      <c r="V4543"/>
    </row>
    <row r="4544" spans="14:22" x14ac:dyDescent="0.25">
      <c r="N4544" s="33"/>
      <c r="T4544" s="396"/>
      <c r="V4544"/>
    </row>
    <row r="4545" spans="14:22" x14ac:dyDescent="0.25">
      <c r="N4545" s="33"/>
      <c r="T4545" s="396"/>
      <c r="V4545"/>
    </row>
    <row r="4546" spans="14:22" x14ac:dyDescent="0.25">
      <c r="N4546" s="33"/>
      <c r="T4546" s="396"/>
      <c r="V4546"/>
    </row>
    <row r="4547" spans="14:22" x14ac:dyDescent="0.25">
      <c r="N4547" s="33"/>
      <c r="T4547" s="396"/>
      <c r="V4547"/>
    </row>
    <row r="4548" spans="14:22" x14ac:dyDescent="0.25">
      <c r="N4548" s="33"/>
      <c r="T4548" s="396"/>
      <c r="V4548"/>
    </row>
    <row r="4549" spans="14:22" x14ac:dyDescent="0.25">
      <c r="N4549" s="33"/>
      <c r="T4549" s="396"/>
      <c r="V4549"/>
    </row>
    <row r="4550" spans="14:22" x14ac:dyDescent="0.25">
      <c r="N4550" s="33"/>
      <c r="T4550" s="396"/>
      <c r="V4550"/>
    </row>
    <row r="4551" spans="14:22" x14ac:dyDescent="0.25">
      <c r="N4551" s="33"/>
      <c r="T4551" s="396"/>
      <c r="V4551"/>
    </row>
    <row r="4552" spans="14:22" x14ac:dyDescent="0.25">
      <c r="N4552" s="33"/>
      <c r="T4552" s="396"/>
      <c r="V4552"/>
    </row>
    <row r="4553" spans="14:22" x14ac:dyDescent="0.25">
      <c r="N4553" s="33"/>
      <c r="T4553" s="396"/>
      <c r="V4553"/>
    </row>
    <row r="4554" spans="14:22" x14ac:dyDescent="0.25">
      <c r="N4554" s="33"/>
      <c r="T4554" s="396"/>
      <c r="V4554"/>
    </row>
    <row r="4555" spans="14:22" x14ac:dyDescent="0.25">
      <c r="N4555" s="33"/>
      <c r="T4555" s="396"/>
      <c r="V4555"/>
    </row>
    <row r="4556" spans="14:22" x14ac:dyDescent="0.25">
      <c r="N4556" s="33"/>
      <c r="T4556" s="396"/>
      <c r="V4556"/>
    </row>
    <row r="4557" spans="14:22" x14ac:dyDescent="0.25">
      <c r="N4557" s="33"/>
      <c r="T4557" s="396"/>
      <c r="V4557"/>
    </row>
    <row r="4558" spans="14:22" x14ac:dyDescent="0.25">
      <c r="N4558" s="33"/>
      <c r="T4558" s="396"/>
      <c r="V4558"/>
    </row>
    <row r="4559" spans="14:22" x14ac:dyDescent="0.25">
      <c r="N4559" s="33"/>
      <c r="T4559" s="396"/>
      <c r="V4559"/>
    </row>
    <row r="4560" spans="14:22" x14ac:dyDescent="0.25">
      <c r="N4560" s="33"/>
      <c r="T4560" s="396"/>
      <c r="V4560"/>
    </row>
    <row r="4561" spans="14:22" x14ac:dyDescent="0.25">
      <c r="N4561" s="33"/>
      <c r="T4561" s="396"/>
      <c r="V4561"/>
    </row>
    <row r="4562" spans="14:22" x14ac:dyDescent="0.25">
      <c r="N4562" s="33"/>
      <c r="T4562" s="396"/>
      <c r="V4562"/>
    </row>
    <row r="4563" spans="14:22" x14ac:dyDescent="0.25">
      <c r="N4563" s="33"/>
      <c r="T4563" s="396"/>
      <c r="V4563"/>
    </row>
    <row r="4564" spans="14:22" x14ac:dyDescent="0.25">
      <c r="N4564" s="33"/>
      <c r="T4564" s="396"/>
      <c r="V4564"/>
    </row>
    <row r="4565" spans="14:22" x14ac:dyDescent="0.25">
      <c r="N4565" s="33"/>
      <c r="T4565" s="396"/>
      <c r="V4565"/>
    </row>
    <row r="4566" spans="14:22" x14ac:dyDescent="0.25">
      <c r="N4566" s="33"/>
      <c r="T4566" s="396"/>
      <c r="V4566"/>
    </row>
    <row r="4567" spans="14:22" x14ac:dyDescent="0.25">
      <c r="N4567" s="33"/>
      <c r="T4567" s="396"/>
      <c r="V4567"/>
    </row>
    <row r="4568" spans="14:22" x14ac:dyDescent="0.25">
      <c r="N4568" s="33"/>
      <c r="T4568" s="396"/>
      <c r="V4568"/>
    </row>
    <row r="4569" spans="14:22" x14ac:dyDescent="0.25">
      <c r="N4569" s="33"/>
      <c r="T4569" s="396"/>
      <c r="V4569"/>
    </row>
    <row r="4570" spans="14:22" x14ac:dyDescent="0.25">
      <c r="N4570" s="33"/>
      <c r="T4570" s="396"/>
      <c r="V4570"/>
    </row>
    <row r="4571" spans="14:22" x14ac:dyDescent="0.25">
      <c r="N4571" s="33"/>
      <c r="T4571" s="396"/>
      <c r="V4571"/>
    </row>
    <row r="4572" spans="14:22" x14ac:dyDescent="0.25">
      <c r="N4572" s="33"/>
      <c r="T4572" s="396"/>
      <c r="V4572"/>
    </row>
    <row r="4573" spans="14:22" x14ac:dyDescent="0.25">
      <c r="N4573" s="33"/>
      <c r="T4573" s="396"/>
      <c r="V4573"/>
    </row>
    <row r="4574" spans="14:22" x14ac:dyDescent="0.25">
      <c r="N4574" s="33"/>
      <c r="T4574" s="396"/>
      <c r="V4574"/>
    </row>
    <row r="4575" spans="14:22" x14ac:dyDescent="0.25">
      <c r="N4575" s="33"/>
      <c r="T4575" s="396"/>
      <c r="V4575"/>
    </row>
    <row r="4576" spans="14:22" x14ac:dyDescent="0.25">
      <c r="N4576" s="33"/>
      <c r="T4576" s="396"/>
      <c r="V4576"/>
    </row>
    <row r="4577" spans="14:22" x14ac:dyDescent="0.25">
      <c r="N4577" s="33"/>
      <c r="T4577" s="396"/>
      <c r="V4577"/>
    </row>
    <row r="4578" spans="14:22" x14ac:dyDescent="0.25">
      <c r="N4578" s="33"/>
      <c r="T4578" s="396"/>
      <c r="V4578"/>
    </row>
    <row r="4579" spans="14:22" x14ac:dyDescent="0.25">
      <c r="N4579" s="33"/>
      <c r="T4579" s="396"/>
      <c r="V4579"/>
    </row>
    <row r="4580" spans="14:22" x14ac:dyDescent="0.25">
      <c r="N4580" s="33"/>
      <c r="T4580" s="396"/>
      <c r="V4580"/>
    </row>
    <row r="4581" spans="14:22" x14ac:dyDescent="0.25">
      <c r="N4581" s="33"/>
      <c r="T4581" s="396"/>
      <c r="V4581"/>
    </row>
    <row r="4582" spans="14:22" x14ac:dyDescent="0.25">
      <c r="N4582" s="33"/>
      <c r="T4582" s="396"/>
      <c r="V4582"/>
    </row>
    <row r="4583" spans="14:22" x14ac:dyDescent="0.25">
      <c r="N4583" s="33"/>
      <c r="T4583" s="396"/>
      <c r="V4583"/>
    </row>
    <row r="4584" spans="14:22" x14ac:dyDescent="0.25">
      <c r="N4584" s="33"/>
      <c r="T4584" s="396"/>
      <c r="V4584"/>
    </row>
    <row r="4585" spans="14:22" x14ac:dyDescent="0.25">
      <c r="N4585" s="33"/>
      <c r="T4585" s="396"/>
      <c r="V4585"/>
    </row>
    <row r="4586" spans="14:22" x14ac:dyDescent="0.25">
      <c r="N4586" s="33"/>
      <c r="T4586" s="396"/>
      <c r="V4586"/>
    </row>
    <row r="4587" spans="14:22" x14ac:dyDescent="0.25">
      <c r="N4587" s="33"/>
      <c r="T4587" s="396"/>
      <c r="V4587"/>
    </row>
    <row r="4588" spans="14:22" x14ac:dyDescent="0.25">
      <c r="N4588" s="33"/>
      <c r="T4588" s="396"/>
      <c r="V4588"/>
    </row>
    <row r="4589" spans="14:22" x14ac:dyDescent="0.25">
      <c r="N4589" s="33"/>
      <c r="T4589" s="396"/>
      <c r="V4589"/>
    </row>
    <row r="4590" spans="14:22" x14ac:dyDescent="0.25">
      <c r="N4590" s="33"/>
      <c r="T4590" s="396"/>
      <c r="V4590"/>
    </row>
    <row r="4591" spans="14:22" x14ac:dyDescent="0.25">
      <c r="N4591" s="33"/>
      <c r="T4591" s="396"/>
      <c r="V4591"/>
    </row>
    <row r="4592" spans="14:22" x14ac:dyDescent="0.25">
      <c r="N4592" s="33"/>
      <c r="T4592" s="396"/>
      <c r="V4592"/>
    </row>
    <row r="4593" spans="14:22" x14ac:dyDescent="0.25">
      <c r="N4593" s="33"/>
      <c r="T4593" s="396"/>
      <c r="V4593"/>
    </row>
    <row r="4594" spans="14:22" x14ac:dyDescent="0.25">
      <c r="N4594" s="33"/>
      <c r="T4594" s="396"/>
      <c r="V4594"/>
    </row>
    <row r="4595" spans="14:22" x14ac:dyDescent="0.25">
      <c r="N4595" s="33"/>
      <c r="T4595" s="396"/>
      <c r="V4595"/>
    </row>
    <row r="4596" spans="14:22" x14ac:dyDescent="0.25">
      <c r="N4596" s="33"/>
      <c r="T4596" s="396"/>
      <c r="V4596"/>
    </row>
    <row r="4597" spans="14:22" x14ac:dyDescent="0.25">
      <c r="N4597" s="33"/>
      <c r="T4597" s="396"/>
      <c r="V4597"/>
    </row>
    <row r="4598" spans="14:22" x14ac:dyDescent="0.25">
      <c r="N4598" s="33"/>
      <c r="T4598" s="396"/>
      <c r="V4598"/>
    </row>
    <row r="4599" spans="14:22" x14ac:dyDescent="0.25">
      <c r="N4599" s="33"/>
      <c r="T4599" s="396"/>
      <c r="V4599"/>
    </row>
    <row r="4600" spans="14:22" x14ac:dyDescent="0.25">
      <c r="N4600" s="33"/>
      <c r="T4600" s="396"/>
      <c r="V4600"/>
    </row>
    <row r="4601" spans="14:22" x14ac:dyDescent="0.25">
      <c r="N4601" s="33"/>
      <c r="T4601" s="396"/>
      <c r="V4601"/>
    </row>
    <row r="4602" spans="14:22" x14ac:dyDescent="0.25">
      <c r="N4602" s="33"/>
      <c r="T4602" s="396"/>
      <c r="V4602"/>
    </row>
    <row r="4603" spans="14:22" x14ac:dyDescent="0.25">
      <c r="N4603" s="33"/>
      <c r="T4603" s="396"/>
      <c r="V4603"/>
    </row>
    <row r="4604" spans="14:22" x14ac:dyDescent="0.25">
      <c r="N4604" s="33"/>
      <c r="T4604" s="396"/>
      <c r="V4604"/>
    </row>
    <row r="4605" spans="14:22" x14ac:dyDescent="0.25">
      <c r="N4605" s="33"/>
      <c r="T4605" s="396"/>
      <c r="V4605"/>
    </row>
    <row r="4606" spans="14:22" x14ac:dyDescent="0.25">
      <c r="N4606" s="33"/>
      <c r="T4606" s="396"/>
      <c r="V4606"/>
    </row>
    <row r="4607" spans="14:22" x14ac:dyDescent="0.25">
      <c r="N4607" s="33"/>
      <c r="T4607" s="396"/>
      <c r="V4607"/>
    </row>
    <row r="4608" spans="14:22" x14ac:dyDescent="0.25">
      <c r="N4608" s="33"/>
      <c r="T4608" s="396"/>
      <c r="V4608"/>
    </row>
    <row r="4609" spans="14:22" x14ac:dyDescent="0.25">
      <c r="N4609" s="33"/>
      <c r="T4609" s="396"/>
      <c r="V4609"/>
    </row>
    <row r="4610" spans="14:22" x14ac:dyDescent="0.25">
      <c r="N4610" s="33"/>
      <c r="T4610" s="396"/>
      <c r="V4610"/>
    </row>
    <row r="4611" spans="14:22" x14ac:dyDescent="0.25">
      <c r="N4611" s="33"/>
      <c r="T4611" s="396"/>
      <c r="V4611"/>
    </row>
    <row r="4612" spans="14:22" x14ac:dyDescent="0.25">
      <c r="N4612" s="33"/>
      <c r="T4612" s="396"/>
      <c r="V4612"/>
    </row>
    <row r="4613" spans="14:22" x14ac:dyDescent="0.25">
      <c r="N4613" s="33"/>
      <c r="T4613" s="396"/>
      <c r="V4613"/>
    </row>
    <row r="4614" spans="14:22" x14ac:dyDescent="0.25">
      <c r="N4614" s="33"/>
      <c r="T4614" s="396"/>
      <c r="V4614"/>
    </row>
    <row r="4615" spans="14:22" x14ac:dyDescent="0.25">
      <c r="T4615" s="396"/>
      <c r="V4615"/>
    </row>
    <row r="4616" spans="14:22" x14ac:dyDescent="0.25">
      <c r="T4616" s="396"/>
      <c r="V4616"/>
    </row>
    <row r="4617" spans="14:22" x14ac:dyDescent="0.25">
      <c r="T4617" s="396"/>
      <c r="V4617"/>
    </row>
    <row r="4618" spans="14:22" x14ac:dyDescent="0.25">
      <c r="T4618" s="396"/>
      <c r="V4618"/>
    </row>
    <row r="4619" spans="14:22" x14ac:dyDescent="0.25">
      <c r="T4619" s="396"/>
      <c r="V4619"/>
    </row>
    <row r="4620" spans="14:22" x14ac:dyDescent="0.25">
      <c r="T4620" s="396"/>
      <c r="V4620"/>
    </row>
    <row r="4621" spans="14:22" x14ac:dyDescent="0.25">
      <c r="T4621" s="396"/>
      <c r="V4621"/>
    </row>
    <row r="4622" spans="14:22" x14ac:dyDescent="0.25">
      <c r="T4622" s="396"/>
      <c r="V4622"/>
    </row>
    <row r="4623" spans="14:22" x14ac:dyDescent="0.25">
      <c r="T4623" s="396"/>
      <c r="V4623"/>
    </row>
    <row r="4624" spans="14:22" x14ac:dyDescent="0.25">
      <c r="T4624" s="396"/>
      <c r="V4624"/>
    </row>
    <row r="4625" spans="20:22" x14ac:dyDescent="0.25">
      <c r="T4625" s="396"/>
      <c r="V4625"/>
    </row>
    <row r="4626" spans="20:22" x14ac:dyDescent="0.25">
      <c r="T4626" s="396"/>
      <c r="V4626"/>
    </row>
    <row r="4627" spans="20:22" x14ac:dyDescent="0.25">
      <c r="T4627" s="396"/>
      <c r="V4627"/>
    </row>
    <row r="4628" spans="20:22" x14ac:dyDescent="0.25">
      <c r="T4628" s="396"/>
      <c r="V4628"/>
    </row>
    <row r="4629" spans="20:22" x14ac:dyDescent="0.25">
      <c r="T4629" s="396"/>
      <c r="V4629"/>
    </row>
    <row r="4630" spans="20:22" x14ac:dyDescent="0.25">
      <c r="T4630" s="396"/>
      <c r="V4630"/>
    </row>
    <row r="4631" spans="20:22" x14ac:dyDescent="0.25">
      <c r="T4631" s="396"/>
      <c r="V4631"/>
    </row>
    <row r="4632" spans="20:22" x14ac:dyDescent="0.25">
      <c r="T4632" s="396"/>
      <c r="V4632"/>
    </row>
    <row r="4633" spans="20:22" x14ac:dyDescent="0.25">
      <c r="T4633" s="396"/>
      <c r="V4633"/>
    </row>
    <row r="4634" spans="20:22" x14ac:dyDescent="0.25">
      <c r="T4634" s="396"/>
      <c r="V4634"/>
    </row>
    <row r="4635" spans="20:22" x14ac:dyDescent="0.25">
      <c r="T4635" s="396"/>
      <c r="V4635"/>
    </row>
    <row r="4636" spans="20:22" x14ac:dyDescent="0.25">
      <c r="T4636" s="396"/>
      <c r="V4636"/>
    </row>
    <row r="4637" spans="20:22" x14ac:dyDescent="0.25">
      <c r="T4637" s="396"/>
      <c r="V4637"/>
    </row>
    <row r="4638" spans="20:22" x14ac:dyDescent="0.25">
      <c r="T4638" s="396"/>
      <c r="V4638"/>
    </row>
    <row r="4639" spans="20:22" x14ac:dyDescent="0.25">
      <c r="T4639" s="396"/>
      <c r="V4639"/>
    </row>
    <row r="4640" spans="20:22" x14ac:dyDescent="0.25">
      <c r="T4640" s="396"/>
      <c r="V4640"/>
    </row>
    <row r="4641" spans="20:22" x14ac:dyDescent="0.25">
      <c r="T4641" s="396"/>
      <c r="V4641"/>
    </row>
    <row r="4642" spans="20:22" x14ac:dyDescent="0.25">
      <c r="T4642" s="396"/>
      <c r="V4642"/>
    </row>
    <row r="4643" spans="20:22" x14ac:dyDescent="0.25">
      <c r="T4643" s="396"/>
      <c r="V4643"/>
    </row>
    <row r="4644" spans="20:22" x14ac:dyDescent="0.25">
      <c r="T4644" s="396"/>
      <c r="V4644"/>
    </row>
    <row r="4645" spans="20:22" x14ac:dyDescent="0.25">
      <c r="T4645" s="396"/>
      <c r="V4645"/>
    </row>
    <row r="4646" spans="20:22" x14ac:dyDescent="0.25">
      <c r="T4646" s="396"/>
      <c r="V4646"/>
    </row>
    <row r="4647" spans="20:22" x14ac:dyDescent="0.25">
      <c r="T4647" s="396"/>
      <c r="V4647"/>
    </row>
    <row r="4648" spans="20:22" x14ac:dyDescent="0.25">
      <c r="T4648" s="396"/>
      <c r="V4648"/>
    </row>
    <row r="4649" spans="20:22" x14ac:dyDescent="0.25">
      <c r="T4649" s="396"/>
      <c r="V4649"/>
    </row>
    <row r="4650" spans="20:22" x14ac:dyDescent="0.25">
      <c r="T4650" s="396"/>
      <c r="V4650"/>
    </row>
    <row r="4651" spans="20:22" x14ac:dyDescent="0.25">
      <c r="T4651" s="396"/>
      <c r="V4651"/>
    </row>
    <row r="4652" spans="20:22" x14ac:dyDescent="0.25">
      <c r="T4652" s="396"/>
      <c r="V4652"/>
    </row>
    <row r="4653" spans="20:22" x14ac:dyDescent="0.25">
      <c r="T4653" s="396"/>
      <c r="V4653"/>
    </row>
    <row r="4654" spans="20:22" x14ac:dyDescent="0.25">
      <c r="T4654" s="396"/>
      <c r="V4654"/>
    </row>
    <row r="4655" spans="20:22" x14ac:dyDescent="0.25">
      <c r="T4655" s="396"/>
      <c r="V4655"/>
    </row>
    <row r="4656" spans="20:22" x14ac:dyDescent="0.25">
      <c r="T4656" s="396"/>
      <c r="V4656"/>
    </row>
    <row r="4657" spans="20:22" x14ac:dyDescent="0.25">
      <c r="T4657" s="396"/>
      <c r="V4657"/>
    </row>
    <row r="4658" spans="20:22" x14ac:dyDescent="0.25">
      <c r="T4658" s="396"/>
      <c r="V4658"/>
    </row>
    <row r="4659" spans="20:22" x14ac:dyDescent="0.25">
      <c r="T4659" s="396"/>
      <c r="V4659"/>
    </row>
    <row r="4660" spans="20:22" x14ac:dyDescent="0.25">
      <c r="T4660" s="396"/>
      <c r="V4660"/>
    </row>
    <row r="4661" spans="20:22" x14ac:dyDescent="0.25">
      <c r="T4661" s="396"/>
      <c r="V4661"/>
    </row>
    <row r="4662" spans="20:22" x14ac:dyDescent="0.25">
      <c r="T4662" s="396"/>
      <c r="V4662"/>
    </row>
    <row r="4663" spans="20:22" x14ac:dyDescent="0.25">
      <c r="T4663" s="396"/>
      <c r="V4663"/>
    </row>
    <row r="4664" spans="20:22" x14ac:dyDescent="0.25">
      <c r="T4664" s="396"/>
      <c r="V4664"/>
    </row>
    <row r="4665" spans="20:22" x14ac:dyDescent="0.25">
      <c r="T4665" s="396"/>
      <c r="V4665"/>
    </row>
    <row r="4666" spans="20:22" x14ac:dyDescent="0.25">
      <c r="T4666" s="396"/>
      <c r="V4666"/>
    </row>
    <row r="4667" spans="20:22" x14ac:dyDescent="0.25">
      <c r="T4667" s="396"/>
      <c r="V4667"/>
    </row>
    <row r="4668" spans="20:22" x14ac:dyDescent="0.25">
      <c r="T4668" s="396"/>
      <c r="V4668"/>
    </row>
    <row r="4669" spans="20:22" x14ac:dyDescent="0.25">
      <c r="T4669" s="396"/>
      <c r="V4669"/>
    </row>
    <row r="4670" spans="20:22" x14ac:dyDescent="0.25">
      <c r="T4670" s="396"/>
      <c r="V4670"/>
    </row>
    <row r="4671" spans="20:22" x14ac:dyDescent="0.25">
      <c r="T4671" s="396"/>
      <c r="V4671"/>
    </row>
    <row r="4672" spans="20:22" x14ac:dyDescent="0.25">
      <c r="T4672" s="396"/>
      <c r="V4672"/>
    </row>
    <row r="4673" spans="20:22" x14ac:dyDescent="0.25">
      <c r="T4673" s="396"/>
      <c r="V4673"/>
    </row>
    <row r="4674" spans="20:22" x14ac:dyDescent="0.25">
      <c r="T4674" s="396"/>
      <c r="V4674"/>
    </row>
    <row r="4675" spans="20:22" x14ac:dyDescent="0.25">
      <c r="T4675" s="396"/>
      <c r="V4675"/>
    </row>
    <row r="4676" spans="20:22" x14ac:dyDescent="0.25">
      <c r="T4676" s="396"/>
      <c r="V4676"/>
    </row>
    <row r="4677" spans="20:22" x14ac:dyDescent="0.25">
      <c r="T4677" s="396"/>
      <c r="V4677"/>
    </row>
    <row r="4678" spans="20:22" x14ac:dyDescent="0.25">
      <c r="T4678" s="396"/>
      <c r="V4678"/>
    </row>
    <row r="4679" spans="20:22" x14ac:dyDescent="0.25">
      <c r="T4679" s="396"/>
      <c r="V4679"/>
    </row>
    <row r="4680" spans="20:22" x14ac:dyDescent="0.25">
      <c r="T4680" s="396"/>
      <c r="V4680"/>
    </row>
    <row r="4681" spans="20:22" x14ac:dyDescent="0.25">
      <c r="T4681" s="396"/>
      <c r="V4681"/>
    </row>
    <row r="4682" spans="20:22" x14ac:dyDescent="0.25">
      <c r="T4682" s="396"/>
      <c r="V4682"/>
    </row>
    <row r="4683" spans="20:22" x14ac:dyDescent="0.25">
      <c r="T4683" s="396"/>
      <c r="V4683"/>
    </row>
    <row r="4684" spans="20:22" x14ac:dyDescent="0.25">
      <c r="T4684" s="396"/>
      <c r="V4684"/>
    </row>
    <row r="4685" spans="20:22" x14ac:dyDescent="0.25">
      <c r="T4685" s="396"/>
      <c r="V4685"/>
    </row>
    <row r="4686" spans="20:22" x14ac:dyDescent="0.25">
      <c r="T4686" s="396"/>
      <c r="V4686"/>
    </row>
    <row r="4687" spans="20:22" x14ac:dyDescent="0.25">
      <c r="T4687" s="396"/>
      <c r="V4687"/>
    </row>
    <row r="4688" spans="20:22" x14ac:dyDescent="0.25">
      <c r="T4688" s="396"/>
      <c r="V4688"/>
    </row>
    <row r="4689" spans="20:22" x14ac:dyDescent="0.25">
      <c r="T4689" s="396"/>
      <c r="V4689"/>
    </row>
    <row r="4690" spans="20:22" x14ac:dyDescent="0.25">
      <c r="T4690" s="396"/>
      <c r="V4690"/>
    </row>
    <row r="4691" spans="20:22" x14ac:dyDescent="0.25">
      <c r="T4691" s="396"/>
      <c r="V4691"/>
    </row>
    <row r="4692" spans="20:22" x14ac:dyDescent="0.25">
      <c r="T4692" s="396"/>
      <c r="V4692"/>
    </row>
    <row r="4693" spans="20:22" x14ac:dyDescent="0.25">
      <c r="T4693" s="396"/>
      <c r="V4693"/>
    </row>
    <row r="4694" spans="20:22" x14ac:dyDescent="0.25">
      <c r="T4694" s="396"/>
      <c r="V4694"/>
    </row>
    <row r="4695" spans="20:22" x14ac:dyDescent="0.25">
      <c r="T4695" s="396"/>
      <c r="V4695"/>
    </row>
    <row r="4696" spans="20:22" x14ac:dyDescent="0.25">
      <c r="T4696" s="396"/>
      <c r="V4696"/>
    </row>
    <row r="4697" spans="20:22" x14ac:dyDescent="0.25">
      <c r="T4697" s="396"/>
      <c r="V4697"/>
    </row>
    <row r="4698" spans="20:22" x14ac:dyDescent="0.25">
      <c r="T4698" s="396"/>
      <c r="V4698"/>
    </row>
    <row r="4699" spans="20:22" x14ac:dyDescent="0.25">
      <c r="T4699" s="396"/>
      <c r="V4699"/>
    </row>
    <row r="4700" spans="20:22" x14ac:dyDescent="0.25">
      <c r="T4700" s="396"/>
      <c r="V4700"/>
    </row>
    <row r="4701" spans="20:22" x14ac:dyDescent="0.25">
      <c r="T4701" s="396"/>
      <c r="V4701"/>
    </row>
    <row r="4702" spans="20:22" x14ac:dyDescent="0.25">
      <c r="T4702" s="396"/>
      <c r="V4702"/>
    </row>
    <row r="4703" spans="20:22" x14ac:dyDescent="0.25">
      <c r="T4703" s="396"/>
      <c r="V4703"/>
    </row>
    <row r="4704" spans="20:22" x14ac:dyDescent="0.25">
      <c r="T4704" s="396"/>
      <c r="V4704"/>
    </row>
    <row r="4705" spans="20:22" x14ac:dyDescent="0.25">
      <c r="T4705" s="396"/>
      <c r="V4705"/>
    </row>
    <row r="4706" spans="20:22" x14ac:dyDescent="0.25">
      <c r="T4706" s="396"/>
      <c r="V4706"/>
    </row>
    <row r="4707" spans="20:22" x14ac:dyDescent="0.25">
      <c r="T4707" s="396"/>
      <c r="V4707"/>
    </row>
    <row r="4708" spans="20:22" x14ac:dyDescent="0.25">
      <c r="T4708" s="396"/>
      <c r="V4708"/>
    </row>
    <row r="4709" spans="20:22" x14ac:dyDescent="0.25">
      <c r="T4709" s="396"/>
      <c r="V4709"/>
    </row>
    <row r="4710" spans="20:22" x14ac:dyDescent="0.25">
      <c r="T4710" s="396"/>
      <c r="V4710"/>
    </row>
    <row r="4711" spans="20:22" x14ac:dyDescent="0.25">
      <c r="T4711" s="396"/>
      <c r="V4711"/>
    </row>
    <row r="4712" spans="20:22" x14ac:dyDescent="0.25">
      <c r="T4712" s="396"/>
      <c r="V4712"/>
    </row>
    <row r="4713" spans="20:22" x14ac:dyDescent="0.25">
      <c r="T4713" s="396"/>
      <c r="V4713"/>
    </row>
    <row r="4714" spans="20:22" x14ac:dyDescent="0.25">
      <c r="T4714" s="396"/>
      <c r="V4714"/>
    </row>
    <row r="4715" spans="20:22" x14ac:dyDescent="0.25">
      <c r="T4715" s="396"/>
      <c r="V4715"/>
    </row>
    <row r="4716" spans="20:22" x14ac:dyDescent="0.25">
      <c r="T4716" s="396"/>
      <c r="V4716"/>
    </row>
    <row r="4717" spans="20:22" x14ac:dyDescent="0.25">
      <c r="T4717" s="396"/>
      <c r="V4717"/>
    </row>
    <row r="4718" spans="20:22" x14ac:dyDescent="0.25">
      <c r="T4718" s="396"/>
      <c r="V4718"/>
    </row>
    <row r="4719" spans="20:22" x14ac:dyDescent="0.25">
      <c r="T4719" s="396"/>
      <c r="V4719"/>
    </row>
    <row r="4720" spans="20:22" x14ac:dyDescent="0.25">
      <c r="T4720" s="396"/>
      <c r="V4720"/>
    </row>
    <row r="4721" spans="20:22" x14ac:dyDescent="0.25">
      <c r="T4721" s="396"/>
      <c r="V4721"/>
    </row>
    <row r="4722" spans="20:22" x14ac:dyDescent="0.25">
      <c r="T4722" s="396"/>
      <c r="V4722"/>
    </row>
    <row r="4723" spans="20:22" x14ac:dyDescent="0.25">
      <c r="T4723" s="396"/>
      <c r="V4723"/>
    </row>
    <row r="4724" spans="20:22" x14ac:dyDescent="0.25">
      <c r="T4724" s="396"/>
      <c r="V4724"/>
    </row>
    <row r="4725" spans="20:22" x14ac:dyDescent="0.25">
      <c r="T4725" s="396"/>
      <c r="V4725"/>
    </row>
    <row r="4726" spans="20:22" x14ac:dyDescent="0.25">
      <c r="T4726" s="396"/>
      <c r="V4726"/>
    </row>
    <row r="4727" spans="20:22" x14ac:dyDescent="0.25">
      <c r="T4727" s="396"/>
      <c r="V4727"/>
    </row>
    <row r="4728" spans="20:22" x14ac:dyDescent="0.25">
      <c r="T4728" s="396"/>
      <c r="V4728"/>
    </row>
    <row r="4729" spans="20:22" x14ac:dyDescent="0.25">
      <c r="T4729" s="396"/>
      <c r="V4729"/>
    </row>
    <row r="4730" spans="20:22" x14ac:dyDescent="0.25">
      <c r="T4730" s="396"/>
      <c r="V4730"/>
    </row>
    <row r="4731" spans="20:22" x14ac:dyDescent="0.25">
      <c r="T4731" s="396"/>
      <c r="V4731"/>
    </row>
    <row r="4732" spans="20:22" x14ac:dyDescent="0.25">
      <c r="T4732" s="396"/>
      <c r="V4732"/>
    </row>
    <row r="4733" spans="20:22" x14ac:dyDescent="0.25">
      <c r="T4733" s="396"/>
      <c r="V4733"/>
    </row>
    <row r="4734" spans="20:22" x14ac:dyDescent="0.25">
      <c r="T4734" s="396"/>
      <c r="V4734"/>
    </row>
    <row r="4735" spans="20:22" x14ac:dyDescent="0.25">
      <c r="T4735" s="396"/>
      <c r="V4735"/>
    </row>
    <row r="4736" spans="20:22" x14ac:dyDescent="0.25">
      <c r="T4736" s="396"/>
      <c r="V4736"/>
    </row>
    <row r="4737" spans="20:22" x14ac:dyDescent="0.25">
      <c r="T4737" s="396"/>
      <c r="V4737"/>
    </row>
    <row r="4738" spans="20:22" x14ac:dyDescent="0.25">
      <c r="T4738" s="396"/>
      <c r="V4738"/>
    </row>
    <row r="4739" spans="20:22" x14ac:dyDescent="0.25">
      <c r="T4739" s="396"/>
      <c r="V4739"/>
    </row>
    <row r="4740" spans="20:22" x14ac:dyDescent="0.25">
      <c r="T4740" s="396"/>
      <c r="V4740"/>
    </row>
    <row r="4741" spans="20:22" x14ac:dyDescent="0.25">
      <c r="T4741" s="396"/>
      <c r="V4741"/>
    </row>
    <row r="4742" spans="20:22" x14ac:dyDescent="0.25">
      <c r="T4742" s="396"/>
      <c r="V4742"/>
    </row>
    <row r="4743" spans="20:22" x14ac:dyDescent="0.25">
      <c r="T4743" s="396"/>
      <c r="V4743"/>
    </row>
    <row r="4744" spans="20:22" x14ac:dyDescent="0.25">
      <c r="T4744" s="396"/>
      <c r="V4744"/>
    </row>
    <row r="4745" spans="20:22" x14ac:dyDescent="0.25">
      <c r="T4745" s="396"/>
      <c r="V4745"/>
    </row>
    <row r="4746" spans="20:22" x14ac:dyDescent="0.25">
      <c r="T4746" s="396"/>
      <c r="V4746"/>
    </row>
    <row r="4747" spans="20:22" x14ac:dyDescent="0.25">
      <c r="T4747" s="396"/>
      <c r="V4747"/>
    </row>
    <row r="4748" spans="20:22" x14ac:dyDescent="0.25">
      <c r="T4748" s="396"/>
      <c r="V4748"/>
    </row>
    <row r="4749" spans="20:22" x14ac:dyDescent="0.25">
      <c r="T4749" s="396"/>
      <c r="V4749"/>
    </row>
    <row r="4750" spans="20:22" x14ac:dyDescent="0.25">
      <c r="T4750" s="396"/>
      <c r="V4750"/>
    </row>
    <row r="4751" spans="20:22" x14ac:dyDescent="0.25">
      <c r="T4751" s="396"/>
      <c r="V4751"/>
    </row>
    <row r="4752" spans="20:22" x14ac:dyDescent="0.25">
      <c r="T4752" s="396"/>
      <c r="V4752"/>
    </row>
    <row r="4753" spans="20:22" x14ac:dyDescent="0.25">
      <c r="T4753" s="396"/>
      <c r="V4753"/>
    </row>
    <row r="4754" spans="20:22" x14ac:dyDescent="0.25">
      <c r="T4754" s="396"/>
      <c r="V4754"/>
    </row>
    <row r="4755" spans="20:22" x14ac:dyDescent="0.25">
      <c r="T4755" s="396"/>
      <c r="V4755"/>
    </row>
    <row r="4756" spans="20:22" x14ac:dyDescent="0.25">
      <c r="T4756" s="396"/>
      <c r="V4756"/>
    </row>
    <row r="4757" spans="20:22" x14ac:dyDescent="0.25">
      <c r="T4757" s="396"/>
      <c r="V4757"/>
    </row>
    <row r="4758" spans="20:22" x14ac:dyDescent="0.25">
      <c r="T4758" s="396"/>
      <c r="V4758"/>
    </row>
    <row r="4759" spans="20:22" x14ac:dyDescent="0.25">
      <c r="T4759" s="396"/>
      <c r="V4759"/>
    </row>
    <row r="4760" spans="20:22" x14ac:dyDescent="0.25">
      <c r="T4760" s="396"/>
      <c r="V4760"/>
    </row>
    <row r="4761" spans="20:22" x14ac:dyDescent="0.25">
      <c r="T4761" s="396"/>
      <c r="V4761"/>
    </row>
    <row r="4762" spans="20:22" x14ac:dyDescent="0.25">
      <c r="T4762" s="396"/>
      <c r="V4762"/>
    </row>
    <row r="4763" spans="20:22" x14ac:dyDescent="0.25">
      <c r="T4763" s="396"/>
      <c r="V4763"/>
    </row>
    <row r="4764" spans="20:22" x14ac:dyDescent="0.25">
      <c r="T4764" s="396"/>
      <c r="V4764"/>
    </row>
    <row r="4765" spans="20:22" x14ac:dyDescent="0.25">
      <c r="T4765" s="396"/>
      <c r="V4765"/>
    </row>
    <row r="4766" spans="20:22" x14ac:dyDescent="0.25">
      <c r="T4766" s="396"/>
      <c r="V4766"/>
    </row>
    <row r="4767" spans="20:22" x14ac:dyDescent="0.25">
      <c r="T4767" s="396"/>
      <c r="V4767"/>
    </row>
    <row r="4768" spans="20:22" x14ac:dyDescent="0.25">
      <c r="T4768" s="396"/>
      <c r="V4768"/>
    </row>
    <row r="4769" spans="20:22" x14ac:dyDescent="0.25">
      <c r="T4769" s="396"/>
      <c r="V4769"/>
    </row>
    <row r="4770" spans="20:22" x14ac:dyDescent="0.25">
      <c r="T4770" s="396"/>
      <c r="V4770"/>
    </row>
    <row r="4771" spans="20:22" x14ac:dyDescent="0.25">
      <c r="T4771" s="396"/>
      <c r="V4771"/>
    </row>
    <row r="4772" spans="20:22" x14ac:dyDescent="0.25">
      <c r="T4772" s="396"/>
      <c r="V4772"/>
    </row>
    <row r="4773" spans="20:22" x14ac:dyDescent="0.25">
      <c r="T4773" s="396"/>
      <c r="V4773"/>
    </row>
    <row r="4774" spans="20:22" x14ac:dyDescent="0.25">
      <c r="T4774" s="396"/>
      <c r="V4774"/>
    </row>
    <row r="4775" spans="20:22" x14ac:dyDescent="0.25">
      <c r="T4775" s="396"/>
      <c r="V4775"/>
    </row>
    <row r="4776" spans="20:22" x14ac:dyDescent="0.25">
      <c r="T4776" s="396"/>
      <c r="V4776"/>
    </row>
    <row r="4777" spans="20:22" x14ac:dyDescent="0.25">
      <c r="T4777" s="396"/>
      <c r="V4777"/>
    </row>
    <row r="4778" spans="20:22" x14ac:dyDescent="0.25">
      <c r="T4778" s="396"/>
      <c r="V4778"/>
    </row>
    <row r="4779" spans="20:22" x14ac:dyDescent="0.25">
      <c r="T4779" s="396"/>
      <c r="V4779"/>
    </row>
    <row r="4780" spans="20:22" x14ac:dyDescent="0.25">
      <c r="T4780" s="396"/>
      <c r="V4780"/>
    </row>
    <row r="4781" spans="20:22" x14ac:dyDescent="0.25">
      <c r="T4781" s="396"/>
      <c r="V4781"/>
    </row>
    <row r="4782" spans="20:22" x14ac:dyDescent="0.25">
      <c r="T4782" s="396"/>
      <c r="V4782"/>
    </row>
    <row r="4783" spans="20:22" x14ac:dyDescent="0.25">
      <c r="T4783" s="396"/>
      <c r="V4783"/>
    </row>
    <row r="4784" spans="20:22" x14ac:dyDescent="0.25">
      <c r="T4784" s="396"/>
      <c r="V4784"/>
    </row>
    <row r="4785" spans="20:22" x14ac:dyDescent="0.25">
      <c r="T4785" s="396"/>
      <c r="V4785"/>
    </row>
    <row r="4786" spans="20:22" x14ac:dyDescent="0.25">
      <c r="T4786" s="396"/>
      <c r="V4786"/>
    </row>
    <row r="4787" spans="20:22" x14ac:dyDescent="0.25">
      <c r="T4787" s="396"/>
      <c r="V4787"/>
    </row>
    <row r="4788" spans="20:22" x14ac:dyDescent="0.25">
      <c r="T4788" s="396"/>
      <c r="V4788"/>
    </row>
    <row r="4789" spans="20:22" x14ac:dyDescent="0.25">
      <c r="T4789" s="396"/>
      <c r="V4789"/>
    </row>
    <row r="4790" spans="20:22" x14ac:dyDescent="0.25">
      <c r="T4790" s="396"/>
      <c r="V4790"/>
    </row>
    <row r="4791" spans="20:22" x14ac:dyDescent="0.25">
      <c r="T4791" s="396"/>
      <c r="V4791"/>
    </row>
    <row r="4792" spans="20:22" x14ac:dyDescent="0.25">
      <c r="T4792" s="396"/>
      <c r="V4792"/>
    </row>
    <row r="4793" spans="20:22" x14ac:dyDescent="0.25">
      <c r="T4793" s="396"/>
      <c r="V4793"/>
    </row>
    <row r="4794" spans="20:22" x14ac:dyDescent="0.25">
      <c r="T4794" s="396"/>
      <c r="V4794"/>
    </row>
    <row r="4795" spans="20:22" x14ac:dyDescent="0.25">
      <c r="T4795" s="396"/>
      <c r="V4795"/>
    </row>
    <row r="4796" spans="20:22" x14ac:dyDescent="0.25">
      <c r="T4796" s="396"/>
      <c r="V4796"/>
    </row>
    <row r="4797" spans="20:22" x14ac:dyDescent="0.25">
      <c r="T4797" s="396"/>
      <c r="V4797"/>
    </row>
    <row r="4798" spans="20:22" x14ac:dyDescent="0.25">
      <c r="T4798" s="396"/>
      <c r="V4798"/>
    </row>
    <row r="4799" spans="20:22" x14ac:dyDescent="0.25">
      <c r="T4799" s="396"/>
      <c r="V4799"/>
    </row>
    <row r="4800" spans="20:22" x14ac:dyDescent="0.25">
      <c r="T4800" s="396"/>
      <c r="V4800"/>
    </row>
    <row r="4801" spans="20:22" x14ac:dyDescent="0.25">
      <c r="T4801" s="396"/>
      <c r="V4801"/>
    </row>
    <row r="4802" spans="20:22" x14ac:dyDescent="0.25">
      <c r="T4802" s="396"/>
      <c r="V4802"/>
    </row>
    <row r="4803" spans="20:22" x14ac:dyDescent="0.25">
      <c r="T4803" s="396"/>
      <c r="V4803"/>
    </row>
    <row r="4804" spans="20:22" x14ac:dyDescent="0.25">
      <c r="T4804" s="396"/>
      <c r="V4804"/>
    </row>
    <row r="4805" spans="20:22" x14ac:dyDescent="0.25">
      <c r="T4805" s="396"/>
      <c r="V4805"/>
    </row>
    <row r="4806" spans="20:22" x14ac:dyDescent="0.25">
      <c r="T4806" s="396"/>
      <c r="V4806"/>
    </row>
    <row r="4807" spans="20:22" x14ac:dyDescent="0.25">
      <c r="T4807" s="396"/>
      <c r="V4807"/>
    </row>
    <row r="4808" spans="20:22" x14ac:dyDescent="0.25">
      <c r="T4808" s="396"/>
      <c r="V4808"/>
    </row>
    <row r="4809" spans="20:22" x14ac:dyDescent="0.25">
      <c r="T4809" s="396"/>
      <c r="V4809"/>
    </row>
    <row r="4810" spans="20:22" x14ac:dyDescent="0.25">
      <c r="T4810" s="396"/>
      <c r="V4810"/>
    </row>
    <row r="4811" spans="20:22" x14ac:dyDescent="0.25">
      <c r="T4811" s="396"/>
      <c r="V4811"/>
    </row>
    <row r="4812" spans="20:22" x14ac:dyDescent="0.25">
      <c r="T4812" s="396"/>
      <c r="V4812"/>
    </row>
    <row r="4813" spans="20:22" x14ac:dyDescent="0.25">
      <c r="T4813" s="396"/>
      <c r="V4813"/>
    </row>
    <row r="4814" spans="20:22" x14ac:dyDescent="0.25">
      <c r="T4814" s="396"/>
      <c r="V4814"/>
    </row>
    <row r="4815" spans="20:22" x14ac:dyDescent="0.25">
      <c r="T4815" s="396"/>
      <c r="V4815"/>
    </row>
    <row r="4816" spans="20:22" x14ac:dyDescent="0.25">
      <c r="T4816" s="396"/>
      <c r="V4816"/>
    </row>
    <row r="4817" spans="20:22" x14ac:dyDescent="0.25">
      <c r="T4817" s="396"/>
      <c r="V4817"/>
    </row>
    <row r="4818" spans="20:22" x14ac:dyDescent="0.25">
      <c r="T4818" s="396"/>
      <c r="V4818"/>
    </row>
    <row r="4819" spans="20:22" x14ac:dyDescent="0.25">
      <c r="T4819" s="396"/>
      <c r="V4819"/>
    </row>
    <row r="4820" spans="20:22" x14ac:dyDescent="0.25">
      <c r="T4820" s="396"/>
      <c r="V4820"/>
    </row>
    <row r="4821" spans="20:22" x14ac:dyDescent="0.25">
      <c r="T4821" s="396"/>
      <c r="V4821"/>
    </row>
    <row r="4822" spans="20:22" x14ac:dyDescent="0.25">
      <c r="T4822" s="396"/>
      <c r="V4822"/>
    </row>
    <row r="4823" spans="20:22" x14ac:dyDescent="0.25">
      <c r="T4823" s="396"/>
      <c r="V4823"/>
    </row>
    <row r="4824" spans="20:22" x14ac:dyDescent="0.25">
      <c r="T4824" s="396"/>
      <c r="V4824"/>
    </row>
    <row r="4825" spans="20:22" x14ac:dyDescent="0.25">
      <c r="T4825" s="396"/>
      <c r="V4825"/>
    </row>
    <row r="4826" spans="20:22" x14ac:dyDescent="0.25">
      <c r="T4826" s="396"/>
      <c r="V4826"/>
    </row>
    <row r="4827" spans="20:22" x14ac:dyDescent="0.25">
      <c r="T4827" s="396"/>
      <c r="V4827"/>
    </row>
    <row r="4828" spans="20:22" x14ac:dyDescent="0.25">
      <c r="T4828" s="396"/>
      <c r="V4828"/>
    </row>
    <row r="4829" spans="20:22" x14ac:dyDescent="0.25">
      <c r="T4829" s="396"/>
      <c r="V4829"/>
    </row>
    <row r="4830" spans="20:22" x14ac:dyDescent="0.25">
      <c r="T4830" s="396"/>
      <c r="V4830"/>
    </row>
    <row r="4831" spans="20:22" x14ac:dyDescent="0.25">
      <c r="T4831" s="396"/>
      <c r="V4831"/>
    </row>
    <row r="4832" spans="20:22" x14ac:dyDescent="0.25">
      <c r="T4832" s="396"/>
      <c r="V4832"/>
    </row>
    <row r="4833" spans="20:22" x14ac:dyDescent="0.25">
      <c r="T4833" s="396"/>
      <c r="V4833"/>
    </row>
    <row r="4834" spans="20:22" x14ac:dyDescent="0.25">
      <c r="T4834" s="396"/>
      <c r="V4834"/>
    </row>
    <row r="4835" spans="20:22" x14ac:dyDescent="0.25">
      <c r="T4835" s="396"/>
      <c r="V4835"/>
    </row>
    <row r="4836" spans="20:22" x14ac:dyDescent="0.25">
      <c r="T4836" s="396"/>
      <c r="V4836"/>
    </row>
    <row r="4837" spans="20:22" x14ac:dyDescent="0.25">
      <c r="T4837" s="396"/>
      <c r="V4837"/>
    </row>
    <row r="4838" spans="20:22" x14ac:dyDescent="0.25">
      <c r="T4838" s="396"/>
      <c r="V4838"/>
    </row>
    <row r="4839" spans="20:22" x14ac:dyDescent="0.25">
      <c r="T4839" s="396"/>
      <c r="V4839"/>
    </row>
    <row r="4840" spans="20:22" x14ac:dyDescent="0.25">
      <c r="T4840" s="396"/>
      <c r="V4840"/>
    </row>
    <row r="4841" spans="20:22" x14ac:dyDescent="0.25">
      <c r="T4841" s="396"/>
      <c r="V4841"/>
    </row>
    <row r="4842" spans="20:22" x14ac:dyDescent="0.25">
      <c r="T4842" s="396"/>
      <c r="V4842"/>
    </row>
    <row r="4843" spans="20:22" x14ac:dyDescent="0.25">
      <c r="T4843" s="396"/>
      <c r="V4843"/>
    </row>
    <row r="4844" spans="20:22" x14ac:dyDescent="0.25">
      <c r="T4844" s="396"/>
      <c r="V4844"/>
    </row>
    <row r="4845" spans="20:22" x14ac:dyDescent="0.25">
      <c r="T4845" s="396"/>
      <c r="V4845"/>
    </row>
    <row r="4846" spans="20:22" x14ac:dyDescent="0.25">
      <c r="T4846" s="396"/>
      <c r="V4846"/>
    </row>
    <row r="4847" spans="20:22" x14ac:dyDescent="0.25">
      <c r="T4847" s="396"/>
      <c r="V4847"/>
    </row>
    <row r="4848" spans="20:22" x14ac:dyDescent="0.25">
      <c r="T4848" s="396"/>
      <c r="V4848"/>
    </row>
    <row r="4849" spans="20:22" x14ac:dyDescent="0.25">
      <c r="T4849" s="396"/>
      <c r="V4849"/>
    </row>
    <row r="4850" spans="20:22" x14ac:dyDescent="0.25">
      <c r="T4850" s="396"/>
      <c r="V4850"/>
    </row>
    <row r="4851" spans="20:22" x14ac:dyDescent="0.25">
      <c r="T4851" s="396"/>
      <c r="V4851"/>
    </row>
    <row r="4852" spans="20:22" x14ac:dyDescent="0.25">
      <c r="T4852" s="396"/>
      <c r="V4852"/>
    </row>
    <row r="4853" spans="20:22" x14ac:dyDescent="0.25">
      <c r="T4853" s="396"/>
      <c r="V4853"/>
    </row>
    <row r="4854" spans="20:22" x14ac:dyDescent="0.25">
      <c r="T4854" s="396"/>
      <c r="V4854"/>
    </row>
    <row r="4855" spans="20:22" x14ac:dyDescent="0.25">
      <c r="T4855" s="396"/>
      <c r="V4855"/>
    </row>
    <row r="4856" spans="20:22" x14ac:dyDescent="0.25">
      <c r="T4856" s="396"/>
      <c r="V4856"/>
    </row>
    <row r="4857" spans="20:22" x14ac:dyDescent="0.25">
      <c r="T4857" s="396"/>
      <c r="V4857"/>
    </row>
    <row r="4858" spans="20:22" x14ac:dyDescent="0.25">
      <c r="T4858" s="396"/>
      <c r="V4858"/>
    </row>
    <row r="4859" spans="20:22" x14ac:dyDescent="0.25">
      <c r="T4859" s="396"/>
      <c r="V4859"/>
    </row>
    <row r="4860" spans="20:22" x14ac:dyDescent="0.25">
      <c r="T4860" s="396"/>
      <c r="V4860"/>
    </row>
    <row r="4861" spans="20:22" x14ac:dyDescent="0.25">
      <c r="T4861" s="396"/>
      <c r="V4861"/>
    </row>
    <row r="4862" spans="20:22" x14ac:dyDescent="0.25">
      <c r="T4862" s="396"/>
      <c r="V4862"/>
    </row>
    <row r="4863" spans="20:22" x14ac:dyDescent="0.25">
      <c r="T4863" s="396"/>
      <c r="V4863"/>
    </row>
    <row r="4864" spans="20:22" x14ac:dyDescent="0.25">
      <c r="T4864" s="396"/>
      <c r="V4864"/>
    </row>
    <row r="4865" spans="20:22" x14ac:dyDescent="0.25">
      <c r="T4865" s="396"/>
      <c r="V4865"/>
    </row>
    <row r="4866" spans="20:22" x14ac:dyDescent="0.25">
      <c r="T4866" s="396"/>
      <c r="V4866"/>
    </row>
    <row r="4867" spans="20:22" x14ac:dyDescent="0.25">
      <c r="T4867" s="396"/>
      <c r="V4867"/>
    </row>
    <row r="4868" spans="20:22" x14ac:dyDescent="0.25">
      <c r="T4868" s="396"/>
      <c r="V4868"/>
    </row>
    <row r="4869" spans="20:22" x14ac:dyDescent="0.25">
      <c r="T4869" s="396"/>
      <c r="V4869"/>
    </row>
    <row r="4870" spans="20:22" x14ac:dyDescent="0.25">
      <c r="T4870" s="396"/>
      <c r="V4870"/>
    </row>
    <row r="4871" spans="20:22" x14ac:dyDescent="0.25">
      <c r="T4871" s="396"/>
      <c r="V4871"/>
    </row>
    <row r="4872" spans="20:22" x14ac:dyDescent="0.25">
      <c r="T4872" s="396"/>
      <c r="V4872"/>
    </row>
    <row r="4873" spans="20:22" x14ac:dyDescent="0.25">
      <c r="T4873" s="396"/>
      <c r="V4873"/>
    </row>
    <row r="4874" spans="20:22" x14ac:dyDescent="0.25">
      <c r="T4874" s="396"/>
      <c r="V4874"/>
    </row>
    <row r="4875" spans="20:22" x14ac:dyDescent="0.25">
      <c r="T4875" s="396"/>
      <c r="V4875"/>
    </row>
    <row r="4876" spans="20:22" x14ac:dyDescent="0.25">
      <c r="T4876" s="396"/>
      <c r="V4876"/>
    </row>
    <row r="4877" spans="20:22" x14ac:dyDescent="0.25">
      <c r="T4877" s="396"/>
      <c r="V4877"/>
    </row>
    <row r="4878" spans="20:22" x14ac:dyDescent="0.25">
      <c r="T4878" s="396"/>
      <c r="V4878"/>
    </row>
    <row r="4879" spans="20:22" x14ac:dyDescent="0.25">
      <c r="T4879" s="396"/>
      <c r="V4879"/>
    </row>
    <row r="4880" spans="20:22" x14ac:dyDescent="0.25">
      <c r="T4880" s="396"/>
      <c r="V4880"/>
    </row>
    <row r="4881" spans="20:22" x14ac:dyDescent="0.25">
      <c r="T4881" s="396"/>
      <c r="V4881"/>
    </row>
    <row r="4882" spans="20:22" x14ac:dyDescent="0.25">
      <c r="T4882" s="396"/>
      <c r="V4882"/>
    </row>
    <row r="4883" spans="20:22" x14ac:dyDescent="0.25">
      <c r="T4883" s="396"/>
      <c r="V4883"/>
    </row>
    <row r="4884" spans="20:22" x14ac:dyDescent="0.25">
      <c r="T4884" s="396"/>
      <c r="V4884"/>
    </row>
    <row r="4885" spans="20:22" x14ac:dyDescent="0.25">
      <c r="T4885" s="396"/>
      <c r="V4885"/>
    </row>
    <row r="4886" spans="20:22" x14ac:dyDescent="0.25">
      <c r="T4886" s="396"/>
      <c r="V4886"/>
    </row>
    <row r="4887" spans="20:22" x14ac:dyDescent="0.25">
      <c r="T4887" s="396"/>
      <c r="V4887"/>
    </row>
    <row r="4888" spans="20:22" x14ac:dyDescent="0.25">
      <c r="T4888" s="396"/>
      <c r="V4888"/>
    </row>
    <row r="4889" spans="20:22" x14ac:dyDescent="0.25">
      <c r="T4889" s="396"/>
      <c r="V4889"/>
    </row>
    <row r="4890" spans="20:22" x14ac:dyDescent="0.25">
      <c r="T4890" s="396"/>
      <c r="V4890"/>
    </row>
    <row r="4891" spans="20:22" x14ac:dyDescent="0.25">
      <c r="T4891" s="396"/>
      <c r="V4891"/>
    </row>
    <row r="4892" spans="20:22" x14ac:dyDescent="0.25">
      <c r="T4892" s="396"/>
      <c r="V4892"/>
    </row>
    <row r="4893" spans="20:22" x14ac:dyDescent="0.25">
      <c r="T4893" s="396"/>
      <c r="V4893"/>
    </row>
    <row r="4894" spans="20:22" x14ac:dyDescent="0.25">
      <c r="T4894" s="396"/>
      <c r="V4894"/>
    </row>
    <row r="4895" spans="20:22" x14ac:dyDescent="0.25">
      <c r="T4895" s="396"/>
      <c r="V4895"/>
    </row>
    <row r="4896" spans="20:22" x14ac:dyDescent="0.25">
      <c r="T4896" s="396"/>
      <c r="V4896"/>
    </row>
    <row r="4897" spans="20:22" x14ac:dyDescent="0.25">
      <c r="T4897" s="396"/>
      <c r="V4897"/>
    </row>
    <row r="4898" spans="20:22" x14ac:dyDescent="0.25">
      <c r="T4898" s="396"/>
      <c r="V4898"/>
    </row>
    <row r="4899" spans="20:22" x14ac:dyDescent="0.25">
      <c r="T4899" s="396"/>
      <c r="V4899"/>
    </row>
    <row r="4900" spans="20:22" x14ac:dyDescent="0.25">
      <c r="T4900" s="396"/>
      <c r="V4900"/>
    </row>
    <row r="4901" spans="20:22" x14ac:dyDescent="0.25">
      <c r="T4901" s="396"/>
      <c r="V4901"/>
    </row>
    <row r="4902" spans="20:22" x14ac:dyDescent="0.25">
      <c r="T4902" s="396"/>
      <c r="V4902"/>
    </row>
    <row r="4903" spans="20:22" x14ac:dyDescent="0.25">
      <c r="T4903" s="396"/>
      <c r="V4903"/>
    </row>
    <row r="4904" spans="20:22" x14ac:dyDescent="0.25">
      <c r="T4904" s="396"/>
      <c r="V4904"/>
    </row>
    <row r="4905" spans="20:22" x14ac:dyDescent="0.25">
      <c r="T4905" s="396"/>
      <c r="V4905"/>
    </row>
    <row r="4906" spans="20:22" x14ac:dyDescent="0.25">
      <c r="T4906" s="396"/>
      <c r="V4906"/>
    </row>
    <row r="4907" spans="20:22" x14ac:dyDescent="0.25">
      <c r="T4907" s="396"/>
      <c r="V4907"/>
    </row>
    <row r="4908" spans="20:22" x14ac:dyDescent="0.25">
      <c r="T4908" s="396"/>
      <c r="V4908"/>
    </row>
    <row r="4909" spans="20:22" x14ac:dyDescent="0.25">
      <c r="T4909" s="396"/>
      <c r="V4909"/>
    </row>
    <row r="4910" spans="20:22" x14ac:dyDescent="0.25">
      <c r="T4910" s="396"/>
      <c r="V4910"/>
    </row>
    <row r="4911" spans="20:22" x14ac:dyDescent="0.25">
      <c r="T4911" s="396"/>
      <c r="V4911"/>
    </row>
    <row r="4912" spans="20:22" x14ac:dyDescent="0.25">
      <c r="T4912" s="396"/>
      <c r="V4912"/>
    </row>
    <row r="4913" spans="20:22" x14ac:dyDescent="0.25">
      <c r="T4913" s="396"/>
      <c r="V4913"/>
    </row>
    <row r="4914" spans="20:22" x14ac:dyDescent="0.25">
      <c r="T4914" s="396"/>
      <c r="V4914"/>
    </row>
    <row r="4915" spans="20:22" x14ac:dyDescent="0.25">
      <c r="T4915" s="396"/>
      <c r="V4915"/>
    </row>
    <row r="4916" spans="20:22" x14ac:dyDescent="0.25">
      <c r="T4916" s="396"/>
      <c r="V4916"/>
    </row>
    <row r="4917" spans="20:22" x14ac:dyDescent="0.25">
      <c r="T4917" s="396"/>
      <c r="V4917"/>
    </row>
    <row r="4918" spans="20:22" x14ac:dyDescent="0.25">
      <c r="T4918" s="396"/>
      <c r="V4918"/>
    </row>
    <row r="4919" spans="20:22" x14ac:dyDescent="0.25">
      <c r="T4919" s="396"/>
      <c r="V4919"/>
    </row>
    <row r="4920" spans="20:22" x14ac:dyDescent="0.25">
      <c r="T4920" s="396"/>
      <c r="V4920"/>
    </row>
    <row r="4921" spans="20:22" x14ac:dyDescent="0.25">
      <c r="T4921" s="396"/>
      <c r="V4921"/>
    </row>
    <row r="4922" spans="20:22" x14ac:dyDescent="0.25">
      <c r="T4922" s="396"/>
      <c r="V4922"/>
    </row>
    <row r="4923" spans="20:22" x14ac:dyDescent="0.25">
      <c r="T4923" s="396"/>
      <c r="V4923"/>
    </row>
    <row r="4924" spans="20:22" x14ac:dyDescent="0.25">
      <c r="T4924" s="396"/>
      <c r="V4924"/>
    </row>
    <row r="4925" spans="20:22" x14ac:dyDescent="0.25">
      <c r="T4925" s="396"/>
      <c r="V4925"/>
    </row>
    <row r="4926" spans="20:22" x14ac:dyDescent="0.25">
      <c r="T4926" s="396"/>
      <c r="V4926"/>
    </row>
    <row r="4927" spans="20:22" x14ac:dyDescent="0.25">
      <c r="T4927" s="396"/>
      <c r="V4927"/>
    </row>
    <row r="4928" spans="20:22" x14ac:dyDescent="0.25">
      <c r="T4928" s="396"/>
      <c r="V4928"/>
    </row>
    <row r="4929" spans="20:22" x14ac:dyDescent="0.25">
      <c r="T4929" s="396"/>
      <c r="V4929"/>
    </row>
    <row r="4930" spans="20:22" x14ac:dyDescent="0.25">
      <c r="T4930" s="396"/>
      <c r="V4930"/>
    </row>
    <row r="4931" spans="20:22" x14ac:dyDescent="0.25">
      <c r="T4931" s="396"/>
      <c r="V4931"/>
    </row>
    <row r="4932" spans="20:22" x14ac:dyDescent="0.25">
      <c r="T4932" s="396"/>
      <c r="V4932"/>
    </row>
    <row r="4933" spans="20:22" x14ac:dyDescent="0.25">
      <c r="T4933" s="396"/>
      <c r="V4933"/>
    </row>
    <row r="4934" spans="20:22" x14ac:dyDescent="0.25">
      <c r="T4934" s="396"/>
      <c r="V4934"/>
    </row>
    <row r="4935" spans="20:22" x14ac:dyDescent="0.25">
      <c r="T4935" s="396"/>
      <c r="V4935"/>
    </row>
    <row r="4936" spans="20:22" x14ac:dyDescent="0.25">
      <c r="T4936" s="396"/>
      <c r="V4936"/>
    </row>
    <row r="4937" spans="20:22" x14ac:dyDescent="0.25">
      <c r="T4937" s="396"/>
      <c r="V4937"/>
    </row>
    <row r="4938" spans="20:22" x14ac:dyDescent="0.25">
      <c r="T4938" s="396"/>
      <c r="V4938"/>
    </row>
    <row r="4939" spans="20:22" x14ac:dyDescent="0.25">
      <c r="T4939" s="396"/>
      <c r="V4939"/>
    </row>
    <row r="4940" spans="20:22" x14ac:dyDescent="0.25">
      <c r="T4940" s="396"/>
      <c r="V4940"/>
    </row>
    <row r="4941" spans="20:22" x14ac:dyDescent="0.25">
      <c r="T4941" s="396"/>
      <c r="V4941"/>
    </row>
    <row r="4942" spans="20:22" x14ac:dyDescent="0.25">
      <c r="T4942" s="396"/>
      <c r="V4942"/>
    </row>
    <row r="4943" spans="20:22" x14ac:dyDescent="0.25">
      <c r="T4943" s="396"/>
      <c r="V4943"/>
    </row>
    <row r="4944" spans="20:22" x14ac:dyDescent="0.25">
      <c r="T4944" s="396"/>
      <c r="V4944"/>
    </row>
    <row r="4945" spans="20:22" x14ac:dyDescent="0.25">
      <c r="T4945" s="396"/>
      <c r="V4945"/>
    </row>
    <row r="4946" spans="20:22" x14ac:dyDescent="0.25">
      <c r="T4946" s="396"/>
      <c r="V4946"/>
    </row>
    <row r="4947" spans="20:22" x14ac:dyDescent="0.25">
      <c r="T4947" s="396"/>
      <c r="V4947"/>
    </row>
    <row r="4948" spans="20:22" x14ac:dyDescent="0.25">
      <c r="T4948" s="396"/>
      <c r="V4948"/>
    </row>
    <row r="4949" spans="20:22" x14ac:dyDescent="0.25">
      <c r="T4949" s="396"/>
      <c r="V4949"/>
    </row>
    <row r="4950" spans="20:22" x14ac:dyDescent="0.25">
      <c r="T4950" s="396"/>
      <c r="V4950"/>
    </row>
    <row r="4951" spans="20:22" x14ac:dyDescent="0.25">
      <c r="T4951" s="396"/>
      <c r="V4951"/>
    </row>
    <row r="4952" spans="20:22" x14ac:dyDescent="0.25">
      <c r="T4952" s="396"/>
      <c r="V4952"/>
    </row>
    <row r="4953" spans="20:22" x14ac:dyDescent="0.25">
      <c r="T4953" s="396"/>
      <c r="V4953"/>
    </row>
    <row r="4954" spans="20:22" x14ac:dyDescent="0.25">
      <c r="T4954" s="396"/>
      <c r="V4954"/>
    </row>
    <row r="4955" spans="20:22" x14ac:dyDescent="0.25">
      <c r="T4955" s="396"/>
      <c r="V4955"/>
    </row>
    <row r="4956" spans="20:22" x14ac:dyDescent="0.25">
      <c r="T4956" s="396"/>
      <c r="V4956"/>
    </row>
    <row r="4957" spans="20:22" x14ac:dyDescent="0.25">
      <c r="T4957" s="396"/>
      <c r="V4957"/>
    </row>
    <row r="4958" spans="20:22" x14ac:dyDescent="0.25">
      <c r="T4958" s="396"/>
      <c r="V4958"/>
    </row>
    <row r="4959" spans="20:22" x14ac:dyDescent="0.25">
      <c r="T4959" s="396"/>
      <c r="V4959"/>
    </row>
    <row r="4960" spans="20:22" x14ac:dyDescent="0.25">
      <c r="T4960" s="396"/>
      <c r="V4960"/>
    </row>
    <row r="4961" spans="20:22" x14ac:dyDescent="0.25">
      <c r="T4961" s="396"/>
      <c r="V4961"/>
    </row>
    <row r="4962" spans="20:22" x14ac:dyDescent="0.25">
      <c r="T4962" s="396"/>
      <c r="V4962"/>
    </row>
    <row r="4963" spans="20:22" x14ac:dyDescent="0.25">
      <c r="T4963" s="396"/>
      <c r="V4963"/>
    </row>
    <row r="4964" spans="20:22" x14ac:dyDescent="0.25">
      <c r="T4964" s="396"/>
      <c r="V4964"/>
    </row>
    <row r="4965" spans="20:22" x14ac:dyDescent="0.25">
      <c r="T4965" s="396"/>
      <c r="V4965"/>
    </row>
    <row r="4966" spans="20:22" x14ac:dyDescent="0.25">
      <c r="T4966" s="396"/>
      <c r="V4966"/>
    </row>
    <row r="4967" spans="20:22" x14ac:dyDescent="0.25">
      <c r="T4967" s="396"/>
      <c r="V4967"/>
    </row>
    <row r="4968" spans="20:22" x14ac:dyDescent="0.25">
      <c r="T4968" s="396"/>
      <c r="V4968"/>
    </row>
    <row r="4969" spans="20:22" x14ac:dyDescent="0.25">
      <c r="T4969" s="396"/>
      <c r="V4969"/>
    </row>
    <row r="4970" spans="20:22" x14ac:dyDescent="0.25">
      <c r="T4970" s="396"/>
      <c r="V4970"/>
    </row>
    <row r="4971" spans="20:22" x14ac:dyDescent="0.25">
      <c r="T4971" s="396"/>
      <c r="V4971"/>
    </row>
    <row r="4972" spans="20:22" x14ac:dyDescent="0.25">
      <c r="T4972" s="396"/>
      <c r="V4972"/>
    </row>
    <row r="4973" spans="20:22" x14ac:dyDescent="0.25">
      <c r="T4973" s="396"/>
      <c r="V4973"/>
    </row>
    <row r="4974" spans="20:22" x14ac:dyDescent="0.25">
      <c r="T4974" s="396"/>
      <c r="V4974"/>
    </row>
    <row r="4975" spans="20:22" x14ac:dyDescent="0.25">
      <c r="T4975" s="396"/>
      <c r="V4975"/>
    </row>
    <row r="4976" spans="20:22" x14ac:dyDescent="0.25">
      <c r="T4976" s="396"/>
      <c r="V4976"/>
    </row>
    <row r="4977" spans="20:22" x14ac:dyDescent="0.25">
      <c r="T4977" s="396"/>
      <c r="V4977"/>
    </row>
    <row r="4978" spans="20:22" x14ac:dyDescent="0.25">
      <c r="T4978" s="396"/>
      <c r="V4978"/>
    </row>
    <row r="4979" spans="20:22" x14ac:dyDescent="0.25">
      <c r="T4979" s="396"/>
      <c r="V4979"/>
    </row>
    <row r="4980" spans="20:22" x14ac:dyDescent="0.25">
      <c r="T4980" s="396"/>
      <c r="V4980"/>
    </row>
    <row r="4981" spans="20:22" x14ac:dyDescent="0.25">
      <c r="T4981" s="396"/>
      <c r="V4981"/>
    </row>
    <row r="4982" spans="20:22" x14ac:dyDescent="0.25">
      <c r="T4982" s="396"/>
      <c r="V4982"/>
    </row>
    <row r="4983" spans="20:22" x14ac:dyDescent="0.25">
      <c r="T4983" s="396"/>
      <c r="V4983"/>
    </row>
    <row r="4984" spans="20:22" x14ac:dyDescent="0.25">
      <c r="T4984" s="396"/>
      <c r="V4984"/>
    </row>
    <row r="4985" spans="20:22" x14ac:dyDescent="0.25">
      <c r="T4985" s="396"/>
      <c r="V4985"/>
    </row>
    <row r="4986" spans="20:22" x14ac:dyDescent="0.25">
      <c r="T4986" s="396"/>
      <c r="V4986"/>
    </row>
    <row r="4987" spans="20:22" x14ac:dyDescent="0.25">
      <c r="T4987" s="396"/>
      <c r="V4987"/>
    </row>
    <row r="4988" spans="20:22" x14ac:dyDescent="0.25">
      <c r="T4988" s="396"/>
      <c r="V4988"/>
    </row>
    <row r="4989" spans="20:22" x14ac:dyDescent="0.25">
      <c r="T4989" s="396"/>
      <c r="V4989"/>
    </row>
    <row r="4990" spans="20:22" x14ac:dyDescent="0.25">
      <c r="T4990" s="396"/>
      <c r="V4990"/>
    </row>
    <row r="4991" spans="20:22" x14ac:dyDescent="0.25">
      <c r="T4991" s="396"/>
      <c r="V4991"/>
    </row>
    <row r="4992" spans="20:22" x14ac:dyDescent="0.25">
      <c r="T4992" s="396"/>
      <c r="V4992"/>
    </row>
    <row r="4993" spans="20:22" x14ac:dyDescent="0.25">
      <c r="T4993" s="396"/>
      <c r="V4993"/>
    </row>
    <row r="4994" spans="20:22" x14ac:dyDescent="0.25">
      <c r="T4994" s="396"/>
      <c r="V4994"/>
    </row>
    <row r="4995" spans="20:22" x14ac:dyDescent="0.25">
      <c r="T4995" s="396"/>
      <c r="V4995"/>
    </row>
    <row r="4996" spans="20:22" x14ac:dyDescent="0.25">
      <c r="T4996" s="396"/>
      <c r="V4996"/>
    </row>
    <row r="4997" spans="20:22" x14ac:dyDescent="0.25">
      <c r="T4997" s="396"/>
      <c r="V4997"/>
    </row>
    <row r="4998" spans="20:22" x14ac:dyDescent="0.25">
      <c r="T4998" s="396"/>
      <c r="V4998"/>
    </row>
    <row r="4999" spans="20:22" x14ac:dyDescent="0.25">
      <c r="T4999" s="396"/>
      <c r="V4999"/>
    </row>
    <row r="5000" spans="20:22" x14ac:dyDescent="0.25">
      <c r="T5000" s="396"/>
      <c r="V5000"/>
    </row>
    <row r="5001" spans="20:22" x14ac:dyDescent="0.25">
      <c r="T5001" s="396"/>
      <c r="V5001"/>
    </row>
    <row r="5002" spans="20:22" x14ac:dyDescent="0.25">
      <c r="T5002" s="396"/>
      <c r="V5002"/>
    </row>
    <row r="5003" spans="20:22" x14ac:dyDescent="0.25">
      <c r="T5003" s="396"/>
      <c r="V5003"/>
    </row>
    <row r="5004" spans="20:22" x14ac:dyDescent="0.25">
      <c r="T5004" s="396"/>
      <c r="V5004"/>
    </row>
    <row r="5005" spans="20:22" x14ac:dyDescent="0.25">
      <c r="T5005" s="396"/>
      <c r="V5005"/>
    </row>
    <row r="5006" spans="20:22" x14ac:dyDescent="0.25">
      <c r="T5006" s="396"/>
      <c r="V5006"/>
    </row>
    <row r="5007" spans="20:22" x14ac:dyDescent="0.25">
      <c r="T5007" s="396"/>
      <c r="V5007"/>
    </row>
    <row r="5008" spans="20:22" x14ac:dyDescent="0.25">
      <c r="T5008" s="396"/>
      <c r="V5008"/>
    </row>
    <row r="5009" spans="20:22" x14ac:dyDescent="0.25">
      <c r="T5009" s="396"/>
      <c r="V5009"/>
    </row>
    <row r="5010" spans="20:22" x14ac:dyDescent="0.25">
      <c r="T5010" s="396"/>
      <c r="V5010"/>
    </row>
    <row r="5011" spans="20:22" x14ac:dyDescent="0.25">
      <c r="T5011" s="396"/>
      <c r="V5011"/>
    </row>
    <row r="5012" spans="20:22" x14ac:dyDescent="0.25">
      <c r="T5012" s="396"/>
      <c r="V5012"/>
    </row>
    <row r="5013" spans="20:22" x14ac:dyDescent="0.25">
      <c r="T5013" s="396"/>
      <c r="V5013"/>
    </row>
    <row r="5014" spans="20:22" x14ac:dyDescent="0.25">
      <c r="T5014" s="396"/>
      <c r="V5014"/>
    </row>
    <row r="5015" spans="20:22" x14ac:dyDescent="0.25">
      <c r="T5015" s="396"/>
      <c r="V5015"/>
    </row>
    <row r="5016" spans="20:22" x14ac:dyDescent="0.25">
      <c r="T5016" s="396"/>
      <c r="V5016"/>
    </row>
    <row r="5017" spans="20:22" x14ac:dyDescent="0.25">
      <c r="T5017" s="396"/>
      <c r="V5017"/>
    </row>
    <row r="5018" spans="20:22" x14ac:dyDescent="0.25">
      <c r="T5018" s="396"/>
      <c r="V5018"/>
    </row>
    <row r="5019" spans="20:22" x14ac:dyDescent="0.25">
      <c r="T5019" s="396"/>
      <c r="V5019"/>
    </row>
    <row r="5020" spans="20:22" x14ac:dyDescent="0.25">
      <c r="T5020" s="396"/>
      <c r="V5020"/>
    </row>
    <row r="5021" spans="20:22" x14ac:dyDescent="0.25">
      <c r="T5021" s="396"/>
      <c r="V5021"/>
    </row>
    <row r="5022" spans="20:22" x14ac:dyDescent="0.25">
      <c r="T5022" s="396"/>
      <c r="V5022"/>
    </row>
    <row r="5023" spans="20:22" x14ac:dyDescent="0.25">
      <c r="T5023" s="396"/>
      <c r="V5023"/>
    </row>
    <row r="5024" spans="20:22" x14ac:dyDescent="0.25">
      <c r="T5024" s="396"/>
      <c r="V5024"/>
    </row>
    <row r="5025" spans="20:22" x14ac:dyDescent="0.25">
      <c r="T5025" s="396"/>
      <c r="V5025"/>
    </row>
    <row r="5026" spans="20:22" x14ac:dyDescent="0.25">
      <c r="T5026" s="396"/>
      <c r="V5026"/>
    </row>
    <row r="5027" spans="20:22" x14ac:dyDescent="0.25">
      <c r="T5027" s="396"/>
      <c r="V5027"/>
    </row>
    <row r="5028" spans="20:22" x14ac:dyDescent="0.25">
      <c r="T5028" s="396"/>
      <c r="V5028"/>
    </row>
    <row r="5029" spans="20:22" x14ac:dyDescent="0.25">
      <c r="T5029" s="396"/>
      <c r="V5029"/>
    </row>
    <row r="5030" spans="20:22" x14ac:dyDescent="0.25">
      <c r="T5030" s="396"/>
      <c r="V5030"/>
    </row>
    <row r="5031" spans="20:22" x14ac:dyDescent="0.25">
      <c r="T5031" s="396"/>
      <c r="V5031"/>
    </row>
    <row r="5032" spans="20:22" x14ac:dyDescent="0.25">
      <c r="T5032" s="396"/>
      <c r="V5032"/>
    </row>
    <row r="5033" spans="20:22" x14ac:dyDescent="0.25">
      <c r="T5033" s="396"/>
      <c r="V5033"/>
    </row>
    <row r="5034" spans="20:22" x14ac:dyDescent="0.25">
      <c r="T5034" s="396"/>
      <c r="V5034"/>
    </row>
    <row r="5035" spans="20:22" x14ac:dyDescent="0.25">
      <c r="T5035" s="396"/>
      <c r="V5035"/>
    </row>
    <row r="5036" spans="20:22" x14ac:dyDescent="0.25">
      <c r="T5036" s="396"/>
      <c r="V5036"/>
    </row>
    <row r="5037" spans="20:22" x14ac:dyDescent="0.25">
      <c r="T5037" s="396"/>
      <c r="V5037"/>
    </row>
    <row r="5038" spans="20:22" x14ac:dyDescent="0.25">
      <c r="T5038" s="396"/>
      <c r="V5038"/>
    </row>
    <row r="5039" spans="20:22" x14ac:dyDescent="0.25">
      <c r="T5039" s="396"/>
      <c r="V5039"/>
    </row>
    <row r="5040" spans="20:22" x14ac:dyDescent="0.25">
      <c r="T5040" s="396"/>
      <c r="V5040"/>
    </row>
    <row r="5041" spans="20:22" x14ac:dyDescent="0.25">
      <c r="T5041" s="396"/>
      <c r="V5041"/>
    </row>
    <row r="5042" spans="20:22" x14ac:dyDescent="0.25">
      <c r="T5042" s="396"/>
      <c r="V5042"/>
    </row>
    <row r="5043" spans="20:22" x14ac:dyDescent="0.25">
      <c r="T5043" s="396"/>
      <c r="V5043"/>
    </row>
    <row r="5044" spans="20:22" x14ac:dyDescent="0.25">
      <c r="T5044" s="396"/>
      <c r="V5044"/>
    </row>
    <row r="5045" spans="20:22" x14ac:dyDescent="0.25">
      <c r="T5045" s="396"/>
      <c r="V5045"/>
    </row>
    <row r="5046" spans="20:22" x14ac:dyDescent="0.25">
      <c r="T5046" s="396"/>
      <c r="V5046"/>
    </row>
    <row r="5047" spans="20:22" x14ac:dyDescent="0.25">
      <c r="T5047" s="396"/>
      <c r="V5047"/>
    </row>
    <row r="5048" spans="20:22" x14ac:dyDescent="0.25">
      <c r="T5048" s="396"/>
      <c r="V5048"/>
    </row>
    <row r="5049" spans="20:22" x14ac:dyDescent="0.25">
      <c r="T5049" s="396"/>
      <c r="V5049"/>
    </row>
    <row r="5050" spans="20:22" x14ac:dyDescent="0.25">
      <c r="T5050" s="396"/>
      <c r="V5050"/>
    </row>
    <row r="5051" spans="20:22" x14ac:dyDescent="0.25">
      <c r="T5051" s="396"/>
      <c r="V5051"/>
    </row>
    <row r="5052" spans="20:22" x14ac:dyDescent="0.25">
      <c r="T5052" s="396"/>
      <c r="V5052"/>
    </row>
    <row r="5053" spans="20:22" x14ac:dyDescent="0.25">
      <c r="T5053" s="396"/>
      <c r="V5053"/>
    </row>
    <row r="5054" spans="20:22" x14ac:dyDescent="0.25">
      <c r="T5054" s="396"/>
      <c r="V5054"/>
    </row>
    <row r="5055" spans="20:22" x14ac:dyDescent="0.25">
      <c r="T5055" s="396"/>
      <c r="V5055"/>
    </row>
    <row r="5056" spans="20:22" x14ac:dyDescent="0.25">
      <c r="T5056" s="396"/>
      <c r="V5056"/>
    </row>
    <row r="5057" spans="20:22" x14ac:dyDescent="0.25">
      <c r="T5057" s="396"/>
      <c r="V5057"/>
    </row>
    <row r="5058" spans="20:22" x14ac:dyDescent="0.25">
      <c r="T5058" s="396"/>
      <c r="V5058"/>
    </row>
    <row r="5059" spans="20:22" x14ac:dyDescent="0.25">
      <c r="T5059" s="396"/>
      <c r="V5059"/>
    </row>
    <row r="5060" spans="20:22" x14ac:dyDescent="0.25">
      <c r="T5060" s="396"/>
      <c r="V5060"/>
    </row>
    <row r="5061" spans="20:22" x14ac:dyDescent="0.25">
      <c r="T5061" s="396"/>
      <c r="V5061"/>
    </row>
    <row r="5062" spans="20:22" x14ac:dyDescent="0.25">
      <c r="T5062" s="396"/>
      <c r="V5062"/>
    </row>
    <row r="5063" spans="20:22" x14ac:dyDescent="0.25">
      <c r="T5063" s="396"/>
      <c r="V5063"/>
    </row>
    <row r="5064" spans="20:22" x14ac:dyDescent="0.25">
      <c r="T5064" s="396"/>
      <c r="V5064"/>
    </row>
    <row r="5065" spans="20:22" x14ac:dyDescent="0.25">
      <c r="T5065" s="396"/>
      <c r="V5065"/>
    </row>
    <row r="5066" spans="20:22" x14ac:dyDescent="0.25">
      <c r="T5066" s="396"/>
      <c r="V5066"/>
    </row>
    <row r="5067" spans="20:22" x14ac:dyDescent="0.25">
      <c r="T5067" s="396"/>
      <c r="V5067"/>
    </row>
    <row r="5068" spans="20:22" x14ac:dyDescent="0.25">
      <c r="T5068" s="396"/>
      <c r="V5068"/>
    </row>
    <row r="5069" spans="20:22" x14ac:dyDescent="0.25">
      <c r="T5069" s="396"/>
      <c r="V5069"/>
    </row>
    <row r="5070" spans="20:22" x14ac:dyDescent="0.25">
      <c r="T5070" s="396"/>
      <c r="V5070"/>
    </row>
    <row r="5071" spans="20:22" x14ac:dyDescent="0.25">
      <c r="T5071" s="396"/>
      <c r="V5071"/>
    </row>
    <row r="5072" spans="20:22" x14ac:dyDescent="0.25">
      <c r="T5072" s="396"/>
      <c r="V5072"/>
    </row>
    <row r="5073" spans="20:22" x14ac:dyDescent="0.25">
      <c r="T5073" s="396"/>
      <c r="V5073"/>
    </row>
    <row r="5074" spans="20:22" x14ac:dyDescent="0.25">
      <c r="T5074" s="396"/>
      <c r="V5074"/>
    </row>
    <row r="5075" spans="20:22" x14ac:dyDescent="0.25">
      <c r="T5075" s="396"/>
      <c r="V5075"/>
    </row>
    <row r="5076" spans="20:22" x14ac:dyDescent="0.25">
      <c r="T5076" s="396"/>
      <c r="V5076"/>
    </row>
    <row r="5077" spans="20:22" x14ac:dyDescent="0.25">
      <c r="T5077" s="396"/>
      <c r="V5077"/>
    </row>
    <row r="5078" spans="20:22" x14ac:dyDescent="0.25">
      <c r="T5078" s="396"/>
      <c r="V5078"/>
    </row>
    <row r="5079" spans="20:22" x14ac:dyDescent="0.25">
      <c r="T5079" s="396"/>
      <c r="V5079"/>
    </row>
    <row r="5080" spans="20:22" x14ac:dyDescent="0.25">
      <c r="T5080" s="396"/>
      <c r="V5080"/>
    </row>
    <row r="5081" spans="20:22" x14ac:dyDescent="0.25">
      <c r="T5081" s="396"/>
      <c r="V5081"/>
    </row>
    <row r="5082" spans="20:22" x14ac:dyDescent="0.25">
      <c r="T5082" s="396"/>
      <c r="V5082"/>
    </row>
    <row r="5083" spans="20:22" x14ac:dyDescent="0.25">
      <c r="T5083" s="396"/>
      <c r="V5083"/>
    </row>
    <row r="5084" spans="20:22" x14ac:dyDescent="0.25">
      <c r="T5084" s="396"/>
      <c r="V5084"/>
    </row>
    <row r="5085" spans="20:22" x14ac:dyDescent="0.25">
      <c r="T5085" s="396"/>
      <c r="V5085"/>
    </row>
    <row r="5086" spans="20:22" x14ac:dyDescent="0.25">
      <c r="T5086" s="396"/>
      <c r="V5086"/>
    </row>
    <row r="5087" spans="20:22" x14ac:dyDescent="0.25">
      <c r="T5087" s="396"/>
      <c r="V5087"/>
    </row>
    <row r="5088" spans="20:22" x14ac:dyDescent="0.25">
      <c r="T5088" s="396"/>
      <c r="V5088"/>
    </row>
    <row r="5089" spans="20:22" x14ac:dyDescent="0.25">
      <c r="T5089" s="396"/>
      <c r="V5089"/>
    </row>
    <row r="5090" spans="20:22" x14ac:dyDescent="0.25">
      <c r="T5090" s="396"/>
      <c r="V5090"/>
    </row>
    <row r="5091" spans="20:22" x14ac:dyDescent="0.25">
      <c r="T5091" s="396"/>
      <c r="V5091"/>
    </row>
    <row r="5092" spans="20:22" x14ac:dyDescent="0.25">
      <c r="T5092" s="396"/>
      <c r="V5092"/>
    </row>
    <row r="5093" spans="20:22" x14ac:dyDescent="0.25">
      <c r="T5093" s="396"/>
      <c r="V5093"/>
    </row>
    <row r="5094" spans="20:22" x14ac:dyDescent="0.25">
      <c r="T5094" s="396"/>
      <c r="V5094"/>
    </row>
    <row r="5095" spans="20:22" x14ac:dyDescent="0.25">
      <c r="T5095" s="396"/>
      <c r="V5095"/>
    </row>
    <row r="5096" spans="20:22" x14ac:dyDescent="0.25">
      <c r="T5096" s="396"/>
      <c r="V5096"/>
    </row>
    <row r="5097" spans="20:22" x14ac:dyDescent="0.25">
      <c r="T5097" s="396"/>
      <c r="V5097"/>
    </row>
    <row r="5098" spans="20:22" x14ac:dyDescent="0.25">
      <c r="T5098" s="396"/>
      <c r="V5098"/>
    </row>
    <row r="5099" spans="20:22" x14ac:dyDescent="0.25">
      <c r="T5099" s="396"/>
      <c r="V5099"/>
    </row>
    <row r="5100" spans="20:22" x14ac:dyDescent="0.25">
      <c r="T5100" s="396"/>
      <c r="V5100"/>
    </row>
    <row r="5101" spans="20:22" x14ac:dyDescent="0.25">
      <c r="T5101" s="396"/>
      <c r="V5101"/>
    </row>
    <row r="5102" spans="20:22" x14ac:dyDescent="0.25">
      <c r="T5102" s="396"/>
      <c r="V5102"/>
    </row>
    <row r="5103" spans="20:22" x14ac:dyDescent="0.25">
      <c r="T5103" s="396"/>
      <c r="V5103"/>
    </row>
    <row r="5104" spans="20:22" x14ac:dyDescent="0.25">
      <c r="T5104" s="396"/>
      <c r="V5104"/>
    </row>
    <row r="5105" spans="20:22" x14ac:dyDescent="0.25">
      <c r="T5105" s="396"/>
      <c r="V5105"/>
    </row>
    <row r="5106" spans="20:22" x14ac:dyDescent="0.25">
      <c r="T5106" s="396"/>
      <c r="V5106"/>
    </row>
    <row r="5107" spans="20:22" x14ac:dyDescent="0.25">
      <c r="T5107" s="396"/>
      <c r="V5107"/>
    </row>
    <row r="5108" spans="20:22" x14ac:dyDescent="0.25">
      <c r="T5108" s="396"/>
      <c r="V5108"/>
    </row>
    <row r="5109" spans="20:22" x14ac:dyDescent="0.25">
      <c r="T5109" s="396"/>
      <c r="V5109"/>
    </row>
    <row r="5110" spans="20:22" x14ac:dyDescent="0.25">
      <c r="T5110" s="396"/>
      <c r="V5110"/>
    </row>
    <row r="5111" spans="20:22" x14ac:dyDescent="0.25">
      <c r="T5111" s="396"/>
      <c r="V5111"/>
    </row>
    <row r="5112" spans="20:22" x14ac:dyDescent="0.25">
      <c r="T5112" s="396"/>
      <c r="V5112"/>
    </row>
    <row r="5113" spans="20:22" x14ac:dyDescent="0.25">
      <c r="T5113" s="396"/>
      <c r="V5113"/>
    </row>
    <row r="5114" spans="20:22" x14ac:dyDescent="0.25">
      <c r="T5114" s="396"/>
      <c r="V5114"/>
    </row>
    <row r="5115" spans="20:22" x14ac:dyDescent="0.25">
      <c r="T5115" s="396"/>
      <c r="V5115"/>
    </row>
    <row r="5116" spans="20:22" x14ac:dyDescent="0.25">
      <c r="T5116" s="396"/>
      <c r="V5116"/>
    </row>
    <row r="5117" spans="20:22" x14ac:dyDescent="0.25">
      <c r="T5117" s="396"/>
      <c r="V5117"/>
    </row>
    <row r="5118" spans="20:22" x14ac:dyDescent="0.25">
      <c r="T5118" s="396"/>
      <c r="V5118"/>
    </row>
    <row r="5119" spans="20:22" x14ac:dyDescent="0.25">
      <c r="T5119" s="396"/>
      <c r="V5119"/>
    </row>
    <row r="5120" spans="20:22" x14ac:dyDescent="0.25">
      <c r="T5120" s="396"/>
      <c r="V5120"/>
    </row>
    <row r="5121" spans="20:22" x14ac:dyDescent="0.25">
      <c r="T5121" s="396"/>
      <c r="V5121"/>
    </row>
    <row r="5122" spans="20:22" x14ac:dyDescent="0.25">
      <c r="T5122" s="396"/>
      <c r="V5122"/>
    </row>
    <row r="5123" spans="20:22" x14ac:dyDescent="0.25">
      <c r="T5123" s="396"/>
      <c r="V5123"/>
    </row>
    <row r="5124" spans="20:22" x14ac:dyDescent="0.25">
      <c r="T5124" s="396"/>
      <c r="V5124"/>
    </row>
    <row r="5125" spans="20:22" x14ac:dyDescent="0.25">
      <c r="T5125" s="396"/>
      <c r="V5125"/>
    </row>
    <row r="5126" spans="20:22" x14ac:dyDescent="0.25">
      <c r="T5126" s="396"/>
      <c r="V5126"/>
    </row>
    <row r="5127" spans="20:22" x14ac:dyDescent="0.25">
      <c r="T5127" s="396"/>
      <c r="V5127"/>
    </row>
    <row r="5128" spans="20:22" x14ac:dyDescent="0.25">
      <c r="T5128" s="396"/>
      <c r="V5128"/>
    </row>
    <row r="5129" spans="20:22" x14ac:dyDescent="0.25">
      <c r="T5129" s="396"/>
      <c r="V5129"/>
    </row>
    <row r="5130" spans="20:22" x14ac:dyDescent="0.25">
      <c r="T5130" s="396"/>
      <c r="V5130"/>
    </row>
    <row r="5131" spans="20:22" x14ac:dyDescent="0.25">
      <c r="T5131" s="396"/>
      <c r="V5131"/>
    </row>
    <row r="5132" spans="20:22" x14ac:dyDescent="0.25">
      <c r="T5132" s="396"/>
      <c r="V5132"/>
    </row>
    <row r="5133" spans="20:22" x14ac:dyDescent="0.25">
      <c r="T5133" s="396"/>
      <c r="V5133"/>
    </row>
    <row r="5134" spans="20:22" x14ac:dyDescent="0.25">
      <c r="T5134" s="396"/>
      <c r="V5134"/>
    </row>
    <row r="5135" spans="20:22" x14ac:dyDescent="0.25">
      <c r="T5135" s="396"/>
      <c r="V5135"/>
    </row>
    <row r="5136" spans="20:22" x14ac:dyDescent="0.25">
      <c r="T5136" s="396"/>
      <c r="V5136"/>
    </row>
    <row r="5137" spans="20:22" x14ac:dyDescent="0.25">
      <c r="T5137" s="396"/>
      <c r="V5137"/>
    </row>
    <row r="5138" spans="20:22" x14ac:dyDescent="0.25">
      <c r="T5138" s="396"/>
      <c r="V5138"/>
    </row>
    <row r="5139" spans="20:22" x14ac:dyDescent="0.25">
      <c r="T5139" s="396"/>
      <c r="V5139"/>
    </row>
    <row r="5140" spans="20:22" x14ac:dyDescent="0.25">
      <c r="T5140" s="396"/>
      <c r="V5140"/>
    </row>
    <row r="5141" spans="20:22" x14ac:dyDescent="0.25">
      <c r="T5141" s="396"/>
      <c r="V5141"/>
    </row>
    <row r="5142" spans="20:22" x14ac:dyDescent="0.25">
      <c r="T5142" s="396"/>
      <c r="V5142"/>
    </row>
    <row r="5143" spans="20:22" x14ac:dyDescent="0.25">
      <c r="T5143" s="396"/>
      <c r="V5143"/>
    </row>
    <row r="5144" spans="20:22" x14ac:dyDescent="0.25">
      <c r="T5144" s="396"/>
      <c r="V5144"/>
    </row>
    <row r="5145" spans="20:22" x14ac:dyDescent="0.25">
      <c r="T5145" s="396"/>
      <c r="V5145"/>
    </row>
    <row r="5146" spans="20:22" x14ac:dyDescent="0.25">
      <c r="T5146" s="396"/>
      <c r="V5146"/>
    </row>
    <row r="5147" spans="20:22" x14ac:dyDescent="0.25">
      <c r="T5147" s="396"/>
      <c r="V5147"/>
    </row>
    <row r="5148" spans="20:22" x14ac:dyDescent="0.25">
      <c r="T5148" s="396"/>
      <c r="V5148"/>
    </row>
    <row r="5149" spans="20:22" x14ac:dyDescent="0.25">
      <c r="T5149" s="396"/>
      <c r="V5149"/>
    </row>
    <row r="5150" spans="20:22" x14ac:dyDescent="0.25">
      <c r="T5150" s="396"/>
      <c r="V5150"/>
    </row>
    <row r="5151" spans="20:22" x14ac:dyDescent="0.25">
      <c r="T5151" s="396"/>
      <c r="V5151"/>
    </row>
    <row r="5152" spans="20:22" x14ac:dyDescent="0.25">
      <c r="T5152" s="396"/>
      <c r="V5152"/>
    </row>
    <row r="5153" spans="20:22" x14ac:dyDescent="0.25">
      <c r="T5153" s="396"/>
      <c r="V5153"/>
    </row>
    <row r="5154" spans="20:22" x14ac:dyDescent="0.25">
      <c r="T5154" s="396"/>
      <c r="V5154"/>
    </row>
    <row r="5155" spans="20:22" x14ac:dyDescent="0.25">
      <c r="T5155" s="396"/>
      <c r="V5155"/>
    </row>
    <row r="5156" spans="20:22" x14ac:dyDescent="0.25">
      <c r="T5156" s="396"/>
      <c r="V5156"/>
    </row>
    <row r="5157" spans="20:22" x14ac:dyDescent="0.25">
      <c r="T5157" s="396"/>
      <c r="V5157"/>
    </row>
    <row r="5158" spans="20:22" x14ac:dyDescent="0.25">
      <c r="T5158" s="396"/>
      <c r="V5158"/>
    </row>
    <row r="5159" spans="20:22" x14ac:dyDescent="0.25">
      <c r="T5159" s="396"/>
      <c r="V5159"/>
    </row>
    <row r="5160" spans="20:22" x14ac:dyDescent="0.25">
      <c r="T5160" s="396"/>
      <c r="V5160"/>
    </row>
    <row r="5161" spans="20:22" x14ac:dyDescent="0.25">
      <c r="T5161" s="396"/>
      <c r="V5161"/>
    </row>
    <row r="5162" spans="20:22" x14ac:dyDescent="0.25">
      <c r="T5162" s="396"/>
      <c r="V5162"/>
    </row>
    <row r="5163" spans="20:22" x14ac:dyDescent="0.25">
      <c r="T5163" s="396"/>
      <c r="V5163"/>
    </row>
    <row r="5164" spans="20:22" x14ac:dyDescent="0.25">
      <c r="T5164" s="396"/>
      <c r="V5164"/>
    </row>
    <row r="5165" spans="20:22" x14ac:dyDescent="0.25">
      <c r="T5165" s="396"/>
      <c r="V5165"/>
    </row>
    <row r="5166" spans="20:22" x14ac:dyDescent="0.25">
      <c r="T5166" s="396"/>
      <c r="V5166"/>
    </row>
    <row r="5167" spans="20:22" x14ac:dyDescent="0.25">
      <c r="T5167" s="396"/>
      <c r="V5167"/>
    </row>
    <row r="5168" spans="20:22" x14ac:dyDescent="0.25">
      <c r="T5168" s="396"/>
      <c r="V5168"/>
    </row>
    <row r="5169" spans="20:22" x14ac:dyDescent="0.25">
      <c r="T5169" s="396"/>
      <c r="V5169"/>
    </row>
    <row r="5170" spans="20:22" x14ac:dyDescent="0.25">
      <c r="T5170" s="396"/>
      <c r="V5170"/>
    </row>
    <row r="5171" spans="20:22" x14ac:dyDescent="0.25">
      <c r="T5171" s="396"/>
      <c r="V5171"/>
    </row>
    <row r="5172" spans="20:22" x14ac:dyDescent="0.25">
      <c r="T5172" s="396"/>
      <c r="V5172"/>
    </row>
    <row r="5173" spans="20:22" x14ac:dyDescent="0.25">
      <c r="T5173" s="396"/>
      <c r="V5173"/>
    </row>
    <row r="5174" spans="20:22" x14ac:dyDescent="0.25">
      <c r="T5174" s="396"/>
      <c r="V5174"/>
    </row>
    <row r="5175" spans="20:22" x14ac:dyDescent="0.25">
      <c r="T5175" s="396"/>
      <c r="V5175"/>
    </row>
    <row r="5176" spans="20:22" x14ac:dyDescent="0.25">
      <c r="T5176" s="396"/>
      <c r="V5176"/>
    </row>
    <row r="5177" spans="20:22" x14ac:dyDescent="0.25">
      <c r="T5177" s="396"/>
      <c r="V5177"/>
    </row>
    <row r="5178" spans="20:22" x14ac:dyDescent="0.25">
      <c r="T5178" s="396"/>
      <c r="V5178"/>
    </row>
    <row r="5179" spans="20:22" x14ac:dyDescent="0.25">
      <c r="T5179" s="396"/>
      <c r="V5179"/>
    </row>
    <row r="5180" spans="20:22" x14ac:dyDescent="0.25">
      <c r="T5180" s="396"/>
      <c r="V5180"/>
    </row>
    <row r="5181" spans="20:22" x14ac:dyDescent="0.25">
      <c r="T5181" s="396"/>
      <c r="V5181"/>
    </row>
    <row r="5182" spans="20:22" x14ac:dyDescent="0.25">
      <c r="T5182" s="396"/>
      <c r="V5182"/>
    </row>
    <row r="5183" spans="20:22" x14ac:dyDescent="0.25">
      <c r="T5183" s="396"/>
      <c r="V5183"/>
    </row>
    <row r="5184" spans="20:22" x14ac:dyDescent="0.25">
      <c r="T5184" s="396"/>
      <c r="V5184"/>
    </row>
    <row r="5185" spans="20:22" x14ac:dyDescent="0.25">
      <c r="T5185" s="396"/>
      <c r="V5185"/>
    </row>
    <row r="5186" spans="20:22" x14ac:dyDescent="0.25">
      <c r="T5186" s="396"/>
      <c r="V5186"/>
    </row>
    <row r="5187" spans="20:22" x14ac:dyDescent="0.25">
      <c r="T5187" s="396"/>
      <c r="V5187"/>
    </row>
    <row r="5188" spans="20:22" x14ac:dyDescent="0.25">
      <c r="T5188" s="396"/>
      <c r="V5188"/>
    </row>
    <row r="5189" spans="20:22" x14ac:dyDescent="0.25">
      <c r="T5189" s="396"/>
      <c r="V5189"/>
    </row>
    <row r="5190" spans="20:22" x14ac:dyDescent="0.25">
      <c r="T5190" s="396"/>
      <c r="V5190"/>
    </row>
    <row r="5191" spans="20:22" x14ac:dyDescent="0.25">
      <c r="T5191" s="396"/>
      <c r="V5191"/>
    </row>
    <row r="5192" spans="20:22" x14ac:dyDescent="0.25">
      <c r="T5192" s="396"/>
      <c r="V5192"/>
    </row>
    <row r="5193" spans="20:22" x14ac:dyDescent="0.25">
      <c r="T5193" s="396"/>
      <c r="V5193"/>
    </row>
    <row r="5194" spans="20:22" x14ac:dyDescent="0.25">
      <c r="T5194" s="396"/>
      <c r="V5194"/>
    </row>
    <row r="5195" spans="20:22" x14ac:dyDescent="0.25">
      <c r="T5195" s="396"/>
      <c r="V5195"/>
    </row>
    <row r="5196" spans="20:22" x14ac:dyDescent="0.25">
      <c r="T5196" s="396"/>
      <c r="V5196"/>
    </row>
    <row r="5197" spans="20:22" x14ac:dyDescent="0.25">
      <c r="T5197" s="396"/>
      <c r="V5197"/>
    </row>
    <row r="5198" spans="20:22" x14ac:dyDescent="0.25">
      <c r="T5198" s="396"/>
      <c r="V5198"/>
    </row>
    <row r="5199" spans="20:22" x14ac:dyDescent="0.25">
      <c r="T5199" s="396"/>
      <c r="V5199"/>
    </row>
    <row r="5200" spans="20:22" x14ac:dyDescent="0.25">
      <c r="T5200" s="396"/>
      <c r="V5200"/>
    </row>
    <row r="5201" spans="20:22" x14ac:dyDescent="0.25">
      <c r="T5201" s="396"/>
      <c r="V5201"/>
    </row>
    <row r="5202" spans="20:22" x14ac:dyDescent="0.25">
      <c r="T5202" s="396"/>
      <c r="V5202"/>
    </row>
    <row r="5203" spans="20:22" x14ac:dyDescent="0.25">
      <c r="T5203" s="396"/>
      <c r="V5203"/>
    </row>
    <row r="5204" spans="20:22" x14ac:dyDescent="0.25">
      <c r="T5204" s="396"/>
      <c r="V5204"/>
    </row>
    <row r="5205" spans="20:22" x14ac:dyDescent="0.25">
      <c r="T5205" s="396"/>
      <c r="V5205"/>
    </row>
    <row r="5206" spans="20:22" x14ac:dyDescent="0.25">
      <c r="T5206" s="396"/>
      <c r="V5206"/>
    </row>
    <row r="5207" spans="20:22" x14ac:dyDescent="0.25">
      <c r="T5207" s="396"/>
      <c r="V5207"/>
    </row>
    <row r="5208" spans="20:22" x14ac:dyDescent="0.25">
      <c r="T5208" s="396"/>
      <c r="V5208"/>
    </row>
    <row r="5209" spans="20:22" x14ac:dyDescent="0.25">
      <c r="T5209" s="396"/>
      <c r="V5209"/>
    </row>
    <row r="5210" spans="20:22" x14ac:dyDescent="0.25">
      <c r="T5210" s="396"/>
      <c r="V5210"/>
    </row>
    <row r="5211" spans="20:22" x14ac:dyDescent="0.25">
      <c r="T5211" s="396"/>
      <c r="V5211"/>
    </row>
    <row r="5212" spans="20:22" x14ac:dyDescent="0.25">
      <c r="T5212" s="396"/>
      <c r="V5212"/>
    </row>
    <row r="5213" spans="20:22" x14ac:dyDescent="0.25">
      <c r="T5213" s="396"/>
      <c r="V5213"/>
    </row>
    <row r="5214" spans="20:22" x14ac:dyDescent="0.25">
      <c r="T5214" s="396"/>
      <c r="V5214"/>
    </row>
    <row r="5215" spans="20:22" x14ac:dyDescent="0.25">
      <c r="T5215" s="396"/>
      <c r="V5215"/>
    </row>
    <row r="5216" spans="20:22" x14ac:dyDescent="0.25">
      <c r="T5216" s="396"/>
      <c r="V5216"/>
    </row>
    <row r="5217" spans="20:22" x14ac:dyDescent="0.25">
      <c r="T5217" s="396"/>
      <c r="V5217"/>
    </row>
    <row r="5218" spans="20:22" x14ac:dyDescent="0.25">
      <c r="T5218" s="396"/>
      <c r="V5218"/>
    </row>
    <row r="5219" spans="20:22" x14ac:dyDescent="0.25">
      <c r="T5219" s="396"/>
      <c r="V5219"/>
    </row>
    <row r="5220" spans="20:22" x14ac:dyDescent="0.25">
      <c r="T5220" s="396"/>
      <c r="V5220"/>
    </row>
    <row r="5221" spans="20:22" x14ac:dyDescent="0.25">
      <c r="T5221" s="396"/>
      <c r="V5221"/>
    </row>
    <row r="5222" spans="20:22" x14ac:dyDescent="0.25">
      <c r="T5222" s="396"/>
      <c r="V5222"/>
    </row>
    <row r="5223" spans="20:22" x14ac:dyDescent="0.25">
      <c r="T5223" s="396"/>
      <c r="V5223"/>
    </row>
    <row r="5224" spans="20:22" x14ac:dyDescent="0.25">
      <c r="T5224" s="396"/>
      <c r="V5224"/>
    </row>
    <row r="5225" spans="20:22" x14ac:dyDescent="0.25">
      <c r="T5225" s="396"/>
      <c r="V5225"/>
    </row>
    <row r="5226" spans="20:22" x14ac:dyDescent="0.25">
      <c r="T5226" s="396"/>
      <c r="V5226"/>
    </row>
    <row r="5227" spans="20:22" x14ac:dyDescent="0.25">
      <c r="T5227" s="396"/>
      <c r="V5227"/>
    </row>
    <row r="5228" spans="20:22" x14ac:dyDescent="0.25">
      <c r="T5228" s="396"/>
      <c r="V5228"/>
    </row>
    <row r="5229" spans="20:22" x14ac:dyDescent="0.25">
      <c r="T5229" s="396"/>
      <c r="V5229"/>
    </row>
    <row r="5230" spans="20:22" x14ac:dyDescent="0.25">
      <c r="T5230" s="396"/>
      <c r="V5230"/>
    </row>
    <row r="5231" spans="20:22" x14ac:dyDescent="0.25">
      <c r="T5231" s="396"/>
      <c r="V5231"/>
    </row>
    <row r="5232" spans="20:22" x14ac:dyDescent="0.25">
      <c r="T5232" s="396"/>
      <c r="V5232"/>
    </row>
    <row r="5233" spans="20:22" x14ac:dyDescent="0.25">
      <c r="T5233" s="396"/>
      <c r="V5233"/>
    </row>
    <row r="5234" spans="20:22" x14ac:dyDescent="0.25">
      <c r="T5234" s="396"/>
      <c r="V5234"/>
    </row>
    <row r="5235" spans="20:22" x14ac:dyDescent="0.25">
      <c r="T5235" s="396"/>
      <c r="V5235"/>
    </row>
    <row r="5236" spans="20:22" x14ac:dyDescent="0.25">
      <c r="T5236" s="396"/>
      <c r="V5236"/>
    </row>
    <row r="5237" spans="20:22" x14ac:dyDescent="0.25">
      <c r="T5237" s="396"/>
      <c r="V5237"/>
    </row>
    <row r="5238" spans="20:22" x14ac:dyDescent="0.25">
      <c r="T5238" s="396"/>
      <c r="V5238"/>
    </row>
    <row r="5239" spans="20:22" x14ac:dyDescent="0.25">
      <c r="T5239" s="396"/>
      <c r="V5239"/>
    </row>
    <row r="5240" spans="20:22" x14ac:dyDescent="0.25">
      <c r="T5240" s="396"/>
      <c r="V5240"/>
    </row>
    <row r="5241" spans="20:22" x14ac:dyDescent="0.25">
      <c r="T5241" s="396"/>
      <c r="V5241"/>
    </row>
    <row r="5242" spans="20:22" x14ac:dyDescent="0.25">
      <c r="T5242" s="396"/>
      <c r="V5242"/>
    </row>
    <row r="5243" spans="20:22" x14ac:dyDescent="0.25">
      <c r="T5243" s="396"/>
      <c r="V5243"/>
    </row>
    <row r="5244" spans="20:22" x14ac:dyDescent="0.25">
      <c r="T5244" s="396"/>
      <c r="V5244"/>
    </row>
    <row r="5245" spans="20:22" x14ac:dyDescent="0.25">
      <c r="T5245" s="396"/>
      <c r="V5245"/>
    </row>
    <row r="5246" spans="20:22" x14ac:dyDescent="0.25">
      <c r="T5246" s="396"/>
      <c r="V5246"/>
    </row>
    <row r="5247" spans="20:22" x14ac:dyDescent="0.25">
      <c r="T5247" s="396"/>
      <c r="V5247"/>
    </row>
    <row r="5248" spans="20:22" x14ac:dyDescent="0.25">
      <c r="T5248" s="396"/>
      <c r="V5248"/>
    </row>
    <row r="5249" spans="20:22" x14ac:dyDescent="0.25">
      <c r="T5249" s="396"/>
      <c r="V5249"/>
    </row>
    <row r="5250" spans="20:22" x14ac:dyDescent="0.25">
      <c r="T5250" s="396"/>
      <c r="V5250"/>
    </row>
    <row r="5251" spans="20:22" x14ac:dyDescent="0.25">
      <c r="T5251" s="396"/>
      <c r="V5251"/>
    </row>
    <row r="5252" spans="20:22" x14ac:dyDescent="0.25">
      <c r="T5252" s="396"/>
      <c r="V5252"/>
    </row>
    <row r="5253" spans="20:22" x14ac:dyDescent="0.25">
      <c r="T5253" s="396"/>
      <c r="V5253"/>
    </row>
    <row r="5254" spans="20:22" x14ac:dyDescent="0.25">
      <c r="T5254" s="396"/>
      <c r="V5254"/>
    </row>
    <row r="5255" spans="20:22" x14ac:dyDescent="0.25">
      <c r="T5255" s="396"/>
      <c r="V5255"/>
    </row>
    <row r="5256" spans="20:22" x14ac:dyDescent="0.25">
      <c r="T5256" s="396"/>
      <c r="V5256"/>
    </row>
    <row r="5257" spans="20:22" x14ac:dyDescent="0.25">
      <c r="T5257" s="396"/>
      <c r="V5257"/>
    </row>
    <row r="5258" spans="20:22" x14ac:dyDescent="0.25">
      <c r="T5258" s="396"/>
      <c r="V5258"/>
    </row>
    <row r="5259" spans="20:22" x14ac:dyDescent="0.25">
      <c r="T5259" s="396"/>
      <c r="V5259"/>
    </row>
    <row r="5260" spans="20:22" x14ac:dyDescent="0.25">
      <c r="T5260" s="396"/>
      <c r="V5260"/>
    </row>
    <row r="5261" spans="20:22" x14ac:dyDescent="0.25">
      <c r="T5261" s="396"/>
      <c r="V5261"/>
    </row>
    <row r="5262" spans="20:22" x14ac:dyDescent="0.25">
      <c r="T5262" s="396"/>
      <c r="V5262"/>
    </row>
    <row r="5263" spans="20:22" x14ac:dyDescent="0.25">
      <c r="T5263" s="396"/>
      <c r="V5263"/>
    </row>
    <row r="5264" spans="20:22" x14ac:dyDescent="0.25">
      <c r="T5264" s="396"/>
      <c r="V5264"/>
    </row>
    <row r="5265" spans="20:22" x14ac:dyDescent="0.25">
      <c r="T5265" s="396"/>
      <c r="V5265"/>
    </row>
    <row r="5266" spans="20:22" x14ac:dyDescent="0.25">
      <c r="T5266" s="396"/>
      <c r="V5266"/>
    </row>
    <row r="5267" spans="20:22" x14ac:dyDescent="0.25">
      <c r="T5267" s="396"/>
      <c r="V5267"/>
    </row>
    <row r="5268" spans="20:22" x14ac:dyDescent="0.25">
      <c r="T5268" s="396"/>
      <c r="V5268"/>
    </row>
    <row r="5269" spans="20:22" x14ac:dyDescent="0.25">
      <c r="T5269" s="396"/>
      <c r="V5269"/>
    </row>
    <row r="5270" spans="20:22" x14ac:dyDescent="0.25">
      <c r="T5270" s="396"/>
      <c r="V5270"/>
    </row>
    <row r="5271" spans="20:22" x14ac:dyDescent="0.25">
      <c r="T5271" s="396"/>
      <c r="V5271"/>
    </row>
    <row r="5272" spans="20:22" x14ac:dyDescent="0.25">
      <c r="T5272" s="396"/>
      <c r="V5272"/>
    </row>
    <row r="5273" spans="20:22" x14ac:dyDescent="0.25">
      <c r="T5273" s="396"/>
      <c r="V5273"/>
    </row>
    <row r="5274" spans="20:22" x14ac:dyDescent="0.25">
      <c r="T5274" s="396"/>
      <c r="V5274"/>
    </row>
    <row r="5275" spans="20:22" x14ac:dyDescent="0.25">
      <c r="T5275" s="396"/>
      <c r="V5275"/>
    </row>
    <row r="5276" spans="20:22" x14ac:dyDescent="0.25">
      <c r="T5276" s="396"/>
      <c r="V5276"/>
    </row>
    <row r="5277" spans="20:22" x14ac:dyDescent="0.25">
      <c r="T5277" s="396"/>
      <c r="V5277"/>
    </row>
    <row r="5278" spans="20:22" x14ac:dyDescent="0.25">
      <c r="T5278" s="396"/>
      <c r="V5278"/>
    </row>
    <row r="5279" spans="20:22" x14ac:dyDescent="0.25">
      <c r="T5279" s="396"/>
      <c r="V5279"/>
    </row>
    <row r="5280" spans="20:22" x14ac:dyDescent="0.25">
      <c r="T5280" s="396"/>
      <c r="V5280"/>
    </row>
    <row r="5281" spans="20:22" x14ac:dyDescent="0.25">
      <c r="T5281" s="396"/>
      <c r="V5281"/>
    </row>
    <row r="5282" spans="20:22" x14ac:dyDescent="0.25">
      <c r="T5282" s="396"/>
      <c r="V5282"/>
    </row>
    <row r="5283" spans="20:22" x14ac:dyDescent="0.25">
      <c r="T5283" s="396"/>
      <c r="V5283"/>
    </row>
    <row r="5284" spans="20:22" x14ac:dyDescent="0.25">
      <c r="T5284" s="396"/>
      <c r="V5284"/>
    </row>
    <row r="5285" spans="20:22" x14ac:dyDescent="0.25">
      <c r="T5285" s="396"/>
      <c r="V5285"/>
    </row>
    <row r="5286" spans="20:22" x14ac:dyDescent="0.25">
      <c r="T5286" s="396"/>
      <c r="V5286"/>
    </row>
    <row r="5287" spans="20:22" x14ac:dyDescent="0.25">
      <c r="T5287" s="396"/>
      <c r="V5287"/>
    </row>
    <row r="5288" spans="20:22" x14ac:dyDescent="0.25">
      <c r="T5288" s="396"/>
      <c r="V5288"/>
    </row>
    <row r="5289" spans="20:22" x14ac:dyDescent="0.25">
      <c r="T5289" s="396"/>
      <c r="V5289"/>
    </row>
    <row r="5290" spans="20:22" x14ac:dyDescent="0.25">
      <c r="T5290" s="396"/>
      <c r="V5290"/>
    </row>
    <row r="5291" spans="20:22" x14ac:dyDescent="0.25">
      <c r="T5291" s="396"/>
      <c r="V5291"/>
    </row>
    <row r="5292" spans="20:22" x14ac:dyDescent="0.25">
      <c r="T5292" s="396"/>
      <c r="V5292"/>
    </row>
    <row r="5293" spans="20:22" x14ac:dyDescent="0.25">
      <c r="T5293" s="396"/>
      <c r="V5293"/>
    </row>
    <row r="5294" spans="20:22" x14ac:dyDescent="0.25">
      <c r="T5294" s="396"/>
      <c r="V5294"/>
    </row>
    <row r="5295" spans="20:22" x14ac:dyDescent="0.25">
      <c r="T5295" s="396"/>
      <c r="V5295"/>
    </row>
    <row r="5296" spans="20:22" x14ac:dyDescent="0.25">
      <c r="T5296" s="396"/>
      <c r="V5296"/>
    </row>
    <row r="5297" spans="20:22" x14ac:dyDescent="0.25">
      <c r="T5297" s="396"/>
      <c r="V5297"/>
    </row>
    <row r="5298" spans="20:22" x14ac:dyDescent="0.25">
      <c r="T5298" s="396"/>
      <c r="V5298"/>
    </row>
    <row r="5299" spans="20:22" x14ac:dyDescent="0.25">
      <c r="T5299" s="396"/>
      <c r="V5299"/>
    </row>
    <row r="5300" spans="20:22" x14ac:dyDescent="0.25">
      <c r="T5300" s="396"/>
      <c r="V5300"/>
    </row>
    <row r="5301" spans="20:22" x14ac:dyDescent="0.25">
      <c r="T5301" s="396"/>
      <c r="V5301"/>
    </row>
    <row r="5302" spans="20:22" x14ac:dyDescent="0.25">
      <c r="T5302" s="396"/>
      <c r="V5302"/>
    </row>
    <row r="5303" spans="20:22" x14ac:dyDescent="0.25">
      <c r="T5303" s="396"/>
      <c r="V5303"/>
    </row>
    <row r="5304" spans="20:22" x14ac:dyDescent="0.25">
      <c r="T5304" s="396"/>
      <c r="V5304"/>
    </row>
    <row r="5305" spans="20:22" x14ac:dyDescent="0.25">
      <c r="T5305" s="396"/>
      <c r="V5305"/>
    </row>
    <row r="5306" spans="20:22" x14ac:dyDescent="0.25">
      <c r="T5306" s="396"/>
      <c r="V5306"/>
    </row>
    <row r="5307" spans="20:22" x14ac:dyDescent="0.25">
      <c r="T5307" s="396"/>
      <c r="V5307"/>
    </row>
    <row r="5308" spans="20:22" x14ac:dyDescent="0.25">
      <c r="T5308" s="396"/>
      <c r="V5308"/>
    </row>
    <row r="5309" spans="20:22" x14ac:dyDescent="0.25">
      <c r="T5309" s="396"/>
      <c r="V5309"/>
    </row>
    <row r="5310" spans="20:22" x14ac:dyDescent="0.25">
      <c r="T5310" s="396"/>
      <c r="V5310"/>
    </row>
    <row r="5311" spans="20:22" x14ac:dyDescent="0.25">
      <c r="T5311" s="396"/>
      <c r="V5311"/>
    </row>
    <row r="5312" spans="20:22" x14ac:dyDescent="0.25">
      <c r="T5312" s="396"/>
      <c r="V5312"/>
    </row>
    <row r="5313" spans="20:22" x14ac:dyDescent="0.25">
      <c r="T5313" s="396"/>
      <c r="V5313"/>
    </row>
    <row r="5314" spans="20:22" x14ac:dyDescent="0.25">
      <c r="T5314" s="396"/>
      <c r="V5314"/>
    </row>
    <row r="5315" spans="20:22" x14ac:dyDescent="0.25">
      <c r="T5315" s="396"/>
      <c r="V5315"/>
    </row>
    <row r="5316" spans="20:22" x14ac:dyDescent="0.25">
      <c r="T5316" s="396"/>
      <c r="V5316"/>
    </row>
    <row r="5317" spans="20:22" x14ac:dyDescent="0.25">
      <c r="T5317" s="396"/>
      <c r="V5317"/>
    </row>
    <row r="5318" spans="20:22" x14ac:dyDescent="0.25">
      <c r="T5318" s="396"/>
      <c r="V5318"/>
    </row>
    <row r="5319" spans="20:22" x14ac:dyDescent="0.25">
      <c r="T5319" s="396"/>
      <c r="V5319"/>
    </row>
    <row r="5320" spans="20:22" x14ac:dyDescent="0.25">
      <c r="T5320" s="396"/>
      <c r="V5320"/>
    </row>
    <row r="5321" spans="20:22" x14ac:dyDescent="0.25">
      <c r="T5321" s="396"/>
      <c r="V5321"/>
    </row>
    <row r="5322" spans="20:22" x14ac:dyDescent="0.25">
      <c r="T5322" s="396"/>
      <c r="V5322"/>
    </row>
    <row r="5323" spans="20:22" x14ac:dyDescent="0.25">
      <c r="T5323" s="396"/>
      <c r="V5323"/>
    </row>
    <row r="5324" spans="20:22" x14ac:dyDescent="0.25">
      <c r="T5324" s="396"/>
      <c r="V5324"/>
    </row>
    <row r="5325" spans="20:22" x14ac:dyDescent="0.25">
      <c r="T5325" s="396"/>
      <c r="V5325"/>
    </row>
    <row r="5326" spans="20:22" x14ac:dyDescent="0.25">
      <c r="T5326" s="396"/>
      <c r="V5326"/>
    </row>
    <row r="5327" spans="20:22" x14ac:dyDescent="0.25">
      <c r="T5327" s="396"/>
      <c r="V5327"/>
    </row>
    <row r="5328" spans="20:22" x14ac:dyDescent="0.25">
      <c r="T5328" s="396"/>
      <c r="V5328"/>
    </row>
    <row r="5329" spans="20:22" x14ac:dyDescent="0.25">
      <c r="T5329" s="396"/>
      <c r="V5329"/>
    </row>
    <row r="5330" spans="20:22" x14ac:dyDescent="0.25">
      <c r="T5330" s="396"/>
      <c r="V5330"/>
    </row>
    <row r="5331" spans="20:22" x14ac:dyDescent="0.25">
      <c r="T5331" s="396"/>
      <c r="V5331"/>
    </row>
    <row r="5332" spans="20:22" x14ac:dyDescent="0.25">
      <c r="T5332" s="396"/>
      <c r="V5332"/>
    </row>
    <row r="5333" spans="20:22" x14ac:dyDescent="0.25">
      <c r="T5333" s="396"/>
      <c r="V5333"/>
    </row>
    <row r="5334" spans="20:22" x14ac:dyDescent="0.25">
      <c r="T5334" s="396"/>
      <c r="V5334"/>
    </row>
    <row r="5335" spans="20:22" x14ac:dyDescent="0.25">
      <c r="T5335" s="396"/>
      <c r="V5335"/>
    </row>
    <row r="5336" spans="20:22" x14ac:dyDescent="0.25">
      <c r="T5336" s="396"/>
      <c r="V5336"/>
    </row>
    <row r="5337" spans="20:22" x14ac:dyDescent="0.25">
      <c r="T5337" s="396"/>
      <c r="V5337"/>
    </row>
    <row r="5338" spans="20:22" x14ac:dyDescent="0.25">
      <c r="T5338" s="396"/>
      <c r="V5338"/>
    </row>
    <row r="5339" spans="20:22" x14ac:dyDescent="0.25">
      <c r="T5339" s="396"/>
      <c r="V5339"/>
    </row>
    <row r="5340" spans="20:22" x14ac:dyDescent="0.25">
      <c r="T5340" s="396"/>
      <c r="V5340"/>
    </row>
    <row r="5341" spans="20:22" x14ac:dyDescent="0.25">
      <c r="T5341" s="396"/>
      <c r="V5341"/>
    </row>
    <row r="5342" spans="20:22" x14ac:dyDescent="0.25">
      <c r="T5342" s="396"/>
      <c r="V5342"/>
    </row>
    <row r="5343" spans="20:22" x14ac:dyDescent="0.25">
      <c r="T5343" s="396"/>
      <c r="V5343"/>
    </row>
    <row r="5344" spans="20:22" x14ac:dyDescent="0.25">
      <c r="T5344" s="396"/>
      <c r="V5344"/>
    </row>
    <row r="5345" spans="20:22" x14ac:dyDescent="0.25">
      <c r="T5345" s="396"/>
      <c r="V5345"/>
    </row>
    <row r="5346" spans="20:22" x14ac:dyDescent="0.25">
      <c r="T5346" s="396"/>
      <c r="V5346"/>
    </row>
    <row r="5347" spans="20:22" x14ac:dyDescent="0.25">
      <c r="T5347" s="396"/>
      <c r="V5347"/>
    </row>
    <row r="5348" spans="20:22" x14ac:dyDescent="0.25">
      <c r="T5348" s="396"/>
      <c r="V5348"/>
    </row>
    <row r="5349" spans="20:22" x14ac:dyDescent="0.25">
      <c r="T5349" s="396"/>
      <c r="V5349"/>
    </row>
    <row r="5350" spans="20:22" x14ac:dyDescent="0.25">
      <c r="T5350" s="396"/>
      <c r="V5350"/>
    </row>
    <row r="5351" spans="20:22" x14ac:dyDescent="0.25">
      <c r="T5351" s="396"/>
      <c r="V5351"/>
    </row>
    <row r="5352" spans="20:22" x14ac:dyDescent="0.25">
      <c r="T5352" s="396"/>
      <c r="V5352"/>
    </row>
    <row r="5353" spans="20:22" x14ac:dyDescent="0.25">
      <c r="T5353" s="396"/>
      <c r="V5353"/>
    </row>
    <row r="5354" spans="20:22" x14ac:dyDescent="0.25">
      <c r="T5354" s="396"/>
      <c r="V5354"/>
    </row>
    <row r="5355" spans="20:22" x14ac:dyDescent="0.25">
      <c r="T5355" s="396"/>
      <c r="V5355"/>
    </row>
    <row r="5356" spans="20:22" x14ac:dyDescent="0.25">
      <c r="T5356" s="396"/>
      <c r="V5356"/>
    </row>
    <row r="5357" spans="20:22" x14ac:dyDescent="0.25">
      <c r="T5357" s="396"/>
      <c r="V5357"/>
    </row>
    <row r="5358" spans="20:22" x14ac:dyDescent="0.25">
      <c r="T5358" s="396"/>
      <c r="V5358"/>
    </row>
    <row r="5359" spans="20:22" x14ac:dyDescent="0.25">
      <c r="T5359" s="396"/>
      <c r="V5359"/>
    </row>
    <row r="5360" spans="20:22" x14ac:dyDescent="0.25">
      <c r="T5360" s="396"/>
      <c r="V5360"/>
    </row>
    <row r="5361" spans="20:22" x14ac:dyDescent="0.25">
      <c r="T5361" s="396"/>
      <c r="V5361"/>
    </row>
    <row r="5362" spans="20:22" x14ac:dyDescent="0.25">
      <c r="T5362" s="396"/>
      <c r="V5362"/>
    </row>
    <row r="5363" spans="20:22" x14ac:dyDescent="0.25">
      <c r="T5363" s="396"/>
      <c r="V5363"/>
    </row>
    <row r="5364" spans="20:22" x14ac:dyDescent="0.25">
      <c r="T5364" s="396"/>
      <c r="V5364"/>
    </row>
    <row r="5365" spans="20:22" x14ac:dyDescent="0.25">
      <c r="T5365" s="396"/>
      <c r="V5365"/>
    </row>
    <row r="5366" spans="20:22" x14ac:dyDescent="0.25">
      <c r="T5366" s="396"/>
      <c r="V5366"/>
    </row>
    <row r="5367" spans="20:22" x14ac:dyDescent="0.25">
      <c r="T5367" s="396"/>
      <c r="V5367"/>
    </row>
    <row r="5368" spans="20:22" x14ac:dyDescent="0.25">
      <c r="T5368" s="396"/>
      <c r="V5368"/>
    </row>
    <row r="5369" spans="20:22" x14ac:dyDescent="0.25">
      <c r="T5369" s="396"/>
      <c r="V5369"/>
    </row>
    <row r="5370" spans="20:22" x14ac:dyDescent="0.25">
      <c r="T5370" s="396"/>
      <c r="V5370"/>
    </row>
    <row r="5371" spans="20:22" x14ac:dyDescent="0.25">
      <c r="T5371" s="396"/>
      <c r="V5371"/>
    </row>
    <row r="5372" spans="20:22" x14ac:dyDescent="0.25">
      <c r="T5372" s="396"/>
      <c r="V5372"/>
    </row>
    <row r="5373" spans="20:22" x14ac:dyDescent="0.25">
      <c r="T5373" s="396"/>
      <c r="V5373"/>
    </row>
    <row r="5374" spans="20:22" x14ac:dyDescent="0.25">
      <c r="T5374" s="396"/>
      <c r="V5374"/>
    </row>
    <row r="5375" spans="20:22" x14ac:dyDescent="0.25">
      <c r="T5375" s="396"/>
      <c r="V5375"/>
    </row>
    <row r="5376" spans="20:22" x14ac:dyDescent="0.25">
      <c r="T5376" s="396"/>
      <c r="V5376"/>
    </row>
    <row r="5377" spans="20:22" x14ac:dyDescent="0.25">
      <c r="T5377" s="396"/>
      <c r="V5377"/>
    </row>
    <row r="5378" spans="20:22" x14ac:dyDescent="0.25">
      <c r="T5378" s="396"/>
      <c r="V5378"/>
    </row>
    <row r="5379" spans="20:22" x14ac:dyDescent="0.25">
      <c r="T5379" s="396"/>
      <c r="V5379"/>
    </row>
    <row r="5380" spans="20:22" x14ac:dyDescent="0.25">
      <c r="T5380" s="396"/>
      <c r="V5380"/>
    </row>
    <row r="5381" spans="20:22" x14ac:dyDescent="0.25">
      <c r="T5381" s="396"/>
      <c r="V5381"/>
    </row>
    <row r="5382" spans="20:22" x14ac:dyDescent="0.25">
      <c r="T5382" s="396"/>
      <c r="V5382"/>
    </row>
    <row r="5383" spans="20:22" x14ac:dyDescent="0.25">
      <c r="T5383" s="396"/>
      <c r="V5383"/>
    </row>
    <row r="5384" spans="20:22" x14ac:dyDescent="0.25">
      <c r="T5384" s="396"/>
      <c r="V5384"/>
    </row>
    <row r="5385" spans="20:22" x14ac:dyDescent="0.25">
      <c r="T5385" s="396"/>
      <c r="V5385"/>
    </row>
    <row r="5386" spans="20:22" x14ac:dyDescent="0.25">
      <c r="T5386" s="396"/>
      <c r="V5386"/>
    </row>
    <row r="5387" spans="20:22" x14ac:dyDescent="0.25">
      <c r="T5387" s="396"/>
      <c r="V5387"/>
    </row>
    <row r="5388" spans="20:22" x14ac:dyDescent="0.25">
      <c r="T5388" s="396"/>
      <c r="V5388"/>
    </row>
    <row r="5389" spans="20:22" x14ac:dyDescent="0.25">
      <c r="T5389" s="396"/>
      <c r="V5389"/>
    </row>
    <row r="5390" spans="20:22" x14ac:dyDescent="0.25">
      <c r="T5390" s="396"/>
      <c r="V5390"/>
    </row>
    <row r="5391" spans="20:22" x14ac:dyDescent="0.25">
      <c r="T5391" s="396"/>
      <c r="V5391"/>
    </row>
    <row r="5392" spans="20:22" x14ac:dyDescent="0.25">
      <c r="T5392" s="396"/>
      <c r="V5392"/>
    </row>
    <row r="5393" spans="20:22" x14ac:dyDescent="0.25">
      <c r="T5393" s="396"/>
      <c r="V5393"/>
    </row>
    <row r="5394" spans="20:22" x14ac:dyDescent="0.25">
      <c r="T5394" s="396"/>
      <c r="V5394"/>
    </row>
    <row r="5395" spans="20:22" x14ac:dyDescent="0.25">
      <c r="T5395" s="396"/>
      <c r="V5395"/>
    </row>
    <row r="5396" spans="20:22" x14ac:dyDescent="0.25">
      <c r="T5396" s="396"/>
      <c r="V5396"/>
    </row>
    <row r="5397" spans="20:22" x14ac:dyDescent="0.25">
      <c r="T5397" s="396"/>
      <c r="V5397"/>
    </row>
    <row r="5398" spans="20:22" x14ac:dyDescent="0.25">
      <c r="T5398" s="396"/>
      <c r="V5398"/>
    </row>
    <row r="5399" spans="20:22" x14ac:dyDescent="0.25">
      <c r="T5399" s="396"/>
      <c r="V5399"/>
    </row>
    <row r="5400" spans="20:22" x14ac:dyDescent="0.25">
      <c r="T5400" s="396"/>
      <c r="V5400"/>
    </row>
    <row r="5401" spans="20:22" x14ac:dyDescent="0.25">
      <c r="T5401" s="396"/>
      <c r="V5401"/>
    </row>
    <row r="5402" spans="20:22" x14ac:dyDescent="0.25">
      <c r="T5402" s="396"/>
      <c r="V5402"/>
    </row>
    <row r="5403" spans="20:22" x14ac:dyDescent="0.25">
      <c r="T5403" s="396"/>
      <c r="V5403"/>
    </row>
    <row r="5404" spans="20:22" x14ac:dyDescent="0.25">
      <c r="T5404" s="396"/>
      <c r="V5404"/>
    </row>
    <row r="5405" spans="20:22" x14ac:dyDescent="0.25">
      <c r="T5405" s="396"/>
      <c r="V5405"/>
    </row>
    <row r="5406" spans="20:22" x14ac:dyDescent="0.25">
      <c r="T5406" s="396"/>
      <c r="V5406"/>
    </row>
    <row r="5407" spans="20:22" x14ac:dyDescent="0.25">
      <c r="T5407" s="396"/>
      <c r="V5407"/>
    </row>
    <row r="5408" spans="20:22" x14ac:dyDescent="0.25">
      <c r="T5408" s="396"/>
      <c r="V5408"/>
    </row>
    <row r="5409" spans="20:22" x14ac:dyDescent="0.25">
      <c r="T5409" s="396"/>
      <c r="V5409"/>
    </row>
    <row r="5410" spans="20:22" x14ac:dyDescent="0.25">
      <c r="T5410" s="396"/>
      <c r="V5410"/>
    </row>
    <row r="5411" spans="20:22" x14ac:dyDescent="0.25">
      <c r="T5411" s="396"/>
      <c r="V5411"/>
    </row>
    <row r="5412" spans="20:22" x14ac:dyDescent="0.25">
      <c r="T5412" s="396"/>
      <c r="V5412"/>
    </row>
    <row r="5413" spans="20:22" x14ac:dyDescent="0.25">
      <c r="T5413" s="396"/>
      <c r="V5413"/>
    </row>
    <row r="5414" spans="20:22" x14ac:dyDescent="0.25">
      <c r="T5414" s="396"/>
      <c r="V5414"/>
    </row>
    <row r="5415" spans="20:22" x14ac:dyDescent="0.25">
      <c r="T5415" s="396"/>
      <c r="V5415"/>
    </row>
    <row r="5416" spans="20:22" x14ac:dyDescent="0.25">
      <c r="T5416" s="396"/>
      <c r="V5416"/>
    </row>
    <row r="5417" spans="20:22" x14ac:dyDescent="0.25">
      <c r="T5417" s="396"/>
      <c r="V5417"/>
    </row>
    <row r="5418" spans="20:22" x14ac:dyDescent="0.25">
      <c r="T5418" s="396"/>
      <c r="V5418"/>
    </row>
    <row r="5419" spans="20:22" x14ac:dyDescent="0.25">
      <c r="T5419" s="396"/>
      <c r="V5419"/>
    </row>
    <row r="5420" spans="20:22" x14ac:dyDescent="0.25">
      <c r="T5420" s="396"/>
      <c r="V5420"/>
    </row>
    <row r="5421" spans="20:22" x14ac:dyDescent="0.25">
      <c r="T5421" s="396"/>
      <c r="V5421"/>
    </row>
    <row r="5422" spans="20:22" x14ac:dyDescent="0.25">
      <c r="T5422" s="396"/>
      <c r="V5422"/>
    </row>
    <row r="5423" spans="20:22" x14ac:dyDescent="0.25">
      <c r="T5423" s="396"/>
      <c r="V5423"/>
    </row>
    <row r="5424" spans="20:22" x14ac:dyDescent="0.25">
      <c r="T5424" s="396"/>
      <c r="V5424"/>
    </row>
    <row r="5425" spans="20:22" x14ac:dyDescent="0.25">
      <c r="T5425" s="396"/>
      <c r="V5425"/>
    </row>
    <row r="5426" spans="20:22" x14ac:dyDescent="0.25">
      <c r="T5426" s="396"/>
      <c r="V5426"/>
    </row>
    <row r="5427" spans="20:22" x14ac:dyDescent="0.25">
      <c r="T5427" s="396"/>
      <c r="V5427"/>
    </row>
    <row r="5428" spans="20:22" x14ac:dyDescent="0.25">
      <c r="T5428" s="396"/>
      <c r="V5428"/>
    </row>
    <row r="5429" spans="20:22" x14ac:dyDescent="0.25">
      <c r="T5429" s="396"/>
      <c r="V5429"/>
    </row>
    <row r="5430" spans="20:22" x14ac:dyDescent="0.25">
      <c r="T5430" s="396"/>
      <c r="V5430"/>
    </row>
    <row r="5431" spans="20:22" x14ac:dyDescent="0.25">
      <c r="T5431" s="396"/>
      <c r="V5431"/>
    </row>
    <row r="5432" spans="20:22" x14ac:dyDescent="0.25">
      <c r="T5432" s="396"/>
      <c r="V5432"/>
    </row>
    <row r="5433" spans="20:22" x14ac:dyDescent="0.25">
      <c r="T5433" s="396"/>
      <c r="V5433"/>
    </row>
    <row r="5434" spans="20:22" x14ac:dyDescent="0.25">
      <c r="T5434" s="396"/>
      <c r="V5434"/>
    </row>
    <row r="5435" spans="20:22" x14ac:dyDescent="0.25">
      <c r="T5435" s="396"/>
      <c r="V5435"/>
    </row>
    <row r="5436" spans="20:22" x14ac:dyDescent="0.25">
      <c r="T5436" s="396"/>
      <c r="V5436"/>
    </row>
    <row r="5437" spans="20:22" x14ac:dyDescent="0.25">
      <c r="T5437" s="396"/>
      <c r="V5437"/>
    </row>
    <row r="5438" spans="20:22" x14ac:dyDescent="0.25">
      <c r="T5438" s="396"/>
      <c r="V5438"/>
    </row>
    <row r="5439" spans="20:22" x14ac:dyDescent="0.25">
      <c r="T5439" s="396"/>
      <c r="V5439"/>
    </row>
    <row r="5440" spans="20:22" x14ac:dyDescent="0.25">
      <c r="T5440" s="396"/>
      <c r="V5440"/>
    </row>
    <row r="5441" spans="20:22" x14ac:dyDescent="0.25">
      <c r="T5441" s="396"/>
      <c r="V5441"/>
    </row>
    <row r="5442" spans="20:22" x14ac:dyDescent="0.25">
      <c r="T5442" s="396"/>
      <c r="V5442"/>
    </row>
    <row r="5443" spans="20:22" x14ac:dyDescent="0.25">
      <c r="T5443" s="396"/>
      <c r="V5443"/>
    </row>
    <row r="5444" spans="20:22" x14ac:dyDescent="0.25">
      <c r="T5444" s="396"/>
      <c r="V5444"/>
    </row>
    <row r="5445" spans="20:22" x14ac:dyDescent="0.25">
      <c r="T5445" s="396"/>
      <c r="V5445"/>
    </row>
    <row r="5446" spans="20:22" x14ac:dyDescent="0.25">
      <c r="T5446" s="396"/>
      <c r="V5446"/>
    </row>
    <row r="5447" spans="20:22" x14ac:dyDescent="0.25">
      <c r="T5447" s="396"/>
      <c r="V5447"/>
    </row>
    <row r="5448" spans="20:22" x14ac:dyDescent="0.25">
      <c r="T5448" s="396"/>
      <c r="V5448"/>
    </row>
    <row r="5449" spans="20:22" x14ac:dyDescent="0.25">
      <c r="T5449" s="396"/>
      <c r="V5449"/>
    </row>
    <row r="5450" spans="20:22" x14ac:dyDescent="0.25">
      <c r="T5450" s="396"/>
      <c r="V5450"/>
    </row>
    <row r="5451" spans="20:22" x14ac:dyDescent="0.25">
      <c r="T5451" s="396"/>
      <c r="V5451"/>
    </row>
    <row r="5452" spans="20:22" x14ac:dyDescent="0.25">
      <c r="T5452" s="396"/>
      <c r="V5452"/>
    </row>
    <row r="5453" spans="20:22" x14ac:dyDescent="0.25">
      <c r="T5453" s="396"/>
      <c r="V5453"/>
    </row>
    <row r="5454" spans="20:22" x14ac:dyDescent="0.25">
      <c r="T5454" s="396"/>
      <c r="V5454"/>
    </row>
    <row r="5455" spans="20:22" x14ac:dyDescent="0.25">
      <c r="T5455" s="396"/>
      <c r="V5455"/>
    </row>
    <row r="5456" spans="20:22" x14ac:dyDescent="0.25">
      <c r="T5456" s="396"/>
      <c r="V5456"/>
    </row>
    <row r="5457" spans="20:22" x14ac:dyDescent="0.25">
      <c r="T5457" s="396"/>
      <c r="V5457"/>
    </row>
    <row r="5458" spans="20:22" x14ac:dyDescent="0.25">
      <c r="T5458" s="396"/>
      <c r="V5458"/>
    </row>
    <row r="5459" spans="20:22" x14ac:dyDescent="0.25">
      <c r="T5459" s="396"/>
      <c r="V5459"/>
    </row>
    <row r="5460" spans="20:22" x14ac:dyDescent="0.25">
      <c r="T5460" s="396"/>
      <c r="V5460"/>
    </row>
    <row r="5461" spans="20:22" x14ac:dyDescent="0.25">
      <c r="T5461" s="396"/>
      <c r="V5461"/>
    </row>
    <row r="5462" spans="20:22" x14ac:dyDescent="0.25">
      <c r="T5462" s="396"/>
      <c r="V5462"/>
    </row>
    <row r="5463" spans="20:22" x14ac:dyDescent="0.25">
      <c r="T5463" s="396"/>
      <c r="V5463"/>
    </row>
    <row r="5464" spans="20:22" x14ac:dyDescent="0.25">
      <c r="T5464" s="396"/>
      <c r="V5464"/>
    </row>
    <row r="5465" spans="20:22" x14ac:dyDescent="0.25">
      <c r="T5465" s="396"/>
      <c r="V5465"/>
    </row>
    <row r="5466" spans="20:22" x14ac:dyDescent="0.25">
      <c r="T5466" s="396"/>
      <c r="V5466"/>
    </row>
    <row r="5467" spans="20:22" x14ac:dyDescent="0.25">
      <c r="T5467" s="396"/>
      <c r="V5467"/>
    </row>
    <row r="5468" spans="20:22" x14ac:dyDescent="0.25">
      <c r="T5468" s="396"/>
      <c r="V5468"/>
    </row>
    <row r="5469" spans="20:22" x14ac:dyDescent="0.25">
      <c r="T5469" s="396"/>
      <c r="V5469"/>
    </row>
    <row r="5470" spans="20:22" x14ac:dyDescent="0.25">
      <c r="T5470" s="396"/>
      <c r="V5470"/>
    </row>
    <row r="5471" spans="20:22" x14ac:dyDescent="0.25">
      <c r="T5471" s="396"/>
      <c r="V5471"/>
    </row>
    <row r="5472" spans="20:22" x14ac:dyDescent="0.25">
      <c r="T5472" s="396"/>
      <c r="V5472"/>
    </row>
    <row r="5473" spans="20:22" x14ac:dyDescent="0.25">
      <c r="T5473" s="396"/>
      <c r="V5473"/>
    </row>
    <row r="5474" spans="20:22" x14ac:dyDescent="0.25">
      <c r="T5474" s="396"/>
      <c r="V5474"/>
    </row>
    <row r="5475" spans="20:22" x14ac:dyDescent="0.25">
      <c r="T5475" s="396"/>
      <c r="V5475"/>
    </row>
    <row r="5476" spans="20:22" x14ac:dyDescent="0.25">
      <c r="T5476" s="396"/>
      <c r="V5476"/>
    </row>
    <row r="5477" spans="20:22" x14ac:dyDescent="0.25">
      <c r="T5477" s="396"/>
      <c r="V5477"/>
    </row>
    <row r="5478" spans="20:22" x14ac:dyDescent="0.25">
      <c r="T5478" s="396"/>
      <c r="V5478"/>
    </row>
    <row r="5479" spans="20:22" x14ac:dyDescent="0.25">
      <c r="T5479" s="396"/>
      <c r="V5479"/>
    </row>
    <row r="5480" spans="20:22" x14ac:dyDescent="0.25">
      <c r="T5480" s="396"/>
      <c r="V5480"/>
    </row>
    <row r="5481" spans="20:22" x14ac:dyDescent="0.25">
      <c r="T5481" s="396"/>
      <c r="V5481"/>
    </row>
    <row r="5482" spans="20:22" x14ac:dyDescent="0.25">
      <c r="T5482" s="396"/>
      <c r="V5482"/>
    </row>
    <row r="5483" spans="20:22" x14ac:dyDescent="0.25">
      <c r="T5483" s="396"/>
      <c r="V5483"/>
    </row>
    <row r="5484" spans="20:22" x14ac:dyDescent="0.25">
      <c r="T5484" s="396"/>
      <c r="V5484"/>
    </row>
    <row r="5485" spans="20:22" x14ac:dyDescent="0.25">
      <c r="T5485" s="396"/>
      <c r="V5485"/>
    </row>
    <row r="5486" spans="20:22" x14ac:dyDescent="0.25">
      <c r="T5486" s="396"/>
      <c r="V5486"/>
    </row>
    <row r="5487" spans="20:22" x14ac:dyDescent="0.25">
      <c r="T5487" s="396"/>
      <c r="V5487"/>
    </row>
    <row r="5488" spans="20:22" x14ac:dyDescent="0.25">
      <c r="T5488" s="396"/>
      <c r="V5488"/>
    </row>
    <row r="5489" spans="20:22" x14ac:dyDescent="0.25">
      <c r="T5489" s="396"/>
      <c r="V5489"/>
    </row>
    <row r="5490" spans="20:22" x14ac:dyDescent="0.25">
      <c r="T5490" s="396"/>
      <c r="V5490"/>
    </row>
    <row r="5491" spans="20:22" x14ac:dyDescent="0.25">
      <c r="T5491" s="396"/>
      <c r="V5491"/>
    </row>
    <row r="5492" spans="20:22" x14ac:dyDescent="0.25">
      <c r="T5492" s="396"/>
      <c r="V5492"/>
    </row>
    <row r="5493" spans="20:22" x14ac:dyDescent="0.25">
      <c r="T5493" s="396"/>
      <c r="V5493"/>
    </row>
    <row r="5494" spans="20:22" x14ac:dyDescent="0.25">
      <c r="T5494" s="396"/>
      <c r="V5494"/>
    </row>
    <row r="5495" spans="20:22" x14ac:dyDescent="0.25">
      <c r="T5495" s="396"/>
      <c r="V5495"/>
    </row>
    <row r="5496" spans="20:22" x14ac:dyDescent="0.25">
      <c r="T5496" s="396"/>
      <c r="V5496"/>
    </row>
    <row r="5497" spans="20:22" x14ac:dyDescent="0.25">
      <c r="T5497" s="396"/>
      <c r="V5497"/>
    </row>
    <row r="5498" spans="20:22" x14ac:dyDescent="0.25">
      <c r="T5498" s="396"/>
      <c r="V5498"/>
    </row>
    <row r="5499" spans="20:22" x14ac:dyDescent="0.25">
      <c r="T5499" s="396"/>
      <c r="V5499"/>
    </row>
    <row r="5500" spans="20:22" x14ac:dyDescent="0.25">
      <c r="T5500" s="396"/>
      <c r="V5500"/>
    </row>
    <row r="5501" spans="20:22" x14ac:dyDescent="0.25">
      <c r="T5501" s="396"/>
      <c r="V5501"/>
    </row>
    <row r="5502" spans="20:22" x14ac:dyDescent="0.25">
      <c r="T5502" s="396"/>
      <c r="V5502"/>
    </row>
    <row r="5503" spans="20:22" x14ac:dyDescent="0.25">
      <c r="T5503" s="396"/>
      <c r="V5503"/>
    </row>
    <row r="5504" spans="20:22" x14ac:dyDescent="0.25">
      <c r="T5504" s="396"/>
      <c r="V5504"/>
    </row>
    <row r="5505" spans="20:22" x14ac:dyDescent="0.25">
      <c r="T5505" s="396"/>
      <c r="V5505"/>
    </row>
    <row r="5506" spans="20:22" x14ac:dyDescent="0.25">
      <c r="T5506" s="396"/>
      <c r="V5506"/>
    </row>
    <row r="5507" spans="20:22" x14ac:dyDescent="0.25">
      <c r="T5507" s="396"/>
      <c r="V5507"/>
    </row>
    <row r="5508" spans="20:22" x14ac:dyDescent="0.25">
      <c r="T5508" s="396"/>
      <c r="V5508"/>
    </row>
    <row r="5509" spans="20:22" x14ac:dyDescent="0.25">
      <c r="T5509" s="396"/>
      <c r="V5509"/>
    </row>
    <row r="5510" spans="20:22" x14ac:dyDescent="0.25">
      <c r="T5510" s="396"/>
      <c r="V5510"/>
    </row>
    <row r="5511" spans="20:22" x14ac:dyDescent="0.25">
      <c r="T5511" s="396"/>
      <c r="V5511"/>
    </row>
    <row r="5512" spans="20:22" x14ac:dyDescent="0.25">
      <c r="T5512" s="396"/>
      <c r="V5512"/>
    </row>
    <row r="5513" spans="20:22" x14ac:dyDescent="0.25">
      <c r="T5513" s="396"/>
      <c r="V5513"/>
    </row>
    <row r="5514" spans="20:22" x14ac:dyDescent="0.25">
      <c r="T5514" s="396"/>
      <c r="V5514"/>
    </row>
    <row r="5515" spans="20:22" x14ac:dyDescent="0.25">
      <c r="T5515" s="396"/>
      <c r="V5515"/>
    </row>
    <row r="5516" spans="20:22" x14ac:dyDescent="0.25">
      <c r="T5516" s="396"/>
      <c r="V5516"/>
    </row>
    <row r="5517" spans="20:22" x14ac:dyDescent="0.25">
      <c r="T5517" s="396"/>
      <c r="V5517"/>
    </row>
    <row r="5518" spans="20:22" x14ac:dyDescent="0.25">
      <c r="T5518" s="396"/>
      <c r="V5518"/>
    </row>
    <row r="5519" spans="20:22" x14ac:dyDescent="0.25">
      <c r="T5519" s="396"/>
      <c r="V5519"/>
    </row>
    <row r="5520" spans="20:22" x14ac:dyDescent="0.25">
      <c r="T5520" s="396"/>
      <c r="V5520"/>
    </row>
    <row r="5521" spans="20:22" x14ac:dyDescent="0.25">
      <c r="T5521" s="396"/>
      <c r="V5521"/>
    </row>
    <row r="5522" spans="20:22" x14ac:dyDescent="0.25">
      <c r="T5522" s="396"/>
      <c r="V5522"/>
    </row>
    <row r="5523" spans="20:22" x14ac:dyDescent="0.25">
      <c r="T5523" s="396"/>
      <c r="V5523"/>
    </row>
    <row r="5524" spans="20:22" x14ac:dyDescent="0.25">
      <c r="T5524" s="396"/>
      <c r="V5524"/>
    </row>
    <row r="5525" spans="20:22" x14ac:dyDescent="0.25">
      <c r="T5525" s="396"/>
      <c r="V5525"/>
    </row>
    <row r="5526" spans="20:22" x14ac:dyDescent="0.25">
      <c r="T5526" s="396"/>
      <c r="V5526"/>
    </row>
    <row r="5527" spans="20:22" x14ac:dyDescent="0.25">
      <c r="T5527" s="396"/>
      <c r="V5527"/>
    </row>
    <row r="5528" spans="20:22" x14ac:dyDescent="0.25">
      <c r="T5528" s="396"/>
      <c r="V5528"/>
    </row>
    <row r="5529" spans="20:22" x14ac:dyDescent="0.25">
      <c r="T5529" s="396"/>
      <c r="V5529"/>
    </row>
    <row r="5530" spans="20:22" x14ac:dyDescent="0.25">
      <c r="T5530" s="396"/>
      <c r="V5530"/>
    </row>
    <row r="5531" spans="20:22" x14ac:dyDescent="0.25">
      <c r="T5531" s="396"/>
      <c r="V5531"/>
    </row>
    <row r="5532" spans="20:22" x14ac:dyDescent="0.25">
      <c r="T5532" s="396"/>
      <c r="V5532"/>
    </row>
    <row r="5533" spans="20:22" x14ac:dyDescent="0.25">
      <c r="T5533" s="396"/>
      <c r="V5533"/>
    </row>
    <row r="5534" spans="20:22" x14ac:dyDescent="0.25">
      <c r="T5534" s="396"/>
      <c r="V5534"/>
    </row>
    <row r="5535" spans="20:22" x14ac:dyDescent="0.25">
      <c r="T5535" s="396"/>
      <c r="V5535"/>
    </row>
    <row r="5536" spans="20:22" x14ac:dyDescent="0.25">
      <c r="T5536" s="396"/>
      <c r="V5536"/>
    </row>
    <row r="5537" spans="20:22" x14ac:dyDescent="0.25">
      <c r="T5537" s="396"/>
      <c r="V5537"/>
    </row>
    <row r="5538" spans="20:22" x14ac:dyDescent="0.25">
      <c r="T5538" s="396"/>
      <c r="V5538"/>
    </row>
    <row r="5539" spans="20:22" x14ac:dyDescent="0.25">
      <c r="T5539" s="396"/>
      <c r="V5539"/>
    </row>
    <row r="5540" spans="20:22" x14ac:dyDescent="0.25">
      <c r="T5540" s="396"/>
      <c r="V5540"/>
    </row>
    <row r="5541" spans="20:22" x14ac:dyDescent="0.25">
      <c r="T5541" s="396"/>
      <c r="V5541"/>
    </row>
    <row r="5542" spans="20:22" x14ac:dyDescent="0.25">
      <c r="T5542" s="396"/>
      <c r="V5542"/>
    </row>
    <row r="5543" spans="20:22" x14ac:dyDescent="0.25">
      <c r="T5543" s="396"/>
      <c r="V5543"/>
    </row>
    <row r="5544" spans="20:22" x14ac:dyDescent="0.25">
      <c r="T5544" s="396"/>
      <c r="V5544"/>
    </row>
    <row r="5545" spans="20:22" x14ac:dyDescent="0.25">
      <c r="T5545" s="396"/>
      <c r="V5545"/>
    </row>
    <row r="5546" spans="20:22" x14ac:dyDescent="0.25">
      <c r="T5546" s="396"/>
      <c r="V5546"/>
    </row>
    <row r="5547" spans="20:22" x14ac:dyDescent="0.25">
      <c r="T5547" s="396"/>
      <c r="V5547"/>
    </row>
    <row r="5548" spans="20:22" x14ac:dyDescent="0.25">
      <c r="T5548" s="396"/>
      <c r="V5548"/>
    </row>
    <row r="5549" spans="20:22" x14ac:dyDescent="0.25">
      <c r="T5549" s="396"/>
      <c r="V5549"/>
    </row>
    <row r="5550" spans="20:22" x14ac:dyDescent="0.25">
      <c r="T5550" s="396"/>
      <c r="V5550"/>
    </row>
    <row r="5551" spans="20:22" x14ac:dyDescent="0.25">
      <c r="T5551" s="396"/>
      <c r="V5551"/>
    </row>
    <row r="5552" spans="20:22" x14ac:dyDescent="0.25">
      <c r="T5552" s="396"/>
      <c r="V5552"/>
    </row>
    <row r="5553" spans="20:22" x14ac:dyDescent="0.25">
      <c r="T5553" s="396"/>
      <c r="V5553"/>
    </row>
    <row r="5554" spans="20:22" x14ac:dyDescent="0.25">
      <c r="T5554" s="396"/>
      <c r="V5554"/>
    </row>
    <row r="5555" spans="20:22" x14ac:dyDescent="0.25">
      <c r="T5555" s="396"/>
      <c r="V5555"/>
    </row>
    <row r="5556" spans="20:22" x14ac:dyDescent="0.25">
      <c r="T5556" s="396"/>
      <c r="V5556"/>
    </row>
    <row r="5557" spans="20:22" x14ac:dyDescent="0.25">
      <c r="T5557" s="396"/>
      <c r="V5557"/>
    </row>
    <row r="5558" spans="20:22" x14ac:dyDescent="0.25">
      <c r="T5558" s="396"/>
      <c r="V5558"/>
    </row>
    <row r="5559" spans="20:22" x14ac:dyDescent="0.25">
      <c r="T5559" s="396"/>
      <c r="V5559"/>
    </row>
    <row r="5560" spans="20:22" x14ac:dyDescent="0.25">
      <c r="T5560" s="396"/>
      <c r="V5560"/>
    </row>
    <row r="5561" spans="20:22" x14ac:dyDescent="0.25">
      <c r="T5561" s="396"/>
      <c r="V5561"/>
    </row>
    <row r="5562" spans="20:22" x14ac:dyDescent="0.25">
      <c r="T5562" s="396"/>
      <c r="V5562"/>
    </row>
    <row r="5563" spans="20:22" x14ac:dyDescent="0.25">
      <c r="T5563" s="396"/>
      <c r="V5563"/>
    </row>
    <row r="5564" spans="20:22" x14ac:dyDescent="0.25">
      <c r="T5564" s="396"/>
      <c r="V5564"/>
    </row>
    <row r="5565" spans="20:22" x14ac:dyDescent="0.25">
      <c r="T5565" s="396"/>
      <c r="V5565"/>
    </row>
    <row r="5566" spans="20:22" x14ac:dyDescent="0.25">
      <c r="T5566" s="396"/>
      <c r="V5566"/>
    </row>
    <row r="5567" spans="20:22" x14ac:dyDescent="0.25">
      <c r="T5567" s="396"/>
      <c r="V5567"/>
    </row>
    <row r="5568" spans="20:22" x14ac:dyDescent="0.25">
      <c r="T5568" s="396"/>
      <c r="V5568"/>
    </row>
    <row r="5569" spans="20:22" x14ac:dyDescent="0.25">
      <c r="T5569" s="396"/>
      <c r="V5569"/>
    </row>
    <row r="5570" spans="20:22" x14ac:dyDescent="0.25">
      <c r="T5570" s="396"/>
      <c r="V5570"/>
    </row>
    <row r="5571" spans="20:22" x14ac:dyDescent="0.25">
      <c r="T5571" s="396"/>
      <c r="V5571"/>
    </row>
    <row r="5572" spans="20:22" x14ac:dyDescent="0.25">
      <c r="T5572" s="396"/>
      <c r="V5572"/>
    </row>
    <row r="5573" spans="20:22" x14ac:dyDescent="0.25">
      <c r="T5573" s="396"/>
      <c r="V5573"/>
    </row>
    <row r="5574" spans="20:22" x14ac:dyDescent="0.25">
      <c r="T5574" s="396"/>
      <c r="V5574"/>
    </row>
    <row r="5575" spans="20:22" x14ac:dyDescent="0.25">
      <c r="T5575" s="396"/>
      <c r="V5575"/>
    </row>
    <row r="5576" spans="20:22" x14ac:dyDescent="0.25">
      <c r="T5576" s="396"/>
      <c r="V5576"/>
    </row>
    <row r="5577" spans="20:22" x14ac:dyDescent="0.25">
      <c r="T5577" s="396"/>
      <c r="V5577"/>
    </row>
    <row r="5578" spans="20:22" x14ac:dyDescent="0.25">
      <c r="T5578" s="396"/>
      <c r="V5578"/>
    </row>
    <row r="5579" spans="20:22" x14ac:dyDescent="0.25">
      <c r="T5579" s="396"/>
      <c r="V5579"/>
    </row>
    <row r="5580" spans="20:22" x14ac:dyDescent="0.25">
      <c r="T5580" s="396"/>
      <c r="V5580"/>
    </row>
    <row r="5581" spans="20:22" x14ac:dyDescent="0.25">
      <c r="T5581" s="396"/>
      <c r="V5581"/>
    </row>
    <row r="5582" spans="20:22" x14ac:dyDescent="0.25">
      <c r="T5582" s="396"/>
      <c r="V5582"/>
    </row>
    <row r="5583" spans="20:22" x14ac:dyDescent="0.25">
      <c r="T5583" s="396"/>
      <c r="V5583"/>
    </row>
    <row r="5584" spans="20:22" x14ac:dyDescent="0.25">
      <c r="T5584" s="396"/>
      <c r="V5584"/>
    </row>
    <row r="5585" spans="20:22" x14ac:dyDescent="0.25">
      <c r="T5585" s="396"/>
      <c r="V5585"/>
    </row>
    <row r="5586" spans="20:22" x14ac:dyDescent="0.25">
      <c r="T5586" s="396"/>
      <c r="V5586"/>
    </row>
    <row r="5587" spans="20:22" x14ac:dyDescent="0.25">
      <c r="T5587" s="396"/>
      <c r="V5587"/>
    </row>
    <row r="5588" spans="20:22" x14ac:dyDescent="0.25">
      <c r="T5588" s="396"/>
      <c r="V5588"/>
    </row>
    <row r="5589" spans="20:22" x14ac:dyDescent="0.25">
      <c r="T5589" s="396"/>
      <c r="V5589"/>
    </row>
    <row r="5590" spans="20:22" x14ac:dyDescent="0.25">
      <c r="T5590" s="396"/>
      <c r="V5590"/>
    </row>
    <row r="5591" spans="20:22" x14ac:dyDescent="0.25">
      <c r="T5591" s="396"/>
      <c r="V5591"/>
    </row>
    <row r="5592" spans="20:22" x14ac:dyDescent="0.25">
      <c r="T5592" s="396"/>
      <c r="V5592"/>
    </row>
    <row r="5593" spans="20:22" x14ac:dyDescent="0.25">
      <c r="T5593" s="396"/>
      <c r="V5593"/>
    </row>
    <row r="5594" spans="20:22" x14ac:dyDescent="0.25">
      <c r="T5594" s="396"/>
      <c r="V5594"/>
    </row>
    <row r="5595" spans="20:22" x14ac:dyDescent="0.25">
      <c r="T5595" s="396"/>
      <c r="V5595"/>
    </row>
    <row r="5596" spans="20:22" x14ac:dyDescent="0.25">
      <c r="T5596" s="396"/>
      <c r="V5596"/>
    </row>
    <row r="5597" spans="20:22" x14ac:dyDescent="0.25">
      <c r="T5597" s="396"/>
      <c r="V5597"/>
    </row>
    <row r="5598" spans="20:22" x14ac:dyDescent="0.25">
      <c r="T5598" s="396"/>
      <c r="V5598"/>
    </row>
    <row r="5599" spans="20:22" x14ac:dyDescent="0.25">
      <c r="T5599" s="396"/>
      <c r="V5599"/>
    </row>
    <row r="5600" spans="20:22" x14ac:dyDescent="0.25">
      <c r="T5600" s="396"/>
      <c r="V5600"/>
    </row>
    <row r="5601" spans="20:22" x14ac:dyDescent="0.25">
      <c r="T5601" s="396"/>
      <c r="V5601"/>
    </row>
    <row r="5602" spans="20:22" x14ac:dyDescent="0.25">
      <c r="T5602" s="396"/>
      <c r="V5602"/>
    </row>
    <row r="5603" spans="20:22" x14ac:dyDescent="0.25">
      <c r="T5603" s="396"/>
      <c r="V5603"/>
    </row>
    <row r="5604" spans="20:22" x14ac:dyDescent="0.25">
      <c r="T5604" s="396"/>
      <c r="V5604"/>
    </row>
    <row r="5605" spans="20:22" x14ac:dyDescent="0.25">
      <c r="T5605" s="396"/>
      <c r="V5605"/>
    </row>
    <row r="5606" spans="20:22" x14ac:dyDescent="0.25">
      <c r="T5606" s="396"/>
      <c r="V5606"/>
    </row>
    <row r="5607" spans="20:22" x14ac:dyDescent="0.25">
      <c r="T5607" s="396"/>
      <c r="V5607"/>
    </row>
    <row r="5608" spans="20:22" x14ac:dyDescent="0.25">
      <c r="T5608" s="396"/>
      <c r="V5608"/>
    </row>
    <row r="5609" spans="20:22" x14ac:dyDescent="0.25">
      <c r="T5609" s="396"/>
      <c r="V5609"/>
    </row>
    <row r="5610" spans="20:22" x14ac:dyDescent="0.25">
      <c r="T5610" s="396"/>
      <c r="V5610"/>
    </row>
    <row r="5611" spans="20:22" x14ac:dyDescent="0.25">
      <c r="T5611" s="396"/>
      <c r="V5611"/>
    </row>
    <row r="5612" spans="20:22" x14ac:dyDescent="0.25">
      <c r="T5612" s="396"/>
      <c r="V5612"/>
    </row>
    <row r="5613" spans="20:22" x14ac:dyDescent="0.25">
      <c r="T5613" s="396"/>
      <c r="V5613"/>
    </row>
    <row r="5614" spans="20:22" x14ac:dyDescent="0.25">
      <c r="T5614" s="396"/>
      <c r="V5614"/>
    </row>
    <row r="5615" spans="20:22" x14ac:dyDescent="0.25">
      <c r="T5615" s="396"/>
      <c r="V5615"/>
    </row>
    <row r="5616" spans="20:22" x14ac:dyDescent="0.25">
      <c r="T5616" s="396"/>
      <c r="V5616"/>
    </row>
    <row r="5617" spans="20:22" x14ac:dyDescent="0.25">
      <c r="T5617" s="396"/>
      <c r="V5617"/>
    </row>
    <row r="5618" spans="20:22" x14ac:dyDescent="0.25">
      <c r="T5618" s="396"/>
      <c r="V5618"/>
    </row>
    <row r="5619" spans="20:22" x14ac:dyDescent="0.25">
      <c r="T5619" s="396"/>
      <c r="V5619"/>
    </row>
    <row r="5620" spans="20:22" x14ac:dyDescent="0.25">
      <c r="T5620" s="396"/>
      <c r="V5620"/>
    </row>
    <row r="5621" spans="20:22" x14ac:dyDescent="0.25">
      <c r="T5621" s="396"/>
      <c r="V5621"/>
    </row>
    <row r="5622" spans="20:22" x14ac:dyDescent="0.25">
      <c r="T5622" s="396"/>
      <c r="V5622"/>
    </row>
    <row r="5623" spans="20:22" x14ac:dyDescent="0.25">
      <c r="T5623" s="396"/>
      <c r="V5623"/>
    </row>
    <row r="5624" spans="20:22" x14ac:dyDescent="0.25">
      <c r="T5624" s="396"/>
      <c r="V5624"/>
    </row>
    <row r="5625" spans="20:22" x14ac:dyDescent="0.25">
      <c r="T5625" s="396"/>
      <c r="V5625"/>
    </row>
    <row r="5626" spans="20:22" x14ac:dyDescent="0.25">
      <c r="T5626" s="396"/>
      <c r="V5626"/>
    </row>
    <row r="5627" spans="20:22" x14ac:dyDescent="0.25">
      <c r="T5627" s="396"/>
      <c r="V5627"/>
    </row>
    <row r="5628" spans="20:22" x14ac:dyDescent="0.25">
      <c r="T5628" s="396"/>
      <c r="V5628"/>
    </row>
    <row r="5629" spans="20:22" x14ac:dyDescent="0.25">
      <c r="T5629" s="396"/>
      <c r="V5629"/>
    </row>
    <row r="5630" spans="20:22" x14ac:dyDescent="0.25">
      <c r="T5630" s="396"/>
      <c r="V5630"/>
    </row>
    <row r="5631" spans="20:22" x14ac:dyDescent="0.25">
      <c r="T5631" s="396"/>
      <c r="V5631"/>
    </row>
    <row r="5632" spans="20:22" x14ac:dyDescent="0.25">
      <c r="T5632" s="396"/>
      <c r="V5632"/>
    </row>
    <row r="5633" spans="20:22" x14ac:dyDescent="0.25">
      <c r="T5633" s="396"/>
      <c r="V5633"/>
    </row>
    <row r="5634" spans="20:22" x14ac:dyDescent="0.25">
      <c r="T5634" s="396"/>
      <c r="V5634"/>
    </row>
    <row r="5635" spans="20:22" x14ac:dyDescent="0.25">
      <c r="T5635" s="396"/>
      <c r="V5635"/>
    </row>
    <row r="5636" spans="20:22" x14ac:dyDescent="0.25">
      <c r="T5636" s="396"/>
      <c r="V5636"/>
    </row>
    <row r="5637" spans="20:22" x14ac:dyDescent="0.25">
      <c r="T5637" s="396"/>
      <c r="V5637"/>
    </row>
    <row r="5638" spans="20:22" x14ac:dyDescent="0.25">
      <c r="T5638" s="396"/>
      <c r="V5638"/>
    </row>
    <row r="5639" spans="20:22" x14ac:dyDescent="0.25">
      <c r="T5639" s="396"/>
      <c r="V5639"/>
    </row>
    <row r="5640" spans="20:22" x14ac:dyDescent="0.25">
      <c r="T5640" s="396"/>
      <c r="V5640"/>
    </row>
    <row r="5641" spans="20:22" x14ac:dyDescent="0.25">
      <c r="T5641" s="396"/>
      <c r="V5641"/>
    </row>
    <row r="5642" spans="20:22" x14ac:dyDescent="0.25">
      <c r="T5642" s="396"/>
      <c r="V5642"/>
    </row>
    <row r="5643" spans="20:22" x14ac:dyDescent="0.25">
      <c r="T5643" s="396"/>
      <c r="V5643"/>
    </row>
    <row r="5644" spans="20:22" x14ac:dyDescent="0.25">
      <c r="T5644" s="396"/>
      <c r="V5644"/>
    </row>
    <row r="5645" spans="20:22" x14ac:dyDescent="0.25">
      <c r="T5645" s="396"/>
      <c r="V5645"/>
    </row>
    <row r="5646" spans="20:22" x14ac:dyDescent="0.25">
      <c r="T5646" s="396"/>
      <c r="V5646"/>
    </row>
    <row r="5647" spans="20:22" x14ac:dyDescent="0.25">
      <c r="T5647" s="396"/>
      <c r="V5647"/>
    </row>
    <row r="5648" spans="20:22" x14ac:dyDescent="0.25">
      <c r="T5648" s="396"/>
      <c r="V5648"/>
    </row>
    <row r="5649" spans="20:22" x14ac:dyDescent="0.25">
      <c r="T5649" s="396"/>
      <c r="V5649"/>
    </row>
    <row r="5650" spans="20:22" x14ac:dyDescent="0.25">
      <c r="T5650" s="396"/>
      <c r="V5650"/>
    </row>
    <row r="5651" spans="20:22" x14ac:dyDescent="0.25">
      <c r="T5651" s="396"/>
      <c r="V5651"/>
    </row>
    <row r="5652" spans="20:22" x14ac:dyDescent="0.25">
      <c r="T5652" s="396"/>
      <c r="V5652"/>
    </row>
    <row r="5653" spans="20:22" x14ac:dyDescent="0.25">
      <c r="T5653" s="396"/>
      <c r="V5653"/>
    </row>
    <row r="5654" spans="20:22" x14ac:dyDescent="0.25">
      <c r="T5654" s="396"/>
      <c r="V5654"/>
    </row>
    <row r="5655" spans="20:22" x14ac:dyDescent="0.25">
      <c r="T5655" s="396"/>
      <c r="V5655"/>
    </row>
    <row r="5656" spans="20:22" x14ac:dyDescent="0.25">
      <c r="T5656" s="396"/>
      <c r="V5656"/>
    </row>
    <row r="5657" spans="20:22" x14ac:dyDescent="0.25">
      <c r="T5657" s="396"/>
      <c r="V5657"/>
    </row>
    <row r="5658" spans="20:22" x14ac:dyDescent="0.25">
      <c r="T5658" s="396"/>
      <c r="V5658"/>
    </row>
    <row r="5659" spans="20:22" x14ac:dyDescent="0.25">
      <c r="T5659" s="396"/>
      <c r="V5659"/>
    </row>
    <row r="5660" spans="20:22" x14ac:dyDescent="0.25">
      <c r="T5660" s="396"/>
      <c r="V5660"/>
    </row>
    <row r="5661" spans="20:22" x14ac:dyDescent="0.25">
      <c r="T5661" s="396"/>
      <c r="V5661"/>
    </row>
    <row r="5662" spans="20:22" x14ac:dyDescent="0.25">
      <c r="T5662" s="396"/>
      <c r="V5662"/>
    </row>
    <row r="5663" spans="20:22" x14ac:dyDescent="0.25">
      <c r="T5663" s="396"/>
      <c r="V5663"/>
    </row>
    <row r="5664" spans="20:22" x14ac:dyDescent="0.25">
      <c r="T5664" s="396"/>
      <c r="V5664"/>
    </row>
    <row r="5665" spans="20:22" x14ac:dyDescent="0.25">
      <c r="T5665" s="396"/>
      <c r="V5665"/>
    </row>
    <row r="5666" spans="20:22" x14ac:dyDescent="0.25">
      <c r="T5666" s="396"/>
      <c r="V5666"/>
    </row>
    <row r="5667" spans="20:22" x14ac:dyDescent="0.25">
      <c r="T5667" s="396"/>
      <c r="V5667"/>
    </row>
    <row r="5668" spans="20:22" x14ac:dyDescent="0.25">
      <c r="T5668" s="396"/>
      <c r="V5668"/>
    </row>
    <row r="5669" spans="20:22" x14ac:dyDescent="0.25">
      <c r="T5669" s="396"/>
      <c r="V5669"/>
    </row>
    <row r="5670" spans="20:22" x14ac:dyDescent="0.25">
      <c r="T5670" s="396"/>
      <c r="V5670"/>
    </row>
    <row r="5671" spans="20:22" x14ac:dyDescent="0.25">
      <c r="T5671" s="396"/>
      <c r="V5671"/>
    </row>
    <row r="5672" spans="20:22" x14ac:dyDescent="0.25">
      <c r="T5672" s="396"/>
      <c r="V5672"/>
    </row>
    <row r="5673" spans="20:22" x14ac:dyDescent="0.25">
      <c r="T5673" s="396"/>
      <c r="V5673"/>
    </row>
    <row r="5674" spans="20:22" x14ac:dyDescent="0.25">
      <c r="T5674" s="396"/>
      <c r="V5674"/>
    </row>
    <row r="5675" spans="20:22" x14ac:dyDescent="0.25">
      <c r="T5675" s="396"/>
      <c r="V5675"/>
    </row>
    <row r="5676" spans="20:22" x14ac:dyDescent="0.25">
      <c r="T5676" s="396"/>
      <c r="V5676"/>
    </row>
    <row r="5677" spans="20:22" x14ac:dyDescent="0.25">
      <c r="T5677" s="396"/>
      <c r="V5677"/>
    </row>
    <row r="5678" spans="20:22" x14ac:dyDescent="0.25">
      <c r="T5678" s="396"/>
      <c r="V5678"/>
    </row>
    <row r="5679" spans="20:22" x14ac:dyDescent="0.25">
      <c r="T5679" s="396"/>
      <c r="V5679"/>
    </row>
    <row r="5680" spans="20:22" x14ac:dyDescent="0.25">
      <c r="T5680" s="396"/>
      <c r="V5680"/>
    </row>
    <row r="5681" spans="20:22" x14ac:dyDescent="0.25">
      <c r="T5681" s="396"/>
      <c r="V5681"/>
    </row>
    <row r="5682" spans="20:22" x14ac:dyDescent="0.25">
      <c r="T5682" s="396"/>
      <c r="V5682"/>
    </row>
    <row r="5683" spans="20:22" x14ac:dyDescent="0.25">
      <c r="T5683" s="396"/>
      <c r="V5683"/>
    </row>
    <row r="5684" spans="20:22" x14ac:dyDescent="0.25">
      <c r="T5684" s="396"/>
      <c r="V5684"/>
    </row>
    <row r="5685" spans="20:22" x14ac:dyDescent="0.25">
      <c r="T5685" s="396"/>
      <c r="V5685"/>
    </row>
    <row r="5686" spans="20:22" x14ac:dyDescent="0.25">
      <c r="T5686" s="396"/>
      <c r="V5686"/>
    </row>
    <row r="5687" spans="20:22" x14ac:dyDescent="0.25">
      <c r="T5687" s="396"/>
      <c r="V5687"/>
    </row>
    <row r="5688" spans="20:22" x14ac:dyDescent="0.25">
      <c r="T5688" s="396"/>
      <c r="V5688"/>
    </row>
    <row r="5689" spans="20:22" x14ac:dyDescent="0.25">
      <c r="T5689" s="396"/>
      <c r="V5689"/>
    </row>
    <row r="5690" spans="20:22" x14ac:dyDescent="0.25">
      <c r="T5690" s="396"/>
      <c r="V5690"/>
    </row>
    <row r="5691" spans="20:22" x14ac:dyDescent="0.25">
      <c r="T5691" s="396"/>
      <c r="V5691"/>
    </row>
    <row r="5692" spans="20:22" x14ac:dyDescent="0.25">
      <c r="T5692" s="396"/>
      <c r="V5692"/>
    </row>
    <row r="5693" spans="20:22" x14ac:dyDescent="0.25">
      <c r="T5693" s="396"/>
      <c r="V5693"/>
    </row>
    <row r="5694" spans="20:22" x14ac:dyDescent="0.25">
      <c r="T5694" s="396"/>
      <c r="V5694"/>
    </row>
    <row r="5695" spans="20:22" x14ac:dyDescent="0.25">
      <c r="T5695" s="396"/>
      <c r="V5695"/>
    </row>
    <row r="5696" spans="20:22" x14ac:dyDescent="0.25">
      <c r="T5696" s="396"/>
      <c r="V5696"/>
    </row>
    <row r="5697" spans="20:22" x14ac:dyDescent="0.25">
      <c r="T5697" s="396"/>
      <c r="V5697"/>
    </row>
    <row r="5698" spans="20:22" x14ac:dyDescent="0.25">
      <c r="T5698" s="396"/>
      <c r="V5698"/>
    </row>
    <row r="5699" spans="20:22" x14ac:dyDescent="0.25">
      <c r="T5699" s="396"/>
      <c r="V5699"/>
    </row>
    <row r="5700" spans="20:22" x14ac:dyDescent="0.25">
      <c r="T5700" s="396"/>
      <c r="V5700"/>
    </row>
    <row r="5701" spans="20:22" x14ac:dyDescent="0.25">
      <c r="T5701" s="396"/>
      <c r="V5701"/>
    </row>
    <row r="5702" spans="20:22" x14ac:dyDescent="0.25">
      <c r="T5702" s="396"/>
      <c r="V5702"/>
    </row>
    <row r="5703" spans="20:22" x14ac:dyDescent="0.25">
      <c r="T5703" s="396"/>
      <c r="V5703"/>
    </row>
    <row r="5704" spans="20:22" x14ac:dyDescent="0.25">
      <c r="T5704" s="396"/>
      <c r="V5704"/>
    </row>
    <row r="5705" spans="20:22" x14ac:dyDescent="0.25">
      <c r="T5705" s="396"/>
      <c r="V5705"/>
    </row>
    <row r="5706" spans="20:22" x14ac:dyDescent="0.25">
      <c r="T5706" s="396"/>
      <c r="V5706"/>
    </row>
    <row r="5707" spans="20:22" x14ac:dyDescent="0.25">
      <c r="T5707" s="396"/>
      <c r="V5707"/>
    </row>
    <row r="5708" spans="20:22" x14ac:dyDescent="0.25">
      <c r="T5708" s="396"/>
      <c r="V5708"/>
    </row>
    <row r="5709" spans="20:22" x14ac:dyDescent="0.25">
      <c r="T5709" s="396"/>
      <c r="V5709"/>
    </row>
    <row r="5710" spans="20:22" x14ac:dyDescent="0.25">
      <c r="T5710" s="396"/>
      <c r="V5710"/>
    </row>
    <row r="5711" spans="20:22" x14ac:dyDescent="0.25">
      <c r="T5711" s="396"/>
      <c r="V5711"/>
    </row>
    <row r="5712" spans="20:22" x14ac:dyDescent="0.25">
      <c r="T5712" s="396"/>
      <c r="V5712"/>
    </row>
    <row r="5713" spans="20:22" x14ac:dyDescent="0.25">
      <c r="T5713" s="396"/>
      <c r="V5713"/>
    </row>
    <row r="5714" spans="20:22" x14ac:dyDescent="0.25">
      <c r="T5714" s="396"/>
      <c r="V5714"/>
    </row>
    <row r="5715" spans="20:22" x14ac:dyDescent="0.25">
      <c r="T5715" s="396"/>
      <c r="V5715"/>
    </row>
    <row r="5716" spans="20:22" x14ac:dyDescent="0.25">
      <c r="T5716" s="396"/>
      <c r="V5716"/>
    </row>
    <row r="5717" spans="20:22" x14ac:dyDescent="0.25">
      <c r="T5717" s="396"/>
      <c r="V5717"/>
    </row>
    <row r="5718" spans="20:22" x14ac:dyDescent="0.25">
      <c r="T5718" s="396"/>
      <c r="V5718"/>
    </row>
    <row r="5719" spans="20:22" x14ac:dyDescent="0.25">
      <c r="T5719" s="396"/>
      <c r="V5719"/>
    </row>
    <row r="5720" spans="20:22" x14ac:dyDescent="0.25">
      <c r="T5720" s="396"/>
      <c r="V5720"/>
    </row>
    <row r="5721" spans="20:22" x14ac:dyDescent="0.25">
      <c r="T5721" s="396"/>
      <c r="V5721"/>
    </row>
    <row r="5722" spans="20:22" x14ac:dyDescent="0.25">
      <c r="T5722" s="396"/>
      <c r="V5722"/>
    </row>
    <row r="5723" spans="20:22" x14ac:dyDescent="0.25">
      <c r="T5723" s="396"/>
      <c r="V5723"/>
    </row>
    <row r="5724" spans="20:22" x14ac:dyDescent="0.25">
      <c r="T5724" s="396"/>
      <c r="V5724"/>
    </row>
    <row r="5725" spans="20:22" x14ac:dyDescent="0.25">
      <c r="T5725" s="396"/>
      <c r="V5725"/>
    </row>
    <row r="5726" spans="20:22" x14ac:dyDescent="0.25">
      <c r="T5726" s="396"/>
      <c r="V5726"/>
    </row>
    <row r="5727" spans="20:22" x14ac:dyDescent="0.25">
      <c r="T5727" s="396"/>
      <c r="V5727"/>
    </row>
    <row r="5728" spans="20:22" x14ac:dyDescent="0.25">
      <c r="T5728" s="396"/>
      <c r="V5728"/>
    </row>
    <row r="5729" spans="20:22" x14ac:dyDescent="0.25">
      <c r="T5729" s="396"/>
      <c r="V5729"/>
    </row>
    <row r="5730" spans="20:22" x14ac:dyDescent="0.25">
      <c r="T5730" s="396"/>
      <c r="V5730"/>
    </row>
    <row r="5731" spans="20:22" x14ac:dyDescent="0.25">
      <c r="T5731" s="396"/>
      <c r="V5731"/>
    </row>
    <row r="5732" spans="20:22" x14ac:dyDescent="0.25">
      <c r="T5732" s="396"/>
      <c r="V5732"/>
    </row>
    <row r="5733" spans="20:22" x14ac:dyDescent="0.25">
      <c r="T5733" s="396"/>
      <c r="V5733"/>
    </row>
    <row r="5734" spans="20:22" x14ac:dyDescent="0.25">
      <c r="T5734" s="396"/>
      <c r="V5734"/>
    </row>
    <row r="5735" spans="20:22" x14ac:dyDescent="0.25">
      <c r="T5735" s="396"/>
      <c r="V5735"/>
    </row>
    <row r="5736" spans="20:22" x14ac:dyDescent="0.25">
      <c r="T5736" s="396"/>
      <c r="V5736"/>
    </row>
    <row r="5737" spans="20:22" x14ac:dyDescent="0.25">
      <c r="T5737" s="396"/>
      <c r="V5737"/>
    </row>
    <row r="5738" spans="20:22" x14ac:dyDescent="0.25">
      <c r="T5738" s="396"/>
      <c r="V5738"/>
    </row>
    <row r="5739" spans="20:22" x14ac:dyDescent="0.25">
      <c r="T5739" s="396"/>
      <c r="V5739"/>
    </row>
    <row r="5740" spans="20:22" x14ac:dyDescent="0.25">
      <c r="T5740" s="396"/>
      <c r="V5740"/>
    </row>
    <row r="5741" spans="20:22" x14ac:dyDescent="0.25">
      <c r="T5741" s="396"/>
      <c r="V5741"/>
    </row>
    <row r="5742" spans="20:22" x14ac:dyDescent="0.25">
      <c r="T5742" s="396"/>
      <c r="V5742"/>
    </row>
    <row r="5743" spans="20:22" x14ac:dyDescent="0.25">
      <c r="T5743" s="396"/>
      <c r="V5743"/>
    </row>
    <row r="5744" spans="20:22" x14ac:dyDescent="0.25">
      <c r="T5744" s="396"/>
      <c r="V5744"/>
    </row>
    <row r="5745" spans="20:22" x14ac:dyDescent="0.25">
      <c r="T5745" s="396"/>
      <c r="V5745"/>
    </row>
    <row r="5746" spans="20:22" x14ac:dyDescent="0.25">
      <c r="T5746" s="396"/>
      <c r="V5746"/>
    </row>
    <row r="5747" spans="20:22" x14ac:dyDescent="0.25">
      <c r="T5747" s="396"/>
      <c r="V5747"/>
    </row>
    <row r="5748" spans="20:22" x14ac:dyDescent="0.25">
      <c r="T5748" s="396"/>
      <c r="V5748"/>
    </row>
    <row r="5749" spans="20:22" x14ac:dyDescent="0.25">
      <c r="T5749" s="396"/>
      <c r="V5749"/>
    </row>
    <row r="5750" spans="20:22" x14ac:dyDescent="0.25">
      <c r="T5750" s="396"/>
      <c r="V5750"/>
    </row>
    <row r="5751" spans="20:22" x14ac:dyDescent="0.25">
      <c r="T5751" s="396"/>
      <c r="V5751"/>
    </row>
    <row r="5752" spans="20:22" x14ac:dyDescent="0.25">
      <c r="T5752" s="396"/>
      <c r="V5752"/>
    </row>
    <row r="5753" spans="20:22" x14ac:dyDescent="0.25">
      <c r="T5753" s="396"/>
      <c r="V5753"/>
    </row>
    <row r="5754" spans="20:22" x14ac:dyDescent="0.25">
      <c r="T5754" s="396"/>
      <c r="V5754"/>
    </row>
    <row r="5755" spans="20:22" x14ac:dyDescent="0.25">
      <c r="T5755" s="396"/>
      <c r="V5755"/>
    </row>
    <row r="5756" spans="20:22" x14ac:dyDescent="0.25">
      <c r="T5756" s="396"/>
      <c r="V5756"/>
    </row>
    <row r="5757" spans="20:22" x14ac:dyDescent="0.25">
      <c r="T5757" s="396"/>
      <c r="V5757"/>
    </row>
    <row r="5758" spans="20:22" x14ac:dyDescent="0.25">
      <c r="T5758" s="396"/>
      <c r="V5758"/>
    </row>
    <row r="5759" spans="20:22" x14ac:dyDescent="0.25">
      <c r="T5759" s="396"/>
      <c r="V5759"/>
    </row>
    <row r="5760" spans="20:22" x14ac:dyDescent="0.25">
      <c r="T5760" s="396"/>
      <c r="V5760"/>
    </row>
    <row r="5761" spans="20:22" x14ac:dyDescent="0.25">
      <c r="T5761" s="396"/>
      <c r="V5761"/>
    </row>
    <row r="5762" spans="20:22" x14ac:dyDescent="0.25">
      <c r="T5762" s="396"/>
      <c r="V5762"/>
    </row>
    <row r="5763" spans="20:22" x14ac:dyDescent="0.25">
      <c r="T5763" s="396"/>
      <c r="V5763"/>
    </row>
    <row r="5764" spans="20:22" x14ac:dyDescent="0.25">
      <c r="T5764" s="396"/>
      <c r="V5764"/>
    </row>
    <row r="5765" spans="20:22" x14ac:dyDescent="0.25">
      <c r="T5765" s="396"/>
      <c r="V5765"/>
    </row>
    <row r="5766" spans="20:22" x14ac:dyDescent="0.25">
      <c r="T5766" s="396"/>
      <c r="V5766"/>
    </row>
    <row r="5767" spans="20:22" x14ac:dyDescent="0.25">
      <c r="T5767" s="396"/>
      <c r="V5767"/>
    </row>
    <row r="5768" spans="20:22" x14ac:dyDescent="0.25">
      <c r="T5768" s="396"/>
      <c r="V5768"/>
    </row>
    <row r="5769" spans="20:22" x14ac:dyDescent="0.25">
      <c r="T5769" s="396"/>
      <c r="V5769"/>
    </row>
    <row r="5770" spans="20:22" x14ac:dyDescent="0.25">
      <c r="T5770" s="396"/>
      <c r="V5770"/>
    </row>
    <row r="5771" spans="20:22" x14ac:dyDescent="0.25">
      <c r="T5771" s="396"/>
      <c r="V5771"/>
    </row>
    <row r="5772" spans="20:22" x14ac:dyDescent="0.25">
      <c r="T5772" s="396"/>
      <c r="V5772"/>
    </row>
    <row r="5773" spans="20:22" x14ac:dyDescent="0.25">
      <c r="T5773" s="396"/>
      <c r="V5773"/>
    </row>
    <row r="5774" spans="20:22" x14ac:dyDescent="0.25">
      <c r="T5774" s="396"/>
      <c r="V5774"/>
    </row>
    <row r="5775" spans="20:22" x14ac:dyDescent="0.25">
      <c r="T5775" s="396"/>
      <c r="V5775"/>
    </row>
    <row r="5776" spans="20:22" x14ac:dyDescent="0.25">
      <c r="T5776" s="396"/>
      <c r="V5776"/>
    </row>
    <row r="5777" spans="20:22" x14ac:dyDescent="0.25">
      <c r="T5777" s="396"/>
      <c r="V5777"/>
    </row>
    <row r="5778" spans="20:22" x14ac:dyDescent="0.25">
      <c r="T5778" s="396"/>
      <c r="V5778"/>
    </row>
    <row r="5779" spans="20:22" x14ac:dyDescent="0.25">
      <c r="T5779" s="396"/>
      <c r="V5779"/>
    </row>
    <row r="5780" spans="20:22" x14ac:dyDescent="0.25">
      <c r="T5780" s="396"/>
      <c r="V5780"/>
    </row>
    <row r="5781" spans="20:22" x14ac:dyDescent="0.25">
      <c r="T5781" s="396"/>
      <c r="V5781"/>
    </row>
    <row r="5782" spans="20:22" x14ac:dyDescent="0.25">
      <c r="T5782" s="396"/>
      <c r="V5782"/>
    </row>
    <row r="5783" spans="20:22" x14ac:dyDescent="0.25">
      <c r="T5783" s="396"/>
      <c r="V5783"/>
    </row>
    <row r="5784" spans="20:22" x14ac:dyDescent="0.25">
      <c r="T5784" s="396"/>
      <c r="V5784"/>
    </row>
    <row r="5785" spans="20:22" x14ac:dyDescent="0.25">
      <c r="T5785" s="396"/>
      <c r="V5785"/>
    </row>
    <row r="5786" spans="20:22" x14ac:dyDescent="0.25">
      <c r="T5786" s="396"/>
      <c r="V5786"/>
    </row>
    <row r="5787" spans="20:22" x14ac:dyDescent="0.25">
      <c r="T5787" s="396"/>
      <c r="V5787"/>
    </row>
    <row r="5788" spans="20:22" x14ac:dyDescent="0.25">
      <c r="T5788" s="396"/>
      <c r="V5788"/>
    </row>
    <row r="5789" spans="20:22" x14ac:dyDescent="0.25">
      <c r="T5789" s="396"/>
      <c r="V5789"/>
    </row>
    <row r="5790" spans="20:22" x14ac:dyDescent="0.25">
      <c r="T5790" s="396"/>
      <c r="V5790"/>
    </row>
    <row r="5791" spans="20:22" x14ac:dyDescent="0.25">
      <c r="T5791" s="396"/>
      <c r="V5791"/>
    </row>
    <row r="5792" spans="20:22" x14ac:dyDescent="0.25">
      <c r="T5792" s="396"/>
      <c r="V5792"/>
    </row>
    <row r="5793" spans="20:22" x14ac:dyDescent="0.25">
      <c r="T5793" s="396"/>
      <c r="V5793"/>
    </row>
    <row r="5794" spans="20:22" x14ac:dyDescent="0.25">
      <c r="T5794" s="396"/>
      <c r="V5794"/>
    </row>
    <row r="5795" spans="20:22" x14ac:dyDescent="0.25">
      <c r="T5795" s="396"/>
      <c r="V5795"/>
    </row>
    <row r="5796" spans="20:22" x14ac:dyDescent="0.25">
      <c r="T5796" s="396"/>
      <c r="V5796"/>
    </row>
    <row r="5797" spans="20:22" x14ac:dyDescent="0.25">
      <c r="T5797" s="396"/>
      <c r="V5797"/>
    </row>
    <row r="5798" spans="20:22" x14ac:dyDescent="0.25">
      <c r="T5798" s="396"/>
      <c r="V5798"/>
    </row>
    <row r="5799" spans="20:22" x14ac:dyDescent="0.25">
      <c r="T5799" s="396"/>
      <c r="V5799"/>
    </row>
    <row r="5800" spans="20:22" x14ac:dyDescent="0.25">
      <c r="T5800" s="396"/>
      <c r="V5800"/>
    </row>
    <row r="5801" spans="20:22" x14ac:dyDescent="0.25">
      <c r="T5801" s="396"/>
      <c r="V5801"/>
    </row>
    <row r="5802" spans="20:22" x14ac:dyDescent="0.25">
      <c r="T5802" s="396"/>
      <c r="V5802"/>
    </row>
    <row r="5803" spans="20:22" x14ac:dyDescent="0.25">
      <c r="T5803" s="396"/>
      <c r="V5803"/>
    </row>
    <row r="5804" spans="20:22" x14ac:dyDescent="0.25">
      <c r="T5804" s="396"/>
      <c r="V5804"/>
    </row>
    <row r="5805" spans="20:22" x14ac:dyDescent="0.25">
      <c r="T5805" s="396"/>
      <c r="V5805"/>
    </row>
    <row r="5806" spans="20:22" x14ac:dyDescent="0.25">
      <c r="T5806" s="396"/>
      <c r="V5806"/>
    </row>
    <row r="5807" spans="20:22" x14ac:dyDescent="0.25">
      <c r="T5807" s="396"/>
      <c r="V5807"/>
    </row>
    <row r="5808" spans="20:22" x14ac:dyDescent="0.25">
      <c r="T5808" s="396"/>
      <c r="V5808"/>
    </row>
    <row r="5809" spans="20:22" x14ac:dyDescent="0.25">
      <c r="T5809" s="396"/>
      <c r="V5809"/>
    </row>
    <row r="5810" spans="20:22" x14ac:dyDescent="0.25">
      <c r="T5810" s="396"/>
      <c r="V5810"/>
    </row>
    <row r="5811" spans="20:22" x14ac:dyDescent="0.25">
      <c r="T5811" s="396"/>
      <c r="V5811"/>
    </row>
    <row r="5812" spans="20:22" x14ac:dyDescent="0.25">
      <c r="T5812" s="396"/>
      <c r="V5812"/>
    </row>
    <row r="5813" spans="20:22" x14ac:dyDescent="0.25">
      <c r="T5813" s="396"/>
      <c r="V5813"/>
    </row>
    <row r="5814" spans="20:22" x14ac:dyDescent="0.25">
      <c r="T5814" s="396"/>
      <c r="V5814"/>
    </row>
    <row r="5815" spans="20:22" x14ac:dyDescent="0.25">
      <c r="T5815" s="396"/>
      <c r="V5815"/>
    </row>
    <row r="5816" spans="20:22" x14ac:dyDescent="0.25">
      <c r="T5816" s="396"/>
      <c r="V5816"/>
    </row>
    <row r="5817" spans="20:22" x14ac:dyDescent="0.25">
      <c r="T5817" s="396"/>
      <c r="V5817"/>
    </row>
    <row r="5818" spans="20:22" x14ac:dyDescent="0.25">
      <c r="T5818" s="396"/>
      <c r="V5818"/>
    </row>
    <row r="5819" spans="20:22" x14ac:dyDescent="0.25">
      <c r="T5819" s="396"/>
      <c r="V5819"/>
    </row>
    <row r="5820" spans="20:22" x14ac:dyDescent="0.25">
      <c r="T5820" s="396"/>
      <c r="V5820"/>
    </row>
    <row r="5821" spans="20:22" x14ac:dyDescent="0.25">
      <c r="T5821" s="396"/>
      <c r="V5821"/>
    </row>
    <row r="5822" spans="20:22" x14ac:dyDescent="0.25">
      <c r="T5822" s="396"/>
      <c r="V5822"/>
    </row>
    <row r="5823" spans="20:22" x14ac:dyDescent="0.25">
      <c r="T5823" s="396"/>
      <c r="V5823"/>
    </row>
    <row r="5824" spans="20:22" x14ac:dyDescent="0.25">
      <c r="T5824" s="396"/>
      <c r="V5824"/>
    </row>
    <row r="5825" spans="20:22" x14ac:dyDescent="0.25">
      <c r="T5825" s="396"/>
      <c r="V5825"/>
    </row>
    <row r="5826" spans="20:22" x14ac:dyDescent="0.25">
      <c r="T5826" s="396"/>
      <c r="V5826"/>
    </row>
    <row r="5827" spans="20:22" x14ac:dyDescent="0.25">
      <c r="T5827" s="396"/>
      <c r="V5827"/>
    </row>
    <row r="5828" spans="20:22" x14ac:dyDescent="0.25">
      <c r="T5828" s="396"/>
      <c r="V5828"/>
    </row>
    <row r="5829" spans="20:22" x14ac:dyDescent="0.25">
      <c r="T5829" s="396"/>
      <c r="V5829"/>
    </row>
    <row r="5830" spans="20:22" x14ac:dyDescent="0.25">
      <c r="T5830" s="396"/>
      <c r="V5830"/>
    </row>
    <row r="5831" spans="20:22" x14ac:dyDescent="0.25">
      <c r="T5831" s="396"/>
      <c r="V5831"/>
    </row>
    <row r="5832" spans="20:22" x14ac:dyDescent="0.25">
      <c r="T5832" s="396"/>
      <c r="V5832"/>
    </row>
    <row r="5833" spans="20:22" x14ac:dyDescent="0.25">
      <c r="T5833" s="396"/>
      <c r="V5833"/>
    </row>
    <row r="5834" spans="20:22" x14ac:dyDescent="0.25">
      <c r="T5834" s="396"/>
      <c r="V5834"/>
    </row>
    <row r="5835" spans="20:22" x14ac:dyDescent="0.25">
      <c r="T5835" s="396"/>
      <c r="V5835"/>
    </row>
    <row r="5836" spans="20:22" x14ac:dyDescent="0.25">
      <c r="T5836" s="396"/>
      <c r="V5836"/>
    </row>
    <row r="5837" spans="20:22" x14ac:dyDescent="0.25">
      <c r="T5837" s="396"/>
      <c r="V5837"/>
    </row>
    <row r="5838" spans="20:22" x14ac:dyDescent="0.25">
      <c r="T5838" s="396"/>
      <c r="V5838"/>
    </row>
    <row r="5839" spans="20:22" x14ac:dyDescent="0.25">
      <c r="T5839" s="396"/>
      <c r="V5839"/>
    </row>
    <row r="5840" spans="20:22" x14ac:dyDescent="0.25">
      <c r="T5840" s="396"/>
      <c r="V5840"/>
    </row>
    <row r="5841" spans="20:22" x14ac:dyDescent="0.25">
      <c r="T5841" s="396"/>
      <c r="V5841"/>
    </row>
    <row r="5842" spans="20:22" x14ac:dyDescent="0.25">
      <c r="T5842" s="396"/>
      <c r="V5842"/>
    </row>
    <row r="5843" spans="20:22" x14ac:dyDescent="0.25">
      <c r="T5843" s="396"/>
      <c r="V5843"/>
    </row>
    <row r="5844" spans="20:22" x14ac:dyDescent="0.25">
      <c r="T5844" s="396"/>
      <c r="V5844"/>
    </row>
    <row r="5845" spans="20:22" x14ac:dyDescent="0.25">
      <c r="T5845" s="396"/>
      <c r="V5845"/>
    </row>
    <row r="5846" spans="20:22" x14ac:dyDescent="0.25">
      <c r="T5846" s="396"/>
      <c r="V5846"/>
    </row>
    <row r="5847" spans="20:22" x14ac:dyDescent="0.25">
      <c r="T5847" s="396"/>
      <c r="V5847"/>
    </row>
    <row r="5848" spans="20:22" x14ac:dyDescent="0.25">
      <c r="T5848" s="396"/>
      <c r="V5848"/>
    </row>
    <row r="5849" spans="20:22" x14ac:dyDescent="0.25">
      <c r="T5849" s="396"/>
      <c r="V5849"/>
    </row>
    <row r="5850" spans="20:22" x14ac:dyDescent="0.25">
      <c r="T5850" s="396"/>
      <c r="V5850"/>
    </row>
    <row r="5851" spans="20:22" x14ac:dyDescent="0.25">
      <c r="T5851" s="396"/>
      <c r="V5851"/>
    </row>
    <row r="5852" spans="20:22" x14ac:dyDescent="0.25">
      <c r="T5852" s="396"/>
      <c r="V5852"/>
    </row>
    <row r="5853" spans="20:22" x14ac:dyDescent="0.25">
      <c r="T5853" s="396"/>
      <c r="V5853"/>
    </row>
    <row r="5854" spans="20:22" x14ac:dyDescent="0.25">
      <c r="T5854" s="396"/>
      <c r="V5854"/>
    </row>
    <row r="5855" spans="20:22" x14ac:dyDescent="0.25">
      <c r="T5855" s="396"/>
      <c r="V5855"/>
    </row>
    <row r="5856" spans="20:22" x14ac:dyDescent="0.25">
      <c r="T5856" s="396"/>
      <c r="V5856"/>
    </row>
    <row r="5857" spans="20:22" x14ac:dyDescent="0.25">
      <c r="T5857" s="396"/>
      <c r="V5857"/>
    </row>
    <row r="5858" spans="20:22" x14ac:dyDescent="0.25">
      <c r="T5858" s="396"/>
      <c r="V5858"/>
    </row>
    <row r="5859" spans="20:22" x14ac:dyDescent="0.25">
      <c r="T5859" s="396"/>
      <c r="V5859"/>
    </row>
    <row r="5860" spans="20:22" x14ac:dyDescent="0.25">
      <c r="T5860" s="396"/>
      <c r="V5860"/>
    </row>
    <row r="5861" spans="20:22" x14ac:dyDescent="0.25">
      <c r="T5861" s="396"/>
      <c r="V5861"/>
    </row>
    <row r="5862" spans="20:22" x14ac:dyDescent="0.25">
      <c r="T5862" s="396"/>
      <c r="V5862"/>
    </row>
    <row r="5863" spans="20:22" x14ac:dyDescent="0.25">
      <c r="T5863" s="396"/>
      <c r="V5863"/>
    </row>
    <row r="5864" spans="20:22" x14ac:dyDescent="0.25">
      <c r="T5864" s="396"/>
      <c r="V5864"/>
    </row>
    <row r="5865" spans="20:22" x14ac:dyDescent="0.25">
      <c r="T5865" s="396"/>
      <c r="V5865"/>
    </row>
    <row r="5866" spans="20:22" x14ac:dyDescent="0.25">
      <c r="T5866" s="396"/>
      <c r="V5866"/>
    </row>
    <row r="5867" spans="20:22" x14ac:dyDescent="0.25">
      <c r="T5867" s="396"/>
      <c r="V5867"/>
    </row>
    <row r="5868" spans="20:22" x14ac:dyDescent="0.25">
      <c r="T5868" s="396"/>
      <c r="V5868"/>
    </row>
    <row r="5869" spans="20:22" x14ac:dyDescent="0.25">
      <c r="T5869" s="396"/>
      <c r="V5869"/>
    </row>
    <row r="5870" spans="20:22" x14ac:dyDescent="0.25">
      <c r="T5870" s="396"/>
      <c r="V5870"/>
    </row>
    <row r="5871" spans="20:22" x14ac:dyDescent="0.25">
      <c r="T5871" s="396"/>
      <c r="V5871"/>
    </row>
    <row r="5872" spans="20:22" x14ac:dyDescent="0.25">
      <c r="T5872" s="396"/>
      <c r="V5872"/>
    </row>
    <row r="5873" spans="20:22" x14ac:dyDescent="0.25">
      <c r="T5873" s="396"/>
      <c r="V5873"/>
    </row>
    <row r="5874" spans="20:22" x14ac:dyDescent="0.25">
      <c r="T5874" s="396"/>
      <c r="V5874"/>
    </row>
    <row r="5875" spans="20:22" x14ac:dyDescent="0.25">
      <c r="T5875" s="396"/>
      <c r="V5875"/>
    </row>
    <row r="5876" spans="20:22" x14ac:dyDescent="0.25">
      <c r="T5876" s="396"/>
      <c r="V5876"/>
    </row>
    <row r="5877" spans="20:22" x14ac:dyDescent="0.25">
      <c r="T5877" s="396"/>
      <c r="V5877"/>
    </row>
    <row r="5878" spans="20:22" x14ac:dyDescent="0.25">
      <c r="T5878" s="396"/>
      <c r="V5878"/>
    </row>
    <row r="5879" spans="20:22" x14ac:dyDescent="0.25">
      <c r="T5879" s="396"/>
      <c r="V5879"/>
    </row>
    <row r="5880" spans="20:22" x14ac:dyDescent="0.25">
      <c r="T5880" s="396"/>
      <c r="V5880"/>
    </row>
    <row r="5881" spans="20:22" x14ac:dyDescent="0.25">
      <c r="T5881" s="396"/>
      <c r="V5881"/>
    </row>
    <row r="5882" spans="20:22" x14ac:dyDescent="0.25">
      <c r="T5882" s="396"/>
      <c r="V5882"/>
    </row>
    <row r="5883" spans="20:22" x14ac:dyDescent="0.25">
      <c r="T5883" s="396"/>
      <c r="V5883"/>
    </row>
    <row r="5884" spans="20:22" x14ac:dyDescent="0.25">
      <c r="T5884" s="396"/>
      <c r="V5884"/>
    </row>
    <row r="5885" spans="20:22" x14ac:dyDescent="0.25">
      <c r="T5885" s="396"/>
      <c r="V5885"/>
    </row>
    <row r="5886" spans="20:22" x14ac:dyDescent="0.25">
      <c r="T5886" s="396"/>
      <c r="V5886"/>
    </row>
    <row r="5887" spans="20:22" x14ac:dyDescent="0.25">
      <c r="T5887" s="396"/>
      <c r="V5887"/>
    </row>
    <row r="5888" spans="20:22" x14ac:dyDescent="0.25">
      <c r="T5888" s="396"/>
      <c r="V5888"/>
    </row>
    <row r="5889" spans="20:22" x14ac:dyDescent="0.25">
      <c r="T5889" s="396"/>
      <c r="V5889"/>
    </row>
    <row r="5890" spans="20:22" x14ac:dyDescent="0.25">
      <c r="T5890" s="396"/>
      <c r="V5890"/>
    </row>
    <row r="5891" spans="20:22" x14ac:dyDescent="0.25">
      <c r="T5891" s="396"/>
      <c r="V5891"/>
    </row>
    <row r="5892" spans="20:22" x14ac:dyDescent="0.25">
      <c r="T5892" s="396"/>
      <c r="V5892"/>
    </row>
    <row r="5893" spans="20:22" x14ac:dyDescent="0.25">
      <c r="T5893" s="396"/>
      <c r="V5893"/>
    </row>
    <row r="5894" spans="20:22" x14ac:dyDescent="0.25">
      <c r="T5894" s="396"/>
      <c r="V5894"/>
    </row>
    <row r="5895" spans="20:22" x14ac:dyDescent="0.25">
      <c r="T5895" s="396"/>
      <c r="V5895"/>
    </row>
    <row r="5896" spans="20:22" x14ac:dyDescent="0.25">
      <c r="T5896" s="396"/>
      <c r="V5896"/>
    </row>
    <row r="5897" spans="20:22" x14ac:dyDescent="0.25">
      <c r="T5897" s="396"/>
      <c r="V5897"/>
    </row>
    <row r="5898" spans="20:22" x14ac:dyDescent="0.25">
      <c r="T5898" s="396"/>
      <c r="V5898"/>
    </row>
    <row r="5899" spans="20:22" x14ac:dyDescent="0.25">
      <c r="T5899" s="396"/>
      <c r="V5899"/>
    </row>
    <row r="5900" spans="20:22" x14ac:dyDescent="0.25">
      <c r="T5900" s="396"/>
      <c r="V5900"/>
    </row>
    <row r="5901" spans="20:22" x14ac:dyDescent="0.25">
      <c r="T5901" s="396"/>
      <c r="V5901"/>
    </row>
    <row r="5902" spans="20:22" x14ac:dyDescent="0.25">
      <c r="T5902" s="396"/>
      <c r="V5902"/>
    </row>
    <row r="5903" spans="20:22" x14ac:dyDescent="0.25">
      <c r="T5903" s="396"/>
      <c r="V5903"/>
    </row>
    <row r="5904" spans="20:22" x14ac:dyDescent="0.25">
      <c r="T5904" s="396"/>
      <c r="V5904"/>
    </row>
    <row r="5905" spans="20:22" x14ac:dyDescent="0.25">
      <c r="T5905" s="396"/>
      <c r="V5905"/>
    </row>
    <row r="5906" spans="20:22" x14ac:dyDescent="0.25">
      <c r="T5906" s="396"/>
      <c r="V5906"/>
    </row>
    <row r="5907" spans="20:22" x14ac:dyDescent="0.25">
      <c r="T5907" s="396"/>
      <c r="V5907"/>
    </row>
    <row r="5908" spans="20:22" x14ac:dyDescent="0.25">
      <c r="T5908" s="396"/>
      <c r="V5908"/>
    </row>
    <row r="5909" spans="20:22" x14ac:dyDescent="0.25">
      <c r="T5909" s="396"/>
      <c r="V5909"/>
    </row>
    <row r="5910" spans="20:22" x14ac:dyDescent="0.25">
      <c r="T5910" s="396"/>
      <c r="V5910"/>
    </row>
    <row r="5911" spans="20:22" x14ac:dyDescent="0.25">
      <c r="T5911" s="396"/>
      <c r="V5911"/>
    </row>
    <row r="5912" spans="20:22" x14ac:dyDescent="0.25">
      <c r="T5912" s="396"/>
      <c r="V5912"/>
    </row>
    <row r="5913" spans="20:22" x14ac:dyDescent="0.25">
      <c r="T5913" s="396"/>
      <c r="V5913"/>
    </row>
    <row r="5914" spans="20:22" x14ac:dyDescent="0.25">
      <c r="T5914" s="396"/>
      <c r="V5914"/>
    </row>
    <row r="5915" spans="20:22" x14ac:dyDescent="0.25">
      <c r="T5915" s="396"/>
      <c r="V5915"/>
    </row>
    <row r="5916" spans="20:22" x14ac:dyDescent="0.25">
      <c r="T5916" s="396"/>
      <c r="V5916"/>
    </row>
    <row r="5917" spans="20:22" x14ac:dyDescent="0.25">
      <c r="T5917" s="396"/>
      <c r="V5917"/>
    </row>
    <row r="5918" spans="20:22" x14ac:dyDescent="0.25">
      <c r="T5918" s="396"/>
      <c r="V5918"/>
    </row>
    <row r="5919" spans="20:22" x14ac:dyDescent="0.25">
      <c r="T5919" s="396"/>
      <c r="V5919"/>
    </row>
    <row r="5920" spans="20:22" x14ac:dyDescent="0.25">
      <c r="T5920" s="396"/>
      <c r="V5920"/>
    </row>
    <row r="5921" spans="20:22" x14ac:dyDescent="0.25">
      <c r="T5921" s="396"/>
      <c r="V5921"/>
    </row>
    <row r="5922" spans="20:22" x14ac:dyDescent="0.25">
      <c r="T5922" s="396"/>
      <c r="V5922"/>
    </row>
    <row r="5923" spans="20:22" x14ac:dyDescent="0.25">
      <c r="T5923" s="396"/>
      <c r="V5923"/>
    </row>
    <row r="5924" spans="20:22" x14ac:dyDescent="0.25">
      <c r="T5924" s="396"/>
      <c r="V5924"/>
    </row>
    <row r="5925" spans="20:22" x14ac:dyDescent="0.25">
      <c r="T5925" s="396"/>
      <c r="V5925"/>
    </row>
    <row r="5926" spans="20:22" x14ac:dyDescent="0.25">
      <c r="T5926" s="396"/>
      <c r="V5926"/>
    </row>
    <row r="5927" spans="20:22" x14ac:dyDescent="0.25">
      <c r="T5927" s="396"/>
      <c r="V5927"/>
    </row>
    <row r="5928" spans="20:22" x14ac:dyDescent="0.25">
      <c r="T5928" s="396"/>
      <c r="V5928"/>
    </row>
    <row r="5929" spans="20:22" x14ac:dyDescent="0.25">
      <c r="T5929" s="396"/>
      <c r="V5929"/>
    </row>
    <row r="5930" spans="20:22" x14ac:dyDescent="0.25">
      <c r="T5930" s="396"/>
      <c r="V5930"/>
    </row>
    <row r="5931" spans="20:22" x14ac:dyDescent="0.25">
      <c r="T5931" s="396"/>
      <c r="V5931"/>
    </row>
    <row r="5932" spans="20:22" x14ac:dyDescent="0.25">
      <c r="T5932" s="396"/>
      <c r="V5932"/>
    </row>
    <row r="5933" spans="20:22" x14ac:dyDescent="0.25">
      <c r="T5933" s="396"/>
      <c r="V5933"/>
    </row>
    <row r="5934" spans="20:22" x14ac:dyDescent="0.25">
      <c r="T5934" s="396"/>
      <c r="V5934"/>
    </row>
    <row r="5935" spans="20:22" x14ac:dyDescent="0.25">
      <c r="T5935" s="396"/>
      <c r="V5935"/>
    </row>
    <row r="5936" spans="20:22" x14ac:dyDescent="0.25">
      <c r="T5936" s="396"/>
      <c r="V5936"/>
    </row>
    <row r="5937" spans="20:22" x14ac:dyDescent="0.25">
      <c r="T5937" s="396"/>
      <c r="V5937"/>
    </row>
    <row r="5938" spans="20:22" x14ac:dyDescent="0.25">
      <c r="T5938" s="396"/>
      <c r="V5938"/>
    </row>
    <row r="5939" spans="20:22" x14ac:dyDescent="0.25">
      <c r="T5939" s="396"/>
      <c r="V5939"/>
    </row>
    <row r="5940" spans="20:22" x14ac:dyDescent="0.25">
      <c r="T5940" s="396"/>
      <c r="V5940"/>
    </row>
    <row r="5941" spans="20:22" x14ac:dyDescent="0.25">
      <c r="T5941" s="396"/>
      <c r="V5941"/>
    </row>
    <row r="5942" spans="20:22" x14ac:dyDescent="0.25">
      <c r="T5942" s="396"/>
      <c r="V5942"/>
    </row>
    <row r="5943" spans="20:22" x14ac:dyDescent="0.25">
      <c r="T5943" s="396"/>
      <c r="V5943"/>
    </row>
    <row r="5944" spans="20:22" x14ac:dyDescent="0.25">
      <c r="T5944" s="396"/>
      <c r="V5944"/>
    </row>
    <row r="5945" spans="20:22" x14ac:dyDescent="0.25">
      <c r="T5945" s="396"/>
      <c r="V5945"/>
    </row>
    <row r="5946" spans="20:22" x14ac:dyDescent="0.25">
      <c r="T5946" s="396"/>
      <c r="V5946"/>
    </row>
    <row r="5947" spans="20:22" x14ac:dyDescent="0.25">
      <c r="T5947" s="396"/>
      <c r="V5947"/>
    </row>
    <row r="5948" spans="20:22" x14ac:dyDescent="0.25">
      <c r="T5948" s="396"/>
      <c r="V5948"/>
    </row>
    <row r="5949" spans="20:22" x14ac:dyDescent="0.25">
      <c r="T5949" s="396"/>
      <c r="V5949"/>
    </row>
    <row r="5950" spans="20:22" x14ac:dyDescent="0.25">
      <c r="T5950" s="396"/>
      <c r="V5950"/>
    </row>
    <row r="5951" spans="20:22" x14ac:dyDescent="0.25">
      <c r="T5951" s="396"/>
      <c r="V5951"/>
    </row>
    <row r="5952" spans="20:22" x14ac:dyDescent="0.25">
      <c r="T5952" s="396"/>
      <c r="V5952"/>
    </row>
    <row r="5953" spans="20:22" x14ac:dyDescent="0.25">
      <c r="T5953" s="396"/>
      <c r="V5953"/>
    </row>
    <row r="5954" spans="20:22" x14ac:dyDescent="0.25">
      <c r="T5954" s="396"/>
      <c r="V5954"/>
    </row>
    <row r="5955" spans="20:22" x14ac:dyDescent="0.25">
      <c r="T5955" s="396"/>
      <c r="V5955"/>
    </row>
    <row r="5956" spans="20:22" x14ac:dyDescent="0.25">
      <c r="T5956" s="396"/>
      <c r="V5956"/>
    </row>
    <row r="5957" spans="20:22" x14ac:dyDescent="0.25">
      <c r="T5957" s="396"/>
      <c r="V5957"/>
    </row>
    <row r="5958" spans="20:22" x14ac:dyDescent="0.25">
      <c r="T5958" s="396"/>
      <c r="V5958"/>
    </row>
    <row r="5959" spans="20:22" x14ac:dyDescent="0.25">
      <c r="T5959" s="396"/>
      <c r="V5959"/>
    </row>
    <row r="5960" spans="20:22" x14ac:dyDescent="0.25">
      <c r="T5960" s="396"/>
      <c r="V5960"/>
    </row>
    <row r="5961" spans="20:22" x14ac:dyDescent="0.25">
      <c r="T5961" s="396"/>
      <c r="V5961"/>
    </row>
    <row r="5962" spans="20:22" x14ac:dyDescent="0.25">
      <c r="T5962" s="396"/>
      <c r="V5962"/>
    </row>
    <row r="5963" spans="20:22" x14ac:dyDescent="0.25">
      <c r="T5963" s="396"/>
      <c r="V5963"/>
    </row>
    <row r="5964" spans="20:22" x14ac:dyDescent="0.25">
      <c r="T5964" s="396"/>
      <c r="V5964"/>
    </row>
    <row r="5965" spans="20:22" x14ac:dyDescent="0.25">
      <c r="T5965" s="396"/>
      <c r="V5965"/>
    </row>
    <row r="5966" spans="20:22" x14ac:dyDescent="0.25">
      <c r="T5966" s="396"/>
      <c r="V5966"/>
    </row>
    <row r="5967" spans="20:22" x14ac:dyDescent="0.25">
      <c r="T5967" s="396"/>
      <c r="V5967"/>
    </row>
    <row r="5968" spans="20:22" x14ac:dyDescent="0.25">
      <c r="T5968" s="396"/>
      <c r="V5968"/>
    </row>
    <row r="5969" spans="20:22" x14ac:dyDescent="0.25">
      <c r="T5969" s="396"/>
      <c r="V5969"/>
    </row>
    <row r="5970" spans="20:22" x14ac:dyDescent="0.25">
      <c r="T5970" s="396"/>
      <c r="V5970"/>
    </row>
    <row r="5971" spans="20:22" x14ac:dyDescent="0.25">
      <c r="T5971" s="396"/>
      <c r="V5971"/>
    </row>
    <row r="5972" spans="20:22" x14ac:dyDescent="0.25">
      <c r="T5972" s="396"/>
      <c r="V5972"/>
    </row>
    <row r="5973" spans="20:22" x14ac:dyDescent="0.25">
      <c r="T5973" s="396"/>
      <c r="V5973"/>
    </row>
    <row r="5974" spans="20:22" x14ac:dyDescent="0.25">
      <c r="T5974" s="396"/>
      <c r="V5974"/>
    </row>
    <row r="5975" spans="20:22" x14ac:dyDescent="0.25">
      <c r="T5975" s="396"/>
      <c r="V5975"/>
    </row>
    <row r="5976" spans="20:22" x14ac:dyDescent="0.25">
      <c r="T5976" s="396"/>
      <c r="V5976"/>
    </row>
    <row r="5977" spans="20:22" x14ac:dyDescent="0.25">
      <c r="T5977" s="396"/>
      <c r="V5977"/>
    </row>
    <row r="5978" spans="20:22" x14ac:dyDescent="0.25">
      <c r="T5978" s="396"/>
      <c r="V5978"/>
    </row>
    <row r="5979" spans="20:22" x14ac:dyDescent="0.25">
      <c r="T5979" s="396"/>
      <c r="V5979"/>
    </row>
    <row r="5980" spans="20:22" x14ac:dyDescent="0.25">
      <c r="T5980" s="396"/>
      <c r="V5980"/>
    </row>
    <row r="5981" spans="20:22" x14ac:dyDescent="0.25">
      <c r="T5981" s="396"/>
      <c r="V5981"/>
    </row>
    <row r="5982" spans="20:22" x14ac:dyDescent="0.25">
      <c r="T5982" s="396"/>
      <c r="V5982"/>
    </row>
    <row r="5983" spans="20:22" x14ac:dyDescent="0.25">
      <c r="T5983" s="396"/>
      <c r="V5983"/>
    </row>
    <row r="5984" spans="20:22" x14ac:dyDescent="0.25">
      <c r="T5984" s="396"/>
      <c r="V5984"/>
    </row>
    <row r="5985" spans="20:22" x14ac:dyDescent="0.25">
      <c r="T5985" s="396"/>
      <c r="V5985"/>
    </row>
    <row r="5986" spans="20:22" x14ac:dyDescent="0.25">
      <c r="T5986" s="396"/>
      <c r="V5986"/>
    </row>
    <row r="5987" spans="20:22" x14ac:dyDescent="0.25">
      <c r="T5987" s="396"/>
      <c r="V5987"/>
    </row>
    <row r="5988" spans="20:22" x14ac:dyDescent="0.25">
      <c r="T5988" s="396"/>
      <c r="V5988"/>
    </row>
    <row r="5989" spans="20:22" x14ac:dyDescent="0.25">
      <c r="T5989" s="396"/>
      <c r="V5989"/>
    </row>
    <row r="5990" spans="20:22" x14ac:dyDescent="0.25">
      <c r="T5990" s="396"/>
      <c r="V5990"/>
    </row>
    <row r="5991" spans="20:22" x14ac:dyDescent="0.25">
      <c r="T5991" s="396"/>
      <c r="V5991"/>
    </row>
    <row r="5992" spans="20:22" x14ac:dyDescent="0.25">
      <c r="T5992" s="396"/>
      <c r="V5992"/>
    </row>
    <row r="5993" spans="20:22" x14ac:dyDescent="0.25">
      <c r="T5993" s="396"/>
      <c r="V5993"/>
    </row>
    <row r="5994" spans="20:22" x14ac:dyDescent="0.25">
      <c r="T5994" s="396"/>
      <c r="V5994"/>
    </row>
    <row r="5995" spans="20:22" x14ac:dyDescent="0.25">
      <c r="T5995" s="396"/>
      <c r="V5995"/>
    </row>
    <row r="5996" spans="20:22" x14ac:dyDescent="0.25">
      <c r="T5996" s="396"/>
      <c r="V5996"/>
    </row>
    <row r="5997" spans="20:22" x14ac:dyDescent="0.25">
      <c r="T5997" s="396"/>
      <c r="V5997"/>
    </row>
    <row r="5998" spans="20:22" x14ac:dyDescent="0.25">
      <c r="T5998" s="396"/>
      <c r="V5998"/>
    </row>
    <row r="5999" spans="20:22" x14ac:dyDescent="0.25">
      <c r="T5999" s="396"/>
      <c r="V5999"/>
    </row>
    <row r="6000" spans="20:22" x14ac:dyDescent="0.25">
      <c r="T6000" s="396"/>
      <c r="V6000"/>
    </row>
    <row r="6001" spans="20:22" x14ac:dyDescent="0.25">
      <c r="T6001" s="396"/>
      <c r="V6001"/>
    </row>
    <row r="6002" spans="20:22" x14ac:dyDescent="0.25">
      <c r="T6002" s="396"/>
      <c r="V6002"/>
    </row>
    <row r="6003" spans="20:22" x14ac:dyDescent="0.25">
      <c r="T6003" s="396"/>
      <c r="V6003"/>
    </row>
    <row r="6004" spans="20:22" x14ac:dyDescent="0.25">
      <c r="T6004" s="396"/>
      <c r="V6004"/>
    </row>
    <row r="6005" spans="20:22" x14ac:dyDescent="0.25">
      <c r="T6005" s="396"/>
      <c r="V6005"/>
    </row>
    <row r="6006" spans="20:22" x14ac:dyDescent="0.25">
      <c r="T6006" s="396"/>
      <c r="V6006"/>
    </row>
    <row r="6007" spans="20:22" x14ac:dyDescent="0.25">
      <c r="T6007" s="396"/>
      <c r="V6007"/>
    </row>
    <row r="6008" spans="20:22" x14ac:dyDescent="0.25">
      <c r="T6008" s="396"/>
      <c r="V6008"/>
    </row>
    <row r="6009" spans="20:22" x14ac:dyDescent="0.25">
      <c r="T6009" s="396"/>
      <c r="V6009"/>
    </row>
    <row r="6010" spans="20:22" x14ac:dyDescent="0.25">
      <c r="T6010" s="396"/>
      <c r="V6010"/>
    </row>
    <row r="6011" spans="20:22" x14ac:dyDescent="0.25">
      <c r="T6011" s="396"/>
      <c r="V6011"/>
    </row>
    <row r="6012" spans="20:22" x14ac:dyDescent="0.25">
      <c r="T6012" s="396"/>
      <c r="V6012"/>
    </row>
    <row r="6013" spans="20:22" x14ac:dyDescent="0.25">
      <c r="T6013" s="396"/>
      <c r="V6013"/>
    </row>
    <row r="6014" spans="20:22" x14ac:dyDescent="0.25">
      <c r="T6014" s="396"/>
      <c r="V6014"/>
    </row>
    <row r="6015" spans="20:22" x14ac:dyDescent="0.25">
      <c r="T6015" s="396"/>
      <c r="V6015"/>
    </row>
    <row r="6016" spans="20:22" x14ac:dyDescent="0.25">
      <c r="T6016" s="396"/>
      <c r="V6016"/>
    </row>
    <row r="6017" spans="20:22" x14ac:dyDescent="0.25">
      <c r="T6017" s="396"/>
      <c r="V6017"/>
    </row>
    <row r="6018" spans="20:22" x14ac:dyDescent="0.25">
      <c r="T6018" s="396"/>
      <c r="V6018"/>
    </row>
    <row r="6019" spans="20:22" x14ac:dyDescent="0.25">
      <c r="T6019" s="396"/>
      <c r="V6019"/>
    </row>
    <row r="6020" spans="20:22" x14ac:dyDescent="0.25">
      <c r="T6020" s="396"/>
      <c r="V6020"/>
    </row>
    <row r="6021" spans="20:22" x14ac:dyDescent="0.25">
      <c r="T6021" s="396"/>
      <c r="V6021"/>
    </row>
    <row r="6022" spans="20:22" x14ac:dyDescent="0.25">
      <c r="T6022" s="396"/>
      <c r="V6022"/>
    </row>
    <row r="6023" spans="20:22" x14ac:dyDescent="0.25">
      <c r="T6023" s="396"/>
      <c r="V6023"/>
    </row>
    <row r="6024" spans="20:22" x14ac:dyDescent="0.25">
      <c r="T6024" s="396"/>
      <c r="V6024"/>
    </row>
    <row r="6025" spans="20:22" x14ac:dyDescent="0.25">
      <c r="T6025" s="396"/>
      <c r="V6025"/>
    </row>
    <row r="6026" spans="20:22" x14ac:dyDescent="0.25">
      <c r="T6026" s="396"/>
      <c r="V6026"/>
    </row>
    <row r="6027" spans="20:22" x14ac:dyDescent="0.25">
      <c r="T6027" s="396"/>
      <c r="V6027"/>
    </row>
    <row r="6028" spans="20:22" x14ac:dyDescent="0.25">
      <c r="T6028" s="396"/>
      <c r="V6028"/>
    </row>
    <row r="6029" spans="20:22" x14ac:dyDescent="0.25">
      <c r="T6029" s="396"/>
      <c r="V6029"/>
    </row>
    <row r="6030" spans="20:22" x14ac:dyDescent="0.25">
      <c r="T6030" s="396"/>
      <c r="V6030"/>
    </row>
    <row r="6031" spans="20:22" x14ac:dyDescent="0.25">
      <c r="T6031" s="396"/>
      <c r="V6031"/>
    </row>
    <row r="6032" spans="20:22" x14ac:dyDescent="0.25">
      <c r="T6032" s="396"/>
      <c r="V6032"/>
    </row>
    <row r="6033" spans="20:22" x14ac:dyDescent="0.25">
      <c r="T6033" s="396"/>
      <c r="V6033"/>
    </row>
    <row r="6034" spans="20:22" x14ac:dyDescent="0.25">
      <c r="T6034" s="396"/>
      <c r="V6034"/>
    </row>
    <row r="6035" spans="20:22" x14ac:dyDescent="0.25">
      <c r="T6035" s="396"/>
      <c r="V6035"/>
    </row>
    <row r="6036" spans="20:22" x14ac:dyDescent="0.25">
      <c r="T6036" s="396"/>
      <c r="V6036"/>
    </row>
    <row r="6037" spans="20:22" x14ac:dyDescent="0.25">
      <c r="T6037" s="396"/>
      <c r="V6037"/>
    </row>
    <row r="6038" spans="20:22" x14ac:dyDescent="0.25">
      <c r="T6038" s="396"/>
      <c r="V6038"/>
    </row>
    <row r="6039" spans="20:22" x14ac:dyDescent="0.25">
      <c r="T6039" s="396"/>
      <c r="V6039"/>
    </row>
    <row r="6040" spans="20:22" x14ac:dyDescent="0.25">
      <c r="T6040" s="396"/>
      <c r="V6040"/>
    </row>
    <row r="6041" spans="20:22" x14ac:dyDescent="0.25">
      <c r="T6041" s="396"/>
      <c r="V6041"/>
    </row>
    <row r="6042" spans="20:22" x14ac:dyDescent="0.25">
      <c r="T6042" s="396"/>
      <c r="V6042"/>
    </row>
    <row r="6043" spans="20:22" x14ac:dyDescent="0.25">
      <c r="T6043" s="396"/>
      <c r="V6043"/>
    </row>
    <row r="6044" spans="20:22" x14ac:dyDescent="0.25">
      <c r="T6044" s="396"/>
      <c r="V6044"/>
    </row>
    <row r="6045" spans="20:22" x14ac:dyDescent="0.25">
      <c r="T6045" s="396"/>
      <c r="V6045"/>
    </row>
    <row r="6046" spans="20:22" x14ac:dyDescent="0.25">
      <c r="T6046" s="396"/>
      <c r="V6046"/>
    </row>
    <row r="6047" spans="20:22" x14ac:dyDescent="0.25">
      <c r="T6047" s="396"/>
      <c r="V6047"/>
    </row>
    <row r="6048" spans="20:22" x14ac:dyDescent="0.25">
      <c r="T6048" s="396"/>
      <c r="V6048"/>
    </row>
    <row r="6049" spans="20:22" x14ac:dyDescent="0.25">
      <c r="T6049" s="396"/>
      <c r="V6049"/>
    </row>
    <row r="6050" spans="20:22" x14ac:dyDescent="0.25">
      <c r="T6050" s="396"/>
      <c r="V6050"/>
    </row>
    <row r="6051" spans="20:22" x14ac:dyDescent="0.25">
      <c r="T6051" s="396"/>
      <c r="V6051"/>
    </row>
    <row r="6052" spans="20:22" x14ac:dyDescent="0.25">
      <c r="T6052" s="396"/>
      <c r="V6052"/>
    </row>
    <row r="6053" spans="20:22" x14ac:dyDescent="0.25">
      <c r="T6053" s="396"/>
      <c r="V6053"/>
    </row>
    <row r="6054" spans="20:22" x14ac:dyDescent="0.25">
      <c r="T6054" s="396"/>
      <c r="V6054"/>
    </row>
    <row r="6055" spans="20:22" x14ac:dyDescent="0.25">
      <c r="T6055" s="396"/>
      <c r="V6055"/>
    </row>
    <row r="6056" spans="20:22" x14ac:dyDescent="0.25">
      <c r="T6056" s="396"/>
      <c r="V6056"/>
    </row>
    <row r="6057" spans="20:22" x14ac:dyDescent="0.25">
      <c r="T6057" s="396"/>
      <c r="V6057"/>
    </row>
    <row r="6058" spans="20:22" x14ac:dyDescent="0.25">
      <c r="T6058" s="396"/>
      <c r="V6058"/>
    </row>
    <row r="6059" spans="20:22" x14ac:dyDescent="0.25">
      <c r="T6059" s="396"/>
      <c r="V6059"/>
    </row>
    <row r="6060" spans="20:22" x14ac:dyDescent="0.25">
      <c r="T6060" s="396"/>
      <c r="V6060"/>
    </row>
    <row r="6061" spans="20:22" x14ac:dyDescent="0.25">
      <c r="T6061" s="396"/>
      <c r="V6061"/>
    </row>
    <row r="6062" spans="20:22" x14ac:dyDescent="0.25">
      <c r="T6062" s="396"/>
      <c r="V6062"/>
    </row>
    <row r="6063" spans="20:22" x14ac:dyDescent="0.25">
      <c r="T6063" s="396"/>
      <c r="V6063"/>
    </row>
    <row r="6064" spans="20:22" x14ac:dyDescent="0.25">
      <c r="T6064" s="396"/>
      <c r="V6064"/>
    </row>
    <row r="6065" spans="20:22" x14ac:dyDescent="0.25">
      <c r="T6065" s="396"/>
      <c r="V6065"/>
    </row>
    <row r="6066" spans="20:22" x14ac:dyDescent="0.25">
      <c r="T6066" s="396"/>
      <c r="V6066"/>
    </row>
    <row r="6067" spans="20:22" x14ac:dyDescent="0.25">
      <c r="T6067" s="396"/>
      <c r="V6067"/>
    </row>
    <row r="6068" spans="20:22" x14ac:dyDescent="0.25">
      <c r="T6068" s="396"/>
      <c r="V6068"/>
    </row>
    <row r="6069" spans="20:22" x14ac:dyDescent="0.25">
      <c r="T6069" s="396"/>
      <c r="V6069"/>
    </row>
    <row r="6070" spans="20:22" x14ac:dyDescent="0.25">
      <c r="T6070" s="396"/>
      <c r="V6070"/>
    </row>
    <row r="6071" spans="20:22" x14ac:dyDescent="0.25">
      <c r="T6071" s="396"/>
      <c r="V6071"/>
    </row>
    <row r="6072" spans="20:22" x14ac:dyDescent="0.25">
      <c r="T6072" s="396"/>
      <c r="V6072"/>
    </row>
    <row r="6073" spans="20:22" x14ac:dyDescent="0.25">
      <c r="T6073" s="396"/>
      <c r="V6073"/>
    </row>
    <row r="6074" spans="20:22" x14ac:dyDescent="0.25">
      <c r="T6074" s="396"/>
      <c r="V6074"/>
    </row>
    <row r="6075" spans="20:22" x14ac:dyDescent="0.25">
      <c r="T6075" s="396"/>
      <c r="V6075"/>
    </row>
    <row r="6076" spans="20:22" x14ac:dyDescent="0.25">
      <c r="T6076" s="396"/>
      <c r="V6076"/>
    </row>
    <row r="6077" spans="20:22" x14ac:dyDescent="0.25">
      <c r="T6077" s="396"/>
      <c r="V6077"/>
    </row>
    <row r="6078" spans="20:22" x14ac:dyDescent="0.25">
      <c r="T6078" s="396"/>
      <c r="V6078"/>
    </row>
    <row r="6079" spans="20:22" x14ac:dyDescent="0.25">
      <c r="T6079" s="396"/>
      <c r="V6079"/>
    </row>
    <row r="6080" spans="20:22" x14ac:dyDescent="0.25">
      <c r="T6080" s="396"/>
      <c r="V6080"/>
    </row>
    <row r="6081" spans="20:22" x14ac:dyDescent="0.25">
      <c r="T6081" s="396"/>
      <c r="V6081"/>
    </row>
    <row r="6082" spans="20:22" x14ac:dyDescent="0.25">
      <c r="T6082" s="396"/>
      <c r="V6082"/>
    </row>
    <row r="6083" spans="20:22" x14ac:dyDescent="0.25">
      <c r="T6083" s="396"/>
      <c r="V6083"/>
    </row>
    <row r="6084" spans="20:22" x14ac:dyDescent="0.25">
      <c r="T6084" s="396"/>
      <c r="V6084"/>
    </row>
    <row r="6085" spans="20:22" x14ac:dyDescent="0.25">
      <c r="T6085" s="396"/>
      <c r="V6085"/>
    </row>
    <row r="6086" spans="20:22" x14ac:dyDescent="0.25">
      <c r="T6086" s="396"/>
      <c r="V6086"/>
    </row>
    <row r="6087" spans="20:22" x14ac:dyDescent="0.25">
      <c r="T6087" s="396"/>
      <c r="V6087"/>
    </row>
    <row r="6088" spans="20:22" x14ac:dyDescent="0.25">
      <c r="T6088" s="396"/>
      <c r="V6088"/>
    </row>
    <row r="6089" spans="20:22" x14ac:dyDescent="0.25">
      <c r="T6089" s="396"/>
      <c r="V6089"/>
    </row>
    <row r="6090" spans="20:22" x14ac:dyDescent="0.25">
      <c r="T6090" s="396"/>
      <c r="V6090"/>
    </row>
    <row r="6091" spans="20:22" x14ac:dyDescent="0.25">
      <c r="T6091" s="396"/>
      <c r="V6091"/>
    </row>
    <row r="6092" spans="20:22" x14ac:dyDescent="0.25">
      <c r="T6092" s="396"/>
      <c r="V6092"/>
    </row>
    <row r="6093" spans="20:22" x14ac:dyDescent="0.25">
      <c r="T6093" s="396"/>
      <c r="V6093"/>
    </row>
    <row r="6094" spans="20:22" x14ac:dyDescent="0.25">
      <c r="T6094" s="396"/>
      <c r="V6094"/>
    </row>
    <row r="6095" spans="20:22" x14ac:dyDescent="0.25">
      <c r="T6095" s="396"/>
      <c r="V6095"/>
    </row>
    <row r="6096" spans="20:22" x14ac:dyDescent="0.25">
      <c r="T6096" s="396"/>
      <c r="V6096"/>
    </row>
    <row r="6097" spans="20:22" x14ac:dyDescent="0.25">
      <c r="T6097" s="396"/>
      <c r="V6097"/>
    </row>
    <row r="6098" spans="20:22" x14ac:dyDescent="0.25">
      <c r="T6098" s="396"/>
      <c r="V6098"/>
    </row>
    <row r="6099" spans="20:22" x14ac:dyDescent="0.25">
      <c r="T6099" s="396"/>
      <c r="V6099"/>
    </row>
    <row r="6100" spans="20:22" x14ac:dyDescent="0.25">
      <c r="T6100" s="396"/>
      <c r="V6100"/>
    </row>
    <row r="6101" spans="20:22" x14ac:dyDescent="0.25">
      <c r="T6101" s="396"/>
      <c r="V6101"/>
    </row>
    <row r="6102" spans="20:22" x14ac:dyDescent="0.25">
      <c r="T6102" s="396"/>
      <c r="V6102"/>
    </row>
    <row r="6103" spans="20:22" x14ac:dyDescent="0.25">
      <c r="T6103" s="396"/>
      <c r="V6103"/>
    </row>
    <row r="6104" spans="20:22" x14ac:dyDescent="0.25">
      <c r="T6104" s="396"/>
      <c r="V6104"/>
    </row>
    <row r="6105" spans="20:22" x14ac:dyDescent="0.25">
      <c r="T6105" s="396"/>
      <c r="V6105"/>
    </row>
    <row r="6106" spans="20:22" x14ac:dyDescent="0.25">
      <c r="T6106" s="396"/>
      <c r="V6106"/>
    </row>
    <row r="6107" spans="20:22" x14ac:dyDescent="0.25">
      <c r="T6107" s="396"/>
      <c r="V6107"/>
    </row>
    <row r="6108" spans="20:22" x14ac:dyDescent="0.25">
      <c r="T6108" s="396"/>
      <c r="V6108"/>
    </row>
    <row r="6109" spans="20:22" x14ac:dyDescent="0.25">
      <c r="T6109" s="396"/>
      <c r="V6109"/>
    </row>
    <row r="6110" spans="20:22" x14ac:dyDescent="0.25">
      <c r="T6110" s="396"/>
      <c r="V6110"/>
    </row>
    <row r="6111" spans="20:22" x14ac:dyDescent="0.25">
      <c r="T6111" s="396"/>
      <c r="V6111"/>
    </row>
    <row r="6112" spans="20:22" x14ac:dyDescent="0.25">
      <c r="T6112" s="396"/>
      <c r="V6112"/>
    </row>
    <row r="6113" spans="20:22" x14ac:dyDescent="0.25">
      <c r="T6113" s="396"/>
      <c r="V6113"/>
    </row>
    <row r="6114" spans="20:22" x14ac:dyDescent="0.25">
      <c r="T6114" s="396"/>
      <c r="V6114"/>
    </row>
    <row r="6115" spans="20:22" x14ac:dyDescent="0.25">
      <c r="T6115" s="396"/>
      <c r="V6115"/>
    </row>
    <row r="6116" spans="20:22" x14ac:dyDescent="0.25">
      <c r="T6116" s="396"/>
      <c r="V6116"/>
    </row>
    <row r="6117" spans="20:22" x14ac:dyDescent="0.25">
      <c r="T6117" s="396"/>
      <c r="V6117"/>
    </row>
    <row r="6118" spans="20:22" x14ac:dyDescent="0.25">
      <c r="T6118" s="396"/>
      <c r="V6118"/>
    </row>
    <row r="6119" spans="20:22" x14ac:dyDescent="0.25">
      <c r="T6119" s="396"/>
      <c r="V6119"/>
    </row>
    <row r="6120" spans="20:22" x14ac:dyDescent="0.25">
      <c r="T6120" s="396"/>
      <c r="V6120"/>
    </row>
    <row r="6121" spans="20:22" x14ac:dyDescent="0.25">
      <c r="T6121" s="396"/>
      <c r="V6121"/>
    </row>
    <row r="6122" spans="20:22" x14ac:dyDescent="0.25">
      <c r="T6122" s="396"/>
      <c r="V6122"/>
    </row>
    <row r="6123" spans="20:22" x14ac:dyDescent="0.25">
      <c r="T6123" s="396"/>
      <c r="V6123"/>
    </row>
    <row r="6124" spans="20:22" x14ac:dyDescent="0.25">
      <c r="T6124" s="396"/>
      <c r="V6124"/>
    </row>
    <row r="6125" spans="20:22" x14ac:dyDescent="0.25">
      <c r="T6125" s="396"/>
      <c r="V6125"/>
    </row>
    <row r="6126" spans="20:22" x14ac:dyDescent="0.25">
      <c r="T6126" s="396"/>
      <c r="V6126"/>
    </row>
    <row r="6127" spans="20:22" x14ac:dyDescent="0.25">
      <c r="T6127" s="396"/>
      <c r="V6127"/>
    </row>
    <row r="6128" spans="20:22" x14ac:dyDescent="0.25">
      <c r="T6128" s="396"/>
      <c r="V6128"/>
    </row>
    <row r="6129" spans="20:22" x14ac:dyDescent="0.25">
      <c r="T6129" s="396"/>
      <c r="V6129"/>
    </row>
    <row r="6130" spans="20:22" x14ac:dyDescent="0.25">
      <c r="T6130" s="396"/>
      <c r="V6130"/>
    </row>
    <row r="6131" spans="20:22" x14ac:dyDescent="0.25">
      <c r="T6131" s="396"/>
      <c r="V6131"/>
    </row>
    <row r="6132" spans="20:22" x14ac:dyDescent="0.25">
      <c r="T6132" s="396"/>
      <c r="V6132"/>
    </row>
    <row r="6133" spans="20:22" x14ac:dyDescent="0.25">
      <c r="T6133" s="396"/>
      <c r="V6133"/>
    </row>
    <row r="6134" spans="20:22" x14ac:dyDescent="0.25">
      <c r="T6134" s="396"/>
      <c r="V6134"/>
    </row>
    <row r="6135" spans="20:22" x14ac:dyDescent="0.25">
      <c r="T6135" s="396"/>
      <c r="V6135"/>
    </row>
    <row r="6136" spans="20:22" x14ac:dyDescent="0.25">
      <c r="T6136" s="396"/>
      <c r="V6136"/>
    </row>
    <row r="6137" spans="20:22" x14ac:dyDescent="0.25">
      <c r="T6137" s="396"/>
      <c r="V6137"/>
    </row>
    <row r="6138" spans="20:22" x14ac:dyDescent="0.25">
      <c r="T6138" s="396"/>
      <c r="V6138"/>
    </row>
    <row r="6139" spans="20:22" x14ac:dyDescent="0.25">
      <c r="T6139" s="396"/>
      <c r="V6139"/>
    </row>
    <row r="6140" spans="20:22" x14ac:dyDescent="0.25">
      <c r="T6140" s="396"/>
      <c r="V6140"/>
    </row>
    <row r="6141" spans="20:22" x14ac:dyDescent="0.25">
      <c r="T6141" s="396"/>
      <c r="V6141"/>
    </row>
    <row r="6142" spans="20:22" x14ac:dyDescent="0.25">
      <c r="T6142" s="396"/>
      <c r="V6142"/>
    </row>
    <row r="6143" spans="20:22" x14ac:dyDescent="0.25">
      <c r="T6143" s="396"/>
      <c r="V6143"/>
    </row>
    <row r="6144" spans="20:22" x14ac:dyDescent="0.25">
      <c r="T6144" s="396"/>
      <c r="V6144"/>
    </row>
    <row r="6145" spans="20:22" x14ac:dyDescent="0.25">
      <c r="T6145" s="396"/>
      <c r="V6145"/>
    </row>
    <row r="6146" spans="20:22" x14ac:dyDescent="0.25">
      <c r="T6146" s="396"/>
      <c r="V6146"/>
    </row>
    <row r="6147" spans="20:22" x14ac:dyDescent="0.25">
      <c r="T6147" s="396"/>
      <c r="V6147"/>
    </row>
    <row r="6148" spans="20:22" x14ac:dyDescent="0.25">
      <c r="T6148" s="396"/>
      <c r="V6148"/>
    </row>
    <row r="6149" spans="20:22" x14ac:dyDescent="0.25">
      <c r="T6149" s="396"/>
      <c r="V6149"/>
    </row>
    <row r="6150" spans="20:22" x14ac:dyDescent="0.25">
      <c r="T6150" s="396"/>
      <c r="V6150"/>
    </row>
    <row r="6151" spans="20:22" x14ac:dyDescent="0.25">
      <c r="T6151" s="396"/>
      <c r="V6151"/>
    </row>
    <row r="6152" spans="20:22" x14ac:dyDescent="0.25">
      <c r="T6152" s="396"/>
      <c r="V6152"/>
    </row>
    <row r="6153" spans="20:22" x14ac:dyDescent="0.25">
      <c r="T6153" s="396"/>
      <c r="V6153"/>
    </row>
    <row r="6154" spans="20:22" x14ac:dyDescent="0.25">
      <c r="T6154" s="396"/>
      <c r="V6154"/>
    </row>
    <row r="6155" spans="20:22" x14ac:dyDescent="0.25">
      <c r="T6155" s="396"/>
      <c r="V6155"/>
    </row>
    <row r="6156" spans="20:22" x14ac:dyDescent="0.25">
      <c r="T6156" s="396"/>
      <c r="V6156"/>
    </row>
    <row r="6157" spans="20:22" x14ac:dyDescent="0.25">
      <c r="T6157" s="396"/>
      <c r="V6157"/>
    </row>
    <row r="6158" spans="20:22" x14ac:dyDescent="0.25">
      <c r="T6158" s="396"/>
      <c r="V6158"/>
    </row>
    <row r="6159" spans="20:22" x14ac:dyDescent="0.25">
      <c r="T6159" s="396"/>
      <c r="V6159"/>
    </row>
    <row r="6160" spans="20:22" x14ac:dyDescent="0.25">
      <c r="T6160" s="396"/>
      <c r="V6160"/>
    </row>
    <row r="6161" spans="20:22" x14ac:dyDescent="0.25">
      <c r="T6161" s="396"/>
      <c r="V6161"/>
    </row>
    <row r="6162" spans="20:22" x14ac:dyDescent="0.25">
      <c r="T6162" s="396"/>
      <c r="V6162"/>
    </row>
    <row r="6163" spans="20:22" x14ac:dyDescent="0.25">
      <c r="T6163" s="396"/>
      <c r="V6163"/>
    </row>
    <row r="6164" spans="20:22" x14ac:dyDescent="0.25">
      <c r="T6164" s="396"/>
      <c r="V6164"/>
    </row>
    <row r="6165" spans="20:22" x14ac:dyDescent="0.25">
      <c r="T6165" s="396"/>
      <c r="V6165"/>
    </row>
    <row r="6166" spans="20:22" x14ac:dyDescent="0.25">
      <c r="T6166" s="396"/>
      <c r="V6166"/>
    </row>
    <row r="6167" spans="20:22" x14ac:dyDescent="0.25">
      <c r="T6167" s="396"/>
      <c r="V6167"/>
    </row>
    <row r="6168" spans="20:22" x14ac:dyDescent="0.25">
      <c r="T6168" s="396"/>
      <c r="V6168"/>
    </row>
    <row r="6169" spans="20:22" x14ac:dyDescent="0.25">
      <c r="T6169" s="396"/>
      <c r="V6169"/>
    </row>
    <row r="6170" spans="20:22" x14ac:dyDescent="0.25">
      <c r="T6170" s="396"/>
      <c r="V6170"/>
    </row>
    <row r="6171" spans="20:22" x14ac:dyDescent="0.25">
      <c r="T6171" s="396"/>
      <c r="V6171"/>
    </row>
    <row r="6172" spans="20:22" x14ac:dyDescent="0.25">
      <c r="T6172" s="396"/>
      <c r="V6172"/>
    </row>
    <row r="6173" spans="20:22" x14ac:dyDescent="0.25">
      <c r="T6173" s="396"/>
      <c r="V6173"/>
    </row>
    <row r="6174" spans="20:22" x14ac:dyDescent="0.25">
      <c r="T6174" s="396"/>
      <c r="V6174"/>
    </row>
    <row r="6175" spans="20:22" x14ac:dyDescent="0.25">
      <c r="T6175" s="396"/>
      <c r="V6175"/>
    </row>
    <row r="6176" spans="20:22" x14ac:dyDescent="0.25">
      <c r="T6176" s="396"/>
      <c r="V6176"/>
    </row>
    <row r="6177" spans="20:22" x14ac:dyDescent="0.25">
      <c r="T6177" s="396"/>
      <c r="V6177"/>
    </row>
    <row r="6178" spans="20:22" x14ac:dyDescent="0.25">
      <c r="T6178" s="396"/>
      <c r="V6178"/>
    </row>
    <row r="6179" spans="20:22" x14ac:dyDescent="0.25">
      <c r="T6179" s="396"/>
      <c r="V6179"/>
    </row>
    <row r="6180" spans="20:22" x14ac:dyDescent="0.25">
      <c r="T6180" s="396"/>
      <c r="V6180"/>
    </row>
    <row r="6181" spans="20:22" x14ac:dyDescent="0.25">
      <c r="T6181" s="396"/>
      <c r="V6181"/>
    </row>
    <row r="6182" spans="20:22" x14ac:dyDescent="0.25">
      <c r="T6182" s="396"/>
      <c r="V6182"/>
    </row>
    <row r="6183" spans="20:22" x14ac:dyDescent="0.25">
      <c r="T6183" s="396"/>
      <c r="V6183"/>
    </row>
    <row r="6184" spans="20:22" x14ac:dyDescent="0.25">
      <c r="T6184" s="396"/>
      <c r="V6184"/>
    </row>
    <row r="6185" spans="20:22" x14ac:dyDescent="0.25">
      <c r="T6185" s="396"/>
      <c r="V6185"/>
    </row>
    <row r="6186" spans="20:22" x14ac:dyDescent="0.25">
      <c r="T6186" s="396"/>
      <c r="V6186"/>
    </row>
    <row r="6187" spans="20:22" x14ac:dyDescent="0.25">
      <c r="T6187" s="396"/>
      <c r="V6187"/>
    </row>
    <row r="6188" spans="20:22" x14ac:dyDescent="0.25">
      <c r="T6188" s="396"/>
      <c r="V6188"/>
    </row>
    <row r="6189" spans="20:22" x14ac:dyDescent="0.25">
      <c r="T6189" s="396"/>
      <c r="V6189"/>
    </row>
    <row r="6190" spans="20:22" x14ac:dyDescent="0.25">
      <c r="T6190" s="396"/>
      <c r="V6190"/>
    </row>
    <row r="6191" spans="20:22" x14ac:dyDescent="0.25">
      <c r="T6191" s="396"/>
      <c r="V6191"/>
    </row>
    <row r="6192" spans="20:22" x14ac:dyDescent="0.25">
      <c r="T6192" s="396"/>
      <c r="V6192"/>
    </row>
    <row r="6193" spans="20:22" x14ac:dyDescent="0.25">
      <c r="T6193" s="396"/>
      <c r="V6193"/>
    </row>
    <row r="6194" spans="20:22" x14ac:dyDescent="0.25">
      <c r="T6194" s="396"/>
      <c r="V6194"/>
    </row>
    <row r="6195" spans="20:22" x14ac:dyDescent="0.25">
      <c r="T6195" s="396"/>
      <c r="V6195"/>
    </row>
    <row r="6196" spans="20:22" x14ac:dyDescent="0.25">
      <c r="T6196" s="396"/>
      <c r="V6196"/>
    </row>
    <row r="6197" spans="20:22" x14ac:dyDescent="0.25">
      <c r="T6197" s="396"/>
      <c r="V6197"/>
    </row>
    <row r="6198" spans="20:22" x14ac:dyDescent="0.25">
      <c r="T6198" s="396"/>
      <c r="V6198"/>
    </row>
    <row r="6199" spans="20:22" x14ac:dyDescent="0.25">
      <c r="T6199" s="396"/>
      <c r="V6199"/>
    </row>
    <row r="6200" spans="20:22" x14ac:dyDescent="0.25">
      <c r="T6200" s="396"/>
      <c r="V6200"/>
    </row>
    <row r="6201" spans="20:22" x14ac:dyDescent="0.25">
      <c r="T6201" s="396"/>
      <c r="V6201"/>
    </row>
    <row r="6202" spans="20:22" x14ac:dyDescent="0.25">
      <c r="T6202" s="396"/>
      <c r="V6202"/>
    </row>
    <row r="6203" spans="20:22" x14ac:dyDescent="0.25">
      <c r="T6203" s="396"/>
      <c r="V6203"/>
    </row>
    <row r="6204" spans="20:22" x14ac:dyDescent="0.25">
      <c r="T6204" s="396"/>
      <c r="V6204"/>
    </row>
    <row r="6205" spans="20:22" x14ac:dyDescent="0.25">
      <c r="T6205" s="396"/>
      <c r="V6205"/>
    </row>
    <row r="6206" spans="20:22" x14ac:dyDescent="0.25">
      <c r="T6206" s="396"/>
      <c r="V6206"/>
    </row>
    <row r="6207" spans="20:22" x14ac:dyDescent="0.25">
      <c r="T6207" s="396"/>
      <c r="V6207"/>
    </row>
    <row r="6208" spans="20:22" x14ac:dyDescent="0.25">
      <c r="T6208" s="396"/>
      <c r="V6208"/>
    </row>
    <row r="6209" spans="20:22" x14ac:dyDescent="0.25">
      <c r="T6209" s="396"/>
      <c r="V6209"/>
    </row>
    <row r="6210" spans="20:22" x14ac:dyDescent="0.25">
      <c r="T6210" s="396"/>
      <c r="V6210"/>
    </row>
    <row r="6211" spans="20:22" x14ac:dyDescent="0.25">
      <c r="T6211" s="396"/>
      <c r="V6211"/>
    </row>
    <row r="6212" spans="20:22" x14ac:dyDescent="0.25">
      <c r="T6212" s="396"/>
      <c r="V6212"/>
    </row>
    <row r="6213" spans="20:22" x14ac:dyDescent="0.25">
      <c r="T6213" s="396"/>
      <c r="V6213"/>
    </row>
    <row r="6214" spans="20:22" x14ac:dyDescent="0.25">
      <c r="T6214" s="396"/>
      <c r="V6214"/>
    </row>
    <row r="6215" spans="20:22" x14ac:dyDescent="0.25">
      <c r="T6215" s="396"/>
      <c r="V6215"/>
    </row>
    <row r="6216" spans="20:22" x14ac:dyDescent="0.25">
      <c r="T6216" s="396"/>
      <c r="V6216"/>
    </row>
    <row r="6217" spans="20:22" x14ac:dyDescent="0.25">
      <c r="T6217" s="396"/>
      <c r="V6217"/>
    </row>
    <row r="6218" spans="20:22" x14ac:dyDescent="0.25">
      <c r="T6218" s="396"/>
      <c r="V6218"/>
    </row>
    <row r="6219" spans="20:22" x14ac:dyDescent="0.25">
      <c r="T6219" s="396"/>
      <c r="V6219"/>
    </row>
    <row r="6220" spans="20:22" x14ac:dyDescent="0.25">
      <c r="T6220" s="396"/>
      <c r="V6220"/>
    </row>
    <row r="6221" spans="20:22" x14ac:dyDescent="0.25">
      <c r="T6221" s="396"/>
      <c r="V6221"/>
    </row>
    <row r="6222" spans="20:22" x14ac:dyDescent="0.25">
      <c r="T6222" s="396"/>
      <c r="V6222"/>
    </row>
    <row r="6223" spans="20:22" x14ac:dyDescent="0.25">
      <c r="T6223" s="396"/>
      <c r="V6223"/>
    </row>
    <row r="6224" spans="20:22" x14ac:dyDescent="0.25">
      <c r="T6224" s="396"/>
      <c r="V6224"/>
    </row>
    <row r="6225" spans="20:22" x14ac:dyDescent="0.25">
      <c r="T6225" s="396"/>
      <c r="V6225"/>
    </row>
    <row r="6226" spans="20:22" x14ac:dyDescent="0.25">
      <c r="T6226" s="396"/>
      <c r="V6226"/>
    </row>
    <row r="6227" spans="20:22" x14ac:dyDescent="0.25">
      <c r="T6227" s="396"/>
      <c r="V6227"/>
    </row>
    <row r="6228" spans="20:22" x14ac:dyDescent="0.25">
      <c r="T6228" s="396"/>
      <c r="V6228"/>
    </row>
    <row r="6229" spans="20:22" x14ac:dyDescent="0.25">
      <c r="T6229" s="396"/>
      <c r="V6229"/>
    </row>
    <row r="6230" spans="20:22" x14ac:dyDescent="0.25">
      <c r="T6230" s="396"/>
      <c r="V6230"/>
    </row>
    <row r="6231" spans="20:22" x14ac:dyDescent="0.25">
      <c r="T6231" s="396"/>
      <c r="V6231"/>
    </row>
    <row r="6232" spans="20:22" x14ac:dyDescent="0.25">
      <c r="T6232" s="396"/>
      <c r="V6232"/>
    </row>
    <row r="6233" spans="20:22" x14ac:dyDescent="0.25">
      <c r="T6233" s="396"/>
      <c r="V6233"/>
    </row>
    <row r="6234" spans="20:22" x14ac:dyDescent="0.25">
      <c r="T6234" s="396"/>
      <c r="V6234"/>
    </row>
    <row r="6235" spans="20:22" x14ac:dyDescent="0.25">
      <c r="T6235" s="396"/>
      <c r="V6235"/>
    </row>
    <row r="6236" spans="20:22" x14ac:dyDescent="0.25">
      <c r="T6236" s="396"/>
      <c r="V6236"/>
    </row>
    <row r="6237" spans="20:22" x14ac:dyDescent="0.25">
      <c r="T6237" s="396"/>
      <c r="V6237"/>
    </row>
    <row r="6238" spans="20:22" x14ac:dyDescent="0.25">
      <c r="T6238" s="396"/>
      <c r="V6238"/>
    </row>
    <row r="6239" spans="20:22" x14ac:dyDescent="0.25">
      <c r="T6239" s="396"/>
      <c r="V6239"/>
    </row>
    <row r="6240" spans="20:22" x14ac:dyDescent="0.25">
      <c r="T6240" s="396"/>
      <c r="V6240"/>
    </row>
    <row r="6241" spans="20:22" x14ac:dyDescent="0.25">
      <c r="T6241" s="396"/>
      <c r="V6241"/>
    </row>
    <row r="6242" spans="20:22" x14ac:dyDescent="0.25">
      <c r="T6242" s="396"/>
      <c r="V6242"/>
    </row>
    <row r="6243" spans="20:22" x14ac:dyDescent="0.25">
      <c r="T6243" s="396"/>
      <c r="V6243"/>
    </row>
    <row r="6244" spans="20:22" x14ac:dyDescent="0.25">
      <c r="T6244" s="396"/>
      <c r="V6244"/>
    </row>
    <row r="6245" spans="20:22" x14ac:dyDescent="0.25">
      <c r="T6245" s="396"/>
      <c r="V6245"/>
    </row>
    <row r="6246" spans="20:22" x14ac:dyDescent="0.25">
      <c r="T6246" s="396"/>
      <c r="V6246"/>
    </row>
    <row r="6247" spans="20:22" x14ac:dyDescent="0.25">
      <c r="T6247" s="396"/>
      <c r="V6247"/>
    </row>
    <row r="6248" spans="20:22" x14ac:dyDescent="0.25">
      <c r="T6248" s="396"/>
      <c r="V6248"/>
    </row>
    <row r="6249" spans="20:22" x14ac:dyDescent="0.25">
      <c r="T6249" s="396"/>
      <c r="V6249"/>
    </row>
    <row r="6250" spans="20:22" x14ac:dyDescent="0.25">
      <c r="T6250" s="396"/>
      <c r="V6250"/>
    </row>
    <row r="6251" spans="20:22" x14ac:dyDescent="0.25">
      <c r="T6251" s="396"/>
      <c r="V6251"/>
    </row>
    <row r="6252" spans="20:22" x14ac:dyDescent="0.25">
      <c r="T6252" s="396"/>
      <c r="V6252"/>
    </row>
    <row r="6253" spans="20:22" x14ac:dyDescent="0.25">
      <c r="T6253" s="396"/>
      <c r="V6253"/>
    </row>
    <row r="6254" spans="20:22" x14ac:dyDescent="0.25">
      <c r="T6254" s="396"/>
      <c r="V6254"/>
    </row>
    <row r="6255" spans="20:22" x14ac:dyDescent="0.25">
      <c r="T6255" s="396"/>
      <c r="V6255"/>
    </row>
    <row r="6256" spans="20:22" x14ac:dyDescent="0.25">
      <c r="T6256" s="396"/>
      <c r="V6256"/>
    </row>
    <row r="6257" spans="20:22" x14ac:dyDescent="0.25">
      <c r="T6257" s="396"/>
      <c r="V6257"/>
    </row>
    <row r="6258" spans="20:22" x14ac:dyDescent="0.25">
      <c r="T6258" s="396"/>
      <c r="V6258"/>
    </row>
    <row r="6259" spans="20:22" x14ac:dyDescent="0.25">
      <c r="T6259" s="396"/>
      <c r="V6259"/>
    </row>
    <row r="6260" spans="20:22" x14ac:dyDescent="0.25">
      <c r="T6260" s="396"/>
      <c r="V6260"/>
    </row>
    <row r="6261" spans="20:22" x14ac:dyDescent="0.25">
      <c r="T6261" s="396"/>
      <c r="V6261"/>
    </row>
    <row r="6262" spans="20:22" x14ac:dyDescent="0.25">
      <c r="T6262" s="396"/>
      <c r="V6262"/>
    </row>
    <row r="6263" spans="20:22" x14ac:dyDescent="0.25">
      <c r="T6263" s="396"/>
      <c r="V6263"/>
    </row>
    <row r="6264" spans="20:22" x14ac:dyDescent="0.25">
      <c r="T6264" s="396"/>
      <c r="V6264"/>
    </row>
    <row r="6265" spans="20:22" x14ac:dyDescent="0.25">
      <c r="T6265" s="396"/>
      <c r="V6265"/>
    </row>
    <row r="6266" spans="20:22" x14ac:dyDescent="0.25">
      <c r="T6266" s="396"/>
      <c r="V6266"/>
    </row>
    <row r="6267" spans="20:22" x14ac:dyDescent="0.25">
      <c r="T6267" s="396"/>
      <c r="V6267"/>
    </row>
    <row r="6268" spans="20:22" x14ac:dyDescent="0.25">
      <c r="T6268" s="396"/>
      <c r="V6268"/>
    </row>
    <row r="6269" spans="20:22" x14ac:dyDescent="0.25">
      <c r="T6269" s="396"/>
      <c r="V6269"/>
    </row>
    <row r="6270" spans="20:22" x14ac:dyDescent="0.25">
      <c r="T6270" s="396"/>
      <c r="V6270"/>
    </row>
    <row r="6271" spans="20:22" x14ac:dyDescent="0.25">
      <c r="T6271" s="396"/>
      <c r="V6271"/>
    </row>
    <row r="6272" spans="20:22" x14ac:dyDescent="0.25">
      <c r="T6272" s="396"/>
      <c r="V6272"/>
    </row>
    <row r="6273" spans="20:22" x14ac:dyDescent="0.25">
      <c r="T6273" s="396"/>
      <c r="V6273"/>
    </row>
    <row r="6274" spans="20:22" x14ac:dyDescent="0.25">
      <c r="T6274" s="396"/>
      <c r="V6274"/>
    </row>
    <row r="6275" spans="20:22" x14ac:dyDescent="0.25">
      <c r="T6275" s="396"/>
      <c r="V6275"/>
    </row>
    <row r="6276" spans="20:22" x14ac:dyDescent="0.25">
      <c r="T6276" s="396"/>
      <c r="V6276"/>
    </row>
    <row r="6277" spans="20:22" x14ac:dyDescent="0.25">
      <c r="T6277" s="396"/>
      <c r="V6277"/>
    </row>
    <row r="6278" spans="20:22" x14ac:dyDescent="0.25">
      <c r="T6278" s="396"/>
      <c r="V6278"/>
    </row>
    <row r="6279" spans="20:22" x14ac:dyDescent="0.25">
      <c r="T6279" s="396"/>
      <c r="V6279"/>
    </row>
    <row r="6280" spans="20:22" x14ac:dyDescent="0.25">
      <c r="T6280" s="396"/>
      <c r="V6280"/>
    </row>
    <row r="6281" spans="20:22" x14ac:dyDescent="0.25">
      <c r="T6281" s="396"/>
      <c r="V6281"/>
    </row>
    <row r="6282" spans="20:22" x14ac:dyDescent="0.25">
      <c r="T6282" s="396"/>
      <c r="V6282"/>
    </row>
    <row r="6283" spans="20:22" x14ac:dyDescent="0.25">
      <c r="T6283" s="396"/>
      <c r="V6283"/>
    </row>
    <row r="6284" spans="20:22" x14ac:dyDescent="0.25">
      <c r="T6284" s="396"/>
      <c r="V6284"/>
    </row>
    <row r="6285" spans="20:22" x14ac:dyDescent="0.25">
      <c r="T6285" s="396"/>
      <c r="V6285"/>
    </row>
    <row r="6286" spans="20:22" x14ac:dyDescent="0.25">
      <c r="T6286" s="396"/>
      <c r="V6286"/>
    </row>
    <row r="6287" spans="20:22" x14ac:dyDescent="0.25">
      <c r="T6287" s="396"/>
      <c r="V6287"/>
    </row>
    <row r="6288" spans="20:22" x14ac:dyDescent="0.25">
      <c r="T6288" s="396"/>
      <c r="V6288"/>
    </row>
    <row r="6289" spans="20:22" x14ac:dyDescent="0.25">
      <c r="T6289" s="396"/>
      <c r="V6289"/>
    </row>
    <row r="6290" spans="20:22" x14ac:dyDescent="0.25">
      <c r="T6290" s="396"/>
      <c r="V6290"/>
    </row>
    <row r="6291" spans="20:22" x14ac:dyDescent="0.25">
      <c r="T6291" s="396"/>
      <c r="V6291"/>
    </row>
    <row r="6292" spans="20:22" x14ac:dyDescent="0.25">
      <c r="T6292" s="396"/>
      <c r="V6292"/>
    </row>
    <row r="6293" spans="20:22" x14ac:dyDescent="0.25">
      <c r="T6293" s="396"/>
      <c r="V6293"/>
    </row>
    <row r="6294" spans="20:22" x14ac:dyDescent="0.25">
      <c r="T6294" s="396"/>
      <c r="V6294"/>
    </row>
    <row r="6295" spans="20:22" x14ac:dyDescent="0.25">
      <c r="T6295" s="396"/>
      <c r="V6295"/>
    </row>
    <row r="6296" spans="20:22" x14ac:dyDescent="0.25">
      <c r="T6296" s="396"/>
      <c r="V6296"/>
    </row>
    <row r="6297" spans="20:22" x14ac:dyDescent="0.25">
      <c r="T6297" s="396"/>
      <c r="V6297"/>
    </row>
    <row r="6298" spans="20:22" x14ac:dyDescent="0.25">
      <c r="T6298" s="396"/>
      <c r="V6298"/>
    </row>
    <row r="6299" spans="20:22" x14ac:dyDescent="0.25">
      <c r="T6299" s="396"/>
      <c r="V6299"/>
    </row>
    <row r="6300" spans="20:22" x14ac:dyDescent="0.25">
      <c r="T6300" s="396"/>
      <c r="V6300"/>
    </row>
    <row r="6301" spans="20:22" x14ac:dyDescent="0.25">
      <c r="T6301" s="396"/>
      <c r="V6301"/>
    </row>
    <row r="6302" spans="20:22" x14ac:dyDescent="0.25">
      <c r="T6302" s="396"/>
      <c r="V6302"/>
    </row>
    <row r="6303" spans="20:22" x14ac:dyDescent="0.25">
      <c r="T6303" s="396"/>
      <c r="V6303"/>
    </row>
    <row r="6304" spans="20:22" x14ac:dyDescent="0.25">
      <c r="T6304" s="396"/>
      <c r="V6304"/>
    </row>
    <row r="6305" spans="20:22" x14ac:dyDescent="0.25">
      <c r="T6305" s="396"/>
      <c r="V6305"/>
    </row>
    <row r="6306" spans="20:22" x14ac:dyDescent="0.25">
      <c r="T6306" s="396"/>
      <c r="V6306"/>
    </row>
    <row r="6307" spans="20:22" x14ac:dyDescent="0.25">
      <c r="T6307" s="396"/>
      <c r="V6307"/>
    </row>
    <row r="6308" spans="20:22" x14ac:dyDescent="0.25">
      <c r="T6308" s="396"/>
      <c r="V6308"/>
    </row>
    <row r="6309" spans="20:22" x14ac:dyDescent="0.25">
      <c r="T6309" s="396"/>
      <c r="V6309"/>
    </row>
    <row r="6310" spans="20:22" x14ac:dyDescent="0.25">
      <c r="T6310" s="396"/>
      <c r="V6310"/>
    </row>
    <row r="6311" spans="20:22" x14ac:dyDescent="0.25">
      <c r="T6311" s="396"/>
      <c r="V6311"/>
    </row>
    <row r="6312" spans="20:22" x14ac:dyDescent="0.25">
      <c r="T6312" s="396"/>
      <c r="V6312"/>
    </row>
    <row r="6313" spans="20:22" x14ac:dyDescent="0.25">
      <c r="T6313" s="396"/>
      <c r="V6313"/>
    </row>
    <row r="6314" spans="20:22" x14ac:dyDescent="0.25">
      <c r="T6314" s="396"/>
      <c r="V6314"/>
    </row>
    <row r="6315" spans="20:22" x14ac:dyDescent="0.25">
      <c r="T6315" s="396"/>
      <c r="V6315"/>
    </row>
    <row r="6316" spans="20:22" x14ac:dyDescent="0.25">
      <c r="T6316" s="396"/>
      <c r="V6316"/>
    </row>
    <row r="6317" spans="20:22" x14ac:dyDescent="0.25">
      <c r="T6317" s="396"/>
      <c r="V6317"/>
    </row>
    <row r="6318" spans="20:22" x14ac:dyDescent="0.25">
      <c r="T6318" s="396"/>
      <c r="V6318"/>
    </row>
    <row r="6319" spans="20:22" x14ac:dyDescent="0.25">
      <c r="T6319" s="396"/>
      <c r="V6319"/>
    </row>
    <row r="6320" spans="20:22" x14ac:dyDescent="0.25">
      <c r="T6320" s="396"/>
      <c r="V6320"/>
    </row>
    <row r="6321" spans="20:22" x14ac:dyDescent="0.25">
      <c r="T6321" s="396"/>
      <c r="V6321"/>
    </row>
    <row r="6322" spans="20:22" x14ac:dyDescent="0.25">
      <c r="T6322" s="396"/>
      <c r="V6322"/>
    </row>
    <row r="6323" spans="20:22" x14ac:dyDescent="0.25">
      <c r="T6323" s="396"/>
      <c r="V6323"/>
    </row>
    <row r="6324" spans="20:22" x14ac:dyDescent="0.25">
      <c r="T6324" s="396"/>
      <c r="V6324"/>
    </row>
    <row r="6325" spans="20:22" x14ac:dyDescent="0.25">
      <c r="T6325" s="396"/>
      <c r="V6325"/>
    </row>
    <row r="6326" spans="20:22" x14ac:dyDescent="0.25">
      <c r="T6326" s="396"/>
      <c r="V6326"/>
    </row>
    <row r="6327" spans="20:22" x14ac:dyDescent="0.25">
      <c r="T6327" s="396"/>
      <c r="V6327"/>
    </row>
    <row r="6328" spans="20:22" x14ac:dyDescent="0.25">
      <c r="T6328" s="396"/>
      <c r="V6328"/>
    </row>
    <row r="6329" spans="20:22" x14ac:dyDescent="0.25">
      <c r="T6329" s="396"/>
      <c r="V6329"/>
    </row>
    <row r="6330" spans="20:22" x14ac:dyDescent="0.25">
      <c r="T6330" s="396"/>
      <c r="V6330"/>
    </row>
    <row r="6331" spans="20:22" x14ac:dyDescent="0.25">
      <c r="T6331" s="396"/>
      <c r="V6331"/>
    </row>
    <row r="6332" spans="20:22" x14ac:dyDescent="0.25">
      <c r="T6332" s="396"/>
      <c r="V6332"/>
    </row>
    <row r="6333" spans="20:22" x14ac:dyDescent="0.25">
      <c r="T6333" s="396"/>
      <c r="V6333"/>
    </row>
    <row r="6334" spans="20:22" x14ac:dyDescent="0.25">
      <c r="T6334" s="396"/>
      <c r="V6334"/>
    </row>
    <row r="6335" spans="20:22" x14ac:dyDescent="0.25">
      <c r="T6335" s="396"/>
      <c r="V6335"/>
    </row>
    <row r="6336" spans="20:22" x14ac:dyDescent="0.25">
      <c r="T6336" s="396"/>
      <c r="V6336"/>
    </row>
    <row r="6337" spans="20:22" x14ac:dyDescent="0.25">
      <c r="T6337" s="396"/>
      <c r="V6337"/>
    </row>
    <row r="6338" spans="20:22" x14ac:dyDescent="0.25">
      <c r="T6338" s="396"/>
      <c r="V6338"/>
    </row>
    <row r="6339" spans="20:22" x14ac:dyDescent="0.25">
      <c r="T6339" s="396"/>
      <c r="V6339"/>
    </row>
    <row r="6340" spans="20:22" x14ac:dyDescent="0.25">
      <c r="T6340" s="396"/>
      <c r="V6340"/>
    </row>
    <row r="6341" spans="20:22" x14ac:dyDescent="0.25">
      <c r="T6341" s="396"/>
      <c r="V6341"/>
    </row>
    <row r="6342" spans="20:22" x14ac:dyDescent="0.25">
      <c r="T6342" s="396"/>
      <c r="V6342"/>
    </row>
    <row r="6343" spans="20:22" x14ac:dyDescent="0.25">
      <c r="T6343" s="396"/>
      <c r="V6343"/>
    </row>
    <row r="6344" spans="20:22" x14ac:dyDescent="0.25">
      <c r="T6344" s="396"/>
      <c r="V6344"/>
    </row>
    <row r="6345" spans="20:22" x14ac:dyDescent="0.25">
      <c r="T6345" s="396"/>
      <c r="V6345"/>
    </row>
    <row r="6346" spans="20:22" x14ac:dyDescent="0.25">
      <c r="T6346" s="396"/>
      <c r="V6346"/>
    </row>
    <row r="6347" spans="20:22" x14ac:dyDescent="0.25">
      <c r="T6347" s="396"/>
      <c r="V6347"/>
    </row>
    <row r="6348" spans="20:22" x14ac:dyDescent="0.25">
      <c r="T6348" s="396"/>
      <c r="V6348"/>
    </row>
    <row r="6349" spans="20:22" x14ac:dyDescent="0.25">
      <c r="T6349" s="396"/>
      <c r="V6349"/>
    </row>
    <row r="6350" spans="20:22" x14ac:dyDescent="0.25">
      <c r="T6350" s="396"/>
      <c r="V6350"/>
    </row>
    <row r="6351" spans="20:22" x14ac:dyDescent="0.25">
      <c r="T6351" s="396"/>
      <c r="V6351"/>
    </row>
    <row r="6352" spans="20:22" x14ac:dyDescent="0.25">
      <c r="T6352" s="396"/>
      <c r="V6352"/>
    </row>
    <row r="6353" spans="20:22" x14ac:dyDescent="0.25">
      <c r="T6353" s="396"/>
      <c r="V6353"/>
    </row>
    <row r="6354" spans="20:22" x14ac:dyDescent="0.25">
      <c r="T6354" s="396"/>
      <c r="V6354"/>
    </row>
    <row r="6355" spans="20:22" x14ac:dyDescent="0.25">
      <c r="T6355" s="396"/>
      <c r="V6355"/>
    </row>
    <row r="6356" spans="20:22" x14ac:dyDescent="0.25">
      <c r="T6356" s="396"/>
      <c r="V6356"/>
    </row>
    <row r="6357" spans="20:22" x14ac:dyDescent="0.25">
      <c r="T6357" s="396"/>
      <c r="V6357"/>
    </row>
    <row r="6358" spans="20:22" x14ac:dyDescent="0.25">
      <c r="T6358" s="396"/>
      <c r="V6358"/>
    </row>
    <row r="6359" spans="20:22" x14ac:dyDescent="0.25">
      <c r="T6359" s="396"/>
      <c r="V6359"/>
    </row>
    <row r="6360" spans="20:22" x14ac:dyDescent="0.25">
      <c r="T6360" s="396"/>
      <c r="V6360"/>
    </row>
    <row r="6361" spans="20:22" x14ac:dyDescent="0.25">
      <c r="T6361" s="396"/>
      <c r="V6361"/>
    </row>
    <row r="6362" spans="20:22" x14ac:dyDescent="0.25">
      <c r="T6362" s="396"/>
      <c r="V6362"/>
    </row>
    <row r="6363" spans="20:22" x14ac:dyDescent="0.25">
      <c r="T6363" s="396"/>
      <c r="V6363"/>
    </row>
    <row r="6364" spans="20:22" x14ac:dyDescent="0.25">
      <c r="T6364" s="396"/>
      <c r="V6364"/>
    </row>
    <row r="6365" spans="20:22" x14ac:dyDescent="0.25">
      <c r="T6365" s="396"/>
      <c r="V6365"/>
    </row>
    <row r="6366" spans="20:22" x14ac:dyDescent="0.25">
      <c r="T6366" s="396"/>
      <c r="V6366"/>
    </row>
    <row r="6367" spans="20:22" x14ac:dyDescent="0.25">
      <c r="T6367" s="396"/>
      <c r="V6367"/>
    </row>
    <row r="6368" spans="20:22" x14ac:dyDescent="0.25">
      <c r="T6368" s="396"/>
      <c r="V6368"/>
    </row>
    <row r="6369" spans="20:22" x14ac:dyDescent="0.25">
      <c r="T6369" s="396"/>
      <c r="V6369"/>
    </row>
    <row r="6370" spans="20:22" x14ac:dyDescent="0.25">
      <c r="T6370" s="396"/>
      <c r="V6370"/>
    </row>
    <row r="6371" spans="20:22" x14ac:dyDescent="0.25">
      <c r="T6371" s="396"/>
      <c r="V6371"/>
    </row>
    <row r="6372" spans="20:22" x14ac:dyDescent="0.25">
      <c r="T6372" s="396"/>
      <c r="V6372"/>
    </row>
    <row r="6373" spans="20:22" x14ac:dyDescent="0.25">
      <c r="T6373" s="396"/>
      <c r="V6373"/>
    </row>
    <row r="6374" spans="20:22" x14ac:dyDescent="0.25">
      <c r="T6374" s="396"/>
      <c r="V6374"/>
    </row>
    <row r="6375" spans="20:22" x14ac:dyDescent="0.25">
      <c r="T6375" s="396"/>
      <c r="V6375"/>
    </row>
    <row r="6376" spans="20:22" x14ac:dyDescent="0.25">
      <c r="T6376" s="396"/>
      <c r="V6376"/>
    </row>
    <row r="6377" spans="20:22" x14ac:dyDescent="0.25">
      <c r="T6377" s="396"/>
      <c r="V6377"/>
    </row>
    <row r="6378" spans="20:22" x14ac:dyDescent="0.25">
      <c r="T6378" s="396"/>
      <c r="V6378"/>
    </row>
    <row r="6379" spans="20:22" x14ac:dyDescent="0.25">
      <c r="T6379" s="396"/>
      <c r="V6379"/>
    </row>
    <row r="6380" spans="20:22" x14ac:dyDescent="0.25">
      <c r="T6380" s="396"/>
      <c r="V6380"/>
    </row>
    <row r="6381" spans="20:22" x14ac:dyDescent="0.25">
      <c r="T6381" s="396"/>
      <c r="V6381"/>
    </row>
    <row r="6382" spans="20:22" x14ac:dyDescent="0.25">
      <c r="T6382" s="396"/>
      <c r="V6382"/>
    </row>
    <row r="6383" spans="20:22" x14ac:dyDescent="0.25">
      <c r="T6383" s="396"/>
      <c r="V6383"/>
    </row>
    <row r="6384" spans="20:22" x14ac:dyDescent="0.25">
      <c r="T6384" s="396"/>
      <c r="V6384"/>
    </row>
    <row r="6385" spans="20:22" x14ac:dyDescent="0.25">
      <c r="T6385" s="396"/>
      <c r="V6385"/>
    </row>
    <row r="6386" spans="20:22" x14ac:dyDescent="0.25">
      <c r="T6386" s="396"/>
      <c r="V6386"/>
    </row>
    <row r="6387" spans="20:22" x14ac:dyDescent="0.25">
      <c r="T6387" s="396"/>
      <c r="V6387"/>
    </row>
    <row r="6388" spans="20:22" x14ac:dyDescent="0.25">
      <c r="T6388" s="396"/>
      <c r="V6388"/>
    </row>
    <row r="6389" spans="20:22" x14ac:dyDescent="0.25">
      <c r="T6389" s="396"/>
      <c r="V6389"/>
    </row>
    <row r="6390" spans="20:22" x14ac:dyDescent="0.25">
      <c r="T6390" s="396"/>
      <c r="V6390"/>
    </row>
    <row r="6391" spans="20:22" x14ac:dyDescent="0.25">
      <c r="T6391" s="396"/>
      <c r="V6391"/>
    </row>
    <row r="6392" spans="20:22" x14ac:dyDescent="0.25">
      <c r="T6392" s="396"/>
      <c r="V6392"/>
    </row>
    <row r="6393" spans="20:22" x14ac:dyDescent="0.25">
      <c r="T6393" s="396"/>
      <c r="V6393"/>
    </row>
    <row r="6394" spans="20:22" x14ac:dyDescent="0.25">
      <c r="T6394" s="396"/>
      <c r="V6394"/>
    </row>
    <row r="6395" spans="20:22" x14ac:dyDescent="0.25">
      <c r="T6395" s="396"/>
      <c r="V6395"/>
    </row>
    <row r="6396" spans="20:22" x14ac:dyDescent="0.25">
      <c r="T6396" s="396"/>
      <c r="V6396"/>
    </row>
    <row r="6397" spans="20:22" x14ac:dyDescent="0.25">
      <c r="T6397" s="396"/>
      <c r="V6397"/>
    </row>
    <row r="6398" spans="20:22" x14ac:dyDescent="0.25">
      <c r="T6398" s="396"/>
      <c r="V6398"/>
    </row>
    <row r="6399" spans="20:22" x14ac:dyDescent="0.25">
      <c r="T6399" s="396"/>
      <c r="V6399"/>
    </row>
    <row r="6400" spans="20:22" x14ac:dyDescent="0.25">
      <c r="T6400" s="396"/>
      <c r="V6400"/>
    </row>
    <row r="6401" spans="20:22" x14ac:dyDescent="0.25">
      <c r="T6401" s="396"/>
      <c r="V6401"/>
    </row>
    <row r="6402" spans="20:22" x14ac:dyDescent="0.25">
      <c r="T6402" s="396"/>
      <c r="V6402"/>
    </row>
    <row r="6403" spans="20:22" x14ac:dyDescent="0.25">
      <c r="T6403" s="396"/>
      <c r="V6403"/>
    </row>
    <row r="6404" spans="20:22" x14ac:dyDescent="0.25">
      <c r="T6404" s="396"/>
      <c r="V6404"/>
    </row>
    <row r="6405" spans="20:22" x14ac:dyDescent="0.25">
      <c r="T6405" s="396"/>
      <c r="V6405"/>
    </row>
    <row r="6406" spans="20:22" x14ac:dyDescent="0.25">
      <c r="T6406" s="396"/>
      <c r="V6406"/>
    </row>
    <row r="6407" spans="20:22" x14ac:dyDescent="0.25">
      <c r="T6407" s="396"/>
      <c r="V6407"/>
    </row>
    <row r="6408" spans="20:22" x14ac:dyDescent="0.25">
      <c r="T6408" s="396"/>
      <c r="V6408"/>
    </row>
    <row r="6409" spans="20:22" x14ac:dyDescent="0.25">
      <c r="T6409" s="396"/>
      <c r="V6409"/>
    </row>
    <row r="6410" spans="20:22" x14ac:dyDescent="0.25">
      <c r="T6410" s="396"/>
      <c r="V6410"/>
    </row>
    <row r="6411" spans="20:22" x14ac:dyDescent="0.25">
      <c r="T6411" s="396"/>
      <c r="V6411"/>
    </row>
    <row r="6412" spans="20:22" x14ac:dyDescent="0.25">
      <c r="T6412" s="396"/>
      <c r="V6412"/>
    </row>
    <row r="6413" spans="20:22" x14ac:dyDescent="0.25">
      <c r="T6413" s="396"/>
      <c r="V6413"/>
    </row>
    <row r="6414" spans="20:22" x14ac:dyDescent="0.25">
      <c r="T6414" s="396"/>
      <c r="V6414"/>
    </row>
    <row r="6415" spans="20:22" x14ac:dyDescent="0.25">
      <c r="T6415" s="396"/>
      <c r="V6415"/>
    </row>
    <row r="6416" spans="20:22" x14ac:dyDescent="0.25">
      <c r="T6416" s="396"/>
      <c r="V6416"/>
    </row>
    <row r="6417" spans="20:22" x14ac:dyDescent="0.25">
      <c r="T6417" s="396"/>
      <c r="V6417"/>
    </row>
    <row r="6418" spans="20:22" x14ac:dyDescent="0.25">
      <c r="T6418" s="396"/>
      <c r="V6418"/>
    </row>
    <row r="6419" spans="20:22" x14ac:dyDescent="0.25">
      <c r="T6419" s="396"/>
      <c r="V6419"/>
    </row>
    <row r="6420" spans="20:22" x14ac:dyDescent="0.25">
      <c r="T6420" s="396"/>
      <c r="V6420"/>
    </row>
    <row r="6421" spans="20:22" x14ac:dyDescent="0.25">
      <c r="T6421" s="396"/>
      <c r="V6421"/>
    </row>
    <row r="6422" spans="20:22" x14ac:dyDescent="0.25">
      <c r="T6422" s="396"/>
      <c r="V6422"/>
    </row>
    <row r="6423" spans="20:22" x14ac:dyDescent="0.25">
      <c r="T6423" s="396"/>
      <c r="V6423"/>
    </row>
    <row r="6424" spans="20:22" x14ac:dyDescent="0.25">
      <c r="T6424" s="396"/>
      <c r="V6424"/>
    </row>
    <row r="6425" spans="20:22" x14ac:dyDescent="0.25">
      <c r="T6425" s="396"/>
      <c r="V6425"/>
    </row>
    <row r="6426" spans="20:22" x14ac:dyDescent="0.25">
      <c r="T6426" s="396"/>
      <c r="V6426"/>
    </row>
    <row r="6427" spans="20:22" x14ac:dyDescent="0.25">
      <c r="T6427" s="396"/>
      <c r="V6427"/>
    </row>
    <row r="6428" spans="20:22" x14ac:dyDescent="0.25">
      <c r="T6428" s="396"/>
      <c r="V6428"/>
    </row>
    <row r="6429" spans="20:22" x14ac:dyDescent="0.25">
      <c r="T6429" s="396"/>
      <c r="V6429"/>
    </row>
    <row r="6430" spans="20:22" x14ac:dyDescent="0.25">
      <c r="T6430" s="396"/>
      <c r="V6430"/>
    </row>
    <row r="6431" spans="20:22" x14ac:dyDescent="0.25">
      <c r="T6431" s="396"/>
      <c r="V6431"/>
    </row>
    <row r="6432" spans="20:22" x14ac:dyDescent="0.25">
      <c r="T6432" s="396"/>
      <c r="V6432"/>
    </row>
    <row r="6433" spans="20:22" x14ac:dyDescent="0.25">
      <c r="T6433" s="396"/>
      <c r="V6433"/>
    </row>
    <row r="6434" spans="20:22" x14ac:dyDescent="0.25">
      <c r="T6434" s="396"/>
      <c r="V6434"/>
    </row>
    <row r="6435" spans="20:22" x14ac:dyDescent="0.25">
      <c r="T6435" s="396"/>
      <c r="V6435"/>
    </row>
    <row r="6436" spans="20:22" x14ac:dyDescent="0.25">
      <c r="T6436" s="396"/>
      <c r="V6436"/>
    </row>
    <row r="6437" spans="20:22" x14ac:dyDescent="0.25">
      <c r="T6437" s="396"/>
      <c r="V6437"/>
    </row>
    <row r="6438" spans="20:22" x14ac:dyDescent="0.25">
      <c r="T6438" s="396"/>
      <c r="V6438"/>
    </row>
    <row r="6439" spans="20:22" x14ac:dyDescent="0.25">
      <c r="T6439" s="396"/>
      <c r="V6439"/>
    </row>
    <row r="6440" spans="20:22" x14ac:dyDescent="0.25">
      <c r="T6440" s="396"/>
      <c r="V6440"/>
    </row>
    <row r="6441" spans="20:22" x14ac:dyDescent="0.25">
      <c r="T6441" s="396"/>
      <c r="V6441"/>
    </row>
    <row r="6442" spans="20:22" x14ac:dyDescent="0.25">
      <c r="T6442" s="396"/>
      <c r="V6442"/>
    </row>
    <row r="6443" spans="20:22" x14ac:dyDescent="0.25">
      <c r="T6443" s="396"/>
      <c r="V6443"/>
    </row>
    <row r="6444" spans="20:22" x14ac:dyDescent="0.25">
      <c r="T6444" s="396"/>
      <c r="V6444"/>
    </row>
    <row r="6445" spans="20:22" x14ac:dyDescent="0.25">
      <c r="T6445" s="396"/>
      <c r="V6445"/>
    </row>
    <row r="6446" spans="20:22" x14ac:dyDescent="0.25">
      <c r="T6446" s="396"/>
      <c r="V6446"/>
    </row>
  </sheetData>
  <autoFilter ref="A1:AM4484" xr:uid="{00000000-0009-0000-0000-000008000000}">
    <filterColumn colId="15">
      <filters>
        <filter val="Quý 3"/>
      </filters>
    </filterColumn>
  </autoFilter>
  <conditionalFormatting sqref="G2:G4484">
    <cfRule type="cellIs" dxfId="2598" priority="17522" operator="between">
      <formula>"INU0000"</formula>
      <formula>"INU1111111"</formula>
    </cfRule>
  </conditionalFormatting>
  <conditionalFormatting sqref="G1:G1048576">
    <cfRule type="cellIs" dxfId="2597" priority="17521" operator="between">
      <formula>"ID0000"</formula>
      <formula>"ID1111111"</formula>
    </cfRule>
  </conditionalFormatting>
  <conditionalFormatting sqref="J1:J1048576">
    <cfRule type="cellIs" dxfId="2596" priority="17520" operator="equal">
      <formula>#N/A</formula>
    </cfRule>
  </conditionalFormatting>
  <conditionalFormatting sqref="N1915">
    <cfRule type="colorScale" priority="9304">
      <colorScale>
        <cfvo type="min"/>
        <cfvo type="max"/>
        <color rgb="FFFF7128"/>
        <color rgb="FFFFEF9C"/>
      </colorScale>
    </cfRule>
  </conditionalFormatting>
  <conditionalFormatting sqref="N1915">
    <cfRule type="duplicateValues" dxfId="2595" priority="9305"/>
  </conditionalFormatting>
  <conditionalFormatting sqref="N1915">
    <cfRule type="duplicateValues" dxfId="2594" priority="9306"/>
  </conditionalFormatting>
  <conditionalFormatting sqref="N1915">
    <cfRule type="duplicateValues" dxfId="2593" priority="9307"/>
    <cfRule type="duplicateValues" priority="9308"/>
  </conditionalFormatting>
  <conditionalFormatting sqref="N1943">
    <cfRule type="duplicateValues" dxfId="2592" priority="9289"/>
    <cfRule type="duplicateValues" dxfId="2591" priority="9290"/>
    <cfRule type="duplicateValues" dxfId="2590" priority="9291"/>
  </conditionalFormatting>
  <conditionalFormatting sqref="N1943">
    <cfRule type="duplicateValues" dxfId="2589" priority="9292" stopIfTrue="1"/>
  </conditionalFormatting>
  <conditionalFormatting sqref="N1998">
    <cfRule type="duplicateValues" dxfId="2588" priority="9243"/>
    <cfRule type="duplicateValues" dxfId="2587" priority="9244"/>
    <cfRule type="duplicateValues" dxfId="2586" priority="9245"/>
  </conditionalFormatting>
  <conditionalFormatting sqref="N1998">
    <cfRule type="duplicateValues" dxfId="2585" priority="9246" stopIfTrue="1"/>
  </conditionalFormatting>
  <conditionalFormatting sqref="N2001">
    <cfRule type="colorScale" priority="9234">
      <colorScale>
        <cfvo type="min"/>
        <cfvo type="max"/>
        <color rgb="FFFF7128"/>
        <color rgb="FFFFEF9C"/>
      </colorScale>
    </cfRule>
  </conditionalFormatting>
  <conditionalFormatting sqref="N2001">
    <cfRule type="duplicateValues" dxfId="2584" priority="9235"/>
  </conditionalFormatting>
  <conditionalFormatting sqref="N2001">
    <cfRule type="duplicateValues" dxfId="2583" priority="9236"/>
  </conditionalFormatting>
  <conditionalFormatting sqref="N2001">
    <cfRule type="duplicateValues" dxfId="2582" priority="9237"/>
    <cfRule type="duplicateValues" priority="9238"/>
  </conditionalFormatting>
  <conditionalFormatting sqref="N2003">
    <cfRule type="duplicateValues" dxfId="2581" priority="9226"/>
    <cfRule type="duplicateValues" dxfId="2580" priority="9227"/>
    <cfRule type="duplicateValues" dxfId="2579" priority="9228"/>
  </conditionalFormatting>
  <conditionalFormatting sqref="N2003">
    <cfRule type="duplicateValues" dxfId="2578" priority="9229" stopIfTrue="1"/>
  </conditionalFormatting>
  <conditionalFormatting sqref="N2253">
    <cfRule type="duplicateValues" dxfId="2577" priority="8920"/>
    <cfRule type="duplicateValues" dxfId="2576" priority="8921"/>
    <cfRule type="duplicateValues" dxfId="2575" priority="8922"/>
  </conditionalFormatting>
  <conditionalFormatting sqref="N2253">
    <cfRule type="duplicateValues" dxfId="2574" priority="8923" stopIfTrue="1"/>
  </conditionalFormatting>
  <conditionalFormatting sqref="N2281">
    <cfRule type="colorScale" priority="8890">
      <colorScale>
        <cfvo type="min"/>
        <cfvo type="max"/>
        <color rgb="FFFF7128"/>
        <color rgb="FFFFEF9C"/>
      </colorScale>
    </cfRule>
  </conditionalFormatting>
  <conditionalFormatting sqref="N2281">
    <cfRule type="duplicateValues" dxfId="2573" priority="8891"/>
  </conditionalFormatting>
  <conditionalFormatting sqref="N2281">
    <cfRule type="duplicateValues" dxfId="2572" priority="8892"/>
  </conditionalFormatting>
  <conditionalFormatting sqref="N2281">
    <cfRule type="duplicateValues" dxfId="2571" priority="8893"/>
    <cfRule type="duplicateValues" priority="8894"/>
  </conditionalFormatting>
  <conditionalFormatting sqref="N2740">
    <cfRule type="duplicateValues" dxfId="2570" priority="8725"/>
    <cfRule type="duplicateValues" dxfId="2569" priority="8726"/>
    <cfRule type="duplicateValues" dxfId="2568" priority="8727"/>
  </conditionalFormatting>
  <conditionalFormatting sqref="N2740">
    <cfRule type="duplicateValues" dxfId="2567" priority="8728" stopIfTrue="1"/>
  </conditionalFormatting>
  <conditionalFormatting sqref="N3047">
    <cfRule type="duplicateValues" dxfId="2566" priority="8479"/>
    <cfRule type="duplicateValues" dxfId="2565" priority="8480"/>
    <cfRule type="duplicateValues" dxfId="2564" priority="8481"/>
  </conditionalFormatting>
  <conditionalFormatting sqref="N3047">
    <cfRule type="duplicateValues" dxfId="2563" priority="8478" stopIfTrue="1"/>
  </conditionalFormatting>
  <conditionalFormatting sqref="N3082">
    <cfRule type="duplicateValues" dxfId="2562" priority="8403" stopIfTrue="1"/>
  </conditionalFormatting>
  <conditionalFormatting sqref="N3082">
    <cfRule type="colorScale" priority="8404">
      <colorScale>
        <cfvo type="min"/>
        <cfvo type="max"/>
        <color rgb="FFFF7128"/>
        <color rgb="FFFFEF9C"/>
      </colorScale>
    </cfRule>
  </conditionalFormatting>
  <conditionalFormatting sqref="N3082">
    <cfRule type="duplicateValues" dxfId="2561" priority="8405"/>
  </conditionalFormatting>
  <conditionalFormatting sqref="N3082">
    <cfRule type="duplicateValues" dxfId="2560" priority="8406"/>
  </conditionalFormatting>
  <conditionalFormatting sqref="N3082">
    <cfRule type="duplicateValues" dxfId="2559" priority="8407"/>
    <cfRule type="duplicateValues" priority="8408"/>
  </conditionalFormatting>
  <conditionalFormatting sqref="N3277">
    <cfRule type="duplicateValues" dxfId="2558" priority="8324"/>
    <cfRule type="duplicateValues" dxfId="2557" priority="8325"/>
    <cfRule type="duplicateValues" dxfId="2556" priority="8326"/>
  </conditionalFormatting>
  <conditionalFormatting sqref="N3277">
    <cfRule type="duplicateValues" dxfId="2555" priority="8323" stopIfTrue="1"/>
  </conditionalFormatting>
  <conditionalFormatting sqref="N3281">
    <cfRule type="colorScale" priority="8318">
      <colorScale>
        <cfvo type="min"/>
        <cfvo type="max"/>
        <color rgb="FFFF7128"/>
        <color rgb="FFFFEF9C"/>
      </colorScale>
    </cfRule>
  </conditionalFormatting>
  <conditionalFormatting sqref="N3281">
    <cfRule type="duplicateValues" dxfId="2554" priority="8319"/>
  </conditionalFormatting>
  <conditionalFormatting sqref="N3281">
    <cfRule type="duplicateValues" dxfId="2553" priority="8320"/>
  </conditionalFormatting>
  <conditionalFormatting sqref="N3281">
    <cfRule type="duplicateValues" dxfId="2552" priority="8321"/>
    <cfRule type="duplicateValues" priority="8322"/>
  </conditionalFormatting>
  <conditionalFormatting sqref="N3286">
    <cfRule type="colorScale" priority="8313">
      <colorScale>
        <cfvo type="min"/>
        <cfvo type="max"/>
        <color rgb="FFFF7128"/>
        <color rgb="FFFFEF9C"/>
      </colorScale>
    </cfRule>
  </conditionalFormatting>
  <conditionalFormatting sqref="N3286">
    <cfRule type="duplicateValues" dxfId="2551" priority="8314"/>
  </conditionalFormatting>
  <conditionalFormatting sqref="N3286">
    <cfRule type="duplicateValues" dxfId="2550" priority="8315"/>
  </conditionalFormatting>
  <conditionalFormatting sqref="N3286">
    <cfRule type="duplicateValues" dxfId="2549" priority="8316"/>
    <cfRule type="duplicateValues" priority="8317"/>
  </conditionalFormatting>
  <conditionalFormatting sqref="N3287">
    <cfRule type="colorScale" priority="8308">
      <colorScale>
        <cfvo type="min"/>
        <cfvo type="max"/>
        <color rgb="FFFF7128"/>
        <color rgb="FFFFEF9C"/>
      </colorScale>
    </cfRule>
  </conditionalFormatting>
  <conditionalFormatting sqref="N3287">
    <cfRule type="duplicateValues" dxfId="2548" priority="8309"/>
  </conditionalFormatting>
  <conditionalFormatting sqref="N3287">
    <cfRule type="duplicateValues" dxfId="2547" priority="8310"/>
  </conditionalFormatting>
  <conditionalFormatting sqref="N3287">
    <cfRule type="duplicateValues" dxfId="2546" priority="8311"/>
    <cfRule type="duplicateValues" priority="8312"/>
  </conditionalFormatting>
  <conditionalFormatting sqref="N3288">
    <cfRule type="colorScale" priority="8303">
      <colorScale>
        <cfvo type="min"/>
        <cfvo type="max"/>
        <color rgb="FFFF7128"/>
        <color rgb="FFFFEF9C"/>
      </colorScale>
    </cfRule>
  </conditionalFormatting>
  <conditionalFormatting sqref="N3288">
    <cfRule type="duplicateValues" dxfId="2545" priority="8304"/>
  </conditionalFormatting>
  <conditionalFormatting sqref="N3288">
    <cfRule type="duplicateValues" dxfId="2544" priority="8305"/>
  </conditionalFormatting>
  <conditionalFormatting sqref="N3288">
    <cfRule type="duplicateValues" dxfId="2543" priority="8306"/>
    <cfRule type="duplicateValues" priority="8307"/>
  </conditionalFormatting>
  <conditionalFormatting sqref="N3293">
    <cfRule type="colorScale" priority="8298">
      <colorScale>
        <cfvo type="min"/>
        <cfvo type="max"/>
        <color rgb="FFFF7128"/>
        <color rgb="FFFFEF9C"/>
      </colorScale>
    </cfRule>
  </conditionalFormatting>
  <conditionalFormatting sqref="N3293">
    <cfRule type="duplicateValues" dxfId="2542" priority="8299"/>
  </conditionalFormatting>
  <conditionalFormatting sqref="N3293">
    <cfRule type="duplicateValues" dxfId="2541" priority="8300"/>
  </conditionalFormatting>
  <conditionalFormatting sqref="N3293">
    <cfRule type="duplicateValues" dxfId="2540" priority="8301"/>
    <cfRule type="duplicateValues" priority="8302"/>
  </conditionalFormatting>
  <conditionalFormatting sqref="N3296">
    <cfRule type="duplicateValues" dxfId="2539" priority="8294"/>
    <cfRule type="duplicateValues" dxfId="2538" priority="8295"/>
    <cfRule type="duplicateValues" dxfId="2537" priority="8296"/>
  </conditionalFormatting>
  <conditionalFormatting sqref="N3296">
    <cfRule type="duplicateValues" dxfId="2536" priority="8297" stopIfTrue="1"/>
  </conditionalFormatting>
  <conditionalFormatting sqref="N3297">
    <cfRule type="duplicateValues" dxfId="2535" priority="8290"/>
    <cfRule type="duplicateValues" dxfId="2534" priority="8291"/>
    <cfRule type="duplicateValues" dxfId="2533" priority="8292"/>
  </conditionalFormatting>
  <conditionalFormatting sqref="N3297">
    <cfRule type="duplicateValues" dxfId="2532" priority="8293" stopIfTrue="1"/>
  </conditionalFormatting>
  <conditionalFormatting sqref="N3298">
    <cfRule type="duplicateValues" dxfId="2531" priority="8286"/>
    <cfRule type="duplicateValues" dxfId="2530" priority="8287"/>
    <cfRule type="duplicateValues" dxfId="2529" priority="8288"/>
  </conditionalFormatting>
  <conditionalFormatting sqref="N3298">
    <cfRule type="duplicateValues" dxfId="2528" priority="8289" stopIfTrue="1"/>
  </conditionalFormatting>
  <conditionalFormatting sqref="N3299">
    <cfRule type="duplicateValues" dxfId="2527" priority="8282"/>
    <cfRule type="duplicateValues" dxfId="2526" priority="8283"/>
    <cfRule type="duplicateValues" dxfId="2525" priority="8284"/>
  </conditionalFormatting>
  <conditionalFormatting sqref="N3299">
    <cfRule type="duplicateValues" dxfId="2524" priority="8285" stopIfTrue="1"/>
  </conditionalFormatting>
  <conditionalFormatting sqref="N3300">
    <cfRule type="duplicateValues" dxfId="2523" priority="8278"/>
    <cfRule type="duplicateValues" dxfId="2522" priority="8279"/>
    <cfRule type="duplicateValues" dxfId="2521" priority="8280"/>
  </conditionalFormatting>
  <conditionalFormatting sqref="N3300">
    <cfRule type="duplicateValues" dxfId="2520" priority="8281" stopIfTrue="1"/>
  </conditionalFormatting>
  <conditionalFormatting sqref="N3301">
    <cfRule type="duplicateValues" dxfId="2519" priority="8274"/>
    <cfRule type="duplicateValues" dxfId="2518" priority="8275"/>
    <cfRule type="duplicateValues" dxfId="2517" priority="8276"/>
  </conditionalFormatting>
  <conditionalFormatting sqref="N3301">
    <cfRule type="duplicateValues" dxfId="2516" priority="8277" stopIfTrue="1"/>
  </conditionalFormatting>
  <conditionalFormatting sqref="N3306">
    <cfRule type="duplicateValues" dxfId="2515" priority="8270"/>
    <cfRule type="duplicateValues" dxfId="2514" priority="8271"/>
    <cfRule type="duplicateValues" dxfId="2513" priority="8272"/>
  </conditionalFormatting>
  <conditionalFormatting sqref="N3306">
    <cfRule type="duplicateValues" dxfId="2512" priority="8273" stopIfTrue="1"/>
  </conditionalFormatting>
  <conditionalFormatting sqref="N3307">
    <cfRule type="duplicateValues" dxfId="2511" priority="8266"/>
    <cfRule type="duplicateValues" dxfId="2510" priority="8267"/>
    <cfRule type="duplicateValues" dxfId="2509" priority="8268"/>
  </conditionalFormatting>
  <conditionalFormatting sqref="N3307">
    <cfRule type="duplicateValues" dxfId="2508" priority="8269" stopIfTrue="1"/>
  </conditionalFormatting>
  <conditionalFormatting sqref="N3311">
    <cfRule type="duplicateValues" dxfId="2507" priority="8262"/>
    <cfRule type="duplicateValues" dxfId="2506" priority="8263"/>
    <cfRule type="duplicateValues" dxfId="2505" priority="8264"/>
  </conditionalFormatting>
  <conditionalFormatting sqref="N3311">
    <cfRule type="duplicateValues" dxfId="2504" priority="8265" stopIfTrue="1"/>
  </conditionalFormatting>
  <conditionalFormatting sqref="N3313">
    <cfRule type="duplicateValues" dxfId="2503" priority="8258"/>
    <cfRule type="duplicateValues" dxfId="2502" priority="8259"/>
    <cfRule type="duplicateValues" dxfId="2501" priority="8260"/>
  </conditionalFormatting>
  <conditionalFormatting sqref="N3313">
    <cfRule type="duplicateValues" dxfId="2500" priority="8261" stopIfTrue="1"/>
  </conditionalFormatting>
  <conditionalFormatting sqref="N3325">
    <cfRule type="duplicateValues" dxfId="2499" priority="8254"/>
    <cfRule type="duplicateValues" dxfId="2498" priority="8255"/>
    <cfRule type="duplicateValues" dxfId="2497" priority="8256"/>
  </conditionalFormatting>
  <conditionalFormatting sqref="N3325">
    <cfRule type="duplicateValues" dxfId="2496" priority="8257" stopIfTrue="1"/>
  </conditionalFormatting>
  <conditionalFormatting sqref="N3329">
    <cfRule type="duplicateValues" dxfId="2495" priority="8250"/>
    <cfRule type="duplicateValues" dxfId="2494" priority="8251"/>
    <cfRule type="duplicateValues" dxfId="2493" priority="8252"/>
  </conditionalFormatting>
  <conditionalFormatting sqref="N3329">
    <cfRule type="duplicateValues" dxfId="2492" priority="8253" stopIfTrue="1"/>
  </conditionalFormatting>
  <conditionalFormatting sqref="N3333">
    <cfRule type="colorScale" priority="8240">
      <colorScale>
        <cfvo type="min"/>
        <cfvo type="max"/>
        <color rgb="FFFF7128"/>
        <color rgb="FFFFEF9C"/>
      </colorScale>
    </cfRule>
  </conditionalFormatting>
  <conditionalFormatting sqref="N3333">
    <cfRule type="duplicateValues" dxfId="2491" priority="8241"/>
  </conditionalFormatting>
  <conditionalFormatting sqref="N3333">
    <cfRule type="duplicateValues" dxfId="2490" priority="8242"/>
  </conditionalFormatting>
  <conditionalFormatting sqref="N3333">
    <cfRule type="duplicateValues" dxfId="2489" priority="8243"/>
    <cfRule type="duplicateValues" priority="8244"/>
  </conditionalFormatting>
  <conditionalFormatting sqref="N3335">
    <cfRule type="colorScale" priority="8235">
      <colorScale>
        <cfvo type="min"/>
        <cfvo type="max"/>
        <color rgb="FFFF7128"/>
        <color rgb="FFFFEF9C"/>
      </colorScale>
    </cfRule>
  </conditionalFormatting>
  <conditionalFormatting sqref="N3335">
    <cfRule type="duplicateValues" dxfId="2488" priority="8236"/>
  </conditionalFormatting>
  <conditionalFormatting sqref="N3335">
    <cfRule type="duplicateValues" dxfId="2487" priority="8237"/>
  </conditionalFormatting>
  <conditionalFormatting sqref="N3335">
    <cfRule type="duplicateValues" dxfId="2486" priority="8238"/>
    <cfRule type="duplicateValues" priority="8239"/>
  </conditionalFormatting>
  <conditionalFormatting sqref="N3338">
    <cfRule type="duplicateValues" dxfId="2485" priority="8231"/>
    <cfRule type="duplicateValues" dxfId="2484" priority="8232"/>
    <cfRule type="duplicateValues" dxfId="2483" priority="8233"/>
  </conditionalFormatting>
  <conditionalFormatting sqref="N3338">
    <cfRule type="duplicateValues" dxfId="2482" priority="8234" stopIfTrue="1"/>
  </conditionalFormatting>
  <conditionalFormatting sqref="N3342">
    <cfRule type="duplicateValues" dxfId="2481" priority="8227"/>
    <cfRule type="duplicateValues" dxfId="2480" priority="8228"/>
    <cfRule type="duplicateValues" dxfId="2479" priority="8229"/>
  </conditionalFormatting>
  <conditionalFormatting sqref="N3342">
    <cfRule type="duplicateValues" dxfId="2478" priority="8230" stopIfTrue="1"/>
  </conditionalFormatting>
  <conditionalFormatting sqref="N3346">
    <cfRule type="colorScale" priority="8222">
      <colorScale>
        <cfvo type="min"/>
        <cfvo type="max"/>
        <color rgb="FFFF7128"/>
        <color rgb="FFFFEF9C"/>
      </colorScale>
    </cfRule>
  </conditionalFormatting>
  <conditionalFormatting sqref="N3346">
    <cfRule type="duplicateValues" dxfId="2477" priority="8223"/>
  </conditionalFormatting>
  <conditionalFormatting sqref="N3346">
    <cfRule type="duplicateValues" dxfId="2476" priority="8224"/>
  </conditionalFormatting>
  <conditionalFormatting sqref="N3346">
    <cfRule type="duplicateValues" dxfId="2475" priority="8225"/>
    <cfRule type="duplicateValues" priority="8226"/>
  </conditionalFormatting>
  <conditionalFormatting sqref="N3350">
    <cfRule type="duplicateValues" dxfId="2474" priority="8216" stopIfTrue="1"/>
  </conditionalFormatting>
  <conditionalFormatting sqref="N3350">
    <cfRule type="colorScale" priority="8217">
      <colorScale>
        <cfvo type="min"/>
        <cfvo type="max"/>
        <color rgb="FFFF7128"/>
        <color rgb="FFFFEF9C"/>
      </colorScale>
    </cfRule>
  </conditionalFormatting>
  <conditionalFormatting sqref="N3350">
    <cfRule type="duplicateValues" dxfId="2473" priority="8218"/>
  </conditionalFormatting>
  <conditionalFormatting sqref="N3350">
    <cfRule type="duplicateValues" dxfId="2472" priority="8219"/>
  </conditionalFormatting>
  <conditionalFormatting sqref="N3350">
    <cfRule type="duplicateValues" dxfId="2471" priority="8220"/>
    <cfRule type="duplicateValues" priority="8221"/>
  </conditionalFormatting>
  <conditionalFormatting sqref="N3358">
    <cfRule type="colorScale" priority="8211">
      <colorScale>
        <cfvo type="min"/>
        <cfvo type="max"/>
        <color rgb="FFFF7128"/>
        <color rgb="FFFFEF9C"/>
      </colorScale>
    </cfRule>
  </conditionalFormatting>
  <conditionalFormatting sqref="N3358">
    <cfRule type="duplicateValues" dxfId="2470" priority="8212"/>
  </conditionalFormatting>
  <conditionalFormatting sqref="N3358">
    <cfRule type="duplicateValues" dxfId="2469" priority="8213"/>
  </conditionalFormatting>
  <conditionalFormatting sqref="N3358">
    <cfRule type="duplicateValues" dxfId="2468" priority="8214"/>
    <cfRule type="duplicateValues" priority="8215"/>
  </conditionalFormatting>
  <conditionalFormatting sqref="N3359">
    <cfRule type="colorScale" priority="8206">
      <colorScale>
        <cfvo type="min"/>
        <cfvo type="max"/>
        <color rgb="FFFF7128"/>
        <color rgb="FFFFEF9C"/>
      </colorScale>
    </cfRule>
  </conditionalFormatting>
  <conditionalFormatting sqref="N3359">
    <cfRule type="duplicateValues" dxfId="2467" priority="8207"/>
  </conditionalFormatting>
  <conditionalFormatting sqref="N3359">
    <cfRule type="duplicateValues" dxfId="2466" priority="8208"/>
  </conditionalFormatting>
  <conditionalFormatting sqref="N3359">
    <cfRule type="duplicateValues" dxfId="2465" priority="8209"/>
    <cfRule type="duplicateValues" priority="8210"/>
  </conditionalFormatting>
  <conditionalFormatting sqref="N3364">
    <cfRule type="duplicateValues" dxfId="2464" priority="8202"/>
    <cfRule type="duplicateValues" dxfId="2463" priority="8203"/>
    <cfRule type="duplicateValues" dxfId="2462" priority="8204"/>
  </conditionalFormatting>
  <conditionalFormatting sqref="N3364">
    <cfRule type="duplicateValues" dxfId="2461" priority="8205" stopIfTrue="1"/>
  </conditionalFormatting>
  <conditionalFormatting sqref="N3367">
    <cfRule type="duplicateValues" dxfId="2460" priority="8198"/>
    <cfRule type="duplicateValues" dxfId="2459" priority="8199"/>
    <cfRule type="duplicateValues" dxfId="2458" priority="8200"/>
  </conditionalFormatting>
  <conditionalFormatting sqref="N3367">
    <cfRule type="duplicateValues" dxfId="2457" priority="8201" stopIfTrue="1"/>
  </conditionalFormatting>
  <conditionalFormatting sqref="N3368">
    <cfRule type="colorScale" priority="8193">
      <colorScale>
        <cfvo type="min"/>
        <cfvo type="max"/>
        <color rgb="FFFF7128"/>
        <color rgb="FFFFEF9C"/>
      </colorScale>
    </cfRule>
  </conditionalFormatting>
  <conditionalFormatting sqref="N3368">
    <cfRule type="duplicateValues" dxfId="2456" priority="8194"/>
  </conditionalFormatting>
  <conditionalFormatting sqref="N3368">
    <cfRule type="duplicateValues" dxfId="2455" priority="8195"/>
  </conditionalFormatting>
  <conditionalFormatting sqref="N3368">
    <cfRule type="duplicateValues" dxfId="2454" priority="8196"/>
    <cfRule type="duplicateValues" priority="8197"/>
  </conditionalFormatting>
  <conditionalFormatting sqref="N3370">
    <cfRule type="colorScale" priority="8188">
      <colorScale>
        <cfvo type="min"/>
        <cfvo type="max"/>
        <color rgb="FFFF7128"/>
        <color rgb="FFFFEF9C"/>
      </colorScale>
    </cfRule>
  </conditionalFormatting>
  <conditionalFormatting sqref="N3370">
    <cfRule type="duplicateValues" dxfId="2453" priority="8189"/>
  </conditionalFormatting>
  <conditionalFormatting sqref="N3370">
    <cfRule type="duplicateValues" dxfId="2452" priority="8190"/>
  </conditionalFormatting>
  <conditionalFormatting sqref="N3370">
    <cfRule type="duplicateValues" dxfId="2451" priority="8191"/>
    <cfRule type="duplicateValues" priority="8192"/>
  </conditionalFormatting>
  <conditionalFormatting sqref="N3378">
    <cfRule type="duplicateValues" dxfId="2450" priority="8182" stopIfTrue="1"/>
  </conditionalFormatting>
  <conditionalFormatting sqref="N3378">
    <cfRule type="colorScale" priority="8183">
      <colorScale>
        <cfvo type="min"/>
        <cfvo type="max"/>
        <color rgb="FFFF7128"/>
        <color rgb="FFFFEF9C"/>
      </colorScale>
    </cfRule>
  </conditionalFormatting>
  <conditionalFormatting sqref="N3378">
    <cfRule type="duplicateValues" dxfId="2449" priority="8184"/>
  </conditionalFormatting>
  <conditionalFormatting sqref="N3378">
    <cfRule type="duplicateValues" dxfId="2448" priority="8185"/>
  </conditionalFormatting>
  <conditionalFormatting sqref="N3378">
    <cfRule type="duplicateValues" dxfId="2447" priority="8186"/>
    <cfRule type="duplicateValues" priority="8187"/>
  </conditionalFormatting>
  <conditionalFormatting sqref="N3379">
    <cfRule type="duplicateValues" dxfId="2446" priority="8178"/>
    <cfRule type="duplicateValues" dxfId="2445" priority="8179"/>
    <cfRule type="duplicateValues" dxfId="2444" priority="8180"/>
  </conditionalFormatting>
  <conditionalFormatting sqref="N3379">
    <cfRule type="duplicateValues" dxfId="2443" priority="8181" stopIfTrue="1"/>
  </conditionalFormatting>
  <conditionalFormatting sqref="N3382">
    <cfRule type="colorScale" priority="8173">
      <colorScale>
        <cfvo type="min"/>
        <cfvo type="max"/>
        <color rgb="FFFF7128"/>
        <color rgb="FFFFEF9C"/>
      </colorScale>
    </cfRule>
  </conditionalFormatting>
  <conditionalFormatting sqref="N3382">
    <cfRule type="duplicateValues" dxfId="2442" priority="8174"/>
  </conditionalFormatting>
  <conditionalFormatting sqref="N3382">
    <cfRule type="duplicateValues" dxfId="2441" priority="8175"/>
  </conditionalFormatting>
  <conditionalFormatting sqref="N3382">
    <cfRule type="duplicateValues" dxfId="2440" priority="8176"/>
    <cfRule type="duplicateValues" priority="8177"/>
  </conditionalFormatting>
  <conditionalFormatting sqref="N3383">
    <cfRule type="duplicateValues" dxfId="2439" priority="8169"/>
  </conditionalFormatting>
  <conditionalFormatting sqref="N3383">
    <cfRule type="duplicateValues" dxfId="2438" priority="8170"/>
  </conditionalFormatting>
  <conditionalFormatting sqref="N3383">
    <cfRule type="duplicateValues" dxfId="2437" priority="8171"/>
    <cfRule type="duplicateValues" priority="8172"/>
  </conditionalFormatting>
  <conditionalFormatting sqref="N3384">
    <cfRule type="duplicateValues" dxfId="2436" priority="8165"/>
  </conditionalFormatting>
  <conditionalFormatting sqref="N3384">
    <cfRule type="duplicateValues" dxfId="2435" priority="8166"/>
  </conditionalFormatting>
  <conditionalFormatting sqref="N3384">
    <cfRule type="duplicateValues" dxfId="2434" priority="8167"/>
    <cfRule type="duplicateValues" priority="8168"/>
  </conditionalFormatting>
  <conditionalFormatting sqref="N3385">
    <cfRule type="colorScale" priority="8160">
      <colorScale>
        <cfvo type="min"/>
        <cfvo type="max"/>
        <color rgb="FFFF7128"/>
        <color rgb="FFFFEF9C"/>
      </colorScale>
    </cfRule>
  </conditionalFormatting>
  <conditionalFormatting sqref="N3385">
    <cfRule type="duplicateValues" dxfId="2433" priority="8161"/>
  </conditionalFormatting>
  <conditionalFormatting sqref="N3385">
    <cfRule type="duplicateValues" dxfId="2432" priority="8162"/>
  </conditionalFormatting>
  <conditionalFormatting sqref="N3385">
    <cfRule type="duplicateValues" dxfId="2431" priority="8163"/>
    <cfRule type="duplicateValues" priority="8164"/>
  </conditionalFormatting>
  <conditionalFormatting sqref="N3386">
    <cfRule type="colorScale" priority="8155">
      <colorScale>
        <cfvo type="min"/>
        <cfvo type="max"/>
        <color rgb="FFFF7128"/>
        <color rgb="FFFFEF9C"/>
      </colorScale>
    </cfRule>
  </conditionalFormatting>
  <conditionalFormatting sqref="N3386">
    <cfRule type="duplicateValues" dxfId="2430" priority="8156"/>
  </conditionalFormatting>
  <conditionalFormatting sqref="N3386">
    <cfRule type="duplicateValues" dxfId="2429" priority="8157"/>
  </conditionalFormatting>
  <conditionalFormatting sqref="N3386">
    <cfRule type="duplicateValues" dxfId="2428" priority="8158"/>
    <cfRule type="duplicateValues" priority="8159"/>
  </conditionalFormatting>
  <conditionalFormatting sqref="N3389">
    <cfRule type="colorScale" priority="8150">
      <colorScale>
        <cfvo type="min"/>
        <cfvo type="max"/>
        <color rgb="FFFF7128"/>
        <color rgb="FFFFEF9C"/>
      </colorScale>
    </cfRule>
  </conditionalFormatting>
  <conditionalFormatting sqref="N3389">
    <cfRule type="duplicateValues" dxfId="2427" priority="8151"/>
  </conditionalFormatting>
  <conditionalFormatting sqref="N3389">
    <cfRule type="duplicateValues" dxfId="2426" priority="8152"/>
  </conditionalFormatting>
  <conditionalFormatting sqref="N3389">
    <cfRule type="duplicateValues" dxfId="2425" priority="8153"/>
    <cfRule type="duplicateValues" priority="8154"/>
  </conditionalFormatting>
  <conditionalFormatting sqref="N3392">
    <cfRule type="colorScale" priority="8145">
      <colorScale>
        <cfvo type="min"/>
        <cfvo type="max"/>
        <color rgb="FFFF7128"/>
        <color rgb="FFFFEF9C"/>
      </colorScale>
    </cfRule>
  </conditionalFormatting>
  <conditionalFormatting sqref="N3392">
    <cfRule type="duplicateValues" dxfId="2424" priority="8146"/>
  </conditionalFormatting>
  <conditionalFormatting sqref="N3392">
    <cfRule type="duplicateValues" dxfId="2423" priority="8147"/>
  </conditionalFormatting>
  <conditionalFormatting sqref="N3392">
    <cfRule type="duplicateValues" dxfId="2422" priority="8148"/>
    <cfRule type="duplicateValues" priority="8149"/>
  </conditionalFormatting>
  <conditionalFormatting sqref="N3409">
    <cfRule type="colorScale" priority="8140">
      <colorScale>
        <cfvo type="min"/>
        <cfvo type="max"/>
        <color rgb="FFFF7128"/>
        <color rgb="FFFFEF9C"/>
      </colorScale>
    </cfRule>
  </conditionalFormatting>
  <conditionalFormatting sqref="N3409">
    <cfRule type="duplicateValues" dxfId="2421" priority="8141"/>
  </conditionalFormatting>
  <conditionalFormatting sqref="N3409">
    <cfRule type="duplicateValues" dxfId="2420" priority="8142"/>
  </conditionalFormatting>
  <conditionalFormatting sqref="N3409">
    <cfRule type="duplicateValues" dxfId="2419" priority="8143"/>
    <cfRule type="duplicateValues" priority="8144"/>
  </conditionalFormatting>
  <conditionalFormatting sqref="N3425">
    <cfRule type="colorScale" priority="8135">
      <colorScale>
        <cfvo type="min"/>
        <cfvo type="max"/>
        <color rgb="FFFF7128"/>
        <color rgb="FFFFEF9C"/>
      </colorScale>
    </cfRule>
  </conditionalFormatting>
  <conditionalFormatting sqref="N3425">
    <cfRule type="duplicateValues" dxfId="2418" priority="8136"/>
  </conditionalFormatting>
  <conditionalFormatting sqref="N3425">
    <cfRule type="duplicateValues" dxfId="2417" priority="8137"/>
  </conditionalFormatting>
  <conditionalFormatting sqref="N3425">
    <cfRule type="duplicateValues" dxfId="2416" priority="8138"/>
    <cfRule type="duplicateValues" priority="8139"/>
  </conditionalFormatting>
  <conditionalFormatting sqref="N3429">
    <cfRule type="duplicateValues" dxfId="2415" priority="8129" stopIfTrue="1"/>
  </conditionalFormatting>
  <conditionalFormatting sqref="N3429">
    <cfRule type="colorScale" priority="8130">
      <colorScale>
        <cfvo type="min"/>
        <cfvo type="max"/>
        <color rgb="FFFF7128"/>
        <color rgb="FFFFEF9C"/>
      </colorScale>
    </cfRule>
  </conditionalFormatting>
  <conditionalFormatting sqref="N3429">
    <cfRule type="duplicateValues" dxfId="2414" priority="8131"/>
  </conditionalFormatting>
  <conditionalFormatting sqref="N3429">
    <cfRule type="duplicateValues" dxfId="2413" priority="8132"/>
  </conditionalFormatting>
  <conditionalFormatting sqref="N3429">
    <cfRule type="duplicateValues" dxfId="2412" priority="8133"/>
    <cfRule type="duplicateValues" priority="8134"/>
  </conditionalFormatting>
  <conditionalFormatting sqref="N3430">
    <cfRule type="duplicateValues" dxfId="2411" priority="8125"/>
    <cfRule type="duplicateValues" dxfId="2410" priority="8126"/>
    <cfRule type="duplicateValues" dxfId="2409" priority="8127"/>
  </conditionalFormatting>
  <conditionalFormatting sqref="N3430">
    <cfRule type="duplicateValues" dxfId="2408" priority="8128" stopIfTrue="1"/>
  </conditionalFormatting>
  <conditionalFormatting sqref="N3437">
    <cfRule type="colorScale" priority="8120">
      <colorScale>
        <cfvo type="min"/>
        <cfvo type="max"/>
        <color rgb="FFFF7128"/>
        <color rgb="FFFFEF9C"/>
      </colorScale>
    </cfRule>
  </conditionalFormatting>
  <conditionalFormatting sqref="N3437">
    <cfRule type="duplicateValues" dxfId="2407" priority="8121"/>
  </conditionalFormatting>
  <conditionalFormatting sqref="N3437">
    <cfRule type="duplicateValues" dxfId="2406" priority="8122"/>
  </conditionalFormatting>
  <conditionalFormatting sqref="N3437">
    <cfRule type="duplicateValues" dxfId="2405" priority="8123"/>
    <cfRule type="duplicateValues" priority="8124"/>
  </conditionalFormatting>
  <conditionalFormatting sqref="N3447">
    <cfRule type="duplicateValues" dxfId="2404" priority="8116"/>
    <cfRule type="duplicateValues" dxfId="2403" priority="8117"/>
    <cfRule type="duplicateValues" dxfId="2402" priority="8118"/>
  </conditionalFormatting>
  <conditionalFormatting sqref="N3447">
    <cfRule type="duplicateValues" dxfId="2401" priority="8119" stopIfTrue="1"/>
  </conditionalFormatting>
  <conditionalFormatting sqref="N3400 N3403 N3312 N3110:N3112 N3331 N3352 N3381 N3433 N3454:N4466 N3161:N3166 N3168:N3175 N3180 N3182:N3183 N3186:N3270 N3119:N3120 N3127">
    <cfRule type="colorScale" priority="25599">
      <colorScale>
        <cfvo type="min"/>
        <cfvo type="max"/>
        <color rgb="FFFF7128"/>
        <color rgb="FFFFEF9C"/>
      </colorScale>
    </cfRule>
  </conditionalFormatting>
  <conditionalFormatting sqref="N3403 N3400 N3312 N3110:N3112 N3331 N3352 N3381 N3433 N3454:N4466 N3161:N3166 N3168:N3175 N3180 N3182:N3183 N3186:N3270 N3119:N3120 N3127">
    <cfRule type="duplicateValues" dxfId="2400" priority="25653"/>
  </conditionalFormatting>
  <conditionalFormatting sqref="N3403 N3400 N3312 N3110:N3112 N3331 N3352 N3381 N3433 N3454:N4466 N3161:N3166 N3168:N3175 N3180 N3182:N3183 N3186:N3270 N3119:N3120 N3127">
    <cfRule type="duplicateValues" dxfId="2399" priority="25707"/>
  </conditionalFormatting>
  <conditionalFormatting sqref="N3403 N3400 N3312 N3110:N3112 N3331 N3352 N3381 N3433 N3454:N4466 N3161:N3166 N3168:N3175 N3180 N3182:N3183 N3186:N3270 N3119:N3120 N3127">
    <cfRule type="duplicateValues" dxfId="2398" priority="25761"/>
    <cfRule type="duplicateValues" priority="25762"/>
  </conditionalFormatting>
  <conditionalFormatting sqref="N4467:N4614">
    <cfRule type="colorScale" priority="6842">
      <colorScale>
        <cfvo type="min"/>
        <cfvo type="max"/>
        <color rgb="FFFF7128"/>
        <color rgb="FFFFEF9C"/>
      </colorScale>
    </cfRule>
  </conditionalFormatting>
  <conditionalFormatting sqref="N4467:N4614">
    <cfRule type="duplicateValues" dxfId="2397" priority="6843"/>
  </conditionalFormatting>
  <conditionalFormatting sqref="N4467:N4614">
    <cfRule type="duplicateValues" dxfId="2396" priority="6844"/>
  </conditionalFormatting>
  <conditionalFormatting sqref="N4467:N4614">
    <cfRule type="duplicateValues" dxfId="2395" priority="6845"/>
    <cfRule type="duplicateValues" priority="6846"/>
  </conditionalFormatting>
  <conditionalFormatting sqref="N1314">
    <cfRule type="colorScale" priority="6667">
      <colorScale>
        <cfvo type="min"/>
        <cfvo type="max"/>
        <color rgb="FFFF7128"/>
        <color rgb="FFFFEF9C"/>
      </colorScale>
    </cfRule>
  </conditionalFormatting>
  <conditionalFormatting sqref="N1314">
    <cfRule type="duplicateValues" dxfId="2394" priority="6668"/>
  </conditionalFormatting>
  <conditionalFormatting sqref="N1314">
    <cfRule type="duplicateValues" dxfId="2393" priority="6669"/>
  </conditionalFormatting>
  <conditionalFormatting sqref="N1314">
    <cfRule type="duplicateValues" dxfId="2392" priority="6670"/>
    <cfRule type="duplicateValues" priority="6671"/>
  </conditionalFormatting>
  <conditionalFormatting sqref="N1319">
    <cfRule type="colorScale" priority="6652">
      <colorScale>
        <cfvo type="min"/>
        <cfvo type="max"/>
        <color rgb="FFFF7128"/>
        <color rgb="FFFFEF9C"/>
      </colorScale>
    </cfRule>
  </conditionalFormatting>
  <conditionalFormatting sqref="N1319">
    <cfRule type="duplicateValues" dxfId="2391" priority="6653"/>
  </conditionalFormatting>
  <conditionalFormatting sqref="N1319">
    <cfRule type="duplicateValues" dxfId="2390" priority="6655"/>
    <cfRule type="duplicateValues" priority="6656"/>
  </conditionalFormatting>
  <conditionalFormatting sqref="N1305">
    <cfRule type="colorScale" priority="6584">
      <colorScale>
        <cfvo type="min"/>
        <cfvo type="max"/>
        <color rgb="FFFF7128"/>
        <color rgb="FFFFEF9C"/>
      </colorScale>
    </cfRule>
  </conditionalFormatting>
  <conditionalFormatting sqref="N1305">
    <cfRule type="duplicateValues" dxfId="2389" priority="6585"/>
  </conditionalFormatting>
  <conditionalFormatting sqref="N1305">
    <cfRule type="duplicateValues" dxfId="2388" priority="6586"/>
  </conditionalFormatting>
  <conditionalFormatting sqref="N1305">
    <cfRule type="duplicateValues" dxfId="2387" priority="6587"/>
    <cfRule type="duplicateValues" priority="6588"/>
  </conditionalFormatting>
  <conditionalFormatting sqref="N1412">
    <cfRule type="colorScale" priority="6509">
      <colorScale>
        <cfvo type="min"/>
        <cfvo type="max"/>
        <color rgb="FFFF7128"/>
        <color rgb="FFFFEF9C"/>
      </colorScale>
    </cfRule>
  </conditionalFormatting>
  <conditionalFormatting sqref="N1412">
    <cfRule type="duplicateValues" dxfId="2386" priority="6510"/>
  </conditionalFormatting>
  <conditionalFormatting sqref="N1412">
    <cfRule type="duplicateValues" dxfId="2385" priority="6511"/>
  </conditionalFormatting>
  <conditionalFormatting sqref="N1412">
    <cfRule type="duplicateValues" dxfId="2384" priority="6512"/>
    <cfRule type="duplicateValues" priority="6513"/>
  </conditionalFormatting>
  <conditionalFormatting sqref="N1417">
    <cfRule type="colorScale" priority="6489">
      <colorScale>
        <cfvo type="min"/>
        <cfvo type="max"/>
        <color rgb="FFFF7128"/>
        <color rgb="FFFFEF9C"/>
      </colorScale>
    </cfRule>
  </conditionalFormatting>
  <conditionalFormatting sqref="N1417">
    <cfRule type="duplicateValues" dxfId="2383" priority="6490"/>
  </conditionalFormatting>
  <conditionalFormatting sqref="N1417">
    <cfRule type="duplicateValues" dxfId="2382" priority="6491"/>
  </conditionalFormatting>
  <conditionalFormatting sqref="N1417">
    <cfRule type="duplicateValues" dxfId="2381" priority="6492"/>
    <cfRule type="duplicateValues" priority="6493"/>
  </conditionalFormatting>
  <conditionalFormatting sqref="N1805">
    <cfRule type="colorScale" priority="6167">
      <colorScale>
        <cfvo type="min"/>
        <cfvo type="max"/>
        <color rgb="FFFF7128"/>
        <color rgb="FFFFEF9C"/>
      </colorScale>
    </cfRule>
  </conditionalFormatting>
  <conditionalFormatting sqref="N1805">
    <cfRule type="duplicateValues" dxfId="2380" priority="6168"/>
  </conditionalFormatting>
  <conditionalFormatting sqref="N1805">
    <cfRule type="duplicateValues" dxfId="2379" priority="6169"/>
  </conditionalFormatting>
  <conditionalFormatting sqref="N1805">
    <cfRule type="duplicateValues" dxfId="2378" priority="6170"/>
    <cfRule type="duplicateValues" priority="6171"/>
  </conditionalFormatting>
  <conditionalFormatting sqref="N1817">
    <cfRule type="colorScale" priority="6158">
      <colorScale>
        <cfvo type="min"/>
        <cfvo type="max"/>
        <color rgb="FFFF7128"/>
        <color rgb="FFFFEF9C"/>
      </colorScale>
    </cfRule>
  </conditionalFormatting>
  <conditionalFormatting sqref="N1817">
    <cfRule type="duplicateValues" dxfId="2377" priority="6159"/>
  </conditionalFormatting>
  <conditionalFormatting sqref="N1817">
    <cfRule type="duplicateValues" dxfId="2376" priority="6160"/>
  </conditionalFormatting>
  <conditionalFormatting sqref="N1817">
    <cfRule type="duplicateValues" dxfId="2375" priority="6161"/>
    <cfRule type="duplicateValues" priority="6162"/>
  </conditionalFormatting>
  <conditionalFormatting sqref="N1833">
    <cfRule type="duplicateValues" dxfId="2374" priority="6128"/>
    <cfRule type="duplicateValues" dxfId="2373" priority="6129"/>
    <cfRule type="duplicateValues" dxfId="2372" priority="6130"/>
  </conditionalFormatting>
  <conditionalFormatting sqref="N1833">
    <cfRule type="duplicateValues" dxfId="2371" priority="6131" stopIfTrue="1"/>
  </conditionalFormatting>
  <conditionalFormatting sqref="N1896">
    <cfRule type="colorScale" priority="6019">
      <colorScale>
        <cfvo type="min"/>
        <cfvo type="max"/>
        <color rgb="FFFF7128"/>
        <color rgb="FFFFEF9C"/>
      </colorScale>
    </cfRule>
  </conditionalFormatting>
  <conditionalFormatting sqref="N1896">
    <cfRule type="duplicateValues" dxfId="2370" priority="6020"/>
  </conditionalFormatting>
  <conditionalFormatting sqref="N1896">
    <cfRule type="duplicateValues" dxfId="2369" priority="6021"/>
  </conditionalFormatting>
  <conditionalFormatting sqref="N1896">
    <cfRule type="duplicateValues" dxfId="2368" priority="6022"/>
    <cfRule type="duplicateValues" priority="6023"/>
  </conditionalFormatting>
  <conditionalFormatting sqref="N1912">
    <cfRule type="duplicateValues" dxfId="2367" priority="5975"/>
  </conditionalFormatting>
  <conditionalFormatting sqref="N1912">
    <cfRule type="duplicateValues" dxfId="2366" priority="5976"/>
  </conditionalFormatting>
  <conditionalFormatting sqref="N1912">
    <cfRule type="duplicateValues" dxfId="2365" priority="5977"/>
    <cfRule type="duplicateValues" priority="5978"/>
  </conditionalFormatting>
  <conditionalFormatting sqref="N2075">
    <cfRule type="colorScale" priority="5892">
      <colorScale>
        <cfvo type="min"/>
        <cfvo type="max"/>
        <color rgb="FFFF7128"/>
        <color rgb="FFFFEF9C"/>
      </colorScale>
    </cfRule>
  </conditionalFormatting>
  <conditionalFormatting sqref="N2075">
    <cfRule type="duplicateValues" dxfId="2364" priority="5893"/>
  </conditionalFormatting>
  <conditionalFormatting sqref="N2075">
    <cfRule type="duplicateValues" dxfId="2363" priority="5894"/>
  </conditionalFormatting>
  <conditionalFormatting sqref="N2075">
    <cfRule type="duplicateValues" dxfId="2362" priority="5895"/>
    <cfRule type="duplicateValues" priority="5896"/>
  </conditionalFormatting>
  <conditionalFormatting sqref="N2173">
    <cfRule type="colorScale" priority="5773">
      <colorScale>
        <cfvo type="min"/>
        <cfvo type="max"/>
        <color rgb="FFFF7128"/>
        <color rgb="FFFFEF9C"/>
      </colorScale>
    </cfRule>
  </conditionalFormatting>
  <conditionalFormatting sqref="N2173">
    <cfRule type="duplicateValues" dxfId="2361" priority="5774"/>
  </conditionalFormatting>
  <conditionalFormatting sqref="N2173">
    <cfRule type="duplicateValues" dxfId="2360" priority="5775"/>
  </conditionalFormatting>
  <conditionalFormatting sqref="N2173">
    <cfRule type="duplicateValues" dxfId="2359" priority="5776"/>
    <cfRule type="duplicateValues" priority="5777"/>
  </conditionalFormatting>
  <conditionalFormatting sqref="N2183">
    <cfRule type="colorScale" priority="5768">
      <colorScale>
        <cfvo type="min"/>
        <cfvo type="max"/>
        <color rgb="FFFF7128"/>
        <color rgb="FFFFEF9C"/>
      </colorScale>
    </cfRule>
  </conditionalFormatting>
  <conditionalFormatting sqref="N2183">
    <cfRule type="duplicateValues" dxfId="2358" priority="5769"/>
  </conditionalFormatting>
  <conditionalFormatting sqref="N2183">
    <cfRule type="duplicateValues" dxfId="2357" priority="5770"/>
  </conditionalFormatting>
  <conditionalFormatting sqref="N2183">
    <cfRule type="duplicateValues" dxfId="2356" priority="5771"/>
    <cfRule type="duplicateValues" priority="5772"/>
  </conditionalFormatting>
  <conditionalFormatting sqref="N2187">
    <cfRule type="duplicateValues" dxfId="2355" priority="5764"/>
    <cfRule type="duplicateValues" dxfId="2354" priority="5765"/>
    <cfRule type="duplicateValues" dxfId="2353" priority="5766"/>
  </conditionalFormatting>
  <conditionalFormatting sqref="N2187">
    <cfRule type="duplicateValues" dxfId="2352" priority="5767" stopIfTrue="1"/>
  </conditionalFormatting>
  <conditionalFormatting sqref="N2752">
    <cfRule type="colorScale" priority="5590">
      <colorScale>
        <cfvo type="min"/>
        <cfvo type="max"/>
        <color rgb="FFFF7128"/>
        <color rgb="FFFFEF9C"/>
      </colorScale>
    </cfRule>
  </conditionalFormatting>
  <conditionalFormatting sqref="N2752">
    <cfRule type="duplicateValues" dxfId="2351" priority="5591"/>
  </conditionalFormatting>
  <conditionalFormatting sqref="N2752">
    <cfRule type="duplicateValues" dxfId="2350" priority="5592"/>
  </conditionalFormatting>
  <conditionalFormatting sqref="N2752">
    <cfRule type="duplicateValues" dxfId="2349" priority="5593"/>
    <cfRule type="duplicateValues" priority="5594"/>
  </conditionalFormatting>
  <conditionalFormatting sqref="N1319">
    <cfRule type="duplicateValues" dxfId="2348" priority="26036"/>
  </conditionalFormatting>
  <conditionalFormatting sqref="N1826">
    <cfRule type="colorScale" priority="5382">
      <colorScale>
        <cfvo type="min"/>
        <cfvo type="max"/>
        <color rgb="FFFF7128"/>
        <color rgb="FFFFEF9C"/>
      </colorScale>
    </cfRule>
  </conditionalFormatting>
  <conditionalFormatting sqref="N1826">
    <cfRule type="duplicateValues" dxfId="2347" priority="5383"/>
  </conditionalFormatting>
  <conditionalFormatting sqref="N1826">
    <cfRule type="duplicateValues" dxfId="2346" priority="5384"/>
  </conditionalFormatting>
  <conditionalFormatting sqref="N1826">
    <cfRule type="duplicateValues" dxfId="2345" priority="5385"/>
    <cfRule type="duplicateValues" priority="5386"/>
  </conditionalFormatting>
  <conditionalFormatting sqref="N1834">
    <cfRule type="colorScale" priority="5372">
      <colorScale>
        <cfvo type="min"/>
        <cfvo type="max"/>
        <color rgb="FFFF7128"/>
        <color rgb="FFFFEF9C"/>
      </colorScale>
    </cfRule>
  </conditionalFormatting>
  <conditionalFormatting sqref="N1834">
    <cfRule type="duplicateValues" dxfId="2344" priority="5373"/>
  </conditionalFormatting>
  <conditionalFormatting sqref="N1834">
    <cfRule type="duplicateValues" dxfId="2343" priority="5374"/>
  </conditionalFormatting>
  <conditionalFormatting sqref="N1834">
    <cfRule type="duplicateValues" dxfId="2342" priority="5375"/>
    <cfRule type="duplicateValues" priority="5376"/>
  </conditionalFormatting>
  <conditionalFormatting sqref="N1895">
    <cfRule type="colorScale" priority="5363">
      <colorScale>
        <cfvo type="min"/>
        <cfvo type="max"/>
        <color rgb="FFFF7128"/>
        <color rgb="FFFFEF9C"/>
      </colorScale>
    </cfRule>
  </conditionalFormatting>
  <conditionalFormatting sqref="N1895">
    <cfRule type="duplicateValues" dxfId="2341" priority="5364"/>
  </conditionalFormatting>
  <conditionalFormatting sqref="N1895">
    <cfRule type="duplicateValues" dxfId="2340" priority="5365"/>
  </conditionalFormatting>
  <conditionalFormatting sqref="N1895">
    <cfRule type="duplicateValues" dxfId="2339" priority="5366"/>
    <cfRule type="duplicateValues" priority="5367"/>
  </conditionalFormatting>
  <conditionalFormatting sqref="N1992">
    <cfRule type="colorScale" priority="5349">
      <colorScale>
        <cfvo type="min"/>
        <cfvo type="max"/>
        <color rgb="FFFF7128"/>
        <color rgb="FFFFEF9C"/>
      </colorScale>
    </cfRule>
  </conditionalFormatting>
  <conditionalFormatting sqref="N1992">
    <cfRule type="duplicateValues" dxfId="2338" priority="5350"/>
  </conditionalFormatting>
  <conditionalFormatting sqref="N1992:N1993">
    <cfRule type="duplicateValues" dxfId="2337" priority="5351"/>
  </conditionalFormatting>
  <conditionalFormatting sqref="N1992">
    <cfRule type="duplicateValues" dxfId="2336" priority="5352"/>
    <cfRule type="duplicateValues" priority="5353"/>
  </conditionalFormatting>
  <conditionalFormatting sqref="N2015">
    <cfRule type="duplicateValues" dxfId="2335" priority="5340"/>
    <cfRule type="duplicateValues" dxfId="2334" priority="5341"/>
    <cfRule type="duplicateValues" dxfId="2333" priority="5342"/>
  </conditionalFormatting>
  <conditionalFormatting sqref="N2015">
    <cfRule type="duplicateValues" dxfId="2332" priority="5343" stopIfTrue="1"/>
  </conditionalFormatting>
  <conditionalFormatting sqref="N3167">
    <cfRule type="colorScale" priority="5261">
      <colorScale>
        <cfvo type="min"/>
        <cfvo type="max"/>
        <color rgb="FFFF7128"/>
        <color rgb="FFFFEF9C"/>
      </colorScale>
    </cfRule>
  </conditionalFormatting>
  <conditionalFormatting sqref="N3167">
    <cfRule type="duplicateValues" dxfId="2331" priority="5262"/>
  </conditionalFormatting>
  <conditionalFormatting sqref="N3167">
    <cfRule type="duplicateValues" dxfId="2330" priority="5263"/>
  </conditionalFormatting>
  <conditionalFormatting sqref="N3167">
    <cfRule type="duplicateValues" dxfId="2329" priority="5264"/>
    <cfRule type="duplicateValues" priority="5265"/>
  </conditionalFormatting>
  <conditionalFormatting sqref="N3176">
    <cfRule type="colorScale" priority="5256">
      <colorScale>
        <cfvo type="min"/>
        <cfvo type="max"/>
        <color rgb="FFFF7128"/>
        <color rgb="FFFFEF9C"/>
      </colorScale>
    </cfRule>
  </conditionalFormatting>
  <conditionalFormatting sqref="N3176">
    <cfRule type="duplicateValues" dxfId="2328" priority="5257"/>
  </conditionalFormatting>
  <conditionalFormatting sqref="N3176">
    <cfRule type="duplicateValues" dxfId="2327" priority="5258"/>
  </conditionalFormatting>
  <conditionalFormatting sqref="N3176">
    <cfRule type="duplicateValues" dxfId="2326" priority="5259"/>
    <cfRule type="duplicateValues" priority="5260"/>
  </conditionalFormatting>
  <conditionalFormatting sqref="N3177">
    <cfRule type="colorScale" priority="5251">
      <colorScale>
        <cfvo type="min"/>
        <cfvo type="max"/>
        <color rgb="FFFF7128"/>
        <color rgb="FFFFEF9C"/>
      </colorScale>
    </cfRule>
  </conditionalFormatting>
  <conditionalFormatting sqref="N3177">
    <cfRule type="duplicateValues" dxfId="2325" priority="5252"/>
  </conditionalFormatting>
  <conditionalFormatting sqref="N3177">
    <cfRule type="duplicateValues" dxfId="2324" priority="5253"/>
  </conditionalFormatting>
  <conditionalFormatting sqref="N3177">
    <cfRule type="duplicateValues" dxfId="2323" priority="5254"/>
    <cfRule type="duplicateValues" priority="5255"/>
  </conditionalFormatting>
  <conditionalFormatting sqref="N3178">
    <cfRule type="colorScale" priority="5246">
      <colorScale>
        <cfvo type="min"/>
        <cfvo type="max"/>
        <color rgb="FFFF7128"/>
        <color rgb="FFFFEF9C"/>
      </colorScale>
    </cfRule>
  </conditionalFormatting>
  <conditionalFormatting sqref="N3178">
    <cfRule type="duplicateValues" dxfId="2322" priority="5247"/>
  </conditionalFormatting>
  <conditionalFormatting sqref="N3178">
    <cfRule type="duplicateValues" dxfId="2321" priority="5248"/>
  </conditionalFormatting>
  <conditionalFormatting sqref="N3178">
    <cfRule type="duplicateValues" dxfId="2320" priority="5249"/>
    <cfRule type="duplicateValues" priority="5250"/>
  </conditionalFormatting>
  <conditionalFormatting sqref="N3184">
    <cfRule type="colorScale" priority="5241">
      <colorScale>
        <cfvo type="min"/>
        <cfvo type="max"/>
        <color rgb="FFFF7128"/>
        <color rgb="FFFFEF9C"/>
      </colorScale>
    </cfRule>
  </conditionalFormatting>
  <conditionalFormatting sqref="N3184">
    <cfRule type="duplicateValues" dxfId="2319" priority="5242"/>
  </conditionalFormatting>
  <conditionalFormatting sqref="N3184">
    <cfRule type="duplicateValues" dxfId="2318" priority="5243"/>
  </conditionalFormatting>
  <conditionalFormatting sqref="N3184">
    <cfRule type="duplicateValues" dxfId="2317" priority="5244"/>
    <cfRule type="duplicateValues" priority="5245"/>
  </conditionalFormatting>
  <conditionalFormatting sqref="N245">
    <cfRule type="colorScale" priority="5086">
      <colorScale>
        <cfvo type="min"/>
        <cfvo type="max"/>
        <color rgb="FFFF7128"/>
        <color rgb="FFFFEF9C"/>
      </colorScale>
    </cfRule>
  </conditionalFormatting>
  <conditionalFormatting sqref="N245">
    <cfRule type="duplicateValues" dxfId="2316" priority="5087"/>
  </conditionalFormatting>
  <conditionalFormatting sqref="N245">
    <cfRule type="duplicateValues" dxfId="2315" priority="5088"/>
  </conditionalFormatting>
  <conditionalFormatting sqref="N245">
    <cfRule type="duplicateValues" dxfId="2314" priority="5089"/>
    <cfRule type="duplicateValues" priority="5090"/>
  </conditionalFormatting>
  <conditionalFormatting sqref="N276">
    <cfRule type="duplicateValues" dxfId="2313" priority="5051"/>
    <cfRule type="duplicateValues" dxfId="2312" priority="5052"/>
    <cfRule type="duplicateValues" dxfId="2311" priority="5053"/>
  </conditionalFormatting>
  <conditionalFormatting sqref="N276">
    <cfRule type="duplicateValues" dxfId="2310" priority="5054" stopIfTrue="1"/>
  </conditionalFormatting>
  <conditionalFormatting sqref="N299">
    <cfRule type="duplicateValues" dxfId="2309" priority="5004"/>
    <cfRule type="duplicateValues" dxfId="2308" priority="5005"/>
    <cfRule type="duplicateValues" dxfId="2307" priority="5006"/>
  </conditionalFormatting>
  <conditionalFormatting sqref="N299">
    <cfRule type="duplicateValues" dxfId="2306" priority="5007" stopIfTrue="1"/>
  </conditionalFormatting>
  <conditionalFormatting sqref="N316">
    <cfRule type="colorScale" priority="4939">
      <colorScale>
        <cfvo type="min"/>
        <cfvo type="max"/>
        <color rgb="FFFF7128"/>
        <color rgb="FFFFEF9C"/>
      </colorScale>
    </cfRule>
  </conditionalFormatting>
  <conditionalFormatting sqref="N316">
    <cfRule type="duplicateValues" dxfId="2305" priority="4940"/>
  </conditionalFormatting>
  <conditionalFormatting sqref="N316">
    <cfRule type="duplicateValues" dxfId="2304" priority="4941"/>
  </conditionalFormatting>
  <conditionalFormatting sqref="N316">
    <cfRule type="duplicateValues" dxfId="2303" priority="4942"/>
    <cfRule type="duplicateValues" priority="4943"/>
  </conditionalFormatting>
  <conditionalFormatting sqref="N328">
    <cfRule type="duplicateValues" dxfId="2302" priority="4920"/>
    <cfRule type="duplicateValues" dxfId="2301" priority="4921"/>
    <cfRule type="duplicateValues" dxfId="2300" priority="4922"/>
  </conditionalFormatting>
  <conditionalFormatting sqref="N328">
    <cfRule type="duplicateValues" dxfId="2299" priority="4923" stopIfTrue="1"/>
  </conditionalFormatting>
  <conditionalFormatting sqref="N333">
    <cfRule type="duplicateValues" dxfId="2298" priority="4914" stopIfTrue="1"/>
  </conditionalFormatting>
  <conditionalFormatting sqref="N333">
    <cfRule type="colorScale" priority="4915">
      <colorScale>
        <cfvo type="min"/>
        <cfvo type="max"/>
        <color rgb="FFFF7128"/>
        <color rgb="FFFFEF9C"/>
      </colorScale>
    </cfRule>
  </conditionalFormatting>
  <conditionalFormatting sqref="N333">
    <cfRule type="duplicateValues" dxfId="2297" priority="4916"/>
  </conditionalFormatting>
  <conditionalFormatting sqref="N333">
    <cfRule type="duplicateValues" dxfId="2296" priority="4917"/>
  </conditionalFormatting>
  <conditionalFormatting sqref="N333">
    <cfRule type="duplicateValues" dxfId="2295" priority="4918"/>
    <cfRule type="duplicateValues" priority="4919"/>
  </conditionalFormatting>
  <conditionalFormatting sqref="N358">
    <cfRule type="colorScale" priority="4818">
      <colorScale>
        <cfvo type="min"/>
        <cfvo type="max"/>
        <color rgb="FFFF7128"/>
        <color rgb="FFFFEF9C"/>
      </colorScale>
    </cfRule>
  </conditionalFormatting>
  <conditionalFormatting sqref="N358">
    <cfRule type="duplicateValues" dxfId="2294" priority="4819"/>
  </conditionalFormatting>
  <conditionalFormatting sqref="N358">
    <cfRule type="duplicateValues" dxfId="2293" priority="4820"/>
  </conditionalFormatting>
  <conditionalFormatting sqref="N358">
    <cfRule type="duplicateValues" dxfId="2292" priority="4821"/>
    <cfRule type="duplicateValues" priority="4822"/>
  </conditionalFormatting>
  <conditionalFormatting sqref="N361">
    <cfRule type="colorScale" priority="4813">
      <colorScale>
        <cfvo type="min"/>
        <cfvo type="max"/>
        <color rgb="FFFF7128"/>
        <color rgb="FFFFEF9C"/>
      </colorScale>
    </cfRule>
  </conditionalFormatting>
  <conditionalFormatting sqref="N361">
    <cfRule type="duplicateValues" dxfId="2291" priority="4814"/>
  </conditionalFormatting>
  <conditionalFormatting sqref="N361">
    <cfRule type="duplicateValues" dxfId="2290" priority="4815"/>
  </conditionalFormatting>
  <conditionalFormatting sqref="N361">
    <cfRule type="duplicateValues" dxfId="2289" priority="4816"/>
    <cfRule type="duplicateValues" priority="4817"/>
  </conditionalFormatting>
  <conditionalFormatting sqref="N488">
    <cfRule type="duplicateValues" dxfId="2288" priority="4795"/>
  </conditionalFormatting>
  <conditionalFormatting sqref="N488">
    <cfRule type="duplicateValues" dxfId="2287" priority="4796"/>
  </conditionalFormatting>
  <conditionalFormatting sqref="N488">
    <cfRule type="duplicateValues" dxfId="2286" priority="4797"/>
    <cfRule type="duplicateValues" priority="4798"/>
  </conditionalFormatting>
  <conditionalFormatting sqref="N492">
    <cfRule type="duplicateValues" dxfId="2285" priority="4786"/>
  </conditionalFormatting>
  <conditionalFormatting sqref="N492">
    <cfRule type="duplicateValues" dxfId="2284" priority="4787"/>
  </conditionalFormatting>
  <conditionalFormatting sqref="N492">
    <cfRule type="duplicateValues" dxfId="2283" priority="4788"/>
    <cfRule type="duplicateValues" priority="4789"/>
  </conditionalFormatting>
  <conditionalFormatting sqref="N496">
    <cfRule type="colorScale" priority="4766">
      <colorScale>
        <cfvo type="min"/>
        <cfvo type="max"/>
        <color rgb="FFFF7128"/>
        <color rgb="FFFFEF9C"/>
      </colorScale>
    </cfRule>
  </conditionalFormatting>
  <conditionalFormatting sqref="N496">
    <cfRule type="duplicateValues" dxfId="2282" priority="4767"/>
  </conditionalFormatting>
  <conditionalFormatting sqref="N496">
    <cfRule type="duplicateValues" dxfId="2281" priority="4768"/>
  </conditionalFormatting>
  <conditionalFormatting sqref="N496">
    <cfRule type="duplicateValues" dxfId="2280" priority="4769"/>
    <cfRule type="duplicateValues" priority="4770"/>
  </conditionalFormatting>
  <conditionalFormatting sqref="N498">
    <cfRule type="duplicateValues" dxfId="2279" priority="4757"/>
    <cfRule type="duplicateValues" dxfId="2278" priority="4758"/>
    <cfRule type="duplicateValues" dxfId="2277" priority="4759"/>
  </conditionalFormatting>
  <conditionalFormatting sqref="N498">
    <cfRule type="duplicateValues" dxfId="2276" priority="4760" stopIfTrue="1"/>
  </conditionalFormatting>
  <conditionalFormatting sqref="N1292">
    <cfRule type="colorScale" priority="4282">
      <colorScale>
        <cfvo type="min"/>
        <cfvo type="max"/>
        <color rgb="FFFF7128"/>
        <color rgb="FFFFEF9C"/>
      </colorScale>
    </cfRule>
  </conditionalFormatting>
  <conditionalFormatting sqref="N1292">
    <cfRule type="duplicateValues" dxfId="2275" priority="4283"/>
  </conditionalFormatting>
  <conditionalFormatting sqref="N1292">
    <cfRule type="duplicateValues" dxfId="2274" priority="4284"/>
  </conditionalFormatting>
  <conditionalFormatting sqref="N1292">
    <cfRule type="duplicateValues" dxfId="2273" priority="4285"/>
    <cfRule type="duplicateValues" priority="4286"/>
  </conditionalFormatting>
  <conditionalFormatting sqref="N1294">
    <cfRule type="duplicateValues" dxfId="2272" priority="4279"/>
    <cfRule type="duplicateValues" dxfId="2271" priority="4280"/>
    <cfRule type="duplicateValues" dxfId="2270" priority="4281"/>
  </conditionalFormatting>
  <conditionalFormatting sqref="N1294">
    <cfRule type="duplicateValues" dxfId="2269" priority="4278" stopIfTrue="1"/>
  </conditionalFormatting>
  <conditionalFormatting sqref="N1315">
    <cfRule type="colorScale" priority="4273">
      <colorScale>
        <cfvo type="min"/>
        <cfvo type="max"/>
        <color rgb="FFFF7128"/>
        <color rgb="FFFFEF9C"/>
      </colorScale>
    </cfRule>
  </conditionalFormatting>
  <conditionalFormatting sqref="N1315">
    <cfRule type="duplicateValues" dxfId="2268" priority="4274"/>
  </conditionalFormatting>
  <conditionalFormatting sqref="N1315">
    <cfRule type="duplicateValues" dxfId="2267" priority="4275"/>
  </conditionalFormatting>
  <conditionalFormatting sqref="N1315">
    <cfRule type="duplicateValues" dxfId="2266" priority="4276"/>
    <cfRule type="duplicateValues" priority="4277"/>
  </conditionalFormatting>
  <conditionalFormatting sqref="N1335">
    <cfRule type="colorScale" priority="4244">
      <colorScale>
        <cfvo type="min"/>
        <cfvo type="max"/>
        <color rgb="FFFF7128"/>
        <color rgb="FFFFEF9C"/>
      </colorScale>
    </cfRule>
  </conditionalFormatting>
  <conditionalFormatting sqref="N1335">
    <cfRule type="duplicateValues" dxfId="2265" priority="4245"/>
  </conditionalFormatting>
  <conditionalFormatting sqref="N1335">
    <cfRule type="duplicateValues" dxfId="2264" priority="4246"/>
  </conditionalFormatting>
  <conditionalFormatting sqref="N1335">
    <cfRule type="duplicateValues" dxfId="2263" priority="4247"/>
    <cfRule type="duplicateValues" priority="4248"/>
  </conditionalFormatting>
  <conditionalFormatting sqref="N1338">
    <cfRule type="colorScale" priority="4234">
      <colorScale>
        <cfvo type="min"/>
        <cfvo type="max"/>
        <color rgb="FFFF7128"/>
        <color rgb="FFFFEF9C"/>
      </colorScale>
    </cfRule>
  </conditionalFormatting>
  <conditionalFormatting sqref="N1338">
    <cfRule type="duplicateValues" dxfId="2262" priority="4235"/>
  </conditionalFormatting>
  <conditionalFormatting sqref="N1338">
    <cfRule type="duplicateValues" dxfId="2261" priority="4236"/>
  </conditionalFormatting>
  <conditionalFormatting sqref="N1338">
    <cfRule type="duplicateValues" dxfId="2260" priority="4237"/>
    <cfRule type="duplicateValues" priority="4238"/>
  </conditionalFormatting>
  <conditionalFormatting sqref="N1341">
    <cfRule type="colorScale" priority="4210">
      <colorScale>
        <cfvo type="min"/>
        <cfvo type="max"/>
        <color rgb="FFFF7128"/>
        <color rgb="FFFFEF9C"/>
      </colorScale>
    </cfRule>
  </conditionalFormatting>
  <conditionalFormatting sqref="N1341">
    <cfRule type="duplicateValues" dxfId="2259" priority="4211"/>
  </conditionalFormatting>
  <conditionalFormatting sqref="N1341">
    <cfRule type="duplicateValues" dxfId="2258" priority="4212"/>
  </conditionalFormatting>
  <conditionalFormatting sqref="N1341">
    <cfRule type="duplicateValues" dxfId="2257" priority="4213"/>
    <cfRule type="duplicateValues" priority="4214"/>
  </conditionalFormatting>
  <conditionalFormatting sqref="N1345">
    <cfRule type="colorScale" priority="4205">
      <colorScale>
        <cfvo type="min"/>
        <cfvo type="max"/>
        <color rgb="FFFF7128"/>
        <color rgb="FFFFEF9C"/>
      </colorScale>
    </cfRule>
  </conditionalFormatting>
  <conditionalFormatting sqref="N1345">
    <cfRule type="duplicateValues" dxfId="2256" priority="4206"/>
  </conditionalFormatting>
  <conditionalFormatting sqref="N1345">
    <cfRule type="duplicateValues" dxfId="2255" priority="4207"/>
  </conditionalFormatting>
  <conditionalFormatting sqref="N1345">
    <cfRule type="duplicateValues" dxfId="2254" priority="4208"/>
    <cfRule type="duplicateValues" priority="4209"/>
  </conditionalFormatting>
  <conditionalFormatting sqref="N1350">
    <cfRule type="colorScale" priority="4195">
      <colorScale>
        <cfvo type="min"/>
        <cfvo type="max"/>
        <color rgb="FFFF7128"/>
        <color rgb="FFFFEF9C"/>
      </colorScale>
    </cfRule>
  </conditionalFormatting>
  <conditionalFormatting sqref="N1350">
    <cfRule type="duplicateValues" dxfId="2253" priority="4196"/>
  </conditionalFormatting>
  <conditionalFormatting sqref="N1350">
    <cfRule type="duplicateValues" dxfId="2252" priority="4197"/>
  </conditionalFormatting>
  <conditionalFormatting sqref="N1350">
    <cfRule type="duplicateValues" dxfId="2251" priority="4198"/>
    <cfRule type="duplicateValues" priority="4199"/>
  </conditionalFormatting>
  <conditionalFormatting sqref="N1357">
    <cfRule type="colorScale" priority="4175">
      <colorScale>
        <cfvo type="min"/>
        <cfvo type="max"/>
        <color rgb="FFFF7128"/>
        <color rgb="FFFFEF9C"/>
      </colorScale>
    </cfRule>
  </conditionalFormatting>
  <conditionalFormatting sqref="N1357">
    <cfRule type="duplicateValues" dxfId="2250" priority="4176"/>
  </conditionalFormatting>
  <conditionalFormatting sqref="N1357">
    <cfRule type="duplicateValues" dxfId="2249" priority="4177"/>
  </conditionalFormatting>
  <conditionalFormatting sqref="N1357">
    <cfRule type="duplicateValues" dxfId="2248" priority="4178"/>
    <cfRule type="duplicateValues" priority="4179"/>
  </conditionalFormatting>
  <conditionalFormatting sqref="N1370">
    <cfRule type="colorScale" priority="4155">
      <colorScale>
        <cfvo type="min"/>
        <cfvo type="max"/>
        <color rgb="FFFF7128"/>
        <color rgb="FFFFEF9C"/>
      </colorScale>
    </cfRule>
  </conditionalFormatting>
  <conditionalFormatting sqref="N1370">
    <cfRule type="duplicateValues" dxfId="2247" priority="4156"/>
  </conditionalFormatting>
  <conditionalFormatting sqref="N1370">
    <cfRule type="duplicateValues" dxfId="2246" priority="4157"/>
  </conditionalFormatting>
  <conditionalFormatting sqref="N1370">
    <cfRule type="duplicateValues" dxfId="2245" priority="4158"/>
    <cfRule type="duplicateValues" priority="4159"/>
  </conditionalFormatting>
  <conditionalFormatting sqref="N1371">
    <cfRule type="colorScale" priority="4150">
      <colorScale>
        <cfvo type="min"/>
        <cfvo type="max"/>
        <color rgb="FFFF7128"/>
        <color rgb="FFFFEF9C"/>
      </colorScale>
    </cfRule>
  </conditionalFormatting>
  <conditionalFormatting sqref="N1371">
    <cfRule type="duplicateValues" dxfId="2244" priority="4151"/>
  </conditionalFormatting>
  <conditionalFormatting sqref="N1371">
    <cfRule type="duplicateValues" dxfId="2243" priority="4152"/>
  </conditionalFormatting>
  <conditionalFormatting sqref="N1371">
    <cfRule type="duplicateValues" dxfId="2242" priority="4153"/>
    <cfRule type="duplicateValues" priority="4154"/>
  </conditionalFormatting>
  <conditionalFormatting sqref="N1394">
    <cfRule type="colorScale" priority="4086">
      <colorScale>
        <cfvo type="min"/>
        <cfvo type="max"/>
        <color rgb="FFFF7128"/>
        <color rgb="FFFFEF9C"/>
      </colorScale>
    </cfRule>
  </conditionalFormatting>
  <conditionalFormatting sqref="N1394">
    <cfRule type="duplicateValues" dxfId="2241" priority="4087"/>
  </conditionalFormatting>
  <conditionalFormatting sqref="N1394">
    <cfRule type="duplicateValues" dxfId="2240" priority="4088"/>
  </conditionalFormatting>
  <conditionalFormatting sqref="N1394">
    <cfRule type="duplicateValues" dxfId="2239" priority="4089"/>
    <cfRule type="duplicateValues" priority="4090"/>
  </conditionalFormatting>
  <conditionalFormatting sqref="N1400">
    <cfRule type="colorScale" priority="4076">
      <colorScale>
        <cfvo type="min"/>
        <cfvo type="max"/>
        <color rgb="FFFF7128"/>
        <color rgb="FFFFEF9C"/>
      </colorScale>
    </cfRule>
  </conditionalFormatting>
  <conditionalFormatting sqref="N1400">
    <cfRule type="duplicateValues" dxfId="2238" priority="4077"/>
  </conditionalFormatting>
  <conditionalFormatting sqref="N1400">
    <cfRule type="duplicateValues" dxfId="2237" priority="4078"/>
  </conditionalFormatting>
  <conditionalFormatting sqref="N1400">
    <cfRule type="duplicateValues" dxfId="2236" priority="4079"/>
    <cfRule type="duplicateValues" priority="4080"/>
  </conditionalFormatting>
  <conditionalFormatting sqref="N1401">
    <cfRule type="colorScale" priority="4071">
      <colorScale>
        <cfvo type="min"/>
        <cfvo type="max"/>
        <color rgb="FFFF7128"/>
        <color rgb="FFFFEF9C"/>
      </colorScale>
    </cfRule>
  </conditionalFormatting>
  <conditionalFormatting sqref="N1401">
    <cfRule type="duplicateValues" dxfId="2235" priority="4072"/>
  </conditionalFormatting>
  <conditionalFormatting sqref="N1401">
    <cfRule type="duplicateValues" dxfId="2234" priority="4073"/>
  </conditionalFormatting>
  <conditionalFormatting sqref="N1401">
    <cfRule type="duplicateValues" dxfId="2233" priority="4074"/>
    <cfRule type="duplicateValues" priority="4075"/>
  </conditionalFormatting>
  <conditionalFormatting sqref="N1471">
    <cfRule type="duplicateValues" dxfId="2232" priority="4017"/>
    <cfRule type="duplicateValues" dxfId="2231" priority="4018"/>
    <cfRule type="duplicateValues" dxfId="2230" priority="4019"/>
  </conditionalFormatting>
  <conditionalFormatting sqref="N1471">
    <cfRule type="duplicateValues" dxfId="2229" priority="4020" stopIfTrue="1"/>
  </conditionalFormatting>
  <conditionalFormatting sqref="N1533">
    <cfRule type="duplicateValues" dxfId="2228" priority="3992"/>
    <cfRule type="duplicateValues" dxfId="2227" priority="3993"/>
    <cfRule type="duplicateValues" dxfId="2226" priority="3994"/>
  </conditionalFormatting>
  <conditionalFormatting sqref="N1533">
    <cfRule type="duplicateValues" dxfId="2225" priority="3995" stopIfTrue="1"/>
  </conditionalFormatting>
  <conditionalFormatting sqref="N1557">
    <cfRule type="duplicateValues" dxfId="2224" priority="3975"/>
    <cfRule type="duplicateValues" dxfId="2223" priority="3976"/>
    <cfRule type="duplicateValues" dxfId="2222" priority="3977"/>
  </conditionalFormatting>
  <conditionalFormatting sqref="N1557">
    <cfRule type="duplicateValues" dxfId="2221" priority="3978" stopIfTrue="1"/>
  </conditionalFormatting>
  <conditionalFormatting sqref="N1565">
    <cfRule type="duplicateValues" dxfId="2220" priority="3968"/>
    <cfRule type="duplicateValues" dxfId="2219" priority="3969"/>
    <cfRule type="duplicateValues" dxfId="2218" priority="3970"/>
  </conditionalFormatting>
  <conditionalFormatting sqref="N1565">
    <cfRule type="duplicateValues" dxfId="2217" priority="3967" stopIfTrue="1"/>
  </conditionalFormatting>
  <conditionalFormatting sqref="N1566">
    <cfRule type="colorScale" priority="3962">
      <colorScale>
        <cfvo type="min"/>
        <cfvo type="max"/>
        <color rgb="FFFF7128"/>
        <color rgb="FFFFEF9C"/>
      </colorScale>
    </cfRule>
  </conditionalFormatting>
  <conditionalFormatting sqref="N1566">
    <cfRule type="duplicateValues" dxfId="2216" priority="3963"/>
  </conditionalFormatting>
  <conditionalFormatting sqref="N1566">
    <cfRule type="duplicateValues" dxfId="2215" priority="3964"/>
  </conditionalFormatting>
  <conditionalFormatting sqref="N1566">
    <cfRule type="duplicateValues" dxfId="2214" priority="3965"/>
    <cfRule type="duplicateValues" priority="3966"/>
  </conditionalFormatting>
  <conditionalFormatting sqref="N1572">
    <cfRule type="colorScale" priority="3957">
      <colorScale>
        <cfvo type="min"/>
        <cfvo type="max"/>
        <color rgb="FFFF7128"/>
        <color rgb="FFFFEF9C"/>
      </colorScale>
    </cfRule>
  </conditionalFormatting>
  <conditionalFormatting sqref="N1572">
    <cfRule type="duplicateValues" dxfId="2213" priority="3958"/>
  </conditionalFormatting>
  <conditionalFormatting sqref="N1572">
    <cfRule type="duplicateValues" dxfId="2212" priority="3959"/>
  </conditionalFormatting>
  <conditionalFormatting sqref="N1572">
    <cfRule type="duplicateValues" dxfId="2211" priority="3960"/>
    <cfRule type="duplicateValues" priority="3961"/>
  </conditionalFormatting>
  <conditionalFormatting sqref="N1574">
    <cfRule type="duplicateValues" dxfId="2210" priority="3953"/>
    <cfRule type="duplicateValues" dxfId="2209" priority="3954"/>
    <cfRule type="duplicateValues" dxfId="2208" priority="3955"/>
  </conditionalFormatting>
  <conditionalFormatting sqref="N1574">
    <cfRule type="duplicateValues" dxfId="2207" priority="3956" stopIfTrue="1"/>
  </conditionalFormatting>
  <conditionalFormatting sqref="N1589">
    <cfRule type="colorScale" priority="3944">
      <colorScale>
        <cfvo type="min"/>
        <cfvo type="max"/>
        <color rgb="FFFF7128"/>
        <color rgb="FFFFEF9C"/>
      </colorScale>
    </cfRule>
  </conditionalFormatting>
  <conditionalFormatting sqref="N1589">
    <cfRule type="duplicateValues" dxfId="2206" priority="3945"/>
  </conditionalFormatting>
  <conditionalFormatting sqref="N1589">
    <cfRule type="duplicateValues" dxfId="2205" priority="3946"/>
  </conditionalFormatting>
  <conditionalFormatting sqref="N1589">
    <cfRule type="duplicateValues" dxfId="2204" priority="3947"/>
    <cfRule type="duplicateValues" priority="3948"/>
  </conditionalFormatting>
  <conditionalFormatting sqref="N1590">
    <cfRule type="colorScale" priority="3939">
      <colorScale>
        <cfvo type="min"/>
        <cfvo type="max"/>
        <color rgb="FFFF7128"/>
        <color rgb="FFFFEF9C"/>
      </colorScale>
    </cfRule>
  </conditionalFormatting>
  <conditionalFormatting sqref="N1590">
    <cfRule type="duplicateValues" dxfId="2203" priority="3940"/>
  </conditionalFormatting>
  <conditionalFormatting sqref="N1590">
    <cfRule type="duplicateValues" dxfId="2202" priority="3941"/>
  </conditionalFormatting>
  <conditionalFormatting sqref="N1590">
    <cfRule type="duplicateValues" dxfId="2201" priority="3942"/>
    <cfRule type="duplicateValues" priority="3943"/>
  </conditionalFormatting>
  <conditionalFormatting sqref="N1600">
    <cfRule type="colorScale" priority="3934">
      <colorScale>
        <cfvo type="min"/>
        <cfvo type="max"/>
        <color rgb="FFFF7128"/>
        <color rgb="FFFFEF9C"/>
      </colorScale>
    </cfRule>
  </conditionalFormatting>
  <conditionalFormatting sqref="N1600">
    <cfRule type="duplicateValues" dxfId="2200" priority="3935"/>
  </conditionalFormatting>
  <conditionalFormatting sqref="N1600">
    <cfRule type="duplicateValues" dxfId="2199" priority="3936"/>
  </conditionalFormatting>
  <conditionalFormatting sqref="N1600">
    <cfRule type="duplicateValues" dxfId="2198" priority="3937"/>
    <cfRule type="duplicateValues" priority="3938"/>
  </conditionalFormatting>
  <conditionalFormatting sqref="N1603">
    <cfRule type="colorScale" priority="3929">
      <colorScale>
        <cfvo type="min"/>
        <cfvo type="max"/>
        <color rgb="FFFF7128"/>
        <color rgb="FFFFEF9C"/>
      </colorScale>
    </cfRule>
  </conditionalFormatting>
  <conditionalFormatting sqref="N1603">
    <cfRule type="duplicateValues" dxfId="2197" priority="3930"/>
  </conditionalFormatting>
  <conditionalFormatting sqref="N1603">
    <cfRule type="duplicateValues" dxfId="2196" priority="3931"/>
  </conditionalFormatting>
  <conditionalFormatting sqref="N1603">
    <cfRule type="duplicateValues" dxfId="2195" priority="3932"/>
    <cfRule type="duplicateValues" priority="3933"/>
  </conditionalFormatting>
  <conditionalFormatting sqref="N1605">
    <cfRule type="colorScale" priority="3924">
      <colorScale>
        <cfvo type="min"/>
        <cfvo type="max"/>
        <color rgb="FFFF7128"/>
        <color rgb="FFFFEF9C"/>
      </colorScale>
    </cfRule>
  </conditionalFormatting>
  <conditionalFormatting sqref="N1605">
    <cfRule type="duplicateValues" dxfId="2194" priority="3925"/>
  </conditionalFormatting>
  <conditionalFormatting sqref="N1605">
    <cfRule type="duplicateValues" dxfId="2193" priority="3926"/>
  </conditionalFormatting>
  <conditionalFormatting sqref="N1605">
    <cfRule type="duplicateValues" dxfId="2192" priority="3927"/>
    <cfRule type="duplicateValues" priority="3928"/>
  </conditionalFormatting>
  <conditionalFormatting sqref="N1608">
    <cfRule type="duplicateValues" dxfId="2191" priority="3915"/>
    <cfRule type="duplicateValues" dxfId="2190" priority="3916"/>
    <cfRule type="duplicateValues" dxfId="2189" priority="3917"/>
  </conditionalFormatting>
  <conditionalFormatting sqref="N1608">
    <cfRule type="duplicateValues" dxfId="2188" priority="3918" stopIfTrue="1"/>
  </conditionalFormatting>
  <conditionalFormatting sqref="N1609">
    <cfRule type="colorScale" priority="3910">
      <colorScale>
        <cfvo type="min"/>
        <cfvo type="max"/>
        <color rgb="FFFF7128"/>
        <color rgb="FFFFEF9C"/>
      </colorScale>
    </cfRule>
  </conditionalFormatting>
  <conditionalFormatting sqref="N1609">
    <cfRule type="duplicateValues" dxfId="2187" priority="3911"/>
  </conditionalFormatting>
  <conditionalFormatting sqref="N1609">
    <cfRule type="duplicateValues" dxfId="2186" priority="3912"/>
  </conditionalFormatting>
  <conditionalFormatting sqref="N1609">
    <cfRule type="duplicateValues" dxfId="2185" priority="3913"/>
    <cfRule type="duplicateValues" priority="3914"/>
  </conditionalFormatting>
  <conditionalFormatting sqref="N1610">
    <cfRule type="colorScale" priority="3905">
      <colorScale>
        <cfvo type="min"/>
        <cfvo type="max"/>
        <color rgb="FFFF7128"/>
        <color rgb="FFFFEF9C"/>
      </colorScale>
    </cfRule>
  </conditionalFormatting>
  <conditionalFormatting sqref="N1610">
    <cfRule type="duplicateValues" dxfId="2184" priority="3906"/>
  </conditionalFormatting>
  <conditionalFormatting sqref="N1610">
    <cfRule type="duplicateValues" dxfId="2183" priority="3907"/>
  </conditionalFormatting>
  <conditionalFormatting sqref="N1610">
    <cfRule type="duplicateValues" dxfId="2182" priority="3908"/>
    <cfRule type="duplicateValues" priority="3909"/>
  </conditionalFormatting>
  <conditionalFormatting sqref="N1639">
    <cfRule type="colorScale" priority="3892">
      <colorScale>
        <cfvo type="min"/>
        <cfvo type="max"/>
        <color rgb="FFFF7128"/>
        <color rgb="FFFFEF9C"/>
      </colorScale>
    </cfRule>
  </conditionalFormatting>
  <conditionalFormatting sqref="N1639">
    <cfRule type="duplicateValues" dxfId="2181" priority="3893"/>
  </conditionalFormatting>
  <conditionalFormatting sqref="N1639">
    <cfRule type="duplicateValues" dxfId="2180" priority="3894"/>
  </conditionalFormatting>
  <conditionalFormatting sqref="N1639">
    <cfRule type="duplicateValues" dxfId="2179" priority="3895"/>
    <cfRule type="duplicateValues" priority="3896"/>
  </conditionalFormatting>
  <conditionalFormatting sqref="N1640">
    <cfRule type="colorScale" priority="3887">
      <colorScale>
        <cfvo type="min"/>
        <cfvo type="max"/>
        <color rgb="FFFF7128"/>
        <color rgb="FFFFEF9C"/>
      </colorScale>
    </cfRule>
  </conditionalFormatting>
  <conditionalFormatting sqref="N1640">
    <cfRule type="duplicateValues" dxfId="2178" priority="3888"/>
  </conditionalFormatting>
  <conditionalFormatting sqref="N1640">
    <cfRule type="duplicateValues" dxfId="2177" priority="3889"/>
  </conditionalFormatting>
  <conditionalFormatting sqref="N1640">
    <cfRule type="duplicateValues" dxfId="2176" priority="3890"/>
    <cfRule type="duplicateValues" priority="3891"/>
  </conditionalFormatting>
  <conditionalFormatting sqref="N1641">
    <cfRule type="colorScale" priority="3882">
      <colorScale>
        <cfvo type="min"/>
        <cfvo type="max"/>
        <color rgb="FFFF7128"/>
        <color rgb="FFFFEF9C"/>
      </colorScale>
    </cfRule>
  </conditionalFormatting>
  <conditionalFormatting sqref="N1641">
    <cfRule type="duplicateValues" dxfId="2175" priority="3883"/>
  </conditionalFormatting>
  <conditionalFormatting sqref="N1641">
    <cfRule type="duplicateValues" dxfId="2174" priority="3884"/>
  </conditionalFormatting>
  <conditionalFormatting sqref="N1641">
    <cfRule type="duplicateValues" dxfId="2173" priority="3885"/>
    <cfRule type="duplicateValues" priority="3886"/>
  </conditionalFormatting>
  <conditionalFormatting sqref="N1643">
    <cfRule type="colorScale" priority="3877">
      <colorScale>
        <cfvo type="min"/>
        <cfvo type="max"/>
        <color rgb="FFFF7128"/>
        <color rgb="FFFFEF9C"/>
      </colorScale>
    </cfRule>
  </conditionalFormatting>
  <conditionalFormatting sqref="N1643">
    <cfRule type="duplicateValues" dxfId="2172" priority="3878"/>
  </conditionalFormatting>
  <conditionalFormatting sqref="N1643">
    <cfRule type="duplicateValues" dxfId="2171" priority="3879"/>
  </conditionalFormatting>
  <conditionalFormatting sqref="N1643">
    <cfRule type="duplicateValues" dxfId="2170" priority="3880"/>
    <cfRule type="duplicateValues" priority="3881"/>
  </conditionalFormatting>
  <conditionalFormatting sqref="N1647">
    <cfRule type="duplicateValues" dxfId="2169" priority="3871" stopIfTrue="1"/>
  </conditionalFormatting>
  <conditionalFormatting sqref="N1647">
    <cfRule type="colorScale" priority="3872">
      <colorScale>
        <cfvo type="min"/>
        <cfvo type="max"/>
        <color rgb="FFFF7128"/>
        <color rgb="FFFFEF9C"/>
      </colorScale>
    </cfRule>
  </conditionalFormatting>
  <conditionalFormatting sqref="N1647">
    <cfRule type="duplicateValues" dxfId="2168" priority="3873"/>
  </conditionalFormatting>
  <conditionalFormatting sqref="N1647">
    <cfRule type="duplicateValues" dxfId="2167" priority="3874"/>
  </conditionalFormatting>
  <conditionalFormatting sqref="N1647">
    <cfRule type="duplicateValues" dxfId="2166" priority="3875"/>
    <cfRule type="duplicateValues" priority="3876"/>
  </conditionalFormatting>
  <conditionalFormatting sqref="N1648">
    <cfRule type="duplicateValues" dxfId="2165" priority="3865" stopIfTrue="1"/>
  </conditionalFormatting>
  <conditionalFormatting sqref="N1648">
    <cfRule type="colorScale" priority="3866">
      <colorScale>
        <cfvo type="min"/>
        <cfvo type="max"/>
        <color rgb="FFFF7128"/>
        <color rgb="FFFFEF9C"/>
      </colorScale>
    </cfRule>
  </conditionalFormatting>
  <conditionalFormatting sqref="N1648">
    <cfRule type="duplicateValues" dxfId="2164" priority="3867"/>
  </conditionalFormatting>
  <conditionalFormatting sqref="N1648">
    <cfRule type="duplicateValues" dxfId="2163" priority="3868"/>
  </conditionalFormatting>
  <conditionalFormatting sqref="N1648">
    <cfRule type="duplicateValues" dxfId="2162" priority="3869"/>
    <cfRule type="duplicateValues" priority="3870"/>
  </conditionalFormatting>
  <conditionalFormatting sqref="N1778">
    <cfRule type="colorScale" priority="3840">
      <colorScale>
        <cfvo type="min"/>
        <cfvo type="max"/>
        <color rgb="FFFF7128"/>
        <color rgb="FFFFEF9C"/>
      </colorScale>
    </cfRule>
  </conditionalFormatting>
  <conditionalFormatting sqref="N1778">
    <cfRule type="duplicateValues" dxfId="2161" priority="3841"/>
  </conditionalFormatting>
  <conditionalFormatting sqref="N1778">
    <cfRule type="duplicateValues" dxfId="2160" priority="3842"/>
  </conditionalFormatting>
  <conditionalFormatting sqref="N1778">
    <cfRule type="duplicateValues" dxfId="2159" priority="3843"/>
    <cfRule type="duplicateValues" priority="3844"/>
  </conditionalFormatting>
  <conditionalFormatting sqref="N1779">
    <cfRule type="colorScale" priority="3835">
      <colorScale>
        <cfvo type="min"/>
        <cfvo type="max"/>
        <color rgb="FFFF7128"/>
        <color rgb="FFFFEF9C"/>
      </colorScale>
    </cfRule>
  </conditionalFormatting>
  <conditionalFormatting sqref="N1779">
    <cfRule type="duplicateValues" dxfId="2158" priority="3836"/>
  </conditionalFormatting>
  <conditionalFormatting sqref="N1779">
    <cfRule type="duplicateValues" dxfId="2157" priority="3837"/>
  </conditionalFormatting>
  <conditionalFormatting sqref="N1779">
    <cfRule type="duplicateValues" dxfId="2156" priority="3838"/>
    <cfRule type="duplicateValues" priority="3839"/>
  </conditionalFormatting>
  <conditionalFormatting sqref="N1781">
    <cfRule type="colorScale" priority="3830">
      <colorScale>
        <cfvo type="min"/>
        <cfvo type="max"/>
        <color rgb="FFFF7128"/>
        <color rgb="FFFFEF9C"/>
      </colorScale>
    </cfRule>
  </conditionalFormatting>
  <conditionalFormatting sqref="N1781">
    <cfRule type="duplicateValues" dxfId="2155" priority="3831"/>
  </conditionalFormatting>
  <conditionalFormatting sqref="N1781">
    <cfRule type="duplicateValues" dxfId="2154" priority="3832"/>
  </conditionalFormatting>
  <conditionalFormatting sqref="N1781">
    <cfRule type="duplicateValues" dxfId="2153" priority="3833"/>
    <cfRule type="duplicateValues" priority="3834"/>
  </conditionalFormatting>
  <conditionalFormatting sqref="N1784">
    <cfRule type="colorScale" priority="3825">
      <colorScale>
        <cfvo type="min"/>
        <cfvo type="max"/>
        <color rgb="FFFF7128"/>
        <color rgb="FFFFEF9C"/>
      </colorScale>
    </cfRule>
  </conditionalFormatting>
  <conditionalFormatting sqref="N1784">
    <cfRule type="duplicateValues" dxfId="2152" priority="3826"/>
  </conditionalFormatting>
  <conditionalFormatting sqref="N1784">
    <cfRule type="duplicateValues" dxfId="2151" priority="3827"/>
  </conditionalFormatting>
  <conditionalFormatting sqref="N1784">
    <cfRule type="duplicateValues" dxfId="2150" priority="3828"/>
    <cfRule type="duplicateValues" priority="3829"/>
  </conditionalFormatting>
  <conditionalFormatting sqref="N1785">
    <cfRule type="colorScale" priority="3820">
      <colorScale>
        <cfvo type="min"/>
        <cfvo type="max"/>
        <color rgb="FFFF7128"/>
        <color rgb="FFFFEF9C"/>
      </colorScale>
    </cfRule>
  </conditionalFormatting>
  <conditionalFormatting sqref="N1785">
    <cfRule type="duplicateValues" dxfId="2149" priority="3821"/>
  </conditionalFormatting>
  <conditionalFormatting sqref="N1785">
    <cfRule type="duplicateValues" dxfId="2148" priority="3822"/>
  </conditionalFormatting>
  <conditionalFormatting sqref="N1785">
    <cfRule type="duplicateValues" dxfId="2147" priority="3823"/>
    <cfRule type="duplicateValues" priority="3824"/>
  </conditionalFormatting>
  <conditionalFormatting sqref="N1788">
    <cfRule type="colorScale" priority="3815">
      <colorScale>
        <cfvo type="min"/>
        <cfvo type="max"/>
        <color rgb="FFFF7128"/>
        <color rgb="FFFFEF9C"/>
      </colorScale>
    </cfRule>
  </conditionalFormatting>
  <conditionalFormatting sqref="N1788">
    <cfRule type="duplicateValues" dxfId="2146" priority="3816"/>
  </conditionalFormatting>
  <conditionalFormatting sqref="N1788">
    <cfRule type="duplicateValues" dxfId="2145" priority="3817"/>
  </conditionalFormatting>
  <conditionalFormatting sqref="N1788">
    <cfRule type="duplicateValues" dxfId="2144" priority="3818"/>
    <cfRule type="duplicateValues" priority="3819"/>
  </conditionalFormatting>
  <conditionalFormatting sqref="N1792">
    <cfRule type="colorScale" priority="3810">
      <colorScale>
        <cfvo type="min"/>
        <cfvo type="max"/>
        <color rgb="FFFF7128"/>
        <color rgb="FFFFEF9C"/>
      </colorScale>
    </cfRule>
  </conditionalFormatting>
  <conditionalFormatting sqref="N1792">
    <cfRule type="duplicateValues" dxfId="2143" priority="3811"/>
  </conditionalFormatting>
  <conditionalFormatting sqref="N1792">
    <cfRule type="duplicateValues" dxfId="2142" priority="3812"/>
  </conditionalFormatting>
  <conditionalFormatting sqref="N1792">
    <cfRule type="duplicateValues" dxfId="2141" priority="3813"/>
    <cfRule type="duplicateValues" priority="3814"/>
  </conditionalFormatting>
  <conditionalFormatting sqref="N1806">
    <cfRule type="duplicateValues" dxfId="2140" priority="3806"/>
    <cfRule type="duplicateValues" dxfId="2139" priority="3807"/>
    <cfRule type="duplicateValues" dxfId="2138" priority="3808"/>
  </conditionalFormatting>
  <conditionalFormatting sqref="N1806">
    <cfRule type="duplicateValues" dxfId="2137" priority="3809" stopIfTrue="1"/>
  </conditionalFormatting>
  <conditionalFormatting sqref="N1811">
    <cfRule type="duplicateValues" dxfId="2136" priority="3802"/>
    <cfRule type="duplicateValues" dxfId="2135" priority="3803"/>
    <cfRule type="duplicateValues" dxfId="2134" priority="3804"/>
  </conditionalFormatting>
  <conditionalFormatting sqref="N1811">
    <cfRule type="duplicateValues" dxfId="2133" priority="3805" stopIfTrue="1"/>
  </conditionalFormatting>
  <conditionalFormatting sqref="N1812">
    <cfRule type="duplicateValues" dxfId="2132" priority="3796" stopIfTrue="1"/>
  </conditionalFormatting>
  <conditionalFormatting sqref="N1812">
    <cfRule type="colorScale" priority="3797">
      <colorScale>
        <cfvo type="min"/>
        <cfvo type="max"/>
        <color rgb="FFFF7128"/>
        <color rgb="FFFFEF9C"/>
      </colorScale>
    </cfRule>
  </conditionalFormatting>
  <conditionalFormatting sqref="N1812">
    <cfRule type="duplicateValues" dxfId="2131" priority="3798"/>
  </conditionalFormatting>
  <conditionalFormatting sqref="N1812">
    <cfRule type="duplicateValues" dxfId="2130" priority="3799"/>
  </conditionalFormatting>
  <conditionalFormatting sqref="N1812">
    <cfRule type="duplicateValues" dxfId="2129" priority="3800"/>
    <cfRule type="duplicateValues" priority="3801"/>
  </conditionalFormatting>
  <conditionalFormatting sqref="N1813">
    <cfRule type="duplicateValues" dxfId="2128" priority="3790" stopIfTrue="1"/>
  </conditionalFormatting>
  <conditionalFormatting sqref="N1813">
    <cfRule type="colorScale" priority="3791">
      <colorScale>
        <cfvo type="min"/>
        <cfvo type="max"/>
        <color rgb="FFFF7128"/>
        <color rgb="FFFFEF9C"/>
      </colorScale>
    </cfRule>
  </conditionalFormatting>
  <conditionalFormatting sqref="N1813">
    <cfRule type="duplicateValues" dxfId="2127" priority="3792"/>
  </conditionalFormatting>
  <conditionalFormatting sqref="N1813">
    <cfRule type="duplicateValues" dxfId="2126" priority="3793"/>
  </conditionalFormatting>
  <conditionalFormatting sqref="N1813">
    <cfRule type="duplicateValues" dxfId="2125" priority="3794"/>
    <cfRule type="duplicateValues" priority="3795"/>
  </conditionalFormatting>
  <conditionalFormatting sqref="N1814">
    <cfRule type="duplicateValues" dxfId="2124" priority="3786"/>
    <cfRule type="duplicateValues" dxfId="2123" priority="3787"/>
    <cfRule type="duplicateValues" dxfId="2122" priority="3788"/>
  </conditionalFormatting>
  <conditionalFormatting sqref="N1814">
    <cfRule type="duplicateValues" dxfId="2121" priority="3789" stopIfTrue="1"/>
  </conditionalFormatting>
  <conditionalFormatting sqref="N1848">
    <cfRule type="duplicateValues" dxfId="2120" priority="3768"/>
    <cfRule type="duplicateValues" dxfId="2119" priority="3769"/>
    <cfRule type="duplicateValues" dxfId="2118" priority="3770"/>
  </conditionalFormatting>
  <conditionalFormatting sqref="N1848">
    <cfRule type="duplicateValues" dxfId="2117" priority="3771" stopIfTrue="1"/>
  </conditionalFormatting>
  <conditionalFormatting sqref="N1862">
    <cfRule type="colorScale" priority="3742">
      <colorScale>
        <cfvo type="min"/>
        <cfvo type="max"/>
        <color rgb="FFFF7128"/>
        <color rgb="FFFFEF9C"/>
      </colorScale>
    </cfRule>
  </conditionalFormatting>
  <conditionalFormatting sqref="N1862">
    <cfRule type="duplicateValues" dxfId="2116" priority="3743"/>
  </conditionalFormatting>
  <conditionalFormatting sqref="N1862">
    <cfRule type="duplicateValues" dxfId="2115" priority="3744"/>
  </conditionalFormatting>
  <conditionalFormatting sqref="N1862">
    <cfRule type="duplicateValues" dxfId="2114" priority="3745"/>
    <cfRule type="duplicateValues" priority="3746"/>
  </conditionalFormatting>
  <conditionalFormatting sqref="N1990">
    <cfRule type="colorScale" priority="3707">
      <colorScale>
        <cfvo type="min"/>
        <cfvo type="max"/>
        <color rgb="FFFF7128"/>
        <color rgb="FFFFEF9C"/>
      </colorScale>
    </cfRule>
  </conditionalFormatting>
  <conditionalFormatting sqref="N1990">
    <cfRule type="duplicateValues" dxfId="2113" priority="3708"/>
  </conditionalFormatting>
  <conditionalFormatting sqref="N1990">
    <cfRule type="duplicateValues" dxfId="2112" priority="3709"/>
  </conditionalFormatting>
  <conditionalFormatting sqref="N1990">
    <cfRule type="duplicateValues" dxfId="2111" priority="3710"/>
    <cfRule type="duplicateValues" priority="3711"/>
  </conditionalFormatting>
  <conditionalFormatting sqref="N1894">
    <cfRule type="duplicateValues" dxfId="2110" priority="3698"/>
    <cfRule type="duplicateValues" dxfId="2109" priority="3699"/>
    <cfRule type="duplicateValues" dxfId="2108" priority="3700"/>
  </conditionalFormatting>
  <conditionalFormatting sqref="N1894">
    <cfRule type="duplicateValues" dxfId="2107" priority="3701" stopIfTrue="1"/>
  </conditionalFormatting>
  <conditionalFormatting sqref="N1901">
    <cfRule type="colorScale" priority="3689">
      <colorScale>
        <cfvo type="min"/>
        <cfvo type="max"/>
        <color rgb="FFFF7128"/>
        <color rgb="FFFFEF9C"/>
      </colorScale>
    </cfRule>
  </conditionalFormatting>
  <conditionalFormatting sqref="N1901">
    <cfRule type="duplicateValues" dxfId="2106" priority="3690"/>
  </conditionalFormatting>
  <conditionalFormatting sqref="N1901">
    <cfRule type="duplicateValues" dxfId="2105" priority="3691"/>
  </conditionalFormatting>
  <conditionalFormatting sqref="N1901">
    <cfRule type="duplicateValues" dxfId="2104" priority="3692"/>
    <cfRule type="duplicateValues" priority="3693"/>
  </conditionalFormatting>
  <conditionalFormatting sqref="N2019">
    <cfRule type="colorScale" priority="3679">
      <colorScale>
        <cfvo type="min"/>
        <cfvo type="max"/>
        <color rgb="FFFF7128"/>
        <color rgb="FFFFEF9C"/>
      </colorScale>
    </cfRule>
  </conditionalFormatting>
  <conditionalFormatting sqref="N2019">
    <cfRule type="duplicateValues" dxfId="2103" priority="3680"/>
  </conditionalFormatting>
  <conditionalFormatting sqref="N2019">
    <cfRule type="duplicateValues" dxfId="2102" priority="3681"/>
  </conditionalFormatting>
  <conditionalFormatting sqref="N2019">
    <cfRule type="duplicateValues" dxfId="2101" priority="3682"/>
    <cfRule type="duplicateValues" priority="3683"/>
  </conditionalFormatting>
  <conditionalFormatting sqref="N2035">
    <cfRule type="duplicateValues" dxfId="2100" priority="3626"/>
    <cfRule type="duplicateValues" dxfId="2099" priority="3627"/>
    <cfRule type="duplicateValues" dxfId="2098" priority="3628"/>
  </conditionalFormatting>
  <conditionalFormatting sqref="N2035">
    <cfRule type="duplicateValues" dxfId="2097" priority="3629" stopIfTrue="1"/>
  </conditionalFormatting>
  <conditionalFormatting sqref="N2041">
    <cfRule type="colorScale" priority="3611">
      <colorScale>
        <cfvo type="min"/>
        <cfvo type="max"/>
        <color rgb="FFFF7128"/>
        <color rgb="FFFFEF9C"/>
      </colorScale>
    </cfRule>
  </conditionalFormatting>
  <conditionalFormatting sqref="N2041">
    <cfRule type="duplicateValues" dxfId="2096" priority="3612"/>
  </conditionalFormatting>
  <conditionalFormatting sqref="N2041">
    <cfRule type="duplicateValues" dxfId="2095" priority="3613"/>
  </conditionalFormatting>
  <conditionalFormatting sqref="N2041">
    <cfRule type="duplicateValues" dxfId="2094" priority="3614"/>
    <cfRule type="duplicateValues" priority="3615"/>
  </conditionalFormatting>
  <conditionalFormatting sqref="N2044">
    <cfRule type="duplicateValues" dxfId="2093" priority="3602"/>
    <cfRule type="duplicateValues" dxfId="2092" priority="3603"/>
    <cfRule type="duplicateValues" dxfId="2091" priority="3604"/>
  </conditionalFormatting>
  <conditionalFormatting sqref="N2044">
    <cfRule type="duplicateValues" dxfId="2090" priority="3605" stopIfTrue="1"/>
  </conditionalFormatting>
  <conditionalFormatting sqref="N2053">
    <cfRule type="colorScale" priority="3592">
      <colorScale>
        <cfvo type="min"/>
        <cfvo type="max"/>
        <color rgb="FFFF7128"/>
        <color rgb="FFFFEF9C"/>
      </colorScale>
    </cfRule>
  </conditionalFormatting>
  <conditionalFormatting sqref="N2053">
    <cfRule type="duplicateValues" dxfId="2089" priority="3593"/>
  </conditionalFormatting>
  <conditionalFormatting sqref="N2053">
    <cfRule type="duplicateValues" dxfId="2088" priority="3594"/>
  </conditionalFormatting>
  <conditionalFormatting sqref="N2053">
    <cfRule type="duplicateValues" dxfId="2087" priority="3595"/>
    <cfRule type="duplicateValues" priority="3596"/>
  </conditionalFormatting>
  <conditionalFormatting sqref="N2158">
    <cfRule type="duplicateValues" dxfId="2086" priority="3577" stopIfTrue="1"/>
  </conditionalFormatting>
  <conditionalFormatting sqref="N2158">
    <cfRule type="colorScale" priority="3578">
      <colorScale>
        <cfvo type="min"/>
        <cfvo type="max"/>
        <color rgb="FFFF7128"/>
        <color rgb="FFFFEF9C"/>
      </colorScale>
    </cfRule>
  </conditionalFormatting>
  <conditionalFormatting sqref="N2158">
    <cfRule type="duplicateValues" dxfId="2085" priority="3579"/>
  </conditionalFormatting>
  <conditionalFormatting sqref="N2158">
    <cfRule type="duplicateValues" dxfId="2084" priority="3580"/>
  </conditionalFormatting>
  <conditionalFormatting sqref="N2158">
    <cfRule type="duplicateValues" dxfId="2083" priority="3581"/>
    <cfRule type="duplicateValues" priority="3582"/>
  </conditionalFormatting>
  <conditionalFormatting sqref="N2057">
    <cfRule type="duplicateValues" dxfId="2082" priority="3573"/>
    <cfRule type="duplicateValues" dxfId="2081" priority="3574"/>
    <cfRule type="duplicateValues" dxfId="2080" priority="3575"/>
  </conditionalFormatting>
  <conditionalFormatting sqref="N2057">
    <cfRule type="duplicateValues" dxfId="2079" priority="3576" stopIfTrue="1"/>
  </conditionalFormatting>
  <conditionalFormatting sqref="N2058">
    <cfRule type="colorScale" priority="3568">
      <colorScale>
        <cfvo type="min"/>
        <cfvo type="max"/>
        <color rgb="FFFF7128"/>
        <color rgb="FFFFEF9C"/>
      </colorScale>
    </cfRule>
  </conditionalFormatting>
  <conditionalFormatting sqref="N2058">
    <cfRule type="duplicateValues" dxfId="2078" priority="3569"/>
  </conditionalFormatting>
  <conditionalFormatting sqref="N2058">
    <cfRule type="duplicateValues" dxfId="2077" priority="3570"/>
  </conditionalFormatting>
  <conditionalFormatting sqref="N2058">
    <cfRule type="duplicateValues" dxfId="2076" priority="3571"/>
    <cfRule type="duplicateValues" priority="3572"/>
  </conditionalFormatting>
  <conditionalFormatting sqref="N2062">
    <cfRule type="colorScale" priority="3563">
      <colorScale>
        <cfvo type="min"/>
        <cfvo type="max"/>
        <color rgb="FFFF7128"/>
        <color rgb="FFFFEF9C"/>
      </colorScale>
    </cfRule>
  </conditionalFormatting>
  <conditionalFormatting sqref="N2062">
    <cfRule type="duplicateValues" dxfId="2075" priority="3564"/>
  </conditionalFormatting>
  <conditionalFormatting sqref="N2062">
    <cfRule type="duplicateValues" dxfId="2074" priority="3565"/>
  </conditionalFormatting>
  <conditionalFormatting sqref="N2062">
    <cfRule type="duplicateValues" dxfId="2073" priority="3566"/>
    <cfRule type="duplicateValues" priority="3567"/>
  </conditionalFormatting>
  <conditionalFormatting sqref="N2071">
    <cfRule type="duplicateValues" dxfId="2072" priority="3559"/>
    <cfRule type="duplicateValues" dxfId="2071" priority="3560"/>
    <cfRule type="duplicateValues" dxfId="2070" priority="3561"/>
  </conditionalFormatting>
  <conditionalFormatting sqref="N2071">
    <cfRule type="duplicateValues" dxfId="2069" priority="3562" stopIfTrue="1"/>
  </conditionalFormatting>
  <conditionalFormatting sqref="N2079">
    <cfRule type="colorScale" priority="3554">
      <colorScale>
        <cfvo type="min"/>
        <cfvo type="max"/>
        <color rgb="FFFF7128"/>
        <color rgb="FFFFEF9C"/>
      </colorScale>
    </cfRule>
  </conditionalFormatting>
  <conditionalFormatting sqref="N2079">
    <cfRule type="duplicateValues" dxfId="2068" priority="3555"/>
  </conditionalFormatting>
  <conditionalFormatting sqref="N2079">
    <cfRule type="duplicateValues" dxfId="2067" priority="3556"/>
  </conditionalFormatting>
  <conditionalFormatting sqref="N2079">
    <cfRule type="duplicateValues" dxfId="2066" priority="3557"/>
    <cfRule type="duplicateValues" priority="3558"/>
  </conditionalFormatting>
  <conditionalFormatting sqref="N2160">
    <cfRule type="colorScale" priority="3529">
      <colorScale>
        <cfvo type="min"/>
        <cfvo type="max"/>
        <color rgb="FFFF7128"/>
        <color rgb="FFFFEF9C"/>
      </colorScale>
    </cfRule>
  </conditionalFormatting>
  <conditionalFormatting sqref="N2160">
    <cfRule type="duplicateValues" dxfId="2065" priority="3530"/>
  </conditionalFormatting>
  <conditionalFormatting sqref="N2160">
    <cfRule type="duplicateValues" dxfId="2064" priority="3531"/>
  </conditionalFormatting>
  <conditionalFormatting sqref="N2160">
    <cfRule type="duplicateValues" dxfId="2063" priority="3532"/>
    <cfRule type="duplicateValues" priority="3533"/>
  </conditionalFormatting>
  <conditionalFormatting sqref="N2097">
    <cfRule type="duplicateValues" dxfId="2062" priority="3525"/>
    <cfRule type="duplicateValues" dxfId="2061" priority="3526"/>
    <cfRule type="duplicateValues" dxfId="2060" priority="3527"/>
  </conditionalFormatting>
  <conditionalFormatting sqref="N2097">
    <cfRule type="duplicateValues" dxfId="2059" priority="3528" stopIfTrue="1"/>
  </conditionalFormatting>
  <conditionalFormatting sqref="N2106">
    <cfRule type="duplicateValues" dxfId="2058" priority="3517"/>
    <cfRule type="duplicateValues" dxfId="2057" priority="3518"/>
    <cfRule type="duplicateValues" dxfId="2056" priority="3519"/>
  </conditionalFormatting>
  <conditionalFormatting sqref="N2106">
    <cfRule type="duplicateValues" dxfId="2055" priority="3520" stopIfTrue="1"/>
  </conditionalFormatting>
  <conditionalFormatting sqref="N2161">
    <cfRule type="colorScale" priority="3512">
      <colorScale>
        <cfvo type="min"/>
        <cfvo type="max"/>
        <color rgb="FFFF7128"/>
        <color rgb="FFFFEF9C"/>
      </colorScale>
    </cfRule>
  </conditionalFormatting>
  <conditionalFormatting sqref="N2161">
    <cfRule type="duplicateValues" dxfId="2054" priority="3513"/>
  </conditionalFormatting>
  <conditionalFormatting sqref="N2161">
    <cfRule type="duplicateValues" dxfId="2053" priority="3514"/>
  </conditionalFormatting>
  <conditionalFormatting sqref="N2161">
    <cfRule type="duplicateValues" dxfId="2052" priority="3515"/>
    <cfRule type="duplicateValues" priority="3516"/>
  </conditionalFormatting>
  <conditionalFormatting sqref="N2164">
    <cfRule type="colorScale" priority="3507">
      <colorScale>
        <cfvo type="min"/>
        <cfvo type="max"/>
        <color rgb="FFFF7128"/>
        <color rgb="FFFFEF9C"/>
      </colorScale>
    </cfRule>
  </conditionalFormatting>
  <conditionalFormatting sqref="N2164">
    <cfRule type="duplicateValues" dxfId="2051" priority="3508"/>
  </conditionalFormatting>
  <conditionalFormatting sqref="N2164">
    <cfRule type="duplicateValues" dxfId="2050" priority="3509"/>
  </conditionalFormatting>
  <conditionalFormatting sqref="N2164">
    <cfRule type="duplicateValues" dxfId="2049" priority="3510"/>
    <cfRule type="duplicateValues" priority="3511"/>
  </conditionalFormatting>
  <conditionalFormatting sqref="N2167">
    <cfRule type="colorScale" priority="3497">
      <colorScale>
        <cfvo type="min"/>
        <cfvo type="max"/>
        <color rgb="FFFF7128"/>
        <color rgb="FFFFEF9C"/>
      </colorScale>
    </cfRule>
  </conditionalFormatting>
  <conditionalFormatting sqref="N2167">
    <cfRule type="duplicateValues" dxfId="2048" priority="3498"/>
  </conditionalFormatting>
  <conditionalFormatting sqref="N2167">
    <cfRule type="duplicateValues" dxfId="2047" priority="3499"/>
  </conditionalFormatting>
  <conditionalFormatting sqref="N2167">
    <cfRule type="duplicateValues" dxfId="2046" priority="3500"/>
    <cfRule type="duplicateValues" priority="3501"/>
  </conditionalFormatting>
  <conditionalFormatting sqref="N2168">
    <cfRule type="colorScale" priority="3492">
      <colorScale>
        <cfvo type="min"/>
        <cfvo type="max"/>
        <color rgb="FFFF7128"/>
        <color rgb="FFFFEF9C"/>
      </colorScale>
    </cfRule>
  </conditionalFormatting>
  <conditionalFormatting sqref="N2168">
    <cfRule type="duplicateValues" dxfId="2045" priority="3493"/>
  </conditionalFormatting>
  <conditionalFormatting sqref="N2168">
    <cfRule type="duplicateValues" dxfId="2044" priority="3494"/>
  </conditionalFormatting>
  <conditionalFormatting sqref="N2168">
    <cfRule type="duplicateValues" dxfId="2043" priority="3495"/>
    <cfRule type="duplicateValues" priority="3496"/>
  </conditionalFormatting>
  <conditionalFormatting sqref="N2169">
    <cfRule type="colorScale" priority="3487">
      <colorScale>
        <cfvo type="min"/>
        <cfvo type="max"/>
        <color rgb="FFFF7128"/>
        <color rgb="FFFFEF9C"/>
      </colorScale>
    </cfRule>
  </conditionalFormatting>
  <conditionalFormatting sqref="N2169">
    <cfRule type="duplicateValues" dxfId="2042" priority="3488"/>
  </conditionalFormatting>
  <conditionalFormatting sqref="N2169">
    <cfRule type="duplicateValues" dxfId="2041" priority="3489"/>
  </conditionalFormatting>
  <conditionalFormatting sqref="N2169">
    <cfRule type="duplicateValues" dxfId="2040" priority="3490"/>
    <cfRule type="duplicateValues" priority="3491"/>
  </conditionalFormatting>
  <conditionalFormatting sqref="N2171">
    <cfRule type="colorScale" priority="3482">
      <colorScale>
        <cfvo type="min"/>
        <cfvo type="max"/>
        <color rgb="FFFF7128"/>
        <color rgb="FFFFEF9C"/>
      </colorScale>
    </cfRule>
  </conditionalFormatting>
  <conditionalFormatting sqref="N2171">
    <cfRule type="duplicateValues" dxfId="2039" priority="3483"/>
  </conditionalFormatting>
  <conditionalFormatting sqref="N2171">
    <cfRule type="duplicateValues" dxfId="2038" priority="3484"/>
  </conditionalFormatting>
  <conditionalFormatting sqref="N2171">
    <cfRule type="duplicateValues" dxfId="2037" priority="3485"/>
    <cfRule type="duplicateValues" priority="3486"/>
  </conditionalFormatting>
  <conditionalFormatting sqref="N2172">
    <cfRule type="colorScale" priority="3477">
      <colorScale>
        <cfvo type="min"/>
        <cfvo type="max"/>
        <color rgb="FFFF7128"/>
        <color rgb="FFFFEF9C"/>
      </colorScale>
    </cfRule>
  </conditionalFormatting>
  <conditionalFormatting sqref="N2172">
    <cfRule type="duplicateValues" dxfId="2036" priority="3478"/>
  </conditionalFormatting>
  <conditionalFormatting sqref="N2172">
    <cfRule type="duplicateValues" dxfId="2035" priority="3479"/>
  </conditionalFormatting>
  <conditionalFormatting sqref="N2172">
    <cfRule type="duplicateValues" dxfId="2034" priority="3480"/>
    <cfRule type="duplicateValues" priority="3481"/>
  </conditionalFormatting>
  <conditionalFormatting sqref="N2175">
    <cfRule type="colorScale" priority="3467">
      <colorScale>
        <cfvo type="min"/>
        <cfvo type="max"/>
        <color rgb="FFFF7128"/>
        <color rgb="FFFFEF9C"/>
      </colorScale>
    </cfRule>
  </conditionalFormatting>
  <conditionalFormatting sqref="N2175">
    <cfRule type="duplicateValues" dxfId="2033" priority="3468"/>
  </conditionalFormatting>
  <conditionalFormatting sqref="N2175">
    <cfRule type="duplicateValues" dxfId="2032" priority="3469"/>
  </conditionalFormatting>
  <conditionalFormatting sqref="N2175">
    <cfRule type="duplicateValues" dxfId="2031" priority="3470"/>
    <cfRule type="duplicateValues" priority="3471"/>
  </conditionalFormatting>
  <conditionalFormatting sqref="N2176">
    <cfRule type="colorScale" priority="3462">
      <colorScale>
        <cfvo type="min"/>
        <cfvo type="max"/>
        <color rgb="FFFF7128"/>
        <color rgb="FFFFEF9C"/>
      </colorScale>
    </cfRule>
  </conditionalFormatting>
  <conditionalFormatting sqref="N2176">
    <cfRule type="duplicateValues" dxfId="2030" priority="3463"/>
  </conditionalFormatting>
  <conditionalFormatting sqref="N2176">
    <cfRule type="duplicateValues" dxfId="2029" priority="3464"/>
  </conditionalFormatting>
  <conditionalFormatting sqref="N2176">
    <cfRule type="duplicateValues" dxfId="2028" priority="3465"/>
    <cfRule type="duplicateValues" priority="3466"/>
  </conditionalFormatting>
  <conditionalFormatting sqref="N2177">
    <cfRule type="colorScale" priority="3457">
      <colorScale>
        <cfvo type="min"/>
        <cfvo type="max"/>
        <color rgb="FFFF7128"/>
        <color rgb="FFFFEF9C"/>
      </colorScale>
    </cfRule>
  </conditionalFormatting>
  <conditionalFormatting sqref="N2177">
    <cfRule type="duplicateValues" dxfId="2027" priority="3458"/>
  </conditionalFormatting>
  <conditionalFormatting sqref="N2177">
    <cfRule type="duplicateValues" dxfId="2026" priority="3459"/>
  </conditionalFormatting>
  <conditionalFormatting sqref="N2177">
    <cfRule type="duplicateValues" dxfId="2025" priority="3460"/>
    <cfRule type="duplicateValues" priority="3461"/>
  </conditionalFormatting>
  <conditionalFormatting sqref="N2178">
    <cfRule type="colorScale" priority="3452">
      <colorScale>
        <cfvo type="min"/>
        <cfvo type="max"/>
        <color rgb="FFFF7128"/>
        <color rgb="FFFFEF9C"/>
      </colorScale>
    </cfRule>
  </conditionalFormatting>
  <conditionalFormatting sqref="N2178">
    <cfRule type="duplicateValues" dxfId="2024" priority="3453"/>
  </conditionalFormatting>
  <conditionalFormatting sqref="N2178">
    <cfRule type="duplicateValues" dxfId="2023" priority="3454"/>
  </conditionalFormatting>
  <conditionalFormatting sqref="N2178">
    <cfRule type="duplicateValues" dxfId="2022" priority="3455"/>
    <cfRule type="duplicateValues" priority="3456"/>
  </conditionalFormatting>
  <conditionalFormatting sqref="N2189">
    <cfRule type="colorScale" priority="3438">
      <colorScale>
        <cfvo type="min"/>
        <cfvo type="max"/>
        <color rgb="FFFF7128"/>
        <color rgb="FFFFEF9C"/>
      </colorScale>
    </cfRule>
  </conditionalFormatting>
  <conditionalFormatting sqref="N2189">
    <cfRule type="duplicateValues" dxfId="2021" priority="3439"/>
  </conditionalFormatting>
  <conditionalFormatting sqref="N2189">
    <cfRule type="duplicateValues" dxfId="2020" priority="3440"/>
  </conditionalFormatting>
  <conditionalFormatting sqref="N2189">
    <cfRule type="duplicateValues" dxfId="2019" priority="3441"/>
    <cfRule type="duplicateValues" priority="3442"/>
  </conditionalFormatting>
  <conditionalFormatting sqref="N2190">
    <cfRule type="colorScale" priority="3433">
      <colorScale>
        <cfvo type="min"/>
        <cfvo type="max"/>
        <color rgb="FFFF7128"/>
        <color rgb="FFFFEF9C"/>
      </colorScale>
    </cfRule>
  </conditionalFormatting>
  <conditionalFormatting sqref="N2190">
    <cfRule type="duplicateValues" dxfId="2018" priority="3434"/>
  </conditionalFormatting>
  <conditionalFormatting sqref="N2190">
    <cfRule type="duplicateValues" dxfId="2017" priority="3435"/>
  </conditionalFormatting>
  <conditionalFormatting sqref="N2190">
    <cfRule type="duplicateValues" dxfId="2016" priority="3436"/>
    <cfRule type="duplicateValues" priority="3437"/>
  </conditionalFormatting>
  <conditionalFormatting sqref="N2401">
    <cfRule type="colorScale" priority="3345">
      <colorScale>
        <cfvo type="min"/>
        <cfvo type="max"/>
        <color rgb="FFFF7128"/>
        <color rgb="FFFFEF9C"/>
      </colorScale>
    </cfRule>
  </conditionalFormatting>
  <conditionalFormatting sqref="N2401">
    <cfRule type="duplicateValues" dxfId="2015" priority="3346"/>
  </conditionalFormatting>
  <conditionalFormatting sqref="N2401">
    <cfRule type="duplicateValues" dxfId="2014" priority="3347"/>
  </conditionalFormatting>
  <conditionalFormatting sqref="N2401">
    <cfRule type="duplicateValues" dxfId="2013" priority="3348"/>
    <cfRule type="duplicateValues" priority="3349"/>
  </conditionalFormatting>
  <conditionalFormatting sqref="N2402">
    <cfRule type="colorScale" priority="3340">
      <colorScale>
        <cfvo type="min"/>
        <cfvo type="max"/>
        <color rgb="FFFF7128"/>
        <color rgb="FFFFEF9C"/>
      </colorScale>
    </cfRule>
  </conditionalFormatting>
  <conditionalFormatting sqref="N2402">
    <cfRule type="duplicateValues" dxfId="2012" priority="3341"/>
  </conditionalFormatting>
  <conditionalFormatting sqref="N2402">
    <cfRule type="duplicateValues" dxfId="2011" priority="3342"/>
  </conditionalFormatting>
  <conditionalFormatting sqref="N2402">
    <cfRule type="duplicateValues" dxfId="2010" priority="3343"/>
    <cfRule type="duplicateValues" priority="3344"/>
  </conditionalFormatting>
  <conditionalFormatting sqref="N2407">
    <cfRule type="colorScale" priority="3330">
      <colorScale>
        <cfvo type="min"/>
        <cfvo type="max"/>
        <color rgb="FFFF7128"/>
        <color rgb="FFFFEF9C"/>
      </colorScale>
    </cfRule>
  </conditionalFormatting>
  <conditionalFormatting sqref="N2407">
    <cfRule type="duplicateValues" dxfId="2009" priority="3331"/>
  </conditionalFormatting>
  <conditionalFormatting sqref="N2407">
    <cfRule type="duplicateValues" dxfId="2008" priority="3332"/>
  </conditionalFormatting>
  <conditionalFormatting sqref="N2407">
    <cfRule type="duplicateValues" dxfId="2007" priority="3333"/>
    <cfRule type="duplicateValues" priority="3334"/>
  </conditionalFormatting>
  <conditionalFormatting sqref="N2411">
    <cfRule type="colorScale" priority="3325">
      <colorScale>
        <cfvo type="min"/>
        <cfvo type="max"/>
        <color rgb="FFFF7128"/>
        <color rgb="FFFFEF9C"/>
      </colorScale>
    </cfRule>
  </conditionalFormatting>
  <conditionalFormatting sqref="N2411">
    <cfRule type="duplicateValues" dxfId="2006" priority="3326"/>
  </conditionalFormatting>
  <conditionalFormatting sqref="N2411">
    <cfRule type="duplicateValues" dxfId="2005" priority="3327"/>
  </conditionalFormatting>
  <conditionalFormatting sqref="N2411">
    <cfRule type="duplicateValues" dxfId="2004" priority="3328"/>
    <cfRule type="duplicateValues" priority="3329"/>
  </conditionalFormatting>
  <conditionalFormatting sqref="N2412">
    <cfRule type="colorScale" priority="3320">
      <colorScale>
        <cfvo type="min"/>
        <cfvo type="max"/>
        <color rgb="FFFF7128"/>
        <color rgb="FFFFEF9C"/>
      </colorScale>
    </cfRule>
  </conditionalFormatting>
  <conditionalFormatting sqref="N2412">
    <cfRule type="duplicateValues" dxfId="2003" priority="3321"/>
  </conditionalFormatting>
  <conditionalFormatting sqref="N2412">
    <cfRule type="duplicateValues" dxfId="2002" priority="3322"/>
  </conditionalFormatting>
  <conditionalFormatting sqref="N2412">
    <cfRule type="duplicateValues" dxfId="2001" priority="3323"/>
    <cfRule type="duplicateValues" priority="3324"/>
  </conditionalFormatting>
  <conditionalFormatting sqref="N2415">
    <cfRule type="colorScale" priority="3315">
      <colorScale>
        <cfvo type="min"/>
        <cfvo type="max"/>
        <color rgb="FFFF7128"/>
        <color rgb="FFFFEF9C"/>
      </colorScale>
    </cfRule>
  </conditionalFormatting>
  <conditionalFormatting sqref="N2415">
    <cfRule type="duplicateValues" dxfId="2000" priority="3316"/>
  </conditionalFormatting>
  <conditionalFormatting sqref="N2415">
    <cfRule type="duplicateValues" dxfId="1999" priority="3317"/>
  </conditionalFormatting>
  <conditionalFormatting sqref="N2415">
    <cfRule type="duplicateValues" dxfId="1998" priority="3318"/>
    <cfRule type="duplicateValues" priority="3319"/>
  </conditionalFormatting>
  <conditionalFormatting sqref="N2421">
    <cfRule type="colorScale" priority="3310">
      <colorScale>
        <cfvo type="min"/>
        <cfvo type="max"/>
        <color rgb="FFFF7128"/>
        <color rgb="FFFFEF9C"/>
      </colorScale>
    </cfRule>
  </conditionalFormatting>
  <conditionalFormatting sqref="N2421">
    <cfRule type="duplicateValues" dxfId="1997" priority="3311"/>
  </conditionalFormatting>
  <conditionalFormatting sqref="N2421">
    <cfRule type="duplicateValues" dxfId="1996" priority="3312"/>
  </conditionalFormatting>
  <conditionalFormatting sqref="N2421">
    <cfRule type="duplicateValues" dxfId="1995" priority="3313"/>
    <cfRule type="duplicateValues" priority="3314"/>
  </conditionalFormatting>
  <conditionalFormatting sqref="N2422">
    <cfRule type="colorScale" priority="3305">
      <colorScale>
        <cfvo type="min"/>
        <cfvo type="max"/>
        <color rgb="FFFF7128"/>
        <color rgb="FFFFEF9C"/>
      </colorScale>
    </cfRule>
  </conditionalFormatting>
  <conditionalFormatting sqref="N2422">
    <cfRule type="duplicateValues" dxfId="1994" priority="3306"/>
  </conditionalFormatting>
  <conditionalFormatting sqref="N2422">
    <cfRule type="duplicateValues" dxfId="1993" priority="3307"/>
  </conditionalFormatting>
  <conditionalFormatting sqref="N2422">
    <cfRule type="duplicateValues" dxfId="1992" priority="3308"/>
    <cfRule type="duplicateValues" priority="3309"/>
  </conditionalFormatting>
  <conditionalFormatting sqref="N2261">
    <cfRule type="duplicateValues" dxfId="1991" priority="3301"/>
    <cfRule type="duplicateValues" dxfId="1990" priority="3302"/>
    <cfRule type="duplicateValues" dxfId="1989" priority="3303"/>
  </conditionalFormatting>
  <conditionalFormatting sqref="N2261">
    <cfRule type="duplicateValues" dxfId="1988" priority="3304" stopIfTrue="1"/>
  </conditionalFormatting>
  <conditionalFormatting sqref="N2286">
    <cfRule type="duplicateValues" dxfId="1987" priority="3288"/>
    <cfRule type="duplicateValues" dxfId="1986" priority="3289"/>
    <cfRule type="duplicateValues" dxfId="1985" priority="3290"/>
  </conditionalFormatting>
  <conditionalFormatting sqref="N2286">
    <cfRule type="duplicateValues" dxfId="1984" priority="3287" stopIfTrue="1"/>
  </conditionalFormatting>
  <conditionalFormatting sqref="N2298">
    <cfRule type="colorScale" priority="3277">
      <colorScale>
        <cfvo type="min"/>
        <cfvo type="max"/>
        <color rgb="FFFF7128"/>
        <color rgb="FFFFEF9C"/>
      </colorScale>
    </cfRule>
  </conditionalFormatting>
  <conditionalFormatting sqref="N2298">
    <cfRule type="duplicateValues" dxfId="1983" priority="3278"/>
  </conditionalFormatting>
  <conditionalFormatting sqref="N2298">
    <cfRule type="duplicateValues" dxfId="1982" priority="3279"/>
  </conditionalFormatting>
  <conditionalFormatting sqref="N2298">
    <cfRule type="duplicateValues" dxfId="1981" priority="3280"/>
    <cfRule type="duplicateValues" priority="3281"/>
  </conditionalFormatting>
  <conditionalFormatting sqref="N2303">
    <cfRule type="colorScale" priority="3268">
      <colorScale>
        <cfvo type="min"/>
        <cfvo type="max"/>
        <color rgb="FFFF7128"/>
        <color rgb="FFFFEF9C"/>
      </colorScale>
    </cfRule>
  </conditionalFormatting>
  <conditionalFormatting sqref="N2303">
    <cfRule type="duplicateValues" dxfId="1980" priority="3269"/>
  </conditionalFormatting>
  <conditionalFormatting sqref="N2303">
    <cfRule type="duplicateValues" dxfId="1979" priority="3270"/>
  </conditionalFormatting>
  <conditionalFormatting sqref="N2303">
    <cfRule type="duplicateValues" dxfId="1978" priority="3271"/>
    <cfRule type="duplicateValues" priority="3272"/>
  </conditionalFormatting>
  <conditionalFormatting sqref="N2305">
    <cfRule type="duplicateValues" dxfId="1977" priority="3264"/>
    <cfRule type="duplicateValues" dxfId="1976" priority="3265"/>
    <cfRule type="duplicateValues" dxfId="1975" priority="3266"/>
  </conditionalFormatting>
  <conditionalFormatting sqref="N2305">
    <cfRule type="duplicateValues" dxfId="1974" priority="3267" stopIfTrue="1"/>
  </conditionalFormatting>
  <conditionalFormatting sqref="N2306">
    <cfRule type="duplicateValues" dxfId="1973" priority="3260"/>
    <cfRule type="duplicateValues" dxfId="1972" priority="3261"/>
    <cfRule type="duplicateValues" dxfId="1971" priority="3262"/>
  </conditionalFormatting>
  <conditionalFormatting sqref="N2306">
    <cfRule type="duplicateValues" dxfId="1970" priority="3263" stopIfTrue="1"/>
  </conditionalFormatting>
  <conditionalFormatting sqref="N2310">
    <cfRule type="duplicateValues" dxfId="1969" priority="3256"/>
    <cfRule type="duplicateValues" dxfId="1968" priority="3257"/>
    <cfRule type="duplicateValues" dxfId="1967" priority="3258"/>
  </conditionalFormatting>
  <conditionalFormatting sqref="N2310">
    <cfRule type="duplicateValues" dxfId="1966" priority="3259" stopIfTrue="1"/>
  </conditionalFormatting>
  <conditionalFormatting sqref="N2428">
    <cfRule type="colorScale" priority="3241">
      <colorScale>
        <cfvo type="min"/>
        <cfvo type="max"/>
        <color rgb="FFFF7128"/>
        <color rgb="FFFFEF9C"/>
      </colorScale>
    </cfRule>
  </conditionalFormatting>
  <conditionalFormatting sqref="N2428">
    <cfRule type="duplicateValues" dxfId="1965" priority="3242"/>
  </conditionalFormatting>
  <conditionalFormatting sqref="N2428">
    <cfRule type="duplicateValues" dxfId="1964" priority="3243"/>
  </conditionalFormatting>
  <conditionalFormatting sqref="N2428">
    <cfRule type="duplicateValues" dxfId="1963" priority="3244"/>
    <cfRule type="duplicateValues" priority="3245"/>
  </conditionalFormatting>
  <conditionalFormatting sqref="N2430">
    <cfRule type="colorScale" priority="3236">
      <colorScale>
        <cfvo type="min"/>
        <cfvo type="max"/>
        <color rgb="FFFF7128"/>
        <color rgb="FFFFEF9C"/>
      </colorScale>
    </cfRule>
  </conditionalFormatting>
  <conditionalFormatting sqref="N2430">
    <cfRule type="duplicateValues" dxfId="1962" priority="3237"/>
  </conditionalFormatting>
  <conditionalFormatting sqref="N2430">
    <cfRule type="duplicateValues" dxfId="1961" priority="3238"/>
  </conditionalFormatting>
  <conditionalFormatting sqref="N2430">
    <cfRule type="duplicateValues" dxfId="1960" priority="3239"/>
    <cfRule type="duplicateValues" priority="3240"/>
  </conditionalFormatting>
  <conditionalFormatting sqref="N2431">
    <cfRule type="colorScale" priority="3231">
      <colorScale>
        <cfvo type="min"/>
        <cfvo type="max"/>
        <color rgb="FFFF7128"/>
        <color rgb="FFFFEF9C"/>
      </colorScale>
    </cfRule>
  </conditionalFormatting>
  <conditionalFormatting sqref="N2431">
    <cfRule type="duplicateValues" dxfId="1959" priority="3232"/>
  </conditionalFormatting>
  <conditionalFormatting sqref="N2431">
    <cfRule type="duplicateValues" dxfId="1958" priority="3233"/>
  </conditionalFormatting>
  <conditionalFormatting sqref="N2431">
    <cfRule type="duplicateValues" dxfId="1957" priority="3234"/>
    <cfRule type="duplicateValues" priority="3235"/>
  </conditionalFormatting>
  <conditionalFormatting sqref="N2432">
    <cfRule type="colorScale" priority="3226">
      <colorScale>
        <cfvo type="min"/>
        <cfvo type="max"/>
        <color rgb="FFFF7128"/>
        <color rgb="FFFFEF9C"/>
      </colorScale>
    </cfRule>
  </conditionalFormatting>
  <conditionalFormatting sqref="N2432">
    <cfRule type="duplicateValues" dxfId="1956" priority="3227"/>
  </conditionalFormatting>
  <conditionalFormatting sqref="N2432">
    <cfRule type="duplicateValues" dxfId="1955" priority="3228"/>
  </conditionalFormatting>
  <conditionalFormatting sqref="N2432">
    <cfRule type="duplicateValues" dxfId="1954" priority="3229"/>
    <cfRule type="duplicateValues" priority="3230"/>
  </conditionalFormatting>
  <conditionalFormatting sqref="N2434">
    <cfRule type="colorScale" priority="3221">
      <colorScale>
        <cfvo type="min"/>
        <cfvo type="max"/>
        <color rgb="FFFF7128"/>
        <color rgb="FFFFEF9C"/>
      </colorScale>
    </cfRule>
  </conditionalFormatting>
  <conditionalFormatting sqref="N2434">
    <cfRule type="duplicateValues" dxfId="1953" priority="3222"/>
  </conditionalFormatting>
  <conditionalFormatting sqref="N2434">
    <cfRule type="duplicateValues" dxfId="1952" priority="3223"/>
  </conditionalFormatting>
  <conditionalFormatting sqref="N2434">
    <cfRule type="duplicateValues" dxfId="1951" priority="3224"/>
    <cfRule type="duplicateValues" priority="3225"/>
  </conditionalFormatting>
  <conditionalFormatting sqref="N2435">
    <cfRule type="colorScale" priority="3216">
      <colorScale>
        <cfvo type="min"/>
        <cfvo type="max"/>
        <color rgb="FFFF7128"/>
        <color rgb="FFFFEF9C"/>
      </colorScale>
    </cfRule>
  </conditionalFormatting>
  <conditionalFormatting sqref="N2435">
    <cfRule type="duplicateValues" dxfId="1950" priority="3217"/>
  </conditionalFormatting>
  <conditionalFormatting sqref="N2435">
    <cfRule type="duplicateValues" dxfId="1949" priority="3218"/>
  </conditionalFormatting>
  <conditionalFormatting sqref="N2435">
    <cfRule type="duplicateValues" dxfId="1948" priority="3219"/>
    <cfRule type="duplicateValues" priority="3220"/>
  </conditionalFormatting>
  <conditionalFormatting sqref="N2436">
    <cfRule type="colorScale" priority="3211">
      <colorScale>
        <cfvo type="min"/>
        <cfvo type="max"/>
        <color rgb="FFFF7128"/>
        <color rgb="FFFFEF9C"/>
      </colorScale>
    </cfRule>
  </conditionalFormatting>
  <conditionalFormatting sqref="N2436">
    <cfRule type="duplicateValues" dxfId="1947" priority="3212"/>
  </conditionalFormatting>
  <conditionalFormatting sqref="N2436">
    <cfRule type="duplicateValues" dxfId="1946" priority="3213"/>
  </conditionalFormatting>
  <conditionalFormatting sqref="N2436">
    <cfRule type="duplicateValues" dxfId="1945" priority="3214"/>
    <cfRule type="duplicateValues" priority="3215"/>
  </conditionalFormatting>
  <conditionalFormatting sqref="N2437">
    <cfRule type="colorScale" priority="3201">
      <colorScale>
        <cfvo type="min"/>
        <cfvo type="max"/>
        <color rgb="FFFF7128"/>
        <color rgb="FFFFEF9C"/>
      </colorScale>
    </cfRule>
  </conditionalFormatting>
  <conditionalFormatting sqref="N2437">
    <cfRule type="duplicateValues" dxfId="1944" priority="3202"/>
  </conditionalFormatting>
  <conditionalFormatting sqref="N2437">
    <cfRule type="duplicateValues" dxfId="1943" priority="3203"/>
  </conditionalFormatting>
  <conditionalFormatting sqref="N2437">
    <cfRule type="duplicateValues" dxfId="1942" priority="3204"/>
    <cfRule type="duplicateValues" priority="3205"/>
  </conditionalFormatting>
  <conditionalFormatting sqref="N2438">
    <cfRule type="duplicateValues" dxfId="1941" priority="3182"/>
  </conditionalFormatting>
  <conditionalFormatting sqref="N2438">
    <cfRule type="duplicateValues" dxfId="1940" priority="3183"/>
  </conditionalFormatting>
  <conditionalFormatting sqref="N2438">
    <cfRule type="duplicateValues" dxfId="1939" priority="3184"/>
    <cfRule type="duplicateValues" priority="3185"/>
  </conditionalFormatting>
  <conditionalFormatting sqref="N2442">
    <cfRule type="colorScale" priority="3177">
      <colorScale>
        <cfvo type="min"/>
        <cfvo type="max"/>
        <color rgb="FFFF7128"/>
        <color rgb="FFFFEF9C"/>
      </colorScale>
    </cfRule>
  </conditionalFormatting>
  <conditionalFormatting sqref="N2442">
    <cfRule type="duplicateValues" dxfId="1938" priority="3178"/>
  </conditionalFormatting>
  <conditionalFormatting sqref="N2442">
    <cfRule type="duplicateValues" dxfId="1937" priority="3179"/>
  </conditionalFormatting>
  <conditionalFormatting sqref="N2442">
    <cfRule type="duplicateValues" dxfId="1936" priority="3180"/>
    <cfRule type="duplicateValues" priority="3181"/>
  </conditionalFormatting>
  <conditionalFormatting sqref="N2449">
    <cfRule type="colorScale" priority="3172">
      <colorScale>
        <cfvo type="min"/>
        <cfvo type="max"/>
        <color rgb="FFFF7128"/>
        <color rgb="FFFFEF9C"/>
      </colorScale>
    </cfRule>
  </conditionalFormatting>
  <conditionalFormatting sqref="N2449">
    <cfRule type="duplicateValues" dxfId="1935" priority="3173"/>
  </conditionalFormatting>
  <conditionalFormatting sqref="N2449">
    <cfRule type="duplicateValues" dxfId="1934" priority="3174"/>
  </conditionalFormatting>
  <conditionalFormatting sqref="N2449">
    <cfRule type="duplicateValues" dxfId="1933" priority="3175"/>
    <cfRule type="duplicateValues" priority="3176"/>
  </conditionalFormatting>
  <conditionalFormatting sqref="N2451">
    <cfRule type="colorScale" priority="3167">
      <colorScale>
        <cfvo type="min"/>
        <cfvo type="max"/>
        <color rgb="FFFF7128"/>
        <color rgb="FFFFEF9C"/>
      </colorScale>
    </cfRule>
  </conditionalFormatting>
  <conditionalFormatting sqref="N2451">
    <cfRule type="duplicateValues" dxfId="1932" priority="3168"/>
  </conditionalFormatting>
  <conditionalFormatting sqref="N2451">
    <cfRule type="duplicateValues" dxfId="1931" priority="3169"/>
  </conditionalFormatting>
  <conditionalFormatting sqref="N2451">
    <cfRule type="duplicateValues" dxfId="1930" priority="3170"/>
    <cfRule type="duplicateValues" priority="3171"/>
  </conditionalFormatting>
  <conditionalFormatting sqref="N2472">
    <cfRule type="colorScale" priority="3142">
      <colorScale>
        <cfvo type="min"/>
        <cfvo type="max"/>
        <color rgb="FFFF7128"/>
        <color rgb="FFFFEF9C"/>
      </colorScale>
    </cfRule>
  </conditionalFormatting>
  <conditionalFormatting sqref="N2472">
    <cfRule type="duplicateValues" dxfId="1929" priority="3143"/>
  </conditionalFormatting>
  <conditionalFormatting sqref="N2472">
    <cfRule type="duplicateValues" dxfId="1928" priority="3144"/>
  </conditionalFormatting>
  <conditionalFormatting sqref="N2472">
    <cfRule type="duplicateValues" dxfId="1927" priority="3145"/>
    <cfRule type="duplicateValues" priority="3146"/>
  </conditionalFormatting>
  <conditionalFormatting sqref="N2473">
    <cfRule type="duplicateValues" dxfId="1926" priority="3138"/>
    <cfRule type="duplicateValues" dxfId="1925" priority="3139"/>
    <cfRule type="duplicateValues" dxfId="1924" priority="3140"/>
  </conditionalFormatting>
  <conditionalFormatting sqref="N2473">
    <cfRule type="duplicateValues" dxfId="1923" priority="3141" stopIfTrue="1"/>
  </conditionalFormatting>
  <conditionalFormatting sqref="N2477">
    <cfRule type="colorScale" priority="3133">
      <colorScale>
        <cfvo type="min"/>
        <cfvo type="max"/>
        <color rgb="FFFF7128"/>
        <color rgb="FFFFEF9C"/>
      </colorScale>
    </cfRule>
  </conditionalFormatting>
  <conditionalFormatting sqref="N2477">
    <cfRule type="duplicateValues" dxfId="1922" priority="3134"/>
  </conditionalFormatting>
  <conditionalFormatting sqref="N2477">
    <cfRule type="duplicateValues" dxfId="1921" priority="3135"/>
  </conditionalFormatting>
  <conditionalFormatting sqref="N2477">
    <cfRule type="duplicateValues" dxfId="1920" priority="3136"/>
    <cfRule type="duplicateValues" priority="3137"/>
  </conditionalFormatting>
  <conditionalFormatting sqref="N2448 N2450 N2456">
    <cfRule type="colorScale" priority="26763">
      <colorScale>
        <cfvo type="min"/>
        <cfvo type="max"/>
        <color rgb="FFFF7128"/>
        <color rgb="FFFFEF9C"/>
      </colorScale>
    </cfRule>
  </conditionalFormatting>
  <conditionalFormatting sqref="N2448 N2450 N2456">
    <cfRule type="duplicateValues" dxfId="1919" priority="26767"/>
  </conditionalFormatting>
  <conditionalFormatting sqref="N2448 N2450 N2456">
    <cfRule type="duplicateValues" dxfId="1918" priority="26771"/>
  </conditionalFormatting>
  <conditionalFormatting sqref="N2448 N2450 N2456">
    <cfRule type="duplicateValues" dxfId="1917" priority="26775"/>
    <cfRule type="duplicateValues" priority="26776"/>
  </conditionalFormatting>
  <conditionalFormatting sqref="N2482">
    <cfRule type="duplicateValues" dxfId="1916" priority="3124"/>
    <cfRule type="duplicateValues" dxfId="1915" priority="3125"/>
    <cfRule type="duplicateValues" dxfId="1914" priority="3126"/>
  </conditionalFormatting>
  <conditionalFormatting sqref="N2482">
    <cfRule type="duplicateValues" dxfId="1913" priority="3127" stopIfTrue="1"/>
  </conditionalFormatting>
  <conditionalFormatting sqref="N2491">
    <cfRule type="colorScale" priority="3109">
      <colorScale>
        <cfvo type="min"/>
        <cfvo type="max"/>
        <color rgb="FFFF7128"/>
        <color rgb="FFFFEF9C"/>
      </colorScale>
    </cfRule>
  </conditionalFormatting>
  <conditionalFormatting sqref="N2491">
    <cfRule type="duplicateValues" dxfId="1912" priority="3110"/>
  </conditionalFormatting>
  <conditionalFormatting sqref="N2491">
    <cfRule type="duplicateValues" dxfId="1911" priority="3111"/>
  </conditionalFormatting>
  <conditionalFormatting sqref="N2491">
    <cfRule type="duplicateValues" dxfId="1910" priority="3112"/>
    <cfRule type="duplicateValues" priority="3113"/>
  </conditionalFormatting>
  <conditionalFormatting sqref="N2495">
    <cfRule type="duplicateValues" dxfId="1909" priority="3105"/>
    <cfRule type="duplicateValues" dxfId="1908" priority="3106"/>
    <cfRule type="duplicateValues" dxfId="1907" priority="3107"/>
  </conditionalFormatting>
  <conditionalFormatting sqref="N2495">
    <cfRule type="duplicateValues" dxfId="1906" priority="3108" stopIfTrue="1"/>
  </conditionalFormatting>
  <conditionalFormatting sqref="N2499">
    <cfRule type="duplicateValues" dxfId="1905" priority="3101"/>
    <cfRule type="duplicateValues" dxfId="1904" priority="3102"/>
    <cfRule type="duplicateValues" dxfId="1903" priority="3103"/>
  </conditionalFormatting>
  <conditionalFormatting sqref="N2499">
    <cfRule type="duplicateValues" dxfId="1902" priority="3104" stopIfTrue="1"/>
  </conditionalFormatting>
  <conditionalFormatting sqref="N2729">
    <cfRule type="colorScale" priority="3076">
      <colorScale>
        <cfvo type="min"/>
        <cfvo type="max"/>
        <color rgb="FFFF7128"/>
        <color rgb="FFFFEF9C"/>
      </colorScale>
    </cfRule>
  </conditionalFormatting>
  <conditionalFormatting sqref="N2729">
    <cfRule type="duplicateValues" dxfId="1901" priority="3077"/>
  </conditionalFormatting>
  <conditionalFormatting sqref="N2729">
    <cfRule type="duplicateValues" dxfId="1900" priority="3078"/>
  </conditionalFormatting>
  <conditionalFormatting sqref="N2729">
    <cfRule type="duplicateValues" dxfId="1899" priority="3079"/>
    <cfRule type="duplicateValues" priority="3080"/>
  </conditionalFormatting>
  <conditionalFormatting sqref="N2736">
    <cfRule type="duplicateValues" dxfId="1898" priority="3067"/>
    <cfRule type="duplicateValues" dxfId="1897" priority="3068"/>
    <cfRule type="duplicateValues" dxfId="1896" priority="3069"/>
  </conditionalFormatting>
  <conditionalFormatting sqref="N2736">
    <cfRule type="duplicateValues" dxfId="1895" priority="3070" stopIfTrue="1"/>
  </conditionalFormatting>
  <conditionalFormatting sqref="N2905">
    <cfRule type="duplicateValues" dxfId="1894" priority="3011"/>
    <cfRule type="duplicateValues" dxfId="1893" priority="3012"/>
    <cfRule type="duplicateValues" dxfId="1892" priority="3013"/>
  </conditionalFormatting>
  <conditionalFormatting sqref="N2905">
    <cfRule type="duplicateValues" dxfId="1891" priority="3014" stopIfTrue="1"/>
  </conditionalFormatting>
  <conditionalFormatting sqref="N2914">
    <cfRule type="duplicateValues" dxfId="1890" priority="3007"/>
    <cfRule type="duplicateValues" dxfId="1889" priority="3008"/>
    <cfRule type="duplicateValues" dxfId="1888" priority="3009"/>
  </conditionalFormatting>
  <conditionalFormatting sqref="N2914">
    <cfRule type="duplicateValues" dxfId="1887" priority="3010" stopIfTrue="1"/>
  </conditionalFormatting>
  <conditionalFormatting sqref="N2955">
    <cfRule type="colorScale" priority="2956">
      <colorScale>
        <cfvo type="min"/>
        <cfvo type="max"/>
        <color rgb="FFFF7128"/>
        <color rgb="FFFFEF9C"/>
      </colorScale>
    </cfRule>
  </conditionalFormatting>
  <conditionalFormatting sqref="N2955">
    <cfRule type="duplicateValues" dxfId="1886" priority="2957"/>
  </conditionalFormatting>
  <conditionalFormatting sqref="N2955">
    <cfRule type="duplicateValues" dxfId="1885" priority="2958"/>
  </conditionalFormatting>
  <conditionalFormatting sqref="N2955">
    <cfRule type="duplicateValues" dxfId="1884" priority="2959"/>
    <cfRule type="duplicateValues" priority="2960"/>
  </conditionalFormatting>
  <conditionalFormatting sqref="N2965">
    <cfRule type="colorScale" priority="2936">
      <colorScale>
        <cfvo type="min"/>
        <cfvo type="max"/>
        <color rgb="FFFF7128"/>
        <color rgb="FFFFEF9C"/>
      </colorScale>
    </cfRule>
  </conditionalFormatting>
  <conditionalFormatting sqref="N2965">
    <cfRule type="duplicateValues" dxfId="1883" priority="2937"/>
  </conditionalFormatting>
  <conditionalFormatting sqref="N2965">
    <cfRule type="duplicateValues" dxfId="1882" priority="2938"/>
  </conditionalFormatting>
  <conditionalFormatting sqref="N2965">
    <cfRule type="duplicateValues" dxfId="1881" priority="2939"/>
    <cfRule type="duplicateValues" priority="2940"/>
  </conditionalFormatting>
  <conditionalFormatting sqref="N2966">
    <cfRule type="colorScale" priority="2931">
      <colorScale>
        <cfvo type="min"/>
        <cfvo type="max"/>
        <color rgb="FFFF7128"/>
        <color rgb="FFFFEF9C"/>
      </colorScale>
    </cfRule>
  </conditionalFormatting>
  <conditionalFormatting sqref="N2966">
    <cfRule type="duplicateValues" dxfId="1880" priority="2932"/>
  </conditionalFormatting>
  <conditionalFormatting sqref="N2966">
    <cfRule type="duplicateValues" dxfId="1879" priority="2933"/>
  </conditionalFormatting>
  <conditionalFormatting sqref="N2966">
    <cfRule type="duplicateValues" dxfId="1878" priority="2934"/>
    <cfRule type="duplicateValues" priority="2935"/>
  </conditionalFormatting>
  <conditionalFormatting sqref="N2967">
    <cfRule type="colorScale" priority="2926">
      <colorScale>
        <cfvo type="min"/>
        <cfvo type="max"/>
        <color rgb="FFFF7128"/>
        <color rgb="FFFFEF9C"/>
      </colorScale>
    </cfRule>
  </conditionalFormatting>
  <conditionalFormatting sqref="N2967">
    <cfRule type="duplicateValues" dxfId="1877" priority="2927"/>
  </conditionalFormatting>
  <conditionalFormatting sqref="N2967">
    <cfRule type="duplicateValues" dxfId="1876" priority="2928"/>
  </conditionalFormatting>
  <conditionalFormatting sqref="N2967">
    <cfRule type="duplicateValues" dxfId="1875" priority="2929"/>
    <cfRule type="duplicateValues" priority="2930"/>
  </conditionalFormatting>
  <conditionalFormatting sqref="N2968">
    <cfRule type="colorScale" priority="2921">
      <colorScale>
        <cfvo type="min"/>
        <cfvo type="max"/>
        <color rgb="FFFF7128"/>
        <color rgb="FFFFEF9C"/>
      </colorScale>
    </cfRule>
  </conditionalFormatting>
  <conditionalFormatting sqref="N2968">
    <cfRule type="duplicateValues" dxfId="1874" priority="2922"/>
  </conditionalFormatting>
  <conditionalFormatting sqref="N2968">
    <cfRule type="duplicateValues" dxfId="1873" priority="2923"/>
  </conditionalFormatting>
  <conditionalFormatting sqref="N2968">
    <cfRule type="duplicateValues" dxfId="1872" priority="2924"/>
    <cfRule type="duplicateValues" priority="2925"/>
  </conditionalFormatting>
  <conditionalFormatting sqref="N2969">
    <cfRule type="colorScale" priority="2916">
      <colorScale>
        <cfvo type="min"/>
        <cfvo type="max"/>
        <color rgb="FFFF7128"/>
        <color rgb="FFFFEF9C"/>
      </colorScale>
    </cfRule>
  </conditionalFormatting>
  <conditionalFormatting sqref="N2969">
    <cfRule type="duplicateValues" dxfId="1871" priority="2917"/>
  </conditionalFormatting>
  <conditionalFormatting sqref="N2969">
    <cfRule type="duplicateValues" dxfId="1870" priority="2918"/>
  </conditionalFormatting>
  <conditionalFormatting sqref="N2969">
    <cfRule type="duplicateValues" dxfId="1869" priority="2919"/>
    <cfRule type="duplicateValues" priority="2920"/>
  </conditionalFormatting>
  <conditionalFormatting sqref="N2975">
    <cfRule type="colorScale" priority="2906">
      <colorScale>
        <cfvo type="min"/>
        <cfvo type="max"/>
        <color rgb="FFFF7128"/>
        <color rgb="FFFFEF9C"/>
      </colorScale>
    </cfRule>
  </conditionalFormatting>
  <conditionalFormatting sqref="N2975">
    <cfRule type="duplicateValues" dxfId="1868" priority="2907"/>
  </conditionalFormatting>
  <conditionalFormatting sqref="N2975">
    <cfRule type="duplicateValues" dxfId="1867" priority="2908"/>
  </conditionalFormatting>
  <conditionalFormatting sqref="N2975">
    <cfRule type="duplicateValues" dxfId="1866" priority="2909"/>
    <cfRule type="duplicateValues" priority="2910"/>
  </conditionalFormatting>
  <conditionalFormatting sqref="N2979">
    <cfRule type="colorScale" priority="2901">
      <colorScale>
        <cfvo type="min"/>
        <cfvo type="max"/>
        <color rgb="FFFF7128"/>
        <color rgb="FFFFEF9C"/>
      </colorScale>
    </cfRule>
  </conditionalFormatting>
  <conditionalFormatting sqref="N2979">
    <cfRule type="duplicateValues" dxfId="1865" priority="2902"/>
  </conditionalFormatting>
  <conditionalFormatting sqref="N2979">
    <cfRule type="duplicateValues" dxfId="1864" priority="2903"/>
  </conditionalFormatting>
  <conditionalFormatting sqref="N2979">
    <cfRule type="duplicateValues" dxfId="1863" priority="2904"/>
    <cfRule type="duplicateValues" priority="2905"/>
  </conditionalFormatting>
  <conditionalFormatting sqref="N2989">
    <cfRule type="duplicateValues" dxfId="1862" priority="2897"/>
    <cfRule type="duplicateValues" dxfId="1861" priority="2898"/>
    <cfRule type="duplicateValues" dxfId="1860" priority="2899"/>
  </conditionalFormatting>
  <conditionalFormatting sqref="N2989">
    <cfRule type="duplicateValues" dxfId="1859" priority="2900" stopIfTrue="1"/>
  </conditionalFormatting>
  <conditionalFormatting sqref="N2993">
    <cfRule type="duplicateValues" dxfId="1858" priority="2893"/>
    <cfRule type="duplicateValues" dxfId="1857" priority="2894"/>
    <cfRule type="duplicateValues" dxfId="1856" priority="2895"/>
  </conditionalFormatting>
  <conditionalFormatting sqref="N2993">
    <cfRule type="duplicateValues" dxfId="1855" priority="2896" stopIfTrue="1"/>
  </conditionalFormatting>
  <conditionalFormatting sqref="N2994">
    <cfRule type="duplicateValues" dxfId="1854" priority="2889"/>
    <cfRule type="duplicateValues" dxfId="1853" priority="2890"/>
    <cfRule type="duplicateValues" dxfId="1852" priority="2891"/>
  </conditionalFormatting>
  <conditionalFormatting sqref="N2994">
    <cfRule type="duplicateValues" dxfId="1851" priority="2892" stopIfTrue="1"/>
  </conditionalFormatting>
  <conditionalFormatting sqref="N2995">
    <cfRule type="duplicateValues" dxfId="1850" priority="2885"/>
    <cfRule type="duplicateValues" dxfId="1849" priority="2886"/>
    <cfRule type="duplicateValues" dxfId="1848" priority="2887"/>
  </conditionalFormatting>
  <conditionalFormatting sqref="N2995">
    <cfRule type="duplicateValues" dxfId="1847" priority="2888" stopIfTrue="1"/>
  </conditionalFormatting>
  <conditionalFormatting sqref="N2999">
    <cfRule type="colorScale" priority="2880">
      <colorScale>
        <cfvo type="min"/>
        <cfvo type="max"/>
        <color rgb="FFFF7128"/>
        <color rgb="FFFFEF9C"/>
      </colorScale>
    </cfRule>
  </conditionalFormatting>
  <conditionalFormatting sqref="N2999">
    <cfRule type="duplicateValues" dxfId="1846" priority="2881"/>
  </conditionalFormatting>
  <conditionalFormatting sqref="N2999">
    <cfRule type="duplicateValues" dxfId="1845" priority="2882"/>
  </conditionalFormatting>
  <conditionalFormatting sqref="N2999">
    <cfRule type="duplicateValues" dxfId="1844" priority="2883"/>
    <cfRule type="duplicateValues" priority="2884"/>
  </conditionalFormatting>
  <conditionalFormatting sqref="N3002">
    <cfRule type="colorScale" priority="2875">
      <colorScale>
        <cfvo type="min"/>
        <cfvo type="max"/>
        <color rgb="FFFF7128"/>
        <color rgb="FFFFEF9C"/>
      </colorScale>
    </cfRule>
  </conditionalFormatting>
  <conditionalFormatting sqref="N3002">
    <cfRule type="duplicateValues" dxfId="1843" priority="2876"/>
  </conditionalFormatting>
  <conditionalFormatting sqref="N3002">
    <cfRule type="duplicateValues" dxfId="1842" priority="2877"/>
  </conditionalFormatting>
  <conditionalFormatting sqref="N3002">
    <cfRule type="duplicateValues" dxfId="1841" priority="2878"/>
    <cfRule type="duplicateValues" priority="2879"/>
  </conditionalFormatting>
  <conditionalFormatting sqref="N3005">
    <cfRule type="duplicateValues" dxfId="1840" priority="2871"/>
    <cfRule type="duplicateValues" dxfId="1839" priority="2872"/>
    <cfRule type="duplicateValues" dxfId="1838" priority="2873"/>
  </conditionalFormatting>
  <conditionalFormatting sqref="N3005">
    <cfRule type="duplicateValues" dxfId="1837" priority="2874" stopIfTrue="1"/>
  </conditionalFormatting>
  <conditionalFormatting sqref="N3012">
    <cfRule type="duplicateValues" dxfId="1836" priority="2867"/>
    <cfRule type="duplicateValues" dxfId="1835" priority="2868"/>
    <cfRule type="duplicateValues" dxfId="1834" priority="2869"/>
  </conditionalFormatting>
  <conditionalFormatting sqref="N3012">
    <cfRule type="duplicateValues" dxfId="1833" priority="2870" stopIfTrue="1"/>
  </conditionalFormatting>
  <conditionalFormatting sqref="N3015">
    <cfRule type="duplicateValues" dxfId="1832" priority="2863"/>
    <cfRule type="duplicateValues" dxfId="1831" priority="2864"/>
    <cfRule type="duplicateValues" dxfId="1830" priority="2865"/>
  </conditionalFormatting>
  <conditionalFormatting sqref="N3015">
    <cfRule type="duplicateValues" dxfId="1829" priority="2866" stopIfTrue="1"/>
  </conditionalFormatting>
  <conditionalFormatting sqref="N3022">
    <cfRule type="duplicateValues" dxfId="1828" priority="2859"/>
    <cfRule type="duplicateValues" dxfId="1827" priority="2860"/>
    <cfRule type="duplicateValues" dxfId="1826" priority="2861"/>
  </conditionalFormatting>
  <conditionalFormatting sqref="N3022">
    <cfRule type="duplicateValues" dxfId="1825" priority="2862" stopIfTrue="1"/>
  </conditionalFormatting>
  <conditionalFormatting sqref="N3024">
    <cfRule type="duplicateValues" dxfId="1824" priority="2855"/>
    <cfRule type="duplicateValues" dxfId="1823" priority="2856"/>
    <cfRule type="duplicateValues" dxfId="1822" priority="2857"/>
  </conditionalFormatting>
  <conditionalFormatting sqref="N3024">
    <cfRule type="duplicateValues" dxfId="1821" priority="2858" stopIfTrue="1"/>
  </conditionalFormatting>
  <conditionalFormatting sqref="N3026">
    <cfRule type="duplicateValues" dxfId="1820" priority="2849" stopIfTrue="1"/>
  </conditionalFormatting>
  <conditionalFormatting sqref="N3026">
    <cfRule type="colorScale" priority="2850">
      <colorScale>
        <cfvo type="min"/>
        <cfvo type="max"/>
        <color rgb="FFFF7128"/>
        <color rgb="FFFFEF9C"/>
      </colorScale>
    </cfRule>
  </conditionalFormatting>
  <conditionalFormatting sqref="N3026">
    <cfRule type="duplicateValues" dxfId="1819" priority="2851"/>
  </conditionalFormatting>
  <conditionalFormatting sqref="N3026">
    <cfRule type="duplicateValues" dxfId="1818" priority="2852"/>
  </conditionalFormatting>
  <conditionalFormatting sqref="N3026">
    <cfRule type="duplicateValues" dxfId="1817" priority="2853"/>
    <cfRule type="duplicateValues" priority="2854"/>
  </conditionalFormatting>
  <conditionalFormatting sqref="N3029">
    <cfRule type="colorScale" priority="2844">
      <colorScale>
        <cfvo type="min"/>
        <cfvo type="max"/>
        <color rgb="FFFF7128"/>
        <color rgb="FFFFEF9C"/>
      </colorScale>
    </cfRule>
  </conditionalFormatting>
  <conditionalFormatting sqref="N3029">
    <cfRule type="duplicateValues" dxfId="1816" priority="2845"/>
  </conditionalFormatting>
  <conditionalFormatting sqref="N3029">
    <cfRule type="duplicateValues" dxfId="1815" priority="2846"/>
  </conditionalFormatting>
  <conditionalFormatting sqref="N3029">
    <cfRule type="duplicateValues" dxfId="1814" priority="2847"/>
    <cfRule type="duplicateValues" priority="2848"/>
  </conditionalFormatting>
  <conditionalFormatting sqref="N3030">
    <cfRule type="colorScale" priority="2839">
      <colorScale>
        <cfvo type="min"/>
        <cfvo type="max"/>
        <color rgb="FFFF7128"/>
        <color rgb="FFFFEF9C"/>
      </colorScale>
    </cfRule>
  </conditionalFormatting>
  <conditionalFormatting sqref="N3030">
    <cfRule type="duplicateValues" dxfId="1813" priority="2840"/>
  </conditionalFormatting>
  <conditionalFormatting sqref="N3030">
    <cfRule type="duplicateValues" dxfId="1812" priority="2841"/>
  </conditionalFormatting>
  <conditionalFormatting sqref="N3030">
    <cfRule type="duplicateValues" dxfId="1811" priority="2842"/>
    <cfRule type="duplicateValues" priority="2843"/>
  </conditionalFormatting>
  <conditionalFormatting sqref="N3032">
    <cfRule type="duplicateValues" dxfId="1810" priority="2835"/>
    <cfRule type="duplicateValues" dxfId="1809" priority="2836"/>
    <cfRule type="duplicateValues" dxfId="1808" priority="2837"/>
  </conditionalFormatting>
  <conditionalFormatting sqref="N3032">
    <cfRule type="duplicateValues" dxfId="1807" priority="2838" stopIfTrue="1"/>
  </conditionalFormatting>
  <conditionalFormatting sqref="N3048">
    <cfRule type="colorScale" priority="2820">
      <colorScale>
        <cfvo type="min"/>
        <cfvo type="max"/>
        <color rgb="FFFF7128"/>
        <color rgb="FFFFEF9C"/>
      </colorScale>
    </cfRule>
  </conditionalFormatting>
  <conditionalFormatting sqref="N3048">
    <cfRule type="duplicateValues" dxfId="1806" priority="2821"/>
  </conditionalFormatting>
  <conditionalFormatting sqref="N3048">
    <cfRule type="duplicateValues" dxfId="1805" priority="2822"/>
  </conditionalFormatting>
  <conditionalFormatting sqref="N3048">
    <cfRule type="duplicateValues" dxfId="1804" priority="2823"/>
    <cfRule type="duplicateValues" priority="2824"/>
  </conditionalFormatting>
  <conditionalFormatting sqref="N3053">
    <cfRule type="duplicateValues" dxfId="1803" priority="2808"/>
    <cfRule type="duplicateValues" dxfId="1802" priority="2809"/>
    <cfRule type="duplicateValues" dxfId="1801" priority="2810"/>
  </conditionalFormatting>
  <conditionalFormatting sqref="N3053">
    <cfRule type="duplicateValues" dxfId="1800" priority="2811" stopIfTrue="1"/>
  </conditionalFormatting>
  <conditionalFormatting sqref="N3064">
    <cfRule type="colorScale" priority="2798">
      <colorScale>
        <cfvo type="min"/>
        <cfvo type="max"/>
        <color rgb="FFFF7128"/>
        <color rgb="FFFFEF9C"/>
      </colorScale>
    </cfRule>
  </conditionalFormatting>
  <conditionalFormatting sqref="N3064">
    <cfRule type="duplicateValues" dxfId="1799" priority="2799"/>
  </conditionalFormatting>
  <conditionalFormatting sqref="N3064">
    <cfRule type="duplicateValues" dxfId="1798" priority="2800"/>
  </conditionalFormatting>
  <conditionalFormatting sqref="N3064">
    <cfRule type="duplicateValues" dxfId="1797" priority="2801"/>
    <cfRule type="duplicateValues" priority="2802"/>
  </conditionalFormatting>
  <conditionalFormatting sqref="N3066">
    <cfRule type="colorScale" priority="2793">
      <colorScale>
        <cfvo type="min"/>
        <cfvo type="max"/>
        <color rgb="FFFF7128"/>
        <color rgb="FFFFEF9C"/>
      </colorScale>
    </cfRule>
  </conditionalFormatting>
  <conditionalFormatting sqref="N3066">
    <cfRule type="duplicateValues" dxfId="1796" priority="2794"/>
  </conditionalFormatting>
  <conditionalFormatting sqref="N3066">
    <cfRule type="duplicateValues" dxfId="1795" priority="2795"/>
  </conditionalFormatting>
  <conditionalFormatting sqref="N3066">
    <cfRule type="duplicateValues" dxfId="1794" priority="2796"/>
    <cfRule type="duplicateValues" priority="2797"/>
  </conditionalFormatting>
  <conditionalFormatting sqref="N3068">
    <cfRule type="colorScale" priority="2788">
      <colorScale>
        <cfvo type="min"/>
        <cfvo type="max"/>
        <color rgb="FFFF7128"/>
        <color rgb="FFFFEF9C"/>
      </colorScale>
    </cfRule>
  </conditionalFormatting>
  <conditionalFormatting sqref="N3068">
    <cfRule type="duplicateValues" dxfId="1793" priority="2789"/>
  </conditionalFormatting>
  <conditionalFormatting sqref="N3068">
    <cfRule type="duplicateValues" dxfId="1792" priority="2790"/>
  </conditionalFormatting>
  <conditionalFormatting sqref="N3068">
    <cfRule type="duplicateValues" dxfId="1791" priority="2791"/>
    <cfRule type="duplicateValues" priority="2792"/>
  </conditionalFormatting>
  <conditionalFormatting sqref="N3073">
    <cfRule type="duplicateValues" dxfId="1790" priority="2785"/>
    <cfRule type="duplicateValues" dxfId="1789" priority="2786"/>
    <cfRule type="duplicateValues" dxfId="1788" priority="2787"/>
  </conditionalFormatting>
  <conditionalFormatting sqref="N3073">
    <cfRule type="duplicateValues" dxfId="1787" priority="2784" stopIfTrue="1"/>
  </conditionalFormatting>
  <conditionalFormatting sqref="N3076">
    <cfRule type="duplicateValues" dxfId="1786" priority="2780"/>
    <cfRule type="duplicateValues" dxfId="1785" priority="2781"/>
    <cfRule type="duplicateValues" dxfId="1784" priority="2782"/>
  </conditionalFormatting>
  <conditionalFormatting sqref="N3076">
    <cfRule type="duplicateValues" dxfId="1783" priority="2783" stopIfTrue="1"/>
  </conditionalFormatting>
  <conditionalFormatting sqref="N3086">
    <cfRule type="duplicateValues" dxfId="1782" priority="27049"/>
    <cfRule type="duplicateValues" dxfId="1781" priority="27050"/>
    <cfRule type="duplicateValues" dxfId="1780" priority="27051"/>
  </conditionalFormatting>
  <conditionalFormatting sqref="N3086">
    <cfRule type="duplicateValues" dxfId="1779" priority="27052" stopIfTrue="1"/>
  </conditionalFormatting>
  <conditionalFormatting sqref="N3089">
    <cfRule type="duplicateValues" dxfId="1778" priority="2772"/>
    <cfRule type="duplicateValues" dxfId="1777" priority="2773"/>
    <cfRule type="duplicateValues" dxfId="1776" priority="2774"/>
  </conditionalFormatting>
  <conditionalFormatting sqref="N3089">
    <cfRule type="duplicateValues" dxfId="1775" priority="2775" stopIfTrue="1"/>
  </conditionalFormatting>
  <conditionalFormatting sqref="N3091">
    <cfRule type="duplicateValues" dxfId="1774" priority="2769"/>
    <cfRule type="duplicateValues" dxfId="1773" priority="2770"/>
    <cfRule type="duplicateValues" dxfId="1772" priority="2771"/>
  </conditionalFormatting>
  <conditionalFormatting sqref="N3091">
    <cfRule type="duplicateValues" dxfId="1771" priority="2768" stopIfTrue="1"/>
  </conditionalFormatting>
  <conditionalFormatting sqref="N3100">
    <cfRule type="duplicateValues" dxfId="1770" priority="2764"/>
    <cfRule type="duplicateValues" dxfId="1769" priority="2765"/>
    <cfRule type="duplicateValues" dxfId="1768" priority="2766"/>
  </conditionalFormatting>
  <conditionalFormatting sqref="N3100">
    <cfRule type="duplicateValues" dxfId="1767" priority="2767" stopIfTrue="1"/>
  </conditionalFormatting>
  <conditionalFormatting sqref="N3102">
    <cfRule type="duplicateValues" dxfId="1766" priority="2760"/>
    <cfRule type="duplicateValues" dxfId="1765" priority="2761"/>
    <cfRule type="duplicateValues" dxfId="1764" priority="2762"/>
  </conditionalFormatting>
  <conditionalFormatting sqref="N3102">
    <cfRule type="duplicateValues" dxfId="1763" priority="2763" stopIfTrue="1"/>
  </conditionalFormatting>
  <conditionalFormatting sqref="N3108">
    <cfRule type="duplicateValues" dxfId="1762" priority="2756"/>
    <cfRule type="duplicateValues" dxfId="1761" priority="2757"/>
    <cfRule type="duplicateValues" dxfId="1760" priority="2758"/>
  </conditionalFormatting>
  <conditionalFormatting sqref="N3108">
    <cfRule type="duplicateValues" dxfId="1759" priority="2759" stopIfTrue="1"/>
  </conditionalFormatting>
  <conditionalFormatting sqref="N3113">
    <cfRule type="colorScale" priority="2751">
      <colorScale>
        <cfvo type="min"/>
        <cfvo type="max"/>
        <color rgb="FFFF7128"/>
        <color rgb="FFFFEF9C"/>
      </colorScale>
    </cfRule>
  </conditionalFormatting>
  <conditionalFormatting sqref="N3113">
    <cfRule type="duplicateValues" dxfId="1758" priority="2752"/>
  </conditionalFormatting>
  <conditionalFormatting sqref="N3113">
    <cfRule type="duplicateValues" dxfId="1757" priority="2753"/>
  </conditionalFormatting>
  <conditionalFormatting sqref="N3113">
    <cfRule type="duplicateValues" dxfId="1756" priority="2754"/>
    <cfRule type="duplicateValues" priority="2755"/>
  </conditionalFormatting>
  <conditionalFormatting sqref="N3116">
    <cfRule type="colorScale" priority="2746">
      <colorScale>
        <cfvo type="min"/>
        <cfvo type="max"/>
        <color rgb="FFFF7128"/>
        <color rgb="FFFFEF9C"/>
      </colorScale>
    </cfRule>
  </conditionalFormatting>
  <conditionalFormatting sqref="N3116">
    <cfRule type="duplicateValues" dxfId="1755" priority="2747"/>
  </conditionalFormatting>
  <conditionalFormatting sqref="N3116">
    <cfRule type="duplicateValues" dxfId="1754" priority="2748"/>
  </conditionalFormatting>
  <conditionalFormatting sqref="N3116">
    <cfRule type="duplicateValues" dxfId="1753" priority="2749"/>
    <cfRule type="duplicateValues" priority="2750"/>
  </conditionalFormatting>
  <conditionalFormatting sqref="N3121">
    <cfRule type="colorScale" priority="2741">
      <colorScale>
        <cfvo type="min"/>
        <cfvo type="max"/>
        <color rgb="FFFF7128"/>
        <color rgb="FFFFEF9C"/>
      </colorScale>
    </cfRule>
  </conditionalFormatting>
  <conditionalFormatting sqref="N3121">
    <cfRule type="duplicateValues" dxfId="1752" priority="2742"/>
  </conditionalFormatting>
  <conditionalFormatting sqref="N3121">
    <cfRule type="duplicateValues" dxfId="1751" priority="2743"/>
  </conditionalFormatting>
  <conditionalFormatting sqref="N3121">
    <cfRule type="duplicateValues" dxfId="1750" priority="2744"/>
    <cfRule type="duplicateValues" priority="2745"/>
  </conditionalFormatting>
  <conditionalFormatting sqref="N3137">
    <cfRule type="duplicateValues" dxfId="1749" priority="2737"/>
    <cfRule type="duplicateValues" dxfId="1748" priority="2738"/>
    <cfRule type="duplicateValues" dxfId="1747" priority="2739"/>
  </conditionalFormatting>
  <conditionalFormatting sqref="N3137">
    <cfRule type="duplicateValues" dxfId="1746" priority="2740" stopIfTrue="1"/>
  </conditionalFormatting>
  <conditionalFormatting sqref="N3147">
    <cfRule type="colorScale" priority="2732">
      <colorScale>
        <cfvo type="min"/>
        <cfvo type="max"/>
        <color rgb="FFFF7128"/>
        <color rgb="FFFFEF9C"/>
      </colorScale>
    </cfRule>
  </conditionalFormatting>
  <conditionalFormatting sqref="N3147">
    <cfRule type="duplicateValues" dxfId="1745" priority="2733"/>
  </conditionalFormatting>
  <conditionalFormatting sqref="N3147">
    <cfRule type="duplicateValues" dxfId="1744" priority="2734"/>
  </conditionalFormatting>
  <conditionalFormatting sqref="N3147">
    <cfRule type="duplicateValues" dxfId="1743" priority="2735"/>
    <cfRule type="duplicateValues" priority="2736"/>
  </conditionalFormatting>
  <conditionalFormatting sqref="N3150">
    <cfRule type="colorScale" priority="2727">
      <colorScale>
        <cfvo type="min"/>
        <cfvo type="max"/>
        <color rgb="FFFF7128"/>
        <color rgb="FFFFEF9C"/>
      </colorScale>
    </cfRule>
  </conditionalFormatting>
  <conditionalFormatting sqref="N3150">
    <cfRule type="duplicateValues" dxfId="1742" priority="2728"/>
  </conditionalFormatting>
  <conditionalFormatting sqref="N3150">
    <cfRule type="duplicateValues" dxfId="1741" priority="2729"/>
  </conditionalFormatting>
  <conditionalFormatting sqref="N3150">
    <cfRule type="duplicateValues" dxfId="1740" priority="2730"/>
    <cfRule type="duplicateValues" priority="2731"/>
  </conditionalFormatting>
  <conditionalFormatting sqref="N3151">
    <cfRule type="duplicateValues" dxfId="1739" priority="2723"/>
    <cfRule type="duplicateValues" dxfId="1738" priority="2724"/>
    <cfRule type="duplicateValues" dxfId="1737" priority="2725"/>
  </conditionalFormatting>
  <conditionalFormatting sqref="N3151">
    <cfRule type="duplicateValues" dxfId="1736" priority="2726" stopIfTrue="1"/>
  </conditionalFormatting>
  <conditionalFormatting sqref="N3152">
    <cfRule type="colorScale" priority="2718">
      <colorScale>
        <cfvo type="min"/>
        <cfvo type="max"/>
        <color rgb="FFFF7128"/>
        <color rgb="FFFFEF9C"/>
      </colorScale>
    </cfRule>
  </conditionalFormatting>
  <conditionalFormatting sqref="N3152">
    <cfRule type="duplicateValues" dxfId="1735" priority="2719"/>
  </conditionalFormatting>
  <conditionalFormatting sqref="N3152">
    <cfRule type="duplicateValues" dxfId="1734" priority="2720"/>
  </conditionalFormatting>
  <conditionalFormatting sqref="N3152">
    <cfRule type="duplicateValues" dxfId="1733" priority="2721"/>
    <cfRule type="duplicateValues" priority="2722"/>
  </conditionalFormatting>
  <conditionalFormatting sqref="N3153:N3155">
    <cfRule type="colorScale" priority="2713">
      <colorScale>
        <cfvo type="min"/>
        <cfvo type="max"/>
        <color rgb="FFFF7128"/>
        <color rgb="FFFFEF9C"/>
      </colorScale>
    </cfRule>
  </conditionalFormatting>
  <conditionalFormatting sqref="N3153:N3155">
    <cfRule type="duplicateValues" dxfId="1732" priority="2714"/>
  </conditionalFormatting>
  <conditionalFormatting sqref="N3153:N3155">
    <cfRule type="duplicateValues" dxfId="1731" priority="2715"/>
  </conditionalFormatting>
  <conditionalFormatting sqref="N3153:N3155">
    <cfRule type="duplicateValues" dxfId="1730" priority="2716"/>
    <cfRule type="duplicateValues" priority="2717"/>
  </conditionalFormatting>
  <conditionalFormatting sqref="N3156">
    <cfRule type="colorScale" priority="2708">
      <colorScale>
        <cfvo type="min"/>
        <cfvo type="max"/>
        <color rgb="FFFF7128"/>
        <color rgb="FFFFEF9C"/>
      </colorScale>
    </cfRule>
  </conditionalFormatting>
  <conditionalFormatting sqref="N3156">
    <cfRule type="duplicateValues" dxfId="1729" priority="2709"/>
  </conditionalFormatting>
  <conditionalFormatting sqref="N3156">
    <cfRule type="duplicateValues" dxfId="1728" priority="2710"/>
  </conditionalFormatting>
  <conditionalFormatting sqref="N3156">
    <cfRule type="duplicateValues" dxfId="1727" priority="2711"/>
    <cfRule type="duplicateValues" priority="2712"/>
  </conditionalFormatting>
  <conditionalFormatting sqref="N3158">
    <cfRule type="colorScale" priority="2703">
      <colorScale>
        <cfvo type="min"/>
        <cfvo type="max"/>
        <color rgb="FFFF7128"/>
        <color rgb="FFFFEF9C"/>
      </colorScale>
    </cfRule>
  </conditionalFormatting>
  <conditionalFormatting sqref="N3158">
    <cfRule type="duplicateValues" dxfId="1726" priority="2704"/>
  </conditionalFormatting>
  <conditionalFormatting sqref="N3158">
    <cfRule type="duplicateValues" dxfId="1725" priority="2705"/>
  </conditionalFormatting>
  <conditionalFormatting sqref="N3158">
    <cfRule type="duplicateValues" dxfId="1724" priority="2706"/>
    <cfRule type="duplicateValues" priority="2707"/>
  </conditionalFormatting>
  <conditionalFormatting sqref="N3160">
    <cfRule type="duplicateValues" dxfId="1723" priority="2699"/>
    <cfRule type="duplicateValues" dxfId="1722" priority="2700"/>
    <cfRule type="duplicateValues" dxfId="1721" priority="2701"/>
  </conditionalFormatting>
  <conditionalFormatting sqref="N3160">
    <cfRule type="duplicateValues" dxfId="1720" priority="2702" stopIfTrue="1"/>
  </conditionalFormatting>
  <conditionalFormatting sqref="N10">
    <cfRule type="colorScale" priority="2689">
      <colorScale>
        <cfvo type="min"/>
        <cfvo type="max"/>
        <color rgb="FFFF7128"/>
        <color rgb="FFFFEF9C"/>
      </colorScale>
    </cfRule>
  </conditionalFormatting>
  <conditionalFormatting sqref="N10">
    <cfRule type="duplicateValues" dxfId="1719" priority="2690"/>
  </conditionalFormatting>
  <conditionalFormatting sqref="N10">
    <cfRule type="duplicateValues" dxfId="1718" priority="2691"/>
  </conditionalFormatting>
  <conditionalFormatting sqref="N10">
    <cfRule type="duplicateValues" dxfId="1717" priority="2692"/>
    <cfRule type="duplicateValues" priority="2693"/>
  </conditionalFormatting>
  <conditionalFormatting sqref="N184">
    <cfRule type="colorScale" priority="2606">
      <colorScale>
        <cfvo type="min"/>
        <cfvo type="max"/>
        <color rgb="FFFF7128"/>
        <color rgb="FFFFEF9C"/>
      </colorScale>
    </cfRule>
  </conditionalFormatting>
  <conditionalFormatting sqref="N184">
    <cfRule type="duplicateValues" dxfId="1716" priority="2607"/>
  </conditionalFormatting>
  <conditionalFormatting sqref="N184">
    <cfRule type="duplicateValues" dxfId="1715" priority="2608"/>
  </conditionalFormatting>
  <conditionalFormatting sqref="N184">
    <cfRule type="duplicateValues" dxfId="1714" priority="2609"/>
    <cfRule type="duplicateValues" priority="2610"/>
  </conditionalFormatting>
  <conditionalFormatting sqref="N187">
    <cfRule type="colorScale" priority="2601">
      <colorScale>
        <cfvo type="min"/>
        <cfvo type="max"/>
        <color rgb="FFFF7128"/>
        <color rgb="FFFFEF9C"/>
      </colorScale>
    </cfRule>
  </conditionalFormatting>
  <conditionalFormatting sqref="N187">
    <cfRule type="duplicateValues" dxfId="1713" priority="2602"/>
  </conditionalFormatting>
  <conditionalFormatting sqref="N187">
    <cfRule type="duplicateValues" dxfId="1712" priority="2603"/>
  </conditionalFormatting>
  <conditionalFormatting sqref="N187">
    <cfRule type="duplicateValues" dxfId="1711" priority="2604"/>
    <cfRule type="duplicateValues" priority="2605"/>
  </conditionalFormatting>
  <conditionalFormatting sqref="N189">
    <cfRule type="colorScale" priority="2596">
      <colorScale>
        <cfvo type="min"/>
        <cfvo type="max"/>
        <color rgb="FFFF7128"/>
        <color rgb="FFFFEF9C"/>
      </colorScale>
    </cfRule>
  </conditionalFormatting>
  <conditionalFormatting sqref="N189">
    <cfRule type="duplicateValues" dxfId="1710" priority="2597"/>
  </conditionalFormatting>
  <conditionalFormatting sqref="N189">
    <cfRule type="duplicateValues" dxfId="1709" priority="2598"/>
  </conditionalFormatting>
  <conditionalFormatting sqref="N189">
    <cfRule type="duplicateValues" dxfId="1708" priority="2599"/>
    <cfRule type="duplicateValues" priority="2600"/>
  </conditionalFormatting>
  <conditionalFormatting sqref="N190">
    <cfRule type="duplicateValues" dxfId="1707" priority="2592"/>
    <cfRule type="duplicateValues" dxfId="1706" priority="2593"/>
    <cfRule type="duplicateValues" dxfId="1705" priority="2594"/>
  </conditionalFormatting>
  <conditionalFormatting sqref="N190">
    <cfRule type="duplicateValues" dxfId="1704" priority="2595" stopIfTrue="1"/>
  </conditionalFormatting>
  <conditionalFormatting sqref="N192">
    <cfRule type="duplicateValues" dxfId="1703" priority="2588"/>
    <cfRule type="duplicateValues" dxfId="1702" priority="2589"/>
    <cfRule type="duplicateValues" dxfId="1701" priority="2590"/>
  </conditionalFormatting>
  <conditionalFormatting sqref="N192">
    <cfRule type="duplicateValues" dxfId="1700" priority="2591" stopIfTrue="1"/>
  </conditionalFormatting>
  <conditionalFormatting sqref="N193">
    <cfRule type="colorScale" priority="2583">
      <colorScale>
        <cfvo type="min"/>
        <cfvo type="max"/>
        <color rgb="FFFF7128"/>
        <color rgb="FFFFEF9C"/>
      </colorScale>
    </cfRule>
  </conditionalFormatting>
  <conditionalFormatting sqref="N193">
    <cfRule type="duplicateValues" dxfId="1699" priority="2584"/>
  </conditionalFormatting>
  <conditionalFormatting sqref="N193">
    <cfRule type="duplicateValues" dxfId="1698" priority="2585"/>
  </conditionalFormatting>
  <conditionalFormatting sqref="N193">
    <cfRule type="duplicateValues" dxfId="1697" priority="2586"/>
    <cfRule type="duplicateValues" priority="2587"/>
  </conditionalFormatting>
  <conditionalFormatting sqref="N195:N196">
    <cfRule type="colorScale" priority="2578">
      <colorScale>
        <cfvo type="min"/>
        <cfvo type="max"/>
        <color rgb="FFFF7128"/>
        <color rgb="FFFFEF9C"/>
      </colorScale>
    </cfRule>
  </conditionalFormatting>
  <conditionalFormatting sqref="N195:N196">
    <cfRule type="duplicateValues" dxfId="1696" priority="2579"/>
  </conditionalFormatting>
  <conditionalFormatting sqref="N195:N196">
    <cfRule type="duplicateValues" dxfId="1695" priority="2580"/>
  </conditionalFormatting>
  <conditionalFormatting sqref="N195:N196">
    <cfRule type="duplicateValues" dxfId="1694" priority="2581"/>
    <cfRule type="duplicateValues" priority="2582"/>
  </conditionalFormatting>
  <conditionalFormatting sqref="N242">
    <cfRule type="colorScale" priority="2549">
      <colorScale>
        <cfvo type="min"/>
        <cfvo type="max"/>
        <color rgb="FFFF7128"/>
        <color rgb="FFFFEF9C"/>
      </colorScale>
    </cfRule>
  </conditionalFormatting>
  <conditionalFormatting sqref="N242">
    <cfRule type="duplicateValues" dxfId="1693" priority="2550"/>
  </conditionalFormatting>
  <conditionalFormatting sqref="N242">
    <cfRule type="duplicateValues" dxfId="1692" priority="2551"/>
  </conditionalFormatting>
  <conditionalFormatting sqref="N242">
    <cfRule type="duplicateValues" dxfId="1691" priority="2552"/>
    <cfRule type="duplicateValues" priority="2553"/>
  </conditionalFormatting>
  <conditionalFormatting sqref="N241">
    <cfRule type="colorScale" priority="2544">
      <colorScale>
        <cfvo type="min"/>
        <cfvo type="max"/>
        <color rgb="FFFF7128"/>
        <color rgb="FFFFEF9C"/>
      </colorScale>
    </cfRule>
  </conditionalFormatting>
  <conditionalFormatting sqref="N241">
    <cfRule type="duplicateValues" dxfId="1690" priority="2545"/>
  </conditionalFormatting>
  <conditionalFormatting sqref="N241">
    <cfRule type="duplicateValues" dxfId="1689" priority="2546"/>
  </conditionalFormatting>
  <conditionalFormatting sqref="N241">
    <cfRule type="duplicateValues" dxfId="1688" priority="2547"/>
    <cfRule type="duplicateValues" priority="2548"/>
  </conditionalFormatting>
  <conditionalFormatting sqref="N240">
    <cfRule type="colorScale" priority="2539">
      <colorScale>
        <cfvo type="min"/>
        <cfvo type="max"/>
        <color rgb="FFFF7128"/>
        <color rgb="FFFFEF9C"/>
      </colorScale>
    </cfRule>
  </conditionalFormatting>
  <conditionalFormatting sqref="N240">
    <cfRule type="duplicateValues" dxfId="1687" priority="2540"/>
  </conditionalFormatting>
  <conditionalFormatting sqref="N240">
    <cfRule type="duplicateValues" dxfId="1686" priority="2541"/>
  </conditionalFormatting>
  <conditionalFormatting sqref="N240">
    <cfRule type="duplicateValues" dxfId="1685" priority="2542"/>
    <cfRule type="duplicateValues" priority="2543"/>
  </conditionalFormatting>
  <conditionalFormatting sqref="N239">
    <cfRule type="colorScale" priority="2534">
      <colorScale>
        <cfvo type="min"/>
        <cfvo type="max"/>
        <color rgb="FFFF7128"/>
        <color rgb="FFFFEF9C"/>
      </colorScale>
    </cfRule>
  </conditionalFormatting>
  <conditionalFormatting sqref="N239">
    <cfRule type="duplicateValues" dxfId="1684" priority="2535"/>
  </conditionalFormatting>
  <conditionalFormatting sqref="N239">
    <cfRule type="duplicateValues" dxfId="1683" priority="2536"/>
  </conditionalFormatting>
  <conditionalFormatting sqref="N239">
    <cfRule type="duplicateValues" dxfId="1682" priority="2537"/>
    <cfRule type="duplicateValues" priority="2538"/>
  </conditionalFormatting>
  <conditionalFormatting sqref="N238">
    <cfRule type="colorScale" priority="2529">
      <colorScale>
        <cfvo type="min"/>
        <cfvo type="max"/>
        <color rgb="FFFF7128"/>
        <color rgb="FFFFEF9C"/>
      </colorScale>
    </cfRule>
  </conditionalFormatting>
  <conditionalFormatting sqref="N238">
    <cfRule type="duplicateValues" dxfId="1681" priority="2530"/>
  </conditionalFormatting>
  <conditionalFormatting sqref="N238">
    <cfRule type="duplicateValues" dxfId="1680" priority="2531"/>
  </conditionalFormatting>
  <conditionalFormatting sqref="N238">
    <cfRule type="duplicateValues" dxfId="1679" priority="2532"/>
    <cfRule type="duplicateValues" priority="2533"/>
  </conditionalFormatting>
  <conditionalFormatting sqref="N213">
    <cfRule type="colorScale" priority="2509">
      <colorScale>
        <cfvo type="min"/>
        <cfvo type="max"/>
        <color rgb="FFFF7128"/>
        <color rgb="FFFFEF9C"/>
      </colorScale>
    </cfRule>
  </conditionalFormatting>
  <conditionalFormatting sqref="N213">
    <cfRule type="duplicateValues" dxfId="1678" priority="2510"/>
  </conditionalFormatting>
  <conditionalFormatting sqref="N213">
    <cfRule type="duplicateValues" dxfId="1677" priority="2511"/>
  </conditionalFormatting>
  <conditionalFormatting sqref="N213">
    <cfRule type="duplicateValues" dxfId="1676" priority="2512"/>
    <cfRule type="duplicateValues" priority="2513"/>
  </conditionalFormatting>
  <conditionalFormatting sqref="N232">
    <cfRule type="colorScale" priority="2469">
      <colorScale>
        <cfvo type="min"/>
        <cfvo type="max"/>
        <color rgb="FFFF7128"/>
        <color rgb="FFFFEF9C"/>
      </colorScale>
    </cfRule>
  </conditionalFormatting>
  <conditionalFormatting sqref="N232">
    <cfRule type="duplicateValues" dxfId="1675" priority="2470"/>
  </conditionalFormatting>
  <conditionalFormatting sqref="N232">
    <cfRule type="duplicateValues" dxfId="1674" priority="2471"/>
  </conditionalFormatting>
  <conditionalFormatting sqref="N232">
    <cfRule type="duplicateValues" dxfId="1673" priority="2472"/>
    <cfRule type="duplicateValues" priority="2473"/>
  </conditionalFormatting>
  <conditionalFormatting sqref="N246">
    <cfRule type="colorScale" priority="2449">
      <colorScale>
        <cfvo type="min"/>
        <cfvo type="max"/>
        <color rgb="FFFF7128"/>
        <color rgb="FFFFEF9C"/>
      </colorScale>
    </cfRule>
  </conditionalFormatting>
  <conditionalFormatting sqref="N246">
    <cfRule type="duplicateValues" dxfId="1672" priority="2450"/>
  </conditionalFormatting>
  <conditionalFormatting sqref="N246">
    <cfRule type="duplicateValues" dxfId="1671" priority="2451"/>
  </conditionalFormatting>
  <conditionalFormatting sqref="N246">
    <cfRule type="duplicateValues" dxfId="1670" priority="2452"/>
    <cfRule type="duplicateValues" priority="2453"/>
  </conditionalFormatting>
  <conditionalFormatting sqref="N252">
    <cfRule type="colorScale" priority="2434">
      <colorScale>
        <cfvo type="min"/>
        <cfvo type="max"/>
        <color rgb="FFFF7128"/>
        <color rgb="FFFFEF9C"/>
      </colorScale>
    </cfRule>
  </conditionalFormatting>
  <conditionalFormatting sqref="N252">
    <cfRule type="duplicateValues" dxfId="1669" priority="2435"/>
  </conditionalFormatting>
  <conditionalFormatting sqref="N252">
    <cfRule type="duplicateValues" dxfId="1668" priority="2436"/>
  </conditionalFormatting>
  <conditionalFormatting sqref="N252">
    <cfRule type="duplicateValues" dxfId="1667" priority="2437"/>
    <cfRule type="duplicateValues" priority="2438"/>
  </conditionalFormatting>
  <conditionalFormatting sqref="N253">
    <cfRule type="colorScale" priority="2429">
      <colorScale>
        <cfvo type="min"/>
        <cfvo type="max"/>
        <color rgb="FFFF7128"/>
        <color rgb="FFFFEF9C"/>
      </colorScale>
    </cfRule>
  </conditionalFormatting>
  <conditionalFormatting sqref="N253">
    <cfRule type="duplicateValues" dxfId="1666" priority="2430"/>
  </conditionalFormatting>
  <conditionalFormatting sqref="N253">
    <cfRule type="duplicateValues" dxfId="1665" priority="2431"/>
  </conditionalFormatting>
  <conditionalFormatting sqref="N253">
    <cfRule type="duplicateValues" dxfId="1664" priority="2432"/>
    <cfRule type="duplicateValues" priority="2433"/>
  </conditionalFormatting>
  <conditionalFormatting sqref="N270">
    <cfRule type="colorScale" priority="2385">
      <colorScale>
        <cfvo type="min"/>
        <cfvo type="max"/>
        <color rgb="FFFF7128"/>
        <color rgb="FFFFEF9C"/>
      </colorScale>
    </cfRule>
  </conditionalFormatting>
  <conditionalFormatting sqref="N270">
    <cfRule type="duplicateValues" dxfId="1663" priority="2386"/>
  </conditionalFormatting>
  <conditionalFormatting sqref="N270">
    <cfRule type="duplicateValues" dxfId="1662" priority="2387"/>
  </conditionalFormatting>
  <conditionalFormatting sqref="N270">
    <cfRule type="duplicateValues" dxfId="1661" priority="2388"/>
    <cfRule type="duplicateValues" priority="2389"/>
  </conditionalFormatting>
  <conditionalFormatting sqref="N330">
    <cfRule type="colorScale" priority="2362">
      <colorScale>
        <cfvo type="min"/>
        <cfvo type="max"/>
        <color rgb="FFFF7128"/>
        <color rgb="FFFFEF9C"/>
      </colorScale>
    </cfRule>
  </conditionalFormatting>
  <conditionalFormatting sqref="N330">
    <cfRule type="duplicateValues" dxfId="1660" priority="2363"/>
  </conditionalFormatting>
  <conditionalFormatting sqref="N330">
    <cfRule type="duplicateValues" dxfId="1659" priority="2364"/>
  </conditionalFormatting>
  <conditionalFormatting sqref="N330">
    <cfRule type="duplicateValues" dxfId="1658" priority="2365"/>
    <cfRule type="duplicateValues" priority="2366"/>
  </conditionalFormatting>
  <conditionalFormatting sqref="N334:N335">
    <cfRule type="colorScale" priority="2352">
      <colorScale>
        <cfvo type="min"/>
        <cfvo type="max"/>
        <color rgb="FFFF7128"/>
        <color rgb="FFFFEF9C"/>
      </colorScale>
    </cfRule>
  </conditionalFormatting>
  <conditionalFormatting sqref="N334:N335">
    <cfRule type="duplicateValues" dxfId="1657" priority="2353"/>
  </conditionalFormatting>
  <conditionalFormatting sqref="N334:N335">
    <cfRule type="duplicateValues" dxfId="1656" priority="2354"/>
  </conditionalFormatting>
  <conditionalFormatting sqref="N334:N335">
    <cfRule type="duplicateValues" dxfId="1655" priority="2355"/>
    <cfRule type="duplicateValues" priority="2356"/>
  </conditionalFormatting>
  <conditionalFormatting sqref="N339">
    <cfRule type="colorScale" priority="2347">
      <colorScale>
        <cfvo type="min"/>
        <cfvo type="max"/>
        <color rgb="FFFF7128"/>
        <color rgb="FFFFEF9C"/>
      </colorScale>
    </cfRule>
  </conditionalFormatting>
  <conditionalFormatting sqref="N339">
    <cfRule type="duplicateValues" dxfId="1654" priority="2348"/>
  </conditionalFormatting>
  <conditionalFormatting sqref="N339">
    <cfRule type="duplicateValues" dxfId="1653" priority="2349"/>
  </conditionalFormatting>
  <conditionalFormatting sqref="N339">
    <cfRule type="duplicateValues" dxfId="1652" priority="2350"/>
    <cfRule type="duplicateValues" priority="2351"/>
  </conditionalFormatting>
  <conditionalFormatting sqref="N348">
    <cfRule type="colorScale" priority="2342">
      <colorScale>
        <cfvo type="min"/>
        <cfvo type="max"/>
        <color rgb="FFFF7128"/>
        <color rgb="FFFFEF9C"/>
      </colorScale>
    </cfRule>
  </conditionalFormatting>
  <conditionalFormatting sqref="N348">
    <cfRule type="duplicateValues" dxfId="1651" priority="2343"/>
  </conditionalFormatting>
  <conditionalFormatting sqref="N348">
    <cfRule type="duplicateValues" dxfId="1650" priority="2344"/>
  </conditionalFormatting>
  <conditionalFormatting sqref="N348">
    <cfRule type="duplicateValues" dxfId="1649" priority="2345"/>
    <cfRule type="duplicateValues" priority="2346"/>
  </conditionalFormatting>
  <conditionalFormatting sqref="N350">
    <cfRule type="colorScale" priority="2337">
      <colorScale>
        <cfvo type="min"/>
        <cfvo type="max"/>
        <color rgb="FFFF7128"/>
        <color rgb="FFFFEF9C"/>
      </colorScale>
    </cfRule>
  </conditionalFormatting>
  <conditionalFormatting sqref="N350">
    <cfRule type="duplicateValues" dxfId="1648" priority="2338"/>
  </conditionalFormatting>
  <conditionalFormatting sqref="N350">
    <cfRule type="duplicateValues" dxfId="1647" priority="2339"/>
  </conditionalFormatting>
  <conditionalFormatting sqref="N350">
    <cfRule type="duplicateValues" dxfId="1646" priority="2340"/>
    <cfRule type="duplicateValues" priority="2341"/>
  </conditionalFormatting>
  <conditionalFormatting sqref="N354">
    <cfRule type="colorScale" priority="2332">
      <colorScale>
        <cfvo type="min"/>
        <cfvo type="max"/>
        <color rgb="FFFF7128"/>
        <color rgb="FFFFEF9C"/>
      </colorScale>
    </cfRule>
  </conditionalFormatting>
  <conditionalFormatting sqref="N354">
    <cfRule type="duplicateValues" dxfId="1645" priority="2333"/>
  </conditionalFormatting>
  <conditionalFormatting sqref="N354">
    <cfRule type="duplicateValues" dxfId="1644" priority="2334"/>
  </conditionalFormatting>
  <conditionalFormatting sqref="N354">
    <cfRule type="duplicateValues" dxfId="1643" priority="2335"/>
    <cfRule type="duplicateValues" priority="2336"/>
  </conditionalFormatting>
  <conditionalFormatting sqref="N293">
    <cfRule type="duplicateValues" dxfId="1642" priority="2314"/>
    <cfRule type="duplicateValues" dxfId="1641" priority="2315"/>
    <cfRule type="duplicateValues" dxfId="1640" priority="2316"/>
  </conditionalFormatting>
  <conditionalFormatting sqref="N293">
    <cfRule type="duplicateValues" dxfId="1639" priority="2317" stopIfTrue="1"/>
  </conditionalFormatting>
  <conditionalFormatting sqref="N301">
    <cfRule type="duplicateValues" dxfId="1638" priority="2296"/>
    <cfRule type="duplicateValues" dxfId="1637" priority="2297"/>
    <cfRule type="duplicateValues" dxfId="1636" priority="2298"/>
  </conditionalFormatting>
  <conditionalFormatting sqref="N301">
    <cfRule type="duplicateValues" dxfId="1635" priority="2299" stopIfTrue="1"/>
  </conditionalFormatting>
  <conditionalFormatting sqref="N366:N367">
    <cfRule type="colorScale" priority="2281">
      <colorScale>
        <cfvo type="min"/>
        <cfvo type="max"/>
        <color rgb="FFFF7128"/>
        <color rgb="FFFFEF9C"/>
      </colorScale>
    </cfRule>
  </conditionalFormatting>
  <conditionalFormatting sqref="N366:N367">
    <cfRule type="duplicateValues" dxfId="1634" priority="2282"/>
  </conditionalFormatting>
  <conditionalFormatting sqref="N366:N367">
    <cfRule type="duplicateValues" dxfId="1633" priority="2283"/>
  </conditionalFormatting>
  <conditionalFormatting sqref="N366:N367">
    <cfRule type="duplicateValues" dxfId="1632" priority="2284"/>
    <cfRule type="duplicateValues" priority="2285"/>
  </conditionalFormatting>
  <conditionalFormatting sqref="N314">
    <cfRule type="duplicateValues" dxfId="1631" priority="2266" stopIfTrue="1"/>
  </conditionalFormatting>
  <conditionalFormatting sqref="N314">
    <cfRule type="colorScale" priority="2267">
      <colorScale>
        <cfvo type="min"/>
        <cfvo type="max"/>
        <color rgb="FFFF7128"/>
        <color rgb="FFFFEF9C"/>
      </colorScale>
    </cfRule>
  </conditionalFormatting>
  <conditionalFormatting sqref="N314">
    <cfRule type="duplicateValues" dxfId="1630" priority="2268"/>
  </conditionalFormatting>
  <conditionalFormatting sqref="N314">
    <cfRule type="duplicateValues" dxfId="1629" priority="2269"/>
  </conditionalFormatting>
  <conditionalFormatting sqref="N314">
    <cfRule type="duplicateValues" dxfId="1628" priority="2270"/>
    <cfRule type="duplicateValues" priority="2271"/>
  </conditionalFormatting>
  <conditionalFormatting sqref="N319">
    <cfRule type="colorScale" priority="2261">
      <colorScale>
        <cfvo type="min"/>
        <cfvo type="max"/>
        <color rgb="FFFF7128"/>
        <color rgb="FFFFEF9C"/>
      </colorScale>
    </cfRule>
  </conditionalFormatting>
  <conditionalFormatting sqref="N319">
    <cfRule type="duplicateValues" dxfId="1627" priority="2262"/>
  </conditionalFormatting>
  <conditionalFormatting sqref="N319">
    <cfRule type="duplicateValues" dxfId="1626" priority="2263"/>
  </conditionalFormatting>
  <conditionalFormatting sqref="N319">
    <cfRule type="duplicateValues" dxfId="1625" priority="2264"/>
    <cfRule type="duplicateValues" priority="2265"/>
  </conditionalFormatting>
  <conditionalFormatting sqref="N320">
    <cfRule type="duplicateValues" dxfId="1624" priority="2257"/>
    <cfRule type="duplicateValues" dxfId="1623" priority="2258"/>
    <cfRule type="duplicateValues" dxfId="1622" priority="2259"/>
  </conditionalFormatting>
  <conditionalFormatting sqref="N320">
    <cfRule type="duplicateValues" dxfId="1621" priority="2260" stopIfTrue="1"/>
  </conditionalFormatting>
  <conditionalFormatting sqref="N324">
    <cfRule type="duplicateValues" dxfId="1620" priority="2253"/>
    <cfRule type="duplicateValues" dxfId="1619" priority="2254"/>
    <cfRule type="duplicateValues" dxfId="1618" priority="2255"/>
  </conditionalFormatting>
  <conditionalFormatting sqref="N324">
    <cfRule type="duplicateValues" dxfId="1617" priority="2256" stopIfTrue="1"/>
  </conditionalFormatting>
  <conditionalFormatting sqref="N325">
    <cfRule type="colorScale" priority="2248">
      <colorScale>
        <cfvo type="min"/>
        <cfvo type="max"/>
        <color rgb="FFFF7128"/>
        <color rgb="FFFFEF9C"/>
      </colorScale>
    </cfRule>
  </conditionalFormatting>
  <conditionalFormatting sqref="N325">
    <cfRule type="duplicateValues" dxfId="1616" priority="2249"/>
  </conditionalFormatting>
  <conditionalFormatting sqref="N325">
    <cfRule type="duplicateValues" dxfId="1615" priority="2250"/>
  </conditionalFormatting>
  <conditionalFormatting sqref="N325">
    <cfRule type="duplicateValues" dxfId="1614" priority="2251"/>
    <cfRule type="duplicateValues" priority="2252"/>
  </conditionalFormatting>
  <conditionalFormatting sqref="N379">
    <cfRule type="colorScale" priority="2221">
      <colorScale>
        <cfvo type="min"/>
        <cfvo type="max"/>
        <color rgb="FFFF7128"/>
        <color rgb="FFFFEF9C"/>
      </colorScale>
    </cfRule>
  </conditionalFormatting>
  <conditionalFormatting sqref="N379">
    <cfRule type="duplicateValues" dxfId="1613" priority="2222"/>
  </conditionalFormatting>
  <conditionalFormatting sqref="N379">
    <cfRule type="duplicateValues" dxfId="1612" priority="2223"/>
  </conditionalFormatting>
  <conditionalFormatting sqref="N379">
    <cfRule type="duplicateValues" dxfId="1611" priority="2224"/>
    <cfRule type="duplicateValues" priority="2225"/>
  </conditionalFormatting>
  <conditionalFormatting sqref="N378">
    <cfRule type="colorScale" priority="2216">
      <colorScale>
        <cfvo type="min"/>
        <cfvo type="max"/>
        <color rgb="FFFF7128"/>
        <color rgb="FFFFEF9C"/>
      </colorScale>
    </cfRule>
  </conditionalFormatting>
  <conditionalFormatting sqref="N378">
    <cfRule type="duplicateValues" dxfId="1610" priority="2217"/>
  </conditionalFormatting>
  <conditionalFormatting sqref="N378">
    <cfRule type="duplicateValues" dxfId="1609" priority="2218"/>
  </conditionalFormatting>
  <conditionalFormatting sqref="N378">
    <cfRule type="duplicateValues" dxfId="1608" priority="2219"/>
    <cfRule type="duplicateValues" priority="2220"/>
  </conditionalFormatting>
  <conditionalFormatting sqref="N380">
    <cfRule type="colorScale" priority="2211">
      <colorScale>
        <cfvo type="min"/>
        <cfvo type="max"/>
        <color rgb="FFFF7128"/>
        <color rgb="FFFFEF9C"/>
      </colorScale>
    </cfRule>
  </conditionalFormatting>
  <conditionalFormatting sqref="N380">
    <cfRule type="duplicateValues" dxfId="1607" priority="2212"/>
  </conditionalFormatting>
  <conditionalFormatting sqref="N380">
    <cfRule type="duplicateValues" dxfId="1606" priority="2213"/>
  </conditionalFormatting>
  <conditionalFormatting sqref="N380">
    <cfRule type="duplicateValues" dxfId="1605" priority="2214"/>
    <cfRule type="duplicateValues" priority="2215"/>
  </conditionalFormatting>
  <conditionalFormatting sqref="N390">
    <cfRule type="duplicateValues" dxfId="1604" priority="2203"/>
    <cfRule type="duplicateValues" dxfId="1603" priority="2204"/>
    <cfRule type="duplicateValues" dxfId="1602" priority="2205"/>
  </conditionalFormatting>
  <conditionalFormatting sqref="N390">
    <cfRule type="duplicateValues" dxfId="1601" priority="2206" stopIfTrue="1"/>
  </conditionalFormatting>
  <conditionalFormatting sqref="N393">
    <cfRule type="colorScale" priority="2198">
      <colorScale>
        <cfvo type="min"/>
        <cfvo type="max"/>
        <color rgb="FFFF7128"/>
        <color rgb="FFFFEF9C"/>
      </colorScale>
    </cfRule>
  </conditionalFormatting>
  <conditionalFormatting sqref="N393">
    <cfRule type="duplicateValues" dxfId="1600" priority="2199"/>
  </conditionalFormatting>
  <conditionalFormatting sqref="N393">
    <cfRule type="duplicateValues" dxfId="1599" priority="2200"/>
  </conditionalFormatting>
  <conditionalFormatting sqref="N393">
    <cfRule type="duplicateValues" dxfId="1598" priority="2201"/>
    <cfRule type="duplicateValues" priority="2202"/>
  </conditionalFormatting>
  <conditionalFormatting sqref="N396">
    <cfRule type="colorScale" priority="2193">
      <colorScale>
        <cfvo type="min"/>
        <cfvo type="max"/>
        <color rgb="FFFF7128"/>
        <color rgb="FFFFEF9C"/>
      </colorScale>
    </cfRule>
  </conditionalFormatting>
  <conditionalFormatting sqref="N396">
    <cfRule type="duplicateValues" dxfId="1597" priority="2194"/>
  </conditionalFormatting>
  <conditionalFormatting sqref="N396">
    <cfRule type="duplicateValues" dxfId="1596" priority="2195"/>
  </conditionalFormatting>
  <conditionalFormatting sqref="N396">
    <cfRule type="duplicateValues" dxfId="1595" priority="2196"/>
    <cfRule type="duplicateValues" priority="2197"/>
  </conditionalFormatting>
  <conditionalFormatting sqref="N397">
    <cfRule type="colorScale" priority="2188">
      <colorScale>
        <cfvo type="min"/>
        <cfvo type="max"/>
        <color rgb="FFFF7128"/>
        <color rgb="FFFFEF9C"/>
      </colorScale>
    </cfRule>
  </conditionalFormatting>
  <conditionalFormatting sqref="N397">
    <cfRule type="duplicateValues" dxfId="1594" priority="2189"/>
  </conditionalFormatting>
  <conditionalFormatting sqref="N397">
    <cfRule type="duplicateValues" dxfId="1593" priority="2190"/>
  </conditionalFormatting>
  <conditionalFormatting sqref="N397">
    <cfRule type="duplicateValues" dxfId="1592" priority="2191"/>
    <cfRule type="duplicateValues" priority="2192"/>
  </conditionalFormatting>
  <conditionalFormatting sqref="N410">
    <cfRule type="colorScale" priority="2183">
      <colorScale>
        <cfvo type="min"/>
        <cfvo type="max"/>
        <color rgb="FFFF7128"/>
        <color rgb="FFFFEF9C"/>
      </colorScale>
    </cfRule>
  </conditionalFormatting>
  <conditionalFormatting sqref="N410">
    <cfRule type="duplicateValues" dxfId="1591" priority="2184"/>
  </conditionalFormatting>
  <conditionalFormatting sqref="N410">
    <cfRule type="duplicateValues" dxfId="1590" priority="2185"/>
  </conditionalFormatting>
  <conditionalFormatting sqref="N410">
    <cfRule type="duplicateValues" dxfId="1589" priority="2186"/>
    <cfRule type="duplicateValues" priority="2187"/>
  </conditionalFormatting>
  <conditionalFormatting sqref="N412">
    <cfRule type="colorScale" priority="2178">
      <colorScale>
        <cfvo type="min"/>
        <cfvo type="max"/>
        <color rgb="FFFF7128"/>
        <color rgb="FFFFEF9C"/>
      </colorScale>
    </cfRule>
  </conditionalFormatting>
  <conditionalFormatting sqref="N412">
    <cfRule type="duplicateValues" dxfId="1588" priority="2179"/>
  </conditionalFormatting>
  <conditionalFormatting sqref="N412">
    <cfRule type="duplicateValues" dxfId="1587" priority="2180"/>
  </conditionalFormatting>
  <conditionalFormatting sqref="N412">
    <cfRule type="duplicateValues" dxfId="1586" priority="2181"/>
    <cfRule type="duplicateValues" priority="2182"/>
  </conditionalFormatting>
  <conditionalFormatting sqref="N413">
    <cfRule type="colorScale" priority="2173">
      <colorScale>
        <cfvo type="min"/>
        <cfvo type="max"/>
        <color rgb="FFFF7128"/>
        <color rgb="FFFFEF9C"/>
      </colorScale>
    </cfRule>
  </conditionalFormatting>
  <conditionalFormatting sqref="N413">
    <cfRule type="duplicateValues" dxfId="1585" priority="2174"/>
  </conditionalFormatting>
  <conditionalFormatting sqref="N413">
    <cfRule type="duplicateValues" dxfId="1584" priority="2175"/>
  </conditionalFormatting>
  <conditionalFormatting sqref="N413">
    <cfRule type="duplicateValues" dxfId="1583" priority="2176"/>
    <cfRule type="duplicateValues" priority="2177"/>
  </conditionalFormatting>
  <conditionalFormatting sqref="N481">
    <cfRule type="duplicateValues" dxfId="1582" priority="2169"/>
    <cfRule type="duplicateValues" dxfId="1581" priority="2170"/>
    <cfRule type="duplicateValues" dxfId="1580" priority="2171"/>
  </conditionalFormatting>
  <conditionalFormatting sqref="N481">
    <cfRule type="duplicateValues" dxfId="1579" priority="2172" stopIfTrue="1"/>
  </conditionalFormatting>
  <conditionalFormatting sqref="N508">
    <cfRule type="colorScale" priority="2164">
      <colorScale>
        <cfvo type="min"/>
        <cfvo type="max"/>
        <color rgb="FFFF7128"/>
        <color rgb="FFFFEF9C"/>
      </colorScale>
    </cfRule>
  </conditionalFormatting>
  <conditionalFormatting sqref="N508">
    <cfRule type="duplicateValues" dxfId="1578" priority="2165"/>
  </conditionalFormatting>
  <conditionalFormatting sqref="N508">
    <cfRule type="duplicateValues" dxfId="1577" priority="2166"/>
  </conditionalFormatting>
  <conditionalFormatting sqref="N508">
    <cfRule type="duplicateValues" dxfId="1576" priority="2167"/>
    <cfRule type="duplicateValues" priority="2168"/>
  </conditionalFormatting>
  <conditionalFormatting sqref="N509">
    <cfRule type="colorScale" priority="2159">
      <colorScale>
        <cfvo type="min"/>
        <cfvo type="max"/>
        <color rgb="FFFF7128"/>
        <color rgb="FFFFEF9C"/>
      </colorScale>
    </cfRule>
  </conditionalFormatting>
  <conditionalFormatting sqref="N509">
    <cfRule type="duplicateValues" dxfId="1575" priority="2160"/>
  </conditionalFormatting>
  <conditionalFormatting sqref="N509">
    <cfRule type="duplicateValues" dxfId="1574" priority="2161"/>
  </conditionalFormatting>
  <conditionalFormatting sqref="N509">
    <cfRule type="duplicateValues" dxfId="1573" priority="2162"/>
    <cfRule type="duplicateValues" priority="2163"/>
  </conditionalFormatting>
  <conditionalFormatting sqref="N520">
    <cfRule type="colorScale" priority="2149">
      <colorScale>
        <cfvo type="min"/>
        <cfvo type="max"/>
        <color rgb="FFFF7128"/>
        <color rgb="FFFFEF9C"/>
      </colorScale>
    </cfRule>
  </conditionalFormatting>
  <conditionalFormatting sqref="N520">
    <cfRule type="duplicateValues" dxfId="1572" priority="2150"/>
  </conditionalFormatting>
  <conditionalFormatting sqref="N520">
    <cfRule type="duplicateValues" dxfId="1571" priority="2151"/>
  </conditionalFormatting>
  <conditionalFormatting sqref="N520">
    <cfRule type="duplicateValues" dxfId="1570" priority="2152"/>
    <cfRule type="duplicateValues" priority="2153"/>
  </conditionalFormatting>
  <conditionalFormatting sqref="N522">
    <cfRule type="colorScale" priority="2144">
      <colorScale>
        <cfvo type="min"/>
        <cfvo type="max"/>
        <color rgb="FFFF7128"/>
        <color rgb="FFFFEF9C"/>
      </colorScale>
    </cfRule>
  </conditionalFormatting>
  <conditionalFormatting sqref="N522">
    <cfRule type="duplicateValues" dxfId="1569" priority="2145"/>
  </conditionalFormatting>
  <conditionalFormatting sqref="N522">
    <cfRule type="duplicateValues" dxfId="1568" priority="2146"/>
  </conditionalFormatting>
  <conditionalFormatting sqref="N522">
    <cfRule type="duplicateValues" dxfId="1567" priority="2147"/>
    <cfRule type="duplicateValues" priority="2148"/>
  </conditionalFormatting>
  <conditionalFormatting sqref="N523">
    <cfRule type="colorScale" priority="2139">
      <colorScale>
        <cfvo type="min"/>
        <cfvo type="max"/>
        <color rgb="FFFF7128"/>
        <color rgb="FFFFEF9C"/>
      </colorScale>
    </cfRule>
  </conditionalFormatting>
  <conditionalFormatting sqref="N523">
    <cfRule type="duplicateValues" dxfId="1566" priority="2140"/>
  </conditionalFormatting>
  <conditionalFormatting sqref="N523">
    <cfRule type="duplicateValues" dxfId="1565" priority="2141"/>
  </conditionalFormatting>
  <conditionalFormatting sqref="N523">
    <cfRule type="duplicateValues" dxfId="1564" priority="2142"/>
    <cfRule type="duplicateValues" priority="2143"/>
  </conditionalFormatting>
  <conditionalFormatting sqref="N525">
    <cfRule type="colorScale" priority="2134">
      <colorScale>
        <cfvo type="min"/>
        <cfvo type="max"/>
        <color rgb="FFFF7128"/>
        <color rgb="FFFFEF9C"/>
      </colorScale>
    </cfRule>
  </conditionalFormatting>
  <conditionalFormatting sqref="N525">
    <cfRule type="duplicateValues" dxfId="1563" priority="2135"/>
  </conditionalFormatting>
  <conditionalFormatting sqref="N525">
    <cfRule type="duplicateValues" dxfId="1562" priority="2136"/>
  </conditionalFormatting>
  <conditionalFormatting sqref="N525">
    <cfRule type="duplicateValues" dxfId="1561" priority="2137"/>
    <cfRule type="duplicateValues" priority="2138"/>
  </conditionalFormatting>
  <conditionalFormatting sqref="N527">
    <cfRule type="colorScale" priority="2129">
      <colorScale>
        <cfvo type="min"/>
        <cfvo type="max"/>
        <color rgb="FFFF7128"/>
        <color rgb="FFFFEF9C"/>
      </colorScale>
    </cfRule>
  </conditionalFormatting>
  <conditionalFormatting sqref="N527">
    <cfRule type="duplicateValues" dxfId="1560" priority="2130"/>
  </conditionalFormatting>
  <conditionalFormatting sqref="N527">
    <cfRule type="duplicateValues" dxfId="1559" priority="2131"/>
  </conditionalFormatting>
  <conditionalFormatting sqref="N527">
    <cfRule type="duplicateValues" dxfId="1558" priority="2132"/>
    <cfRule type="duplicateValues" priority="2133"/>
  </conditionalFormatting>
  <conditionalFormatting sqref="N571:N575 N577:N578 N583 N585:N588 N580:N581 N590">
    <cfRule type="colorScale" priority="2075">
      <colorScale>
        <cfvo type="min"/>
        <cfvo type="max"/>
        <color rgb="FFFF7128"/>
        <color rgb="FFFFEF9C"/>
      </colorScale>
    </cfRule>
  </conditionalFormatting>
  <conditionalFormatting sqref="N571:N575 N577:N578 N583 N585:N588 N580:N581 N590">
    <cfRule type="duplicateValues" dxfId="1557" priority="2076"/>
  </conditionalFormatting>
  <conditionalFormatting sqref="N571:N575 N577:N578 N583 N585:N588 N580:N581 N590">
    <cfRule type="duplicateValues" dxfId="1556" priority="2077"/>
  </conditionalFormatting>
  <conditionalFormatting sqref="N571:N575 N577:N578 N583 N585:N588 N580:N581 N590">
    <cfRule type="duplicateValues" dxfId="1555" priority="2078"/>
    <cfRule type="duplicateValues" priority="2079"/>
  </conditionalFormatting>
  <conditionalFormatting sqref="N1330">
    <cfRule type="colorScale" priority="1691">
      <colorScale>
        <cfvo type="min"/>
        <cfvo type="max"/>
        <color rgb="FFFF7128"/>
        <color rgb="FFFFEF9C"/>
      </colorScale>
    </cfRule>
  </conditionalFormatting>
  <conditionalFormatting sqref="N1330">
    <cfRule type="duplicateValues" dxfId="1554" priority="1692"/>
  </conditionalFormatting>
  <conditionalFormatting sqref="N1330">
    <cfRule type="duplicateValues" dxfId="1553" priority="1693"/>
  </conditionalFormatting>
  <conditionalFormatting sqref="N1330">
    <cfRule type="duplicateValues" dxfId="1552" priority="1694"/>
    <cfRule type="duplicateValues" priority="1695"/>
  </conditionalFormatting>
  <conditionalFormatting sqref="N1333">
    <cfRule type="colorScale" priority="1681">
      <colorScale>
        <cfvo type="min"/>
        <cfvo type="max"/>
        <color rgb="FFFF7128"/>
        <color rgb="FFFFEF9C"/>
      </colorScale>
    </cfRule>
  </conditionalFormatting>
  <conditionalFormatting sqref="N1333">
    <cfRule type="duplicateValues" dxfId="1551" priority="1682"/>
  </conditionalFormatting>
  <conditionalFormatting sqref="N1333">
    <cfRule type="duplicateValues" dxfId="1550" priority="1683"/>
  </conditionalFormatting>
  <conditionalFormatting sqref="N1333">
    <cfRule type="duplicateValues" dxfId="1549" priority="1684"/>
    <cfRule type="duplicateValues" priority="1685"/>
  </conditionalFormatting>
  <conditionalFormatting sqref="N1334">
    <cfRule type="colorScale" priority="1676">
      <colorScale>
        <cfvo type="min"/>
        <cfvo type="max"/>
        <color rgb="FFFF7128"/>
        <color rgb="FFFFEF9C"/>
      </colorScale>
    </cfRule>
  </conditionalFormatting>
  <conditionalFormatting sqref="N1334">
    <cfRule type="duplicateValues" dxfId="1548" priority="1677"/>
  </conditionalFormatting>
  <conditionalFormatting sqref="N1334">
    <cfRule type="duplicateValues" dxfId="1547" priority="1678"/>
  </conditionalFormatting>
  <conditionalFormatting sqref="N1334">
    <cfRule type="duplicateValues" dxfId="1546" priority="1679"/>
    <cfRule type="duplicateValues" priority="1680"/>
  </conditionalFormatting>
  <conditionalFormatting sqref="N1291">
    <cfRule type="duplicateValues" dxfId="1545" priority="1672"/>
    <cfRule type="duplicateValues" dxfId="1544" priority="1673"/>
    <cfRule type="duplicateValues" dxfId="1543" priority="1674"/>
  </conditionalFormatting>
  <conditionalFormatting sqref="N1291">
    <cfRule type="duplicateValues" dxfId="1542" priority="1675" stopIfTrue="1"/>
  </conditionalFormatting>
  <conditionalFormatting sqref="N1340">
    <cfRule type="duplicateValues" dxfId="1541" priority="1668"/>
    <cfRule type="duplicateValues" dxfId="1540" priority="1669"/>
    <cfRule type="duplicateValues" dxfId="1539" priority="1670"/>
  </conditionalFormatting>
  <conditionalFormatting sqref="N1340">
    <cfRule type="duplicateValues" dxfId="1538" priority="1671" stopIfTrue="1"/>
  </conditionalFormatting>
  <conditionalFormatting sqref="N1352">
    <cfRule type="duplicateValues" dxfId="1537" priority="1664"/>
    <cfRule type="duplicateValues" dxfId="1536" priority="1665"/>
    <cfRule type="duplicateValues" dxfId="1535" priority="1666"/>
  </conditionalFormatting>
  <conditionalFormatting sqref="N1352">
    <cfRule type="duplicateValues" dxfId="1534" priority="1667" stopIfTrue="1"/>
  </conditionalFormatting>
  <conditionalFormatting sqref="N1355">
    <cfRule type="colorScale" priority="1659">
      <colorScale>
        <cfvo type="min"/>
        <cfvo type="max"/>
        <color rgb="FFFF7128"/>
        <color rgb="FFFFEF9C"/>
      </colorScale>
    </cfRule>
  </conditionalFormatting>
  <conditionalFormatting sqref="N1355">
    <cfRule type="duplicateValues" dxfId="1533" priority="1660"/>
  </conditionalFormatting>
  <conditionalFormatting sqref="N1355">
    <cfRule type="duplicateValues" dxfId="1532" priority="1661"/>
  </conditionalFormatting>
  <conditionalFormatting sqref="N1355">
    <cfRule type="duplicateValues" dxfId="1531" priority="1662"/>
    <cfRule type="duplicateValues" priority="1663"/>
  </conditionalFormatting>
  <conditionalFormatting sqref="N1356">
    <cfRule type="colorScale" priority="1654">
      <colorScale>
        <cfvo type="min"/>
        <cfvo type="max"/>
        <color rgb="FFFF7128"/>
        <color rgb="FFFFEF9C"/>
      </colorScale>
    </cfRule>
  </conditionalFormatting>
  <conditionalFormatting sqref="N1356">
    <cfRule type="duplicateValues" dxfId="1530" priority="1655"/>
  </conditionalFormatting>
  <conditionalFormatting sqref="N1356">
    <cfRule type="duplicateValues" dxfId="1529" priority="1656"/>
  </conditionalFormatting>
  <conditionalFormatting sqref="N1356">
    <cfRule type="duplicateValues" dxfId="1528" priority="1657"/>
    <cfRule type="duplicateValues" priority="1658"/>
  </conditionalFormatting>
  <conditionalFormatting sqref="N1358">
    <cfRule type="colorScale" priority="1649">
      <colorScale>
        <cfvo type="min"/>
        <cfvo type="max"/>
        <color rgb="FFFF7128"/>
        <color rgb="FFFFEF9C"/>
      </colorScale>
    </cfRule>
  </conditionalFormatting>
  <conditionalFormatting sqref="N1358">
    <cfRule type="duplicateValues" dxfId="1527" priority="1650"/>
  </conditionalFormatting>
  <conditionalFormatting sqref="N1358">
    <cfRule type="duplicateValues" dxfId="1526" priority="1651"/>
  </conditionalFormatting>
  <conditionalFormatting sqref="N1358">
    <cfRule type="duplicateValues" dxfId="1525" priority="1652"/>
    <cfRule type="duplicateValues" priority="1653"/>
  </conditionalFormatting>
  <conditionalFormatting sqref="N1359">
    <cfRule type="colorScale" priority="1644">
      <colorScale>
        <cfvo type="min"/>
        <cfvo type="max"/>
        <color rgb="FFFF7128"/>
        <color rgb="FFFFEF9C"/>
      </colorScale>
    </cfRule>
  </conditionalFormatting>
  <conditionalFormatting sqref="N1359">
    <cfRule type="duplicateValues" dxfId="1524" priority="1645"/>
  </conditionalFormatting>
  <conditionalFormatting sqref="N1359">
    <cfRule type="duplicateValues" dxfId="1523" priority="1646"/>
  </conditionalFormatting>
  <conditionalFormatting sqref="N1359">
    <cfRule type="duplicateValues" dxfId="1522" priority="1647"/>
    <cfRule type="duplicateValues" priority="1648"/>
  </conditionalFormatting>
  <conditionalFormatting sqref="N1362">
    <cfRule type="colorScale" priority="1639">
      <colorScale>
        <cfvo type="min"/>
        <cfvo type="max"/>
        <color rgb="FFFF7128"/>
        <color rgb="FFFFEF9C"/>
      </colorScale>
    </cfRule>
  </conditionalFormatting>
  <conditionalFormatting sqref="N1362">
    <cfRule type="duplicateValues" dxfId="1521" priority="1640"/>
  </conditionalFormatting>
  <conditionalFormatting sqref="N1362">
    <cfRule type="duplicateValues" dxfId="1520" priority="1641"/>
  </conditionalFormatting>
  <conditionalFormatting sqref="N1362">
    <cfRule type="duplicateValues" dxfId="1519" priority="1642"/>
    <cfRule type="duplicateValues" priority="1643"/>
  </conditionalFormatting>
  <conditionalFormatting sqref="N1519">
    <cfRule type="colorScale" priority="1634">
      <colorScale>
        <cfvo type="min"/>
        <cfvo type="max"/>
        <color rgb="FFFF7128"/>
        <color rgb="FFFFEF9C"/>
      </colorScale>
    </cfRule>
  </conditionalFormatting>
  <conditionalFormatting sqref="N1519">
    <cfRule type="duplicateValues" dxfId="1518" priority="1635"/>
  </conditionalFormatting>
  <conditionalFormatting sqref="N1519">
    <cfRule type="duplicateValues" dxfId="1517" priority="1636"/>
  </conditionalFormatting>
  <conditionalFormatting sqref="N1519">
    <cfRule type="duplicateValues" dxfId="1516" priority="1637"/>
    <cfRule type="duplicateValues" priority="1638"/>
  </conditionalFormatting>
  <conditionalFormatting sqref="N1520">
    <cfRule type="colorScale" priority="1629">
      <colorScale>
        <cfvo type="min"/>
        <cfvo type="max"/>
        <color rgb="FFFF7128"/>
        <color rgb="FFFFEF9C"/>
      </colorScale>
    </cfRule>
  </conditionalFormatting>
  <conditionalFormatting sqref="N1520">
    <cfRule type="duplicateValues" dxfId="1515" priority="1630"/>
  </conditionalFormatting>
  <conditionalFormatting sqref="N1520">
    <cfRule type="duplicateValues" dxfId="1514" priority="1631"/>
  </conditionalFormatting>
  <conditionalFormatting sqref="N1520">
    <cfRule type="duplicateValues" dxfId="1513" priority="1632"/>
    <cfRule type="duplicateValues" priority="1633"/>
  </conditionalFormatting>
  <conditionalFormatting sqref="N1524">
    <cfRule type="colorScale" priority="1624">
      <colorScale>
        <cfvo type="min"/>
        <cfvo type="max"/>
        <color rgb="FFFF7128"/>
        <color rgb="FFFFEF9C"/>
      </colorScale>
    </cfRule>
  </conditionalFormatting>
  <conditionalFormatting sqref="N1524">
    <cfRule type="duplicateValues" dxfId="1512" priority="1625"/>
  </conditionalFormatting>
  <conditionalFormatting sqref="N1524">
    <cfRule type="duplicateValues" dxfId="1511" priority="1626"/>
  </conditionalFormatting>
  <conditionalFormatting sqref="N1524">
    <cfRule type="duplicateValues" dxfId="1510" priority="1627"/>
    <cfRule type="duplicateValues" priority="1628"/>
  </conditionalFormatting>
  <conditionalFormatting sqref="N1373">
    <cfRule type="colorScale" priority="1619">
      <colorScale>
        <cfvo type="min"/>
        <cfvo type="max"/>
        <color rgb="FFFF7128"/>
        <color rgb="FFFFEF9C"/>
      </colorScale>
    </cfRule>
  </conditionalFormatting>
  <conditionalFormatting sqref="N1373">
    <cfRule type="duplicateValues" dxfId="1509" priority="1620"/>
  </conditionalFormatting>
  <conditionalFormatting sqref="N1373">
    <cfRule type="duplicateValues" dxfId="1508" priority="1621"/>
  </conditionalFormatting>
  <conditionalFormatting sqref="N1373">
    <cfRule type="duplicateValues" dxfId="1507" priority="1622"/>
    <cfRule type="duplicateValues" priority="1623"/>
  </conditionalFormatting>
  <conditionalFormatting sqref="N1536">
    <cfRule type="colorScale" priority="1614">
      <colorScale>
        <cfvo type="min"/>
        <cfvo type="max"/>
        <color rgb="FFFF7128"/>
        <color rgb="FFFFEF9C"/>
      </colorScale>
    </cfRule>
  </conditionalFormatting>
  <conditionalFormatting sqref="N1536">
    <cfRule type="duplicateValues" dxfId="1506" priority="1615"/>
  </conditionalFormatting>
  <conditionalFormatting sqref="N1536">
    <cfRule type="duplicateValues" dxfId="1505" priority="1616"/>
  </conditionalFormatting>
  <conditionalFormatting sqref="N1536">
    <cfRule type="duplicateValues" dxfId="1504" priority="1617"/>
    <cfRule type="duplicateValues" priority="1618"/>
  </conditionalFormatting>
  <conditionalFormatting sqref="N1378">
    <cfRule type="colorScale" priority="1609">
      <colorScale>
        <cfvo type="min"/>
        <cfvo type="max"/>
        <color rgb="FFFF7128"/>
        <color rgb="FFFFEF9C"/>
      </colorScale>
    </cfRule>
  </conditionalFormatting>
  <conditionalFormatting sqref="N1378">
    <cfRule type="duplicateValues" dxfId="1503" priority="1610"/>
  </conditionalFormatting>
  <conditionalFormatting sqref="N1378">
    <cfRule type="duplicateValues" dxfId="1502" priority="1611"/>
  </conditionalFormatting>
  <conditionalFormatting sqref="N1378">
    <cfRule type="duplicateValues" dxfId="1501" priority="1612"/>
    <cfRule type="duplicateValues" priority="1613"/>
  </conditionalFormatting>
  <conditionalFormatting sqref="N1379">
    <cfRule type="colorScale" priority="1604">
      <colorScale>
        <cfvo type="min"/>
        <cfvo type="max"/>
        <color rgb="FFFF7128"/>
        <color rgb="FFFFEF9C"/>
      </colorScale>
    </cfRule>
  </conditionalFormatting>
  <conditionalFormatting sqref="N1379">
    <cfRule type="duplicateValues" dxfId="1500" priority="1605"/>
  </conditionalFormatting>
  <conditionalFormatting sqref="N1379">
    <cfRule type="duplicateValues" dxfId="1499" priority="1606"/>
  </conditionalFormatting>
  <conditionalFormatting sqref="N1379">
    <cfRule type="duplicateValues" dxfId="1498" priority="1607"/>
    <cfRule type="duplicateValues" priority="1608"/>
  </conditionalFormatting>
  <conditionalFormatting sqref="N1389">
    <cfRule type="colorScale" priority="1599">
      <colorScale>
        <cfvo type="min"/>
        <cfvo type="max"/>
        <color rgb="FFFF7128"/>
        <color rgb="FFFFEF9C"/>
      </colorScale>
    </cfRule>
  </conditionalFormatting>
  <conditionalFormatting sqref="N1389">
    <cfRule type="duplicateValues" dxfId="1497" priority="1600"/>
  </conditionalFormatting>
  <conditionalFormatting sqref="N1389">
    <cfRule type="duplicateValues" dxfId="1496" priority="1601"/>
  </conditionalFormatting>
  <conditionalFormatting sqref="N1389">
    <cfRule type="duplicateValues" dxfId="1495" priority="1602"/>
    <cfRule type="duplicateValues" priority="1603"/>
  </conditionalFormatting>
  <conditionalFormatting sqref="N1393">
    <cfRule type="colorScale" priority="1594">
      <colorScale>
        <cfvo type="min"/>
        <cfvo type="max"/>
        <color rgb="FFFF7128"/>
        <color rgb="FFFFEF9C"/>
      </colorScale>
    </cfRule>
  </conditionalFormatting>
  <conditionalFormatting sqref="N1393">
    <cfRule type="duplicateValues" dxfId="1494" priority="1595"/>
  </conditionalFormatting>
  <conditionalFormatting sqref="N1393">
    <cfRule type="duplicateValues" dxfId="1493" priority="1596"/>
  </conditionalFormatting>
  <conditionalFormatting sqref="N1393">
    <cfRule type="duplicateValues" dxfId="1492" priority="1597"/>
    <cfRule type="duplicateValues" priority="1598"/>
  </conditionalFormatting>
  <conditionalFormatting sqref="N1399">
    <cfRule type="colorScale" priority="1589">
      <colorScale>
        <cfvo type="min"/>
        <cfvo type="max"/>
        <color rgb="FFFF7128"/>
        <color rgb="FFFFEF9C"/>
      </colorScale>
    </cfRule>
  </conditionalFormatting>
  <conditionalFormatting sqref="N1399">
    <cfRule type="duplicateValues" dxfId="1491" priority="1590"/>
  </conditionalFormatting>
  <conditionalFormatting sqref="N1399">
    <cfRule type="duplicateValues" dxfId="1490" priority="1591"/>
  </conditionalFormatting>
  <conditionalFormatting sqref="N1399">
    <cfRule type="duplicateValues" dxfId="1489" priority="1592"/>
    <cfRule type="duplicateValues" priority="1593"/>
  </conditionalFormatting>
  <conditionalFormatting sqref="N1405">
    <cfRule type="colorScale" priority="1584">
      <colorScale>
        <cfvo type="min"/>
        <cfvo type="max"/>
        <color rgb="FFFF7128"/>
        <color rgb="FFFFEF9C"/>
      </colorScale>
    </cfRule>
  </conditionalFormatting>
  <conditionalFormatting sqref="N1405">
    <cfRule type="duplicateValues" dxfId="1488" priority="1585"/>
  </conditionalFormatting>
  <conditionalFormatting sqref="N1405">
    <cfRule type="duplicateValues" dxfId="1487" priority="1586"/>
  </conditionalFormatting>
  <conditionalFormatting sqref="N1405">
    <cfRule type="duplicateValues" dxfId="1486" priority="1587"/>
    <cfRule type="duplicateValues" priority="1588"/>
  </conditionalFormatting>
  <conditionalFormatting sqref="N1406">
    <cfRule type="colorScale" priority="1579">
      <colorScale>
        <cfvo type="min"/>
        <cfvo type="max"/>
        <color rgb="FFFF7128"/>
        <color rgb="FFFFEF9C"/>
      </colorScale>
    </cfRule>
  </conditionalFormatting>
  <conditionalFormatting sqref="N1406">
    <cfRule type="duplicateValues" dxfId="1485" priority="1580"/>
  </conditionalFormatting>
  <conditionalFormatting sqref="N1406">
    <cfRule type="duplicateValues" dxfId="1484" priority="1581"/>
  </conditionalFormatting>
  <conditionalFormatting sqref="N1406">
    <cfRule type="duplicateValues" dxfId="1483" priority="1582"/>
    <cfRule type="duplicateValues" priority="1583"/>
  </conditionalFormatting>
  <conditionalFormatting sqref="N1409">
    <cfRule type="colorScale" priority="1574">
      <colorScale>
        <cfvo type="min"/>
        <cfvo type="max"/>
        <color rgb="FFFF7128"/>
        <color rgb="FFFFEF9C"/>
      </colorScale>
    </cfRule>
  </conditionalFormatting>
  <conditionalFormatting sqref="N1409">
    <cfRule type="duplicateValues" dxfId="1482" priority="1575"/>
  </conditionalFormatting>
  <conditionalFormatting sqref="N1409">
    <cfRule type="duplicateValues" dxfId="1481" priority="1576"/>
  </conditionalFormatting>
  <conditionalFormatting sqref="N1409">
    <cfRule type="duplicateValues" dxfId="1480" priority="1577"/>
    <cfRule type="duplicateValues" priority="1578"/>
  </conditionalFormatting>
  <conditionalFormatting sqref="N1413">
    <cfRule type="colorScale" priority="1569">
      <colorScale>
        <cfvo type="min"/>
        <cfvo type="max"/>
        <color rgb="FFFF7128"/>
        <color rgb="FFFFEF9C"/>
      </colorScale>
    </cfRule>
  </conditionalFormatting>
  <conditionalFormatting sqref="N1413">
    <cfRule type="duplicateValues" dxfId="1479" priority="1570"/>
  </conditionalFormatting>
  <conditionalFormatting sqref="N1413">
    <cfRule type="duplicateValues" dxfId="1478" priority="1571"/>
  </conditionalFormatting>
  <conditionalFormatting sqref="N1413">
    <cfRule type="duplicateValues" dxfId="1477" priority="1572"/>
    <cfRule type="duplicateValues" priority="1573"/>
  </conditionalFormatting>
  <conditionalFormatting sqref="N1415">
    <cfRule type="colorScale" priority="1564">
      <colorScale>
        <cfvo type="min"/>
        <cfvo type="max"/>
        <color rgb="FFFF7128"/>
        <color rgb="FFFFEF9C"/>
      </colorScale>
    </cfRule>
  </conditionalFormatting>
  <conditionalFormatting sqref="N1415">
    <cfRule type="duplicateValues" dxfId="1476" priority="1565"/>
  </conditionalFormatting>
  <conditionalFormatting sqref="N1415">
    <cfRule type="duplicateValues" dxfId="1475" priority="1566"/>
  </conditionalFormatting>
  <conditionalFormatting sqref="N1415">
    <cfRule type="duplicateValues" dxfId="1474" priority="1567"/>
    <cfRule type="duplicateValues" priority="1568"/>
  </conditionalFormatting>
  <conditionalFormatting sqref="N1416">
    <cfRule type="colorScale" priority="1559">
      <colorScale>
        <cfvo type="min"/>
        <cfvo type="max"/>
        <color rgb="FFFF7128"/>
        <color rgb="FFFFEF9C"/>
      </colorScale>
    </cfRule>
  </conditionalFormatting>
  <conditionalFormatting sqref="N1416">
    <cfRule type="duplicateValues" dxfId="1473" priority="1560"/>
  </conditionalFormatting>
  <conditionalFormatting sqref="N1416">
    <cfRule type="duplicateValues" dxfId="1472" priority="1561"/>
  </conditionalFormatting>
  <conditionalFormatting sqref="N1416">
    <cfRule type="duplicateValues" dxfId="1471" priority="1562"/>
    <cfRule type="duplicateValues" priority="1563"/>
  </conditionalFormatting>
  <conditionalFormatting sqref="N1452">
    <cfRule type="colorScale" priority="1549">
      <colorScale>
        <cfvo type="min"/>
        <cfvo type="max"/>
        <color rgb="FFFF7128"/>
        <color rgb="FFFFEF9C"/>
      </colorScale>
    </cfRule>
  </conditionalFormatting>
  <conditionalFormatting sqref="N1452">
    <cfRule type="duplicateValues" dxfId="1470" priority="1550"/>
  </conditionalFormatting>
  <conditionalFormatting sqref="N1452">
    <cfRule type="duplicateValues" dxfId="1469" priority="1551"/>
  </conditionalFormatting>
  <conditionalFormatting sqref="N1452">
    <cfRule type="duplicateValues" dxfId="1468" priority="1552"/>
    <cfRule type="duplicateValues" priority="1553"/>
  </conditionalFormatting>
  <conditionalFormatting sqref="N1453">
    <cfRule type="duplicateValues" dxfId="1467" priority="1545"/>
    <cfRule type="duplicateValues" dxfId="1466" priority="1546"/>
    <cfRule type="duplicateValues" dxfId="1465" priority="1547"/>
  </conditionalFormatting>
  <conditionalFormatting sqref="N1453">
    <cfRule type="duplicateValues" dxfId="1464" priority="1548" stopIfTrue="1"/>
  </conditionalFormatting>
  <conditionalFormatting sqref="N1455">
    <cfRule type="duplicateValues" dxfId="1463" priority="1541"/>
    <cfRule type="duplicateValues" dxfId="1462" priority="1542"/>
    <cfRule type="duplicateValues" dxfId="1461" priority="1543"/>
  </conditionalFormatting>
  <conditionalFormatting sqref="N1455">
    <cfRule type="duplicateValues" dxfId="1460" priority="1544" stopIfTrue="1"/>
  </conditionalFormatting>
  <conditionalFormatting sqref="N1456">
    <cfRule type="duplicateValues" dxfId="1459" priority="1535" stopIfTrue="1"/>
  </conditionalFormatting>
  <conditionalFormatting sqref="N1456">
    <cfRule type="colorScale" priority="1536">
      <colorScale>
        <cfvo type="min"/>
        <cfvo type="max"/>
        <color rgb="FFFF7128"/>
        <color rgb="FFFFEF9C"/>
      </colorScale>
    </cfRule>
  </conditionalFormatting>
  <conditionalFormatting sqref="N1456">
    <cfRule type="duplicateValues" dxfId="1458" priority="1537"/>
  </conditionalFormatting>
  <conditionalFormatting sqref="N1456">
    <cfRule type="duplicateValues" dxfId="1457" priority="1538"/>
  </conditionalFormatting>
  <conditionalFormatting sqref="N1456">
    <cfRule type="duplicateValues" dxfId="1456" priority="1539"/>
    <cfRule type="duplicateValues" priority="1540"/>
  </conditionalFormatting>
  <conditionalFormatting sqref="N1462">
    <cfRule type="colorScale" priority="1530">
      <colorScale>
        <cfvo type="min"/>
        <cfvo type="max"/>
        <color rgb="FFFF7128"/>
        <color rgb="FFFFEF9C"/>
      </colorScale>
    </cfRule>
  </conditionalFormatting>
  <conditionalFormatting sqref="N1462">
    <cfRule type="duplicateValues" dxfId="1455" priority="1531"/>
  </conditionalFormatting>
  <conditionalFormatting sqref="N1462">
    <cfRule type="duplicateValues" dxfId="1454" priority="1532"/>
  </conditionalFormatting>
  <conditionalFormatting sqref="N1462">
    <cfRule type="duplicateValues" dxfId="1453" priority="1533"/>
    <cfRule type="duplicateValues" priority="1534"/>
  </conditionalFormatting>
  <conditionalFormatting sqref="N1540">
    <cfRule type="colorScale" priority="1520">
      <colorScale>
        <cfvo type="min"/>
        <cfvo type="max"/>
        <color rgb="FFFF7128"/>
        <color rgb="FFFFEF9C"/>
      </colorScale>
    </cfRule>
  </conditionalFormatting>
  <conditionalFormatting sqref="N1540">
    <cfRule type="duplicateValues" dxfId="1452" priority="1521"/>
  </conditionalFormatting>
  <conditionalFormatting sqref="N1540">
    <cfRule type="duplicateValues" dxfId="1451" priority="1522"/>
  </conditionalFormatting>
  <conditionalFormatting sqref="N1540">
    <cfRule type="duplicateValues" dxfId="1450" priority="1523"/>
    <cfRule type="duplicateValues" priority="1524"/>
  </conditionalFormatting>
  <conditionalFormatting sqref="N1542">
    <cfRule type="colorScale" priority="1515">
      <colorScale>
        <cfvo type="min"/>
        <cfvo type="max"/>
        <color rgb="FFFF7128"/>
        <color rgb="FFFFEF9C"/>
      </colorScale>
    </cfRule>
  </conditionalFormatting>
  <conditionalFormatting sqref="N1542">
    <cfRule type="duplicateValues" dxfId="1449" priority="1516"/>
  </conditionalFormatting>
  <conditionalFormatting sqref="N1542">
    <cfRule type="duplicateValues" dxfId="1448" priority="1517"/>
  </conditionalFormatting>
  <conditionalFormatting sqref="N1542">
    <cfRule type="duplicateValues" dxfId="1447" priority="1518"/>
    <cfRule type="duplicateValues" priority="1519"/>
  </conditionalFormatting>
  <conditionalFormatting sqref="N1479">
    <cfRule type="colorScale" priority="1510">
      <colorScale>
        <cfvo type="min"/>
        <cfvo type="max"/>
        <color rgb="FFFF7128"/>
        <color rgb="FFFFEF9C"/>
      </colorScale>
    </cfRule>
  </conditionalFormatting>
  <conditionalFormatting sqref="N1479">
    <cfRule type="duplicateValues" dxfId="1446" priority="1511"/>
  </conditionalFormatting>
  <conditionalFormatting sqref="N1479">
    <cfRule type="duplicateValues" dxfId="1445" priority="1512"/>
  </conditionalFormatting>
  <conditionalFormatting sqref="N1479">
    <cfRule type="duplicateValues" dxfId="1444" priority="1513"/>
    <cfRule type="duplicateValues" priority="1514"/>
  </conditionalFormatting>
  <conditionalFormatting sqref="N1480:N1481">
    <cfRule type="duplicateValues" dxfId="1443" priority="1506"/>
    <cfRule type="duplicateValues" dxfId="1442" priority="1507"/>
    <cfRule type="duplicateValues" dxfId="1441" priority="1508"/>
  </conditionalFormatting>
  <conditionalFormatting sqref="N1480:N1481">
    <cfRule type="duplicateValues" dxfId="1440" priority="1509" stopIfTrue="1"/>
  </conditionalFormatting>
  <conditionalFormatting sqref="N1483">
    <cfRule type="colorScale" priority="1501">
      <colorScale>
        <cfvo type="min"/>
        <cfvo type="max"/>
        <color rgb="FFFF7128"/>
        <color rgb="FFFFEF9C"/>
      </colorScale>
    </cfRule>
  </conditionalFormatting>
  <conditionalFormatting sqref="N1483">
    <cfRule type="duplicateValues" dxfId="1439" priority="1502"/>
  </conditionalFormatting>
  <conditionalFormatting sqref="N1483">
    <cfRule type="duplicateValues" dxfId="1438" priority="1503"/>
  </conditionalFormatting>
  <conditionalFormatting sqref="N1483">
    <cfRule type="duplicateValues" dxfId="1437" priority="1504"/>
    <cfRule type="duplicateValues" priority="1505"/>
  </conditionalFormatting>
  <conditionalFormatting sqref="N1548">
    <cfRule type="colorScale" priority="1496">
      <colorScale>
        <cfvo type="min"/>
        <cfvo type="max"/>
        <color rgb="FFFF7128"/>
        <color rgb="FFFFEF9C"/>
      </colorScale>
    </cfRule>
  </conditionalFormatting>
  <conditionalFormatting sqref="N1548">
    <cfRule type="duplicateValues" dxfId="1436" priority="1497"/>
  </conditionalFormatting>
  <conditionalFormatting sqref="N1548">
    <cfRule type="duplicateValues" dxfId="1435" priority="1498"/>
  </conditionalFormatting>
  <conditionalFormatting sqref="N1548">
    <cfRule type="duplicateValues" dxfId="1434" priority="1499"/>
    <cfRule type="duplicateValues" priority="1500"/>
  </conditionalFormatting>
  <conditionalFormatting sqref="N1550:N1551">
    <cfRule type="colorScale" priority="1491">
      <colorScale>
        <cfvo type="min"/>
        <cfvo type="max"/>
        <color rgb="FFFF7128"/>
        <color rgb="FFFFEF9C"/>
      </colorScale>
    </cfRule>
  </conditionalFormatting>
  <conditionalFormatting sqref="N1550:N1551">
    <cfRule type="duplicateValues" dxfId="1433" priority="1492"/>
  </conditionalFormatting>
  <conditionalFormatting sqref="N1550:N1551">
    <cfRule type="duplicateValues" dxfId="1432" priority="1493"/>
  </conditionalFormatting>
  <conditionalFormatting sqref="N1550:N1551">
    <cfRule type="duplicateValues" dxfId="1431" priority="1494"/>
    <cfRule type="duplicateValues" priority="1495"/>
  </conditionalFormatting>
  <conditionalFormatting sqref="N1487">
    <cfRule type="duplicateValues" dxfId="1430" priority="1487"/>
    <cfRule type="duplicateValues" dxfId="1429" priority="1488"/>
    <cfRule type="duplicateValues" dxfId="1428" priority="1489"/>
  </conditionalFormatting>
  <conditionalFormatting sqref="N1487">
    <cfRule type="duplicateValues" dxfId="1427" priority="1490" stopIfTrue="1"/>
  </conditionalFormatting>
  <conditionalFormatting sqref="N1486">
    <cfRule type="duplicateValues" dxfId="1426" priority="1483"/>
    <cfRule type="duplicateValues" dxfId="1425" priority="1484"/>
    <cfRule type="duplicateValues" dxfId="1424" priority="1485"/>
  </conditionalFormatting>
  <conditionalFormatting sqref="N1486">
    <cfRule type="duplicateValues" dxfId="1423" priority="1486" stopIfTrue="1"/>
  </conditionalFormatting>
  <conditionalFormatting sqref="N1491:N1494 N1475:N1477 N1484:N1485 N1488:N1489 N1496:N1500">
    <cfRule type="colorScale" priority="27533">
      <colorScale>
        <cfvo type="min"/>
        <cfvo type="max"/>
        <color rgb="FFFF7128"/>
        <color rgb="FFFFEF9C"/>
      </colorScale>
    </cfRule>
  </conditionalFormatting>
  <conditionalFormatting sqref="N1491:N1494 N1475:N1477 N1484:N1485 N1488:N1489 N1496:N1500">
    <cfRule type="duplicateValues" dxfId="1422" priority="27541"/>
  </conditionalFormatting>
  <conditionalFormatting sqref="N1491:N1494 N1475:N1477 N1484:N1485 N1488:N1489 N1496:N1500">
    <cfRule type="duplicateValues" dxfId="1421" priority="27549"/>
  </conditionalFormatting>
  <conditionalFormatting sqref="N1491:N1494 N1475:N1477 N1484:N1485 N1488:N1489 N1496:N1500">
    <cfRule type="duplicateValues" dxfId="1420" priority="27557"/>
    <cfRule type="duplicateValues" priority="27558"/>
  </conditionalFormatting>
  <conditionalFormatting sqref="N1553">
    <cfRule type="colorScale" priority="1473">
      <colorScale>
        <cfvo type="min"/>
        <cfvo type="max"/>
        <color rgb="FFFF7128"/>
        <color rgb="FFFFEF9C"/>
      </colorScale>
    </cfRule>
  </conditionalFormatting>
  <conditionalFormatting sqref="N1553">
    <cfRule type="duplicateValues" dxfId="1419" priority="1474"/>
  </conditionalFormatting>
  <conditionalFormatting sqref="N1553">
    <cfRule type="duplicateValues" dxfId="1418" priority="1475"/>
  </conditionalFormatting>
  <conditionalFormatting sqref="N1553">
    <cfRule type="duplicateValues" dxfId="1417" priority="1476"/>
    <cfRule type="duplicateValues" priority="1477"/>
  </conditionalFormatting>
  <conditionalFormatting sqref="N1786">
    <cfRule type="colorScale" priority="1468">
      <colorScale>
        <cfvo type="min"/>
        <cfvo type="max"/>
        <color rgb="FFFF7128"/>
        <color rgb="FFFFEF9C"/>
      </colorScale>
    </cfRule>
  </conditionalFormatting>
  <conditionalFormatting sqref="N1786">
    <cfRule type="duplicateValues" dxfId="1416" priority="1469"/>
  </conditionalFormatting>
  <conditionalFormatting sqref="N1786">
    <cfRule type="duplicateValues" dxfId="1415" priority="1470"/>
  </conditionalFormatting>
  <conditionalFormatting sqref="N1786">
    <cfRule type="duplicateValues" dxfId="1414" priority="1471"/>
    <cfRule type="duplicateValues" priority="1472"/>
  </conditionalFormatting>
  <conditionalFormatting sqref="N1620">
    <cfRule type="colorScale" priority="1463">
      <colorScale>
        <cfvo type="min"/>
        <cfvo type="max"/>
        <color rgb="FFFF7128"/>
        <color rgb="FFFFEF9C"/>
      </colorScale>
    </cfRule>
  </conditionalFormatting>
  <conditionalFormatting sqref="N1620">
    <cfRule type="duplicateValues" dxfId="1413" priority="1464"/>
  </conditionalFormatting>
  <conditionalFormatting sqref="N1620">
    <cfRule type="duplicateValues" dxfId="1412" priority="1465"/>
  </conditionalFormatting>
  <conditionalFormatting sqref="N1620">
    <cfRule type="duplicateValues" dxfId="1411" priority="1466"/>
    <cfRule type="duplicateValues" priority="1467"/>
  </conditionalFormatting>
  <conditionalFormatting sqref="N1661">
    <cfRule type="duplicateValues" dxfId="1410" priority="1459"/>
    <cfRule type="duplicateValues" dxfId="1409" priority="1460"/>
    <cfRule type="duplicateValues" dxfId="1408" priority="1461"/>
  </conditionalFormatting>
  <conditionalFormatting sqref="N1661">
    <cfRule type="duplicateValues" dxfId="1407" priority="1462" stopIfTrue="1"/>
  </conditionalFormatting>
  <conditionalFormatting sqref="N1665">
    <cfRule type="duplicateValues" dxfId="1406" priority="1455"/>
    <cfRule type="duplicateValues" dxfId="1405" priority="1456"/>
    <cfRule type="duplicateValues" dxfId="1404" priority="1457"/>
  </conditionalFormatting>
  <conditionalFormatting sqref="N1665">
    <cfRule type="duplicateValues" dxfId="1403" priority="1458" stopIfTrue="1"/>
  </conditionalFormatting>
  <conditionalFormatting sqref="N1674">
    <cfRule type="duplicateValues" dxfId="1402" priority="1451"/>
    <cfRule type="duplicateValues" dxfId="1401" priority="1452"/>
    <cfRule type="duplicateValues" dxfId="1400" priority="1453"/>
  </conditionalFormatting>
  <conditionalFormatting sqref="N1674">
    <cfRule type="duplicateValues" dxfId="1399" priority="1454" stopIfTrue="1"/>
  </conditionalFormatting>
  <conditionalFormatting sqref="N1815">
    <cfRule type="duplicateValues" dxfId="1398" priority="1447"/>
    <cfRule type="duplicateValues" dxfId="1397" priority="1448"/>
    <cfRule type="duplicateValues" dxfId="1396" priority="1449"/>
  </conditionalFormatting>
  <conditionalFormatting sqref="N1815">
    <cfRule type="duplicateValues" dxfId="1395" priority="1450" stopIfTrue="1"/>
  </conditionalFormatting>
  <conditionalFormatting sqref="N1823">
    <cfRule type="colorScale" priority="1442">
      <colorScale>
        <cfvo type="min"/>
        <cfvo type="max"/>
        <color rgb="FFFF7128"/>
        <color rgb="FFFFEF9C"/>
      </colorScale>
    </cfRule>
  </conditionalFormatting>
  <conditionalFormatting sqref="N1823">
    <cfRule type="duplicateValues" dxfId="1394" priority="1443"/>
  </conditionalFormatting>
  <conditionalFormatting sqref="N1823">
    <cfRule type="duplicateValues" dxfId="1393" priority="1444"/>
  </conditionalFormatting>
  <conditionalFormatting sqref="N1823">
    <cfRule type="duplicateValues" dxfId="1392" priority="1445"/>
    <cfRule type="duplicateValues" priority="1446"/>
  </conditionalFormatting>
  <conditionalFormatting sqref="N1704">
    <cfRule type="duplicateValues" dxfId="1391" priority="1439"/>
    <cfRule type="duplicateValues" dxfId="1390" priority="1440"/>
    <cfRule type="duplicateValues" dxfId="1389" priority="1441"/>
  </conditionalFormatting>
  <conditionalFormatting sqref="N1704">
    <cfRule type="duplicateValues" dxfId="1388" priority="1438" stopIfTrue="1"/>
  </conditionalFormatting>
  <conditionalFormatting sqref="N1707">
    <cfRule type="colorScale" priority="1433">
      <colorScale>
        <cfvo type="min"/>
        <cfvo type="max"/>
        <color rgb="FFFF7128"/>
        <color rgb="FFFFEF9C"/>
      </colorScale>
    </cfRule>
  </conditionalFormatting>
  <conditionalFormatting sqref="N1707">
    <cfRule type="duplicateValues" dxfId="1387" priority="1434"/>
  </conditionalFormatting>
  <conditionalFormatting sqref="N1707">
    <cfRule type="duplicateValues" dxfId="1386" priority="1435"/>
  </conditionalFormatting>
  <conditionalFormatting sqref="N1707">
    <cfRule type="duplicateValues" dxfId="1385" priority="1436"/>
    <cfRule type="duplicateValues" priority="1437"/>
  </conditionalFormatting>
  <conditionalFormatting sqref="N1709">
    <cfRule type="duplicateValues" dxfId="1384" priority="1429"/>
    <cfRule type="duplicateValues" dxfId="1383" priority="1430"/>
    <cfRule type="duplicateValues" dxfId="1382" priority="1431"/>
  </conditionalFormatting>
  <conditionalFormatting sqref="N1709">
    <cfRule type="duplicateValues" dxfId="1381" priority="1432" stopIfTrue="1"/>
  </conditionalFormatting>
  <conditionalFormatting sqref="N1729">
    <cfRule type="colorScale" priority="1424">
      <colorScale>
        <cfvo type="min"/>
        <cfvo type="max"/>
        <color rgb="FFFF7128"/>
        <color rgb="FFFFEF9C"/>
      </colorScale>
    </cfRule>
  </conditionalFormatting>
  <conditionalFormatting sqref="N1729">
    <cfRule type="duplicateValues" dxfId="1380" priority="1425"/>
  </conditionalFormatting>
  <conditionalFormatting sqref="N1729">
    <cfRule type="duplicateValues" dxfId="1379" priority="1426"/>
  </conditionalFormatting>
  <conditionalFormatting sqref="N1729">
    <cfRule type="duplicateValues" dxfId="1378" priority="1427"/>
    <cfRule type="duplicateValues" priority="1428"/>
  </conditionalFormatting>
  <conditionalFormatting sqref="N1743">
    <cfRule type="colorScale" priority="1419">
      <colorScale>
        <cfvo type="min"/>
        <cfvo type="max"/>
        <color rgb="FFFF7128"/>
        <color rgb="FFFFEF9C"/>
      </colorScale>
    </cfRule>
  </conditionalFormatting>
  <conditionalFormatting sqref="N1743">
    <cfRule type="duplicateValues" dxfId="1377" priority="1420"/>
  </conditionalFormatting>
  <conditionalFormatting sqref="N1743">
    <cfRule type="duplicateValues" dxfId="1376" priority="1421"/>
  </conditionalFormatting>
  <conditionalFormatting sqref="N1743">
    <cfRule type="duplicateValues" dxfId="1375" priority="1422"/>
    <cfRule type="duplicateValues" priority="1423"/>
  </conditionalFormatting>
  <conditionalFormatting sqref="N1745">
    <cfRule type="colorScale" priority="1414">
      <colorScale>
        <cfvo type="min"/>
        <cfvo type="max"/>
        <color rgb="FFFF7128"/>
        <color rgb="FFFFEF9C"/>
      </colorScale>
    </cfRule>
  </conditionalFormatting>
  <conditionalFormatting sqref="N1745">
    <cfRule type="duplicateValues" dxfId="1374" priority="1415"/>
  </conditionalFormatting>
  <conditionalFormatting sqref="N1745">
    <cfRule type="duplicateValues" dxfId="1373" priority="1416"/>
  </conditionalFormatting>
  <conditionalFormatting sqref="N1745">
    <cfRule type="duplicateValues" dxfId="1372" priority="1417"/>
    <cfRule type="duplicateValues" priority="1418"/>
  </conditionalFormatting>
  <conditionalFormatting sqref="N1749">
    <cfRule type="colorScale" priority="1409">
      <colorScale>
        <cfvo type="min"/>
        <cfvo type="max"/>
        <color rgb="FFFF7128"/>
        <color rgb="FFFFEF9C"/>
      </colorScale>
    </cfRule>
  </conditionalFormatting>
  <conditionalFormatting sqref="N1749">
    <cfRule type="duplicateValues" dxfId="1371" priority="1410"/>
  </conditionalFormatting>
  <conditionalFormatting sqref="N1749">
    <cfRule type="duplicateValues" dxfId="1370" priority="1411"/>
  </conditionalFormatting>
  <conditionalFormatting sqref="N1749">
    <cfRule type="duplicateValues" dxfId="1369" priority="1412"/>
    <cfRule type="duplicateValues" priority="1413"/>
  </conditionalFormatting>
  <conditionalFormatting sqref="N1750">
    <cfRule type="colorScale" priority="1404">
      <colorScale>
        <cfvo type="min"/>
        <cfvo type="max"/>
        <color rgb="FFFF7128"/>
        <color rgb="FFFFEF9C"/>
      </colorScale>
    </cfRule>
  </conditionalFormatting>
  <conditionalFormatting sqref="N1750">
    <cfRule type="duplicateValues" dxfId="1368" priority="1405"/>
  </conditionalFormatting>
  <conditionalFormatting sqref="N1750">
    <cfRule type="duplicateValues" dxfId="1367" priority="1406"/>
  </conditionalFormatting>
  <conditionalFormatting sqref="N1750">
    <cfRule type="duplicateValues" dxfId="1366" priority="1407"/>
    <cfRule type="duplicateValues" priority="1408"/>
  </conditionalFormatting>
  <conditionalFormatting sqref="N1751">
    <cfRule type="colorScale" priority="1399">
      <colorScale>
        <cfvo type="min"/>
        <cfvo type="max"/>
        <color rgb="FFFF7128"/>
        <color rgb="FFFFEF9C"/>
      </colorScale>
    </cfRule>
  </conditionalFormatting>
  <conditionalFormatting sqref="N1751">
    <cfRule type="duplicateValues" dxfId="1365" priority="1400"/>
  </conditionalFormatting>
  <conditionalFormatting sqref="N1751">
    <cfRule type="duplicateValues" dxfId="1364" priority="1401"/>
  </conditionalFormatting>
  <conditionalFormatting sqref="N1751">
    <cfRule type="duplicateValues" dxfId="1363" priority="1402"/>
    <cfRule type="duplicateValues" priority="1403"/>
  </conditionalFormatting>
  <conditionalFormatting sqref="N1760">
    <cfRule type="colorScale" priority="1394">
      <colorScale>
        <cfvo type="min"/>
        <cfvo type="max"/>
        <color rgb="FFFF7128"/>
        <color rgb="FFFFEF9C"/>
      </colorScale>
    </cfRule>
  </conditionalFormatting>
  <conditionalFormatting sqref="N1760">
    <cfRule type="duplicateValues" dxfId="1362" priority="1395"/>
  </conditionalFormatting>
  <conditionalFormatting sqref="N1760">
    <cfRule type="duplicateValues" dxfId="1361" priority="1396"/>
  </conditionalFormatting>
  <conditionalFormatting sqref="N1760">
    <cfRule type="duplicateValues" dxfId="1360" priority="1397"/>
    <cfRule type="duplicateValues" priority="1398"/>
  </conditionalFormatting>
  <conditionalFormatting sqref="N1771">
    <cfRule type="duplicateValues" dxfId="1359" priority="1390"/>
    <cfRule type="duplicateValues" dxfId="1358" priority="1391"/>
    <cfRule type="duplicateValues" dxfId="1357" priority="1392"/>
  </conditionalFormatting>
  <conditionalFormatting sqref="N1771">
    <cfRule type="duplicateValues" dxfId="1356" priority="1393" stopIfTrue="1"/>
  </conditionalFormatting>
  <conditionalFormatting sqref="N1850">
    <cfRule type="colorScale" priority="1385">
      <colorScale>
        <cfvo type="min"/>
        <cfvo type="max"/>
        <color rgb="FFFF7128"/>
        <color rgb="FFFFEF9C"/>
      </colorScale>
    </cfRule>
  </conditionalFormatting>
  <conditionalFormatting sqref="N1850">
    <cfRule type="duplicateValues" dxfId="1355" priority="1386"/>
  </conditionalFormatting>
  <conditionalFormatting sqref="N1850">
    <cfRule type="duplicateValues" dxfId="1354" priority="1387"/>
  </conditionalFormatting>
  <conditionalFormatting sqref="N1850">
    <cfRule type="duplicateValues" dxfId="1353" priority="1388"/>
    <cfRule type="duplicateValues" priority="1389"/>
  </conditionalFormatting>
  <conditionalFormatting sqref="N1851">
    <cfRule type="colorScale" priority="1380">
      <colorScale>
        <cfvo type="min"/>
        <cfvo type="max"/>
        <color rgb="FFFF7128"/>
        <color rgb="FFFFEF9C"/>
      </colorScale>
    </cfRule>
  </conditionalFormatting>
  <conditionalFormatting sqref="N1851">
    <cfRule type="duplicateValues" dxfId="1352" priority="1381"/>
  </conditionalFormatting>
  <conditionalFormatting sqref="N1851">
    <cfRule type="duplicateValues" dxfId="1351" priority="1382"/>
  </conditionalFormatting>
  <conditionalFormatting sqref="N1851">
    <cfRule type="duplicateValues" dxfId="1350" priority="1383"/>
    <cfRule type="duplicateValues" priority="1384"/>
  </conditionalFormatting>
  <conditionalFormatting sqref="N1854">
    <cfRule type="colorScale" priority="1375">
      <colorScale>
        <cfvo type="min"/>
        <cfvo type="max"/>
        <color rgb="FFFF7128"/>
        <color rgb="FFFFEF9C"/>
      </colorScale>
    </cfRule>
  </conditionalFormatting>
  <conditionalFormatting sqref="N1854">
    <cfRule type="duplicateValues" dxfId="1349" priority="1376"/>
  </conditionalFormatting>
  <conditionalFormatting sqref="N1854">
    <cfRule type="duplicateValues" dxfId="1348" priority="1377"/>
  </conditionalFormatting>
  <conditionalFormatting sqref="N1854">
    <cfRule type="duplicateValues" dxfId="1347" priority="1378"/>
    <cfRule type="duplicateValues" priority="1379"/>
  </conditionalFormatting>
  <conditionalFormatting sqref="N1975">
    <cfRule type="colorScale" priority="1370">
      <colorScale>
        <cfvo type="min"/>
        <cfvo type="max"/>
        <color rgb="FFFF7128"/>
        <color rgb="FFFFEF9C"/>
      </colorScale>
    </cfRule>
  </conditionalFormatting>
  <conditionalFormatting sqref="N1975">
    <cfRule type="duplicateValues" dxfId="1346" priority="1371"/>
  </conditionalFormatting>
  <conditionalFormatting sqref="N1975">
    <cfRule type="duplicateValues" dxfId="1345" priority="1372"/>
  </conditionalFormatting>
  <conditionalFormatting sqref="N1975">
    <cfRule type="duplicateValues" dxfId="1344" priority="1373"/>
    <cfRule type="duplicateValues" priority="1374"/>
  </conditionalFormatting>
  <conditionalFormatting sqref="N1864">
    <cfRule type="colorScale" priority="1365">
      <colorScale>
        <cfvo type="min"/>
        <cfvo type="max"/>
        <color rgb="FFFF7128"/>
        <color rgb="FFFFEF9C"/>
      </colorScale>
    </cfRule>
  </conditionalFormatting>
  <conditionalFormatting sqref="N1864">
    <cfRule type="duplicateValues" dxfId="1343" priority="1366"/>
  </conditionalFormatting>
  <conditionalFormatting sqref="N1864">
    <cfRule type="duplicateValues" dxfId="1342" priority="1367"/>
  </conditionalFormatting>
  <conditionalFormatting sqref="N1864">
    <cfRule type="duplicateValues" dxfId="1341" priority="1368"/>
    <cfRule type="duplicateValues" priority="1369"/>
  </conditionalFormatting>
  <conditionalFormatting sqref="N1868">
    <cfRule type="colorScale" priority="1360">
      <colorScale>
        <cfvo type="min"/>
        <cfvo type="max"/>
        <color rgb="FFFF7128"/>
        <color rgb="FFFFEF9C"/>
      </colorScale>
    </cfRule>
  </conditionalFormatting>
  <conditionalFormatting sqref="N1868">
    <cfRule type="duplicateValues" dxfId="1340" priority="1361"/>
  </conditionalFormatting>
  <conditionalFormatting sqref="N1868">
    <cfRule type="duplicateValues" dxfId="1339" priority="1362"/>
  </conditionalFormatting>
  <conditionalFormatting sqref="N1868">
    <cfRule type="duplicateValues" dxfId="1338" priority="1363"/>
    <cfRule type="duplicateValues" priority="1364"/>
  </conditionalFormatting>
  <conditionalFormatting sqref="N1976">
    <cfRule type="colorScale" priority="1355">
      <colorScale>
        <cfvo type="min"/>
        <cfvo type="max"/>
        <color rgb="FFFF7128"/>
        <color rgb="FFFFEF9C"/>
      </colorScale>
    </cfRule>
  </conditionalFormatting>
  <conditionalFormatting sqref="N1976">
    <cfRule type="duplicateValues" dxfId="1337" priority="1356"/>
  </conditionalFormatting>
  <conditionalFormatting sqref="N1976">
    <cfRule type="duplicateValues" dxfId="1336" priority="1357"/>
  </conditionalFormatting>
  <conditionalFormatting sqref="N1976">
    <cfRule type="duplicateValues" dxfId="1335" priority="1358"/>
    <cfRule type="duplicateValues" priority="1359"/>
  </conditionalFormatting>
  <conditionalFormatting sqref="N1977">
    <cfRule type="colorScale" priority="1350">
      <colorScale>
        <cfvo type="min"/>
        <cfvo type="max"/>
        <color rgb="FFFF7128"/>
        <color rgb="FFFFEF9C"/>
      </colorScale>
    </cfRule>
  </conditionalFormatting>
  <conditionalFormatting sqref="N1977">
    <cfRule type="duplicateValues" dxfId="1334" priority="1351"/>
  </conditionalFormatting>
  <conditionalFormatting sqref="N1977">
    <cfRule type="duplicateValues" dxfId="1333" priority="1352"/>
  </conditionalFormatting>
  <conditionalFormatting sqref="N1977">
    <cfRule type="duplicateValues" dxfId="1332" priority="1353"/>
    <cfRule type="duplicateValues" priority="1354"/>
  </conditionalFormatting>
  <conditionalFormatting sqref="N1878">
    <cfRule type="colorScale" priority="1345">
      <colorScale>
        <cfvo type="min"/>
        <cfvo type="max"/>
        <color rgb="FFFF7128"/>
        <color rgb="FFFFEF9C"/>
      </colorScale>
    </cfRule>
  </conditionalFormatting>
  <conditionalFormatting sqref="N1878">
    <cfRule type="duplicateValues" dxfId="1331" priority="1346"/>
  </conditionalFormatting>
  <conditionalFormatting sqref="N1878">
    <cfRule type="duplicateValues" dxfId="1330" priority="1347"/>
  </conditionalFormatting>
  <conditionalFormatting sqref="N1878">
    <cfRule type="duplicateValues" dxfId="1329" priority="1348"/>
    <cfRule type="duplicateValues" priority="1349"/>
  </conditionalFormatting>
  <conditionalFormatting sqref="N1879">
    <cfRule type="colorScale" priority="1340">
      <colorScale>
        <cfvo type="min"/>
        <cfvo type="max"/>
        <color rgb="FFFF7128"/>
        <color rgb="FFFFEF9C"/>
      </colorScale>
    </cfRule>
  </conditionalFormatting>
  <conditionalFormatting sqref="N1879">
    <cfRule type="duplicateValues" dxfId="1328" priority="1341"/>
  </conditionalFormatting>
  <conditionalFormatting sqref="N1879">
    <cfRule type="duplicateValues" dxfId="1327" priority="1342"/>
  </conditionalFormatting>
  <conditionalFormatting sqref="N1879">
    <cfRule type="duplicateValues" dxfId="1326" priority="1343"/>
    <cfRule type="duplicateValues" priority="1344"/>
  </conditionalFormatting>
  <conditionalFormatting sqref="N1979">
    <cfRule type="colorScale" priority="1335">
      <colorScale>
        <cfvo type="min"/>
        <cfvo type="max"/>
        <color rgb="FFFF7128"/>
        <color rgb="FFFFEF9C"/>
      </colorScale>
    </cfRule>
  </conditionalFormatting>
  <conditionalFormatting sqref="N1979">
    <cfRule type="duplicateValues" dxfId="1325" priority="1336"/>
  </conditionalFormatting>
  <conditionalFormatting sqref="N1979">
    <cfRule type="duplicateValues" dxfId="1324" priority="1337"/>
  </conditionalFormatting>
  <conditionalFormatting sqref="N1979">
    <cfRule type="duplicateValues" dxfId="1323" priority="1338"/>
    <cfRule type="duplicateValues" priority="1339"/>
  </conditionalFormatting>
  <conditionalFormatting sqref="N1980">
    <cfRule type="colorScale" priority="1330">
      <colorScale>
        <cfvo type="min"/>
        <cfvo type="max"/>
        <color rgb="FFFF7128"/>
        <color rgb="FFFFEF9C"/>
      </colorScale>
    </cfRule>
  </conditionalFormatting>
  <conditionalFormatting sqref="N1980">
    <cfRule type="duplicateValues" dxfId="1322" priority="1331"/>
  </conditionalFormatting>
  <conditionalFormatting sqref="N1980">
    <cfRule type="duplicateValues" dxfId="1321" priority="1332"/>
  </conditionalFormatting>
  <conditionalFormatting sqref="N1980">
    <cfRule type="duplicateValues" dxfId="1320" priority="1333"/>
    <cfRule type="duplicateValues" priority="1334"/>
  </conditionalFormatting>
  <conditionalFormatting sqref="N1981">
    <cfRule type="colorScale" priority="1325">
      <colorScale>
        <cfvo type="min"/>
        <cfvo type="max"/>
        <color rgb="FFFF7128"/>
        <color rgb="FFFFEF9C"/>
      </colorScale>
    </cfRule>
  </conditionalFormatting>
  <conditionalFormatting sqref="N1981">
    <cfRule type="duplicateValues" dxfId="1319" priority="1326"/>
  </conditionalFormatting>
  <conditionalFormatting sqref="N1981">
    <cfRule type="duplicateValues" dxfId="1318" priority="1327"/>
  </conditionalFormatting>
  <conditionalFormatting sqref="N1981">
    <cfRule type="duplicateValues" dxfId="1317" priority="1328"/>
    <cfRule type="duplicateValues" priority="1329"/>
  </conditionalFormatting>
  <conditionalFormatting sqref="N1982">
    <cfRule type="colorScale" priority="1320">
      <colorScale>
        <cfvo type="min"/>
        <cfvo type="max"/>
        <color rgb="FFFF7128"/>
        <color rgb="FFFFEF9C"/>
      </colorScale>
    </cfRule>
  </conditionalFormatting>
  <conditionalFormatting sqref="N1982">
    <cfRule type="duplicateValues" dxfId="1316" priority="1321"/>
  </conditionalFormatting>
  <conditionalFormatting sqref="N1982">
    <cfRule type="duplicateValues" dxfId="1315" priority="1322"/>
  </conditionalFormatting>
  <conditionalFormatting sqref="N1982">
    <cfRule type="duplicateValues" dxfId="1314" priority="1323"/>
    <cfRule type="duplicateValues" priority="1324"/>
  </conditionalFormatting>
  <conditionalFormatting sqref="N1983">
    <cfRule type="colorScale" priority="1315">
      <colorScale>
        <cfvo type="min"/>
        <cfvo type="max"/>
        <color rgb="FFFF7128"/>
        <color rgb="FFFFEF9C"/>
      </colorScale>
    </cfRule>
  </conditionalFormatting>
  <conditionalFormatting sqref="N1983">
    <cfRule type="duplicateValues" dxfId="1313" priority="1316"/>
  </conditionalFormatting>
  <conditionalFormatting sqref="N1983">
    <cfRule type="duplicateValues" dxfId="1312" priority="1317"/>
  </conditionalFormatting>
  <conditionalFormatting sqref="N1983">
    <cfRule type="duplicateValues" dxfId="1311" priority="1318"/>
    <cfRule type="duplicateValues" priority="1319"/>
  </conditionalFormatting>
  <conditionalFormatting sqref="N1984">
    <cfRule type="colorScale" priority="1310">
      <colorScale>
        <cfvo type="min"/>
        <cfvo type="max"/>
        <color rgb="FFFF7128"/>
        <color rgb="FFFFEF9C"/>
      </colorScale>
    </cfRule>
  </conditionalFormatting>
  <conditionalFormatting sqref="N1984">
    <cfRule type="duplicateValues" dxfId="1310" priority="1311"/>
  </conditionalFormatting>
  <conditionalFormatting sqref="N1984">
    <cfRule type="duplicateValues" dxfId="1309" priority="1312"/>
  </conditionalFormatting>
  <conditionalFormatting sqref="N1984">
    <cfRule type="duplicateValues" dxfId="1308" priority="1313"/>
    <cfRule type="duplicateValues" priority="1314"/>
  </conditionalFormatting>
  <conditionalFormatting sqref="N1987">
    <cfRule type="colorScale" priority="1305">
      <colorScale>
        <cfvo type="min"/>
        <cfvo type="max"/>
        <color rgb="FFFF7128"/>
        <color rgb="FFFFEF9C"/>
      </colorScale>
    </cfRule>
  </conditionalFormatting>
  <conditionalFormatting sqref="N1987">
    <cfRule type="duplicateValues" dxfId="1307" priority="1306"/>
  </conditionalFormatting>
  <conditionalFormatting sqref="N1987">
    <cfRule type="duplicateValues" dxfId="1306" priority="1307"/>
  </conditionalFormatting>
  <conditionalFormatting sqref="N1987">
    <cfRule type="duplicateValues" dxfId="1305" priority="1308"/>
    <cfRule type="duplicateValues" priority="1309"/>
  </conditionalFormatting>
  <conditionalFormatting sqref="N1988">
    <cfRule type="colorScale" priority="1300">
      <colorScale>
        <cfvo type="min"/>
        <cfvo type="max"/>
        <color rgb="FFFF7128"/>
        <color rgb="FFFFEF9C"/>
      </colorScale>
    </cfRule>
  </conditionalFormatting>
  <conditionalFormatting sqref="N1988">
    <cfRule type="duplicateValues" dxfId="1304" priority="1301"/>
  </conditionalFormatting>
  <conditionalFormatting sqref="N1988">
    <cfRule type="duplicateValues" dxfId="1303" priority="1302"/>
  </conditionalFormatting>
  <conditionalFormatting sqref="N1988">
    <cfRule type="duplicateValues" dxfId="1302" priority="1303"/>
    <cfRule type="duplicateValues" priority="1304"/>
  </conditionalFormatting>
  <conditionalFormatting sqref="N1888">
    <cfRule type="colorScale" priority="1295">
      <colorScale>
        <cfvo type="min"/>
        <cfvo type="max"/>
        <color rgb="FFFF7128"/>
        <color rgb="FFFFEF9C"/>
      </colorScale>
    </cfRule>
  </conditionalFormatting>
  <conditionalFormatting sqref="N1888">
    <cfRule type="duplicateValues" dxfId="1301" priority="1296"/>
  </conditionalFormatting>
  <conditionalFormatting sqref="N1888">
    <cfRule type="duplicateValues" dxfId="1300" priority="1297"/>
  </conditionalFormatting>
  <conditionalFormatting sqref="N1888">
    <cfRule type="duplicateValues" dxfId="1299" priority="1298"/>
    <cfRule type="duplicateValues" priority="1299"/>
  </conditionalFormatting>
  <conditionalFormatting sqref="N1891">
    <cfRule type="duplicateValues" dxfId="1298" priority="1291"/>
    <cfRule type="duplicateValues" dxfId="1297" priority="1292"/>
    <cfRule type="duplicateValues" dxfId="1296" priority="1293"/>
  </conditionalFormatting>
  <conditionalFormatting sqref="N1891">
    <cfRule type="duplicateValues" dxfId="1295" priority="1294" stopIfTrue="1"/>
  </conditionalFormatting>
  <conditionalFormatting sqref="N1900">
    <cfRule type="duplicateValues" dxfId="1294" priority="1287"/>
    <cfRule type="duplicateValues" dxfId="1293" priority="1288"/>
    <cfRule type="duplicateValues" dxfId="1292" priority="1289"/>
  </conditionalFormatting>
  <conditionalFormatting sqref="N1900">
    <cfRule type="duplicateValues" dxfId="1291" priority="1290" stopIfTrue="1"/>
  </conditionalFormatting>
  <conditionalFormatting sqref="N1920">
    <cfRule type="colorScale" priority="1282">
      <colorScale>
        <cfvo type="min"/>
        <cfvo type="max"/>
        <color rgb="FFFF7128"/>
        <color rgb="FFFFEF9C"/>
      </colorScale>
    </cfRule>
  </conditionalFormatting>
  <conditionalFormatting sqref="N1920">
    <cfRule type="duplicateValues" dxfId="1290" priority="1283"/>
  </conditionalFormatting>
  <conditionalFormatting sqref="N1920">
    <cfRule type="duplicateValues" dxfId="1289" priority="1284"/>
  </conditionalFormatting>
  <conditionalFormatting sqref="N1920">
    <cfRule type="duplicateValues" dxfId="1288" priority="1285"/>
    <cfRule type="duplicateValues" priority="1286"/>
  </conditionalFormatting>
  <conditionalFormatting sqref="N1921">
    <cfRule type="colorScale" priority="1277">
      <colorScale>
        <cfvo type="min"/>
        <cfvo type="max"/>
        <color rgb="FFFF7128"/>
        <color rgb="FFFFEF9C"/>
      </colorScale>
    </cfRule>
  </conditionalFormatting>
  <conditionalFormatting sqref="N1921">
    <cfRule type="duplicateValues" dxfId="1287" priority="1278"/>
  </conditionalFormatting>
  <conditionalFormatting sqref="N1921">
    <cfRule type="duplicateValues" dxfId="1286" priority="1279"/>
  </conditionalFormatting>
  <conditionalFormatting sqref="N1921">
    <cfRule type="duplicateValues" dxfId="1285" priority="1280"/>
    <cfRule type="duplicateValues" priority="1281"/>
  </conditionalFormatting>
  <conditionalFormatting sqref="N1925">
    <cfRule type="colorScale" priority="1272">
      <colorScale>
        <cfvo type="min"/>
        <cfvo type="max"/>
        <color rgb="FFFF7128"/>
        <color rgb="FFFFEF9C"/>
      </colorScale>
    </cfRule>
  </conditionalFormatting>
  <conditionalFormatting sqref="N1925">
    <cfRule type="duplicateValues" dxfId="1284" priority="1273"/>
  </conditionalFormatting>
  <conditionalFormatting sqref="N1925">
    <cfRule type="duplicateValues" dxfId="1283" priority="1274"/>
  </conditionalFormatting>
  <conditionalFormatting sqref="N1925">
    <cfRule type="duplicateValues" dxfId="1282" priority="1275"/>
    <cfRule type="duplicateValues" priority="1276"/>
  </conditionalFormatting>
  <conditionalFormatting sqref="N1927">
    <cfRule type="colorScale" priority="1267">
      <colorScale>
        <cfvo type="min"/>
        <cfvo type="max"/>
        <color rgb="FFFF7128"/>
        <color rgb="FFFFEF9C"/>
      </colorScale>
    </cfRule>
  </conditionalFormatting>
  <conditionalFormatting sqref="N1927">
    <cfRule type="duplicateValues" dxfId="1281" priority="1268"/>
  </conditionalFormatting>
  <conditionalFormatting sqref="N1927">
    <cfRule type="duplicateValues" dxfId="1280" priority="1269"/>
  </conditionalFormatting>
  <conditionalFormatting sqref="N1927">
    <cfRule type="duplicateValues" dxfId="1279" priority="1270"/>
    <cfRule type="duplicateValues" priority="1271"/>
  </conditionalFormatting>
  <conditionalFormatting sqref="N1949">
    <cfRule type="colorScale" priority="1262">
      <colorScale>
        <cfvo type="min"/>
        <cfvo type="max"/>
        <color rgb="FFFF7128"/>
        <color rgb="FFFFEF9C"/>
      </colorScale>
    </cfRule>
  </conditionalFormatting>
  <conditionalFormatting sqref="N1949">
    <cfRule type="duplicateValues" dxfId="1278" priority="1263"/>
  </conditionalFormatting>
  <conditionalFormatting sqref="N1949">
    <cfRule type="duplicateValues" dxfId="1277" priority="1264"/>
  </conditionalFormatting>
  <conditionalFormatting sqref="N1949">
    <cfRule type="duplicateValues" dxfId="1276" priority="1265"/>
    <cfRule type="duplicateValues" priority="1266"/>
  </conditionalFormatting>
  <conditionalFormatting sqref="N1951">
    <cfRule type="colorScale" priority="1257">
      <colorScale>
        <cfvo type="min"/>
        <cfvo type="max"/>
        <color rgb="FFFF7128"/>
        <color rgb="FFFFEF9C"/>
      </colorScale>
    </cfRule>
  </conditionalFormatting>
  <conditionalFormatting sqref="N1951">
    <cfRule type="duplicateValues" dxfId="1275" priority="1258"/>
  </conditionalFormatting>
  <conditionalFormatting sqref="N1951">
    <cfRule type="duplicateValues" dxfId="1274" priority="1259"/>
  </conditionalFormatting>
  <conditionalFormatting sqref="N1951">
    <cfRule type="duplicateValues" dxfId="1273" priority="1260"/>
    <cfRule type="duplicateValues" priority="1261"/>
  </conditionalFormatting>
  <conditionalFormatting sqref="N1952">
    <cfRule type="colorScale" priority="1252">
      <colorScale>
        <cfvo type="min"/>
        <cfvo type="max"/>
        <color rgb="FFFF7128"/>
        <color rgb="FFFFEF9C"/>
      </colorScale>
    </cfRule>
  </conditionalFormatting>
  <conditionalFormatting sqref="N1952">
    <cfRule type="duplicateValues" dxfId="1272" priority="1253"/>
  </conditionalFormatting>
  <conditionalFormatting sqref="N1952">
    <cfRule type="duplicateValues" dxfId="1271" priority="1254"/>
  </conditionalFormatting>
  <conditionalFormatting sqref="N1952">
    <cfRule type="duplicateValues" dxfId="1270" priority="1255"/>
    <cfRule type="duplicateValues" priority="1256"/>
  </conditionalFormatting>
  <conditionalFormatting sqref="N1993">
    <cfRule type="colorScale" priority="1248">
      <colorScale>
        <cfvo type="min"/>
        <cfvo type="max"/>
        <color rgb="FFFF7128"/>
        <color rgb="FFFFEF9C"/>
      </colorScale>
    </cfRule>
  </conditionalFormatting>
  <conditionalFormatting sqref="N1993">
    <cfRule type="duplicateValues" dxfId="1269" priority="1249"/>
  </conditionalFormatting>
  <conditionalFormatting sqref="N1993">
    <cfRule type="duplicateValues" dxfId="1268" priority="1250"/>
    <cfRule type="duplicateValues" priority="1251"/>
  </conditionalFormatting>
  <conditionalFormatting sqref="N1996">
    <cfRule type="colorScale" priority="1243">
      <colorScale>
        <cfvo type="min"/>
        <cfvo type="max"/>
        <color rgb="FFFF7128"/>
        <color rgb="FFFFEF9C"/>
      </colorScale>
    </cfRule>
  </conditionalFormatting>
  <conditionalFormatting sqref="N1996">
    <cfRule type="duplicateValues" dxfId="1267" priority="1244"/>
  </conditionalFormatting>
  <conditionalFormatting sqref="N1996">
    <cfRule type="duplicateValues" dxfId="1266" priority="1245"/>
  </conditionalFormatting>
  <conditionalFormatting sqref="N1996">
    <cfRule type="duplicateValues" dxfId="1265" priority="1246"/>
    <cfRule type="duplicateValues" priority="1247"/>
  </conditionalFormatting>
  <conditionalFormatting sqref="N1997">
    <cfRule type="colorScale" priority="1238">
      <colorScale>
        <cfvo type="min"/>
        <cfvo type="max"/>
        <color rgb="FFFF7128"/>
        <color rgb="FFFFEF9C"/>
      </colorScale>
    </cfRule>
  </conditionalFormatting>
  <conditionalFormatting sqref="N1997">
    <cfRule type="duplicateValues" dxfId="1264" priority="1239"/>
  </conditionalFormatting>
  <conditionalFormatting sqref="N1997">
    <cfRule type="duplicateValues" dxfId="1263" priority="1240"/>
  </conditionalFormatting>
  <conditionalFormatting sqref="N1997">
    <cfRule type="duplicateValues" dxfId="1262" priority="1241"/>
    <cfRule type="duplicateValues" priority="1242"/>
  </conditionalFormatting>
  <conditionalFormatting sqref="N2008">
    <cfRule type="colorScale" priority="1233">
      <colorScale>
        <cfvo type="min"/>
        <cfvo type="max"/>
        <color rgb="FFFF7128"/>
        <color rgb="FFFFEF9C"/>
      </colorScale>
    </cfRule>
  </conditionalFormatting>
  <conditionalFormatting sqref="N2008">
    <cfRule type="duplicateValues" dxfId="1261" priority="1234"/>
  </conditionalFormatting>
  <conditionalFormatting sqref="N2008">
    <cfRule type="duplicateValues" dxfId="1260" priority="1235"/>
  </conditionalFormatting>
  <conditionalFormatting sqref="N2008">
    <cfRule type="duplicateValues" dxfId="1259" priority="1236"/>
    <cfRule type="duplicateValues" priority="1237"/>
  </conditionalFormatting>
  <conditionalFormatting sqref="N2020">
    <cfRule type="colorScale" priority="1228">
      <colorScale>
        <cfvo type="min"/>
        <cfvo type="max"/>
        <color rgb="FFFF7128"/>
        <color rgb="FFFFEF9C"/>
      </colorScale>
    </cfRule>
  </conditionalFormatting>
  <conditionalFormatting sqref="N2020">
    <cfRule type="duplicateValues" dxfId="1258" priority="1229"/>
  </conditionalFormatting>
  <conditionalFormatting sqref="N2020">
    <cfRule type="duplicateValues" dxfId="1257" priority="1230"/>
  </conditionalFormatting>
  <conditionalFormatting sqref="N2020">
    <cfRule type="duplicateValues" dxfId="1256" priority="1231"/>
    <cfRule type="duplicateValues" priority="1232"/>
  </conditionalFormatting>
  <conditionalFormatting sqref="N2022">
    <cfRule type="colorScale" priority="1223">
      <colorScale>
        <cfvo type="min"/>
        <cfvo type="max"/>
        <color rgb="FFFF7128"/>
        <color rgb="FFFFEF9C"/>
      </colorScale>
    </cfRule>
  </conditionalFormatting>
  <conditionalFormatting sqref="N2022">
    <cfRule type="duplicateValues" dxfId="1255" priority="1224"/>
  </conditionalFormatting>
  <conditionalFormatting sqref="N2022">
    <cfRule type="duplicateValues" dxfId="1254" priority="1225"/>
  </conditionalFormatting>
  <conditionalFormatting sqref="N2022">
    <cfRule type="duplicateValues" dxfId="1253" priority="1226"/>
    <cfRule type="duplicateValues" priority="1227"/>
  </conditionalFormatting>
  <conditionalFormatting sqref="N2024">
    <cfRule type="colorScale" priority="1218">
      <colorScale>
        <cfvo type="min"/>
        <cfvo type="max"/>
        <color rgb="FFFF7128"/>
        <color rgb="FFFFEF9C"/>
      </colorScale>
    </cfRule>
  </conditionalFormatting>
  <conditionalFormatting sqref="N2024">
    <cfRule type="duplicateValues" dxfId="1252" priority="1219"/>
  </conditionalFormatting>
  <conditionalFormatting sqref="N2024">
    <cfRule type="duplicateValues" dxfId="1251" priority="1220"/>
  </conditionalFormatting>
  <conditionalFormatting sqref="N2024">
    <cfRule type="duplicateValues" dxfId="1250" priority="1221"/>
    <cfRule type="duplicateValues" priority="1222"/>
  </conditionalFormatting>
  <conditionalFormatting sqref="N2030">
    <cfRule type="colorScale" priority="1213">
      <colorScale>
        <cfvo type="min"/>
        <cfvo type="max"/>
        <color rgb="FFFF7128"/>
        <color rgb="FFFFEF9C"/>
      </colorScale>
    </cfRule>
  </conditionalFormatting>
  <conditionalFormatting sqref="N2030">
    <cfRule type="duplicateValues" dxfId="1249" priority="1214"/>
  </conditionalFormatting>
  <conditionalFormatting sqref="N2030">
    <cfRule type="duplicateValues" dxfId="1248" priority="1215"/>
  </conditionalFormatting>
  <conditionalFormatting sqref="N2030">
    <cfRule type="duplicateValues" dxfId="1247" priority="1216"/>
    <cfRule type="duplicateValues" priority="1217"/>
  </conditionalFormatting>
  <conditionalFormatting sqref="N2038">
    <cfRule type="duplicateValues" dxfId="1246" priority="27652"/>
    <cfRule type="duplicateValues" dxfId="1245" priority="27653"/>
    <cfRule type="duplicateValues" dxfId="1244" priority="27654"/>
  </conditionalFormatting>
  <conditionalFormatting sqref="N2038">
    <cfRule type="duplicateValues" dxfId="1243" priority="27655" stopIfTrue="1"/>
  </conditionalFormatting>
  <conditionalFormatting sqref="N2064">
    <cfRule type="colorScale" priority="1208">
      <colorScale>
        <cfvo type="min"/>
        <cfvo type="max"/>
        <color rgb="FFFF7128"/>
        <color rgb="FFFFEF9C"/>
      </colorScale>
    </cfRule>
  </conditionalFormatting>
  <conditionalFormatting sqref="N2064">
    <cfRule type="duplicateValues" dxfId="1242" priority="1209"/>
  </conditionalFormatting>
  <conditionalFormatting sqref="N2064">
    <cfRule type="duplicateValues" dxfId="1241" priority="1210"/>
  </conditionalFormatting>
  <conditionalFormatting sqref="N2064">
    <cfRule type="duplicateValues" dxfId="1240" priority="1211"/>
    <cfRule type="duplicateValues" priority="1212"/>
  </conditionalFormatting>
  <conditionalFormatting sqref="N2068">
    <cfRule type="duplicateValues" dxfId="1239" priority="1204"/>
    <cfRule type="duplicateValues" dxfId="1238" priority="1205"/>
    <cfRule type="duplicateValues" dxfId="1237" priority="1206"/>
  </conditionalFormatting>
  <conditionalFormatting sqref="N2068">
    <cfRule type="duplicateValues" dxfId="1236" priority="1207" stopIfTrue="1"/>
  </conditionalFormatting>
  <conditionalFormatting sqref="N2186">
    <cfRule type="colorScale" priority="1199">
      <colorScale>
        <cfvo type="min"/>
        <cfvo type="max"/>
        <color rgb="FFFF7128"/>
        <color rgb="FFFFEF9C"/>
      </colorScale>
    </cfRule>
  </conditionalFormatting>
  <conditionalFormatting sqref="N2186">
    <cfRule type="duplicateValues" dxfId="1235" priority="1200"/>
  </conditionalFormatting>
  <conditionalFormatting sqref="N2186">
    <cfRule type="duplicateValues" dxfId="1234" priority="1201"/>
  </conditionalFormatting>
  <conditionalFormatting sqref="N2186">
    <cfRule type="duplicateValues" dxfId="1233" priority="1202"/>
    <cfRule type="duplicateValues" priority="1203"/>
  </conditionalFormatting>
  <conditionalFormatting sqref="N2191">
    <cfRule type="duplicateValues" dxfId="1232" priority="1195"/>
    <cfRule type="duplicateValues" dxfId="1231" priority="1196"/>
    <cfRule type="duplicateValues" dxfId="1230" priority="1197"/>
  </conditionalFormatting>
  <conditionalFormatting sqref="N2191">
    <cfRule type="duplicateValues" dxfId="1229" priority="1198" stopIfTrue="1"/>
  </conditionalFormatting>
  <conditionalFormatting sqref="N2192">
    <cfRule type="colorScale" priority="1190">
      <colorScale>
        <cfvo type="min"/>
        <cfvo type="max"/>
        <color rgb="FFFF7128"/>
        <color rgb="FFFFEF9C"/>
      </colorScale>
    </cfRule>
  </conditionalFormatting>
  <conditionalFormatting sqref="N2192">
    <cfRule type="duplicateValues" dxfId="1228" priority="1191"/>
  </conditionalFormatting>
  <conditionalFormatting sqref="N2192">
    <cfRule type="duplicateValues" dxfId="1227" priority="1192"/>
  </conditionalFormatting>
  <conditionalFormatting sqref="N2192">
    <cfRule type="duplicateValues" dxfId="1226" priority="1193"/>
    <cfRule type="duplicateValues" priority="1194"/>
  </conditionalFormatting>
  <conditionalFormatting sqref="N2193">
    <cfRule type="colorScale" priority="1185">
      <colorScale>
        <cfvo type="min"/>
        <cfvo type="max"/>
        <color rgb="FFFF7128"/>
        <color rgb="FFFFEF9C"/>
      </colorScale>
    </cfRule>
  </conditionalFormatting>
  <conditionalFormatting sqref="N2193">
    <cfRule type="duplicateValues" dxfId="1225" priority="1186"/>
  </conditionalFormatting>
  <conditionalFormatting sqref="N2193">
    <cfRule type="duplicateValues" dxfId="1224" priority="1187"/>
  </conditionalFormatting>
  <conditionalFormatting sqref="N2193">
    <cfRule type="duplicateValues" dxfId="1223" priority="1188"/>
    <cfRule type="duplicateValues" priority="1189"/>
  </conditionalFormatting>
  <conditionalFormatting sqref="N2196">
    <cfRule type="duplicateValues" dxfId="1222" priority="1181"/>
    <cfRule type="duplicateValues" dxfId="1221" priority="1182"/>
    <cfRule type="duplicateValues" dxfId="1220" priority="1183"/>
  </conditionalFormatting>
  <conditionalFormatting sqref="N2196">
    <cfRule type="duplicateValues" dxfId="1219" priority="1184" stopIfTrue="1"/>
  </conditionalFormatting>
  <conditionalFormatting sqref="N2078">
    <cfRule type="colorScale" priority="1176">
      <colorScale>
        <cfvo type="min"/>
        <cfvo type="max"/>
        <color rgb="FFFF7128"/>
        <color rgb="FFFFEF9C"/>
      </colorScale>
    </cfRule>
  </conditionalFormatting>
  <conditionalFormatting sqref="N2078">
    <cfRule type="duplicateValues" dxfId="1218" priority="1177"/>
  </conditionalFormatting>
  <conditionalFormatting sqref="N2078">
    <cfRule type="duplicateValues" dxfId="1217" priority="1178"/>
  </conditionalFormatting>
  <conditionalFormatting sqref="N2078">
    <cfRule type="duplicateValues" dxfId="1216" priority="1179"/>
    <cfRule type="duplicateValues" priority="1180"/>
  </conditionalFormatting>
  <conditionalFormatting sqref="N2081">
    <cfRule type="colorScale" priority="1171">
      <colorScale>
        <cfvo type="min"/>
        <cfvo type="max"/>
        <color rgb="FFFF7128"/>
        <color rgb="FFFFEF9C"/>
      </colorScale>
    </cfRule>
  </conditionalFormatting>
  <conditionalFormatting sqref="N2081">
    <cfRule type="duplicateValues" dxfId="1215" priority="1172"/>
  </conditionalFormatting>
  <conditionalFormatting sqref="N2081">
    <cfRule type="duplicateValues" dxfId="1214" priority="1173"/>
  </conditionalFormatting>
  <conditionalFormatting sqref="N2081">
    <cfRule type="duplicateValues" dxfId="1213" priority="1174"/>
    <cfRule type="duplicateValues" priority="1175"/>
  </conditionalFormatting>
  <conditionalFormatting sqref="N2198">
    <cfRule type="duplicateValues" dxfId="1212" priority="1159" stopIfTrue="1"/>
  </conditionalFormatting>
  <conditionalFormatting sqref="N2198">
    <cfRule type="colorScale" priority="1160">
      <colorScale>
        <cfvo type="min"/>
        <cfvo type="max"/>
        <color rgb="FFFF7128"/>
        <color rgb="FFFFEF9C"/>
      </colorScale>
    </cfRule>
  </conditionalFormatting>
  <conditionalFormatting sqref="N2198">
    <cfRule type="duplicateValues" dxfId="1211" priority="1161"/>
  </conditionalFormatting>
  <conditionalFormatting sqref="N2198:N2199">
    <cfRule type="duplicateValues" dxfId="1210" priority="1162"/>
  </conditionalFormatting>
  <conditionalFormatting sqref="N2198">
    <cfRule type="duplicateValues" dxfId="1209" priority="1163"/>
    <cfRule type="duplicateValues" priority="1164"/>
  </conditionalFormatting>
  <conditionalFormatting sqref="N2086">
    <cfRule type="colorScale" priority="1154">
      <colorScale>
        <cfvo type="min"/>
        <cfvo type="max"/>
        <color rgb="FFFF7128"/>
        <color rgb="FFFFEF9C"/>
      </colorScale>
    </cfRule>
  </conditionalFormatting>
  <conditionalFormatting sqref="N2086">
    <cfRule type="duplicateValues" dxfId="1208" priority="1155"/>
  </conditionalFormatting>
  <conditionalFormatting sqref="N2086">
    <cfRule type="duplicateValues" dxfId="1207" priority="1156"/>
  </conditionalFormatting>
  <conditionalFormatting sqref="N2086">
    <cfRule type="duplicateValues" dxfId="1206" priority="1157"/>
    <cfRule type="duplicateValues" priority="1158"/>
  </conditionalFormatting>
  <conditionalFormatting sqref="N2199">
    <cfRule type="duplicateValues" dxfId="1205" priority="1143" stopIfTrue="1"/>
  </conditionalFormatting>
  <conditionalFormatting sqref="N2199">
    <cfRule type="colorScale" priority="1144">
      <colorScale>
        <cfvo type="min"/>
        <cfvo type="max"/>
        <color rgb="FFFF7128"/>
        <color rgb="FFFFEF9C"/>
      </colorScale>
    </cfRule>
  </conditionalFormatting>
  <conditionalFormatting sqref="N2199">
    <cfRule type="duplicateValues" dxfId="1204" priority="1145"/>
  </conditionalFormatting>
  <conditionalFormatting sqref="N2199">
    <cfRule type="duplicateValues" dxfId="1203" priority="1146"/>
    <cfRule type="duplicateValues" priority="1147"/>
  </conditionalFormatting>
  <conditionalFormatting sqref="N2092">
    <cfRule type="duplicateValues" dxfId="1202" priority="1139"/>
    <cfRule type="duplicateValues" dxfId="1201" priority="1140"/>
    <cfRule type="duplicateValues" dxfId="1200" priority="1141"/>
  </conditionalFormatting>
  <conditionalFormatting sqref="N2092">
    <cfRule type="duplicateValues" dxfId="1199" priority="1142" stopIfTrue="1"/>
  </conditionalFormatting>
  <conditionalFormatting sqref="N2096">
    <cfRule type="colorScale" priority="1134">
      <colorScale>
        <cfvo type="min"/>
        <cfvo type="max"/>
        <color rgb="FFFF7128"/>
        <color rgb="FFFFEF9C"/>
      </colorScale>
    </cfRule>
  </conditionalFormatting>
  <conditionalFormatting sqref="N2096">
    <cfRule type="duplicateValues" dxfId="1198" priority="1135"/>
  </conditionalFormatting>
  <conditionalFormatting sqref="N2096">
    <cfRule type="duplicateValues" dxfId="1197" priority="1136"/>
  </conditionalFormatting>
  <conditionalFormatting sqref="N2096">
    <cfRule type="duplicateValues" dxfId="1196" priority="1137"/>
    <cfRule type="duplicateValues" priority="1138"/>
  </conditionalFormatting>
  <conditionalFormatting sqref="N2100">
    <cfRule type="duplicateValues" dxfId="1195" priority="1130"/>
    <cfRule type="duplicateValues" dxfId="1194" priority="1131"/>
    <cfRule type="duplicateValues" dxfId="1193" priority="1132"/>
  </conditionalFormatting>
  <conditionalFormatting sqref="N2100">
    <cfRule type="duplicateValues" dxfId="1192" priority="1133" stopIfTrue="1"/>
  </conditionalFormatting>
  <conditionalFormatting sqref="N2200">
    <cfRule type="colorScale" priority="1125">
      <colorScale>
        <cfvo type="min"/>
        <cfvo type="max"/>
        <color rgb="FFFF7128"/>
        <color rgb="FFFFEF9C"/>
      </colorScale>
    </cfRule>
  </conditionalFormatting>
  <conditionalFormatting sqref="N2200">
    <cfRule type="duplicateValues" dxfId="1191" priority="1126"/>
  </conditionalFormatting>
  <conditionalFormatting sqref="N2200">
    <cfRule type="duplicateValues" dxfId="1190" priority="1127"/>
  </conditionalFormatting>
  <conditionalFormatting sqref="N2200">
    <cfRule type="duplicateValues" dxfId="1189" priority="1128"/>
    <cfRule type="duplicateValues" priority="1129"/>
  </conditionalFormatting>
  <conditionalFormatting sqref="N2201">
    <cfRule type="colorScale" priority="1120">
      <colorScale>
        <cfvo type="min"/>
        <cfvo type="max"/>
        <color rgb="FFFF7128"/>
        <color rgb="FFFFEF9C"/>
      </colorScale>
    </cfRule>
  </conditionalFormatting>
  <conditionalFormatting sqref="N2201">
    <cfRule type="duplicateValues" dxfId="1188" priority="1121"/>
  </conditionalFormatting>
  <conditionalFormatting sqref="N2201">
    <cfRule type="duplicateValues" dxfId="1187" priority="1122"/>
  </conditionalFormatting>
  <conditionalFormatting sqref="N2201">
    <cfRule type="duplicateValues" dxfId="1186" priority="1123"/>
    <cfRule type="duplicateValues" priority="1124"/>
  </conditionalFormatting>
  <conditionalFormatting sqref="N2202">
    <cfRule type="colorScale" priority="1115">
      <colorScale>
        <cfvo type="min"/>
        <cfvo type="max"/>
        <color rgb="FFFF7128"/>
        <color rgb="FFFFEF9C"/>
      </colorScale>
    </cfRule>
  </conditionalFormatting>
  <conditionalFormatting sqref="N2202">
    <cfRule type="duplicateValues" dxfId="1185" priority="1116"/>
  </conditionalFormatting>
  <conditionalFormatting sqref="N2202">
    <cfRule type="duplicateValues" dxfId="1184" priority="1117"/>
  </conditionalFormatting>
  <conditionalFormatting sqref="N2202">
    <cfRule type="duplicateValues" dxfId="1183" priority="1118"/>
    <cfRule type="duplicateValues" priority="1119"/>
  </conditionalFormatting>
  <conditionalFormatting sqref="N2103">
    <cfRule type="colorScale" priority="1110">
      <colorScale>
        <cfvo type="min"/>
        <cfvo type="max"/>
        <color rgb="FFFF7128"/>
        <color rgb="FFFFEF9C"/>
      </colorScale>
    </cfRule>
  </conditionalFormatting>
  <conditionalFormatting sqref="N2103">
    <cfRule type="duplicateValues" dxfId="1182" priority="1111"/>
  </conditionalFormatting>
  <conditionalFormatting sqref="N2103">
    <cfRule type="duplicateValues" dxfId="1181" priority="1112"/>
  </conditionalFormatting>
  <conditionalFormatting sqref="N2103">
    <cfRule type="duplicateValues" dxfId="1180" priority="1113"/>
    <cfRule type="duplicateValues" priority="1114"/>
  </conditionalFormatting>
  <conditionalFormatting sqref="N2104">
    <cfRule type="colorScale" priority="1105">
      <colorScale>
        <cfvo type="min"/>
        <cfvo type="max"/>
        <color rgb="FFFF7128"/>
        <color rgb="FFFFEF9C"/>
      </colorScale>
    </cfRule>
  </conditionalFormatting>
  <conditionalFormatting sqref="N2104">
    <cfRule type="duplicateValues" dxfId="1179" priority="1106"/>
  </conditionalFormatting>
  <conditionalFormatting sqref="N2104">
    <cfRule type="duplicateValues" dxfId="1178" priority="1107"/>
  </conditionalFormatting>
  <conditionalFormatting sqref="N2104">
    <cfRule type="duplicateValues" dxfId="1177" priority="1108"/>
    <cfRule type="duplicateValues" priority="1109"/>
  </conditionalFormatting>
  <conditionalFormatting sqref="N2056">
    <cfRule type="colorScale" priority="1095">
      <colorScale>
        <cfvo type="min"/>
        <cfvo type="max"/>
        <color rgb="FFFF7128"/>
        <color rgb="FFFFEF9C"/>
      </colorScale>
    </cfRule>
  </conditionalFormatting>
  <conditionalFormatting sqref="N2056">
    <cfRule type="duplicateValues" dxfId="1176" priority="1096"/>
  </conditionalFormatting>
  <conditionalFormatting sqref="N2056">
    <cfRule type="duplicateValues" dxfId="1175" priority="1097"/>
  </conditionalFormatting>
  <conditionalFormatting sqref="N2056">
    <cfRule type="duplicateValues" dxfId="1174" priority="1098"/>
    <cfRule type="duplicateValues" priority="1099"/>
  </conditionalFormatting>
  <conditionalFormatting sqref="N2146">
    <cfRule type="colorScale" priority="1085">
      <colorScale>
        <cfvo type="min"/>
        <cfvo type="max"/>
        <color rgb="FFFF7128"/>
        <color rgb="FFFFEF9C"/>
      </colorScale>
    </cfRule>
  </conditionalFormatting>
  <conditionalFormatting sqref="N2146">
    <cfRule type="duplicateValues" dxfId="1173" priority="1086"/>
  </conditionalFormatting>
  <conditionalFormatting sqref="N2146">
    <cfRule type="duplicateValues" dxfId="1172" priority="1087"/>
  </conditionalFormatting>
  <conditionalFormatting sqref="N2146">
    <cfRule type="duplicateValues" dxfId="1171" priority="1088"/>
    <cfRule type="duplicateValues" priority="1089"/>
  </conditionalFormatting>
  <conditionalFormatting sqref="N2147">
    <cfRule type="duplicateValues" dxfId="1170" priority="1079" stopIfTrue="1"/>
  </conditionalFormatting>
  <conditionalFormatting sqref="N2147">
    <cfRule type="colorScale" priority="1080">
      <colorScale>
        <cfvo type="min"/>
        <cfvo type="max"/>
        <color rgb="FFFF7128"/>
        <color rgb="FFFFEF9C"/>
      </colorScale>
    </cfRule>
  </conditionalFormatting>
  <conditionalFormatting sqref="N2147">
    <cfRule type="duplicateValues" dxfId="1169" priority="1081"/>
  </conditionalFormatting>
  <conditionalFormatting sqref="N2147">
    <cfRule type="duplicateValues" dxfId="1168" priority="1082"/>
  </conditionalFormatting>
  <conditionalFormatting sqref="N2147">
    <cfRule type="duplicateValues" dxfId="1167" priority="1083"/>
    <cfRule type="duplicateValues" priority="1084"/>
  </conditionalFormatting>
  <conditionalFormatting sqref="N2150">
    <cfRule type="colorScale" priority="1074">
      <colorScale>
        <cfvo type="min"/>
        <cfvo type="max"/>
        <color rgb="FFFF7128"/>
        <color rgb="FFFFEF9C"/>
      </colorScale>
    </cfRule>
  </conditionalFormatting>
  <conditionalFormatting sqref="N2150">
    <cfRule type="duplicateValues" dxfId="1166" priority="1075"/>
  </conditionalFormatting>
  <conditionalFormatting sqref="N2150">
    <cfRule type="duplicateValues" dxfId="1165" priority="1076"/>
  </conditionalFormatting>
  <conditionalFormatting sqref="N2150">
    <cfRule type="duplicateValues" dxfId="1164" priority="1077"/>
    <cfRule type="duplicateValues" priority="1078"/>
  </conditionalFormatting>
  <conditionalFormatting sqref="N2151">
    <cfRule type="duplicateValues" dxfId="1163" priority="1070"/>
    <cfRule type="duplicateValues" dxfId="1162" priority="1071"/>
    <cfRule type="duplicateValues" dxfId="1161" priority="1072"/>
  </conditionalFormatting>
  <conditionalFormatting sqref="N2151">
    <cfRule type="duplicateValues" dxfId="1160" priority="1073" stopIfTrue="1"/>
  </conditionalFormatting>
  <conditionalFormatting sqref="N2152">
    <cfRule type="duplicateValues" dxfId="1159" priority="1066"/>
    <cfRule type="duplicateValues" dxfId="1158" priority="1067"/>
    <cfRule type="duplicateValues" dxfId="1157" priority="1068"/>
  </conditionalFormatting>
  <conditionalFormatting sqref="N2152">
    <cfRule type="duplicateValues" dxfId="1156" priority="1069" stopIfTrue="1"/>
  </conditionalFormatting>
  <conditionalFormatting sqref="N2153">
    <cfRule type="colorScale" priority="1061">
      <colorScale>
        <cfvo type="min"/>
        <cfvo type="max"/>
        <color rgb="FFFF7128"/>
        <color rgb="FFFFEF9C"/>
      </colorScale>
    </cfRule>
  </conditionalFormatting>
  <conditionalFormatting sqref="N2153">
    <cfRule type="duplicateValues" dxfId="1155" priority="1062"/>
  </conditionalFormatting>
  <conditionalFormatting sqref="N2153">
    <cfRule type="duplicateValues" dxfId="1154" priority="1063"/>
  </conditionalFormatting>
  <conditionalFormatting sqref="N2153">
    <cfRule type="duplicateValues" dxfId="1153" priority="1064"/>
    <cfRule type="duplicateValues" priority="1065"/>
  </conditionalFormatting>
  <conditionalFormatting sqref="N2155">
    <cfRule type="colorScale" priority="1056">
      <colorScale>
        <cfvo type="min"/>
        <cfvo type="max"/>
        <color rgb="FFFF7128"/>
        <color rgb="FFFFEF9C"/>
      </colorScale>
    </cfRule>
  </conditionalFormatting>
  <conditionalFormatting sqref="N2155">
    <cfRule type="duplicateValues" dxfId="1152" priority="1057"/>
  </conditionalFormatting>
  <conditionalFormatting sqref="N2155">
    <cfRule type="duplicateValues" dxfId="1151" priority="1058"/>
  </conditionalFormatting>
  <conditionalFormatting sqref="N2155">
    <cfRule type="duplicateValues" dxfId="1150" priority="1059"/>
    <cfRule type="duplicateValues" priority="1060"/>
  </conditionalFormatting>
  <conditionalFormatting sqref="N2156">
    <cfRule type="colorScale" priority="1051">
      <colorScale>
        <cfvo type="min"/>
        <cfvo type="max"/>
        <color rgb="FFFF7128"/>
        <color rgb="FFFFEF9C"/>
      </colorScale>
    </cfRule>
  </conditionalFormatting>
  <conditionalFormatting sqref="N2156">
    <cfRule type="duplicateValues" dxfId="1149" priority="1052"/>
  </conditionalFormatting>
  <conditionalFormatting sqref="N2156">
    <cfRule type="duplicateValues" dxfId="1148" priority="1053"/>
  </conditionalFormatting>
  <conditionalFormatting sqref="N2156">
    <cfRule type="duplicateValues" dxfId="1147" priority="1054"/>
    <cfRule type="duplicateValues" priority="1055"/>
  </conditionalFormatting>
  <conditionalFormatting sqref="N2157">
    <cfRule type="colorScale" priority="1046">
      <colorScale>
        <cfvo type="min"/>
        <cfvo type="max"/>
        <color rgb="FFFF7128"/>
        <color rgb="FFFFEF9C"/>
      </colorScale>
    </cfRule>
  </conditionalFormatting>
  <conditionalFormatting sqref="N2157">
    <cfRule type="duplicateValues" dxfId="1146" priority="1047"/>
  </conditionalFormatting>
  <conditionalFormatting sqref="N2157">
    <cfRule type="duplicateValues" dxfId="1145" priority="1048"/>
  </conditionalFormatting>
  <conditionalFormatting sqref="N2157">
    <cfRule type="duplicateValues" dxfId="1144" priority="1049"/>
    <cfRule type="duplicateValues" priority="1050"/>
  </conditionalFormatting>
  <conditionalFormatting sqref="N2215">
    <cfRule type="colorScale" priority="1041">
      <colorScale>
        <cfvo type="min"/>
        <cfvo type="max"/>
        <color rgb="FFFF7128"/>
        <color rgb="FFFFEF9C"/>
      </colorScale>
    </cfRule>
  </conditionalFormatting>
  <conditionalFormatting sqref="N2215">
    <cfRule type="duplicateValues" dxfId="1143" priority="1042"/>
  </conditionalFormatting>
  <conditionalFormatting sqref="N2215">
    <cfRule type="duplicateValues" dxfId="1142" priority="1043"/>
  </conditionalFormatting>
  <conditionalFormatting sqref="N2215">
    <cfRule type="duplicateValues" dxfId="1141" priority="1044"/>
    <cfRule type="duplicateValues" priority="1045"/>
  </conditionalFormatting>
  <conditionalFormatting sqref="N2216">
    <cfRule type="colorScale" priority="1036">
      <colorScale>
        <cfvo type="min"/>
        <cfvo type="max"/>
        <color rgb="FFFF7128"/>
        <color rgb="FFFFEF9C"/>
      </colorScale>
    </cfRule>
  </conditionalFormatting>
  <conditionalFormatting sqref="N2216">
    <cfRule type="duplicateValues" dxfId="1140" priority="1037"/>
  </conditionalFormatting>
  <conditionalFormatting sqref="N2216">
    <cfRule type="duplicateValues" dxfId="1139" priority="1038"/>
  </conditionalFormatting>
  <conditionalFormatting sqref="N2216">
    <cfRule type="duplicateValues" dxfId="1138" priority="1039"/>
    <cfRule type="duplicateValues" priority="1040"/>
  </conditionalFormatting>
  <conditionalFormatting sqref="N2219">
    <cfRule type="colorScale" priority="1026">
      <colorScale>
        <cfvo type="min"/>
        <cfvo type="max"/>
        <color rgb="FFFF7128"/>
        <color rgb="FFFFEF9C"/>
      </colorScale>
    </cfRule>
  </conditionalFormatting>
  <conditionalFormatting sqref="N2219">
    <cfRule type="duplicateValues" dxfId="1137" priority="1027"/>
  </conditionalFormatting>
  <conditionalFormatting sqref="N2219">
    <cfRule type="duplicateValues" dxfId="1136" priority="1028"/>
  </conditionalFormatting>
  <conditionalFormatting sqref="N2219">
    <cfRule type="duplicateValues" dxfId="1135" priority="1029"/>
    <cfRule type="duplicateValues" priority="1030"/>
  </conditionalFormatting>
  <conditionalFormatting sqref="N2111:N2113 N2139 N2141:N2142 N2144:N2145">
    <cfRule type="colorScale" priority="27956">
      <colorScale>
        <cfvo type="min"/>
        <cfvo type="max"/>
        <color rgb="FFFF7128"/>
        <color rgb="FFFFEF9C"/>
      </colorScale>
    </cfRule>
  </conditionalFormatting>
  <conditionalFormatting sqref="N2111:N2113 N2139 N2141:N2142 N2144:N2145">
    <cfRule type="duplicateValues" dxfId="1134" priority="27964"/>
  </conditionalFormatting>
  <conditionalFormatting sqref="N2111:N2113 N2139 N2141:N2142 N2144:N2145">
    <cfRule type="duplicateValues" dxfId="1133" priority="27972"/>
  </conditionalFormatting>
  <conditionalFormatting sqref="N2111:N2113 N2139 N2141:N2142 N2144:N2145">
    <cfRule type="duplicateValues" dxfId="1132" priority="27980"/>
    <cfRule type="duplicateValues" priority="27981"/>
  </conditionalFormatting>
  <conditionalFormatting sqref="N2224">
    <cfRule type="colorScale" priority="1021">
      <colorScale>
        <cfvo type="min"/>
        <cfvo type="max"/>
        <color rgb="FFFF7128"/>
        <color rgb="FFFFEF9C"/>
      </colorScale>
    </cfRule>
  </conditionalFormatting>
  <conditionalFormatting sqref="N2224">
    <cfRule type="duplicateValues" dxfId="1131" priority="1022"/>
  </conditionalFormatting>
  <conditionalFormatting sqref="N2224">
    <cfRule type="duplicateValues" dxfId="1130" priority="1023"/>
  </conditionalFormatting>
  <conditionalFormatting sqref="N2224">
    <cfRule type="duplicateValues" dxfId="1129" priority="1024"/>
    <cfRule type="duplicateValues" priority="1025"/>
  </conditionalFormatting>
  <conditionalFormatting sqref="N2225">
    <cfRule type="colorScale" priority="1016">
      <colorScale>
        <cfvo type="min"/>
        <cfvo type="max"/>
        <color rgb="FFFF7128"/>
        <color rgb="FFFFEF9C"/>
      </colorScale>
    </cfRule>
  </conditionalFormatting>
  <conditionalFormatting sqref="N2225">
    <cfRule type="duplicateValues" dxfId="1128" priority="1017"/>
  </conditionalFormatting>
  <conditionalFormatting sqref="N2225">
    <cfRule type="duplicateValues" dxfId="1127" priority="1018"/>
  </conditionalFormatting>
  <conditionalFormatting sqref="N2225">
    <cfRule type="duplicateValues" dxfId="1126" priority="1019"/>
    <cfRule type="duplicateValues" priority="1020"/>
  </conditionalFormatting>
  <conditionalFormatting sqref="N2230">
    <cfRule type="duplicateValues" dxfId="1125" priority="1012"/>
    <cfRule type="duplicateValues" dxfId="1124" priority="1013"/>
    <cfRule type="duplicateValues" dxfId="1123" priority="1014"/>
  </conditionalFormatting>
  <conditionalFormatting sqref="N2230">
    <cfRule type="duplicateValues" dxfId="1122" priority="1015" stopIfTrue="1"/>
  </conditionalFormatting>
  <conditionalFormatting sqref="N2250">
    <cfRule type="duplicateValues" dxfId="1121" priority="1002"/>
    <cfRule type="duplicateValues" dxfId="1120" priority="1003"/>
    <cfRule type="duplicateValues" dxfId="1119" priority="1004"/>
  </conditionalFormatting>
  <conditionalFormatting sqref="N2250">
    <cfRule type="duplicateValues" dxfId="1118" priority="1005" stopIfTrue="1"/>
  </conditionalFormatting>
  <conditionalFormatting sqref="N2382">
    <cfRule type="colorScale" priority="997">
      <colorScale>
        <cfvo type="min"/>
        <cfvo type="max"/>
        <color rgb="FFFF7128"/>
        <color rgb="FFFFEF9C"/>
      </colorScale>
    </cfRule>
  </conditionalFormatting>
  <conditionalFormatting sqref="N2382">
    <cfRule type="duplicateValues" dxfId="1117" priority="998"/>
  </conditionalFormatting>
  <conditionalFormatting sqref="N2382">
    <cfRule type="duplicateValues" dxfId="1116" priority="999"/>
  </conditionalFormatting>
  <conditionalFormatting sqref="N2382">
    <cfRule type="duplicateValues" dxfId="1115" priority="1000"/>
    <cfRule type="duplicateValues" priority="1001"/>
  </conditionalFormatting>
  <conditionalFormatting sqref="N2383">
    <cfRule type="duplicateValues" dxfId="1114" priority="991" stopIfTrue="1"/>
  </conditionalFormatting>
  <conditionalFormatting sqref="N2383">
    <cfRule type="colorScale" priority="992">
      <colorScale>
        <cfvo type="min"/>
        <cfvo type="max"/>
        <color rgb="FFFF7128"/>
        <color rgb="FFFFEF9C"/>
      </colorScale>
    </cfRule>
  </conditionalFormatting>
  <conditionalFormatting sqref="N2383">
    <cfRule type="duplicateValues" dxfId="1113" priority="993"/>
  </conditionalFormatting>
  <conditionalFormatting sqref="N2383">
    <cfRule type="duplicateValues" dxfId="1112" priority="994"/>
  </conditionalFormatting>
  <conditionalFormatting sqref="N2383">
    <cfRule type="duplicateValues" dxfId="1111" priority="995"/>
    <cfRule type="duplicateValues" priority="996"/>
  </conditionalFormatting>
  <conditionalFormatting sqref="N2384">
    <cfRule type="colorScale" priority="986">
      <colorScale>
        <cfvo type="min"/>
        <cfvo type="max"/>
        <color rgb="FFFF7128"/>
        <color rgb="FFFFEF9C"/>
      </colorScale>
    </cfRule>
  </conditionalFormatting>
  <conditionalFormatting sqref="N2384">
    <cfRule type="duplicateValues" dxfId="1110" priority="987"/>
  </conditionalFormatting>
  <conditionalFormatting sqref="N2384">
    <cfRule type="duplicateValues" dxfId="1109" priority="988"/>
  </conditionalFormatting>
  <conditionalFormatting sqref="N2384">
    <cfRule type="duplicateValues" dxfId="1108" priority="989"/>
    <cfRule type="duplicateValues" priority="990"/>
  </conditionalFormatting>
  <conditionalFormatting sqref="N2386">
    <cfRule type="colorScale" priority="981">
      <colorScale>
        <cfvo type="min"/>
        <cfvo type="max"/>
        <color rgb="FFFF7128"/>
        <color rgb="FFFFEF9C"/>
      </colorScale>
    </cfRule>
  </conditionalFormatting>
  <conditionalFormatting sqref="N2386">
    <cfRule type="duplicateValues" dxfId="1107" priority="982"/>
  </conditionalFormatting>
  <conditionalFormatting sqref="N2386">
    <cfRule type="duplicateValues" dxfId="1106" priority="983"/>
  </conditionalFormatting>
  <conditionalFormatting sqref="N2386">
    <cfRule type="duplicateValues" dxfId="1105" priority="984"/>
    <cfRule type="duplicateValues" priority="985"/>
  </conditionalFormatting>
  <conditionalFormatting sqref="N2257">
    <cfRule type="colorScale" priority="976">
      <colorScale>
        <cfvo type="min"/>
        <cfvo type="max"/>
        <color rgb="FFFF7128"/>
        <color rgb="FFFFEF9C"/>
      </colorScale>
    </cfRule>
  </conditionalFormatting>
  <conditionalFormatting sqref="N2257">
    <cfRule type="duplicateValues" dxfId="1104" priority="977"/>
  </conditionalFormatting>
  <conditionalFormatting sqref="N2257">
    <cfRule type="duplicateValues" dxfId="1103" priority="978"/>
  </conditionalFormatting>
  <conditionalFormatting sqref="N2257">
    <cfRule type="duplicateValues" dxfId="1102" priority="979"/>
    <cfRule type="duplicateValues" priority="980"/>
  </conditionalFormatting>
  <conditionalFormatting sqref="N2258">
    <cfRule type="colorScale" priority="971">
      <colorScale>
        <cfvo type="min"/>
        <cfvo type="max"/>
        <color rgb="FFFF7128"/>
        <color rgb="FFFFEF9C"/>
      </colorScale>
    </cfRule>
  </conditionalFormatting>
  <conditionalFormatting sqref="N2258">
    <cfRule type="duplicateValues" dxfId="1101" priority="972"/>
  </conditionalFormatting>
  <conditionalFormatting sqref="N2258">
    <cfRule type="duplicateValues" dxfId="1100" priority="973"/>
  </conditionalFormatting>
  <conditionalFormatting sqref="N2258">
    <cfRule type="duplicateValues" dxfId="1099" priority="974"/>
    <cfRule type="duplicateValues" priority="975"/>
  </conditionalFormatting>
  <conditionalFormatting sqref="N2265">
    <cfRule type="colorScale" priority="966">
      <colorScale>
        <cfvo type="min"/>
        <cfvo type="max"/>
        <color rgb="FFFF7128"/>
        <color rgb="FFFFEF9C"/>
      </colorScale>
    </cfRule>
  </conditionalFormatting>
  <conditionalFormatting sqref="N2265">
    <cfRule type="duplicateValues" dxfId="1098" priority="967"/>
  </conditionalFormatting>
  <conditionalFormatting sqref="N2265">
    <cfRule type="duplicateValues" dxfId="1097" priority="968"/>
  </conditionalFormatting>
  <conditionalFormatting sqref="N2265">
    <cfRule type="duplicateValues" dxfId="1096" priority="969"/>
    <cfRule type="duplicateValues" priority="970"/>
  </conditionalFormatting>
  <conditionalFormatting sqref="N2271">
    <cfRule type="colorScale" priority="961">
      <colorScale>
        <cfvo type="min"/>
        <cfvo type="max"/>
        <color rgb="FFFF7128"/>
        <color rgb="FFFFEF9C"/>
      </colorScale>
    </cfRule>
  </conditionalFormatting>
  <conditionalFormatting sqref="N2271">
    <cfRule type="duplicateValues" dxfId="1095" priority="962"/>
  </conditionalFormatting>
  <conditionalFormatting sqref="N2271">
    <cfRule type="duplicateValues" dxfId="1094" priority="963"/>
  </conditionalFormatting>
  <conditionalFormatting sqref="N2271">
    <cfRule type="duplicateValues" dxfId="1093" priority="964"/>
    <cfRule type="duplicateValues" priority="965"/>
  </conditionalFormatting>
  <conditionalFormatting sqref="N2273">
    <cfRule type="colorScale" priority="956">
      <colorScale>
        <cfvo type="min"/>
        <cfvo type="max"/>
        <color rgb="FFFF7128"/>
        <color rgb="FFFFEF9C"/>
      </colorScale>
    </cfRule>
  </conditionalFormatting>
  <conditionalFormatting sqref="N2273">
    <cfRule type="duplicateValues" dxfId="1092" priority="957"/>
  </conditionalFormatting>
  <conditionalFormatting sqref="N2273">
    <cfRule type="duplicateValues" dxfId="1091" priority="958"/>
  </conditionalFormatting>
  <conditionalFormatting sqref="N2273">
    <cfRule type="duplicateValues" dxfId="1090" priority="959"/>
    <cfRule type="duplicateValues" priority="960"/>
  </conditionalFormatting>
  <conditionalFormatting sqref="N2278">
    <cfRule type="colorScale" priority="951">
      <colorScale>
        <cfvo type="min"/>
        <cfvo type="max"/>
        <color rgb="FFFF7128"/>
        <color rgb="FFFFEF9C"/>
      </colorScale>
    </cfRule>
  </conditionalFormatting>
  <conditionalFormatting sqref="N2278">
    <cfRule type="duplicateValues" dxfId="1089" priority="952"/>
  </conditionalFormatting>
  <conditionalFormatting sqref="N2278">
    <cfRule type="duplicateValues" dxfId="1088" priority="953"/>
  </conditionalFormatting>
  <conditionalFormatting sqref="N2278">
    <cfRule type="duplicateValues" dxfId="1087" priority="954"/>
    <cfRule type="duplicateValues" priority="955"/>
  </conditionalFormatting>
  <conditionalFormatting sqref="N2279">
    <cfRule type="colorScale" priority="946">
      <colorScale>
        <cfvo type="min"/>
        <cfvo type="max"/>
        <color rgb="FFFF7128"/>
        <color rgb="FFFFEF9C"/>
      </colorScale>
    </cfRule>
  </conditionalFormatting>
  <conditionalFormatting sqref="N2279">
    <cfRule type="duplicateValues" dxfId="1086" priority="947"/>
  </conditionalFormatting>
  <conditionalFormatting sqref="N2279">
    <cfRule type="duplicateValues" dxfId="1085" priority="948"/>
  </conditionalFormatting>
  <conditionalFormatting sqref="N2279">
    <cfRule type="duplicateValues" dxfId="1084" priority="949"/>
    <cfRule type="duplicateValues" priority="950"/>
  </conditionalFormatting>
  <conditionalFormatting sqref="N2280">
    <cfRule type="duplicateValues" dxfId="1083" priority="942"/>
    <cfRule type="duplicateValues" dxfId="1082" priority="943"/>
    <cfRule type="duplicateValues" dxfId="1081" priority="944"/>
  </conditionalFormatting>
  <conditionalFormatting sqref="N2280">
    <cfRule type="duplicateValues" dxfId="1080" priority="945" stopIfTrue="1"/>
  </conditionalFormatting>
  <conditionalFormatting sqref="N2392">
    <cfRule type="colorScale" priority="937">
      <colorScale>
        <cfvo type="min"/>
        <cfvo type="max"/>
        <color rgb="FFFF7128"/>
        <color rgb="FFFFEF9C"/>
      </colorScale>
    </cfRule>
  </conditionalFormatting>
  <conditionalFormatting sqref="N2392">
    <cfRule type="duplicateValues" dxfId="1079" priority="938"/>
  </conditionalFormatting>
  <conditionalFormatting sqref="N2392">
    <cfRule type="duplicateValues" dxfId="1078" priority="939"/>
  </conditionalFormatting>
  <conditionalFormatting sqref="N2392">
    <cfRule type="duplicateValues" dxfId="1077" priority="940"/>
    <cfRule type="duplicateValues" priority="941"/>
  </conditionalFormatting>
  <conditionalFormatting sqref="N2396">
    <cfRule type="colorScale" priority="932">
      <colorScale>
        <cfvo type="min"/>
        <cfvo type="max"/>
        <color rgb="FFFF7128"/>
        <color rgb="FFFFEF9C"/>
      </colorScale>
    </cfRule>
  </conditionalFormatting>
  <conditionalFormatting sqref="N2396">
    <cfRule type="duplicateValues" dxfId="1076" priority="933"/>
  </conditionalFormatting>
  <conditionalFormatting sqref="N2396">
    <cfRule type="duplicateValues" dxfId="1075" priority="934"/>
  </conditionalFormatting>
  <conditionalFormatting sqref="N2396">
    <cfRule type="duplicateValues" dxfId="1074" priority="935"/>
    <cfRule type="duplicateValues" priority="936"/>
  </conditionalFormatting>
  <conditionalFormatting sqref="N2397">
    <cfRule type="colorScale" priority="927">
      <colorScale>
        <cfvo type="min"/>
        <cfvo type="max"/>
        <color rgb="FFFF7128"/>
        <color rgb="FFFFEF9C"/>
      </colorScale>
    </cfRule>
  </conditionalFormatting>
  <conditionalFormatting sqref="N2397">
    <cfRule type="duplicateValues" dxfId="1073" priority="928"/>
  </conditionalFormatting>
  <conditionalFormatting sqref="N2397">
    <cfRule type="duplicateValues" dxfId="1072" priority="929"/>
  </conditionalFormatting>
  <conditionalFormatting sqref="N2397">
    <cfRule type="duplicateValues" dxfId="1071" priority="930"/>
    <cfRule type="duplicateValues" priority="931"/>
  </conditionalFormatting>
  <conditionalFormatting sqref="N2398">
    <cfRule type="colorScale" priority="922">
      <colorScale>
        <cfvo type="min"/>
        <cfvo type="max"/>
        <color rgb="FFFF7128"/>
        <color rgb="FFFFEF9C"/>
      </colorScale>
    </cfRule>
  </conditionalFormatting>
  <conditionalFormatting sqref="N2398">
    <cfRule type="duplicateValues" dxfId="1070" priority="923"/>
  </conditionalFormatting>
  <conditionalFormatting sqref="N2398">
    <cfRule type="duplicateValues" dxfId="1069" priority="924"/>
  </conditionalFormatting>
  <conditionalFormatting sqref="N2398">
    <cfRule type="duplicateValues" dxfId="1068" priority="925"/>
    <cfRule type="duplicateValues" priority="926"/>
  </conditionalFormatting>
  <conditionalFormatting sqref="N2282">
    <cfRule type="duplicateValues" dxfId="1067" priority="918"/>
    <cfRule type="duplicateValues" dxfId="1066" priority="919"/>
    <cfRule type="duplicateValues" dxfId="1065" priority="920"/>
  </conditionalFormatting>
  <conditionalFormatting sqref="N2282">
    <cfRule type="duplicateValues" dxfId="1064" priority="921" stopIfTrue="1"/>
  </conditionalFormatting>
  <conditionalFormatting sqref="N2299">
    <cfRule type="colorScale" priority="913">
      <colorScale>
        <cfvo type="min"/>
        <cfvo type="max"/>
        <color rgb="FFFF7128"/>
        <color rgb="FFFFEF9C"/>
      </colorScale>
    </cfRule>
  </conditionalFormatting>
  <conditionalFormatting sqref="N2299">
    <cfRule type="duplicateValues" dxfId="1063" priority="914"/>
  </conditionalFormatting>
  <conditionalFormatting sqref="N2299">
    <cfRule type="duplicateValues" dxfId="1062" priority="915"/>
  </conditionalFormatting>
  <conditionalFormatting sqref="N2299">
    <cfRule type="duplicateValues" dxfId="1061" priority="916"/>
    <cfRule type="duplicateValues" priority="917"/>
  </conditionalFormatting>
  <conditionalFormatting sqref="N2302">
    <cfRule type="colorScale" priority="908">
      <colorScale>
        <cfvo type="min"/>
        <cfvo type="max"/>
        <color rgb="FFFF7128"/>
        <color rgb="FFFFEF9C"/>
      </colorScale>
    </cfRule>
  </conditionalFormatting>
  <conditionalFormatting sqref="N2302">
    <cfRule type="duplicateValues" dxfId="1060" priority="909"/>
  </conditionalFormatting>
  <conditionalFormatting sqref="N2302">
    <cfRule type="duplicateValues" dxfId="1059" priority="910"/>
  </conditionalFormatting>
  <conditionalFormatting sqref="N2302">
    <cfRule type="duplicateValues" dxfId="1058" priority="911"/>
    <cfRule type="duplicateValues" priority="912"/>
  </conditionalFormatting>
  <conditionalFormatting sqref="N2309">
    <cfRule type="duplicateValues" dxfId="1057" priority="904"/>
    <cfRule type="duplicateValues" dxfId="1056" priority="905"/>
    <cfRule type="duplicateValues" dxfId="1055" priority="906"/>
  </conditionalFormatting>
  <conditionalFormatting sqref="N2309">
    <cfRule type="duplicateValues" dxfId="1054" priority="907" stopIfTrue="1"/>
  </conditionalFormatting>
  <conditionalFormatting sqref="N2403">
    <cfRule type="colorScale" priority="899">
      <colorScale>
        <cfvo type="min"/>
        <cfvo type="max"/>
        <color rgb="FFFF7128"/>
        <color rgb="FFFFEF9C"/>
      </colorScale>
    </cfRule>
  </conditionalFormatting>
  <conditionalFormatting sqref="N2403">
    <cfRule type="duplicateValues" dxfId="1053" priority="900"/>
  </conditionalFormatting>
  <conditionalFormatting sqref="N2403">
    <cfRule type="duplicateValues" dxfId="1052" priority="901"/>
  </conditionalFormatting>
  <conditionalFormatting sqref="N2403">
    <cfRule type="duplicateValues" dxfId="1051" priority="902"/>
    <cfRule type="duplicateValues" priority="903"/>
  </conditionalFormatting>
  <conditionalFormatting sqref="N2320">
    <cfRule type="colorScale" priority="894">
      <colorScale>
        <cfvo type="min"/>
        <cfvo type="max"/>
        <color rgb="FFFF7128"/>
        <color rgb="FFFFEF9C"/>
      </colorScale>
    </cfRule>
  </conditionalFormatting>
  <conditionalFormatting sqref="N2320">
    <cfRule type="duplicateValues" dxfId="1050" priority="895"/>
  </conditionalFormatting>
  <conditionalFormatting sqref="N2320">
    <cfRule type="duplicateValues" dxfId="1049" priority="896"/>
  </conditionalFormatting>
  <conditionalFormatting sqref="N2320">
    <cfRule type="duplicateValues" dxfId="1048" priority="897"/>
    <cfRule type="duplicateValues" priority="898"/>
  </conditionalFormatting>
  <conditionalFormatting sqref="N2356">
    <cfRule type="colorScale" priority="889">
      <colorScale>
        <cfvo type="min"/>
        <cfvo type="max"/>
        <color rgb="FFFF7128"/>
        <color rgb="FFFFEF9C"/>
      </colorScale>
    </cfRule>
  </conditionalFormatting>
  <conditionalFormatting sqref="N2356">
    <cfRule type="duplicateValues" dxfId="1047" priority="890"/>
  </conditionalFormatting>
  <conditionalFormatting sqref="N2356">
    <cfRule type="duplicateValues" dxfId="1046" priority="891"/>
  </conditionalFormatting>
  <conditionalFormatting sqref="N2356">
    <cfRule type="duplicateValues" dxfId="1045" priority="892"/>
    <cfRule type="duplicateValues" priority="893"/>
  </conditionalFormatting>
  <conditionalFormatting sqref="N2458">
    <cfRule type="colorScale" priority="884">
      <colorScale>
        <cfvo type="min"/>
        <cfvo type="max"/>
        <color rgb="FFFF7128"/>
        <color rgb="FFFFEF9C"/>
      </colorScale>
    </cfRule>
  </conditionalFormatting>
  <conditionalFormatting sqref="N2458">
    <cfRule type="duplicateValues" dxfId="1044" priority="885"/>
  </conditionalFormatting>
  <conditionalFormatting sqref="N2458">
    <cfRule type="duplicateValues" dxfId="1043" priority="886"/>
  </conditionalFormatting>
  <conditionalFormatting sqref="N2458">
    <cfRule type="duplicateValues" dxfId="1042" priority="887"/>
    <cfRule type="duplicateValues" priority="888"/>
  </conditionalFormatting>
  <conditionalFormatting sqref="N2476">
    <cfRule type="duplicateValues" dxfId="1041" priority="880"/>
    <cfRule type="duplicateValues" dxfId="1040" priority="881"/>
    <cfRule type="duplicateValues" dxfId="1039" priority="882"/>
  </conditionalFormatting>
  <conditionalFormatting sqref="N2476">
    <cfRule type="duplicateValues" dxfId="1038" priority="883" stopIfTrue="1"/>
  </conditionalFormatting>
  <conditionalFormatting sqref="N2478">
    <cfRule type="colorScale" priority="875">
      <colorScale>
        <cfvo type="min"/>
        <cfvo type="max"/>
        <color rgb="FFFF7128"/>
        <color rgb="FFFFEF9C"/>
      </colorScale>
    </cfRule>
  </conditionalFormatting>
  <conditionalFormatting sqref="N2478">
    <cfRule type="duplicateValues" dxfId="1037" priority="876"/>
  </conditionalFormatting>
  <conditionalFormatting sqref="N2478">
    <cfRule type="duplicateValues" dxfId="1036" priority="877"/>
  </conditionalFormatting>
  <conditionalFormatting sqref="N2478">
    <cfRule type="duplicateValues" dxfId="1035" priority="878"/>
    <cfRule type="duplicateValues" priority="879"/>
  </conditionalFormatting>
  <conditionalFormatting sqref="N2486">
    <cfRule type="colorScale" priority="870">
      <colorScale>
        <cfvo type="min"/>
        <cfvo type="max"/>
        <color rgb="FFFF7128"/>
        <color rgb="FFFFEF9C"/>
      </colorScale>
    </cfRule>
  </conditionalFormatting>
  <conditionalFormatting sqref="N2486">
    <cfRule type="duplicateValues" dxfId="1034" priority="871"/>
  </conditionalFormatting>
  <conditionalFormatting sqref="N2486">
    <cfRule type="duplicateValues" dxfId="1033" priority="872"/>
  </conditionalFormatting>
  <conditionalFormatting sqref="N2486">
    <cfRule type="duplicateValues" dxfId="1032" priority="873"/>
    <cfRule type="duplicateValues" priority="874"/>
  </conditionalFormatting>
  <conditionalFormatting sqref="N2487">
    <cfRule type="colorScale" priority="865">
      <colorScale>
        <cfvo type="min"/>
        <cfvo type="max"/>
        <color rgb="FFFF7128"/>
        <color rgb="FFFFEF9C"/>
      </colorScale>
    </cfRule>
  </conditionalFormatting>
  <conditionalFormatting sqref="N2487">
    <cfRule type="duplicateValues" dxfId="1031" priority="866"/>
  </conditionalFormatting>
  <conditionalFormatting sqref="N2487">
    <cfRule type="duplicateValues" dxfId="1030" priority="867"/>
  </conditionalFormatting>
  <conditionalFormatting sqref="N2487">
    <cfRule type="duplicateValues" dxfId="1029" priority="868"/>
    <cfRule type="duplicateValues" priority="869"/>
  </conditionalFormatting>
  <conditionalFormatting sqref="N2628">
    <cfRule type="duplicateValues" dxfId="1028" priority="859" stopIfTrue="1"/>
  </conditionalFormatting>
  <conditionalFormatting sqref="N2628">
    <cfRule type="colorScale" priority="860">
      <colorScale>
        <cfvo type="min"/>
        <cfvo type="max"/>
        <color rgb="FFFF7128"/>
        <color rgb="FFFFEF9C"/>
      </colorScale>
    </cfRule>
  </conditionalFormatting>
  <conditionalFormatting sqref="N2628">
    <cfRule type="duplicateValues" dxfId="1027" priority="861"/>
  </conditionalFormatting>
  <conditionalFormatting sqref="N2628">
    <cfRule type="duplicateValues" dxfId="1026" priority="862"/>
  </conditionalFormatting>
  <conditionalFormatting sqref="N2628">
    <cfRule type="duplicateValues" dxfId="1025" priority="863"/>
    <cfRule type="duplicateValues" priority="864"/>
  </conditionalFormatting>
  <conditionalFormatting sqref="N2501">
    <cfRule type="duplicateValues" dxfId="1024" priority="855"/>
    <cfRule type="duplicateValues" dxfId="1023" priority="856"/>
    <cfRule type="duplicateValues" dxfId="1022" priority="857"/>
  </conditionalFormatting>
  <conditionalFormatting sqref="N2501">
    <cfRule type="duplicateValues" dxfId="1021" priority="858" stopIfTrue="1"/>
  </conditionalFormatting>
  <conditionalFormatting sqref="N2502">
    <cfRule type="colorScale" priority="850">
      <colorScale>
        <cfvo type="min"/>
        <cfvo type="max"/>
        <color rgb="FFFF7128"/>
        <color rgb="FFFFEF9C"/>
      </colorScale>
    </cfRule>
  </conditionalFormatting>
  <conditionalFormatting sqref="N2502">
    <cfRule type="duplicateValues" dxfId="1020" priority="851"/>
  </conditionalFormatting>
  <conditionalFormatting sqref="N2502">
    <cfRule type="duplicateValues" dxfId="1019" priority="852"/>
  </conditionalFormatting>
  <conditionalFormatting sqref="N2502">
    <cfRule type="duplicateValues" dxfId="1018" priority="853"/>
    <cfRule type="duplicateValues" priority="854"/>
  </conditionalFormatting>
  <conditionalFormatting sqref="N2503">
    <cfRule type="colorScale" priority="845">
      <colorScale>
        <cfvo type="min"/>
        <cfvo type="max"/>
        <color rgb="FFFF7128"/>
        <color rgb="FFFFEF9C"/>
      </colorScale>
    </cfRule>
  </conditionalFormatting>
  <conditionalFormatting sqref="N2503">
    <cfRule type="duplicateValues" dxfId="1017" priority="846"/>
  </conditionalFormatting>
  <conditionalFormatting sqref="N2503">
    <cfRule type="duplicateValues" dxfId="1016" priority="847"/>
  </conditionalFormatting>
  <conditionalFormatting sqref="N2503">
    <cfRule type="duplicateValues" dxfId="1015" priority="848"/>
    <cfRule type="duplicateValues" priority="849"/>
  </conditionalFormatting>
  <conditionalFormatting sqref="N2509">
    <cfRule type="duplicateValues" dxfId="1014" priority="841"/>
    <cfRule type="duplicateValues" dxfId="1013" priority="842"/>
    <cfRule type="duplicateValues" dxfId="1012" priority="843"/>
  </conditionalFormatting>
  <conditionalFormatting sqref="N2509">
    <cfRule type="duplicateValues" dxfId="1011" priority="844" stopIfTrue="1"/>
  </conditionalFormatting>
  <conditionalFormatting sqref="N2639">
    <cfRule type="colorScale" priority="816">
      <colorScale>
        <cfvo type="min"/>
        <cfvo type="max"/>
        <color rgb="FFFF7128"/>
        <color rgb="FFFFEF9C"/>
      </colorScale>
    </cfRule>
  </conditionalFormatting>
  <conditionalFormatting sqref="N2639">
    <cfRule type="duplicateValues" dxfId="1010" priority="817"/>
  </conditionalFormatting>
  <conditionalFormatting sqref="N2639">
    <cfRule type="duplicateValues" dxfId="1009" priority="818"/>
  </conditionalFormatting>
  <conditionalFormatting sqref="N2639">
    <cfRule type="duplicateValues" dxfId="1008" priority="819"/>
    <cfRule type="duplicateValues" priority="820"/>
  </conditionalFormatting>
  <conditionalFormatting sqref="N2645">
    <cfRule type="colorScale" priority="801">
      <colorScale>
        <cfvo type="min"/>
        <cfvo type="max"/>
        <color rgb="FFFF7128"/>
        <color rgb="FFFFEF9C"/>
      </colorScale>
    </cfRule>
  </conditionalFormatting>
  <conditionalFormatting sqref="N2645">
    <cfRule type="duplicateValues" dxfId="1007" priority="802"/>
  </conditionalFormatting>
  <conditionalFormatting sqref="N2645">
    <cfRule type="duplicateValues" dxfId="1006" priority="803"/>
  </conditionalFormatting>
  <conditionalFormatting sqref="N2645">
    <cfRule type="duplicateValues" dxfId="1005" priority="804"/>
    <cfRule type="duplicateValues" priority="805"/>
  </conditionalFormatting>
  <conditionalFormatting sqref="N2646">
    <cfRule type="colorScale" priority="796">
      <colorScale>
        <cfvo type="min"/>
        <cfvo type="max"/>
        <color rgb="FFFF7128"/>
        <color rgb="FFFFEF9C"/>
      </colorScale>
    </cfRule>
  </conditionalFormatting>
  <conditionalFormatting sqref="N2646">
    <cfRule type="duplicateValues" dxfId="1004" priority="797"/>
  </conditionalFormatting>
  <conditionalFormatting sqref="N2646">
    <cfRule type="duplicateValues" dxfId="1003" priority="798"/>
  </conditionalFormatting>
  <conditionalFormatting sqref="N2646">
    <cfRule type="duplicateValues" dxfId="1002" priority="799"/>
    <cfRule type="duplicateValues" priority="800"/>
  </conditionalFormatting>
  <conditionalFormatting sqref="N2640">
    <cfRule type="colorScale" priority="791">
      <colorScale>
        <cfvo type="min"/>
        <cfvo type="max"/>
        <color rgb="FFFF7128"/>
        <color rgb="FFFFEF9C"/>
      </colorScale>
    </cfRule>
  </conditionalFormatting>
  <conditionalFormatting sqref="N2640">
    <cfRule type="duplicateValues" dxfId="1001" priority="792"/>
  </conditionalFormatting>
  <conditionalFormatting sqref="N2640">
    <cfRule type="duplicateValues" dxfId="1000" priority="793"/>
  </conditionalFormatting>
  <conditionalFormatting sqref="N2640">
    <cfRule type="duplicateValues" dxfId="999" priority="794"/>
    <cfRule type="duplicateValues" priority="795"/>
  </conditionalFormatting>
  <conditionalFormatting sqref="N2647">
    <cfRule type="colorScale" priority="786">
      <colorScale>
        <cfvo type="min"/>
        <cfvo type="max"/>
        <color rgb="FFFF7128"/>
        <color rgb="FFFFEF9C"/>
      </colorScale>
    </cfRule>
  </conditionalFormatting>
  <conditionalFormatting sqref="N2647">
    <cfRule type="duplicateValues" dxfId="998" priority="787"/>
  </conditionalFormatting>
  <conditionalFormatting sqref="N2647">
    <cfRule type="duplicateValues" dxfId="997" priority="788"/>
  </conditionalFormatting>
  <conditionalFormatting sqref="N2647">
    <cfRule type="duplicateValues" dxfId="996" priority="789"/>
    <cfRule type="duplicateValues" priority="790"/>
  </conditionalFormatting>
  <conditionalFormatting sqref="N2652">
    <cfRule type="colorScale" priority="781">
      <colorScale>
        <cfvo type="min"/>
        <cfvo type="max"/>
        <color rgb="FFFF7128"/>
        <color rgb="FFFFEF9C"/>
      </colorScale>
    </cfRule>
  </conditionalFormatting>
  <conditionalFormatting sqref="N2652">
    <cfRule type="duplicateValues" dxfId="995" priority="782"/>
  </conditionalFormatting>
  <conditionalFormatting sqref="N2652">
    <cfRule type="duplicateValues" dxfId="994" priority="783"/>
  </conditionalFormatting>
  <conditionalFormatting sqref="N2652">
    <cfRule type="duplicateValues" dxfId="993" priority="784"/>
    <cfRule type="duplicateValues" priority="785"/>
  </conditionalFormatting>
  <conditionalFormatting sqref="N2654">
    <cfRule type="colorScale" priority="776">
      <colorScale>
        <cfvo type="min"/>
        <cfvo type="max"/>
        <color rgb="FFFF7128"/>
        <color rgb="FFFFEF9C"/>
      </colorScale>
    </cfRule>
  </conditionalFormatting>
  <conditionalFormatting sqref="N2654">
    <cfRule type="duplicateValues" dxfId="992" priority="777"/>
  </conditionalFormatting>
  <conditionalFormatting sqref="N2654">
    <cfRule type="duplicateValues" dxfId="991" priority="778"/>
  </conditionalFormatting>
  <conditionalFormatting sqref="N2654">
    <cfRule type="duplicateValues" dxfId="990" priority="779"/>
    <cfRule type="duplicateValues" priority="780"/>
  </conditionalFormatting>
  <conditionalFormatting sqref="N2661">
    <cfRule type="duplicateValues" dxfId="989" priority="772"/>
    <cfRule type="duplicateValues" dxfId="988" priority="773"/>
    <cfRule type="duplicateValues" dxfId="987" priority="774"/>
  </conditionalFormatting>
  <conditionalFormatting sqref="N2661">
    <cfRule type="duplicateValues" dxfId="986" priority="775" stopIfTrue="1"/>
  </conditionalFormatting>
  <conditionalFormatting sqref="N2667">
    <cfRule type="duplicateValues" dxfId="985" priority="764"/>
    <cfRule type="duplicateValues" dxfId="984" priority="765"/>
    <cfRule type="duplicateValues" dxfId="983" priority="766"/>
  </conditionalFormatting>
  <conditionalFormatting sqref="N2667">
    <cfRule type="duplicateValues" dxfId="982" priority="767" stopIfTrue="1"/>
  </conditionalFormatting>
  <conditionalFormatting sqref="N2666">
    <cfRule type="colorScale" priority="759">
      <colorScale>
        <cfvo type="min"/>
        <cfvo type="max"/>
        <color rgb="FFFF7128"/>
        <color rgb="FFFFEF9C"/>
      </colorScale>
    </cfRule>
  </conditionalFormatting>
  <conditionalFormatting sqref="N2666">
    <cfRule type="duplicateValues" dxfId="981" priority="760"/>
  </conditionalFormatting>
  <conditionalFormatting sqref="N2666">
    <cfRule type="duplicateValues" dxfId="980" priority="761"/>
  </conditionalFormatting>
  <conditionalFormatting sqref="N2666">
    <cfRule type="duplicateValues" dxfId="979" priority="762"/>
    <cfRule type="duplicateValues" priority="763"/>
  </conditionalFormatting>
  <conditionalFormatting sqref="N2669">
    <cfRule type="colorScale" priority="754">
      <colorScale>
        <cfvo type="min"/>
        <cfvo type="max"/>
        <color rgb="FFFF7128"/>
        <color rgb="FFFFEF9C"/>
      </colorScale>
    </cfRule>
  </conditionalFormatting>
  <conditionalFormatting sqref="N2669">
    <cfRule type="duplicateValues" dxfId="978" priority="755"/>
  </conditionalFormatting>
  <conditionalFormatting sqref="N2669">
    <cfRule type="duplicateValues" dxfId="977" priority="756"/>
  </conditionalFormatting>
  <conditionalFormatting sqref="N2669">
    <cfRule type="duplicateValues" dxfId="976" priority="757"/>
    <cfRule type="duplicateValues" priority="758"/>
  </conditionalFormatting>
  <conditionalFormatting sqref="N2670">
    <cfRule type="colorScale" priority="749">
      <colorScale>
        <cfvo type="min"/>
        <cfvo type="max"/>
        <color rgb="FFFF7128"/>
        <color rgb="FFFFEF9C"/>
      </colorScale>
    </cfRule>
  </conditionalFormatting>
  <conditionalFormatting sqref="N2670">
    <cfRule type="duplicateValues" dxfId="975" priority="750"/>
  </conditionalFormatting>
  <conditionalFormatting sqref="N2670">
    <cfRule type="duplicateValues" dxfId="974" priority="751"/>
  </conditionalFormatting>
  <conditionalFormatting sqref="N2670">
    <cfRule type="duplicateValues" dxfId="973" priority="752"/>
    <cfRule type="duplicateValues" priority="753"/>
  </conditionalFormatting>
  <conditionalFormatting sqref="N2671">
    <cfRule type="colorScale" priority="744">
      <colorScale>
        <cfvo type="min"/>
        <cfvo type="max"/>
        <color rgb="FFFF7128"/>
        <color rgb="FFFFEF9C"/>
      </colorScale>
    </cfRule>
  </conditionalFormatting>
  <conditionalFormatting sqref="N2671">
    <cfRule type="duplicateValues" dxfId="972" priority="745"/>
  </conditionalFormatting>
  <conditionalFormatting sqref="N2671">
    <cfRule type="duplicateValues" dxfId="971" priority="746"/>
  </conditionalFormatting>
  <conditionalFormatting sqref="N2671">
    <cfRule type="duplicateValues" dxfId="970" priority="747"/>
    <cfRule type="duplicateValues" priority="748"/>
  </conditionalFormatting>
  <conditionalFormatting sqref="N2672">
    <cfRule type="colorScale" priority="739">
      <colorScale>
        <cfvo type="min"/>
        <cfvo type="max"/>
        <color rgb="FFFF7128"/>
        <color rgb="FFFFEF9C"/>
      </colorScale>
    </cfRule>
  </conditionalFormatting>
  <conditionalFormatting sqref="N2672">
    <cfRule type="duplicateValues" dxfId="969" priority="740"/>
  </conditionalFormatting>
  <conditionalFormatting sqref="N2672">
    <cfRule type="duplicateValues" dxfId="968" priority="741"/>
  </conditionalFormatting>
  <conditionalFormatting sqref="N2672">
    <cfRule type="duplicateValues" dxfId="967" priority="742"/>
    <cfRule type="duplicateValues" priority="743"/>
  </conditionalFormatting>
  <conditionalFormatting sqref="N2673">
    <cfRule type="colorScale" priority="734">
      <colorScale>
        <cfvo type="min"/>
        <cfvo type="max"/>
        <color rgb="FFFF7128"/>
        <color rgb="FFFFEF9C"/>
      </colorScale>
    </cfRule>
  </conditionalFormatting>
  <conditionalFormatting sqref="N2673">
    <cfRule type="duplicateValues" dxfId="966" priority="735"/>
  </conditionalFormatting>
  <conditionalFormatting sqref="N2673">
    <cfRule type="duplicateValues" dxfId="965" priority="736"/>
  </conditionalFormatting>
  <conditionalFormatting sqref="N2673">
    <cfRule type="duplicateValues" dxfId="964" priority="737"/>
    <cfRule type="duplicateValues" priority="738"/>
  </conditionalFormatting>
  <conditionalFormatting sqref="N2674">
    <cfRule type="duplicateValues" dxfId="963" priority="730"/>
    <cfRule type="duplicateValues" dxfId="962" priority="731"/>
    <cfRule type="duplicateValues" dxfId="961" priority="732"/>
  </conditionalFormatting>
  <conditionalFormatting sqref="N2674">
    <cfRule type="duplicateValues" dxfId="960" priority="733" stopIfTrue="1"/>
  </conditionalFormatting>
  <conditionalFormatting sqref="N2675">
    <cfRule type="duplicateValues" dxfId="959" priority="726"/>
    <cfRule type="duplicateValues" dxfId="958" priority="727"/>
    <cfRule type="duplicateValues" dxfId="957" priority="728"/>
  </conditionalFormatting>
  <conditionalFormatting sqref="N2675">
    <cfRule type="duplicateValues" dxfId="956" priority="729" stopIfTrue="1"/>
  </conditionalFormatting>
  <conditionalFormatting sqref="N2678">
    <cfRule type="duplicateValues" dxfId="955" priority="722"/>
    <cfRule type="duplicateValues" dxfId="954" priority="723"/>
    <cfRule type="duplicateValues" dxfId="953" priority="724"/>
  </conditionalFormatting>
  <conditionalFormatting sqref="N2678">
    <cfRule type="duplicateValues" dxfId="952" priority="725" stopIfTrue="1"/>
  </conditionalFormatting>
  <conditionalFormatting sqref="N2685">
    <cfRule type="colorScale" priority="717">
      <colorScale>
        <cfvo type="min"/>
        <cfvo type="max"/>
        <color rgb="FFFF7128"/>
        <color rgb="FFFFEF9C"/>
      </colorScale>
    </cfRule>
  </conditionalFormatting>
  <conditionalFormatting sqref="N2685">
    <cfRule type="duplicateValues" dxfId="951" priority="718"/>
  </conditionalFormatting>
  <conditionalFormatting sqref="N2685">
    <cfRule type="duplicateValues" dxfId="950" priority="719"/>
  </conditionalFormatting>
  <conditionalFormatting sqref="N2685">
    <cfRule type="duplicateValues" dxfId="949" priority="720"/>
    <cfRule type="duplicateValues" priority="721"/>
  </conditionalFormatting>
  <conditionalFormatting sqref="N2688">
    <cfRule type="colorScale" priority="712">
      <colorScale>
        <cfvo type="min"/>
        <cfvo type="max"/>
        <color rgb="FFFF7128"/>
        <color rgb="FFFFEF9C"/>
      </colorScale>
    </cfRule>
  </conditionalFormatting>
  <conditionalFormatting sqref="N2688">
    <cfRule type="duplicateValues" dxfId="948" priority="713"/>
  </conditionalFormatting>
  <conditionalFormatting sqref="N2688">
    <cfRule type="duplicateValues" dxfId="947" priority="714"/>
  </conditionalFormatting>
  <conditionalFormatting sqref="N2688">
    <cfRule type="duplicateValues" dxfId="946" priority="715"/>
    <cfRule type="duplicateValues" priority="716"/>
  </conditionalFormatting>
  <conditionalFormatting sqref="N2691">
    <cfRule type="colorScale" priority="707">
      <colorScale>
        <cfvo type="min"/>
        <cfvo type="max"/>
        <color rgb="FFFF7128"/>
        <color rgb="FFFFEF9C"/>
      </colorScale>
    </cfRule>
  </conditionalFormatting>
  <conditionalFormatting sqref="N2691">
    <cfRule type="duplicateValues" dxfId="945" priority="708"/>
  </conditionalFormatting>
  <conditionalFormatting sqref="N2691">
    <cfRule type="duplicateValues" dxfId="944" priority="709"/>
  </conditionalFormatting>
  <conditionalFormatting sqref="N2691">
    <cfRule type="duplicateValues" dxfId="943" priority="710"/>
    <cfRule type="duplicateValues" priority="711"/>
  </conditionalFormatting>
  <conditionalFormatting sqref="N2692">
    <cfRule type="colorScale" priority="702">
      <colorScale>
        <cfvo type="min"/>
        <cfvo type="max"/>
        <color rgb="FFFF7128"/>
        <color rgb="FFFFEF9C"/>
      </colorScale>
    </cfRule>
  </conditionalFormatting>
  <conditionalFormatting sqref="N2692">
    <cfRule type="duplicateValues" dxfId="942" priority="703"/>
  </conditionalFormatting>
  <conditionalFormatting sqref="N2692">
    <cfRule type="duplicateValues" dxfId="941" priority="704"/>
  </conditionalFormatting>
  <conditionalFormatting sqref="N2692">
    <cfRule type="duplicateValues" dxfId="940" priority="705"/>
    <cfRule type="duplicateValues" priority="706"/>
  </conditionalFormatting>
  <conditionalFormatting sqref="N2693">
    <cfRule type="duplicateValues" dxfId="939" priority="696" stopIfTrue="1"/>
  </conditionalFormatting>
  <conditionalFormatting sqref="N2693">
    <cfRule type="colorScale" priority="697">
      <colorScale>
        <cfvo type="min"/>
        <cfvo type="max"/>
        <color rgb="FFFF7128"/>
        <color rgb="FFFFEF9C"/>
      </colorScale>
    </cfRule>
  </conditionalFormatting>
  <conditionalFormatting sqref="N2693">
    <cfRule type="duplicateValues" dxfId="938" priority="698"/>
  </conditionalFormatting>
  <conditionalFormatting sqref="N2693">
    <cfRule type="duplicateValues" dxfId="937" priority="699"/>
  </conditionalFormatting>
  <conditionalFormatting sqref="N2693">
    <cfRule type="duplicateValues" dxfId="936" priority="700"/>
    <cfRule type="duplicateValues" priority="701"/>
  </conditionalFormatting>
  <conditionalFormatting sqref="N2695">
    <cfRule type="colorScale" priority="691">
      <colorScale>
        <cfvo type="min"/>
        <cfvo type="max"/>
        <color rgb="FFFF7128"/>
        <color rgb="FFFFEF9C"/>
      </colorScale>
    </cfRule>
  </conditionalFormatting>
  <conditionalFormatting sqref="N2695">
    <cfRule type="duplicateValues" dxfId="935" priority="692"/>
  </conditionalFormatting>
  <conditionalFormatting sqref="N2695">
    <cfRule type="duplicateValues" dxfId="934" priority="693"/>
  </conditionalFormatting>
  <conditionalFormatting sqref="N2695">
    <cfRule type="duplicateValues" dxfId="933" priority="694"/>
    <cfRule type="duplicateValues" priority="695"/>
  </conditionalFormatting>
  <conditionalFormatting sqref="N2697">
    <cfRule type="colorScale" priority="686">
      <colorScale>
        <cfvo type="min"/>
        <cfvo type="max"/>
        <color rgb="FFFF7128"/>
        <color rgb="FFFFEF9C"/>
      </colorScale>
    </cfRule>
  </conditionalFormatting>
  <conditionalFormatting sqref="N2697">
    <cfRule type="duplicateValues" dxfId="932" priority="687"/>
  </conditionalFormatting>
  <conditionalFormatting sqref="N2697">
    <cfRule type="duplicateValues" dxfId="931" priority="688"/>
  </conditionalFormatting>
  <conditionalFormatting sqref="N2697">
    <cfRule type="duplicateValues" dxfId="930" priority="689"/>
    <cfRule type="duplicateValues" priority="690"/>
  </conditionalFormatting>
  <conditionalFormatting sqref="N2702">
    <cfRule type="colorScale" priority="681">
      <colorScale>
        <cfvo type="min"/>
        <cfvo type="max"/>
        <color rgb="FFFF7128"/>
        <color rgb="FFFFEF9C"/>
      </colorScale>
    </cfRule>
  </conditionalFormatting>
  <conditionalFormatting sqref="N2702">
    <cfRule type="duplicateValues" dxfId="929" priority="682"/>
  </conditionalFormatting>
  <conditionalFormatting sqref="N2702">
    <cfRule type="duplicateValues" dxfId="928" priority="683"/>
  </conditionalFormatting>
  <conditionalFormatting sqref="N2702">
    <cfRule type="duplicateValues" dxfId="927" priority="684"/>
    <cfRule type="duplicateValues" priority="685"/>
  </conditionalFormatting>
  <conditionalFormatting sqref="N2707">
    <cfRule type="colorScale" priority="676">
      <colorScale>
        <cfvo type="min"/>
        <cfvo type="max"/>
        <color rgb="FFFF7128"/>
        <color rgb="FFFFEF9C"/>
      </colorScale>
    </cfRule>
  </conditionalFormatting>
  <conditionalFormatting sqref="N2707">
    <cfRule type="duplicateValues" dxfId="926" priority="677"/>
  </conditionalFormatting>
  <conditionalFormatting sqref="N2707">
    <cfRule type="duplicateValues" dxfId="925" priority="678"/>
  </conditionalFormatting>
  <conditionalFormatting sqref="N2707">
    <cfRule type="duplicateValues" dxfId="924" priority="679"/>
    <cfRule type="duplicateValues" priority="680"/>
  </conditionalFormatting>
  <conditionalFormatting sqref="N2713">
    <cfRule type="colorScale" priority="671">
      <colorScale>
        <cfvo type="min"/>
        <cfvo type="max"/>
        <color rgb="FFFF7128"/>
        <color rgb="FFFFEF9C"/>
      </colorScale>
    </cfRule>
  </conditionalFormatting>
  <conditionalFormatting sqref="N2713">
    <cfRule type="duplicateValues" dxfId="923" priority="672"/>
  </conditionalFormatting>
  <conditionalFormatting sqref="N2713">
    <cfRule type="duplicateValues" dxfId="922" priority="673"/>
  </conditionalFormatting>
  <conditionalFormatting sqref="N2713">
    <cfRule type="duplicateValues" dxfId="921" priority="674"/>
    <cfRule type="duplicateValues" priority="675"/>
  </conditionalFormatting>
  <conditionalFormatting sqref="N2716:N2719">
    <cfRule type="colorScale" priority="661">
      <colorScale>
        <cfvo type="min"/>
        <cfvo type="max"/>
        <color rgb="FFFF7128"/>
        <color rgb="FFFFEF9C"/>
      </colorScale>
    </cfRule>
  </conditionalFormatting>
  <conditionalFormatting sqref="N2716:N2719">
    <cfRule type="duplicateValues" dxfId="920" priority="662"/>
  </conditionalFormatting>
  <conditionalFormatting sqref="N2716:N2719">
    <cfRule type="duplicateValues" dxfId="919" priority="663"/>
  </conditionalFormatting>
  <conditionalFormatting sqref="N2716:N2719">
    <cfRule type="duplicateValues" dxfId="918" priority="664"/>
    <cfRule type="duplicateValues" priority="665"/>
  </conditionalFormatting>
  <conditionalFormatting sqref="N2720">
    <cfRule type="colorScale" priority="656">
      <colorScale>
        <cfvo type="min"/>
        <cfvo type="max"/>
        <color rgb="FFFF7128"/>
        <color rgb="FFFFEF9C"/>
      </colorScale>
    </cfRule>
  </conditionalFormatting>
  <conditionalFormatting sqref="N2720">
    <cfRule type="duplicateValues" dxfId="917" priority="657"/>
  </conditionalFormatting>
  <conditionalFormatting sqref="N2720">
    <cfRule type="duplicateValues" dxfId="916" priority="658"/>
  </conditionalFormatting>
  <conditionalFormatting sqref="N2720">
    <cfRule type="duplicateValues" dxfId="915" priority="659"/>
    <cfRule type="duplicateValues" priority="660"/>
  </conditionalFormatting>
  <conditionalFormatting sqref="N2721">
    <cfRule type="colorScale" priority="651">
      <colorScale>
        <cfvo type="min"/>
        <cfvo type="max"/>
        <color rgb="FFFF7128"/>
        <color rgb="FFFFEF9C"/>
      </colorScale>
    </cfRule>
  </conditionalFormatting>
  <conditionalFormatting sqref="N2721">
    <cfRule type="duplicateValues" dxfId="914" priority="652"/>
  </conditionalFormatting>
  <conditionalFormatting sqref="N2721">
    <cfRule type="duplicateValues" dxfId="913" priority="653"/>
  </conditionalFormatting>
  <conditionalFormatting sqref="N2721">
    <cfRule type="duplicateValues" dxfId="912" priority="654"/>
    <cfRule type="duplicateValues" priority="655"/>
  </conditionalFormatting>
  <conditionalFormatting sqref="N2648:N2651 N2510:N2512 N2505 N2655:N2656 N2679 N2687 N2701 N2723 N2725">
    <cfRule type="colorScale" priority="28601">
      <colorScale>
        <cfvo type="min"/>
        <cfvo type="max"/>
        <color rgb="FFFF7128"/>
        <color rgb="FFFFEF9C"/>
      </colorScale>
    </cfRule>
  </conditionalFormatting>
  <conditionalFormatting sqref="N2648:N2651 N2505 N2510:N2512 N2655:N2656 N2679 N2687 N2701 N2723 N2725">
    <cfRule type="duplicateValues" dxfId="911" priority="28610"/>
  </conditionalFormatting>
  <conditionalFormatting sqref="N2648:N2651 N2505 N2510:N2512 N2655:N2656 N2679 N2687 N2701 N2723 N2725">
    <cfRule type="duplicateValues" dxfId="910" priority="28619"/>
  </conditionalFormatting>
  <conditionalFormatting sqref="N2648:N2651 N2505 N2510:N2512 N2655:N2656 N2679 N2687 N2701 N2723 N2725">
    <cfRule type="duplicateValues" dxfId="909" priority="28628"/>
    <cfRule type="duplicateValues" priority="28629"/>
  </conditionalFormatting>
  <conditionalFormatting sqref="N2732">
    <cfRule type="duplicateValues" dxfId="908" priority="647"/>
    <cfRule type="duplicateValues" dxfId="907" priority="648"/>
    <cfRule type="duplicateValues" dxfId="906" priority="649"/>
  </conditionalFormatting>
  <conditionalFormatting sqref="N2732">
    <cfRule type="duplicateValues" dxfId="905" priority="650" stopIfTrue="1"/>
  </conditionalFormatting>
  <conditionalFormatting sqref="N2750">
    <cfRule type="duplicateValues" dxfId="904" priority="643"/>
    <cfRule type="duplicateValues" dxfId="903" priority="644"/>
    <cfRule type="duplicateValues" dxfId="902" priority="645"/>
  </conditionalFormatting>
  <conditionalFormatting sqref="N2750">
    <cfRule type="duplicateValues" dxfId="901" priority="646" stopIfTrue="1"/>
  </conditionalFormatting>
  <conditionalFormatting sqref="N2751">
    <cfRule type="colorScale" priority="638">
      <colorScale>
        <cfvo type="min"/>
        <cfvo type="max"/>
        <color rgb="FFFF7128"/>
        <color rgb="FFFFEF9C"/>
      </colorScale>
    </cfRule>
  </conditionalFormatting>
  <conditionalFormatting sqref="N2751">
    <cfRule type="duplicateValues" dxfId="900" priority="639"/>
  </conditionalFormatting>
  <conditionalFormatting sqref="N2751">
    <cfRule type="duplicateValues" dxfId="899" priority="640"/>
  </conditionalFormatting>
  <conditionalFormatting sqref="N2751">
    <cfRule type="duplicateValues" dxfId="898" priority="641"/>
    <cfRule type="duplicateValues" priority="642"/>
  </conditionalFormatting>
  <conditionalFormatting sqref="N2758">
    <cfRule type="colorScale" priority="633">
      <colorScale>
        <cfvo type="min"/>
        <cfvo type="max"/>
        <color rgb="FFFF7128"/>
        <color rgb="FFFFEF9C"/>
      </colorScale>
    </cfRule>
  </conditionalFormatting>
  <conditionalFormatting sqref="N2758">
    <cfRule type="duplicateValues" dxfId="897" priority="634"/>
  </conditionalFormatting>
  <conditionalFormatting sqref="N2758">
    <cfRule type="duplicateValues" dxfId="896" priority="635"/>
  </conditionalFormatting>
  <conditionalFormatting sqref="N2758">
    <cfRule type="duplicateValues" dxfId="895" priority="636"/>
    <cfRule type="duplicateValues" priority="637"/>
  </conditionalFormatting>
  <conditionalFormatting sqref="N2768">
    <cfRule type="colorScale" priority="628">
      <colorScale>
        <cfvo type="min"/>
        <cfvo type="max"/>
        <color rgb="FFFF7128"/>
        <color rgb="FFFFEF9C"/>
      </colorScale>
    </cfRule>
  </conditionalFormatting>
  <conditionalFormatting sqref="N2768">
    <cfRule type="duplicateValues" dxfId="894" priority="629"/>
  </conditionalFormatting>
  <conditionalFormatting sqref="N2768">
    <cfRule type="duplicateValues" dxfId="893" priority="630"/>
  </conditionalFormatting>
  <conditionalFormatting sqref="N2768">
    <cfRule type="duplicateValues" dxfId="892" priority="631"/>
    <cfRule type="duplicateValues" priority="632"/>
  </conditionalFormatting>
  <conditionalFormatting sqref="N2771">
    <cfRule type="colorScale" priority="623">
      <colorScale>
        <cfvo type="min"/>
        <cfvo type="max"/>
        <color rgb="FFFF7128"/>
        <color rgb="FFFFEF9C"/>
      </colorScale>
    </cfRule>
  </conditionalFormatting>
  <conditionalFormatting sqref="N2771">
    <cfRule type="duplicateValues" dxfId="891" priority="624"/>
  </conditionalFormatting>
  <conditionalFormatting sqref="N2771">
    <cfRule type="duplicateValues" dxfId="890" priority="625"/>
  </conditionalFormatting>
  <conditionalFormatting sqref="N2771">
    <cfRule type="duplicateValues" dxfId="889" priority="626"/>
    <cfRule type="duplicateValues" priority="627"/>
  </conditionalFormatting>
  <conditionalFormatting sqref="N2772">
    <cfRule type="duplicateValues" dxfId="888" priority="619"/>
    <cfRule type="duplicateValues" dxfId="887" priority="620"/>
    <cfRule type="duplicateValues" dxfId="886" priority="621"/>
  </conditionalFormatting>
  <conditionalFormatting sqref="N2772">
    <cfRule type="duplicateValues" dxfId="885" priority="622" stopIfTrue="1"/>
  </conditionalFormatting>
  <conditionalFormatting sqref="N2779">
    <cfRule type="colorScale" priority="614">
      <colorScale>
        <cfvo type="min"/>
        <cfvo type="max"/>
        <color rgb="FFFF7128"/>
        <color rgb="FFFFEF9C"/>
      </colorScale>
    </cfRule>
  </conditionalFormatting>
  <conditionalFormatting sqref="N2779">
    <cfRule type="duplicateValues" dxfId="884" priority="615"/>
  </conditionalFormatting>
  <conditionalFormatting sqref="N2779">
    <cfRule type="duplicateValues" dxfId="883" priority="616"/>
  </conditionalFormatting>
  <conditionalFormatting sqref="N2779">
    <cfRule type="duplicateValues" dxfId="882" priority="617"/>
    <cfRule type="duplicateValues" priority="618"/>
  </conditionalFormatting>
  <conditionalFormatting sqref="N2780">
    <cfRule type="colorScale" priority="609">
      <colorScale>
        <cfvo type="min"/>
        <cfvo type="max"/>
        <color rgb="FFFF7128"/>
        <color rgb="FFFFEF9C"/>
      </colorScale>
    </cfRule>
  </conditionalFormatting>
  <conditionalFormatting sqref="N2780">
    <cfRule type="duplicateValues" dxfId="881" priority="610"/>
  </conditionalFormatting>
  <conditionalFormatting sqref="N2780">
    <cfRule type="duplicateValues" dxfId="880" priority="611"/>
  </conditionalFormatting>
  <conditionalFormatting sqref="N2780">
    <cfRule type="duplicateValues" dxfId="879" priority="612"/>
    <cfRule type="duplicateValues" priority="613"/>
  </conditionalFormatting>
  <conditionalFormatting sqref="N2791">
    <cfRule type="colorScale" priority="604">
      <colorScale>
        <cfvo type="min"/>
        <cfvo type="max"/>
        <color rgb="FFFF7128"/>
        <color rgb="FFFFEF9C"/>
      </colorScale>
    </cfRule>
  </conditionalFormatting>
  <conditionalFormatting sqref="N2791">
    <cfRule type="duplicateValues" dxfId="878" priority="605"/>
  </conditionalFormatting>
  <conditionalFormatting sqref="N2791">
    <cfRule type="duplicateValues" dxfId="877" priority="606"/>
  </conditionalFormatting>
  <conditionalFormatting sqref="N2791">
    <cfRule type="duplicateValues" dxfId="876" priority="607"/>
    <cfRule type="duplicateValues" priority="608"/>
  </conditionalFormatting>
  <conditionalFormatting sqref="N2792">
    <cfRule type="colorScale" priority="599">
      <colorScale>
        <cfvo type="min"/>
        <cfvo type="max"/>
        <color rgb="FFFF7128"/>
        <color rgb="FFFFEF9C"/>
      </colorScale>
    </cfRule>
  </conditionalFormatting>
  <conditionalFormatting sqref="N2792">
    <cfRule type="duplicateValues" dxfId="875" priority="600"/>
  </conditionalFormatting>
  <conditionalFormatting sqref="N2792">
    <cfRule type="duplicateValues" dxfId="874" priority="601"/>
  </conditionalFormatting>
  <conditionalFormatting sqref="N2792">
    <cfRule type="duplicateValues" dxfId="873" priority="602"/>
    <cfRule type="duplicateValues" priority="603"/>
  </conditionalFormatting>
  <conditionalFormatting sqref="N2795">
    <cfRule type="duplicateValues" dxfId="872" priority="593" stopIfTrue="1"/>
  </conditionalFormatting>
  <conditionalFormatting sqref="N2795">
    <cfRule type="colorScale" priority="594">
      <colorScale>
        <cfvo type="min"/>
        <cfvo type="max"/>
        <color rgb="FFFF7128"/>
        <color rgb="FFFFEF9C"/>
      </colorScale>
    </cfRule>
  </conditionalFormatting>
  <conditionalFormatting sqref="N2795">
    <cfRule type="duplicateValues" dxfId="871" priority="595"/>
  </conditionalFormatting>
  <conditionalFormatting sqref="N2795">
    <cfRule type="duplicateValues" dxfId="870" priority="596"/>
  </conditionalFormatting>
  <conditionalFormatting sqref="N2795">
    <cfRule type="duplicateValues" dxfId="869" priority="597"/>
    <cfRule type="duplicateValues" priority="598"/>
  </conditionalFormatting>
  <conditionalFormatting sqref="N2797">
    <cfRule type="colorScale" priority="588">
      <colorScale>
        <cfvo type="min"/>
        <cfvo type="max"/>
        <color rgb="FFFF7128"/>
        <color rgb="FFFFEF9C"/>
      </colorScale>
    </cfRule>
  </conditionalFormatting>
  <conditionalFormatting sqref="N2797">
    <cfRule type="duplicateValues" dxfId="868" priority="589"/>
  </conditionalFormatting>
  <conditionalFormatting sqref="N2797">
    <cfRule type="duplicateValues" dxfId="867" priority="590"/>
  </conditionalFormatting>
  <conditionalFormatting sqref="N2797">
    <cfRule type="duplicateValues" dxfId="866" priority="591"/>
    <cfRule type="duplicateValues" priority="592"/>
  </conditionalFormatting>
  <conditionalFormatting sqref="N2798">
    <cfRule type="colorScale" priority="583">
      <colorScale>
        <cfvo type="min"/>
        <cfvo type="max"/>
        <color rgb="FFFF7128"/>
        <color rgb="FFFFEF9C"/>
      </colorScale>
    </cfRule>
  </conditionalFormatting>
  <conditionalFormatting sqref="N2798">
    <cfRule type="duplicateValues" dxfId="865" priority="584"/>
  </conditionalFormatting>
  <conditionalFormatting sqref="N2798">
    <cfRule type="duplicateValues" dxfId="864" priority="585"/>
  </conditionalFormatting>
  <conditionalFormatting sqref="N2798">
    <cfRule type="duplicateValues" dxfId="863" priority="586"/>
    <cfRule type="duplicateValues" priority="587"/>
  </conditionalFormatting>
  <conditionalFormatting sqref="N2804:N2811">
    <cfRule type="colorScale" priority="578">
      <colorScale>
        <cfvo type="min"/>
        <cfvo type="max"/>
        <color rgb="FFFF7128"/>
        <color rgb="FFFFEF9C"/>
      </colorScale>
    </cfRule>
  </conditionalFormatting>
  <conditionalFormatting sqref="N2804:N2811">
    <cfRule type="duplicateValues" dxfId="862" priority="579"/>
  </conditionalFormatting>
  <conditionalFormatting sqref="N2804:N2811">
    <cfRule type="duplicateValues" dxfId="861" priority="580"/>
  </conditionalFormatting>
  <conditionalFormatting sqref="N2804:N2811">
    <cfRule type="duplicateValues" dxfId="860" priority="581"/>
    <cfRule type="duplicateValues" priority="582"/>
  </conditionalFormatting>
  <conditionalFormatting sqref="N2921">
    <cfRule type="colorScale" priority="573">
      <colorScale>
        <cfvo type="min"/>
        <cfvo type="max"/>
        <color rgb="FFFF7128"/>
        <color rgb="FFFFEF9C"/>
      </colorScale>
    </cfRule>
  </conditionalFormatting>
  <conditionalFormatting sqref="N2921">
    <cfRule type="duplicateValues" dxfId="859" priority="574"/>
  </conditionalFormatting>
  <conditionalFormatting sqref="N2921">
    <cfRule type="duplicateValues" dxfId="858" priority="575"/>
  </conditionalFormatting>
  <conditionalFormatting sqref="N2921">
    <cfRule type="duplicateValues" dxfId="857" priority="576"/>
    <cfRule type="duplicateValues" priority="577"/>
  </conditionalFormatting>
  <conditionalFormatting sqref="N2925">
    <cfRule type="colorScale" priority="568">
      <colorScale>
        <cfvo type="min"/>
        <cfvo type="max"/>
        <color rgb="FFFF7128"/>
        <color rgb="FFFFEF9C"/>
      </colorScale>
    </cfRule>
  </conditionalFormatting>
  <conditionalFormatting sqref="N2925">
    <cfRule type="duplicateValues" dxfId="856" priority="569"/>
  </conditionalFormatting>
  <conditionalFormatting sqref="N2925">
    <cfRule type="duplicateValues" dxfId="855" priority="570"/>
  </conditionalFormatting>
  <conditionalFormatting sqref="N2925">
    <cfRule type="duplicateValues" dxfId="854" priority="571"/>
    <cfRule type="duplicateValues" priority="572"/>
  </conditionalFormatting>
  <conditionalFormatting sqref="N2926">
    <cfRule type="colorScale" priority="563">
      <colorScale>
        <cfvo type="min"/>
        <cfvo type="max"/>
        <color rgb="FFFF7128"/>
        <color rgb="FFFFEF9C"/>
      </colorScale>
    </cfRule>
  </conditionalFormatting>
  <conditionalFormatting sqref="N2926">
    <cfRule type="duplicateValues" dxfId="853" priority="564"/>
  </conditionalFormatting>
  <conditionalFormatting sqref="N2926">
    <cfRule type="duplicateValues" dxfId="852" priority="565"/>
  </conditionalFormatting>
  <conditionalFormatting sqref="N2926">
    <cfRule type="duplicateValues" dxfId="851" priority="566"/>
    <cfRule type="duplicateValues" priority="567"/>
  </conditionalFormatting>
  <conditionalFormatting sqref="N2815">
    <cfRule type="duplicateValues" dxfId="850" priority="559"/>
    <cfRule type="duplicateValues" dxfId="849" priority="560"/>
    <cfRule type="duplicateValues" dxfId="848" priority="561"/>
  </conditionalFormatting>
  <conditionalFormatting sqref="N2815">
    <cfRule type="duplicateValues" dxfId="847" priority="562" stopIfTrue="1"/>
  </conditionalFormatting>
  <conditionalFormatting sqref="N2817">
    <cfRule type="colorScale" priority="554">
      <colorScale>
        <cfvo type="min"/>
        <cfvo type="max"/>
        <color rgb="FFFF7128"/>
        <color rgb="FFFFEF9C"/>
      </colorScale>
    </cfRule>
  </conditionalFormatting>
  <conditionalFormatting sqref="N2817">
    <cfRule type="duplicateValues" dxfId="846" priority="555"/>
  </conditionalFormatting>
  <conditionalFormatting sqref="N2817">
    <cfRule type="duplicateValues" dxfId="845" priority="556"/>
  </conditionalFormatting>
  <conditionalFormatting sqref="N2817">
    <cfRule type="duplicateValues" dxfId="844" priority="557"/>
    <cfRule type="duplicateValues" priority="558"/>
  </conditionalFormatting>
  <conditionalFormatting sqref="N2818">
    <cfRule type="colorScale" priority="549">
      <colorScale>
        <cfvo type="min"/>
        <cfvo type="max"/>
        <color rgb="FFFF7128"/>
        <color rgb="FFFFEF9C"/>
      </colorScale>
    </cfRule>
  </conditionalFormatting>
  <conditionalFormatting sqref="N2818">
    <cfRule type="duplicateValues" dxfId="843" priority="550"/>
  </conditionalFormatting>
  <conditionalFormatting sqref="N2818">
    <cfRule type="duplicateValues" dxfId="842" priority="551"/>
  </conditionalFormatting>
  <conditionalFormatting sqref="N2818">
    <cfRule type="duplicateValues" dxfId="841" priority="552"/>
    <cfRule type="duplicateValues" priority="553"/>
  </conditionalFormatting>
  <conditionalFormatting sqref="N2821">
    <cfRule type="colorScale" priority="544">
      <colorScale>
        <cfvo type="min"/>
        <cfvo type="max"/>
        <color rgb="FFFF7128"/>
        <color rgb="FFFFEF9C"/>
      </colorScale>
    </cfRule>
  </conditionalFormatting>
  <conditionalFormatting sqref="N2821">
    <cfRule type="duplicateValues" dxfId="840" priority="545"/>
  </conditionalFormatting>
  <conditionalFormatting sqref="N2821">
    <cfRule type="duplicateValues" dxfId="839" priority="546"/>
  </conditionalFormatting>
  <conditionalFormatting sqref="N2821">
    <cfRule type="duplicateValues" dxfId="838" priority="547"/>
    <cfRule type="duplicateValues" priority="548"/>
  </conditionalFormatting>
  <conditionalFormatting sqref="N2826">
    <cfRule type="colorScale" priority="539">
      <colorScale>
        <cfvo type="min"/>
        <cfvo type="max"/>
        <color rgb="FFFF7128"/>
        <color rgb="FFFFEF9C"/>
      </colorScale>
    </cfRule>
  </conditionalFormatting>
  <conditionalFormatting sqref="N2826">
    <cfRule type="duplicateValues" dxfId="837" priority="540"/>
  </conditionalFormatting>
  <conditionalFormatting sqref="N2826">
    <cfRule type="duplicateValues" dxfId="836" priority="541"/>
  </conditionalFormatting>
  <conditionalFormatting sqref="N2826">
    <cfRule type="duplicateValues" dxfId="835" priority="542"/>
    <cfRule type="duplicateValues" priority="543"/>
  </conditionalFormatting>
  <conditionalFormatting sqref="N2827">
    <cfRule type="colorScale" priority="534">
      <colorScale>
        <cfvo type="min"/>
        <cfvo type="max"/>
        <color rgb="FFFF7128"/>
        <color rgb="FFFFEF9C"/>
      </colorScale>
    </cfRule>
  </conditionalFormatting>
  <conditionalFormatting sqref="N2827">
    <cfRule type="duplicateValues" dxfId="834" priority="535"/>
  </conditionalFormatting>
  <conditionalFormatting sqref="N2827">
    <cfRule type="duplicateValues" dxfId="833" priority="536"/>
  </conditionalFormatting>
  <conditionalFormatting sqref="N2827">
    <cfRule type="duplicateValues" dxfId="832" priority="537"/>
    <cfRule type="duplicateValues" priority="538"/>
  </conditionalFormatting>
  <conditionalFormatting sqref="N2839">
    <cfRule type="duplicateValues" dxfId="831" priority="530"/>
    <cfRule type="duplicateValues" dxfId="830" priority="531"/>
    <cfRule type="duplicateValues" dxfId="829" priority="532"/>
  </conditionalFormatting>
  <conditionalFormatting sqref="N2839">
    <cfRule type="duplicateValues" dxfId="828" priority="533" stopIfTrue="1"/>
  </conditionalFormatting>
  <conditionalFormatting sqref="N2935">
    <cfRule type="colorScale" priority="525">
      <colorScale>
        <cfvo type="min"/>
        <cfvo type="max"/>
        <color rgb="FFFF7128"/>
        <color rgb="FFFFEF9C"/>
      </colorScale>
    </cfRule>
  </conditionalFormatting>
  <conditionalFormatting sqref="N2935">
    <cfRule type="duplicateValues" dxfId="827" priority="526"/>
  </conditionalFormatting>
  <conditionalFormatting sqref="N2935">
    <cfRule type="duplicateValues" dxfId="826" priority="527"/>
  </conditionalFormatting>
  <conditionalFormatting sqref="N2935">
    <cfRule type="duplicateValues" dxfId="825" priority="528"/>
    <cfRule type="duplicateValues" priority="529"/>
  </conditionalFormatting>
  <conditionalFormatting sqref="N2938">
    <cfRule type="colorScale" priority="520">
      <colorScale>
        <cfvo type="min"/>
        <cfvo type="max"/>
        <color rgb="FFFF7128"/>
        <color rgb="FFFFEF9C"/>
      </colorScale>
    </cfRule>
  </conditionalFormatting>
  <conditionalFormatting sqref="N2938">
    <cfRule type="duplicateValues" dxfId="824" priority="521"/>
  </conditionalFormatting>
  <conditionalFormatting sqref="N2938">
    <cfRule type="duplicateValues" dxfId="823" priority="522"/>
  </conditionalFormatting>
  <conditionalFormatting sqref="N2938">
    <cfRule type="duplicateValues" dxfId="822" priority="523"/>
    <cfRule type="duplicateValues" priority="524"/>
  </conditionalFormatting>
  <conditionalFormatting sqref="N2939">
    <cfRule type="colorScale" priority="515">
      <colorScale>
        <cfvo type="min"/>
        <cfvo type="max"/>
        <color rgb="FFFF7128"/>
        <color rgb="FFFFEF9C"/>
      </colorScale>
    </cfRule>
  </conditionalFormatting>
  <conditionalFormatting sqref="N2939">
    <cfRule type="duplicateValues" dxfId="821" priority="516"/>
  </conditionalFormatting>
  <conditionalFormatting sqref="N2939">
    <cfRule type="duplicateValues" dxfId="820" priority="517"/>
  </conditionalFormatting>
  <conditionalFormatting sqref="N2939">
    <cfRule type="duplicateValues" dxfId="819" priority="518"/>
    <cfRule type="duplicateValues" priority="519"/>
  </conditionalFormatting>
  <conditionalFormatting sqref="N2941">
    <cfRule type="colorScale" priority="510">
      <colorScale>
        <cfvo type="min"/>
        <cfvo type="max"/>
        <color rgb="FFFF7128"/>
        <color rgb="FFFFEF9C"/>
      </colorScale>
    </cfRule>
  </conditionalFormatting>
  <conditionalFormatting sqref="N2941">
    <cfRule type="duplicateValues" dxfId="818" priority="511"/>
  </conditionalFormatting>
  <conditionalFormatting sqref="N2941">
    <cfRule type="duplicateValues" dxfId="817" priority="512"/>
  </conditionalFormatting>
  <conditionalFormatting sqref="N2941">
    <cfRule type="duplicateValues" dxfId="816" priority="513"/>
    <cfRule type="duplicateValues" priority="514"/>
  </conditionalFormatting>
  <conditionalFormatting sqref="N2943">
    <cfRule type="colorScale" priority="505">
      <colorScale>
        <cfvo type="min"/>
        <cfvo type="max"/>
        <color rgb="FFFF7128"/>
        <color rgb="FFFFEF9C"/>
      </colorScale>
    </cfRule>
  </conditionalFormatting>
  <conditionalFormatting sqref="N2943">
    <cfRule type="duplicateValues" dxfId="815" priority="506"/>
  </conditionalFormatting>
  <conditionalFormatting sqref="N2943">
    <cfRule type="duplicateValues" dxfId="814" priority="507"/>
  </conditionalFormatting>
  <conditionalFormatting sqref="N2943">
    <cfRule type="duplicateValues" dxfId="813" priority="508"/>
    <cfRule type="duplicateValues" priority="509"/>
  </conditionalFormatting>
  <conditionalFormatting sqref="N2944">
    <cfRule type="colorScale" priority="500">
      <colorScale>
        <cfvo type="min"/>
        <cfvo type="max"/>
        <color rgb="FFFF7128"/>
        <color rgb="FFFFEF9C"/>
      </colorScale>
    </cfRule>
  </conditionalFormatting>
  <conditionalFormatting sqref="N2944">
    <cfRule type="duplicateValues" dxfId="812" priority="501"/>
  </conditionalFormatting>
  <conditionalFormatting sqref="N2944">
    <cfRule type="duplicateValues" dxfId="811" priority="502"/>
  </conditionalFormatting>
  <conditionalFormatting sqref="N2944">
    <cfRule type="duplicateValues" dxfId="810" priority="503"/>
    <cfRule type="duplicateValues" priority="504"/>
  </conditionalFormatting>
  <conditionalFormatting sqref="N2841">
    <cfRule type="duplicateValues" dxfId="809" priority="496"/>
    <cfRule type="duplicateValues" dxfId="808" priority="497"/>
    <cfRule type="duplicateValues" dxfId="807" priority="498"/>
  </conditionalFormatting>
  <conditionalFormatting sqref="N2841">
    <cfRule type="duplicateValues" dxfId="806" priority="499" stopIfTrue="1"/>
  </conditionalFormatting>
  <conditionalFormatting sqref="N2848">
    <cfRule type="duplicateValues" dxfId="805" priority="492"/>
    <cfRule type="duplicateValues" dxfId="804" priority="493"/>
    <cfRule type="duplicateValues" dxfId="803" priority="494"/>
  </conditionalFormatting>
  <conditionalFormatting sqref="N2848">
    <cfRule type="duplicateValues" dxfId="802" priority="495" stopIfTrue="1"/>
  </conditionalFormatting>
  <conditionalFormatting sqref="N2856">
    <cfRule type="colorScale" priority="487">
      <colorScale>
        <cfvo type="min"/>
        <cfvo type="max"/>
        <color rgb="FFFF7128"/>
        <color rgb="FFFFEF9C"/>
      </colorScale>
    </cfRule>
  </conditionalFormatting>
  <conditionalFormatting sqref="N2856">
    <cfRule type="duplicateValues" dxfId="801" priority="488"/>
  </conditionalFormatting>
  <conditionalFormatting sqref="N2856">
    <cfRule type="duplicateValues" dxfId="800" priority="489"/>
  </conditionalFormatting>
  <conditionalFormatting sqref="N2856">
    <cfRule type="duplicateValues" dxfId="799" priority="490"/>
    <cfRule type="duplicateValues" priority="491"/>
  </conditionalFormatting>
  <conditionalFormatting sqref="N2866">
    <cfRule type="colorScale" priority="482">
      <colorScale>
        <cfvo type="min"/>
        <cfvo type="max"/>
        <color rgb="FFFF7128"/>
        <color rgb="FFFFEF9C"/>
      </colorScale>
    </cfRule>
  </conditionalFormatting>
  <conditionalFormatting sqref="N2866">
    <cfRule type="duplicateValues" dxfId="798" priority="483"/>
  </conditionalFormatting>
  <conditionalFormatting sqref="N2866">
    <cfRule type="duplicateValues" dxfId="797" priority="484"/>
  </conditionalFormatting>
  <conditionalFormatting sqref="N2866">
    <cfRule type="duplicateValues" dxfId="796" priority="485"/>
    <cfRule type="duplicateValues" priority="486"/>
  </conditionalFormatting>
  <conditionalFormatting sqref="N2867">
    <cfRule type="duplicateValues" dxfId="795" priority="478"/>
  </conditionalFormatting>
  <conditionalFormatting sqref="N2867">
    <cfRule type="duplicateValues" dxfId="794" priority="479"/>
  </conditionalFormatting>
  <conditionalFormatting sqref="N2867">
    <cfRule type="duplicateValues" dxfId="793" priority="480"/>
    <cfRule type="duplicateValues" priority="481"/>
  </conditionalFormatting>
  <conditionalFormatting sqref="N2881">
    <cfRule type="colorScale" priority="473">
      <colorScale>
        <cfvo type="min"/>
        <cfvo type="max"/>
        <color rgb="FFFF7128"/>
        <color rgb="FFFFEF9C"/>
      </colorScale>
    </cfRule>
  </conditionalFormatting>
  <conditionalFormatting sqref="N2881">
    <cfRule type="duplicateValues" dxfId="792" priority="474"/>
  </conditionalFormatting>
  <conditionalFormatting sqref="N2881">
    <cfRule type="duplicateValues" dxfId="791" priority="475"/>
  </conditionalFormatting>
  <conditionalFormatting sqref="N2881">
    <cfRule type="duplicateValues" dxfId="790" priority="476"/>
    <cfRule type="duplicateValues" priority="477"/>
  </conditionalFormatting>
  <conditionalFormatting sqref="N2882">
    <cfRule type="colorScale" priority="468">
      <colorScale>
        <cfvo type="min"/>
        <cfvo type="max"/>
        <color rgb="FFFF7128"/>
        <color rgb="FFFFEF9C"/>
      </colorScale>
    </cfRule>
  </conditionalFormatting>
  <conditionalFormatting sqref="N2882">
    <cfRule type="duplicateValues" dxfId="789" priority="469"/>
  </conditionalFormatting>
  <conditionalFormatting sqref="N2882">
    <cfRule type="duplicateValues" dxfId="788" priority="470"/>
  </conditionalFormatting>
  <conditionalFormatting sqref="N2882">
    <cfRule type="duplicateValues" dxfId="787" priority="471"/>
    <cfRule type="duplicateValues" priority="472"/>
  </conditionalFormatting>
  <conditionalFormatting sqref="N2883">
    <cfRule type="colorScale" priority="463">
      <colorScale>
        <cfvo type="min"/>
        <cfvo type="max"/>
        <color rgb="FFFF7128"/>
        <color rgb="FFFFEF9C"/>
      </colorScale>
    </cfRule>
  </conditionalFormatting>
  <conditionalFormatting sqref="N2883">
    <cfRule type="duplicateValues" dxfId="786" priority="464"/>
  </conditionalFormatting>
  <conditionalFormatting sqref="N2883">
    <cfRule type="duplicateValues" dxfId="785" priority="465"/>
  </conditionalFormatting>
  <conditionalFormatting sqref="N2883">
    <cfRule type="duplicateValues" dxfId="784" priority="466"/>
    <cfRule type="duplicateValues" priority="467"/>
  </conditionalFormatting>
  <conditionalFormatting sqref="N2885">
    <cfRule type="duplicateValues" dxfId="783" priority="451" stopIfTrue="1"/>
  </conditionalFormatting>
  <conditionalFormatting sqref="N2885">
    <cfRule type="colorScale" priority="452">
      <colorScale>
        <cfvo type="min"/>
        <cfvo type="max"/>
        <color rgb="FFFF7128"/>
        <color rgb="FFFFEF9C"/>
      </colorScale>
    </cfRule>
  </conditionalFormatting>
  <conditionalFormatting sqref="N2885">
    <cfRule type="duplicateValues" dxfId="782" priority="453"/>
  </conditionalFormatting>
  <conditionalFormatting sqref="N2885">
    <cfRule type="duplicateValues" dxfId="781" priority="454"/>
  </conditionalFormatting>
  <conditionalFormatting sqref="N2885">
    <cfRule type="duplicateValues" dxfId="780" priority="455"/>
    <cfRule type="duplicateValues" priority="456"/>
  </conditionalFormatting>
  <conditionalFormatting sqref="N2886">
    <cfRule type="duplicateValues" dxfId="779" priority="445" stopIfTrue="1"/>
  </conditionalFormatting>
  <conditionalFormatting sqref="N2886">
    <cfRule type="colorScale" priority="446">
      <colorScale>
        <cfvo type="min"/>
        <cfvo type="max"/>
        <color rgb="FFFF7128"/>
        <color rgb="FFFFEF9C"/>
      </colorScale>
    </cfRule>
  </conditionalFormatting>
  <conditionalFormatting sqref="N2886">
    <cfRule type="duplicateValues" dxfId="778" priority="447"/>
  </conditionalFormatting>
  <conditionalFormatting sqref="N2886">
    <cfRule type="duplicateValues" dxfId="777" priority="448"/>
  </conditionalFormatting>
  <conditionalFormatting sqref="N2886">
    <cfRule type="duplicateValues" dxfId="776" priority="449"/>
    <cfRule type="duplicateValues" priority="450"/>
  </conditionalFormatting>
  <conditionalFormatting sqref="N2893">
    <cfRule type="colorScale" priority="440">
      <colorScale>
        <cfvo type="min"/>
        <cfvo type="max"/>
        <color rgb="FFFF7128"/>
        <color rgb="FFFFEF9C"/>
      </colorScale>
    </cfRule>
  </conditionalFormatting>
  <conditionalFormatting sqref="N2893">
    <cfRule type="duplicateValues" dxfId="775" priority="441"/>
  </conditionalFormatting>
  <conditionalFormatting sqref="N2893">
    <cfRule type="duplicateValues" dxfId="774" priority="442"/>
  </conditionalFormatting>
  <conditionalFormatting sqref="N2893">
    <cfRule type="duplicateValues" dxfId="773" priority="443"/>
    <cfRule type="duplicateValues" priority="444"/>
  </conditionalFormatting>
  <conditionalFormatting sqref="N2894">
    <cfRule type="colorScale" priority="435">
      <colorScale>
        <cfvo type="min"/>
        <cfvo type="max"/>
        <color rgb="FFFF7128"/>
        <color rgb="FFFFEF9C"/>
      </colorScale>
    </cfRule>
  </conditionalFormatting>
  <conditionalFormatting sqref="N2894">
    <cfRule type="duplicateValues" dxfId="772" priority="436"/>
  </conditionalFormatting>
  <conditionalFormatting sqref="N2894">
    <cfRule type="duplicateValues" dxfId="771" priority="437"/>
  </conditionalFormatting>
  <conditionalFormatting sqref="N2894">
    <cfRule type="duplicateValues" dxfId="770" priority="438"/>
    <cfRule type="duplicateValues" priority="439"/>
  </conditionalFormatting>
  <conditionalFormatting sqref="N2897">
    <cfRule type="duplicateValues" dxfId="769" priority="431"/>
    <cfRule type="duplicateValues" dxfId="768" priority="432"/>
    <cfRule type="duplicateValues" dxfId="767" priority="433"/>
  </conditionalFormatting>
  <conditionalFormatting sqref="N2897">
    <cfRule type="duplicateValues" dxfId="766" priority="434" stopIfTrue="1"/>
  </conditionalFormatting>
  <conditionalFormatting sqref="N2960">
    <cfRule type="colorScale" priority="426">
      <colorScale>
        <cfvo type="min"/>
        <cfvo type="max"/>
        <color rgb="FFFF7128"/>
        <color rgb="FFFFEF9C"/>
      </colorScale>
    </cfRule>
  </conditionalFormatting>
  <conditionalFormatting sqref="N2960">
    <cfRule type="duplicateValues" dxfId="765" priority="427"/>
  </conditionalFormatting>
  <conditionalFormatting sqref="N2960">
    <cfRule type="duplicateValues" dxfId="764" priority="428"/>
  </conditionalFormatting>
  <conditionalFormatting sqref="N2960">
    <cfRule type="duplicateValues" dxfId="763" priority="429"/>
    <cfRule type="duplicateValues" priority="430"/>
  </conditionalFormatting>
  <conditionalFormatting sqref="N2970">
    <cfRule type="colorScale" priority="421">
      <colorScale>
        <cfvo type="min"/>
        <cfvo type="max"/>
        <color rgb="FFFF7128"/>
        <color rgb="FFFFEF9C"/>
      </colorScale>
    </cfRule>
  </conditionalFormatting>
  <conditionalFormatting sqref="N2970">
    <cfRule type="duplicateValues" dxfId="762" priority="422"/>
  </conditionalFormatting>
  <conditionalFormatting sqref="N2970">
    <cfRule type="duplicateValues" dxfId="761" priority="423"/>
  </conditionalFormatting>
  <conditionalFormatting sqref="N2970">
    <cfRule type="duplicateValues" dxfId="760" priority="424"/>
    <cfRule type="duplicateValues" priority="425"/>
  </conditionalFormatting>
  <conditionalFormatting sqref="N2972">
    <cfRule type="colorScale" priority="416">
      <colorScale>
        <cfvo type="min"/>
        <cfvo type="max"/>
        <color rgb="FFFF7128"/>
        <color rgb="FFFFEF9C"/>
      </colorScale>
    </cfRule>
  </conditionalFormatting>
  <conditionalFormatting sqref="N2972">
    <cfRule type="duplicateValues" dxfId="759" priority="417"/>
  </conditionalFormatting>
  <conditionalFormatting sqref="N2972">
    <cfRule type="duplicateValues" dxfId="758" priority="418"/>
  </conditionalFormatting>
  <conditionalFormatting sqref="N2972">
    <cfRule type="duplicateValues" dxfId="757" priority="419"/>
    <cfRule type="duplicateValues" priority="420"/>
  </conditionalFormatting>
  <conditionalFormatting sqref="N2755 N2757 N2765:N2767 N2769:N2770 N2781:N2790 N2800:N2803 N2812:N2813 N2823:N2824 N2833 N2838">
    <cfRule type="colorScale" priority="29210">
      <colorScale>
        <cfvo type="min"/>
        <cfvo type="max"/>
        <color rgb="FFFF7128"/>
        <color rgb="FFFFEF9C"/>
      </colorScale>
    </cfRule>
  </conditionalFormatting>
  <conditionalFormatting sqref="N2755 N2757 N2765:N2767 N2769:N2770 N2781:N2790 N2800:N2803 N2812:N2813 N2823:N2824 N2833 N2838">
    <cfRule type="duplicateValues" dxfId="756" priority="29220"/>
  </conditionalFormatting>
  <conditionalFormatting sqref="N2755 N2757 N2765:N2767 N2769:N2770 N2781:N2790 N2800:N2803 N2812:N2813 N2823:N2824 N2833 N2838">
    <cfRule type="duplicateValues" dxfId="755" priority="29230"/>
  </conditionalFormatting>
  <conditionalFormatting sqref="N2755 N2757 N2765:N2767 N2769:N2770 N2781:N2790 N2800:N2803 N2812:N2813 N2823:N2824 N2833 N2838">
    <cfRule type="duplicateValues" dxfId="754" priority="29240"/>
    <cfRule type="duplicateValues" priority="29241"/>
  </conditionalFormatting>
  <conditionalFormatting sqref="N4">
    <cfRule type="colorScale" priority="411">
      <colorScale>
        <cfvo type="min"/>
        <cfvo type="max"/>
        <color rgb="FFFF7128"/>
        <color rgb="FFFFEF9C"/>
      </colorScale>
    </cfRule>
  </conditionalFormatting>
  <conditionalFormatting sqref="N4">
    <cfRule type="duplicateValues" dxfId="753" priority="412"/>
  </conditionalFormatting>
  <conditionalFormatting sqref="N4">
    <cfRule type="duplicateValues" dxfId="752" priority="413"/>
  </conditionalFormatting>
  <conditionalFormatting sqref="N4">
    <cfRule type="duplicateValues" dxfId="751" priority="414"/>
    <cfRule type="duplicateValues" priority="415"/>
  </conditionalFormatting>
  <conditionalFormatting sqref="N171">
    <cfRule type="colorScale" priority="406">
      <colorScale>
        <cfvo type="min"/>
        <cfvo type="max"/>
        <color rgb="FFFF7128"/>
        <color rgb="FFFFEF9C"/>
      </colorScale>
    </cfRule>
  </conditionalFormatting>
  <conditionalFormatting sqref="N171">
    <cfRule type="duplicateValues" dxfId="750" priority="407"/>
  </conditionalFormatting>
  <conditionalFormatting sqref="N171">
    <cfRule type="duplicateValues" dxfId="749" priority="408"/>
  </conditionalFormatting>
  <conditionalFormatting sqref="N171">
    <cfRule type="duplicateValues" dxfId="748" priority="409"/>
    <cfRule type="duplicateValues" priority="410"/>
  </conditionalFormatting>
  <conditionalFormatting sqref="N172">
    <cfRule type="colorScale" priority="401">
      <colorScale>
        <cfvo type="min"/>
        <cfvo type="max"/>
        <color rgb="FFFF7128"/>
        <color rgb="FFFFEF9C"/>
      </colorScale>
    </cfRule>
  </conditionalFormatting>
  <conditionalFormatting sqref="N172">
    <cfRule type="duplicateValues" dxfId="747" priority="402"/>
  </conditionalFormatting>
  <conditionalFormatting sqref="N172">
    <cfRule type="duplicateValues" dxfId="746" priority="403"/>
  </conditionalFormatting>
  <conditionalFormatting sqref="N172">
    <cfRule type="duplicateValues" dxfId="745" priority="404"/>
    <cfRule type="duplicateValues" priority="405"/>
  </conditionalFormatting>
  <conditionalFormatting sqref="N175">
    <cfRule type="colorScale" priority="396">
      <colorScale>
        <cfvo type="min"/>
        <cfvo type="max"/>
        <color rgb="FFFF7128"/>
        <color rgb="FFFFEF9C"/>
      </colorScale>
    </cfRule>
  </conditionalFormatting>
  <conditionalFormatting sqref="N175">
    <cfRule type="duplicateValues" dxfId="744" priority="397"/>
  </conditionalFormatting>
  <conditionalFormatting sqref="N175">
    <cfRule type="duplicateValues" dxfId="743" priority="398"/>
  </conditionalFormatting>
  <conditionalFormatting sqref="N175">
    <cfRule type="duplicateValues" dxfId="742" priority="399"/>
    <cfRule type="duplicateValues" priority="400"/>
  </conditionalFormatting>
  <conditionalFormatting sqref="N176">
    <cfRule type="duplicateValues" dxfId="741" priority="392"/>
    <cfRule type="duplicateValues" dxfId="740" priority="393"/>
    <cfRule type="duplicateValues" dxfId="739" priority="394"/>
  </conditionalFormatting>
  <conditionalFormatting sqref="N176">
    <cfRule type="duplicateValues" dxfId="738" priority="395" stopIfTrue="1"/>
  </conditionalFormatting>
  <conditionalFormatting sqref="N177">
    <cfRule type="colorScale" priority="387">
      <colorScale>
        <cfvo type="min"/>
        <cfvo type="max"/>
        <color rgb="FFFF7128"/>
        <color rgb="FFFFEF9C"/>
      </colorScale>
    </cfRule>
  </conditionalFormatting>
  <conditionalFormatting sqref="N177">
    <cfRule type="duplicateValues" dxfId="737" priority="388"/>
  </conditionalFormatting>
  <conditionalFormatting sqref="N177">
    <cfRule type="duplicateValues" dxfId="736" priority="389"/>
  </conditionalFormatting>
  <conditionalFormatting sqref="N177">
    <cfRule type="duplicateValues" dxfId="735" priority="390"/>
    <cfRule type="duplicateValues" priority="391"/>
  </conditionalFormatting>
  <conditionalFormatting sqref="N180">
    <cfRule type="colorScale" priority="382">
      <colorScale>
        <cfvo type="min"/>
        <cfvo type="max"/>
        <color rgb="FFFF7128"/>
        <color rgb="FFFFEF9C"/>
      </colorScale>
    </cfRule>
  </conditionalFormatting>
  <conditionalFormatting sqref="N180">
    <cfRule type="duplicateValues" dxfId="734" priority="383"/>
  </conditionalFormatting>
  <conditionalFormatting sqref="N180">
    <cfRule type="duplicateValues" dxfId="733" priority="384"/>
  </conditionalFormatting>
  <conditionalFormatting sqref="N180">
    <cfRule type="duplicateValues" dxfId="732" priority="385"/>
    <cfRule type="duplicateValues" priority="386"/>
  </conditionalFormatting>
  <conditionalFormatting sqref="N197">
    <cfRule type="colorScale" priority="365">
      <colorScale>
        <cfvo type="min"/>
        <cfvo type="max"/>
        <color rgb="FFFF7128"/>
        <color rgb="FFFFEF9C"/>
      </colorScale>
    </cfRule>
  </conditionalFormatting>
  <conditionalFormatting sqref="N197">
    <cfRule type="duplicateValues" dxfId="731" priority="366"/>
  </conditionalFormatting>
  <conditionalFormatting sqref="N197">
    <cfRule type="duplicateValues" dxfId="730" priority="367"/>
  </conditionalFormatting>
  <conditionalFormatting sqref="N197">
    <cfRule type="duplicateValues" dxfId="729" priority="368"/>
    <cfRule type="duplicateValues" priority="369"/>
  </conditionalFormatting>
  <conditionalFormatting sqref="N198">
    <cfRule type="colorScale" priority="360">
      <colorScale>
        <cfvo type="min"/>
        <cfvo type="max"/>
        <color rgb="FFFF7128"/>
        <color rgb="FFFFEF9C"/>
      </colorScale>
    </cfRule>
  </conditionalFormatting>
  <conditionalFormatting sqref="N198">
    <cfRule type="duplicateValues" dxfId="728" priority="361"/>
  </conditionalFormatting>
  <conditionalFormatting sqref="N198">
    <cfRule type="duplicateValues" dxfId="727" priority="362"/>
  </conditionalFormatting>
  <conditionalFormatting sqref="N198">
    <cfRule type="duplicateValues" dxfId="726" priority="363"/>
    <cfRule type="duplicateValues" priority="364"/>
  </conditionalFormatting>
  <conditionalFormatting sqref="N202">
    <cfRule type="colorScale" priority="355">
      <colorScale>
        <cfvo type="min"/>
        <cfvo type="max"/>
        <color rgb="FFFF7128"/>
        <color rgb="FFFFEF9C"/>
      </colorScale>
    </cfRule>
  </conditionalFormatting>
  <conditionalFormatting sqref="N202">
    <cfRule type="duplicateValues" dxfId="725" priority="356"/>
  </conditionalFormatting>
  <conditionalFormatting sqref="N202">
    <cfRule type="duplicateValues" dxfId="724" priority="357"/>
  </conditionalFormatting>
  <conditionalFormatting sqref="N202">
    <cfRule type="duplicateValues" dxfId="723" priority="358"/>
    <cfRule type="duplicateValues" priority="359"/>
  </conditionalFormatting>
  <conditionalFormatting sqref="N203">
    <cfRule type="colorScale" priority="350">
      <colorScale>
        <cfvo type="min"/>
        <cfvo type="max"/>
        <color rgb="FFFF7128"/>
        <color rgb="FFFFEF9C"/>
      </colorScale>
    </cfRule>
  </conditionalFormatting>
  <conditionalFormatting sqref="N203">
    <cfRule type="duplicateValues" dxfId="722" priority="351"/>
  </conditionalFormatting>
  <conditionalFormatting sqref="N203">
    <cfRule type="duplicateValues" dxfId="721" priority="352"/>
  </conditionalFormatting>
  <conditionalFormatting sqref="N203">
    <cfRule type="duplicateValues" dxfId="720" priority="353"/>
    <cfRule type="duplicateValues" priority="354"/>
  </conditionalFormatting>
  <conditionalFormatting sqref="N206">
    <cfRule type="duplicateValues" dxfId="719" priority="346"/>
    <cfRule type="duplicateValues" dxfId="718" priority="347"/>
    <cfRule type="duplicateValues" dxfId="717" priority="348"/>
  </conditionalFormatting>
  <conditionalFormatting sqref="N206">
    <cfRule type="duplicateValues" dxfId="716" priority="349" stopIfTrue="1"/>
  </conditionalFormatting>
  <conditionalFormatting sqref="N207">
    <cfRule type="colorScale" priority="341">
      <colorScale>
        <cfvo type="min"/>
        <cfvo type="max"/>
        <color rgb="FFFF7128"/>
        <color rgb="FFFFEF9C"/>
      </colorScale>
    </cfRule>
  </conditionalFormatting>
  <conditionalFormatting sqref="N207">
    <cfRule type="duplicateValues" dxfId="715" priority="342"/>
  </conditionalFormatting>
  <conditionalFormatting sqref="N207">
    <cfRule type="duplicateValues" dxfId="714" priority="343"/>
  </conditionalFormatting>
  <conditionalFormatting sqref="N207">
    <cfRule type="duplicateValues" dxfId="713" priority="344"/>
    <cfRule type="duplicateValues" priority="345"/>
  </conditionalFormatting>
  <conditionalFormatting sqref="N214">
    <cfRule type="colorScale" priority="336">
      <colorScale>
        <cfvo type="min"/>
        <cfvo type="max"/>
        <color rgb="FFFF7128"/>
        <color rgb="FFFFEF9C"/>
      </colorScale>
    </cfRule>
  </conditionalFormatting>
  <conditionalFormatting sqref="N214">
    <cfRule type="duplicateValues" dxfId="712" priority="337"/>
  </conditionalFormatting>
  <conditionalFormatting sqref="N214">
    <cfRule type="duplicateValues" dxfId="711" priority="338"/>
  </conditionalFormatting>
  <conditionalFormatting sqref="N214">
    <cfRule type="duplicateValues" dxfId="710" priority="339"/>
    <cfRule type="duplicateValues" priority="340"/>
  </conditionalFormatting>
  <conditionalFormatting sqref="N112">
    <cfRule type="duplicateValues" dxfId="709" priority="332"/>
    <cfRule type="duplicateValues" dxfId="708" priority="333"/>
    <cfRule type="duplicateValues" dxfId="707" priority="334"/>
  </conditionalFormatting>
  <conditionalFormatting sqref="N112">
    <cfRule type="duplicateValues" dxfId="706" priority="335" stopIfTrue="1"/>
  </conditionalFormatting>
  <conditionalFormatting sqref="N217">
    <cfRule type="colorScale" priority="327">
      <colorScale>
        <cfvo type="min"/>
        <cfvo type="max"/>
        <color rgb="FFFF7128"/>
        <color rgb="FFFFEF9C"/>
      </colorScale>
    </cfRule>
  </conditionalFormatting>
  <conditionalFormatting sqref="N217">
    <cfRule type="duplicateValues" dxfId="705" priority="328"/>
  </conditionalFormatting>
  <conditionalFormatting sqref="N217">
    <cfRule type="duplicateValues" dxfId="704" priority="329"/>
  </conditionalFormatting>
  <conditionalFormatting sqref="N217">
    <cfRule type="duplicateValues" dxfId="703" priority="330"/>
    <cfRule type="duplicateValues" priority="331"/>
  </conditionalFormatting>
  <conditionalFormatting sqref="N221">
    <cfRule type="colorScale" priority="322">
      <colorScale>
        <cfvo type="min"/>
        <cfvo type="max"/>
        <color rgb="FFFF7128"/>
        <color rgb="FFFFEF9C"/>
      </colorScale>
    </cfRule>
  </conditionalFormatting>
  <conditionalFormatting sqref="N221">
    <cfRule type="duplicateValues" dxfId="702" priority="323"/>
  </conditionalFormatting>
  <conditionalFormatting sqref="N221">
    <cfRule type="duplicateValues" dxfId="701" priority="324"/>
  </conditionalFormatting>
  <conditionalFormatting sqref="N221">
    <cfRule type="duplicateValues" dxfId="700" priority="325"/>
    <cfRule type="duplicateValues" priority="326"/>
  </conditionalFormatting>
  <conditionalFormatting sqref="N224">
    <cfRule type="colorScale" priority="317">
      <colorScale>
        <cfvo type="min"/>
        <cfvo type="max"/>
        <color rgb="FFFF7128"/>
        <color rgb="FFFFEF9C"/>
      </colorScale>
    </cfRule>
  </conditionalFormatting>
  <conditionalFormatting sqref="N224">
    <cfRule type="duplicateValues" dxfId="699" priority="318"/>
  </conditionalFormatting>
  <conditionalFormatting sqref="N224">
    <cfRule type="duplicateValues" dxfId="698" priority="319"/>
  </conditionalFormatting>
  <conditionalFormatting sqref="N224">
    <cfRule type="duplicateValues" dxfId="697" priority="320"/>
    <cfRule type="duplicateValues" priority="321"/>
  </conditionalFormatting>
  <conditionalFormatting sqref="N226">
    <cfRule type="colorScale" priority="307">
      <colorScale>
        <cfvo type="min"/>
        <cfvo type="max"/>
        <color rgb="FFFF7128"/>
        <color rgb="FFFFEF9C"/>
      </colorScale>
    </cfRule>
  </conditionalFormatting>
  <conditionalFormatting sqref="N226">
    <cfRule type="duplicateValues" dxfId="696" priority="308"/>
  </conditionalFormatting>
  <conditionalFormatting sqref="N226">
    <cfRule type="duplicateValues" dxfId="695" priority="309"/>
  </conditionalFormatting>
  <conditionalFormatting sqref="N226">
    <cfRule type="duplicateValues" dxfId="694" priority="310"/>
    <cfRule type="duplicateValues" priority="311"/>
  </conditionalFormatting>
  <conditionalFormatting sqref="N227">
    <cfRule type="colorScale" priority="302">
      <colorScale>
        <cfvo type="min"/>
        <cfvo type="max"/>
        <color rgb="FFFF7128"/>
        <color rgb="FFFFEF9C"/>
      </colorScale>
    </cfRule>
  </conditionalFormatting>
  <conditionalFormatting sqref="N227">
    <cfRule type="duplicateValues" dxfId="693" priority="303"/>
  </conditionalFormatting>
  <conditionalFormatting sqref="N227">
    <cfRule type="duplicateValues" dxfId="692" priority="304"/>
  </conditionalFormatting>
  <conditionalFormatting sqref="N227">
    <cfRule type="duplicateValues" dxfId="691" priority="305"/>
    <cfRule type="duplicateValues" priority="306"/>
  </conditionalFormatting>
  <conditionalFormatting sqref="N230">
    <cfRule type="colorScale" priority="297">
      <colorScale>
        <cfvo type="min"/>
        <cfvo type="max"/>
        <color rgb="FFFF7128"/>
        <color rgb="FFFFEF9C"/>
      </colorScale>
    </cfRule>
  </conditionalFormatting>
  <conditionalFormatting sqref="N230">
    <cfRule type="duplicateValues" dxfId="690" priority="298"/>
  </conditionalFormatting>
  <conditionalFormatting sqref="N230">
    <cfRule type="duplicateValues" dxfId="689" priority="299"/>
  </conditionalFormatting>
  <conditionalFormatting sqref="N230">
    <cfRule type="duplicateValues" dxfId="688" priority="300"/>
    <cfRule type="duplicateValues" priority="301"/>
  </conditionalFormatting>
  <conditionalFormatting sqref="N231">
    <cfRule type="colorScale" priority="292">
      <colorScale>
        <cfvo type="min"/>
        <cfvo type="max"/>
        <color rgb="FFFF7128"/>
        <color rgb="FFFFEF9C"/>
      </colorScale>
    </cfRule>
  </conditionalFormatting>
  <conditionalFormatting sqref="N231">
    <cfRule type="duplicateValues" dxfId="687" priority="293"/>
  </conditionalFormatting>
  <conditionalFormatting sqref="N231">
    <cfRule type="duplicateValues" dxfId="686" priority="294"/>
  </conditionalFormatting>
  <conditionalFormatting sqref="N231">
    <cfRule type="duplicateValues" dxfId="685" priority="295"/>
    <cfRule type="duplicateValues" priority="296"/>
  </conditionalFormatting>
  <conditionalFormatting sqref="N143">
    <cfRule type="colorScale" priority="287">
      <colorScale>
        <cfvo type="min"/>
        <cfvo type="max"/>
        <color rgb="FFFF7128"/>
        <color rgb="FFFFEF9C"/>
      </colorScale>
    </cfRule>
  </conditionalFormatting>
  <conditionalFormatting sqref="N143">
    <cfRule type="duplicateValues" dxfId="684" priority="288"/>
  </conditionalFormatting>
  <conditionalFormatting sqref="N143">
    <cfRule type="duplicateValues" dxfId="683" priority="289"/>
  </conditionalFormatting>
  <conditionalFormatting sqref="N143">
    <cfRule type="duplicateValues" dxfId="682" priority="290"/>
    <cfRule type="duplicateValues" priority="291"/>
  </conditionalFormatting>
  <conditionalFormatting sqref="N144">
    <cfRule type="colorScale" priority="282">
      <colorScale>
        <cfvo type="min"/>
        <cfvo type="max"/>
        <color rgb="FFFF7128"/>
        <color rgb="FFFFEF9C"/>
      </colorScale>
    </cfRule>
  </conditionalFormatting>
  <conditionalFormatting sqref="N144">
    <cfRule type="duplicateValues" dxfId="681" priority="283"/>
  </conditionalFormatting>
  <conditionalFormatting sqref="N144">
    <cfRule type="duplicateValues" dxfId="680" priority="284"/>
  </conditionalFormatting>
  <conditionalFormatting sqref="N144">
    <cfRule type="duplicateValues" dxfId="679" priority="285"/>
    <cfRule type="duplicateValues" priority="286"/>
  </conditionalFormatting>
  <conditionalFormatting sqref="N144">
    <cfRule type="duplicateValues" dxfId="678" priority="281" stopIfTrue="1"/>
  </conditionalFormatting>
  <conditionalFormatting sqref="N153">
    <cfRule type="duplicateValues" dxfId="677" priority="277"/>
    <cfRule type="duplicateValues" dxfId="676" priority="278"/>
    <cfRule type="duplicateValues" dxfId="675" priority="279"/>
  </conditionalFormatting>
  <conditionalFormatting sqref="N153">
    <cfRule type="duplicateValues" dxfId="674" priority="280" stopIfTrue="1"/>
  </conditionalFormatting>
  <conditionalFormatting sqref="N234">
    <cfRule type="colorScale" priority="272">
      <colorScale>
        <cfvo type="min"/>
        <cfvo type="max"/>
        <color rgb="FFFF7128"/>
        <color rgb="FFFFEF9C"/>
      </colorScale>
    </cfRule>
  </conditionalFormatting>
  <conditionalFormatting sqref="N234">
    <cfRule type="duplicateValues" dxfId="673" priority="273"/>
  </conditionalFormatting>
  <conditionalFormatting sqref="N234">
    <cfRule type="duplicateValues" dxfId="672" priority="274"/>
  </conditionalFormatting>
  <conditionalFormatting sqref="N234">
    <cfRule type="duplicateValues" dxfId="671" priority="275"/>
    <cfRule type="duplicateValues" priority="276"/>
  </conditionalFormatting>
  <conditionalFormatting sqref="N236">
    <cfRule type="colorScale" priority="267">
      <colorScale>
        <cfvo type="min"/>
        <cfvo type="max"/>
        <color rgb="FFFF7128"/>
        <color rgb="FFFFEF9C"/>
      </colorScale>
    </cfRule>
  </conditionalFormatting>
  <conditionalFormatting sqref="N236">
    <cfRule type="duplicateValues" dxfId="670" priority="268"/>
  </conditionalFormatting>
  <conditionalFormatting sqref="N236">
    <cfRule type="duplicateValues" dxfId="669" priority="269"/>
  </conditionalFormatting>
  <conditionalFormatting sqref="N236">
    <cfRule type="duplicateValues" dxfId="668" priority="270"/>
    <cfRule type="duplicateValues" priority="271"/>
  </conditionalFormatting>
  <conditionalFormatting sqref="N158">
    <cfRule type="colorScale" priority="262">
      <colorScale>
        <cfvo type="min"/>
        <cfvo type="max"/>
        <color rgb="FFFF7128"/>
        <color rgb="FFFFEF9C"/>
      </colorScale>
    </cfRule>
  </conditionalFormatting>
  <conditionalFormatting sqref="N158">
    <cfRule type="duplicateValues" dxfId="667" priority="263"/>
  </conditionalFormatting>
  <conditionalFormatting sqref="N158">
    <cfRule type="duplicateValues" dxfId="666" priority="264"/>
  </conditionalFormatting>
  <conditionalFormatting sqref="N158">
    <cfRule type="duplicateValues" dxfId="665" priority="265"/>
    <cfRule type="duplicateValues" priority="266"/>
  </conditionalFormatting>
  <conditionalFormatting sqref="N162">
    <cfRule type="duplicateValues" dxfId="664" priority="258"/>
    <cfRule type="duplicateValues" dxfId="663" priority="259"/>
    <cfRule type="duplicateValues" dxfId="662" priority="260"/>
  </conditionalFormatting>
  <conditionalFormatting sqref="N162">
    <cfRule type="duplicateValues" dxfId="661" priority="261" stopIfTrue="1"/>
  </conditionalFormatting>
  <conditionalFormatting sqref="N248">
    <cfRule type="colorScale" priority="253">
      <colorScale>
        <cfvo type="min"/>
        <cfvo type="max"/>
        <color rgb="FFFF7128"/>
        <color rgb="FFFFEF9C"/>
      </colorScale>
    </cfRule>
  </conditionalFormatting>
  <conditionalFormatting sqref="N248">
    <cfRule type="duplicateValues" dxfId="660" priority="254"/>
  </conditionalFormatting>
  <conditionalFormatting sqref="N248">
    <cfRule type="duplicateValues" dxfId="659" priority="255"/>
  </conditionalFormatting>
  <conditionalFormatting sqref="N248">
    <cfRule type="duplicateValues" dxfId="658" priority="256"/>
    <cfRule type="duplicateValues" priority="257"/>
  </conditionalFormatting>
  <conditionalFormatting sqref="N257">
    <cfRule type="colorScale" priority="243">
      <colorScale>
        <cfvo type="min"/>
        <cfvo type="max"/>
        <color rgb="FFFF7128"/>
        <color rgb="FFFFEF9C"/>
      </colorScale>
    </cfRule>
  </conditionalFormatting>
  <conditionalFormatting sqref="N257">
    <cfRule type="duplicateValues" dxfId="657" priority="244"/>
  </conditionalFormatting>
  <conditionalFormatting sqref="N257">
    <cfRule type="duplicateValues" dxfId="656" priority="245"/>
  </conditionalFormatting>
  <conditionalFormatting sqref="N257">
    <cfRule type="duplicateValues" dxfId="655" priority="246"/>
    <cfRule type="duplicateValues" priority="247"/>
  </conditionalFormatting>
  <conditionalFormatting sqref="N258">
    <cfRule type="colorScale" priority="238">
      <colorScale>
        <cfvo type="min"/>
        <cfvo type="max"/>
        <color rgb="FFFF7128"/>
        <color rgb="FFFFEF9C"/>
      </colorScale>
    </cfRule>
  </conditionalFormatting>
  <conditionalFormatting sqref="N258">
    <cfRule type="duplicateValues" dxfId="654" priority="239"/>
  </conditionalFormatting>
  <conditionalFormatting sqref="N258">
    <cfRule type="duplicateValues" dxfId="653" priority="240"/>
  </conditionalFormatting>
  <conditionalFormatting sqref="N258">
    <cfRule type="duplicateValues" dxfId="652" priority="241"/>
    <cfRule type="duplicateValues" priority="242"/>
  </conditionalFormatting>
  <conditionalFormatting sqref="N254">
    <cfRule type="colorScale" priority="233">
      <colorScale>
        <cfvo type="min"/>
        <cfvo type="max"/>
        <color rgb="FFFF7128"/>
        <color rgb="FFFFEF9C"/>
      </colorScale>
    </cfRule>
  </conditionalFormatting>
  <conditionalFormatting sqref="N254">
    <cfRule type="duplicateValues" dxfId="651" priority="234"/>
  </conditionalFormatting>
  <conditionalFormatting sqref="N254">
    <cfRule type="duplicateValues" dxfId="650" priority="235"/>
  </conditionalFormatting>
  <conditionalFormatting sqref="N254">
    <cfRule type="duplicateValues" dxfId="649" priority="236"/>
    <cfRule type="duplicateValues" priority="237"/>
  </conditionalFormatting>
  <conditionalFormatting sqref="N255">
    <cfRule type="colorScale" priority="228">
      <colorScale>
        <cfvo type="min"/>
        <cfvo type="max"/>
        <color rgb="FFFF7128"/>
        <color rgb="FFFFEF9C"/>
      </colorScale>
    </cfRule>
  </conditionalFormatting>
  <conditionalFormatting sqref="N255">
    <cfRule type="duplicateValues" dxfId="648" priority="229"/>
  </conditionalFormatting>
  <conditionalFormatting sqref="N255">
    <cfRule type="duplicateValues" dxfId="647" priority="230"/>
  </conditionalFormatting>
  <conditionalFormatting sqref="N255">
    <cfRule type="duplicateValues" dxfId="646" priority="231"/>
    <cfRule type="duplicateValues" priority="232"/>
  </conditionalFormatting>
  <conditionalFormatting sqref="N256">
    <cfRule type="colorScale" priority="223">
      <colorScale>
        <cfvo type="min"/>
        <cfvo type="max"/>
        <color rgb="FFFF7128"/>
        <color rgb="FFFFEF9C"/>
      </colorScale>
    </cfRule>
  </conditionalFormatting>
  <conditionalFormatting sqref="N256">
    <cfRule type="duplicateValues" dxfId="645" priority="224"/>
  </conditionalFormatting>
  <conditionalFormatting sqref="N256">
    <cfRule type="duplicateValues" dxfId="644" priority="225"/>
  </conditionalFormatting>
  <conditionalFormatting sqref="N256">
    <cfRule type="duplicateValues" dxfId="643" priority="226"/>
    <cfRule type="duplicateValues" priority="227"/>
  </conditionalFormatting>
  <conditionalFormatting sqref="N281">
    <cfRule type="duplicateValues" dxfId="642" priority="214"/>
    <cfRule type="duplicateValues" dxfId="641" priority="215"/>
    <cfRule type="duplicateValues" dxfId="640" priority="216"/>
  </conditionalFormatting>
  <conditionalFormatting sqref="N281">
    <cfRule type="duplicateValues" dxfId="639" priority="217" stopIfTrue="1"/>
  </conditionalFormatting>
  <conditionalFormatting sqref="N298">
    <cfRule type="duplicateValues" dxfId="638" priority="210"/>
    <cfRule type="duplicateValues" dxfId="637" priority="211"/>
    <cfRule type="duplicateValues" dxfId="636" priority="212"/>
  </conditionalFormatting>
  <conditionalFormatting sqref="N298">
    <cfRule type="duplicateValues" dxfId="635" priority="213" stopIfTrue="1"/>
  </conditionalFormatting>
  <conditionalFormatting sqref="N381">
    <cfRule type="duplicateValues" dxfId="634" priority="206"/>
    <cfRule type="duplicateValues" dxfId="633" priority="207"/>
    <cfRule type="duplicateValues" dxfId="632" priority="208"/>
  </conditionalFormatting>
  <conditionalFormatting sqref="N381">
    <cfRule type="duplicateValues" dxfId="631" priority="209" stopIfTrue="1"/>
  </conditionalFormatting>
  <conditionalFormatting sqref="N490">
    <cfRule type="duplicateValues" dxfId="630" priority="202"/>
    <cfRule type="duplicateValues" dxfId="629" priority="203"/>
    <cfRule type="duplicateValues" dxfId="628" priority="204"/>
  </conditionalFormatting>
  <conditionalFormatting sqref="N490">
    <cfRule type="duplicateValues" dxfId="627" priority="205" stopIfTrue="1"/>
  </conditionalFormatting>
  <conditionalFormatting sqref="N505">
    <cfRule type="colorScale" priority="197">
      <colorScale>
        <cfvo type="min"/>
        <cfvo type="max"/>
        <color rgb="FFFF7128"/>
        <color rgb="FFFFEF9C"/>
      </colorScale>
    </cfRule>
  </conditionalFormatting>
  <conditionalFormatting sqref="N505">
    <cfRule type="duplicateValues" dxfId="626" priority="198"/>
  </conditionalFormatting>
  <conditionalFormatting sqref="N505">
    <cfRule type="duplicateValues" dxfId="625" priority="199"/>
  </conditionalFormatting>
  <conditionalFormatting sqref="N505">
    <cfRule type="duplicateValues" dxfId="624" priority="200"/>
    <cfRule type="duplicateValues" priority="201"/>
  </conditionalFormatting>
  <conditionalFormatting sqref="N513">
    <cfRule type="colorScale" priority="192">
      <colorScale>
        <cfvo type="min"/>
        <cfvo type="max"/>
        <color rgb="FFFF7128"/>
        <color rgb="FFFFEF9C"/>
      </colorScale>
    </cfRule>
  </conditionalFormatting>
  <conditionalFormatting sqref="N513">
    <cfRule type="duplicateValues" dxfId="623" priority="193"/>
  </conditionalFormatting>
  <conditionalFormatting sqref="N513">
    <cfRule type="duplicateValues" dxfId="622" priority="194"/>
  </conditionalFormatting>
  <conditionalFormatting sqref="N513">
    <cfRule type="duplicateValues" dxfId="621" priority="195"/>
    <cfRule type="duplicateValues" priority="196"/>
  </conditionalFormatting>
  <conditionalFormatting sqref="N528">
    <cfRule type="colorScale" priority="187">
      <colorScale>
        <cfvo type="min"/>
        <cfvo type="max"/>
        <color rgb="FFFF7128"/>
        <color rgb="FFFFEF9C"/>
      </colorScale>
    </cfRule>
  </conditionalFormatting>
  <conditionalFormatting sqref="N528">
    <cfRule type="duplicateValues" dxfId="620" priority="188"/>
  </conditionalFormatting>
  <conditionalFormatting sqref="N528">
    <cfRule type="duplicateValues" dxfId="619" priority="189"/>
  </conditionalFormatting>
  <conditionalFormatting sqref="N528">
    <cfRule type="duplicateValues" dxfId="618" priority="190"/>
    <cfRule type="duplicateValues" priority="191"/>
  </conditionalFormatting>
  <conditionalFormatting sqref="N527">
    <cfRule type="colorScale" priority="182">
      <colorScale>
        <cfvo type="min"/>
        <cfvo type="max"/>
        <color rgb="FFFF7128"/>
        <color rgb="FFFFEF9C"/>
      </colorScale>
    </cfRule>
  </conditionalFormatting>
  <conditionalFormatting sqref="N527">
    <cfRule type="duplicateValues" dxfId="617" priority="183"/>
  </conditionalFormatting>
  <conditionalFormatting sqref="N527">
    <cfRule type="duplicateValues" dxfId="616" priority="184"/>
  </conditionalFormatting>
  <conditionalFormatting sqref="N527">
    <cfRule type="duplicateValues" dxfId="615" priority="185"/>
    <cfRule type="duplicateValues" priority="186"/>
  </conditionalFormatting>
  <conditionalFormatting sqref="N529">
    <cfRule type="colorScale" priority="177">
      <colorScale>
        <cfvo type="min"/>
        <cfvo type="max"/>
        <color rgb="FFFF7128"/>
        <color rgb="FFFFEF9C"/>
      </colorScale>
    </cfRule>
  </conditionalFormatting>
  <conditionalFormatting sqref="N529">
    <cfRule type="duplicateValues" dxfId="614" priority="178"/>
  </conditionalFormatting>
  <conditionalFormatting sqref="N529">
    <cfRule type="duplicateValues" dxfId="613" priority="179"/>
  </conditionalFormatting>
  <conditionalFormatting sqref="N529">
    <cfRule type="duplicateValues" dxfId="612" priority="180"/>
    <cfRule type="duplicateValues" priority="181"/>
  </conditionalFormatting>
  <conditionalFormatting sqref="N467">
    <cfRule type="duplicateValues" dxfId="611" priority="173"/>
    <cfRule type="duplicateValues" dxfId="610" priority="174"/>
    <cfRule type="duplicateValues" dxfId="609" priority="175"/>
  </conditionalFormatting>
  <conditionalFormatting sqref="N467">
    <cfRule type="duplicateValues" dxfId="608" priority="176" stopIfTrue="1"/>
  </conditionalFormatting>
  <conditionalFormatting sqref="N536">
    <cfRule type="colorScale" priority="168">
      <colorScale>
        <cfvo type="min"/>
        <cfvo type="max"/>
        <color rgb="FFFF7128"/>
        <color rgb="FFFFEF9C"/>
      </colorScale>
    </cfRule>
  </conditionalFormatting>
  <conditionalFormatting sqref="N536">
    <cfRule type="duplicateValues" dxfId="607" priority="169"/>
  </conditionalFormatting>
  <conditionalFormatting sqref="N536">
    <cfRule type="duplicateValues" dxfId="606" priority="170"/>
  </conditionalFormatting>
  <conditionalFormatting sqref="N536">
    <cfRule type="duplicateValues" dxfId="605" priority="171"/>
    <cfRule type="duplicateValues" priority="172"/>
  </conditionalFormatting>
  <conditionalFormatting sqref="N537">
    <cfRule type="colorScale" priority="163">
      <colorScale>
        <cfvo type="min"/>
        <cfvo type="max"/>
        <color rgb="FFFF7128"/>
        <color rgb="FFFFEF9C"/>
      </colorScale>
    </cfRule>
  </conditionalFormatting>
  <conditionalFormatting sqref="N537">
    <cfRule type="duplicateValues" dxfId="604" priority="164"/>
  </conditionalFormatting>
  <conditionalFormatting sqref="N537">
    <cfRule type="duplicateValues" dxfId="603" priority="165"/>
  </conditionalFormatting>
  <conditionalFormatting sqref="N537">
    <cfRule type="duplicateValues" dxfId="602" priority="166"/>
    <cfRule type="duplicateValues" priority="167"/>
  </conditionalFormatting>
  <conditionalFormatting sqref="N551">
    <cfRule type="duplicateValues" dxfId="601" priority="134"/>
    <cfRule type="duplicateValues" dxfId="600" priority="135"/>
    <cfRule type="duplicateValues" dxfId="599" priority="136"/>
  </conditionalFormatting>
  <conditionalFormatting sqref="N551">
    <cfRule type="duplicateValues" dxfId="598" priority="137" stopIfTrue="1"/>
  </conditionalFormatting>
  <conditionalFormatting sqref="N570">
    <cfRule type="colorScale" priority="109">
      <colorScale>
        <cfvo type="min"/>
        <cfvo type="max"/>
        <color rgb="FFFF7128"/>
        <color rgb="FFFFEF9C"/>
      </colorScale>
    </cfRule>
  </conditionalFormatting>
  <conditionalFormatting sqref="N570">
    <cfRule type="duplicateValues" dxfId="597" priority="110"/>
  </conditionalFormatting>
  <conditionalFormatting sqref="N570">
    <cfRule type="duplicateValues" dxfId="596" priority="111"/>
  </conditionalFormatting>
  <conditionalFormatting sqref="N570">
    <cfRule type="duplicateValues" dxfId="595" priority="112"/>
    <cfRule type="duplicateValues" priority="113"/>
  </conditionalFormatting>
  <conditionalFormatting sqref="N582">
    <cfRule type="duplicateValues" dxfId="594" priority="105"/>
    <cfRule type="duplicateValues" dxfId="593" priority="106"/>
    <cfRule type="duplicateValues" dxfId="592" priority="107"/>
  </conditionalFormatting>
  <conditionalFormatting sqref="N582">
    <cfRule type="duplicateValues" dxfId="591" priority="108" stopIfTrue="1"/>
  </conditionalFormatting>
  <conditionalFormatting sqref="N591">
    <cfRule type="colorScale" priority="95">
      <colorScale>
        <cfvo type="min"/>
        <cfvo type="max"/>
        <color rgb="FFFF7128"/>
        <color rgb="FFFFEF9C"/>
      </colorScale>
    </cfRule>
  </conditionalFormatting>
  <conditionalFormatting sqref="N591">
    <cfRule type="duplicateValues" dxfId="590" priority="96"/>
  </conditionalFormatting>
  <conditionalFormatting sqref="N591">
    <cfRule type="duplicateValues" dxfId="589" priority="97"/>
  </conditionalFormatting>
  <conditionalFormatting sqref="N591">
    <cfRule type="duplicateValues" dxfId="588" priority="98"/>
    <cfRule type="duplicateValues" priority="99"/>
  </conditionalFormatting>
  <conditionalFormatting sqref="N1427:N1435 N1439:N1442 N1447 N1451">
    <cfRule type="colorScale" priority="29335">
      <colorScale>
        <cfvo type="min"/>
        <cfvo type="max"/>
        <color rgb="FFFF7128"/>
        <color rgb="FFFFEF9C"/>
      </colorScale>
    </cfRule>
  </conditionalFormatting>
  <conditionalFormatting sqref="N1427:N1435 N1439:N1442 N1447 N1451">
    <cfRule type="duplicateValues" dxfId="587" priority="29339"/>
  </conditionalFormatting>
  <conditionalFormatting sqref="N1427:N1435 N1439:N1442 N1447 N1451">
    <cfRule type="duplicateValues" dxfId="586" priority="29343"/>
  </conditionalFormatting>
  <conditionalFormatting sqref="N1427:N1435 N1439:N1442 N1447 N1451">
    <cfRule type="duplicateValues" dxfId="585" priority="29347"/>
    <cfRule type="duplicateValues" priority="29348"/>
  </conditionalFormatting>
  <pageMargins left="0.16" right="0.16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 filterMode="1">
    <tabColor rgb="FF00B050"/>
    <pageSetUpPr fitToPage="1"/>
  </sheetPr>
  <dimension ref="A1:V1058"/>
  <sheetViews>
    <sheetView workbookViewId="0">
      <pane ySplit="2" topLeftCell="A3" activePane="bottomLeft" state="frozen"/>
      <selection pane="bottomLeft" activeCell="F121" sqref="F121:F291"/>
    </sheetView>
  </sheetViews>
  <sheetFormatPr defaultRowHeight="15" x14ac:dyDescent="0.25"/>
  <cols>
    <col min="1" max="1" width="9" style="45" customWidth="1"/>
    <col min="2" max="2" width="93.28515625" style="43" customWidth="1"/>
    <col min="3" max="3" width="15" style="329" customWidth="1"/>
    <col min="4" max="4" width="17" style="343" customWidth="1"/>
    <col min="5" max="5" width="14.140625" style="601" customWidth="1"/>
    <col min="6" max="6" width="14.140625" style="609" customWidth="1"/>
    <col min="7" max="7" width="8.7109375" style="45" customWidth="1"/>
    <col min="8" max="8" width="16.85546875" style="404" customWidth="1"/>
    <col min="9" max="9" width="12" style="605" customWidth="1"/>
    <col min="10" max="10" width="12.85546875" style="44" customWidth="1"/>
    <col min="11" max="11" width="12" style="50" customWidth="1"/>
    <col min="12" max="12" width="31.140625" style="43" customWidth="1"/>
    <col min="13" max="13" width="11.140625" style="43" customWidth="1"/>
    <col min="14" max="14" width="14.28515625" style="158" bestFit="1" customWidth="1"/>
    <col min="15" max="15" width="12" style="605" customWidth="1"/>
    <col min="16" max="16" width="13.28515625" style="43" customWidth="1"/>
    <col min="17" max="21" width="9.140625" style="43"/>
    <col min="22" max="22" width="10.7109375" style="43" bestFit="1" customWidth="1"/>
    <col min="23" max="16384" width="9.140625" style="43"/>
  </cols>
  <sheetData>
    <row r="1" spans="1:16" x14ac:dyDescent="0.25">
      <c r="H1" s="400">
        <f>SUBTOTAL(9, H2:H1048576)</f>
        <v>3476</v>
      </c>
    </row>
    <row r="2" spans="1:16" ht="48" customHeight="1" x14ac:dyDescent="0.25">
      <c r="A2" s="389" t="s">
        <v>2076</v>
      </c>
      <c r="B2" s="389" t="s">
        <v>7230</v>
      </c>
      <c r="C2" s="389" t="s">
        <v>444</v>
      </c>
      <c r="D2" s="389" t="s">
        <v>2077</v>
      </c>
      <c r="E2" s="414" t="s">
        <v>10666</v>
      </c>
      <c r="F2" s="610" t="s">
        <v>10667</v>
      </c>
      <c r="G2" s="389" t="s">
        <v>2078</v>
      </c>
      <c r="H2" s="401" t="s">
        <v>2079</v>
      </c>
      <c r="I2" s="413" t="s">
        <v>10662</v>
      </c>
      <c r="J2" s="390" t="s">
        <v>2080</v>
      </c>
      <c r="K2" s="389" t="s">
        <v>2081</v>
      </c>
      <c r="L2" s="391" t="s">
        <v>2971</v>
      </c>
      <c r="O2" s="413" t="s">
        <v>10662</v>
      </c>
      <c r="P2" s="595" t="s">
        <v>10668</v>
      </c>
    </row>
    <row r="3" spans="1:16" hidden="1" x14ac:dyDescent="0.25">
      <c r="A3" s="47">
        <v>1</v>
      </c>
      <c r="B3" s="46" t="s">
        <v>9372</v>
      </c>
      <c r="C3" s="330" t="s">
        <v>1527</v>
      </c>
      <c r="D3" s="344" t="s">
        <v>670</v>
      </c>
      <c r="E3" s="602">
        <f>VLOOKUP(D3,'BANG THAM CHIEU'!$E$4:F1075,2,0)*H3</f>
        <v>1500000</v>
      </c>
      <c r="F3" s="611">
        <f>E3/23206</f>
        <v>64.638455571834868</v>
      </c>
      <c r="G3" s="47" t="s">
        <v>2970</v>
      </c>
      <c r="H3" s="330">
        <v>300</v>
      </c>
      <c r="I3" s="606" t="s">
        <v>10663</v>
      </c>
      <c r="J3" s="56">
        <v>44212</v>
      </c>
      <c r="K3" s="48">
        <v>1</v>
      </c>
      <c r="L3" s="48"/>
      <c r="O3" s="20" t="s">
        <v>10663</v>
      </c>
      <c r="P3" s="600">
        <f>SUMIFS($F$3:$F$669,$I$3:$I$669,O3)</f>
        <v>29251.790485219331</v>
      </c>
    </row>
    <row r="4" spans="1:16" hidden="1" x14ac:dyDescent="0.25">
      <c r="A4" s="47">
        <v>2</v>
      </c>
      <c r="B4" s="46" t="s">
        <v>9373</v>
      </c>
      <c r="C4" s="330" t="s">
        <v>1527</v>
      </c>
      <c r="D4" s="344" t="s">
        <v>688</v>
      </c>
      <c r="E4" s="602">
        <f>VLOOKUP(D4,'BANG THAM CHIEU'!$E$4:F1076,2,0)*H4</f>
        <v>2370000</v>
      </c>
      <c r="F4" s="611">
        <f t="shared" ref="F4:F67" si="0">E4/23206</f>
        <v>102.12875980349909</v>
      </c>
      <c r="G4" s="47" t="s">
        <v>2928</v>
      </c>
      <c r="H4" s="330">
        <v>30</v>
      </c>
      <c r="I4" s="606" t="s">
        <v>10663</v>
      </c>
      <c r="J4" s="56">
        <v>44212</v>
      </c>
      <c r="K4" s="48">
        <v>1</v>
      </c>
      <c r="L4" s="48"/>
      <c r="O4" s="20" t="s">
        <v>10664</v>
      </c>
      <c r="P4" s="600">
        <f t="shared" ref="P4" si="1">SUMIFS($F$3:$F$669,$I$3:$I$669,O4)</f>
        <v>63056.889511333276</v>
      </c>
    </row>
    <row r="5" spans="1:16" hidden="1" x14ac:dyDescent="0.25">
      <c r="A5" s="47">
        <v>3</v>
      </c>
      <c r="B5" s="46" t="s">
        <v>9374</v>
      </c>
      <c r="C5" s="330" t="s">
        <v>97</v>
      </c>
      <c r="D5" s="344" t="s">
        <v>1317</v>
      </c>
      <c r="E5" s="602">
        <f>VLOOKUP(D5,'BANG THAM CHIEU'!$E$4:F1077,2,0)*H5</f>
        <v>1500000</v>
      </c>
      <c r="F5" s="611">
        <f t="shared" si="0"/>
        <v>64.638455571834868</v>
      </c>
      <c r="G5" s="47" t="s">
        <v>2928</v>
      </c>
      <c r="H5" s="403">
        <v>50</v>
      </c>
      <c r="I5" s="606" t="s">
        <v>10663</v>
      </c>
      <c r="J5" s="56">
        <v>44212</v>
      </c>
      <c r="K5" s="48">
        <v>1</v>
      </c>
      <c r="L5" s="48"/>
      <c r="O5" s="20" t="s">
        <v>10665</v>
      </c>
      <c r="P5" s="600">
        <f>SUMIFS($F$3:$F$669,$I$3:$I$669,O5)</f>
        <v>9632.5109885374459</v>
      </c>
    </row>
    <row r="6" spans="1:16" hidden="1" x14ac:dyDescent="0.25">
      <c r="A6" s="47">
        <v>4</v>
      </c>
      <c r="B6" s="46" t="s">
        <v>4544</v>
      </c>
      <c r="C6" s="330" t="s">
        <v>1571</v>
      </c>
      <c r="D6" s="344" t="s">
        <v>828</v>
      </c>
      <c r="E6" s="602">
        <f>VLOOKUP(D6,'BANG THAM CHIEU'!$E$4:F1078,2,0)*H6</f>
        <v>244000</v>
      </c>
      <c r="F6" s="611">
        <f t="shared" si="0"/>
        <v>10.514522106351805</v>
      </c>
      <c r="G6" s="47" t="s">
        <v>455</v>
      </c>
      <c r="H6" s="403">
        <v>50</v>
      </c>
      <c r="I6" s="606" t="s">
        <v>10663</v>
      </c>
      <c r="J6" s="56">
        <v>44212</v>
      </c>
      <c r="K6" s="48">
        <v>1</v>
      </c>
      <c r="L6" s="48"/>
      <c r="O6"/>
    </row>
    <row r="7" spans="1:16" hidden="1" x14ac:dyDescent="0.25">
      <c r="A7" s="47">
        <v>5</v>
      </c>
      <c r="B7" s="46" t="s">
        <v>7873</v>
      </c>
      <c r="C7" s="330" t="s">
        <v>1563</v>
      </c>
      <c r="D7" s="344" t="s">
        <v>721</v>
      </c>
      <c r="E7" s="602">
        <f>VLOOKUP(D7,'BANG THAM CHIEU'!$E$4:F1079,2,0)*H7</f>
        <v>6200000</v>
      </c>
      <c r="F7" s="611">
        <f t="shared" si="0"/>
        <v>267.17228303025081</v>
      </c>
      <c r="G7" s="47" t="s">
        <v>1197</v>
      </c>
      <c r="H7" s="403">
        <v>100</v>
      </c>
      <c r="I7" s="606" t="s">
        <v>10663</v>
      </c>
      <c r="J7" s="56">
        <v>44204</v>
      </c>
      <c r="K7" s="48">
        <v>1</v>
      </c>
      <c r="L7" s="48"/>
      <c r="O7"/>
    </row>
    <row r="8" spans="1:16" hidden="1" x14ac:dyDescent="0.25">
      <c r="A8" s="47">
        <v>6</v>
      </c>
      <c r="B8" s="46" t="s">
        <v>7350</v>
      </c>
      <c r="C8" s="330" t="s">
        <v>2564</v>
      </c>
      <c r="D8" s="344">
        <v>52010406</v>
      </c>
      <c r="E8" s="602">
        <f>VLOOKUP(D8,'BANG THAM CHIEU'!$E$4:F1080,2,0)*H8</f>
        <v>14182000</v>
      </c>
      <c r="F8" s="611">
        <f t="shared" si="0"/>
        <v>611.13505127984138</v>
      </c>
      <c r="G8" s="47" t="s">
        <v>455</v>
      </c>
      <c r="H8" s="403">
        <v>2</v>
      </c>
      <c r="I8" s="606" t="s">
        <v>10663</v>
      </c>
      <c r="J8" s="56">
        <v>44229</v>
      </c>
      <c r="K8" s="48">
        <v>1</v>
      </c>
      <c r="L8" s="48"/>
      <c r="O8"/>
    </row>
    <row r="9" spans="1:16" hidden="1" x14ac:dyDescent="0.25">
      <c r="A9" s="47">
        <v>7</v>
      </c>
      <c r="B9" s="46" t="s">
        <v>8673</v>
      </c>
      <c r="C9" s="330" t="s">
        <v>1571</v>
      </c>
      <c r="D9" s="344" t="s">
        <v>668</v>
      </c>
      <c r="E9" s="602">
        <f>VLOOKUP(D9,'BANG THAM CHIEU'!$E$4:F1081,2,0)*H9</f>
        <v>2300000</v>
      </c>
      <c r="F9" s="611">
        <f t="shared" si="0"/>
        <v>99.112298543480136</v>
      </c>
      <c r="G9" s="47" t="s">
        <v>1197</v>
      </c>
      <c r="H9" s="403">
        <v>200</v>
      </c>
      <c r="I9" s="606" t="s">
        <v>10663</v>
      </c>
      <c r="J9" s="56">
        <v>44222</v>
      </c>
      <c r="K9" s="48">
        <v>1</v>
      </c>
      <c r="L9" s="48"/>
      <c r="O9"/>
    </row>
    <row r="10" spans="1:16" s="40" customFormat="1" hidden="1" x14ac:dyDescent="0.25">
      <c r="A10" s="47">
        <v>8</v>
      </c>
      <c r="B10" s="552" t="s">
        <v>7274</v>
      </c>
      <c r="C10" s="330" t="s">
        <v>1548</v>
      </c>
      <c r="D10" s="344" t="s">
        <v>160</v>
      </c>
      <c r="E10" s="602">
        <f>VLOOKUP(D10,'BANG THAM CHIEU'!$E$4:F1082,2,0)*H10</f>
        <v>5300000</v>
      </c>
      <c r="F10" s="611">
        <f t="shared" si="0"/>
        <v>228.38920968714987</v>
      </c>
      <c r="G10" s="47" t="s">
        <v>455</v>
      </c>
      <c r="H10" s="403">
        <v>50</v>
      </c>
      <c r="I10" s="606" t="s">
        <v>10663</v>
      </c>
      <c r="J10" s="56">
        <v>44226</v>
      </c>
      <c r="K10" s="48">
        <v>1</v>
      </c>
      <c r="L10" s="48"/>
      <c r="N10" s="559"/>
      <c r="O10"/>
    </row>
    <row r="11" spans="1:16" hidden="1" x14ac:dyDescent="0.25">
      <c r="A11" s="47">
        <v>9</v>
      </c>
      <c r="B11" s="46" t="s">
        <v>9514</v>
      </c>
      <c r="C11" s="330" t="s">
        <v>7145</v>
      </c>
      <c r="D11" s="344">
        <v>51159464</v>
      </c>
      <c r="E11" s="602">
        <f>VLOOKUP(D11,'BANG THAM CHIEU'!$E$4:F1083,2,0)*H11</f>
        <v>13325000</v>
      </c>
      <c r="F11" s="611">
        <f t="shared" si="0"/>
        <v>574.20494699646645</v>
      </c>
      <c r="G11" s="47" t="s">
        <v>455</v>
      </c>
      <c r="H11" s="403">
        <v>1</v>
      </c>
      <c r="I11" s="606" t="s">
        <v>10663</v>
      </c>
      <c r="J11" s="56">
        <v>44217</v>
      </c>
      <c r="K11" s="48">
        <v>1</v>
      </c>
      <c r="L11" s="48"/>
      <c r="O11"/>
    </row>
    <row r="12" spans="1:16" hidden="1" x14ac:dyDescent="0.25">
      <c r="A12" s="47">
        <v>10</v>
      </c>
      <c r="B12" s="46" t="s">
        <v>9515</v>
      </c>
      <c r="C12" s="330" t="s">
        <v>2564</v>
      </c>
      <c r="D12" s="344">
        <v>50297471</v>
      </c>
      <c r="E12" s="602">
        <f>VLOOKUP(D12,'BANG THAM CHIEU'!$E$4:F1084,2,0)*H12</f>
        <v>2303000</v>
      </c>
      <c r="F12" s="611">
        <f t="shared" si="0"/>
        <v>99.241575454623799</v>
      </c>
      <c r="G12" s="47" t="s">
        <v>455</v>
      </c>
      <c r="H12" s="403">
        <v>1</v>
      </c>
      <c r="I12" s="606" t="s">
        <v>10663</v>
      </c>
      <c r="J12" s="56">
        <v>44217</v>
      </c>
      <c r="K12" s="48">
        <v>1</v>
      </c>
      <c r="L12" s="48"/>
      <c r="O12"/>
    </row>
    <row r="13" spans="1:16" s="40" customFormat="1" hidden="1" x14ac:dyDescent="0.25">
      <c r="A13" s="47">
        <v>11</v>
      </c>
      <c r="B13" s="46" t="s">
        <v>9516</v>
      </c>
      <c r="C13" s="330" t="s">
        <v>2564</v>
      </c>
      <c r="D13" s="344">
        <v>51583654</v>
      </c>
      <c r="E13" s="602">
        <f>VLOOKUP(D13,'BANG THAM CHIEU'!$E$4:F1085,2,0)*H13</f>
        <v>2224000</v>
      </c>
      <c r="F13" s="611">
        <f t="shared" si="0"/>
        <v>95.83728346117384</v>
      </c>
      <c r="G13" s="47" t="s">
        <v>455</v>
      </c>
      <c r="H13" s="403">
        <v>1</v>
      </c>
      <c r="I13" s="606" t="s">
        <v>10663</v>
      </c>
      <c r="J13" s="56">
        <v>44217</v>
      </c>
      <c r="K13" s="48">
        <v>1</v>
      </c>
      <c r="L13" s="48"/>
      <c r="N13" s="559"/>
      <c r="O13"/>
    </row>
    <row r="14" spans="1:16" s="40" customFormat="1" hidden="1" x14ac:dyDescent="0.25">
      <c r="A14" s="47">
        <v>12</v>
      </c>
      <c r="B14" s="46" t="s">
        <v>9517</v>
      </c>
      <c r="C14" s="330" t="s">
        <v>2564</v>
      </c>
      <c r="D14" s="344">
        <v>51188896</v>
      </c>
      <c r="E14" s="602">
        <f>VLOOKUP(D14,'BANG THAM CHIEU'!$E$4:F1086,2,0)*H14</f>
        <v>838000</v>
      </c>
      <c r="F14" s="611">
        <f t="shared" si="0"/>
        <v>36.111350512798417</v>
      </c>
      <c r="G14" s="47" t="s">
        <v>455</v>
      </c>
      <c r="H14" s="403">
        <v>1</v>
      </c>
      <c r="I14" s="606" t="s">
        <v>10663</v>
      </c>
      <c r="J14" s="56">
        <v>44217</v>
      </c>
      <c r="K14" s="48">
        <v>1</v>
      </c>
      <c r="L14" s="48"/>
      <c r="N14" s="559"/>
      <c r="O14"/>
    </row>
    <row r="15" spans="1:16" s="40" customFormat="1" hidden="1" x14ac:dyDescent="0.25">
      <c r="A15" s="47">
        <v>13</v>
      </c>
      <c r="B15" s="46" t="s">
        <v>9518</v>
      </c>
      <c r="C15" s="330" t="s">
        <v>2564</v>
      </c>
      <c r="D15" s="344">
        <v>51540707</v>
      </c>
      <c r="E15" s="602">
        <f>VLOOKUP(D15,'BANG THAM CHIEU'!$E$4:F1087,2,0)*H15</f>
        <v>14600000</v>
      </c>
      <c r="F15" s="611">
        <f t="shared" si="0"/>
        <v>629.14763423252612</v>
      </c>
      <c r="G15" s="47" t="s">
        <v>455</v>
      </c>
      <c r="H15" s="403">
        <v>1</v>
      </c>
      <c r="I15" s="606" t="s">
        <v>10663</v>
      </c>
      <c r="J15" s="56">
        <v>44217</v>
      </c>
      <c r="K15" s="48">
        <v>1</v>
      </c>
      <c r="L15" s="48"/>
      <c r="N15" s="559"/>
      <c r="O15"/>
    </row>
    <row r="16" spans="1:16" s="40" customFormat="1" hidden="1" x14ac:dyDescent="0.25">
      <c r="A16" s="47">
        <v>14</v>
      </c>
      <c r="B16" s="46" t="s">
        <v>9519</v>
      </c>
      <c r="C16" s="330" t="s">
        <v>2564</v>
      </c>
      <c r="D16" s="344">
        <v>51736847</v>
      </c>
      <c r="E16" s="602">
        <f>VLOOKUP(D16,'BANG THAM CHIEU'!$E$4:F1088,2,0)*H16</f>
        <v>10840000</v>
      </c>
      <c r="F16" s="611">
        <f t="shared" si="0"/>
        <v>467.12057226579333</v>
      </c>
      <c r="G16" s="47" t="s">
        <v>455</v>
      </c>
      <c r="H16" s="403">
        <v>1</v>
      </c>
      <c r="I16" s="606" t="s">
        <v>10663</v>
      </c>
      <c r="J16" s="56">
        <v>44217</v>
      </c>
      <c r="K16" s="48">
        <v>1</v>
      </c>
      <c r="L16" s="48"/>
      <c r="N16" s="559"/>
      <c r="O16"/>
    </row>
    <row r="17" spans="1:15" s="40" customFormat="1" hidden="1" x14ac:dyDescent="0.25">
      <c r="A17" s="47">
        <v>15</v>
      </c>
      <c r="B17" s="46" t="s">
        <v>9520</v>
      </c>
      <c r="C17" s="330" t="s">
        <v>2564</v>
      </c>
      <c r="D17" s="344">
        <v>51416555</v>
      </c>
      <c r="E17" s="602">
        <f>VLOOKUP(D17,'BANG THAM CHIEU'!$E$4:F1089,2,0)*H17</f>
        <v>9848000</v>
      </c>
      <c r="F17" s="611">
        <f t="shared" si="0"/>
        <v>424.37300698095322</v>
      </c>
      <c r="G17" s="47" t="s">
        <v>455</v>
      </c>
      <c r="H17" s="403">
        <v>1</v>
      </c>
      <c r="I17" s="606" t="s">
        <v>10663</v>
      </c>
      <c r="J17" s="56">
        <v>44217</v>
      </c>
      <c r="K17" s="48">
        <v>1</v>
      </c>
      <c r="L17" s="48"/>
      <c r="N17" s="559"/>
      <c r="O17"/>
    </row>
    <row r="18" spans="1:15" s="40" customFormat="1" ht="60" hidden="1" x14ac:dyDescent="0.25">
      <c r="A18" s="47">
        <v>16</v>
      </c>
      <c r="B18" s="409" t="s">
        <v>9521</v>
      </c>
      <c r="C18" s="330" t="s">
        <v>1599</v>
      </c>
      <c r="D18" s="344" t="s">
        <v>807</v>
      </c>
      <c r="E18" s="602">
        <f>VLOOKUP(D18,'BANG THAM CHIEU'!$E$4:F1090,2,0)*H18</f>
        <v>11310750</v>
      </c>
      <c r="F18" s="611">
        <f t="shared" si="0"/>
        <v>487.40627423942084</v>
      </c>
      <c r="G18" s="47" t="s">
        <v>2970</v>
      </c>
      <c r="H18" s="403">
        <v>15</v>
      </c>
      <c r="I18" s="606" t="s">
        <v>10663</v>
      </c>
      <c r="J18" s="56">
        <v>44218</v>
      </c>
      <c r="K18" s="48">
        <v>1</v>
      </c>
      <c r="L18" s="48"/>
      <c r="N18" s="559"/>
      <c r="O18"/>
    </row>
    <row r="19" spans="1:15" s="40" customFormat="1" hidden="1" x14ac:dyDescent="0.25">
      <c r="A19" s="47">
        <v>17</v>
      </c>
      <c r="B19" s="46" t="s">
        <v>9522</v>
      </c>
      <c r="C19" s="330" t="s">
        <v>1593</v>
      </c>
      <c r="D19" s="344" t="s">
        <v>170</v>
      </c>
      <c r="E19" s="602">
        <f>VLOOKUP(D19,'BANG THAM CHIEU'!$E$4:F1091,2,0)*H19</f>
        <v>4920000</v>
      </c>
      <c r="F19" s="611">
        <f t="shared" si="0"/>
        <v>212.01413427561837</v>
      </c>
      <c r="G19" s="47" t="s">
        <v>455</v>
      </c>
      <c r="H19" s="403">
        <v>4</v>
      </c>
      <c r="I19" s="606" t="s">
        <v>10663</v>
      </c>
      <c r="J19" s="56">
        <v>44218</v>
      </c>
      <c r="K19" s="48">
        <v>1</v>
      </c>
      <c r="L19" s="48"/>
      <c r="N19" s="559"/>
      <c r="O19"/>
    </row>
    <row r="20" spans="1:15" s="40" customFormat="1" ht="75" hidden="1" x14ac:dyDescent="0.25">
      <c r="A20" s="47">
        <v>18</v>
      </c>
      <c r="B20" s="409" t="s">
        <v>9523</v>
      </c>
      <c r="C20" s="330" t="s">
        <v>108</v>
      </c>
      <c r="D20" s="344" t="s">
        <v>2813</v>
      </c>
      <c r="E20" s="602">
        <f>VLOOKUP(D20,'BANG THAM CHIEU'!$E$4:F1092,2,0)*H20</f>
        <v>18600000</v>
      </c>
      <c r="F20" s="611">
        <f t="shared" si="0"/>
        <v>801.51684909075243</v>
      </c>
      <c r="G20" s="47" t="s">
        <v>455</v>
      </c>
      <c r="H20" s="403">
        <v>2</v>
      </c>
      <c r="I20" s="606" t="s">
        <v>10663</v>
      </c>
      <c r="J20" s="56">
        <v>44226</v>
      </c>
      <c r="K20" s="48">
        <v>1</v>
      </c>
      <c r="L20" s="48"/>
      <c r="N20" s="559"/>
      <c r="O20"/>
    </row>
    <row r="21" spans="1:15" s="40" customFormat="1" hidden="1" x14ac:dyDescent="0.25">
      <c r="A21" s="47">
        <v>19</v>
      </c>
      <c r="B21" s="46" t="s">
        <v>9524</v>
      </c>
      <c r="C21" s="330" t="s">
        <v>108</v>
      </c>
      <c r="D21" s="344" t="s">
        <v>2815</v>
      </c>
      <c r="E21" s="602">
        <f>VLOOKUP(D21,'BANG THAM CHIEU'!$E$4:F1093,2,0)*H21</f>
        <v>2590000</v>
      </c>
      <c r="F21" s="611">
        <f t="shared" si="0"/>
        <v>111.60906662070154</v>
      </c>
      <c r="G21" s="47" t="s">
        <v>455</v>
      </c>
      <c r="H21" s="403">
        <v>2</v>
      </c>
      <c r="I21" s="606" t="s">
        <v>10663</v>
      </c>
      <c r="J21" s="56">
        <v>44226</v>
      </c>
      <c r="K21" s="48">
        <v>1</v>
      </c>
      <c r="L21" s="48"/>
      <c r="N21" s="559"/>
      <c r="O21"/>
    </row>
    <row r="22" spans="1:15" s="40" customFormat="1" ht="66" hidden="1" customHeight="1" x14ac:dyDescent="0.25">
      <c r="A22" s="47">
        <v>20</v>
      </c>
      <c r="B22" s="409" t="s">
        <v>9525</v>
      </c>
      <c r="C22" s="330" t="s">
        <v>1563</v>
      </c>
      <c r="D22" s="344" t="s">
        <v>8496</v>
      </c>
      <c r="E22" s="602">
        <f>VLOOKUP(D22,'BANG THAM CHIEU'!$E$4:F1094,2,0)*H22</f>
        <v>8763000</v>
      </c>
      <c r="F22" s="611">
        <f t="shared" si="0"/>
        <v>377.6178574506593</v>
      </c>
      <c r="G22" s="47" t="s">
        <v>455</v>
      </c>
      <c r="H22" s="403">
        <v>1</v>
      </c>
      <c r="I22" s="606" t="s">
        <v>10663</v>
      </c>
      <c r="J22" s="56">
        <v>44224</v>
      </c>
      <c r="K22" s="48">
        <v>1</v>
      </c>
      <c r="L22" s="48"/>
      <c r="N22" s="559"/>
      <c r="O22"/>
    </row>
    <row r="23" spans="1:15" s="40" customFormat="1" hidden="1" x14ac:dyDescent="0.25">
      <c r="A23" s="47">
        <v>21</v>
      </c>
      <c r="B23" s="46" t="s">
        <v>8996</v>
      </c>
      <c r="C23" s="330" t="s">
        <v>1518</v>
      </c>
      <c r="D23" s="344" t="s">
        <v>795</v>
      </c>
      <c r="E23" s="602">
        <f>VLOOKUP(D23,'BANG THAM CHIEU'!$E$4:F1095,2,0)*H23</f>
        <v>1160000</v>
      </c>
      <c r="F23" s="611">
        <f t="shared" si="0"/>
        <v>49.987072308885637</v>
      </c>
      <c r="G23" s="47" t="s">
        <v>455</v>
      </c>
      <c r="H23" s="330">
        <v>8</v>
      </c>
      <c r="I23" s="606" t="s">
        <v>10663</v>
      </c>
      <c r="J23" s="56">
        <v>44232</v>
      </c>
      <c r="K23" s="48">
        <v>1</v>
      </c>
      <c r="L23" s="48"/>
      <c r="N23" s="559"/>
      <c r="O23"/>
    </row>
    <row r="24" spans="1:15" s="40" customFormat="1" hidden="1" x14ac:dyDescent="0.25">
      <c r="A24" s="47">
        <v>22</v>
      </c>
      <c r="B24" s="46" t="s">
        <v>9526</v>
      </c>
      <c r="C24" s="330" t="s">
        <v>2564</v>
      </c>
      <c r="D24" s="344">
        <v>50307525</v>
      </c>
      <c r="E24" s="602">
        <f>VLOOKUP(D24,'BANG THAM CHIEU'!$E$4:F1096,2,0)*H24</f>
        <v>13670000</v>
      </c>
      <c r="F24" s="611">
        <f t="shared" si="0"/>
        <v>589.07179177798844</v>
      </c>
      <c r="G24" s="47" t="s">
        <v>455</v>
      </c>
      <c r="H24" s="403">
        <v>1</v>
      </c>
      <c r="I24" s="606" t="s">
        <v>10663</v>
      </c>
      <c r="J24" s="56">
        <v>44229</v>
      </c>
      <c r="K24" s="48">
        <v>1</v>
      </c>
      <c r="L24" s="48"/>
      <c r="N24" s="559"/>
      <c r="O24"/>
    </row>
    <row r="25" spans="1:15" s="40" customFormat="1" hidden="1" x14ac:dyDescent="0.25">
      <c r="A25" s="47">
        <v>23</v>
      </c>
      <c r="B25" s="46" t="s">
        <v>9527</v>
      </c>
      <c r="C25" s="330" t="s">
        <v>2564</v>
      </c>
      <c r="D25" s="344">
        <v>51057211</v>
      </c>
      <c r="E25" s="602">
        <f>VLOOKUP(D25,'BANG THAM CHIEU'!$E$4:F1097,2,0)*H25</f>
        <v>97659000</v>
      </c>
      <c r="F25" s="611">
        <f t="shared" si="0"/>
        <v>4208.3512884598813</v>
      </c>
      <c r="G25" s="47" t="s">
        <v>455</v>
      </c>
      <c r="H25" s="403">
        <v>1</v>
      </c>
      <c r="I25" s="606" t="s">
        <v>10663</v>
      </c>
      <c r="J25" s="56">
        <v>44229</v>
      </c>
      <c r="K25" s="48">
        <v>1</v>
      </c>
      <c r="L25" s="48"/>
      <c r="N25" s="559"/>
      <c r="O25"/>
    </row>
    <row r="26" spans="1:15" s="40" customFormat="1" hidden="1" x14ac:dyDescent="0.25">
      <c r="A26" s="47">
        <v>24</v>
      </c>
      <c r="B26" s="46" t="s">
        <v>9528</v>
      </c>
      <c r="C26" s="330" t="s">
        <v>2564</v>
      </c>
      <c r="D26" s="344">
        <v>5049464</v>
      </c>
      <c r="E26" s="602">
        <f>VLOOKUP(D26,'BANG THAM CHIEU'!$E$4:F1098,2,0)*H26</f>
        <v>3867000</v>
      </c>
      <c r="F26" s="611">
        <f t="shared" si="0"/>
        <v>166.63793846419028</v>
      </c>
      <c r="G26" s="47" t="s">
        <v>455</v>
      </c>
      <c r="H26" s="403">
        <v>1</v>
      </c>
      <c r="I26" s="606" t="s">
        <v>10663</v>
      </c>
      <c r="J26" s="56">
        <v>44217</v>
      </c>
      <c r="K26" s="48">
        <v>1</v>
      </c>
      <c r="L26" s="48"/>
      <c r="N26" s="559"/>
      <c r="O26"/>
    </row>
    <row r="27" spans="1:15" s="40" customFormat="1" hidden="1" x14ac:dyDescent="0.25">
      <c r="A27" s="47">
        <v>25</v>
      </c>
      <c r="B27" s="46" t="s">
        <v>2618</v>
      </c>
      <c r="C27" s="330" t="s">
        <v>2570</v>
      </c>
      <c r="D27" s="344" t="s">
        <v>2789</v>
      </c>
      <c r="E27" s="602">
        <f>VLOOKUP(D27,'BANG THAM CHIEU'!$E$4:F1099,2,0)*H27</f>
        <v>1000000</v>
      </c>
      <c r="F27" s="611">
        <f t="shared" si="0"/>
        <v>43.092303714556579</v>
      </c>
      <c r="G27" s="47" t="s">
        <v>455</v>
      </c>
      <c r="H27" s="403">
        <v>2</v>
      </c>
      <c r="I27" s="606" t="s">
        <v>10663</v>
      </c>
      <c r="J27" s="56">
        <v>44217</v>
      </c>
      <c r="K27" s="48">
        <v>1</v>
      </c>
      <c r="L27" s="48"/>
      <c r="N27" s="559"/>
      <c r="O27"/>
    </row>
    <row r="28" spans="1:15" s="40" customFormat="1" hidden="1" x14ac:dyDescent="0.25">
      <c r="A28" s="47">
        <v>26</v>
      </c>
      <c r="B28" s="46" t="s">
        <v>9582</v>
      </c>
      <c r="C28" s="330" t="s">
        <v>1535</v>
      </c>
      <c r="D28" s="344" t="s">
        <v>1335</v>
      </c>
      <c r="E28" s="602">
        <f>VLOOKUP(D28,'BANG THAM CHIEU'!$E$4:F1100,2,0)*H28</f>
        <v>1050000</v>
      </c>
      <c r="F28" s="611">
        <f t="shared" si="0"/>
        <v>45.246918900284406</v>
      </c>
      <c r="G28" s="47" t="s">
        <v>447</v>
      </c>
      <c r="H28" s="403">
        <v>30</v>
      </c>
      <c r="I28" s="606" t="s">
        <v>10663</v>
      </c>
      <c r="J28" s="56">
        <v>44261</v>
      </c>
      <c r="K28" s="48">
        <v>2</v>
      </c>
      <c r="L28" s="48"/>
      <c r="N28" s="559"/>
      <c r="O28"/>
    </row>
    <row r="29" spans="1:15" s="40" customFormat="1" hidden="1" x14ac:dyDescent="0.25">
      <c r="A29" s="47">
        <v>27</v>
      </c>
      <c r="B29" s="46" t="s">
        <v>9641</v>
      </c>
      <c r="C29" s="330" t="s">
        <v>1533</v>
      </c>
      <c r="D29" s="344" t="s">
        <v>915</v>
      </c>
      <c r="E29" s="602">
        <f>VLOOKUP(D29,'BANG THAM CHIEU'!$E$4:F1101,2,0)*H29</f>
        <v>600000</v>
      </c>
      <c r="F29" s="611">
        <f t="shared" si="0"/>
        <v>25.855382228733948</v>
      </c>
      <c r="G29" s="47" t="s">
        <v>455</v>
      </c>
      <c r="H29" s="403">
        <v>50</v>
      </c>
      <c r="I29" s="606" t="s">
        <v>10663</v>
      </c>
      <c r="J29" s="56">
        <v>44261</v>
      </c>
      <c r="K29" s="48">
        <v>2</v>
      </c>
      <c r="L29" s="48"/>
      <c r="N29" s="559"/>
      <c r="O29"/>
    </row>
    <row r="30" spans="1:15" s="40" customFormat="1" hidden="1" x14ac:dyDescent="0.25">
      <c r="A30" s="47">
        <v>28</v>
      </c>
      <c r="B30" s="46" t="s">
        <v>9523</v>
      </c>
      <c r="C30" s="330" t="s">
        <v>108</v>
      </c>
      <c r="D30" s="344" t="s">
        <v>2813</v>
      </c>
      <c r="E30" s="602">
        <f>VLOOKUP(D30,'BANG THAM CHIEU'!$E$4:F1102,2,0)*H30</f>
        <v>18600000</v>
      </c>
      <c r="F30" s="611">
        <f t="shared" si="0"/>
        <v>801.51684909075243</v>
      </c>
      <c r="G30" s="47" t="s">
        <v>447</v>
      </c>
      <c r="H30" s="403">
        <v>2</v>
      </c>
      <c r="I30" s="606" t="s">
        <v>10663</v>
      </c>
      <c r="J30" s="56">
        <v>44261</v>
      </c>
      <c r="K30" s="48">
        <v>2</v>
      </c>
      <c r="L30" s="48"/>
      <c r="N30" s="559"/>
      <c r="O30"/>
    </row>
    <row r="31" spans="1:15" s="40" customFormat="1" hidden="1" x14ac:dyDescent="0.25">
      <c r="A31" s="47">
        <v>29</v>
      </c>
      <c r="B31" s="46" t="s">
        <v>9241</v>
      </c>
      <c r="C31" s="330" t="s">
        <v>78</v>
      </c>
      <c r="D31" s="344" t="s">
        <v>8492</v>
      </c>
      <c r="E31" s="602">
        <f>VLOOKUP(D31,'BANG THAM CHIEU'!$E$4:F1103,2,0)*H31</f>
        <v>8400000</v>
      </c>
      <c r="F31" s="611">
        <f t="shared" si="0"/>
        <v>361.97535120227525</v>
      </c>
      <c r="G31" s="47" t="s">
        <v>455</v>
      </c>
      <c r="H31" s="403">
        <v>12</v>
      </c>
      <c r="I31" s="606" t="s">
        <v>10663</v>
      </c>
      <c r="J31" s="56">
        <v>44261</v>
      </c>
      <c r="K31" s="48">
        <v>2</v>
      </c>
      <c r="L31" s="48"/>
      <c r="N31" s="559"/>
      <c r="O31"/>
    </row>
    <row r="32" spans="1:15" s="40" customFormat="1" ht="30" hidden="1" x14ac:dyDescent="0.25">
      <c r="A32" s="47">
        <v>30</v>
      </c>
      <c r="B32" s="409" t="s">
        <v>9642</v>
      </c>
      <c r="C32" s="330" t="s">
        <v>107</v>
      </c>
      <c r="D32" s="344" t="s">
        <v>2754</v>
      </c>
      <c r="E32" s="602">
        <f>VLOOKUP(D32,'BANG THAM CHIEU'!$E$4:F1104,2,0)*H32</f>
        <v>6013449</v>
      </c>
      <c r="F32" s="611">
        <f t="shared" si="0"/>
        <v>259.13337067999657</v>
      </c>
      <c r="G32" s="47" t="s">
        <v>455</v>
      </c>
      <c r="H32" s="403">
        <v>9</v>
      </c>
      <c r="I32" s="606" t="s">
        <v>10663</v>
      </c>
      <c r="J32" s="56">
        <v>44261</v>
      </c>
      <c r="K32" s="48">
        <v>2</v>
      </c>
      <c r="L32" s="48"/>
      <c r="N32" s="559"/>
      <c r="O32"/>
    </row>
    <row r="33" spans="1:15" s="40" customFormat="1" hidden="1" x14ac:dyDescent="0.25">
      <c r="A33" s="47">
        <v>31</v>
      </c>
      <c r="B33" s="46" t="s">
        <v>9643</v>
      </c>
      <c r="C33" s="330" t="s">
        <v>1565</v>
      </c>
      <c r="D33" s="344" t="s">
        <v>2728</v>
      </c>
      <c r="E33" s="602">
        <f>VLOOKUP(D33,'BANG THAM CHIEU'!$E$4:F1105,2,0)*H33</f>
        <v>17679000</v>
      </c>
      <c r="F33" s="611">
        <f t="shared" si="0"/>
        <v>761.82883736964573</v>
      </c>
      <c r="G33" s="47" t="s">
        <v>455</v>
      </c>
      <c r="H33" s="403">
        <v>3</v>
      </c>
      <c r="I33" s="606" t="s">
        <v>10663</v>
      </c>
      <c r="J33" s="56">
        <v>44261</v>
      </c>
      <c r="K33" s="48">
        <v>2</v>
      </c>
      <c r="L33" s="48"/>
      <c r="N33" s="559"/>
      <c r="O33"/>
    </row>
    <row r="34" spans="1:15" s="40" customFormat="1" hidden="1" x14ac:dyDescent="0.25">
      <c r="A34" s="47">
        <v>32</v>
      </c>
      <c r="B34" s="46" t="s">
        <v>9373</v>
      </c>
      <c r="C34" s="330" t="s">
        <v>1527</v>
      </c>
      <c r="D34" s="344" t="s">
        <v>688</v>
      </c>
      <c r="E34" s="602">
        <f>VLOOKUP(D34,'BANG THAM CHIEU'!$E$4:F1106,2,0)*H34</f>
        <v>3950000</v>
      </c>
      <c r="F34" s="611">
        <f t="shared" si="0"/>
        <v>170.21459967249848</v>
      </c>
      <c r="G34" s="47" t="s">
        <v>9662</v>
      </c>
      <c r="H34" s="403">
        <v>50</v>
      </c>
      <c r="I34" s="606" t="s">
        <v>10663</v>
      </c>
      <c r="J34" s="56">
        <v>44261</v>
      </c>
      <c r="K34" s="48">
        <v>2</v>
      </c>
      <c r="L34" s="48"/>
      <c r="N34" s="559"/>
      <c r="O34"/>
    </row>
    <row r="35" spans="1:15" s="40" customFormat="1" hidden="1" x14ac:dyDescent="0.25">
      <c r="A35" s="47">
        <v>33</v>
      </c>
      <c r="B35" s="46" t="s">
        <v>9643</v>
      </c>
      <c r="C35" s="330" t="s">
        <v>1565</v>
      </c>
      <c r="D35" s="344" t="s">
        <v>2728</v>
      </c>
      <c r="E35" s="602">
        <f>VLOOKUP(D35,'BANG THAM CHIEU'!$E$4:F1107,2,0)*H35</f>
        <v>29465000</v>
      </c>
      <c r="F35" s="611">
        <f t="shared" si="0"/>
        <v>1269.7147289494096</v>
      </c>
      <c r="G35" s="47" t="s">
        <v>455</v>
      </c>
      <c r="H35" s="403">
        <v>5</v>
      </c>
      <c r="I35" s="606" t="s">
        <v>10663</v>
      </c>
      <c r="J35" s="56">
        <v>44261</v>
      </c>
      <c r="K35" s="48">
        <v>2</v>
      </c>
      <c r="L35" s="48"/>
      <c r="N35" s="559"/>
      <c r="O35"/>
    </row>
    <row r="36" spans="1:15" s="40" customFormat="1" hidden="1" x14ac:dyDescent="0.25">
      <c r="A36" s="47">
        <v>34</v>
      </c>
      <c r="B36" s="46" t="s">
        <v>9644</v>
      </c>
      <c r="C36" s="330" t="s">
        <v>99</v>
      </c>
      <c r="D36" s="344" t="s">
        <v>253</v>
      </c>
      <c r="E36" s="602">
        <f>VLOOKUP(D36,'BANG THAM CHIEU'!$E$4:F1108,2,0)*H36</f>
        <v>11089500</v>
      </c>
      <c r="F36" s="611">
        <f t="shared" si="0"/>
        <v>477.87210204257519</v>
      </c>
      <c r="G36" s="47" t="s">
        <v>455</v>
      </c>
      <c r="H36" s="403">
        <v>15</v>
      </c>
      <c r="I36" s="606" t="s">
        <v>10663</v>
      </c>
      <c r="J36" s="56">
        <v>44261</v>
      </c>
      <c r="K36" s="48">
        <v>2</v>
      </c>
      <c r="L36" s="48"/>
      <c r="N36" s="559"/>
      <c r="O36"/>
    </row>
    <row r="37" spans="1:15" s="40" customFormat="1" hidden="1" x14ac:dyDescent="0.25">
      <c r="A37" s="47">
        <v>35</v>
      </c>
      <c r="B37" s="46" t="s">
        <v>9645</v>
      </c>
      <c r="C37" s="330" t="s">
        <v>99</v>
      </c>
      <c r="D37" s="344" t="s">
        <v>118</v>
      </c>
      <c r="E37" s="602">
        <f>VLOOKUP(D37,'BANG THAM CHIEU'!$E$4:F1109,2,0)*H37</f>
        <v>6820000</v>
      </c>
      <c r="F37" s="611">
        <f t="shared" si="0"/>
        <v>293.88951133327589</v>
      </c>
      <c r="G37" s="47" t="s">
        <v>455</v>
      </c>
      <c r="H37" s="403">
        <v>10</v>
      </c>
      <c r="I37" s="606" t="s">
        <v>10663</v>
      </c>
      <c r="J37" s="56">
        <v>44261</v>
      </c>
      <c r="K37" s="48">
        <v>2</v>
      </c>
      <c r="L37" s="48"/>
      <c r="N37" s="559"/>
      <c r="O37"/>
    </row>
    <row r="38" spans="1:15" s="40" customFormat="1" hidden="1" x14ac:dyDescent="0.25">
      <c r="A38" s="47">
        <v>36</v>
      </c>
      <c r="B38" s="46" t="s">
        <v>9646</v>
      </c>
      <c r="C38" s="330" t="s">
        <v>99</v>
      </c>
      <c r="D38" s="344" t="s">
        <v>680</v>
      </c>
      <c r="E38" s="602">
        <f>VLOOKUP(D38,'BANG THAM CHIEU'!$E$4:F1110,2,0)*H38</f>
        <v>4250000</v>
      </c>
      <c r="F38" s="611">
        <f t="shared" si="0"/>
        <v>183.14229078686546</v>
      </c>
      <c r="G38" s="47" t="s">
        <v>455</v>
      </c>
      <c r="H38" s="403">
        <v>50</v>
      </c>
      <c r="I38" s="606" t="s">
        <v>10663</v>
      </c>
      <c r="J38" s="56">
        <v>44261</v>
      </c>
      <c r="K38" s="48">
        <v>2</v>
      </c>
      <c r="L38" s="48"/>
      <c r="N38" s="559"/>
      <c r="O38"/>
    </row>
    <row r="39" spans="1:15" s="40" customFormat="1" hidden="1" x14ac:dyDescent="0.25">
      <c r="A39" s="47">
        <v>37</v>
      </c>
      <c r="B39" s="46" t="s">
        <v>9647</v>
      </c>
      <c r="C39" s="330" t="s">
        <v>1571</v>
      </c>
      <c r="D39" s="344" t="s">
        <v>828</v>
      </c>
      <c r="E39" s="602">
        <f>VLOOKUP(D39,'BANG THAM CHIEU'!$E$4:F1111,2,0)*H39</f>
        <v>244000</v>
      </c>
      <c r="F39" s="611">
        <f t="shared" si="0"/>
        <v>10.514522106351805</v>
      </c>
      <c r="G39" s="47" t="s">
        <v>455</v>
      </c>
      <c r="H39" s="403">
        <v>50</v>
      </c>
      <c r="I39" s="606" t="s">
        <v>10663</v>
      </c>
      <c r="J39" s="56">
        <v>44261</v>
      </c>
      <c r="K39" s="48">
        <v>2</v>
      </c>
      <c r="L39" s="48"/>
      <c r="N39" s="559"/>
      <c r="O39"/>
    </row>
    <row r="40" spans="1:15" s="40" customFormat="1" hidden="1" x14ac:dyDescent="0.25">
      <c r="A40" s="47">
        <v>38</v>
      </c>
      <c r="B40" s="46" t="s">
        <v>9648</v>
      </c>
      <c r="C40" s="330" t="s">
        <v>107</v>
      </c>
      <c r="D40" s="344" t="s">
        <v>2729</v>
      </c>
      <c r="E40" s="602">
        <f>VLOOKUP(D40,'BANG THAM CHIEU'!$E$4:F1112,2,0)*H40</f>
        <v>542100</v>
      </c>
      <c r="F40" s="611">
        <f t="shared" si="0"/>
        <v>23.360337843661121</v>
      </c>
      <c r="G40" s="47" t="s">
        <v>455</v>
      </c>
      <c r="H40" s="405">
        <v>50</v>
      </c>
      <c r="I40" s="606" t="s">
        <v>10663</v>
      </c>
      <c r="J40" s="56">
        <v>44261</v>
      </c>
      <c r="K40" s="48">
        <v>2</v>
      </c>
      <c r="L40" s="48"/>
      <c r="N40" s="559"/>
      <c r="O40"/>
    </row>
    <row r="41" spans="1:15" s="40" customFormat="1" hidden="1" x14ac:dyDescent="0.25">
      <c r="A41" s="47">
        <v>39</v>
      </c>
      <c r="B41" s="46" t="s">
        <v>7299</v>
      </c>
      <c r="C41" s="330" t="s">
        <v>1583</v>
      </c>
      <c r="D41" s="344" t="s">
        <v>725</v>
      </c>
      <c r="E41" s="602">
        <f>VLOOKUP(D41,'BANG THAM CHIEU'!$E$4:F1113,2,0)*H41</f>
        <v>1600000</v>
      </c>
      <c r="F41" s="611">
        <f t="shared" si="0"/>
        <v>68.947685943290523</v>
      </c>
      <c r="G41" s="47" t="s">
        <v>2970</v>
      </c>
      <c r="H41" s="403">
        <v>4</v>
      </c>
      <c r="I41" s="606" t="s">
        <v>10663</v>
      </c>
      <c r="J41" s="56">
        <v>44261</v>
      </c>
      <c r="K41" s="48">
        <v>2</v>
      </c>
      <c r="L41" s="48"/>
      <c r="N41" s="559"/>
      <c r="O41"/>
    </row>
    <row r="42" spans="1:15" s="40" customFormat="1" hidden="1" x14ac:dyDescent="0.25">
      <c r="A42" s="47">
        <v>40</v>
      </c>
      <c r="B42" s="46" t="s">
        <v>7297</v>
      </c>
      <c r="C42" s="330" t="s">
        <v>1549</v>
      </c>
      <c r="D42" s="344" t="s">
        <v>726</v>
      </c>
      <c r="E42" s="602">
        <f>VLOOKUP(D42,'BANG THAM CHIEU'!$E$4:F1114,2,0)*H42</f>
        <v>1200000</v>
      </c>
      <c r="F42" s="611">
        <f t="shared" si="0"/>
        <v>51.710764457467896</v>
      </c>
      <c r="G42" s="47" t="s">
        <v>2970</v>
      </c>
      <c r="H42" s="403">
        <v>3</v>
      </c>
      <c r="I42" s="606" t="s">
        <v>10663</v>
      </c>
      <c r="J42" s="56">
        <v>44261</v>
      </c>
      <c r="K42" s="48">
        <v>2</v>
      </c>
      <c r="L42" s="48"/>
      <c r="N42" s="559"/>
      <c r="O42"/>
    </row>
    <row r="43" spans="1:15" s="40" customFormat="1" hidden="1" x14ac:dyDescent="0.25">
      <c r="A43" s="47">
        <v>41</v>
      </c>
      <c r="B43" s="46" t="s">
        <v>7298</v>
      </c>
      <c r="C43" s="330" t="s">
        <v>1555</v>
      </c>
      <c r="D43" s="344" t="s">
        <v>805</v>
      </c>
      <c r="E43" s="602">
        <f>VLOOKUP(D43,'BANG THAM CHIEU'!$E$4:F1115,2,0)*H43</f>
        <v>800000</v>
      </c>
      <c r="F43" s="611">
        <f t="shared" si="0"/>
        <v>34.473842971645261</v>
      </c>
      <c r="G43" s="47" t="s">
        <v>2970</v>
      </c>
      <c r="H43" s="403">
        <v>2</v>
      </c>
      <c r="I43" s="606" t="s">
        <v>10663</v>
      </c>
      <c r="J43" s="56">
        <v>44261</v>
      </c>
      <c r="K43" s="48">
        <v>2</v>
      </c>
      <c r="L43" s="48"/>
      <c r="N43" s="559"/>
      <c r="O43"/>
    </row>
    <row r="44" spans="1:15" s="40" customFormat="1" hidden="1" x14ac:dyDescent="0.25">
      <c r="A44" s="47">
        <v>42</v>
      </c>
      <c r="B44" s="46" t="s">
        <v>7903</v>
      </c>
      <c r="C44" s="330" t="s">
        <v>1563</v>
      </c>
      <c r="D44" s="344" t="s">
        <v>1314</v>
      </c>
      <c r="E44" s="602">
        <f>VLOOKUP(D44,'BANG THAM CHIEU'!$E$4:F1116,2,0)*H44</f>
        <v>800000</v>
      </c>
      <c r="F44" s="611">
        <f t="shared" si="0"/>
        <v>34.473842971645261</v>
      </c>
      <c r="G44" s="47" t="s">
        <v>2970</v>
      </c>
      <c r="H44" s="403">
        <v>2</v>
      </c>
      <c r="I44" s="606" t="s">
        <v>10663</v>
      </c>
      <c r="J44" s="56">
        <v>44261</v>
      </c>
      <c r="K44" s="48">
        <v>2</v>
      </c>
      <c r="L44" s="48"/>
      <c r="N44" s="559"/>
      <c r="O44"/>
    </row>
    <row r="45" spans="1:15" s="301" customFormat="1" hidden="1" x14ac:dyDescent="0.25">
      <c r="A45" s="47">
        <v>43</v>
      </c>
      <c r="B45" s="532" t="s">
        <v>7302</v>
      </c>
      <c r="C45" s="534" t="s">
        <v>2568</v>
      </c>
      <c r="D45" s="553" t="s">
        <v>2702</v>
      </c>
      <c r="E45" s="602">
        <f>VLOOKUP(D45,'BANG THAM CHIEU'!$E$4:F1117,2,0)*H45</f>
        <v>8400000</v>
      </c>
      <c r="F45" s="611">
        <f t="shared" si="0"/>
        <v>361.97535120227525</v>
      </c>
      <c r="G45" s="533" t="s">
        <v>2909</v>
      </c>
      <c r="H45" s="539">
        <v>8</v>
      </c>
      <c r="I45" s="606" t="s">
        <v>10663</v>
      </c>
      <c r="J45" s="56">
        <v>44261</v>
      </c>
      <c r="K45" s="48">
        <v>2</v>
      </c>
      <c r="L45" s="554"/>
      <c r="N45" s="560"/>
      <c r="O45"/>
    </row>
    <row r="46" spans="1:15" s="301" customFormat="1" hidden="1" x14ac:dyDescent="0.25">
      <c r="A46" s="47">
        <v>44</v>
      </c>
      <c r="B46" s="532" t="s">
        <v>9649</v>
      </c>
      <c r="C46" s="534" t="s">
        <v>2567</v>
      </c>
      <c r="D46" s="553" t="s">
        <v>7662</v>
      </c>
      <c r="E46" s="602">
        <f>VLOOKUP(D46,'BANG THAM CHIEU'!$E$4:F1118,2,0)*H46</f>
        <v>1080000</v>
      </c>
      <c r="F46" s="611">
        <f t="shared" si="0"/>
        <v>46.539688011721104</v>
      </c>
      <c r="G46" s="533" t="s">
        <v>2909</v>
      </c>
      <c r="H46" s="539">
        <v>4</v>
      </c>
      <c r="I46" s="606" t="s">
        <v>10663</v>
      </c>
      <c r="J46" s="56">
        <v>44261</v>
      </c>
      <c r="K46" s="48">
        <v>2</v>
      </c>
      <c r="L46" s="554"/>
      <c r="N46" s="560"/>
      <c r="O46"/>
    </row>
    <row r="47" spans="1:15" s="301" customFormat="1" hidden="1" x14ac:dyDescent="0.25">
      <c r="A47" s="47">
        <v>45</v>
      </c>
      <c r="B47" s="532" t="s">
        <v>7302</v>
      </c>
      <c r="C47" s="534" t="s">
        <v>2568</v>
      </c>
      <c r="D47" s="553" t="s">
        <v>2702</v>
      </c>
      <c r="E47" s="602">
        <f>VLOOKUP(D47,'BANG THAM CHIEU'!$E$4:F1119,2,0)*H47</f>
        <v>8400000</v>
      </c>
      <c r="F47" s="611">
        <f t="shared" si="0"/>
        <v>361.97535120227525</v>
      </c>
      <c r="G47" s="533" t="s">
        <v>2909</v>
      </c>
      <c r="H47" s="539">
        <v>8</v>
      </c>
      <c r="I47" s="606" t="s">
        <v>10663</v>
      </c>
      <c r="J47" s="56">
        <v>44261</v>
      </c>
      <c r="K47" s="48">
        <v>2</v>
      </c>
      <c r="L47" s="554"/>
      <c r="N47" s="560"/>
      <c r="O47"/>
    </row>
    <row r="48" spans="1:15" s="301" customFormat="1" hidden="1" x14ac:dyDescent="0.25">
      <c r="A48" s="47">
        <v>46</v>
      </c>
      <c r="B48" s="532" t="s">
        <v>9649</v>
      </c>
      <c r="C48" s="534" t="s">
        <v>2567</v>
      </c>
      <c r="D48" s="553" t="s">
        <v>7662</v>
      </c>
      <c r="E48" s="602">
        <f>VLOOKUP(D48,'BANG THAM CHIEU'!$E$4:F1120,2,0)*H48</f>
        <v>1080000</v>
      </c>
      <c r="F48" s="611">
        <f t="shared" si="0"/>
        <v>46.539688011721104</v>
      </c>
      <c r="G48" s="533" t="s">
        <v>2909</v>
      </c>
      <c r="H48" s="539">
        <v>4</v>
      </c>
      <c r="I48" s="606" t="s">
        <v>10663</v>
      </c>
      <c r="J48" s="56">
        <v>44261</v>
      </c>
      <c r="K48" s="48">
        <v>2</v>
      </c>
      <c r="L48" s="554"/>
      <c r="N48" s="560"/>
      <c r="O48"/>
    </row>
    <row r="49" spans="1:15" s="301" customFormat="1" hidden="1" x14ac:dyDescent="0.25">
      <c r="A49" s="47">
        <v>47</v>
      </c>
      <c r="B49" s="532" t="s">
        <v>9308</v>
      </c>
      <c r="C49" s="534" t="s">
        <v>1530</v>
      </c>
      <c r="D49" s="553" t="s">
        <v>732</v>
      </c>
      <c r="E49" s="602">
        <f>VLOOKUP(D49,'BANG THAM CHIEU'!$E$4:F1121,2,0)*H49</f>
        <v>4500000</v>
      </c>
      <c r="F49" s="611">
        <f t="shared" si="0"/>
        <v>193.9153667155046</v>
      </c>
      <c r="G49" s="533" t="s">
        <v>9660</v>
      </c>
      <c r="H49" s="539">
        <v>100</v>
      </c>
      <c r="I49" s="606" t="s">
        <v>10663</v>
      </c>
      <c r="J49" s="56">
        <v>44261</v>
      </c>
      <c r="K49" s="48">
        <v>2</v>
      </c>
      <c r="L49" s="554"/>
      <c r="N49" s="560"/>
      <c r="O49"/>
    </row>
    <row r="50" spans="1:15" s="301" customFormat="1" hidden="1" x14ac:dyDescent="0.25">
      <c r="A50" s="47">
        <v>48</v>
      </c>
      <c r="B50" s="532" t="s">
        <v>9650</v>
      </c>
      <c r="C50" s="534" t="s">
        <v>1533</v>
      </c>
      <c r="D50" s="553" t="s">
        <v>716</v>
      </c>
      <c r="E50" s="602">
        <f>VLOOKUP(D50,'BANG THAM CHIEU'!$E$4:F1122,2,0)*H50</f>
        <v>1250000</v>
      </c>
      <c r="F50" s="611">
        <f t="shared" si="0"/>
        <v>53.865379643195723</v>
      </c>
      <c r="G50" s="533" t="s">
        <v>9660</v>
      </c>
      <c r="H50" s="539">
        <v>25</v>
      </c>
      <c r="I50" s="606" t="s">
        <v>10663</v>
      </c>
      <c r="J50" s="56">
        <v>44261</v>
      </c>
      <c r="K50" s="48">
        <v>2</v>
      </c>
      <c r="L50" s="554"/>
      <c r="N50" s="560"/>
      <c r="O50"/>
    </row>
    <row r="51" spans="1:15" s="301" customFormat="1" hidden="1" x14ac:dyDescent="0.25">
      <c r="A51" s="47">
        <v>49</v>
      </c>
      <c r="B51" s="532" t="s">
        <v>9651</v>
      </c>
      <c r="C51" s="534" t="s">
        <v>1528</v>
      </c>
      <c r="D51" s="553" t="s">
        <v>1321</v>
      </c>
      <c r="E51" s="602">
        <f>VLOOKUP(D51,'BANG THAM CHIEU'!$E$4:F1123,2,0)*H51</f>
        <v>150000</v>
      </c>
      <c r="F51" s="611">
        <f t="shared" si="0"/>
        <v>6.463845557183487</v>
      </c>
      <c r="G51" s="533" t="s">
        <v>1197</v>
      </c>
      <c r="H51" s="539">
        <v>10</v>
      </c>
      <c r="I51" s="606" t="s">
        <v>10663</v>
      </c>
      <c r="J51" s="56">
        <v>44261</v>
      </c>
      <c r="K51" s="48">
        <v>2</v>
      </c>
      <c r="L51" s="554"/>
      <c r="N51" s="560"/>
      <c r="O51"/>
    </row>
    <row r="52" spans="1:15" s="301" customFormat="1" hidden="1" x14ac:dyDescent="0.25">
      <c r="A52" s="47">
        <v>50</v>
      </c>
      <c r="B52" s="532" t="s">
        <v>9652</v>
      </c>
      <c r="C52" s="534" t="s">
        <v>1571</v>
      </c>
      <c r="D52" s="553" t="s">
        <v>668</v>
      </c>
      <c r="E52" s="602">
        <f>VLOOKUP(D52,'BANG THAM CHIEU'!$E$4:F1124,2,0)*H52</f>
        <v>1150000</v>
      </c>
      <c r="F52" s="611">
        <f t="shared" si="0"/>
        <v>49.556149271740068</v>
      </c>
      <c r="G52" s="533" t="s">
        <v>1197</v>
      </c>
      <c r="H52" s="539">
        <v>100</v>
      </c>
      <c r="I52" s="606" t="s">
        <v>10663</v>
      </c>
      <c r="J52" s="56">
        <v>44261</v>
      </c>
      <c r="K52" s="48">
        <v>2</v>
      </c>
      <c r="L52" s="554"/>
      <c r="N52" s="560"/>
      <c r="O52"/>
    </row>
    <row r="53" spans="1:15" s="301" customFormat="1" hidden="1" x14ac:dyDescent="0.25">
      <c r="A53" s="47">
        <v>51</v>
      </c>
      <c r="B53" s="532" t="s">
        <v>9653</v>
      </c>
      <c r="C53" s="534" t="s">
        <v>1547</v>
      </c>
      <c r="D53" s="553" t="s">
        <v>2857</v>
      </c>
      <c r="E53" s="602">
        <f>VLOOKUP(D53,'BANG THAM CHIEU'!$E$4:F1125,2,0)*H53</f>
        <v>340000</v>
      </c>
      <c r="F53" s="611">
        <f t="shared" si="0"/>
        <v>14.651383262949237</v>
      </c>
      <c r="G53" s="533" t="s">
        <v>455</v>
      </c>
      <c r="H53" s="539">
        <v>20</v>
      </c>
      <c r="I53" s="606" t="s">
        <v>10663</v>
      </c>
      <c r="J53" s="56">
        <v>44261</v>
      </c>
      <c r="K53" s="48">
        <v>2</v>
      </c>
      <c r="L53" s="554"/>
      <c r="N53" s="560"/>
      <c r="O53"/>
    </row>
    <row r="54" spans="1:15" s="301" customFormat="1" ht="14.25" hidden="1" customHeight="1" x14ac:dyDescent="0.25">
      <c r="A54" s="47">
        <v>52</v>
      </c>
      <c r="B54" s="532" t="s">
        <v>9654</v>
      </c>
      <c r="C54" s="534" t="s">
        <v>1547</v>
      </c>
      <c r="D54" s="553" t="s">
        <v>1308</v>
      </c>
      <c r="E54" s="602">
        <f>VLOOKUP(D54,'BANG THAM CHIEU'!$E$4:F1126,2,0)*H54</f>
        <v>520000</v>
      </c>
      <c r="F54" s="611">
        <f t="shared" si="0"/>
        <v>22.407997931569422</v>
      </c>
      <c r="G54" s="533" t="s">
        <v>455</v>
      </c>
      <c r="H54" s="539">
        <v>40</v>
      </c>
      <c r="I54" s="606" t="s">
        <v>10663</v>
      </c>
      <c r="J54" s="56">
        <v>44261</v>
      </c>
      <c r="K54" s="48">
        <v>2</v>
      </c>
      <c r="L54" s="554"/>
      <c r="N54" s="560"/>
      <c r="O54"/>
    </row>
    <row r="55" spans="1:15" s="301" customFormat="1" hidden="1" x14ac:dyDescent="0.25">
      <c r="A55" s="47">
        <v>53</v>
      </c>
      <c r="B55" s="532" t="s">
        <v>7244</v>
      </c>
      <c r="C55" s="534" t="s">
        <v>1518</v>
      </c>
      <c r="D55" s="553" t="s">
        <v>1327</v>
      </c>
      <c r="E55" s="602">
        <f>VLOOKUP(D55,'BANG THAM CHIEU'!$E$4:F1127,2,0)*H55</f>
        <v>231920</v>
      </c>
      <c r="F55" s="611">
        <f t="shared" si="0"/>
        <v>9.9939670774799616</v>
      </c>
      <c r="G55" s="533" t="s">
        <v>455</v>
      </c>
      <c r="H55" s="539">
        <v>40</v>
      </c>
      <c r="I55" s="606" t="s">
        <v>10663</v>
      </c>
      <c r="J55" s="56">
        <v>44261</v>
      </c>
      <c r="K55" s="48">
        <v>2</v>
      </c>
      <c r="L55" s="554"/>
      <c r="N55" s="560"/>
      <c r="O55"/>
    </row>
    <row r="56" spans="1:15" s="301" customFormat="1" hidden="1" x14ac:dyDescent="0.25">
      <c r="A56" s="47">
        <v>54</v>
      </c>
      <c r="B56" s="532" t="s">
        <v>7243</v>
      </c>
      <c r="C56" s="534" t="s">
        <v>1518</v>
      </c>
      <c r="D56" s="553" t="s">
        <v>766</v>
      </c>
      <c r="E56" s="602">
        <f>VLOOKUP(D56,'BANG THAM CHIEU'!$E$4:F1128,2,0)*H56</f>
        <v>258240</v>
      </c>
      <c r="F56" s="611">
        <f t="shared" si="0"/>
        <v>11.128156511247091</v>
      </c>
      <c r="G56" s="533" t="s">
        <v>455</v>
      </c>
      <c r="H56" s="539">
        <v>40</v>
      </c>
      <c r="I56" s="606" t="s">
        <v>10663</v>
      </c>
      <c r="J56" s="56">
        <v>44261</v>
      </c>
      <c r="K56" s="48">
        <v>2</v>
      </c>
      <c r="L56" s="554"/>
      <c r="N56" s="560"/>
      <c r="O56"/>
    </row>
    <row r="57" spans="1:15" s="301" customFormat="1" hidden="1" x14ac:dyDescent="0.25">
      <c r="A57" s="47">
        <v>55</v>
      </c>
      <c r="B57" s="532" t="s">
        <v>9655</v>
      </c>
      <c r="C57" s="534" t="s">
        <v>1528</v>
      </c>
      <c r="D57" s="553" t="s">
        <v>693</v>
      </c>
      <c r="E57" s="602">
        <f>VLOOKUP(D57,'BANG THAM CHIEU'!$E$4:F1129,2,0)*H57</f>
        <v>780000</v>
      </c>
      <c r="F57" s="611">
        <f t="shared" si="0"/>
        <v>33.611996897354132</v>
      </c>
      <c r="G57" s="533" t="s">
        <v>2928</v>
      </c>
      <c r="H57" s="539">
        <v>6</v>
      </c>
      <c r="I57" s="606" t="s">
        <v>10663</v>
      </c>
      <c r="J57" s="56">
        <v>44261</v>
      </c>
      <c r="K57" s="48">
        <v>2</v>
      </c>
      <c r="L57" s="554"/>
      <c r="N57" s="560"/>
      <c r="O57"/>
    </row>
    <row r="58" spans="1:15" s="301" customFormat="1" hidden="1" x14ac:dyDescent="0.25">
      <c r="A58" s="47">
        <v>56</v>
      </c>
      <c r="B58" s="532" t="s">
        <v>9656</v>
      </c>
      <c r="C58" s="534" t="s">
        <v>1528</v>
      </c>
      <c r="D58" s="553" t="s">
        <v>146</v>
      </c>
      <c r="E58" s="602">
        <f>VLOOKUP(D58,'BANG THAM CHIEU'!$E$4:F1130,2,0)*H58</f>
        <v>600000</v>
      </c>
      <c r="F58" s="611">
        <f t="shared" si="0"/>
        <v>25.855382228733948</v>
      </c>
      <c r="G58" s="533" t="s">
        <v>2928</v>
      </c>
      <c r="H58" s="539">
        <v>10</v>
      </c>
      <c r="I58" s="606" t="s">
        <v>10663</v>
      </c>
      <c r="J58" s="56">
        <v>44261</v>
      </c>
      <c r="K58" s="48">
        <v>2</v>
      </c>
      <c r="L58" s="554"/>
      <c r="N58" s="560"/>
      <c r="O58"/>
    </row>
    <row r="59" spans="1:15" s="301" customFormat="1" hidden="1" x14ac:dyDescent="0.25">
      <c r="A59" s="47">
        <v>57</v>
      </c>
      <c r="B59" s="532" t="s">
        <v>9657</v>
      </c>
      <c r="C59" s="534" t="s">
        <v>1596</v>
      </c>
      <c r="D59" s="553" t="s">
        <v>2810</v>
      </c>
      <c r="E59" s="602">
        <f>VLOOKUP(D59,'BANG THAM CHIEU'!$E$4:F1131,2,0)*H59</f>
        <v>375000</v>
      </c>
      <c r="F59" s="611">
        <f t="shared" si="0"/>
        <v>16.159613892958717</v>
      </c>
      <c r="G59" s="533" t="s">
        <v>2928</v>
      </c>
      <c r="H59" s="539">
        <v>5</v>
      </c>
      <c r="I59" s="606" t="s">
        <v>10663</v>
      </c>
      <c r="J59" s="56">
        <v>44261</v>
      </c>
      <c r="K59" s="48">
        <v>2</v>
      </c>
      <c r="L59" s="554"/>
      <c r="N59" s="560"/>
      <c r="O59"/>
    </row>
    <row r="60" spans="1:15" s="301" customFormat="1" hidden="1" x14ac:dyDescent="0.25">
      <c r="A60" s="47">
        <v>58</v>
      </c>
      <c r="B60" s="532" t="s">
        <v>9658</v>
      </c>
      <c r="C60" s="534" t="s">
        <v>1528</v>
      </c>
      <c r="D60" s="553" t="s">
        <v>2761</v>
      </c>
      <c r="E60" s="602">
        <f>VLOOKUP(D60,'BANG THAM CHIEU'!$E$4:F1132,2,0)*H60</f>
        <v>225000</v>
      </c>
      <c r="F60" s="611">
        <f t="shared" si="0"/>
        <v>9.6957683357752309</v>
      </c>
      <c r="G60" s="533" t="s">
        <v>2928</v>
      </c>
      <c r="H60" s="539">
        <v>3</v>
      </c>
      <c r="I60" s="606" t="s">
        <v>10663</v>
      </c>
      <c r="J60" s="56">
        <v>44261</v>
      </c>
      <c r="K60" s="48">
        <v>2</v>
      </c>
      <c r="L60" s="554"/>
      <c r="N60" s="560"/>
      <c r="O60"/>
    </row>
    <row r="61" spans="1:15" s="301" customFormat="1" hidden="1" x14ac:dyDescent="0.25">
      <c r="A61" s="47">
        <v>59</v>
      </c>
      <c r="B61" s="532" t="s">
        <v>9659</v>
      </c>
      <c r="C61" s="534" t="s">
        <v>1548</v>
      </c>
      <c r="D61" s="553" t="s">
        <v>160</v>
      </c>
      <c r="E61" s="602">
        <f>VLOOKUP(D61,'BANG THAM CHIEU'!$E$4:F1133,2,0)*H61</f>
        <v>1060000</v>
      </c>
      <c r="F61" s="611">
        <f t="shared" si="0"/>
        <v>45.677841937429974</v>
      </c>
      <c r="G61" s="533" t="s">
        <v>9661</v>
      </c>
      <c r="H61" s="539">
        <v>10</v>
      </c>
      <c r="I61" s="606" t="s">
        <v>10663</v>
      </c>
      <c r="J61" s="56">
        <v>44261</v>
      </c>
      <c r="K61" s="48">
        <v>2</v>
      </c>
      <c r="L61" s="554"/>
      <c r="N61" s="560"/>
      <c r="O61"/>
    </row>
    <row r="62" spans="1:15" s="301" customFormat="1" hidden="1" x14ac:dyDescent="0.25">
      <c r="A62" s="47">
        <v>60</v>
      </c>
      <c r="B62" s="532" t="s">
        <v>6988</v>
      </c>
      <c r="C62" s="534" t="s">
        <v>1528</v>
      </c>
      <c r="D62" s="553" t="s">
        <v>116</v>
      </c>
      <c r="E62" s="602">
        <f>VLOOKUP(D62,'BANG THAM CHIEU'!$E$4:F1134,2,0)*H62</f>
        <v>87000</v>
      </c>
      <c r="F62" s="611">
        <f t="shared" si="0"/>
        <v>3.7490304231664227</v>
      </c>
      <c r="G62" s="533" t="s">
        <v>455</v>
      </c>
      <c r="H62" s="539">
        <v>30</v>
      </c>
      <c r="I62" s="606" t="s">
        <v>10663</v>
      </c>
      <c r="J62" s="56">
        <v>44261</v>
      </c>
      <c r="K62" s="48">
        <v>2</v>
      </c>
      <c r="L62" s="554"/>
      <c r="N62" s="560"/>
      <c r="O62"/>
    </row>
    <row r="63" spans="1:15" s="301" customFormat="1" hidden="1" x14ac:dyDescent="0.25">
      <c r="A63" s="47">
        <v>61</v>
      </c>
      <c r="B63" s="532" t="s">
        <v>6940</v>
      </c>
      <c r="C63" s="534" t="s">
        <v>1528</v>
      </c>
      <c r="D63" s="553" t="s">
        <v>687</v>
      </c>
      <c r="E63" s="602">
        <f>VLOOKUP(D63,'BANG THAM CHIEU'!$E$4:F1135,2,0)*H63</f>
        <v>150000</v>
      </c>
      <c r="F63" s="611">
        <f t="shared" si="0"/>
        <v>6.463845557183487</v>
      </c>
      <c r="G63" s="533" t="s">
        <v>2928</v>
      </c>
      <c r="H63" s="539">
        <v>1</v>
      </c>
      <c r="I63" s="606" t="s">
        <v>10663</v>
      </c>
      <c r="J63" s="56">
        <v>44261</v>
      </c>
      <c r="K63" s="48">
        <v>2</v>
      </c>
      <c r="L63" s="554"/>
      <c r="N63" s="560"/>
      <c r="O63"/>
    </row>
    <row r="64" spans="1:15" s="301" customFormat="1" hidden="1" x14ac:dyDescent="0.25">
      <c r="A64" s="47">
        <v>62</v>
      </c>
      <c r="B64" s="532" t="s">
        <v>7897</v>
      </c>
      <c r="C64" s="534" t="s">
        <v>1528</v>
      </c>
      <c r="D64" s="553" t="s">
        <v>736</v>
      </c>
      <c r="E64" s="602">
        <f>VLOOKUP(D64,'BANG THAM CHIEU'!$E$4:F1136,2,0)*H64</f>
        <v>95000</v>
      </c>
      <c r="F64" s="611">
        <f t="shared" si="0"/>
        <v>4.0937688528828753</v>
      </c>
      <c r="G64" s="533" t="s">
        <v>2909</v>
      </c>
      <c r="H64" s="539">
        <v>1</v>
      </c>
      <c r="I64" s="606" t="s">
        <v>10663</v>
      </c>
      <c r="J64" s="56">
        <v>44261</v>
      </c>
      <c r="K64" s="48">
        <v>2</v>
      </c>
      <c r="L64" s="554"/>
      <c r="N64" s="560"/>
      <c r="O64"/>
    </row>
    <row r="65" spans="1:15" s="301" customFormat="1" hidden="1" x14ac:dyDescent="0.25">
      <c r="A65" s="47">
        <v>63</v>
      </c>
      <c r="B65" s="532" t="s">
        <v>7309</v>
      </c>
      <c r="C65" s="534" t="s">
        <v>1527</v>
      </c>
      <c r="D65" s="553" t="s">
        <v>2900</v>
      </c>
      <c r="E65" s="602">
        <f>VLOOKUP(D65,'BANG THAM CHIEU'!$E$4:F1137,2,0)*H65</f>
        <v>1875000</v>
      </c>
      <c r="F65" s="611">
        <f t="shared" si="0"/>
        <v>80.798069464793585</v>
      </c>
      <c r="G65" s="533" t="s">
        <v>455</v>
      </c>
      <c r="H65" s="539">
        <v>3</v>
      </c>
      <c r="I65" s="606" t="s">
        <v>10663</v>
      </c>
      <c r="J65" s="56">
        <v>44261</v>
      </c>
      <c r="K65" s="48">
        <v>2</v>
      </c>
      <c r="L65" s="554"/>
      <c r="N65" s="560"/>
      <c r="O65"/>
    </row>
    <row r="66" spans="1:15" s="301" customFormat="1" hidden="1" x14ac:dyDescent="0.25">
      <c r="A66" s="47">
        <v>64</v>
      </c>
      <c r="B66" s="532" t="s">
        <v>9788</v>
      </c>
      <c r="C66" s="534" t="s">
        <v>108</v>
      </c>
      <c r="D66" s="553" t="s">
        <v>243</v>
      </c>
      <c r="E66" s="602">
        <f>VLOOKUP(D66,'BANG THAM CHIEU'!$E$4:F1138,2,0)*H66</f>
        <v>5334000</v>
      </c>
      <c r="F66" s="611">
        <f t="shared" si="0"/>
        <v>229.85434801344479</v>
      </c>
      <c r="G66" s="533" t="s">
        <v>1652</v>
      </c>
      <c r="H66" s="539">
        <v>6</v>
      </c>
      <c r="I66" s="606" t="s">
        <v>10663</v>
      </c>
      <c r="J66" s="536">
        <v>44281</v>
      </c>
      <c r="K66" s="554">
        <v>3</v>
      </c>
      <c r="L66" s="554"/>
      <c r="N66" s="560"/>
      <c r="O66"/>
    </row>
    <row r="67" spans="1:15" s="301" customFormat="1" hidden="1" x14ac:dyDescent="0.25">
      <c r="A67" s="47">
        <v>65</v>
      </c>
      <c r="B67" s="532" t="s">
        <v>9789</v>
      </c>
      <c r="C67" s="534" t="s">
        <v>2564</v>
      </c>
      <c r="D67" s="553">
        <v>51195032</v>
      </c>
      <c r="E67" s="602">
        <f>VLOOKUP(D67,'BANG THAM CHIEU'!$E$4:F1139,2,0)*H67</f>
        <v>12750000</v>
      </c>
      <c r="F67" s="611">
        <f t="shared" si="0"/>
        <v>549.42687236059635</v>
      </c>
      <c r="G67" s="533" t="s">
        <v>1652</v>
      </c>
      <c r="H67" s="539">
        <v>10</v>
      </c>
      <c r="I67" s="606" t="s">
        <v>10663</v>
      </c>
      <c r="J67" s="536">
        <v>44281</v>
      </c>
      <c r="K67" s="554">
        <v>3</v>
      </c>
      <c r="L67" s="554"/>
      <c r="M67" s="301">
        <v>1</v>
      </c>
      <c r="N67" s="560"/>
      <c r="O67"/>
    </row>
    <row r="68" spans="1:15" s="301" customFormat="1" ht="30" hidden="1" x14ac:dyDescent="0.25">
      <c r="A68" s="47">
        <v>66</v>
      </c>
      <c r="B68" s="541" t="s">
        <v>9790</v>
      </c>
      <c r="C68" s="534" t="s">
        <v>1556</v>
      </c>
      <c r="D68" s="553">
        <v>28526100</v>
      </c>
      <c r="E68" s="602">
        <f>VLOOKUP(D68,'BANG THAM CHIEU'!$E$4:F1140,2,0)*H68</f>
        <v>1109000</v>
      </c>
      <c r="F68" s="611">
        <f t="shared" ref="F68:F131" si="2">E68/23206</f>
        <v>47.78936481944325</v>
      </c>
      <c r="G68" s="533" t="s">
        <v>1652</v>
      </c>
      <c r="H68" s="539">
        <v>1</v>
      </c>
      <c r="I68" s="606" t="s">
        <v>10663</v>
      </c>
      <c r="J68" s="536">
        <v>44281</v>
      </c>
      <c r="K68" s="554">
        <v>3</v>
      </c>
      <c r="L68" s="554"/>
      <c r="M68" s="301">
        <v>1</v>
      </c>
      <c r="N68" s="560"/>
      <c r="O68"/>
    </row>
    <row r="69" spans="1:15" s="301" customFormat="1" ht="30" hidden="1" x14ac:dyDescent="0.25">
      <c r="A69" s="47">
        <v>67</v>
      </c>
      <c r="B69" s="541" t="s">
        <v>9791</v>
      </c>
      <c r="C69" s="534" t="s">
        <v>1556</v>
      </c>
      <c r="D69" s="553">
        <v>50424639</v>
      </c>
      <c r="E69" s="602">
        <f>VLOOKUP(D69,'BANG THAM CHIEU'!$E$4:F1141,2,0)*H69</f>
        <v>1664000</v>
      </c>
      <c r="F69" s="611">
        <f t="shared" si="2"/>
        <v>71.705593381022155</v>
      </c>
      <c r="G69" s="533" t="s">
        <v>1652</v>
      </c>
      <c r="H69" s="539">
        <v>1</v>
      </c>
      <c r="I69" s="606" t="s">
        <v>10663</v>
      </c>
      <c r="J69" s="536">
        <v>44281</v>
      </c>
      <c r="K69" s="554">
        <v>3</v>
      </c>
      <c r="L69" s="554"/>
      <c r="M69" s="301">
        <v>17</v>
      </c>
      <c r="N69" s="560"/>
      <c r="O69"/>
    </row>
    <row r="70" spans="1:15" s="40" customFormat="1" ht="30" hidden="1" x14ac:dyDescent="0.25">
      <c r="A70" s="47">
        <v>68</v>
      </c>
      <c r="B70" s="409" t="s">
        <v>9792</v>
      </c>
      <c r="C70" s="330" t="s">
        <v>7145</v>
      </c>
      <c r="D70" s="344">
        <v>50017769</v>
      </c>
      <c r="E70" s="602">
        <f>VLOOKUP(D70,'BANG THAM CHIEU'!$E$4:F1142,2,0)*H70</f>
        <v>3922000</v>
      </c>
      <c r="F70" s="611">
        <f t="shared" si="2"/>
        <v>169.00801516849091</v>
      </c>
      <c r="G70" s="47" t="s">
        <v>1652</v>
      </c>
      <c r="H70" s="403">
        <v>2</v>
      </c>
      <c r="I70" s="606" t="s">
        <v>10663</v>
      </c>
      <c r="J70" s="536">
        <v>44281</v>
      </c>
      <c r="K70" s="554">
        <v>3</v>
      </c>
      <c r="L70" s="48"/>
      <c r="M70" s="40">
        <v>7</v>
      </c>
      <c r="N70" s="559"/>
      <c r="O70"/>
    </row>
    <row r="71" spans="1:15" s="40" customFormat="1" hidden="1" x14ac:dyDescent="0.25">
      <c r="A71" s="47">
        <v>69</v>
      </c>
      <c r="B71" s="46" t="s">
        <v>9793</v>
      </c>
      <c r="C71" s="148" t="s">
        <v>2564</v>
      </c>
      <c r="D71" s="148">
        <v>51095777</v>
      </c>
      <c r="E71" s="602">
        <f>VLOOKUP(D71,'BANG THAM CHIEU'!$E$4:F1143,2,0)*H71</f>
        <v>465000</v>
      </c>
      <c r="F71" s="611">
        <f t="shared" si="2"/>
        <v>20.037921227268811</v>
      </c>
      <c r="G71" s="47" t="s">
        <v>1652</v>
      </c>
      <c r="H71" s="403">
        <v>5</v>
      </c>
      <c r="I71" s="606" t="s">
        <v>10663</v>
      </c>
      <c r="J71" s="536">
        <v>44281</v>
      </c>
      <c r="K71" s="554">
        <v>3</v>
      </c>
      <c r="L71" s="48"/>
      <c r="M71" s="40">
        <v>1</v>
      </c>
      <c r="N71" s="559"/>
      <c r="O71"/>
    </row>
    <row r="72" spans="1:15" s="40" customFormat="1" hidden="1" x14ac:dyDescent="0.25">
      <c r="A72" s="47">
        <v>70</v>
      </c>
      <c r="B72" s="46" t="s">
        <v>9794</v>
      </c>
      <c r="C72" s="148" t="s">
        <v>2564</v>
      </c>
      <c r="D72" s="148">
        <v>51316096</v>
      </c>
      <c r="E72" s="602">
        <f>VLOOKUP(D72,'BANG THAM CHIEU'!$E$4:F1144,2,0)*H72</f>
        <v>525000</v>
      </c>
      <c r="F72" s="611">
        <f t="shared" si="2"/>
        <v>22.623459450142203</v>
      </c>
      <c r="G72" s="47" t="s">
        <v>1652</v>
      </c>
      <c r="H72" s="403">
        <v>5</v>
      </c>
      <c r="I72" s="606" t="s">
        <v>10663</v>
      </c>
      <c r="J72" s="536">
        <v>44281</v>
      </c>
      <c r="K72" s="554">
        <v>3</v>
      </c>
      <c r="L72" s="48"/>
      <c r="M72" s="40">
        <v>1</v>
      </c>
      <c r="N72" s="559"/>
      <c r="O72"/>
    </row>
    <row r="73" spans="1:15" s="40" customFormat="1" hidden="1" x14ac:dyDescent="0.25">
      <c r="A73" s="47">
        <v>71</v>
      </c>
      <c r="B73" s="46" t="s">
        <v>9795</v>
      </c>
      <c r="C73" s="330" t="s">
        <v>2564</v>
      </c>
      <c r="D73" s="344">
        <v>51078620</v>
      </c>
      <c r="E73" s="602">
        <f>VLOOKUP(D73,'BANG THAM CHIEU'!$E$4:F1145,2,0)*H73</f>
        <v>510000</v>
      </c>
      <c r="F73" s="611">
        <f t="shared" si="2"/>
        <v>21.977074894423858</v>
      </c>
      <c r="G73" s="47" t="s">
        <v>1652</v>
      </c>
      <c r="H73" s="403">
        <v>5</v>
      </c>
      <c r="I73" s="606" t="s">
        <v>10663</v>
      </c>
      <c r="J73" s="536">
        <v>44281</v>
      </c>
      <c r="K73" s="554">
        <v>3</v>
      </c>
      <c r="L73" s="48"/>
      <c r="M73" s="40">
        <v>1</v>
      </c>
      <c r="N73" s="559"/>
      <c r="O73"/>
    </row>
    <row r="74" spans="1:15" s="40" customFormat="1" hidden="1" x14ac:dyDescent="0.25">
      <c r="A74" s="47">
        <v>72</v>
      </c>
      <c r="B74" s="46" t="s">
        <v>9796</v>
      </c>
      <c r="C74" s="330" t="s">
        <v>2564</v>
      </c>
      <c r="D74" s="344">
        <v>50039141</v>
      </c>
      <c r="E74" s="602">
        <f>VLOOKUP(D74,'BANG THAM CHIEU'!$E$4:F1146,2,0)*H74</f>
        <v>7322000</v>
      </c>
      <c r="F74" s="611">
        <f t="shared" si="2"/>
        <v>315.5218477979833</v>
      </c>
      <c r="G74" s="47" t="s">
        <v>1652</v>
      </c>
      <c r="H74" s="403">
        <v>2</v>
      </c>
      <c r="I74" s="606" t="s">
        <v>10663</v>
      </c>
      <c r="J74" s="536">
        <v>44281</v>
      </c>
      <c r="K74" s="554">
        <v>3</v>
      </c>
      <c r="L74" s="48"/>
      <c r="M74" s="40">
        <v>17</v>
      </c>
      <c r="N74" s="559"/>
      <c r="O74"/>
    </row>
    <row r="75" spans="1:15" s="40" customFormat="1" hidden="1" x14ac:dyDescent="0.25">
      <c r="A75" s="47">
        <v>73</v>
      </c>
      <c r="B75" s="46" t="s">
        <v>9797</v>
      </c>
      <c r="C75" s="330" t="s">
        <v>1556</v>
      </c>
      <c r="D75" s="344">
        <v>50250779</v>
      </c>
      <c r="E75" s="602">
        <f>VLOOKUP(D75,'BANG THAM CHIEU'!$E$4:F1147,2,0)*H75</f>
        <v>2094000</v>
      </c>
      <c r="F75" s="611">
        <f t="shared" si="2"/>
        <v>90.235283978281473</v>
      </c>
      <c r="G75" s="47" t="s">
        <v>1652</v>
      </c>
      <c r="H75" s="403">
        <v>1</v>
      </c>
      <c r="I75" s="606" t="s">
        <v>10663</v>
      </c>
      <c r="J75" s="536">
        <v>44281</v>
      </c>
      <c r="K75" s="554">
        <v>3</v>
      </c>
      <c r="L75" s="48"/>
      <c r="M75" s="40">
        <v>1</v>
      </c>
      <c r="N75" s="559"/>
      <c r="O75"/>
    </row>
    <row r="76" spans="1:15" s="40" customFormat="1" hidden="1" x14ac:dyDescent="0.25">
      <c r="A76" s="47">
        <v>74</v>
      </c>
      <c r="B76" s="46" t="s">
        <v>9798</v>
      </c>
      <c r="C76" s="330" t="s">
        <v>2564</v>
      </c>
      <c r="D76" s="344">
        <v>51094623</v>
      </c>
      <c r="E76" s="602">
        <f>VLOOKUP(D76,'BANG THAM CHIEU'!$E$4:F1148,2,0)*H76</f>
        <v>4965000</v>
      </c>
      <c r="F76" s="611">
        <f t="shared" si="2"/>
        <v>213.95328794277341</v>
      </c>
      <c r="G76" s="47" t="s">
        <v>1652</v>
      </c>
      <c r="H76" s="403">
        <v>1</v>
      </c>
      <c r="I76" s="606" t="s">
        <v>10663</v>
      </c>
      <c r="J76" s="536">
        <v>44281</v>
      </c>
      <c r="K76" s="554">
        <v>3</v>
      </c>
      <c r="L76" s="48"/>
      <c r="M76" s="40">
        <v>1</v>
      </c>
      <c r="N76" s="559"/>
      <c r="O76"/>
    </row>
    <row r="77" spans="1:15" s="40" customFormat="1" hidden="1" x14ac:dyDescent="0.25">
      <c r="A77" s="47">
        <v>75</v>
      </c>
      <c r="B77" s="46" t="s">
        <v>9799</v>
      </c>
      <c r="C77" s="330" t="s">
        <v>1556</v>
      </c>
      <c r="D77" s="344" t="s">
        <v>247</v>
      </c>
      <c r="E77" s="602">
        <f>VLOOKUP(D77,'BANG THAM CHIEU'!$E$4:F1149,2,0)*H77</f>
        <v>35907000</v>
      </c>
      <c r="F77" s="611">
        <f t="shared" si="2"/>
        <v>1547.3153494785831</v>
      </c>
      <c r="G77" s="47" t="s">
        <v>1652</v>
      </c>
      <c r="H77" s="403">
        <v>3</v>
      </c>
      <c r="I77" s="606" t="s">
        <v>10663</v>
      </c>
      <c r="J77" s="536">
        <v>44281</v>
      </c>
      <c r="K77" s="554">
        <v>3</v>
      </c>
      <c r="L77" s="48"/>
      <c r="M77" s="40">
        <v>1</v>
      </c>
      <c r="N77" s="559"/>
      <c r="O77"/>
    </row>
    <row r="78" spans="1:15" s="40" customFormat="1" hidden="1" x14ac:dyDescent="0.25">
      <c r="A78" s="47">
        <v>76</v>
      </c>
      <c r="B78" s="46" t="s">
        <v>9800</v>
      </c>
      <c r="C78" s="330" t="s">
        <v>1548</v>
      </c>
      <c r="D78" s="344" t="s">
        <v>9822</v>
      </c>
      <c r="E78" s="602">
        <f>VLOOKUP(D78,'BANG THAM CHIEU'!$E$4:F1150,2,0)*H78</f>
        <v>554878</v>
      </c>
      <c r="F78" s="611">
        <f t="shared" si="2"/>
        <v>23.910971300525727</v>
      </c>
      <c r="G78" s="47" t="s">
        <v>9661</v>
      </c>
      <c r="H78" s="403">
        <v>2</v>
      </c>
      <c r="I78" s="606" t="s">
        <v>10663</v>
      </c>
      <c r="J78" s="536">
        <v>44281</v>
      </c>
      <c r="K78" s="554">
        <v>3</v>
      </c>
      <c r="L78" s="48"/>
      <c r="N78" s="559"/>
      <c r="O78"/>
    </row>
    <row r="79" spans="1:15" s="40" customFormat="1" hidden="1" x14ac:dyDescent="0.25">
      <c r="A79" s="47">
        <v>77</v>
      </c>
      <c r="B79" s="46" t="s">
        <v>9801</v>
      </c>
      <c r="C79" s="330" t="s">
        <v>1548</v>
      </c>
      <c r="D79" s="344" t="s">
        <v>9823</v>
      </c>
      <c r="E79" s="602">
        <f>VLOOKUP(D79,'BANG THAM CHIEU'!$E$4:F1151,2,0)*H79</f>
        <v>554878</v>
      </c>
      <c r="F79" s="611">
        <f t="shared" si="2"/>
        <v>23.910971300525727</v>
      </c>
      <c r="G79" s="47" t="s">
        <v>9661</v>
      </c>
      <c r="H79" s="403">
        <v>2</v>
      </c>
      <c r="I79" s="606" t="s">
        <v>10663</v>
      </c>
      <c r="J79" s="536">
        <v>44281</v>
      </c>
      <c r="K79" s="554">
        <v>3</v>
      </c>
      <c r="L79" s="48"/>
      <c r="N79" s="559"/>
      <c r="O79"/>
    </row>
    <row r="80" spans="1:15" s="40" customFormat="1" hidden="1" x14ac:dyDescent="0.25">
      <c r="A80" s="47">
        <v>78</v>
      </c>
      <c r="B80" s="46" t="s">
        <v>9802</v>
      </c>
      <c r="C80" s="330" t="s">
        <v>1548</v>
      </c>
      <c r="D80" s="344" t="s">
        <v>9824</v>
      </c>
      <c r="E80" s="602">
        <f>VLOOKUP(D80,'BANG THAM CHIEU'!$E$4:F1152,2,0)*H80</f>
        <v>18518290</v>
      </c>
      <c r="F80" s="611">
        <f t="shared" si="2"/>
        <v>797.99577695423602</v>
      </c>
      <c r="G80" s="47" t="s">
        <v>1652</v>
      </c>
      <c r="H80" s="403">
        <v>10</v>
      </c>
      <c r="I80" s="606" t="s">
        <v>10663</v>
      </c>
      <c r="J80" s="536">
        <v>44281</v>
      </c>
      <c r="K80" s="554">
        <v>3</v>
      </c>
      <c r="L80" s="48"/>
      <c r="N80" s="559"/>
      <c r="O80"/>
    </row>
    <row r="81" spans="1:15" s="40" customFormat="1" hidden="1" x14ac:dyDescent="0.25">
      <c r="A81" s="47">
        <v>79</v>
      </c>
      <c r="B81" s="46" t="s">
        <v>9803</v>
      </c>
      <c r="C81" s="330" t="s">
        <v>1535</v>
      </c>
      <c r="D81" s="344" t="s">
        <v>199</v>
      </c>
      <c r="E81" s="602">
        <f>VLOOKUP(D81,'BANG THAM CHIEU'!$E$4:F1153,2,0)*H81</f>
        <v>1000000</v>
      </c>
      <c r="F81" s="611">
        <f t="shared" si="2"/>
        <v>43.092303714556579</v>
      </c>
      <c r="G81" s="47" t="s">
        <v>9661</v>
      </c>
      <c r="H81" s="403">
        <v>10</v>
      </c>
      <c r="I81" s="606" t="s">
        <v>10663</v>
      </c>
      <c r="J81" s="536">
        <v>44281</v>
      </c>
      <c r="K81" s="554">
        <v>3</v>
      </c>
      <c r="L81" s="48"/>
      <c r="N81" s="559"/>
      <c r="O81"/>
    </row>
    <row r="82" spans="1:15" s="40" customFormat="1" hidden="1" x14ac:dyDescent="0.25">
      <c r="A82" s="47">
        <v>80</v>
      </c>
      <c r="B82" s="46" t="s">
        <v>9804</v>
      </c>
      <c r="C82" s="330" t="s">
        <v>1549</v>
      </c>
      <c r="D82" s="344" t="s">
        <v>188</v>
      </c>
      <c r="E82" s="602">
        <f>VLOOKUP(D82,'BANG THAM CHIEU'!$E$4:F1154,2,0)*H82</f>
        <v>500000</v>
      </c>
      <c r="F82" s="611">
        <f t="shared" si="2"/>
        <v>21.546151857278289</v>
      </c>
      <c r="G82" s="47" t="s">
        <v>9661</v>
      </c>
      <c r="H82" s="403">
        <v>5</v>
      </c>
      <c r="I82" s="606" t="s">
        <v>10663</v>
      </c>
      <c r="J82" s="536">
        <v>44281</v>
      </c>
      <c r="K82" s="554">
        <v>3</v>
      </c>
      <c r="L82" s="48"/>
      <c r="N82" s="559"/>
      <c r="O82"/>
    </row>
    <row r="83" spans="1:15" s="40" customFormat="1" ht="15.75" hidden="1" customHeight="1" x14ac:dyDescent="0.25">
      <c r="A83" s="47">
        <v>81</v>
      </c>
      <c r="B83" s="46" t="s">
        <v>9805</v>
      </c>
      <c r="C83" s="330" t="s">
        <v>1549</v>
      </c>
      <c r="D83" s="344" t="s">
        <v>187</v>
      </c>
      <c r="E83" s="602">
        <f>VLOOKUP(D83,'BANG THAM CHIEU'!$E$4:F1155,2,0)*H83</f>
        <v>2075000</v>
      </c>
      <c r="F83" s="611">
        <f t="shared" si="2"/>
        <v>89.416530207704909</v>
      </c>
      <c r="G83" s="47" t="s">
        <v>9661</v>
      </c>
      <c r="H83" s="403">
        <v>5</v>
      </c>
      <c r="I83" s="606" t="s">
        <v>10663</v>
      </c>
      <c r="J83" s="536">
        <v>44281</v>
      </c>
      <c r="K83" s="554">
        <v>3</v>
      </c>
      <c r="L83" s="48"/>
      <c r="N83" s="559"/>
      <c r="O83"/>
    </row>
    <row r="84" spans="1:15" s="40" customFormat="1" hidden="1" x14ac:dyDescent="0.25">
      <c r="A84" s="47">
        <v>82</v>
      </c>
      <c r="B84" s="46" t="s">
        <v>9806</v>
      </c>
      <c r="C84" s="330" t="s">
        <v>1548</v>
      </c>
      <c r="D84" s="344" t="s">
        <v>9825</v>
      </c>
      <c r="E84" s="602">
        <f>VLOOKUP(D84,'BANG THAM CHIEU'!$E$4:F1156,2,0)*H84</f>
        <v>5251464</v>
      </c>
      <c r="F84" s="611">
        <f t="shared" si="2"/>
        <v>226.29768163406015</v>
      </c>
      <c r="G84" s="47" t="s">
        <v>9820</v>
      </c>
      <c r="H84" s="403">
        <v>6</v>
      </c>
      <c r="I84" s="606" t="s">
        <v>10663</v>
      </c>
      <c r="J84" s="536">
        <v>44281</v>
      </c>
      <c r="K84" s="554">
        <v>3</v>
      </c>
      <c r="L84" s="48"/>
      <c r="N84" s="559"/>
      <c r="O84"/>
    </row>
    <row r="85" spans="1:15" s="40" customFormat="1" ht="45" hidden="1" x14ac:dyDescent="0.25">
      <c r="A85" s="47">
        <v>83</v>
      </c>
      <c r="B85" s="409" t="s">
        <v>9807</v>
      </c>
      <c r="C85" s="330" t="s">
        <v>1548</v>
      </c>
      <c r="D85" s="344" t="s">
        <v>9826</v>
      </c>
      <c r="E85" s="602">
        <f>VLOOKUP(D85,'BANG THAM CHIEU'!$E$4:F1157,2,0)*H85</f>
        <v>3050000</v>
      </c>
      <c r="F85" s="611">
        <f t="shared" si="2"/>
        <v>131.43152632939757</v>
      </c>
      <c r="G85" s="47" t="s">
        <v>456</v>
      </c>
      <c r="H85" s="403">
        <v>2</v>
      </c>
      <c r="I85" s="606" t="s">
        <v>10663</v>
      </c>
      <c r="J85" s="536">
        <v>44281</v>
      </c>
      <c r="K85" s="554">
        <v>3</v>
      </c>
      <c r="L85" s="48"/>
      <c r="N85" s="559"/>
      <c r="O85"/>
    </row>
    <row r="86" spans="1:15" s="40" customFormat="1" hidden="1" x14ac:dyDescent="0.25">
      <c r="A86" s="47">
        <v>84</v>
      </c>
      <c r="B86" s="46" t="s">
        <v>4545</v>
      </c>
      <c r="C86" s="330" t="s">
        <v>99</v>
      </c>
      <c r="D86" s="344" t="s">
        <v>214</v>
      </c>
      <c r="E86" s="602">
        <f>VLOOKUP(D86,'BANG THAM CHIEU'!$E$4:F1158,2,0)*H86</f>
        <v>2300000</v>
      </c>
      <c r="F86" s="611">
        <f t="shared" si="2"/>
        <v>99.112298543480136</v>
      </c>
      <c r="G86" s="47" t="s">
        <v>455</v>
      </c>
      <c r="H86" s="403">
        <v>5</v>
      </c>
      <c r="I86" s="606" t="s">
        <v>10663</v>
      </c>
      <c r="J86" s="536">
        <v>44281</v>
      </c>
      <c r="K86" s="554">
        <v>3</v>
      </c>
      <c r="L86" s="48"/>
      <c r="N86" s="559"/>
      <c r="O86"/>
    </row>
    <row r="87" spans="1:15" s="40" customFormat="1" hidden="1" x14ac:dyDescent="0.25">
      <c r="A87" s="47">
        <v>85</v>
      </c>
      <c r="B87" s="46" t="s">
        <v>9808</v>
      </c>
      <c r="C87" s="330" t="s">
        <v>99</v>
      </c>
      <c r="D87" s="344" t="s">
        <v>212</v>
      </c>
      <c r="E87" s="602">
        <f>VLOOKUP(D87,'BANG THAM CHIEU'!$E$4:F1159,2,0)*H87</f>
        <v>2300000</v>
      </c>
      <c r="F87" s="611">
        <f t="shared" si="2"/>
        <v>99.112298543480136</v>
      </c>
      <c r="G87" s="47" t="s">
        <v>9661</v>
      </c>
      <c r="H87" s="403">
        <v>5</v>
      </c>
      <c r="I87" s="606" t="s">
        <v>10663</v>
      </c>
      <c r="J87" s="536">
        <v>44281</v>
      </c>
      <c r="K87" s="554">
        <v>3</v>
      </c>
      <c r="L87" s="48"/>
      <c r="N87" s="559"/>
      <c r="O87"/>
    </row>
    <row r="88" spans="1:15" s="40" customFormat="1" hidden="1" x14ac:dyDescent="0.25">
      <c r="A88" s="47">
        <v>86</v>
      </c>
      <c r="B88" s="46" t="s">
        <v>9809</v>
      </c>
      <c r="C88" s="330" t="s">
        <v>99</v>
      </c>
      <c r="D88" s="344" t="s">
        <v>221</v>
      </c>
      <c r="E88" s="602">
        <f>VLOOKUP(D88,'BANG THAM CHIEU'!$E$4:F1160,2,0)*H88</f>
        <v>1580000</v>
      </c>
      <c r="F88" s="611">
        <f t="shared" si="2"/>
        <v>68.0858398689994</v>
      </c>
      <c r="G88" s="47" t="s">
        <v>9661</v>
      </c>
      <c r="H88" s="403">
        <v>10</v>
      </c>
      <c r="I88" s="606" t="s">
        <v>10663</v>
      </c>
      <c r="J88" s="536">
        <v>44281</v>
      </c>
      <c r="K88" s="554">
        <v>3</v>
      </c>
      <c r="L88" s="48"/>
      <c r="N88" s="559"/>
      <c r="O88"/>
    </row>
    <row r="89" spans="1:15" s="40" customFormat="1" hidden="1" x14ac:dyDescent="0.25">
      <c r="A89" s="47">
        <v>87</v>
      </c>
      <c r="B89" s="46" t="s">
        <v>9810</v>
      </c>
      <c r="C89" s="330" t="s">
        <v>1548</v>
      </c>
      <c r="D89" s="344" t="s">
        <v>9827</v>
      </c>
      <c r="E89" s="602">
        <f>VLOOKUP(D89,'BANG THAM CHIEU'!$E$4:F1161,2,0)*H89</f>
        <v>1286000</v>
      </c>
      <c r="F89" s="611">
        <f t="shared" si="2"/>
        <v>55.416702576919761</v>
      </c>
      <c r="G89" s="47" t="s">
        <v>9661</v>
      </c>
      <c r="H89" s="403">
        <v>10</v>
      </c>
      <c r="I89" s="606" t="s">
        <v>10663</v>
      </c>
      <c r="J89" s="536">
        <v>44281</v>
      </c>
      <c r="K89" s="554">
        <v>3</v>
      </c>
      <c r="L89" s="48"/>
      <c r="N89" s="559"/>
      <c r="O89"/>
    </row>
    <row r="90" spans="1:15" s="40" customFormat="1" hidden="1" x14ac:dyDescent="0.25">
      <c r="A90" s="47">
        <v>88</v>
      </c>
      <c r="B90" s="46" t="s">
        <v>9811</v>
      </c>
      <c r="C90" s="330" t="s">
        <v>1548</v>
      </c>
      <c r="D90" s="344" t="s">
        <v>237</v>
      </c>
      <c r="E90" s="602">
        <f>VLOOKUP(D90,'BANG THAM CHIEU'!$E$4:F1162,2,0)*H90</f>
        <v>340000</v>
      </c>
      <c r="F90" s="611">
        <f t="shared" si="2"/>
        <v>14.651383262949237</v>
      </c>
      <c r="G90" s="47" t="s">
        <v>9661</v>
      </c>
      <c r="H90" s="403">
        <v>5</v>
      </c>
      <c r="I90" s="606" t="s">
        <v>10663</v>
      </c>
      <c r="J90" s="536">
        <v>44281</v>
      </c>
      <c r="K90" s="554">
        <v>3</v>
      </c>
      <c r="L90" s="48"/>
      <c r="N90" s="559"/>
      <c r="O90"/>
    </row>
    <row r="91" spans="1:15" s="40" customFormat="1" hidden="1" x14ac:dyDescent="0.25">
      <c r="A91" s="47">
        <v>89</v>
      </c>
      <c r="B91" s="46" t="s">
        <v>9812</v>
      </c>
      <c r="C91" s="330" t="s">
        <v>78</v>
      </c>
      <c r="D91" s="344" t="s">
        <v>9828</v>
      </c>
      <c r="E91" s="602">
        <f>VLOOKUP(D91,'BANG THAM CHIEU'!$E$4:F1163,2,0)*H91</f>
        <v>2664634</v>
      </c>
      <c r="F91" s="611">
        <f t="shared" si="2"/>
        <v>114.82521761613376</v>
      </c>
      <c r="G91" s="47" t="s">
        <v>9661</v>
      </c>
      <c r="H91" s="403">
        <v>2</v>
      </c>
      <c r="I91" s="606" t="s">
        <v>10663</v>
      </c>
      <c r="J91" s="536">
        <v>44281</v>
      </c>
      <c r="K91" s="554">
        <v>3</v>
      </c>
      <c r="L91" s="48"/>
      <c r="N91" s="559"/>
      <c r="O91"/>
    </row>
    <row r="92" spans="1:15" s="40" customFormat="1" hidden="1" x14ac:dyDescent="0.25">
      <c r="A92" s="47">
        <v>90</v>
      </c>
      <c r="B92" s="46" t="s">
        <v>9239</v>
      </c>
      <c r="C92" s="330" t="s">
        <v>2570</v>
      </c>
      <c r="D92" s="344" t="s">
        <v>9244</v>
      </c>
      <c r="E92" s="602">
        <f>VLOOKUP(D92,'BANG THAM CHIEU'!$E$4:F1164,2,0)*H92</f>
        <v>21600000</v>
      </c>
      <c r="F92" s="611">
        <f t="shared" si="2"/>
        <v>930.79376023442217</v>
      </c>
      <c r="G92" s="47" t="s">
        <v>1652</v>
      </c>
      <c r="H92" s="403">
        <v>2</v>
      </c>
      <c r="I92" s="606" t="s">
        <v>10663</v>
      </c>
      <c r="J92" s="536">
        <v>44281</v>
      </c>
      <c r="K92" s="554">
        <v>3</v>
      </c>
      <c r="L92" s="48"/>
      <c r="N92" s="559"/>
      <c r="O92"/>
    </row>
    <row r="93" spans="1:15" s="40" customFormat="1" hidden="1" x14ac:dyDescent="0.25">
      <c r="A93" s="47">
        <v>91</v>
      </c>
      <c r="B93" s="46" t="s">
        <v>7302</v>
      </c>
      <c r="C93" s="330" t="s">
        <v>2568</v>
      </c>
      <c r="D93" s="344" t="s">
        <v>2702</v>
      </c>
      <c r="E93" s="602">
        <f>VLOOKUP(D93,'BANG THAM CHIEU'!$E$4:F1165,2,0)*H93</f>
        <v>17850000</v>
      </c>
      <c r="F93" s="611">
        <f t="shared" si="2"/>
        <v>769.19762130483491</v>
      </c>
      <c r="G93" s="47" t="s">
        <v>457</v>
      </c>
      <c r="H93" s="403">
        <v>17</v>
      </c>
      <c r="I93" s="606" t="s">
        <v>10663</v>
      </c>
      <c r="J93" s="536">
        <v>44281</v>
      </c>
      <c r="K93" s="554">
        <v>3</v>
      </c>
      <c r="L93" s="48"/>
      <c r="N93" s="559"/>
      <c r="O93"/>
    </row>
    <row r="94" spans="1:15" s="40" customFormat="1" hidden="1" x14ac:dyDescent="0.25">
      <c r="A94" s="47">
        <v>92</v>
      </c>
      <c r="B94" s="46" t="s">
        <v>9813</v>
      </c>
      <c r="C94" s="330" t="s">
        <v>1563</v>
      </c>
      <c r="D94" s="344" t="s">
        <v>9829</v>
      </c>
      <c r="E94" s="602">
        <f>VLOOKUP(D94,'BANG THAM CHIEU'!$E$4:F1166,2,0)*H94</f>
        <v>1260000</v>
      </c>
      <c r="F94" s="611">
        <f t="shared" si="2"/>
        <v>54.296302680341292</v>
      </c>
      <c r="G94" s="47" t="s">
        <v>1211</v>
      </c>
      <c r="H94" s="403">
        <v>6</v>
      </c>
      <c r="I94" s="606" t="s">
        <v>10663</v>
      </c>
      <c r="J94" s="536">
        <v>44281</v>
      </c>
      <c r="K94" s="554">
        <v>3</v>
      </c>
      <c r="L94" s="48"/>
      <c r="N94" s="559"/>
      <c r="O94"/>
    </row>
    <row r="95" spans="1:15" s="40" customFormat="1" hidden="1" x14ac:dyDescent="0.25">
      <c r="A95" s="47">
        <v>93</v>
      </c>
      <c r="B95" s="46" t="s">
        <v>9814</v>
      </c>
      <c r="C95" s="330" t="s">
        <v>1528</v>
      </c>
      <c r="D95" s="344" t="s">
        <v>148</v>
      </c>
      <c r="E95" s="602">
        <f>VLOOKUP(D95,'BANG THAM CHIEU'!$E$4:F1167,2,0)*H95</f>
        <v>1155000</v>
      </c>
      <c r="F95" s="611">
        <f t="shared" si="2"/>
        <v>49.771610790312849</v>
      </c>
      <c r="G95" s="47" t="s">
        <v>1211</v>
      </c>
      <c r="H95" s="403">
        <v>7</v>
      </c>
      <c r="I95" s="606" t="s">
        <v>10663</v>
      </c>
      <c r="J95" s="536">
        <v>44281</v>
      </c>
      <c r="K95" s="554">
        <v>3</v>
      </c>
      <c r="L95" s="48"/>
      <c r="N95" s="559"/>
      <c r="O95"/>
    </row>
    <row r="96" spans="1:15" s="40" customFormat="1" hidden="1" x14ac:dyDescent="0.25">
      <c r="A96" s="47">
        <v>94</v>
      </c>
      <c r="B96" s="46" t="s">
        <v>9815</v>
      </c>
      <c r="C96" s="330" t="s">
        <v>1563</v>
      </c>
      <c r="D96" s="344" t="s">
        <v>150</v>
      </c>
      <c r="E96" s="602">
        <f>VLOOKUP(D96,'BANG THAM CHIEU'!$E$4:F1168,2,0)*H96</f>
        <v>1800000</v>
      </c>
      <c r="F96" s="611">
        <f t="shared" si="2"/>
        <v>77.566146686201847</v>
      </c>
      <c r="G96" s="47" t="s">
        <v>1211</v>
      </c>
      <c r="H96" s="403">
        <v>10</v>
      </c>
      <c r="I96" s="606" t="s">
        <v>10663</v>
      </c>
      <c r="J96" s="536">
        <v>44281</v>
      </c>
      <c r="K96" s="554">
        <v>3</v>
      </c>
      <c r="L96" s="48"/>
      <c r="N96" s="559"/>
      <c r="O96"/>
    </row>
    <row r="97" spans="1:15" s="40" customFormat="1" hidden="1" x14ac:dyDescent="0.25">
      <c r="A97" s="47">
        <v>95</v>
      </c>
      <c r="B97" s="46" t="s">
        <v>9816</v>
      </c>
      <c r="C97" s="330" t="s">
        <v>1563</v>
      </c>
      <c r="D97" s="344" t="s">
        <v>9830</v>
      </c>
      <c r="E97" s="602">
        <f>VLOOKUP(D97,'BANG THAM CHIEU'!$E$4:F1169,2,0)*H97</f>
        <v>1368000</v>
      </c>
      <c r="F97" s="611">
        <f t="shared" si="2"/>
        <v>58.950271481513404</v>
      </c>
      <c r="G97" s="47" t="s">
        <v>1211</v>
      </c>
      <c r="H97" s="403">
        <v>12</v>
      </c>
      <c r="I97" s="606" t="s">
        <v>10663</v>
      </c>
      <c r="J97" s="536">
        <v>44281</v>
      </c>
      <c r="K97" s="554">
        <v>3</v>
      </c>
      <c r="L97" s="48"/>
      <c r="N97" s="559"/>
      <c r="O97"/>
    </row>
    <row r="98" spans="1:15" s="40" customFormat="1" hidden="1" x14ac:dyDescent="0.25">
      <c r="A98" s="47">
        <v>96</v>
      </c>
      <c r="B98" s="46" t="s">
        <v>9817</v>
      </c>
      <c r="C98" s="330" t="s">
        <v>1589</v>
      </c>
      <c r="D98" s="344" t="s">
        <v>757</v>
      </c>
      <c r="E98" s="602">
        <f>VLOOKUP(D98,'BANG THAM CHIEU'!$E$4:F1170,2,0)*H98</f>
        <v>3180000</v>
      </c>
      <c r="F98" s="611">
        <f t="shared" si="2"/>
        <v>137.03352581228992</v>
      </c>
      <c r="G98" s="47" t="s">
        <v>1211</v>
      </c>
      <c r="H98" s="403">
        <v>20</v>
      </c>
      <c r="I98" s="606" t="s">
        <v>10663</v>
      </c>
      <c r="J98" s="536">
        <v>44281</v>
      </c>
      <c r="K98" s="554">
        <v>3</v>
      </c>
      <c r="L98" s="48"/>
      <c r="N98" s="559"/>
      <c r="O98"/>
    </row>
    <row r="99" spans="1:15" s="40" customFormat="1" hidden="1" x14ac:dyDescent="0.25">
      <c r="A99" s="47">
        <v>97</v>
      </c>
      <c r="B99" s="46" t="s">
        <v>9818</v>
      </c>
      <c r="C99" s="330" t="s">
        <v>1528</v>
      </c>
      <c r="D99" s="344" t="s">
        <v>2690</v>
      </c>
      <c r="E99" s="602">
        <f>VLOOKUP(D99,'BANG THAM CHIEU'!$E$4:F1171,2,0)*H99</f>
        <v>120000</v>
      </c>
      <c r="F99" s="611">
        <f t="shared" si="2"/>
        <v>5.1710764457467899</v>
      </c>
      <c r="G99" s="47" t="s">
        <v>1211</v>
      </c>
      <c r="H99" s="403">
        <v>6</v>
      </c>
      <c r="I99" s="606" t="s">
        <v>10663</v>
      </c>
      <c r="J99" s="536">
        <v>44281</v>
      </c>
      <c r="K99" s="554">
        <v>3</v>
      </c>
      <c r="L99" s="48"/>
      <c r="N99" s="559"/>
      <c r="O99"/>
    </row>
    <row r="100" spans="1:15" s="40" customFormat="1" hidden="1" x14ac:dyDescent="0.25">
      <c r="A100" s="47">
        <v>98</v>
      </c>
      <c r="B100" s="46" t="s">
        <v>4539</v>
      </c>
      <c r="C100" s="330" t="s">
        <v>99</v>
      </c>
      <c r="D100" s="344" t="s">
        <v>756</v>
      </c>
      <c r="E100" s="602">
        <f>VLOOKUP(D100,'BANG THAM CHIEU'!$E$4:F1172,2,0)*H100</f>
        <v>2383120</v>
      </c>
      <c r="F100" s="611">
        <f t="shared" si="2"/>
        <v>102.69413082823408</v>
      </c>
      <c r="G100" s="47" t="s">
        <v>455</v>
      </c>
      <c r="H100" s="403">
        <v>40</v>
      </c>
      <c r="I100" s="606" t="s">
        <v>10663</v>
      </c>
      <c r="J100" s="536">
        <v>44281</v>
      </c>
      <c r="K100" s="554">
        <v>3</v>
      </c>
      <c r="L100" s="48"/>
      <c r="N100" s="559"/>
      <c r="O100"/>
    </row>
    <row r="101" spans="1:15" s="40" customFormat="1" hidden="1" x14ac:dyDescent="0.25">
      <c r="A101" s="47">
        <v>99</v>
      </c>
      <c r="B101" s="46" t="s">
        <v>9819</v>
      </c>
      <c r="C101" s="330" t="s">
        <v>1563</v>
      </c>
      <c r="D101" s="344" t="s">
        <v>724</v>
      </c>
      <c r="E101" s="602">
        <f>VLOOKUP(D101,'BANG THAM CHIEU'!$E$4:F1173,2,0)*H101</f>
        <v>3550000</v>
      </c>
      <c r="F101" s="611">
        <f t="shared" si="2"/>
        <v>152.97767818667586</v>
      </c>
      <c r="G101" s="47" t="s">
        <v>455</v>
      </c>
      <c r="H101" s="403">
        <v>10</v>
      </c>
      <c r="I101" s="606" t="s">
        <v>10663</v>
      </c>
      <c r="J101" s="536">
        <v>44281</v>
      </c>
      <c r="K101" s="554">
        <v>3</v>
      </c>
      <c r="L101" s="48"/>
      <c r="N101" s="559"/>
      <c r="O101"/>
    </row>
    <row r="102" spans="1:15" s="40" customFormat="1" hidden="1" x14ac:dyDescent="0.25">
      <c r="A102" s="47">
        <v>100</v>
      </c>
      <c r="B102" s="46" t="s">
        <v>7897</v>
      </c>
      <c r="C102" s="330" t="s">
        <v>1528</v>
      </c>
      <c r="D102" s="344" t="s">
        <v>736</v>
      </c>
      <c r="E102" s="602">
        <f>VLOOKUP(D102,'BANG THAM CHIEU'!$E$4:F1174,2,0)*H102</f>
        <v>190000</v>
      </c>
      <c r="F102" s="611">
        <f t="shared" si="2"/>
        <v>8.1875377057657506</v>
      </c>
      <c r="G102" s="47" t="s">
        <v>455</v>
      </c>
      <c r="H102" s="403">
        <v>2</v>
      </c>
      <c r="I102" s="606" t="s">
        <v>10663</v>
      </c>
      <c r="J102" s="56">
        <v>44288</v>
      </c>
      <c r="K102" s="48">
        <v>3</v>
      </c>
      <c r="L102" s="48"/>
      <c r="N102" s="559"/>
      <c r="O102"/>
    </row>
    <row r="103" spans="1:15" s="40" customFormat="1" ht="16.5" hidden="1" customHeight="1" x14ac:dyDescent="0.25">
      <c r="A103" s="47">
        <v>101</v>
      </c>
      <c r="B103" s="46" t="s">
        <v>9880</v>
      </c>
      <c r="C103" s="330" t="s">
        <v>2564</v>
      </c>
      <c r="D103" s="344">
        <v>50251892</v>
      </c>
      <c r="E103" s="602">
        <f>VLOOKUP(D103,'BANG THAM CHIEU'!$E$4:F1175,2,0)*H103</f>
        <v>23457000</v>
      </c>
      <c r="F103" s="611">
        <f t="shared" si="2"/>
        <v>1010.8161682323537</v>
      </c>
      <c r="G103" s="47" t="s">
        <v>1652</v>
      </c>
      <c r="H103" s="403">
        <v>1</v>
      </c>
      <c r="I103" s="606" t="s">
        <v>10663</v>
      </c>
      <c r="J103" s="56">
        <v>44289</v>
      </c>
      <c r="K103" s="48">
        <v>3</v>
      </c>
      <c r="L103" s="48"/>
      <c r="N103" s="559"/>
      <c r="O103"/>
    </row>
    <row r="104" spans="1:15" s="40" customFormat="1" hidden="1" x14ac:dyDescent="0.25">
      <c r="A104" s="47">
        <v>102</v>
      </c>
      <c r="B104" s="46" t="s">
        <v>9881</v>
      </c>
      <c r="C104" s="330" t="s">
        <v>2564</v>
      </c>
      <c r="D104" s="344">
        <v>26906870</v>
      </c>
      <c r="E104" s="602">
        <f>VLOOKUP(D104,'BANG THAM CHIEU'!$E$4:F1176,2,0)*H104</f>
        <v>790000</v>
      </c>
      <c r="F104" s="611">
        <f t="shared" si="2"/>
        <v>34.0429199344997</v>
      </c>
      <c r="G104" s="47" t="s">
        <v>1652</v>
      </c>
      <c r="H104" s="403">
        <v>1</v>
      </c>
      <c r="I104" s="606" t="s">
        <v>10663</v>
      </c>
      <c r="J104" s="56">
        <v>44289</v>
      </c>
      <c r="K104" s="48">
        <v>3</v>
      </c>
      <c r="L104" s="48"/>
      <c r="N104" s="559"/>
      <c r="O104"/>
    </row>
    <row r="105" spans="1:15" s="40" customFormat="1" hidden="1" x14ac:dyDescent="0.25">
      <c r="A105" s="47">
        <v>103</v>
      </c>
      <c r="B105" s="46" t="s">
        <v>9882</v>
      </c>
      <c r="C105" s="330" t="s">
        <v>2564</v>
      </c>
      <c r="D105" s="344">
        <v>51287174</v>
      </c>
      <c r="E105" s="602">
        <f>VLOOKUP(D105,'BANG THAM CHIEU'!$E$4:F1177,2,0)*H105</f>
        <v>812000</v>
      </c>
      <c r="F105" s="611">
        <f t="shared" si="2"/>
        <v>34.990950616219941</v>
      </c>
      <c r="G105" s="47" t="s">
        <v>1652</v>
      </c>
      <c r="H105" s="403">
        <v>2</v>
      </c>
      <c r="I105" s="606" t="s">
        <v>10663</v>
      </c>
      <c r="J105" s="56">
        <v>44289</v>
      </c>
      <c r="K105" s="48">
        <v>3</v>
      </c>
      <c r="L105" s="48"/>
      <c r="N105" s="559"/>
      <c r="O105"/>
    </row>
    <row r="106" spans="1:15" s="40" customFormat="1" hidden="1" x14ac:dyDescent="0.25">
      <c r="A106" s="47">
        <v>104</v>
      </c>
      <c r="B106" s="46" t="s">
        <v>9883</v>
      </c>
      <c r="C106" s="330" t="s">
        <v>78</v>
      </c>
      <c r="D106" s="344" t="s">
        <v>248</v>
      </c>
      <c r="E106" s="602">
        <f>VLOOKUP(D106,'BANG THAM CHIEU'!$E$4:F1178,2,0)*H106</f>
        <v>12236000</v>
      </c>
      <c r="F106" s="611">
        <f t="shared" si="2"/>
        <v>527.27742825131429</v>
      </c>
      <c r="G106" s="47" t="s">
        <v>1652</v>
      </c>
      <c r="H106" s="403">
        <v>2</v>
      </c>
      <c r="I106" s="606" t="s">
        <v>10663</v>
      </c>
      <c r="J106" s="56">
        <v>44289</v>
      </c>
      <c r="K106" s="48">
        <v>3</v>
      </c>
      <c r="L106" s="48"/>
      <c r="N106" s="559"/>
      <c r="O106"/>
    </row>
    <row r="107" spans="1:15" s="40" customFormat="1" hidden="1" x14ac:dyDescent="0.25">
      <c r="A107" s="47">
        <v>105</v>
      </c>
      <c r="B107" s="46" t="s">
        <v>9884</v>
      </c>
      <c r="C107" s="330" t="s">
        <v>1556</v>
      </c>
      <c r="D107" s="344">
        <v>4998862</v>
      </c>
      <c r="E107" s="602">
        <f>VLOOKUP(D107,'BANG THAM CHIEU'!$E$4:F1179,2,0)*H107</f>
        <v>8238000</v>
      </c>
      <c r="F107" s="611">
        <f t="shared" si="2"/>
        <v>354.99439800051709</v>
      </c>
      <c r="G107" s="47" t="s">
        <v>1652</v>
      </c>
      <c r="H107" s="403">
        <v>2</v>
      </c>
      <c r="I107" s="606" t="s">
        <v>10663</v>
      </c>
      <c r="J107" s="56">
        <v>44289</v>
      </c>
      <c r="K107" s="48">
        <v>3</v>
      </c>
      <c r="L107" s="48"/>
      <c r="N107" s="559"/>
      <c r="O107"/>
    </row>
    <row r="108" spans="1:15" s="40" customFormat="1" hidden="1" x14ac:dyDescent="0.25">
      <c r="A108" s="47">
        <v>106</v>
      </c>
      <c r="B108" s="46" t="s">
        <v>7302</v>
      </c>
      <c r="C108" s="330" t="s">
        <v>2568</v>
      </c>
      <c r="D108" s="344" t="s">
        <v>2702</v>
      </c>
      <c r="E108" s="602">
        <f>VLOOKUP(D108,'BANG THAM CHIEU'!$E$4:F1180,2,0)*H108</f>
        <v>18900000</v>
      </c>
      <c r="F108" s="611">
        <f t="shared" si="2"/>
        <v>814.44454020511932</v>
      </c>
      <c r="G108" s="47" t="s">
        <v>457</v>
      </c>
      <c r="H108" s="403">
        <v>18</v>
      </c>
      <c r="I108" s="606" t="s">
        <v>10663</v>
      </c>
      <c r="J108" s="56">
        <v>44289</v>
      </c>
      <c r="K108" s="48">
        <v>3</v>
      </c>
      <c r="L108" s="48"/>
      <c r="N108" s="559"/>
      <c r="O108"/>
    </row>
    <row r="109" spans="1:15" s="40" customFormat="1" hidden="1" x14ac:dyDescent="0.25">
      <c r="A109" s="47">
        <v>107</v>
      </c>
      <c r="B109" s="46" t="s">
        <v>8575</v>
      </c>
      <c r="C109" s="330" t="s">
        <v>1556</v>
      </c>
      <c r="D109" s="344" t="s">
        <v>802</v>
      </c>
      <c r="E109" s="602">
        <f>VLOOKUP(D109,'BANG THAM CHIEU'!$E$4:F1181,2,0)*H109</f>
        <v>11520000</v>
      </c>
      <c r="F109" s="611">
        <f t="shared" si="2"/>
        <v>496.42333879169178</v>
      </c>
      <c r="G109" s="47" t="s">
        <v>455</v>
      </c>
      <c r="H109" s="403">
        <v>32</v>
      </c>
      <c r="I109" s="606" t="s">
        <v>10663</v>
      </c>
      <c r="J109" s="56">
        <v>44289</v>
      </c>
      <c r="K109" s="48">
        <v>3</v>
      </c>
      <c r="L109" s="48"/>
      <c r="N109" s="559"/>
      <c r="O109"/>
    </row>
    <row r="110" spans="1:15" s="40" customFormat="1" hidden="1" x14ac:dyDescent="0.25">
      <c r="A110" s="47">
        <v>108</v>
      </c>
      <c r="B110" s="46" t="s">
        <v>9885</v>
      </c>
      <c r="C110" s="330" t="s">
        <v>1517</v>
      </c>
      <c r="D110" s="344" t="s">
        <v>796</v>
      </c>
      <c r="E110" s="602">
        <f>VLOOKUP(D110,'BANG THAM CHIEU'!$E$4:F1182,2,0)*H110</f>
        <v>2200000</v>
      </c>
      <c r="F110" s="611">
        <f t="shared" si="2"/>
        <v>94.803068172024481</v>
      </c>
      <c r="G110" s="47" t="s">
        <v>455</v>
      </c>
      <c r="H110" s="403">
        <v>20</v>
      </c>
      <c r="I110" s="606" t="s">
        <v>10663</v>
      </c>
      <c r="J110" s="56">
        <v>44289</v>
      </c>
      <c r="K110" s="48">
        <v>3</v>
      </c>
      <c r="L110" s="48"/>
      <c r="N110" s="559"/>
      <c r="O110"/>
    </row>
    <row r="111" spans="1:15" s="40" customFormat="1" hidden="1" x14ac:dyDescent="0.25">
      <c r="A111" s="47">
        <v>109</v>
      </c>
      <c r="B111" s="46" t="s">
        <v>9646</v>
      </c>
      <c r="C111" s="330" t="s">
        <v>99</v>
      </c>
      <c r="D111" s="344" t="s">
        <v>680</v>
      </c>
      <c r="E111" s="602">
        <f>VLOOKUP(D111,'BANG THAM CHIEU'!$E$4:F1183,2,0)*H111</f>
        <v>8500000</v>
      </c>
      <c r="F111" s="611">
        <f t="shared" si="2"/>
        <v>366.28458157373092</v>
      </c>
      <c r="G111" s="47" t="s">
        <v>1652</v>
      </c>
      <c r="H111" s="403">
        <v>100</v>
      </c>
      <c r="I111" s="606" t="s">
        <v>10663</v>
      </c>
      <c r="J111" s="56">
        <v>44289</v>
      </c>
      <c r="K111" s="48">
        <v>3</v>
      </c>
      <c r="L111" s="48"/>
      <c r="N111" s="559"/>
      <c r="O111"/>
    </row>
    <row r="112" spans="1:15" s="40" customFormat="1" hidden="1" x14ac:dyDescent="0.25">
      <c r="A112" s="47">
        <v>110</v>
      </c>
      <c r="B112" s="46" t="s">
        <v>9373</v>
      </c>
      <c r="C112" s="330" t="s">
        <v>1527</v>
      </c>
      <c r="D112" s="344" t="s">
        <v>688</v>
      </c>
      <c r="E112" s="602">
        <f>VLOOKUP(D112,'BANG THAM CHIEU'!$E$4:F1184,2,0)*H112</f>
        <v>2370000</v>
      </c>
      <c r="F112" s="611">
        <f t="shared" si="2"/>
        <v>102.12875980349909</v>
      </c>
      <c r="G112" s="47" t="s">
        <v>8691</v>
      </c>
      <c r="H112" s="403">
        <v>30</v>
      </c>
      <c r="I112" s="606" t="s">
        <v>10663</v>
      </c>
      <c r="J112" s="56">
        <v>44289</v>
      </c>
      <c r="K112" s="48">
        <v>3</v>
      </c>
      <c r="L112" s="48"/>
      <c r="N112" s="559"/>
      <c r="O112"/>
    </row>
    <row r="113" spans="1:15" s="40" customFormat="1" hidden="1" x14ac:dyDescent="0.25">
      <c r="A113" s="47">
        <v>111</v>
      </c>
      <c r="B113" s="46" t="s">
        <v>9374</v>
      </c>
      <c r="C113" s="330" t="s">
        <v>97</v>
      </c>
      <c r="D113" s="344" t="s">
        <v>1317</v>
      </c>
      <c r="E113" s="602">
        <f>VLOOKUP(D113,'BANG THAM CHIEU'!$E$4:F1185,2,0)*H113</f>
        <v>1500000</v>
      </c>
      <c r="F113" s="611">
        <f t="shared" si="2"/>
        <v>64.638455571834868</v>
      </c>
      <c r="G113" s="47" t="s">
        <v>8691</v>
      </c>
      <c r="H113" s="403">
        <v>50</v>
      </c>
      <c r="I113" s="606" t="s">
        <v>10663</v>
      </c>
      <c r="J113" s="56">
        <v>44289</v>
      </c>
      <c r="K113" s="48">
        <v>3</v>
      </c>
      <c r="L113" s="48"/>
      <c r="N113" s="559"/>
      <c r="O113"/>
    </row>
    <row r="114" spans="1:15" s="40" customFormat="1" hidden="1" x14ac:dyDescent="0.25">
      <c r="A114" s="47">
        <v>112</v>
      </c>
      <c r="B114" s="46" t="s">
        <v>9886</v>
      </c>
      <c r="C114" s="330" t="s">
        <v>1549</v>
      </c>
      <c r="D114" s="344" t="s">
        <v>124</v>
      </c>
      <c r="E114" s="602">
        <f>VLOOKUP(D114,'BANG THAM CHIEU'!$E$4:F1186,2,0)*H114</f>
        <v>14414600</v>
      </c>
      <c r="F114" s="611">
        <f t="shared" si="2"/>
        <v>621.15832112384726</v>
      </c>
      <c r="G114" s="47" t="s">
        <v>447</v>
      </c>
      <c r="H114" s="403">
        <v>100</v>
      </c>
      <c r="I114" s="606" t="s">
        <v>10663</v>
      </c>
      <c r="J114" s="56">
        <v>44289</v>
      </c>
      <c r="K114" s="48">
        <v>3</v>
      </c>
      <c r="L114" s="48"/>
      <c r="N114" s="559"/>
      <c r="O114"/>
    </row>
    <row r="115" spans="1:15" s="40" customFormat="1" ht="15.75" hidden="1" x14ac:dyDescent="0.25">
      <c r="A115" s="47">
        <v>113</v>
      </c>
      <c r="B115" s="157" t="s">
        <v>9887</v>
      </c>
      <c r="C115" s="330" t="s">
        <v>2564</v>
      </c>
      <c r="D115" s="344">
        <v>52006607</v>
      </c>
      <c r="E115" s="602">
        <f>VLOOKUP(D115,'BANG THAM CHIEU'!$E$4:F1187,2,0)*H115</f>
        <v>1476000</v>
      </c>
      <c r="F115" s="611">
        <f t="shared" si="2"/>
        <v>63.60424028268551</v>
      </c>
      <c r="G115" s="47" t="s">
        <v>455</v>
      </c>
      <c r="H115" s="403">
        <v>2</v>
      </c>
      <c r="I115" s="606" t="s">
        <v>10663</v>
      </c>
      <c r="J115" s="56">
        <v>44289</v>
      </c>
      <c r="K115" s="48">
        <v>3</v>
      </c>
      <c r="L115" s="48"/>
      <c r="M115" s="40">
        <v>1</v>
      </c>
      <c r="N115" s="559"/>
      <c r="O115"/>
    </row>
    <row r="116" spans="1:15" s="40" customFormat="1" hidden="1" x14ac:dyDescent="0.25">
      <c r="A116" s="47">
        <v>114</v>
      </c>
      <c r="B116" s="46" t="s">
        <v>9237</v>
      </c>
      <c r="C116" s="330" t="s">
        <v>1548</v>
      </c>
      <c r="D116" s="344" t="s">
        <v>780</v>
      </c>
      <c r="E116" s="602">
        <f>VLOOKUP(D116,'BANG THAM CHIEU'!$E$4:F1188,2,0)*H116</f>
        <v>1300000</v>
      </c>
      <c r="F116" s="611">
        <f t="shared" si="2"/>
        <v>56.019994828923551</v>
      </c>
      <c r="G116" s="47" t="s">
        <v>455</v>
      </c>
      <c r="H116" s="403">
        <v>10</v>
      </c>
      <c r="I116" s="606" t="s">
        <v>10663</v>
      </c>
      <c r="J116" s="56">
        <v>44289</v>
      </c>
      <c r="K116" s="48">
        <v>3</v>
      </c>
      <c r="L116" s="48"/>
      <c r="N116" s="559"/>
      <c r="O116"/>
    </row>
    <row r="117" spans="1:15" s="40" customFormat="1" hidden="1" x14ac:dyDescent="0.25">
      <c r="A117" s="47">
        <v>115</v>
      </c>
      <c r="B117" s="46" t="s">
        <v>1503</v>
      </c>
      <c r="C117" s="330" t="s">
        <v>99</v>
      </c>
      <c r="D117" s="344" t="s">
        <v>888</v>
      </c>
      <c r="E117" s="602">
        <f>VLOOKUP(D117,'BANG THAM CHIEU'!$E$4:F1189,2,0)*H117</f>
        <v>385000</v>
      </c>
      <c r="F117" s="611">
        <f t="shared" si="2"/>
        <v>16.590536930104282</v>
      </c>
      <c r="G117" s="47" t="s">
        <v>455</v>
      </c>
      <c r="H117" s="403">
        <v>1</v>
      </c>
      <c r="I117" s="606" t="s">
        <v>10663</v>
      </c>
      <c r="J117" s="56">
        <v>44289</v>
      </c>
      <c r="K117" s="48">
        <v>3</v>
      </c>
      <c r="L117" s="48"/>
      <c r="N117" s="559"/>
      <c r="O117"/>
    </row>
    <row r="118" spans="1:15" s="40" customFormat="1" hidden="1" x14ac:dyDescent="0.25">
      <c r="A118" s="47">
        <v>116</v>
      </c>
      <c r="B118" s="46" t="s">
        <v>3048</v>
      </c>
      <c r="C118" s="330" t="s">
        <v>2564</v>
      </c>
      <c r="D118" s="344" t="s">
        <v>2696</v>
      </c>
      <c r="E118" s="602">
        <f>VLOOKUP(D118,'BANG THAM CHIEU'!$E$4:F1190,2,0)*H118</f>
        <v>210227</v>
      </c>
      <c r="F118" s="611">
        <f t="shared" si="2"/>
        <v>9.0591657330000857</v>
      </c>
      <c r="G118" s="47" t="s">
        <v>1207</v>
      </c>
      <c r="H118" s="403">
        <v>1</v>
      </c>
      <c r="I118" s="606" t="s">
        <v>10663</v>
      </c>
      <c r="J118" s="56">
        <v>44289</v>
      </c>
      <c r="K118" s="48">
        <v>3</v>
      </c>
      <c r="L118" s="48"/>
      <c r="N118" s="559"/>
      <c r="O118"/>
    </row>
    <row r="119" spans="1:15" s="40" customFormat="1" hidden="1" x14ac:dyDescent="0.25">
      <c r="A119" s="47">
        <v>117</v>
      </c>
      <c r="B119" s="46" t="s">
        <v>6984</v>
      </c>
      <c r="C119" s="330" t="s">
        <v>107</v>
      </c>
      <c r="D119" s="344" t="s">
        <v>673</v>
      </c>
      <c r="E119" s="602">
        <f>VLOOKUP(D119,'BANG THAM CHIEU'!$E$4:F1191,2,0)*H119</f>
        <v>650000</v>
      </c>
      <c r="F119" s="611">
        <f t="shared" si="2"/>
        <v>28.009997414461775</v>
      </c>
      <c r="G119" s="47" t="s">
        <v>455</v>
      </c>
      <c r="H119" s="403">
        <v>10</v>
      </c>
      <c r="I119" s="606" t="s">
        <v>10663</v>
      </c>
      <c r="J119" s="56">
        <v>44289</v>
      </c>
      <c r="K119" s="48">
        <v>3</v>
      </c>
      <c r="L119" s="48"/>
      <c r="N119" s="559"/>
      <c r="O119"/>
    </row>
    <row r="120" spans="1:15" s="40" customFormat="1" hidden="1" x14ac:dyDescent="0.25">
      <c r="A120" s="47">
        <v>118</v>
      </c>
      <c r="B120" s="46" t="s">
        <v>7242</v>
      </c>
      <c r="C120" s="330" t="s">
        <v>1518</v>
      </c>
      <c r="D120" s="344" t="s">
        <v>765</v>
      </c>
      <c r="E120" s="602">
        <f>VLOOKUP(D120,'BANG THAM CHIEU'!$E$4:F1192,2,0)*H120</f>
        <v>36000</v>
      </c>
      <c r="F120" s="611">
        <f t="shared" si="2"/>
        <v>1.5513229337240368</v>
      </c>
      <c r="G120" s="47" t="s">
        <v>455</v>
      </c>
      <c r="H120" s="403">
        <v>3</v>
      </c>
      <c r="I120" s="606" t="s">
        <v>10663</v>
      </c>
      <c r="J120" s="56">
        <v>44289</v>
      </c>
      <c r="K120" s="48">
        <v>3</v>
      </c>
      <c r="L120" s="48"/>
      <c r="N120" s="559"/>
      <c r="O120"/>
    </row>
    <row r="121" spans="1:15" s="40" customFormat="1" x14ac:dyDescent="0.25">
      <c r="A121" s="47">
        <v>119</v>
      </c>
      <c r="B121" s="46" t="s">
        <v>9947</v>
      </c>
      <c r="C121" s="330" t="s">
        <v>1556</v>
      </c>
      <c r="D121" s="344">
        <v>574991417</v>
      </c>
      <c r="E121" s="602">
        <f>VLOOKUP(D121,'BANG THAM CHIEU'!$E$4:F1193,2,0)*H121</f>
        <v>14982000</v>
      </c>
      <c r="F121" s="611">
        <f t="shared" si="2"/>
        <v>645.60889425148673</v>
      </c>
      <c r="G121" s="47" t="s">
        <v>455</v>
      </c>
      <c r="H121" s="403">
        <v>3</v>
      </c>
      <c r="I121" s="606" t="s">
        <v>10664</v>
      </c>
      <c r="J121" s="56">
        <v>44298</v>
      </c>
      <c r="K121" s="48">
        <v>4</v>
      </c>
      <c r="L121" s="48"/>
      <c r="N121" s="559"/>
      <c r="O121"/>
    </row>
    <row r="122" spans="1:15" s="40" customFormat="1" x14ac:dyDescent="0.25">
      <c r="A122" s="47">
        <v>120</v>
      </c>
      <c r="B122" s="46" t="s">
        <v>9962</v>
      </c>
      <c r="C122" s="330" t="s">
        <v>1549</v>
      </c>
      <c r="D122" s="344" t="s">
        <v>206</v>
      </c>
      <c r="E122" s="602">
        <f>VLOOKUP(D122,'BANG THAM CHIEU'!$E$4:F1194,2,0)*H122</f>
        <v>780000</v>
      </c>
      <c r="F122" s="611">
        <f t="shared" si="2"/>
        <v>33.611996897354132</v>
      </c>
      <c r="G122" s="47" t="s">
        <v>455</v>
      </c>
      <c r="H122" s="403">
        <v>20</v>
      </c>
      <c r="I122" s="606" t="s">
        <v>10664</v>
      </c>
      <c r="J122" s="56">
        <v>44298</v>
      </c>
      <c r="K122" s="48">
        <v>4</v>
      </c>
      <c r="L122" s="48"/>
      <c r="N122" s="559"/>
      <c r="O122"/>
    </row>
    <row r="123" spans="1:15" s="40" customFormat="1" ht="30" x14ac:dyDescent="0.25">
      <c r="A123" s="47">
        <v>121</v>
      </c>
      <c r="B123" s="409" t="s">
        <v>9966</v>
      </c>
      <c r="C123" s="330" t="s">
        <v>1556</v>
      </c>
      <c r="D123" s="344" t="s">
        <v>246</v>
      </c>
      <c r="E123" s="602">
        <f>VLOOKUP(D123,'BANG THAM CHIEU'!$E$4:F1195,2,0)*H123</f>
        <v>7972000</v>
      </c>
      <c r="F123" s="611">
        <f t="shared" si="2"/>
        <v>343.53184521244503</v>
      </c>
      <c r="G123" s="47" t="s">
        <v>455</v>
      </c>
      <c r="H123" s="403">
        <v>4</v>
      </c>
      <c r="I123" s="606" t="s">
        <v>10664</v>
      </c>
      <c r="J123" s="56">
        <v>44300</v>
      </c>
      <c r="K123" s="48">
        <v>4</v>
      </c>
      <c r="L123" s="48"/>
      <c r="M123" s="40" t="s">
        <v>78</v>
      </c>
      <c r="N123" s="559"/>
      <c r="O123"/>
    </row>
    <row r="124" spans="1:15" s="40" customFormat="1" ht="30" x14ac:dyDescent="0.25">
      <c r="A124" s="47">
        <v>122</v>
      </c>
      <c r="B124" s="409" t="s">
        <v>9967</v>
      </c>
      <c r="C124" s="330" t="s">
        <v>1556</v>
      </c>
      <c r="D124" s="344" t="s">
        <v>126</v>
      </c>
      <c r="E124" s="602">
        <f>VLOOKUP(D124,'BANG THAM CHIEU'!$E$4:F1196,2,0)*H124</f>
        <v>3878000</v>
      </c>
      <c r="F124" s="611">
        <f t="shared" si="2"/>
        <v>167.1119538050504</v>
      </c>
      <c r="G124" s="47" t="s">
        <v>455</v>
      </c>
      <c r="H124" s="403">
        <v>1</v>
      </c>
      <c r="I124" s="606" t="s">
        <v>10664</v>
      </c>
      <c r="J124" s="56">
        <v>44300</v>
      </c>
      <c r="K124" s="48">
        <v>4</v>
      </c>
      <c r="L124" s="48"/>
      <c r="M124" s="40" t="s">
        <v>78</v>
      </c>
      <c r="N124" s="559"/>
      <c r="O124"/>
    </row>
    <row r="125" spans="1:15" s="40" customFormat="1" x14ac:dyDescent="0.25">
      <c r="A125" s="47">
        <v>123</v>
      </c>
      <c r="B125" s="46" t="s">
        <v>9968</v>
      </c>
      <c r="C125" s="330" t="s">
        <v>2564</v>
      </c>
      <c r="D125" s="344">
        <v>71303420</v>
      </c>
      <c r="E125" s="602">
        <f>VLOOKUP(D125,'BANG THAM CHIEU'!$E$4:F1197,2,0)*H125</f>
        <v>2128000</v>
      </c>
      <c r="F125" s="611">
        <f t="shared" si="2"/>
        <v>91.700422304576406</v>
      </c>
      <c r="G125" s="47" t="s">
        <v>455</v>
      </c>
      <c r="H125" s="403">
        <v>8</v>
      </c>
      <c r="I125" s="606" t="s">
        <v>10664</v>
      </c>
      <c r="J125" s="56">
        <v>44300</v>
      </c>
      <c r="K125" s="48">
        <v>4</v>
      </c>
      <c r="L125" s="48"/>
      <c r="N125" s="559"/>
      <c r="O125"/>
    </row>
    <row r="126" spans="1:15" s="40" customFormat="1" x14ac:dyDescent="0.25">
      <c r="A126" s="47">
        <v>124</v>
      </c>
      <c r="B126" s="46" t="s">
        <v>9969</v>
      </c>
      <c r="C126" s="330" t="s">
        <v>2564</v>
      </c>
      <c r="D126" s="344">
        <v>50432647</v>
      </c>
      <c r="E126" s="602">
        <f>VLOOKUP(D126,'BANG THAM CHIEU'!$E$4:F1198,2,0)*H126</f>
        <v>5662000</v>
      </c>
      <c r="F126" s="611">
        <f t="shared" si="2"/>
        <v>243.98862363181937</v>
      </c>
      <c r="G126" s="47" t="s">
        <v>455</v>
      </c>
      <c r="H126" s="403">
        <v>2</v>
      </c>
      <c r="I126" s="606" t="s">
        <v>10664</v>
      </c>
      <c r="J126" s="56">
        <v>44300</v>
      </c>
      <c r="K126" s="48">
        <v>4</v>
      </c>
      <c r="L126" s="48"/>
      <c r="M126" s="40" t="s">
        <v>78</v>
      </c>
      <c r="N126" s="559"/>
      <c r="O126"/>
    </row>
    <row r="127" spans="1:15" s="40" customFormat="1" ht="30" x14ac:dyDescent="0.25">
      <c r="A127" s="47">
        <v>125</v>
      </c>
      <c r="B127" s="409" t="s">
        <v>9970</v>
      </c>
      <c r="C127" s="330" t="s">
        <v>1556</v>
      </c>
      <c r="D127" s="344" t="s">
        <v>129</v>
      </c>
      <c r="E127" s="602">
        <f>VLOOKUP(D127,'BANG THAM CHIEU'!$E$4:F1199,2,0)*H127</f>
        <v>3986000</v>
      </c>
      <c r="F127" s="611">
        <f t="shared" si="2"/>
        <v>171.76592260622252</v>
      </c>
      <c r="G127" s="47" t="s">
        <v>455</v>
      </c>
      <c r="H127" s="403">
        <v>2</v>
      </c>
      <c r="I127" s="606" t="s">
        <v>10664</v>
      </c>
      <c r="J127" s="56">
        <v>44300</v>
      </c>
      <c r="K127" s="48">
        <v>4</v>
      </c>
      <c r="L127" s="48"/>
      <c r="M127" s="40" t="s">
        <v>78</v>
      </c>
      <c r="N127" s="559"/>
      <c r="O127"/>
    </row>
    <row r="128" spans="1:15" s="40" customFormat="1" ht="30" x14ac:dyDescent="0.25">
      <c r="A128" s="47">
        <v>126</v>
      </c>
      <c r="B128" s="409" t="s">
        <v>9971</v>
      </c>
      <c r="C128" s="330" t="s">
        <v>2564</v>
      </c>
      <c r="D128" s="344">
        <v>51379966</v>
      </c>
      <c r="E128" s="602">
        <f>VLOOKUP(D128,'BANG THAM CHIEU'!$E$4:F1200,2,0)*H128</f>
        <v>2985000</v>
      </c>
      <c r="F128" s="611">
        <f t="shared" si="2"/>
        <v>128.63052658795138</v>
      </c>
      <c r="G128" s="47" t="s">
        <v>455</v>
      </c>
      <c r="H128" s="403">
        <v>1</v>
      </c>
      <c r="I128" s="606" t="s">
        <v>10664</v>
      </c>
      <c r="J128" s="56">
        <v>44300</v>
      </c>
      <c r="K128" s="48">
        <v>4</v>
      </c>
      <c r="L128" s="48"/>
      <c r="N128" s="559"/>
      <c r="O128"/>
    </row>
    <row r="129" spans="1:15" s="40" customFormat="1" ht="30" x14ac:dyDescent="0.25">
      <c r="A129" s="47">
        <v>127</v>
      </c>
      <c r="B129" s="409" t="s">
        <v>9972</v>
      </c>
      <c r="C129" s="330" t="s">
        <v>2564</v>
      </c>
      <c r="D129" s="344">
        <v>25702270</v>
      </c>
      <c r="E129" s="602">
        <f>VLOOKUP(D129,'BANG THAM CHIEU'!$E$4:F1201,2,0)*H129</f>
        <v>63000</v>
      </c>
      <c r="F129" s="611">
        <f t="shared" si="2"/>
        <v>2.7148151340170648</v>
      </c>
      <c r="G129" s="47" t="s">
        <v>455</v>
      </c>
      <c r="H129" s="403">
        <v>1</v>
      </c>
      <c r="I129" s="606" t="s">
        <v>10664</v>
      </c>
      <c r="J129" s="56">
        <v>44300</v>
      </c>
      <c r="K129" s="48">
        <v>4</v>
      </c>
      <c r="L129" s="48"/>
      <c r="N129" s="559"/>
      <c r="O129"/>
    </row>
    <row r="130" spans="1:15" s="40" customFormat="1" x14ac:dyDescent="0.25">
      <c r="A130" s="47">
        <v>128</v>
      </c>
      <c r="B130" s="46" t="s">
        <v>9973</v>
      </c>
      <c r="C130" s="330" t="s">
        <v>2564</v>
      </c>
      <c r="D130" s="344">
        <v>50143637</v>
      </c>
      <c r="E130" s="602">
        <f>VLOOKUP(D130,'BANG THAM CHIEU'!$E$4:F1202,2,0)*H130</f>
        <v>870000</v>
      </c>
      <c r="F130" s="611">
        <f t="shared" si="2"/>
        <v>37.490304231664226</v>
      </c>
      <c r="G130" s="47" t="s">
        <v>455</v>
      </c>
      <c r="H130" s="403">
        <v>6</v>
      </c>
      <c r="I130" s="606" t="s">
        <v>10664</v>
      </c>
      <c r="J130" s="56">
        <v>44300</v>
      </c>
      <c r="K130" s="48">
        <v>4</v>
      </c>
      <c r="L130" s="48"/>
      <c r="M130" s="40">
        <v>1</v>
      </c>
      <c r="N130" s="559"/>
      <c r="O130"/>
    </row>
    <row r="131" spans="1:15" s="40" customFormat="1" x14ac:dyDescent="0.25">
      <c r="A131" s="47">
        <v>129</v>
      </c>
      <c r="B131" s="46" t="s">
        <v>9974</v>
      </c>
      <c r="C131" s="330" t="s">
        <v>1556</v>
      </c>
      <c r="D131" s="344">
        <v>51470075</v>
      </c>
      <c r="E131" s="602">
        <f>VLOOKUP(D131,'BANG THAM CHIEU'!$E$4:F1203,2,0)*H131</f>
        <v>3330000</v>
      </c>
      <c r="F131" s="611">
        <f t="shared" si="2"/>
        <v>143.4973713694734</v>
      </c>
      <c r="G131" s="47" t="s">
        <v>455</v>
      </c>
      <c r="H131" s="403">
        <v>1</v>
      </c>
      <c r="I131" s="606" t="s">
        <v>10664</v>
      </c>
      <c r="J131" s="56">
        <v>44300</v>
      </c>
      <c r="K131" s="48">
        <v>4</v>
      </c>
      <c r="L131" s="48"/>
      <c r="M131" s="40">
        <v>1</v>
      </c>
      <c r="N131" s="559"/>
      <c r="O131"/>
    </row>
    <row r="132" spans="1:15" s="40" customFormat="1" x14ac:dyDescent="0.25">
      <c r="A132" s="47">
        <v>130</v>
      </c>
      <c r="B132" s="46" t="s">
        <v>9975</v>
      </c>
      <c r="C132" s="330" t="s">
        <v>2564</v>
      </c>
      <c r="D132" s="344">
        <v>51251961</v>
      </c>
      <c r="E132" s="602">
        <f>VLOOKUP(D132,'BANG THAM CHIEU'!$E$4:F1204,2,0)*H132</f>
        <v>3463000</v>
      </c>
      <c r="F132" s="611">
        <f t="shared" ref="F132:F195" si="3">E132/23206</f>
        <v>149.22864776350943</v>
      </c>
      <c r="G132" s="47" t="s">
        <v>455</v>
      </c>
      <c r="H132" s="403">
        <v>1</v>
      </c>
      <c r="I132" s="606" t="s">
        <v>10664</v>
      </c>
      <c r="J132" s="56">
        <v>44300</v>
      </c>
      <c r="K132" s="48">
        <v>4</v>
      </c>
      <c r="L132" s="48"/>
      <c r="N132" s="559"/>
      <c r="O132"/>
    </row>
    <row r="133" spans="1:15" s="40" customFormat="1" x14ac:dyDescent="0.25">
      <c r="A133" s="47">
        <v>131</v>
      </c>
      <c r="B133" s="46" t="s">
        <v>9976</v>
      </c>
      <c r="C133" s="330" t="s">
        <v>2564</v>
      </c>
      <c r="D133" s="344">
        <v>50469831</v>
      </c>
      <c r="E133" s="602">
        <f>VLOOKUP(D133,'BANG THAM CHIEU'!$E$4:F1205,2,0)*H133</f>
        <v>324000</v>
      </c>
      <c r="F133" s="611">
        <f t="shared" si="3"/>
        <v>13.961906403516332</v>
      </c>
      <c r="G133" s="47" t="s">
        <v>455</v>
      </c>
      <c r="H133" s="403">
        <v>2</v>
      </c>
      <c r="I133" s="606" t="s">
        <v>10664</v>
      </c>
      <c r="J133" s="56">
        <v>44300</v>
      </c>
      <c r="K133" s="48">
        <v>4</v>
      </c>
      <c r="L133" s="48"/>
      <c r="N133" s="559"/>
      <c r="O133"/>
    </row>
    <row r="134" spans="1:15" s="40" customFormat="1" x14ac:dyDescent="0.25">
      <c r="A134" s="47">
        <v>132</v>
      </c>
      <c r="B134" s="46" t="s">
        <v>9977</v>
      </c>
      <c r="C134" s="330" t="s">
        <v>2564</v>
      </c>
      <c r="D134" s="344">
        <v>50469832</v>
      </c>
      <c r="E134" s="602">
        <f>VLOOKUP(D134,'BANG THAM CHIEU'!$E$4:F1206,2,0)*H134</f>
        <v>304000</v>
      </c>
      <c r="F134" s="611">
        <f t="shared" si="3"/>
        <v>13.100060329225201</v>
      </c>
      <c r="G134" s="47" t="s">
        <v>455</v>
      </c>
      <c r="H134" s="403">
        <v>2</v>
      </c>
      <c r="I134" s="606" t="s">
        <v>10664</v>
      </c>
      <c r="J134" s="56">
        <v>44300</v>
      </c>
      <c r="K134" s="48">
        <v>4</v>
      </c>
      <c r="L134" s="48"/>
      <c r="N134" s="559"/>
      <c r="O134"/>
    </row>
    <row r="135" spans="1:15" s="40" customFormat="1" x14ac:dyDescent="0.25">
      <c r="A135" s="47">
        <v>133</v>
      </c>
      <c r="B135" s="46" t="s">
        <v>9978</v>
      </c>
      <c r="C135" s="330" t="s">
        <v>2564</v>
      </c>
      <c r="D135" s="344">
        <v>51257721</v>
      </c>
      <c r="E135" s="602">
        <f>VLOOKUP(D135,'BANG THAM CHIEU'!$E$4:F1207,2,0)*H135</f>
        <v>2379000</v>
      </c>
      <c r="F135" s="611">
        <f t="shared" si="3"/>
        <v>102.51659053693011</v>
      </c>
      <c r="G135" s="47" t="s">
        <v>455</v>
      </c>
      <c r="H135" s="403">
        <v>3</v>
      </c>
      <c r="I135" s="606" t="s">
        <v>10664</v>
      </c>
      <c r="J135" s="56">
        <v>44300</v>
      </c>
      <c r="K135" s="48">
        <v>4</v>
      </c>
      <c r="L135" s="48"/>
      <c r="M135" s="40">
        <v>14</v>
      </c>
      <c r="N135" s="559"/>
      <c r="O135"/>
    </row>
    <row r="136" spans="1:15" s="40" customFormat="1" x14ac:dyDescent="0.25">
      <c r="A136" s="47">
        <v>134</v>
      </c>
      <c r="B136" s="46" t="s">
        <v>9979</v>
      </c>
      <c r="C136" s="330" t="s">
        <v>2564</v>
      </c>
      <c r="D136" s="344">
        <v>51525936</v>
      </c>
      <c r="E136" s="602">
        <f>VLOOKUP(D136,'BANG THAM CHIEU'!$E$4:F1208,2,0)*H136</f>
        <v>9644000</v>
      </c>
      <c r="F136" s="611">
        <f t="shared" si="3"/>
        <v>415.58217702318365</v>
      </c>
      <c r="G136" s="47" t="s">
        <v>455</v>
      </c>
      <c r="H136" s="403">
        <v>4</v>
      </c>
      <c r="I136" s="606" t="s">
        <v>10664</v>
      </c>
      <c r="J136" s="56">
        <v>44300</v>
      </c>
      <c r="K136" s="48">
        <v>4</v>
      </c>
      <c r="L136" s="48"/>
      <c r="N136" s="559"/>
      <c r="O136"/>
    </row>
    <row r="137" spans="1:15" s="40" customFormat="1" ht="16.5" customHeight="1" x14ac:dyDescent="0.25">
      <c r="A137" s="47">
        <v>135</v>
      </c>
      <c r="B137" s="46" t="s">
        <v>9980</v>
      </c>
      <c r="C137" s="330" t="s">
        <v>2564</v>
      </c>
      <c r="D137" s="344">
        <v>50423112</v>
      </c>
      <c r="E137" s="602">
        <f>VLOOKUP(D137,'BANG THAM CHIEU'!$E$4:F1209,2,0)*H137</f>
        <v>1240000</v>
      </c>
      <c r="F137" s="611">
        <f t="shared" si="3"/>
        <v>53.434456606050162</v>
      </c>
      <c r="G137" s="47" t="s">
        <v>455</v>
      </c>
      <c r="H137" s="403">
        <v>10</v>
      </c>
      <c r="I137" s="606" t="s">
        <v>10664</v>
      </c>
      <c r="J137" s="56">
        <v>44300</v>
      </c>
      <c r="K137" s="48">
        <v>4</v>
      </c>
      <c r="L137" s="48"/>
      <c r="N137" s="559"/>
      <c r="O137"/>
    </row>
    <row r="138" spans="1:15" s="40" customFormat="1" x14ac:dyDescent="0.25">
      <c r="A138" s="47">
        <v>136</v>
      </c>
      <c r="B138" s="46" t="s">
        <v>9981</v>
      </c>
      <c r="C138" s="330" t="s">
        <v>2564</v>
      </c>
      <c r="D138" s="344">
        <v>50423113</v>
      </c>
      <c r="E138" s="602">
        <f>VLOOKUP(D138,'BANG THAM CHIEU'!$E$4:F1210,2,0)*H138</f>
        <v>1050000</v>
      </c>
      <c r="F138" s="611">
        <f t="shared" si="3"/>
        <v>45.246918900284406</v>
      </c>
      <c r="G138" s="47" t="s">
        <v>455</v>
      </c>
      <c r="H138" s="403">
        <v>10</v>
      </c>
      <c r="I138" s="606" t="s">
        <v>10664</v>
      </c>
      <c r="J138" s="56">
        <v>44300</v>
      </c>
      <c r="K138" s="48">
        <v>4</v>
      </c>
      <c r="L138" s="48"/>
      <c r="N138" s="559"/>
      <c r="O138"/>
    </row>
    <row r="139" spans="1:15" s="40" customFormat="1" x14ac:dyDescent="0.25">
      <c r="A139" s="47">
        <v>137</v>
      </c>
      <c r="B139" s="46" t="s">
        <v>9982</v>
      </c>
      <c r="C139" s="330" t="s">
        <v>2564</v>
      </c>
      <c r="D139" s="344">
        <v>50423115</v>
      </c>
      <c r="E139" s="602">
        <f>VLOOKUP(D139,'BANG THAM CHIEU'!$E$4:F1211,2,0)*H139</f>
        <v>600000</v>
      </c>
      <c r="F139" s="611">
        <f t="shared" si="3"/>
        <v>25.855382228733948</v>
      </c>
      <c r="G139" s="47" t="s">
        <v>455</v>
      </c>
      <c r="H139" s="403">
        <v>5</v>
      </c>
      <c r="I139" s="606" t="s">
        <v>10664</v>
      </c>
      <c r="J139" s="56">
        <v>44300</v>
      </c>
      <c r="K139" s="48">
        <v>4</v>
      </c>
      <c r="L139" s="48"/>
      <c r="N139" s="559"/>
      <c r="O139"/>
    </row>
    <row r="140" spans="1:15" s="40" customFormat="1" x14ac:dyDescent="0.25">
      <c r="A140" s="47">
        <v>138</v>
      </c>
      <c r="B140" s="46" t="s">
        <v>9983</v>
      </c>
      <c r="C140" s="330" t="s">
        <v>2564</v>
      </c>
      <c r="D140" s="344">
        <v>50423116</v>
      </c>
      <c r="E140" s="602">
        <f>VLOOKUP(D140,'BANG THAM CHIEU'!$E$4:F1212,2,0)*H140</f>
        <v>610000</v>
      </c>
      <c r="F140" s="611">
        <f t="shared" si="3"/>
        <v>26.286305265879513</v>
      </c>
      <c r="G140" s="47" t="s">
        <v>455</v>
      </c>
      <c r="H140" s="403">
        <v>5</v>
      </c>
      <c r="I140" s="606" t="s">
        <v>10664</v>
      </c>
      <c r="J140" s="56">
        <v>44300</v>
      </c>
      <c r="K140" s="48">
        <v>4</v>
      </c>
      <c r="L140" s="48"/>
      <c r="N140" s="559"/>
      <c r="O140"/>
    </row>
    <row r="141" spans="1:15" s="40" customFormat="1" x14ac:dyDescent="0.25">
      <c r="A141" s="47">
        <v>139</v>
      </c>
      <c r="B141" s="46" t="s">
        <v>9984</v>
      </c>
      <c r="C141" s="330" t="s">
        <v>2564</v>
      </c>
      <c r="D141" s="344">
        <v>50039111</v>
      </c>
      <c r="E141" s="602">
        <f>VLOOKUP(D141,'BANG THAM CHIEU'!$E$4:F1213,2,0)*H141</f>
        <v>6414000</v>
      </c>
      <c r="F141" s="611">
        <f t="shared" si="3"/>
        <v>276.39403602516592</v>
      </c>
      <c r="G141" s="47" t="s">
        <v>455</v>
      </c>
      <c r="H141" s="403">
        <v>2</v>
      </c>
      <c r="I141" s="606" t="s">
        <v>10664</v>
      </c>
      <c r="J141" s="56">
        <v>44300</v>
      </c>
      <c r="K141" s="48">
        <v>4</v>
      </c>
      <c r="L141" s="48"/>
      <c r="N141" s="559"/>
      <c r="O141"/>
    </row>
    <row r="142" spans="1:15" s="40" customFormat="1" x14ac:dyDescent="0.25">
      <c r="A142" s="47">
        <v>140</v>
      </c>
      <c r="B142" s="46" t="s">
        <v>9985</v>
      </c>
      <c r="C142" s="330" t="s">
        <v>2564</v>
      </c>
      <c r="D142" s="344">
        <v>51041353</v>
      </c>
      <c r="E142" s="602">
        <f>VLOOKUP(D142,'BANG THAM CHIEU'!$E$4:F1214,2,0)*H142</f>
        <v>2668000</v>
      </c>
      <c r="F142" s="611">
        <f t="shared" si="3"/>
        <v>114.97026631043695</v>
      </c>
      <c r="G142" s="47" t="s">
        <v>455</v>
      </c>
      <c r="H142" s="403">
        <v>2</v>
      </c>
      <c r="I142" s="606" t="s">
        <v>10664</v>
      </c>
      <c r="J142" s="56">
        <v>44300</v>
      </c>
      <c r="K142" s="48">
        <v>4</v>
      </c>
      <c r="L142" s="48"/>
      <c r="N142" s="559"/>
      <c r="O142"/>
    </row>
    <row r="143" spans="1:15" s="40" customFormat="1" x14ac:dyDescent="0.25">
      <c r="A143" s="47">
        <v>141</v>
      </c>
      <c r="B143" s="46" t="s">
        <v>9986</v>
      </c>
      <c r="C143" s="330" t="s">
        <v>2564</v>
      </c>
      <c r="D143" s="344">
        <v>51218960</v>
      </c>
      <c r="E143" s="602">
        <f>VLOOKUP(D143,'BANG THAM CHIEU'!$E$4:F1215,2,0)*H143</f>
        <v>6781000</v>
      </c>
      <c r="F143" s="611">
        <f t="shared" si="3"/>
        <v>292.20891148840815</v>
      </c>
      <c r="G143" s="47" t="s">
        <v>455</v>
      </c>
      <c r="H143" s="403">
        <v>1</v>
      </c>
      <c r="I143" s="606" t="s">
        <v>10664</v>
      </c>
      <c r="J143" s="56">
        <v>44300</v>
      </c>
      <c r="K143" s="48">
        <v>4</v>
      </c>
      <c r="L143" s="48"/>
      <c r="M143" s="40">
        <v>18</v>
      </c>
      <c r="N143" s="559"/>
      <c r="O143"/>
    </row>
    <row r="144" spans="1:15" s="40" customFormat="1" x14ac:dyDescent="0.25">
      <c r="A144" s="47">
        <v>142</v>
      </c>
      <c r="B144" s="46" t="s">
        <v>9987</v>
      </c>
      <c r="C144" s="330" t="s">
        <v>2564</v>
      </c>
      <c r="D144" s="344">
        <v>52035142</v>
      </c>
      <c r="E144" s="602">
        <f>VLOOKUP(D144,'BANG THAM CHIEU'!$E$4:F1216,2,0)*H144</f>
        <v>8440000</v>
      </c>
      <c r="F144" s="611">
        <f t="shared" si="3"/>
        <v>363.69904335085755</v>
      </c>
      <c r="G144" s="47" t="s">
        <v>455</v>
      </c>
      <c r="H144" s="403">
        <v>4</v>
      </c>
      <c r="I144" s="606" t="s">
        <v>10664</v>
      </c>
      <c r="J144" s="56">
        <v>44300</v>
      </c>
      <c r="K144" s="48">
        <v>4</v>
      </c>
      <c r="L144" s="48"/>
      <c r="N144" s="559"/>
      <c r="O144"/>
    </row>
    <row r="145" spans="1:15" s="40" customFormat="1" x14ac:dyDescent="0.25">
      <c r="A145" s="47">
        <v>143</v>
      </c>
      <c r="B145" s="46" t="s">
        <v>9988</v>
      </c>
      <c r="C145" s="330" t="s">
        <v>7147</v>
      </c>
      <c r="D145" s="344">
        <v>52043845</v>
      </c>
      <c r="E145" s="602">
        <f>VLOOKUP(D145,'BANG THAM CHIEU'!$E$4:F1217,2,0)*H145</f>
        <v>6762000</v>
      </c>
      <c r="F145" s="611">
        <f t="shared" si="3"/>
        <v>291.39015771783158</v>
      </c>
      <c r="G145" s="47" t="s">
        <v>455</v>
      </c>
      <c r="H145" s="403">
        <v>2</v>
      </c>
      <c r="I145" s="606" t="s">
        <v>10664</v>
      </c>
      <c r="J145" s="56">
        <v>44300</v>
      </c>
      <c r="K145" s="48">
        <v>4</v>
      </c>
      <c r="L145" s="48"/>
      <c r="M145" s="40">
        <v>12</v>
      </c>
      <c r="N145" s="559"/>
      <c r="O145"/>
    </row>
    <row r="146" spans="1:15" s="40" customFormat="1" x14ac:dyDescent="0.25">
      <c r="A146" s="47">
        <v>144</v>
      </c>
      <c r="B146" s="46" t="s">
        <v>9996</v>
      </c>
      <c r="C146" s="330" t="s">
        <v>2564</v>
      </c>
      <c r="D146" s="558">
        <v>5062945</v>
      </c>
      <c r="E146" s="602">
        <f>VLOOKUP(D146,'BANG THAM CHIEU'!$E$4:F1218,2,0)*H146</f>
        <v>174000</v>
      </c>
      <c r="F146" s="611">
        <f t="shared" si="3"/>
        <v>7.4980608463328453</v>
      </c>
      <c r="G146" s="47" t="s">
        <v>455</v>
      </c>
      <c r="H146" s="403">
        <v>2</v>
      </c>
      <c r="I146" s="606" t="s">
        <v>10664</v>
      </c>
      <c r="J146" s="56">
        <v>44300</v>
      </c>
      <c r="K146" s="48">
        <v>4</v>
      </c>
      <c r="L146" s="48"/>
      <c r="N146" s="559"/>
      <c r="O146"/>
    </row>
    <row r="147" spans="1:15" s="40" customFormat="1" x14ac:dyDescent="0.25">
      <c r="A147" s="47">
        <v>145</v>
      </c>
      <c r="B147" s="46" t="s">
        <v>9989</v>
      </c>
      <c r="C147" s="330" t="s">
        <v>2564</v>
      </c>
      <c r="D147" s="344">
        <v>51314348</v>
      </c>
      <c r="E147" s="602">
        <f>VLOOKUP(D147,'BANG THAM CHIEU'!$E$4:F1219,2,0)*H147</f>
        <v>16396000</v>
      </c>
      <c r="F147" s="611">
        <f t="shared" si="3"/>
        <v>706.5414117038697</v>
      </c>
      <c r="G147" s="47" t="s">
        <v>455</v>
      </c>
      <c r="H147" s="403">
        <v>1</v>
      </c>
      <c r="I147" s="606" t="s">
        <v>10664</v>
      </c>
      <c r="J147" s="56">
        <v>44300</v>
      </c>
      <c r="K147" s="48">
        <v>4</v>
      </c>
      <c r="L147" s="48"/>
      <c r="N147" s="559"/>
      <c r="O147"/>
    </row>
    <row r="148" spans="1:15" s="40" customFormat="1" x14ac:dyDescent="0.25">
      <c r="A148" s="47">
        <v>146</v>
      </c>
      <c r="B148" s="46" t="s">
        <v>9997</v>
      </c>
      <c r="C148" s="330" t="s">
        <v>1556</v>
      </c>
      <c r="D148" s="344" t="s">
        <v>7492</v>
      </c>
      <c r="E148" s="602">
        <f>VLOOKUP(D148,'BANG THAM CHIEU'!$E$4:F1220,2,0)*H148</f>
        <v>520000</v>
      </c>
      <c r="F148" s="611">
        <f t="shared" si="3"/>
        <v>22.407997931569422</v>
      </c>
      <c r="G148" s="47" t="s">
        <v>455</v>
      </c>
      <c r="H148" s="403">
        <v>1</v>
      </c>
      <c r="I148" s="606" t="s">
        <v>10664</v>
      </c>
      <c r="J148" s="56">
        <v>44300</v>
      </c>
      <c r="K148" s="48">
        <v>4</v>
      </c>
      <c r="L148" s="48"/>
      <c r="M148" s="40">
        <v>17</v>
      </c>
      <c r="N148" s="559"/>
      <c r="O148"/>
    </row>
    <row r="149" spans="1:15" s="40" customFormat="1" x14ac:dyDescent="0.25">
      <c r="A149" s="47">
        <v>147</v>
      </c>
      <c r="B149" s="46" t="s">
        <v>9990</v>
      </c>
      <c r="C149" s="330" t="s">
        <v>1556</v>
      </c>
      <c r="D149" s="344" t="s">
        <v>7491</v>
      </c>
      <c r="E149" s="602">
        <f>VLOOKUP(D149,'BANG THAM CHIEU'!$E$4:F1221,2,0)*H149</f>
        <v>432000</v>
      </c>
      <c r="F149" s="611">
        <f t="shared" si="3"/>
        <v>18.615875204688443</v>
      </c>
      <c r="G149" s="47" t="s">
        <v>455</v>
      </c>
      <c r="H149" s="403">
        <v>1</v>
      </c>
      <c r="I149" s="606" t="s">
        <v>10664</v>
      </c>
      <c r="J149" s="56">
        <v>44300</v>
      </c>
      <c r="K149" s="48">
        <v>4</v>
      </c>
      <c r="L149" s="48"/>
      <c r="M149" s="40">
        <v>17</v>
      </c>
      <c r="N149" s="559"/>
      <c r="O149"/>
    </row>
    <row r="150" spans="1:15" s="40" customFormat="1" x14ac:dyDescent="0.25">
      <c r="A150" s="47">
        <v>148</v>
      </c>
      <c r="B150" s="46" t="s">
        <v>9991</v>
      </c>
      <c r="C150" s="330" t="s">
        <v>1556</v>
      </c>
      <c r="D150" s="344">
        <v>52009248</v>
      </c>
      <c r="E150" s="602">
        <f>VLOOKUP(D150,'BANG THAM CHIEU'!$E$4:F1222,2,0)*H150</f>
        <v>31475000</v>
      </c>
      <c r="F150" s="611">
        <f t="shared" si="3"/>
        <v>1356.3302594156683</v>
      </c>
      <c r="G150" s="47" t="s">
        <v>455</v>
      </c>
      <c r="H150" s="403">
        <v>1</v>
      </c>
      <c r="I150" s="606" t="s">
        <v>10664</v>
      </c>
      <c r="J150" s="56">
        <v>44300</v>
      </c>
      <c r="K150" s="48">
        <v>4</v>
      </c>
      <c r="L150" s="48"/>
      <c r="M150" s="40">
        <v>15</v>
      </c>
      <c r="N150" s="559"/>
      <c r="O150"/>
    </row>
    <row r="151" spans="1:15" s="40" customFormat="1" x14ac:dyDescent="0.25">
      <c r="A151" s="47">
        <v>149</v>
      </c>
      <c r="B151" s="46" t="s">
        <v>9029</v>
      </c>
      <c r="C151" s="330" t="s">
        <v>1556</v>
      </c>
      <c r="D151" s="344">
        <v>2901063520</v>
      </c>
      <c r="E151" s="602">
        <f>VLOOKUP(D151,'BANG THAM CHIEU'!$E$4:F1223,2,0)*H151</f>
        <v>24921400</v>
      </c>
      <c r="F151" s="611">
        <f t="shared" si="3"/>
        <v>1073.9205377919504</v>
      </c>
      <c r="G151" s="47" t="s">
        <v>455</v>
      </c>
      <c r="H151" s="403">
        <v>2</v>
      </c>
      <c r="I151" s="606" t="s">
        <v>10664</v>
      </c>
      <c r="J151" s="56">
        <v>44300</v>
      </c>
      <c r="K151" s="48">
        <v>4</v>
      </c>
      <c r="L151" s="48"/>
      <c r="N151" s="559"/>
      <c r="O151"/>
    </row>
    <row r="152" spans="1:15" s="40" customFormat="1" x14ac:dyDescent="0.25">
      <c r="A152" s="47">
        <v>150</v>
      </c>
      <c r="B152" s="46" t="s">
        <v>9992</v>
      </c>
      <c r="C152" s="330" t="s">
        <v>2564</v>
      </c>
      <c r="D152" s="344">
        <v>1089943868</v>
      </c>
      <c r="E152" s="602">
        <f>VLOOKUP(D152,'BANG THAM CHIEU'!$E$4:F1224,2,0)*H152</f>
        <v>3617600</v>
      </c>
      <c r="F152" s="611">
        <f t="shared" si="3"/>
        <v>155.89071791777988</v>
      </c>
      <c r="G152" s="47" t="s">
        <v>455</v>
      </c>
      <c r="H152" s="403">
        <v>1</v>
      </c>
      <c r="I152" s="606" t="s">
        <v>10664</v>
      </c>
      <c r="J152" s="56">
        <v>44300</v>
      </c>
      <c r="K152" s="48">
        <v>4</v>
      </c>
      <c r="L152" s="48"/>
      <c r="N152" s="559"/>
      <c r="O152"/>
    </row>
    <row r="153" spans="1:15" s="40" customFormat="1" x14ac:dyDescent="0.25">
      <c r="A153" s="47">
        <v>151</v>
      </c>
      <c r="B153" s="46" t="s">
        <v>9993</v>
      </c>
      <c r="C153" s="330" t="s">
        <v>2564</v>
      </c>
      <c r="D153" s="344">
        <v>1089943842</v>
      </c>
      <c r="E153" s="602">
        <f>VLOOKUP(D153,'BANG THAM CHIEU'!$E$4:F1225,2,0)*H153</f>
        <v>3530400</v>
      </c>
      <c r="F153" s="611">
        <f t="shared" si="3"/>
        <v>152.13306903387056</v>
      </c>
      <c r="G153" s="47" t="s">
        <v>455</v>
      </c>
      <c r="H153" s="403">
        <v>1</v>
      </c>
      <c r="I153" s="606" t="s">
        <v>10664</v>
      </c>
      <c r="J153" s="56">
        <v>44300</v>
      </c>
      <c r="K153" s="48">
        <v>4</v>
      </c>
      <c r="L153" s="48"/>
      <c r="N153" s="559"/>
      <c r="O153"/>
    </row>
    <row r="154" spans="1:15" s="40" customFormat="1" ht="30" x14ac:dyDescent="0.25">
      <c r="A154" s="47">
        <v>152</v>
      </c>
      <c r="B154" s="409" t="s">
        <v>9994</v>
      </c>
      <c r="C154" s="330" t="s">
        <v>78</v>
      </c>
      <c r="D154" s="344" t="s">
        <v>9042</v>
      </c>
      <c r="E154" s="602">
        <f>VLOOKUP(D154,'BANG THAM CHIEU'!$E$4:F1226,2,0)*H154</f>
        <v>37063200</v>
      </c>
      <c r="F154" s="611">
        <f t="shared" si="3"/>
        <v>1597.1386710333534</v>
      </c>
      <c r="G154" s="47" t="s">
        <v>9995</v>
      </c>
      <c r="H154" s="403">
        <v>3</v>
      </c>
      <c r="I154" s="606" t="s">
        <v>10664</v>
      </c>
      <c r="J154" s="56">
        <v>44300</v>
      </c>
      <c r="K154" s="48">
        <v>4</v>
      </c>
      <c r="L154" s="48"/>
      <c r="N154" s="559"/>
      <c r="O154"/>
    </row>
    <row r="155" spans="1:15" s="40" customFormat="1" x14ac:dyDescent="0.25">
      <c r="A155" s="47">
        <v>153</v>
      </c>
      <c r="B155" s="46" t="s">
        <v>9887</v>
      </c>
      <c r="C155" s="330" t="s">
        <v>2564</v>
      </c>
      <c r="D155" s="344">
        <v>52006607</v>
      </c>
      <c r="E155" s="602">
        <f>VLOOKUP(D155,'BANG THAM CHIEU'!$E$4:F1227,2,0)*H155</f>
        <v>1476000</v>
      </c>
      <c r="F155" s="611">
        <f t="shared" si="3"/>
        <v>63.60424028268551</v>
      </c>
      <c r="G155" s="47" t="s">
        <v>455</v>
      </c>
      <c r="H155" s="403">
        <v>2</v>
      </c>
      <c r="I155" s="606" t="s">
        <v>10664</v>
      </c>
      <c r="J155" s="56">
        <v>44300</v>
      </c>
      <c r="K155" s="48">
        <v>4</v>
      </c>
      <c r="L155" s="48"/>
      <c r="M155" s="40">
        <v>1</v>
      </c>
      <c r="N155" s="559"/>
      <c r="O155"/>
    </row>
    <row r="156" spans="1:15" s="40" customFormat="1" x14ac:dyDescent="0.25">
      <c r="A156" s="47">
        <v>154</v>
      </c>
      <c r="B156" s="46" t="s">
        <v>7309</v>
      </c>
      <c r="C156" s="330" t="s">
        <v>1527</v>
      </c>
      <c r="D156" s="344" t="s">
        <v>2900</v>
      </c>
      <c r="E156" s="602">
        <f>VLOOKUP(D156,'BANG THAM CHIEU'!$E$4:F1228,2,0)*H156</f>
        <v>1250000</v>
      </c>
      <c r="F156" s="611">
        <f t="shared" si="3"/>
        <v>53.865379643195723</v>
      </c>
      <c r="G156" s="47" t="s">
        <v>455</v>
      </c>
      <c r="H156" s="403">
        <v>2</v>
      </c>
      <c r="I156" s="606" t="s">
        <v>10664</v>
      </c>
      <c r="J156" s="56">
        <v>44303</v>
      </c>
      <c r="K156" s="48">
        <v>4</v>
      </c>
      <c r="L156" s="48"/>
      <c r="N156" s="559"/>
      <c r="O156"/>
    </row>
    <row r="157" spans="1:15" s="40" customFormat="1" x14ac:dyDescent="0.25">
      <c r="A157" s="47">
        <v>155</v>
      </c>
      <c r="B157" s="46" t="s">
        <v>7897</v>
      </c>
      <c r="C157" s="330" t="s">
        <v>1528</v>
      </c>
      <c r="D157" s="344" t="s">
        <v>736</v>
      </c>
      <c r="E157" s="602">
        <f>VLOOKUP(D157,'BANG THAM CHIEU'!$E$4:F1229,2,0)*H157</f>
        <v>950000</v>
      </c>
      <c r="F157" s="611">
        <f t="shared" si="3"/>
        <v>40.937688528828751</v>
      </c>
      <c r="G157" s="47" t="s">
        <v>455</v>
      </c>
      <c r="H157" s="403">
        <v>10</v>
      </c>
      <c r="I157" s="606" t="s">
        <v>10664</v>
      </c>
      <c r="J157" s="56">
        <v>44303</v>
      </c>
      <c r="K157" s="48">
        <v>4</v>
      </c>
      <c r="L157" s="48"/>
      <c r="N157" s="559"/>
      <c r="O157"/>
    </row>
    <row r="158" spans="1:15" s="40" customFormat="1" x14ac:dyDescent="0.25">
      <c r="A158" s="47">
        <v>156</v>
      </c>
      <c r="B158" s="46" t="s">
        <v>7618</v>
      </c>
      <c r="C158" s="330" t="s">
        <v>1527</v>
      </c>
      <c r="D158" s="344" t="s">
        <v>774</v>
      </c>
      <c r="E158" s="602">
        <f>VLOOKUP(D158,'BANG THAM CHIEU'!$E$4:F1230,2,0)*H158</f>
        <v>100000</v>
      </c>
      <c r="F158" s="611">
        <f t="shared" si="3"/>
        <v>4.3092303714556577</v>
      </c>
      <c r="G158" s="47" t="s">
        <v>455</v>
      </c>
      <c r="H158" s="403">
        <v>20</v>
      </c>
      <c r="I158" s="606" t="s">
        <v>10664</v>
      </c>
      <c r="J158" s="56">
        <v>44303</v>
      </c>
      <c r="K158" s="48">
        <v>4</v>
      </c>
      <c r="L158" s="48"/>
      <c r="N158" s="559"/>
      <c r="O158"/>
    </row>
    <row r="159" spans="1:15" s="40" customFormat="1" x14ac:dyDescent="0.25">
      <c r="A159" s="47">
        <v>157</v>
      </c>
      <c r="B159" s="46" t="s">
        <v>6818</v>
      </c>
      <c r="C159" s="330" t="s">
        <v>1527</v>
      </c>
      <c r="D159" s="344" t="s">
        <v>775</v>
      </c>
      <c r="E159" s="602">
        <f>VLOOKUP(D159,'BANG THAM CHIEU'!$E$4:F1231,2,0)*H159</f>
        <v>5000</v>
      </c>
      <c r="F159" s="611">
        <f t="shared" si="3"/>
        <v>0.2154615185727829</v>
      </c>
      <c r="G159" s="47" t="s">
        <v>455</v>
      </c>
      <c r="H159" s="403">
        <v>1</v>
      </c>
      <c r="I159" s="606" t="s">
        <v>10664</v>
      </c>
      <c r="J159" s="56">
        <v>44303</v>
      </c>
      <c r="K159" s="48">
        <v>4</v>
      </c>
      <c r="L159" s="48"/>
      <c r="N159" s="559"/>
      <c r="O159"/>
    </row>
    <row r="160" spans="1:15" s="40" customFormat="1" x14ac:dyDescent="0.25">
      <c r="A160" s="47">
        <v>158</v>
      </c>
      <c r="B160" s="46" t="s">
        <v>10059</v>
      </c>
      <c r="C160" s="402" t="s">
        <v>1598</v>
      </c>
      <c r="D160" s="344" t="s">
        <v>186</v>
      </c>
      <c r="E160" s="602">
        <f>VLOOKUP(D160,'BANG THAM CHIEU'!$E$4:F1232,2,0)*H160</f>
        <v>5200000</v>
      </c>
      <c r="F160" s="611">
        <f t="shared" si="3"/>
        <v>224.0799793156942</v>
      </c>
      <c r="G160" s="47" t="s">
        <v>455</v>
      </c>
      <c r="H160" s="403">
        <v>10</v>
      </c>
      <c r="I160" s="606" t="s">
        <v>10664</v>
      </c>
      <c r="J160" s="56">
        <v>44303</v>
      </c>
      <c r="K160" s="48">
        <v>4</v>
      </c>
      <c r="L160" s="48"/>
      <c r="N160" s="559"/>
      <c r="O160"/>
    </row>
    <row r="161" spans="1:15" s="40" customFormat="1" x14ac:dyDescent="0.25">
      <c r="A161" s="47">
        <v>159</v>
      </c>
      <c r="B161" s="46" t="s">
        <v>1492</v>
      </c>
      <c r="C161" s="330" t="s">
        <v>1571</v>
      </c>
      <c r="D161" s="344" t="s">
        <v>158</v>
      </c>
      <c r="E161" s="602">
        <f>VLOOKUP(D161,'BANG THAM CHIEU'!$E$4:F1233,2,0)*H161</f>
        <v>5400000</v>
      </c>
      <c r="F161" s="611">
        <f t="shared" si="3"/>
        <v>232.69844005860554</v>
      </c>
      <c r="G161" s="47" t="s">
        <v>455</v>
      </c>
      <c r="H161" s="403">
        <v>30</v>
      </c>
      <c r="I161" s="606" t="s">
        <v>10664</v>
      </c>
      <c r="J161" s="56">
        <v>44313</v>
      </c>
      <c r="K161" s="48">
        <v>4</v>
      </c>
      <c r="L161" s="48"/>
      <c r="N161" s="559"/>
      <c r="O161"/>
    </row>
    <row r="162" spans="1:15" s="40" customFormat="1" x14ac:dyDescent="0.25">
      <c r="A162" s="47">
        <v>160</v>
      </c>
      <c r="B162" s="46" t="s">
        <v>1493</v>
      </c>
      <c r="C162" s="330" t="s">
        <v>1571</v>
      </c>
      <c r="D162" s="344" t="s">
        <v>665</v>
      </c>
      <c r="E162" s="602">
        <f>VLOOKUP(D162,'BANG THAM CHIEU'!$E$4:F1234,2,0)*H162</f>
        <v>5940000</v>
      </c>
      <c r="F162" s="611">
        <f t="shared" si="3"/>
        <v>255.96828406446608</v>
      </c>
      <c r="G162" s="47" t="s">
        <v>455</v>
      </c>
      <c r="H162" s="403">
        <v>30</v>
      </c>
      <c r="I162" s="606" t="s">
        <v>10664</v>
      </c>
      <c r="J162" s="56">
        <v>44313</v>
      </c>
      <c r="K162" s="48">
        <v>4</v>
      </c>
      <c r="L162" s="48"/>
      <c r="N162" s="559"/>
      <c r="O162"/>
    </row>
    <row r="163" spans="1:15" s="40" customFormat="1" x14ac:dyDescent="0.25">
      <c r="A163" s="47">
        <v>161</v>
      </c>
      <c r="B163" s="46" t="s">
        <v>10072</v>
      </c>
      <c r="C163" s="330" t="s">
        <v>2567</v>
      </c>
      <c r="D163" s="344" t="s">
        <v>2717</v>
      </c>
      <c r="E163" s="602">
        <f>VLOOKUP(D163,'BANG THAM CHIEU'!$E$4:F1235,2,0)*H163</f>
        <v>480000</v>
      </c>
      <c r="F163" s="611">
        <f t="shared" si="3"/>
        <v>20.68430578298716</v>
      </c>
      <c r="G163" s="47" t="s">
        <v>455</v>
      </c>
      <c r="H163" s="403">
        <v>40</v>
      </c>
      <c r="I163" s="606" t="s">
        <v>10664</v>
      </c>
      <c r="J163" s="56">
        <v>44313</v>
      </c>
      <c r="K163" s="48">
        <v>4</v>
      </c>
      <c r="L163" s="48"/>
      <c r="N163" s="559"/>
      <c r="O163"/>
    </row>
    <row r="164" spans="1:15" s="40" customFormat="1" x14ac:dyDescent="0.25">
      <c r="A164" s="47">
        <v>162</v>
      </c>
      <c r="B164" s="46" t="s">
        <v>7233</v>
      </c>
      <c r="C164" s="330" t="s">
        <v>2564</v>
      </c>
      <c r="D164" s="344" t="s">
        <v>2692</v>
      </c>
      <c r="E164" s="602">
        <f>VLOOKUP(D164,'BANG THAM CHIEU'!$E$4:F1236,2,0)*H164</f>
        <v>800000</v>
      </c>
      <c r="F164" s="611">
        <f t="shared" si="3"/>
        <v>34.473842971645261</v>
      </c>
      <c r="G164" s="47" t="s">
        <v>455</v>
      </c>
      <c r="H164" s="403">
        <v>40</v>
      </c>
      <c r="I164" s="606" t="s">
        <v>10664</v>
      </c>
      <c r="J164" s="56">
        <v>44321</v>
      </c>
      <c r="K164" s="48">
        <v>4</v>
      </c>
      <c r="L164" s="48"/>
      <c r="N164" s="559"/>
      <c r="O164"/>
    </row>
    <row r="165" spans="1:15" s="40" customFormat="1" x14ac:dyDescent="0.25">
      <c r="A165" s="47">
        <v>163</v>
      </c>
      <c r="B165" s="46" t="s">
        <v>6606</v>
      </c>
      <c r="C165" s="330" t="s">
        <v>1586</v>
      </c>
      <c r="D165" s="344" t="s">
        <v>789</v>
      </c>
      <c r="E165" s="602">
        <f>VLOOKUP(D165,'BANG THAM CHIEU'!$E$4:F1237,2,0)*H165</f>
        <v>880000</v>
      </c>
      <c r="F165" s="611">
        <f t="shared" si="3"/>
        <v>37.921227268809794</v>
      </c>
      <c r="G165" s="47" t="s">
        <v>455</v>
      </c>
      <c r="H165" s="403">
        <v>40</v>
      </c>
      <c r="I165" s="606" t="s">
        <v>10664</v>
      </c>
      <c r="J165" s="56">
        <v>44321</v>
      </c>
      <c r="K165" s="48">
        <v>4</v>
      </c>
      <c r="L165" s="48"/>
      <c r="N165" s="559"/>
      <c r="O165"/>
    </row>
    <row r="166" spans="1:15" s="40" customFormat="1" x14ac:dyDescent="0.25">
      <c r="A166" s="47">
        <v>164</v>
      </c>
      <c r="B166" s="46" t="s">
        <v>7232</v>
      </c>
      <c r="C166" s="330" t="s">
        <v>1586</v>
      </c>
      <c r="D166" s="344" t="s">
        <v>790</v>
      </c>
      <c r="E166" s="602">
        <f>VLOOKUP(D166,'BANG THAM CHIEU'!$E$4:F1238,2,0)*H166</f>
        <v>264000</v>
      </c>
      <c r="F166" s="611">
        <f t="shared" si="3"/>
        <v>11.376368180642936</v>
      </c>
      <c r="G166" s="47" t="s">
        <v>455</v>
      </c>
      <c r="H166" s="403">
        <v>12</v>
      </c>
      <c r="I166" s="606" t="s">
        <v>10664</v>
      </c>
      <c r="J166" s="56">
        <v>44321</v>
      </c>
      <c r="K166" s="48">
        <v>4</v>
      </c>
      <c r="L166" s="48"/>
      <c r="N166" s="559"/>
      <c r="O166"/>
    </row>
    <row r="167" spans="1:15" s="40" customFormat="1" x14ac:dyDescent="0.25">
      <c r="A167" s="47">
        <v>165</v>
      </c>
      <c r="B167" s="46" t="s">
        <v>8489</v>
      </c>
      <c r="C167" s="330" t="s">
        <v>1528</v>
      </c>
      <c r="D167" s="344" t="s">
        <v>146</v>
      </c>
      <c r="E167" s="602">
        <f>VLOOKUP(D167,'BANG THAM CHIEU'!$E$4:F1239,2,0)*H167</f>
        <v>600000</v>
      </c>
      <c r="F167" s="611">
        <f t="shared" si="3"/>
        <v>25.855382228733948</v>
      </c>
      <c r="G167" s="47" t="s">
        <v>2928</v>
      </c>
      <c r="H167" s="403">
        <v>10</v>
      </c>
      <c r="I167" s="606" t="s">
        <v>10664</v>
      </c>
      <c r="J167" s="56">
        <v>44321</v>
      </c>
      <c r="K167" s="48">
        <v>4</v>
      </c>
      <c r="L167" s="48"/>
      <c r="N167" s="559"/>
      <c r="O167"/>
    </row>
    <row r="168" spans="1:15" s="40" customFormat="1" x14ac:dyDescent="0.25">
      <c r="A168" s="47">
        <v>166</v>
      </c>
      <c r="B168" s="46" t="s">
        <v>9893</v>
      </c>
      <c r="C168" s="330" t="s">
        <v>1528</v>
      </c>
      <c r="D168" s="344" t="s">
        <v>687</v>
      </c>
      <c r="E168" s="602">
        <f>VLOOKUP(D168,'BANG THAM CHIEU'!$E$4:F1240,2,0)*H168</f>
        <v>1500000</v>
      </c>
      <c r="F168" s="611">
        <f t="shared" si="3"/>
        <v>64.638455571834868</v>
      </c>
      <c r="G168" s="47" t="s">
        <v>2928</v>
      </c>
      <c r="H168" s="403">
        <v>10</v>
      </c>
      <c r="I168" s="606" t="s">
        <v>10664</v>
      </c>
      <c r="J168" s="56">
        <v>44321</v>
      </c>
      <c r="K168" s="48">
        <v>4</v>
      </c>
      <c r="L168" s="48"/>
      <c r="N168" s="559"/>
      <c r="O168"/>
    </row>
    <row r="169" spans="1:15" s="40" customFormat="1" x14ac:dyDescent="0.25">
      <c r="A169" s="47">
        <v>167</v>
      </c>
      <c r="B169" s="46" t="s">
        <v>9646</v>
      </c>
      <c r="C169" s="330" t="s">
        <v>99</v>
      </c>
      <c r="D169" s="344" t="s">
        <v>680</v>
      </c>
      <c r="E169" s="602">
        <f>VLOOKUP(D169,'BANG THAM CHIEU'!$E$4:F1241,2,0)*H169</f>
        <v>8500000</v>
      </c>
      <c r="F169" s="611">
        <f t="shared" si="3"/>
        <v>366.28458157373092</v>
      </c>
      <c r="G169" s="47" t="s">
        <v>455</v>
      </c>
      <c r="H169" s="403">
        <v>100</v>
      </c>
      <c r="I169" s="606" t="s">
        <v>10664</v>
      </c>
      <c r="J169" s="56">
        <v>44321</v>
      </c>
      <c r="K169" s="48">
        <v>4</v>
      </c>
      <c r="L169" s="48"/>
      <c r="N169" s="559"/>
      <c r="O169"/>
    </row>
    <row r="170" spans="1:15" s="40" customFormat="1" x14ac:dyDescent="0.25">
      <c r="A170" s="47">
        <v>168</v>
      </c>
      <c r="B170" s="46" t="s">
        <v>10073</v>
      </c>
      <c r="C170" s="330" t="s">
        <v>1571</v>
      </c>
      <c r="D170" s="344" t="s">
        <v>158</v>
      </c>
      <c r="E170" s="602">
        <f>VLOOKUP(D170,'BANG THAM CHIEU'!$E$4:F1242,2,0)*H170</f>
        <v>7200000</v>
      </c>
      <c r="F170" s="611">
        <f t="shared" si="3"/>
        <v>310.26458674480739</v>
      </c>
      <c r="G170" s="47" t="s">
        <v>455</v>
      </c>
      <c r="H170" s="403">
        <v>40</v>
      </c>
      <c r="I170" s="606" t="s">
        <v>10664</v>
      </c>
      <c r="J170" s="56">
        <v>44321</v>
      </c>
      <c r="K170" s="48">
        <v>4</v>
      </c>
      <c r="L170" s="48"/>
      <c r="N170" s="559"/>
      <c r="O170"/>
    </row>
    <row r="171" spans="1:15" s="40" customFormat="1" x14ac:dyDescent="0.25">
      <c r="A171" s="47">
        <v>169</v>
      </c>
      <c r="B171" s="46" t="s">
        <v>10074</v>
      </c>
      <c r="C171" s="330" t="s">
        <v>1571</v>
      </c>
      <c r="D171" s="344" t="s">
        <v>665</v>
      </c>
      <c r="E171" s="602">
        <f>VLOOKUP(D171,'BANG THAM CHIEU'!$E$4:F1243,2,0)*H171</f>
        <v>3960000</v>
      </c>
      <c r="F171" s="611">
        <f t="shared" si="3"/>
        <v>170.64552270964407</v>
      </c>
      <c r="G171" s="47" t="s">
        <v>455</v>
      </c>
      <c r="H171" s="403">
        <v>20</v>
      </c>
      <c r="I171" s="606" t="s">
        <v>10664</v>
      </c>
      <c r="J171" s="56">
        <v>44321</v>
      </c>
      <c r="K171" s="48">
        <v>4</v>
      </c>
      <c r="L171" s="48"/>
      <c r="N171" s="559"/>
      <c r="O171"/>
    </row>
    <row r="172" spans="1:15" s="40" customFormat="1" x14ac:dyDescent="0.25">
      <c r="A172" s="47">
        <v>170</v>
      </c>
      <c r="B172" s="46" t="s">
        <v>10073</v>
      </c>
      <c r="C172" s="330" t="s">
        <v>1571</v>
      </c>
      <c r="D172" s="344" t="s">
        <v>158</v>
      </c>
      <c r="E172" s="602">
        <f>VLOOKUP(D172,'BANG THAM CHIEU'!$E$4:F1244,2,0)*H172</f>
        <v>5400000</v>
      </c>
      <c r="F172" s="611">
        <f t="shared" si="3"/>
        <v>232.69844005860554</v>
      </c>
      <c r="G172" s="47" t="s">
        <v>455</v>
      </c>
      <c r="H172" s="403">
        <v>30</v>
      </c>
      <c r="I172" s="606" t="s">
        <v>10664</v>
      </c>
      <c r="J172" s="56">
        <v>44321</v>
      </c>
      <c r="K172" s="48">
        <v>4</v>
      </c>
      <c r="L172" s="48"/>
      <c r="N172" s="559"/>
      <c r="O172"/>
    </row>
    <row r="173" spans="1:15" s="40" customFormat="1" x14ac:dyDescent="0.25">
      <c r="A173" s="47">
        <v>171</v>
      </c>
      <c r="B173" s="46" t="s">
        <v>10074</v>
      </c>
      <c r="C173" s="330" t="s">
        <v>1571</v>
      </c>
      <c r="D173" s="344" t="s">
        <v>665</v>
      </c>
      <c r="E173" s="602">
        <f>VLOOKUP(D173,'BANG THAM CHIEU'!$E$4:F1245,2,0)*H173</f>
        <v>5940000</v>
      </c>
      <c r="F173" s="611">
        <f t="shared" si="3"/>
        <v>255.96828406446608</v>
      </c>
      <c r="G173" s="47" t="s">
        <v>455</v>
      </c>
      <c r="H173" s="403">
        <v>30</v>
      </c>
      <c r="I173" s="606" t="s">
        <v>10664</v>
      </c>
      <c r="J173" s="56">
        <v>44321</v>
      </c>
      <c r="K173" s="48">
        <v>4</v>
      </c>
      <c r="L173" s="48"/>
      <c r="N173" s="559"/>
      <c r="O173"/>
    </row>
    <row r="174" spans="1:15" s="40" customFormat="1" ht="39" x14ac:dyDescent="0.25">
      <c r="A174" s="47">
        <v>172</v>
      </c>
      <c r="B174" s="437" t="s">
        <v>9643</v>
      </c>
      <c r="C174" s="330" t="s">
        <v>1565</v>
      </c>
      <c r="D174" s="344" t="s">
        <v>2728</v>
      </c>
      <c r="E174" s="602">
        <f>VLOOKUP(D174,'BANG THAM CHIEU'!$E$4:F1246,2,0)*H174</f>
        <v>23572000</v>
      </c>
      <c r="F174" s="611">
        <f t="shared" si="3"/>
        <v>1015.7717831595277</v>
      </c>
      <c r="G174" s="47" t="s">
        <v>455</v>
      </c>
      <c r="H174" s="403">
        <v>4</v>
      </c>
      <c r="I174" s="606" t="s">
        <v>10664</v>
      </c>
      <c r="J174" s="56">
        <v>44321</v>
      </c>
      <c r="K174" s="48">
        <v>4</v>
      </c>
      <c r="L174" s="48"/>
      <c r="N174" s="559"/>
      <c r="O174"/>
    </row>
    <row r="175" spans="1:15" s="40" customFormat="1" x14ac:dyDescent="0.25">
      <c r="A175" s="47">
        <v>173</v>
      </c>
      <c r="B175" s="46" t="s">
        <v>10075</v>
      </c>
      <c r="C175" s="330" t="s">
        <v>1548</v>
      </c>
      <c r="D175" s="344" t="s">
        <v>250</v>
      </c>
      <c r="E175" s="602">
        <f>VLOOKUP(D175,'BANG THAM CHIEU'!$E$4:F1247,2,0)*H175</f>
        <v>141950000</v>
      </c>
      <c r="F175" s="611">
        <f t="shared" si="3"/>
        <v>6116.9525122813066</v>
      </c>
      <c r="G175" s="47" t="s">
        <v>455</v>
      </c>
      <c r="H175" s="403">
        <v>2</v>
      </c>
      <c r="I175" s="606" t="s">
        <v>10664</v>
      </c>
      <c r="J175" s="56">
        <v>44321</v>
      </c>
      <c r="K175" s="48">
        <v>4</v>
      </c>
      <c r="L175" s="48" t="s">
        <v>9889</v>
      </c>
      <c r="N175" s="559"/>
      <c r="O175"/>
    </row>
    <row r="176" spans="1:15" s="40" customFormat="1" x14ac:dyDescent="0.25">
      <c r="A176" s="47">
        <v>174</v>
      </c>
      <c r="B176" s="409" t="s">
        <v>2626</v>
      </c>
      <c r="C176" s="330" t="s">
        <v>108</v>
      </c>
      <c r="D176" s="344" t="s">
        <v>2813</v>
      </c>
      <c r="E176" s="602">
        <f>VLOOKUP(D176,'BANG THAM CHIEU'!$E$4:F1248,2,0)*H176</f>
        <v>18600000</v>
      </c>
      <c r="F176" s="611">
        <f t="shared" si="3"/>
        <v>801.51684909075243</v>
      </c>
      <c r="G176" s="47" t="s">
        <v>455</v>
      </c>
      <c r="H176" s="403">
        <v>2</v>
      </c>
      <c r="I176" s="606" t="s">
        <v>10664</v>
      </c>
      <c r="J176" s="56">
        <v>44322</v>
      </c>
      <c r="K176" s="48">
        <v>4</v>
      </c>
      <c r="L176" s="48"/>
      <c r="N176" s="559"/>
      <c r="O176"/>
    </row>
    <row r="177" spans="1:15" s="40" customFormat="1" x14ac:dyDescent="0.25">
      <c r="A177" s="47">
        <v>175</v>
      </c>
      <c r="B177" s="46" t="s">
        <v>8826</v>
      </c>
      <c r="C177" s="330" t="s">
        <v>1541</v>
      </c>
      <c r="D177" s="344" t="s">
        <v>208</v>
      </c>
      <c r="E177" s="602">
        <f>VLOOKUP(D177,'BANG THAM CHIEU'!$E$4:F1249,2,0)*H177</f>
        <v>9160000</v>
      </c>
      <c r="F177" s="611">
        <f t="shared" si="3"/>
        <v>394.7255020253383</v>
      </c>
      <c r="G177" s="47" t="s">
        <v>455</v>
      </c>
      <c r="H177" s="403">
        <v>20</v>
      </c>
      <c r="I177" s="606" t="s">
        <v>10664</v>
      </c>
      <c r="J177" s="56">
        <v>44322</v>
      </c>
      <c r="K177" s="48">
        <v>4</v>
      </c>
      <c r="L177" s="48"/>
      <c r="N177" s="559"/>
      <c r="O177"/>
    </row>
    <row r="178" spans="1:15" s="40" customFormat="1" x14ac:dyDescent="0.25">
      <c r="A178" s="47">
        <v>176</v>
      </c>
      <c r="B178" s="46" t="s">
        <v>10076</v>
      </c>
      <c r="C178" s="330" t="s">
        <v>1597</v>
      </c>
      <c r="D178" s="344" t="s">
        <v>701</v>
      </c>
      <c r="E178" s="602">
        <f>VLOOKUP(D178,'BANG THAM CHIEU'!$E$4:F1250,2,0)*H178</f>
        <v>32000</v>
      </c>
      <c r="F178" s="611">
        <f t="shared" si="3"/>
        <v>1.3789537188658105</v>
      </c>
      <c r="G178" s="47" t="s">
        <v>2970</v>
      </c>
      <c r="H178" s="403">
        <v>2</v>
      </c>
      <c r="I178" s="606" t="s">
        <v>10664</v>
      </c>
      <c r="J178" s="56">
        <v>44322</v>
      </c>
      <c r="K178" s="48">
        <v>4</v>
      </c>
      <c r="L178" s="48"/>
      <c r="N178" s="559"/>
      <c r="O178"/>
    </row>
    <row r="179" spans="1:15" s="40" customFormat="1" x14ac:dyDescent="0.25">
      <c r="A179" s="47">
        <v>177</v>
      </c>
      <c r="B179" s="46" t="s">
        <v>10041</v>
      </c>
      <c r="C179" s="330" t="s">
        <v>1518</v>
      </c>
      <c r="D179" s="344" t="s">
        <v>663</v>
      </c>
      <c r="E179" s="602">
        <f>VLOOKUP(D179,'BANG THAM CHIEU'!$E$4:F1251,2,0)*H179</f>
        <v>5750000</v>
      </c>
      <c r="F179" s="611">
        <f t="shared" si="3"/>
        <v>247.78074635870033</v>
      </c>
      <c r="G179" s="47" t="s">
        <v>455</v>
      </c>
      <c r="H179" s="403">
        <v>5</v>
      </c>
      <c r="I179" s="606" t="s">
        <v>10664</v>
      </c>
      <c r="J179" s="56">
        <v>44322</v>
      </c>
      <c r="K179" s="48">
        <v>4</v>
      </c>
      <c r="L179" s="48"/>
      <c r="N179" s="559"/>
      <c r="O179"/>
    </row>
    <row r="180" spans="1:15" s="40" customFormat="1" x14ac:dyDescent="0.25">
      <c r="A180" s="47">
        <v>178</v>
      </c>
      <c r="B180" s="46" t="s">
        <v>7244</v>
      </c>
      <c r="C180" s="330" t="s">
        <v>1518</v>
      </c>
      <c r="D180" s="344" t="s">
        <v>1327</v>
      </c>
      <c r="E180" s="602">
        <f>VLOOKUP(D180,'BANG THAM CHIEU'!$E$4:F1252,2,0)*H180</f>
        <v>115960</v>
      </c>
      <c r="F180" s="611">
        <f t="shared" si="3"/>
        <v>4.9969835387399808</v>
      </c>
      <c r="G180" s="47" t="s">
        <v>455</v>
      </c>
      <c r="H180" s="403">
        <v>20</v>
      </c>
      <c r="I180" s="606" t="s">
        <v>10664</v>
      </c>
      <c r="J180" s="56">
        <v>44324</v>
      </c>
      <c r="K180" s="48">
        <v>4</v>
      </c>
      <c r="L180" s="48"/>
      <c r="N180" s="559"/>
      <c r="O180"/>
    </row>
    <row r="181" spans="1:15" s="40" customFormat="1" x14ac:dyDescent="0.25">
      <c r="A181" s="47">
        <v>180</v>
      </c>
      <c r="B181" s="46" t="s">
        <v>7243</v>
      </c>
      <c r="C181" s="330" t="s">
        <v>1518</v>
      </c>
      <c r="D181" s="344" t="s">
        <v>766</v>
      </c>
      <c r="E181" s="602">
        <f>VLOOKUP(D181,'BANG THAM CHIEU'!$E$4:F1253,2,0)*H181</f>
        <v>322800</v>
      </c>
      <c r="F181" s="611">
        <f t="shared" si="3"/>
        <v>13.910195639058864</v>
      </c>
      <c r="G181" s="47" t="s">
        <v>455</v>
      </c>
      <c r="H181" s="403">
        <v>50</v>
      </c>
      <c r="I181" s="606" t="s">
        <v>10664</v>
      </c>
      <c r="J181" s="56">
        <v>44324</v>
      </c>
      <c r="K181" s="48">
        <v>4</v>
      </c>
      <c r="L181" s="48"/>
      <c r="N181" s="559"/>
      <c r="O181"/>
    </row>
    <row r="182" spans="1:15" s="40" customFormat="1" x14ac:dyDescent="0.25">
      <c r="A182" s="47">
        <v>181</v>
      </c>
      <c r="B182" s="46" t="s">
        <v>7242</v>
      </c>
      <c r="C182" s="330" t="s">
        <v>1518</v>
      </c>
      <c r="D182" s="344" t="s">
        <v>765</v>
      </c>
      <c r="E182" s="602">
        <f>VLOOKUP(D182,'BANG THAM CHIEU'!$E$4:F1254,2,0)*H182</f>
        <v>600000</v>
      </c>
      <c r="F182" s="611">
        <f t="shared" si="3"/>
        <v>25.855382228733948</v>
      </c>
      <c r="G182" s="47" t="s">
        <v>455</v>
      </c>
      <c r="H182" s="403">
        <v>50</v>
      </c>
      <c r="I182" s="606" t="s">
        <v>10664</v>
      </c>
      <c r="J182" s="56">
        <v>44324</v>
      </c>
      <c r="K182" s="48">
        <v>4</v>
      </c>
      <c r="L182" s="48"/>
      <c r="N182" s="559"/>
      <c r="O182"/>
    </row>
    <row r="183" spans="1:15" s="40" customFormat="1" x14ac:dyDescent="0.25">
      <c r="A183" s="47">
        <v>182</v>
      </c>
      <c r="B183" s="46" t="s">
        <v>10122</v>
      </c>
      <c r="C183" s="330" t="s">
        <v>1533</v>
      </c>
      <c r="D183" s="344" t="s">
        <v>729</v>
      </c>
      <c r="E183" s="602">
        <f>VLOOKUP(D183,'BANG THAM CHIEU'!$E$4:F1255,2,0)*H183</f>
        <v>350000</v>
      </c>
      <c r="F183" s="611">
        <f t="shared" si="3"/>
        <v>15.082306300094803</v>
      </c>
      <c r="G183" s="47" t="s">
        <v>9773</v>
      </c>
      <c r="H183" s="403">
        <v>35</v>
      </c>
      <c r="I183" s="606" t="s">
        <v>10664</v>
      </c>
      <c r="J183" s="56">
        <v>44324</v>
      </c>
      <c r="K183" s="48">
        <v>4</v>
      </c>
      <c r="L183" s="48"/>
      <c r="N183" s="559"/>
      <c r="O183"/>
    </row>
    <row r="184" spans="1:15" s="40" customFormat="1" x14ac:dyDescent="0.25">
      <c r="A184" s="47">
        <v>183</v>
      </c>
      <c r="B184" s="46" t="s">
        <v>10123</v>
      </c>
      <c r="C184" s="330" t="s">
        <v>1533</v>
      </c>
      <c r="D184" s="344" t="s">
        <v>728</v>
      </c>
      <c r="E184" s="602">
        <f>VLOOKUP(D184,'BANG THAM CHIEU'!$E$4:F1256,2,0)*H184</f>
        <v>4000000</v>
      </c>
      <c r="F184" s="611">
        <f t="shared" si="3"/>
        <v>172.36921485822631</v>
      </c>
      <c r="G184" s="47" t="s">
        <v>9773</v>
      </c>
      <c r="H184" s="403">
        <v>400</v>
      </c>
      <c r="I184" s="606" t="s">
        <v>10664</v>
      </c>
      <c r="J184" s="56">
        <v>44324</v>
      </c>
      <c r="K184" s="48">
        <v>4</v>
      </c>
      <c r="L184" s="48"/>
      <c r="N184" s="559"/>
      <c r="O184"/>
    </row>
    <row r="185" spans="1:15" s="40" customFormat="1" x14ac:dyDescent="0.25">
      <c r="A185" s="47">
        <v>184</v>
      </c>
      <c r="B185" s="46" t="s">
        <v>9652</v>
      </c>
      <c r="C185" s="330" t="s">
        <v>1571</v>
      </c>
      <c r="D185" s="344" t="s">
        <v>668</v>
      </c>
      <c r="E185" s="602">
        <f>VLOOKUP(D185,'BANG THAM CHIEU'!$E$4:F1257,2,0)*H185</f>
        <v>2300000</v>
      </c>
      <c r="F185" s="611">
        <f t="shared" si="3"/>
        <v>99.112298543480136</v>
      </c>
      <c r="G185" s="47" t="s">
        <v>1197</v>
      </c>
      <c r="H185" s="403">
        <v>200</v>
      </c>
      <c r="I185" s="606" t="s">
        <v>10664</v>
      </c>
      <c r="J185" s="56">
        <v>44324</v>
      </c>
      <c r="K185" s="48">
        <v>4</v>
      </c>
      <c r="L185" s="48"/>
      <c r="N185" s="559"/>
      <c r="O185"/>
    </row>
    <row r="186" spans="1:15" s="40" customFormat="1" x14ac:dyDescent="0.25">
      <c r="A186" s="47">
        <v>185</v>
      </c>
      <c r="B186" s="46" t="s">
        <v>10124</v>
      </c>
      <c r="C186" s="330" t="s">
        <v>1547</v>
      </c>
      <c r="D186" s="344" t="s">
        <v>2877</v>
      </c>
      <c r="E186" s="602">
        <f>VLOOKUP(D186,'BANG THAM CHIEU'!$E$4:F1258,2,0)*H186</f>
        <v>700000</v>
      </c>
      <c r="F186" s="611">
        <f t="shared" si="3"/>
        <v>30.164612600189606</v>
      </c>
      <c r="G186" s="47" t="s">
        <v>455</v>
      </c>
      <c r="H186" s="403">
        <v>10</v>
      </c>
      <c r="I186" s="606" t="s">
        <v>10664</v>
      </c>
      <c r="J186" s="56">
        <v>44324</v>
      </c>
      <c r="K186" s="48">
        <v>4</v>
      </c>
      <c r="L186" s="48"/>
      <c r="N186" s="559"/>
      <c r="O186"/>
    </row>
    <row r="187" spans="1:15" s="40" customFormat="1" x14ac:dyDescent="0.25">
      <c r="A187" s="47">
        <v>186</v>
      </c>
      <c r="B187" s="46" t="s">
        <v>10125</v>
      </c>
      <c r="C187" s="330" t="s">
        <v>1547</v>
      </c>
      <c r="D187" s="344" t="s">
        <v>2876</v>
      </c>
      <c r="E187" s="602">
        <f>VLOOKUP(D187,'BANG THAM CHIEU'!$E$4:F1259,2,0)*H187</f>
        <v>400000</v>
      </c>
      <c r="F187" s="611">
        <f t="shared" si="3"/>
        <v>17.236921485822631</v>
      </c>
      <c r="G187" s="47" t="s">
        <v>455</v>
      </c>
      <c r="H187" s="403">
        <v>10</v>
      </c>
      <c r="I187" s="606" t="s">
        <v>10664</v>
      </c>
      <c r="J187" s="56">
        <v>44324</v>
      </c>
      <c r="K187" s="48">
        <v>4</v>
      </c>
      <c r="L187" s="48"/>
      <c r="N187" s="559"/>
      <c r="O187"/>
    </row>
    <row r="188" spans="1:15" s="40" customFormat="1" x14ac:dyDescent="0.25">
      <c r="A188" s="47">
        <v>187</v>
      </c>
      <c r="B188" s="46" t="s">
        <v>10126</v>
      </c>
      <c r="C188" s="330" t="s">
        <v>1547</v>
      </c>
      <c r="D188" s="344" t="s">
        <v>2856</v>
      </c>
      <c r="E188" s="602">
        <f>VLOOKUP(D188,'BANG THAM CHIEU'!$E$4:F1260,2,0)*H188</f>
        <v>250000</v>
      </c>
      <c r="F188" s="611">
        <f t="shared" si="3"/>
        <v>10.773075928639145</v>
      </c>
      <c r="G188" s="47" t="s">
        <v>455</v>
      </c>
      <c r="H188" s="403">
        <v>10</v>
      </c>
      <c r="I188" s="606" t="s">
        <v>10664</v>
      </c>
      <c r="J188" s="56">
        <v>44324</v>
      </c>
      <c r="K188" s="48">
        <v>4</v>
      </c>
      <c r="L188" s="48"/>
      <c r="N188" s="559"/>
      <c r="O188"/>
    </row>
    <row r="189" spans="1:15" s="40" customFormat="1" x14ac:dyDescent="0.25">
      <c r="A189" s="47">
        <v>188</v>
      </c>
      <c r="B189" s="46" t="s">
        <v>10127</v>
      </c>
      <c r="C189" s="330" t="s">
        <v>2564</v>
      </c>
      <c r="D189" s="344">
        <v>51383039</v>
      </c>
      <c r="E189" s="602">
        <f>VLOOKUP(D189,'BANG THAM CHIEU'!$E$4:F1261,2,0)*H189</f>
        <v>4563000</v>
      </c>
      <c r="F189" s="611">
        <f t="shared" si="3"/>
        <v>196.63018184952168</v>
      </c>
      <c r="G189" s="47" t="s">
        <v>455</v>
      </c>
      <c r="H189" s="403">
        <v>1</v>
      </c>
      <c r="I189" s="606" t="s">
        <v>10664</v>
      </c>
      <c r="J189" s="56">
        <v>44324</v>
      </c>
      <c r="K189" s="48">
        <v>4</v>
      </c>
      <c r="L189" s="48" t="s">
        <v>9889</v>
      </c>
      <c r="N189" s="559"/>
      <c r="O189"/>
    </row>
    <row r="190" spans="1:15" s="40" customFormat="1" x14ac:dyDescent="0.25">
      <c r="A190" s="47">
        <v>189</v>
      </c>
      <c r="B190" s="46" t="s">
        <v>10128</v>
      </c>
      <c r="C190" s="330" t="s">
        <v>2564</v>
      </c>
      <c r="D190" s="344">
        <v>50039141</v>
      </c>
      <c r="E190" s="602">
        <f>VLOOKUP(D190,'BANG THAM CHIEU'!$E$4:F1262,2,0)*H190</f>
        <v>3661000</v>
      </c>
      <c r="F190" s="611">
        <f t="shared" si="3"/>
        <v>157.76092389899165</v>
      </c>
      <c r="G190" s="47" t="s">
        <v>455</v>
      </c>
      <c r="H190" s="403">
        <v>1</v>
      </c>
      <c r="I190" s="606" t="s">
        <v>10664</v>
      </c>
      <c r="J190" s="56">
        <v>44324</v>
      </c>
      <c r="K190" s="48">
        <v>4</v>
      </c>
      <c r="L190" s="48"/>
      <c r="N190" s="559"/>
      <c r="O190"/>
    </row>
    <row r="191" spans="1:15" s="40" customFormat="1" x14ac:dyDescent="0.25">
      <c r="A191" s="47">
        <v>190</v>
      </c>
      <c r="B191" s="46" t="s">
        <v>10129</v>
      </c>
      <c r="C191" s="330" t="s">
        <v>2564</v>
      </c>
      <c r="D191" s="344">
        <v>4399928</v>
      </c>
      <c r="E191" s="602">
        <f>VLOOKUP(D191,'BANG THAM CHIEU'!$E$4:F1263,2,0)*H191</f>
        <v>122000</v>
      </c>
      <c r="F191" s="611">
        <f t="shared" si="3"/>
        <v>5.2572610531759025</v>
      </c>
      <c r="G191" s="47" t="s">
        <v>455</v>
      </c>
      <c r="H191" s="403">
        <v>1</v>
      </c>
      <c r="I191" s="606" t="s">
        <v>10664</v>
      </c>
      <c r="J191" s="56">
        <v>44324</v>
      </c>
      <c r="K191" s="48">
        <v>4</v>
      </c>
      <c r="L191" s="48" t="s">
        <v>9889</v>
      </c>
      <c r="N191" s="559"/>
      <c r="O191"/>
    </row>
    <row r="192" spans="1:15" s="40" customFormat="1" x14ac:dyDescent="0.25">
      <c r="A192" s="47">
        <v>191</v>
      </c>
      <c r="B192" s="46" t="s">
        <v>10130</v>
      </c>
      <c r="C192" s="330" t="s">
        <v>7148</v>
      </c>
      <c r="D192" s="344">
        <v>1184</v>
      </c>
      <c r="E192" s="602">
        <f>VLOOKUP(D192,'BANG THAM CHIEU'!$E$4:F1264,2,0)*H192</f>
        <v>174000</v>
      </c>
      <c r="F192" s="611">
        <f t="shared" si="3"/>
        <v>7.4980608463328453</v>
      </c>
      <c r="G192" s="47" t="s">
        <v>455</v>
      </c>
      <c r="H192" s="403">
        <v>1</v>
      </c>
      <c r="I192" s="606" t="s">
        <v>10664</v>
      </c>
      <c r="J192" s="56">
        <v>44324</v>
      </c>
      <c r="K192" s="48">
        <v>4</v>
      </c>
      <c r="L192" s="48"/>
      <c r="N192" s="559"/>
      <c r="O192"/>
    </row>
    <row r="193" spans="1:15" s="40" customFormat="1" x14ac:dyDescent="0.25">
      <c r="A193" s="47">
        <v>192</v>
      </c>
      <c r="B193" s="46" t="s">
        <v>10131</v>
      </c>
      <c r="C193" s="330" t="s">
        <v>2564</v>
      </c>
      <c r="D193" s="344">
        <v>5047606</v>
      </c>
      <c r="E193" s="602">
        <f>VLOOKUP(D193,'BANG THAM CHIEU'!$E$4:F1265,2,0)*H193</f>
        <v>40000</v>
      </c>
      <c r="F193" s="611">
        <f t="shared" si="3"/>
        <v>1.7236921485822632</v>
      </c>
      <c r="G193" s="47" t="s">
        <v>455</v>
      </c>
      <c r="H193" s="403">
        <v>1</v>
      </c>
      <c r="I193" s="606" t="s">
        <v>10664</v>
      </c>
      <c r="J193" s="56">
        <v>44324</v>
      </c>
      <c r="K193" s="48">
        <v>4</v>
      </c>
      <c r="L193" s="48" t="s">
        <v>9889</v>
      </c>
      <c r="N193" s="559"/>
      <c r="O193"/>
    </row>
    <row r="194" spans="1:15" s="40" customFormat="1" x14ac:dyDescent="0.25">
      <c r="A194" s="47">
        <v>193</v>
      </c>
      <c r="B194" s="46" t="s">
        <v>10132</v>
      </c>
      <c r="C194" s="330" t="s">
        <v>2564</v>
      </c>
      <c r="D194" s="344">
        <v>51097256</v>
      </c>
      <c r="E194" s="602">
        <f>VLOOKUP(D194,'BANG THAM CHIEU'!$E$4:F1266,2,0)*H194</f>
        <v>4993000</v>
      </c>
      <c r="F194" s="611">
        <f t="shared" si="3"/>
        <v>215.15987244678101</v>
      </c>
      <c r="G194" s="47" t="s">
        <v>455</v>
      </c>
      <c r="H194" s="403">
        <v>1</v>
      </c>
      <c r="I194" s="606" t="s">
        <v>10664</v>
      </c>
      <c r="J194" s="56">
        <v>44324</v>
      </c>
      <c r="K194" s="48">
        <v>4</v>
      </c>
      <c r="L194" s="48" t="s">
        <v>9889</v>
      </c>
      <c r="N194" s="559"/>
      <c r="O194"/>
    </row>
    <row r="195" spans="1:15" s="40" customFormat="1" x14ac:dyDescent="0.25">
      <c r="A195" s="47">
        <v>194</v>
      </c>
      <c r="B195" s="46" t="s">
        <v>10133</v>
      </c>
      <c r="C195" s="330" t="s">
        <v>2564</v>
      </c>
      <c r="D195" s="344">
        <v>51469032</v>
      </c>
      <c r="E195" s="602">
        <f>VLOOKUP(D195,'BANG THAM CHIEU'!$E$4:F1267,2,0)*H195</f>
        <v>18638000</v>
      </c>
      <c r="F195" s="611">
        <f t="shared" si="3"/>
        <v>803.15435663190556</v>
      </c>
      <c r="G195" s="47" t="s">
        <v>455</v>
      </c>
      <c r="H195" s="403">
        <v>1</v>
      </c>
      <c r="I195" s="606" t="s">
        <v>10664</v>
      </c>
      <c r="J195" s="56">
        <v>44324</v>
      </c>
      <c r="K195" s="48">
        <v>4</v>
      </c>
      <c r="L195" s="48" t="s">
        <v>9889</v>
      </c>
      <c r="N195" s="559"/>
      <c r="O195"/>
    </row>
    <row r="196" spans="1:15" s="40" customFormat="1" x14ac:dyDescent="0.25">
      <c r="A196" s="47">
        <v>195</v>
      </c>
      <c r="B196" s="46" t="s">
        <v>10134</v>
      </c>
      <c r="C196" s="330" t="s">
        <v>2564</v>
      </c>
      <c r="D196" s="344">
        <v>52037515</v>
      </c>
      <c r="E196" s="602">
        <f>VLOOKUP(D196,'BANG THAM CHIEU'!$E$4:F1268,2,0)*H196</f>
        <v>3852000</v>
      </c>
      <c r="F196" s="611">
        <f t="shared" ref="F196:F259" si="4">E196/23206</f>
        <v>165.99155390847196</v>
      </c>
      <c r="G196" s="47" t="s">
        <v>455</v>
      </c>
      <c r="H196" s="403">
        <v>1</v>
      </c>
      <c r="I196" s="606" t="s">
        <v>10664</v>
      </c>
      <c r="J196" s="56">
        <v>44324</v>
      </c>
      <c r="K196" s="48">
        <v>4</v>
      </c>
      <c r="L196" s="48" t="s">
        <v>9889</v>
      </c>
      <c r="N196" s="559"/>
      <c r="O196"/>
    </row>
    <row r="197" spans="1:15" s="40" customFormat="1" x14ac:dyDescent="0.25">
      <c r="A197" s="47">
        <v>196</v>
      </c>
      <c r="B197" s="46" t="s">
        <v>10135</v>
      </c>
      <c r="C197" s="330" t="s">
        <v>2564</v>
      </c>
      <c r="D197" s="344">
        <v>51811721</v>
      </c>
      <c r="E197" s="602">
        <f>VLOOKUP(D197,'BANG THAM CHIEU'!$E$4:F1269,2,0)*H197</f>
        <v>5249000</v>
      </c>
      <c r="F197" s="611">
        <f t="shared" si="4"/>
        <v>226.19150219770748</v>
      </c>
      <c r="G197" s="47" t="s">
        <v>455</v>
      </c>
      <c r="H197" s="403">
        <v>1</v>
      </c>
      <c r="I197" s="606" t="s">
        <v>10664</v>
      </c>
      <c r="J197" s="56">
        <v>44324</v>
      </c>
      <c r="K197" s="48">
        <v>4</v>
      </c>
      <c r="L197" s="48" t="s">
        <v>9889</v>
      </c>
      <c r="N197" s="559"/>
      <c r="O197"/>
    </row>
    <row r="198" spans="1:15" s="40" customFormat="1" x14ac:dyDescent="0.25">
      <c r="A198" s="47">
        <v>197</v>
      </c>
      <c r="B198" s="46" t="s">
        <v>10136</v>
      </c>
      <c r="C198" s="330" t="s">
        <v>2564</v>
      </c>
      <c r="D198" s="344">
        <v>51094623</v>
      </c>
      <c r="E198" s="602">
        <f>VLOOKUP(D198,'BANG THAM CHIEU'!$E$4:F1270,2,0)*H198</f>
        <v>4965000</v>
      </c>
      <c r="F198" s="611">
        <f t="shared" si="4"/>
        <v>213.95328794277341</v>
      </c>
      <c r="G198" s="47" t="s">
        <v>455</v>
      </c>
      <c r="H198" s="403">
        <v>1</v>
      </c>
      <c r="I198" s="606" t="s">
        <v>10664</v>
      </c>
      <c r="J198" s="56">
        <v>44324</v>
      </c>
      <c r="K198" s="48">
        <v>4</v>
      </c>
      <c r="L198" s="48"/>
      <c r="N198" s="559"/>
      <c r="O198"/>
    </row>
    <row r="199" spans="1:15" s="40" customFormat="1" x14ac:dyDescent="0.25">
      <c r="A199" s="47">
        <v>198</v>
      </c>
      <c r="B199" s="46" t="s">
        <v>10137</v>
      </c>
      <c r="C199" s="330" t="s">
        <v>2564</v>
      </c>
      <c r="D199" s="344" t="s">
        <v>2696</v>
      </c>
      <c r="E199" s="602">
        <f>VLOOKUP(D199,'BANG THAM CHIEU'!$E$4:F1271,2,0)*H199</f>
        <v>9670442</v>
      </c>
      <c r="F199" s="611">
        <f t="shared" si="4"/>
        <v>416.72162371800397</v>
      </c>
      <c r="G199" s="47" t="s">
        <v>1207</v>
      </c>
      <c r="H199" s="403">
        <v>46</v>
      </c>
      <c r="I199" s="606" t="s">
        <v>10664</v>
      </c>
      <c r="J199" s="56">
        <v>44324</v>
      </c>
      <c r="K199" s="48">
        <v>4</v>
      </c>
      <c r="L199" s="48"/>
      <c r="N199" s="559"/>
      <c r="O199"/>
    </row>
    <row r="200" spans="1:15" s="40" customFormat="1" x14ac:dyDescent="0.25">
      <c r="A200" s="47">
        <v>199</v>
      </c>
      <c r="B200" s="46" t="s">
        <v>10138</v>
      </c>
      <c r="C200" s="330" t="s">
        <v>2564</v>
      </c>
      <c r="D200" s="344" t="s">
        <v>2719</v>
      </c>
      <c r="E200" s="602">
        <f>VLOOKUP(D200,'BANG THAM CHIEU'!$E$4:F1272,2,0)*H200</f>
        <v>1329546</v>
      </c>
      <c r="F200" s="611">
        <f t="shared" si="4"/>
        <v>57.293200034473841</v>
      </c>
      <c r="G200" s="47" t="s">
        <v>1207</v>
      </c>
      <c r="H200" s="403">
        <v>6</v>
      </c>
      <c r="I200" s="606" t="s">
        <v>10664</v>
      </c>
      <c r="J200" s="56">
        <v>44324</v>
      </c>
      <c r="K200" s="48">
        <v>4</v>
      </c>
      <c r="L200" s="48"/>
      <c r="N200" s="559"/>
      <c r="O200"/>
    </row>
    <row r="201" spans="1:15" s="40" customFormat="1" x14ac:dyDescent="0.25">
      <c r="A201" s="47">
        <v>200</v>
      </c>
      <c r="B201" s="46" t="s">
        <v>10139</v>
      </c>
      <c r="C201" s="330" t="s">
        <v>2564</v>
      </c>
      <c r="D201" s="344" t="s">
        <v>3049</v>
      </c>
      <c r="E201" s="602">
        <f>VLOOKUP(D201,'BANG THAM CHIEU'!$E$4:F1273,2,0)*H201</f>
        <v>1261362</v>
      </c>
      <c r="F201" s="611">
        <f t="shared" si="4"/>
        <v>54.354994398000514</v>
      </c>
      <c r="G201" s="47" t="s">
        <v>1207</v>
      </c>
      <c r="H201" s="403">
        <v>6</v>
      </c>
      <c r="I201" s="606" t="s">
        <v>10664</v>
      </c>
      <c r="J201" s="56">
        <v>44324</v>
      </c>
      <c r="K201" s="48">
        <v>4</v>
      </c>
      <c r="L201" s="48"/>
      <c r="N201" s="559"/>
      <c r="O201"/>
    </row>
    <row r="202" spans="1:15" s="40" customFormat="1" x14ac:dyDescent="0.25">
      <c r="A202" s="47">
        <v>201</v>
      </c>
      <c r="B202" s="46" t="s">
        <v>10140</v>
      </c>
      <c r="C202" s="330" t="s">
        <v>2567</v>
      </c>
      <c r="D202" s="344" t="s">
        <v>2718</v>
      </c>
      <c r="E202" s="602">
        <f>VLOOKUP(D202,'BANG THAM CHIEU'!$E$4:F1274,2,0)*H202</f>
        <v>7675000</v>
      </c>
      <c r="F202" s="611">
        <f t="shared" si="4"/>
        <v>330.73343100922176</v>
      </c>
      <c r="G202" s="47" t="s">
        <v>1207</v>
      </c>
      <c r="H202" s="403">
        <v>50</v>
      </c>
      <c r="I202" s="606" t="s">
        <v>10664</v>
      </c>
      <c r="J202" s="56">
        <v>44324</v>
      </c>
      <c r="K202" s="48">
        <v>4</v>
      </c>
      <c r="L202" s="48"/>
      <c r="N202" s="559"/>
      <c r="O202"/>
    </row>
    <row r="203" spans="1:15" s="40" customFormat="1" x14ac:dyDescent="0.25">
      <c r="A203" s="47">
        <v>202</v>
      </c>
      <c r="B203" s="46" t="s">
        <v>9643</v>
      </c>
      <c r="C203" s="330" t="s">
        <v>1565</v>
      </c>
      <c r="D203" s="344" t="s">
        <v>2728</v>
      </c>
      <c r="E203" s="602">
        <f>VLOOKUP(D203,'BANG THAM CHIEU'!$E$4:F1275,2,0)*H203</f>
        <v>29465000</v>
      </c>
      <c r="F203" s="611">
        <f t="shared" si="4"/>
        <v>1269.7147289494096</v>
      </c>
      <c r="G203" s="47" t="s">
        <v>455</v>
      </c>
      <c r="H203" s="403">
        <v>5</v>
      </c>
      <c r="I203" s="606" t="s">
        <v>10664</v>
      </c>
      <c r="J203" s="56">
        <v>44324</v>
      </c>
      <c r="K203" s="48">
        <v>4</v>
      </c>
      <c r="L203" s="48"/>
      <c r="N203" s="559"/>
      <c r="O203"/>
    </row>
    <row r="204" spans="1:15" s="40" customFormat="1" x14ac:dyDescent="0.25">
      <c r="A204" s="47">
        <v>203</v>
      </c>
      <c r="B204" s="46" t="s">
        <v>9643</v>
      </c>
      <c r="C204" s="330" t="s">
        <v>1565</v>
      </c>
      <c r="D204" s="344" t="s">
        <v>2728</v>
      </c>
      <c r="E204" s="602">
        <f>VLOOKUP(D204,'BANG THAM CHIEU'!$E$4:F1276,2,0)*H204</f>
        <v>29465000</v>
      </c>
      <c r="F204" s="611">
        <f t="shared" si="4"/>
        <v>1269.7147289494096</v>
      </c>
      <c r="G204" s="47" t="s">
        <v>455</v>
      </c>
      <c r="H204" s="403">
        <v>5</v>
      </c>
      <c r="I204" s="606" t="s">
        <v>10664</v>
      </c>
      <c r="J204" s="56">
        <v>44324</v>
      </c>
      <c r="K204" s="48">
        <v>4</v>
      </c>
      <c r="L204" s="48"/>
      <c r="N204" s="559"/>
      <c r="O204"/>
    </row>
    <row r="205" spans="1:15" s="40" customFormat="1" x14ac:dyDescent="0.25">
      <c r="A205" s="47">
        <v>204</v>
      </c>
      <c r="B205" s="46" t="s">
        <v>10141</v>
      </c>
      <c r="C205" s="330" t="s">
        <v>1596</v>
      </c>
      <c r="D205" s="344" t="s">
        <v>762</v>
      </c>
      <c r="E205" s="602">
        <f>VLOOKUP(D205,'BANG THAM CHIEU'!$E$4:F1277,2,0)*H205</f>
        <v>6190000</v>
      </c>
      <c r="F205" s="611">
        <f t="shared" si="4"/>
        <v>266.74135999310522</v>
      </c>
      <c r="G205" s="47" t="s">
        <v>455</v>
      </c>
      <c r="H205" s="403">
        <v>10</v>
      </c>
      <c r="I205" s="606" t="s">
        <v>10664</v>
      </c>
      <c r="J205" s="56">
        <v>44324</v>
      </c>
      <c r="K205" s="48">
        <v>4</v>
      </c>
      <c r="L205" s="48"/>
      <c r="N205" s="559"/>
      <c r="O205"/>
    </row>
    <row r="206" spans="1:15" s="40" customFormat="1" x14ac:dyDescent="0.25">
      <c r="A206" s="47">
        <v>205</v>
      </c>
      <c r="B206" s="46" t="s">
        <v>9651</v>
      </c>
      <c r="C206" s="330" t="s">
        <v>1528</v>
      </c>
      <c r="D206" s="344" t="s">
        <v>1321</v>
      </c>
      <c r="E206" s="602">
        <f>VLOOKUP(D206,'BANG THAM CHIEU'!$E$4:F1278,2,0)*H206</f>
        <v>450000</v>
      </c>
      <c r="F206" s="611">
        <f t="shared" si="4"/>
        <v>19.391536671550462</v>
      </c>
      <c r="G206" s="47" t="s">
        <v>9820</v>
      </c>
      <c r="H206" s="403">
        <v>30</v>
      </c>
      <c r="I206" s="606" t="s">
        <v>10664</v>
      </c>
      <c r="J206" s="56">
        <v>44324</v>
      </c>
      <c r="K206" s="48">
        <v>4</v>
      </c>
      <c r="L206" s="48"/>
      <c r="N206" s="559"/>
      <c r="O206"/>
    </row>
    <row r="207" spans="1:15" s="40" customFormat="1" x14ac:dyDescent="0.25">
      <c r="A207" s="47">
        <v>206</v>
      </c>
      <c r="B207" s="46" t="s">
        <v>2374</v>
      </c>
      <c r="C207" s="330" t="s">
        <v>99</v>
      </c>
      <c r="D207" s="344" t="s">
        <v>700</v>
      </c>
      <c r="E207" s="602">
        <f>VLOOKUP(D207,'BANG THAM CHIEU'!$E$4:F1279,2,0)*H207</f>
        <v>280000</v>
      </c>
      <c r="F207" s="611">
        <f t="shared" si="4"/>
        <v>12.065845040075843</v>
      </c>
      <c r="G207" s="47" t="s">
        <v>449</v>
      </c>
      <c r="H207" s="403">
        <v>1</v>
      </c>
      <c r="I207" s="606" t="s">
        <v>10664</v>
      </c>
      <c r="J207" s="56">
        <v>44324</v>
      </c>
      <c r="K207" s="48">
        <v>4</v>
      </c>
      <c r="L207" s="48"/>
      <c r="N207" s="559"/>
      <c r="O207"/>
    </row>
    <row r="208" spans="1:15" s="40" customFormat="1" x14ac:dyDescent="0.25">
      <c r="A208" s="47">
        <v>207</v>
      </c>
      <c r="B208" s="46" t="s">
        <v>6808</v>
      </c>
      <c r="C208" s="330" t="s">
        <v>1527</v>
      </c>
      <c r="D208" s="344" t="s">
        <v>772</v>
      </c>
      <c r="E208" s="602">
        <f>VLOOKUP(D208,'BANG THAM CHIEU'!$E$4:F1280,2,0)*H208</f>
        <v>4000</v>
      </c>
      <c r="F208" s="611">
        <f t="shared" si="4"/>
        <v>0.17236921485822632</v>
      </c>
      <c r="G208" s="47" t="s">
        <v>448</v>
      </c>
      <c r="H208" s="403">
        <v>1</v>
      </c>
      <c r="I208" s="606" t="s">
        <v>10664</v>
      </c>
      <c r="J208" s="56">
        <v>44324</v>
      </c>
      <c r="K208" s="48">
        <v>4</v>
      </c>
      <c r="L208" s="48"/>
      <c r="N208" s="559"/>
      <c r="O208"/>
    </row>
    <row r="209" spans="1:15" s="40" customFormat="1" x14ac:dyDescent="0.25">
      <c r="A209" s="47">
        <v>208</v>
      </c>
      <c r="B209" s="46" t="s">
        <v>8907</v>
      </c>
      <c r="C209" s="330" t="s">
        <v>2564</v>
      </c>
      <c r="D209" s="344">
        <v>50006457</v>
      </c>
      <c r="E209" s="602">
        <f>VLOOKUP(D209,'BANG THAM CHIEU'!$E$4:F1281,2,0)*H209</f>
        <v>1686000</v>
      </c>
      <c r="F209" s="611">
        <f t="shared" si="4"/>
        <v>72.653624062742395</v>
      </c>
      <c r="G209" s="47" t="s">
        <v>455</v>
      </c>
      <c r="H209" s="403">
        <v>2</v>
      </c>
      <c r="I209" s="606" t="s">
        <v>10664</v>
      </c>
      <c r="J209" s="56">
        <v>44324</v>
      </c>
      <c r="K209" s="48">
        <v>4</v>
      </c>
      <c r="L209" s="48"/>
      <c r="N209" s="559"/>
      <c r="O209"/>
    </row>
    <row r="210" spans="1:15" s="40" customFormat="1" x14ac:dyDescent="0.25">
      <c r="A210" s="47">
        <v>209</v>
      </c>
      <c r="B210" s="46" t="s">
        <v>6598</v>
      </c>
      <c r="C210" s="330" t="s">
        <v>1528</v>
      </c>
      <c r="D210" s="344" t="s">
        <v>6613</v>
      </c>
      <c r="E210" s="602">
        <f>VLOOKUP(D210,'BANG THAM CHIEU'!$E$4:F1282,2,0)*H210</f>
        <v>6600</v>
      </c>
      <c r="F210" s="611">
        <f t="shared" si="4"/>
        <v>0.28440920451607343</v>
      </c>
      <c r="G210" s="47" t="s">
        <v>448</v>
      </c>
      <c r="H210" s="403">
        <v>3</v>
      </c>
      <c r="I210" s="606" t="s">
        <v>10664</v>
      </c>
      <c r="J210" s="56">
        <v>44324</v>
      </c>
      <c r="K210" s="48">
        <v>4</v>
      </c>
      <c r="L210" s="48"/>
      <c r="N210" s="559"/>
      <c r="O210"/>
    </row>
    <row r="211" spans="1:15" s="40" customFormat="1" x14ac:dyDescent="0.25">
      <c r="A211" s="47">
        <v>210</v>
      </c>
      <c r="B211" s="46" t="s">
        <v>10209</v>
      </c>
      <c r="C211" s="330" t="s">
        <v>2564</v>
      </c>
      <c r="D211" s="344">
        <v>51260975</v>
      </c>
      <c r="E211" s="602">
        <f>VLOOKUP(D211,'BANG THAM CHIEU'!$E$4:F1283,2,0)*H211</f>
        <v>7206000</v>
      </c>
      <c r="F211" s="611">
        <f t="shared" si="4"/>
        <v>310.52314056709474</v>
      </c>
      <c r="G211" s="47" t="s">
        <v>448</v>
      </c>
      <c r="H211" s="403">
        <v>1</v>
      </c>
      <c r="I211" s="606" t="s">
        <v>10664</v>
      </c>
      <c r="J211" s="56">
        <v>44327</v>
      </c>
      <c r="K211" s="48">
        <v>5</v>
      </c>
      <c r="L211" s="48"/>
      <c r="N211" s="559"/>
      <c r="O211"/>
    </row>
    <row r="212" spans="1:15" s="40" customFormat="1" x14ac:dyDescent="0.25">
      <c r="A212" s="47">
        <v>211</v>
      </c>
      <c r="B212" s="46" t="s">
        <v>10250</v>
      </c>
      <c r="C212" s="330" t="s">
        <v>1533</v>
      </c>
      <c r="D212" s="344" t="s">
        <v>781</v>
      </c>
      <c r="E212" s="602">
        <f>VLOOKUP(D212,'BANG THAM CHIEU'!$E$4:F1284,2,0)*H212</f>
        <v>2010000</v>
      </c>
      <c r="F212" s="611">
        <f t="shared" si="4"/>
        <v>86.615530466258733</v>
      </c>
      <c r="G212" s="47" t="s">
        <v>455</v>
      </c>
      <c r="H212" s="403">
        <v>30</v>
      </c>
      <c r="I212" s="606" t="s">
        <v>10664</v>
      </c>
      <c r="J212" s="56">
        <v>44334</v>
      </c>
      <c r="K212" s="48">
        <v>5</v>
      </c>
      <c r="L212" s="48"/>
      <c r="N212" s="559"/>
      <c r="O212"/>
    </row>
    <row r="213" spans="1:15" s="40" customFormat="1" x14ac:dyDescent="0.25">
      <c r="A213" s="47">
        <v>212</v>
      </c>
      <c r="B213" s="46" t="s">
        <v>10252</v>
      </c>
      <c r="C213" s="330" t="s">
        <v>1533</v>
      </c>
      <c r="D213" s="344" t="s">
        <v>1363</v>
      </c>
      <c r="E213" s="602">
        <f>VLOOKUP(D213,'BANG THAM CHIEU'!$E$4:F1285,2,0)*H213</f>
        <v>700000</v>
      </c>
      <c r="F213" s="611">
        <f t="shared" si="4"/>
        <v>30.164612600189606</v>
      </c>
      <c r="G213" s="47" t="s">
        <v>455</v>
      </c>
      <c r="H213" s="403">
        <v>20</v>
      </c>
      <c r="I213" s="606" t="s">
        <v>10664</v>
      </c>
      <c r="J213" s="56">
        <v>44334</v>
      </c>
      <c r="K213" s="48">
        <v>5</v>
      </c>
      <c r="L213" s="48"/>
      <c r="N213" s="559"/>
      <c r="O213"/>
    </row>
    <row r="214" spans="1:15" s="40" customFormat="1" x14ac:dyDescent="0.25">
      <c r="A214" s="47">
        <v>213</v>
      </c>
      <c r="B214" s="46" t="s">
        <v>9644</v>
      </c>
      <c r="C214" s="330" t="s">
        <v>99</v>
      </c>
      <c r="D214" s="344" t="s">
        <v>253</v>
      </c>
      <c r="E214" s="602">
        <f>VLOOKUP(D214,'BANG THAM CHIEU'!$E$4:F1286,2,0)*H214</f>
        <v>11828800</v>
      </c>
      <c r="F214" s="611">
        <f t="shared" si="4"/>
        <v>509.73024217874689</v>
      </c>
      <c r="G214" s="47" t="s">
        <v>455</v>
      </c>
      <c r="H214" s="403">
        <v>16</v>
      </c>
      <c r="I214" s="606" t="s">
        <v>10664</v>
      </c>
      <c r="J214" s="56">
        <v>44334</v>
      </c>
      <c r="K214" s="48">
        <v>5</v>
      </c>
      <c r="L214" s="48"/>
      <c r="N214" s="559"/>
      <c r="O214"/>
    </row>
    <row r="215" spans="1:15" s="40" customFormat="1" x14ac:dyDescent="0.25">
      <c r="A215" s="47">
        <v>214</v>
      </c>
      <c r="B215" s="46" t="s">
        <v>6984</v>
      </c>
      <c r="C215" s="330" t="s">
        <v>107</v>
      </c>
      <c r="D215" s="344" t="s">
        <v>673</v>
      </c>
      <c r="E215" s="602">
        <f>VLOOKUP(D215,'BANG THAM CHIEU'!$E$4:F1287,2,0)*H215</f>
        <v>3250000</v>
      </c>
      <c r="F215" s="611">
        <f t="shared" si="4"/>
        <v>140.04998707230888</v>
      </c>
      <c r="G215" s="47" t="s">
        <v>455</v>
      </c>
      <c r="H215" s="403">
        <v>50</v>
      </c>
      <c r="I215" s="606" t="s">
        <v>10664</v>
      </c>
      <c r="J215" s="56">
        <v>44334</v>
      </c>
      <c r="K215" s="48">
        <v>5</v>
      </c>
      <c r="L215" s="48"/>
      <c r="N215" s="559"/>
      <c r="O215"/>
    </row>
    <row r="216" spans="1:15" s="40" customFormat="1" x14ac:dyDescent="0.25">
      <c r="A216" s="47">
        <v>215</v>
      </c>
      <c r="B216" s="46" t="s">
        <v>6985</v>
      </c>
      <c r="C216" s="330" t="s">
        <v>107</v>
      </c>
      <c r="D216" s="344" t="s">
        <v>674</v>
      </c>
      <c r="E216" s="602">
        <f>VLOOKUP(D216,'BANG THAM CHIEU'!$E$4:F1288,2,0)*H216</f>
        <v>3250000</v>
      </c>
      <c r="F216" s="611">
        <f t="shared" si="4"/>
        <v>140.04998707230888</v>
      </c>
      <c r="G216" s="47" t="s">
        <v>455</v>
      </c>
      <c r="H216" s="403">
        <v>50</v>
      </c>
      <c r="I216" s="606" t="s">
        <v>10664</v>
      </c>
      <c r="J216" s="56">
        <v>44334</v>
      </c>
      <c r="K216" s="48">
        <v>5</v>
      </c>
      <c r="L216" s="48"/>
      <c r="N216" s="559"/>
      <c r="O216"/>
    </row>
    <row r="217" spans="1:15" s="40" customFormat="1" x14ac:dyDescent="0.25">
      <c r="A217" s="47">
        <v>216</v>
      </c>
      <c r="B217" s="46" t="s">
        <v>2569</v>
      </c>
      <c r="C217" s="330" t="s">
        <v>2570</v>
      </c>
      <c r="D217" s="344" t="s">
        <v>2703</v>
      </c>
      <c r="E217" s="602">
        <f>VLOOKUP(D217,'BANG THAM CHIEU'!$E$4:F1289,2,0)*H217</f>
        <v>384000</v>
      </c>
      <c r="F217" s="611">
        <f t="shared" si="4"/>
        <v>16.547444626389726</v>
      </c>
      <c r="G217" s="47" t="s">
        <v>1207</v>
      </c>
      <c r="H217" s="403">
        <v>12</v>
      </c>
      <c r="I217" s="606" t="s">
        <v>10664</v>
      </c>
      <c r="J217" s="56">
        <v>44336</v>
      </c>
      <c r="K217" s="48">
        <v>5</v>
      </c>
      <c r="L217" s="48"/>
      <c r="N217" s="559"/>
      <c r="O217"/>
    </row>
    <row r="218" spans="1:15" s="40" customFormat="1" x14ac:dyDescent="0.25">
      <c r="A218" s="47">
        <v>217</v>
      </c>
      <c r="B218" s="46" t="s">
        <v>2571</v>
      </c>
      <c r="C218" s="330" t="s">
        <v>2570</v>
      </c>
      <c r="D218" s="344" t="s">
        <v>2704</v>
      </c>
      <c r="E218" s="602">
        <f>VLOOKUP(D218,'BANG THAM CHIEU'!$E$4:F1290,2,0)*H218</f>
        <v>384000</v>
      </c>
      <c r="F218" s="611">
        <f t="shared" si="4"/>
        <v>16.547444626389726</v>
      </c>
      <c r="G218" s="47" t="s">
        <v>1207</v>
      </c>
      <c r="H218" s="403">
        <v>12</v>
      </c>
      <c r="I218" s="606" t="s">
        <v>10664</v>
      </c>
      <c r="J218" s="56">
        <v>44336</v>
      </c>
      <c r="K218" s="48">
        <v>5</v>
      </c>
      <c r="L218" s="48"/>
      <c r="N218" s="559"/>
      <c r="O218"/>
    </row>
    <row r="219" spans="1:15" s="40" customFormat="1" x14ac:dyDescent="0.25">
      <c r="A219" s="47">
        <v>218</v>
      </c>
      <c r="B219" s="46" t="s">
        <v>2572</v>
      </c>
      <c r="C219" s="330" t="s">
        <v>2570</v>
      </c>
      <c r="D219" s="344" t="s">
        <v>2705</v>
      </c>
      <c r="E219" s="602">
        <f>VLOOKUP(D219,'BANG THAM CHIEU'!$E$4:F1291,2,0)*H219</f>
        <v>768000</v>
      </c>
      <c r="F219" s="611">
        <f t="shared" si="4"/>
        <v>33.094889252779453</v>
      </c>
      <c r="G219" s="47" t="s">
        <v>1207</v>
      </c>
      <c r="H219" s="403">
        <v>24</v>
      </c>
      <c r="I219" s="606" t="s">
        <v>10664</v>
      </c>
      <c r="J219" s="56">
        <v>44336</v>
      </c>
      <c r="K219" s="48">
        <v>5</v>
      </c>
      <c r="L219" s="48"/>
      <c r="N219" s="559"/>
      <c r="O219"/>
    </row>
    <row r="220" spans="1:15" s="40" customFormat="1" x14ac:dyDescent="0.25">
      <c r="A220" s="47">
        <v>219</v>
      </c>
      <c r="B220" s="46" t="s">
        <v>2573</v>
      </c>
      <c r="C220" s="330" t="s">
        <v>2570</v>
      </c>
      <c r="D220" s="344" t="s">
        <v>2706</v>
      </c>
      <c r="E220" s="602">
        <f>VLOOKUP(D220,'BANG THAM CHIEU'!$E$4:F1292,2,0)*H220</f>
        <v>384000</v>
      </c>
      <c r="F220" s="611">
        <f t="shared" si="4"/>
        <v>16.547444626389726</v>
      </c>
      <c r="G220" s="47" t="s">
        <v>1207</v>
      </c>
      <c r="H220" s="403">
        <v>12</v>
      </c>
      <c r="I220" s="606" t="s">
        <v>10664</v>
      </c>
      <c r="J220" s="56">
        <v>44336</v>
      </c>
      <c r="K220" s="48">
        <v>5</v>
      </c>
      <c r="L220" s="48"/>
      <c r="N220" s="559"/>
      <c r="O220"/>
    </row>
    <row r="221" spans="1:15" s="40" customFormat="1" x14ac:dyDescent="0.25">
      <c r="A221" s="47">
        <v>220</v>
      </c>
      <c r="B221" s="46" t="s">
        <v>9656</v>
      </c>
      <c r="C221" s="330" t="s">
        <v>1528</v>
      </c>
      <c r="D221" s="344" t="s">
        <v>146</v>
      </c>
      <c r="E221" s="602">
        <f>VLOOKUP(D221,'BANG THAM CHIEU'!$E$4:F1293,2,0)*H221</f>
        <v>600000</v>
      </c>
      <c r="F221" s="611">
        <f t="shared" si="4"/>
        <v>25.855382228733948</v>
      </c>
      <c r="G221" s="47" t="s">
        <v>2928</v>
      </c>
      <c r="H221" s="403">
        <v>10</v>
      </c>
      <c r="I221" s="606" t="s">
        <v>10664</v>
      </c>
      <c r="J221" s="56">
        <v>44336</v>
      </c>
      <c r="K221" s="48">
        <v>5</v>
      </c>
      <c r="L221" s="48"/>
      <c r="N221" s="559"/>
      <c r="O221"/>
    </row>
    <row r="222" spans="1:15" s="40" customFormat="1" x14ac:dyDescent="0.25">
      <c r="A222" s="47">
        <v>221</v>
      </c>
      <c r="B222" s="46" t="s">
        <v>9373</v>
      </c>
      <c r="C222" s="330" t="s">
        <v>1527</v>
      </c>
      <c r="D222" s="344" t="s">
        <v>688</v>
      </c>
      <c r="E222" s="602">
        <f>VLOOKUP(D222,'BANG THAM CHIEU'!$E$4:F1294,2,0)*H222</f>
        <v>790000</v>
      </c>
      <c r="F222" s="611">
        <f t="shared" si="4"/>
        <v>34.0429199344997</v>
      </c>
      <c r="G222" s="47" t="s">
        <v>2928</v>
      </c>
      <c r="H222" s="403">
        <v>10</v>
      </c>
      <c r="I222" s="606" t="s">
        <v>10664</v>
      </c>
      <c r="J222" s="56">
        <v>44336</v>
      </c>
      <c r="K222" s="48">
        <v>5</v>
      </c>
      <c r="L222" s="48"/>
      <c r="N222" s="559"/>
      <c r="O222"/>
    </row>
    <row r="223" spans="1:15" s="40" customFormat="1" x14ac:dyDescent="0.25">
      <c r="A223" s="47">
        <v>222</v>
      </c>
      <c r="B223" s="46" t="s">
        <v>10254</v>
      </c>
      <c r="C223" s="330" t="s">
        <v>1563</v>
      </c>
      <c r="D223" s="344" t="s">
        <v>827</v>
      </c>
      <c r="E223" s="602">
        <f>VLOOKUP(D223,'BANG THAM CHIEU'!$E$4:F1295,2,0)*H223</f>
        <v>3788946</v>
      </c>
      <c r="F223" s="611">
        <f t="shared" si="4"/>
        <v>163.2744117900543</v>
      </c>
      <c r="G223" s="47" t="s">
        <v>2970</v>
      </c>
      <c r="H223" s="403">
        <v>3</v>
      </c>
      <c r="I223" s="606" t="s">
        <v>10664</v>
      </c>
      <c r="J223" s="56">
        <v>44336</v>
      </c>
      <c r="K223" s="48">
        <v>5</v>
      </c>
      <c r="L223" s="48"/>
      <c r="N223" s="559"/>
      <c r="O223"/>
    </row>
    <row r="224" spans="1:15" s="40" customFormat="1" x14ac:dyDescent="0.25">
      <c r="A224" s="47">
        <v>223</v>
      </c>
      <c r="B224" s="46" t="s">
        <v>9239</v>
      </c>
      <c r="C224" s="330" t="s">
        <v>2570</v>
      </c>
      <c r="D224" s="344" t="s">
        <v>9244</v>
      </c>
      <c r="E224" s="602">
        <f>VLOOKUP(D224,'BANG THAM CHIEU'!$E$4:F1296,2,0)*H224</f>
        <v>10800000</v>
      </c>
      <c r="F224" s="611">
        <f t="shared" si="4"/>
        <v>465.39688011721108</v>
      </c>
      <c r="G224" s="47" t="s">
        <v>1652</v>
      </c>
      <c r="H224" s="403">
        <v>1</v>
      </c>
      <c r="I224" s="606" t="s">
        <v>10664</v>
      </c>
      <c r="J224" s="56">
        <v>44352</v>
      </c>
      <c r="K224" s="48">
        <v>5</v>
      </c>
      <c r="L224" s="48"/>
      <c r="N224" s="559"/>
      <c r="O224"/>
    </row>
    <row r="225" spans="1:15" s="40" customFormat="1" ht="33.75" customHeight="1" x14ac:dyDescent="0.25">
      <c r="A225" s="47">
        <v>224</v>
      </c>
      <c r="B225" s="409" t="s">
        <v>10307</v>
      </c>
      <c r="C225" s="330" t="s">
        <v>2564</v>
      </c>
      <c r="D225" s="344">
        <v>51093699</v>
      </c>
      <c r="E225" s="602">
        <f>VLOOKUP(D225,'BANG THAM CHIEU'!$E$4:F1297,2,0)*H225</f>
        <v>81748000</v>
      </c>
      <c r="F225" s="611">
        <f t="shared" si="4"/>
        <v>3522.7096440575715</v>
      </c>
      <c r="G225" s="47" t="s">
        <v>455</v>
      </c>
      <c r="H225" s="403">
        <v>1</v>
      </c>
      <c r="I225" s="606" t="s">
        <v>10664</v>
      </c>
      <c r="J225" s="56">
        <v>44352</v>
      </c>
      <c r="K225" s="48">
        <v>5</v>
      </c>
      <c r="L225" s="48"/>
      <c r="N225" s="559"/>
      <c r="O225"/>
    </row>
    <row r="226" spans="1:15" s="40" customFormat="1" ht="33.75" customHeight="1" x14ac:dyDescent="0.25">
      <c r="A226" s="47">
        <v>225</v>
      </c>
      <c r="B226" s="409" t="s">
        <v>10308</v>
      </c>
      <c r="C226" s="330" t="s">
        <v>2564</v>
      </c>
      <c r="D226" s="344">
        <v>51003138</v>
      </c>
      <c r="E226" s="602">
        <f>VLOOKUP(D226,'BANG THAM CHIEU'!$E$4:F1298,2,0)*H226</f>
        <v>138654000</v>
      </c>
      <c r="F226" s="611">
        <f t="shared" si="4"/>
        <v>5974.9202792381284</v>
      </c>
      <c r="G226" s="47" t="s">
        <v>455</v>
      </c>
      <c r="H226" s="403">
        <v>1</v>
      </c>
      <c r="I226" s="606" t="s">
        <v>10664</v>
      </c>
      <c r="J226" s="56">
        <v>44352</v>
      </c>
      <c r="K226" s="48">
        <v>5</v>
      </c>
      <c r="L226" s="48"/>
      <c r="N226" s="559"/>
      <c r="O226"/>
    </row>
    <row r="227" spans="1:15" s="40" customFormat="1" ht="33.75" customHeight="1" x14ac:dyDescent="0.25">
      <c r="A227" s="47">
        <v>226</v>
      </c>
      <c r="B227" s="409" t="s">
        <v>10308</v>
      </c>
      <c r="C227" s="330" t="s">
        <v>2564</v>
      </c>
      <c r="D227" s="344">
        <v>51003138</v>
      </c>
      <c r="E227" s="602">
        <f>VLOOKUP(D227,'BANG THAM CHIEU'!$E$4:F1299,2,0)*H227</f>
        <v>138654000</v>
      </c>
      <c r="F227" s="611">
        <f t="shared" si="4"/>
        <v>5974.9202792381284</v>
      </c>
      <c r="G227" s="47" t="s">
        <v>455</v>
      </c>
      <c r="H227" s="403">
        <v>1</v>
      </c>
      <c r="I227" s="606" t="s">
        <v>10664</v>
      </c>
      <c r="J227" s="56">
        <v>44352</v>
      </c>
      <c r="K227" s="48">
        <v>5</v>
      </c>
      <c r="L227" s="48"/>
      <c r="N227" s="559"/>
      <c r="O227"/>
    </row>
    <row r="228" spans="1:15" s="40" customFormat="1" x14ac:dyDescent="0.25">
      <c r="A228" s="47">
        <v>227</v>
      </c>
      <c r="B228" s="46" t="s">
        <v>7899</v>
      </c>
      <c r="C228" s="330" t="s">
        <v>1528</v>
      </c>
      <c r="D228" s="344" t="s">
        <v>138</v>
      </c>
      <c r="E228" s="602">
        <f>VLOOKUP(D228,'BANG THAM CHIEU'!$E$4:F1300,2,0)*H228</f>
        <v>5054800</v>
      </c>
      <c r="F228" s="611">
        <f t="shared" si="4"/>
        <v>217.8229768163406</v>
      </c>
      <c r="G228" s="47" t="s">
        <v>455</v>
      </c>
      <c r="H228" s="403">
        <v>200</v>
      </c>
      <c r="I228" s="606" t="s">
        <v>10664</v>
      </c>
      <c r="J228" s="56">
        <v>44352</v>
      </c>
      <c r="K228" s="48">
        <v>5</v>
      </c>
      <c r="L228" s="48"/>
      <c r="N228" s="559"/>
      <c r="O228"/>
    </row>
    <row r="229" spans="1:15" s="40" customFormat="1" x14ac:dyDescent="0.25">
      <c r="A229" s="47">
        <v>228</v>
      </c>
      <c r="B229" s="46" t="s">
        <v>10309</v>
      </c>
      <c r="C229" s="330" t="s">
        <v>1528</v>
      </c>
      <c r="D229" s="344" t="s">
        <v>139</v>
      </c>
      <c r="E229" s="602">
        <f>VLOOKUP(D229,'BANG THAM CHIEU'!$E$4:F1301,2,0)*H229</f>
        <v>5762200</v>
      </c>
      <c r="F229" s="611">
        <f t="shared" si="4"/>
        <v>248.30647246401793</v>
      </c>
      <c r="G229" s="47" t="s">
        <v>455</v>
      </c>
      <c r="H229" s="403">
        <v>200</v>
      </c>
      <c r="I229" s="606" t="s">
        <v>10664</v>
      </c>
      <c r="J229" s="56">
        <v>44352</v>
      </c>
      <c r="K229" s="48">
        <v>5</v>
      </c>
      <c r="L229" s="48"/>
      <c r="N229" s="559"/>
      <c r="O229"/>
    </row>
    <row r="230" spans="1:15" s="40" customFormat="1" x14ac:dyDescent="0.25">
      <c r="A230" s="47">
        <v>229</v>
      </c>
      <c r="B230" s="46" t="s">
        <v>10310</v>
      </c>
      <c r="C230" s="330" t="s">
        <v>78</v>
      </c>
      <c r="D230" s="344" t="s">
        <v>136</v>
      </c>
      <c r="E230" s="602">
        <f>VLOOKUP(D230,'BANG THAM CHIEU'!$E$4:F1302,2,0)*H230</f>
        <v>9806400</v>
      </c>
      <c r="F230" s="611">
        <f t="shared" si="4"/>
        <v>422.58036714642765</v>
      </c>
      <c r="G230" s="47" t="s">
        <v>2906</v>
      </c>
      <c r="H230" s="403">
        <v>4</v>
      </c>
      <c r="I230" s="606" t="s">
        <v>10664</v>
      </c>
      <c r="J230" s="56">
        <v>44352</v>
      </c>
      <c r="K230" s="48">
        <v>5</v>
      </c>
      <c r="L230" s="48"/>
      <c r="N230" s="559"/>
      <c r="O230"/>
    </row>
    <row r="231" spans="1:15" s="40" customFormat="1" x14ac:dyDescent="0.25">
      <c r="A231" s="47">
        <v>230</v>
      </c>
      <c r="B231" s="46" t="s">
        <v>10311</v>
      </c>
      <c r="C231" s="330" t="s">
        <v>78</v>
      </c>
      <c r="D231" s="344" t="s">
        <v>241</v>
      </c>
      <c r="E231" s="602">
        <f>VLOOKUP(D231,'BANG THAM CHIEU'!$E$4:F1303,2,0)*H231</f>
        <v>40400000</v>
      </c>
      <c r="F231" s="611">
        <f t="shared" si="4"/>
        <v>1740.9290700680858</v>
      </c>
      <c r="G231" s="47" t="s">
        <v>7268</v>
      </c>
      <c r="H231" s="403">
        <v>8</v>
      </c>
      <c r="I231" s="606" t="s">
        <v>10664</v>
      </c>
      <c r="J231" s="56">
        <v>44352</v>
      </c>
      <c r="K231" s="48">
        <v>5</v>
      </c>
      <c r="L231" s="48"/>
      <c r="N231" s="559"/>
      <c r="O231"/>
    </row>
    <row r="232" spans="1:15" s="40" customFormat="1" x14ac:dyDescent="0.25">
      <c r="A232" s="47">
        <v>231</v>
      </c>
      <c r="B232" s="46" t="s">
        <v>10312</v>
      </c>
      <c r="C232" s="330" t="s">
        <v>1541</v>
      </c>
      <c r="D232" s="344" t="s">
        <v>208</v>
      </c>
      <c r="E232" s="602">
        <f>VLOOKUP(D232,'BANG THAM CHIEU'!$E$4:F1304,2,0)*H232</f>
        <v>9160000</v>
      </c>
      <c r="F232" s="611">
        <f t="shared" si="4"/>
        <v>394.7255020253383</v>
      </c>
      <c r="G232" s="47" t="s">
        <v>1210</v>
      </c>
      <c r="H232" s="403">
        <v>20</v>
      </c>
      <c r="I232" s="606" t="s">
        <v>10664</v>
      </c>
      <c r="J232" s="56">
        <v>44352</v>
      </c>
      <c r="K232" s="48">
        <v>5</v>
      </c>
      <c r="L232" s="48"/>
      <c r="N232" s="559"/>
      <c r="O232"/>
    </row>
    <row r="233" spans="1:15" s="40" customFormat="1" x14ac:dyDescent="0.25">
      <c r="A233" s="47">
        <v>232</v>
      </c>
      <c r="B233" s="46" t="s">
        <v>10313</v>
      </c>
      <c r="C233" s="330" t="s">
        <v>1557</v>
      </c>
      <c r="D233" s="344" t="s">
        <v>172</v>
      </c>
      <c r="E233" s="602">
        <f>VLOOKUP(D233,'BANG THAM CHIEU'!$E$4:F1305,2,0)*H233</f>
        <v>36290000</v>
      </c>
      <c r="F233" s="611">
        <f t="shared" si="4"/>
        <v>1563.8197018012584</v>
      </c>
      <c r="G233" s="47" t="s">
        <v>455</v>
      </c>
      <c r="H233" s="403">
        <v>2</v>
      </c>
      <c r="I233" s="606" t="s">
        <v>10664</v>
      </c>
      <c r="J233" s="56">
        <v>44352</v>
      </c>
      <c r="K233" s="48">
        <v>5</v>
      </c>
      <c r="L233" s="48"/>
      <c r="N233" s="559"/>
      <c r="O233"/>
    </row>
    <row r="234" spans="1:15" s="40" customFormat="1" x14ac:dyDescent="0.25">
      <c r="A234" s="47">
        <v>233</v>
      </c>
      <c r="B234" s="46" t="s">
        <v>10314</v>
      </c>
      <c r="C234" s="330" t="s">
        <v>1583</v>
      </c>
      <c r="D234" s="344" t="s">
        <v>664</v>
      </c>
      <c r="E234" s="602">
        <f>VLOOKUP(D234,'BANG THAM CHIEU'!$E$4:F1306,2,0)*H234</f>
        <v>1950000</v>
      </c>
      <c r="F234" s="611">
        <f t="shared" si="4"/>
        <v>84.029992243385337</v>
      </c>
      <c r="G234" s="47" t="s">
        <v>447</v>
      </c>
      <c r="H234" s="403">
        <v>10</v>
      </c>
      <c r="I234" s="606" t="s">
        <v>10664</v>
      </c>
      <c r="J234" s="56">
        <v>44352</v>
      </c>
      <c r="K234" s="48">
        <v>5</v>
      </c>
      <c r="L234" s="48"/>
      <c r="N234" s="559"/>
      <c r="O234"/>
    </row>
    <row r="235" spans="1:15" s="40" customFormat="1" x14ac:dyDescent="0.25">
      <c r="A235" s="47">
        <v>235</v>
      </c>
      <c r="B235" s="46" t="s">
        <v>10315</v>
      </c>
      <c r="C235" s="330" t="s">
        <v>2564</v>
      </c>
      <c r="D235" s="344">
        <v>27894840</v>
      </c>
      <c r="E235" s="602">
        <f>VLOOKUP(D235,'BANG THAM CHIEU'!$E$4:F1307,2,0)*H235</f>
        <v>346000</v>
      </c>
      <c r="F235" s="611">
        <f t="shared" si="4"/>
        <v>14.909937085236576</v>
      </c>
      <c r="G235" s="47" t="s">
        <v>455</v>
      </c>
      <c r="H235" s="403">
        <v>1</v>
      </c>
      <c r="I235" s="606" t="s">
        <v>10664</v>
      </c>
      <c r="J235" s="56">
        <v>44352</v>
      </c>
      <c r="K235" s="48">
        <v>5</v>
      </c>
      <c r="L235" s="48"/>
      <c r="N235" s="559"/>
      <c r="O235"/>
    </row>
    <row r="236" spans="1:15" s="40" customFormat="1" x14ac:dyDescent="0.25">
      <c r="A236" s="47">
        <v>236</v>
      </c>
      <c r="B236" s="46" t="s">
        <v>10316</v>
      </c>
      <c r="C236" s="330" t="s">
        <v>2564</v>
      </c>
      <c r="D236" s="344">
        <v>51067599</v>
      </c>
      <c r="E236" s="602">
        <f>VLOOKUP(D236,'BANG THAM CHIEU'!$E$4:F1308,2,0)*H236</f>
        <v>2002000</v>
      </c>
      <c r="F236" s="611">
        <f t="shared" si="4"/>
        <v>86.270792036542275</v>
      </c>
      <c r="G236" s="47" t="s">
        <v>455</v>
      </c>
      <c r="H236" s="403">
        <v>1</v>
      </c>
      <c r="I236" s="606" t="s">
        <v>10664</v>
      </c>
      <c r="J236" s="56">
        <v>44352</v>
      </c>
      <c r="K236" s="48">
        <v>5</v>
      </c>
      <c r="L236" s="48"/>
      <c r="N236" s="559"/>
      <c r="O236"/>
    </row>
    <row r="237" spans="1:15" s="40" customFormat="1" ht="30" x14ac:dyDescent="0.25">
      <c r="A237" s="47">
        <v>237</v>
      </c>
      <c r="B237" s="409" t="s">
        <v>9994</v>
      </c>
      <c r="C237" s="330" t="s">
        <v>78</v>
      </c>
      <c r="D237" s="344" t="s">
        <v>9042</v>
      </c>
      <c r="E237" s="602">
        <f>VLOOKUP(D237,'BANG THAM CHIEU'!$E$4:F1309,2,0)*H237</f>
        <v>49417600</v>
      </c>
      <c r="F237" s="611">
        <f t="shared" si="4"/>
        <v>2129.5182280444715</v>
      </c>
      <c r="G237" s="47" t="s">
        <v>9995</v>
      </c>
      <c r="H237" s="403">
        <v>4</v>
      </c>
      <c r="I237" s="606" t="s">
        <v>10664</v>
      </c>
      <c r="J237" s="56">
        <v>44352</v>
      </c>
      <c r="K237" s="48">
        <v>5</v>
      </c>
      <c r="L237" s="48"/>
      <c r="N237" s="559"/>
      <c r="O237"/>
    </row>
    <row r="238" spans="1:15" s="40" customFormat="1" x14ac:dyDescent="0.25">
      <c r="A238" s="47">
        <v>238</v>
      </c>
      <c r="B238" s="46" t="s">
        <v>10317</v>
      </c>
      <c r="C238" s="330" t="s">
        <v>1528</v>
      </c>
      <c r="D238" s="344" t="s">
        <v>687</v>
      </c>
      <c r="E238" s="602">
        <f>VLOOKUP(D238,'BANG THAM CHIEU'!$E$4:F1310,2,0)*H238</f>
        <v>600000</v>
      </c>
      <c r="F238" s="611">
        <f t="shared" si="4"/>
        <v>25.855382228733948</v>
      </c>
      <c r="G238" s="47" t="s">
        <v>2928</v>
      </c>
      <c r="H238" s="403">
        <v>4</v>
      </c>
      <c r="I238" s="606" t="s">
        <v>10664</v>
      </c>
      <c r="J238" s="56">
        <v>44352</v>
      </c>
      <c r="K238" s="48">
        <v>5</v>
      </c>
      <c r="L238" s="48"/>
      <c r="N238" s="559"/>
      <c r="O238"/>
    </row>
    <row r="239" spans="1:15" s="40" customFormat="1" x14ac:dyDescent="0.25">
      <c r="A239" s="47">
        <v>239</v>
      </c>
      <c r="B239" s="46" t="s">
        <v>10318</v>
      </c>
      <c r="C239" s="330" t="s">
        <v>1528</v>
      </c>
      <c r="D239" s="344" t="s">
        <v>231</v>
      </c>
      <c r="E239" s="602">
        <f>VLOOKUP(D239,'BANG THAM CHIEU'!$E$4:F1311,2,0)*H239</f>
        <v>600000</v>
      </c>
      <c r="F239" s="611">
        <f t="shared" si="4"/>
        <v>25.855382228733948</v>
      </c>
      <c r="G239" s="47" t="s">
        <v>455</v>
      </c>
      <c r="H239" s="403">
        <v>10</v>
      </c>
      <c r="I239" s="606" t="s">
        <v>10664</v>
      </c>
      <c r="J239" s="56">
        <v>44352</v>
      </c>
      <c r="K239" s="48">
        <v>5</v>
      </c>
      <c r="L239" s="48"/>
      <c r="N239" s="559"/>
      <c r="O239"/>
    </row>
    <row r="240" spans="1:15" s="40" customFormat="1" x14ac:dyDescent="0.25">
      <c r="A240" s="47">
        <v>240</v>
      </c>
      <c r="B240" s="46" t="s">
        <v>10319</v>
      </c>
      <c r="C240" s="330" t="s">
        <v>1528</v>
      </c>
      <c r="D240" s="344" t="s">
        <v>1395</v>
      </c>
      <c r="E240" s="602">
        <f>VLOOKUP(D240,'BANG THAM CHIEU'!$E$4:F1312,2,0)*H240</f>
        <v>300000</v>
      </c>
      <c r="F240" s="611">
        <f t="shared" si="4"/>
        <v>12.927691114366974</v>
      </c>
      <c r="G240" s="47" t="s">
        <v>455</v>
      </c>
      <c r="H240" s="403">
        <v>10</v>
      </c>
      <c r="I240" s="606" t="s">
        <v>10664</v>
      </c>
      <c r="J240" s="56">
        <v>44352</v>
      </c>
      <c r="K240" s="48">
        <v>5</v>
      </c>
      <c r="L240" s="48"/>
      <c r="N240" s="559"/>
      <c r="O240"/>
    </row>
    <row r="241" spans="1:15" s="40" customFormat="1" x14ac:dyDescent="0.25">
      <c r="A241" s="47">
        <v>241</v>
      </c>
      <c r="B241" s="46" t="s">
        <v>4550</v>
      </c>
      <c r="C241" s="330" t="s">
        <v>99</v>
      </c>
      <c r="D241" s="344" t="s">
        <v>221</v>
      </c>
      <c r="E241" s="602">
        <f>VLOOKUP(D241,'BANG THAM CHIEU'!$E$4:F1313,2,0)*H241</f>
        <v>1580000</v>
      </c>
      <c r="F241" s="611">
        <f t="shared" si="4"/>
        <v>68.0858398689994</v>
      </c>
      <c r="G241" s="47" t="s">
        <v>455</v>
      </c>
      <c r="H241" s="403">
        <v>10</v>
      </c>
      <c r="I241" s="606" t="s">
        <v>10664</v>
      </c>
      <c r="J241" s="56">
        <v>44352</v>
      </c>
      <c r="K241" s="48">
        <v>5</v>
      </c>
      <c r="L241" s="48"/>
      <c r="N241" s="559"/>
      <c r="O241"/>
    </row>
    <row r="242" spans="1:15" s="40" customFormat="1" x14ac:dyDescent="0.25">
      <c r="A242" s="47">
        <v>242</v>
      </c>
      <c r="B242" s="46" t="s">
        <v>4412</v>
      </c>
      <c r="C242" s="330" t="s">
        <v>1548</v>
      </c>
      <c r="D242" s="344" t="s">
        <v>237</v>
      </c>
      <c r="E242" s="602">
        <f>VLOOKUP(D242,'BANG THAM CHIEU'!$E$4:F1314,2,0)*H242</f>
        <v>680000</v>
      </c>
      <c r="F242" s="611">
        <f t="shared" si="4"/>
        <v>29.302766525898473</v>
      </c>
      <c r="G242" s="47" t="s">
        <v>455</v>
      </c>
      <c r="H242" s="403">
        <v>10</v>
      </c>
      <c r="I242" s="606" t="s">
        <v>10664</v>
      </c>
      <c r="J242" s="56">
        <v>44352</v>
      </c>
      <c r="K242" s="48">
        <v>5</v>
      </c>
      <c r="L242" s="48"/>
      <c r="N242" s="559"/>
      <c r="O242"/>
    </row>
    <row r="243" spans="1:15" s="40" customFormat="1" x14ac:dyDescent="0.25">
      <c r="A243" s="47">
        <v>243</v>
      </c>
      <c r="B243" s="46" t="s">
        <v>4551</v>
      </c>
      <c r="C243" s="330" t="s">
        <v>1571</v>
      </c>
      <c r="D243" s="344" t="s">
        <v>831</v>
      </c>
      <c r="E243" s="602">
        <f>VLOOKUP(D243,'BANG THAM CHIEU'!$E$4:F1315,2,0)*H243</f>
        <v>825000</v>
      </c>
      <c r="F243" s="611">
        <f t="shared" si="4"/>
        <v>35.551150564509179</v>
      </c>
      <c r="G243" s="47" t="s">
        <v>455</v>
      </c>
      <c r="H243" s="403">
        <v>3</v>
      </c>
      <c r="I243" s="606" t="s">
        <v>10664</v>
      </c>
      <c r="J243" s="56">
        <v>44352</v>
      </c>
      <c r="K243" s="48">
        <v>5</v>
      </c>
      <c r="L243" s="48"/>
      <c r="N243" s="559"/>
      <c r="O243"/>
    </row>
    <row r="244" spans="1:15" s="40" customFormat="1" x14ac:dyDescent="0.25">
      <c r="A244" s="47">
        <v>244</v>
      </c>
      <c r="B244" s="46" t="s">
        <v>6593</v>
      </c>
      <c r="C244" s="330" t="s">
        <v>1528</v>
      </c>
      <c r="D244" s="344" t="s">
        <v>2762</v>
      </c>
      <c r="E244" s="602">
        <f>VLOOKUP(D244,'BANG THAM CHIEU'!$E$4:F1316,2,0)*H244</f>
        <v>250000</v>
      </c>
      <c r="F244" s="611">
        <f t="shared" si="4"/>
        <v>10.773075928639145</v>
      </c>
      <c r="G244" s="47" t="s">
        <v>455</v>
      </c>
      <c r="H244" s="403">
        <v>1</v>
      </c>
      <c r="I244" s="606" t="s">
        <v>10664</v>
      </c>
      <c r="J244" s="56">
        <v>44352</v>
      </c>
      <c r="K244" s="48">
        <v>5</v>
      </c>
      <c r="L244" s="48"/>
      <c r="N244" s="559"/>
      <c r="O244"/>
    </row>
    <row r="245" spans="1:15" s="40" customFormat="1" x14ac:dyDescent="0.25">
      <c r="A245" s="47">
        <v>245</v>
      </c>
      <c r="B245" s="46" t="s">
        <v>2600</v>
      </c>
      <c r="C245" s="330" t="s">
        <v>1527</v>
      </c>
      <c r="D245" s="344" t="s">
        <v>2766</v>
      </c>
      <c r="E245" s="602">
        <f>VLOOKUP(D245,'BANG THAM CHIEU'!$E$4:F1317,2,0)*H245</f>
        <v>12500</v>
      </c>
      <c r="F245" s="611">
        <f t="shared" si="4"/>
        <v>0.53865379643195721</v>
      </c>
      <c r="G245" s="47" t="s">
        <v>455</v>
      </c>
      <c r="H245" s="403">
        <v>5</v>
      </c>
      <c r="I245" s="606" t="s">
        <v>10664</v>
      </c>
      <c r="J245" s="56">
        <v>44352</v>
      </c>
      <c r="K245" s="48">
        <v>5</v>
      </c>
      <c r="L245" s="48"/>
      <c r="N245" s="559"/>
      <c r="O245"/>
    </row>
    <row r="246" spans="1:15" s="40" customFormat="1" x14ac:dyDescent="0.25">
      <c r="A246" s="47">
        <v>246</v>
      </c>
      <c r="B246" s="46" t="s">
        <v>6596</v>
      </c>
      <c r="C246" s="330" t="s">
        <v>1528</v>
      </c>
      <c r="D246" s="344" t="s">
        <v>6612</v>
      </c>
      <c r="E246" s="602">
        <f>VLOOKUP(D246,'BANG THAM CHIEU'!$E$4:F1318,2,0)*H246</f>
        <v>6000</v>
      </c>
      <c r="F246" s="611">
        <f t="shared" si="4"/>
        <v>0.25855382228733947</v>
      </c>
      <c r="G246" s="47" t="s">
        <v>455</v>
      </c>
      <c r="H246" s="403">
        <v>4</v>
      </c>
      <c r="I246" s="606" t="s">
        <v>10664</v>
      </c>
      <c r="J246" s="56">
        <v>44352</v>
      </c>
      <c r="K246" s="48">
        <v>5</v>
      </c>
      <c r="L246" s="48"/>
      <c r="N246" s="559"/>
      <c r="O246"/>
    </row>
    <row r="247" spans="1:15" s="40" customFormat="1" x14ac:dyDescent="0.25">
      <c r="A247" s="47">
        <v>247</v>
      </c>
      <c r="B247" s="46" t="s">
        <v>6598</v>
      </c>
      <c r="C247" s="330" t="s">
        <v>1528</v>
      </c>
      <c r="D247" s="344" t="s">
        <v>6613</v>
      </c>
      <c r="E247" s="602">
        <f>VLOOKUP(D247,'BANG THAM CHIEU'!$E$4:F1319,2,0)*H247</f>
        <v>22000</v>
      </c>
      <c r="F247" s="611">
        <f t="shared" si="4"/>
        <v>0.94803068172024474</v>
      </c>
      <c r="G247" s="47" t="s">
        <v>455</v>
      </c>
      <c r="H247" s="403">
        <v>10</v>
      </c>
      <c r="I247" s="606" t="s">
        <v>10664</v>
      </c>
      <c r="J247" s="56">
        <v>44352</v>
      </c>
      <c r="K247" s="48">
        <v>5</v>
      </c>
      <c r="L247" s="48"/>
      <c r="N247" s="559"/>
      <c r="O247"/>
    </row>
    <row r="248" spans="1:15" s="40" customFormat="1" x14ac:dyDescent="0.25">
      <c r="A248" s="47">
        <v>248</v>
      </c>
      <c r="B248" s="46" t="s">
        <v>6870</v>
      </c>
      <c r="C248" s="330" t="s">
        <v>1527</v>
      </c>
      <c r="D248" s="344" t="s">
        <v>863</v>
      </c>
      <c r="E248" s="602">
        <f>VLOOKUP(D248,'BANG THAM CHIEU'!$E$4:F1320,2,0)*H248</f>
        <v>80000</v>
      </c>
      <c r="F248" s="611">
        <f t="shared" si="4"/>
        <v>3.4473842971645263</v>
      </c>
      <c r="G248" s="47" t="s">
        <v>455</v>
      </c>
      <c r="H248" s="403">
        <v>20</v>
      </c>
      <c r="I248" s="606" t="s">
        <v>10664</v>
      </c>
      <c r="J248" s="56">
        <v>44355</v>
      </c>
      <c r="K248" s="48">
        <v>6</v>
      </c>
      <c r="L248" s="48"/>
      <c r="N248" s="559"/>
      <c r="O248"/>
    </row>
    <row r="249" spans="1:15" s="40" customFormat="1" x14ac:dyDescent="0.25">
      <c r="A249" s="47">
        <v>249</v>
      </c>
      <c r="B249" s="46" t="s">
        <v>10128</v>
      </c>
      <c r="C249" s="330" t="s">
        <v>2564</v>
      </c>
      <c r="D249" s="344">
        <v>50039141</v>
      </c>
      <c r="E249" s="602">
        <f>VLOOKUP(D249,'BANG THAM CHIEU'!$E$4:F1321,2,0)*H249</f>
        <v>3661000</v>
      </c>
      <c r="F249" s="611">
        <f t="shared" si="4"/>
        <v>157.76092389899165</v>
      </c>
      <c r="G249" s="47" t="s">
        <v>455</v>
      </c>
      <c r="H249" s="403">
        <v>1</v>
      </c>
      <c r="I249" s="606" t="s">
        <v>10664</v>
      </c>
      <c r="J249" s="56">
        <v>44358</v>
      </c>
      <c r="K249" s="48">
        <v>6</v>
      </c>
      <c r="L249" s="48"/>
      <c r="N249" s="559"/>
      <c r="O249"/>
    </row>
    <row r="250" spans="1:15" s="40" customFormat="1" x14ac:dyDescent="0.25">
      <c r="A250" s="47">
        <v>250</v>
      </c>
      <c r="B250" s="46" t="s">
        <v>10129</v>
      </c>
      <c r="C250" s="330" t="s">
        <v>2564</v>
      </c>
      <c r="D250" s="344">
        <v>4399928</v>
      </c>
      <c r="E250" s="602">
        <f>VLOOKUP(D250,'BANG THAM CHIEU'!$E$4:F1322,2,0)*H250</f>
        <v>366000</v>
      </c>
      <c r="F250" s="611">
        <f t="shared" si="4"/>
        <v>15.771783159527708</v>
      </c>
      <c r="G250" s="47" t="s">
        <v>455</v>
      </c>
      <c r="H250" s="403">
        <v>3</v>
      </c>
      <c r="I250" s="606" t="s">
        <v>10664</v>
      </c>
      <c r="J250" s="56">
        <v>44358</v>
      </c>
      <c r="K250" s="48">
        <v>6</v>
      </c>
      <c r="L250" s="48"/>
      <c r="N250" s="559"/>
      <c r="O250"/>
    </row>
    <row r="251" spans="1:15" s="40" customFormat="1" x14ac:dyDescent="0.25">
      <c r="A251" s="47">
        <v>251</v>
      </c>
      <c r="B251" s="409" t="s">
        <v>10130</v>
      </c>
      <c r="C251" s="330" t="s">
        <v>2564</v>
      </c>
      <c r="D251" s="344">
        <v>1184</v>
      </c>
      <c r="E251" s="602">
        <f>VLOOKUP(D251,'BANG THAM CHIEU'!$E$4:F1323,2,0)*H251</f>
        <v>174000</v>
      </c>
      <c r="F251" s="611">
        <f t="shared" si="4"/>
        <v>7.4980608463328453</v>
      </c>
      <c r="G251" s="47" t="s">
        <v>455</v>
      </c>
      <c r="H251" s="403">
        <v>1</v>
      </c>
      <c r="I251" s="606" t="s">
        <v>10664</v>
      </c>
      <c r="J251" s="56">
        <v>44358</v>
      </c>
      <c r="K251" s="48">
        <v>6</v>
      </c>
      <c r="L251" s="48"/>
      <c r="N251" s="559"/>
      <c r="O251"/>
    </row>
    <row r="252" spans="1:15" s="40" customFormat="1" x14ac:dyDescent="0.25">
      <c r="A252" s="47">
        <v>252</v>
      </c>
      <c r="B252" s="46" t="s">
        <v>10131</v>
      </c>
      <c r="C252" s="330" t="s">
        <v>2564</v>
      </c>
      <c r="D252" s="344">
        <v>5047606</v>
      </c>
      <c r="E252" s="602">
        <f>VLOOKUP(D252,'BANG THAM CHIEU'!$E$4:F1324,2,0)*H252</f>
        <v>40000</v>
      </c>
      <c r="F252" s="611">
        <f t="shared" si="4"/>
        <v>1.7236921485822632</v>
      </c>
      <c r="G252" s="47" t="s">
        <v>455</v>
      </c>
      <c r="H252" s="403">
        <v>1</v>
      </c>
      <c r="I252" s="606" t="s">
        <v>10664</v>
      </c>
      <c r="J252" s="56">
        <v>44358</v>
      </c>
      <c r="K252" s="48">
        <v>6</v>
      </c>
      <c r="L252" s="48"/>
      <c r="N252" s="559"/>
      <c r="O252"/>
    </row>
    <row r="253" spans="1:15" s="40" customFormat="1" x14ac:dyDescent="0.25">
      <c r="A253" s="47">
        <v>253</v>
      </c>
      <c r="B253" s="46" t="s">
        <v>10133</v>
      </c>
      <c r="C253" s="330" t="s">
        <v>2564</v>
      </c>
      <c r="D253" s="344">
        <v>51469032</v>
      </c>
      <c r="E253" s="602">
        <f>VLOOKUP(D253,'BANG THAM CHIEU'!$E$4:F1325,2,0)*H253</f>
        <v>18638000</v>
      </c>
      <c r="F253" s="611">
        <f t="shared" si="4"/>
        <v>803.15435663190556</v>
      </c>
      <c r="G253" s="47" t="s">
        <v>455</v>
      </c>
      <c r="H253" s="403">
        <v>1</v>
      </c>
      <c r="I253" s="606" t="s">
        <v>10664</v>
      </c>
      <c r="J253" s="56">
        <v>44358</v>
      </c>
      <c r="K253" s="48">
        <v>6</v>
      </c>
      <c r="L253" s="48"/>
      <c r="N253" s="559"/>
      <c r="O253"/>
    </row>
    <row r="254" spans="1:15" s="40" customFormat="1" x14ac:dyDescent="0.25">
      <c r="A254" s="47">
        <v>254</v>
      </c>
      <c r="B254" s="46" t="s">
        <v>10443</v>
      </c>
      <c r="C254" s="330" t="s">
        <v>2564</v>
      </c>
      <c r="D254" s="330">
        <v>52037515</v>
      </c>
      <c r="E254" s="602">
        <f>VLOOKUP(D254,'BANG THAM CHIEU'!$E$4:F1326,2,0)*H254</f>
        <v>3852000</v>
      </c>
      <c r="F254" s="611">
        <f t="shared" si="4"/>
        <v>165.99155390847196</v>
      </c>
      <c r="G254" s="47" t="s">
        <v>455</v>
      </c>
      <c r="H254" s="403">
        <v>1</v>
      </c>
      <c r="I254" s="606" t="s">
        <v>10664</v>
      </c>
      <c r="J254" s="56">
        <v>44358</v>
      </c>
      <c r="K254" s="48">
        <v>6</v>
      </c>
      <c r="L254" s="48"/>
      <c r="N254" s="559"/>
      <c r="O254"/>
    </row>
    <row r="255" spans="1:15" s="40" customFormat="1" x14ac:dyDescent="0.25">
      <c r="A255" s="47">
        <v>255</v>
      </c>
      <c r="B255" s="46" t="s">
        <v>10136</v>
      </c>
      <c r="C255" s="330" t="s">
        <v>2564</v>
      </c>
      <c r="D255" s="330">
        <v>51094623</v>
      </c>
      <c r="E255" s="602">
        <f>VLOOKUP(D255,'BANG THAM CHIEU'!$E$4:F1327,2,0)*H255</f>
        <v>4965000</v>
      </c>
      <c r="F255" s="611">
        <f t="shared" si="4"/>
        <v>213.95328794277341</v>
      </c>
      <c r="G255" s="47" t="s">
        <v>455</v>
      </c>
      <c r="H255" s="403">
        <v>1</v>
      </c>
      <c r="I255" s="606" t="s">
        <v>10664</v>
      </c>
      <c r="J255" s="56">
        <v>44358</v>
      </c>
      <c r="K255" s="48">
        <v>6</v>
      </c>
      <c r="L255" s="48"/>
      <c r="N255" s="559"/>
      <c r="O255"/>
    </row>
    <row r="256" spans="1:15" s="40" customFormat="1" x14ac:dyDescent="0.25">
      <c r="A256" s="47">
        <v>256</v>
      </c>
      <c r="B256" s="46" t="s">
        <v>10444</v>
      </c>
      <c r="C256" s="330" t="s">
        <v>1563</v>
      </c>
      <c r="D256" s="330" t="s">
        <v>2732</v>
      </c>
      <c r="E256" s="602">
        <f>VLOOKUP(D256,'BANG THAM CHIEU'!$E$4:F1328,2,0)*H256</f>
        <v>2335662</v>
      </c>
      <c r="F256" s="611">
        <f t="shared" si="4"/>
        <v>100.64905627854866</v>
      </c>
      <c r="G256" s="47" t="s">
        <v>2970</v>
      </c>
      <c r="H256" s="403">
        <v>3</v>
      </c>
      <c r="I256" s="606" t="s">
        <v>10664</v>
      </c>
      <c r="J256" s="56">
        <v>44358</v>
      </c>
      <c r="K256" s="48">
        <v>6</v>
      </c>
      <c r="L256" s="48"/>
      <c r="N256" s="559"/>
      <c r="O256"/>
    </row>
    <row r="257" spans="1:15" s="40" customFormat="1" x14ac:dyDescent="0.25">
      <c r="A257" s="47">
        <v>257</v>
      </c>
      <c r="B257" s="46" t="s">
        <v>10445</v>
      </c>
      <c r="C257" s="330" t="s">
        <v>1563</v>
      </c>
      <c r="D257" s="330" t="s">
        <v>2732</v>
      </c>
      <c r="E257" s="602">
        <f>VLOOKUP(D257,'BANG THAM CHIEU'!$E$4:F1329,2,0)*H257</f>
        <v>2335662</v>
      </c>
      <c r="F257" s="611">
        <f t="shared" si="4"/>
        <v>100.64905627854866</v>
      </c>
      <c r="G257" s="47" t="s">
        <v>2970</v>
      </c>
      <c r="H257" s="403">
        <v>3</v>
      </c>
      <c r="I257" s="606" t="s">
        <v>10664</v>
      </c>
      <c r="J257" s="56">
        <v>44358</v>
      </c>
      <c r="K257" s="48">
        <v>6</v>
      </c>
      <c r="L257" s="48"/>
      <c r="N257" s="559"/>
      <c r="O257"/>
    </row>
    <row r="258" spans="1:15" s="40" customFormat="1" x14ac:dyDescent="0.25">
      <c r="A258" s="47">
        <v>258</v>
      </c>
      <c r="B258" s="46" t="s">
        <v>10446</v>
      </c>
      <c r="C258" s="330" t="s">
        <v>1563</v>
      </c>
      <c r="D258" s="330" t="s">
        <v>2732</v>
      </c>
      <c r="E258" s="602">
        <f>VLOOKUP(D258,'BANG THAM CHIEU'!$E$4:F1330,2,0)*H258</f>
        <v>2335662</v>
      </c>
      <c r="F258" s="611">
        <f t="shared" si="4"/>
        <v>100.64905627854866</v>
      </c>
      <c r="G258" s="47" t="s">
        <v>2970</v>
      </c>
      <c r="H258" s="403">
        <v>3</v>
      </c>
      <c r="I258" s="606" t="s">
        <v>10664</v>
      </c>
      <c r="J258" s="56">
        <v>44358</v>
      </c>
      <c r="K258" s="48">
        <v>6</v>
      </c>
      <c r="L258" s="48"/>
      <c r="N258" s="559"/>
      <c r="O258"/>
    </row>
    <row r="259" spans="1:15" s="40" customFormat="1" x14ac:dyDescent="0.25">
      <c r="A259" s="47">
        <v>259</v>
      </c>
      <c r="B259" s="46" t="s">
        <v>7903</v>
      </c>
      <c r="C259" s="330" t="s">
        <v>1563</v>
      </c>
      <c r="D259" s="330" t="s">
        <v>1314</v>
      </c>
      <c r="E259" s="602">
        <f>VLOOKUP(D259,'BANG THAM CHIEU'!$E$4:F1331,2,0)*H259</f>
        <v>4000000</v>
      </c>
      <c r="F259" s="611">
        <f t="shared" si="4"/>
        <v>172.36921485822631</v>
      </c>
      <c r="G259" s="47" t="s">
        <v>2970</v>
      </c>
      <c r="H259" s="403">
        <v>10</v>
      </c>
      <c r="I259" s="606" t="s">
        <v>10664</v>
      </c>
      <c r="J259" s="56">
        <v>44358</v>
      </c>
      <c r="K259" s="48">
        <v>6</v>
      </c>
      <c r="L259" s="48"/>
      <c r="N259" s="559"/>
      <c r="O259"/>
    </row>
    <row r="260" spans="1:15" s="40" customFormat="1" x14ac:dyDescent="0.25">
      <c r="A260" s="47">
        <v>260</v>
      </c>
      <c r="B260" s="46" t="s">
        <v>7460</v>
      </c>
      <c r="C260" s="330" t="s">
        <v>2564</v>
      </c>
      <c r="D260" s="330">
        <v>51218960</v>
      </c>
      <c r="E260" s="602">
        <f>VLOOKUP(D260,'BANG THAM CHIEU'!$E$4:F1332,2,0)*H260</f>
        <v>6781000</v>
      </c>
      <c r="F260" s="611">
        <f t="shared" ref="F260:F323" si="5">E260/23206</f>
        <v>292.20891148840815</v>
      </c>
      <c r="G260" s="47" t="s">
        <v>1211</v>
      </c>
      <c r="H260" s="403">
        <v>1</v>
      </c>
      <c r="I260" s="606" t="s">
        <v>10664</v>
      </c>
      <c r="J260" s="56">
        <v>44365</v>
      </c>
      <c r="K260" s="48">
        <v>6</v>
      </c>
      <c r="L260" s="48"/>
      <c r="N260" s="559"/>
      <c r="O260"/>
    </row>
    <row r="261" spans="1:15" s="40" customFormat="1" x14ac:dyDescent="0.25">
      <c r="A261" s="47">
        <v>261</v>
      </c>
      <c r="B261" s="46" t="s">
        <v>9643</v>
      </c>
      <c r="C261" s="330" t="s">
        <v>1565</v>
      </c>
      <c r="D261" s="330" t="s">
        <v>2728</v>
      </c>
      <c r="E261" s="602">
        <f>VLOOKUP(D261,'BANG THAM CHIEU'!$E$4:F1333,2,0)*H261</f>
        <v>29465000</v>
      </c>
      <c r="F261" s="611">
        <f t="shared" si="5"/>
        <v>1269.7147289494096</v>
      </c>
      <c r="G261" s="47" t="s">
        <v>455</v>
      </c>
      <c r="H261" s="403">
        <v>5</v>
      </c>
      <c r="I261" s="606" t="s">
        <v>10664</v>
      </c>
      <c r="J261" s="56">
        <v>44373</v>
      </c>
      <c r="K261" s="48">
        <v>6</v>
      </c>
      <c r="L261" s="48"/>
      <c r="N261" s="559"/>
      <c r="O261"/>
    </row>
    <row r="262" spans="1:15" s="40" customFormat="1" x14ac:dyDescent="0.25">
      <c r="A262" s="47">
        <v>262</v>
      </c>
      <c r="B262" s="46" t="s">
        <v>10494</v>
      </c>
      <c r="C262" s="330" t="s">
        <v>1556</v>
      </c>
      <c r="D262" s="330" t="s">
        <v>9041</v>
      </c>
      <c r="E262" s="602">
        <f>VLOOKUP(D262,'BANG THAM CHIEU'!$E$4:F1334,2,0)*H262</f>
        <v>17292900</v>
      </c>
      <c r="F262" s="611">
        <f t="shared" si="5"/>
        <v>745.19089890545547</v>
      </c>
      <c r="G262" s="47" t="s">
        <v>455</v>
      </c>
      <c r="H262" s="403">
        <v>3</v>
      </c>
      <c r="I262" s="606" t="s">
        <v>10664</v>
      </c>
      <c r="J262" s="56">
        <v>44373</v>
      </c>
      <c r="K262" s="48">
        <v>6</v>
      </c>
      <c r="L262" s="48"/>
      <c r="N262" s="559"/>
      <c r="O262"/>
    </row>
    <row r="263" spans="1:15" s="40" customFormat="1" x14ac:dyDescent="0.25">
      <c r="A263" s="47">
        <v>263</v>
      </c>
      <c r="B263" s="46" t="s">
        <v>7901</v>
      </c>
      <c r="C263" s="330" t="s">
        <v>1563</v>
      </c>
      <c r="D263" s="330" t="s">
        <v>827</v>
      </c>
      <c r="E263" s="602">
        <f>VLOOKUP(D263,'BANG THAM CHIEU'!$E$4:F1335,2,0)*H263</f>
        <v>6314910</v>
      </c>
      <c r="F263" s="611">
        <f t="shared" si="5"/>
        <v>272.12401965009047</v>
      </c>
      <c r="G263" s="47" t="s">
        <v>455</v>
      </c>
      <c r="H263" s="403">
        <v>5</v>
      </c>
      <c r="I263" s="606" t="s">
        <v>10664</v>
      </c>
      <c r="J263" s="56">
        <v>44373</v>
      </c>
      <c r="K263" s="48">
        <v>6</v>
      </c>
      <c r="L263" s="48"/>
      <c r="N263" s="559"/>
      <c r="O263"/>
    </row>
    <row r="264" spans="1:15" s="40" customFormat="1" x14ac:dyDescent="0.25">
      <c r="A264" s="47">
        <v>264</v>
      </c>
      <c r="B264" s="46" t="s">
        <v>1430</v>
      </c>
      <c r="C264" s="330" t="s">
        <v>1571</v>
      </c>
      <c r="D264" s="330" t="s">
        <v>669</v>
      </c>
      <c r="E264" s="602">
        <f>VLOOKUP(D264,'BANG THAM CHIEU'!$E$4:F1336,2,0)*H264</f>
        <v>900000</v>
      </c>
      <c r="F264" s="611">
        <f t="shared" si="5"/>
        <v>38.783073343100924</v>
      </c>
      <c r="G264" s="47" t="s">
        <v>455</v>
      </c>
      <c r="H264" s="403">
        <v>100</v>
      </c>
      <c r="I264" s="606" t="s">
        <v>10664</v>
      </c>
      <c r="J264" s="56">
        <v>44373</v>
      </c>
      <c r="K264" s="48">
        <v>6</v>
      </c>
      <c r="L264" s="48"/>
      <c r="N264" s="559"/>
      <c r="O264"/>
    </row>
    <row r="265" spans="1:15" s="40" customFormat="1" ht="45" x14ac:dyDescent="0.25">
      <c r="A265" s="47">
        <v>265</v>
      </c>
      <c r="B265" s="409" t="s">
        <v>9647</v>
      </c>
      <c r="C265" s="330" t="s">
        <v>1571</v>
      </c>
      <c r="D265" s="330" t="s">
        <v>828</v>
      </c>
      <c r="E265" s="602">
        <f>VLOOKUP(D265,'BANG THAM CHIEU'!$E$4:F1337,2,0)*H265</f>
        <v>732000</v>
      </c>
      <c r="F265" s="611">
        <f t="shared" si="5"/>
        <v>31.543566319055415</v>
      </c>
      <c r="G265" s="47" t="s">
        <v>455</v>
      </c>
      <c r="H265" s="403">
        <v>150</v>
      </c>
      <c r="I265" s="606" t="s">
        <v>10664</v>
      </c>
      <c r="J265" s="56">
        <v>44373</v>
      </c>
      <c r="K265" s="48">
        <v>6</v>
      </c>
      <c r="L265" s="48"/>
      <c r="N265" s="559"/>
      <c r="O265"/>
    </row>
    <row r="266" spans="1:15" s="40" customFormat="1" x14ac:dyDescent="0.25">
      <c r="A266" s="47">
        <v>266</v>
      </c>
      <c r="B266" s="46" t="s">
        <v>4539</v>
      </c>
      <c r="C266" s="330" t="s">
        <v>99</v>
      </c>
      <c r="D266" s="330" t="s">
        <v>756</v>
      </c>
      <c r="E266" s="602">
        <f>VLOOKUP(D266,'BANG THAM CHIEU'!$E$4:F1338,2,0)*H266</f>
        <v>5957800</v>
      </c>
      <c r="F266" s="611">
        <f t="shared" si="5"/>
        <v>256.73532707058519</v>
      </c>
      <c r="G266" s="47" t="s">
        <v>455</v>
      </c>
      <c r="H266" s="403">
        <v>100</v>
      </c>
      <c r="I266" s="606" t="s">
        <v>10664</v>
      </c>
      <c r="J266" s="56">
        <v>44373</v>
      </c>
      <c r="K266" s="48">
        <v>6</v>
      </c>
      <c r="L266" s="48"/>
      <c r="N266" s="559"/>
      <c r="O266"/>
    </row>
    <row r="267" spans="1:15" s="40" customFormat="1" x14ac:dyDescent="0.25">
      <c r="A267" s="47">
        <v>267</v>
      </c>
      <c r="B267" s="46" t="s">
        <v>10495</v>
      </c>
      <c r="C267" s="330" t="s">
        <v>99</v>
      </c>
      <c r="D267" s="330" t="s">
        <v>888</v>
      </c>
      <c r="E267" s="602">
        <f>VLOOKUP(D267,'BANG THAM CHIEU'!$E$4:F1339,2,0)*H267</f>
        <v>3850000</v>
      </c>
      <c r="F267" s="611">
        <f t="shared" si="5"/>
        <v>165.90536930104284</v>
      </c>
      <c r="G267" s="47" t="s">
        <v>455</v>
      </c>
      <c r="H267" s="403">
        <v>10</v>
      </c>
      <c r="I267" s="606" t="s">
        <v>10664</v>
      </c>
      <c r="J267" s="56">
        <v>44373</v>
      </c>
      <c r="K267" s="48">
        <v>6</v>
      </c>
      <c r="L267" s="48"/>
      <c r="N267" s="559"/>
      <c r="O267"/>
    </row>
    <row r="268" spans="1:15" s="40" customFormat="1" x14ac:dyDescent="0.25">
      <c r="A268" s="47">
        <v>268</v>
      </c>
      <c r="B268" s="46" t="s">
        <v>4454</v>
      </c>
      <c r="C268" s="330" t="s">
        <v>99</v>
      </c>
      <c r="D268" s="330" t="s">
        <v>213</v>
      </c>
      <c r="E268" s="602">
        <f>VLOOKUP(D268,'BANG THAM CHIEU'!$E$4:F1340,2,0)*H268</f>
        <v>4140000</v>
      </c>
      <c r="F268" s="611">
        <f t="shared" si="5"/>
        <v>178.40213737826423</v>
      </c>
      <c r="G268" s="47" t="s">
        <v>455</v>
      </c>
      <c r="H268" s="403">
        <v>9</v>
      </c>
      <c r="I268" s="606" t="s">
        <v>10664</v>
      </c>
      <c r="J268" s="56">
        <v>44373</v>
      </c>
      <c r="K268" s="48">
        <v>6</v>
      </c>
      <c r="L268" s="48"/>
      <c r="N268" s="559"/>
      <c r="O268"/>
    </row>
    <row r="269" spans="1:15" s="40" customFormat="1" x14ac:dyDescent="0.25">
      <c r="A269" s="47">
        <v>269</v>
      </c>
      <c r="B269" s="46" t="s">
        <v>7272</v>
      </c>
      <c r="C269" s="330" t="s">
        <v>1556</v>
      </c>
      <c r="D269" s="330" t="s">
        <v>800</v>
      </c>
      <c r="E269" s="602">
        <f>VLOOKUP(D269,'BANG THAM CHIEU'!$E$4:F1341,2,0)*H269</f>
        <v>7146656</v>
      </c>
      <c r="F269" s="611">
        <f t="shared" si="5"/>
        <v>307.96587089545807</v>
      </c>
      <c r="G269" s="47" t="s">
        <v>455</v>
      </c>
      <c r="H269" s="403">
        <v>32</v>
      </c>
      <c r="I269" s="606" t="s">
        <v>10664</v>
      </c>
      <c r="J269" s="56">
        <v>44373</v>
      </c>
      <c r="K269" s="48">
        <v>6</v>
      </c>
      <c r="L269" s="48"/>
      <c r="N269" s="559"/>
      <c r="O269"/>
    </row>
    <row r="270" spans="1:15" s="40" customFormat="1" x14ac:dyDescent="0.25">
      <c r="A270" s="47">
        <v>270</v>
      </c>
      <c r="B270" s="46" t="s">
        <v>8996</v>
      </c>
      <c r="C270" s="330" t="s">
        <v>1518</v>
      </c>
      <c r="D270" s="330" t="s">
        <v>795</v>
      </c>
      <c r="E270" s="602">
        <f>VLOOKUP(D270,'BANG THAM CHIEU'!$E$4:F1342,2,0)*H270</f>
        <v>2175000</v>
      </c>
      <c r="F270" s="611">
        <f t="shared" si="5"/>
        <v>93.725760579160564</v>
      </c>
      <c r="G270" s="47" t="s">
        <v>455</v>
      </c>
      <c r="H270" s="403">
        <v>15</v>
      </c>
      <c r="I270" s="606" t="s">
        <v>10664</v>
      </c>
      <c r="J270" s="56">
        <v>44373</v>
      </c>
      <c r="K270" s="48">
        <v>6</v>
      </c>
      <c r="L270" s="48"/>
      <c r="N270" s="559"/>
      <c r="O270"/>
    </row>
    <row r="271" spans="1:15" s="40" customFormat="1" x14ac:dyDescent="0.25">
      <c r="A271" s="47">
        <v>271</v>
      </c>
      <c r="B271" s="46" t="s">
        <v>10041</v>
      </c>
      <c r="C271" s="330" t="s">
        <v>1518</v>
      </c>
      <c r="D271" s="330" t="s">
        <v>663</v>
      </c>
      <c r="E271" s="602">
        <f>VLOOKUP(D271,'BANG THAM CHIEU'!$E$4:F1343,2,0)*H271</f>
        <v>5750000</v>
      </c>
      <c r="F271" s="611">
        <f t="shared" si="5"/>
        <v>247.78074635870033</v>
      </c>
      <c r="G271" s="47" t="s">
        <v>455</v>
      </c>
      <c r="H271" s="403">
        <v>5</v>
      </c>
      <c r="I271" s="606" t="s">
        <v>10664</v>
      </c>
      <c r="J271" s="56">
        <v>44373</v>
      </c>
      <c r="K271" s="48">
        <v>6</v>
      </c>
      <c r="L271" s="48"/>
      <c r="N271" s="559"/>
      <c r="O271"/>
    </row>
    <row r="272" spans="1:15" s="40" customFormat="1" x14ac:dyDescent="0.25">
      <c r="A272" s="47">
        <v>272</v>
      </c>
      <c r="B272" s="46" t="s">
        <v>9994</v>
      </c>
      <c r="C272" s="330" t="s">
        <v>78</v>
      </c>
      <c r="D272" s="330" t="s">
        <v>9042</v>
      </c>
      <c r="E272" s="602">
        <f>VLOOKUP(D272,'BANG THAM CHIEU'!$E$4:F1344,2,0)*H272</f>
        <v>61772000</v>
      </c>
      <c r="F272" s="611">
        <f t="shared" si="5"/>
        <v>2661.8977850555889</v>
      </c>
      <c r="G272" s="47" t="s">
        <v>9995</v>
      </c>
      <c r="H272" s="403">
        <v>5</v>
      </c>
      <c r="I272" s="606" t="s">
        <v>10664</v>
      </c>
      <c r="J272" s="56">
        <v>44373</v>
      </c>
      <c r="K272" s="48">
        <v>6</v>
      </c>
      <c r="L272" s="48"/>
      <c r="N272" s="559"/>
      <c r="O272"/>
    </row>
    <row r="273" spans="1:15" s="40" customFormat="1" x14ac:dyDescent="0.25">
      <c r="A273" s="47">
        <v>304</v>
      </c>
      <c r="B273" s="46" t="s">
        <v>9373</v>
      </c>
      <c r="C273" s="330" t="s">
        <v>1527</v>
      </c>
      <c r="D273" s="330" t="s">
        <v>688</v>
      </c>
      <c r="E273" s="602">
        <f>VLOOKUP(D273,'BANG THAM CHIEU'!$E$4:F1345,2,0)*H273</f>
        <v>2370000</v>
      </c>
      <c r="F273" s="611">
        <f t="shared" si="5"/>
        <v>102.12875980349909</v>
      </c>
      <c r="G273" s="47" t="s">
        <v>2928</v>
      </c>
      <c r="H273" s="403">
        <v>30</v>
      </c>
      <c r="I273" s="606" t="s">
        <v>10664</v>
      </c>
      <c r="J273" s="56">
        <v>44373</v>
      </c>
      <c r="K273" s="48">
        <v>6</v>
      </c>
      <c r="L273" s="48"/>
      <c r="N273" s="559"/>
      <c r="O273"/>
    </row>
    <row r="274" spans="1:15" s="40" customFormat="1" x14ac:dyDescent="0.25">
      <c r="A274" s="47">
        <v>305</v>
      </c>
      <c r="B274" s="46" t="s">
        <v>10496</v>
      </c>
      <c r="C274" s="330" t="s">
        <v>1528</v>
      </c>
      <c r="D274" s="330" t="s">
        <v>736</v>
      </c>
      <c r="E274" s="602">
        <f>VLOOKUP(D274,'BANG THAM CHIEU'!$E$4:F1346,2,0)*H274</f>
        <v>950000</v>
      </c>
      <c r="F274" s="611">
        <f t="shared" si="5"/>
        <v>40.937688528828751</v>
      </c>
      <c r="G274" s="47" t="s">
        <v>6291</v>
      </c>
      <c r="H274" s="403">
        <v>10</v>
      </c>
      <c r="I274" s="606" t="s">
        <v>10664</v>
      </c>
      <c r="J274" s="56">
        <v>44373</v>
      </c>
      <c r="K274" s="48">
        <v>6</v>
      </c>
      <c r="L274" s="48"/>
      <c r="N274" s="559"/>
      <c r="O274"/>
    </row>
    <row r="275" spans="1:15" s="40" customFormat="1" x14ac:dyDescent="0.25">
      <c r="A275" s="47">
        <v>306</v>
      </c>
      <c r="B275" s="46" t="s">
        <v>4550</v>
      </c>
      <c r="C275" s="330" t="s">
        <v>99</v>
      </c>
      <c r="D275" s="330" t="s">
        <v>221</v>
      </c>
      <c r="E275" s="602">
        <f>VLOOKUP(D275,'BANG THAM CHIEU'!$E$4:F1347,2,0)*H275</f>
        <v>1580000</v>
      </c>
      <c r="F275" s="611">
        <f t="shared" si="5"/>
        <v>68.0858398689994</v>
      </c>
      <c r="G275" s="47" t="s">
        <v>455</v>
      </c>
      <c r="H275" s="403">
        <v>10</v>
      </c>
      <c r="I275" s="606" t="s">
        <v>10664</v>
      </c>
      <c r="J275" s="56">
        <v>44373</v>
      </c>
      <c r="K275" s="48">
        <v>6</v>
      </c>
      <c r="L275" s="48"/>
      <c r="N275" s="559"/>
      <c r="O275"/>
    </row>
    <row r="276" spans="1:15" s="40" customFormat="1" x14ac:dyDescent="0.25">
      <c r="A276" s="47">
        <v>307</v>
      </c>
      <c r="B276" s="46" t="s">
        <v>4412</v>
      </c>
      <c r="C276" s="330" t="s">
        <v>1548</v>
      </c>
      <c r="D276" s="330" t="s">
        <v>237</v>
      </c>
      <c r="E276" s="602">
        <f>VLOOKUP(D276,'BANG THAM CHIEU'!$E$4:F1348,2,0)*H276</f>
        <v>680000</v>
      </c>
      <c r="F276" s="611">
        <f t="shared" si="5"/>
        <v>29.302766525898473</v>
      </c>
      <c r="G276" s="47" t="s">
        <v>455</v>
      </c>
      <c r="H276" s="403">
        <v>10</v>
      </c>
      <c r="I276" s="606" t="s">
        <v>10664</v>
      </c>
      <c r="J276" s="56">
        <v>44373</v>
      </c>
      <c r="K276" s="48">
        <v>6</v>
      </c>
      <c r="L276" s="48"/>
      <c r="N276" s="559"/>
      <c r="O276"/>
    </row>
    <row r="277" spans="1:15" s="40" customFormat="1" x14ac:dyDescent="0.25">
      <c r="A277" s="47">
        <v>308</v>
      </c>
      <c r="B277" s="46" t="s">
        <v>7870</v>
      </c>
      <c r="C277" s="330" t="s">
        <v>78</v>
      </c>
      <c r="D277" s="330" t="s">
        <v>230</v>
      </c>
      <c r="E277" s="602">
        <f>VLOOKUP(D277,'BANG THAM CHIEU'!$E$4:F1349,2,0)*H277</f>
        <v>75000</v>
      </c>
      <c r="F277" s="611">
        <f t="shared" si="5"/>
        <v>3.2319227785917435</v>
      </c>
      <c r="G277" s="47" t="s">
        <v>455</v>
      </c>
      <c r="H277" s="403">
        <v>1</v>
      </c>
      <c r="I277" s="606" t="s">
        <v>10664</v>
      </c>
      <c r="J277" s="56">
        <v>44373</v>
      </c>
      <c r="K277" s="48">
        <v>6</v>
      </c>
      <c r="L277" s="48"/>
      <c r="N277" s="559"/>
      <c r="O277"/>
    </row>
    <row r="278" spans="1:15" s="40" customFormat="1" x14ac:dyDescent="0.25">
      <c r="A278" s="47">
        <v>309</v>
      </c>
      <c r="B278" s="46" t="s">
        <v>6925</v>
      </c>
      <c r="C278" s="330" t="s">
        <v>1527</v>
      </c>
      <c r="D278" s="330" t="s">
        <v>815</v>
      </c>
      <c r="E278" s="602">
        <f>VLOOKUP(D278,'BANG THAM CHIEU'!$E$4:F1350,2,0)*H278</f>
        <v>45370</v>
      </c>
      <c r="F278" s="611">
        <f t="shared" si="5"/>
        <v>1.955097819529432</v>
      </c>
      <c r="G278" s="47" t="s">
        <v>448</v>
      </c>
      <c r="H278" s="403">
        <v>2</v>
      </c>
      <c r="I278" s="606" t="s">
        <v>10664</v>
      </c>
      <c r="J278" s="56">
        <v>44373</v>
      </c>
      <c r="K278" s="48">
        <v>6</v>
      </c>
      <c r="L278" s="48"/>
      <c r="N278" s="559"/>
      <c r="O278"/>
    </row>
    <row r="279" spans="1:15" s="40" customFormat="1" x14ac:dyDescent="0.25">
      <c r="A279" s="47">
        <v>310</v>
      </c>
      <c r="B279" s="46" t="s">
        <v>4546</v>
      </c>
      <c r="C279" s="330" t="s">
        <v>2574</v>
      </c>
      <c r="D279" s="330" t="s">
        <v>2714</v>
      </c>
      <c r="E279" s="602">
        <f>VLOOKUP(D279,'BANG THAM CHIEU'!$E$4:F1351,2,0)*H279</f>
        <v>171000</v>
      </c>
      <c r="F279" s="611">
        <f t="shared" si="5"/>
        <v>7.3687839351891755</v>
      </c>
      <c r="G279" s="47" t="s">
        <v>453</v>
      </c>
      <c r="H279" s="403">
        <v>1</v>
      </c>
      <c r="I279" s="606" t="s">
        <v>10664</v>
      </c>
      <c r="J279" s="56">
        <v>44373</v>
      </c>
      <c r="K279" s="48">
        <v>6</v>
      </c>
      <c r="L279" s="48"/>
      <c r="N279" s="559"/>
      <c r="O279"/>
    </row>
    <row r="280" spans="1:15" s="40" customFormat="1" x14ac:dyDescent="0.25">
      <c r="A280" s="47">
        <v>311</v>
      </c>
      <c r="B280" s="532" t="s">
        <v>7302</v>
      </c>
      <c r="C280" s="330" t="s">
        <v>2568</v>
      </c>
      <c r="D280" s="330" t="s">
        <v>2702</v>
      </c>
      <c r="E280" s="602">
        <f>VLOOKUP(D280,'BANG THAM CHIEU'!$E$4:F1352,2,0)*H280</f>
        <v>19950000</v>
      </c>
      <c r="F280" s="611">
        <f t="shared" si="5"/>
        <v>859.69145910540374</v>
      </c>
      <c r="G280" s="47" t="s">
        <v>457</v>
      </c>
      <c r="H280" s="403">
        <v>19</v>
      </c>
      <c r="I280" s="606" t="s">
        <v>10664</v>
      </c>
      <c r="J280" s="56">
        <v>44380</v>
      </c>
      <c r="K280" s="48">
        <v>6</v>
      </c>
      <c r="L280" s="48"/>
      <c r="N280" s="559"/>
      <c r="O280"/>
    </row>
    <row r="281" spans="1:15" s="40" customFormat="1" x14ac:dyDescent="0.25">
      <c r="A281" s="47">
        <v>312</v>
      </c>
      <c r="B281" s="532" t="s">
        <v>7302</v>
      </c>
      <c r="C281" s="330" t="s">
        <v>2568</v>
      </c>
      <c r="D281" s="330" t="s">
        <v>2702</v>
      </c>
      <c r="E281" s="602">
        <f>VLOOKUP(D281,'BANG THAM CHIEU'!$E$4:F1353,2,0)*H281</f>
        <v>14700000</v>
      </c>
      <c r="F281" s="611">
        <f t="shared" si="5"/>
        <v>633.45686460398178</v>
      </c>
      <c r="G281" s="47" t="s">
        <v>457</v>
      </c>
      <c r="H281" s="403">
        <v>14</v>
      </c>
      <c r="I281" s="606" t="s">
        <v>10664</v>
      </c>
      <c r="J281" s="56">
        <v>44380</v>
      </c>
      <c r="K281" s="48">
        <v>6</v>
      </c>
      <c r="L281" s="48"/>
      <c r="N281" s="559"/>
      <c r="O281"/>
    </row>
    <row r="282" spans="1:15" s="40" customFormat="1" x14ac:dyDescent="0.25">
      <c r="A282" s="47">
        <v>313</v>
      </c>
      <c r="B282" s="31" t="s">
        <v>10526</v>
      </c>
      <c r="C282" s="330" t="s">
        <v>1548</v>
      </c>
      <c r="D282" s="330" t="s">
        <v>780</v>
      </c>
      <c r="E282" s="602">
        <f>VLOOKUP(D282,'BANG THAM CHIEU'!$E$4:F1354,2,0)*H282</f>
        <v>1300000</v>
      </c>
      <c r="F282" s="611">
        <f t="shared" si="5"/>
        <v>56.019994828923551</v>
      </c>
      <c r="G282" s="47" t="s">
        <v>455</v>
      </c>
      <c r="H282" s="403">
        <v>10</v>
      </c>
      <c r="I282" s="606" t="s">
        <v>10664</v>
      </c>
      <c r="J282" s="56">
        <v>44380</v>
      </c>
      <c r="K282" s="48">
        <v>6</v>
      </c>
      <c r="L282" s="48"/>
      <c r="N282" s="559"/>
      <c r="O282"/>
    </row>
    <row r="283" spans="1:15" s="40" customFormat="1" x14ac:dyDescent="0.25">
      <c r="A283" s="47">
        <v>314</v>
      </c>
      <c r="B283" s="31" t="s">
        <v>10527</v>
      </c>
      <c r="C283" s="330" t="s">
        <v>1528</v>
      </c>
      <c r="D283" s="330" t="s">
        <v>692</v>
      </c>
      <c r="E283" s="602">
        <f>VLOOKUP(D283,'BANG THAM CHIEU'!$E$4:F1355,2,0)*H283</f>
        <v>1750000</v>
      </c>
      <c r="F283" s="611">
        <f t="shared" si="5"/>
        <v>75.411531500474013</v>
      </c>
      <c r="G283" s="47" t="s">
        <v>2928</v>
      </c>
      <c r="H283" s="403">
        <v>7</v>
      </c>
      <c r="I283" s="606" t="s">
        <v>10664</v>
      </c>
      <c r="J283" s="56">
        <v>44380</v>
      </c>
      <c r="K283" s="48">
        <v>6</v>
      </c>
      <c r="L283" s="48"/>
      <c r="N283" s="559"/>
      <c r="O283"/>
    </row>
    <row r="284" spans="1:15" s="40" customFormat="1" x14ac:dyDescent="0.25">
      <c r="A284" s="47">
        <v>315</v>
      </c>
      <c r="B284" s="31" t="s">
        <v>9655</v>
      </c>
      <c r="C284" s="330" t="s">
        <v>1528</v>
      </c>
      <c r="D284" s="330" t="s">
        <v>693</v>
      </c>
      <c r="E284" s="602">
        <f>VLOOKUP(D284,'BANG THAM CHIEU'!$E$4:F1356,2,0)*H284</f>
        <v>1300000</v>
      </c>
      <c r="F284" s="611">
        <f t="shared" si="5"/>
        <v>56.019994828923551</v>
      </c>
      <c r="G284" s="47" t="s">
        <v>2928</v>
      </c>
      <c r="H284" s="403">
        <v>10</v>
      </c>
      <c r="I284" s="606" t="s">
        <v>10664</v>
      </c>
      <c r="J284" s="56">
        <v>44380</v>
      </c>
      <c r="K284" s="48">
        <v>6</v>
      </c>
      <c r="L284" s="48"/>
      <c r="N284" s="559"/>
      <c r="O284"/>
    </row>
    <row r="285" spans="1:15" s="40" customFormat="1" x14ac:dyDescent="0.25">
      <c r="A285" s="47">
        <v>316</v>
      </c>
      <c r="B285" s="532" t="s">
        <v>7476</v>
      </c>
      <c r="C285" s="330" t="s">
        <v>1518</v>
      </c>
      <c r="D285" s="410" t="s">
        <v>788</v>
      </c>
      <c r="E285" s="602">
        <f>VLOOKUP(D285,'BANG THAM CHIEU'!$E$4:F1357,2,0)*H285</f>
        <v>2100000</v>
      </c>
      <c r="F285" s="611">
        <f t="shared" si="5"/>
        <v>90.493837800568812</v>
      </c>
      <c r="G285" s="47" t="s">
        <v>455</v>
      </c>
      <c r="H285" s="403">
        <v>6</v>
      </c>
      <c r="I285" s="606" t="s">
        <v>10664</v>
      </c>
      <c r="J285" s="56">
        <v>44380</v>
      </c>
      <c r="K285" s="48">
        <v>6</v>
      </c>
      <c r="L285" s="48"/>
      <c r="N285" s="559"/>
      <c r="O285"/>
    </row>
    <row r="286" spans="1:15" s="40" customFormat="1" x14ac:dyDescent="0.25">
      <c r="A286" s="47">
        <v>317</v>
      </c>
      <c r="B286" s="532" t="s">
        <v>10528</v>
      </c>
      <c r="C286" s="330" t="s">
        <v>1571</v>
      </c>
      <c r="D286" s="410" t="s">
        <v>831</v>
      </c>
      <c r="E286" s="602">
        <f>VLOOKUP(D286,'BANG THAM CHIEU'!$E$4:F1358,2,0)*H286</f>
        <v>5500000</v>
      </c>
      <c r="F286" s="611">
        <f t="shared" si="5"/>
        <v>237.00767043006118</v>
      </c>
      <c r="G286" s="47" t="s">
        <v>7268</v>
      </c>
      <c r="H286" s="403">
        <v>20</v>
      </c>
      <c r="I286" s="606" t="s">
        <v>10664</v>
      </c>
      <c r="J286" s="56">
        <v>44380</v>
      </c>
      <c r="K286" s="48">
        <v>6</v>
      </c>
      <c r="L286" s="48"/>
      <c r="N286" s="559"/>
      <c r="O286"/>
    </row>
    <row r="287" spans="1:15" s="40" customFormat="1" x14ac:dyDescent="0.25">
      <c r="A287" s="47">
        <v>318</v>
      </c>
      <c r="B287" s="532" t="s">
        <v>9374</v>
      </c>
      <c r="C287" s="330" t="s">
        <v>97</v>
      </c>
      <c r="D287" s="410" t="s">
        <v>1317</v>
      </c>
      <c r="E287" s="602">
        <f>VLOOKUP(D287,'BANG THAM CHIEU'!$E$4:F1359,2,0)*H287</f>
        <v>1500000</v>
      </c>
      <c r="F287" s="611">
        <f t="shared" si="5"/>
        <v>64.638455571834868</v>
      </c>
      <c r="G287" s="47" t="s">
        <v>8691</v>
      </c>
      <c r="H287" s="403">
        <v>50</v>
      </c>
      <c r="I287" s="606" t="s">
        <v>10664</v>
      </c>
      <c r="J287" s="56">
        <v>44380</v>
      </c>
      <c r="K287" s="48">
        <v>6</v>
      </c>
      <c r="L287" s="48"/>
      <c r="N287" s="559"/>
      <c r="O287"/>
    </row>
    <row r="288" spans="1:15" s="40" customFormat="1" x14ac:dyDescent="0.25">
      <c r="A288" s="47">
        <v>319</v>
      </c>
      <c r="B288" s="532" t="s">
        <v>6605</v>
      </c>
      <c r="C288" s="330" t="s">
        <v>1547</v>
      </c>
      <c r="D288" s="410" t="s">
        <v>2857</v>
      </c>
      <c r="E288" s="602">
        <f>VLOOKUP(D288,'BANG THAM CHIEU'!$E$4:F1360,2,0)*H288</f>
        <v>340000</v>
      </c>
      <c r="F288" s="611">
        <f t="shared" si="5"/>
        <v>14.651383262949237</v>
      </c>
      <c r="G288" s="47" t="s">
        <v>455</v>
      </c>
      <c r="H288" s="403">
        <v>20</v>
      </c>
      <c r="I288" s="606" t="s">
        <v>10664</v>
      </c>
      <c r="J288" s="56">
        <v>44380</v>
      </c>
      <c r="K288" s="48">
        <v>6</v>
      </c>
      <c r="L288" s="48"/>
      <c r="N288" s="559"/>
      <c r="O288"/>
    </row>
    <row r="289" spans="1:15" s="40" customFormat="1" x14ac:dyDescent="0.25">
      <c r="A289" s="47">
        <v>320</v>
      </c>
      <c r="B289" s="532" t="s">
        <v>6604</v>
      </c>
      <c r="C289" s="330" t="s">
        <v>1547</v>
      </c>
      <c r="D289" s="410" t="s">
        <v>1308</v>
      </c>
      <c r="E289" s="602">
        <f>VLOOKUP(D289,'BANG THAM CHIEU'!$E$4:F1361,2,0)*H289</f>
        <v>780000</v>
      </c>
      <c r="F289" s="611">
        <f t="shared" si="5"/>
        <v>33.611996897354132</v>
      </c>
      <c r="G289" s="47" t="s">
        <v>455</v>
      </c>
      <c r="H289" s="403">
        <v>60</v>
      </c>
      <c r="I289" s="606" t="s">
        <v>10664</v>
      </c>
      <c r="J289" s="56">
        <v>44380</v>
      </c>
      <c r="K289" s="48">
        <v>6</v>
      </c>
      <c r="L289" s="48"/>
      <c r="N289" s="559"/>
      <c r="O289"/>
    </row>
    <row r="290" spans="1:15" s="40" customFormat="1" x14ac:dyDescent="0.25">
      <c r="A290" s="47">
        <v>321</v>
      </c>
      <c r="B290" s="532" t="s">
        <v>9646</v>
      </c>
      <c r="C290" s="330" t="s">
        <v>99</v>
      </c>
      <c r="D290" s="410" t="s">
        <v>680</v>
      </c>
      <c r="E290" s="602">
        <f>VLOOKUP(D290,'BANG THAM CHIEU'!$E$4:F1362,2,0)*H290</f>
        <v>12750000</v>
      </c>
      <c r="F290" s="611">
        <f t="shared" si="5"/>
        <v>549.42687236059635</v>
      </c>
      <c r="G290" s="47" t="s">
        <v>1652</v>
      </c>
      <c r="H290" s="403">
        <v>150</v>
      </c>
      <c r="I290" s="606" t="s">
        <v>10664</v>
      </c>
      <c r="J290" s="56">
        <v>44380</v>
      </c>
      <c r="K290" s="48">
        <v>6</v>
      </c>
      <c r="L290" s="48"/>
      <c r="N290" s="559"/>
      <c r="O290"/>
    </row>
    <row r="291" spans="1:15" s="40" customFormat="1" x14ac:dyDescent="0.25">
      <c r="A291" s="47">
        <v>322</v>
      </c>
      <c r="B291" s="532" t="s">
        <v>9646</v>
      </c>
      <c r="C291" s="330" t="s">
        <v>99</v>
      </c>
      <c r="D291" s="410" t="s">
        <v>680</v>
      </c>
      <c r="E291" s="602">
        <f>VLOOKUP(D291,'BANG THAM CHIEU'!$E$4:F1363,2,0)*H291</f>
        <v>17000000</v>
      </c>
      <c r="F291" s="611">
        <f t="shared" si="5"/>
        <v>732.56916314746184</v>
      </c>
      <c r="G291" s="47" t="s">
        <v>1652</v>
      </c>
      <c r="H291" s="403">
        <v>200</v>
      </c>
      <c r="I291" s="606" t="s">
        <v>10664</v>
      </c>
      <c r="J291" s="56">
        <v>44380</v>
      </c>
      <c r="K291" s="48">
        <v>6</v>
      </c>
      <c r="L291" s="48"/>
      <c r="N291" s="559"/>
      <c r="O291"/>
    </row>
    <row r="292" spans="1:15" s="40" customFormat="1" hidden="1" x14ac:dyDescent="0.25">
      <c r="A292" s="47">
        <v>323</v>
      </c>
      <c r="B292" s="532" t="s">
        <v>7424</v>
      </c>
      <c r="C292" s="330" t="s">
        <v>1593</v>
      </c>
      <c r="D292" s="410" t="s">
        <v>161</v>
      </c>
      <c r="E292" s="602">
        <f>VLOOKUP(D292,'BANG THAM CHIEU'!$E$4:F1364,2,0)*H292</f>
        <v>11250000</v>
      </c>
      <c r="F292" s="611">
        <f t="shared" si="5"/>
        <v>484.78841678876154</v>
      </c>
      <c r="G292" s="47" t="s">
        <v>455</v>
      </c>
      <c r="H292" s="403">
        <v>9</v>
      </c>
      <c r="I292" s="606" t="s">
        <v>10665</v>
      </c>
      <c r="J292" s="56">
        <v>44392</v>
      </c>
      <c r="K292" s="48">
        <v>7</v>
      </c>
      <c r="L292" s="48"/>
      <c r="N292" s="559"/>
      <c r="O292"/>
    </row>
    <row r="293" spans="1:15" s="40" customFormat="1" hidden="1" x14ac:dyDescent="0.25">
      <c r="A293" s="47">
        <v>324</v>
      </c>
      <c r="B293" s="46" t="s">
        <v>7425</v>
      </c>
      <c r="C293" s="330" t="s">
        <v>1594</v>
      </c>
      <c r="D293" s="410" t="s">
        <v>163</v>
      </c>
      <c r="E293" s="602">
        <f>VLOOKUP(D293,'BANG THAM CHIEU'!$E$4:F1365,2,0)*H293</f>
        <v>10000000</v>
      </c>
      <c r="F293" s="611">
        <f t="shared" si="5"/>
        <v>430.92303714556579</v>
      </c>
      <c r="G293" s="47" t="s">
        <v>455</v>
      </c>
      <c r="H293" s="403">
        <v>5</v>
      </c>
      <c r="I293" s="606" t="s">
        <v>10665</v>
      </c>
      <c r="J293" s="56">
        <v>44392</v>
      </c>
      <c r="K293" s="48">
        <v>7</v>
      </c>
      <c r="L293" s="48"/>
      <c r="N293" s="559"/>
      <c r="O293"/>
    </row>
    <row r="294" spans="1:15" s="40" customFormat="1" ht="45" hidden="1" x14ac:dyDescent="0.25">
      <c r="A294" s="47">
        <v>325</v>
      </c>
      <c r="B294" s="409" t="s">
        <v>10611</v>
      </c>
      <c r="C294" s="330" t="s">
        <v>78</v>
      </c>
      <c r="D294" s="330" t="s">
        <v>10720</v>
      </c>
      <c r="E294" s="602">
        <f>21750000*H294</f>
        <v>21750000</v>
      </c>
      <c r="F294" s="611">
        <f t="shared" si="5"/>
        <v>937.25760579160567</v>
      </c>
      <c r="G294" s="47" t="s">
        <v>455</v>
      </c>
      <c r="H294" s="403">
        <v>1</v>
      </c>
      <c r="I294" s="606" t="s">
        <v>10665</v>
      </c>
      <c r="J294" s="56">
        <v>44392</v>
      </c>
      <c r="K294" s="48">
        <v>7</v>
      </c>
      <c r="L294" s="48"/>
      <c r="N294" s="559"/>
      <c r="O294"/>
    </row>
    <row r="295" spans="1:15" s="40" customFormat="1" ht="60" hidden="1" x14ac:dyDescent="0.25">
      <c r="A295" s="47">
        <v>326</v>
      </c>
      <c r="B295" s="409" t="s">
        <v>10612</v>
      </c>
      <c r="C295" s="330" t="s">
        <v>78</v>
      </c>
      <c r="D295" s="330" t="s">
        <v>10721</v>
      </c>
      <c r="E295" s="602">
        <f>15150000*H295</f>
        <v>45450000</v>
      </c>
      <c r="F295" s="611">
        <f t="shared" si="5"/>
        <v>1958.5452038265967</v>
      </c>
      <c r="G295" s="47" t="s">
        <v>455</v>
      </c>
      <c r="H295" s="403">
        <v>3</v>
      </c>
      <c r="I295" s="606" t="s">
        <v>10665</v>
      </c>
      <c r="J295" s="56">
        <v>44392</v>
      </c>
      <c r="K295" s="48">
        <v>7</v>
      </c>
      <c r="L295" s="48"/>
      <c r="N295" s="559"/>
      <c r="O295"/>
    </row>
    <row r="296" spans="1:15" s="40" customFormat="1" hidden="1" x14ac:dyDescent="0.25">
      <c r="A296" s="47">
        <v>327</v>
      </c>
      <c r="B296" s="46" t="s">
        <v>10613</v>
      </c>
      <c r="C296" s="330" t="s">
        <v>2564</v>
      </c>
      <c r="D296" s="330">
        <v>50297513</v>
      </c>
      <c r="E296" s="602">
        <f>VLOOKUP(D296,'BANG THAM CHIEU'!$E$4:F1368,2,0)*H296</f>
        <v>4630000</v>
      </c>
      <c r="F296" s="611">
        <f t="shared" si="5"/>
        <v>199.51736619839696</v>
      </c>
      <c r="G296" s="47" t="s">
        <v>455</v>
      </c>
      <c r="H296" s="403">
        <v>1</v>
      </c>
      <c r="I296" s="606" t="s">
        <v>10665</v>
      </c>
      <c r="J296" s="56">
        <v>44392</v>
      </c>
      <c r="K296" s="48">
        <v>7</v>
      </c>
      <c r="L296" s="48"/>
      <c r="N296" s="559"/>
      <c r="O296"/>
    </row>
    <row r="297" spans="1:15" s="40" customFormat="1" hidden="1" x14ac:dyDescent="0.25">
      <c r="A297" s="47">
        <v>328</v>
      </c>
      <c r="B297" s="46" t="s">
        <v>10613</v>
      </c>
      <c r="C297" s="330" t="s">
        <v>2564</v>
      </c>
      <c r="D297" s="330">
        <v>50297513</v>
      </c>
      <c r="E297" s="602">
        <f>VLOOKUP(D297,'BANG THAM CHIEU'!$E$4:F1369,2,0)*H297</f>
        <v>9260000</v>
      </c>
      <c r="F297" s="611">
        <f t="shared" si="5"/>
        <v>399.03473239679391</v>
      </c>
      <c r="G297" s="47" t="s">
        <v>455</v>
      </c>
      <c r="H297" s="403">
        <v>2</v>
      </c>
      <c r="I297" s="606" t="s">
        <v>10665</v>
      </c>
      <c r="J297" s="56">
        <v>44392</v>
      </c>
      <c r="K297" s="48">
        <v>7</v>
      </c>
      <c r="L297" s="48"/>
      <c r="N297" s="559"/>
      <c r="O297"/>
    </row>
    <row r="298" spans="1:15" s="40" customFormat="1" hidden="1" x14ac:dyDescent="0.25">
      <c r="A298" s="47">
        <v>329</v>
      </c>
      <c r="B298" s="46" t="s">
        <v>10614</v>
      </c>
      <c r="C298" s="330" t="s">
        <v>2564</v>
      </c>
      <c r="D298" s="410">
        <v>27894840</v>
      </c>
      <c r="E298" s="602">
        <f>VLOOKUP(D298,'BANG THAM CHIEU'!$E$4:F1370,2,0)*H298</f>
        <v>346000</v>
      </c>
      <c r="F298" s="611">
        <f t="shared" si="5"/>
        <v>14.909937085236576</v>
      </c>
      <c r="G298" s="47" t="s">
        <v>455</v>
      </c>
      <c r="H298" s="403">
        <v>1</v>
      </c>
      <c r="I298" s="606" t="s">
        <v>10665</v>
      </c>
      <c r="J298" s="56">
        <v>44392</v>
      </c>
      <c r="K298" s="48">
        <v>7</v>
      </c>
      <c r="L298" s="48"/>
      <c r="N298" s="559"/>
      <c r="O298"/>
    </row>
    <row r="299" spans="1:15" s="40" customFormat="1" hidden="1" x14ac:dyDescent="0.25">
      <c r="A299" s="47">
        <v>330</v>
      </c>
      <c r="B299" s="46" t="s">
        <v>10615</v>
      </c>
      <c r="C299" s="330" t="s">
        <v>2564</v>
      </c>
      <c r="D299" s="410">
        <v>51067599</v>
      </c>
      <c r="E299" s="602">
        <f>VLOOKUP(D299,'BANG THAM CHIEU'!$E$4:F1371,2,0)*H299</f>
        <v>2002000</v>
      </c>
      <c r="F299" s="611">
        <f t="shared" si="5"/>
        <v>86.270792036542275</v>
      </c>
      <c r="G299" s="47" t="s">
        <v>455</v>
      </c>
      <c r="H299" s="403">
        <v>1</v>
      </c>
      <c r="I299" s="606" t="s">
        <v>10665</v>
      </c>
      <c r="J299" s="56">
        <v>44392</v>
      </c>
      <c r="K299" s="48">
        <v>7</v>
      </c>
      <c r="L299" s="48"/>
      <c r="N299" s="559"/>
      <c r="O299"/>
    </row>
    <row r="300" spans="1:15" s="40" customFormat="1" hidden="1" x14ac:dyDescent="0.25">
      <c r="A300" s="47">
        <v>332</v>
      </c>
      <c r="B300" s="46" t="s">
        <v>10616</v>
      </c>
      <c r="C300" s="330" t="s">
        <v>1589</v>
      </c>
      <c r="D300" s="330" t="s">
        <v>808</v>
      </c>
      <c r="E300" s="602">
        <f>VLOOKUP(D300,'BANG THAM CHIEU'!$E$4:F1372,2,0)*H300</f>
        <v>1300000</v>
      </c>
      <c r="F300" s="611">
        <f t="shared" si="5"/>
        <v>56.019994828923551</v>
      </c>
      <c r="G300" s="47" t="s">
        <v>455</v>
      </c>
      <c r="H300" s="403">
        <v>50</v>
      </c>
      <c r="I300" s="606" t="s">
        <v>10665</v>
      </c>
      <c r="J300" s="56">
        <v>44392</v>
      </c>
      <c r="K300" s="48">
        <v>7</v>
      </c>
      <c r="L300" s="48"/>
      <c r="N300" s="559"/>
      <c r="O300"/>
    </row>
    <row r="301" spans="1:15" s="40" customFormat="1" hidden="1" x14ac:dyDescent="0.25">
      <c r="A301" s="47">
        <v>333</v>
      </c>
      <c r="B301" s="31" t="s">
        <v>10617</v>
      </c>
      <c r="C301" s="330" t="s">
        <v>78</v>
      </c>
      <c r="D301" s="330" t="s">
        <v>838</v>
      </c>
      <c r="E301" s="602">
        <f>VLOOKUP(D301,'BANG THAM CHIEU'!$E$4:F1373,2,0)*H301</f>
        <v>10300000</v>
      </c>
      <c r="F301" s="611">
        <f t="shared" si="5"/>
        <v>443.85072825993279</v>
      </c>
      <c r="G301" s="47" t="s">
        <v>2970</v>
      </c>
      <c r="H301" s="403">
        <v>5</v>
      </c>
      <c r="I301" s="606" t="s">
        <v>10665</v>
      </c>
      <c r="J301" s="56">
        <v>44392</v>
      </c>
      <c r="K301" s="48">
        <v>7</v>
      </c>
      <c r="L301" s="48"/>
      <c r="N301" s="559"/>
      <c r="O301"/>
    </row>
    <row r="302" spans="1:15" s="40" customFormat="1" hidden="1" x14ac:dyDescent="0.25">
      <c r="A302" s="47">
        <v>334</v>
      </c>
      <c r="B302" s="46" t="s">
        <v>10618</v>
      </c>
      <c r="C302" s="330" t="s">
        <v>78</v>
      </c>
      <c r="D302" s="330" t="s">
        <v>837</v>
      </c>
      <c r="E302" s="602">
        <f>VLOOKUP(D302,'BANG THAM CHIEU'!$E$4:F1374,2,0)*H302</f>
        <v>6800000</v>
      </c>
      <c r="F302" s="611">
        <f t="shared" si="5"/>
        <v>293.02766525898477</v>
      </c>
      <c r="G302" s="47" t="s">
        <v>2970</v>
      </c>
      <c r="H302" s="403">
        <v>5</v>
      </c>
      <c r="I302" s="606" t="s">
        <v>10665</v>
      </c>
      <c r="J302" s="56">
        <v>44392</v>
      </c>
      <c r="K302" s="48">
        <v>7</v>
      </c>
      <c r="L302" s="48"/>
      <c r="N302" s="559"/>
      <c r="O302"/>
    </row>
    <row r="303" spans="1:15" s="40" customFormat="1" hidden="1" x14ac:dyDescent="0.25">
      <c r="A303" s="47">
        <v>335</v>
      </c>
      <c r="B303" s="46" t="s">
        <v>10619</v>
      </c>
      <c r="C303" s="330" t="s">
        <v>78</v>
      </c>
      <c r="D303" s="330" t="s">
        <v>835</v>
      </c>
      <c r="E303" s="602">
        <f>VLOOKUP(D303,'BANG THAM CHIEU'!$E$4:F1375,2,0)*H303</f>
        <v>3250000</v>
      </c>
      <c r="F303" s="611">
        <f t="shared" si="5"/>
        <v>140.04998707230888</v>
      </c>
      <c r="G303" s="47" t="s">
        <v>2970</v>
      </c>
      <c r="H303" s="403">
        <v>5</v>
      </c>
      <c r="I303" s="606" t="s">
        <v>10665</v>
      </c>
      <c r="J303" s="56">
        <v>44392</v>
      </c>
      <c r="K303" s="48">
        <v>7</v>
      </c>
      <c r="L303" s="48"/>
      <c r="N303" s="559"/>
      <c r="O303"/>
    </row>
    <row r="304" spans="1:15" s="40" customFormat="1" hidden="1" x14ac:dyDescent="0.25">
      <c r="A304" s="47">
        <v>337</v>
      </c>
      <c r="B304" s="46" t="s">
        <v>10620</v>
      </c>
      <c r="C304" s="330" t="s">
        <v>78</v>
      </c>
      <c r="D304" s="330" t="s">
        <v>836</v>
      </c>
      <c r="E304" s="602">
        <f>VLOOKUP(D304,'BANG THAM CHIEU'!$E$4:F1376,2,0)*H304</f>
        <v>5000000</v>
      </c>
      <c r="F304" s="611">
        <f t="shared" si="5"/>
        <v>215.46151857278289</v>
      </c>
      <c r="G304" s="47" t="s">
        <v>2970</v>
      </c>
      <c r="H304" s="403">
        <v>5</v>
      </c>
      <c r="I304" s="606" t="s">
        <v>10665</v>
      </c>
      <c r="J304" s="56">
        <v>44392</v>
      </c>
      <c r="K304" s="48">
        <v>7</v>
      </c>
      <c r="L304" s="48"/>
      <c r="N304" s="559"/>
      <c r="O304"/>
    </row>
    <row r="305" spans="1:15" s="40" customFormat="1" hidden="1" x14ac:dyDescent="0.25">
      <c r="A305" s="47">
        <v>338</v>
      </c>
      <c r="B305" s="46" t="s">
        <v>10621</v>
      </c>
      <c r="C305" s="330" t="s">
        <v>1518</v>
      </c>
      <c r="D305" s="330" t="s">
        <v>731</v>
      </c>
      <c r="E305" s="602">
        <f>VLOOKUP(D305,'BANG THAM CHIEU'!$E$4:F1377,2,0)*H305</f>
        <v>600000</v>
      </c>
      <c r="F305" s="611">
        <f t="shared" si="5"/>
        <v>25.855382228733948</v>
      </c>
      <c r="G305" s="47" t="s">
        <v>2906</v>
      </c>
      <c r="H305" s="403">
        <v>20</v>
      </c>
      <c r="I305" s="606" t="s">
        <v>10665</v>
      </c>
      <c r="J305" s="56">
        <v>44392</v>
      </c>
      <c r="K305" s="48">
        <v>7</v>
      </c>
      <c r="L305" s="48"/>
      <c r="N305" s="559"/>
      <c r="O305"/>
    </row>
    <row r="306" spans="1:15" s="40" customFormat="1" hidden="1" x14ac:dyDescent="0.25">
      <c r="A306" s="47">
        <v>339</v>
      </c>
      <c r="B306" s="46" t="s">
        <v>10592</v>
      </c>
      <c r="C306" s="330" t="s">
        <v>1518</v>
      </c>
      <c r="D306" s="330" t="s">
        <v>760</v>
      </c>
      <c r="E306" s="602">
        <f>330000*H306</f>
        <v>3300000</v>
      </c>
      <c r="F306" s="611">
        <f t="shared" si="5"/>
        <v>142.20460225803672</v>
      </c>
      <c r="G306" s="47" t="s">
        <v>447</v>
      </c>
      <c r="H306" s="403">
        <v>10</v>
      </c>
      <c r="I306" s="606" t="s">
        <v>10665</v>
      </c>
      <c r="J306" s="56">
        <v>44392</v>
      </c>
      <c r="K306" s="48">
        <v>7</v>
      </c>
      <c r="L306" s="48"/>
      <c r="N306" s="559"/>
      <c r="O306"/>
    </row>
    <row r="307" spans="1:15" s="40" customFormat="1" hidden="1" x14ac:dyDescent="0.25">
      <c r="A307" s="47">
        <v>340</v>
      </c>
      <c r="B307" s="46" t="s">
        <v>10622</v>
      </c>
      <c r="C307" s="330" t="s">
        <v>1518</v>
      </c>
      <c r="D307" s="330" t="s">
        <v>761</v>
      </c>
      <c r="E307" s="602">
        <f>340000*H307</f>
        <v>3400000</v>
      </c>
      <c r="F307" s="611">
        <f t="shared" si="5"/>
        <v>146.51383262949238</v>
      </c>
      <c r="G307" s="47" t="s">
        <v>447</v>
      </c>
      <c r="H307" s="403">
        <v>10</v>
      </c>
      <c r="I307" s="606" t="s">
        <v>10665</v>
      </c>
      <c r="J307" s="56">
        <v>44392</v>
      </c>
      <c r="K307" s="48">
        <v>7</v>
      </c>
      <c r="L307" s="48"/>
      <c r="N307" s="559"/>
      <c r="O307"/>
    </row>
    <row r="308" spans="1:15" s="40" customFormat="1" hidden="1" x14ac:dyDescent="0.25">
      <c r="A308" s="47">
        <v>341</v>
      </c>
      <c r="B308" s="46" t="s">
        <v>10623</v>
      </c>
      <c r="C308" s="330" t="s">
        <v>1584</v>
      </c>
      <c r="D308" s="330" t="s">
        <v>803</v>
      </c>
      <c r="E308" s="602">
        <f>740000*H308</f>
        <v>7400000</v>
      </c>
      <c r="F308" s="611">
        <f t="shared" si="5"/>
        <v>318.88304748771867</v>
      </c>
      <c r="G308" s="47" t="s">
        <v>447</v>
      </c>
      <c r="H308" s="403">
        <v>10</v>
      </c>
      <c r="I308" s="606" t="s">
        <v>10665</v>
      </c>
      <c r="J308" s="56">
        <v>44392</v>
      </c>
      <c r="K308" s="48">
        <v>7</v>
      </c>
      <c r="L308" s="48"/>
      <c r="N308" s="559"/>
      <c r="O308"/>
    </row>
    <row r="309" spans="1:15" s="40" customFormat="1" hidden="1" x14ac:dyDescent="0.25">
      <c r="A309" s="47">
        <v>342</v>
      </c>
      <c r="B309" s="46" t="s">
        <v>10273</v>
      </c>
      <c r="C309" s="330"/>
      <c r="D309" s="330"/>
      <c r="E309" s="602">
        <f>393000*H309</f>
        <v>1965000</v>
      </c>
      <c r="F309" s="611">
        <f t="shared" si="5"/>
        <v>84.676376799103679</v>
      </c>
      <c r="G309" s="47" t="s">
        <v>447</v>
      </c>
      <c r="H309" s="403">
        <v>5</v>
      </c>
      <c r="I309" s="606" t="s">
        <v>10665</v>
      </c>
      <c r="J309" s="56">
        <v>44392</v>
      </c>
      <c r="K309" s="48">
        <v>8</v>
      </c>
      <c r="L309" s="48"/>
      <c r="N309" s="559"/>
      <c r="O309"/>
    </row>
    <row r="310" spans="1:15" s="40" customFormat="1" hidden="1" x14ac:dyDescent="0.25">
      <c r="A310" s="47">
        <v>343</v>
      </c>
      <c r="B310" s="46" t="s">
        <v>10617</v>
      </c>
      <c r="C310" s="330" t="s">
        <v>78</v>
      </c>
      <c r="D310" s="330" t="s">
        <v>838</v>
      </c>
      <c r="E310" s="602">
        <f>VLOOKUP(D310,'BANG THAM CHIEU'!$E$4:F1382,2,0)*H310</f>
        <v>2060000</v>
      </c>
      <c r="F310" s="611">
        <f t="shared" si="5"/>
        <v>88.770145651986553</v>
      </c>
      <c r="G310" s="47" t="s">
        <v>2970</v>
      </c>
      <c r="H310" s="403">
        <v>1</v>
      </c>
      <c r="I310" s="606" t="s">
        <v>10665</v>
      </c>
      <c r="J310" s="56">
        <v>44406</v>
      </c>
      <c r="K310" s="48">
        <v>7</v>
      </c>
      <c r="L310" s="48" t="s">
        <v>10691</v>
      </c>
      <c r="N310" s="559"/>
      <c r="O310"/>
    </row>
    <row r="311" spans="1:15" s="40" customFormat="1" hidden="1" x14ac:dyDescent="0.25">
      <c r="A311" s="47">
        <v>344</v>
      </c>
      <c r="B311" s="46" t="s">
        <v>10620</v>
      </c>
      <c r="C311" s="330" t="s">
        <v>78</v>
      </c>
      <c r="D311" s="330" t="s">
        <v>836</v>
      </c>
      <c r="E311" s="602">
        <f>VLOOKUP(D311,'BANG THAM CHIEU'!$E$4:F1383,2,0)*H311</f>
        <v>1000000</v>
      </c>
      <c r="F311" s="611">
        <f t="shared" si="5"/>
        <v>43.092303714556579</v>
      </c>
      <c r="G311" s="47" t="s">
        <v>2970</v>
      </c>
      <c r="H311" s="403">
        <v>1</v>
      </c>
      <c r="I311" s="606" t="s">
        <v>10665</v>
      </c>
      <c r="J311" s="56">
        <v>44406</v>
      </c>
      <c r="K311" s="48">
        <v>7</v>
      </c>
      <c r="L311" s="48" t="s">
        <v>10691</v>
      </c>
      <c r="N311" s="559"/>
      <c r="O311"/>
    </row>
    <row r="312" spans="1:15" s="40" customFormat="1" hidden="1" x14ac:dyDescent="0.25">
      <c r="A312" s="47">
        <v>345</v>
      </c>
      <c r="B312" s="46" t="s">
        <v>1430</v>
      </c>
      <c r="C312" s="330" t="s">
        <v>1571</v>
      </c>
      <c r="D312" s="330" t="s">
        <v>669</v>
      </c>
      <c r="E312" s="602">
        <f>VLOOKUP(D312,'BANG THAM CHIEU'!$E$4:F1384,2,0)*H312</f>
        <v>900000</v>
      </c>
      <c r="F312" s="611">
        <f t="shared" si="5"/>
        <v>38.783073343100924</v>
      </c>
      <c r="G312" s="47" t="s">
        <v>455</v>
      </c>
      <c r="H312" s="403">
        <v>100</v>
      </c>
      <c r="I312" s="606" t="s">
        <v>10665</v>
      </c>
      <c r="J312" s="56">
        <v>44415</v>
      </c>
      <c r="K312" s="48">
        <v>7</v>
      </c>
      <c r="L312" s="48"/>
      <c r="N312" s="559"/>
      <c r="O312"/>
    </row>
    <row r="313" spans="1:15" s="40" customFormat="1" hidden="1" x14ac:dyDescent="0.25">
      <c r="A313" s="47">
        <v>346</v>
      </c>
      <c r="B313" s="46" t="s">
        <v>4546</v>
      </c>
      <c r="C313" s="330" t="s">
        <v>2574</v>
      </c>
      <c r="D313" s="330" t="s">
        <v>2714</v>
      </c>
      <c r="E313" s="602">
        <f>VLOOKUP(D313,'BANG THAM CHIEU'!$E$4:F1385,2,0)*H313</f>
        <v>1710000</v>
      </c>
      <c r="F313" s="611">
        <f t="shared" si="5"/>
        <v>73.687839351891753</v>
      </c>
      <c r="G313" s="47" t="s">
        <v>2970</v>
      </c>
      <c r="H313" s="403">
        <v>10</v>
      </c>
      <c r="I313" s="606" t="s">
        <v>10665</v>
      </c>
      <c r="J313" s="56">
        <v>44415</v>
      </c>
      <c r="K313" s="48">
        <v>7</v>
      </c>
      <c r="L313" s="48"/>
      <c r="N313" s="559"/>
      <c r="O313"/>
    </row>
    <row r="314" spans="1:15" s="40" customFormat="1" hidden="1" x14ac:dyDescent="0.25">
      <c r="A314" s="47">
        <v>347</v>
      </c>
      <c r="B314" s="46" t="s">
        <v>7874</v>
      </c>
      <c r="C314" s="330" t="s">
        <v>1530</v>
      </c>
      <c r="D314" s="330" t="s">
        <v>733</v>
      </c>
      <c r="E314" s="602">
        <f>VLOOKUP(D314,'BANG THAM CHIEU'!$E$4:F1386,2,0)*H314</f>
        <v>6000000</v>
      </c>
      <c r="F314" s="611">
        <f t="shared" si="5"/>
        <v>258.55382228733947</v>
      </c>
      <c r="G314" s="47" t="s">
        <v>9662</v>
      </c>
      <c r="H314" s="403">
        <v>100</v>
      </c>
      <c r="I314" s="606" t="s">
        <v>10665</v>
      </c>
      <c r="J314" s="56">
        <v>44415</v>
      </c>
      <c r="K314" s="48">
        <v>7</v>
      </c>
      <c r="L314" s="48"/>
      <c r="N314" s="559"/>
      <c r="O314"/>
    </row>
    <row r="315" spans="1:15" s="40" customFormat="1" hidden="1" x14ac:dyDescent="0.25">
      <c r="A315" s="47">
        <v>348</v>
      </c>
      <c r="B315" s="46" t="s">
        <v>6954</v>
      </c>
      <c r="C315" s="330" t="s">
        <v>1530</v>
      </c>
      <c r="D315" s="330" t="s">
        <v>738</v>
      </c>
      <c r="E315" s="602">
        <f>VLOOKUP(D315,'BANG THAM CHIEU'!$E$4:F1387,2,0)*H315</f>
        <v>650000</v>
      </c>
      <c r="F315" s="611">
        <f t="shared" si="5"/>
        <v>28.009997414461775</v>
      </c>
      <c r="G315" s="47" t="s">
        <v>2909</v>
      </c>
      <c r="H315" s="403">
        <v>10</v>
      </c>
      <c r="I315" s="606" t="s">
        <v>10665</v>
      </c>
      <c r="J315" s="56">
        <v>44415</v>
      </c>
      <c r="K315" s="48">
        <v>7</v>
      </c>
      <c r="L315" s="48"/>
      <c r="N315" s="559"/>
      <c r="O315"/>
    </row>
    <row r="316" spans="1:15" s="40" customFormat="1" hidden="1" x14ac:dyDescent="0.25">
      <c r="A316" s="47">
        <v>349</v>
      </c>
      <c r="B316" s="46" t="s">
        <v>10704</v>
      </c>
      <c r="C316" s="330" t="s">
        <v>1552</v>
      </c>
      <c r="D316" s="330" t="s">
        <v>205</v>
      </c>
      <c r="E316" s="602">
        <f>VLOOKUP(D316,'BANG THAM CHIEU'!$E$4:F1388,2,0)*H316</f>
        <v>2487650</v>
      </c>
      <c r="F316" s="611">
        <f t="shared" si="5"/>
        <v>107.19856933551668</v>
      </c>
      <c r="G316" s="47" t="s">
        <v>455</v>
      </c>
      <c r="H316" s="403">
        <v>5</v>
      </c>
      <c r="I316" s="606" t="s">
        <v>10665</v>
      </c>
      <c r="J316" s="56">
        <v>44415</v>
      </c>
      <c r="K316" s="48">
        <v>7</v>
      </c>
      <c r="L316" s="48"/>
      <c r="N316" s="559"/>
      <c r="O316"/>
    </row>
    <row r="317" spans="1:15" s="40" customFormat="1" hidden="1" x14ac:dyDescent="0.25">
      <c r="A317" s="47">
        <v>350</v>
      </c>
      <c r="B317" s="46" t="s">
        <v>10715</v>
      </c>
      <c r="C317" s="330" t="s">
        <v>1593</v>
      </c>
      <c r="D317" s="330" t="s">
        <v>170</v>
      </c>
      <c r="E317" s="602">
        <f>VLOOKUP(D317,'BANG THAM CHIEU'!$E$4:F1389,2,0)*H317</f>
        <v>4920000</v>
      </c>
      <c r="F317" s="611">
        <f t="shared" si="5"/>
        <v>212.01413427561837</v>
      </c>
      <c r="G317" s="47" t="s">
        <v>455</v>
      </c>
      <c r="H317" s="403">
        <v>4</v>
      </c>
      <c r="I317" s="606" t="s">
        <v>10665</v>
      </c>
      <c r="J317" s="56">
        <v>44415</v>
      </c>
      <c r="K317" s="48">
        <v>7</v>
      </c>
      <c r="L317" s="48"/>
      <c r="N317" s="559"/>
      <c r="O317"/>
    </row>
    <row r="318" spans="1:15" s="40" customFormat="1" hidden="1" x14ac:dyDescent="0.25">
      <c r="A318" s="47">
        <v>351</v>
      </c>
      <c r="B318" s="46" t="s">
        <v>10702</v>
      </c>
      <c r="C318" s="330" t="s">
        <v>1598</v>
      </c>
      <c r="D318" s="344" t="s">
        <v>1354</v>
      </c>
      <c r="E318" s="602">
        <f>VLOOKUP(D318,'BANG THAM CHIEU'!$E$4:F1390,2,0)*H318</f>
        <v>7800000</v>
      </c>
      <c r="F318" s="611">
        <f t="shared" si="5"/>
        <v>336.11996897354135</v>
      </c>
      <c r="G318" s="47" t="s">
        <v>455</v>
      </c>
      <c r="H318" s="403">
        <v>200</v>
      </c>
      <c r="I318" s="606" t="s">
        <v>10665</v>
      </c>
      <c r="J318" s="56">
        <v>44415</v>
      </c>
      <c r="K318" s="48">
        <v>7</v>
      </c>
      <c r="L318" s="48"/>
      <c r="N318" s="559"/>
      <c r="O318"/>
    </row>
    <row r="319" spans="1:15" s="40" customFormat="1" hidden="1" x14ac:dyDescent="0.25">
      <c r="A319" s="47">
        <v>352</v>
      </c>
      <c r="B319" s="46" t="s">
        <v>2598</v>
      </c>
      <c r="C319" s="330" t="s">
        <v>1528</v>
      </c>
      <c r="D319" s="344" t="s">
        <v>804</v>
      </c>
      <c r="E319" s="602">
        <f>VLOOKUP(D319,'BANG THAM CHIEU'!$E$4:F1391,2,0)*H319</f>
        <v>200000</v>
      </c>
      <c r="F319" s="611">
        <f t="shared" si="5"/>
        <v>8.6184607429113154</v>
      </c>
      <c r="G319" s="47" t="s">
        <v>455</v>
      </c>
      <c r="H319" s="403">
        <v>20</v>
      </c>
      <c r="I319" s="606" t="s">
        <v>10665</v>
      </c>
      <c r="J319" s="56">
        <v>44415</v>
      </c>
      <c r="K319" s="48">
        <v>7</v>
      </c>
      <c r="L319" s="48"/>
      <c r="N319" s="559"/>
      <c r="O319"/>
    </row>
    <row r="320" spans="1:15" s="40" customFormat="1" hidden="1" x14ac:dyDescent="0.25">
      <c r="A320" s="47">
        <v>353</v>
      </c>
      <c r="B320" s="46" t="s">
        <v>1482</v>
      </c>
      <c r="C320" s="330" t="s">
        <v>1528</v>
      </c>
      <c r="D320" s="344" t="s">
        <v>880</v>
      </c>
      <c r="E320" s="602">
        <f>VLOOKUP(D320,'BANG THAM CHIEU'!$E$4:F1392,2,0)*H320</f>
        <v>300000</v>
      </c>
      <c r="F320" s="611">
        <f t="shared" si="5"/>
        <v>12.927691114366974</v>
      </c>
      <c r="G320" s="47" t="s">
        <v>455</v>
      </c>
      <c r="H320" s="403">
        <v>20</v>
      </c>
      <c r="I320" s="606" t="s">
        <v>10665</v>
      </c>
      <c r="J320" s="56">
        <v>44415</v>
      </c>
      <c r="K320" s="48">
        <v>7</v>
      </c>
      <c r="L320" s="48"/>
      <c r="N320" s="559"/>
      <c r="O320"/>
    </row>
    <row r="321" spans="1:15" s="40" customFormat="1" hidden="1" x14ac:dyDescent="0.25">
      <c r="A321" s="47">
        <v>354</v>
      </c>
      <c r="B321" s="46" t="s">
        <v>6818</v>
      </c>
      <c r="C321" s="330" t="s">
        <v>1527</v>
      </c>
      <c r="D321" s="344" t="s">
        <v>775</v>
      </c>
      <c r="E321" s="602">
        <f>VLOOKUP(D321,'BANG THAM CHIEU'!$E$4:F1393,2,0)*H321</f>
        <v>100000</v>
      </c>
      <c r="F321" s="611">
        <f t="shared" si="5"/>
        <v>4.3092303714556577</v>
      </c>
      <c r="G321" s="47" t="s">
        <v>455</v>
      </c>
      <c r="H321" s="403">
        <v>20</v>
      </c>
      <c r="I321" s="606" t="s">
        <v>10665</v>
      </c>
      <c r="J321" s="56">
        <v>44415</v>
      </c>
      <c r="K321" s="48">
        <v>7</v>
      </c>
      <c r="L321" s="48"/>
      <c r="N321" s="559"/>
      <c r="O321"/>
    </row>
    <row r="322" spans="1:15" s="40" customFormat="1" hidden="1" x14ac:dyDescent="0.25">
      <c r="A322" s="47">
        <v>355</v>
      </c>
      <c r="B322" s="437" t="s">
        <v>7618</v>
      </c>
      <c r="C322" s="330" t="s">
        <v>1527</v>
      </c>
      <c r="D322" s="344" t="s">
        <v>774</v>
      </c>
      <c r="E322" s="602">
        <f>VLOOKUP(D322,'BANG THAM CHIEU'!$E$4:F1394,2,0)*H322</f>
        <v>100000</v>
      </c>
      <c r="F322" s="611">
        <f t="shared" si="5"/>
        <v>4.3092303714556577</v>
      </c>
      <c r="G322" s="47" t="s">
        <v>455</v>
      </c>
      <c r="H322" s="403">
        <v>20</v>
      </c>
      <c r="I322" s="606" t="s">
        <v>10665</v>
      </c>
      <c r="J322" s="56">
        <v>44415</v>
      </c>
      <c r="K322" s="48">
        <v>7</v>
      </c>
      <c r="L322" s="48"/>
      <c r="N322" s="559"/>
      <c r="O322"/>
    </row>
    <row r="323" spans="1:15" s="40" customFormat="1" hidden="1" x14ac:dyDescent="0.25">
      <c r="A323" s="47">
        <v>326</v>
      </c>
      <c r="B323" s="46" t="s">
        <v>6819</v>
      </c>
      <c r="C323" s="330" t="s">
        <v>1527</v>
      </c>
      <c r="D323" s="344" t="s">
        <v>777</v>
      </c>
      <c r="E323" s="602">
        <f>VLOOKUP(D323,'BANG THAM CHIEU'!$E$4:F1395,2,0)*H323</f>
        <v>140000</v>
      </c>
      <c r="F323" s="611">
        <f t="shared" si="5"/>
        <v>6.0329225200379213</v>
      </c>
      <c r="G323" s="47" t="s">
        <v>455</v>
      </c>
      <c r="H323" s="403">
        <v>20</v>
      </c>
      <c r="I323" s="606" t="s">
        <v>10665</v>
      </c>
      <c r="J323" s="56">
        <v>44415</v>
      </c>
      <c r="K323" s="48">
        <v>7</v>
      </c>
      <c r="L323" s="48"/>
      <c r="N323" s="559"/>
      <c r="O323"/>
    </row>
    <row r="324" spans="1:15" s="40" customFormat="1" hidden="1" x14ac:dyDescent="0.25">
      <c r="A324" s="47">
        <v>327</v>
      </c>
      <c r="B324" s="46" t="s">
        <v>6809</v>
      </c>
      <c r="C324" s="330" t="s">
        <v>1527</v>
      </c>
      <c r="D324" s="344" t="s">
        <v>776</v>
      </c>
      <c r="E324" s="602">
        <f>VLOOKUP(D324,'BANG THAM CHIEU'!$E$4:F1396,2,0)*H324</f>
        <v>140000</v>
      </c>
      <c r="F324" s="611">
        <f t="shared" ref="F324:F387" si="6">E324/23206</f>
        <v>6.0329225200379213</v>
      </c>
      <c r="G324" s="47" t="s">
        <v>455</v>
      </c>
      <c r="H324" s="403">
        <v>20</v>
      </c>
      <c r="I324" s="606" t="s">
        <v>10665</v>
      </c>
      <c r="J324" s="56">
        <v>44415</v>
      </c>
      <c r="K324" s="48">
        <v>7</v>
      </c>
      <c r="L324" s="48"/>
      <c r="N324" s="559"/>
      <c r="O324"/>
    </row>
    <row r="325" spans="1:15" s="40" customFormat="1" hidden="1" x14ac:dyDescent="0.25">
      <c r="A325" s="47">
        <v>332</v>
      </c>
      <c r="B325" s="46" t="s">
        <v>6933</v>
      </c>
      <c r="C325" s="330" t="s">
        <v>1527</v>
      </c>
      <c r="D325" s="344" t="s">
        <v>2794</v>
      </c>
      <c r="E325" s="602">
        <f>VLOOKUP(D325,'BANG THAM CHIEU'!$E$4:F1397,2,0)*H325</f>
        <v>80000</v>
      </c>
      <c r="F325" s="611">
        <f t="shared" si="6"/>
        <v>3.4473842971645263</v>
      </c>
      <c r="G325" s="47" t="s">
        <v>455</v>
      </c>
      <c r="H325" s="403">
        <v>20</v>
      </c>
      <c r="I325" s="606" t="s">
        <v>10665</v>
      </c>
      <c r="J325" s="56">
        <v>44415</v>
      </c>
      <c r="K325" s="48">
        <v>7</v>
      </c>
      <c r="L325" s="48"/>
      <c r="N325" s="559"/>
      <c r="O325"/>
    </row>
    <row r="326" spans="1:15" s="40" customFormat="1" hidden="1" x14ac:dyDescent="0.25">
      <c r="A326" s="47">
        <v>333</v>
      </c>
      <c r="B326" s="46" t="s">
        <v>10485</v>
      </c>
      <c r="C326" s="330" t="s">
        <v>1527</v>
      </c>
      <c r="D326" s="344" t="s">
        <v>2795</v>
      </c>
      <c r="E326" s="602">
        <f>VLOOKUP(D326,'BANG THAM CHIEU'!$E$4:F1398,2,0)*H326</f>
        <v>100000</v>
      </c>
      <c r="F326" s="611">
        <f t="shared" si="6"/>
        <v>4.3092303714556577</v>
      </c>
      <c r="G326" s="47" t="s">
        <v>455</v>
      </c>
      <c r="H326" s="403">
        <v>20</v>
      </c>
      <c r="I326" s="606" t="s">
        <v>10665</v>
      </c>
      <c r="J326" s="56">
        <v>44415</v>
      </c>
      <c r="K326" s="48">
        <v>7</v>
      </c>
      <c r="L326" s="48"/>
      <c r="N326" s="559"/>
      <c r="O326"/>
    </row>
    <row r="327" spans="1:15" s="40" customFormat="1" hidden="1" x14ac:dyDescent="0.25">
      <c r="A327" s="47">
        <v>334</v>
      </c>
      <c r="B327" s="46" t="s">
        <v>10488</v>
      </c>
      <c r="C327" s="330" t="s">
        <v>1527</v>
      </c>
      <c r="D327" s="344" t="s">
        <v>856</v>
      </c>
      <c r="E327" s="602">
        <f>VLOOKUP(D327,'BANG THAM CHIEU'!$E$4:F1399,2,0)*H327</f>
        <v>140000</v>
      </c>
      <c r="F327" s="611">
        <f t="shared" si="6"/>
        <v>6.0329225200379213</v>
      </c>
      <c r="G327" s="47" t="s">
        <v>455</v>
      </c>
      <c r="H327" s="403">
        <v>20</v>
      </c>
      <c r="I327" s="606" t="s">
        <v>10665</v>
      </c>
      <c r="J327" s="56">
        <v>44415</v>
      </c>
      <c r="K327" s="48">
        <v>7</v>
      </c>
      <c r="L327" s="48"/>
      <c r="N327" s="559"/>
      <c r="O327"/>
    </row>
    <row r="328" spans="1:15" s="40" customFormat="1" hidden="1" x14ac:dyDescent="0.25">
      <c r="A328" s="47">
        <v>335</v>
      </c>
      <c r="B328" s="46" t="s">
        <v>6839</v>
      </c>
      <c r="C328" s="330" t="s">
        <v>1556</v>
      </c>
      <c r="D328" s="344" t="s">
        <v>817</v>
      </c>
      <c r="E328" s="602">
        <f>VLOOKUP(D328,'BANG THAM CHIEU'!$E$4:F1400,2,0)*H328</f>
        <v>275000</v>
      </c>
      <c r="F328" s="611">
        <f t="shared" si="6"/>
        <v>11.85038352150306</v>
      </c>
      <c r="G328" s="47" t="s">
        <v>455</v>
      </c>
      <c r="H328" s="403">
        <v>5</v>
      </c>
      <c r="I328" s="606" t="s">
        <v>10665</v>
      </c>
      <c r="J328" s="56">
        <v>44415</v>
      </c>
      <c r="K328" s="48">
        <v>7</v>
      </c>
      <c r="L328" s="48"/>
      <c r="N328" s="559"/>
      <c r="O328"/>
    </row>
    <row r="329" spans="1:15" s="40" customFormat="1" hidden="1" x14ac:dyDescent="0.25">
      <c r="A329" s="47">
        <v>336</v>
      </c>
      <c r="B329" s="46" t="s">
        <v>6837</v>
      </c>
      <c r="C329" s="330" t="s">
        <v>1527</v>
      </c>
      <c r="D329" s="344" t="s">
        <v>824</v>
      </c>
      <c r="E329" s="602">
        <f>VLOOKUP(D329,'BANG THAM CHIEU'!$E$4:F1401,2,0)*H329</f>
        <v>125000</v>
      </c>
      <c r="F329" s="611">
        <f t="shared" si="6"/>
        <v>5.3865379643195723</v>
      </c>
      <c r="G329" s="47" t="s">
        <v>455</v>
      </c>
      <c r="H329" s="403">
        <v>5</v>
      </c>
      <c r="I329" s="606" t="s">
        <v>10665</v>
      </c>
      <c r="J329" s="56">
        <v>44415</v>
      </c>
      <c r="K329" s="48">
        <v>7</v>
      </c>
      <c r="L329" s="48"/>
      <c r="N329" s="559"/>
      <c r="O329"/>
    </row>
    <row r="330" spans="1:15" s="40" customFormat="1" hidden="1" x14ac:dyDescent="0.25">
      <c r="A330" s="47">
        <v>337</v>
      </c>
      <c r="B330" s="46" t="s">
        <v>6808</v>
      </c>
      <c r="C330" s="330" t="s">
        <v>1527</v>
      </c>
      <c r="D330" s="344" t="s">
        <v>772</v>
      </c>
      <c r="E330" s="602">
        <f>VLOOKUP(D330,'BANG THAM CHIEU'!$E$4:F1402,2,0)*H330</f>
        <v>80000</v>
      </c>
      <c r="F330" s="611">
        <f t="shared" si="6"/>
        <v>3.4473842971645263</v>
      </c>
      <c r="G330" s="47" t="s">
        <v>455</v>
      </c>
      <c r="H330" s="403">
        <v>20</v>
      </c>
      <c r="I330" s="606" t="s">
        <v>10665</v>
      </c>
      <c r="J330" s="56">
        <v>44415</v>
      </c>
      <c r="K330" s="48">
        <v>7</v>
      </c>
      <c r="L330" s="48"/>
      <c r="N330" s="559"/>
      <c r="O330"/>
    </row>
    <row r="331" spans="1:15" s="40" customFormat="1" hidden="1" x14ac:dyDescent="0.25">
      <c r="A331" s="47">
        <v>338</v>
      </c>
      <c r="B331" s="46" t="s">
        <v>481</v>
      </c>
      <c r="C331" s="330" t="s">
        <v>1528</v>
      </c>
      <c r="D331" s="344" t="s">
        <v>685</v>
      </c>
      <c r="E331" s="602">
        <f>VLOOKUP(D331,'BANG THAM CHIEU'!$E$4:F1403,2,0)*H331</f>
        <v>40000</v>
      </c>
      <c r="F331" s="611">
        <f t="shared" si="6"/>
        <v>1.7236921485822632</v>
      </c>
      <c r="G331" s="47" t="s">
        <v>455</v>
      </c>
      <c r="H331" s="403">
        <v>20</v>
      </c>
      <c r="I331" s="606" t="s">
        <v>10665</v>
      </c>
      <c r="J331" s="56">
        <v>44415</v>
      </c>
      <c r="K331" s="48">
        <v>7</v>
      </c>
      <c r="L331" s="48"/>
      <c r="N331" s="559"/>
      <c r="O331"/>
    </row>
    <row r="332" spans="1:15" s="40" customFormat="1" hidden="1" x14ac:dyDescent="0.25">
      <c r="A332" s="47">
        <v>339</v>
      </c>
      <c r="B332" s="409" t="s">
        <v>1529</v>
      </c>
      <c r="C332" s="330" t="s">
        <v>1528</v>
      </c>
      <c r="D332" s="344" t="s">
        <v>686</v>
      </c>
      <c r="E332" s="602">
        <f>VLOOKUP(D332,'BANG THAM CHIEU'!$E$4:F1404,2,0)*H332</f>
        <v>44000</v>
      </c>
      <c r="F332" s="611">
        <f t="shared" si="6"/>
        <v>1.8960613634404895</v>
      </c>
      <c r="G332" s="47" t="s">
        <v>455</v>
      </c>
      <c r="H332" s="403">
        <v>20</v>
      </c>
      <c r="I332" s="606" t="s">
        <v>10665</v>
      </c>
      <c r="J332" s="56">
        <v>44415</v>
      </c>
      <c r="K332" s="48">
        <v>7</v>
      </c>
      <c r="L332" s="48"/>
      <c r="N332" s="559"/>
      <c r="O332"/>
    </row>
    <row r="333" spans="1:15" s="40" customFormat="1" hidden="1" x14ac:dyDescent="0.25">
      <c r="A333" s="47">
        <v>340</v>
      </c>
      <c r="B333" s="46" t="s">
        <v>1525</v>
      </c>
      <c r="C333" s="330" t="s">
        <v>1527</v>
      </c>
      <c r="D333" s="344" t="s">
        <v>727</v>
      </c>
      <c r="E333" s="602">
        <f>VLOOKUP(D333,'BANG THAM CHIEU'!$E$4:F1405,2,0)*H333</f>
        <v>70000</v>
      </c>
      <c r="F333" s="611">
        <f t="shared" si="6"/>
        <v>3.0164612600189606</v>
      </c>
      <c r="G333" s="47" t="s">
        <v>455</v>
      </c>
      <c r="H333" s="403">
        <v>20</v>
      </c>
      <c r="I333" s="606" t="s">
        <v>10665</v>
      </c>
      <c r="J333" s="56">
        <v>44415</v>
      </c>
      <c r="K333" s="48">
        <v>7</v>
      </c>
      <c r="L333" s="48"/>
      <c r="N333" s="559"/>
      <c r="O333"/>
    </row>
    <row r="334" spans="1:15" s="40" customFormat="1" hidden="1" x14ac:dyDescent="0.25">
      <c r="A334" s="47">
        <v>341</v>
      </c>
      <c r="B334" s="46" t="s">
        <v>9645</v>
      </c>
      <c r="C334" s="330" t="s">
        <v>99</v>
      </c>
      <c r="D334" s="344" t="s">
        <v>118</v>
      </c>
      <c r="E334" s="602">
        <f>VLOOKUP(D334,'BANG THAM CHIEU'!$E$4:F1406,2,0)*H334</f>
        <v>6820000</v>
      </c>
      <c r="F334" s="611">
        <f t="shared" si="6"/>
        <v>293.88951133327589</v>
      </c>
      <c r="G334" s="47" t="s">
        <v>455</v>
      </c>
      <c r="H334" s="403">
        <v>10</v>
      </c>
      <c r="I334" s="606" t="s">
        <v>10665</v>
      </c>
      <c r="J334" s="56">
        <v>44415</v>
      </c>
      <c r="K334" s="48">
        <v>7</v>
      </c>
      <c r="L334" s="48"/>
      <c r="N334" s="559"/>
      <c r="O334"/>
    </row>
    <row r="335" spans="1:15" s="40" customFormat="1" hidden="1" x14ac:dyDescent="0.25">
      <c r="A335" s="47">
        <v>342</v>
      </c>
      <c r="B335" s="46" t="s">
        <v>8685</v>
      </c>
      <c r="C335" s="330" t="s">
        <v>107</v>
      </c>
      <c r="D335" s="344" t="s">
        <v>2741</v>
      </c>
      <c r="E335" s="602">
        <f>VLOOKUP(D335,'BANG THAM CHIEU'!$E$4:F1407,2,0)*H335</f>
        <v>3600000</v>
      </c>
      <c r="F335" s="611">
        <f t="shared" si="6"/>
        <v>155.13229337240369</v>
      </c>
      <c r="G335" s="47" t="s">
        <v>455</v>
      </c>
      <c r="H335" s="403">
        <v>10</v>
      </c>
      <c r="I335" s="606" t="s">
        <v>10665</v>
      </c>
      <c r="J335" s="56">
        <v>44415</v>
      </c>
      <c r="K335" s="48">
        <v>7</v>
      </c>
      <c r="L335" s="48"/>
      <c r="N335" s="559"/>
      <c r="O335"/>
    </row>
    <row r="336" spans="1:15" s="40" customFormat="1" hidden="1" x14ac:dyDescent="0.25">
      <c r="A336" s="47">
        <v>343</v>
      </c>
      <c r="B336" s="46" t="s">
        <v>6984</v>
      </c>
      <c r="C336" s="330" t="s">
        <v>107</v>
      </c>
      <c r="D336" s="344" t="s">
        <v>673</v>
      </c>
      <c r="E336" s="602">
        <f>VLOOKUP(D336,'BANG THAM CHIEU'!$E$4:F1408,2,0)*H336</f>
        <v>3250000</v>
      </c>
      <c r="F336" s="611">
        <f t="shared" si="6"/>
        <v>140.04998707230888</v>
      </c>
      <c r="G336" s="47" t="s">
        <v>455</v>
      </c>
      <c r="H336" s="403">
        <v>50</v>
      </c>
      <c r="I336" s="606" t="s">
        <v>10665</v>
      </c>
      <c r="J336" s="56">
        <v>44415</v>
      </c>
      <c r="K336" s="48">
        <v>7</v>
      </c>
      <c r="L336" s="48"/>
      <c r="N336" s="559"/>
      <c r="O336"/>
    </row>
    <row r="337" spans="1:15" s="40" customFormat="1" hidden="1" x14ac:dyDescent="0.25">
      <c r="A337" s="47">
        <v>344</v>
      </c>
      <c r="B337" s="46" t="s">
        <v>6985</v>
      </c>
      <c r="C337" s="330" t="s">
        <v>107</v>
      </c>
      <c r="D337" s="344" t="s">
        <v>674</v>
      </c>
      <c r="E337" s="602">
        <f>VLOOKUP(D337,'BANG THAM CHIEU'!$E$4:F1409,2,0)*H337</f>
        <v>3250000</v>
      </c>
      <c r="F337" s="611">
        <f t="shared" si="6"/>
        <v>140.04998707230888</v>
      </c>
      <c r="G337" s="47" t="s">
        <v>455</v>
      </c>
      <c r="H337" s="403">
        <v>50</v>
      </c>
      <c r="I337" s="606" t="s">
        <v>10665</v>
      </c>
      <c r="J337" s="56">
        <v>44415</v>
      </c>
      <c r="K337" s="48">
        <v>7</v>
      </c>
      <c r="L337" s="48"/>
      <c r="N337" s="559"/>
      <c r="O337"/>
    </row>
    <row r="338" spans="1:15" s="40" customFormat="1" hidden="1" x14ac:dyDescent="0.25">
      <c r="A338" s="47">
        <v>345</v>
      </c>
      <c r="B338" s="46" t="s">
        <v>7357</v>
      </c>
      <c r="C338" s="330" t="s">
        <v>1548</v>
      </c>
      <c r="D338" s="344" t="s">
        <v>159</v>
      </c>
      <c r="E338" s="602">
        <f>VLOOKUP(D338,'BANG THAM CHIEU'!$E$4:F1410,2,0)*H338</f>
        <v>4860000</v>
      </c>
      <c r="F338" s="611">
        <f t="shared" si="6"/>
        <v>209.42859605274498</v>
      </c>
      <c r="G338" s="47" t="s">
        <v>455</v>
      </c>
      <c r="H338" s="403">
        <v>10</v>
      </c>
      <c r="I338" s="606" t="s">
        <v>10665</v>
      </c>
      <c r="J338" s="56">
        <v>44415</v>
      </c>
      <c r="K338" s="48">
        <v>7</v>
      </c>
      <c r="L338" s="48"/>
      <c r="N338" s="559"/>
      <c r="O338"/>
    </row>
    <row r="339" spans="1:15" s="40" customFormat="1" hidden="1" x14ac:dyDescent="0.25">
      <c r="A339" s="47">
        <v>346</v>
      </c>
      <c r="B339" s="46" t="s">
        <v>10716</v>
      </c>
      <c r="C339" s="330" t="s">
        <v>1548</v>
      </c>
      <c r="D339" s="344" t="s">
        <v>846</v>
      </c>
      <c r="E339" s="602">
        <f>VLOOKUP(D339,'BANG THAM CHIEU'!$E$4:F1411,2,0)*H339</f>
        <v>1550000</v>
      </c>
      <c r="F339" s="611">
        <f t="shared" si="6"/>
        <v>66.793070757562703</v>
      </c>
      <c r="G339" s="47" t="s">
        <v>455</v>
      </c>
      <c r="H339" s="403">
        <v>5</v>
      </c>
      <c r="I339" s="606" t="s">
        <v>10665</v>
      </c>
      <c r="J339" s="56">
        <v>44415</v>
      </c>
      <c r="K339" s="48">
        <v>7</v>
      </c>
      <c r="L339" s="48"/>
      <c r="N339" s="559"/>
      <c r="O339"/>
    </row>
    <row r="340" spans="1:15" s="40" customFormat="1" hidden="1" x14ac:dyDescent="0.25">
      <c r="A340" s="47">
        <v>347</v>
      </c>
      <c r="B340" s="46" t="s">
        <v>4412</v>
      </c>
      <c r="C340" s="330" t="s">
        <v>1548</v>
      </c>
      <c r="D340" s="344" t="s">
        <v>237</v>
      </c>
      <c r="E340" s="602">
        <f>VLOOKUP(D340,'BANG THAM CHIEU'!$E$4:F1412,2,0)*H340</f>
        <v>2040000</v>
      </c>
      <c r="F340" s="611">
        <f t="shared" si="6"/>
        <v>87.908299577695431</v>
      </c>
      <c r="G340" s="47" t="s">
        <v>455</v>
      </c>
      <c r="H340" s="403">
        <v>30</v>
      </c>
      <c r="I340" s="606" t="s">
        <v>10665</v>
      </c>
      <c r="J340" s="56">
        <v>44415</v>
      </c>
      <c r="K340" s="48">
        <v>7</v>
      </c>
      <c r="L340" s="48"/>
      <c r="N340" s="559"/>
      <c r="O340"/>
    </row>
    <row r="341" spans="1:15" s="40" customFormat="1" hidden="1" x14ac:dyDescent="0.25">
      <c r="A341" s="47">
        <v>348</v>
      </c>
      <c r="B341" s="46" t="s">
        <v>10717</v>
      </c>
      <c r="C341" s="330" t="s">
        <v>99</v>
      </c>
      <c r="D341" s="344" t="s">
        <v>221</v>
      </c>
      <c r="E341" s="602">
        <f>VLOOKUP(D341,'BANG THAM CHIEU'!$E$4:F1413,2,0)*H341</f>
        <v>4740000</v>
      </c>
      <c r="F341" s="611">
        <f t="shared" si="6"/>
        <v>204.25751960699819</v>
      </c>
      <c r="G341" s="47" t="s">
        <v>455</v>
      </c>
      <c r="H341" s="403">
        <v>30</v>
      </c>
      <c r="I341" s="606" t="s">
        <v>10665</v>
      </c>
      <c r="J341" s="56">
        <v>44415</v>
      </c>
      <c r="K341" s="48">
        <v>7</v>
      </c>
      <c r="L341" s="48"/>
      <c r="N341" s="559"/>
      <c r="O341"/>
    </row>
    <row r="342" spans="1:15" s="40" customFormat="1" hidden="1" x14ac:dyDescent="0.25">
      <c r="A342" s="47">
        <v>347</v>
      </c>
      <c r="B342" s="46" t="s">
        <v>9962</v>
      </c>
      <c r="C342" s="330" t="s">
        <v>1549</v>
      </c>
      <c r="D342" s="344" t="s">
        <v>206</v>
      </c>
      <c r="E342" s="602">
        <f>VLOOKUP(D342,'BANG THAM CHIEU'!$E$4:F1414,2,0)*H342</f>
        <v>390000</v>
      </c>
      <c r="F342" s="611">
        <f t="shared" si="6"/>
        <v>16.805998448677066</v>
      </c>
      <c r="G342" s="47" t="s">
        <v>455</v>
      </c>
      <c r="H342" s="403">
        <v>10</v>
      </c>
      <c r="I342" s="606" t="s">
        <v>10665</v>
      </c>
      <c r="J342" s="56">
        <v>44415</v>
      </c>
      <c r="K342" s="48">
        <v>7</v>
      </c>
      <c r="L342" s="48"/>
      <c r="N342" s="559"/>
      <c r="O342"/>
    </row>
    <row r="343" spans="1:15" s="40" customFormat="1" hidden="1" x14ac:dyDescent="0.25">
      <c r="A343" s="47">
        <v>348</v>
      </c>
      <c r="B343" s="46" t="s">
        <v>10718</v>
      </c>
      <c r="C343" s="330" t="s">
        <v>1571</v>
      </c>
      <c r="D343" s="344" t="s">
        <v>158</v>
      </c>
      <c r="E343" s="602">
        <f>VLOOKUP(D343,'BANG THAM CHIEU'!$E$4:F1415,2,0)*H343</f>
        <v>5400000</v>
      </c>
      <c r="F343" s="611">
        <f t="shared" si="6"/>
        <v>232.69844005860554</v>
      </c>
      <c r="G343" s="47" t="s">
        <v>455</v>
      </c>
      <c r="H343" s="403">
        <v>30</v>
      </c>
      <c r="I343" s="606" t="s">
        <v>10665</v>
      </c>
      <c r="J343" s="56">
        <v>44415</v>
      </c>
      <c r="K343" s="48">
        <v>7</v>
      </c>
      <c r="L343" s="48"/>
      <c r="N343" s="559"/>
      <c r="O343"/>
    </row>
    <row r="344" spans="1:15" s="40" customFormat="1" hidden="1" x14ac:dyDescent="0.25">
      <c r="A344" s="47">
        <v>349</v>
      </c>
      <c r="B344" s="46" t="s">
        <v>10719</v>
      </c>
      <c r="C344" s="330" t="s">
        <v>1571</v>
      </c>
      <c r="D344" s="344" t="s">
        <v>665</v>
      </c>
      <c r="E344" s="602">
        <f>VLOOKUP(D344,'BANG THAM CHIEU'!$E$4:F1416,2,0)*H344</f>
        <v>5940000</v>
      </c>
      <c r="F344" s="611">
        <f t="shared" si="6"/>
        <v>255.96828406446608</v>
      </c>
      <c r="G344" s="47" t="s">
        <v>455</v>
      </c>
      <c r="H344" s="403">
        <v>30</v>
      </c>
      <c r="I344" s="606" t="s">
        <v>10665</v>
      </c>
      <c r="J344" s="56">
        <v>44415</v>
      </c>
      <c r="K344" s="48">
        <v>7</v>
      </c>
      <c r="L344" s="48"/>
      <c r="N344" s="559"/>
      <c r="O344"/>
    </row>
    <row r="345" spans="1:15" s="40" customFormat="1" hidden="1" x14ac:dyDescent="0.25">
      <c r="A345" s="47">
        <v>350</v>
      </c>
      <c r="B345" s="46" t="s">
        <v>6608</v>
      </c>
      <c r="C345" s="330" t="s">
        <v>78</v>
      </c>
      <c r="D345" s="344" t="s">
        <v>136</v>
      </c>
      <c r="E345" s="602">
        <f>VLOOKUP(D345,'BANG THAM CHIEU'!$E$4:F1417,2,0)*H345</f>
        <v>2451600</v>
      </c>
      <c r="F345" s="611">
        <f t="shared" si="6"/>
        <v>105.64509178660691</v>
      </c>
      <c r="G345" s="47" t="s">
        <v>454</v>
      </c>
      <c r="H345" s="403">
        <v>1</v>
      </c>
      <c r="I345" s="606" t="s">
        <v>10665</v>
      </c>
      <c r="J345" s="56">
        <v>44415</v>
      </c>
      <c r="K345" s="48">
        <v>7</v>
      </c>
      <c r="L345" s="48"/>
      <c r="N345" s="559"/>
      <c r="O345"/>
    </row>
    <row r="346" spans="1:15" s="40" customFormat="1" hidden="1" x14ac:dyDescent="0.25">
      <c r="A346" s="47">
        <v>351</v>
      </c>
      <c r="B346" s="46" t="s">
        <v>6607</v>
      </c>
      <c r="C346" s="330" t="s">
        <v>1527</v>
      </c>
      <c r="D346" s="344" t="s">
        <v>688</v>
      </c>
      <c r="E346" s="602">
        <f>VLOOKUP(D346,'BANG THAM CHIEU'!$E$4:F1418,2,0)*H346</f>
        <v>79000</v>
      </c>
      <c r="F346" s="611">
        <f t="shared" si="6"/>
        <v>3.40429199344997</v>
      </c>
      <c r="G346" s="47" t="s">
        <v>2928</v>
      </c>
      <c r="H346" s="403">
        <v>1</v>
      </c>
      <c r="I346" s="606" t="s">
        <v>10665</v>
      </c>
      <c r="J346" s="56">
        <v>44415</v>
      </c>
      <c r="K346" s="48">
        <v>7</v>
      </c>
      <c r="L346" s="48"/>
      <c r="N346" s="559"/>
      <c r="O346"/>
    </row>
    <row r="347" spans="1:15" s="40" customFormat="1" hidden="1" x14ac:dyDescent="0.25">
      <c r="A347" s="47">
        <v>353</v>
      </c>
      <c r="B347" s="46" t="s">
        <v>7870</v>
      </c>
      <c r="C347" s="330" t="s">
        <v>78</v>
      </c>
      <c r="D347" s="344" t="s">
        <v>230</v>
      </c>
      <c r="E347" s="602">
        <f>VLOOKUP(D347,'BANG THAM CHIEU'!$E$4:F1419,2,0)*H347</f>
        <v>375000</v>
      </c>
      <c r="F347" s="611">
        <f t="shared" si="6"/>
        <v>16.159613892958717</v>
      </c>
      <c r="G347" s="47" t="s">
        <v>455</v>
      </c>
      <c r="H347" s="403">
        <v>5</v>
      </c>
      <c r="I347" s="606" t="s">
        <v>10665</v>
      </c>
      <c r="J347" s="56">
        <v>44415</v>
      </c>
      <c r="K347" s="48">
        <v>7</v>
      </c>
      <c r="L347" s="48"/>
      <c r="N347" s="559"/>
      <c r="O347"/>
    </row>
    <row r="348" spans="1:15" s="40" customFormat="1" hidden="1" x14ac:dyDescent="0.25">
      <c r="A348" s="47">
        <v>356</v>
      </c>
      <c r="B348" s="46" t="s">
        <v>9821</v>
      </c>
      <c r="C348" s="330" t="s">
        <v>1563</v>
      </c>
      <c r="D348" s="344" t="s">
        <v>724</v>
      </c>
      <c r="E348" s="602">
        <f>VLOOKUP(D348,'BANG THAM CHIEU'!$E$4:F1420,2,0)*H348</f>
        <v>710000</v>
      </c>
      <c r="F348" s="611">
        <f t="shared" si="6"/>
        <v>30.595535637335171</v>
      </c>
      <c r="G348" s="47" t="s">
        <v>448</v>
      </c>
      <c r="H348" s="403">
        <v>2</v>
      </c>
      <c r="I348" s="606" t="s">
        <v>10665</v>
      </c>
      <c r="J348" s="56">
        <v>44415</v>
      </c>
      <c r="K348" s="48">
        <v>7</v>
      </c>
      <c r="L348" s="48"/>
      <c r="N348" s="559"/>
      <c r="O348"/>
    </row>
    <row r="349" spans="1:15" s="40" customFormat="1" hidden="1" x14ac:dyDescent="0.25">
      <c r="A349" s="47">
        <v>358</v>
      </c>
      <c r="B349" s="46" t="s">
        <v>6926</v>
      </c>
      <c r="C349" s="330" t="s">
        <v>1527</v>
      </c>
      <c r="D349" s="344" t="s">
        <v>823</v>
      </c>
      <c r="E349" s="602">
        <f>VLOOKUP(D349,'BANG THAM CHIEU'!$E$4:F1421,2,0)*H349</f>
        <v>345800</v>
      </c>
      <c r="F349" s="611">
        <f t="shared" si="6"/>
        <v>14.901318624493666</v>
      </c>
      <c r="G349" s="47" t="s">
        <v>448</v>
      </c>
      <c r="H349" s="403">
        <v>10</v>
      </c>
      <c r="I349" s="606" t="s">
        <v>10665</v>
      </c>
      <c r="J349" s="56">
        <v>44415</v>
      </c>
      <c r="K349" s="48">
        <v>7</v>
      </c>
      <c r="L349" s="48"/>
      <c r="N349" s="559"/>
      <c r="O349"/>
    </row>
    <row r="350" spans="1:15" s="40" customFormat="1" hidden="1" x14ac:dyDescent="0.25">
      <c r="A350" s="47">
        <v>359</v>
      </c>
      <c r="B350" s="46" t="s">
        <v>6614</v>
      </c>
      <c r="C350" s="330" t="s">
        <v>78</v>
      </c>
      <c r="D350" s="344" t="s">
        <v>2751</v>
      </c>
      <c r="E350" s="602">
        <f>VLOOKUP(D350,'BANG THAM CHIEU'!$E$4:F1422,2,0)*H350</f>
        <v>16000</v>
      </c>
      <c r="F350" s="611">
        <f t="shared" si="6"/>
        <v>0.68947685943290526</v>
      </c>
      <c r="G350" s="47" t="s">
        <v>448</v>
      </c>
      <c r="H350" s="403">
        <v>8</v>
      </c>
      <c r="I350" s="606" t="s">
        <v>10665</v>
      </c>
      <c r="J350" s="56">
        <v>44415</v>
      </c>
      <c r="K350" s="48">
        <v>7</v>
      </c>
      <c r="L350" s="48"/>
      <c r="N350" s="559"/>
      <c r="O350"/>
    </row>
    <row r="351" spans="1:15" s="40" customFormat="1" hidden="1" x14ac:dyDescent="0.25">
      <c r="A351" s="47">
        <v>360</v>
      </c>
      <c r="B351" s="46" t="s">
        <v>6593</v>
      </c>
      <c r="C351" s="330" t="s">
        <v>1528</v>
      </c>
      <c r="D351" s="344" t="s">
        <v>2762</v>
      </c>
      <c r="E351" s="602">
        <f>VLOOKUP(D351,'BANG THAM CHIEU'!$E$4:F1423,2,0)*H351</f>
        <v>250000</v>
      </c>
      <c r="F351" s="611">
        <f t="shared" si="6"/>
        <v>10.773075928639145</v>
      </c>
      <c r="G351" s="47" t="s">
        <v>2928</v>
      </c>
      <c r="H351" s="403">
        <v>1</v>
      </c>
      <c r="I351" s="606" t="s">
        <v>10665</v>
      </c>
      <c r="J351" s="56">
        <v>44415</v>
      </c>
      <c r="K351" s="48">
        <v>7</v>
      </c>
      <c r="L351" s="48"/>
      <c r="N351" s="559"/>
      <c r="O351"/>
    </row>
    <row r="352" spans="1:15" s="40" customFormat="1" hidden="1" x14ac:dyDescent="0.25">
      <c r="A352" s="47">
        <v>361</v>
      </c>
      <c r="B352" s="409" t="s">
        <v>11070</v>
      </c>
      <c r="C352" s="330" t="s">
        <v>1547</v>
      </c>
      <c r="D352" s="344" t="s">
        <v>2866</v>
      </c>
      <c r="E352" s="602">
        <f>VLOOKUP(D352,'BANG THAM CHIEU'!$E$4:F1424,2,0)*H352</f>
        <v>1600000</v>
      </c>
      <c r="F352" s="611">
        <f t="shared" si="6"/>
        <v>68.947685943290523</v>
      </c>
      <c r="G352" s="47" t="s">
        <v>455</v>
      </c>
      <c r="H352" s="403">
        <v>10</v>
      </c>
      <c r="I352" s="606"/>
      <c r="J352" s="56">
        <v>44435</v>
      </c>
      <c r="K352" s="48">
        <v>8</v>
      </c>
      <c r="L352" s="48"/>
      <c r="N352" s="559"/>
      <c r="O352"/>
    </row>
    <row r="353" spans="1:15" s="40" customFormat="1" hidden="1" x14ac:dyDescent="0.25">
      <c r="A353" s="47">
        <v>362</v>
      </c>
      <c r="B353" s="46"/>
      <c r="C353" s="330"/>
      <c r="D353" s="344"/>
      <c r="E353" s="602" t="e">
        <f>VLOOKUP(D353,'BANG THAM CHIEU'!$E$4:F1425,2,0)*H353</f>
        <v>#N/A</v>
      </c>
      <c r="F353" s="611" t="e">
        <f t="shared" si="6"/>
        <v>#N/A</v>
      </c>
      <c r="G353" s="47"/>
      <c r="H353" s="403"/>
      <c r="I353" s="606"/>
      <c r="J353" s="56"/>
      <c r="K353" s="48"/>
      <c r="L353" s="48"/>
      <c r="N353" s="559"/>
      <c r="O353"/>
    </row>
    <row r="354" spans="1:15" s="40" customFormat="1" hidden="1" x14ac:dyDescent="0.25">
      <c r="A354" s="47">
        <v>363</v>
      </c>
      <c r="B354" s="46"/>
      <c r="C354" s="330"/>
      <c r="D354" s="344"/>
      <c r="E354" s="602" t="e">
        <f>VLOOKUP(D354,'BANG THAM CHIEU'!$E$4:F1426,2,0)*H354</f>
        <v>#N/A</v>
      </c>
      <c r="F354" s="611" t="e">
        <f t="shared" si="6"/>
        <v>#N/A</v>
      </c>
      <c r="G354" s="47"/>
      <c r="H354" s="403"/>
      <c r="I354" s="606"/>
      <c r="J354" s="56"/>
      <c r="K354" s="48"/>
      <c r="L354" s="48"/>
      <c r="N354" s="559"/>
      <c r="O354"/>
    </row>
    <row r="355" spans="1:15" s="40" customFormat="1" hidden="1" x14ac:dyDescent="0.25">
      <c r="A355" s="47">
        <v>364</v>
      </c>
      <c r="B355" s="46"/>
      <c r="C355" s="330"/>
      <c r="D355" s="344"/>
      <c r="E355" s="602" t="e">
        <f>VLOOKUP(D355,'BANG THAM CHIEU'!$E$4:F1427,2,0)*H355</f>
        <v>#N/A</v>
      </c>
      <c r="F355" s="611" t="e">
        <f t="shared" si="6"/>
        <v>#N/A</v>
      </c>
      <c r="G355" s="47"/>
      <c r="H355" s="403"/>
      <c r="I355" s="606"/>
      <c r="J355" s="56"/>
      <c r="K355" s="48"/>
      <c r="L355" s="48"/>
      <c r="N355" s="559"/>
      <c r="O355"/>
    </row>
    <row r="356" spans="1:15" s="40" customFormat="1" hidden="1" x14ac:dyDescent="0.25">
      <c r="A356" s="47">
        <v>365</v>
      </c>
      <c r="B356" s="409"/>
      <c r="C356" s="330"/>
      <c r="D356" s="344"/>
      <c r="E356" s="602" t="e">
        <f>VLOOKUP(D356,'BANG THAM CHIEU'!$E$4:F1428,2,0)*H356</f>
        <v>#N/A</v>
      </c>
      <c r="F356" s="611" t="e">
        <f t="shared" si="6"/>
        <v>#N/A</v>
      </c>
      <c r="G356" s="47"/>
      <c r="H356" s="403"/>
      <c r="I356" s="606"/>
      <c r="J356" s="56"/>
      <c r="K356" s="48"/>
      <c r="L356" s="48"/>
      <c r="N356" s="559"/>
      <c r="O356"/>
    </row>
    <row r="357" spans="1:15" s="40" customFormat="1" hidden="1" x14ac:dyDescent="0.25">
      <c r="A357" s="47">
        <v>366</v>
      </c>
      <c r="B357" s="409"/>
      <c r="C357" s="330"/>
      <c r="D357" s="344"/>
      <c r="E357" s="602" t="e">
        <f>VLOOKUP(D357,'BANG THAM CHIEU'!$E$4:F1429,2,0)*H357</f>
        <v>#N/A</v>
      </c>
      <c r="F357" s="611" t="e">
        <f t="shared" si="6"/>
        <v>#N/A</v>
      </c>
      <c r="G357" s="47"/>
      <c r="H357" s="403"/>
      <c r="I357" s="606"/>
      <c r="J357" s="56"/>
      <c r="K357" s="48"/>
      <c r="L357" s="48"/>
      <c r="N357" s="559"/>
      <c r="O357"/>
    </row>
    <row r="358" spans="1:15" s="40" customFormat="1" hidden="1" x14ac:dyDescent="0.25">
      <c r="A358" s="47">
        <v>372</v>
      </c>
      <c r="B358" s="46"/>
      <c r="C358" s="330"/>
      <c r="D358" s="344"/>
      <c r="E358" s="602" t="e">
        <f>VLOOKUP(D358,'BANG THAM CHIEU'!$E$4:F1430,2,0)*H358</f>
        <v>#N/A</v>
      </c>
      <c r="F358" s="611" t="e">
        <f t="shared" si="6"/>
        <v>#N/A</v>
      </c>
      <c r="G358" s="47"/>
      <c r="H358" s="403"/>
      <c r="I358" s="606"/>
      <c r="J358" s="56"/>
      <c r="K358" s="48"/>
      <c r="L358" s="48"/>
      <c r="N358" s="559"/>
      <c r="O358"/>
    </row>
    <row r="359" spans="1:15" s="40" customFormat="1" hidden="1" x14ac:dyDescent="0.25">
      <c r="A359" s="47">
        <v>373</v>
      </c>
      <c r="B359" s="46"/>
      <c r="C359" s="330"/>
      <c r="D359" s="344"/>
      <c r="E359" s="602" t="e">
        <f>VLOOKUP(D359,'BANG THAM CHIEU'!$E$4:F1431,2,0)*H359</f>
        <v>#N/A</v>
      </c>
      <c r="F359" s="611" t="e">
        <f t="shared" si="6"/>
        <v>#N/A</v>
      </c>
      <c r="G359" s="47"/>
      <c r="H359" s="403"/>
      <c r="I359" s="606"/>
      <c r="J359" s="56"/>
      <c r="K359" s="48"/>
      <c r="L359" s="48"/>
      <c r="N359" s="559"/>
      <c r="O359"/>
    </row>
    <row r="360" spans="1:15" s="40" customFormat="1" hidden="1" x14ac:dyDescent="0.25">
      <c r="A360" s="47">
        <v>374</v>
      </c>
      <c r="B360" s="46"/>
      <c r="C360" s="330"/>
      <c r="D360" s="344"/>
      <c r="E360" s="602" t="e">
        <f>VLOOKUP(D360,'BANG THAM CHIEU'!$E$4:F1432,2,0)*H360</f>
        <v>#N/A</v>
      </c>
      <c r="F360" s="611" t="e">
        <f t="shared" si="6"/>
        <v>#N/A</v>
      </c>
      <c r="G360" s="47"/>
      <c r="H360" s="403"/>
      <c r="I360" s="606"/>
      <c r="J360" s="56"/>
      <c r="K360" s="48"/>
      <c r="L360" s="48"/>
      <c r="N360" s="559"/>
      <c r="O360"/>
    </row>
    <row r="361" spans="1:15" s="40" customFormat="1" hidden="1" x14ac:dyDescent="0.25">
      <c r="A361" s="47">
        <v>375</v>
      </c>
      <c r="B361" s="46"/>
      <c r="C361" s="330"/>
      <c r="D361" s="344"/>
      <c r="E361" s="602" t="e">
        <f>VLOOKUP(D361,'BANG THAM CHIEU'!$E$4:F1433,2,0)*H361</f>
        <v>#N/A</v>
      </c>
      <c r="F361" s="611" t="e">
        <f t="shared" si="6"/>
        <v>#N/A</v>
      </c>
      <c r="G361" s="47"/>
      <c r="H361" s="403"/>
      <c r="I361" s="606"/>
      <c r="J361" s="56"/>
      <c r="K361" s="48"/>
      <c r="L361" s="48"/>
      <c r="N361" s="559"/>
      <c r="O361"/>
    </row>
    <row r="362" spans="1:15" s="40" customFormat="1" hidden="1" x14ac:dyDescent="0.25">
      <c r="A362" s="47">
        <v>376</v>
      </c>
      <c r="B362" s="46"/>
      <c r="C362" s="330"/>
      <c r="D362" s="344"/>
      <c r="E362" s="602" t="e">
        <f>VLOOKUP(D362,'BANG THAM CHIEU'!$E$4:F1434,2,0)*H362</f>
        <v>#N/A</v>
      </c>
      <c r="F362" s="611" t="e">
        <f t="shared" si="6"/>
        <v>#N/A</v>
      </c>
      <c r="G362" s="47"/>
      <c r="H362" s="403"/>
      <c r="I362" s="606"/>
      <c r="J362" s="56"/>
      <c r="K362" s="48"/>
      <c r="L362" s="48"/>
      <c r="N362" s="559"/>
      <c r="O362"/>
    </row>
    <row r="363" spans="1:15" s="40" customFormat="1" hidden="1" x14ac:dyDescent="0.25">
      <c r="A363" s="47">
        <v>377</v>
      </c>
      <c r="B363" s="46"/>
      <c r="C363" s="330"/>
      <c r="D363" s="344"/>
      <c r="E363" s="602" t="e">
        <f>VLOOKUP(D363,'BANG THAM CHIEU'!$E$4:F1435,2,0)*H363</f>
        <v>#N/A</v>
      </c>
      <c r="F363" s="611" t="e">
        <f t="shared" si="6"/>
        <v>#N/A</v>
      </c>
      <c r="G363" s="47"/>
      <c r="H363" s="403"/>
      <c r="I363" s="606"/>
      <c r="J363" s="56"/>
      <c r="K363" s="48"/>
      <c r="L363" s="48"/>
      <c r="N363" s="559"/>
      <c r="O363"/>
    </row>
    <row r="364" spans="1:15" s="40" customFormat="1" hidden="1" x14ac:dyDescent="0.25">
      <c r="A364" s="47">
        <v>378</v>
      </c>
      <c r="B364" s="46"/>
      <c r="C364" s="330"/>
      <c r="D364" s="344"/>
      <c r="E364" s="602" t="e">
        <f>VLOOKUP(D364,'BANG THAM CHIEU'!$E$4:F1436,2,0)*H364</f>
        <v>#N/A</v>
      </c>
      <c r="F364" s="611" t="e">
        <f t="shared" si="6"/>
        <v>#N/A</v>
      </c>
      <c r="G364" s="47"/>
      <c r="H364" s="403"/>
      <c r="I364" s="606"/>
      <c r="J364" s="56"/>
      <c r="K364" s="48"/>
      <c r="L364" s="48"/>
      <c r="N364" s="559"/>
      <c r="O364"/>
    </row>
    <row r="365" spans="1:15" s="40" customFormat="1" hidden="1" x14ac:dyDescent="0.25">
      <c r="A365" s="47">
        <v>380</v>
      </c>
      <c r="B365" s="46"/>
      <c r="C365" s="330"/>
      <c r="D365" s="344"/>
      <c r="E365" s="602" t="e">
        <f>VLOOKUP(D365,'BANG THAM CHIEU'!$E$4:F1437,2,0)*H365</f>
        <v>#N/A</v>
      </c>
      <c r="F365" s="611" t="e">
        <f t="shared" si="6"/>
        <v>#N/A</v>
      </c>
      <c r="G365" s="47"/>
      <c r="H365" s="403"/>
      <c r="I365" s="606"/>
      <c r="J365" s="56"/>
      <c r="K365" s="48"/>
      <c r="L365" s="48"/>
      <c r="N365" s="559"/>
      <c r="O365"/>
    </row>
    <row r="366" spans="1:15" s="40" customFormat="1" hidden="1" x14ac:dyDescent="0.25">
      <c r="A366" s="47">
        <v>381</v>
      </c>
      <c r="B366" s="46"/>
      <c r="C366" s="330"/>
      <c r="D366" s="344"/>
      <c r="E366" s="602" t="e">
        <f>VLOOKUP(D366,'BANG THAM CHIEU'!$E$4:F1438,2,0)*H366</f>
        <v>#N/A</v>
      </c>
      <c r="F366" s="611" t="e">
        <f t="shared" si="6"/>
        <v>#N/A</v>
      </c>
      <c r="G366" s="47"/>
      <c r="H366" s="403"/>
      <c r="I366" s="606"/>
      <c r="J366" s="56"/>
      <c r="K366" s="48"/>
      <c r="L366" s="48"/>
      <c r="N366" s="559"/>
      <c r="O366"/>
    </row>
    <row r="367" spans="1:15" s="40" customFormat="1" hidden="1" x14ac:dyDescent="0.25">
      <c r="A367" s="47">
        <v>382</v>
      </c>
      <c r="B367" s="46"/>
      <c r="C367" s="330"/>
      <c r="D367" s="344"/>
      <c r="E367" s="602" t="e">
        <f>VLOOKUP(D367,'BANG THAM CHIEU'!$E$4:F1439,2,0)*H367</f>
        <v>#N/A</v>
      </c>
      <c r="F367" s="611" t="e">
        <f t="shared" si="6"/>
        <v>#N/A</v>
      </c>
      <c r="G367" s="47"/>
      <c r="H367" s="403"/>
      <c r="I367" s="606"/>
      <c r="J367" s="56"/>
      <c r="K367" s="48"/>
      <c r="L367" s="48"/>
      <c r="N367" s="559"/>
      <c r="O367"/>
    </row>
    <row r="368" spans="1:15" s="40" customFormat="1" hidden="1" x14ac:dyDescent="0.25">
      <c r="A368" s="47">
        <v>383</v>
      </c>
      <c r="B368" s="46"/>
      <c r="C368" s="330"/>
      <c r="D368" s="344"/>
      <c r="E368" s="602" t="e">
        <f>VLOOKUP(D368,'BANG THAM CHIEU'!$E$4:F1440,2,0)*H368</f>
        <v>#N/A</v>
      </c>
      <c r="F368" s="611" t="e">
        <f t="shared" si="6"/>
        <v>#N/A</v>
      </c>
      <c r="G368" s="47"/>
      <c r="H368" s="403"/>
      <c r="I368" s="606"/>
      <c r="J368" s="56"/>
      <c r="K368" s="48"/>
      <c r="L368" s="48"/>
      <c r="N368" s="559"/>
      <c r="O368"/>
    </row>
    <row r="369" spans="1:15" s="40" customFormat="1" hidden="1" x14ac:dyDescent="0.25">
      <c r="A369" s="47">
        <v>384</v>
      </c>
      <c r="B369" s="46"/>
      <c r="C369" s="330"/>
      <c r="D369" s="344"/>
      <c r="E369" s="602" t="e">
        <f>VLOOKUP(D369,'BANG THAM CHIEU'!$E$4:F1441,2,0)*H369</f>
        <v>#N/A</v>
      </c>
      <c r="F369" s="611" t="e">
        <f t="shared" si="6"/>
        <v>#N/A</v>
      </c>
      <c r="G369" s="47"/>
      <c r="H369" s="403"/>
      <c r="I369" s="606"/>
      <c r="J369" s="56"/>
      <c r="K369" s="48"/>
      <c r="L369" s="48"/>
      <c r="N369" s="559"/>
      <c r="O369"/>
    </row>
    <row r="370" spans="1:15" s="40" customFormat="1" hidden="1" x14ac:dyDescent="0.25">
      <c r="A370" s="47">
        <v>385</v>
      </c>
      <c r="B370" s="46"/>
      <c r="C370" s="330"/>
      <c r="D370" s="344"/>
      <c r="E370" s="602" t="e">
        <f>VLOOKUP(D370,'BANG THAM CHIEU'!$E$4:F1442,2,0)*H370</f>
        <v>#N/A</v>
      </c>
      <c r="F370" s="611" t="e">
        <f t="shared" si="6"/>
        <v>#N/A</v>
      </c>
      <c r="G370" s="47"/>
      <c r="H370" s="403"/>
      <c r="I370" s="606"/>
      <c r="J370" s="56"/>
      <c r="K370" s="48"/>
      <c r="L370" s="48"/>
      <c r="N370" s="559"/>
      <c r="O370"/>
    </row>
    <row r="371" spans="1:15" s="40" customFormat="1" hidden="1" x14ac:dyDescent="0.25">
      <c r="A371" s="47">
        <v>388</v>
      </c>
      <c r="B371" s="46"/>
      <c r="C371" s="330"/>
      <c r="D371" s="344"/>
      <c r="E371" s="602" t="e">
        <f>VLOOKUP(D371,'BANG THAM CHIEU'!$E$4:F1443,2,0)*H371</f>
        <v>#N/A</v>
      </c>
      <c r="F371" s="611" t="e">
        <f t="shared" si="6"/>
        <v>#N/A</v>
      </c>
      <c r="G371" s="47"/>
      <c r="H371" s="403"/>
      <c r="I371" s="606"/>
      <c r="J371" s="56"/>
      <c r="K371" s="48"/>
      <c r="L371" s="48"/>
      <c r="N371" s="559"/>
      <c r="O371"/>
    </row>
    <row r="372" spans="1:15" s="40" customFormat="1" hidden="1" x14ac:dyDescent="0.25">
      <c r="A372" s="47">
        <v>389</v>
      </c>
      <c r="B372" s="46"/>
      <c r="C372" s="330"/>
      <c r="D372" s="344"/>
      <c r="E372" s="602" t="e">
        <f>VLOOKUP(D372,'BANG THAM CHIEU'!$E$4:F1444,2,0)*H372</f>
        <v>#N/A</v>
      </c>
      <c r="F372" s="611" t="e">
        <f t="shared" si="6"/>
        <v>#N/A</v>
      </c>
      <c r="G372" s="47"/>
      <c r="H372" s="403"/>
      <c r="I372" s="606"/>
      <c r="J372" s="56"/>
      <c r="K372" s="48"/>
      <c r="L372" s="48"/>
      <c r="N372" s="559"/>
      <c r="O372"/>
    </row>
    <row r="373" spans="1:15" s="40" customFormat="1" hidden="1" x14ac:dyDescent="0.25">
      <c r="A373" s="47">
        <v>390</v>
      </c>
      <c r="B373" s="46"/>
      <c r="C373" s="330"/>
      <c r="D373" s="344"/>
      <c r="E373" s="602" t="e">
        <f>VLOOKUP(D373,'BANG THAM CHIEU'!$E$4:F1445,2,0)*H373</f>
        <v>#N/A</v>
      </c>
      <c r="F373" s="611" t="e">
        <f t="shared" si="6"/>
        <v>#N/A</v>
      </c>
      <c r="G373" s="47"/>
      <c r="H373" s="403"/>
      <c r="I373" s="606"/>
      <c r="J373" s="56"/>
      <c r="K373" s="48"/>
      <c r="L373" s="48"/>
      <c r="N373" s="559"/>
      <c r="O373"/>
    </row>
    <row r="374" spans="1:15" s="40" customFormat="1" hidden="1" x14ac:dyDescent="0.25">
      <c r="A374" s="47">
        <v>391</v>
      </c>
      <c r="B374" s="46"/>
      <c r="C374" s="330"/>
      <c r="D374" s="344"/>
      <c r="E374" s="602" t="e">
        <f>VLOOKUP(D374,'BANG THAM CHIEU'!$E$4:F1446,2,0)*H374</f>
        <v>#N/A</v>
      </c>
      <c r="F374" s="611" t="e">
        <f t="shared" si="6"/>
        <v>#N/A</v>
      </c>
      <c r="G374" s="47"/>
      <c r="H374" s="403"/>
      <c r="I374" s="606"/>
      <c r="J374" s="56"/>
      <c r="K374" s="48"/>
      <c r="L374" s="48"/>
      <c r="N374" s="559"/>
      <c r="O374"/>
    </row>
    <row r="375" spans="1:15" s="40" customFormat="1" hidden="1" x14ac:dyDescent="0.25">
      <c r="A375" s="47">
        <v>392</v>
      </c>
      <c r="B375" s="46"/>
      <c r="C375" s="330"/>
      <c r="D375" s="344"/>
      <c r="E375" s="602" t="e">
        <f>VLOOKUP(D375,'BANG THAM CHIEU'!$E$4:F1447,2,0)*H375</f>
        <v>#N/A</v>
      </c>
      <c r="F375" s="611" t="e">
        <f t="shared" si="6"/>
        <v>#N/A</v>
      </c>
      <c r="G375" s="47"/>
      <c r="H375" s="403"/>
      <c r="I375" s="606"/>
      <c r="J375" s="56"/>
      <c r="K375" s="48"/>
      <c r="L375" s="48"/>
      <c r="N375" s="559"/>
      <c r="O375"/>
    </row>
    <row r="376" spans="1:15" s="40" customFormat="1" hidden="1" x14ac:dyDescent="0.25">
      <c r="A376" s="47">
        <v>393</v>
      </c>
      <c r="B376" s="46"/>
      <c r="C376" s="330"/>
      <c r="D376" s="344"/>
      <c r="E376" s="602" t="e">
        <f>VLOOKUP(D376,'BANG THAM CHIEU'!$E$4:F1448,2,0)*H376</f>
        <v>#N/A</v>
      </c>
      <c r="F376" s="611" t="e">
        <f t="shared" si="6"/>
        <v>#N/A</v>
      </c>
      <c r="G376" s="47"/>
      <c r="H376" s="403"/>
      <c r="I376" s="606"/>
      <c r="J376" s="56"/>
      <c r="K376" s="48"/>
      <c r="L376" s="48"/>
      <c r="N376" s="559"/>
      <c r="O376"/>
    </row>
    <row r="377" spans="1:15" s="40" customFormat="1" hidden="1" x14ac:dyDescent="0.25">
      <c r="A377" s="47">
        <v>394</v>
      </c>
      <c r="B377" s="31"/>
      <c r="C377" s="330"/>
      <c r="D377" s="344"/>
      <c r="E377" s="602" t="e">
        <f>VLOOKUP(D377,'BANG THAM CHIEU'!$E$4:F1449,2,0)*H377</f>
        <v>#N/A</v>
      </c>
      <c r="F377" s="611" t="e">
        <f t="shared" si="6"/>
        <v>#N/A</v>
      </c>
      <c r="G377" s="47"/>
      <c r="H377" s="403"/>
      <c r="I377" s="606"/>
      <c r="J377" s="56"/>
      <c r="K377" s="48"/>
      <c r="L377" s="48"/>
      <c r="N377" s="559"/>
      <c r="O377"/>
    </row>
    <row r="378" spans="1:15" s="40" customFormat="1" hidden="1" x14ac:dyDescent="0.25">
      <c r="A378" s="47">
        <v>395</v>
      </c>
      <c r="B378" s="46"/>
      <c r="C378" s="330"/>
      <c r="D378" s="344"/>
      <c r="E378" s="602" t="e">
        <f>VLOOKUP(D378,'BANG THAM CHIEU'!$E$4:F1450,2,0)*H378</f>
        <v>#N/A</v>
      </c>
      <c r="F378" s="611" t="e">
        <f t="shared" si="6"/>
        <v>#N/A</v>
      </c>
      <c r="G378" s="47"/>
      <c r="H378" s="403"/>
      <c r="I378" s="606"/>
      <c r="J378" s="56"/>
      <c r="K378" s="48"/>
      <c r="L378" s="48"/>
      <c r="N378" s="559"/>
      <c r="O378"/>
    </row>
    <row r="379" spans="1:15" s="40" customFormat="1" hidden="1" x14ac:dyDescent="0.25">
      <c r="A379" s="47">
        <v>396</v>
      </c>
      <c r="B379" s="409"/>
      <c r="C379" s="330"/>
      <c r="D379" s="344"/>
      <c r="E379" s="602" t="e">
        <f>VLOOKUP(D379,'BANG THAM CHIEU'!$E$4:F1451,2,0)*H379</f>
        <v>#N/A</v>
      </c>
      <c r="F379" s="611" t="e">
        <f t="shared" si="6"/>
        <v>#N/A</v>
      </c>
      <c r="G379" s="47"/>
      <c r="H379" s="403"/>
      <c r="I379" s="606"/>
      <c r="J379" s="56"/>
      <c r="K379" s="48"/>
      <c r="L379" s="48"/>
      <c r="N379" s="559"/>
      <c r="O379"/>
    </row>
    <row r="380" spans="1:15" s="40" customFormat="1" hidden="1" x14ac:dyDescent="0.25">
      <c r="A380" s="47">
        <v>397</v>
      </c>
      <c r="B380" s="409"/>
      <c r="C380" s="330"/>
      <c r="D380" s="344"/>
      <c r="E380" s="602" t="e">
        <f>VLOOKUP(D380,'BANG THAM CHIEU'!$E$4:F1452,2,0)*H380</f>
        <v>#N/A</v>
      </c>
      <c r="F380" s="611" t="e">
        <f t="shared" si="6"/>
        <v>#N/A</v>
      </c>
      <c r="G380" s="47"/>
      <c r="H380" s="403"/>
      <c r="I380" s="606"/>
      <c r="J380" s="56"/>
      <c r="K380" s="48"/>
      <c r="L380" s="48"/>
      <c r="N380" s="559"/>
      <c r="O380"/>
    </row>
    <row r="381" spans="1:15" s="40" customFormat="1" hidden="1" x14ac:dyDescent="0.25">
      <c r="A381" s="47">
        <v>398</v>
      </c>
      <c r="B381" s="409"/>
      <c r="C381" s="330"/>
      <c r="D381" s="344"/>
      <c r="E381" s="602" t="e">
        <f>VLOOKUP(D381,'BANG THAM CHIEU'!$E$4:F1453,2,0)*H381</f>
        <v>#N/A</v>
      </c>
      <c r="F381" s="611" t="e">
        <f t="shared" si="6"/>
        <v>#N/A</v>
      </c>
      <c r="G381" s="47"/>
      <c r="H381" s="403"/>
      <c r="I381" s="606"/>
      <c r="J381" s="56"/>
      <c r="K381" s="48"/>
      <c r="L381" s="48"/>
      <c r="N381" s="559"/>
      <c r="O381"/>
    </row>
    <row r="382" spans="1:15" s="40" customFormat="1" hidden="1" x14ac:dyDescent="0.25">
      <c r="A382" s="47">
        <v>399</v>
      </c>
      <c r="B382" s="409"/>
      <c r="C382" s="330"/>
      <c r="D382" s="344"/>
      <c r="E382" s="602" t="e">
        <f>VLOOKUP(D382,'BANG THAM CHIEU'!$E$4:F1454,2,0)*H382</f>
        <v>#N/A</v>
      </c>
      <c r="F382" s="611" t="e">
        <f t="shared" si="6"/>
        <v>#N/A</v>
      </c>
      <c r="G382" s="47"/>
      <c r="H382" s="403"/>
      <c r="I382" s="606"/>
      <c r="J382" s="56"/>
      <c r="K382" s="48"/>
      <c r="L382" s="48"/>
      <c r="N382" s="559"/>
      <c r="O382"/>
    </row>
    <row r="383" spans="1:15" s="40" customFormat="1" hidden="1" x14ac:dyDescent="0.25">
      <c r="A383" s="47">
        <v>400</v>
      </c>
      <c r="B383" s="409"/>
      <c r="C383" s="330"/>
      <c r="D383" s="344"/>
      <c r="E383" s="602" t="e">
        <f>VLOOKUP(D383,'BANG THAM CHIEU'!$E$4:F1455,2,0)*H383</f>
        <v>#N/A</v>
      </c>
      <c r="F383" s="611" t="e">
        <f t="shared" si="6"/>
        <v>#N/A</v>
      </c>
      <c r="G383" s="47"/>
      <c r="H383" s="403"/>
      <c r="I383" s="606"/>
      <c r="J383" s="56"/>
      <c r="K383" s="48"/>
      <c r="L383" s="48"/>
      <c r="N383" s="559"/>
      <c r="O383"/>
    </row>
    <row r="384" spans="1:15" s="40" customFormat="1" hidden="1" x14ac:dyDescent="0.25">
      <c r="A384" s="47">
        <v>401</v>
      </c>
      <c r="B384" s="46"/>
      <c r="C384" s="330"/>
      <c r="D384" s="344"/>
      <c r="E384" s="602" t="e">
        <f>VLOOKUP(D384,'BANG THAM CHIEU'!$E$4:F1456,2,0)*H384</f>
        <v>#N/A</v>
      </c>
      <c r="F384" s="611" t="e">
        <f t="shared" si="6"/>
        <v>#N/A</v>
      </c>
      <c r="G384" s="47"/>
      <c r="H384" s="403"/>
      <c r="I384" s="606"/>
      <c r="J384" s="56"/>
      <c r="K384" s="48"/>
      <c r="L384" s="48"/>
      <c r="N384" s="559"/>
      <c r="O384"/>
    </row>
    <row r="385" spans="1:15" s="40" customFormat="1" hidden="1" x14ac:dyDescent="0.25">
      <c r="A385" s="47">
        <v>402</v>
      </c>
      <c r="B385" s="46"/>
      <c r="C385" s="330"/>
      <c r="D385" s="344"/>
      <c r="E385" s="602" t="e">
        <f>VLOOKUP(D385,'BANG THAM CHIEU'!$E$4:F1457,2,0)*H385</f>
        <v>#N/A</v>
      </c>
      <c r="F385" s="611" t="e">
        <f t="shared" si="6"/>
        <v>#N/A</v>
      </c>
      <c r="G385" s="47"/>
      <c r="H385" s="403"/>
      <c r="I385" s="606"/>
      <c r="J385" s="56"/>
      <c r="K385" s="48"/>
      <c r="L385" s="48"/>
      <c r="N385" s="559"/>
      <c r="O385"/>
    </row>
    <row r="386" spans="1:15" s="40" customFormat="1" hidden="1" x14ac:dyDescent="0.25">
      <c r="A386" s="47">
        <v>403</v>
      </c>
      <c r="B386" s="409"/>
      <c r="C386" s="330"/>
      <c r="D386" s="344"/>
      <c r="E386" s="602" t="e">
        <f>VLOOKUP(D386,'BANG THAM CHIEU'!$E$4:F1458,2,0)*H386</f>
        <v>#N/A</v>
      </c>
      <c r="F386" s="611" t="e">
        <f t="shared" si="6"/>
        <v>#N/A</v>
      </c>
      <c r="G386" s="47"/>
      <c r="H386" s="403"/>
      <c r="I386" s="606"/>
      <c r="J386" s="56"/>
      <c r="K386" s="48"/>
      <c r="L386" s="48"/>
      <c r="N386" s="559"/>
      <c r="O386"/>
    </row>
    <row r="387" spans="1:15" s="40" customFormat="1" hidden="1" x14ac:dyDescent="0.25">
      <c r="A387" s="47">
        <v>404</v>
      </c>
      <c r="B387" s="409"/>
      <c r="C387" s="330"/>
      <c r="D387" s="344"/>
      <c r="E387" s="602" t="e">
        <f>VLOOKUP(D387,'BANG THAM CHIEU'!$E$4:F1459,2,0)*H387</f>
        <v>#N/A</v>
      </c>
      <c r="F387" s="611" t="e">
        <f t="shared" si="6"/>
        <v>#N/A</v>
      </c>
      <c r="G387" s="47"/>
      <c r="H387" s="403"/>
      <c r="I387" s="606"/>
      <c r="J387" s="56"/>
      <c r="K387" s="48"/>
      <c r="L387" s="48"/>
      <c r="N387" s="559"/>
      <c r="O387"/>
    </row>
    <row r="388" spans="1:15" s="40" customFormat="1" hidden="1" x14ac:dyDescent="0.25">
      <c r="A388" s="47">
        <v>405</v>
      </c>
      <c r="B388" s="46"/>
      <c r="C388" s="330"/>
      <c r="D388" s="344"/>
      <c r="E388" s="602" t="e">
        <f>VLOOKUP(D388,'BANG THAM CHIEU'!$E$4:F1460,2,0)*H388</f>
        <v>#N/A</v>
      </c>
      <c r="F388" s="611" t="e">
        <f t="shared" ref="F388:F435" si="7">E388/23206</f>
        <v>#N/A</v>
      </c>
      <c r="G388" s="47"/>
      <c r="H388" s="403"/>
      <c r="I388" s="606"/>
      <c r="J388" s="56"/>
      <c r="K388" s="48"/>
      <c r="L388" s="48"/>
      <c r="N388" s="559"/>
      <c r="O388"/>
    </row>
    <row r="389" spans="1:15" s="40" customFormat="1" hidden="1" x14ac:dyDescent="0.25">
      <c r="A389" s="47">
        <v>406</v>
      </c>
      <c r="B389" s="46"/>
      <c r="C389" s="330"/>
      <c r="D389" s="344"/>
      <c r="E389" s="602" t="e">
        <f>VLOOKUP(D389,'BANG THAM CHIEU'!$E$4:F1461,2,0)*H389</f>
        <v>#N/A</v>
      </c>
      <c r="F389" s="611" t="e">
        <f t="shared" si="7"/>
        <v>#N/A</v>
      </c>
      <c r="G389" s="47"/>
      <c r="H389" s="403"/>
      <c r="I389" s="606"/>
      <c r="J389" s="56"/>
      <c r="K389" s="48"/>
      <c r="L389" s="48"/>
      <c r="N389" s="559"/>
      <c r="O389"/>
    </row>
    <row r="390" spans="1:15" s="40" customFormat="1" hidden="1" x14ac:dyDescent="0.25">
      <c r="A390" s="47">
        <v>407</v>
      </c>
      <c r="B390" s="46"/>
      <c r="C390" s="330"/>
      <c r="D390" s="344"/>
      <c r="E390" s="602" t="e">
        <f>VLOOKUP(D390,'BANG THAM CHIEU'!$E$4:F1462,2,0)*H390</f>
        <v>#N/A</v>
      </c>
      <c r="F390" s="611" t="e">
        <f t="shared" si="7"/>
        <v>#N/A</v>
      </c>
      <c r="G390" s="47"/>
      <c r="H390" s="403"/>
      <c r="I390" s="606"/>
      <c r="J390" s="56"/>
      <c r="K390" s="48"/>
      <c r="L390" s="48"/>
      <c r="N390" s="559"/>
      <c r="O390"/>
    </row>
    <row r="391" spans="1:15" s="40" customFormat="1" hidden="1" x14ac:dyDescent="0.25">
      <c r="A391" s="47">
        <v>408</v>
      </c>
      <c r="B391" s="46"/>
      <c r="C391" s="330"/>
      <c r="D391" s="344"/>
      <c r="E391" s="602" t="e">
        <f>VLOOKUP(D391,'BANG THAM CHIEU'!$E$4:F1463,2,0)*H391</f>
        <v>#N/A</v>
      </c>
      <c r="F391" s="611" t="e">
        <f t="shared" si="7"/>
        <v>#N/A</v>
      </c>
      <c r="G391" s="47"/>
      <c r="H391" s="403"/>
      <c r="I391" s="606"/>
      <c r="J391" s="56"/>
      <c r="K391" s="48"/>
      <c r="L391" s="48"/>
      <c r="N391" s="559"/>
      <c r="O391"/>
    </row>
    <row r="392" spans="1:15" s="40" customFormat="1" hidden="1" x14ac:dyDescent="0.25">
      <c r="A392" s="47">
        <v>409</v>
      </c>
      <c r="B392" s="46"/>
      <c r="C392" s="330"/>
      <c r="D392" s="344"/>
      <c r="E392" s="602" t="e">
        <f>VLOOKUP(D392,'BANG THAM CHIEU'!$E$4:F1464,2,0)*H392</f>
        <v>#N/A</v>
      </c>
      <c r="F392" s="611" t="e">
        <f t="shared" si="7"/>
        <v>#N/A</v>
      </c>
      <c r="G392" s="47"/>
      <c r="H392" s="403"/>
      <c r="I392" s="606"/>
      <c r="J392" s="56"/>
      <c r="K392" s="48"/>
      <c r="L392" s="48"/>
      <c r="N392" s="559"/>
      <c r="O392"/>
    </row>
    <row r="393" spans="1:15" s="40" customFormat="1" hidden="1" x14ac:dyDescent="0.25">
      <c r="A393" s="47">
        <v>410</v>
      </c>
      <c r="B393" s="46"/>
      <c r="C393" s="330"/>
      <c r="D393" s="344"/>
      <c r="E393" s="602" t="e">
        <f>VLOOKUP(D393,'BANG THAM CHIEU'!$E$4:F1465,2,0)*H393</f>
        <v>#N/A</v>
      </c>
      <c r="F393" s="611" t="e">
        <f t="shared" si="7"/>
        <v>#N/A</v>
      </c>
      <c r="G393" s="47"/>
      <c r="H393" s="403"/>
      <c r="I393" s="606"/>
      <c r="J393" s="56"/>
      <c r="K393" s="48"/>
      <c r="L393" s="48"/>
      <c r="N393" s="559"/>
      <c r="O393"/>
    </row>
    <row r="394" spans="1:15" s="40" customFormat="1" hidden="1" x14ac:dyDescent="0.25">
      <c r="A394" s="47">
        <v>412</v>
      </c>
      <c r="B394" s="46"/>
      <c r="C394" s="330"/>
      <c r="D394" s="344"/>
      <c r="E394" s="602" t="e">
        <f>VLOOKUP(D394,'BANG THAM CHIEU'!$E$4:F1466,2,0)*H394</f>
        <v>#N/A</v>
      </c>
      <c r="F394" s="611" t="e">
        <f t="shared" si="7"/>
        <v>#N/A</v>
      </c>
      <c r="G394" s="47"/>
      <c r="H394" s="403"/>
      <c r="I394" s="606"/>
      <c r="J394" s="56"/>
      <c r="K394" s="48"/>
      <c r="L394" s="48"/>
      <c r="N394" s="559"/>
      <c r="O394"/>
    </row>
    <row r="395" spans="1:15" s="40" customFormat="1" hidden="1" x14ac:dyDescent="0.25">
      <c r="A395" s="47">
        <v>413</v>
      </c>
      <c r="B395" s="409"/>
      <c r="C395" s="330"/>
      <c r="D395" s="344"/>
      <c r="E395" s="602" t="e">
        <f>VLOOKUP(D395,'BANG THAM CHIEU'!$E$4:F1467,2,0)*H395</f>
        <v>#N/A</v>
      </c>
      <c r="F395" s="611" t="e">
        <f t="shared" si="7"/>
        <v>#N/A</v>
      </c>
      <c r="G395" s="47"/>
      <c r="H395" s="403"/>
      <c r="I395" s="606"/>
      <c r="J395" s="56"/>
      <c r="K395" s="48"/>
      <c r="L395" s="48"/>
      <c r="N395" s="559"/>
      <c r="O395"/>
    </row>
    <row r="396" spans="1:15" s="40" customFormat="1" hidden="1" x14ac:dyDescent="0.25">
      <c r="A396" s="47">
        <v>414</v>
      </c>
      <c r="B396" s="409"/>
      <c r="C396" s="330"/>
      <c r="D396" s="344"/>
      <c r="E396" s="602" t="e">
        <f>VLOOKUP(D396,'BANG THAM CHIEU'!$E$4:F1468,2,0)*H396</f>
        <v>#N/A</v>
      </c>
      <c r="F396" s="611" t="e">
        <f t="shared" si="7"/>
        <v>#N/A</v>
      </c>
      <c r="G396" s="47"/>
      <c r="H396" s="403"/>
      <c r="I396" s="606"/>
      <c r="J396" s="56"/>
      <c r="K396" s="48"/>
      <c r="L396" s="48"/>
      <c r="N396" s="559"/>
      <c r="O396"/>
    </row>
    <row r="397" spans="1:15" s="40" customFormat="1" hidden="1" x14ac:dyDescent="0.25">
      <c r="A397" s="47">
        <v>415</v>
      </c>
      <c r="B397" s="409"/>
      <c r="C397" s="330"/>
      <c r="D397" s="344"/>
      <c r="E397" s="602" t="e">
        <f>VLOOKUP(D397,'BANG THAM CHIEU'!$E$4:F1469,2,0)*H397</f>
        <v>#N/A</v>
      </c>
      <c r="F397" s="611" t="e">
        <f t="shared" si="7"/>
        <v>#N/A</v>
      </c>
      <c r="G397" s="47"/>
      <c r="H397" s="403"/>
      <c r="I397" s="606"/>
      <c r="J397" s="56"/>
      <c r="K397" s="48"/>
      <c r="L397" s="48"/>
      <c r="N397" s="559"/>
      <c r="O397"/>
    </row>
    <row r="398" spans="1:15" s="40" customFormat="1" hidden="1" x14ac:dyDescent="0.25">
      <c r="A398" s="47">
        <v>416</v>
      </c>
      <c r="B398" s="409"/>
      <c r="C398" s="330"/>
      <c r="D398" s="344"/>
      <c r="E398" s="602" t="e">
        <f>VLOOKUP(D398,'BANG THAM CHIEU'!$E$4:F1470,2,0)*H398</f>
        <v>#N/A</v>
      </c>
      <c r="F398" s="611" t="e">
        <f t="shared" si="7"/>
        <v>#N/A</v>
      </c>
      <c r="G398" s="47"/>
      <c r="H398" s="403"/>
      <c r="I398" s="606"/>
      <c r="J398" s="56"/>
      <c r="K398" s="48"/>
      <c r="L398" s="48"/>
      <c r="N398" s="559"/>
      <c r="O398"/>
    </row>
    <row r="399" spans="1:15" s="40" customFormat="1" hidden="1" x14ac:dyDescent="0.25">
      <c r="A399" s="47">
        <v>417</v>
      </c>
      <c r="B399" s="409"/>
      <c r="C399" s="330"/>
      <c r="D399" s="344"/>
      <c r="E399" s="602" t="e">
        <f>VLOOKUP(D399,'BANG THAM CHIEU'!$E$4:F1471,2,0)*H399</f>
        <v>#N/A</v>
      </c>
      <c r="F399" s="611" t="e">
        <f t="shared" si="7"/>
        <v>#N/A</v>
      </c>
      <c r="G399" s="47"/>
      <c r="H399" s="403"/>
      <c r="I399" s="606"/>
      <c r="J399" s="56"/>
      <c r="K399" s="48"/>
      <c r="L399" s="48"/>
      <c r="N399" s="559"/>
      <c r="O399"/>
    </row>
    <row r="400" spans="1:15" s="40" customFormat="1" hidden="1" x14ac:dyDescent="0.25">
      <c r="A400" s="47">
        <v>418</v>
      </c>
      <c r="B400" s="409"/>
      <c r="C400" s="330"/>
      <c r="D400" s="344"/>
      <c r="E400" s="602" t="e">
        <f>VLOOKUP(D400,'BANG THAM CHIEU'!$E$4:F1472,2,0)*H400</f>
        <v>#N/A</v>
      </c>
      <c r="F400" s="611" t="e">
        <f t="shared" si="7"/>
        <v>#N/A</v>
      </c>
      <c r="G400" s="47"/>
      <c r="H400" s="403"/>
      <c r="I400" s="606"/>
      <c r="J400" s="56"/>
      <c r="K400" s="48"/>
      <c r="L400" s="48"/>
      <c r="N400" s="559"/>
      <c r="O400"/>
    </row>
    <row r="401" spans="1:15" s="40" customFormat="1" hidden="1" x14ac:dyDescent="0.25">
      <c r="A401" s="47">
        <v>419</v>
      </c>
      <c r="B401" s="409"/>
      <c r="C401" s="330"/>
      <c r="D401" s="344"/>
      <c r="E401" s="602" t="e">
        <f>VLOOKUP(D401,'BANG THAM CHIEU'!$E$4:F1473,2,0)*H401</f>
        <v>#N/A</v>
      </c>
      <c r="F401" s="611" t="e">
        <f t="shared" si="7"/>
        <v>#N/A</v>
      </c>
      <c r="G401" s="47"/>
      <c r="H401" s="403"/>
      <c r="I401" s="606"/>
      <c r="J401" s="56"/>
      <c r="K401" s="48"/>
      <c r="L401" s="48"/>
      <c r="N401" s="559"/>
      <c r="O401"/>
    </row>
    <row r="402" spans="1:15" s="40" customFormat="1" hidden="1" x14ac:dyDescent="0.25">
      <c r="A402" s="47">
        <v>420</v>
      </c>
      <c r="B402" s="46"/>
      <c r="C402" s="330"/>
      <c r="D402" s="344"/>
      <c r="E402" s="602" t="e">
        <f>VLOOKUP(D402,'BANG THAM CHIEU'!$E$4:F1474,2,0)*H402</f>
        <v>#N/A</v>
      </c>
      <c r="F402" s="611" t="e">
        <f t="shared" si="7"/>
        <v>#N/A</v>
      </c>
      <c r="G402" s="47"/>
      <c r="H402" s="403"/>
      <c r="I402" s="606"/>
      <c r="J402" s="56"/>
      <c r="K402" s="48"/>
      <c r="L402" s="48"/>
      <c r="N402" s="559"/>
      <c r="O402"/>
    </row>
    <row r="403" spans="1:15" s="40" customFormat="1" hidden="1" x14ac:dyDescent="0.25">
      <c r="A403" s="47">
        <v>421</v>
      </c>
      <c r="B403" s="409"/>
      <c r="C403" s="330"/>
      <c r="D403" s="344"/>
      <c r="E403" s="602" t="e">
        <f>VLOOKUP(D403,'BANG THAM CHIEU'!$E$4:F1475,2,0)*H403</f>
        <v>#N/A</v>
      </c>
      <c r="F403" s="611" t="e">
        <f t="shared" si="7"/>
        <v>#N/A</v>
      </c>
      <c r="G403" s="47"/>
      <c r="H403" s="403"/>
      <c r="I403" s="606"/>
      <c r="J403" s="56"/>
      <c r="K403" s="48"/>
      <c r="L403" s="48"/>
      <c r="N403" s="559"/>
      <c r="O403"/>
    </row>
    <row r="404" spans="1:15" s="40" customFormat="1" hidden="1" x14ac:dyDescent="0.25">
      <c r="A404" s="47">
        <v>422</v>
      </c>
      <c r="B404" s="46"/>
      <c r="C404" s="330"/>
      <c r="D404" s="344"/>
      <c r="E404" s="602" t="e">
        <f>VLOOKUP(D404,'BANG THAM CHIEU'!$E$4:F1476,2,0)*H404</f>
        <v>#N/A</v>
      </c>
      <c r="F404" s="611" t="e">
        <f t="shared" si="7"/>
        <v>#N/A</v>
      </c>
      <c r="G404" s="47"/>
      <c r="H404" s="403"/>
      <c r="I404" s="606"/>
      <c r="J404" s="56"/>
      <c r="K404" s="48"/>
      <c r="L404" s="48"/>
      <c r="N404" s="559"/>
      <c r="O404"/>
    </row>
    <row r="405" spans="1:15" s="40" customFormat="1" hidden="1" x14ac:dyDescent="0.25">
      <c r="A405" s="47">
        <v>423</v>
      </c>
      <c r="B405" s="46"/>
      <c r="C405" s="330"/>
      <c r="D405" s="344"/>
      <c r="E405" s="602" t="e">
        <f>VLOOKUP(D405,'BANG THAM CHIEU'!$E$4:F1477,2,0)*H405</f>
        <v>#N/A</v>
      </c>
      <c r="F405" s="611" t="e">
        <f t="shared" si="7"/>
        <v>#N/A</v>
      </c>
      <c r="G405" s="47"/>
      <c r="H405" s="403"/>
      <c r="I405" s="606"/>
      <c r="J405" s="56"/>
      <c r="K405" s="48"/>
      <c r="L405" s="48"/>
      <c r="N405" s="559"/>
      <c r="O405"/>
    </row>
    <row r="406" spans="1:15" s="40" customFormat="1" hidden="1" x14ac:dyDescent="0.25">
      <c r="A406" s="47">
        <v>424</v>
      </c>
      <c r="B406" s="46"/>
      <c r="C406" s="330"/>
      <c r="D406" s="344"/>
      <c r="E406" s="602" t="e">
        <f>VLOOKUP(D406,'BANG THAM CHIEU'!$E$4:F1478,2,0)*H406</f>
        <v>#N/A</v>
      </c>
      <c r="F406" s="611" t="e">
        <f t="shared" si="7"/>
        <v>#N/A</v>
      </c>
      <c r="G406" s="47"/>
      <c r="H406" s="403"/>
      <c r="I406" s="606"/>
      <c r="J406" s="56"/>
      <c r="K406" s="48"/>
      <c r="L406" s="48"/>
      <c r="N406" s="559"/>
      <c r="O406"/>
    </row>
    <row r="407" spans="1:15" s="40" customFormat="1" hidden="1" x14ac:dyDescent="0.25">
      <c r="A407" s="47">
        <v>425</v>
      </c>
      <c r="B407" s="46"/>
      <c r="C407" s="330"/>
      <c r="D407" s="344"/>
      <c r="E407" s="602" t="e">
        <f>VLOOKUP(D407,'BANG THAM CHIEU'!$E$4:F1479,2,0)*H407</f>
        <v>#N/A</v>
      </c>
      <c r="F407" s="611" t="e">
        <f t="shared" si="7"/>
        <v>#N/A</v>
      </c>
      <c r="G407" s="47"/>
      <c r="H407" s="403"/>
      <c r="I407" s="606"/>
      <c r="J407" s="56"/>
      <c r="K407" s="48"/>
      <c r="L407" s="48"/>
      <c r="N407" s="559"/>
      <c r="O407"/>
    </row>
    <row r="408" spans="1:15" s="40" customFormat="1" hidden="1" x14ac:dyDescent="0.25">
      <c r="A408" s="47">
        <v>426</v>
      </c>
      <c r="B408" s="46"/>
      <c r="C408" s="330"/>
      <c r="D408" s="344"/>
      <c r="E408" s="602" t="e">
        <f>VLOOKUP(D408,'BANG THAM CHIEU'!$E$4:F1480,2,0)*H408</f>
        <v>#N/A</v>
      </c>
      <c r="F408" s="611" t="e">
        <f t="shared" si="7"/>
        <v>#N/A</v>
      </c>
      <c r="G408" s="47"/>
      <c r="H408" s="403"/>
      <c r="I408" s="606"/>
      <c r="J408" s="56"/>
      <c r="K408" s="48"/>
      <c r="L408" s="48"/>
      <c r="N408" s="559"/>
      <c r="O408"/>
    </row>
    <row r="409" spans="1:15" s="40" customFormat="1" hidden="1" x14ac:dyDescent="0.25">
      <c r="A409" s="47">
        <v>427</v>
      </c>
      <c r="B409" s="46"/>
      <c r="C409" s="330"/>
      <c r="D409" s="344"/>
      <c r="E409" s="602" t="e">
        <f>VLOOKUP(D409,'BANG THAM CHIEU'!$E$4:F1481,2,0)*H409</f>
        <v>#N/A</v>
      </c>
      <c r="F409" s="611" t="e">
        <f t="shared" si="7"/>
        <v>#N/A</v>
      </c>
      <c r="G409" s="47"/>
      <c r="H409" s="403"/>
      <c r="I409" s="606"/>
      <c r="J409" s="56"/>
      <c r="K409" s="48"/>
      <c r="L409" s="48"/>
      <c r="N409" s="559"/>
      <c r="O409"/>
    </row>
    <row r="410" spans="1:15" s="40" customFormat="1" hidden="1" x14ac:dyDescent="0.25">
      <c r="A410" s="47">
        <v>428</v>
      </c>
      <c r="B410" s="46"/>
      <c r="C410" s="330"/>
      <c r="D410" s="344"/>
      <c r="E410" s="602" t="e">
        <f>VLOOKUP(D410,'BANG THAM CHIEU'!$E$4:F1482,2,0)*H410</f>
        <v>#N/A</v>
      </c>
      <c r="F410" s="611" t="e">
        <f t="shared" si="7"/>
        <v>#N/A</v>
      </c>
      <c r="G410" s="47"/>
      <c r="H410" s="403"/>
      <c r="I410" s="606"/>
      <c r="J410" s="56"/>
      <c r="K410" s="48"/>
      <c r="L410" s="48"/>
      <c r="N410" s="559"/>
      <c r="O410"/>
    </row>
    <row r="411" spans="1:15" s="40" customFormat="1" hidden="1" x14ac:dyDescent="0.25">
      <c r="A411" s="47">
        <v>429</v>
      </c>
      <c r="B411" s="46"/>
      <c r="C411" s="330"/>
      <c r="D411" s="344"/>
      <c r="E411" s="602" t="e">
        <f>VLOOKUP(D411,'BANG THAM CHIEU'!$E$4:F1483,2,0)*H411</f>
        <v>#N/A</v>
      </c>
      <c r="F411" s="611" t="e">
        <f t="shared" si="7"/>
        <v>#N/A</v>
      </c>
      <c r="G411" s="47"/>
      <c r="H411" s="403"/>
      <c r="I411" s="606"/>
      <c r="J411" s="56"/>
      <c r="K411" s="48"/>
      <c r="L411" s="48"/>
      <c r="N411" s="559"/>
      <c r="O411"/>
    </row>
    <row r="412" spans="1:15" s="40" customFormat="1" hidden="1" x14ac:dyDescent="0.25">
      <c r="A412" s="47">
        <v>430</v>
      </c>
      <c r="B412" s="46"/>
      <c r="C412" s="330"/>
      <c r="D412" s="344"/>
      <c r="E412" s="602" t="e">
        <f>VLOOKUP(D412,'BANG THAM CHIEU'!$E$4:F1484,2,0)*H412</f>
        <v>#N/A</v>
      </c>
      <c r="F412" s="611" t="e">
        <f t="shared" si="7"/>
        <v>#N/A</v>
      </c>
      <c r="G412" s="47"/>
      <c r="H412" s="403"/>
      <c r="I412" s="606"/>
      <c r="J412" s="56"/>
      <c r="K412" s="48"/>
      <c r="L412" s="48"/>
      <c r="N412" s="559"/>
      <c r="O412"/>
    </row>
    <row r="413" spans="1:15" s="40" customFormat="1" hidden="1" x14ac:dyDescent="0.25">
      <c r="A413" s="47">
        <v>431</v>
      </c>
      <c r="B413" s="46"/>
      <c r="C413" s="330"/>
      <c r="D413" s="344"/>
      <c r="E413" s="602" t="e">
        <f>VLOOKUP(D413,'BANG THAM CHIEU'!$E$4:F1485,2,0)*H413</f>
        <v>#N/A</v>
      </c>
      <c r="F413" s="611" t="e">
        <f t="shared" si="7"/>
        <v>#N/A</v>
      </c>
      <c r="G413" s="47"/>
      <c r="H413" s="403"/>
      <c r="I413" s="606"/>
      <c r="J413" s="56"/>
      <c r="K413" s="48"/>
      <c r="L413" s="48"/>
      <c r="N413" s="559"/>
      <c r="O413"/>
    </row>
    <row r="414" spans="1:15" s="40" customFormat="1" hidden="1" x14ac:dyDescent="0.25">
      <c r="A414" s="47">
        <v>432</v>
      </c>
      <c r="B414" s="46"/>
      <c r="C414" s="330"/>
      <c r="D414" s="344"/>
      <c r="E414" s="602" t="e">
        <f>VLOOKUP(D414,'BANG THAM CHIEU'!$E$4:F1486,2,0)*H414</f>
        <v>#N/A</v>
      </c>
      <c r="F414" s="611" t="e">
        <f t="shared" si="7"/>
        <v>#N/A</v>
      </c>
      <c r="G414" s="47"/>
      <c r="H414" s="403"/>
      <c r="I414" s="606"/>
      <c r="J414" s="56"/>
      <c r="K414" s="48"/>
      <c r="L414" s="48"/>
      <c r="N414" s="559"/>
      <c r="O414"/>
    </row>
    <row r="415" spans="1:15" s="40" customFormat="1" hidden="1" x14ac:dyDescent="0.25">
      <c r="A415" s="47">
        <v>433</v>
      </c>
      <c r="B415" s="46"/>
      <c r="C415" s="330"/>
      <c r="D415" s="344"/>
      <c r="E415" s="602" t="e">
        <f>VLOOKUP(D415,'BANG THAM CHIEU'!$E$4:F1487,2,0)*H415</f>
        <v>#N/A</v>
      </c>
      <c r="F415" s="611" t="e">
        <f t="shared" si="7"/>
        <v>#N/A</v>
      </c>
      <c r="G415" s="47"/>
      <c r="H415" s="403"/>
      <c r="I415" s="606"/>
      <c r="J415" s="56"/>
      <c r="K415" s="48"/>
      <c r="L415" s="48"/>
      <c r="N415" s="559"/>
      <c r="O415"/>
    </row>
    <row r="416" spans="1:15" s="40" customFormat="1" hidden="1" x14ac:dyDescent="0.25">
      <c r="A416" s="47">
        <v>434</v>
      </c>
      <c r="B416" s="46"/>
      <c r="C416" s="330"/>
      <c r="D416" s="344"/>
      <c r="E416" s="602" t="e">
        <f>VLOOKUP(D416,'BANG THAM CHIEU'!$E$4:F1488,2,0)*H416</f>
        <v>#N/A</v>
      </c>
      <c r="F416" s="611" t="e">
        <f t="shared" si="7"/>
        <v>#N/A</v>
      </c>
      <c r="G416" s="47"/>
      <c r="H416" s="403"/>
      <c r="I416" s="606"/>
      <c r="J416" s="56"/>
      <c r="K416" s="48"/>
      <c r="L416" s="48"/>
      <c r="N416" s="559"/>
      <c r="O416"/>
    </row>
    <row r="417" spans="1:15" s="40" customFormat="1" hidden="1" x14ac:dyDescent="0.25">
      <c r="A417" s="47">
        <v>435</v>
      </c>
      <c r="B417" s="46"/>
      <c r="C417" s="330"/>
      <c r="D417" s="344"/>
      <c r="E417" s="602" t="e">
        <f>VLOOKUP(D417,'BANG THAM CHIEU'!$E$4:F1489,2,0)*H417</f>
        <v>#N/A</v>
      </c>
      <c r="F417" s="611" t="e">
        <f t="shared" si="7"/>
        <v>#N/A</v>
      </c>
      <c r="G417" s="47"/>
      <c r="H417" s="403"/>
      <c r="I417" s="606"/>
      <c r="J417" s="56"/>
      <c r="K417" s="48"/>
      <c r="L417" s="48"/>
      <c r="N417" s="559"/>
      <c r="O417"/>
    </row>
    <row r="418" spans="1:15" s="40" customFormat="1" hidden="1" x14ac:dyDescent="0.25">
      <c r="A418" s="47">
        <v>436</v>
      </c>
      <c r="B418" s="46"/>
      <c r="C418" s="330"/>
      <c r="D418" s="344"/>
      <c r="E418" s="602" t="e">
        <f>VLOOKUP(D418,'BANG THAM CHIEU'!$E$4:F1490,2,0)*H418</f>
        <v>#N/A</v>
      </c>
      <c r="F418" s="611" t="e">
        <f t="shared" si="7"/>
        <v>#N/A</v>
      </c>
      <c r="G418" s="47"/>
      <c r="H418" s="403"/>
      <c r="I418" s="606"/>
      <c r="J418" s="56"/>
      <c r="K418" s="48"/>
      <c r="L418" s="48"/>
      <c r="N418" s="559"/>
      <c r="O418"/>
    </row>
    <row r="419" spans="1:15" s="40" customFormat="1" hidden="1" x14ac:dyDescent="0.25">
      <c r="A419" s="47">
        <v>437</v>
      </c>
      <c r="B419" s="46"/>
      <c r="C419" s="330"/>
      <c r="D419" s="344"/>
      <c r="E419" s="602" t="e">
        <f>VLOOKUP(D419,'BANG THAM CHIEU'!$E$4:F1491,2,0)*H419</f>
        <v>#N/A</v>
      </c>
      <c r="F419" s="611" t="e">
        <f t="shared" si="7"/>
        <v>#N/A</v>
      </c>
      <c r="G419" s="47"/>
      <c r="H419" s="403"/>
      <c r="I419" s="606"/>
      <c r="J419" s="56"/>
      <c r="K419" s="48"/>
      <c r="L419" s="48"/>
      <c r="N419" s="559"/>
      <c r="O419"/>
    </row>
    <row r="420" spans="1:15" s="40" customFormat="1" hidden="1" x14ac:dyDescent="0.25">
      <c r="A420" s="47">
        <v>438</v>
      </c>
      <c r="B420" s="46"/>
      <c r="C420" s="330"/>
      <c r="D420" s="344"/>
      <c r="E420" s="602" t="e">
        <f>VLOOKUP(D420,'BANG THAM CHIEU'!$E$4:F1492,2,0)*H420</f>
        <v>#N/A</v>
      </c>
      <c r="F420" s="611" t="e">
        <f t="shared" si="7"/>
        <v>#N/A</v>
      </c>
      <c r="G420" s="47"/>
      <c r="H420" s="403"/>
      <c r="I420" s="606"/>
      <c r="J420" s="56"/>
      <c r="K420" s="48"/>
      <c r="L420" s="48"/>
      <c r="N420" s="559"/>
      <c r="O420"/>
    </row>
    <row r="421" spans="1:15" s="40" customFormat="1" hidden="1" x14ac:dyDescent="0.25">
      <c r="A421" s="47">
        <v>439</v>
      </c>
      <c r="B421" s="46"/>
      <c r="C421" s="330"/>
      <c r="D421" s="344"/>
      <c r="E421" s="602" t="e">
        <f>VLOOKUP(D421,'BANG THAM CHIEU'!$E$4:F1493,2,0)*H421</f>
        <v>#N/A</v>
      </c>
      <c r="F421" s="611" t="e">
        <f t="shared" si="7"/>
        <v>#N/A</v>
      </c>
      <c r="G421" s="47"/>
      <c r="H421" s="403"/>
      <c r="I421" s="606"/>
      <c r="J421" s="56"/>
      <c r="K421" s="48"/>
      <c r="L421" s="48"/>
      <c r="N421" s="559"/>
      <c r="O421"/>
    </row>
    <row r="422" spans="1:15" s="40" customFormat="1" hidden="1" x14ac:dyDescent="0.25">
      <c r="A422" s="47">
        <v>440</v>
      </c>
      <c r="B422" s="46"/>
      <c r="C422" s="330"/>
      <c r="D422" s="344"/>
      <c r="E422" s="602" t="e">
        <f>VLOOKUP(D422,'BANG THAM CHIEU'!$E$4:F1494,2,0)*H422</f>
        <v>#N/A</v>
      </c>
      <c r="F422" s="611" t="e">
        <f t="shared" si="7"/>
        <v>#N/A</v>
      </c>
      <c r="G422" s="47"/>
      <c r="H422" s="403"/>
      <c r="I422" s="606"/>
      <c r="J422" s="56"/>
      <c r="K422" s="48"/>
      <c r="L422" s="48"/>
      <c r="N422" s="559"/>
      <c r="O422"/>
    </row>
    <row r="423" spans="1:15" s="40" customFormat="1" hidden="1" x14ac:dyDescent="0.25">
      <c r="A423" s="47">
        <v>441</v>
      </c>
      <c r="B423" s="46"/>
      <c r="C423" s="330"/>
      <c r="D423" s="344"/>
      <c r="E423" s="602" t="e">
        <f>VLOOKUP(D423,'BANG THAM CHIEU'!$E$4:F1495,2,0)*H423</f>
        <v>#N/A</v>
      </c>
      <c r="F423" s="611" t="e">
        <f t="shared" si="7"/>
        <v>#N/A</v>
      </c>
      <c r="G423" s="47"/>
      <c r="H423" s="403"/>
      <c r="I423" s="606"/>
      <c r="J423" s="56"/>
      <c r="K423" s="48"/>
      <c r="L423" s="48"/>
      <c r="N423" s="559"/>
      <c r="O423"/>
    </row>
    <row r="424" spans="1:15" s="40" customFormat="1" hidden="1" x14ac:dyDescent="0.25">
      <c r="A424" s="47">
        <v>442</v>
      </c>
      <c r="B424" s="46"/>
      <c r="C424" s="330"/>
      <c r="D424" s="344"/>
      <c r="E424" s="602" t="e">
        <f>VLOOKUP(D424,'BANG THAM CHIEU'!$E$4:F1496,2,0)*H424</f>
        <v>#N/A</v>
      </c>
      <c r="F424" s="611" t="e">
        <f t="shared" si="7"/>
        <v>#N/A</v>
      </c>
      <c r="G424" s="47"/>
      <c r="H424" s="403"/>
      <c r="I424" s="606"/>
      <c r="J424" s="56"/>
      <c r="K424" s="48"/>
      <c r="L424" s="48"/>
      <c r="N424" s="559"/>
      <c r="O424"/>
    </row>
    <row r="425" spans="1:15" s="40" customFormat="1" hidden="1" x14ac:dyDescent="0.25">
      <c r="A425" s="47">
        <v>443</v>
      </c>
      <c r="B425" s="46"/>
      <c r="C425" s="330"/>
      <c r="D425" s="344"/>
      <c r="E425" s="602" t="e">
        <f>VLOOKUP(D425,'BANG THAM CHIEU'!$E$4:F1497,2,0)*H425</f>
        <v>#N/A</v>
      </c>
      <c r="F425" s="611" t="e">
        <f t="shared" si="7"/>
        <v>#N/A</v>
      </c>
      <c r="G425" s="47"/>
      <c r="H425" s="403"/>
      <c r="I425" s="606"/>
      <c r="J425" s="56"/>
      <c r="K425" s="48"/>
      <c r="L425" s="48"/>
      <c r="N425" s="559"/>
      <c r="O425"/>
    </row>
    <row r="426" spans="1:15" s="40" customFormat="1" hidden="1" x14ac:dyDescent="0.25">
      <c r="A426" s="47">
        <v>444</v>
      </c>
      <c r="B426" s="46"/>
      <c r="C426" s="330"/>
      <c r="D426" s="344"/>
      <c r="E426" s="602" t="e">
        <f>VLOOKUP(D426,'BANG THAM CHIEU'!$E$4:F1498,2,0)*H426</f>
        <v>#N/A</v>
      </c>
      <c r="F426" s="611" t="e">
        <f t="shared" si="7"/>
        <v>#N/A</v>
      </c>
      <c r="G426" s="47"/>
      <c r="H426" s="403"/>
      <c r="I426" s="606"/>
      <c r="J426" s="56"/>
      <c r="K426" s="48"/>
      <c r="L426" s="48"/>
      <c r="N426" s="559"/>
      <c r="O426"/>
    </row>
    <row r="427" spans="1:15" s="40" customFormat="1" hidden="1" x14ac:dyDescent="0.25">
      <c r="A427" s="47">
        <v>445</v>
      </c>
      <c r="B427" s="46"/>
      <c r="C427" s="330"/>
      <c r="D427" s="344"/>
      <c r="E427" s="602" t="e">
        <f>VLOOKUP(D427,'BANG THAM CHIEU'!$E$4:F1499,2,0)*H427</f>
        <v>#N/A</v>
      </c>
      <c r="F427" s="611" t="e">
        <f t="shared" si="7"/>
        <v>#N/A</v>
      </c>
      <c r="G427" s="47"/>
      <c r="H427" s="403"/>
      <c r="I427" s="606"/>
      <c r="J427" s="56"/>
      <c r="K427" s="48"/>
      <c r="L427" s="48"/>
      <c r="N427" s="559"/>
      <c r="O427"/>
    </row>
    <row r="428" spans="1:15" s="40" customFormat="1" hidden="1" x14ac:dyDescent="0.25">
      <c r="A428" s="47">
        <v>446</v>
      </c>
      <c r="B428" s="46"/>
      <c r="C428" s="330"/>
      <c r="D428" s="344"/>
      <c r="E428" s="602" t="e">
        <f>VLOOKUP(D428,'BANG THAM CHIEU'!$E$4:F1500,2,0)*H428</f>
        <v>#N/A</v>
      </c>
      <c r="F428" s="611" t="e">
        <f t="shared" si="7"/>
        <v>#N/A</v>
      </c>
      <c r="G428" s="47"/>
      <c r="H428" s="403"/>
      <c r="I428" s="606"/>
      <c r="J428" s="56"/>
      <c r="K428" s="48"/>
      <c r="L428" s="48"/>
      <c r="N428" s="559"/>
      <c r="O428"/>
    </row>
    <row r="429" spans="1:15" s="40" customFormat="1" hidden="1" x14ac:dyDescent="0.25">
      <c r="A429" s="47">
        <v>447</v>
      </c>
      <c r="B429" s="46"/>
      <c r="C429" s="330"/>
      <c r="D429" s="344"/>
      <c r="E429" s="602" t="e">
        <f>VLOOKUP(D429,'BANG THAM CHIEU'!$E$4:F1501,2,0)*H429</f>
        <v>#N/A</v>
      </c>
      <c r="F429" s="611" t="e">
        <f t="shared" si="7"/>
        <v>#N/A</v>
      </c>
      <c r="G429" s="47"/>
      <c r="H429" s="403"/>
      <c r="I429" s="606"/>
      <c r="J429" s="56"/>
      <c r="K429" s="48"/>
      <c r="L429" s="48"/>
      <c r="N429" s="559"/>
      <c r="O429"/>
    </row>
    <row r="430" spans="1:15" s="40" customFormat="1" hidden="1" x14ac:dyDescent="0.25">
      <c r="A430" s="47">
        <v>448</v>
      </c>
      <c r="B430" s="46"/>
      <c r="C430" s="330"/>
      <c r="D430" s="344"/>
      <c r="E430" s="602" t="e">
        <f>VLOOKUP(D430,'BANG THAM CHIEU'!$E$4:F1502,2,0)*H430</f>
        <v>#N/A</v>
      </c>
      <c r="F430" s="611" t="e">
        <f t="shared" si="7"/>
        <v>#N/A</v>
      </c>
      <c r="G430" s="47"/>
      <c r="H430" s="403"/>
      <c r="I430" s="606"/>
      <c r="J430" s="56"/>
      <c r="K430" s="48"/>
      <c r="L430" s="48"/>
      <c r="N430" s="559"/>
      <c r="O430"/>
    </row>
    <row r="431" spans="1:15" s="40" customFormat="1" hidden="1" x14ac:dyDescent="0.25">
      <c r="A431" s="47">
        <v>449</v>
      </c>
      <c r="B431" s="46"/>
      <c r="C431" s="330"/>
      <c r="D431" s="344"/>
      <c r="E431" s="602" t="e">
        <f>VLOOKUP(D431,'BANG THAM CHIEU'!$E$4:F1503,2,0)*H431</f>
        <v>#N/A</v>
      </c>
      <c r="F431" s="611" t="e">
        <f t="shared" si="7"/>
        <v>#N/A</v>
      </c>
      <c r="G431" s="47"/>
      <c r="H431" s="403"/>
      <c r="I431" s="606"/>
      <c r="J431" s="56"/>
      <c r="K431" s="48"/>
      <c r="L431" s="48"/>
      <c r="N431" s="559"/>
      <c r="O431"/>
    </row>
    <row r="432" spans="1:15" s="40" customFormat="1" hidden="1" x14ac:dyDescent="0.25">
      <c r="A432" s="47">
        <v>450</v>
      </c>
      <c r="B432" s="46"/>
      <c r="C432" s="330"/>
      <c r="D432" s="344"/>
      <c r="E432" s="602" t="e">
        <f>VLOOKUP(D432,'BANG THAM CHIEU'!$E$4:F1504,2,0)*H432</f>
        <v>#N/A</v>
      </c>
      <c r="F432" s="611" t="e">
        <f t="shared" si="7"/>
        <v>#N/A</v>
      </c>
      <c r="G432" s="47"/>
      <c r="H432" s="403"/>
      <c r="I432" s="606"/>
      <c r="J432" s="56"/>
      <c r="K432" s="48"/>
      <c r="L432" s="48"/>
      <c r="N432" s="559"/>
      <c r="O432"/>
    </row>
    <row r="433" spans="1:15" s="40" customFormat="1" hidden="1" x14ac:dyDescent="0.25">
      <c r="A433" s="47">
        <v>451</v>
      </c>
      <c r="B433" s="46"/>
      <c r="C433" s="330"/>
      <c r="D433" s="344"/>
      <c r="E433" s="602" t="e">
        <f>VLOOKUP(D433,'BANG THAM CHIEU'!$E$4:F1505,2,0)*H433</f>
        <v>#N/A</v>
      </c>
      <c r="F433" s="611" t="e">
        <f t="shared" si="7"/>
        <v>#N/A</v>
      </c>
      <c r="G433" s="47"/>
      <c r="H433" s="403"/>
      <c r="I433" s="606"/>
      <c r="J433" s="56"/>
      <c r="K433" s="48"/>
      <c r="L433" s="48"/>
      <c r="N433" s="559"/>
      <c r="O433"/>
    </row>
    <row r="434" spans="1:15" s="40" customFormat="1" hidden="1" x14ac:dyDescent="0.25">
      <c r="A434" s="47">
        <v>452</v>
      </c>
      <c r="B434" s="46"/>
      <c r="C434" s="330"/>
      <c r="D434" s="344"/>
      <c r="E434" s="602" t="e">
        <f>VLOOKUP(D434,'BANG THAM CHIEU'!$E$4:F1506,2,0)*H434</f>
        <v>#N/A</v>
      </c>
      <c r="F434" s="611" t="e">
        <f t="shared" si="7"/>
        <v>#N/A</v>
      </c>
      <c r="G434" s="47"/>
      <c r="H434" s="403"/>
      <c r="I434" s="606"/>
      <c r="J434" s="56"/>
      <c r="K434" s="48"/>
      <c r="L434" s="48"/>
      <c r="N434" s="559"/>
      <c r="O434"/>
    </row>
    <row r="435" spans="1:15" s="40" customFormat="1" hidden="1" x14ac:dyDescent="0.25">
      <c r="A435" s="47">
        <v>453</v>
      </c>
      <c r="B435" s="46"/>
      <c r="C435" s="330"/>
      <c r="D435" s="344"/>
      <c r="E435" s="602" t="e">
        <f>VLOOKUP(D435,'BANG THAM CHIEU'!$E$4:F1507,2,0)*H435</f>
        <v>#N/A</v>
      </c>
      <c r="F435" s="611" t="e">
        <f t="shared" si="7"/>
        <v>#N/A</v>
      </c>
      <c r="G435" s="47"/>
      <c r="H435" s="403"/>
      <c r="I435" s="606"/>
      <c r="J435" s="56"/>
      <c r="K435" s="48"/>
      <c r="L435" s="48"/>
      <c r="N435" s="559"/>
      <c r="O435"/>
    </row>
    <row r="436" spans="1:15" s="40" customFormat="1" hidden="1" x14ac:dyDescent="0.25">
      <c r="A436" s="47">
        <v>454</v>
      </c>
      <c r="B436" s="46"/>
      <c r="C436" s="330"/>
      <c r="D436" s="344"/>
      <c r="E436" s="602" t="e">
        <f>VLOOKUP(D436,'BANG THAM CHIEU'!$E$4:F1508,2,0)*H436</f>
        <v>#N/A</v>
      </c>
      <c r="F436" s="611"/>
      <c r="G436" s="47"/>
      <c r="H436" s="403"/>
      <c r="I436" s="606"/>
      <c r="J436" s="56"/>
      <c r="K436" s="48"/>
      <c r="L436" s="48"/>
      <c r="N436" s="559"/>
      <c r="O436"/>
    </row>
    <row r="437" spans="1:15" s="40" customFormat="1" hidden="1" x14ac:dyDescent="0.25">
      <c r="A437" s="47">
        <v>455</v>
      </c>
      <c r="B437" s="46"/>
      <c r="C437" s="330"/>
      <c r="D437" s="344"/>
      <c r="E437" s="602" t="e">
        <f>VLOOKUP(D437,'BANG THAM CHIEU'!$E$4:F1509,2,0)*H437</f>
        <v>#N/A</v>
      </c>
      <c r="F437" s="611"/>
      <c r="G437" s="47"/>
      <c r="H437" s="403"/>
      <c r="I437" s="606"/>
      <c r="J437" s="56"/>
      <c r="K437" s="48"/>
      <c r="L437" s="48"/>
      <c r="N437" s="559"/>
      <c r="O437"/>
    </row>
    <row r="438" spans="1:15" s="40" customFormat="1" hidden="1" x14ac:dyDescent="0.25">
      <c r="A438" s="47">
        <v>456</v>
      </c>
      <c r="B438" s="46"/>
      <c r="C438" s="330"/>
      <c r="D438" s="344"/>
      <c r="E438" s="602" t="e">
        <f>VLOOKUP(D438,'BANG THAM CHIEU'!$E$4:F1510,2,0)*H438</f>
        <v>#N/A</v>
      </c>
      <c r="F438" s="611"/>
      <c r="G438" s="47"/>
      <c r="H438" s="403"/>
      <c r="I438" s="606"/>
      <c r="J438" s="56"/>
      <c r="K438" s="48"/>
      <c r="L438" s="48"/>
      <c r="N438" s="559"/>
      <c r="O438"/>
    </row>
    <row r="439" spans="1:15" s="40" customFormat="1" hidden="1" x14ac:dyDescent="0.25">
      <c r="A439" s="47">
        <v>457</v>
      </c>
      <c r="B439" s="46"/>
      <c r="C439" s="330"/>
      <c r="D439" s="344"/>
      <c r="E439" s="602" t="e">
        <f>VLOOKUP(D439,'BANG THAM CHIEU'!$E$4:F1511,2,0)*H439</f>
        <v>#N/A</v>
      </c>
      <c r="F439" s="611"/>
      <c r="G439" s="47"/>
      <c r="H439" s="403"/>
      <c r="I439" s="606"/>
      <c r="J439" s="56"/>
      <c r="K439" s="48"/>
      <c r="L439" s="48"/>
      <c r="N439" s="559"/>
      <c r="O439"/>
    </row>
    <row r="440" spans="1:15" s="40" customFormat="1" hidden="1" x14ac:dyDescent="0.25">
      <c r="A440" s="47">
        <v>458</v>
      </c>
      <c r="B440" s="46"/>
      <c r="C440" s="330"/>
      <c r="D440" s="344"/>
      <c r="E440" s="602" t="e">
        <f>VLOOKUP(D440,'BANG THAM CHIEU'!$E$4:F1512,2,0)*H440</f>
        <v>#N/A</v>
      </c>
      <c r="F440" s="611"/>
      <c r="G440" s="47"/>
      <c r="H440" s="403"/>
      <c r="I440" s="606"/>
      <c r="J440" s="56"/>
      <c r="K440" s="48"/>
      <c r="L440" s="48"/>
      <c r="N440" s="559"/>
      <c r="O440"/>
    </row>
    <row r="441" spans="1:15" s="40" customFormat="1" hidden="1" x14ac:dyDescent="0.25">
      <c r="A441" s="47">
        <v>459</v>
      </c>
      <c r="B441" s="46"/>
      <c r="C441" s="330"/>
      <c r="D441" s="344"/>
      <c r="E441" s="602" t="e">
        <f>VLOOKUP(D441,'BANG THAM CHIEU'!$E$4:F1513,2,0)*H441</f>
        <v>#N/A</v>
      </c>
      <c r="F441" s="611"/>
      <c r="G441" s="47"/>
      <c r="H441" s="403"/>
      <c r="I441" s="606"/>
      <c r="J441" s="56"/>
      <c r="K441" s="48"/>
      <c r="L441" s="48"/>
      <c r="N441" s="559"/>
      <c r="O441"/>
    </row>
    <row r="442" spans="1:15" s="40" customFormat="1" hidden="1" x14ac:dyDescent="0.25">
      <c r="A442" s="47">
        <v>460</v>
      </c>
      <c r="B442" s="46"/>
      <c r="C442" s="330"/>
      <c r="D442" s="344"/>
      <c r="E442" s="602" t="e">
        <f>VLOOKUP(D442,'BANG THAM CHIEU'!$E$4:F1514,2,0)*H442</f>
        <v>#N/A</v>
      </c>
      <c r="F442" s="611"/>
      <c r="G442" s="47"/>
      <c r="H442" s="403"/>
      <c r="I442" s="606"/>
      <c r="J442" s="56"/>
      <c r="K442" s="48"/>
      <c r="L442" s="48"/>
      <c r="N442" s="559"/>
      <c r="O442"/>
    </row>
    <row r="443" spans="1:15" s="40" customFormat="1" hidden="1" x14ac:dyDescent="0.25">
      <c r="A443" s="47">
        <v>461</v>
      </c>
      <c r="B443" s="46"/>
      <c r="C443" s="330"/>
      <c r="D443" s="344"/>
      <c r="E443" s="602" t="e">
        <f>VLOOKUP(D443,'BANG THAM CHIEU'!$E$4:F1515,2,0)*H443</f>
        <v>#N/A</v>
      </c>
      <c r="F443" s="611"/>
      <c r="G443" s="47"/>
      <c r="H443" s="403"/>
      <c r="I443" s="606"/>
      <c r="J443" s="56"/>
      <c r="K443" s="48"/>
      <c r="L443" s="48"/>
      <c r="N443" s="559"/>
      <c r="O443"/>
    </row>
    <row r="444" spans="1:15" s="40" customFormat="1" hidden="1" x14ac:dyDescent="0.25">
      <c r="A444" s="47">
        <v>462</v>
      </c>
      <c r="B444" s="46"/>
      <c r="C444" s="330"/>
      <c r="D444" s="344"/>
      <c r="E444" s="602" t="e">
        <f>VLOOKUP(D444,'BANG THAM CHIEU'!$E$4:F1516,2,0)*H444</f>
        <v>#N/A</v>
      </c>
      <c r="F444" s="611"/>
      <c r="G444" s="47"/>
      <c r="H444" s="403"/>
      <c r="I444" s="606"/>
      <c r="J444" s="56"/>
      <c r="K444" s="48"/>
      <c r="L444" s="48"/>
      <c r="N444" s="559"/>
      <c r="O444"/>
    </row>
    <row r="445" spans="1:15" s="40" customFormat="1" hidden="1" x14ac:dyDescent="0.25">
      <c r="A445" s="47">
        <v>463</v>
      </c>
      <c r="B445" s="46"/>
      <c r="C445" s="330"/>
      <c r="D445" s="344"/>
      <c r="E445" s="602" t="e">
        <f>VLOOKUP(D445,'BANG THAM CHIEU'!$E$4:F1517,2,0)*H445</f>
        <v>#N/A</v>
      </c>
      <c r="F445" s="611"/>
      <c r="G445" s="47"/>
      <c r="H445" s="403"/>
      <c r="I445" s="606"/>
      <c r="J445" s="56"/>
      <c r="K445" s="48"/>
      <c r="L445" s="48"/>
      <c r="N445" s="559"/>
      <c r="O445"/>
    </row>
    <row r="446" spans="1:15" s="40" customFormat="1" hidden="1" x14ac:dyDescent="0.25">
      <c r="A446" s="47">
        <v>464</v>
      </c>
      <c r="B446" s="46"/>
      <c r="C446" s="330"/>
      <c r="D446" s="344"/>
      <c r="E446" s="602" t="e">
        <f>VLOOKUP(D446,'BANG THAM CHIEU'!$E$4:F1518,2,0)*H446</f>
        <v>#N/A</v>
      </c>
      <c r="F446" s="611"/>
      <c r="G446" s="47"/>
      <c r="H446" s="403"/>
      <c r="I446" s="606"/>
      <c r="J446" s="56"/>
      <c r="K446" s="48"/>
      <c r="L446" s="48"/>
      <c r="N446" s="559"/>
      <c r="O446"/>
    </row>
    <row r="447" spans="1:15" s="40" customFormat="1" hidden="1" x14ac:dyDescent="0.25">
      <c r="A447" s="47">
        <v>465</v>
      </c>
      <c r="B447" s="46"/>
      <c r="C447" s="330"/>
      <c r="D447" s="344"/>
      <c r="E447" s="602" t="e">
        <f>VLOOKUP(D447,'BANG THAM CHIEU'!$E$4:F1519,2,0)*H447</f>
        <v>#N/A</v>
      </c>
      <c r="F447" s="611"/>
      <c r="G447" s="47"/>
      <c r="H447" s="403"/>
      <c r="I447" s="606"/>
      <c r="J447" s="56"/>
      <c r="K447" s="48"/>
      <c r="L447" s="48"/>
      <c r="N447" s="559"/>
      <c r="O447"/>
    </row>
    <row r="448" spans="1:15" s="40" customFormat="1" hidden="1" x14ac:dyDescent="0.25">
      <c r="A448" s="47">
        <v>466</v>
      </c>
      <c r="B448" s="46"/>
      <c r="C448" s="330"/>
      <c r="D448" s="344"/>
      <c r="E448" s="602" t="e">
        <f>VLOOKUP(D448,'BANG THAM CHIEU'!$E$4:F1520,2,0)*H448</f>
        <v>#N/A</v>
      </c>
      <c r="F448" s="611"/>
      <c r="G448" s="47"/>
      <c r="H448" s="403"/>
      <c r="I448" s="606"/>
      <c r="J448" s="56"/>
      <c r="K448" s="48"/>
      <c r="L448" s="48"/>
      <c r="N448" s="559"/>
      <c r="O448"/>
    </row>
    <row r="449" spans="1:15" s="40" customFormat="1" hidden="1" x14ac:dyDescent="0.25">
      <c r="A449" s="47">
        <v>467</v>
      </c>
      <c r="B449" s="46"/>
      <c r="C449" s="330"/>
      <c r="D449" s="344"/>
      <c r="E449" s="602" t="e">
        <f>VLOOKUP(D449,'BANG THAM CHIEU'!$E$4:F1521,2,0)*H449</f>
        <v>#N/A</v>
      </c>
      <c r="F449" s="611"/>
      <c r="G449" s="47"/>
      <c r="H449" s="403"/>
      <c r="I449" s="606"/>
      <c r="J449" s="56"/>
      <c r="K449" s="48"/>
      <c r="L449" s="48"/>
      <c r="N449" s="559"/>
      <c r="O449"/>
    </row>
    <row r="450" spans="1:15" s="40" customFormat="1" hidden="1" x14ac:dyDescent="0.25">
      <c r="A450" s="47">
        <v>469</v>
      </c>
      <c r="B450" s="46"/>
      <c r="C450" s="330"/>
      <c r="D450" s="344"/>
      <c r="E450" s="602" t="e">
        <f>VLOOKUP(D450,'BANG THAM CHIEU'!$E$4:F1522,2,0)*H450</f>
        <v>#N/A</v>
      </c>
      <c r="F450" s="611"/>
      <c r="G450" s="47"/>
      <c r="H450" s="403"/>
      <c r="I450" s="606"/>
      <c r="J450" s="56"/>
      <c r="K450" s="48"/>
      <c r="L450" s="48"/>
      <c r="N450" s="559"/>
      <c r="O450"/>
    </row>
    <row r="451" spans="1:15" s="40" customFormat="1" hidden="1" x14ac:dyDescent="0.25">
      <c r="A451" s="47">
        <v>470</v>
      </c>
      <c r="B451" s="46"/>
      <c r="C451" s="330"/>
      <c r="D451" s="344"/>
      <c r="E451" s="602" t="e">
        <f>VLOOKUP(D451,'BANG THAM CHIEU'!$E$4:F1523,2,0)*H451</f>
        <v>#N/A</v>
      </c>
      <c r="F451" s="611"/>
      <c r="G451" s="47"/>
      <c r="H451" s="403"/>
      <c r="I451" s="606"/>
      <c r="J451" s="56"/>
      <c r="K451" s="48"/>
      <c r="L451" s="48"/>
      <c r="N451" s="559"/>
      <c r="O451"/>
    </row>
    <row r="452" spans="1:15" s="40" customFormat="1" hidden="1" x14ac:dyDescent="0.25">
      <c r="A452" s="47">
        <v>471</v>
      </c>
      <c r="B452" s="46"/>
      <c r="C452" s="330"/>
      <c r="D452" s="344"/>
      <c r="E452" s="602" t="e">
        <f>VLOOKUP(D452,'BANG THAM CHIEU'!$E$4:F1524,2,0)*H452</f>
        <v>#N/A</v>
      </c>
      <c r="F452" s="611"/>
      <c r="G452" s="47"/>
      <c r="H452" s="403"/>
      <c r="I452" s="606"/>
      <c r="J452" s="56"/>
      <c r="K452" s="48"/>
      <c r="L452" s="48"/>
      <c r="N452" s="559"/>
      <c r="O452"/>
    </row>
    <row r="453" spans="1:15" s="40" customFormat="1" hidden="1" x14ac:dyDescent="0.25">
      <c r="A453" s="47">
        <v>472</v>
      </c>
      <c r="B453" s="46"/>
      <c r="C453" s="330"/>
      <c r="D453" s="344"/>
      <c r="E453" s="602" t="e">
        <f>VLOOKUP(D453,'BANG THAM CHIEU'!$E$4:F1525,2,0)*H453</f>
        <v>#N/A</v>
      </c>
      <c r="F453" s="611"/>
      <c r="G453" s="47"/>
      <c r="H453" s="403"/>
      <c r="I453" s="606"/>
      <c r="J453" s="56"/>
      <c r="K453" s="48"/>
      <c r="L453" s="48"/>
      <c r="N453" s="559"/>
      <c r="O453"/>
    </row>
    <row r="454" spans="1:15" s="40" customFormat="1" hidden="1" x14ac:dyDescent="0.25">
      <c r="A454" s="47">
        <v>473</v>
      </c>
      <c r="B454" s="46"/>
      <c r="C454" s="330"/>
      <c r="D454" s="344"/>
      <c r="E454" s="602" t="e">
        <f>VLOOKUP(D454,'BANG THAM CHIEU'!$E$4:F1526,2,0)*H454</f>
        <v>#N/A</v>
      </c>
      <c r="F454" s="611"/>
      <c r="G454" s="47"/>
      <c r="H454" s="403"/>
      <c r="I454" s="606"/>
      <c r="J454" s="56"/>
      <c r="K454" s="48"/>
      <c r="L454" s="48"/>
      <c r="N454" s="559"/>
      <c r="O454"/>
    </row>
    <row r="455" spans="1:15" s="40" customFormat="1" hidden="1" x14ac:dyDescent="0.25">
      <c r="A455" s="47">
        <v>474</v>
      </c>
      <c r="B455" s="46"/>
      <c r="C455" s="330"/>
      <c r="D455" s="344"/>
      <c r="E455" s="602" t="e">
        <f>VLOOKUP(D455,'BANG THAM CHIEU'!$E$4:F1527,2,0)*H455</f>
        <v>#N/A</v>
      </c>
      <c r="F455" s="611"/>
      <c r="G455" s="47"/>
      <c r="H455" s="403"/>
      <c r="I455" s="606"/>
      <c r="J455" s="56"/>
      <c r="K455" s="48"/>
      <c r="L455" s="48"/>
      <c r="N455" s="559"/>
      <c r="O455"/>
    </row>
    <row r="456" spans="1:15" s="40" customFormat="1" hidden="1" x14ac:dyDescent="0.25">
      <c r="A456" s="47">
        <v>475</v>
      </c>
      <c r="B456" s="46"/>
      <c r="C456" s="330"/>
      <c r="D456" s="344"/>
      <c r="E456" s="602" t="e">
        <f>VLOOKUP(D456,'BANG THAM CHIEU'!$E$4:F1528,2,0)*H456</f>
        <v>#N/A</v>
      </c>
      <c r="F456" s="611"/>
      <c r="G456" s="47"/>
      <c r="H456" s="403"/>
      <c r="I456" s="606"/>
      <c r="J456" s="56"/>
      <c r="K456" s="48"/>
      <c r="L456" s="48"/>
      <c r="N456" s="559"/>
      <c r="O456"/>
    </row>
    <row r="457" spans="1:15" s="40" customFormat="1" hidden="1" x14ac:dyDescent="0.25">
      <c r="A457" s="47">
        <v>476</v>
      </c>
      <c r="B457" s="46"/>
      <c r="C457" s="330"/>
      <c r="D457" s="344"/>
      <c r="E457" s="602" t="e">
        <f>VLOOKUP(D457,'BANG THAM CHIEU'!$E$4:F1529,2,0)*H457</f>
        <v>#N/A</v>
      </c>
      <c r="F457" s="611"/>
      <c r="G457" s="47"/>
      <c r="H457" s="403"/>
      <c r="I457" s="606"/>
      <c r="J457" s="56"/>
      <c r="K457" s="48"/>
      <c r="L457" s="48"/>
      <c r="N457" s="559"/>
      <c r="O457"/>
    </row>
    <row r="458" spans="1:15" s="40" customFormat="1" hidden="1" x14ac:dyDescent="0.25">
      <c r="A458" s="47">
        <v>477</v>
      </c>
      <c r="B458" s="46"/>
      <c r="C458" s="330"/>
      <c r="D458" s="344"/>
      <c r="E458" s="602" t="e">
        <f>VLOOKUP(D458,'BANG THAM CHIEU'!$E$4:F1530,2,0)*H458</f>
        <v>#N/A</v>
      </c>
      <c r="F458" s="611"/>
      <c r="G458" s="47"/>
      <c r="H458" s="403"/>
      <c r="I458" s="606"/>
      <c r="J458" s="56"/>
      <c r="K458" s="48"/>
      <c r="L458" s="48"/>
      <c r="N458" s="559"/>
      <c r="O458"/>
    </row>
    <row r="459" spans="1:15" s="40" customFormat="1" hidden="1" x14ac:dyDescent="0.25">
      <c r="A459" s="47">
        <v>478</v>
      </c>
      <c r="B459" s="46"/>
      <c r="C459" s="330"/>
      <c r="D459" s="344"/>
      <c r="E459" s="602" t="e">
        <f>VLOOKUP(D459,'BANG THAM CHIEU'!$E$4:F1531,2,0)*H459</f>
        <v>#N/A</v>
      </c>
      <c r="F459" s="611"/>
      <c r="G459" s="47"/>
      <c r="H459" s="403"/>
      <c r="I459" s="606"/>
      <c r="J459" s="56"/>
      <c r="K459" s="48"/>
      <c r="L459" s="48"/>
      <c r="N459" s="559"/>
      <c r="O459"/>
    </row>
    <row r="460" spans="1:15" s="40" customFormat="1" hidden="1" x14ac:dyDescent="0.25">
      <c r="A460" s="47">
        <v>479</v>
      </c>
      <c r="B460" s="46"/>
      <c r="C460" s="330"/>
      <c r="D460" s="344"/>
      <c r="E460" s="602" t="e">
        <f>VLOOKUP(D460,'BANG THAM CHIEU'!$E$4:F1532,2,0)*H460</f>
        <v>#N/A</v>
      </c>
      <c r="F460" s="611"/>
      <c r="G460" s="47"/>
      <c r="H460" s="403"/>
      <c r="I460" s="606"/>
      <c r="J460" s="56"/>
      <c r="K460" s="48"/>
      <c r="L460" s="48"/>
      <c r="N460" s="559"/>
      <c r="O460"/>
    </row>
    <row r="461" spans="1:15" s="40" customFormat="1" hidden="1" x14ac:dyDescent="0.25">
      <c r="A461" s="47">
        <v>480</v>
      </c>
      <c r="B461" s="46"/>
      <c r="C461" s="330"/>
      <c r="D461" s="344"/>
      <c r="E461" s="602" t="e">
        <f>VLOOKUP(D461,'BANG THAM CHIEU'!$E$4:F1533,2,0)*H461</f>
        <v>#N/A</v>
      </c>
      <c r="F461" s="611"/>
      <c r="G461" s="47"/>
      <c r="H461" s="403"/>
      <c r="I461" s="606"/>
      <c r="J461" s="56"/>
      <c r="K461" s="48"/>
      <c r="L461" s="48"/>
      <c r="N461" s="559"/>
      <c r="O461"/>
    </row>
    <row r="462" spans="1:15" s="40" customFormat="1" hidden="1" x14ac:dyDescent="0.25">
      <c r="A462" s="47">
        <v>481</v>
      </c>
      <c r="B462" s="46"/>
      <c r="C462" s="330"/>
      <c r="D462" s="344"/>
      <c r="E462" s="602" t="e">
        <f>VLOOKUP(D462,'BANG THAM CHIEU'!$E$4:F1534,2,0)*H462</f>
        <v>#N/A</v>
      </c>
      <c r="F462" s="611"/>
      <c r="G462" s="47"/>
      <c r="H462" s="403"/>
      <c r="I462" s="606"/>
      <c r="J462" s="56"/>
      <c r="K462" s="48"/>
      <c r="L462" s="48"/>
      <c r="N462" s="559"/>
      <c r="O462"/>
    </row>
    <row r="463" spans="1:15" s="40" customFormat="1" hidden="1" x14ac:dyDescent="0.25">
      <c r="A463" s="47">
        <v>482</v>
      </c>
      <c r="B463" s="46"/>
      <c r="C463" s="330"/>
      <c r="D463" s="344"/>
      <c r="E463" s="602" t="e">
        <f>VLOOKUP(D463,'BANG THAM CHIEU'!$E$4:F1535,2,0)*H463</f>
        <v>#N/A</v>
      </c>
      <c r="F463" s="611"/>
      <c r="G463" s="47"/>
      <c r="H463" s="403"/>
      <c r="I463" s="606"/>
      <c r="J463" s="56"/>
      <c r="K463" s="48"/>
      <c r="L463" s="48"/>
      <c r="N463" s="559"/>
      <c r="O463"/>
    </row>
    <row r="464" spans="1:15" s="40" customFormat="1" hidden="1" x14ac:dyDescent="0.25">
      <c r="A464" s="47">
        <v>483</v>
      </c>
      <c r="B464" s="46"/>
      <c r="C464" s="330"/>
      <c r="D464" s="344"/>
      <c r="E464" s="602" t="e">
        <f>VLOOKUP(D464,'BANG THAM CHIEU'!$E$4:F1536,2,0)*H464</f>
        <v>#N/A</v>
      </c>
      <c r="F464" s="611"/>
      <c r="G464" s="47"/>
      <c r="H464" s="403"/>
      <c r="I464" s="606"/>
      <c r="J464" s="56"/>
      <c r="K464" s="48"/>
      <c r="L464" s="48"/>
      <c r="N464" s="559"/>
      <c r="O464"/>
    </row>
    <row r="465" spans="1:15" s="40" customFormat="1" hidden="1" x14ac:dyDescent="0.25">
      <c r="A465" s="47">
        <v>484</v>
      </c>
      <c r="B465" s="409"/>
      <c r="C465" s="330"/>
      <c r="D465" s="344"/>
      <c r="E465" s="602" t="e">
        <f>VLOOKUP(D465,'BANG THAM CHIEU'!$E$4:F1537,2,0)*H465</f>
        <v>#N/A</v>
      </c>
      <c r="F465" s="611"/>
      <c r="G465" s="47"/>
      <c r="H465" s="403"/>
      <c r="I465" s="606"/>
      <c r="J465" s="56"/>
      <c r="K465" s="48"/>
      <c r="L465" s="48"/>
      <c r="N465" s="559"/>
      <c r="O465"/>
    </row>
    <row r="466" spans="1:15" s="40" customFormat="1" hidden="1" x14ac:dyDescent="0.25">
      <c r="A466" s="47">
        <v>485</v>
      </c>
      <c r="B466" s="409"/>
      <c r="C466" s="330"/>
      <c r="D466" s="344"/>
      <c r="E466" s="602" t="e">
        <f>VLOOKUP(D466,'BANG THAM CHIEU'!$E$4:F1538,2,0)*H466</f>
        <v>#N/A</v>
      </c>
      <c r="F466" s="611"/>
      <c r="G466" s="47"/>
      <c r="H466" s="403"/>
      <c r="I466" s="606"/>
      <c r="J466" s="56"/>
      <c r="K466" s="48"/>
      <c r="L466" s="48"/>
      <c r="N466" s="559"/>
      <c r="O466"/>
    </row>
    <row r="467" spans="1:15" s="40" customFormat="1" hidden="1" x14ac:dyDescent="0.25">
      <c r="A467" s="47">
        <v>486</v>
      </c>
      <c r="B467" s="409"/>
      <c r="C467" s="330"/>
      <c r="D467" s="344"/>
      <c r="E467" s="602"/>
      <c r="F467" s="611"/>
      <c r="G467" s="47"/>
      <c r="H467" s="403"/>
      <c r="I467" s="606"/>
      <c r="J467" s="56"/>
      <c r="K467" s="48"/>
      <c r="L467" s="48"/>
      <c r="N467" s="559"/>
      <c r="O467"/>
    </row>
    <row r="468" spans="1:15" s="40" customFormat="1" hidden="1" x14ac:dyDescent="0.25">
      <c r="A468" s="47">
        <v>487</v>
      </c>
      <c r="B468" s="46"/>
      <c r="C468" s="330"/>
      <c r="D468" s="344"/>
      <c r="E468" s="602"/>
      <c r="F468" s="611"/>
      <c r="G468" s="47"/>
      <c r="H468" s="403"/>
      <c r="I468" s="606"/>
      <c r="J468" s="56"/>
      <c r="K468" s="48"/>
      <c r="L468" s="48"/>
      <c r="N468" s="559"/>
      <c r="O468"/>
    </row>
    <row r="469" spans="1:15" s="40" customFormat="1" hidden="1" x14ac:dyDescent="0.25">
      <c r="A469" s="47">
        <v>488</v>
      </c>
      <c r="B469" s="46"/>
      <c r="C469" s="330"/>
      <c r="D469" s="344"/>
      <c r="E469" s="602"/>
      <c r="F469" s="611"/>
      <c r="G469" s="47"/>
      <c r="H469" s="403"/>
      <c r="I469" s="606"/>
      <c r="J469" s="56"/>
      <c r="K469" s="48"/>
      <c r="L469" s="48"/>
      <c r="N469" s="559"/>
      <c r="O469"/>
    </row>
    <row r="470" spans="1:15" s="40" customFormat="1" hidden="1" x14ac:dyDescent="0.25">
      <c r="A470" s="47">
        <v>489</v>
      </c>
      <c r="B470" s="46"/>
      <c r="C470" s="330"/>
      <c r="D470" s="344"/>
      <c r="E470" s="602"/>
      <c r="F470" s="611"/>
      <c r="G470" s="47"/>
      <c r="H470" s="403"/>
      <c r="I470" s="606"/>
      <c r="J470" s="56"/>
      <c r="K470" s="48"/>
      <c r="L470" s="48"/>
      <c r="N470" s="559"/>
      <c r="O470"/>
    </row>
    <row r="471" spans="1:15" s="40" customFormat="1" hidden="1" x14ac:dyDescent="0.25">
      <c r="A471" s="47">
        <v>490</v>
      </c>
      <c r="B471" s="46"/>
      <c r="C471" s="330"/>
      <c r="D471" s="344"/>
      <c r="E471" s="602"/>
      <c r="F471" s="611"/>
      <c r="G471" s="47"/>
      <c r="H471" s="403"/>
      <c r="I471" s="606"/>
      <c r="J471" s="56"/>
      <c r="K471" s="48"/>
      <c r="L471" s="48"/>
      <c r="N471" s="559"/>
      <c r="O471"/>
    </row>
    <row r="472" spans="1:15" s="40" customFormat="1" hidden="1" x14ac:dyDescent="0.25">
      <c r="A472" s="47">
        <v>491</v>
      </c>
      <c r="B472" s="46"/>
      <c r="C472" s="330"/>
      <c r="D472" s="344"/>
      <c r="E472" s="602"/>
      <c r="F472" s="611"/>
      <c r="G472" s="47"/>
      <c r="H472" s="403"/>
      <c r="I472" s="606"/>
      <c r="J472" s="56"/>
      <c r="K472" s="48"/>
      <c r="L472" s="48"/>
      <c r="N472" s="559"/>
      <c r="O472"/>
    </row>
    <row r="473" spans="1:15" s="40" customFormat="1" hidden="1" x14ac:dyDescent="0.25">
      <c r="A473" s="47">
        <v>492</v>
      </c>
      <c r="B473" s="46"/>
      <c r="C473" s="330"/>
      <c r="D473" s="344"/>
      <c r="E473" s="602"/>
      <c r="F473" s="611"/>
      <c r="G473" s="47"/>
      <c r="H473" s="403"/>
      <c r="I473" s="606"/>
      <c r="J473" s="56"/>
      <c r="K473" s="48"/>
      <c r="L473" s="48"/>
      <c r="N473" s="559"/>
      <c r="O473"/>
    </row>
    <row r="474" spans="1:15" s="40" customFormat="1" hidden="1" x14ac:dyDescent="0.25">
      <c r="A474" s="47">
        <v>493</v>
      </c>
      <c r="B474" s="46"/>
      <c r="C474" s="330"/>
      <c r="D474" s="344"/>
      <c r="E474" s="602"/>
      <c r="F474" s="611"/>
      <c r="G474" s="47"/>
      <c r="H474" s="403"/>
      <c r="I474" s="606"/>
      <c r="J474" s="56"/>
      <c r="K474" s="48"/>
      <c r="L474" s="48"/>
      <c r="N474" s="559"/>
      <c r="O474"/>
    </row>
    <row r="475" spans="1:15" s="40" customFormat="1" hidden="1" x14ac:dyDescent="0.25">
      <c r="A475" s="47">
        <v>494</v>
      </c>
      <c r="B475" s="46"/>
      <c r="C475" s="330"/>
      <c r="D475" s="344"/>
      <c r="E475" s="602"/>
      <c r="F475" s="611"/>
      <c r="G475" s="47"/>
      <c r="H475" s="403"/>
      <c r="I475" s="606"/>
      <c r="J475" s="56"/>
      <c r="K475" s="48"/>
      <c r="L475" s="48"/>
      <c r="N475" s="559"/>
      <c r="O475"/>
    </row>
    <row r="476" spans="1:15" s="40" customFormat="1" hidden="1" x14ac:dyDescent="0.25">
      <c r="A476" s="47">
        <v>495</v>
      </c>
      <c r="B476" s="46"/>
      <c r="C476" s="330"/>
      <c r="D476" s="344"/>
      <c r="E476" s="602"/>
      <c r="F476" s="611"/>
      <c r="G476" s="47"/>
      <c r="H476" s="403"/>
      <c r="I476" s="606"/>
      <c r="J476" s="56"/>
      <c r="K476" s="48"/>
      <c r="L476" s="48"/>
      <c r="N476" s="559"/>
      <c r="O476"/>
    </row>
    <row r="477" spans="1:15" s="40" customFormat="1" hidden="1" x14ac:dyDescent="0.25">
      <c r="A477" s="47">
        <v>496</v>
      </c>
      <c r="B477" s="46"/>
      <c r="C477" s="330"/>
      <c r="D477" s="344"/>
      <c r="E477" s="602"/>
      <c r="F477" s="611"/>
      <c r="G477" s="47"/>
      <c r="H477" s="403"/>
      <c r="I477" s="606"/>
      <c r="J477" s="56"/>
      <c r="K477" s="48"/>
      <c r="L477" s="48"/>
      <c r="N477" s="559"/>
      <c r="O477"/>
    </row>
    <row r="478" spans="1:15" s="40" customFormat="1" hidden="1" x14ac:dyDescent="0.25">
      <c r="A478" s="47">
        <v>497</v>
      </c>
      <c r="B478" s="46"/>
      <c r="C478" s="330"/>
      <c r="D478" s="344"/>
      <c r="E478" s="602"/>
      <c r="F478" s="611"/>
      <c r="G478" s="47"/>
      <c r="H478" s="403"/>
      <c r="I478" s="606"/>
      <c r="J478" s="56"/>
      <c r="K478" s="48"/>
      <c r="L478" s="48"/>
      <c r="N478" s="559"/>
      <c r="O478"/>
    </row>
    <row r="479" spans="1:15" s="40" customFormat="1" hidden="1" x14ac:dyDescent="0.25">
      <c r="A479" s="47">
        <v>498</v>
      </c>
      <c r="B479" s="46"/>
      <c r="C479" s="330"/>
      <c r="D479" s="344"/>
      <c r="E479" s="602"/>
      <c r="F479" s="611"/>
      <c r="G479" s="47"/>
      <c r="H479" s="403"/>
      <c r="I479" s="606"/>
      <c r="J479" s="56"/>
      <c r="K479" s="48"/>
      <c r="L479" s="48"/>
      <c r="N479" s="559"/>
      <c r="O479"/>
    </row>
    <row r="480" spans="1:15" s="40" customFormat="1" hidden="1" x14ac:dyDescent="0.25">
      <c r="A480" s="47">
        <v>499</v>
      </c>
      <c r="B480" s="46"/>
      <c r="C480" s="330"/>
      <c r="D480" s="344"/>
      <c r="E480" s="602"/>
      <c r="F480" s="611"/>
      <c r="G480" s="47"/>
      <c r="H480" s="403"/>
      <c r="I480" s="606"/>
      <c r="J480" s="56"/>
      <c r="K480" s="48"/>
      <c r="L480" s="48"/>
      <c r="N480" s="559"/>
      <c r="O480"/>
    </row>
    <row r="481" spans="1:15" s="40" customFormat="1" hidden="1" x14ac:dyDescent="0.25">
      <c r="A481" s="47">
        <v>500</v>
      </c>
      <c r="B481" s="46"/>
      <c r="C481" s="330"/>
      <c r="D481" s="344"/>
      <c r="E481" s="602"/>
      <c r="F481" s="611"/>
      <c r="G481" s="47"/>
      <c r="H481" s="403"/>
      <c r="I481" s="606"/>
      <c r="J481" s="56"/>
      <c r="K481" s="48"/>
      <c r="L481" s="48"/>
      <c r="N481" s="559"/>
      <c r="O481"/>
    </row>
    <row r="482" spans="1:15" s="40" customFormat="1" hidden="1" x14ac:dyDescent="0.25">
      <c r="A482" s="47">
        <v>501</v>
      </c>
      <c r="B482" s="46"/>
      <c r="C482" s="330"/>
      <c r="D482" s="344"/>
      <c r="E482" s="602"/>
      <c r="F482" s="611"/>
      <c r="G482" s="47"/>
      <c r="H482" s="403"/>
      <c r="I482" s="606"/>
      <c r="J482" s="56"/>
      <c r="K482" s="48"/>
      <c r="L482" s="48"/>
      <c r="N482" s="559"/>
      <c r="O482"/>
    </row>
    <row r="483" spans="1:15" s="40" customFormat="1" hidden="1" x14ac:dyDescent="0.25">
      <c r="A483" s="47">
        <v>502</v>
      </c>
      <c r="B483" s="46"/>
      <c r="C483" s="330"/>
      <c r="D483" s="344"/>
      <c r="E483" s="602"/>
      <c r="F483" s="611"/>
      <c r="G483" s="47"/>
      <c r="H483" s="403"/>
      <c r="I483" s="606"/>
      <c r="J483" s="56"/>
      <c r="K483" s="48"/>
      <c r="L483" s="48"/>
      <c r="N483" s="559"/>
      <c r="O483"/>
    </row>
    <row r="484" spans="1:15" s="40" customFormat="1" hidden="1" x14ac:dyDescent="0.25">
      <c r="A484" s="47">
        <v>504</v>
      </c>
      <c r="B484" s="46"/>
      <c r="C484" s="330"/>
      <c r="D484" s="344"/>
      <c r="E484" s="602"/>
      <c r="F484" s="611"/>
      <c r="G484" s="47"/>
      <c r="H484" s="403"/>
      <c r="I484" s="606"/>
      <c r="J484" s="56"/>
      <c r="K484" s="48"/>
      <c r="L484" s="48"/>
      <c r="N484" s="559"/>
      <c r="O484"/>
    </row>
    <row r="485" spans="1:15" s="40" customFormat="1" hidden="1" x14ac:dyDescent="0.25">
      <c r="A485" s="47">
        <v>505</v>
      </c>
      <c r="B485" s="46"/>
      <c r="C485" s="330"/>
      <c r="D485" s="344"/>
      <c r="E485" s="602"/>
      <c r="F485" s="611"/>
      <c r="G485" s="47"/>
      <c r="H485" s="403"/>
      <c r="I485" s="606"/>
      <c r="J485" s="56"/>
      <c r="K485" s="48"/>
      <c r="L485" s="48"/>
      <c r="N485" s="559"/>
      <c r="O485"/>
    </row>
    <row r="486" spans="1:15" s="40" customFormat="1" hidden="1" x14ac:dyDescent="0.25">
      <c r="A486" s="47">
        <v>507</v>
      </c>
      <c r="B486" s="46"/>
      <c r="C486" s="330"/>
      <c r="D486" s="344"/>
      <c r="E486" s="602"/>
      <c r="F486" s="611"/>
      <c r="G486" s="47"/>
      <c r="H486" s="403"/>
      <c r="I486" s="606"/>
      <c r="J486" s="56"/>
      <c r="K486" s="48"/>
      <c r="L486" s="48"/>
      <c r="N486" s="559"/>
      <c r="O486"/>
    </row>
    <row r="487" spans="1:15" s="40" customFormat="1" hidden="1" x14ac:dyDescent="0.25">
      <c r="A487" s="47">
        <v>508</v>
      </c>
      <c r="B487" s="46"/>
      <c r="C487" s="330"/>
      <c r="D487" s="344"/>
      <c r="E487" s="602"/>
      <c r="F487" s="611"/>
      <c r="G487" s="47"/>
      <c r="H487" s="403"/>
      <c r="I487" s="606"/>
      <c r="J487" s="56"/>
      <c r="K487" s="48"/>
      <c r="L487" s="48"/>
      <c r="N487" s="559"/>
      <c r="O487"/>
    </row>
    <row r="488" spans="1:15" s="40" customFormat="1" hidden="1" x14ac:dyDescent="0.25">
      <c r="A488" s="47">
        <v>509</v>
      </c>
      <c r="B488" s="46"/>
      <c r="C488" s="330"/>
      <c r="D488" s="344"/>
      <c r="E488" s="602"/>
      <c r="F488" s="611"/>
      <c r="G488" s="47"/>
      <c r="H488" s="403"/>
      <c r="I488" s="606"/>
      <c r="J488" s="56"/>
      <c r="K488" s="48"/>
      <c r="L488" s="48"/>
      <c r="N488" s="559"/>
      <c r="O488"/>
    </row>
    <row r="489" spans="1:15" s="40" customFormat="1" hidden="1" x14ac:dyDescent="0.25">
      <c r="A489" s="47">
        <v>510</v>
      </c>
      <c r="B489" s="46"/>
      <c r="C489" s="330"/>
      <c r="D489" s="344"/>
      <c r="E489" s="602"/>
      <c r="F489" s="611"/>
      <c r="G489" s="47"/>
      <c r="H489" s="403"/>
      <c r="I489" s="606"/>
      <c r="J489" s="56"/>
      <c r="K489" s="48"/>
      <c r="L489" s="48"/>
      <c r="N489" s="559"/>
      <c r="O489"/>
    </row>
    <row r="490" spans="1:15" s="40" customFormat="1" hidden="1" x14ac:dyDescent="0.25">
      <c r="A490" s="47">
        <v>511</v>
      </c>
      <c r="B490" s="46"/>
      <c r="C490" s="330"/>
      <c r="D490" s="344"/>
      <c r="E490" s="602"/>
      <c r="F490" s="611"/>
      <c r="G490" s="47"/>
      <c r="H490" s="403"/>
      <c r="I490" s="606"/>
      <c r="J490" s="56"/>
      <c r="K490" s="48"/>
      <c r="L490" s="48"/>
      <c r="N490" s="559"/>
      <c r="O490"/>
    </row>
    <row r="491" spans="1:15" hidden="1" x14ac:dyDescent="0.25">
      <c r="A491" s="47">
        <v>515</v>
      </c>
      <c r="B491" s="46"/>
      <c r="C491" s="330"/>
      <c r="D491" s="344"/>
      <c r="E491" s="602"/>
      <c r="F491" s="611"/>
      <c r="G491" s="47"/>
      <c r="H491" s="403"/>
      <c r="I491" s="606"/>
      <c r="J491" s="56"/>
      <c r="K491" s="48"/>
      <c r="L491" s="48"/>
      <c r="O491"/>
    </row>
    <row r="492" spans="1:15" s="41" customFormat="1" hidden="1" x14ac:dyDescent="0.25">
      <c r="A492" s="427">
        <v>516</v>
      </c>
      <c r="B492" s="406"/>
      <c r="C492" s="428"/>
      <c r="D492" s="495"/>
      <c r="E492" s="603"/>
      <c r="F492" s="612"/>
      <c r="G492" s="427"/>
      <c r="H492" s="429"/>
      <c r="I492" s="607"/>
      <c r="J492" s="430"/>
      <c r="K492" s="431"/>
      <c r="L492" s="431"/>
      <c r="N492" s="561"/>
      <c r="O492"/>
    </row>
    <row r="493" spans="1:15" s="41" customFormat="1" hidden="1" x14ac:dyDescent="0.25">
      <c r="A493" s="427">
        <v>517</v>
      </c>
      <c r="B493" s="406"/>
      <c r="C493" s="428"/>
      <c r="D493" s="495"/>
      <c r="E493" s="603"/>
      <c r="F493" s="612"/>
      <c r="G493" s="427"/>
      <c r="H493" s="429"/>
      <c r="I493" s="607"/>
      <c r="J493" s="430"/>
      <c r="K493" s="431"/>
      <c r="L493" s="431"/>
      <c r="N493" s="561"/>
      <c r="O493"/>
    </row>
    <row r="494" spans="1:15" s="41" customFormat="1" hidden="1" x14ac:dyDescent="0.25">
      <c r="A494" s="427">
        <v>518</v>
      </c>
      <c r="B494" s="406"/>
      <c r="C494" s="428"/>
      <c r="D494" s="495"/>
      <c r="E494" s="603"/>
      <c r="F494" s="612"/>
      <c r="G494" s="427"/>
      <c r="H494" s="429"/>
      <c r="I494" s="607"/>
      <c r="J494" s="430"/>
      <c r="K494" s="431"/>
      <c r="L494" s="431"/>
      <c r="N494" s="561"/>
      <c r="O494"/>
    </row>
    <row r="495" spans="1:15" s="41" customFormat="1" hidden="1" x14ac:dyDescent="0.25">
      <c r="A495" s="427">
        <v>519</v>
      </c>
      <c r="B495" s="406"/>
      <c r="C495" s="428"/>
      <c r="D495" s="495"/>
      <c r="E495" s="603"/>
      <c r="F495" s="612"/>
      <c r="G495" s="427"/>
      <c r="H495" s="429"/>
      <c r="I495" s="607"/>
      <c r="J495" s="430"/>
      <c r="K495" s="431"/>
      <c r="L495" s="431"/>
      <c r="N495" s="561"/>
      <c r="O495"/>
    </row>
    <row r="496" spans="1:15" s="41" customFormat="1" hidden="1" x14ac:dyDescent="0.25">
      <c r="A496" s="427">
        <v>520</v>
      </c>
      <c r="B496" s="406"/>
      <c r="C496" s="428"/>
      <c r="D496" s="495"/>
      <c r="E496" s="603"/>
      <c r="F496" s="612"/>
      <c r="G496" s="427"/>
      <c r="H496" s="429"/>
      <c r="I496" s="607"/>
      <c r="J496" s="430"/>
      <c r="K496" s="431"/>
      <c r="L496" s="431"/>
      <c r="N496" s="561"/>
      <c r="O496"/>
    </row>
    <row r="497" spans="1:15" s="41" customFormat="1" hidden="1" x14ac:dyDescent="0.25">
      <c r="A497" s="427">
        <v>521</v>
      </c>
      <c r="B497" s="406"/>
      <c r="C497" s="428"/>
      <c r="D497" s="495"/>
      <c r="E497" s="603"/>
      <c r="F497" s="612"/>
      <c r="G497" s="427"/>
      <c r="H497" s="429"/>
      <c r="I497" s="607"/>
      <c r="J497" s="430"/>
      <c r="K497" s="431"/>
      <c r="L497" s="431"/>
      <c r="N497" s="561"/>
      <c r="O497"/>
    </row>
    <row r="498" spans="1:15" s="41" customFormat="1" hidden="1" x14ac:dyDescent="0.25">
      <c r="A498" s="427">
        <v>522</v>
      </c>
      <c r="B498" s="406"/>
      <c r="C498" s="428"/>
      <c r="D498" s="495"/>
      <c r="E498" s="603"/>
      <c r="F498" s="612"/>
      <c r="G498" s="427"/>
      <c r="H498" s="429"/>
      <c r="I498" s="607"/>
      <c r="J498" s="430"/>
      <c r="K498" s="431"/>
      <c r="L498" s="431"/>
      <c r="N498" s="561"/>
      <c r="O498"/>
    </row>
    <row r="499" spans="1:15" s="41" customFormat="1" hidden="1" x14ac:dyDescent="0.25">
      <c r="A499" s="427">
        <v>523</v>
      </c>
      <c r="B499" s="406"/>
      <c r="C499" s="428"/>
      <c r="D499" s="495"/>
      <c r="E499" s="603"/>
      <c r="F499" s="612"/>
      <c r="G499" s="427"/>
      <c r="H499" s="429"/>
      <c r="I499" s="607"/>
      <c r="J499" s="430"/>
      <c r="K499" s="431"/>
      <c r="L499" s="431"/>
      <c r="N499" s="561"/>
      <c r="O499"/>
    </row>
    <row r="500" spans="1:15" s="41" customFormat="1" hidden="1" x14ac:dyDescent="0.25">
      <c r="A500" s="427">
        <v>524</v>
      </c>
      <c r="B500" s="406"/>
      <c r="C500" s="428"/>
      <c r="D500" s="495"/>
      <c r="E500" s="603"/>
      <c r="F500" s="612"/>
      <c r="G500" s="427"/>
      <c r="H500" s="429"/>
      <c r="I500" s="607"/>
      <c r="J500" s="430"/>
      <c r="K500" s="431"/>
      <c r="L500" s="431"/>
      <c r="N500" s="561"/>
      <c r="O500"/>
    </row>
    <row r="501" spans="1:15" s="41" customFormat="1" hidden="1" x14ac:dyDescent="0.25">
      <c r="A501" s="427">
        <v>525</v>
      </c>
      <c r="B501" s="406"/>
      <c r="C501" s="428"/>
      <c r="D501" s="495"/>
      <c r="E501" s="603"/>
      <c r="F501" s="612"/>
      <c r="G501" s="427"/>
      <c r="H501" s="429"/>
      <c r="I501" s="607"/>
      <c r="J501" s="430"/>
      <c r="K501" s="431"/>
      <c r="L501" s="431"/>
      <c r="N501" s="561"/>
      <c r="O501"/>
    </row>
    <row r="502" spans="1:15" s="41" customFormat="1" hidden="1" x14ac:dyDescent="0.25">
      <c r="A502" s="427">
        <v>526</v>
      </c>
      <c r="B502" s="406"/>
      <c r="C502" s="428"/>
      <c r="D502" s="495"/>
      <c r="E502" s="603"/>
      <c r="F502" s="612"/>
      <c r="G502" s="427"/>
      <c r="H502" s="429"/>
      <c r="I502" s="607"/>
      <c r="J502" s="430"/>
      <c r="K502" s="431"/>
      <c r="L502" s="431"/>
      <c r="N502" s="561"/>
      <c r="O502"/>
    </row>
    <row r="503" spans="1:15" s="41" customFormat="1" hidden="1" x14ac:dyDescent="0.25">
      <c r="A503" s="427">
        <v>527</v>
      </c>
      <c r="B503" s="406"/>
      <c r="C503" s="428"/>
      <c r="D503" s="495"/>
      <c r="E503" s="603"/>
      <c r="F503" s="612"/>
      <c r="G503" s="427"/>
      <c r="H503" s="429"/>
      <c r="I503" s="607"/>
      <c r="J503" s="430"/>
      <c r="K503" s="431"/>
      <c r="L503" s="431"/>
      <c r="N503" s="561"/>
      <c r="O503"/>
    </row>
    <row r="504" spans="1:15" s="41" customFormat="1" hidden="1" x14ac:dyDescent="0.25">
      <c r="A504" s="427">
        <v>528</v>
      </c>
      <c r="B504" s="406"/>
      <c r="C504" s="428"/>
      <c r="D504" s="495"/>
      <c r="E504" s="603"/>
      <c r="F504" s="612"/>
      <c r="G504" s="427"/>
      <c r="H504" s="429"/>
      <c r="I504" s="607"/>
      <c r="J504" s="430"/>
      <c r="K504" s="431"/>
      <c r="L504" s="431"/>
      <c r="N504" s="561"/>
      <c r="O504"/>
    </row>
    <row r="505" spans="1:15" s="41" customFormat="1" hidden="1" x14ac:dyDescent="0.25">
      <c r="A505" s="427">
        <v>529</v>
      </c>
      <c r="B505" s="406"/>
      <c r="C505" s="428"/>
      <c r="D505" s="495"/>
      <c r="E505" s="603"/>
      <c r="F505" s="612"/>
      <c r="G505" s="427"/>
      <c r="H505" s="429"/>
      <c r="I505" s="607"/>
      <c r="J505" s="430"/>
      <c r="K505" s="431"/>
      <c r="L505" s="431"/>
      <c r="N505" s="561"/>
      <c r="O505"/>
    </row>
    <row r="506" spans="1:15" s="41" customFormat="1" hidden="1" x14ac:dyDescent="0.25">
      <c r="A506" s="427">
        <v>530</v>
      </c>
      <c r="B506" s="406"/>
      <c r="C506" s="428"/>
      <c r="D506" s="495"/>
      <c r="E506" s="603"/>
      <c r="F506" s="612"/>
      <c r="G506" s="427"/>
      <c r="H506" s="429"/>
      <c r="I506" s="607"/>
      <c r="J506" s="430"/>
      <c r="K506" s="431"/>
      <c r="L506" s="431"/>
      <c r="N506" s="561"/>
      <c r="O506"/>
    </row>
    <row r="507" spans="1:15" s="41" customFormat="1" hidden="1" x14ac:dyDescent="0.25">
      <c r="A507" s="427">
        <v>531</v>
      </c>
      <c r="B507" s="406"/>
      <c r="C507" s="428"/>
      <c r="D507" s="495"/>
      <c r="E507" s="603"/>
      <c r="F507" s="612"/>
      <c r="G507" s="427"/>
      <c r="H507" s="429"/>
      <c r="I507" s="607"/>
      <c r="J507" s="430"/>
      <c r="K507" s="431"/>
      <c r="L507" s="431"/>
      <c r="N507" s="561"/>
      <c r="O507"/>
    </row>
    <row r="508" spans="1:15" s="41" customFormat="1" hidden="1" x14ac:dyDescent="0.25">
      <c r="A508" s="427">
        <v>532</v>
      </c>
      <c r="B508" s="406"/>
      <c r="C508" s="428"/>
      <c r="D508" s="495"/>
      <c r="E508" s="603"/>
      <c r="F508" s="612"/>
      <c r="G508" s="427"/>
      <c r="H508" s="429"/>
      <c r="I508" s="607"/>
      <c r="J508" s="430"/>
      <c r="K508" s="431"/>
      <c r="L508" s="431"/>
      <c r="N508" s="561"/>
      <c r="O508"/>
    </row>
    <row r="509" spans="1:15" s="41" customFormat="1" hidden="1" x14ac:dyDescent="0.25">
      <c r="A509" s="427">
        <v>533</v>
      </c>
      <c r="B509" s="406"/>
      <c r="C509" s="428"/>
      <c r="D509" s="495"/>
      <c r="E509" s="603"/>
      <c r="F509" s="612"/>
      <c r="G509" s="427"/>
      <c r="H509" s="429"/>
      <c r="I509" s="607"/>
      <c r="J509" s="430"/>
      <c r="K509" s="431"/>
      <c r="L509" s="431"/>
      <c r="N509" s="561"/>
      <c r="O509"/>
    </row>
    <row r="510" spans="1:15" s="40" customFormat="1" hidden="1" x14ac:dyDescent="0.25">
      <c r="A510" s="47">
        <v>534</v>
      </c>
      <c r="B510" s="46"/>
      <c r="C510" s="330"/>
      <c r="D510" s="344"/>
      <c r="E510" s="602"/>
      <c r="F510" s="611"/>
      <c r="G510" s="47"/>
      <c r="H510" s="403"/>
      <c r="I510" s="606"/>
      <c r="J510" s="56"/>
      <c r="K510" s="48"/>
      <c r="L510" s="48"/>
      <c r="N510" s="559"/>
      <c r="O510"/>
    </row>
    <row r="511" spans="1:15" s="40" customFormat="1" hidden="1" x14ac:dyDescent="0.25">
      <c r="A511" s="47">
        <v>535</v>
      </c>
      <c r="B511" s="46"/>
      <c r="C511" s="330"/>
      <c r="D511" s="344"/>
      <c r="E511" s="602"/>
      <c r="F511" s="611"/>
      <c r="G511" s="47"/>
      <c r="H511" s="403"/>
      <c r="I511" s="606"/>
      <c r="J511" s="56"/>
      <c r="K511" s="48"/>
      <c r="L511" s="48"/>
      <c r="N511" s="559"/>
      <c r="O511"/>
    </row>
    <row r="512" spans="1:15" s="40" customFormat="1" hidden="1" x14ac:dyDescent="0.25">
      <c r="A512" s="47">
        <v>536</v>
      </c>
      <c r="B512" s="46"/>
      <c r="C512" s="330"/>
      <c r="D512" s="344"/>
      <c r="E512" s="602"/>
      <c r="F512" s="611"/>
      <c r="G512" s="47"/>
      <c r="H512" s="403"/>
      <c r="I512" s="606"/>
      <c r="J512" s="56"/>
      <c r="K512" s="48"/>
      <c r="L512" s="48"/>
      <c r="N512" s="559"/>
      <c r="O512"/>
    </row>
    <row r="513" spans="1:15" s="40" customFormat="1" hidden="1" x14ac:dyDescent="0.25">
      <c r="A513" s="47">
        <v>537</v>
      </c>
      <c r="B513" s="46"/>
      <c r="C513" s="330"/>
      <c r="D513" s="344"/>
      <c r="E513" s="602"/>
      <c r="F513" s="611"/>
      <c r="G513" s="47"/>
      <c r="H513" s="403"/>
      <c r="I513" s="606"/>
      <c r="J513" s="56"/>
      <c r="K513" s="48"/>
      <c r="L513" s="48"/>
      <c r="N513" s="559"/>
      <c r="O513"/>
    </row>
    <row r="514" spans="1:15" s="40" customFormat="1" hidden="1" x14ac:dyDescent="0.25">
      <c r="A514" s="47">
        <v>538</v>
      </c>
      <c r="B514" s="46"/>
      <c r="C514" s="330"/>
      <c r="D514" s="344"/>
      <c r="E514" s="602"/>
      <c r="F514" s="611"/>
      <c r="G514" s="47"/>
      <c r="H514" s="403"/>
      <c r="I514" s="606"/>
      <c r="J514" s="56"/>
      <c r="K514" s="48"/>
      <c r="L514" s="48"/>
      <c r="N514" s="559"/>
      <c r="O514"/>
    </row>
    <row r="515" spans="1:15" s="40" customFormat="1" hidden="1" x14ac:dyDescent="0.25">
      <c r="A515" s="47">
        <v>539</v>
      </c>
      <c r="B515" s="46"/>
      <c r="C515" s="330"/>
      <c r="D515" s="344"/>
      <c r="E515" s="602"/>
      <c r="F515" s="611"/>
      <c r="G515" s="47"/>
      <c r="H515" s="403"/>
      <c r="I515" s="606"/>
      <c r="J515" s="56"/>
      <c r="K515" s="48"/>
      <c r="L515" s="48"/>
      <c r="N515" s="559"/>
      <c r="O515"/>
    </row>
    <row r="516" spans="1:15" s="40" customFormat="1" hidden="1" x14ac:dyDescent="0.25">
      <c r="A516" s="47">
        <v>540</v>
      </c>
      <c r="B516" s="46"/>
      <c r="C516" s="330"/>
      <c r="D516" s="344"/>
      <c r="E516" s="602"/>
      <c r="F516" s="611"/>
      <c r="G516" s="47"/>
      <c r="H516" s="403"/>
      <c r="I516" s="606"/>
      <c r="J516" s="56"/>
      <c r="K516" s="48"/>
      <c r="L516" s="48"/>
      <c r="N516" s="559"/>
      <c r="O516"/>
    </row>
    <row r="517" spans="1:15" s="40" customFormat="1" hidden="1" x14ac:dyDescent="0.25">
      <c r="A517" s="47">
        <v>541</v>
      </c>
      <c r="B517" s="46"/>
      <c r="C517" s="330"/>
      <c r="D517" s="344"/>
      <c r="E517" s="602"/>
      <c r="F517" s="611"/>
      <c r="G517" s="47"/>
      <c r="H517" s="403"/>
      <c r="I517" s="606"/>
      <c r="J517" s="56"/>
      <c r="K517" s="48"/>
      <c r="L517" s="48"/>
      <c r="N517" s="559"/>
      <c r="O517"/>
    </row>
    <row r="518" spans="1:15" s="40" customFormat="1" hidden="1" x14ac:dyDescent="0.25">
      <c r="A518" s="47">
        <v>542</v>
      </c>
      <c r="B518" s="46"/>
      <c r="C518" s="330"/>
      <c r="D518" s="344"/>
      <c r="E518" s="602"/>
      <c r="F518" s="611"/>
      <c r="G518" s="47"/>
      <c r="H518" s="403"/>
      <c r="I518" s="606"/>
      <c r="J518" s="56"/>
      <c r="K518" s="48"/>
      <c r="L518" s="48"/>
      <c r="N518" s="559"/>
      <c r="O518"/>
    </row>
    <row r="519" spans="1:15" s="40" customFormat="1" hidden="1" x14ac:dyDescent="0.25">
      <c r="A519" s="47">
        <v>543</v>
      </c>
      <c r="B519" s="46"/>
      <c r="C519" s="330"/>
      <c r="D519" s="344"/>
      <c r="E519" s="602"/>
      <c r="F519" s="611"/>
      <c r="G519" s="47"/>
      <c r="H519" s="403"/>
      <c r="I519" s="606"/>
      <c r="J519" s="56"/>
      <c r="K519" s="48"/>
      <c r="L519" s="48"/>
      <c r="N519" s="559"/>
      <c r="O519"/>
    </row>
    <row r="520" spans="1:15" hidden="1" x14ac:dyDescent="0.25">
      <c r="A520" s="47">
        <v>544</v>
      </c>
      <c r="B520" s="46"/>
      <c r="C520" s="330"/>
      <c r="D520" s="344"/>
      <c r="E520" s="602"/>
      <c r="F520" s="611"/>
      <c r="G520" s="47"/>
      <c r="H520" s="403"/>
      <c r="I520" s="606"/>
      <c r="J520" s="56"/>
      <c r="K520" s="48"/>
      <c r="L520" s="48"/>
      <c r="O520"/>
    </row>
    <row r="521" spans="1:15" hidden="1" x14ac:dyDescent="0.25">
      <c r="A521" s="47">
        <v>545</v>
      </c>
      <c r="B521" s="46"/>
      <c r="C521" s="330"/>
      <c r="D521" s="344"/>
      <c r="E521" s="602"/>
      <c r="F521" s="611"/>
      <c r="G521" s="47"/>
      <c r="H521" s="403"/>
      <c r="I521" s="606"/>
      <c r="J521" s="56"/>
      <c r="K521" s="48"/>
      <c r="L521" s="48"/>
      <c r="O521"/>
    </row>
    <row r="522" spans="1:15" hidden="1" x14ac:dyDescent="0.25">
      <c r="A522" s="47">
        <v>546</v>
      </c>
      <c r="B522" s="46"/>
      <c r="C522" s="330"/>
      <c r="D522" s="344"/>
      <c r="E522" s="602"/>
      <c r="F522" s="611"/>
      <c r="G522" s="47"/>
      <c r="H522" s="403"/>
      <c r="I522" s="606"/>
      <c r="J522" s="56"/>
      <c r="K522" s="48"/>
      <c r="L522" s="48"/>
      <c r="O522"/>
    </row>
    <row r="523" spans="1:15" hidden="1" x14ac:dyDescent="0.25">
      <c r="A523" s="47">
        <v>547</v>
      </c>
      <c r="B523" s="46"/>
      <c r="C523" s="330"/>
      <c r="D523" s="344"/>
      <c r="E523" s="602"/>
      <c r="F523" s="611"/>
      <c r="G523" s="47"/>
      <c r="H523" s="403"/>
      <c r="I523" s="606"/>
      <c r="J523" s="56"/>
      <c r="K523" s="48"/>
      <c r="L523" s="48"/>
      <c r="O523"/>
    </row>
    <row r="524" spans="1:15" hidden="1" x14ac:dyDescent="0.25">
      <c r="A524" s="47">
        <v>548</v>
      </c>
      <c r="B524" s="46"/>
      <c r="C524" s="330"/>
      <c r="D524" s="344"/>
      <c r="E524" s="602"/>
      <c r="F524" s="611"/>
      <c r="G524" s="47"/>
      <c r="H524" s="403"/>
      <c r="I524" s="606"/>
      <c r="J524" s="56"/>
      <c r="K524" s="48"/>
      <c r="L524" s="48"/>
      <c r="O524"/>
    </row>
    <row r="525" spans="1:15" hidden="1" x14ac:dyDescent="0.25">
      <c r="A525" s="47">
        <v>549</v>
      </c>
      <c r="B525" s="46"/>
      <c r="C525" s="330"/>
      <c r="D525" s="344"/>
      <c r="E525" s="602"/>
      <c r="F525" s="611"/>
      <c r="G525" s="47"/>
      <c r="H525" s="403"/>
      <c r="I525" s="606"/>
      <c r="J525" s="56"/>
      <c r="K525" s="48"/>
      <c r="L525" s="48"/>
      <c r="O525"/>
    </row>
    <row r="526" spans="1:15" hidden="1" x14ac:dyDescent="0.25">
      <c r="A526" s="47">
        <v>550</v>
      </c>
      <c r="B526" s="46"/>
      <c r="C526" s="330"/>
      <c r="D526" s="344"/>
      <c r="E526" s="602"/>
      <c r="F526" s="611"/>
      <c r="G526" s="47"/>
      <c r="H526" s="403"/>
      <c r="I526" s="606"/>
      <c r="J526" s="56"/>
      <c r="K526" s="48"/>
      <c r="L526" s="48"/>
      <c r="O526"/>
    </row>
    <row r="527" spans="1:15" hidden="1" x14ac:dyDescent="0.25">
      <c r="A527" s="47">
        <v>551</v>
      </c>
      <c r="B527" s="46"/>
      <c r="C527" s="330"/>
      <c r="D527" s="344"/>
      <c r="E527" s="602"/>
      <c r="F527" s="611"/>
      <c r="G527" s="47"/>
      <c r="H527" s="403"/>
      <c r="I527" s="606"/>
      <c r="J527" s="56"/>
      <c r="K527" s="48"/>
      <c r="L527" s="48"/>
      <c r="O527"/>
    </row>
    <row r="528" spans="1:15" hidden="1" x14ac:dyDescent="0.25">
      <c r="A528" s="47">
        <v>552</v>
      </c>
      <c r="B528" s="46"/>
      <c r="C528" s="330"/>
      <c r="D528" s="344"/>
      <c r="E528" s="602"/>
      <c r="F528" s="611"/>
      <c r="G528" s="47"/>
      <c r="H528" s="403"/>
      <c r="I528" s="606"/>
      <c r="J528" s="56"/>
      <c r="K528" s="48"/>
      <c r="L528" s="48"/>
      <c r="O528"/>
    </row>
    <row r="529" spans="1:15" hidden="1" x14ac:dyDescent="0.25">
      <c r="A529" s="47">
        <v>553</v>
      </c>
      <c r="B529" s="46"/>
      <c r="C529" s="330"/>
      <c r="D529" s="344"/>
      <c r="E529" s="602"/>
      <c r="F529" s="611"/>
      <c r="G529" s="47"/>
      <c r="H529" s="403"/>
      <c r="I529" s="606"/>
      <c r="J529" s="56"/>
      <c r="K529" s="48"/>
      <c r="L529" s="48"/>
      <c r="O529"/>
    </row>
    <row r="530" spans="1:15" hidden="1" x14ac:dyDescent="0.25">
      <c r="A530" s="47">
        <v>554</v>
      </c>
      <c r="B530" s="46"/>
      <c r="C530" s="330"/>
      <c r="D530" s="344"/>
      <c r="E530" s="602"/>
      <c r="F530" s="611"/>
      <c r="G530" s="47"/>
      <c r="H530" s="403"/>
      <c r="I530" s="606"/>
      <c r="J530" s="56"/>
      <c r="K530" s="48"/>
      <c r="L530" s="48"/>
      <c r="O530"/>
    </row>
    <row r="531" spans="1:15" hidden="1" x14ac:dyDescent="0.25">
      <c r="A531" s="47">
        <v>555</v>
      </c>
      <c r="B531" s="46"/>
      <c r="C531" s="330"/>
      <c r="D531" s="344"/>
      <c r="E531" s="602"/>
      <c r="F531" s="611"/>
      <c r="G531" s="47"/>
      <c r="H531" s="403"/>
      <c r="I531" s="606"/>
      <c r="J531" s="56"/>
      <c r="K531" s="48"/>
      <c r="L531" s="48"/>
      <c r="O531"/>
    </row>
    <row r="532" spans="1:15" hidden="1" x14ac:dyDescent="0.25">
      <c r="A532" s="47">
        <v>556</v>
      </c>
      <c r="B532" s="46"/>
      <c r="C532" s="330"/>
      <c r="D532" s="344"/>
      <c r="E532" s="602"/>
      <c r="F532" s="611"/>
      <c r="G532" s="47"/>
      <c r="H532" s="403"/>
      <c r="I532" s="606"/>
      <c r="J532" s="56"/>
      <c r="K532" s="48"/>
      <c r="L532" s="48"/>
      <c r="O532"/>
    </row>
    <row r="533" spans="1:15" hidden="1" x14ac:dyDescent="0.25">
      <c r="A533" s="47">
        <v>557</v>
      </c>
      <c r="B533" s="46"/>
      <c r="C533" s="330"/>
      <c r="D533" s="344"/>
      <c r="E533" s="602"/>
      <c r="F533" s="611"/>
      <c r="G533" s="47"/>
      <c r="H533" s="403"/>
      <c r="I533" s="606"/>
      <c r="J533" s="56"/>
      <c r="K533" s="48"/>
      <c r="L533" s="48"/>
      <c r="O533"/>
    </row>
    <row r="534" spans="1:15" hidden="1" x14ac:dyDescent="0.25">
      <c r="A534" s="47">
        <v>558</v>
      </c>
      <c r="B534" s="46"/>
      <c r="C534" s="330"/>
      <c r="D534" s="344"/>
      <c r="E534" s="602"/>
      <c r="F534" s="611"/>
      <c r="G534" s="47"/>
      <c r="H534" s="403"/>
      <c r="I534" s="606"/>
      <c r="J534" s="56"/>
      <c r="K534" s="48"/>
      <c r="L534" s="48"/>
      <c r="O534"/>
    </row>
    <row r="535" spans="1:15" hidden="1" x14ac:dyDescent="0.25">
      <c r="A535" s="47">
        <v>559</v>
      </c>
      <c r="B535" s="46"/>
      <c r="C535" s="330"/>
      <c r="D535" s="344"/>
      <c r="E535" s="602"/>
      <c r="F535" s="611"/>
      <c r="G535" s="47"/>
      <c r="H535" s="403"/>
      <c r="I535" s="606"/>
      <c r="J535" s="56"/>
      <c r="K535" s="48"/>
      <c r="L535" s="48"/>
      <c r="O535"/>
    </row>
    <row r="536" spans="1:15" hidden="1" x14ac:dyDescent="0.25">
      <c r="A536" s="47">
        <v>560</v>
      </c>
      <c r="B536" s="46"/>
      <c r="C536" s="330"/>
      <c r="D536" s="344"/>
      <c r="E536" s="602"/>
      <c r="F536" s="611"/>
      <c r="G536" s="47"/>
      <c r="H536" s="403"/>
      <c r="I536" s="606"/>
      <c r="J536" s="56"/>
      <c r="K536" s="48"/>
      <c r="L536" s="48"/>
      <c r="O536"/>
    </row>
    <row r="537" spans="1:15" hidden="1" x14ac:dyDescent="0.25">
      <c r="A537" s="47">
        <v>561</v>
      </c>
      <c r="B537" s="46"/>
      <c r="C537" s="330"/>
      <c r="D537" s="344"/>
      <c r="E537" s="602"/>
      <c r="F537" s="611"/>
      <c r="G537" s="47"/>
      <c r="H537" s="403"/>
      <c r="I537" s="606"/>
      <c r="J537" s="56"/>
      <c r="K537" s="48"/>
      <c r="L537" s="48"/>
      <c r="O537"/>
    </row>
    <row r="538" spans="1:15" hidden="1" x14ac:dyDescent="0.25">
      <c r="A538" s="47">
        <v>562</v>
      </c>
      <c r="B538" s="46"/>
      <c r="C538" s="330"/>
      <c r="D538" s="344"/>
      <c r="E538" s="602"/>
      <c r="F538" s="611"/>
      <c r="G538" s="47"/>
      <c r="H538" s="403"/>
      <c r="I538" s="606"/>
      <c r="J538" s="56"/>
      <c r="K538" s="48"/>
      <c r="L538" s="48"/>
      <c r="O538"/>
    </row>
    <row r="539" spans="1:15" hidden="1" x14ac:dyDescent="0.25">
      <c r="A539" s="47">
        <v>563</v>
      </c>
      <c r="B539" s="46"/>
      <c r="C539" s="330"/>
      <c r="D539" s="344"/>
      <c r="E539" s="602"/>
      <c r="F539" s="611"/>
      <c r="G539" s="47"/>
      <c r="H539" s="403"/>
      <c r="I539" s="606"/>
      <c r="J539" s="56"/>
      <c r="K539" s="48"/>
      <c r="L539" s="48"/>
      <c r="O539"/>
    </row>
    <row r="540" spans="1:15" hidden="1" x14ac:dyDescent="0.25">
      <c r="A540" s="47">
        <v>564</v>
      </c>
      <c r="B540" s="46"/>
      <c r="C540" s="330"/>
      <c r="D540" s="344"/>
      <c r="E540" s="602"/>
      <c r="F540" s="611"/>
      <c r="G540" s="47"/>
      <c r="H540" s="403"/>
      <c r="I540" s="606"/>
      <c r="J540" s="56"/>
      <c r="K540" s="48"/>
      <c r="L540" s="48"/>
      <c r="O540"/>
    </row>
    <row r="541" spans="1:15" hidden="1" x14ac:dyDescent="0.25">
      <c r="A541" s="47">
        <v>565</v>
      </c>
      <c r="B541" s="46"/>
      <c r="C541" s="330"/>
      <c r="D541" s="344"/>
      <c r="E541" s="602"/>
      <c r="F541" s="611"/>
      <c r="G541" s="47"/>
      <c r="H541" s="403"/>
      <c r="I541" s="606"/>
      <c r="J541" s="56"/>
      <c r="K541" s="48"/>
      <c r="L541" s="48"/>
      <c r="O541"/>
    </row>
    <row r="542" spans="1:15" hidden="1" x14ac:dyDescent="0.25">
      <c r="A542" s="47">
        <v>566</v>
      </c>
      <c r="B542" s="46"/>
      <c r="C542" s="330"/>
      <c r="D542" s="344"/>
      <c r="E542" s="602"/>
      <c r="F542" s="611"/>
      <c r="G542" s="47"/>
      <c r="H542" s="403"/>
      <c r="I542" s="606"/>
      <c r="J542" s="56"/>
      <c r="K542" s="48"/>
      <c r="L542" s="48"/>
      <c r="O542"/>
    </row>
    <row r="543" spans="1:15" hidden="1" x14ac:dyDescent="0.25">
      <c r="A543" s="47">
        <v>567</v>
      </c>
      <c r="B543" s="46"/>
      <c r="C543" s="330"/>
      <c r="D543" s="344"/>
      <c r="E543" s="602"/>
      <c r="F543" s="611"/>
      <c r="G543" s="47"/>
      <c r="H543" s="403"/>
      <c r="I543" s="606"/>
      <c r="J543" s="56"/>
      <c r="K543" s="48"/>
      <c r="L543" s="48"/>
      <c r="O543"/>
    </row>
    <row r="544" spans="1:15" hidden="1" x14ac:dyDescent="0.25">
      <c r="A544" s="47">
        <v>568</v>
      </c>
      <c r="B544" s="46"/>
      <c r="C544" s="330"/>
      <c r="D544" s="344"/>
      <c r="E544" s="602"/>
      <c r="F544" s="611"/>
      <c r="G544" s="47"/>
      <c r="H544" s="403"/>
      <c r="I544" s="606"/>
      <c r="J544" s="56"/>
      <c r="K544" s="48"/>
      <c r="L544" s="48"/>
      <c r="O544"/>
    </row>
    <row r="545" spans="1:15" hidden="1" x14ac:dyDescent="0.25">
      <c r="A545" s="47">
        <v>569</v>
      </c>
      <c r="B545" s="46"/>
      <c r="C545" s="330"/>
      <c r="D545" s="344"/>
      <c r="E545" s="602"/>
      <c r="F545" s="611"/>
      <c r="G545" s="47"/>
      <c r="H545" s="403"/>
      <c r="I545" s="606"/>
      <c r="J545" s="56"/>
      <c r="K545" s="48"/>
      <c r="L545" s="48"/>
      <c r="O545"/>
    </row>
    <row r="546" spans="1:15" hidden="1" x14ac:dyDescent="0.25">
      <c r="A546" s="47">
        <v>570</v>
      </c>
      <c r="B546" s="46"/>
      <c r="C546" s="330"/>
      <c r="D546" s="344"/>
      <c r="E546" s="602"/>
      <c r="F546" s="611"/>
      <c r="G546" s="47"/>
      <c r="H546" s="403"/>
      <c r="I546" s="606"/>
      <c r="J546" s="56"/>
      <c r="K546" s="48"/>
      <c r="L546" s="48"/>
      <c r="O546"/>
    </row>
    <row r="547" spans="1:15" hidden="1" x14ac:dyDescent="0.25">
      <c r="A547" s="47">
        <v>571</v>
      </c>
      <c r="B547" s="46"/>
      <c r="C547" s="330"/>
      <c r="D547" s="344"/>
      <c r="E547" s="602"/>
      <c r="F547" s="611"/>
      <c r="G547" s="47"/>
      <c r="H547" s="403"/>
      <c r="I547" s="606"/>
      <c r="J547" s="56"/>
      <c r="K547" s="48"/>
      <c r="L547" s="48"/>
      <c r="O547"/>
    </row>
    <row r="548" spans="1:15" hidden="1" x14ac:dyDescent="0.25">
      <c r="A548" s="47">
        <v>572</v>
      </c>
      <c r="B548" s="46"/>
      <c r="C548" s="330"/>
      <c r="D548" s="344"/>
      <c r="E548" s="602"/>
      <c r="F548" s="611"/>
      <c r="G548" s="47"/>
      <c r="H548" s="403"/>
      <c r="I548" s="606"/>
      <c r="J548" s="56"/>
      <c r="K548" s="48"/>
      <c r="L548" s="48"/>
      <c r="O548"/>
    </row>
    <row r="549" spans="1:15" hidden="1" x14ac:dyDescent="0.25">
      <c r="A549" s="47">
        <v>573</v>
      </c>
      <c r="B549" s="46"/>
      <c r="C549" s="330"/>
      <c r="D549" s="344"/>
      <c r="E549" s="602"/>
      <c r="F549" s="611"/>
      <c r="G549" s="47"/>
      <c r="H549" s="403"/>
      <c r="I549" s="606"/>
      <c r="J549" s="56"/>
      <c r="K549" s="48"/>
      <c r="L549" s="48"/>
      <c r="O549"/>
    </row>
    <row r="550" spans="1:15" hidden="1" x14ac:dyDescent="0.25">
      <c r="A550" s="47">
        <v>574</v>
      </c>
      <c r="B550" s="46"/>
      <c r="C550" s="330"/>
      <c r="D550" s="344"/>
      <c r="E550" s="602"/>
      <c r="F550" s="611"/>
      <c r="G550" s="47"/>
      <c r="H550" s="403"/>
      <c r="I550" s="606"/>
      <c r="J550" s="56"/>
      <c r="K550" s="48"/>
      <c r="L550" s="48"/>
      <c r="O550"/>
    </row>
    <row r="551" spans="1:15" hidden="1" x14ac:dyDescent="0.25">
      <c r="A551" s="47">
        <v>575</v>
      </c>
      <c r="B551" s="46"/>
      <c r="C551" s="330"/>
      <c r="D551" s="344"/>
      <c r="E551" s="602"/>
      <c r="F551" s="611"/>
      <c r="G551" s="47"/>
      <c r="H551" s="403"/>
      <c r="I551" s="606"/>
      <c r="J551" s="56"/>
      <c r="K551" s="48"/>
      <c r="L551" s="48"/>
      <c r="O551"/>
    </row>
    <row r="552" spans="1:15" hidden="1" x14ac:dyDescent="0.25">
      <c r="A552" s="47">
        <v>576</v>
      </c>
      <c r="B552" s="46"/>
      <c r="C552" s="330"/>
      <c r="D552" s="344"/>
      <c r="E552" s="602"/>
      <c r="F552" s="611"/>
      <c r="G552" s="47"/>
      <c r="H552" s="403"/>
      <c r="I552" s="606"/>
      <c r="J552" s="56"/>
      <c r="K552" s="48"/>
      <c r="L552" s="48"/>
      <c r="O552"/>
    </row>
    <row r="553" spans="1:15" hidden="1" x14ac:dyDescent="0.25">
      <c r="A553" s="47">
        <v>577</v>
      </c>
      <c r="B553" s="46"/>
      <c r="C553" s="330"/>
      <c r="D553" s="344"/>
      <c r="E553" s="602"/>
      <c r="F553" s="611"/>
      <c r="G553" s="47"/>
      <c r="H553" s="403"/>
      <c r="I553" s="606"/>
      <c r="J553" s="56"/>
      <c r="K553" s="48"/>
      <c r="L553" s="48"/>
      <c r="O553"/>
    </row>
    <row r="554" spans="1:15" hidden="1" x14ac:dyDescent="0.25">
      <c r="A554" s="47">
        <v>578</v>
      </c>
      <c r="B554" s="46"/>
      <c r="C554" s="330"/>
      <c r="D554" s="344"/>
      <c r="E554" s="602"/>
      <c r="F554" s="611"/>
      <c r="G554" s="47"/>
      <c r="H554" s="403"/>
      <c r="I554" s="606"/>
      <c r="J554" s="56"/>
      <c r="K554" s="48"/>
      <c r="L554" s="48"/>
      <c r="O554"/>
    </row>
    <row r="555" spans="1:15" hidden="1" x14ac:dyDescent="0.25">
      <c r="A555" s="47">
        <v>579</v>
      </c>
      <c r="B555" s="46"/>
      <c r="C555" s="330"/>
      <c r="D555" s="344"/>
      <c r="E555" s="602"/>
      <c r="F555" s="611"/>
      <c r="G555" s="47"/>
      <c r="H555" s="403"/>
      <c r="I555" s="606"/>
      <c r="J555" s="56"/>
      <c r="K555" s="48"/>
      <c r="L555" s="48"/>
      <c r="O555"/>
    </row>
    <row r="556" spans="1:15" hidden="1" x14ac:dyDescent="0.25">
      <c r="A556" s="47">
        <v>580</v>
      </c>
      <c r="B556" s="46"/>
      <c r="C556" s="330"/>
      <c r="D556" s="344"/>
      <c r="E556" s="602"/>
      <c r="F556" s="611"/>
      <c r="G556" s="47"/>
      <c r="H556" s="403"/>
      <c r="I556" s="606"/>
      <c r="J556" s="56"/>
      <c r="K556" s="48"/>
      <c r="L556" s="48"/>
      <c r="O556"/>
    </row>
    <row r="557" spans="1:15" hidden="1" x14ac:dyDescent="0.25">
      <c r="A557" s="47">
        <v>581</v>
      </c>
      <c r="B557" s="46"/>
      <c r="C557" s="330"/>
      <c r="D557" s="344"/>
      <c r="E557" s="602"/>
      <c r="F557" s="611"/>
      <c r="G557" s="47"/>
      <c r="H557" s="403"/>
      <c r="I557" s="606"/>
      <c r="J557" s="56"/>
      <c r="K557" s="48"/>
      <c r="L557" s="48"/>
      <c r="O557"/>
    </row>
    <row r="558" spans="1:15" hidden="1" x14ac:dyDescent="0.25">
      <c r="A558" s="47">
        <v>582</v>
      </c>
      <c r="B558" s="46"/>
      <c r="C558" s="330"/>
      <c r="D558" s="344"/>
      <c r="E558" s="602"/>
      <c r="F558" s="611"/>
      <c r="G558" s="47"/>
      <c r="H558" s="403"/>
      <c r="I558" s="606"/>
      <c r="J558" s="56"/>
      <c r="K558" s="48"/>
      <c r="L558" s="48"/>
      <c r="O558"/>
    </row>
    <row r="559" spans="1:15" hidden="1" x14ac:dyDescent="0.25">
      <c r="A559" s="47">
        <v>583</v>
      </c>
      <c r="B559" s="46"/>
      <c r="C559" s="330"/>
      <c r="D559" s="344"/>
      <c r="E559" s="602"/>
      <c r="F559" s="611"/>
      <c r="G559" s="47"/>
      <c r="H559" s="403"/>
      <c r="I559" s="606"/>
      <c r="J559" s="56"/>
      <c r="K559" s="48"/>
      <c r="L559" s="48"/>
      <c r="O559"/>
    </row>
    <row r="560" spans="1:15" hidden="1" x14ac:dyDescent="0.25">
      <c r="A560" s="47">
        <v>584</v>
      </c>
      <c r="B560" s="46"/>
      <c r="C560" s="330"/>
      <c r="D560" s="344"/>
      <c r="E560" s="602"/>
      <c r="F560" s="611"/>
      <c r="G560" s="47"/>
      <c r="H560" s="403"/>
      <c r="I560" s="606"/>
      <c r="J560" s="56"/>
      <c r="K560" s="48"/>
      <c r="L560" s="48"/>
      <c r="O560"/>
    </row>
    <row r="561" spans="1:15" hidden="1" x14ac:dyDescent="0.25">
      <c r="A561" s="47">
        <v>585</v>
      </c>
      <c r="B561" s="46"/>
      <c r="C561" s="330"/>
      <c r="D561" s="344"/>
      <c r="E561" s="602"/>
      <c r="F561" s="611"/>
      <c r="G561" s="47"/>
      <c r="H561" s="403"/>
      <c r="I561" s="606"/>
      <c r="J561" s="56"/>
      <c r="K561" s="48"/>
      <c r="L561" s="48"/>
      <c r="O561"/>
    </row>
    <row r="562" spans="1:15" hidden="1" x14ac:dyDescent="0.25">
      <c r="A562" s="47">
        <v>586</v>
      </c>
      <c r="B562" s="46"/>
      <c r="C562" s="330"/>
      <c r="D562" s="344"/>
      <c r="E562" s="602"/>
      <c r="F562" s="611"/>
      <c r="G562" s="47"/>
      <c r="H562" s="403"/>
      <c r="I562" s="606"/>
      <c r="J562" s="56"/>
      <c r="K562" s="48"/>
      <c r="L562" s="48"/>
      <c r="O562"/>
    </row>
    <row r="563" spans="1:15" s="40" customFormat="1" hidden="1" x14ac:dyDescent="0.25">
      <c r="A563" s="47">
        <v>588</v>
      </c>
      <c r="B563" s="46"/>
      <c r="C563" s="330"/>
      <c r="D563" s="344"/>
      <c r="E563" s="602"/>
      <c r="F563" s="611"/>
      <c r="G563" s="47"/>
      <c r="H563" s="403"/>
      <c r="I563" s="606"/>
      <c r="J563" s="56"/>
      <c r="K563" s="48"/>
      <c r="L563" s="48"/>
      <c r="N563" s="559"/>
      <c r="O563"/>
    </row>
    <row r="564" spans="1:15" s="40" customFormat="1" hidden="1" x14ac:dyDescent="0.25">
      <c r="A564" s="47">
        <v>589</v>
      </c>
      <c r="B564" s="46"/>
      <c r="C564" s="330"/>
      <c r="D564" s="344"/>
      <c r="E564" s="602"/>
      <c r="F564" s="611"/>
      <c r="G564" s="47"/>
      <c r="H564" s="403"/>
      <c r="I564" s="606"/>
      <c r="J564" s="56"/>
      <c r="K564" s="48"/>
      <c r="L564" s="48"/>
      <c r="N564" s="559"/>
      <c r="O564"/>
    </row>
    <row r="565" spans="1:15" s="40" customFormat="1" hidden="1" x14ac:dyDescent="0.25">
      <c r="A565" s="47">
        <v>590</v>
      </c>
      <c r="B565" s="46"/>
      <c r="C565" s="330"/>
      <c r="D565" s="344"/>
      <c r="E565" s="602"/>
      <c r="F565" s="611"/>
      <c r="G565" s="47"/>
      <c r="H565" s="403"/>
      <c r="I565" s="606"/>
      <c r="J565" s="56"/>
      <c r="K565" s="48"/>
      <c r="L565" s="48"/>
      <c r="N565" s="559"/>
      <c r="O565"/>
    </row>
    <row r="566" spans="1:15" s="40" customFormat="1" hidden="1" x14ac:dyDescent="0.25">
      <c r="A566" s="47">
        <v>591</v>
      </c>
      <c r="B566" s="46"/>
      <c r="C566" s="330"/>
      <c r="D566" s="344"/>
      <c r="E566" s="602"/>
      <c r="F566" s="611"/>
      <c r="G566" s="47"/>
      <c r="H566" s="403"/>
      <c r="I566" s="606"/>
      <c r="J566" s="56"/>
      <c r="K566" s="48"/>
      <c r="L566" s="48"/>
      <c r="N566" s="559"/>
      <c r="O566"/>
    </row>
    <row r="567" spans="1:15" s="40" customFormat="1" hidden="1" x14ac:dyDescent="0.25">
      <c r="A567" s="47">
        <v>592</v>
      </c>
      <c r="B567" s="46"/>
      <c r="C567" s="330"/>
      <c r="D567" s="344"/>
      <c r="E567" s="602"/>
      <c r="F567" s="611"/>
      <c r="G567" s="47"/>
      <c r="H567" s="403"/>
      <c r="I567" s="606"/>
      <c r="J567" s="56"/>
      <c r="K567" s="48"/>
      <c r="L567" s="48"/>
      <c r="N567" s="559"/>
      <c r="O567"/>
    </row>
    <row r="568" spans="1:15" s="40" customFormat="1" hidden="1" x14ac:dyDescent="0.25">
      <c r="A568" s="47">
        <v>593</v>
      </c>
      <c r="B568" s="46"/>
      <c r="C568" s="330"/>
      <c r="D568" s="344"/>
      <c r="E568" s="602"/>
      <c r="F568" s="611"/>
      <c r="G568" s="47"/>
      <c r="H568" s="403"/>
      <c r="I568" s="606"/>
      <c r="J568" s="56"/>
      <c r="K568" s="48"/>
      <c r="L568" s="48"/>
      <c r="N568" s="559"/>
      <c r="O568"/>
    </row>
    <row r="569" spans="1:15" s="40" customFormat="1" hidden="1" x14ac:dyDescent="0.25">
      <c r="A569" s="47">
        <v>594</v>
      </c>
      <c r="B569" s="46"/>
      <c r="C569" s="330"/>
      <c r="D569" s="344"/>
      <c r="E569" s="602"/>
      <c r="F569" s="611"/>
      <c r="G569" s="47"/>
      <c r="H569" s="403"/>
      <c r="I569" s="606"/>
      <c r="J569" s="56"/>
      <c r="K569" s="48"/>
      <c r="L569" s="48"/>
      <c r="N569" s="559"/>
      <c r="O569"/>
    </row>
    <row r="570" spans="1:15" s="40" customFormat="1" hidden="1" x14ac:dyDescent="0.25">
      <c r="A570" s="47">
        <v>595</v>
      </c>
      <c r="B570" s="46"/>
      <c r="C570" s="330"/>
      <c r="D570" s="344"/>
      <c r="E570" s="602"/>
      <c r="F570" s="611"/>
      <c r="G570" s="47"/>
      <c r="H570" s="403"/>
      <c r="I570" s="606"/>
      <c r="J570" s="56"/>
      <c r="K570" s="48"/>
      <c r="L570" s="48"/>
      <c r="N570" s="559"/>
      <c r="O570"/>
    </row>
    <row r="571" spans="1:15" hidden="1" x14ac:dyDescent="0.25">
      <c r="A571" s="47">
        <v>597</v>
      </c>
      <c r="B571" s="46"/>
      <c r="C571" s="330"/>
      <c r="D571" s="344"/>
      <c r="E571" s="602"/>
      <c r="F571" s="611"/>
      <c r="G571" s="47"/>
      <c r="H571" s="403"/>
      <c r="I571" s="606"/>
      <c r="J571" s="56"/>
      <c r="K571" s="48"/>
      <c r="L571" s="48"/>
      <c r="O571"/>
    </row>
    <row r="572" spans="1:15" hidden="1" x14ac:dyDescent="0.25">
      <c r="A572" s="47">
        <v>598</v>
      </c>
      <c r="B572" s="46"/>
      <c r="C572" s="330"/>
      <c r="D572" s="344"/>
      <c r="E572" s="602"/>
      <c r="F572" s="611"/>
      <c r="G572" s="47"/>
      <c r="H572" s="403"/>
      <c r="I572" s="606"/>
      <c r="J572" s="56"/>
      <c r="K572" s="48"/>
      <c r="L572" s="48"/>
      <c r="O572"/>
    </row>
    <row r="573" spans="1:15" hidden="1" x14ac:dyDescent="0.25">
      <c r="A573" s="47">
        <v>599</v>
      </c>
      <c r="B573" s="46"/>
      <c r="C573" s="330"/>
      <c r="D573" s="344"/>
      <c r="E573" s="602"/>
      <c r="F573" s="611"/>
      <c r="G573" s="47"/>
      <c r="H573" s="403"/>
      <c r="I573" s="606"/>
      <c r="J573" s="56"/>
      <c r="K573" s="48"/>
      <c r="L573" s="48"/>
      <c r="O573"/>
    </row>
    <row r="574" spans="1:15" hidden="1" x14ac:dyDescent="0.25">
      <c r="A574" s="47">
        <v>600</v>
      </c>
      <c r="B574" s="46"/>
      <c r="C574" s="330"/>
      <c r="D574" s="344"/>
      <c r="E574" s="602"/>
      <c r="F574" s="611"/>
      <c r="G574" s="47"/>
      <c r="H574" s="403"/>
      <c r="I574" s="606"/>
      <c r="J574" s="56"/>
      <c r="K574" s="48"/>
      <c r="L574" s="48"/>
      <c r="O574"/>
    </row>
    <row r="575" spans="1:15" hidden="1" x14ac:dyDescent="0.25">
      <c r="A575" s="47">
        <v>601</v>
      </c>
      <c r="B575" s="46"/>
      <c r="C575" s="330"/>
      <c r="D575" s="344"/>
      <c r="E575" s="602"/>
      <c r="F575" s="611"/>
      <c r="G575" s="47"/>
      <c r="H575" s="403"/>
      <c r="I575" s="606"/>
      <c r="J575" s="56"/>
      <c r="K575" s="48"/>
      <c r="L575" s="48"/>
      <c r="O575"/>
    </row>
    <row r="576" spans="1:15" hidden="1" x14ac:dyDescent="0.25">
      <c r="A576" s="47">
        <v>602</v>
      </c>
      <c r="B576" s="46"/>
      <c r="C576" s="330"/>
      <c r="D576" s="344"/>
      <c r="E576" s="602"/>
      <c r="F576" s="611"/>
      <c r="G576" s="47"/>
      <c r="H576" s="403"/>
      <c r="I576" s="606"/>
      <c r="J576" s="56"/>
      <c r="K576" s="48"/>
      <c r="L576" s="48"/>
      <c r="O576"/>
    </row>
    <row r="577" spans="1:15" hidden="1" x14ac:dyDescent="0.25">
      <c r="A577" s="47">
        <v>603</v>
      </c>
      <c r="B577" s="46"/>
      <c r="C577" s="330"/>
      <c r="D577" s="344"/>
      <c r="E577" s="602"/>
      <c r="F577" s="611"/>
      <c r="G577" s="47"/>
      <c r="H577" s="403"/>
      <c r="I577" s="606"/>
      <c r="J577" s="56"/>
      <c r="K577" s="48"/>
      <c r="L577" s="48"/>
      <c r="O577"/>
    </row>
    <row r="578" spans="1:15" hidden="1" x14ac:dyDescent="0.25">
      <c r="A578" s="47">
        <v>604</v>
      </c>
      <c r="B578" s="46"/>
      <c r="C578" s="330"/>
      <c r="D578" s="344"/>
      <c r="E578" s="602"/>
      <c r="F578" s="611"/>
      <c r="G578" s="47"/>
      <c r="H578" s="403"/>
      <c r="I578" s="606"/>
      <c r="J578" s="56"/>
      <c r="K578" s="48"/>
      <c r="L578" s="48"/>
      <c r="O578"/>
    </row>
    <row r="579" spans="1:15" hidden="1" x14ac:dyDescent="0.25">
      <c r="A579" s="47">
        <v>605</v>
      </c>
      <c r="B579" s="513"/>
      <c r="C579" s="514"/>
      <c r="D579" s="515"/>
      <c r="E579" s="604"/>
      <c r="F579" s="613"/>
      <c r="G579" s="47"/>
      <c r="H579" s="516"/>
      <c r="I579" s="606"/>
      <c r="J579" s="517"/>
      <c r="K579" s="48"/>
      <c r="L579" s="513"/>
      <c r="O579"/>
    </row>
    <row r="580" spans="1:15" hidden="1" x14ac:dyDescent="0.25">
      <c r="A580" s="47">
        <v>606</v>
      </c>
      <c r="B580" s="513"/>
      <c r="C580" s="514"/>
      <c r="D580" s="515"/>
      <c r="E580" s="604"/>
      <c r="F580" s="613"/>
      <c r="G580" s="47"/>
      <c r="H580" s="516"/>
      <c r="I580" s="606"/>
      <c r="J580" s="517"/>
      <c r="K580" s="48"/>
      <c r="L580" s="513"/>
      <c r="O580"/>
    </row>
    <row r="581" spans="1:15" hidden="1" x14ac:dyDescent="0.25">
      <c r="A581" s="47">
        <v>607</v>
      </c>
      <c r="B581" s="513"/>
      <c r="C581" s="514"/>
      <c r="D581" s="515"/>
      <c r="E581" s="604"/>
      <c r="F581" s="613"/>
      <c r="G581" s="47"/>
      <c r="H581" s="516"/>
      <c r="I581" s="606"/>
      <c r="J581" s="517"/>
      <c r="K581" s="48"/>
      <c r="L581" s="513"/>
      <c r="O581"/>
    </row>
    <row r="582" spans="1:15" hidden="1" x14ac:dyDescent="0.25">
      <c r="A582" s="47">
        <v>608</v>
      </c>
      <c r="B582" s="513"/>
      <c r="C582" s="514"/>
      <c r="D582" s="515"/>
      <c r="E582" s="604"/>
      <c r="F582" s="613"/>
      <c r="G582" s="47"/>
      <c r="H582" s="516"/>
      <c r="I582" s="606"/>
      <c r="J582" s="517"/>
      <c r="K582" s="48"/>
      <c r="L582" s="513"/>
      <c r="O582"/>
    </row>
    <row r="583" spans="1:15" hidden="1" x14ac:dyDescent="0.25">
      <c r="A583" s="47">
        <v>609</v>
      </c>
      <c r="B583" s="513"/>
      <c r="C583" s="514"/>
      <c r="D583" s="515"/>
      <c r="E583" s="604"/>
      <c r="F583" s="613"/>
      <c r="G583" s="47"/>
      <c r="H583" s="516"/>
      <c r="I583" s="606"/>
      <c r="J583" s="517"/>
      <c r="K583" s="48"/>
      <c r="L583" s="513"/>
      <c r="O583"/>
    </row>
    <row r="584" spans="1:15" hidden="1" x14ac:dyDescent="0.25">
      <c r="A584" s="47">
        <v>610</v>
      </c>
      <c r="B584" s="513"/>
      <c r="C584" s="514"/>
      <c r="D584" s="515"/>
      <c r="E584" s="604"/>
      <c r="F584" s="613"/>
      <c r="G584" s="47"/>
      <c r="H584" s="516"/>
      <c r="I584" s="606"/>
      <c r="J584" s="517"/>
      <c r="K584" s="48"/>
      <c r="L584" s="513"/>
      <c r="O584"/>
    </row>
    <row r="585" spans="1:15" hidden="1" x14ac:dyDescent="0.25">
      <c r="A585" s="47">
        <v>611</v>
      </c>
      <c r="B585" s="513"/>
      <c r="C585" s="514"/>
      <c r="D585" s="515"/>
      <c r="E585" s="604"/>
      <c r="F585" s="613"/>
      <c r="G585" s="47"/>
      <c r="H585" s="516"/>
      <c r="I585" s="606"/>
      <c r="J585" s="517"/>
      <c r="K585" s="48"/>
      <c r="L585" s="513"/>
      <c r="O585"/>
    </row>
    <row r="586" spans="1:15" hidden="1" x14ac:dyDescent="0.25">
      <c r="A586" s="47">
        <v>612</v>
      </c>
      <c r="B586" s="513"/>
      <c r="C586" s="514"/>
      <c r="D586" s="515"/>
      <c r="E586" s="604"/>
      <c r="F586" s="613"/>
      <c r="G586" s="47"/>
      <c r="H586" s="516"/>
      <c r="I586" s="606"/>
      <c r="J586" s="517"/>
      <c r="K586" s="48"/>
      <c r="L586" s="513"/>
      <c r="O586"/>
    </row>
    <row r="587" spans="1:15" hidden="1" x14ac:dyDescent="0.25">
      <c r="A587" s="47">
        <v>613</v>
      </c>
      <c r="B587" s="513"/>
      <c r="C587" s="514"/>
      <c r="D587" s="515"/>
      <c r="E587" s="604"/>
      <c r="F587" s="613"/>
      <c r="G587" s="47"/>
      <c r="H587" s="516"/>
      <c r="I587" s="606"/>
      <c r="J587" s="517"/>
      <c r="K587" s="48"/>
      <c r="L587" s="513"/>
      <c r="O587"/>
    </row>
    <row r="588" spans="1:15" hidden="1" x14ac:dyDescent="0.25">
      <c r="A588" s="47">
        <v>614</v>
      </c>
      <c r="B588" s="513"/>
      <c r="C588" s="514"/>
      <c r="D588" s="515"/>
      <c r="E588" s="604"/>
      <c r="F588" s="613"/>
      <c r="G588" s="47"/>
      <c r="H588" s="516"/>
      <c r="I588" s="606"/>
      <c r="J588" s="517"/>
      <c r="K588" s="48"/>
      <c r="L588" s="513"/>
      <c r="O588"/>
    </row>
    <row r="589" spans="1:15" hidden="1" x14ac:dyDescent="0.25">
      <c r="A589" s="47">
        <v>615</v>
      </c>
      <c r="B589" s="513"/>
      <c r="C589" s="514"/>
      <c r="D589" s="515"/>
      <c r="E589" s="604"/>
      <c r="F589" s="613"/>
      <c r="G589" s="47"/>
      <c r="H589" s="516"/>
      <c r="I589" s="606"/>
      <c r="J589" s="517"/>
      <c r="K589" s="48"/>
      <c r="L589" s="513"/>
      <c r="O589"/>
    </row>
    <row r="590" spans="1:15" hidden="1" x14ac:dyDescent="0.25">
      <c r="A590" s="47">
        <v>616</v>
      </c>
      <c r="B590" s="513"/>
      <c r="C590" s="514"/>
      <c r="D590" s="515"/>
      <c r="E590" s="604"/>
      <c r="F590" s="613"/>
      <c r="G590" s="47"/>
      <c r="H590" s="516"/>
      <c r="I590" s="606"/>
      <c r="J590" s="517"/>
      <c r="K590" s="48"/>
      <c r="L590" s="513"/>
      <c r="O590"/>
    </row>
    <row r="591" spans="1:15" hidden="1" x14ac:dyDescent="0.25">
      <c r="A591" s="47">
        <v>617</v>
      </c>
      <c r="B591" s="513"/>
      <c r="C591" s="514"/>
      <c r="D591" s="515"/>
      <c r="E591" s="604"/>
      <c r="F591" s="613"/>
      <c r="G591" s="47"/>
      <c r="H591" s="516"/>
      <c r="I591" s="606"/>
      <c r="J591" s="517"/>
      <c r="K591" s="48"/>
      <c r="L591" s="513"/>
      <c r="O591"/>
    </row>
    <row r="592" spans="1:15" hidden="1" x14ac:dyDescent="0.25">
      <c r="A592" s="47">
        <v>618</v>
      </c>
      <c r="B592" s="513"/>
      <c r="C592" s="514"/>
      <c r="D592" s="515"/>
      <c r="E592" s="604"/>
      <c r="F592" s="613"/>
      <c r="G592" s="47"/>
      <c r="H592" s="516"/>
      <c r="I592" s="606"/>
      <c r="J592" s="517"/>
      <c r="K592" s="48"/>
      <c r="L592" s="513"/>
      <c r="O592"/>
    </row>
    <row r="593" spans="1:15" hidden="1" x14ac:dyDescent="0.25">
      <c r="A593" s="47">
        <v>619</v>
      </c>
      <c r="B593" s="513"/>
      <c r="C593" s="514"/>
      <c r="D593" s="515"/>
      <c r="E593" s="604"/>
      <c r="F593" s="613"/>
      <c r="G593" s="47"/>
      <c r="H593" s="516"/>
      <c r="I593" s="606"/>
      <c r="J593" s="517"/>
      <c r="K593" s="48"/>
      <c r="L593" s="513"/>
      <c r="O593"/>
    </row>
    <row r="594" spans="1:15" hidden="1" x14ac:dyDescent="0.25">
      <c r="A594" s="47">
        <v>620</v>
      </c>
      <c r="B594" s="513"/>
      <c r="C594" s="514"/>
      <c r="D594" s="515"/>
      <c r="E594" s="604"/>
      <c r="F594" s="613"/>
      <c r="G594" s="47"/>
      <c r="H594" s="516"/>
      <c r="I594" s="606"/>
      <c r="J594" s="517"/>
      <c r="K594" s="48"/>
      <c r="L594" s="513"/>
      <c r="O594"/>
    </row>
    <row r="595" spans="1:15" hidden="1" x14ac:dyDescent="0.25">
      <c r="A595" s="47">
        <v>621</v>
      </c>
      <c r="B595" s="513"/>
      <c r="C595" s="514"/>
      <c r="D595" s="515"/>
      <c r="E595" s="604"/>
      <c r="F595" s="613"/>
      <c r="G595" s="47"/>
      <c r="H595" s="516"/>
      <c r="I595" s="606"/>
      <c r="J595" s="517"/>
      <c r="K595" s="48"/>
      <c r="L595" s="513"/>
      <c r="O595"/>
    </row>
    <row r="596" spans="1:15" hidden="1" x14ac:dyDescent="0.25">
      <c r="A596" s="47">
        <v>622</v>
      </c>
      <c r="B596" s="513"/>
      <c r="C596" s="514"/>
      <c r="D596" s="515"/>
      <c r="E596" s="604"/>
      <c r="F596" s="613"/>
      <c r="G596" s="518"/>
      <c r="H596" s="516"/>
      <c r="I596" s="608"/>
      <c r="J596" s="517"/>
      <c r="K596" s="519"/>
      <c r="L596" s="513"/>
      <c r="O596"/>
    </row>
    <row r="597" spans="1:15" hidden="1" x14ac:dyDescent="0.25">
      <c r="A597" s="47">
        <v>623</v>
      </c>
      <c r="B597" s="513"/>
      <c r="C597" s="514"/>
      <c r="D597" s="515"/>
      <c r="E597" s="604"/>
      <c r="F597" s="613"/>
      <c r="G597" s="518"/>
      <c r="H597" s="516"/>
      <c r="I597" s="608"/>
      <c r="J597" s="517"/>
      <c r="K597" s="519"/>
      <c r="L597" s="513"/>
      <c r="O597"/>
    </row>
    <row r="598" spans="1:15" hidden="1" x14ac:dyDescent="0.25">
      <c r="A598" s="47">
        <v>624</v>
      </c>
      <c r="B598" s="513"/>
      <c r="C598" s="514"/>
      <c r="D598" s="515"/>
      <c r="E598" s="604"/>
      <c r="F598" s="613"/>
      <c r="G598" s="518"/>
      <c r="H598" s="516"/>
      <c r="I598" s="608"/>
      <c r="J598" s="517"/>
      <c r="K598" s="519"/>
      <c r="L598" s="513"/>
      <c r="O598"/>
    </row>
    <row r="599" spans="1:15" hidden="1" x14ac:dyDescent="0.25">
      <c r="A599" s="47">
        <v>625</v>
      </c>
      <c r="B599" s="513"/>
      <c r="C599" s="514"/>
      <c r="D599" s="515"/>
      <c r="E599" s="604"/>
      <c r="F599" s="613"/>
      <c r="G599" s="518"/>
      <c r="H599" s="516"/>
      <c r="I599" s="608"/>
      <c r="J599" s="517"/>
      <c r="K599" s="519"/>
      <c r="L599" s="513"/>
      <c r="O599"/>
    </row>
    <row r="600" spans="1:15" hidden="1" x14ac:dyDescent="0.25">
      <c r="A600" s="47">
        <v>626</v>
      </c>
      <c r="B600" s="513"/>
      <c r="C600" s="514"/>
      <c r="D600" s="515"/>
      <c r="E600" s="604"/>
      <c r="F600" s="613"/>
      <c r="G600" s="518"/>
      <c r="H600" s="516"/>
      <c r="I600" s="608"/>
      <c r="J600" s="517"/>
      <c r="K600" s="519"/>
      <c r="L600" s="513"/>
      <c r="O600"/>
    </row>
    <row r="601" spans="1:15" hidden="1" x14ac:dyDescent="0.25">
      <c r="A601" s="47">
        <v>627</v>
      </c>
      <c r="B601" s="513"/>
      <c r="C601" s="514"/>
      <c r="D601" s="515"/>
      <c r="E601" s="604"/>
      <c r="F601" s="613"/>
      <c r="G601" s="518"/>
      <c r="H601" s="516"/>
      <c r="I601" s="608"/>
      <c r="J601" s="517"/>
      <c r="K601" s="519"/>
      <c r="L601" s="513"/>
      <c r="O601"/>
    </row>
    <row r="602" spans="1:15" hidden="1" x14ac:dyDescent="0.25">
      <c r="A602" s="47">
        <v>628</v>
      </c>
      <c r="B602" s="513"/>
      <c r="C602" s="514"/>
      <c r="D602" s="515"/>
      <c r="E602" s="604"/>
      <c r="F602" s="613"/>
      <c r="G602" s="518"/>
      <c r="H602" s="516"/>
      <c r="I602" s="608"/>
      <c r="J602" s="517"/>
      <c r="K602" s="519"/>
      <c r="L602" s="513"/>
      <c r="O602"/>
    </row>
    <row r="603" spans="1:15" hidden="1" x14ac:dyDescent="0.25">
      <c r="A603" s="47">
        <v>629</v>
      </c>
      <c r="B603" s="513"/>
      <c r="C603" s="514"/>
      <c r="D603" s="515"/>
      <c r="E603" s="604"/>
      <c r="F603" s="613"/>
      <c r="G603" s="518"/>
      <c r="H603" s="516"/>
      <c r="I603" s="608"/>
      <c r="J603" s="517"/>
      <c r="K603" s="519"/>
      <c r="L603" s="513"/>
      <c r="O603"/>
    </row>
    <row r="604" spans="1:15" hidden="1" x14ac:dyDescent="0.25">
      <c r="A604" s="47">
        <v>630</v>
      </c>
      <c r="B604" s="513"/>
      <c r="C604" s="514"/>
      <c r="D604" s="515"/>
      <c r="E604" s="604"/>
      <c r="F604" s="613"/>
      <c r="G604" s="518"/>
      <c r="H604" s="516"/>
      <c r="I604" s="608"/>
      <c r="J604" s="517"/>
      <c r="K604" s="519"/>
      <c r="L604" s="513"/>
      <c r="O604"/>
    </row>
    <row r="605" spans="1:15" hidden="1" x14ac:dyDescent="0.25">
      <c r="A605" s="47">
        <v>631</v>
      </c>
      <c r="B605" s="513"/>
      <c r="C605" s="514"/>
      <c r="D605" s="515"/>
      <c r="E605" s="604"/>
      <c r="F605" s="613"/>
      <c r="G605" s="518"/>
      <c r="H605" s="516"/>
      <c r="I605" s="608"/>
      <c r="J605" s="517"/>
      <c r="K605" s="519"/>
      <c r="L605" s="513"/>
      <c r="O605"/>
    </row>
    <row r="606" spans="1:15" hidden="1" x14ac:dyDescent="0.25">
      <c r="A606" s="47">
        <v>632</v>
      </c>
      <c r="B606" s="513"/>
      <c r="C606" s="514"/>
      <c r="D606" s="515"/>
      <c r="E606" s="604"/>
      <c r="F606" s="613"/>
      <c r="G606" s="518"/>
      <c r="H606" s="516"/>
      <c r="I606" s="608"/>
      <c r="J606" s="517"/>
      <c r="K606" s="519"/>
      <c r="L606" s="513"/>
      <c r="O606"/>
    </row>
    <row r="607" spans="1:15" hidden="1" x14ac:dyDescent="0.25">
      <c r="A607" s="47">
        <v>633</v>
      </c>
      <c r="B607" s="513"/>
      <c r="C607" s="514"/>
      <c r="D607" s="515"/>
      <c r="E607" s="604"/>
      <c r="F607" s="613"/>
      <c r="G607" s="518"/>
      <c r="H607" s="516"/>
      <c r="I607" s="608"/>
      <c r="J607" s="517"/>
      <c r="K607" s="519"/>
      <c r="L607" s="513"/>
      <c r="O607"/>
    </row>
    <row r="608" spans="1:15" hidden="1" x14ac:dyDescent="0.25">
      <c r="A608" s="47">
        <v>634</v>
      </c>
      <c r="B608" s="513"/>
      <c r="C608" s="514"/>
      <c r="D608" s="515"/>
      <c r="E608" s="604"/>
      <c r="F608" s="613"/>
      <c r="G608" s="518"/>
      <c r="H608" s="516"/>
      <c r="I608" s="608"/>
      <c r="J608" s="517"/>
      <c r="K608" s="519"/>
      <c r="L608" s="513"/>
      <c r="O608"/>
    </row>
    <row r="609" spans="1:15" hidden="1" x14ac:dyDescent="0.25">
      <c r="A609" s="47">
        <v>635</v>
      </c>
      <c r="B609" s="513"/>
      <c r="C609" s="514"/>
      <c r="D609" s="515"/>
      <c r="E609" s="604"/>
      <c r="F609" s="613"/>
      <c r="G609" s="518"/>
      <c r="H609" s="516"/>
      <c r="I609" s="608"/>
      <c r="J609" s="517"/>
      <c r="K609" s="519"/>
      <c r="L609" s="513"/>
      <c r="O609"/>
    </row>
    <row r="610" spans="1:15" hidden="1" x14ac:dyDescent="0.25">
      <c r="A610" s="47">
        <v>636</v>
      </c>
      <c r="B610" s="513"/>
      <c r="C610" s="514"/>
      <c r="D610" s="515"/>
      <c r="E610" s="604"/>
      <c r="F610" s="613"/>
      <c r="G610" s="518"/>
      <c r="H610" s="516"/>
      <c r="I610" s="608"/>
      <c r="J610" s="517"/>
      <c r="K610" s="519"/>
      <c r="L610" s="513"/>
      <c r="O610"/>
    </row>
    <row r="611" spans="1:15" hidden="1" x14ac:dyDescent="0.25">
      <c r="A611" s="47">
        <v>637</v>
      </c>
      <c r="B611" s="513"/>
      <c r="C611" s="514"/>
      <c r="D611" s="515"/>
      <c r="E611" s="604"/>
      <c r="F611" s="613"/>
      <c r="G611" s="518"/>
      <c r="H611" s="516"/>
      <c r="I611" s="608"/>
      <c r="J611" s="517"/>
      <c r="K611" s="519"/>
      <c r="L611" s="513"/>
      <c r="O611"/>
    </row>
    <row r="612" spans="1:15" hidden="1" x14ac:dyDescent="0.25">
      <c r="A612" s="47">
        <v>638</v>
      </c>
      <c r="B612" s="513"/>
      <c r="C612" s="514"/>
      <c r="D612" s="515"/>
      <c r="E612" s="604"/>
      <c r="F612" s="613"/>
      <c r="G612" s="518"/>
      <c r="H612" s="516"/>
      <c r="I612" s="608"/>
      <c r="J612" s="517"/>
      <c r="K612" s="519"/>
      <c r="L612" s="513"/>
      <c r="O612"/>
    </row>
    <row r="613" spans="1:15" ht="14.25" hidden="1" customHeight="1" x14ac:dyDescent="0.25">
      <c r="A613" s="47">
        <v>639</v>
      </c>
      <c r="B613" s="513"/>
      <c r="C613" s="514"/>
      <c r="D613" s="515"/>
      <c r="E613" s="604"/>
      <c r="F613" s="613"/>
      <c r="G613" s="518"/>
      <c r="H613" s="516"/>
      <c r="I613" s="608"/>
      <c r="J613" s="517"/>
      <c r="K613" s="519"/>
      <c r="L613" s="513"/>
      <c r="O613"/>
    </row>
    <row r="614" spans="1:15" hidden="1" x14ac:dyDescent="0.25">
      <c r="A614" s="47">
        <v>640</v>
      </c>
      <c r="B614" s="513"/>
      <c r="C614" s="514"/>
      <c r="D614" s="515"/>
      <c r="E614" s="604"/>
      <c r="F614" s="613"/>
      <c r="G614" s="518"/>
      <c r="H614" s="516"/>
      <c r="I614" s="608"/>
      <c r="J614" s="517"/>
      <c r="K614" s="519"/>
      <c r="L614" s="513"/>
      <c r="O614"/>
    </row>
    <row r="615" spans="1:15" hidden="1" x14ac:dyDescent="0.25">
      <c r="A615" s="47">
        <v>641</v>
      </c>
      <c r="B615" s="513"/>
      <c r="C615" s="514"/>
      <c r="D615" s="515"/>
      <c r="E615" s="604"/>
      <c r="F615" s="613"/>
      <c r="G615" s="518"/>
      <c r="H615" s="516"/>
      <c r="I615" s="608"/>
      <c r="J615" s="517"/>
      <c r="K615" s="519"/>
      <c r="L615" s="513"/>
      <c r="O615"/>
    </row>
    <row r="616" spans="1:15" hidden="1" x14ac:dyDescent="0.25">
      <c r="A616" s="47">
        <v>642</v>
      </c>
      <c r="B616" s="513"/>
      <c r="C616" s="514"/>
      <c r="D616" s="515"/>
      <c r="E616" s="604"/>
      <c r="F616" s="613"/>
      <c r="G616" s="518"/>
      <c r="H616" s="516"/>
      <c r="I616" s="608"/>
      <c r="J616" s="517"/>
      <c r="K616" s="519"/>
      <c r="L616" s="513"/>
      <c r="O616"/>
    </row>
    <row r="617" spans="1:15" hidden="1" x14ac:dyDescent="0.25">
      <c r="A617" s="47">
        <v>643</v>
      </c>
      <c r="B617" s="513"/>
      <c r="C617" s="514"/>
      <c r="D617" s="515"/>
      <c r="E617" s="604"/>
      <c r="F617" s="613"/>
      <c r="G617" s="518"/>
      <c r="H617" s="516"/>
      <c r="I617" s="608"/>
      <c r="J617" s="517"/>
      <c r="K617" s="519"/>
      <c r="L617" s="513"/>
      <c r="O617"/>
    </row>
    <row r="618" spans="1:15" hidden="1" x14ac:dyDescent="0.25">
      <c r="A618" s="47">
        <v>644</v>
      </c>
      <c r="B618" s="513"/>
      <c r="C618" s="514"/>
      <c r="D618" s="515"/>
      <c r="E618" s="604"/>
      <c r="F618" s="613"/>
      <c r="G618" s="518"/>
      <c r="H618" s="516"/>
      <c r="I618" s="608"/>
      <c r="J618" s="517"/>
      <c r="K618" s="519"/>
      <c r="L618" s="513"/>
      <c r="O618"/>
    </row>
    <row r="619" spans="1:15" hidden="1" x14ac:dyDescent="0.25">
      <c r="A619" s="47">
        <v>645</v>
      </c>
      <c r="B619" s="513"/>
      <c r="C619" s="514"/>
      <c r="D619" s="515"/>
      <c r="E619" s="604"/>
      <c r="F619" s="613"/>
      <c r="G619" s="518"/>
      <c r="H619" s="516"/>
      <c r="I619" s="608"/>
      <c r="J619" s="517"/>
      <c r="K619" s="519"/>
      <c r="L619" s="513"/>
      <c r="O619"/>
    </row>
    <row r="620" spans="1:15" hidden="1" x14ac:dyDescent="0.25">
      <c r="A620" s="47">
        <v>646</v>
      </c>
      <c r="B620" s="513"/>
      <c r="C620" s="514"/>
      <c r="D620" s="515"/>
      <c r="E620" s="604"/>
      <c r="F620" s="613"/>
      <c r="G620" s="518"/>
      <c r="H620" s="516"/>
      <c r="I620" s="608"/>
      <c r="J620" s="517"/>
      <c r="K620" s="519"/>
      <c r="L620" s="513"/>
      <c r="O620"/>
    </row>
    <row r="621" spans="1:15" hidden="1" x14ac:dyDescent="0.25">
      <c r="A621" s="47">
        <v>647</v>
      </c>
      <c r="B621" s="513"/>
      <c r="C621" s="514"/>
      <c r="D621" s="515"/>
      <c r="E621" s="604"/>
      <c r="F621" s="613"/>
      <c r="G621" s="518"/>
      <c r="H621" s="516"/>
      <c r="I621" s="608"/>
      <c r="J621" s="517"/>
      <c r="K621" s="519"/>
      <c r="L621" s="513"/>
      <c r="O621"/>
    </row>
    <row r="622" spans="1:15" hidden="1" x14ac:dyDescent="0.25">
      <c r="A622" s="47">
        <v>648</v>
      </c>
      <c r="B622" s="513"/>
      <c r="C622" s="514"/>
      <c r="D622" s="515"/>
      <c r="E622" s="604"/>
      <c r="F622" s="613"/>
      <c r="G622" s="518"/>
      <c r="H622" s="516"/>
      <c r="I622" s="608"/>
      <c r="J622" s="517"/>
      <c r="K622" s="519"/>
      <c r="L622" s="513"/>
      <c r="O622"/>
    </row>
    <row r="623" spans="1:15" hidden="1" x14ac:dyDescent="0.25">
      <c r="A623" s="47">
        <v>649</v>
      </c>
      <c r="B623" s="513"/>
      <c r="C623" s="514"/>
      <c r="D623" s="515"/>
      <c r="E623" s="604"/>
      <c r="F623" s="613"/>
      <c r="G623" s="518"/>
      <c r="H623" s="516"/>
      <c r="I623" s="608"/>
      <c r="J623" s="517"/>
      <c r="K623" s="519"/>
      <c r="L623" s="513"/>
      <c r="O623"/>
    </row>
    <row r="624" spans="1:15" hidden="1" x14ac:dyDescent="0.25">
      <c r="A624" s="47">
        <v>650</v>
      </c>
      <c r="B624" s="513"/>
      <c r="C624" s="514"/>
      <c r="D624" s="515"/>
      <c r="E624" s="604"/>
      <c r="F624" s="613"/>
      <c r="G624" s="518"/>
      <c r="H624" s="516"/>
      <c r="I624" s="608"/>
      <c r="J624" s="517"/>
      <c r="K624" s="519"/>
      <c r="L624" s="513"/>
      <c r="O624"/>
    </row>
    <row r="625" spans="1:15" hidden="1" x14ac:dyDescent="0.25">
      <c r="A625" s="47">
        <v>651</v>
      </c>
      <c r="B625" s="513"/>
      <c r="C625" s="514"/>
      <c r="D625" s="515"/>
      <c r="E625" s="604"/>
      <c r="F625" s="613"/>
      <c r="G625" s="518"/>
      <c r="H625" s="516"/>
      <c r="I625" s="608"/>
      <c r="J625" s="517"/>
      <c r="K625" s="519"/>
      <c r="L625" s="513"/>
      <c r="O625"/>
    </row>
    <row r="626" spans="1:15" hidden="1" x14ac:dyDescent="0.25">
      <c r="A626" s="47">
        <v>652</v>
      </c>
      <c r="B626" s="513"/>
      <c r="C626" s="514"/>
      <c r="D626" s="515"/>
      <c r="E626" s="604"/>
      <c r="F626" s="613"/>
      <c r="G626" s="518"/>
      <c r="H626" s="516"/>
      <c r="I626" s="608"/>
      <c r="J626" s="517"/>
      <c r="K626" s="519"/>
      <c r="L626" s="513"/>
      <c r="O626"/>
    </row>
    <row r="627" spans="1:15" hidden="1" x14ac:dyDescent="0.25">
      <c r="A627" s="47">
        <v>653</v>
      </c>
      <c r="B627" s="513"/>
      <c r="C627" s="514"/>
      <c r="D627" s="515"/>
      <c r="E627" s="604"/>
      <c r="F627" s="613"/>
      <c r="G627" s="518"/>
      <c r="H627" s="516"/>
      <c r="I627" s="608"/>
      <c r="J627" s="517"/>
      <c r="K627" s="519"/>
      <c r="L627" s="513"/>
      <c r="O627"/>
    </row>
    <row r="628" spans="1:15" hidden="1" x14ac:dyDescent="0.25">
      <c r="A628" s="47">
        <v>654</v>
      </c>
      <c r="B628" s="513"/>
      <c r="C628" s="514"/>
      <c r="D628" s="515"/>
      <c r="E628" s="604"/>
      <c r="F628" s="613"/>
      <c r="G628" s="518"/>
      <c r="H628" s="516"/>
      <c r="I628" s="608"/>
      <c r="J628" s="517"/>
      <c r="K628" s="519"/>
      <c r="L628" s="513"/>
      <c r="O628"/>
    </row>
    <row r="629" spans="1:15" hidden="1" x14ac:dyDescent="0.25">
      <c r="A629" s="47">
        <v>655</v>
      </c>
      <c r="B629" s="513"/>
      <c r="C629" s="514"/>
      <c r="D629" s="515"/>
      <c r="E629" s="604"/>
      <c r="F629" s="613"/>
      <c r="G629" s="518"/>
      <c r="H629" s="516"/>
      <c r="I629" s="608"/>
      <c r="J629" s="517"/>
      <c r="K629" s="519"/>
      <c r="L629" s="513"/>
      <c r="O629"/>
    </row>
    <row r="630" spans="1:15" hidden="1" x14ac:dyDescent="0.25">
      <c r="A630" s="47">
        <v>656</v>
      </c>
      <c r="B630" s="513"/>
      <c r="C630" s="514"/>
      <c r="D630" s="515"/>
      <c r="E630" s="604"/>
      <c r="F630" s="613"/>
      <c r="G630" s="518"/>
      <c r="H630" s="516"/>
      <c r="I630" s="608"/>
      <c r="J630" s="517"/>
      <c r="K630" s="519"/>
      <c r="L630" s="513"/>
      <c r="O630"/>
    </row>
    <row r="631" spans="1:15" hidden="1" x14ac:dyDescent="0.25">
      <c r="A631" s="47">
        <v>657</v>
      </c>
      <c r="B631" s="513"/>
      <c r="C631" s="514"/>
      <c r="D631" s="515"/>
      <c r="E631" s="604"/>
      <c r="F631" s="613"/>
      <c r="G631" s="518"/>
      <c r="H631" s="516"/>
      <c r="I631" s="608"/>
      <c r="J631" s="517"/>
      <c r="K631" s="519"/>
      <c r="L631" s="513"/>
      <c r="O631"/>
    </row>
    <row r="632" spans="1:15" hidden="1" x14ac:dyDescent="0.25">
      <c r="A632" s="47">
        <v>658</v>
      </c>
      <c r="B632" s="513"/>
      <c r="C632" s="514"/>
      <c r="D632" s="515"/>
      <c r="E632" s="604"/>
      <c r="F632" s="613"/>
      <c r="G632" s="518"/>
      <c r="H632" s="516"/>
      <c r="I632" s="608"/>
      <c r="J632" s="517"/>
      <c r="K632" s="519"/>
      <c r="L632" s="513"/>
      <c r="O632"/>
    </row>
    <row r="633" spans="1:15" hidden="1" x14ac:dyDescent="0.25">
      <c r="A633" s="47">
        <v>659</v>
      </c>
      <c r="B633" s="513"/>
      <c r="C633" s="514"/>
      <c r="D633" s="515"/>
      <c r="E633" s="604"/>
      <c r="F633" s="613"/>
      <c r="G633" s="518"/>
      <c r="H633" s="516"/>
      <c r="I633" s="608"/>
      <c r="J633" s="517"/>
      <c r="K633" s="519"/>
      <c r="L633" s="513"/>
      <c r="O633"/>
    </row>
    <row r="634" spans="1:15" hidden="1" x14ac:dyDescent="0.25">
      <c r="A634" s="47">
        <v>660</v>
      </c>
      <c r="B634" s="513"/>
      <c r="C634" s="514"/>
      <c r="D634" s="515"/>
      <c r="E634" s="604"/>
      <c r="F634" s="613"/>
      <c r="G634" s="518"/>
      <c r="H634" s="516"/>
      <c r="I634" s="608"/>
      <c r="J634" s="517"/>
      <c r="K634" s="519"/>
      <c r="L634" s="513"/>
      <c r="O634"/>
    </row>
    <row r="635" spans="1:15" hidden="1" x14ac:dyDescent="0.25">
      <c r="A635" s="47">
        <v>661</v>
      </c>
      <c r="B635" s="513"/>
      <c r="C635" s="514"/>
      <c r="D635" s="515"/>
      <c r="E635" s="604"/>
      <c r="F635" s="613"/>
      <c r="G635" s="518"/>
      <c r="H635" s="516"/>
      <c r="I635" s="608"/>
      <c r="J635" s="517"/>
      <c r="K635" s="519"/>
      <c r="L635" s="513"/>
      <c r="O635"/>
    </row>
    <row r="636" spans="1:15" hidden="1" x14ac:dyDescent="0.25">
      <c r="A636" s="47">
        <v>662</v>
      </c>
      <c r="B636" s="513"/>
      <c r="C636" s="514"/>
      <c r="D636" s="515"/>
      <c r="E636" s="604"/>
      <c r="F636" s="613"/>
      <c r="G636" s="518"/>
      <c r="H636" s="516"/>
      <c r="I636" s="608"/>
      <c r="J636" s="517"/>
      <c r="K636" s="519"/>
      <c r="L636" s="513"/>
      <c r="O636"/>
    </row>
    <row r="637" spans="1:15" hidden="1" x14ac:dyDescent="0.25">
      <c r="A637" s="47">
        <v>663</v>
      </c>
      <c r="B637" s="513"/>
      <c r="C637" s="514"/>
      <c r="D637" s="515"/>
      <c r="E637" s="604"/>
      <c r="F637" s="613"/>
      <c r="G637" s="518"/>
      <c r="H637" s="516"/>
      <c r="I637" s="608"/>
      <c r="J637" s="517"/>
      <c r="K637" s="519"/>
      <c r="L637" s="513"/>
      <c r="O637"/>
    </row>
    <row r="638" spans="1:15" hidden="1" x14ac:dyDescent="0.25">
      <c r="A638" s="47">
        <v>664</v>
      </c>
      <c r="B638" s="513"/>
      <c r="C638" s="514"/>
      <c r="D638" s="515"/>
      <c r="E638" s="604"/>
      <c r="F638" s="613"/>
      <c r="G638" s="518"/>
      <c r="H638" s="516"/>
      <c r="I638" s="608"/>
      <c r="J638" s="517"/>
      <c r="K638" s="519"/>
      <c r="L638" s="513"/>
      <c r="O638"/>
    </row>
    <row r="639" spans="1:15" hidden="1" x14ac:dyDescent="0.25">
      <c r="A639" s="47">
        <v>665</v>
      </c>
      <c r="B639" s="513"/>
      <c r="C639" s="514"/>
      <c r="D639" s="515"/>
      <c r="E639" s="604"/>
      <c r="F639" s="613"/>
      <c r="G639" s="518"/>
      <c r="H639" s="516"/>
      <c r="I639" s="608"/>
      <c r="J639" s="517"/>
      <c r="K639" s="519"/>
      <c r="L639" s="513"/>
      <c r="O639"/>
    </row>
    <row r="640" spans="1:15" hidden="1" x14ac:dyDescent="0.25">
      <c r="A640" s="47">
        <v>666</v>
      </c>
      <c r="B640" s="513"/>
      <c r="C640" s="514"/>
      <c r="D640" s="515"/>
      <c r="E640" s="604"/>
      <c r="F640" s="613"/>
      <c r="G640" s="518"/>
      <c r="H640" s="516"/>
      <c r="I640" s="608"/>
      <c r="J640" s="517"/>
      <c r="K640" s="519"/>
      <c r="L640" s="513"/>
      <c r="O640"/>
    </row>
    <row r="641" spans="1:15" hidden="1" x14ac:dyDescent="0.25">
      <c r="A641" s="47">
        <v>667</v>
      </c>
      <c r="B641" s="513"/>
      <c r="C641" s="514"/>
      <c r="D641" s="515"/>
      <c r="E641" s="604"/>
      <c r="F641" s="613"/>
      <c r="G641" s="518"/>
      <c r="H641" s="516"/>
      <c r="I641" s="608"/>
      <c r="J641" s="517"/>
      <c r="K641" s="519"/>
      <c r="L641" s="513"/>
      <c r="O641"/>
    </row>
    <row r="642" spans="1:15" hidden="1" x14ac:dyDescent="0.25">
      <c r="A642" s="47">
        <v>668</v>
      </c>
      <c r="B642" s="523"/>
      <c r="C642" s="514"/>
      <c r="D642" s="515"/>
      <c r="E642" s="604"/>
      <c r="F642" s="613"/>
      <c r="G642" s="518"/>
      <c r="H642" s="516"/>
      <c r="I642" s="608"/>
      <c r="J642" s="517"/>
      <c r="K642" s="519"/>
      <c r="L642" s="513"/>
      <c r="O642"/>
    </row>
    <row r="643" spans="1:15" hidden="1" x14ac:dyDescent="0.25">
      <c r="A643" s="47">
        <v>669</v>
      </c>
      <c r="B643" s="513"/>
      <c r="C643" s="514"/>
      <c r="D643" s="515"/>
      <c r="E643" s="604"/>
      <c r="F643" s="613"/>
      <c r="G643" s="518"/>
      <c r="H643" s="516"/>
      <c r="I643" s="608"/>
      <c r="J643" s="517"/>
      <c r="K643" s="519"/>
      <c r="L643" s="513"/>
      <c r="O643"/>
    </row>
    <row r="644" spans="1:15" hidden="1" x14ac:dyDescent="0.25">
      <c r="A644" s="47">
        <v>670</v>
      </c>
      <c r="B644" s="513"/>
      <c r="C644" s="514"/>
      <c r="D644" s="515"/>
      <c r="E644" s="604"/>
      <c r="F644" s="613"/>
      <c r="G644" s="518"/>
      <c r="H644" s="516"/>
      <c r="I644" s="608"/>
      <c r="J644" s="517"/>
      <c r="K644" s="519"/>
      <c r="L644" s="513"/>
      <c r="O644"/>
    </row>
    <row r="645" spans="1:15" hidden="1" x14ac:dyDescent="0.25">
      <c r="A645" s="47">
        <v>671</v>
      </c>
      <c r="B645" s="513"/>
      <c r="C645" s="514"/>
      <c r="D645" s="515"/>
      <c r="E645" s="604"/>
      <c r="F645" s="613"/>
      <c r="G645" s="518"/>
      <c r="H645" s="516"/>
      <c r="I645" s="608"/>
      <c r="J645" s="517"/>
      <c r="K645" s="519"/>
      <c r="L645" s="513"/>
      <c r="O645"/>
    </row>
    <row r="646" spans="1:15" hidden="1" x14ac:dyDescent="0.25">
      <c r="A646" s="47">
        <v>672</v>
      </c>
      <c r="B646" s="513"/>
      <c r="C646" s="514"/>
      <c r="D646" s="515"/>
      <c r="E646" s="604"/>
      <c r="F646" s="613"/>
      <c r="G646" s="518"/>
      <c r="H646" s="516"/>
      <c r="I646" s="608"/>
      <c r="J646" s="517"/>
      <c r="K646" s="519"/>
      <c r="L646" s="513"/>
      <c r="O646"/>
    </row>
    <row r="647" spans="1:15" hidden="1" x14ac:dyDescent="0.25">
      <c r="A647" s="47">
        <v>673</v>
      </c>
      <c r="B647" s="524"/>
      <c r="C647" s="514"/>
      <c r="D647" s="515"/>
      <c r="E647" s="604"/>
      <c r="F647" s="613"/>
      <c r="G647" s="518"/>
      <c r="H647" s="516"/>
      <c r="I647" s="608"/>
      <c r="J647" s="517"/>
      <c r="K647" s="519"/>
      <c r="L647" s="513"/>
      <c r="O647"/>
    </row>
    <row r="648" spans="1:15" hidden="1" x14ac:dyDescent="0.25">
      <c r="A648" s="47">
        <v>674</v>
      </c>
      <c r="B648" s="513"/>
      <c r="C648" s="514"/>
      <c r="D648" s="515"/>
      <c r="E648" s="604"/>
      <c r="F648" s="613"/>
      <c r="G648" s="518"/>
      <c r="H648" s="516"/>
      <c r="I648" s="608"/>
      <c r="J648" s="517"/>
      <c r="K648" s="519"/>
      <c r="L648" s="513"/>
      <c r="O648"/>
    </row>
    <row r="649" spans="1:15" hidden="1" x14ac:dyDescent="0.25">
      <c r="A649" s="47">
        <v>675</v>
      </c>
      <c r="B649" s="513"/>
      <c r="C649" s="514"/>
      <c r="D649" s="515"/>
      <c r="E649" s="604"/>
      <c r="F649" s="613"/>
      <c r="G649" s="518"/>
      <c r="H649" s="516"/>
      <c r="I649" s="608"/>
      <c r="J649" s="517"/>
      <c r="K649" s="519"/>
      <c r="L649" s="513"/>
      <c r="O649"/>
    </row>
    <row r="650" spans="1:15" hidden="1" x14ac:dyDescent="0.25">
      <c r="A650" s="47">
        <v>676</v>
      </c>
      <c r="B650" s="523"/>
      <c r="C650" s="514"/>
      <c r="D650" s="515"/>
      <c r="E650" s="604"/>
      <c r="F650" s="613"/>
      <c r="G650" s="518"/>
      <c r="H650" s="516"/>
      <c r="I650" s="608"/>
      <c r="J650" s="517"/>
      <c r="K650" s="519"/>
      <c r="L650" s="513"/>
      <c r="O650"/>
    </row>
    <row r="651" spans="1:15" hidden="1" x14ac:dyDescent="0.25">
      <c r="A651" s="47">
        <v>677</v>
      </c>
      <c r="B651" s="513"/>
      <c r="C651" s="514"/>
      <c r="D651" s="515"/>
      <c r="E651" s="604"/>
      <c r="F651" s="613"/>
      <c r="G651" s="518"/>
      <c r="H651" s="516"/>
      <c r="I651" s="608"/>
      <c r="J651" s="517"/>
      <c r="K651" s="519"/>
      <c r="L651" s="513"/>
      <c r="O651"/>
    </row>
    <row r="652" spans="1:15" hidden="1" x14ac:dyDescent="0.25">
      <c r="A652" s="47">
        <v>678</v>
      </c>
      <c r="B652" s="513"/>
      <c r="C652" s="514"/>
      <c r="D652" s="515"/>
      <c r="E652" s="604"/>
      <c r="F652" s="613"/>
      <c r="G652" s="518"/>
      <c r="H652" s="516"/>
      <c r="I652" s="608"/>
      <c r="J652" s="517"/>
      <c r="K652" s="519"/>
      <c r="L652" s="513"/>
      <c r="O652"/>
    </row>
    <row r="653" spans="1:15" hidden="1" x14ac:dyDescent="0.25">
      <c r="A653" s="47">
        <v>679</v>
      </c>
      <c r="B653" s="513"/>
      <c r="C653" s="514"/>
      <c r="D653" s="515"/>
      <c r="E653" s="604"/>
      <c r="F653" s="613"/>
      <c r="G653" s="518"/>
      <c r="H653" s="516"/>
      <c r="I653" s="608"/>
      <c r="J653" s="517"/>
      <c r="K653" s="519"/>
      <c r="L653" s="513"/>
      <c r="O653"/>
    </row>
    <row r="654" spans="1:15" hidden="1" x14ac:dyDescent="0.25">
      <c r="A654" s="47">
        <v>680</v>
      </c>
      <c r="B654" s="513"/>
      <c r="C654" s="514"/>
      <c r="D654" s="515"/>
      <c r="E654" s="604"/>
      <c r="F654" s="613"/>
      <c r="G654" s="518"/>
      <c r="H654" s="516"/>
      <c r="I654" s="608"/>
      <c r="J654" s="517"/>
      <c r="K654" s="519"/>
      <c r="L654" s="513"/>
      <c r="O654"/>
    </row>
    <row r="655" spans="1:15" hidden="1" x14ac:dyDescent="0.25">
      <c r="A655" s="47">
        <v>681</v>
      </c>
      <c r="B655" s="513"/>
      <c r="C655" s="514"/>
      <c r="D655" s="515"/>
      <c r="E655" s="604"/>
      <c r="F655" s="613"/>
      <c r="G655" s="518"/>
      <c r="H655" s="516"/>
      <c r="I655" s="608"/>
      <c r="J655" s="517"/>
      <c r="K655" s="519"/>
      <c r="L655" s="513"/>
      <c r="O655"/>
    </row>
    <row r="656" spans="1:15" hidden="1" x14ac:dyDescent="0.25">
      <c r="A656" s="47">
        <v>682</v>
      </c>
      <c r="B656" s="513"/>
      <c r="C656" s="514"/>
      <c r="D656" s="515"/>
      <c r="E656" s="604"/>
      <c r="F656" s="613"/>
      <c r="G656" s="518"/>
      <c r="H656" s="516"/>
      <c r="I656" s="608"/>
      <c r="J656" s="517"/>
      <c r="K656" s="519"/>
      <c r="L656" s="513"/>
      <c r="O656"/>
    </row>
    <row r="657" spans="1:15" hidden="1" x14ac:dyDescent="0.25">
      <c r="A657" s="47">
        <v>683</v>
      </c>
      <c r="B657" s="513"/>
      <c r="C657" s="514"/>
      <c r="D657" s="515"/>
      <c r="E657" s="604"/>
      <c r="F657" s="613"/>
      <c r="G657" s="518"/>
      <c r="H657" s="516"/>
      <c r="I657" s="608"/>
      <c r="J657" s="517"/>
      <c r="K657" s="519"/>
      <c r="L657" s="513"/>
      <c r="O657"/>
    </row>
    <row r="658" spans="1:15" hidden="1" x14ac:dyDescent="0.25">
      <c r="A658" s="47">
        <v>684</v>
      </c>
      <c r="B658" s="513"/>
      <c r="C658" s="514"/>
      <c r="D658" s="515"/>
      <c r="E658" s="604"/>
      <c r="F658" s="613"/>
      <c r="G658" s="518"/>
      <c r="H658" s="516"/>
      <c r="I658" s="608"/>
      <c r="J658" s="517"/>
      <c r="K658" s="519"/>
      <c r="L658" s="513"/>
      <c r="O658"/>
    </row>
    <row r="659" spans="1:15" hidden="1" x14ac:dyDescent="0.25">
      <c r="A659" s="47">
        <v>685</v>
      </c>
      <c r="B659" s="513"/>
      <c r="C659" s="514"/>
      <c r="D659" s="515"/>
      <c r="E659" s="604"/>
      <c r="F659" s="613"/>
      <c r="G659" s="518"/>
      <c r="H659" s="516"/>
      <c r="I659" s="608"/>
      <c r="J659" s="517"/>
      <c r="K659" s="519"/>
      <c r="L659" s="513"/>
      <c r="O659"/>
    </row>
    <row r="660" spans="1:15" hidden="1" x14ac:dyDescent="0.25">
      <c r="A660" s="47">
        <v>686</v>
      </c>
      <c r="B660" s="513"/>
      <c r="C660" s="514"/>
      <c r="D660" s="515"/>
      <c r="E660" s="604"/>
      <c r="F660" s="613"/>
      <c r="G660" s="518"/>
      <c r="H660" s="516"/>
      <c r="I660" s="608"/>
      <c r="J660" s="517"/>
      <c r="K660" s="519"/>
      <c r="L660" s="513"/>
      <c r="O660"/>
    </row>
    <row r="661" spans="1:15" hidden="1" x14ac:dyDescent="0.25">
      <c r="A661" s="47">
        <v>687</v>
      </c>
      <c r="B661" s="513"/>
      <c r="C661" s="514"/>
      <c r="D661" s="515"/>
      <c r="E661" s="604"/>
      <c r="F661" s="613"/>
      <c r="G661" s="518"/>
      <c r="H661" s="516"/>
      <c r="I661" s="608"/>
      <c r="J661" s="517"/>
      <c r="K661" s="519"/>
      <c r="L661" s="513"/>
      <c r="O661"/>
    </row>
    <row r="662" spans="1:15" hidden="1" x14ac:dyDescent="0.25">
      <c r="A662" s="47">
        <v>688</v>
      </c>
      <c r="B662" s="513"/>
      <c r="C662" s="514"/>
      <c r="D662" s="515"/>
      <c r="E662" s="604"/>
      <c r="F662" s="613"/>
      <c r="G662" s="518"/>
      <c r="H662" s="516"/>
      <c r="I662" s="608"/>
      <c r="J662" s="517"/>
      <c r="K662" s="519"/>
      <c r="L662" s="513"/>
      <c r="O662"/>
    </row>
    <row r="663" spans="1:15" hidden="1" x14ac:dyDescent="0.25">
      <c r="A663" s="47">
        <v>689</v>
      </c>
      <c r="B663" s="513"/>
      <c r="C663" s="514"/>
      <c r="D663" s="515"/>
      <c r="E663" s="604"/>
      <c r="F663" s="613"/>
      <c r="G663" s="518"/>
      <c r="H663" s="516"/>
      <c r="I663" s="608"/>
      <c r="J663" s="517"/>
      <c r="K663" s="519"/>
      <c r="L663" s="513"/>
      <c r="O663"/>
    </row>
    <row r="664" spans="1:15" hidden="1" x14ac:dyDescent="0.25">
      <c r="A664" s="47">
        <v>690</v>
      </c>
      <c r="B664" s="513"/>
      <c r="C664" s="514"/>
      <c r="D664" s="515"/>
      <c r="E664" s="604"/>
      <c r="F664" s="613"/>
      <c r="G664" s="518"/>
      <c r="H664" s="516"/>
      <c r="I664" s="608"/>
      <c r="J664" s="517"/>
      <c r="K664" s="519"/>
      <c r="L664" s="513"/>
      <c r="O664"/>
    </row>
    <row r="665" spans="1:15" hidden="1" x14ac:dyDescent="0.25">
      <c r="A665" s="518"/>
      <c r="B665" s="513"/>
      <c r="C665" s="514"/>
      <c r="D665" s="515"/>
      <c r="E665" s="604"/>
      <c r="F665" s="613"/>
      <c r="G665" s="518"/>
      <c r="H665" s="516"/>
      <c r="I665" s="608"/>
      <c r="J665" s="517"/>
      <c r="K665" s="519"/>
      <c r="L665" s="513"/>
      <c r="O665"/>
    </row>
    <row r="666" spans="1:15" ht="9" customHeight="1" x14ac:dyDescent="0.25">
      <c r="A666" s="518"/>
      <c r="B666" s="513"/>
      <c r="C666" s="514"/>
      <c r="D666" s="515"/>
      <c r="E666" s="604"/>
      <c r="F666" s="613"/>
      <c r="G666" s="518"/>
      <c r="H666" s="516"/>
      <c r="I666" s="608"/>
      <c r="J666" s="517"/>
      <c r="K666" s="519"/>
      <c r="L666" s="513"/>
      <c r="O666"/>
    </row>
    <row r="667" spans="1:15" ht="21" customHeight="1" x14ac:dyDescent="0.25">
      <c r="A667" s="518"/>
      <c r="B667" s="513"/>
      <c r="C667" s="514"/>
      <c r="D667" s="515"/>
      <c r="E667" s="604"/>
      <c r="F667" s="613"/>
      <c r="G667" s="518"/>
      <c r="H667" s="516"/>
      <c r="I667" s="608"/>
      <c r="J667" s="517"/>
      <c r="K667" s="519"/>
      <c r="L667" s="513"/>
      <c r="O667"/>
    </row>
    <row r="668" spans="1:15" ht="18" customHeight="1" x14ac:dyDescent="0.25">
      <c r="A668" s="518"/>
      <c r="B668" s="513"/>
      <c r="C668" s="514"/>
      <c r="D668" s="515"/>
      <c r="E668" s="604"/>
      <c r="F668" s="613"/>
      <c r="G668" s="518"/>
      <c r="H668" s="516"/>
      <c r="I668" s="608"/>
      <c r="J668" s="517"/>
      <c r="K668" s="519"/>
      <c r="L668" s="513"/>
      <c r="O668"/>
    </row>
    <row r="669" spans="1:15" x14ac:dyDescent="0.25">
      <c r="A669" s="518"/>
      <c r="B669" s="513"/>
      <c r="C669" s="514"/>
      <c r="D669" s="515"/>
      <c r="E669" s="604"/>
      <c r="F669" s="613"/>
      <c r="G669" s="518"/>
      <c r="H669" s="516"/>
      <c r="I669" s="608"/>
      <c r="J669" s="517"/>
      <c r="K669" s="519"/>
      <c r="L669" s="513"/>
      <c r="O669"/>
    </row>
    <row r="670" spans="1:15" x14ac:dyDescent="0.25">
      <c r="A670" s="518"/>
      <c r="B670" s="513"/>
      <c r="C670" s="514"/>
      <c r="D670" s="515"/>
      <c r="E670" s="604"/>
      <c r="F670" s="613"/>
      <c r="G670" s="518"/>
      <c r="H670" s="516"/>
      <c r="I670" s="608"/>
      <c r="J670" s="517"/>
      <c r="K670" s="519"/>
      <c r="L670" s="513"/>
      <c r="O670"/>
    </row>
    <row r="671" spans="1:15" x14ac:dyDescent="0.25">
      <c r="A671" s="518"/>
      <c r="B671" s="513"/>
      <c r="C671" s="514"/>
      <c r="D671" s="515"/>
      <c r="E671" s="604"/>
      <c r="F671" s="613"/>
      <c r="G671" s="518"/>
      <c r="H671" s="516"/>
      <c r="I671" s="608"/>
      <c r="J671" s="517"/>
      <c r="K671" s="519"/>
      <c r="L671" s="513"/>
      <c r="O671"/>
    </row>
    <row r="672" spans="1:15" x14ac:dyDescent="0.25">
      <c r="A672" s="518"/>
      <c r="B672" s="513"/>
      <c r="C672" s="514"/>
      <c r="D672" s="515"/>
      <c r="E672" s="604"/>
      <c r="F672" s="613"/>
      <c r="G672" s="518"/>
      <c r="H672" s="516"/>
      <c r="I672" s="608"/>
      <c r="J672" s="517"/>
      <c r="K672" s="519"/>
      <c r="L672" s="513"/>
      <c r="O672"/>
    </row>
    <row r="673" spans="1:15" x14ac:dyDescent="0.25">
      <c r="A673" s="518"/>
      <c r="B673" s="513"/>
      <c r="C673" s="514"/>
      <c r="D673" s="515"/>
      <c r="E673" s="604"/>
      <c r="F673" s="613"/>
      <c r="G673" s="518"/>
      <c r="H673" s="516"/>
      <c r="I673" s="608"/>
      <c r="J673" s="517"/>
      <c r="K673" s="519"/>
      <c r="L673" s="513"/>
      <c r="O673"/>
    </row>
    <row r="674" spans="1:15" x14ac:dyDescent="0.25">
      <c r="A674" s="518"/>
      <c r="B674" s="513"/>
      <c r="C674" s="514"/>
      <c r="D674" s="515"/>
      <c r="E674" s="604"/>
      <c r="F674" s="613"/>
      <c r="G674" s="518"/>
      <c r="H674" s="516"/>
      <c r="I674" s="608"/>
      <c r="J674" s="517"/>
      <c r="K674" s="519"/>
      <c r="L674" s="513"/>
      <c r="O674"/>
    </row>
    <row r="675" spans="1:15" x14ac:dyDescent="0.25">
      <c r="A675" s="518"/>
      <c r="B675" s="513"/>
      <c r="C675" s="514"/>
      <c r="D675" s="515"/>
      <c r="E675" s="604"/>
      <c r="F675" s="613"/>
      <c r="G675" s="518"/>
      <c r="H675" s="516"/>
      <c r="I675" s="608"/>
      <c r="J675" s="517"/>
      <c r="K675" s="519"/>
      <c r="L675" s="513"/>
      <c r="O675"/>
    </row>
    <row r="676" spans="1:15" x14ac:dyDescent="0.25">
      <c r="A676" s="518"/>
      <c r="B676" s="513"/>
      <c r="C676" s="514"/>
      <c r="D676" s="515"/>
      <c r="E676" s="604"/>
      <c r="F676" s="613"/>
      <c r="G676" s="518"/>
      <c r="H676" s="516"/>
      <c r="I676" s="608"/>
      <c r="J676" s="517"/>
      <c r="K676" s="519"/>
      <c r="L676" s="513"/>
      <c r="O676"/>
    </row>
    <row r="677" spans="1:15" x14ac:dyDescent="0.25">
      <c r="A677" s="518"/>
      <c r="B677" s="513"/>
      <c r="C677" s="514"/>
      <c r="D677" s="515"/>
      <c r="E677" s="604"/>
      <c r="F677" s="613"/>
      <c r="G677" s="518"/>
      <c r="H677" s="516"/>
      <c r="I677" s="608"/>
      <c r="J677" s="517"/>
      <c r="K677" s="519"/>
      <c r="L677" s="513"/>
      <c r="O677"/>
    </row>
    <row r="678" spans="1:15" x14ac:dyDescent="0.25">
      <c r="A678" s="518"/>
      <c r="B678" s="513"/>
      <c r="C678" s="514"/>
      <c r="D678" s="515"/>
      <c r="E678" s="604"/>
      <c r="F678" s="613"/>
      <c r="G678" s="518"/>
      <c r="H678" s="516"/>
      <c r="I678" s="608"/>
      <c r="J678" s="517"/>
      <c r="K678" s="519"/>
      <c r="L678" s="513"/>
      <c r="O678"/>
    </row>
    <row r="679" spans="1:15" x14ac:dyDescent="0.25">
      <c r="A679" s="518"/>
      <c r="B679" s="513"/>
      <c r="C679" s="514"/>
      <c r="D679" s="515"/>
      <c r="E679" s="604"/>
      <c r="F679" s="613"/>
      <c r="G679" s="518"/>
      <c r="H679" s="516"/>
      <c r="I679" s="608"/>
      <c r="J679" s="517"/>
      <c r="K679" s="519"/>
      <c r="L679" s="513"/>
      <c r="O679"/>
    </row>
    <row r="680" spans="1:15" x14ac:dyDescent="0.25">
      <c r="A680" s="518"/>
      <c r="B680" s="513"/>
      <c r="C680" s="514"/>
      <c r="D680" s="515"/>
      <c r="E680" s="604"/>
      <c r="F680" s="613"/>
      <c r="G680" s="518"/>
      <c r="H680" s="516"/>
      <c r="I680" s="608"/>
      <c r="J680" s="517"/>
      <c r="K680" s="519"/>
      <c r="L680" s="513"/>
      <c r="O680"/>
    </row>
    <row r="681" spans="1:15" x14ac:dyDescent="0.25">
      <c r="A681" s="518"/>
      <c r="B681" s="513"/>
      <c r="C681" s="514"/>
      <c r="D681" s="515"/>
      <c r="E681" s="604"/>
      <c r="F681" s="613"/>
      <c r="G681" s="518"/>
      <c r="H681" s="516"/>
      <c r="I681" s="608"/>
      <c r="J681" s="517"/>
      <c r="K681" s="519"/>
      <c r="L681" s="513"/>
      <c r="O681"/>
    </row>
    <row r="682" spans="1:15" x14ac:dyDescent="0.25">
      <c r="A682" s="518"/>
      <c r="B682" s="513"/>
      <c r="C682" s="514"/>
      <c r="D682" s="515"/>
      <c r="E682" s="604"/>
      <c r="F682" s="613"/>
      <c r="G682" s="518"/>
      <c r="H682" s="516"/>
      <c r="I682" s="608"/>
      <c r="J682" s="517"/>
      <c r="K682" s="519"/>
      <c r="L682" s="513"/>
      <c r="O682"/>
    </row>
    <row r="683" spans="1:15" x14ac:dyDescent="0.25">
      <c r="A683" s="518"/>
      <c r="B683" s="513"/>
      <c r="C683" s="514"/>
      <c r="D683" s="515"/>
      <c r="E683" s="604"/>
      <c r="F683" s="613"/>
      <c r="G683" s="518"/>
      <c r="H683" s="516"/>
      <c r="I683" s="608"/>
      <c r="J683" s="517"/>
      <c r="K683" s="519"/>
      <c r="L683" s="513"/>
      <c r="O683"/>
    </row>
    <row r="684" spans="1:15" x14ac:dyDescent="0.25">
      <c r="A684" s="518"/>
      <c r="B684" s="513"/>
      <c r="C684" s="514"/>
      <c r="D684" s="515"/>
      <c r="E684" s="604"/>
      <c r="F684" s="613"/>
      <c r="G684" s="518"/>
      <c r="H684" s="516"/>
      <c r="I684" s="608"/>
      <c r="J684" s="517"/>
      <c r="K684" s="519"/>
      <c r="L684" s="513"/>
      <c r="O684"/>
    </row>
    <row r="685" spans="1:15" x14ac:dyDescent="0.25">
      <c r="A685" s="518"/>
      <c r="B685" s="513"/>
      <c r="C685" s="514"/>
      <c r="D685" s="515"/>
      <c r="E685" s="604"/>
      <c r="F685" s="613"/>
      <c r="G685" s="518"/>
      <c r="H685" s="516"/>
      <c r="I685" s="608"/>
      <c r="J685" s="517"/>
      <c r="K685" s="519"/>
      <c r="L685" s="513"/>
      <c r="O685"/>
    </row>
    <row r="686" spans="1:15" x14ac:dyDescent="0.25">
      <c r="A686" s="518"/>
      <c r="B686" s="513"/>
      <c r="C686" s="514"/>
      <c r="D686" s="515"/>
      <c r="E686" s="604"/>
      <c r="F686" s="613"/>
      <c r="G686" s="518"/>
      <c r="H686" s="516"/>
      <c r="I686" s="608"/>
      <c r="J686" s="517"/>
      <c r="K686" s="519"/>
      <c r="L686" s="513"/>
      <c r="O686"/>
    </row>
    <row r="687" spans="1:15" x14ac:dyDescent="0.25">
      <c r="A687" s="518"/>
      <c r="B687" s="513"/>
      <c r="C687" s="514"/>
      <c r="D687" s="515"/>
      <c r="E687" s="604"/>
      <c r="F687" s="613"/>
      <c r="G687" s="518"/>
      <c r="H687" s="516"/>
      <c r="I687" s="608"/>
      <c r="J687" s="517"/>
      <c r="K687" s="519"/>
      <c r="L687" s="513"/>
      <c r="O687"/>
    </row>
    <row r="688" spans="1:15" x14ac:dyDescent="0.25">
      <c r="A688" s="518"/>
      <c r="B688" s="513"/>
      <c r="C688" s="514"/>
      <c r="D688" s="515"/>
      <c r="E688" s="604"/>
      <c r="F688" s="613"/>
      <c r="G688" s="518"/>
      <c r="H688" s="516"/>
      <c r="I688" s="608"/>
      <c r="J688" s="517"/>
      <c r="K688" s="519"/>
      <c r="L688" s="513"/>
      <c r="O688"/>
    </row>
    <row r="689" spans="1:15" x14ac:dyDescent="0.25">
      <c r="A689" s="518"/>
      <c r="B689" s="513"/>
      <c r="C689" s="514"/>
      <c r="D689" s="515"/>
      <c r="E689" s="604"/>
      <c r="F689" s="613"/>
      <c r="G689" s="518"/>
      <c r="H689" s="516"/>
      <c r="I689" s="608"/>
      <c r="J689" s="517"/>
      <c r="K689" s="519"/>
      <c r="L689" s="513"/>
      <c r="O689"/>
    </row>
    <row r="690" spans="1:15" x14ac:dyDescent="0.25">
      <c r="A690" s="518"/>
      <c r="B690" s="513"/>
      <c r="C690" s="514"/>
      <c r="D690" s="515"/>
      <c r="E690" s="604"/>
      <c r="F690" s="613"/>
      <c r="G690" s="518"/>
      <c r="H690" s="516"/>
      <c r="I690" s="608"/>
      <c r="J690" s="517"/>
      <c r="K690" s="519"/>
      <c r="L690" s="513"/>
      <c r="O690"/>
    </row>
    <row r="691" spans="1:15" x14ac:dyDescent="0.25">
      <c r="O691"/>
    </row>
    <row r="692" spans="1:15" x14ac:dyDescent="0.25">
      <c r="O692"/>
    </row>
    <row r="693" spans="1:15" x14ac:dyDescent="0.25">
      <c r="O693"/>
    </row>
    <row r="694" spans="1:15" x14ac:dyDescent="0.25">
      <c r="O694"/>
    </row>
    <row r="695" spans="1:15" x14ac:dyDescent="0.25">
      <c r="O695"/>
    </row>
    <row r="696" spans="1:15" x14ac:dyDescent="0.25">
      <c r="O696"/>
    </row>
    <row r="697" spans="1:15" x14ac:dyDescent="0.25">
      <c r="O697"/>
    </row>
    <row r="698" spans="1:15" x14ac:dyDescent="0.25">
      <c r="O698"/>
    </row>
    <row r="699" spans="1:15" x14ac:dyDescent="0.25">
      <c r="O699"/>
    </row>
    <row r="700" spans="1:15" x14ac:dyDescent="0.25">
      <c r="O700"/>
    </row>
    <row r="701" spans="1:15" x14ac:dyDescent="0.25">
      <c r="O701"/>
    </row>
    <row r="702" spans="1:15" x14ac:dyDescent="0.25">
      <c r="O702"/>
    </row>
    <row r="703" spans="1:15" x14ac:dyDescent="0.25">
      <c r="O703"/>
    </row>
    <row r="704" spans="1:15" x14ac:dyDescent="0.25">
      <c r="O704"/>
    </row>
    <row r="705" spans="15:15" x14ac:dyDescent="0.25">
      <c r="O705"/>
    </row>
    <row r="706" spans="15:15" x14ac:dyDescent="0.25">
      <c r="O706"/>
    </row>
    <row r="707" spans="15:15" x14ac:dyDescent="0.25">
      <c r="O707"/>
    </row>
    <row r="708" spans="15:15" x14ac:dyDescent="0.25">
      <c r="O708"/>
    </row>
    <row r="709" spans="15:15" x14ac:dyDescent="0.25">
      <c r="O709"/>
    </row>
    <row r="710" spans="15:15" x14ac:dyDescent="0.25">
      <c r="O710"/>
    </row>
    <row r="711" spans="15:15" x14ac:dyDescent="0.25">
      <c r="O711"/>
    </row>
    <row r="712" spans="15:15" x14ac:dyDescent="0.25">
      <c r="O712"/>
    </row>
    <row r="713" spans="15:15" x14ac:dyDescent="0.25">
      <c r="O713"/>
    </row>
    <row r="714" spans="15:15" x14ac:dyDescent="0.25">
      <c r="O714"/>
    </row>
    <row r="715" spans="15:15" x14ac:dyDescent="0.25">
      <c r="O715"/>
    </row>
    <row r="716" spans="15:15" x14ac:dyDescent="0.25">
      <c r="O716"/>
    </row>
    <row r="717" spans="15:15" x14ac:dyDescent="0.25">
      <c r="O717"/>
    </row>
    <row r="718" spans="15:15" x14ac:dyDescent="0.25">
      <c r="O718"/>
    </row>
    <row r="719" spans="15:15" x14ac:dyDescent="0.25">
      <c r="O719"/>
    </row>
    <row r="720" spans="15:15" x14ac:dyDescent="0.25">
      <c r="O720"/>
    </row>
    <row r="721" spans="15:15" x14ac:dyDescent="0.25">
      <c r="O721"/>
    </row>
    <row r="722" spans="15:15" x14ac:dyDescent="0.25">
      <c r="O722"/>
    </row>
    <row r="723" spans="15:15" x14ac:dyDescent="0.25">
      <c r="O723"/>
    </row>
    <row r="724" spans="15:15" x14ac:dyDescent="0.25">
      <c r="O724"/>
    </row>
    <row r="725" spans="15:15" x14ac:dyDescent="0.25">
      <c r="O725"/>
    </row>
    <row r="726" spans="15:15" x14ac:dyDescent="0.25">
      <c r="O726"/>
    </row>
    <row r="727" spans="15:15" x14ac:dyDescent="0.25">
      <c r="O727"/>
    </row>
    <row r="728" spans="15:15" x14ac:dyDescent="0.25">
      <c r="O728"/>
    </row>
    <row r="729" spans="15:15" x14ac:dyDescent="0.25">
      <c r="O729"/>
    </row>
    <row r="730" spans="15:15" x14ac:dyDescent="0.25">
      <c r="O730"/>
    </row>
    <row r="731" spans="15:15" x14ac:dyDescent="0.25">
      <c r="O731"/>
    </row>
    <row r="732" spans="15:15" x14ac:dyDescent="0.25">
      <c r="O732"/>
    </row>
    <row r="733" spans="15:15" x14ac:dyDescent="0.25">
      <c r="O733"/>
    </row>
    <row r="734" spans="15:15" x14ac:dyDescent="0.25">
      <c r="O734"/>
    </row>
    <row r="735" spans="15:15" x14ac:dyDescent="0.25">
      <c r="O735"/>
    </row>
    <row r="736" spans="15:15" x14ac:dyDescent="0.25">
      <c r="O736"/>
    </row>
    <row r="737" spans="15:15" x14ac:dyDescent="0.25">
      <c r="O737"/>
    </row>
    <row r="738" spans="15:15" x14ac:dyDescent="0.25">
      <c r="O738"/>
    </row>
    <row r="739" spans="15:15" x14ac:dyDescent="0.25">
      <c r="O739"/>
    </row>
    <row r="740" spans="15:15" x14ac:dyDescent="0.25">
      <c r="O740"/>
    </row>
    <row r="741" spans="15:15" x14ac:dyDescent="0.25">
      <c r="O741"/>
    </row>
    <row r="742" spans="15:15" x14ac:dyDescent="0.25">
      <c r="O742"/>
    </row>
    <row r="743" spans="15:15" x14ac:dyDescent="0.25">
      <c r="O743"/>
    </row>
    <row r="744" spans="15:15" x14ac:dyDescent="0.25">
      <c r="O744"/>
    </row>
    <row r="745" spans="15:15" x14ac:dyDescent="0.25">
      <c r="O745"/>
    </row>
    <row r="746" spans="15:15" x14ac:dyDescent="0.25">
      <c r="O746"/>
    </row>
    <row r="747" spans="15:15" x14ac:dyDescent="0.25">
      <c r="O747"/>
    </row>
    <row r="748" spans="15:15" x14ac:dyDescent="0.25">
      <c r="O748"/>
    </row>
    <row r="749" spans="15:15" x14ac:dyDescent="0.25">
      <c r="O749"/>
    </row>
    <row r="750" spans="15:15" x14ac:dyDescent="0.25">
      <c r="O750"/>
    </row>
    <row r="751" spans="15:15" x14ac:dyDescent="0.25">
      <c r="O751"/>
    </row>
    <row r="752" spans="15:15" x14ac:dyDescent="0.25">
      <c r="O752"/>
    </row>
    <row r="753" spans="15:15" x14ac:dyDescent="0.25">
      <c r="O753"/>
    </row>
    <row r="754" spans="15:15" x14ac:dyDescent="0.25">
      <c r="O754"/>
    </row>
    <row r="755" spans="15:15" x14ac:dyDescent="0.25">
      <c r="O755"/>
    </row>
    <row r="756" spans="15:15" x14ac:dyDescent="0.25">
      <c r="O756"/>
    </row>
    <row r="757" spans="15:15" x14ac:dyDescent="0.25">
      <c r="O757"/>
    </row>
    <row r="758" spans="15:15" x14ac:dyDescent="0.25">
      <c r="O758"/>
    </row>
    <row r="759" spans="15:15" x14ac:dyDescent="0.25">
      <c r="O759"/>
    </row>
    <row r="760" spans="15:15" x14ac:dyDescent="0.25">
      <c r="O760"/>
    </row>
    <row r="761" spans="15:15" x14ac:dyDescent="0.25">
      <c r="O761"/>
    </row>
    <row r="762" spans="15:15" x14ac:dyDescent="0.25">
      <c r="O762"/>
    </row>
    <row r="763" spans="15:15" x14ac:dyDescent="0.25">
      <c r="O763"/>
    </row>
    <row r="764" spans="15:15" x14ac:dyDescent="0.25">
      <c r="O764"/>
    </row>
    <row r="765" spans="15:15" x14ac:dyDescent="0.25">
      <c r="O765"/>
    </row>
    <row r="766" spans="15:15" x14ac:dyDescent="0.25">
      <c r="O766"/>
    </row>
    <row r="767" spans="15:15" x14ac:dyDescent="0.25">
      <c r="O767"/>
    </row>
    <row r="768" spans="15:15" x14ac:dyDescent="0.25">
      <c r="O768"/>
    </row>
    <row r="769" spans="15:15" x14ac:dyDescent="0.25">
      <c r="O769"/>
    </row>
    <row r="770" spans="15:15" x14ac:dyDescent="0.25">
      <c r="O770"/>
    </row>
    <row r="771" spans="15:15" x14ac:dyDescent="0.25">
      <c r="O771"/>
    </row>
    <row r="772" spans="15:15" x14ac:dyDescent="0.25">
      <c r="O772"/>
    </row>
    <row r="773" spans="15:15" x14ac:dyDescent="0.25">
      <c r="O773"/>
    </row>
    <row r="774" spans="15:15" x14ac:dyDescent="0.25">
      <c r="O774"/>
    </row>
    <row r="775" spans="15:15" x14ac:dyDescent="0.25">
      <c r="O775"/>
    </row>
    <row r="776" spans="15:15" x14ac:dyDescent="0.25">
      <c r="O776"/>
    </row>
    <row r="777" spans="15:15" x14ac:dyDescent="0.25">
      <c r="O777"/>
    </row>
    <row r="778" spans="15:15" x14ac:dyDescent="0.25">
      <c r="O778"/>
    </row>
    <row r="779" spans="15:15" x14ac:dyDescent="0.25">
      <c r="O779"/>
    </row>
    <row r="780" spans="15:15" x14ac:dyDescent="0.25">
      <c r="O780"/>
    </row>
    <row r="781" spans="15:15" x14ac:dyDescent="0.25">
      <c r="O781"/>
    </row>
    <row r="782" spans="15:15" x14ac:dyDescent="0.25">
      <c r="O782"/>
    </row>
    <row r="783" spans="15:15" x14ac:dyDescent="0.25">
      <c r="O783"/>
    </row>
    <row r="784" spans="15:15" x14ac:dyDescent="0.25">
      <c r="O784"/>
    </row>
    <row r="785" spans="15:15" x14ac:dyDescent="0.25">
      <c r="O785"/>
    </row>
    <row r="786" spans="15:15" x14ac:dyDescent="0.25">
      <c r="O786"/>
    </row>
    <row r="787" spans="15:15" x14ac:dyDescent="0.25">
      <c r="O787"/>
    </row>
    <row r="788" spans="15:15" x14ac:dyDescent="0.25">
      <c r="O788"/>
    </row>
    <row r="789" spans="15:15" x14ac:dyDescent="0.25">
      <c r="O789"/>
    </row>
    <row r="790" spans="15:15" x14ac:dyDescent="0.25">
      <c r="O790"/>
    </row>
    <row r="791" spans="15:15" x14ac:dyDescent="0.25">
      <c r="O791"/>
    </row>
    <row r="792" spans="15:15" x14ac:dyDescent="0.25">
      <c r="O792"/>
    </row>
    <row r="793" spans="15:15" x14ac:dyDescent="0.25">
      <c r="O793"/>
    </row>
    <row r="794" spans="15:15" x14ac:dyDescent="0.25">
      <c r="O794"/>
    </row>
    <row r="795" spans="15:15" x14ac:dyDescent="0.25">
      <c r="O795"/>
    </row>
    <row r="796" spans="15:15" x14ac:dyDescent="0.25">
      <c r="O796"/>
    </row>
    <row r="797" spans="15:15" x14ac:dyDescent="0.25">
      <c r="O797"/>
    </row>
    <row r="798" spans="15:15" x14ac:dyDescent="0.25">
      <c r="O798"/>
    </row>
    <row r="799" spans="15:15" x14ac:dyDescent="0.25">
      <c r="O799"/>
    </row>
    <row r="800" spans="15:15" x14ac:dyDescent="0.25">
      <c r="O800"/>
    </row>
    <row r="801" spans="15:15" x14ac:dyDescent="0.25">
      <c r="O801"/>
    </row>
    <row r="802" spans="15:15" x14ac:dyDescent="0.25">
      <c r="O802"/>
    </row>
    <row r="803" spans="15:15" x14ac:dyDescent="0.25">
      <c r="O803"/>
    </row>
    <row r="804" spans="15:15" x14ac:dyDescent="0.25">
      <c r="O804"/>
    </row>
    <row r="805" spans="15:15" x14ac:dyDescent="0.25">
      <c r="O805"/>
    </row>
    <row r="806" spans="15:15" x14ac:dyDescent="0.25">
      <c r="O806"/>
    </row>
    <row r="807" spans="15:15" x14ac:dyDescent="0.25">
      <c r="O807"/>
    </row>
    <row r="808" spans="15:15" x14ac:dyDescent="0.25">
      <c r="O808"/>
    </row>
    <row r="809" spans="15:15" x14ac:dyDescent="0.25">
      <c r="O809"/>
    </row>
    <row r="810" spans="15:15" x14ac:dyDescent="0.25">
      <c r="O810"/>
    </row>
    <row r="811" spans="15:15" x14ac:dyDescent="0.25">
      <c r="O811"/>
    </row>
    <row r="812" spans="15:15" x14ac:dyDescent="0.25">
      <c r="O812"/>
    </row>
    <row r="813" spans="15:15" x14ac:dyDescent="0.25">
      <c r="O813"/>
    </row>
    <row r="814" spans="15:15" x14ac:dyDescent="0.25">
      <c r="O814"/>
    </row>
    <row r="815" spans="15:15" x14ac:dyDescent="0.25">
      <c r="O815"/>
    </row>
    <row r="816" spans="15:15" x14ac:dyDescent="0.25">
      <c r="O816"/>
    </row>
    <row r="817" spans="15:15" x14ac:dyDescent="0.25">
      <c r="O817"/>
    </row>
    <row r="818" spans="15:15" x14ac:dyDescent="0.25">
      <c r="O818"/>
    </row>
    <row r="819" spans="15:15" x14ac:dyDescent="0.25">
      <c r="O819"/>
    </row>
    <row r="820" spans="15:15" x14ac:dyDescent="0.25">
      <c r="O820"/>
    </row>
    <row r="821" spans="15:15" x14ac:dyDescent="0.25">
      <c r="O821"/>
    </row>
    <row r="822" spans="15:15" x14ac:dyDescent="0.25">
      <c r="O822"/>
    </row>
    <row r="823" spans="15:15" x14ac:dyDescent="0.25">
      <c r="O823"/>
    </row>
    <row r="824" spans="15:15" x14ac:dyDescent="0.25">
      <c r="O824"/>
    </row>
    <row r="825" spans="15:15" x14ac:dyDescent="0.25">
      <c r="O825"/>
    </row>
    <row r="826" spans="15:15" x14ac:dyDescent="0.25">
      <c r="O826"/>
    </row>
    <row r="827" spans="15:15" x14ac:dyDescent="0.25">
      <c r="O827"/>
    </row>
    <row r="828" spans="15:15" x14ac:dyDescent="0.25">
      <c r="O828"/>
    </row>
    <row r="829" spans="15:15" x14ac:dyDescent="0.25">
      <c r="O829"/>
    </row>
    <row r="830" spans="15:15" x14ac:dyDescent="0.25">
      <c r="O830"/>
    </row>
    <row r="831" spans="15:15" x14ac:dyDescent="0.25">
      <c r="O831"/>
    </row>
    <row r="832" spans="15:15" x14ac:dyDescent="0.25">
      <c r="O832"/>
    </row>
    <row r="833" spans="15:15" x14ac:dyDescent="0.25">
      <c r="O833"/>
    </row>
    <row r="834" spans="15:15" x14ac:dyDescent="0.25">
      <c r="O834"/>
    </row>
    <row r="835" spans="15:15" x14ac:dyDescent="0.25">
      <c r="O835"/>
    </row>
    <row r="836" spans="15:15" x14ac:dyDescent="0.25">
      <c r="O836"/>
    </row>
    <row r="837" spans="15:15" x14ac:dyDescent="0.25">
      <c r="O837"/>
    </row>
    <row r="838" spans="15:15" x14ac:dyDescent="0.25">
      <c r="O838"/>
    </row>
    <row r="839" spans="15:15" x14ac:dyDescent="0.25">
      <c r="O839"/>
    </row>
    <row r="840" spans="15:15" x14ac:dyDescent="0.25">
      <c r="O840"/>
    </row>
    <row r="841" spans="15:15" x14ac:dyDescent="0.25">
      <c r="O841"/>
    </row>
    <row r="842" spans="15:15" x14ac:dyDescent="0.25">
      <c r="O842"/>
    </row>
    <row r="843" spans="15:15" x14ac:dyDescent="0.25">
      <c r="O843"/>
    </row>
    <row r="844" spans="15:15" x14ac:dyDescent="0.25">
      <c r="O844"/>
    </row>
    <row r="845" spans="15:15" x14ac:dyDescent="0.25">
      <c r="O845"/>
    </row>
    <row r="846" spans="15:15" x14ac:dyDescent="0.25">
      <c r="O846"/>
    </row>
    <row r="847" spans="15:15" x14ac:dyDescent="0.25">
      <c r="O847"/>
    </row>
    <row r="848" spans="15:15" x14ac:dyDescent="0.25">
      <c r="O848"/>
    </row>
    <row r="849" spans="15:15" x14ac:dyDescent="0.25">
      <c r="O849"/>
    </row>
    <row r="850" spans="15:15" x14ac:dyDescent="0.25">
      <c r="O850"/>
    </row>
    <row r="851" spans="15:15" x14ac:dyDescent="0.25">
      <c r="O851"/>
    </row>
    <row r="852" spans="15:15" x14ac:dyDescent="0.25">
      <c r="O852"/>
    </row>
    <row r="853" spans="15:15" x14ac:dyDescent="0.25">
      <c r="O853"/>
    </row>
    <row r="854" spans="15:15" x14ac:dyDescent="0.25">
      <c r="O854"/>
    </row>
    <row r="855" spans="15:15" x14ac:dyDescent="0.25">
      <c r="O855"/>
    </row>
    <row r="856" spans="15:15" x14ac:dyDescent="0.25">
      <c r="O856"/>
    </row>
    <row r="857" spans="15:15" x14ac:dyDescent="0.25">
      <c r="O857"/>
    </row>
    <row r="858" spans="15:15" x14ac:dyDescent="0.25">
      <c r="O858"/>
    </row>
    <row r="859" spans="15:15" x14ac:dyDescent="0.25">
      <c r="O859"/>
    </row>
    <row r="860" spans="15:15" x14ac:dyDescent="0.25">
      <c r="O860"/>
    </row>
    <row r="861" spans="15:15" x14ac:dyDescent="0.25">
      <c r="O861"/>
    </row>
    <row r="862" spans="15:15" x14ac:dyDescent="0.25">
      <c r="O862"/>
    </row>
    <row r="863" spans="15:15" x14ac:dyDescent="0.25">
      <c r="O863"/>
    </row>
    <row r="864" spans="15:15" x14ac:dyDescent="0.25">
      <c r="O864"/>
    </row>
    <row r="865" spans="15:15" x14ac:dyDescent="0.25">
      <c r="O865"/>
    </row>
    <row r="866" spans="15:15" x14ac:dyDescent="0.25">
      <c r="O866"/>
    </row>
    <row r="867" spans="15:15" x14ac:dyDescent="0.25">
      <c r="O867"/>
    </row>
    <row r="868" spans="15:15" x14ac:dyDescent="0.25">
      <c r="O868"/>
    </row>
    <row r="869" spans="15:15" x14ac:dyDescent="0.25">
      <c r="O869"/>
    </row>
    <row r="870" spans="15:15" x14ac:dyDescent="0.25">
      <c r="O870"/>
    </row>
    <row r="871" spans="15:15" x14ac:dyDescent="0.25">
      <c r="O871"/>
    </row>
    <row r="872" spans="15:15" x14ac:dyDescent="0.25">
      <c r="O872"/>
    </row>
    <row r="873" spans="15:15" x14ac:dyDescent="0.25">
      <c r="O873"/>
    </row>
    <row r="874" spans="15:15" x14ac:dyDescent="0.25">
      <c r="O874"/>
    </row>
    <row r="875" spans="15:15" x14ac:dyDescent="0.25">
      <c r="O875"/>
    </row>
    <row r="876" spans="15:15" x14ac:dyDescent="0.25">
      <c r="O876"/>
    </row>
    <row r="877" spans="15:15" x14ac:dyDescent="0.25">
      <c r="O877"/>
    </row>
    <row r="878" spans="15:15" x14ac:dyDescent="0.25">
      <c r="O878"/>
    </row>
    <row r="879" spans="15:15" x14ac:dyDescent="0.25">
      <c r="O879"/>
    </row>
    <row r="880" spans="15:15" x14ac:dyDescent="0.25">
      <c r="O880"/>
    </row>
    <row r="881" spans="15:15" x14ac:dyDescent="0.25">
      <c r="O881"/>
    </row>
    <row r="882" spans="15:15" x14ac:dyDescent="0.25">
      <c r="O882"/>
    </row>
    <row r="883" spans="15:15" x14ac:dyDescent="0.25">
      <c r="O883"/>
    </row>
    <row r="884" spans="15:15" x14ac:dyDescent="0.25">
      <c r="O884"/>
    </row>
    <row r="885" spans="15:15" x14ac:dyDescent="0.25">
      <c r="O885"/>
    </row>
    <row r="886" spans="15:15" x14ac:dyDescent="0.25">
      <c r="O886"/>
    </row>
    <row r="887" spans="15:15" x14ac:dyDescent="0.25">
      <c r="O887"/>
    </row>
    <row r="888" spans="15:15" x14ac:dyDescent="0.25">
      <c r="O888"/>
    </row>
    <row r="889" spans="15:15" x14ac:dyDescent="0.25">
      <c r="O889"/>
    </row>
    <row r="890" spans="15:15" x14ac:dyDescent="0.25">
      <c r="O890"/>
    </row>
    <row r="891" spans="15:15" x14ac:dyDescent="0.25">
      <c r="O891"/>
    </row>
    <row r="892" spans="15:15" x14ac:dyDescent="0.25">
      <c r="O892"/>
    </row>
    <row r="893" spans="15:15" x14ac:dyDescent="0.25">
      <c r="O893"/>
    </row>
    <row r="894" spans="15:15" x14ac:dyDescent="0.25">
      <c r="O894"/>
    </row>
    <row r="895" spans="15:15" x14ac:dyDescent="0.25">
      <c r="O895"/>
    </row>
    <row r="896" spans="15:15" x14ac:dyDescent="0.25">
      <c r="O896"/>
    </row>
    <row r="897" spans="15:15" x14ac:dyDescent="0.25">
      <c r="O897"/>
    </row>
    <row r="898" spans="15:15" x14ac:dyDescent="0.25">
      <c r="O898"/>
    </row>
    <row r="899" spans="15:15" x14ac:dyDescent="0.25">
      <c r="O899"/>
    </row>
    <row r="900" spans="15:15" x14ac:dyDescent="0.25">
      <c r="O900"/>
    </row>
    <row r="901" spans="15:15" x14ac:dyDescent="0.25">
      <c r="O901"/>
    </row>
    <row r="902" spans="15:15" x14ac:dyDescent="0.25">
      <c r="O902"/>
    </row>
    <row r="903" spans="15:15" x14ac:dyDescent="0.25">
      <c r="O903"/>
    </row>
    <row r="904" spans="15:15" x14ac:dyDescent="0.25">
      <c r="O904"/>
    </row>
    <row r="905" spans="15:15" x14ac:dyDescent="0.25">
      <c r="O905"/>
    </row>
    <row r="906" spans="15:15" x14ac:dyDescent="0.25">
      <c r="O906"/>
    </row>
    <row r="907" spans="15:15" x14ac:dyDescent="0.25">
      <c r="O907"/>
    </row>
    <row r="908" spans="15:15" x14ac:dyDescent="0.25">
      <c r="O908"/>
    </row>
    <row r="909" spans="15:15" x14ac:dyDescent="0.25">
      <c r="O909"/>
    </row>
    <row r="910" spans="15:15" x14ac:dyDescent="0.25">
      <c r="O910"/>
    </row>
    <row r="911" spans="15:15" x14ac:dyDescent="0.25">
      <c r="O911"/>
    </row>
    <row r="912" spans="15:15" x14ac:dyDescent="0.25">
      <c r="O912"/>
    </row>
    <row r="913" spans="15:15" x14ac:dyDescent="0.25">
      <c r="O913"/>
    </row>
    <row r="914" spans="15:15" x14ac:dyDescent="0.25">
      <c r="O914"/>
    </row>
    <row r="915" spans="15:15" x14ac:dyDescent="0.25">
      <c r="O915"/>
    </row>
    <row r="916" spans="15:15" x14ac:dyDescent="0.25">
      <c r="O916"/>
    </row>
    <row r="917" spans="15:15" x14ac:dyDescent="0.25">
      <c r="O917"/>
    </row>
    <row r="918" spans="15:15" x14ac:dyDescent="0.25">
      <c r="O918"/>
    </row>
    <row r="919" spans="15:15" x14ac:dyDescent="0.25">
      <c r="O919"/>
    </row>
    <row r="920" spans="15:15" x14ac:dyDescent="0.25">
      <c r="O920"/>
    </row>
    <row r="921" spans="15:15" x14ac:dyDescent="0.25">
      <c r="O921"/>
    </row>
    <row r="922" spans="15:15" x14ac:dyDescent="0.25">
      <c r="O922"/>
    </row>
    <row r="923" spans="15:15" x14ac:dyDescent="0.25">
      <c r="O923"/>
    </row>
    <row r="924" spans="15:15" x14ac:dyDescent="0.25">
      <c r="O924"/>
    </row>
    <row r="925" spans="15:15" x14ac:dyDescent="0.25">
      <c r="O925"/>
    </row>
    <row r="926" spans="15:15" x14ac:dyDescent="0.25">
      <c r="O926"/>
    </row>
    <row r="927" spans="15:15" x14ac:dyDescent="0.25">
      <c r="O927"/>
    </row>
    <row r="928" spans="15:15" x14ac:dyDescent="0.25">
      <c r="O928"/>
    </row>
    <row r="929" spans="15:15" x14ac:dyDescent="0.25">
      <c r="O929"/>
    </row>
    <row r="930" spans="15:15" x14ac:dyDescent="0.25">
      <c r="O930"/>
    </row>
    <row r="931" spans="15:15" x14ac:dyDescent="0.25">
      <c r="O931"/>
    </row>
    <row r="932" spans="15:15" x14ac:dyDescent="0.25">
      <c r="O932"/>
    </row>
    <row r="933" spans="15:15" x14ac:dyDescent="0.25">
      <c r="O933"/>
    </row>
    <row r="934" spans="15:15" x14ac:dyDescent="0.25">
      <c r="O934"/>
    </row>
    <row r="935" spans="15:15" x14ac:dyDescent="0.25">
      <c r="O935"/>
    </row>
    <row r="936" spans="15:15" x14ac:dyDescent="0.25">
      <c r="O936"/>
    </row>
    <row r="937" spans="15:15" x14ac:dyDescent="0.25">
      <c r="O937"/>
    </row>
    <row r="938" spans="15:15" x14ac:dyDescent="0.25">
      <c r="O938"/>
    </row>
    <row r="939" spans="15:15" x14ac:dyDescent="0.25">
      <c r="O939"/>
    </row>
    <row r="940" spans="15:15" x14ac:dyDescent="0.25">
      <c r="O940"/>
    </row>
    <row r="941" spans="15:15" x14ac:dyDescent="0.25">
      <c r="O941"/>
    </row>
    <row r="942" spans="15:15" x14ac:dyDescent="0.25">
      <c r="O942"/>
    </row>
    <row r="943" spans="15:15" x14ac:dyDescent="0.25">
      <c r="O943"/>
    </row>
    <row r="944" spans="15:15" x14ac:dyDescent="0.25">
      <c r="O944"/>
    </row>
    <row r="945" spans="15:15" x14ac:dyDescent="0.25">
      <c r="O945"/>
    </row>
    <row r="946" spans="15:15" x14ac:dyDescent="0.25">
      <c r="O946"/>
    </row>
    <row r="947" spans="15:15" x14ac:dyDescent="0.25">
      <c r="O947"/>
    </row>
    <row r="948" spans="15:15" x14ac:dyDescent="0.25">
      <c r="O948"/>
    </row>
    <row r="949" spans="15:15" x14ac:dyDescent="0.25">
      <c r="O949"/>
    </row>
    <row r="950" spans="15:15" x14ac:dyDescent="0.25">
      <c r="O950"/>
    </row>
    <row r="951" spans="15:15" x14ac:dyDescent="0.25">
      <c r="O951"/>
    </row>
    <row r="952" spans="15:15" x14ac:dyDescent="0.25">
      <c r="O952"/>
    </row>
    <row r="953" spans="15:15" x14ac:dyDescent="0.25">
      <c r="O953"/>
    </row>
    <row r="954" spans="15:15" x14ac:dyDescent="0.25">
      <c r="O954"/>
    </row>
    <row r="955" spans="15:15" x14ac:dyDescent="0.25">
      <c r="O955"/>
    </row>
    <row r="956" spans="15:15" x14ac:dyDescent="0.25">
      <c r="O956"/>
    </row>
    <row r="957" spans="15:15" x14ac:dyDescent="0.25">
      <c r="O957"/>
    </row>
    <row r="958" spans="15:15" x14ac:dyDescent="0.25">
      <c r="O958"/>
    </row>
    <row r="959" spans="15:15" x14ac:dyDescent="0.25">
      <c r="O959"/>
    </row>
    <row r="960" spans="15:15" x14ac:dyDescent="0.25">
      <c r="O960"/>
    </row>
    <row r="961" spans="15:15" x14ac:dyDescent="0.25">
      <c r="O961"/>
    </row>
    <row r="962" spans="15:15" x14ac:dyDescent="0.25">
      <c r="O962"/>
    </row>
    <row r="963" spans="15:15" x14ac:dyDescent="0.25">
      <c r="O963"/>
    </row>
    <row r="964" spans="15:15" x14ac:dyDescent="0.25">
      <c r="O964"/>
    </row>
    <row r="965" spans="15:15" x14ac:dyDescent="0.25">
      <c r="O965"/>
    </row>
    <row r="966" spans="15:15" x14ac:dyDescent="0.25">
      <c r="O966"/>
    </row>
    <row r="967" spans="15:15" x14ac:dyDescent="0.25">
      <c r="O967"/>
    </row>
    <row r="968" spans="15:15" x14ac:dyDescent="0.25">
      <c r="O968"/>
    </row>
    <row r="969" spans="15:15" x14ac:dyDescent="0.25">
      <c r="O969"/>
    </row>
    <row r="970" spans="15:15" x14ac:dyDescent="0.25">
      <c r="O970"/>
    </row>
    <row r="971" spans="15:15" x14ac:dyDescent="0.25">
      <c r="O971"/>
    </row>
    <row r="972" spans="15:15" x14ac:dyDescent="0.25">
      <c r="O972"/>
    </row>
    <row r="973" spans="15:15" x14ac:dyDescent="0.25">
      <c r="O973"/>
    </row>
    <row r="974" spans="15:15" x14ac:dyDescent="0.25">
      <c r="O974"/>
    </row>
    <row r="975" spans="15:15" x14ac:dyDescent="0.25">
      <c r="O975"/>
    </row>
    <row r="976" spans="15:15" x14ac:dyDescent="0.25">
      <c r="O976"/>
    </row>
    <row r="977" spans="15:15" x14ac:dyDescent="0.25">
      <c r="O977"/>
    </row>
    <row r="978" spans="15:15" x14ac:dyDescent="0.25">
      <c r="O978"/>
    </row>
    <row r="979" spans="15:15" x14ac:dyDescent="0.25">
      <c r="O979"/>
    </row>
    <row r="980" spans="15:15" x14ac:dyDescent="0.25">
      <c r="O980"/>
    </row>
    <row r="981" spans="15:15" x14ac:dyDescent="0.25">
      <c r="O981"/>
    </row>
    <row r="982" spans="15:15" x14ac:dyDescent="0.25">
      <c r="O982"/>
    </row>
    <row r="983" spans="15:15" x14ac:dyDescent="0.25">
      <c r="O983"/>
    </row>
    <row r="984" spans="15:15" x14ac:dyDescent="0.25">
      <c r="O984"/>
    </row>
    <row r="985" spans="15:15" x14ac:dyDescent="0.25">
      <c r="O985"/>
    </row>
    <row r="986" spans="15:15" x14ac:dyDescent="0.25">
      <c r="O986"/>
    </row>
    <row r="987" spans="15:15" x14ac:dyDescent="0.25">
      <c r="O987"/>
    </row>
    <row r="988" spans="15:15" x14ac:dyDescent="0.25">
      <c r="O988"/>
    </row>
    <row r="989" spans="15:15" x14ac:dyDescent="0.25">
      <c r="O989"/>
    </row>
    <row r="990" spans="15:15" x14ac:dyDescent="0.25">
      <c r="O990"/>
    </row>
    <row r="991" spans="15:15" x14ac:dyDescent="0.25">
      <c r="O991"/>
    </row>
    <row r="992" spans="15:15" x14ac:dyDescent="0.25">
      <c r="O992"/>
    </row>
    <row r="993" spans="15:15" x14ac:dyDescent="0.25">
      <c r="O993"/>
    </row>
    <row r="994" spans="15:15" x14ac:dyDescent="0.25">
      <c r="O994"/>
    </row>
    <row r="995" spans="15:15" x14ac:dyDescent="0.25">
      <c r="O995"/>
    </row>
    <row r="996" spans="15:15" x14ac:dyDescent="0.25">
      <c r="O996"/>
    </row>
    <row r="997" spans="15:15" x14ac:dyDescent="0.25">
      <c r="O997"/>
    </row>
    <row r="998" spans="15:15" x14ac:dyDescent="0.25">
      <c r="O998"/>
    </row>
    <row r="999" spans="15:15" x14ac:dyDescent="0.25">
      <c r="O999"/>
    </row>
    <row r="1000" spans="15:15" x14ac:dyDescent="0.25">
      <c r="O1000"/>
    </row>
    <row r="1001" spans="15:15" x14ac:dyDescent="0.25">
      <c r="O1001"/>
    </row>
    <row r="1002" spans="15:15" x14ac:dyDescent="0.25">
      <c r="O1002"/>
    </row>
    <row r="1003" spans="15:15" x14ac:dyDescent="0.25">
      <c r="O1003"/>
    </row>
    <row r="1004" spans="15:15" x14ac:dyDescent="0.25">
      <c r="O1004"/>
    </row>
    <row r="1005" spans="15:15" x14ac:dyDescent="0.25">
      <c r="O1005"/>
    </row>
    <row r="1006" spans="15:15" x14ac:dyDescent="0.25">
      <c r="O1006"/>
    </row>
    <row r="1007" spans="15:15" x14ac:dyDescent="0.25">
      <c r="O1007"/>
    </row>
    <row r="1008" spans="15:15" x14ac:dyDescent="0.25">
      <c r="O1008"/>
    </row>
    <row r="1009" spans="15:15" x14ac:dyDescent="0.25">
      <c r="O1009"/>
    </row>
    <row r="1010" spans="15:15" x14ac:dyDescent="0.25">
      <c r="O1010"/>
    </row>
    <row r="1011" spans="15:15" x14ac:dyDescent="0.25">
      <c r="O1011"/>
    </row>
    <row r="1012" spans="15:15" x14ac:dyDescent="0.25">
      <c r="O1012"/>
    </row>
    <row r="1013" spans="15:15" x14ac:dyDescent="0.25">
      <c r="O1013"/>
    </row>
    <row r="1014" spans="15:15" x14ac:dyDescent="0.25">
      <c r="O1014"/>
    </row>
    <row r="1015" spans="15:15" x14ac:dyDescent="0.25">
      <c r="O1015"/>
    </row>
    <row r="1016" spans="15:15" x14ac:dyDescent="0.25">
      <c r="O1016"/>
    </row>
    <row r="1017" spans="15:15" x14ac:dyDescent="0.25">
      <c r="O1017"/>
    </row>
    <row r="1018" spans="15:15" x14ac:dyDescent="0.25">
      <c r="O1018"/>
    </row>
    <row r="1019" spans="15:15" x14ac:dyDescent="0.25">
      <c r="O1019"/>
    </row>
    <row r="1020" spans="15:15" x14ac:dyDescent="0.25">
      <c r="O1020"/>
    </row>
    <row r="1021" spans="15:15" x14ac:dyDescent="0.25">
      <c r="O1021"/>
    </row>
    <row r="1022" spans="15:15" x14ac:dyDescent="0.25">
      <c r="O1022"/>
    </row>
    <row r="1023" spans="15:15" x14ac:dyDescent="0.25">
      <c r="O1023"/>
    </row>
    <row r="1024" spans="15:15" x14ac:dyDescent="0.25">
      <c r="O1024"/>
    </row>
    <row r="1025" spans="15:15" x14ac:dyDescent="0.25">
      <c r="O1025"/>
    </row>
    <row r="1026" spans="15:15" x14ac:dyDescent="0.25">
      <c r="O1026"/>
    </row>
    <row r="1027" spans="15:15" x14ac:dyDescent="0.25">
      <c r="O1027"/>
    </row>
    <row r="1028" spans="15:15" x14ac:dyDescent="0.25">
      <c r="O1028"/>
    </row>
    <row r="1029" spans="15:15" x14ac:dyDescent="0.25">
      <c r="O1029"/>
    </row>
    <row r="1030" spans="15:15" x14ac:dyDescent="0.25">
      <c r="O1030"/>
    </row>
    <row r="1031" spans="15:15" x14ac:dyDescent="0.25">
      <c r="O1031"/>
    </row>
    <row r="1032" spans="15:15" x14ac:dyDescent="0.25">
      <c r="O1032"/>
    </row>
    <row r="1033" spans="15:15" x14ac:dyDescent="0.25">
      <c r="O1033"/>
    </row>
    <row r="1034" spans="15:15" x14ac:dyDescent="0.25">
      <c r="O1034"/>
    </row>
    <row r="1035" spans="15:15" x14ac:dyDescent="0.25">
      <c r="O1035"/>
    </row>
    <row r="1036" spans="15:15" x14ac:dyDescent="0.25">
      <c r="O1036"/>
    </row>
    <row r="1037" spans="15:15" x14ac:dyDescent="0.25">
      <c r="O1037"/>
    </row>
    <row r="1038" spans="15:15" x14ac:dyDescent="0.25">
      <c r="O1038"/>
    </row>
    <row r="1039" spans="15:15" x14ac:dyDescent="0.25">
      <c r="O1039"/>
    </row>
    <row r="1040" spans="15:15" x14ac:dyDescent="0.25">
      <c r="O1040"/>
    </row>
    <row r="1041" spans="15:15" x14ac:dyDescent="0.25">
      <c r="O1041"/>
    </row>
    <row r="1042" spans="15:15" x14ac:dyDescent="0.25">
      <c r="O1042"/>
    </row>
    <row r="1043" spans="15:15" x14ac:dyDescent="0.25">
      <c r="O1043"/>
    </row>
    <row r="1044" spans="15:15" x14ac:dyDescent="0.25">
      <c r="O1044"/>
    </row>
    <row r="1045" spans="15:15" x14ac:dyDescent="0.25">
      <c r="O1045"/>
    </row>
    <row r="1046" spans="15:15" x14ac:dyDescent="0.25">
      <c r="O1046"/>
    </row>
    <row r="1047" spans="15:15" x14ac:dyDescent="0.25">
      <c r="O1047"/>
    </row>
    <row r="1048" spans="15:15" x14ac:dyDescent="0.25">
      <c r="O1048"/>
    </row>
    <row r="1049" spans="15:15" x14ac:dyDescent="0.25">
      <c r="O1049"/>
    </row>
    <row r="1050" spans="15:15" x14ac:dyDescent="0.25">
      <c r="O1050"/>
    </row>
    <row r="1051" spans="15:15" x14ac:dyDescent="0.25">
      <c r="O1051"/>
    </row>
    <row r="1052" spans="15:15" x14ac:dyDescent="0.25">
      <c r="O1052"/>
    </row>
    <row r="1053" spans="15:15" x14ac:dyDescent="0.25">
      <c r="O1053"/>
    </row>
    <row r="1054" spans="15:15" x14ac:dyDescent="0.25">
      <c r="O1054"/>
    </row>
    <row r="1055" spans="15:15" x14ac:dyDescent="0.25">
      <c r="O1055"/>
    </row>
    <row r="1056" spans="15:15" x14ac:dyDescent="0.25">
      <c r="O1056"/>
    </row>
    <row r="1057" spans="15:22" x14ac:dyDescent="0.25">
      <c r="O1057"/>
    </row>
    <row r="1058" spans="15:22" x14ac:dyDescent="0.25">
      <c r="O1058"/>
      <c r="V1058" s="52">
        <v>42581</v>
      </c>
    </row>
  </sheetData>
  <autoFilter ref="A2:V664" xr:uid="{00000000-0009-0000-0000-000009000000}">
    <filterColumn colId="8">
      <filters>
        <filter val="Quý 2"/>
      </filters>
    </filterColumn>
  </autoFilter>
  <conditionalFormatting sqref="C170:C173 D254:D295 C318:C388 C390:C414 C416:C578 C3:C34 C36:C53 C55:C70 C73:C168 C175:C295 C296:D316">
    <cfRule type="containsText" dxfId="584" priority="207" stopIfTrue="1" operator="containsText" text="PD">
      <formula>NOT(ISERROR(SEARCH("PD",C3)))</formula>
    </cfRule>
  </conditionalFormatting>
  <conditionalFormatting sqref="G3:G5">
    <cfRule type="containsText" dxfId="583" priority="24" stopIfTrue="1" operator="containsText" text="PD">
      <formula>NOT(ISERROR(SEARCH("PD",G3)))</formula>
    </cfRule>
  </conditionalFormatting>
  <conditionalFormatting sqref="C169">
    <cfRule type="containsText" dxfId="582" priority="20" stopIfTrue="1" operator="containsText" text="PD">
      <formula>NOT(ISERROR(SEARCH("PD",C169)))</formula>
    </cfRule>
  </conditionalFormatting>
  <conditionalFormatting sqref="B282">
    <cfRule type="duplicateValues" dxfId="581" priority="16"/>
    <cfRule type="duplicateValues" dxfId="580" priority="17"/>
    <cfRule type="duplicateValues" dxfId="579" priority="18"/>
  </conditionalFormatting>
  <conditionalFormatting sqref="B282">
    <cfRule type="duplicateValues" dxfId="578" priority="19" stopIfTrue="1"/>
  </conditionalFormatting>
  <conditionalFormatting sqref="B301">
    <cfRule type="colorScale" priority="11">
      <colorScale>
        <cfvo type="min"/>
        <cfvo type="max"/>
        <color rgb="FFFF7128"/>
        <color rgb="FFFFEF9C"/>
      </colorScale>
    </cfRule>
  </conditionalFormatting>
  <conditionalFormatting sqref="B301">
    <cfRule type="duplicateValues" dxfId="577" priority="12"/>
  </conditionalFormatting>
  <conditionalFormatting sqref="B301">
    <cfRule type="duplicateValues" dxfId="576" priority="13"/>
  </conditionalFormatting>
  <conditionalFormatting sqref="B301">
    <cfRule type="duplicateValues" dxfId="575" priority="14"/>
    <cfRule type="duplicateValues" priority="15"/>
  </conditionalFormatting>
  <conditionalFormatting sqref="C317:D317">
    <cfRule type="containsText" dxfId="574" priority="10" stopIfTrue="1" operator="containsText" text="PD">
      <formula>NOT(ISERROR(SEARCH("PD",C317)))</formula>
    </cfRule>
  </conditionalFormatting>
  <conditionalFormatting sqref="B377">
    <cfRule type="colorScale" priority="5">
      <colorScale>
        <cfvo type="min"/>
        <cfvo type="max"/>
        <color rgb="FFFF7128"/>
        <color rgb="FFFFEF9C"/>
      </colorScale>
    </cfRule>
  </conditionalFormatting>
  <conditionalFormatting sqref="B377">
    <cfRule type="duplicateValues" dxfId="573" priority="6"/>
  </conditionalFormatting>
  <conditionalFormatting sqref="B377">
    <cfRule type="duplicateValues" dxfId="572" priority="7"/>
  </conditionalFormatting>
  <conditionalFormatting sqref="B377">
    <cfRule type="duplicateValues" dxfId="571" priority="8"/>
    <cfRule type="duplicateValues" priority="9"/>
  </conditionalFormatting>
  <conditionalFormatting sqref="C389">
    <cfRule type="containsText" dxfId="570" priority="4" stopIfTrue="1" operator="containsText" text="PD">
      <formula>NOT(ISERROR(SEARCH("PD",C389)))</formula>
    </cfRule>
  </conditionalFormatting>
  <conditionalFormatting sqref="C415">
    <cfRule type="containsText" dxfId="569" priority="3" stopIfTrue="1" operator="containsText" text="PD">
      <formula>NOT(ISERROR(SEARCH("PD",C415)))</formula>
    </cfRule>
  </conditionalFormatting>
  <conditionalFormatting sqref="C35 C174">
    <cfRule type="containsText" dxfId="568" priority="2" stopIfTrue="1" operator="containsText" text="PD">
      <formula>NOT(ISERROR(SEARCH("PD",C35)))</formula>
    </cfRule>
  </conditionalFormatting>
  <conditionalFormatting sqref="C54">
    <cfRule type="containsText" dxfId="567" priority="1" stopIfTrue="1" operator="containsText" text="PD">
      <formula>NOT(ISERROR(SEARCH("PD",C54)))</formula>
    </cfRule>
  </conditionalFormatting>
  <pageMargins left="0.7" right="0.7" top="0.75" bottom="0.75" header="0.3" footer="0.3"/>
  <pageSetup paperSize="123" scale="1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FF"/>
  </sheetPr>
  <dimension ref="A1:X2114"/>
  <sheetViews>
    <sheetView topLeftCell="C1" workbookViewId="0">
      <pane ySplit="2" topLeftCell="A1797" activePane="bottomLeft" state="frozen"/>
      <selection pane="bottomLeft" activeCell="J1906" sqref="J1906"/>
    </sheetView>
  </sheetViews>
  <sheetFormatPr defaultRowHeight="15" x14ac:dyDescent="0.25"/>
  <cols>
    <col min="1" max="1" width="9" style="45" customWidth="1"/>
    <col min="2" max="2" width="77.7109375" style="43" customWidth="1"/>
    <col min="3" max="3" width="15" style="329" customWidth="1"/>
    <col min="4" max="4" width="16.85546875" style="343" customWidth="1"/>
    <col min="5" max="5" width="15.28515625" style="45" customWidth="1"/>
    <col min="6" max="6" width="15.140625" style="404" customWidth="1"/>
    <col min="7" max="7" width="16" style="44" customWidth="1"/>
    <col min="8" max="8" width="12.85546875" style="411" customWidth="1"/>
    <col min="9" max="9" width="10.7109375" style="50" customWidth="1"/>
    <col min="10" max="10" width="17.28515625" style="50" customWidth="1"/>
    <col min="11" max="11" width="38.7109375" style="43" customWidth="1"/>
    <col min="12" max="12" width="11.140625" style="43" customWidth="1"/>
    <col min="13" max="23" width="9.140625" style="43"/>
    <col min="24" max="24" width="10.7109375" style="43" bestFit="1" customWidth="1"/>
    <col min="25" max="16384" width="9.140625" style="43"/>
  </cols>
  <sheetData>
    <row r="1" spans="1:11" x14ac:dyDescent="0.25">
      <c r="F1" s="548"/>
    </row>
    <row r="2" spans="1:11" ht="48" customHeight="1" x14ac:dyDescent="0.25">
      <c r="A2" s="389" t="s">
        <v>2076</v>
      </c>
      <c r="B2" s="389" t="s">
        <v>7230</v>
      </c>
      <c r="C2" s="389" t="s">
        <v>444</v>
      </c>
      <c r="D2" s="389" t="s">
        <v>2077</v>
      </c>
      <c r="E2" s="389" t="s">
        <v>2078</v>
      </c>
      <c r="F2" s="414" t="s">
        <v>2079</v>
      </c>
      <c r="G2" s="390" t="s">
        <v>2080</v>
      </c>
      <c r="H2" s="390" t="s">
        <v>8493</v>
      </c>
      <c r="I2" s="389" t="s">
        <v>2081</v>
      </c>
      <c r="J2" s="413" t="s">
        <v>9235</v>
      </c>
      <c r="K2" s="391" t="s">
        <v>8990</v>
      </c>
    </row>
    <row r="3" spans="1:11" x14ac:dyDescent="0.25">
      <c r="A3" s="533">
        <v>1</v>
      </c>
      <c r="B3" s="532" t="s">
        <v>8566</v>
      </c>
      <c r="C3" s="534"/>
      <c r="D3" s="534"/>
      <c r="E3" s="533" t="s">
        <v>8567</v>
      </c>
      <c r="F3" s="535">
        <v>20</v>
      </c>
      <c r="G3" s="536">
        <v>44200</v>
      </c>
      <c r="H3" s="537" t="s">
        <v>9303</v>
      </c>
      <c r="I3" s="532">
        <v>1</v>
      </c>
      <c r="J3" s="532" t="s">
        <v>7614</v>
      </c>
      <c r="K3" s="532" t="s">
        <v>8693</v>
      </c>
    </row>
    <row r="4" spans="1:11" x14ac:dyDescent="0.25">
      <c r="A4" s="533">
        <f>IF(B3="","",A3+1)</f>
        <v>2</v>
      </c>
      <c r="B4" s="532" t="s">
        <v>9317</v>
      </c>
      <c r="C4" s="534"/>
      <c r="D4" s="534"/>
      <c r="E4" s="533" t="s">
        <v>455</v>
      </c>
      <c r="F4" s="535">
        <v>1</v>
      </c>
      <c r="G4" s="536">
        <v>44200</v>
      </c>
      <c r="H4" s="537" t="s">
        <v>9303</v>
      </c>
      <c r="I4" s="532">
        <v>1</v>
      </c>
      <c r="J4" s="532" t="s">
        <v>7616</v>
      </c>
      <c r="K4" s="532" t="s">
        <v>9306</v>
      </c>
    </row>
    <row r="5" spans="1:11" x14ac:dyDescent="0.25">
      <c r="A5" s="533">
        <f t="shared" ref="A5:A68" si="0">IF(B4="","",A4+1)</f>
        <v>3</v>
      </c>
      <c r="B5" s="532" t="s">
        <v>9138</v>
      </c>
      <c r="C5" s="534"/>
      <c r="D5" s="534"/>
      <c r="E5" s="533" t="s">
        <v>455</v>
      </c>
      <c r="F5" s="538">
        <v>1</v>
      </c>
      <c r="G5" s="536">
        <v>44201</v>
      </c>
      <c r="H5" s="537" t="s">
        <v>9303</v>
      </c>
      <c r="I5" s="532">
        <v>1</v>
      </c>
      <c r="J5" s="532" t="s">
        <v>7616</v>
      </c>
      <c r="K5" s="532" t="s">
        <v>9306</v>
      </c>
    </row>
    <row r="6" spans="1:11" x14ac:dyDescent="0.25">
      <c r="A6" s="533">
        <f t="shared" si="0"/>
        <v>4</v>
      </c>
      <c r="B6" s="532" t="s">
        <v>9318</v>
      </c>
      <c r="C6" s="534"/>
      <c r="D6" s="534"/>
      <c r="E6" s="533" t="s">
        <v>2970</v>
      </c>
      <c r="F6" s="538">
        <v>13</v>
      </c>
      <c r="G6" s="536">
        <v>44201</v>
      </c>
      <c r="H6" s="537" t="s">
        <v>9303</v>
      </c>
      <c r="I6" s="532">
        <v>1</v>
      </c>
      <c r="J6" s="532" t="s">
        <v>9325</v>
      </c>
      <c r="K6" s="532" t="s">
        <v>9330</v>
      </c>
    </row>
    <row r="7" spans="1:11" x14ac:dyDescent="0.25">
      <c r="A7" s="533">
        <f t="shared" si="0"/>
        <v>5</v>
      </c>
      <c r="B7" s="532" t="s">
        <v>9319</v>
      </c>
      <c r="C7" s="534"/>
      <c r="D7" s="534"/>
      <c r="E7" s="533" t="s">
        <v>455</v>
      </c>
      <c r="F7" s="538">
        <v>4</v>
      </c>
      <c r="G7" s="536">
        <v>44201</v>
      </c>
      <c r="H7" s="537" t="s">
        <v>9303</v>
      </c>
      <c r="I7" s="532">
        <v>1</v>
      </c>
      <c r="J7" s="532" t="s">
        <v>9325</v>
      </c>
      <c r="K7" s="532" t="s">
        <v>9330</v>
      </c>
    </row>
    <row r="8" spans="1:11" x14ac:dyDescent="0.25">
      <c r="A8" s="533">
        <f t="shared" si="0"/>
        <v>6</v>
      </c>
      <c r="B8" s="532" t="s">
        <v>9320</v>
      </c>
      <c r="C8" s="534"/>
      <c r="D8" s="534"/>
      <c r="E8" s="533" t="s">
        <v>455</v>
      </c>
      <c r="F8" s="539">
        <v>1</v>
      </c>
      <c r="G8" s="536">
        <v>44203</v>
      </c>
      <c r="H8" s="537" t="s">
        <v>9303</v>
      </c>
      <c r="I8" s="532">
        <v>1</v>
      </c>
      <c r="J8" s="532" t="s">
        <v>7619</v>
      </c>
      <c r="K8" s="532" t="s">
        <v>9328</v>
      </c>
    </row>
    <row r="9" spans="1:11" x14ac:dyDescent="0.25">
      <c r="A9" s="533">
        <f t="shared" si="0"/>
        <v>7</v>
      </c>
      <c r="B9" s="532" t="s">
        <v>9321</v>
      </c>
      <c r="C9" s="534"/>
      <c r="D9" s="534"/>
      <c r="E9" s="533" t="s">
        <v>455</v>
      </c>
      <c r="F9" s="539">
        <v>1</v>
      </c>
      <c r="G9" s="536">
        <v>44203</v>
      </c>
      <c r="H9" s="537" t="s">
        <v>9303</v>
      </c>
      <c r="I9" s="532">
        <v>1</v>
      </c>
      <c r="J9" s="532" t="s">
        <v>7614</v>
      </c>
      <c r="K9" s="532" t="s">
        <v>9329</v>
      </c>
    </row>
    <row r="10" spans="1:11" s="40" customFormat="1" x14ac:dyDescent="0.25">
      <c r="A10" s="533">
        <f t="shared" si="0"/>
        <v>8</v>
      </c>
      <c r="B10" s="532" t="s">
        <v>9322</v>
      </c>
      <c r="C10" s="534"/>
      <c r="D10" s="534"/>
      <c r="E10" s="533" t="s">
        <v>455</v>
      </c>
      <c r="F10" s="539">
        <v>2</v>
      </c>
      <c r="G10" s="536">
        <v>44204</v>
      </c>
      <c r="H10" s="537" t="s">
        <v>9303</v>
      </c>
      <c r="I10" s="532">
        <v>1</v>
      </c>
      <c r="J10" s="532" t="s">
        <v>7616</v>
      </c>
      <c r="K10" s="532" t="s">
        <v>8693</v>
      </c>
    </row>
    <row r="11" spans="1:11" x14ac:dyDescent="0.25">
      <c r="A11" s="533">
        <f t="shared" si="0"/>
        <v>9</v>
      </c>
      <c r="B11" s="532" t="s">
        <v>9323</v>
      </c>
      <c r="C11" s="534"/>
      <c r="D11" s="534"/>
      <c r="E11" s="533" t="s">
        <v>455</v>
      </c>
      <c r="F11" s="539">
        <v>2</v>
      </c>
      <c r="G11" s="536">
        <v>44204</v>
      </c>
      <c r="H11" s="537" t="s">
        <v>9303</v>
      </c>
      <c r="I11" s="532">
        <v>1</v>
      </c>
      <c r="J11" s="532" t="s">
        <v>7616</v>
      </c>
      <c r="K11" s="532" t="s">
        <v>8693</v>
      </c>
    </row>
    <row r="12" spans="1:11" x14ac:dyDescent="0.25">
      <c r="A12" s="533">
        <f t="shared" si="0"/>
        <v>10</v>
      </c>
      <c r="B12" s="532" t="s">
        <v>9324</v>
      </c>
      <c r="C12" s="534"/>
      <c r="D12" s="534"/>
      <c r="E12" s="533" t="s">
        <v>455</v>
      </c>
      <c r="F12" s="539">
        <v>2</v>
      </c>
      <c r="G12" s="536">
        <v>44204</v>
      </c>
      <c r="H12" s="537" t="s">
        <v>9303</v>
      </c>
      <c r="I12" s="532">
        <v>1</v>
      </c>
      <c r="J12" s="532" t="s">
        <v>7616</v>
      </c>
      <c r="K12" s="532" t="s">
        <v>8693</v>
      </c>
    </row>
    <row r="13" spans="1:11" x14ac:dyDescent="0.25">
      <c r="A13" s="533">
        <f t="shared" si="0"/>
        <v>11</v>
      </c>
      <c r="B13" s="532" t="s">
        <v>9326</v>
      </c>
      <c r="C13" s="534"/>
      <c r="D13" s="534"/>
      <c r="E13" s="533" t="s">
        <v>455</v>
      </c>
      <c r="F13" s="539">
        <v>16</v>
      </c>
      <c r="G13" s="536">
        <v>44201</v>
      </c>
      <c r="H13" s="537" t="s">
        <v>9303</v>
      </c>
      <c r="I13" s="532">
        <v>1</v>
      </c>
      <c r="J13" s="532" t="s">
        <v>7865</v>
      </c>
      <c r="K13" s="532" t="s">
        <v>9327</v>
      </c>
    </row>
    <row r="14" spans="1:11" s="40" customFormat="1" x14ac:dyDescent="0.25">
      <c r="A14" s="533">
        <f t="shared" si="0"/>
        <v>12</v>
      </c>
      <c r="B14" s="532" t="s">
        <v>8671</v>
      </c>
      <c r="C14" s="534" t="s">
        <v>117</v>
      </c>
      <c r="D14" s="534" t="s">
        <v>99</v>
      </c>
      <c r="E14" s="533" t="str">
        <f>VLOOKUP(C14,'BANG THAM CHIEU'!E4:I1064,5,0)</f>
        <v>cái</v>
      </c>
      <c r="F14" s="539">
        <v>1</v>
      </c>
      <c r="G14" s="536">
        <v>44200</v>
      </c>
      <c r="H14" s="537" t="s">
        <v>9303</v>
      </c>
      <c r="I14" s="532">
        <v>1</v>
      </c>
      <c r="J14" s="532" t="s">
        <v>9301</v>
      </c>
      <c r="K14" s="532" t="s">
        <v>9304</v>
      </c>
    </row>
    <row r="15" spans="1:11" s="40" customFormat="1" x14ac:dyDescent="0.25">
      <c r="A15" s="533">
        <f t="shared" si="0"/>
        <v>13</v>
      </c>
      <c r="B15" s="532" t="s">
        <v>6809</v>
      </c>
      <c r="C15" s="534" t="s">
        <v>776</v>
      </c>
      <c r="D15" s="534" t="s">
        <v>1527</v>
      </c>
      <c r="E15" s="533" t="str">
        <f>VLOOKUP(C15,'BANG THAM CHIEU'!E5:I1065,5,0)</f>
        <v>cái</v>
      </c>
      <c r="F15" s="539">
        <v>10</v>
      </c>
      <c r="G15" s="536">
        <v>44200</v>
      </c>
      <c r="H15" s="537" t="s">
        <v>9303</v>
      </c>
      <c r="I15" s="532">
        <v>1</v>
      </c>
      <c r="J15" s="532" t="s">
        <v>8816</v>
      </c>
      <c r="K15" s="532" t="s">
        <v>9305</v>
      </c>
    </row>
    <row r="16" spans="1:11" s="40" customFormat="1" x14ac:dyDescent="0.25">
      <c r="A16" s="533">
        <f t="shared" si="0"/>
        <v>14</v>
      </c>
      <c r="B16" s="532" t="s">
        <v>7274</v>
      </c>
      <c r="C16" s="534" t="s">
        <v>160</v>
      </c>
      <c r="D16" s="540" t="s">
        <v>1548</v>
      </c>
      <c r="E16" s="533" t="str">
        <f>VLOOKUP(C16,'BANG THAM CHIEU'!E6:I1066,5,0)</f>
        <v>cái</v>
      </c>
      <c r="F16" s="539">
        <v>14</v>
      </c>
      <c r="G16" s="536">
        <v>44200</v>
      </c>
      <c r="H16" s="537" t="s">
        <v>9303</v>
      </c>
      <c r="I16" s="532">
        <v>1</v>
      </c>
      <c r="J16" s="532" t="s">
        <v>7616</v>
      </c>
      <c r="K16" s="532" t="s">
        <v>9306</v>
      </c>
    </row>
    <row r="17" spans="1:11" s="40" customFormat="1" x14ac:dyDescent="0.25">
      <c r="A17" s="533">
        <f t="shared" si="0"/>
        <v>15</v>
      </c>
      <c r="B17" s="532" t="s">
        <v>6606</v>
      </c>
      <c r="C17" s="534" t="s">
        <v>789</v>
      </c>
      <c r="D17" s="534" t="s">
        <v>1586</v>
      </c>
      <c r="E17" s="533" t="str">
        <f>VLOOKUP(C17,'BANG THAM CHIEU'!E7:I1067,5,0)</f>
        <v>cái</v>
      </c>
      <c r="F17" s="539">
        <v>6</v>
      </c>
      <c r="G17" s="536">
        <v>44201</v>
      </c>
      <c r="H17" s="537" t="s">
        <v>9303</v>
      </c>
      <c r="I17" s="532">
        <v>1</v>
      </c>
      <c r="J17" s="532" t="s">
        <v>7614</v>
      </c>
      <c r="K17" s="532" t="s">
        <v>8693</v>
      </c>
    </row>
    <row r="18" spans="1:11" s="40" customFormat="1" x14ac:dyDescent="0.25">
      <c r="A18" s="533">
        <f t="shared" si="0"/>
        <v>16</v>
      </c>
      <c r="B18" s="532" t="s">
        <v>7242</v>
      </c>
      <c r="C18" s="534" t="s">
        <v>765</v>
      </c>
      <c r="D18" s="534" t="s">
        <v>1518</v>
      </c>
      <c r="E18" s="533" t="str">
        <f>VLOOKUP(C18,'BANG THAM CHIEU'!E8:I1068,5,0)</f>
        <v>cái</v>
      </c>
      <c r="F18" s="539">
        <v>12</v>
      </c>
      <c r="G18" s="536">
        <v>44201</v>
      </c>
      <c r="H18" s="537" t="s">
        <v>9303</v>
      </c>
      <c r="I18" s="532">
        <v>1</v>
      </c>
      <c r="J18" s="532" t="s">
        <v>7614</v>
      </c>
      <c r="K18" s="532" t="s">
        <v>8693</v>
      </c>
    </row>
    <row r="19" spans="1:11" s="40" customFormat="1" x14ac:dyDescent="0.25">
      <c r="A19" s="533">
        <f t="shared" si="0"/>
        <v>17</v>
      </c>
      <c r="B19" s="532" t="s">
        <v>7243</v>
      </c>
      <c r="C19" s="534" t="s">
        <v>766</v>
      </c>
      <c r="D19" s="534" t="s">
        <v>1518</v>
      </c>
      <c r="E19" s="533" t="str">
        <f>VLOOKUP(C19,'BANG THAM CHIEU'!E9:I1069,5,0)</f>
        <v>cái</v>
      </c>
      <c r="F19" s="539">
        <v>12</v>
      </c>
      <c r="G19" s="536">
        <v>44201</v>
      </c>
      <c r="H19" s="537" t="s">
        <v>9303</v>
      </c>
      <c r="I19" s="532">
        <v>1</v>
      </c>
      <c r="J19" s="532" t="s">
        <v>7614</v>
      </c>
      <c r="K19" s="532" t="s">
        <v>8693</v>
      </c>
    </row>
    <row r="20" spans="1:11" s="40" customFormat="1" x14ac:dyDescent="0.25">
      <c r="A20" s="533">
        <f t="shared" si="0"/>
        <v>18</v>
      </c>
      <c r="B20" s="532" t="s">
        <v>6819</v>
      </c>
      <c r="C20" s="534" t="s">
        <v>777</v>
      </c>
      <c r="D20" s="534" t="s">
        <v>1527</v>
      </c>
      <c r="E20" s="533" t="str">
        <f>VLOOKUP(C20,'BANG THAM CHIEU'!E10:I1070,5,0)</f>
        <v>cái</v>
      </c>
      <c r="F20" s="539">
        <v>1</v>
      </c>
      <c r="G20" s="536">
        <v>44201</v>
      </c>
      <c r="H20" s="537" t="s">
        <v>9303</v>
      </c>
      <c r="I20" s="532">
        <v>1</v>
      </c>
      <c r="J20" s="532" t="s">
        <v>7621</v>
      </c>
      <c r="K20" s="532" t="s">
        <v>9307</v>
      </c>
    </row>
    <row r="21" spans="1:11" s="40" customFormat="1" x14ac:dyDescent="0.25">
      <c r="A21" s="533">
        <f t="shared" si="0"/>
        <v>19</v>
      </c>
      <c r="B21" s="532" t="s">
        <v>1430</v>
      </c>
      <c r="C21" s="534" t="s">
        <v>669</v>
      </c>
      <c r="D21" s="534" t="s">
        <v>1571</v>
      </c>
      <c r="E21" s="533" t="str">
        <f>VLOOKUP(C21,'BANG THAM CHIEU'!E11:I1071,5,0)</f>
        <v>cuộn</v>
      </c>
      <c r="F21" s="539">
        <v>10</v>
      </c>
      <c r="G21" s="536">
        <v>44201</v>
      </c>
      <c r="H21" s="537" t="s">
        <v>9303</v>
      </c>
      <c r="I21" s="532">
        <v>1</v>
      </c>
      <c r="J21" s="532" t="s">
        <v>7865</v>
      </c>
      <c r="K21" s="532" t="s">
        <v>8693</v>
      </c>
    </row>
    <row r="22" spans="1:11" x14ac:dyDescent="0.25">
      <c r="A22" s="533">
        <f t="shared" si="0"/>
        <v>20</v>
      </c>
      <c r="B22" s="532" t="s">
        <v>6099</v>
      </c>
      <c r="C22" s="534" t="s">
        <v>1285</v>
      </c>
      <c r="D22" s="534" t="s">
        <v>1547</v>
      </c>
      <c r="E22" s="533" t="str">
        <f>VLOOKUP(C22,'BANG THAM CHIEU'!E12:I1072,5,0)</f>
        <v>cái</v>
      </c>
      <c r="F22" s="539">
        <v>1</v>
      </c>
      <c r="G22" s="536">
        <v>44201</v>
      </c>
      <c r="H22" s="537" t="s">
        <v>9303</v>
      </c>
      <c r="I22" s="532">
        <v>1</v>
      </c>
      <c r="J22" s="532" t="s">
        <v>7620</v>
      </c>
      <c r="K22" s="532" t="s">
        <v>8693</v>
      </c>
    </row>
    <row r="23" spans="1:11" x14ac:dyDescent="0.25">
      <c r="A23" s="533">
        <f t="shared" si="0"/>
        <v>21</v>
      </c>
      <c r="B23" s="532" t="s">
        <v>7903</v>
      </c>
      <c r="C23" s="534" t="s">
        <v>1314</v>
      </c>
      <c r="D23" s="534" t="s">
        <v>1563</v>
      </c>
      <c r="E23" s="533" t="str">
        <f>VLOOKUP(C23,'BANG THAM CHIEU'!E13:I1073,5,0)</f>
        <v>cuộn</v>
      </c>
      <c r="F23" s="534">
        <v>1</v>
      </c>
      <c r="G23" s="536">
        <v>44201</v>
      </c>
      <c r="H23" s="537" t="s">
        <v>9303</v>
      </c>
      <c r="I23" s="532">
        <v>1</v>
      </c>
      <c r="J23" s="532" t="s">
        <v>8816</v>
      </c>
      <c r="K23" s="532" t="s">
        <v>8693</v>
      </c>
    </row>
    <row r="24" spans="1:11" x14ac:dyDescent="0.25">
      <c r="A24" s="533">
        <f t="shared" si="0"/>
        <v>22</v>
      </c>
      <c r="B24" s="532" t="s">
        <v>1430</v>
      </c>
      <c r="C24" s="534" t="s">
        <v>669</v>
      </c>
      <c r="D24" s="534" t="s">
        <v>1571</v>
      </c>
      <c r="E24" s="533" t="str">
        <f>VLOOKUP(C24,'BANG THAM CHIEU'!E14:I1074,5,0)</f>
        <v>cuộn</v>
      </c>
      <c r="F24" s="534">
        <v>10</v>
      </c>
      <c r="G24" s="536">
        <v>44201</v>
      </c>
      <c r="H24" s="537" t="s">
        <v>9303</v>
      </c>
      <c r="I24" s="532">
        <v>1</v>
      </c>
      <c r="J24" s="532" t="s">
        <v>9302</v>
      </c>
      <c r="K24" s="532" t="s">
        <v>8693</v>
      </c>
    </row>
    <row r="25" spans="1:11" x14ac:dyDescent="0.25">
      <c r="A25" s="533">
        <f t="shared" si="0"/>
        <v>23</v>
      </c>
      <c r="B25" s="532" t="s">
        <v>6837</v>
      </c>
      <c r="C25" s="534" t="s">
        <v>824</v>
      </c>
      <c r="D25" s="534" t="s">
        <v>1527</v>
      </c>
      <c r="E25" s="533" t="str">
        <f>VLOOKUP(C25,'BANG THAM CHIEU'!E15:I1075,5,0)</f>
        <v>cái</v>
      </c>
      <c r="F25" s="539">
        <v>1</v>
      </c>
      <c r="G25" s="536">
        <v>44201</v>
      </c>
      <c r="H25" s="537" t="s">
        <v>9303</v>
      </c>
      <c r="I25" s="532">
        <v>1</v>
      </c>
      <c r="J25" s="532" t="s">
        <v>9302</v>
      </c>
      <c r="K25" s="532" t="s">
        <v>8693</v>
      </c>
    </row>
    <row r="26" spans="1:11" x14ac:dyDescent="0.25">
      <c r="A26" s="533">
        <f t="shared" si="0"/>
        <v>24</v>
      </c>
      <c r="B26" s="532" t="s">
        <v>7897</v>
      </c>
      <c r="C26" s="534" t="s">
        <v>736</v>
      </c>
      <c r="D26" s="534" t="s">
        <v>1528</v>
      </c>
      <c r="E26" s="533" t="str">
        <f>VLOOKUP(C26,'BANG THAM CHIEU'!E16:I1076,5,0)</f>
        <v>ống</v>
      </c>
      <c r="F26" s="539">
        <v>1</v>
      </c>
      <c r="G26" s="536">
        <v>44202</v>
      </c>
      <c r="H26" s="537" t="s">
        <v>9303</v>
      </c>
      <c r="I26" s="532">
        <v>1</v>
      </c>
      <c r="J26" s="532" t="s">
        <v>7616</v>
      </c>
      <c r="K26" s="532" t="s">
        <v>8693</v>
      </c>
    </row>
    <row r="27" spans="1:11" x14ac:dyDescent="0.25">
      <c r="A27" s="533">
        <f t="shared" si="0"/>
        <v>25</v>
      </c>
      <c r="B27" s="532" t="s">
        <v>7270</v>
      </c>
      <c r="C27" s="534" t="s">
        <v>781</v>
      </c>
      <c r="D27" s="534" t="s">
        <v>1533</v>
      </c>
      <c r="E27" s="533" t="str">
        <f>VLOOKUP(C27,'BANG THAM CHIEU'!E17:I1077,5,0)</f>
        <v>cái</v>
      </c>
      <c r="F27" s="539">
        <v>2</v>
      </c>
      <c r="G27" s="536">
        <v>44203</v>
      </c>
      <c r="H27" s="537" t="s">
        <v>9303</v>
      </c>
      <c r="I27" s="532">
        <v>1</v>
      </c>
      <c r="J27" s="532" t="s">
        <v>7619</v>
      </c>
      <c r="K27" s="532" t="s">
        <v>8693</v>
      </c>
    </row>
    <row r="28" spans="1:11" x14ac:dyDescent="0.25">
      <c r="A28" s="533">
        <f t="shared" si="0"/>
        <v>26</v>
      </c>
      <c r="B28" s="532" t="s">
        <v>8497</v>
      </c>
      <c r="C28" s="534" t="s">
        <v>680</v>
      </c>
      <c r="D28" s="534" t="s">
        <v>99</v>
      </c>
      <c r="E28" s="533" t="str">
        <f>VLOOKUP(C28,'BANG THAM CHIEU'!E18:I1078,5,0)</f>
        <v>cái</v>
      </c>
      <c r="F28" s="539">
        <v>5</v>
      </c>
      <c r="G28" s="536">
        <v>44203</v>
      </c>
      <c r="H28" s="537" t="s">
        <v>9303</v>
      </c>
      <c r="I28" s="532">
        <v>1</v>
      </c>
      <c r="J28" s="532" t="s">
        <v>7619</v>
      </c>
      <c r="K28" s="532" t="s">
        <v>8693</v>
      </c>
    </row>
    <row r="29" spans="1:11" x14ac:dyDescent="0.25">
      <c r="A29" s="533">
        <f t="shared" si="0"/>
        <v>27</v>
      </c>
      <c r="B29" s="532" t="s">
        <v>2954</v>
      </c>
      <c r="C29" s="534" t="s">
        <v>142</v>
      </c>
      <c r="D29" s="534" t="s">
        <v>1527</v>
      </c>
      <c r="E29" s="533" t="str">
        <f>VLOOKUP(C29,'BANG THAM CHIEU'!E19:I1079,5,0)</f>
        <v>cái</v>
      </c>
      <c r="F29" s="539">
        <v>5</v>
      </c>
      <c r="G29" s="536">
        <v>44203</v>
      </c>
      <c r="H29" s="537" t="s">
        <v>9303</v>
      </c>
      <c r="I29" s="532">
        <v>1</v>
      </c>
      <c r="J29" s="532" t="s">
        <v>7614</v>
      </c>
      <c r="K29" s="532" t="s">
        <v>9309</v>
      </c>
    </row>
    <row r="30" spans="1:11" x14ac:dyDescent="0.25">
      <c r="A30" s="533">
        <f t="shared" si="0"/>
        <v>28</v>
      </c>
      <c r="B30" s="532" t="s">
        <v>9308</v>
      </c>
      <c r="C30" s="534" t="s">
        <v>732</v>
      </c>
      <c r="D30" s="534" t="s">
        <v>1530</v>
      </c>
      <c r="E30" s="533" t="str">
        <f>VLOOKUP(C30,'BANG THAM CHIEU'!E20:I1080,5,0)</f>
        <v>ống</v>
      </c>
      <c r="F30" s="539">
        <v>25</v>
      </c>
      <c r="G30" s="536">
        <v>44204</v>
      </c>
      <c r="H30" s="537" t="s">
        <v>9303</v>
      </c>
      <c r="I30" s="532">
        <v>1</v>
      </c>
      <c r="J30" s="532" t="s">
        <v>7614</v>
      </c>
      <c r="K30" s="532" t="s">
        <v>8693</v>
      </c>
    </row>
    <row r="31" spans="1:11" x14ac:dyDescent="0.25">
      <c r="A31" s="533">
        <f t="shared" si="0"/>
        <v>29</v>
      </c>
      <c r="B31" s="532" t="s">
        <v>9308</v>
      </c>
      <c r="C31" s="534" t="s">
        <v>732</v>
      </c>
      <c r="D31" s="534" t="s">
        <v>1530</v>
      </c>
      <c r="E31" s="533" t="str">
        <f>VLOOKUP(C31,'BANG THAM CHIEU'!E21:I1081,5,0)</f>
        <v>ống</v>
      </c>
      <c r="F31" s="539">
        <v>5</v>
      </c>
      <c r="G31" s="536">
        <v>44204</v>
      </c>
      <c r="H31" s="537" t="s">
        <v>9303</v>
      </c>
      <c r="I31" s="532">
        <v>1</v>
      </c>
      <c r="J31" s="532" t="s">
        <v>7616</v>
      </c>
      <c r="K31" s="532" t="s">
        <v>8693</v>
      </c>
    </row>
    <row r="32" spans="1:11" x14ac:dyDescent="0.25">
      <c r="A32" s="533">
        <f t="shared" si="0"/>
        <v>30</v>
      </c>
      <c r="B32" s="532" t="s">
        <v>7664</v>
      </c>
      <c r="C32" s="534" t="s">
        <v>784</v>
      </c>
      <c r="D32" s="534" t="s">
        <v>1535</v>
      </c>
      <c r="E32" s="533" t="str">
        <f>VLOOKUP(C32,'BANG THAM CHIEU'!E22:I1082,5,0)</f>
        <v>bộ</v>
      </c>
      <c r="F32" s="539">
        <v>1</v>
      </c>
      <c r="G32" s="536">
        <v>44204</v>
      </c>
      <c r="H32" s="537" t="s">
        <v>9303</v>
      </c>
      <c r="I32" s="532">
        <v>1</v>
      </c>
      <c r="J32" s="532" t="s">
        <v>7616</v>
      </c>
      <c r="K32" s="532" t="s">
        <v>8693</v>
      </c>
    </row>
    <row r="33" spans="1:11" x14ac:dyDescent="0.25">
      <c r="A33" s="533">
        <f t="shared" si="0"/>
        <v>31</v>
      </c>
      <c r="B33" s="532" t="s">
        <v>4544</v>
      </c>
      <c r="C33" s="534" t="s">
        <v>828</v>
      </c>
      <c r="D33" s="534" t="s">
        <v>1571</v>
      </c>
      <c r="E33" s="533" t="str">
        <f>VLOOKUP(C33,'BANG THAM CHIEU'!E23:I1083,5,0)</f>
        <v>cái</v>
      </c>
      <c r="F33" s="539">
        <v>6</v>
      </c>
      <c r="G33" s="536">
        <v>44204</v>
      </c>
      <c r="H33" s="537" t="s">
        <v>9303</v>
      </c>
      <c r="I33" s="532">
        <v>1</v>
      </c>
      <c r="J33" s="532" t="s">
        <v>7616</v>
      </c>
      <c r="K33" s="532" t="s">
        <v>8693</v>
      </c>
    </row>
    <row r="34" spans="1:11" x14ac:dyDescent="0.25">
      <c r="A34" s="533">
        <f t="shared" si="0"/>
        <v>32</v>
      </c>
      <c r="B34" s="532" t="s">
        <v>3048</v>
      </c>
      <c r="C34" s="534" t="s">
        <v>2696</v>
      </c>
      <c r="D34" s="534" t="s">
        <v>2564</v>
      </c>
      <c r="E34" s="533" t="str">
        <f>VLOOKUP(C34,'BANG THAM CHIEU'!E24:I1084,5,0)</f>
        <v>lon</v>
      </c>
      <c r="F34" s="539">
        <v>3</v>
      </c>
      <c r="G34" s="536">
        <v>44200</v>
      </c>
      <c r="H34" s="537" t="s">
        <v>9303</v>
      </c>
      <c r="I34" s="532">
        <v>1</v>
      </c>
      <c r="J34" s="532" t="s">
        <v>7614</v>
      </c>
      <c r="K34" s="532" t="s">
        <v>9310</v>
      </c>
    </row>
    <row r="35" spans="1:11" x14ac:dyDescent="0.25">
      <c r="A35" s="533">
        <f t="shared" si="0"/>
        <v>33</v>
      </c>
      <c r="B35" s="532" t="s">
        <v>6588</v>
      </c>
      <c r="C35" s="534" t="s">
        <v>2701</v>
      </c>
      <c r="D35" s="534" t="s">
        <v>2568</v>
      </c>
      <c r="E35" s="533" t="str">
        <f>VLOOKUP(C35,'BANG THAM CHIEU'!E25:I1085,5,0)</f>
        <v>thùng</v>
      </c>
      <c r="F35" s="539">
        <v>1</v>
      </c>
      <c r="G35" s="536">
        <v>44200</v>
      </c>
      <c r="H35" s="537" t="s">
        <v>9303</v>
      </c>
      <c r="I35" s="532">
        <v>1</v>
      </c>
      <c r="J35" s="532" t="s">
        <v>7614</v>
      </c>
      <c r="K35" s="532" t="s">
        <v>8693</v>
      </c>
    </row>
    <row r="36" spans="1:11" x14ac:dyDescent="0.25">
      <c r="A36" s="533">
        <f t="shared" si="0"/>
        <v>34</v>
      </c>
      <c r="B36" s="532" t="s">
        <v>6812</v>
      </c>
      <c r="C36" s="534" t="s">
        <v>2891</v>
      </c>
      <c r="D36" s="534" t="s">
        <v>78</v>
      </c>
      <c r="E36" s="533" t="str">
        <f>VLOOKUP(C36,'BANG THAM CHIEU'!E26:I1086,5,0)</f>
        <v>cái</v>
      </c>
      <c r="F36" s="539">
        <v>7</v>
      </c>
      <c r="G36" s="536">
        <v>44200</v>
      </c>
      <c r="H36" s="537" t="s">
        <v>9303</v>
      </c>
      <c r="I36" s="532">
        <v>1</v>
      </c>
      <c r="J36" s="532" t="s">
        <v>8816</v>
      </c>
      <c r="K36" s="532" t="s">
        <v>9305</v>
      </c>
    </row>
    <row r="37" spans="1:11" x14ac:dyDescent="0.25">
      <c r="A37" s="533">
        <f t="shared" si="0"/>
        <v>35</v>
      </c>
      <c r="B37" s="532" t="s">
        <v>7245</v>
      </c>
      <c r="C37" s="534" t="s">
        <v>7246</v>
      </c>
      <c r="D37" s="534" t="s">
        <v>1517</v>
      </c>
      <c r="E37" s="533" t="str">
        <f>VLOOKUP(C37,'BANG THAM CHIEU'!E27:I1087,5,0)</f>
        <v>cái</v>
      </c>
      <c r="F37" s="539">
        <v>2</v>
      </c>
      <c r="G37" s="536">
        <v>44200</v>
      </c>
      <c r="H37" s="537" t="s">
        <v>9303</v>
      </c>
      <c r="I37" s="532">
        <v>1</v>
      </c>
      <c r="J37" s="532" t="s">
        <v>7616</v>
      </c>
      <c r="K37" s="532" t="s">
        <v>8693</v>
      </c>
    </row>
    <row r="38" spans="1:11" x14ac:dyDescent="0.25">
      <c r="A38" s="533">
        <f t="shared" si="0"/>
        <v>36</v>
      </c>
      <c r="B38" s="532" t="s">
        <v>7233</v>
      </c>
      <c r="C38" s="534" t="s">
        <v>2692</v>
      </c>
      <c r="D38" s="534" t="s">
        <v>2564</v>
      </c>
      <c r="E38" s="533" t="str">
        <f>VLOOKUP(C38,'BANG THAM CHIEU'!E28:I1088,5,0)</f>
        <v>cái</v>
      </c>
      <c r="F38" s="539">
        <v>6</v>
      </c>
      <c r="G38" s="536">
        <v>44201</v>
      </c>
      <c r="H38" s="537" t="s">
        <v>9303</v>
      </c>
      <c r="I38" s="532">
        <v>1</v>
      </c>
      <c r="J38" s="532" t="s">
        <v>7614</v>
      </c>
      <c r="K38" s="532" t="s">
        <v>8693</v>
      </c>
    </row>
    <row r="39" spans="1:11" x14ac:dyDescent="0.25">
      <c r="A39" s="533">
        <f t="shared" si="0"/>
        <v>37</v>
      </c>
      <c r="B39" s="532" t="s">
        <v>2566</v>
      </c>
      <c r="C39" s="534" t="s">
        <v>2698</v>
      </c>
      <c r="D39" s="534" t="s">
        <v>2564</v>
      </c>
      <c r="E39" s="533" t="str">
        <f>VLOOKUP(C39,'BANG THAM CHIEU'!E29:I1089,5,0)</f>
        <v>lon</v>
      </c>
      <c r="F39" s="539">
        <v>3</v>
      </c>
      <c r="G39" s="536">
        <v>44201</v>
      </c>
      <c r="H39" s="537" t="s">
        <v>9303</v>
      </c>
      <c r="I39" s="532">
        <v>1</v>
      </c>
      <c r="J39" s="532" t="s">
        <v>7614</v>
      </c>
      <c r="K39" s="532" t="s">
        <v>9310</v>
      </c>
    </row>
    <row r="40" spans="1:11" x14ac:dyDescent="0.25">
      <c r="A40" s="533">
        <f t="shared" si="0"/>
        <v>38</v>
      </c>
      <c r="B40" s="532" t="s">
        <v>4546</v>
      </c>
      <c r="C40" s="534" t="s">
        <v>2714</v>
      </c>
      <c r="D40" s="534" t="s">
        <v>2574</v>
      </c>
      <c r="E40" s="533" t="str">
        <f>VLOOKUP(C40,'BANG THAM CHIEU'!E30:I1090,5,0)</f>
        <v>cuộn</v>
      </c>
      <c r="F40" s="539">
        <v>6</v>
      </c>
      <c r="G40" s="536">
        <v>44203</v>
      </c>
      <c r="H40" s="537" t="s">
        <v>9303</v>
      </c>
      <c r="I40" s="532">
        <v>1</v>
      </c>
      <c r="J40" s="532" t="s">
        <v>9311</v>
      </c>
      <c r="K40" s="532" t="s">
        <v>9314</v>
      </c>
    </row>
    <row r="41" spans="1:11" x14ac:dyDescent="0.25">
      <c r="A41" s="533">
        <f t="shared" si="0"/>
        <v>39</v>
      </c>
      <c r="B41" s="532" t="s">
        <v>7327</v>
      </c>
      <c r="C41" s="534" t="s">
        <v>2710</v>
      </c>
      <c r="D41" s="534" t="s">
        <v>2574</v>
      </c>
      <c r="E41" s="533" t="str">
        <f>VLOOKUP(C41,'BANG THAM CHIEU'!E31:I1091,5,0)</f>
        <v>cuộn</v>
      </c>
      <c r="F41" s="539">
        <v>2</v>
      </c>
      <c r="G41" s="536">
        <v>44203</v>
      </c>
      <c r="H41" s="537" t="s">
        <v>9303</v>
      </c>
      <c r="I41" s="532">
        <v>1</v>
      </c>
      <c r="J41" s="532" t="s">
        <v>9312</v>
      </c>
      <c r="K41" s="532" t="s">
        <v>9315</v>
      </c>
    </row>
    <row r="42" spans="1:11" x14ac:dyDescent="0.25">
      <c r="A42" s="533">
        <f t="shared" si="0"/>
        <v>40</v>
      </c>
      <c r="B42" s="532" t="s">
        <v>7327</v>
      </c>
      <c r="C42" s="534" t="s">
        <v>2710</v>
      </c>
      <c r="D42" s="534" t="s">
        <v>2574</v>
      </c>
      <c r="E42" s="533" t="str">
        <f>VLOOKUP(C42,'BANG THAM CHIEU'!E32:I1092,5,0)</f>
        <v>cuộn</v>
      </c>
      <c r="F42" s="539">
        <v>2</v>
      </c>
      <c r="G42" s="536">
        <v>44203</v>
      </c>
      <c r="H42" s="537" t="s">
        <v>9303</v>
      </c>
      <c r="I42" s="532">
        <v>1</v>
      </c>
      <c r="J42" s="532" t="s">
        <v>9313</v>
      </c>
      <c r="K42" s="532" t="s">
        <v>9315</v>
      </c>
    </row>
    <row r="43" spans="1:11" x14ac:dyDescent="0.25">
      <c r="A43" s="533">
        <f t="shared" si="0"/>
        <v>41</v>
      </c>
      <c r="B43" s="532" t="s">
        <v>2571</v>
      </c>
      <c r="C43" s="534" t="s">
        <v>2704</v>
      </c>
      <c r="D43" s="534" t="s">
        <v>2570</v>
      </c>
      <c r="E43" s="533" t="str">
        <f>VLOOKUP(C43,'BANG THAM CHIEU'!E33:I1093,5,0)</f>
        <v>lon</v>
      </c>
      <c r="F43" s="534">
        <v>4</v>
      </c>
      <c r="G43" s="536">
        <v>44203</v>
      </c>
      <c r="H43" s="537" t="s">
        <v>9303</v>
      </c>
      <c r="I43" s="532">
        <v>1</v>
      </c>
      <c r="J43" s="532" t="s">
        <v>7616</v>
      </c>
      <c r="K43" s="532" t="s">
        <v>8693</v>
      </c>
    </row>
    <row r="44" spans="1:11" x14ac:dyDescent="0.25">
      <c r="A44" s="533">
        <f t="shared" si="0"/>
        <v>42</v>
      </c>
      <c r="B44" s="532" t="s">
        <v>7099</v>
      </c>
      <c r="C44" s="534">
        <v>28528520</v>
      </c>
      <c r="D44" s="534" t="s">
        <v>1556</v>
      </c>
      <c r="E44" s="533" t="str">
        <f>VLOOKUP(C44,'BANG THAM CHIEU'!E34:I1094,5,0)</f>
        <v>cái</v>
      </c>
      <c r="F44" s="539">
        <v>2</v>
      </c>
      <c r="G44" s="536">
        <v>44203</v>
      </c>
      <c r="H44" s="537" t="s">
        <v>9303</v>
      </c>
      <c r="I44" s="532">
        <v>1</v>
      </c>
      <c r="J44" s="532" t="s">
        <v>7615</v>
      </c>
      <c r="K44" s="532" t="s">
        <v>9316</v>
      </c>
    </row>
    <row r="45" spans="1:11" x14ac:dyDescent="0.25">
      <c r="A45" s="533">
        <f t="shared" si="0"/>
        <v>43</v>
      </c>
      <c r="B45" s="532" t="s">
        <v>9243</v>
      </c>
      <c r="C45" s="534">
        <v>52041422</v>
      </c>
      <c r="D45" s="534" t="s">
        <v>2564</v>
      </c>
      <c r="E45" s="533" t="str">
        <f>VLOOKUP(C45,'BANG THAM CHIEU'!E35:I1095,5,0)</f>
        <v>cái</v>
      </c>
      <c r="F45" s="539">
        <v>1</v>
      </c>
      <c r="G45" s="536">
        <v>44203</v>
      </c>
      <c r="H45" s="537" t="s">
        <v>9303</v>
      </c>
      <c r="I45" s="532">
        <v>1</v>
      </c>
      <c r="J45" s="532" t="s">
        <v>7615</v>
      </c>
      <c r="K45" s="532" t="s">
        <v>8902</v>
      </c>
    </row>
    <row r="46" spans="1:11" x14ac:dyDescent="0.25">
      <c r="A46" s="533">
        <f t="shared" si="0"/>
        <v>44</v>
      </c>
      <c r="B46" s="532" t="s">
        <v>9242</v>
      </c>
      <c r="C46" s="534">
        <v>51212791</v>
      </c>
      <c r="D46" s="534" t="s">
        <v>2564</v>
      </c>
      <c r="E46" s="533" t="str">
        <f>VLOOKUP(C46,'BANG THAM CHIEU'!E36:I1096,5,0)</f>
        <v>cái</v>
      </c>
      <c r="F46" s="539">
        <v>1</v>
      </c>
      <c r="G46" s="536">
        <v>44203</v>
      </c>
      <c r="H46" s="537" t="s">
        <v>9303</v>
      </c>
      <c r="I46" s="532">
        <v>1</v>
      </c>
      <c r="J46" s="542" t="s">
        <v>7615</v>
      </c>
      <c r="K46" s="532" t="s">
        <v>8902</v>
      </c>
    </row>
    <row r="47" spans="1:11" x14ac:dyDescent="0.25">
      <c r="A47" s="533">
        <f t="shared" si="0"/>
        <v>45</v>
      </c>
      <c r="B47" s="532" t="s">
        <v>8566</v>
      </c>
      <c r="C47" s="534"/>
      <c r="D47" s="534"/>
      <c r="E47" s="533" t="s">
        <v>8567</v>
      </c>
      <c r="F47" s="539">
        <v>20</v>
      </c>
      <c r="G47" s="536">
        <v>44208</v>
      </c>
      <c r="H47" s="537" t="s">
        <v>9338</v>
      </c>
      <c r="I47" s="532">
        <v>1</v>
      </c>
      <c r="J47" s="542" t="s">
        <v>7615</v>
      </c>
      <c r="K47" s="532" t="s">
        <v>8693</v>
      </c>
    </row>
    <row r="48" spans="1:11" x14ac:dyDescent="0.25">
      <c r="A48" s="533">
        <f t="shared" si="0"/>
        <v>46</v>
      </c>
      <c r="B48" s="532" t="s">
        <v>9361</v>
      </c>
      <c r="C48" s="534"/>
      <c r="D48" s="534"/>
      <c r="E48" s="533" t="s">
        <v>8567</v>
      </c>
      <c r="F48" s="539">
        <v>2</v>
      </c>
      <c r="G48" s="536">
        <v>44208</v>
      </c>
      <c r="H48" s="537" t="s">
        <v>9338</v>
      </c>
      <c r="I48" s="532">
        <v>1</v>
      </c>
      <c r="J48" s="542" t="s">
        <v>7615</v>
      </c>
      <c r="K48" s="532" t="s">
        <v>8693</v>
      </c>
    </row>
    <row r="49" spans="1:11" x14ac:dyDescent="0.25">
      <c r="A49" s="533">
        <f t="shared" si="0"/>
        <v>47</v>
      </c>
      <c r="B49" s="532" t="s">
        <v>8566</v>
      </c>
      <c r="C49" s="534"/>
      <c r="D49" s="534"/>
      <c r="E49" s="533" t="s">
        <v>8567</v>
      </c>
      <c r="F49" s="539">
        <v>10</v>
      </c>
      <c r="G49" s="536">
        <v>44208</v>
      </c>
      <c r="H49" s="537" t="s">
        <v>9338</v>
      </c>
      <c r="I49" s="532">
        <v>1</v>
      </c>
      <c r="J49" s="542" t="s">
        <v>8816</v>
      </c>
      <c r="K49" s="532" t="s">
        <v>8693</v>
      </c>
    </row>
    <row r="50" spans="1:11" x14ac:dyDescent="0.25">
      <c r="A50" s="533">
        <f t="shared" si="0"/>
        <v>48</v>
      </c>
      <c r="B50" s="532" t="s">
        <v>9362</v>
      </c>
      <c r="C50" s="534"/>
      <c r="D50" s="534"/>
      <c r="E50" s="533" t="s">
        <v>455</v>
      </c>
      <c r="F50" s="539">
        <v>1</v>
      </c>
      <c r="G50" s="536">
        <v>44209</v>
      </c>
      <c r="H50" s="537" t="s">
        <v>9338</v>
      </c>
      <c r="I50" s="532">
        <v>1</v>
      </c>
      <c r="J50" s="542" t="s">
        <v>7615</v>
      </c>
      <c r="K50" s="532" t="s">
        <v>9369</v>
      </c>
    </row>
    <row r="51" spans="1:11" x14ac:dyDescent="0.25">
      <c r="A51" s="533">
        <f t="shared" si="0"/>
        <v>49</v>
      </c>
      <c r="B51" s="532" t="s">
        <v>9363</v>
      </c>
      <c r="C51" s="534"/>
      <c r="D51" s="534"/>
      <c r="E51" s="533" t="s">
        <v>455</v>
      </c>
      <c r="F51" s="539">
        <v>1</v>
      </c>
      <c r="G51" s="536">
        <v>44210</v>
      </c>
      <c r="H51" s="537" t="s">
        <v>9338</v>
      </c>
      <c r="I51" s="532">
        <v>1</v>
      </c>
      <c r="J51" s="542" t="s">
        <v>9325</v>
      </c>
      <c r="K51" s="532" t="s">
        <v>9370</v>
      </c>
    </row>
    <row r="52" spans="1:11" x14ac:dyDescent="0.25">
      <c r="A52" s="533">
        <f t="shared" si="0"/>
        <v>50</v>
      </c>
      <c r="B52" s="532" t="s">
        <v>9513</v>
      </c>
      <c r="C52" s="534"/>
      <c r="D52" s="534"/>
      <c r="E52" s="533" t="s">
        <v>455</v>
      </c>
      <c r="F52" s="539">
        <v>2</v>
      </c>
      <c r="G52" s="536">
        <v>44210</v>
      </c>
      <c r="H52" s="537" t="s">
        <v>9338</v>
      </c>
      <c r="I52" s="532">
        <v>1</v>
      </c>
      <c r="J52" s="542" t="s">
        <v>7619</v>
      </c>
      <c r="K52" s="532" t="s">
        <v>8693</v>
      </c>
    </row>
    <row r="53" spans="1:11" x14ac:dyDescent="0.25">
      <c r="A53" s="533">
        <f t="shared" si="0"/>
        <v>51</v>
      </c>
      <c r="B53" s="532" t="s">
        <v>10273</v>
      </c>
      <c r="C53" s="534"/>
      <c r="D53" s="534"/>
      <c r="E53" s="533" t="s">
        <v>447</v>
      </c>
      <c r="F53" s="539">
        <v>1</v>
      </c>
      <c r="G53" s="536">
        <v>44210</v>
      </c>
      <c r="H53" s="537" t="s">
        <v>9338</v>
      </c>
      <c r="I53" s="532">
        <v>1</v>
      </c>
      <c r="J53" s="542" t="s">
        <v>7619</v>
      </c>
      <c r="K53" s="532" t="s">
        <v>8693</v>
      </c>
    </row>
    <row r="54" spans="1:11" x14ac:dyDescent="0.25">
      <c r="A54" s="533">
        <f t="shared" si="0"/>
        <v>52</v>
      </c>
      <c r="B54" s="532" t="s">
        <v>9364</v>
      </c>
      <c r="C54" s="534"/>
      <c r="D54" s="534"/>
      <c r="E54" s="533" t="s">
        <v>447</v>
      </c>
      <c r="F54" s="539">
        <v>5</v>
      </c>
      <c r="G54" s="536">
        <v>44210</v>
      </c>
      <c r="H54" s="537" t="s">
        <v>9338</v>
      </c>
      <c r="I54" s="532">
        <v>1</v>
      </c>
      <c r="J54" s="542" t="s">
        <v>7619</v>
      </c>
      <c r="K54" s="532" t="s">
        <v>8693</v>
      </c>
    </row>
    <row r="55" spans="1:11" x14ac:dyDescent="0.25">
      <c r="A55" s="533">
        <f t="shared" si="0"/>
        <v>53</v>
      </c>
      <c r="B55" s="532" t="s">
        <v>9365</v>
      </c>
      <c r="C55" s="534"/>
      <c r="D55" s="534"/>
      <c r="E55" s="533" t="s">
        <v>455</v>
      </c>
      <c r="F55" s="539">
        <v>2</v>
      </c>
      <c r="G55" s="536">
        <v>44211</v>
      </c>
      <c r="H55" s="537" t="s">
        <v>9338</v>
      </c>
      <c r="I55" s="532">
        <v>1</v>
      </c>
      <c r="J55" s="542" t="s">
        <v>7616</v>
      </c>
      <c r="K55" s="532" t="s">
        <v>9371</v>
      </c>
    </row>
    <row r="56" spans="1:11" x14ac:dyDescent="0.25">
      <c r="A56" s="533">
        <f t="shared" si="0"/>
        <v>54</v>
      </c>
      <c r="B56" s="532" t="s">
        <v>9366</v>
      </c>
      <c r="C56" s="534"/>
      <c r="D56" s="534"/>
      <c r="E56" s="533" t="s">
        <v>1207</v>
      </c>
      <c r="F56" s="539">
        <v>1</v>
      </c>
      <c r="G56" s="536">
        <v>44211</v>
      </c>
      <c r="H56" s="537" t="s">
        <v>9338</v>
      </c>
      <c r="I56" s="532">
        <v>1</v>
      </c>
      <c r="J56" s="542" t="s">
        <v>7616</v>
      </c>
      <c r="K56" s="532" t="s">
        <v>8693</v>
      </c>
    </row>
    <row r="57" spans="1:11" s="40" customFormat="1" ht="14.25" customHeight="1" x14ac:dyDescent="0.25">
      <c r="A57" s="533">
        <f t="shared" si="0"/>
        <v>55</v>
      </c>
      <c r="B57" s="532" t="s">
        <v>8566</v>
      </c>
      <c r="C57" s="534"/>
      <c r="D57" s="534"/>
      <c r="E57" s="533" t="s">
        <v>8567</v>
      </c>
      <c r="F57" s="539">
        <v>10</v>
      </c>
      <c r="G57" s="536">
        <v>44211</v>
      </c>
      <c r="H57" s="537" t="s">
        <v>9338</v>
      </c>
      <c r="I57" s="532">
        <v>1</v>
      </c>
      <c r="J57" s="542" t="s">
        <v>7616</v>
      </c>
      <c r="K57" s="532" t="s">
        <v>8693</v>
      </c>
    </row>
    <row r="58" spans="1:11" s="40" customFormat="1" x14ac:dyDescent="0.25">
      <c r="A58" s="533">
        <f t="shared" si="0"/>
        <v>56</v>
      </c>
      <c r="B58" s="532" t="s">
        <v>9367</v>
      </c>
      <c r="C58" s="534"/>
      <c r="D58" s="534"/>
      <c r="E58" s="533" t="s">
        <v>455</v>
      </c>
      <c r="F58" s="539">
        <v>1</v>
      </c>
      <c r="G58" s="536">
        <v>44211</v>
      </c>
      <c r="H58" s="537" t="s">
        <v>9338</v>
      </c>
      <c r="I58" s="532">
        <v>1</v>
      </c>
      <c r="J58" s="542" t="s">
        <v>7616</v>
      </c>
      <c r="K58" s="532" t="s">
        <v>8693</v>
      </c>
    </row>
    <row r="59" spans="1:11" s="40" customFormat="1" x14ac:dyDescent="0.25">
      <c r="A59" s="533">
        <f t="shared" si="0"/>
        <v>57</v>
      </c>
      <c r="B59" s="532" t="s">
        <v>6939</v>
      </c>
      <c r="C59" s="534" t="s">
        <v>1528</v>
      </c>
      <c r="D59" s="534" t="s">
        <v>231</v>
      </c>
      <c r="E59" s="533" t="str">
        <f>VLOOKUP(D59,'BANG THAM CHIEU'!E4:I1064,5,0)</f>
        <v>cái</v>
      </c>
      <c r="F59" s="539">
        <v>1</v>
      </c>
      <c r="G59" s="536">
        <v>44208</v>
      </c>
      <c r="H59" s="537" t="s">
        <v>9338</v>
      </c>
      <c r="I59" s="532">
        <v>1</v>
      </c>
      <c r="J59" s="542" t="s">
        <v>8816</v>
      </c>
      <c r="K59" s="532" t="s">
        <v>9339</v>
      </c>
    </row>
    <row r="60" spans="1:11" s="40" customFormat="1" x14ac:dyDescent="0.25">
      <c r="A60" s="533">
        <f t="shared" si="0"/>
        <v>58</v>
      </c>
      <c r="B60" s="532" t="s">
        <v>6940</v>
      </c>
      <c r="C60" s="534" t="s">
        <v>1528</v>
      </c>
      <c r="D60" s="534" t="s">
        <v>687</v>
      </c>
      <c r="E60" s="533" t="str">
        <f>VLOOKUP(D60,'BANG THAM CHIEU'!E5:I1065,5,0)</f>
        <v>cái</v>
      </c>
      <c r="F60" s="539">
        <v>1</v>
      </c>
      <c r="G60" s="536">
        <v>44208</v>
      </c>
      <c r="H60" s="537" t="s">
        <v>9338</v>
      </c>
      <c r="I60" s="532">
        <v>1</v>
      </c>
      <c r="J60" s="542" t="s">
        <v>8816</v>
      </c>
      <c r="K60" s="532" t="s">
        <v>9339</v>
      </c>
    </row>
    <row r="61" spans="1:11" s="40" customFormat="1" x14ac:dyDescent="0.25">
      <c r="A61" s="533">
        <f t="shared" si="0"/>
        <v>59</v>
      </c>
      <c r="B61" s="532" t="s">
        <v>6096</v>
      </c>
      <c r="C61" s="534" t="s">
        <v>1547</v>
      </c>
      <c r="D61" s="534" t="s">
        <v>1295</v>
      </c>
      <c r="E61" s="533" t="str">
        <f>VLOOKUP(D61,'BANG THAM CHIEU'!E6:I1066,5,0)</f>
        <v>cái</v>
      </c>
      <c r="F61" s="539">
        <v>1</v>
      </c>
      <c r="G61" s="536">
        <v>44208</v>
      </c>
      <c r="H61" s="537" t="s">
        <v>9338</v>
      </c>
      <c r="I61" s="532">
        <v>1</v>
      </c>
      <c r="J61" s="542" t="s">
        <v>8816</v>
      </c>
      <c r="K61" s="532" t="s">
        <v>9339</v>
      </c>
    </row>
    <row r="62" spans="1:11" s="40" customFormat="1" x14ac:dyDescent="0.25">
      <c r="A62" s="533">
        <f t="shared" si="0"/>
        <v>60</v>
      </c>
      <c r="B62" s="532" t="s">
        <v>6101</v>
      </c>
      <c r="C62" s="534" t="s">
        <v>1547</v>
      </c>
      <c r="D62" s="534" t="s">
        <v>1305</v>
      </c>
      <c r="E62" s="533" t="str">
        <f>VLOOKUP(D62,'BANG THAM CHIEU'!E7:I1067,5,0)</f>
        <v>cái</v>
      </c>
      <c r="F62" s="539">
        <v>1</v>
      </c>
      <c r="G62" s="536">
        <v>44208</v>
      </c>
      <c r="H62" s="537" t="s">
        <v>9338</v>
      </c>
      <c r="I62" s="532">
        <v>1</v>
      </c>
      <c r="J62" s="542" t="s">
        <v>8816</v>
      </c>
      <c r="K62" s="532" t="s">
        <v>9339</v>
      </c>
    </row>
    <row r="63" spans="1:11" s="40" customFormat="1" x14ac:dyDescent="0.25">
      <c r="A63" s="533">
        <f t="shared" si="0"/>
        <v>61</v>
      </c>
      <c r="B63" s="532" t="s">
        <v>6702</v>
      </c>
      <c r="C63" s="534" t="s">
        <v>1547</v>
      </c>
      <c r="D63" s="534" t="s">
        <v>1283</v>
      </c>
      <c r="E63" s="533" t="str">
        <f>VLOOKUP(D63,'BANG THAM CHIEU'!E8:I1068,5,0)</f>
        <v>cái</v>
      </c>
      <c r="F63" s="539">
        <v>1</v>
      </c>
      <c r="G63" s="536">
        <v>44208</v>
      </c>
      <c r="H63" s="537" t="s">
        <v>9338</v>
      </c>
      <c r="I63" s="532">
        <v>1</v>
      </c>
      <c r="J63" s="542" t="s">
        <v>8816</v>
      </c>
      <c r="K63" s="532" t="s">
        <v>9339</v>
      </c>
    </row>
    <row r="64" spans="1:11" s="40" customFormat="1" x14ac:dyDescent="0.25">
      <c r="A64" s="533">
        <f t="shared" si="0"/>
        <v>62</v>
      </c>
      <c r="B64" s="532" t="s">
        <v>7272</v>
      </c>
      <c r="C64" s="534" t="s">
        <v>1556</v>
      </c>
      <c r="D64" s="534" t="s">
        <v>800</v>
      </c>
      <c r="E64" s="533" t="str">
        <f>VLOOKUP(D64,'BANG THAM CHIEU'!E9:I1069,5,0)</f>
        <v>cái</v>
      </c>
      <c r="F64" s="539">
        <v>8</v>
      </c>
      <c r="G64" s="536">
        <v>44209</v>
      </c>
      <c r="H64" s="537" t="s">
        <v>9338</v>
      </c>
      <c r="I64" s="532">
        <v>1</v>
      </c>
      <c r="J64" s="542" t="s">
        <v>7614</v>
      </c>
      <c r="K64" s="532" t="s">
        <v>9341</v>
      </c>
    </row>
    <row r="65" spans="1:11" s="40" customFormat="1" x14ac:dyDescent="0.25">
      <c r="A65" s="533">
        <f t="shared" si="0"/>
        <v>63</v>
      </c>
      <c r="B65" s="532" t="s">
        <v>9308</v>
      </c>
      <c r="C65" s="534" t="s">
        <v>1530</v>
      </c>
      <c r="D65" s="534" t="s">
        <v>732</v>
      </c>
      <c r="E65" s="533" t="str">
        <f>VLOOKUP(D65,'BANG THAM CHIEU'!E10:I1070,5,0)</f>
        <v>ống</v>
      </c>
      <c r="F65" s="539">
        <v>1</v>
      </c>
      <c r="G65" s="536">
        <v>44209</v>
      </c>
      <c r="H65" s="537" t="s">
        <v>9338</v>
      </c>
      <c r="I65" s="532">
        <v>1</v>
      </c>
      <c r="J65" s="542" t="s">
        <v>9340</v>
      </c>
      <c r="K65" s="532" t="s">
        <v>9342</v>
      </c>
    </row>
    <row r="66" spans="1:11" s="40" customFormat="1" x14ac:dyDescent="0.25">
      <c r="A66" s="533">
        <f t="shared" si="0"/>
        <v>64</v>
      </c>
      <c r="B66" s="532" t="s">
        <v>2335</v>
      </c>
      <c r="C66" s="534" t="s">
        <v>1528</v>
      </c>
      <c r="D66" s="534" t="s">
        <v>881</v>
      </c>
      <c r="E66" s="533" t="str">
        <f>VLOOKUP(D66,'BANG THAM CHIEU'!E11:I1071,5,0)</f>
        <v>cái</v>
      </c>
      <c r="F66" s="539">
        <v>5</v>
      </c>
      <c r="G66" s="536">
        <v>44209</v>
      </c>
      <c r="H66" s="537" t="s">
        <v>9338</v>
      </c>
      <c r="I66" s="532">
        <v>1</v>
      </c>
      <c r="J66" s="542" t="s">
        <v>7616</v>
      </c>
      <c r="K66" s="532" t="s">
        <v>9343</v>
      </c>
    </row>
    <row r="67" spans="1:11" s="40" customFormat="1" x14ac:dyDescent="0.25">
      <c r="A67" s="533">
        <f t="shared" si="0"/>
        <v>65</v>
      </c>
      <c r="B67" s="532" t="s">
        <v>8997</v>
      </c>
      <c r="C67" s="534" t="s">
        <v>1528</v>
      </c>
      <c r="D67" s="534" t="s">
        <v>1321</v>
      </c>
      <c r="E67" s="533" t="str">
        <f>VLOOKUP(D67,'BANG THAM CHIEU'!E12:I1072,5,0)</f>
        <v>ống</v>
      </c>
      <c r="F67" s="539">
        <v>4</v>
      </c>
      <c r="G67" s="536">
        <v>44209</v>
      </c>
      <c r="H67" s="537" t="s">
        <v>9338</v>
      </c>
      <c r="I67" s="532">
        <v>1</v>
      </c>
      <c r="J67" s="542" t="s">
        <v>8816</v>
      </c>
      <c r="K67" s="532" t="s">
        <v>9344</v>
      </c>
    </row>
    <row r="68" spans="1:11" s="40" customFormat="1" x14ac:dyDescent="0.25">
      <c r="A68" s="533">
        <f t="shared" si="0"/>
        <v>66</v>
      </c>
      <c r="B68" s="532" t="s">
        <v>8673</v>
      </c>
      <c r="C68" s="534" t="s">
        <v>1571</v>
      </c>
      <c r="D68" s="534" t="s">
        <v>668</v>
      </c>
      <c r="E68" s="533" t="str">
        <f>VLOOKUP(D68,'BANG THAM CHIEU'!E13:I1073,5,0)</f>
        <v>viên</v>
      </c>
      <c r="F68" s="539">
        <v>25</v>
      </c>
      <c r="G68" s="536">
        <v>44209</v>
      </c>
      <c r="H68" s="537" t="s">
        <v>9338</v>
      </c>
      <c r="I68" s="532">
        <v>1</v>
      </c>
      <c r="J68" s="542" t="s">
        <v>7614</v>
      </c>
      <c r="K68" s="532" t="s">
        <v>8693</v>
      </c>
    </row>
    <row r="69" spans="1:11" s="40" customFormat="1" x14ac:dyDescent="0.25">
      <c r="A69" s="533">
        <f t="shared" ref="A69" si="1">IF(B68="","",A68+1)</f>
        <v>67</v>
      </c>
      <c r="B69" s="532" t="s">
        <v>8497</v>
      </c>
      <c r="C69" s="534" t="s">
        <v>99</v>
      </c>
      <c r="D69" s="534" t="s">
        <v>680</v>
      </c>
      <c r="E69" s="533" t="str">
        <f>VLOOKUP(D69,'BANG THAM CHIEU'!E14:I1074,5,0)</f>
        <v>cái</v>
      </c>
      <c r="F69" s="539">
        <v>10</v>
      </c>
      <c r="G69" s="536">
        <v>44209</v>
      </c>
      <c r="H69" s="537" t="s">
        <v>9338</v>
      </c>
      <c r="I69" s="532">
        <v>1</v>
      </c>
      <c r="J69" s="542" t="s">
        <v>7616</v>
      </c>
      <c r="K69" s="532" t="s">
        <v>8693</v>
      </c>
    </row>
    <row r="70" spans="1:11" s="40" customFormat="1" x14ac:dyDescent="0.25">
      <c r="A70" s="533">
        <f t="shared" ref="A70:A130" si="2">IF(B70="","",A69+1)</f>
        <v>68</v>
      </c>
      <c r="B70" s="532" t="s">
        <v>4544</v>
      </c>
      <c r="C70" s="534" t="s">
        <v>1571</v>
      </c>
      <c r="D70" s="534" t="s">
        <v>828</v>
      </c>
      <c r="E70" s="533" t="str">
        <f>VLOOKUP(D70,'BANG THAM CHIEU'!E15:I1075,5,0)</f>
        <v>cái</v>
      </c>
      <c r="F70" s="539">
        <v>10</v>
      </c>
      <c r="G70" s="536">
        <v>44209</v>
      </c>
      <c r="H70" s="537" t="s">
        <v>9338</v>
      </c>
      <c r="I70" s="532">
        <v>1</v>
      </c>
      <c r="J70" s="542" t="s">
        <v>7616</v>
      </c>
      <c r="K70" s="532" t="s">
        <v>8693</v>
      </c>
    </row>
    <row r="71" spans="1:11" s="40" customFormat="1" x14ac:dyDescent="0.25">
      <c r="A71" s="533">
        <f t="shared" si="2"/>
        <v>69</v>
      </c>
      <c r="B71" s="532" t="s">
        <v>1430</v>
      </c>
      <c r="C71" s="534" t="s">
        <v>1571</v>
      </c>
      <c r="D71" s="534" t="s">
        <v>669</v>
      </c>
      <c r="E71" s="533" t="str">
        <f>VLOOKUP(D71,'BANG THAM CHIEU'!E16:I1076,5,0)</f>
        <v>cuộn</v>
      </c>
      <c r="F71" s="539">
        <v>10</v>
      </c>
      <c r="G71" s="536">
        <v>44209</v>
      </c>
      <c r="H71" s="537" t="s">
        <v>9338</v>
      </c>
      <c r="I71" s="532">
        <v>1</v>
      </c>
      <c r="J71" s="542" t="s">
        <v>7616</v>
      </c>
      <c r="K71" s="532" t="s">
        <v>8693</v>
      </c>
    </row>
    <row r="72" spans="1:11" s="40" customFormat="1" x14ac:dyDescent="0.25">
      <c r="A72" s="533">
        <f t="shared" si="2"/>
        <v>70</v>
      </c>
      <c r="B72" s="532" t="s">
        <v>4539</v>
      </c>
      <c r="C72" s="534" t="s">
        <v>99</v>
      </c>
      <c r="D72" s="534" t="s">
        <v>756</v>
      </c>
      <c r="E72" s="533" t="str">
        <f>VLOOKUP(D72,'BANG THAM CHIEU'!E17:I1077,5,0)</f>
        <v>cái</v>
      </c>
      <c r="F72" s="539">
        <v>10</v>
      </c>
      <c r="G72" s="536">
        <v>44209</v>
      </c>
      <c r="H72" s="537" t="s">
        <v>9338</v>
      </c>
      <c r="I72" s="532">
        <v>1</v>
      </c>
      <c r="J72" s="542" t="s">
        <v>7616</v>
      </c>
      <c r="K72" s="532" t="s">
        <v>8693</v>
      </c>
    </row>
    <row r="73" spans="1:11" s="40" customFormat="1" x14ac:dyDescent="0.25">
      <c r="A73" s="533">
        <f t="shared" si="2"/>
        <v>71</v>
      </c>
      <c r="B73" s="532" t="s">
        <v>1502</v>
      </c>
      <c r="C73" s="534" t="s">
        <v>99</v>
      </c>
      <c r="D73" s="534" t="s">
        <v>253</v>
      </c>
      <c r="E73" s="533" t="str">
        <f>VLOOKUP(D73,'BANG THAM CHIEU'!E18:I1078,5,0)</f>
        <v>cái</v>
      </c>
      <c r="F73" s="539">
        <v>2</v>
      </c>
      <c r="G73" s="536">
        <v>44209</v>
      </c>
      <c r="H73" s="537" t="s">
        <v>9338</v>
      </c>
      <c r="I73" s="532">
        <v>1</v>
      </c>
      <c r="J73" s="542" t="s">
        <v>7616</v>
      </c>
      <c r="K73" s="532" t="s">
        <v>9345</v>
      </c>
    </row>
    <row r="74" spans="1:11" s="40" customFormat="1" x14ac:dyDescent="0.25">
      <c r="A74" s="533">
        <f t="shared" si="2"/>
        <v>72</v>
      </c>
      <c r="B74" s="532" t="s">
        <v>1545</v>
      </c>
      <c r="C74" s="534" t="s">
        <v>99</v>
      </c>
      <c r="D74" s="534" t="s">
        <v>118</v>
      </c>
      <c r="E74" s="533" t="str">
        <f>VLOOKUP(D74,'BANG THAM CHIEU'!E19:I1079,5,0)</f>
        <v>bộ</v>
      </c>
      <c r="F74" s="539">
        <v>1</v>
      </c>
      <c r="G74" s="536">
        <v>44209</v>
      </c>
      <c r="H74" s="537" t="s">
        <v>9338</v>
      </c>
      <c r="I74" s="532">
        <v>1</v>
      </c>
      <c r="J74" s="542" t="s">
        <v>7616</v>
      </c>
      <c r="K74" s="532" t="s">
        <v>9345</v>
      </c>
    </row>
    <row r="75" spans="1:11" s="40" customFormat="1" x14ac:dyDescent="0.25">
      <c r="A75" s="533">
        <f t="shared" si="2"/>
        <v>73</v>
      </c>
      <c r="B75" s="532" t="s">
        <v>7618</v>
      </c>
      <c r="C75" s="534" t="s">
        <v>1527</v>
      </c>
      <c r="D75" s="534" t="s">
        <v>774</v>
      </c>
      <c r="E75" s="533" t="str">
        <f>VLOOKUP(D75,'BANG THAM CHIEU'!E20:I1080,5,0)</f>
        <v>cái</v>
      </c>
      <c r="F75" s="539">
        <v>3</v>
      </c>
      <c r="G75" s="536">
        <v>44209</v>
      </c>
      <c r="H75" s="537" t="s">
        <v>9338</v>
      </c>
      <c r="I75" s="532">
        <v>1</v>
      </c>
      <c r="J75" s="542" t="s">
        <v>7619</v>
      </c>
      <c r="K75" s="532" t="s">
        <v>8693</v>
      </c>
    </row>
    <row r="76" spans="1:11" s="40" customFormat="1" x14ac:dyDescent="0.25">
      <c r="A76" s="533">
        <f t="shared" si="2"/>
        <v>74</v>
      </c>
      <c r="B76" s="532" t="s">
        <v>1430</v>
      </c>
      <c r="C76" s="534" t="s">
        <v>1571</v>
      </c>
      <c r="D76" s="534" t="s">
        <v>669</v>
      </c>
      <c r="E76" s="533" t="str">
        <f>VLOOKUP(D76,'BANG THAM CHIEU'!E21:I1081,5,0)</f>
        <v>cuộn</v>
      </c>
      <c r="F76" s="539">
        <v>10</v>
      </c>
      <c r="G76" s="536">
        <v>44209</v>
      </c>
      <c r="H76" s="537" t="s">
        <v>9338</v>
      </c>
      <c r="I76" s="532">
        <v>1</v>
      </c>
      <c r="J76" s="542" t="s">
        <v>7619</v>
      </c>
      <c r="K76" s="532" t="s">
        <v>8693</v>
      </c>
    </row>
    <row r="77" spans="1:11" s="40" customFormat="1" x14ac:dyDescent="0.25">
      <c r="A77" s="533">
        <f t="shared" si="2"/>
        <v>75</v>
      </c>
      <c r="B77" s="532" t="s">
        <v>9308</v>
      </c>
      <c r="C77" s="534" t="s">
        <v>1530</v>
      </c>
      <c r="D77" s="534" t="s">
        <v>732</v>
      </c>
      <c r="E77" s="533" t="str">
        <f>VLOOKUP(D77,'BANG THAM CHIEU'!E22:I1082,5,0)</f>
        <v>ống</v>
      </c>
      <c r="F77" s="539">
        <v>3</v>
      </c>
      <c r="G77" s="536">
        <v>44209</v>
      </c>
      <c r="H77" s="537" t="s">
        <v>9338</v>
      </c>
      <c r="I77" s="532">
        <v>1</v>
      </c>
      <c r="J77" s="542" t="s">
        <v>7619</v>
      </c>
      <c r="K77" s="532" t="s">
        <v>8693</v>
      </c>
    </row>
    <row r="78" spans="1:11" s="40" customFormat="1" x14ac:dyDescent="0.25">
      <c r="A78" s="533">
        <f t="shared" si="2"/>
        <v>76</v>
      </c>
      <c r="B78" s="532" t="s">
        <v>1437</v>
      </c>
      <c r="C78" s="534" t="s">
        <v>1535</v>
      </c>
      <c r="D78" s="534" t="s">
        <v>1338</v>
      </c>
      <c r="E78" s="533" t="str">
        <f>VLOOKUP(D78,'BANG THAM CHIEU'!E23:I1083,5,0)</f>
        <v>cái</v>
      </c>
      <c r="F78" s="539">
        <v>1</v>
      </c>
      <c r="G78" s="536">
        <v>44209</v>
      </c>
      <c r="H78" s="537" t="s">
        <v>9338</v>
      </c>
      <c r="I78" s="532">
        <v>1</v>
      </c>
      <c r="J78" s="542" t="s">
        <v>7619</v>
      </c>
      <c r="K78" s="532" t="s">
        <v>8693</v>
      </c>
    </row>
    <row r="79" spans="1:11" s="40" customFormat="1" x14ac:dyDescent="0.25">
      <c r="A79" s="533">
        <f t="shared" si="2"/>
        <v>77</v>
      </c>
      <c r="B79" s="532" t="s">
        <v>6985</v>
      </c>
      <c r="C79" s="534" t="s">
        <v>107</v>
      </c>
      <c r="D79" s="534" t="s">
        <v>674</v>
      </c>
      <c r="E79" s="533" t="str">
        <f>VLOOKUP(D79,'BANG THAM CHIEU'!E24:I1084,5,0)</f>
        <v>cái</v>
      </c>
      <c r="F79" s="539">
        <v>20</v>
      </c>
      <c r="G79" s="536">
        <v>44210</v>
      </c>
      <c r="H79" s="537" t="s">
        <v>9338</v>
      </c>
      <c r="I79" s="532">
        <v>1</v>
      </c>
      <c r="J79" s="542" t="s">
        <v>9325</v>
      </c>
      <c r="K79" s="532" t="s">
        <v>9349</v>
      </c>
    </row>
    <row r="80" spans="1:11" s="40" customFormat="1" x14ac:dyDescent="0.25">
      <c r="A80" s="533">
        <f t="shared" si="2"/>
        <v>78</v>
      </c>
      <c r="B80" s="532" t="s">
        <v>6987</v>
      </c>
      <c r="C80" s="534" t="s">
        <v>107</v>
      </c>
      <c r="D80" s="540" t="s">
        <v>676</v>
      </c>
      <c r="E80" s="533" t="str">
        <f>VLOOKUP(D80,'BANG THAM CHIEU'!E25:I1085,5,0)</f>
        <v>cái</v>
      </c>
      <c r="F80" s="539">
        <v>10</v>
      </c>
      <c r="G80" s="536">
        <v>44210</v>
      </c>
      <c r="H80" s="537" t="s">
        <v>9338</v>
      </c>
      <c r="I80" s="532">
        <v>1</v>
      </c>
      <c r="J80" s="542" t="s">
        <v>9325</v>
      </c>
      <c r="K80" s="532" t="s">
        <v>9349</v>
      </c>
    </row>
    <row r="81" spans="1:11" s="40" customFormat="1" x14ac:dyDescent="0.25">
      <c r="A81" s="533">
        <f t="shared" si="2"/>
        <v>79</v>
      </c>
      <c r="B81" s="532" t="s">
        <v>6986</v>
      </c>
      <c r="C81" s="534" t="s">
        <v>107</v>
      </c>
      <c r="D81" s="534" t="s">
        <v>675</v>
      </c>
      <c r="E81" s="533" t="str">
        <f>VLOOKUP(D81,'BANG THAM CHIEU'!E26:I1086,5,0)</f>
        <v>cái</v>
      </c>
      <c r="F81" s="539">
        <v>20</v>
      </c>
      <c r="G81" s="536">
        <v>44210</v>
      </c>
      <c r="H81" s="537" t="s">
        <v>9338</v>
      </c>
      <c r="I81" s="532">
        <v>1</v>
      </c>
      <c r="J81" s="542" t="s">
        <v>9325</v>
      </c>
      <c r="K81" s="532" t="s">
        <v>9349</v>
      </c>
    </row>
    <row r="82" spans="1:11" s="40" customFormat="1" x14ac:dyDescent="0.25">
      <c r="A82" s="533">
        <f t="shared" si="2"/>
        <v>80</v>
      </c>
      <c r="B82" s="532" t="s">
        <v>7243</v>
      </c>
      <c r="C82" s="534" t="s">
        <v>1518</v>
      </c>
      <c r="D82" s="534" t="s">
        <v>766</v>
      </c>
      <c r="E82" s="533" t="str">
        <f>VLOOKUP(D82,'BANG THAM CHIEU'!E27:I1087,5,0)</f>
        <v>cái</v>
      </c>
      <c r="F82" s="539">
        <v>1</v>
      </c>
      <c r="G82" s="536">
        <v>44210</v>
      </c>
      <c r="H82" s="537" t="s">
        <v>9338</v>
      </c>
      <c r="I82" s="532">
        <v>1</v>
      </c>
      <c r="J82" s="542" t="s">
        <v>9346</v>
      </c>
      <c r="K82" s="532" t="s">
        <v>9350</v>
      </c>
    </row>
    <row r="83" spans="1:11" s="40" customFormat="1" x14ac:dyDescent="0.25">
      <c r="A83" s="533">
        <f t="shared" si="2"/>
        <v>81</v>
      </c>
      <c r="B83" s="532" t="s">
        <v>8997</v>
      </c>
      <c r="C83" s="534" t="s">
        <v>1528</v>
      </c>
      <c r="D83" s="534" t="s">
        <v>1321</v>
      </c>
      <c r="E83" s="533" t="str">
        <f>VLOOKUP(D83,'BANG THAM CHIEU'!E28:I1088,5,0)</f>
        <v>ống</v>
      </c>
      <c r="F83" s="539">
        <v>1</v>
      </c>
      <c r="G83" s="536">
        <v>44210</v>
      </c>
      <c r="H83" s="537" t="s">
        <v>9338</v>
      </c>
      <c r="I83" s="532">
        <v>1</v>
      </c>
      <c r="J83" s="542" t="s">
        <v>9346</v>
      </c>
      <c r="K83" s="532" t="s">
        <v>9350</v>
      </c>
    </row>
    <row r="84" spans="1:11" s="40" customFormat="1" x14ac:dyDescent="0.25">
      <c r="A84" s="533">
        <f t="shared" si="2"/>
        <v>82</v>
      </c>
      <c r="B84" s="532" t="s">
        <v>7270</v>
      </c>
      <c r="C84" s="534" t="s">
        <v>1533</v>
      </c>
      <c r="D84" s="534" t="s">
        <v>781</v>
      </c>
      <c r="E84" s="533" t="str">
        <f>VLOOKUP(D84,'BANG THAM CHIEU'!E29:I1089,5,0)</f>
        <v>cái</v>
      </c>
      <c r="F84" s="539">
        <v>5</v>
      </c>
      <c r="G84" s="536">
        <v>44211</v>
      </c>
      <c r="H84" s="537" t="s">
        <v>9338</v>
      </c>
      <c r="I84" s="532">
        <v>1</v>
      </c>
      <c r="J84" s="542" t="s">
        <v>7616</v>
      </c>
      <c r="K84" s="532" t="s">
        <v>9351</v>
      </c>
    </row>
    <row r="85" spans="1:11" s="40" customFormat="1" x14ac:dyDescent="0.25">
      <c r="A85" s="533">
        <f t="shared" si="2"/>
        <v>83</v>
      </c>
      <c r="B85" s="532" t="s">
        <v>6951</v>
      </c>
      <c r="C85" s="534" t="s">
        <v>1533</v>
      </c>
      <c r="D85" s="534" t="s">
        <v>1363</v>
      </c>
      <c r="E85" s="533" t="str">
        <f>VLOOKUP(D85,'BANG THAM CHIEU'!E30:I1090,5,0)</f>
        <v>cái</v>
      </c>
      <c r="F85" s="539">
        <v>5</v>
      </c>
      <c r="G85" s="536">
        <v>44211</v>
      </c>
      <c r="H85" s="537" t="s">
        <v>9338</v>
      </c>
      <c r="I85" s="532">
        <v>1</v>
      </c>
      <c r="J85" s="542" t="s">
        <v>7616</v>
      </c>
      <c r="K85" s="532" t="s">
        <v>9351</v>
      </c>
    </row>
    <row r="86" spans="1:11" s="40" customFormat="1" x14ac:dyDescent="0.25">
      <c r="A86" s="533">
        <f t="shared" si="2"/>
        <v>84</v>
      </c>
      <c r="B86" s="532" t="s">
        <v>7243</v>
      </c>
      <c r="C86" s="534" t="s">
        <v>1518</v>
      </c>
      <c r="D86" s="534" t="s">
        <v>766</v>
      </c>
      <c r="E86" s="533" t="str">
        <f>VLOOKUP(D86,'BANG THAM CHIEU'!E31:I1091,5,0)</f>
        <v>cái</v>
      </c>
      <c r="F86" s="539">
        <v>6</v>
      </c>
      <c r="G86" s="536">
        <v>44211</v>
      </c>
      <c r="H86" s="537" t="s">
        <v>9338</v>
      </c>
      <c r="I86" s="532">
        <v>1</v>
      </c>
      <c r="J86" s="542" t="s">
        <v>7616</v>
      </c>
      <c r="K86" s="532" t="s">
        <v>9352</v>
      </c>
    </row>
    <row r="87" spans="1:11" s="40" customFormat="1" x14ac:dyDescent="0.25">
      <c r="A87" s="533">
        <f t="shared" si="2"/>
        <v>85</v>
      </c>
      <c r="B87" s="532" t="s">
        <v>7242</v>
      </c>
      <c r="C87" s="534" t="s">
        <v>1518</v>
      </c>
      <c r="D87" s="534" t="s">
        <v>765</v>
      </c>
      <c r="E87" s="533" t="str">
        <f>VLOOKUP(D87,'BANG THAM CHIEU'!E32:I1092,5,0)</f>
        <v>cái</v>
      </c>
      <c r="F87" s="539">
        <v>5</v>
      </c>
      <c r="G87" s="536">
        <v>44211</v>
      </c>
      <c r="H87" s="537" t="s">
        <v>9338</v>
      </c>
      <c r="I87" s="532">
        <v>1</v>
      </c>
      <c r="J87" s="542" t="s">
        <v>7616</v>
      </c>
      <c r="K87" s="532" t="s">
        <v>9352</v>
      </c>
    </row>
    <row r="88" spans="1:11" s="40" customFormat="1" x14ac:dyDescent="0.25">
      <c r="A88" s="533">
        <f t="shared" si="2"/>
        <v>86</v>
      </c>
      <c r="B88" s="532" t="s">
        <v>4585</v>
      </c>
      <c r="C88" s="534" t="s">
        <v>1589</v>
      </c>
      <c r="D88" s="534" t="s">
        <v>797</v>
      </c>
      <c r="E88" s="533" t="str">
        <f>VLOOKUP(D88,'BANG THAM CHIEU'!E33:I1093,5,0)</f>
        <v>cuộn</v>
      </c>
      <c r="F88" s="539">
        <v>1</v>
      </c>
      <c r="G88" s="536">
        <v>44211</v>
      </c>
      <c r="H88" s="537" t="s">
        <v>9338</v>
      </c>
      <c r="I88" s="532">
        <v>1</v>
      </c>
      <c r="J88" s="542" t="s">
        <v>7616</v>
      </c>
      <c r="K88" s="532" t="s">
        <v>8693</v>
      </c>
    </row>
    <row r="89" spans="1:11" s="40" customFormat="1" x14ac:dyDescent="0.25">
      <c r="A89" s="533">
        <f t="shared" si="2"/>
        <v>87</v>
      </c>
      <c r="B89" s="532" t="s">
        <v>4540</v>
      </c>
      <c r="C89" s="534" t="s">
        <v>97</v>
      </c>
      <c r="D89" s="534" t="s">
        <v>1317</v>
      </c>
      <c r="E89" s="533" t="str">
        <f>VLOOKUP(D89,'BANG THAM CHIEU'!E34:I1094,5,0)</f>
        <v>bì</v>
      </c>
      <c r="F89" s="539">
        <v>3</v>
      </c>
      <c r="G89" s="536">
        <v>44211</v>
      </c>
      <c r="H89" s="537" t="s">
        <v>9338</v>
      </c>
      <c r="I89" s="532">
        <v>1</v>
      </c>
      <c r="J89" s="542" t="s">
        <v>7619</v>
      </c>
      <c r="K89" s="532" t="s">
        <v>8693</v>
      </c>
    </row>
    <row r="90" spans="1:11" s="40" customFormat="1" x14ac:dyDescent="0.25">
      <c r="A90" s="533">
        <f t="shared" si="2"/>
        <v>88</v>
      </c>
      <c r="B90" s="532" t="s">
        <v>6607</v>
      </c>
      <c r="C90" s="534" t="s">
        <v>1527</v>
      </c>
      <c r="D90" s="534" t="s">
        <v>688</v>
      </c>
      <c r="E90" s="533" t="str">
        <f>VLOOKUP(D90,'BANG THAM CHIEU'!E35:I1095,5,0)</f>
        <v>bì</v>
      </c>
      <c r="F90" s="539">
        <v>3</v>
      </c>
      <c r="G90" s="536">
        <v>44211</v>
      </c>
      <c r="H90" s="537" t="s">
        <v>9338</v>
      </c>
      <c r="I90" s="532">
        <v>1</v>
      </c>
      <c r="J90" s="542" t="s">
        <v>7619</v>
      </c>
      <c r="K90" s="532" t="s">
        <v>8693</v>
      </c>
    </row>
    <row r="91" spans="1:11" s="40" customFormat="1" x14ac:dyDescent="0.25">
      <c r="A91" s="533">
        <f t="shared" si="2"/>
        <v>89</v>
      </c>
      <c r="B91" s="532" t="s">
        <v>6607</v>
      </c>
      <c r="C91" s="534" t="s">
        <v>1527</v>
      </c>
      <c r="D91" s="534" t="s">
        <v>688</v>
      </c>
      <c r="E91" s="533" t="str">
        <f>VLOOKUP(D91,'BANG THAM CHIEU'!E36:I1096,5,0)</f>
        <v>bì</v>
      </c>
      <c r="F91" s="539">
        <v>4</v>
      </c>
      <c r="G91" s="536">
        <v>44212</v>
      </c>
      <c r="H91" s="537" t="s">
        <v>9338</v>
      </c>
      <c r="I91" s="532">
        <v>1</v>
      </c>
      <c r="J91" s="542" t="s">
        <v>9347</v>
      </c>
      <c r="K91" s="532" t="s">
        <v>9353</v>
      </c>
    </row>
    <row r="92" spans="1:11" s="40" customFormat="1" x14ac:dyDescent="0.25">
      <c r="A92" s="533">
        <f t="shared" si="2"/>
        <v>90</v>
      </c>
      <c r="B92" s="532" t="s">
        <v>7357</v>
      </c>
      <c r="C92" s="534" t="s">
        <v>1548</v>
      </c>
      <c r="D92" s="534" t="s">
        <v>159</v>
      </c>
      <c r="E92" s="533" t="str">
        <f>VLOOKUP(D92,'BANG THAM CHIEU'!E37:I1097,5,0)</f>
        <v>cái</v>
      </c>
      <c r="F92" s="539">
        <v>2</v>
      </c>
      <c r="G92" s="536">
        <v>44212</v>
      </c>
      <c r="H92" s="537" t="s">
        <v>9338</v>
      </c>
      <c r="I92" s="532">
        <v>1</v>
      </c>
      <c r="J92" s="532" t="s">
        <v>7619</v>
      </c>
      <c r="K92" s="532" t="s">
        <v>9354</v>
      </c>
    </row>
    <row r="93" spans="1:11" s="40" customFormat="1" x14ac:dyDescent="0.25">
      <c r="A93" s="533">
        <f t="shared" si="2"/>
        <v>91</v>
      </c>
      <c r="B93" s="532" t="s">
        <v>7357</v>
      </c>
      <c r="C93" s="534" t="s">
        <v>1548</v>
      </c>
      <c r="D93" s="534" t="s">
        <v>159</v>
      </c>
      <c r="E93" s="533" t="str">
        <f>VLOOKUP(D93,'BANG THAM CHIEU'!E38:I1098,5,0)</f>
        <v>cái</v>
      </c>
      <c r="F93" s="539">
        <v>1</v>
      </c>
      <c r="G93" s="536">
        <v>44212</v>
      </c>
      <c r="H93" s="537" t="s">
        <v>9338</v>
      </c>
      <c r="I93" s="532">
        <v>1</v>
      </c>
      <c r="J93" s="532" t="s">
        <v>9346</v>
      </c>
      <c r="K93" s="532" t="s">
        <v>9355</v>
      </c>
    </row>
    <row r="94" spans="1:11" s="40" customFormat="1" x14ac:dyDescent="0.25">
      <c r="A94" s="533">
        <f t="shared" si="2"/>
        <v>92</v>
      </c>
      <c r="B94" s="532" t="s">
        <v>1430</v>
      </c>
      <c r="C94" s="534" t="s">
        <v>1571</v>
      </c>
      <c r="D94" s="534" t="s">
        <v>669</v>
      </c>
      <c r="E94" s="533" t="str">
        <f>VLOOKUP(D94,'BANG THAM CHIEU'!E39:I1099,5,0)</f>
        <v>cuộn</v>
      </c>
      <c r="F94" s="539">
        <v>10</v>
      </c>
      <c r="G94" s="536">
        <v>44212</v>
      </c>
      <c r="H94" s="537" t="s">
        <v>9338</v>
      </c>
      <c r="I94" s="532">
        <v>1</v>
      </c>
      <c r="J94" s="532" t="s">
        <v>7615</v>
      </c>
      <c r="K94" s="532" t="s">
        <v>8693</v>
      </c>
    </row>
    <row r="95" spans="1:11" s="40" customFormat="1" ht="60" x14ac:dyDescent="0.25">
      <c r="A95" s="533">
        <f t="shared" si="2"/>
        <v>93</v>
      </c>
      <c r="B95" s="541" t="s">
        <v>4540</v>
      </c>
      <c r="C95" s="534" t="s">
        <v>97</v>
      </c>
      <c r="D95" s="534" t="s">
        <v>1317</v>
      </c>
      <c r="E95" s="533" t="str">
        <f>VLOOKUP(D95,'BANG THAM CHIEU'!E40:I1100,5,0)</f>
        <v>bì</v>
      </c>
      <c r="F95" s="539">
        <v>1</v>
      </c>
      <c r="G95" s="536">
        <v>44212</v>
      </c>
      <c r="H95" s="537" t="s">
        <v>9338</v>
      </c>
      <c r="I95" s="532">
        <v>1</v>
      </c>
      <c r="J95" s="532" t="s">
        <v>9348</v>
      </c>
      <c r="K95" s="532" t="s">
        <v>9356</v>
      </c>
    </row>
    <row r="96" spans="1:11" s="40" customFormat="1" x14ac:dyDescent="0.25">
      <c r="A96" s="533">
        <f t="shared" si="2"/>
        <v>94</v>
      </c>
      <c r="B96" s="532" t="s">
        <v>8999</v>
      </c>
      <c r="C96" s="534" t="s">
        <v>1547</v>
      </c>
      <c r="D96" s="534" t="s">
        <v>6875</v>
      </c>
      <c r="E96" s="533" t="str">
        <f>VLOOKUP(D96,'BANG THAM CHIEU'!E41:I1101,5,0)</f>
        <v>cái</v>
      </c>
      <c r="F96" s="539">
        <v>1</v>
      </c>
      <c r="G96" s="536">
        <v>44209</v>
      </c>
      <c r="H96" s="537" t="s">
        <v>9338</v>
      </c>
      <c r="I96" s="532">
        <v>1</v>
      </c>
      <c r="J96" s="532" t="s">
        <v>8816</v>
      </c>
      <c r="K96" s="532" t="s">
        <v>9339</v>
      </c>
    </row>
    <row r="97" spans="1:11" s="40" customFormat="1" x14ac:dyDescent="0.25">
      <c r="A97" s="533">
        <f t="shared" si="2"/>
        <v>95</v>
      </c>
      <c r="B97" s="532" t="s">
        <v>7352</v>
      </c>
      <c r="C97" s="534" t="s">
        <v>1565</v>
      </c>
      <c r="D97" s="534" t="s">
        <v>2728</v>
      </c>
      <c r="E97" s="533" t="str">
        <f>VLOOKUP(D97,'BANG THAM CHIEU'!E42:I1102,5,0)</f>
        <v>cái</v>
      </c>
      <c r="F97" s="539">
        <v>1</v>
      </c>
      <c r="G97" s="536">
        <v>44209</v>
      </c>
      <c r="H97" s="537" t="s">
        <v>9338</v>
      </c>
      <c r="I97" s="532">
        <v>1</v>
      </c>
      <c r="J97" s="532" t="s">
        <v>7616</v>
      </c>
      <c r="K97" s="532" t="s">
        <v>9343</v>
      </c>
    </row>
    <row r="98" spans="1:11" s="40" customFormat="1" x14ac:dyDescent="0.25">
      <c r="A98" s="533">
        <f t="shared" si="2"/>
        <v>96</v>
      </c>
      <c r="B98" s="532" t="s">
        <v>6620</v>
      </c>
      <c r="C98" s="534" t="s">
        <v>1596</v>
      </c>
      <c r="D98" s="534" t="s">
        <v>2810</v>
      </c>
      <c r="E98" s="533" t="str">
        <f>VLOOKUP(D98,'BANG THAM CHIEU'!E43:I1103,5,0)</f>
        <v>bì</v>
      </c>
      <c r="F98" s="539">
        <v>1</v>
      </c>
      <c r="G98" s="536">
        <v>44209</v>
      </c>
      <c r="H98" s="537" t="s">
        <v>9338</v>
      </c>
      <c r="I98" s="532">
        <v>1</v>
      </c>
      <c r="J98" s="532" t="s">
        <v>9357</v>
      </c>
      <c r="K98" s="532" t="s">
        <v>8693</v>
      </c>
    </row>
    <row r="99" spans="1:11" s="40" customFormat="1" x14ac:dyDescent="0.25">
      <c r="A99" s="533">
        <f t="shared" si="2"/>
        <v>97</v>
      </c>
      <c r="B99" s="532" t="s">
        <v>3047</v>
      </c>
      <c r="C99" s="534" t="s">
        <v>2564</v>
      </c>
      <c r="D99" s="534" t="s">
        <v>3049</v>
      </c>
      <c r="E99" s="533" t="str">
        <f>VLOOKUP(D99,'BANG THAM CHIEU'!E44:I1104,5,0)</f>
        <v>lon</v>
      </c>
      <c r="F99" s="539">
        <v>1</v>
      </c>
      <c r="G99" s="536">
        <v>44210</v>
      </c>
      <c r="H99" s="537" t="s">
        <v>9338</v>
      </c>
      <c r="I99" s="532">
        <v>1</v>
      </c>
      <c r="J99" s="532" t="s">
        <v>9346</v>
      </c>
      <c r="K99" s="532" t="s">
        <v>9350</v>
      </c>
    </row>
    <row r="100" spans="1:11" s="40" customFormat="1" x14ac:dyDescent="0.25">
      <c r="A100" s="533">
        <f t="shared" si="2"/>
        <v>98</v>
      </c>
      <c r="B100" s="532" t="s">
        <v>7902</v>
      </c>
      <c r="C100" s="534" t="s">
        <v>1563</v>
      </c>
      <c r="D100" s="534" t="s">
        <v>2732</v>
      </c>
      <c r="E100" s="533" t="str">
        <f>VLOOKUP(D100,'BANG THAM CHIEU'!E45:I1105,5,0)</f>
        <v>cuộn</v>
      </c>
      <c r="F100" s="539">
        <v>1</v>
      </c>
      <c r="G100" s="536">
        <v>44211</v>
      </c>
      <c r="H100" s="537" t="s">
        <v>9338</v>
      </c>
      <c r="I100" s="532">
        <v>1</v>
      </c>
      <c r="J100" s="532" t="s">
        <v>7865</v>
      </c>
      <c r="K100" s="532" t="s">
        <v>9358</v>
      </c>
    </row>
    <row r="101" spans="1:11" s="40" customFormat="1" x14ac:dyDescent="0.25">
      <c r="A101" s="533">
        <f t="shared" si="2"/>
        <v>99</v>
      </c>
      <c r="B101" s="532" t="s">
        <v>4546</v>
      </c>
      <c r="C101" s="534" t="s">
        <v>2574</v>
      </c>
      <c r="D101" s="534" t="s">
        <v>2714</v>
      </c>
      <c r="E101" s="533" t="str">
        <f>VLOOKUP(D101,'BANG THAM CHIEU'!E46:I1106,5,0)</f>
        <v>cuộn</v>
      </c>
      <c r="F101" s="539">
        <v>2</v>
      </c>
      <c r="G101" s="536">
        <v>44211</v>
      </c>
      <c r="H101" s="537" t="s">
        <v>9338</v>
      </c>
      <c r="I101" s="532">
        <v>1</v>
      </c>
      <c r="J101" s="532" t="s">
        <v>7616</v>
      </c>
      <c r="K101" s="532" t="s">
        <v>9359</v>
      </c>
    </row>
    <row r="102" spans="1:11" s="40" customFormat="1" x14ac:dyDescent="0.25">
      <c r="A102" s="533">
        <f t="shared" si="2"/>
        <v>100</v>
      </c>
      <c r="B102" s="532" t="s">
        <v>7233</v>
      </c>
      <c r="C102" s="534" t="s">
        <v>2564</v>
      </c>
      <c r="D102" s="534" t="s">
        <v>2692</v>
      </c>
      <c r="E102" s="533" t="str">
        <f>VLOOKUP(D102,'BANG THAM CHIEU'!E47:I1107,5,0)</f>
        <v>cái</v>
      </c>
      <c r="F102" s="539">
        <v>2</v>
      </c>
      <c r="G102" s="536">
        <v>44211</v>
      </c>
      <c r="H102" s="537" t="s">
        <v>9338</v>
      </c>
      <c r="I102" s="532">
        <v>1</v>
      </c>
      <c r="J102" s="532" t="s">
        <v>7616</v>
      </c>
      <c r="K102" s="532" t="s">
        <v>9359</v>
      </c>
    </row>
    <row r="103" spans="1:11" s="40" customFormat="1" x14ac:dyDescent="0.25">
      <c r="A103" s="533">
        <f t="shared" si="2"/>
        <v>101</v>
      </c>
      <c r="B103" s="532" t="s">
        <v>4448</v>
      </c>
      <c r="C103" s="534" t="s">
        <v>2564</v>
      </c>
      <c r="D103" s="534" t="s">
        <v>2695</v>
      </c>
      <c r="E103" s="533" t="str">
        <f>VLOOKUP(D103,'BANG THAM CHIEU'!E48:I1108,5,0)</f>
        <v>lon</v>
      </c>
      <c r="F103" s="539">
        <v>1</v>
      </c>
      <c r="G103" s="536">
        <v>44211</v>
      </c>
      <c r="H103" s="537" t="s">
        <v>9338</v>
      </c>
      <c r="I103" s="532">
        <v>1</v>
      </c>
      <c r="J103" s="532" t="s">
        <v>7616</v>
      </c>
      <c r="K103" s="532" t="s">
        <v>9359</v>
      </c>
    </row>
    <row r="104" spans="1:11" s="40" customFormat="1" x14ac:dyDescent="0.25">
      <c r="A104" s="533">
        <f t="shared" si="2"/>
        <v>102</v>
      </c>
      <c r="B104" s="532" t="s">
        <v>6703</v>
      </c>
      <c r="C104" s="534" t="s">
        <v>2564</v>
      </c>
      <c r="D104" s="534" t="s">
        <v>6704</v>
      </c>
      <c r="E104" s="533" t="str">
        <f>VLOOKUP(D104,'BANG THAM CHIEU'!E49:I1109,5,0)</f>
        <v>lon</v>
      </c>
      <c r="F104" s="539">
        <v>1</v>
      </c>
      <c r="G104" s="536">
        <v>44211</v>
      </c>
      <c r="H104" s="537" t="s">
        <v>9338</v>
      </c>
      <c r="I104" s="532">
        <v>1</v>
      </c>
      <c r="J104" s="532" t="s">
        <v>7616</v>
      </c>
      <c r="K104" s="532" t="s">
        <v>9359</v>
      </c>
    </row>
    <row r="105" spans="1:11" s="40" customFormat="1" x14ac:dyDescent="0.25">
      <c r="A105" s="533">
        <f t="shared" si="2"/>
        <v>103</v>
      </c>
      <c r="B105" s="532" t="s">
        <v>2681</v>
      </c>
      <c r="C105" s="534" t="s">
        <v>1527</v>
      </c>
      <c r="D105" s="534" t="s">
        <v>2901</v>
      </c>
      <c r="E105" s="533" t="str">
        <f>VLOOKUP(D105,'BANG THAM CHIEU'!E50:I1110,5,0)</f>
        <v>cái</v>
      </c>
      <c r="F105" s="539">
        <v>2</v>
      </c>
      <c r="G105" s="536">
        <v>44211</v>
      </c>
      <c r="H105" s="537" t="s">
        <v>9338</v>
      </c>
      <c r="I105" s="532">
        <v>1</v>
      </c>
      <c r="J105" s="532" t="s">
        <v>7616</v>
      </c>
      <c r="K105" s="532" t="s">
        <v>9360</v>
      </c>
    </row>
    <row r="106" spans="1:11" s="40" customFormat="1" x14ac:dyDescent="0.25">
      <c r="A106" s="533">
        <f t="shared" si="2"/>
        <v>104</v>
      </c>
      <c r="B106" s="532" t="s">
        <v>2667</v>
      </c>
      <c r="C106" s="534" t="s">
        <v>1547</v>
      </c>
      <c r="D106" s="534" t="s">
        <v>2879</v>
      </c>
      <c r="E106" s="533" t="str">
        <f>VLOOKUP(D106,'BANG THAM CHIEU'!E51:I1111,5,0)</f>
        <v>cái</v>
      </c>
      <c r="F106" s="539">
        <v>1</v>
      </c>
      <c r="G106" s="536">
        <v>44211</v>
      </c>
      <c r="H106" s="537" t="s">
        <v>9338</v>
      </c>
      <c r="I106" s="532">
        <v>1</v>
      </c>
      <c r="J106" s="532" t="s">
        <v>7616</v>
      </c>
      <c r="K106" s="532" t="s">
        <v>9368</v>
      </c>
    </row>
    <row r="107" spans="1:11" s="40" customFormat="1" x14ac:dyDescent="0.25">
      <c r="A107" s="533">
        <f t="shared" si="2"/>
        <v>105</v>
      </c>
      <c r="B107" s="532" t="s">
        <v>9513</v>
      </c>
      <c r="C107" s="534"/>
      <c r="D107" s="534"/>
      <c r="E107" s="533" t="s">
        <v>455</v>
      </c>
      <c r="F107" s="539">
        <v>1</v>
      </c>
      <c r="G107" s="536">
        <v>44214</v>
      </c>
      <c r="H107" s="537" t="s">
        <v>9381</v>
      </c>
      <c r="I107" s="532">
        <v>1</v>
      </c>
      <c r="J107" s="532" t="s">
        <v>9325</v>
      </c>
      <c r="K107" s="532" t="s">
        <v>9420</v>
      </c>
    </row>
    <row r="108" spans="1:11" s="40" customFormat="1" x14ac:dyDescent="0.25">
      <c r="A108" s="533">
        <f t="shared" si="2"/>
        <v>106</v>
      </c>
      <c r="B108" s="532" t="s">
        <v>9421</v>
      </c>
      <c r="C108" s="534"/>
      <c r="D108" s="534"/>
      <c r="E108" s="533" t="s">
        <v>457</v>
      </c>
      <c r="F108" s="539">
        <v>1</v>
      </c>
      <c r="G108" s="536">
        <v>44215</v>
      </c>
      <c r="H108" s="537" t="s">
        <v>9381</v>
      </c>
      <c r="I108" s="532">
        <v>1</v>
      </c>
      <c r="J108" s="532" t="s">
        <v>8816</v>
      </c>
      <c r="K108" s="532" t="s">
        <v>9424</v>
      </c>
    </row>
    <row r="109" spans="1:11" s="40" customFormat="1" x14ac:dyDescent="0.25">
      <c r="A109" s="533">
        <f t="shared" si="2"/>
        <v>107</v>
      </c>
      <c r="B109" s="532" t="s">
        <v>9422</v>
      </c>
      <c r="C109" s="534"/>
      <c r="D109" s="534"/>
      <c r="E109" s="533" t="s">
        <v>457</v>
      </c>
      <c r="F109" s="539">
        <v>1</v>
      </c>
      <c r="G109" s="536">
        <v>44215</v>
      </c>
      <c r="H109" s="537" t="s">
        <v>9381</v>
      </c>
      <c r="I109" s="532">
        <v>1</v>
      </c>
      <c r="J109" s="532" t="s">
        <v>8816</v>
      </c>
      <c r="K109" s="532" t="s">
        <v>9424</v>
      </c>
    </row>
    <row r="110" spans="1:11" s="40" customFormat="1" x14ac:dyDescent="0.25">
      <c r="A110" s="533">
        <f t="shared" si="2"/>
        <v>108</v>
      </c>
      <c r="B110" s="532" t="s">
        <v>9423</v>
      </c>
      <c r="C110" s="534"/>
      <c r="D110" s="534"/>
      <c r="E110" s="533" t="s">
        <v>457</v>
      </c>
      <c r="F110" s="539">
        <v>1</v>
      </c>
      <c r="G110" s="536">
        <v>44215</v>
      </c>
      <c r="H110" s="537" t="s">
        <v>9381</v>
      </c>
      <c r="I110" s="532">
        <v>1</v>
      </c>
      <c r="J110" s="532" t="s">
        <v>8816</v>
      </c>
      <c r="K110" s="532" t="s">
        <v>9405</v>
      </c>
    </row>
    <row r="111" spans="1:11" s="40" customFormat="1" x14ac:dyDescent="0.25">
      <c r="A111" s="533">
        <f t="shared" si="2"/>
        <v>109</v>
      </c>
      <c r="B111" s="532" t="s">
        <v>6994</v>
      </c>
      <c r="C111" s="534"/>
      <c r="D111" s="534"/>
      <c r="E111" s="533" t="s">
        <v>1207</v>
      </c>
      <c r="F111" s="539">
        <v>1</v>
      </c>
      <c r="G111" s="536">
        <v>44215</v>
      </c>
      <c r="H111" s="537" t="s">
        <v>9381</v>
      </c>
      <c r="I111" s="532">
        <v>1</v>
      </c>
      <c r="J111" s="532" t="s">
        <v>8816</v>
      </c>
      <c r="K111" s="532" t="s">
        <v>9405</v>
      </c>
    </row>
    <row r="112" spans="1:11" s="40" customFormat="1" x14ac:dyDescent="0.25">
      <c r="A112" s="533">
        <f t="shared" si="2"/>
        <v>110</v>
      </c>
      <c r="B112" s="532" t="s">
        <v>6996</v>
      </c>
      <c r="C112" s="534"/>
      <c r="D112" s="534"/>
      <c r="E112" s="533" t="s">
        <v>1207</v>
      </c>
      <c r="F112" s="539">
        <v>1</v>
      </c>
      <c r="G112" s="536">
        <v>44215</v>
      </c>
      <c r="H112" s="537" t="s">
        <v>9381</v>
      </c>
      <c r="I112" s="532">
        <v>1</v>
      </c>
      <c r="J112" s="532" t="s">
        <v>8816</v>
      </c>
      <c r="K112" s="532" t="s">
        <v>9405</v>
      </c>
    </row>
    <row r="113" spans="1:11" s="40" customFormat="1" x14ac:dyDescent="0.25">
      <c r="A113" s="533">
        <f t="shared" si="2"/>
        <v>111</v>
      </c>
      <c r="B113" s="532" t="s">
        <v>6998</v>
      </c>
      <c r="C113" s="534"/>
      <c r="D113" s="534"/>
      <c r="E113" s="533" t="s">
        <v>1207</v>
      </c>
      <c r="F113" s="539">
        <v>1</v>
      </c>
      <c r="G113" s="536">
        <v>44215</v>
      </c>
      <c r="H113" s="537" t="s">
        <v>9381</v>
      </c>
      <c r="I113" s="532">
        <v>1</v>
      </c>
      <c r="J113" s="532" t="s">
        <v>8816</v>
      </c>
      <c r="K113" s="532" t="s">
        <v>9405</v>
      </c>
    </row>
    <row r="114" spans="1:11" s="40" customFormat="1" x14ac:dyDescent="0.25">
      <c r="A114" s="533">
        <f t="shared" si="2"/>
        <v>112</v>
      </c>
      <c r="B114" s="532" t="s">
        <v>9425</v>
      </c>
      <c r="C114" s="534"/>
      <c r="D114" s="534"/>
      <c r="E114" s="533" t="s">
        <v>455</v>
      </c>
      <c r="F114" s="539">
        <v>2</v>
      </c>
      <c r="G114" s="536">
        <v>44215</v>
      </c>
      <c r="H114" s="537" t="s">
        <v>9381</v>
      </c>
      <c r="I114" s="532">
        <v>1</v>
      </c>
      <c r="J114" s="532" t="s">
        <v>9382</v>
      </c>
      <c r="K114" s="532" t="s">
        <v>9426</v>
      </c>
    </row>
    <row r="115" spans="1:11" s="40" customFormat="1" x14ac:dyDescent="0.25">
      <c r="A115" s="533">
        <f t="shared" si="2"/>
        <v>113</v>
      </c>
      <c r="B115" s="532" t="s">
        <v>9427</v>
      </c>
      <c r="C115" s="534"/>
      <c r="D115" s="534"/>
      <c r="E115" s="533" t="s">
        <v>455</v>
      </c>
      <c r="F115" s="539">
        <v>3</v>
      </c>
      <c r="G115" s="536">
        <v>44215</v>
      </c>
      <c r="H115" s="537" t="s">
        <v>9381</v>
      </c>
      <c r="I115" s="532">
        <v>1</v>
      </c>
      <c r="J115" s="532" t="s">
        <v>7616</v>
      </c>
      <c r="K115" s="532" t="s">
        <v>8693</v>
      </c>
    </row>
    <row r="116" spans="1:11" s="40" customFormat="1" x14ac:dyDescent="0.25">
      <c r="A116" s="533">
        <f t="shared" si="2"/>
        <v>114</v>
      </c>
      <c r="B116" s="532" t="s">
        <v>9428</v>
      </c>
      <c r="C116" s="534"/>
      <c r="D116" s="534"/>
      <c r="E116" s="533" t="s">
        <v>455</v>
      </c>
      <c r="F116" s="539">
        <v>4</v>
      </c>
      <c r="G116" s="536">
        <v>44216</v>
      </c>
      <c r="H116" s="537" t="s">
        <v>9381</v>
      </c>
      <c r="I116" s="532">
        <v>1</v>
      </c>
      <c r="J116" s="532" t="s">
        <v>7615</v>
      </c>
      <c r="K116" s="532" t="s">
        <v>9435</v>
      </c>
    </row>
    <row r="117" spans="1:11" s="40" customFormat="1" ht="30" x14ac:dyDescent="0.25">
      <c r="A117" s="533">
        <f t="shared" si="2"/>
        <v>115</v>
      </c>
      <c r="B117" s="541" t="s">
        <v>9429</v>
      </c>
      <c r="C117" s="534"/>
      <c r="D117" s="534"/>
      <c r="E117" s="533" t="s">
        <v>455</v>
      </c>
      <c r="F117" s="539">
        <v>4</v>
      </c>
      <c r="G117" s="536">
        <v>44216</v>
      </c>
      <c r="H117" s="537" t="s">
        <v>9381</v>
      </c>
      <c r="I117" s="532">
        <v>1</v>
      </c>
      <c r="J117" s="532" t="s">
        <v>7615</v>
      </c>
      <c r="K117" s="532" t="s">
        <v>9435</v>
      </c>
    </row>
    <row r="118" spans="1:11" s="40" customFormat="1" x14ac:dyDescent="0.25">
      <c r="A118" s="533">
        <f t="shared" si="2"/>
        <v>116</v>
      </c>
      <c r="B118" s="532" t="s">
        <v>9430</v>
      </c>
      <c r="C118" s="534"/>
      <c r="D118" s="534"/>
      <c r="E118" s="533" t="s">
        <v>9431</v>
      </c>
      <c r="F118" s="539">
        <v>5</v>
      </c>
      <c r="G118" s="536">
        <v>44216</v>
      </c>
      <c r="H118" s="537" t="s">
        <v>9381</v>
      </c>
      <c r="I118" s="532">
        <v>1</v>
      </c>
      <c r="J118" s="532" t="s">
        <v>7614</v>
      </c>
      <c r="K118" s="532" t="s">
        <v>9436</v>
      </c>
    </row>
    <row r="119" spans="1:11" s="40" customFormat="1" x14ac:dyDescent="0.25">
      <c r="A119" s="533">
        <f t="shared" si="2"/>
        <v>117</v>
      </c>
      <c r="B119" s="532" t="s">
        <v>9432</v>
      </c>
      <c r="C119" s="534"/>
      <c r="D119" s="534"/>
      <c r="E119" s="533" t="s">
        <v>455</v>
      </c>
      <c r="F119" s="539">
        <v>1</v>
      </c>
      <c r="G119" s="536">
        <v>44216</v>
      </c>
      <c r="H119" s="537" t="s">
        <v>9381</v>
      </c>
      <c r="I119" s="532">
        <v>1</v>
      </c>
      <c r="J119" s="532" t="s">
        <v>7615</v>
      </c>
      <c r="K119" s="48" t="s">
        <v>9838</v>
      </c>
    </row>
    <row r="120" spans="1:11" s="40" customFormat="1" x14ac:dyDescent="0.25">
      <c r="A120" s="533">
        <f t="shared" si="2"/>
        <v>118</v>
      </c>
      <c r="B120" s="532" t="s">
        <v>9433</v>
      </c>
      <c r="C120" s="534"/>
      <c r="D120" s="534"/>
      <c r="E120" s="533" t="s">
        <v>447</v>
      </c>
      <c r="F120" s="539">
        <v>1</v>
      </c>
      <c r="G120" s="536">
        <v>44216</v>
      </c>
      <c r="H120" s="537" t="s">
        <v>9381</v>
      </c>
      <c r="I120" s="532">
        <v>1</v>
      </c>
      <c r="J120" s="532" t="s">
        <v>7615</v>
      </c>
      <c r="K120" s="48" t="s">
        <v>9838</v>
      </c>
    </row>
    <row r="121" spans="1:11" s="40" customFormat="1" x14ac:dyDescent="0.25">
      <c r="A121" s="533">
        <f t="shared" si="2"/>
        <v>119</v>
      </c>
      <c r="B121" s="532" t="s">
        <v>9434</v>
      </c>
      <c r="C121" s="534"/>
      <c r="D121" s="534"/>
      <c r="E121" s="533" t="s">
        <v>455</v>
      </c>
      <c r="F121" s="539">
        <v>1</v>
      </c>
      <c r="G121" s="536">
        <v>44216</v>
      </c>
      <c r="H121" s="537" t="s">
        <v>9381</v>
      </c>
      <c r="I121" s="532">
        <v>1</v>
      </c>
      <c r="J121" s="532" t="s">
        <v>7615</v>
      </c>
      <c r="K121" s="48" t="s">
        <v>9838</v>
      </c>
    </row>
    <row r="122" spans="1:11" s="40" customFormat="1" x14ac:dyDescent="0.25">
      <c r="A122" s="533">
        <f t="shared" si="2"/>
        <v>120</v>
      </c>
      <c r="B122" s="532" t="s">
        <v>9437</v>
      </c>
      <c r="C122" s="534"/>
      <c r="D122" s="534"/>
      <c r="E122" s="533" t="s">
        <v>455</v>
      </c>
      <c r="F122" s="539">
        <v>5</v>
      </c>
      <c r="G122" s="536">
        <v>44216</v>
      </c>
      <c r="H122" s="537" t="s">
        <v>9381</v>
      </c>
      <c r="I122" s="532">
        <v>1</v>
      </c>
      <c r="J122" s="532" t="s">
        <v>7616</v>
      </c>
      <c r="K122" s="532" t="s">
        <v>9441</v>
      </c>
    </row>
    <row r="123" spans="1:11" s="40" customFormat="1" x14ac:dyDescent="0.25">
      <c r="A123" s="533">
        <f t="shared" si="2"/>
        <v>121</v>
      </c>
      <c r="B123" s="532" t="s">
        <v>9438</v>
      </c>
      <c r="C123" s="534"/>
      <c r="D123" s="534"/>
      <c r="E123" s="533" t="s">
        <v>455</v>
      </c>
      <c r="F123" s="539">
        <v>2</v>
      </c>
      <c r="G123" s="536">
        <v>44216</v>
      </c>
      <c r="H123" s="537" t="s">
        <v>9381</v>
      </c>
      <c r="I123" s="532">
        <v>1</v>
      </c>
      <c r="J123" s="532" t="s">
        <v>7616</v>
      </c>
      <c r="K123" s="532" t="s">
        <v>9441</v>
      </c>
    </row>
    <row r="124" spans="1:11" s="40" customFormat="1" x14ac:dyDescent="0.25">
      <c r="A124" s="533">
        <f t="shared" si="2"/>
        <v>122</v>
      </c>
      <c r="B124" s="532" t="s">
        <v>9439</v>
      </c>
      <c r="C124" s="534"/>
      <c r="D124" s="534"/>
      <c r="E124" s="533" t="s">
        <v>447</v>
      </c>
      <c r="F124" s="539">
        <v>3</v>
      </c>
      <c r="G124" s="536">
        <v>44216</v>
      </c>
      <c r="H124" s="537" t="s">
        <v>9381</v>
      </c>
      <c r="I124" s="532">
        <v>1</v>
      </c>
      <c r="J124" s="532" t="s">
        <v>7616</v>
      </c>
      <c r="K124" s="532" t="s">
        <v>9441</v>
      </c>
    </row>
    <row r="125" spans="1:11" s="40" customFormat="1" x14ac:dyDescent="0.25">
      <c r="A125" s="533">
        <f t="shared" si="2"/>
        <v>123</v>
      </c>
      <c r="B125" s="532" t="s">
        <v>9442</v>
      </c>
      <c r="C125" s="534"/>
      <c r="D125" s="534"/>
      <c r="E125" s="533" t="s">
        <v>449</v>
      </c>
      <c r="F125" s="539">
        <v>100</v>
      </c>
      <c r="G125" s="536">
        <v>44218</v>
      </c>
      <c r="H125" s="537" t="s">
        <v>9381</v>
      </c>
      <c r="I125" s="532">
        <v>1</v>
      </c>
      <c r="J125" s="532" t="s">
        <v>7614</v>
      </c>
      <c r="K125" s="532" t="s">
        <v>9410</v>
      </c>
    </row>
    <row r="126" spans="1:11" s="40" customFormat="1" x14ac:dyDescent="0.25">
      <c r="A126" s="533">
        <f t="shared" si="2"/>
        <v>124</v>
      </c>
      <c r="B126" s="532" t="s">
        <v>9443</v>
      </c>
      <c r="C126" s="534"/>
      <c r="D126" s="534"/>
      <c r="E126" s="533" t="s">
        <v>2909</v>
      </c>
      <c r="F126" s="539">
        <v>12</v>
      </c>
      <c r="G126" s="536">
        <v>44218</v>
      </c>
      <c r="H126" s="537" t="s">
        <v>9381</v>
      </c>
      <c r="I126" s="532">
        <v>1</v>
      </c>
      <c r="J126" s="532" t="s">
        <v>7865</v>
      </c>
      <c r="K126" s="532" t="s">
        <v>8693</v>
      </c>
    </row>
    <row r="127" spans="1:11" s="40" customFormat="1" ht="60" x14ac:dyDescent="0.25">
      <c r="A127" s="533">
        <f t="shared" si="2"/>
        <v>125</v>
      </c>
      <c r="B127" s="541" t="s">
        <v>9444</v>
      </c>
      <c r="C127" s="534"/>
      <c r="D127" s="534"/>
      <c r="E127" s="533" t="s">
        <v>455</v>
      </c>
      <c r="F127" s="539">
        <v>3</v>
      </c>
      <c r="G127" s="536">
        <v>44218</v>
      </c>
      <c r="H127" s="537" t="s">
        <v>9381</v>
      </c>
      <c r="I127" s="532">
        <v>1</v>
      </c>
      <c r="J127" s="532" t="s">
        <v>7616</v>
      </c>
      <c r="K127" s="532" t="s">
        <v>9445</v>
      </c>
    </row>
    <row r="128" spans="1:11" s="40" customFormat="1" x14ac:dyDescent="0.25">
      <c r="A128" s="533">
        <f t="shared" si="2"/>
        <v>126</v>
      </c>
      <c r="B128" s="541" t="s">
        <v>9446</v>
      </c>
      <c r="C128" s="534"/>
      <c r="D128" s="534"/>
      <c r="E128" s="533" t="s">
        <v>455</v>
      </c>
      <c r="F128" s="539">
        <v>200</v>
      </c>
      <c r="G128" s="536">
        <v>44219</v>
      </c>
      <c r="H128" s="537" t="s">
        <v>9381</v>
      </c>
      <c r="I128" s="532">
        <v>1</v>
      </c>
      <c r="J128" s="532" t="s">
        <v>7616</v>
      </c>
      <c r="K128" s="532" t="s">
        <v>9448</v>
      </c>
    </row>
    <row r="129" spans="1:11" s="40" customFormat="1" x14ac:dyDescent="0.25">
      <c r="A129" s="533">
        <f t="shared" si="2"/>
        <v>127</v>
      </c>
      <c r="B129" s="532" t="s">
        <v>9447</v>
      </c>
      <c r="C129" s="534"/>
      <c r="D129" s="534"/>
      <c r="E129" s="533" t="s">
        <v>455</v>
      </c>
      <c r="F129" s="539">
        <v>1</v>
      </c>
      <c r="G129" s="536">
        <v>44219</v>
      </c>
      <c r="H129" s="537" t="s">
        <v>9381</v>
      </c>
      <c r="I129" s="532">
        <v>1</v>
      </c>
      <c r="J129" s="532" t="s">
        <v>7616</v>
      </c>
      <c r="K129" s="532" t="s">
        <v>9448</v>
      </c>
    </row>
    <row r="130" spans="1:11" s="40" customFormat="1" x14ac:dyDescent="0.25">
      <c r="A130" s="533">
        <f t="shared" si="2"/>
        <v>128</v>
      </c>
      <c r="B130" s="532" t="s">
        <v>9449</v>
      </c>
      <c r="C130" s="534"/>
      <c r="D130" s="534"/>
      <c r="E130" s="533" t="s">
        <v>455</v>
      </c>
      <c r="F130" s="539">
        <v>4</v>
      </c>
      <c r="G130" s="536">
        <v>44219</v>
      </c>
      <c r="H130" s="537" t="s">
        <v>9381</v>
      </c>
      <c r="I130" s="532">
        <v>1</v>
      </c>
      <c r="J130" s="532" t="s">
        <v>9450</v>
      </c>
      <c r="K130" s="532" t="s">
        <v>9451</v>
      </c>
    </row>
    <row r="131" spans="1:11" s="40" customFormat="1" x14ac:dyDescent="0.25">
      <c r="A131" s="533">
        <f t="shared" ref="A131:A194" si="3">IF(B131="","",A130+1)</f>
        <v>129</v>
      </c>
      <c r="B131" s="532" t="s">
        <v>7873</v>
      </c>
      <c r="C131" s="10" t="s">
        <v>1563</v>
      </c>
      <c r="D131" s="534" t="s">
        <v>721</v>
      </c>
      <c r="E131" s="533" t="str">
        <f>VLOOKUP(D131,'BANG THAM CHIEU'!E76:I1136,5,0)</f>
        <v>viên</v>
      </c>
      <c r="F131" s="539">
        <v>25</v>
      </c>
      <c r="G131" s="536">
        <v>44214</v>
      </c>
      <c r="H131" s="537" t="s">
        <v>9381</v>
      </c>
      <c r="I131" s="532">
        <v>1</v>
      </c>
      <c r="J131" s="532" t="s">
        <v>9346</v>
      </c>
      <c r="K131" s="532" t="s">
        <v>9378</v>
      </c>
    </row>
    <row r="132" spans="1:11" s="40" customFormat="1" x14ac:dyDescent="0.25">
      <c r="A132" s="533">
        <f t="shared" si="3"/>
        <v>130</v>
      </c>
      <c r="B132" s="532" t="s">
        <v>6839</v>
      </c>
      <c r="C132" s="10" t="s">
        <v>1556</v>
      </c>
      <c r="D132" s="534" t="s">
        <v>817</v>
      </c>
      <c r="E132" s="533" t="str">
        <f>VLOOKUP(D132,'BANG THAM CHIEU'!E77:I1137,5,0)</f>
        <v>cái</v>
      </c>
      <c r="F132" s="539">
        <v>2</v>
      </c>
      <c r="G132" s="536">
        <v>44214</v>
      </c>
      <c r="H132" s="537" t="s">
        <v>9381</v>
      </c>
      <c r="I132" s="532">
        <v>1</v>
      </c>
      <c r="J132" s="532" t="s">
        <v>9346</v>
      </c>
      <c r="K132" s="532" t="s">
        <v>9305</v>
      </c>
    </row>
    <row r="133" spans="1:11" s="40" customFormat="1" x14ac:dyDescent="0.25">
      <c r="A133" s="533">
        <f t="shared" si="3"/>
        <v>131</v>
      </c>
      <c r="B133" s="532" t="s">
        <v>4540</v>
      </c>
      <c r="C133" s="10" t="s">
        <v>97</v>
      </c>
      <c r="D133" s="534" t="s">
        <v>1317</v>
      </c>
      <c r="E133" s="533" t="str">
        <f>VLOOKUP(D133,'BANG THAM CHIEU'!E78:I1138,5,0)</f>
        <v>bì</v>
      </c>
      <c r="F133" s="539">
        <v>1</v>
      </c>
      <c r="G133" s="536">
        <v>44214</v>
      </c>
      <c r="H133" s="537" t="s">
        <v>9381</v>
      </c>
      <c r="I133" s="532">
        <v>1</v>
      </c>
      <c r="J133" s="532" t="s">
        <v>9346</v>
      </c>
      <c r="K133" s="532" t="s">
        <v>8693</v>
      </c>
    </row>
    <row r="134" spans="1:11" s="40" customFormat="1" x14ac:dyDescent="0.25">
      <c r="A134" s="533">
        <f t="shared" si="3"/>
        <v>132</v>
      </c>
      <c r="B134" s="532" t="s">
        <v>2353</v>
      </c>
      <c r="C134" s="10" t="s">
        <v>1547</v>
      </c>
      <c r="D134" s="534" t="s">
        <v>702</v>
      </c>
      <c r="E134" s="533" t="str">
        <f>VLOOKUP(D134,'BANG THAM CHIEU'!E79:I1139,5,0)</f>
        <v>cái</v>
      </c>
      <c r="F134" s="539">
        <v>2</v>
      </c>
      <c r="G134" s="536">
        <v>44215</v>
      </c>
      <c r="H134" s="537" t="s">
        <v>9381</v>
      </c>
      <c r="I134" s="532">
        <v>1</v>
      </c>
      <c r="J134" s="532" t="s">
        <v>9376</v>
      </c>
      <c r="K134" s="532" t="s">
        <v>9379</v>
      </c>
    </row>
    <row r="135" spans="1:11" s="40" customFormat="1" x14ac:dyDescent="0.25">
      <c r="A135" s="533">
        <f t="shared" si="3"/>
        <v>133</v>
      </c>
      <c r="B135" s="532" t="s">
        <v>6604</v>
      </c>
      <c r="C135" s="10" t="s">
        <v>1547</v>
      </c>
      <c r="D135" s="534" t="s">
        <v>1308</v>
      </c>
      <c r="E135" s="533" t="str">
        <f>VLOOKUP(D135,'BANG THAM CHIEU'!E80:I1140,5,0)</f>
        <v>cái</v>
      </c>
      <c r="F135" s="539">
        <v>2</v>
      </c>
      <c r="G135" s="536">
        <v>44215</v>
      </c>
      <c r="H135" s="537" t="s">
        <v>9381</v>
      </c>
      <c r="I135" s="532">
        <v>1</v>
      </c>
      <c r="J135" s="532" t="s">
        <v>9377</v>
      </c>
      <c r="K135" s="532" t="s">
        <v>8693</v>
      </c>
    </row>
    <row r="136" spans="1:11" s="40" customFormat="1" x14ac:dyDescent="0.25">
      <c r="A136" s="533">
        <f t="shared" si="3"/>
        <v>134</v>
      </c>
      <c r="B136" s="532" t="s">
        <v>4542</v>
      </c>
      <c r="C136" s="10" t="s">
        <v>1547</v>
      </c>
      <c r="D136" s="534" t="s">
        <v>1307</v>
      </c>
      <c r="E136" s="533" t="str">
        <f>VLOOKUP(D136,'BANG THAM CHIEU'!E81:I1141,5,0)</f>
        <v>cái</v>
      </c>
      <c r="F136" s="539">
        <v>2</v>
      </c>
      <c r="G136" s="536">
        <v>44215</v>
      </c>
      <c r="H136" s="537" t="s">
        <v>9381</v>
      </c>
      <c r="I136" s="532">
        <v>1</v>
      </c>
      <c r="J136" s="532" t="s">
        <v>9377</v>
      </c>
      <c r="K136" s="532" t="s">
        <v>8693</v>
      </c>
    </row>
    <row r="137" spans="1:11" s="40" customFormat="1" x14ac:dyDescent="0.25">
      <c r="A137" s="533">
        <f t="shared" si="3"/>
        <v>135</v>
      </c>
      <c r="B137" s="532" t="s">
        <v>4540</v>
      </c>
      <c r="C137" s="10" t="s">
        <v>97</v>
      </c>
      <c r="D137" s="534" t="s">
        <v>1317</v>
      </c>
      <c r="E137" s="533" t="str">
        <f>VLOOKUP(D137,'BANG THAM CHIEU'!E82:I1142,5,0)</f>
        <v>bì</v>
      </c>
      <c r="F137" s="539">
        <v>3</v>
      </c>
      <c r="G137" s="536">
        <v>44215</v>
      </c>
      <c r="H137" s="537" t="s">
        <v>9381</v>
      </c>
      <c r="I137" s="532">
        <v>1</v>
      </c>
      <c r="J137" s="532" t="s">
        <v>8816</v>
      </c>
      <c r="K137" s="532" t="s">
        <v>9380</v>
      </c>
    </row>
    <row r="138" spans="1:11" s="40" customFormat="1" x14ac:dyDescent="0.25">
      <c r="A138" s="533">
        <f t="shared" si="3"/>
        <v>136</v>
      </c>
      <c r="B138" s="532" t="s">
        <v>6606</v>
      </c>
      <c r="C138" s="10" t="s">
        <v>1586</v>
      </c>
      <c r="D138" s="534" t="s">
        <v>789</v>
      </c>
      <c r="E138" s="533" t="str">
        <f>VLOOKUP(D138,'BANG THAM CHIEU'!E83:I1143,5,0)</f>
        <v>cái</v>
      </c>
      <c r="F138" s="539">
        <v>3</v>
      </c>
      <c r="G138" s="536">
        <v>44215</v>
      </c>
      <c r="H138" s="537" t="s">
        <v>9381</v>
      </c>
      <c r="I138" s="532">
        <v>1</v>
      </c>
      <c r="J138" s="532" t="s">
        <v>8816</v>
      </c>
      <c r="K138" s="532" t="s">
        <v>9380</v>
      </c>
    </row>
    <row r="139" spans="1:11" s="40" customFormat="1" x14ac:dyDescent="0.25">
      <c r="A139" s="533">
        <f t="shared" si="3"/>
        <v>137</v>
      </c>
      <c r="B139" s="532" t="s">
        <v>7243</v>
      </c>
      <c r="C139" s="10" t="s">
        <v>1518</v>
      </c>
      <c r="D139" s="534" t="s">
        <v>766</v>
      </c>
      <c r="E139" s="533" t="str">
        <f>VLOOKUP(D139,'BANG THAM CHIEU'!E84:I1144,5,0)</f>
        <v>cái</v>
      </c>
      <c r="F139" s="539">
        <v>12</v>
      </c>
      <c r="G139" s="536">
        <v>44215</v>
      </c>
      <c r="H139" s="537" t="s">
        <v>9381</v>
      </c>
      <c r="I139" s="532">
        <v>1</v>
      </c>
      <c r="J139" s="532" t="s">
        <v>8816</v>
      </c>
      <c r="K139" s="532" t="s">
        <v>9380</v>
      </c>
    </row>
    <row r="140" spans="1:11" s="40" customFormat="1" x14ac:dyDescent="0.25">
      <c r="A140" s="533">
        <f t="shared" si="3"/>
        <v>138</v>
      </c>
      <c r="B140" s="532" t="s">
        <v>4541</v>
      </c>
      <c r="C140" s="10" t="s">
        <v>1527</v>
      </c>
      <c r="D140" s="534" t="s">
        <v>670</v>
      </c>
      <c r="E140" s="533" t="str">
        <f>VLOOKUP(D140,'BANG THAM CHIEU'!E85:I1145,5,0)</f>
        <v>cuộn</v>
      </c>
      <c r="F140" s="539">
        <v>15</v>
      </c>
      <c r="G140" s="536">
        <v>44215</v>
      </c>
      <c r="H140" s="537" t="s">
        <v>9381</v>
      </c>
      <c r="I140" s="532">
        <v>1</v>
      </c>
      <c r="J140" s="532" t="s">
        <v>9382</v>
      </c>
      <c r="K140" s="532" t="s">
        <v>9383</v>
      </c>
    </row>
    <row r="141" spans="1:11" s="40" customFormat="1" ht="32.25" customHeight="1" x14ac:dyDescent="0.25">
      <c r="A141" s="533">
        <f t="shared" si="3"/>
        <v>139</v>
      </c>
      <c r="B141" s="532" t="s">
        <v>4540</v>
      </c>
      <c r="C141" s="10" t="s">
        <v>97</v>
      </c>
      <c r="D141" s="534" t="s">
        <v>1317</v>
      </c>
      <c r="E141" s="533" t="str">
        <f>VLOOKUP(D141,'BANG THAM CHIEU'!E86:I1146,5,0)</f>
        <v>bì</v>
      </c>
      <c r="F141" s="539">
        <v>5</v>
      </c>
      <c r="G141" s="536">
        <v>44215</v>
      </c>
      <c r="H141" s="537" t="s">
        <v>9381</v>
      </c>
      <c r="I141" s="532">
        <v>1</v>
      </c>
      <c r="J141" s="532" t="s">
        <v>9382</v>
      </c>
      <c r="K141" s="532" t="s">
        <v>9383</v>
      </c>
    </row>
    <row r="142" spans="1:11" s="40" customFormat="1" x14ac:dyDescent="0.25">
      <c r="A142" s="533">
        <f t="shared" si="3"/>
        <v>140</v>
      </c>
      <c r="B142" s="532" t="s">
        <v>2137</v>
      </c>
      <c r="C142" s="10" t="s">
        <v>78</v>
      </c>
      <c r="D142" s="534" t="s">
        <v>241</v>
      </c>
      <c r="E142" s="533" t="str">
        <f>VLOOKUP(D142,'BANG THAM CHIEU'!E87:I1147,5,0)</f>
        <v>bình</v>
      </c>
      <c r="F142" s="539">
        <v>1</v>
      </c>
      <c r="G142" s="536">
        <v>44215</v>
      </c>
      <c r="H142" s="537" t="s">
        <v>9381</v>
      </c>
      <c r="I142" s="532">
        <v>1</v>
      </c>
      <c r="J142" s="532" t="s">
        <v>7615</v>
      </c>
      <c r="K142" s="532" t="s">
        <v>8693</v>
      </c>
    </row>
    <row r="143" spans="1:11" s="40" customFormat="1" x14ac:dyDescent="0.25">
      <c r="A143" s="533">
        <f t="shared" si="3"/>
        <v>141</v>
      </c>
      <c r="B143" s="532" t="s">
        <v>6590</v>
      </c>
      <c r="C143" s="10" t="s">
        <v>1556</v>
      </c>
      <c r="D143" s="534" t="s">
        <v>130</v>
      </c>
      <c r="E143" s="533" t="s">
        <v>455</v>
      </c>
      <c r="F143" s="539">
        <v>2</v>
      </c>
      <c r="G143" s="536">
        <v>44215</v>
      </c>
      <c r="H143" s="537" t="s">
        <v>9381</v>
      </c>
      <c r="I143" s="532">
        <v>1</v>
      </c>
      <c r="J143" s="532" t="s">
        <v>7615</v>
      </c>
      <c r="K143" s="532" t="s">
        <v>9384</v>
      </c>
    </row>
    <row r="144" spans="1:11" s="40" customFormat="1" x14ac:dyDescent="0.25">
      <c r="A144" s="533">
        <f t="shared" si="3"/>
        <v>142</v>
      </c>
      <c r="B144" s="532" t="s">
        <v>6604</v>
      </c>
      <c r="C144" s="10" t="s">
        <v>1547</v>
      </c>
      <c r="D144" s="534" t="s">
        <v>1308</v>
      </c>
      <c r="E144" s="533" t="str">
        <f>VLOOKUP(D144,'BANG THAM CHIEU'!E89:I1149,5,0)</f>
        <v>cái</v>
      </c>
      <c r="F144" s="539">
        <v>10</v>
      </c>
      <c r="G144" s="536">
        <v>44215</v>
      </c>
      <c r="H144" s="537" t="s">
        <v>9381</v>
      </c>
      <c r="I144" s="532">
        <v>1</v>
      </c>
      <c r="J144" s="532" t="s">
        <v>7616</v>
      </c>
      <c r="K144" s="532" t="s">
        <v>8693</v>
      </c>
    </row>
    <row r="145" spans="1:11" s="40" customFormat="1" x14ac:dyDescent="0.25">
      <c r="A145" s="533">
        <f t="shared" si="3"/>
        <v>143</v>
      </c>
      <c r="B145" s="532" t="s">
        <v>4542</v>
      </c>
      <c r="C145" s="10" t="s">
        <v>1547</v>
      </c>
      <c r="D145" s="534" t="s">
        <v>1307</v>
      </c>
      <c r="E145" s="533" t="str">
        <f>VLOOKUP(D145,'BANG THAM CHIEU'!E90:I1150,5,0)</f>
        <v>cái</v>
      </c>
      <c r="F145" s="539">
        <v>10</v>
      </c>
      <c r="G145" s="536">
        <v>44215</v>
      </c>
      <c r="H145" s="537" t="s">
        <v>9381</v>
      </c>
      <c r="I145" s="532">
        <v>1</v>
      </c>
      <c r="J145" s="532" t="s">
        <v>7616</v>
      </c>
      <c r="K145" s="532" t="s">
        <v>8693</v>
      </c>
    </row>
    <row r="146" spans="1:11" s="40" customFormat="1" x14ac:dyDescent="0.25">
      <c r="A146" s="533">
        <f t="shared" si="3"/>
        <v>144</v>
      </c>
      <c r="B146" s="532" t="s">
        <v>6940</v>
      </c>
      <c r="C146" s="10" t="s">
        <v>1528</v>
      </c>
      <c r="D146" s="534" t="s">
        <v>687</v>
      </c>
      <c r="E146" s="533" t="str">
        <f>VLOOKUP(D146,'BANG THAM CHIEU'!E91:I1151,5,0)</f>
        <v>cái</v>
      </c>
      <c r="F146" s="539">
        <v>1</v>
      </c>
      <c r="G146" s="536">
        <v>44215</v>
      </c>
      <c r="H146" s="537" t="s">
        <v>9381</v>
      </c>
      <c r="I146" s="532">
        <v>1</v>
      </c>
      <c r="J146" s="532" t="s">
        <v>7616</v>
      </c>
      <c r="K146" s="532" t="s">
        <v>8693</v>
      </c>
    </row>
    <row r="147" spans="1:11" s="40" customFormat="1" x14ac:dyDescent="0.25">
      <c r="A147" s="533">
        <f t="shared" si="3"/>
        <v>145</v>
      </c>
      <c r="B147" s="532" t="s">
        <v>1430</v>
      </c>
      <c r="C147" s="10" t="s">
        <v>1571</v>
      </c>
      <c r="D147" s="534" t="s">
        <v>669</v>
      </c>
      <c r="E147" s="533" t="str">
        <f>VLOOKUP(D147,'BANG THAM CHIEU'!E92:I1152,5,0)</f>
        <v>cuộn</v>
      </c>
      <c r="F147" s="539">
        <v>10</v>
      </c>
      <c r="G147" s="536">
        <v>44216</v>
      </c>
      <c r="H147" s="537" t="s">
        <v>9381</v>
      </c>
      <c r="I147" s="532">
        <v>1</v>
      </c>
      <c r="J147" s="532" t="s">
        <v>7615</v>
      </c>
      <c r="K147" s="532" t="s">
        <v>8693</v>
      </c>
    </row>
    <row r="148" spans="1:11" s="40" customFormat="1" x14ac:dyDescent="0.25">
      <c r="A148" s="533">
        <f t="shared" si="3"/>
        <v>146</v>
      </c>
      <c r="B148" s="532" t="s">
        <v>1503</v>
      </c>
      <c r="C148" s="10" t="s">
        <v>99</v>
      </c>
      <c r="D148" s="540" t="s">
        <v>888</v>
      </c>
      <c r="E148" s="533" t="str">
        <f>VLOOKUP(D148,'BANG THAM CHIEU'!E93:I1153,5,0)</f>
        <v>cái</v>
      </c>
      <c r="F148" s="539">
        <v>3</v>
      </c>
      <c r="G148" s="536">
        <v>44216</v>
      </c>
      <c r="H148" s="537" t="s">
        <v>9381</v>
      </c>
      <c r="I148" s="532">
        <v>1</v>
      </c>
      <c r="J148" s="532" t="s">
        <v>7615</v>
      </c>
      <c r="K148" s="532" t="s">
        <v>9385</v>
      </c>
    </row>
    <row r="149" spans="1:11" s="40" customFormat="1" x14ac:dyDescent="0.25">
      <c r="A149" s="533">
        <f t="shared" si="3"/>
        <v>147</v>
      </c>
      <c r="B149" s="532" t="s">
        <v>7243</v>
      </c>
      <c r="C149" s="10" t="s">
        <v>1518</v>
      </c>
      <c r="D149" s="540" t="s">
        <v>766</v>
      </c>
      <c r="E149" s="533" t="str">
        <f>VLOOKUP(D149,'BANG THAM CHIEU'!E94:I1154,5,0)</f>
        <v>cái</v>
      </c>
      <c r="F149" s="539">
        <v>6</v>
      </c>
      <c r="G149" s="536">
        <v>44216</v>
      </c>
      <c r="H149" s="537" t="s">
        <v>9381</v>
      </c>
      <c r="I149" s="532">
        <v>1</v>
      </c>
      <c r="J149" s="532" t="s">
        <v>7614</v>
      </c>
      <c r="K149" s="532" t="s">
        <v>9386</v>
      </c>
    </row>
    <row r="150" spans="1:11" s="40" customFormat="1" x14ac:dyDescent="0.25">
      <c r="A150" s="533">
        <f t="shared" si="3"/>
        <v>148</v>
      </c>
      <c r="B150" s="532" t="s">
        <v>7242</v>
      </c>
      <c r="C150" s="10" t="s">
        <v>1518</v>
      </c>
      <c r="D150" s="540" t="s">
        <v>765</v>
      </c>
      <c r="E150" s="533" t="str">
        <f>VLOOKUP(D150,'BANG THAM CHIEU'!E95:I1155,5,0)</f>
        <v>cái</v>
      </c>
      <c r="F150" s="539">
        <v>6</v>
      </c>
      <c r="G150" s="536">
        <v>44216</v>
      </c>
      <c r="H150" s="537" t="s">
        <v>9381</v>
      </c>
      <c r="I150" s="532">
        <v>1</v>
      </c>
      <c r="J150" s="532" t="s">
        <v>7614</v>
      </c>
      <c r="K150" s="532" t="s">
        <v>9386</v>
      </c>
    </row>
    <row r="151" spans="1:11" s="40" customFormat="1" x14ac:dyDescent="0.25">
      <c r="A151" s="533">
        <f t="shared" si="3"/>
        <v>149</v>
      </c>
      <c r="B151" s="532" t="s">
        <v>4540</v>
      </c>
      <c r="C151" s="10" t="s">
        <v>97</v>
      </c>
      <c r="D151" s="540" t="s">
        <v>1317</v>
      </c>
      <c r="E151" s="533" t="str">
        <f>VLOOKUP(D151,'BANG THAM CHIEU'!E96:I1156,5,0)</f>
        <v>bì</v>
      </c>
      <c r="F151" s="539">
        <v>5</v>
      </c>
      <c r="G151" s="536">
        <v>44216</v>
      </c>
      <c r="H151" s="537" t="s">
        <v>9381</v>
      </c>
      <c r="I151" s="532">
        <v>1</v>
      </c>
      <c r="J151" s="532" t="s">
        <v>7616</v>
      </c>
      <c r="K151" s="532" t="s">
        <v>8693</v>
      </c>
    </row>
    <row r="152" spans="1:11" s="40" customFormat="1" x14ac:dyDescent="0.25">
      <c r="A152" s="533">
        <f t="shared" si="3"/>
        <v>150</v>
      </c>
      <c r="B152" s="532" t="s">
        <v>6607</v>
      </c>
      <c r="C152" s="10" t="s">
        <v>1527</v>
      </c>
      <c r="D152" s="540" t="s">
        <v>688</v>
      </c>
      <c r="E152" s="533" t="str">
        <f>VLOOKUP(D152,'BANG THAM CHIEU'!E97:I1157,5,0)</f>
        <v>bì</v>
      </c>
      <c r="F152" s="539">
        <v>5</v>
      </c>
      <c r="G152" s="536">
        <v>44216</v>
      </c>
      <c r="H152" s="537" t="s">
        <v>9381</v>
      </c>
      <c r="I152" s="532">
        <v>1</v>
      </c>
      <c r="J152" s="532" t="s">
        <v>7616</v>
      </c>
      <c r="K152" s="532" t="s">
        <v>8693</v>
      </c>
    </row>
    <row r="153" spans="1:11" s="40" customFormat="1" x14ac:dyDescent="0.25">
      <c r="A153" s="533">
        <f t="shared" si="3"/>
        <v>151</v>
      </c>
      <c r="B153" s="532" t="s">
        <v>7311</v>
      </c>
      <c r="C153" s="10" t="s">
        <v>1596</v>
      </c>
      <c r="D153" s="540" t="s">
        <v>762</v>
      </c>
      <c r="E153" s="533" t="str">
        <f>VLOOKUP(D153,'BANG THAM CHIEU'!E98:I1158,5,0)</f>
        <v>cái</v>
      </c>
      <c r="F153" s="539">
        <v>1</v>
      </c>
      <c r="G153" s="536">
        <v>44216</v>
      </c>
      <c r="H153" s="537" t="s">
        <v>9381</v>
      </c>
      <c r="I153" s="532">
        <v>1</v>
      </c>
      <c r="J153" s="532" t="s">
        <v>7616</v>
      </c>
      <c r="K153" s="532" t="s">
        <v>8693</v>
      </c>
    </row>
    <row r="154" spans="1:11" s="40" customFormat="1" x14ac:dyDescent="0.25">
      <c r="A154" s="533">
        <f t="shared" si="3"/>
        <v>152</v>
      </c>
      <c r="B154" s="532" t="s">
        <v>4544</v>
      </c>
      <c r="C154" s="10" t="s">
        <v>1571</v>
      </c>
      <c r="D154" s="540" t="s">
        <v>828</v>
      </c>
      <c r="E154" s="533" t="str">
        <f>VLOOKUP(D154,'BANG THAM CHIEU'!E99:I1159,5,0)</f>
        <v>cái</v>
      </c>
      <c r="F154" s="539">
        <v>10</v>
      </c>
      <c r="G154" s="536">
        <v>44216</v>
      </c>
      <c r="H154" s="537" t="s">
        <v>9381</v>
      </c>
      <c r="I154" s="532">
        <v>1</v>
      </c>
      <c r="J154" s="532" t="s">
        <v>9325</v>
      </c>
      <c r="K154" s="532" t="s">
        <v>9387</v>
      </c>
    </row>
    <row r="155" spans="1:11" s="40" customFormat="1" x14ac:dyDescent="0.25">
      <c r="A155" s="533">
        <f t="shared" si="3"/>
        <v>153</v>
      </c>
      <c r="B155" s="532" t="s">
        <v>4539</v>
      </c>
      <c r="C155" s="10" t="s">
        <v>99</v>
      </c>
      <c r="D155" s="534" t="s">
        <v>756</v>
      </c>
      <c r="E155" s="533" t="str">
        <f>VLOOKUP(D155,'BANG THAM CHIEU'!E100:I1160,5,0)</f>
        <v>cái</v>
      </c>
      <c r="F155" s="539">
        <v>10</v>
      </c>
      <c r="G155" s="536">
        <v>44216</v>
      </c>
      <c r="H155" s="537" t="s">
        <v>9381</v>
      </c>
      <c r="I155" s="532">
        <v>1</v>
      </c>
      <c r="J155" s="532" t="s">
        <v>9325</v>
      </c>
      <c r="K155" s="532" t="s">
        <v>9387</v>
      </c>
    </row>
    <row r="156" spans="1:11" s="40" customFormat="1" x14ac:dyDescent="0.25">
      <c r="A156" s="533">
        <f t="shared" si="3"/>
        <v>154</v>
      </c>
      <c r="B156" s="532" t="s">
        <v>8497</v>
      </c>
      <c r="C156" s="10" t="s">
        <v>99</v>
      </c>
      <c r="D156" s="534" t="s">
        <v>680</v>
      </c>
      <c r="E156" s="533" t="str">
        <f>VLOOKUP(D156,'BANG THAM CHIEU'!E101:I1161,5,0)</f>
        <v>cái</v>
      </c>
      <c r="F156" s="539">
        <v>10</v>
      </c>
      <c r="G156" s="536">
        <v>44216</v>
      </c>
      <c r="H156" s="537" t="s">
        <v>9381</v>
      </c>
      <c r="I156" s="532">
        <v>1</v>
      </c>
      <c r="J156" s="532" t="s">
        <v>9325</v>
      </c>
      <c r="K156" s="532" t="s">
        <v>9387</v>
      </c>
    </row>
    <row r="157" spans="1:11" s="40" customFormat="1" x14ac:dyDescent="0.25">
      <c r="A157" s="533">
        <f t="shared" si="3"/>
        <v>155</v>
      </c>
      <c r="B157" s="532" t="s">
        <v>9308</v>
      </c>
      <c r="C157" s="10" t="s">
        <v>1530</v>
      </c>
      <c r="D157" s="534" t="s">
        <v>732</v>
      </c>
      <c r="E157" s="533" t="str">
        <f>VLOOKUP(D157,'BANG THAM CHIEU'!E102:I1162,5,0)</f>
        <v>ống</v>
      </c>
      <c r="F157" s="539">
        <v>1</v>
      </c>
      <c r="G157" s="536">
        <v>44218</v>
      </c>
      <c r="H157" s="537" t="s">
        <v>9381</v>
      </c>
      <c r="I157" s="532">
        <v>1</v>
      </c>
      <c r="J157" s="532" t="s">
        <v>7865</v>
      </c>
      <c r="K157" s="532" t="s">
        <v>8693</v>
      </c>
    </row>
    <row r="158" spans="1:11" s="40" customFormat="1" x14ac:dyDescent="0.25">
      <c r="A158" s="533">
        <f t="shared" si="3"/>
        <v>156</v>
      </c>
      <c r="B158" s="532" t="s">
        <v>4585</v>
      </c>
      <c r="C158" s="10" t="s">
        <v>1589</v>
      </c>
      <c r="D158" s="534" t="s">
        <v>797</v>
      </c>
      <c r="E158" s="533" t="str">
        <f>VLOOKUP(D158,'BANG THAM CHIEU'!E103:I1163,5,0)</f>
        <v>cuộn</v>
      </c>
      <c r="F158" s="539">
        <v>3</v>
      </c>
      <c r="G158" s="536">
        <v>44218</v>
      </c>
      <c r="H158" s="537" t="s">
        <v>9381</v>
      </c>
      <c r="I158" s="532">
        <v>1</v>
      </c>
      <c r="J158" s="532" t="s">
        <v>8816</v>
      </c>
      <c r="K158" s="532" t="s">
        <v>8693</v>
      </c>
    </row>
    <row r="159" spans="1:11" s="40" customFormat="1" x14ac:dyDescent="0.25">
      <c r="A159" s="533">
        <f t="shared" si="3"/>
        <v>157</v>
      </c>
      <c r="B159" s="541" t="s">
        <v>7897</v>
      </c>
      <c r="C159" s="10" t="s">
        <v>1528</v>
      </c>
      <c r="D159" s="534" t="s">
        <v>736</v>
      </c>
      <c r="E159" s="533" t="str">
        <f>VLOOKUP(D159,'BANG THAM CHIEU'!E104:I1164,5,0)</f>
        <v>ống</v>
      </c>
      <c r="F159" s="539">
        <v>1</v>
      </c>
      <c r="G159" s="536">
        <v>44218</v>
      </c>
      <c r="H159" s="537" t="s">
        <v>9381</v>
      </c>
      <c r="I159" s="532">
        <v>1</v>
      </c>
      <c r="J159" s="532" t="s">
        <v>7616</v>
      </c>
      <c r="K159" s="532" t="s">
        <v>8693</v>
      </c>
    </row>
    <row r="160" spans="1:11" s="40" customFormat="1" x14ac:dyDescent="0.25">
      <c r="A160" s="533">
        <f t="shared" si="3"/>
        <v>158</v>
      </c>
      <c r="B160" s="532" t="s">
        <v>7270</v>
      </c>
      <c r="C160" s="10" t="s">
        <v>1533</v>
      </c>
      <c r="D160" s="534" t="s">
        <v>781</v>
      </c>
      <c r="E160" s="533" t="str">
        <f>VLOOKUP(D160,'BANG THAM CHIEU'!E105:I1165,5,0)</f>
        <v>cái</v>
      </c>
      <c r="F160" s="539">
        <v>6</v>
      </c>
      <c r="G160" s="536">
        <v>44218</v>
      </c>
      <c r="H160" s="537" t="s">
        <v>9381</v>
      </c>
      <c r="I160" s="532">
        <v>1</v>
      </c>
      <c r="J160" s="532" t="s">
        <v>7616</v>
      </c>
      <c r="K160" s="532" t="s">
        <v>8693</v>
      </c>
    </row>
    <row r="161" spans="1:11" s="40" customFormat="1" x14ac:dyDescent="0.25">
      <c r="A161" s="533">
        <f t="shared" si="3"/>
        <v>159</v>
      </c>
      <c r="B161" s="532" t="s">
        <v>2969</v>
      </c>
      <c r="C161" s="10" t="s">
        <v>1537</v>
      </c>
      <c r="D161" s="534" t="s">
        <v>683</v>
      </c>
      <c r="E161" s="533" t="str">
        <f>VLOOKUP(D161,'BANG THAM CHIEU'!E106:I1166,5,0)</f>
        <v>cái</v>
      </c>
      <c r="F161" s="539">
        <v>15</v>
      </c>
      <c r="G161" s="536">
        <v>44218</v>
      </c>
      <c r="H161" s="537" t="s">
        <v>9381</v>
      </c>
      <c r="I161" s="532">
        <v>1</v>
      </c>
      <c r="J161" s="532" t="s">
        <v>7616</v>
      </c>
      <c r="K161" s="532" t="s">
        <v>8693</v>
      </c>
    </row>
    <row r="162" spans="1:11" s="40" customFormat="1" x14ac:dyDescent="0.25">
      <c r="A162" s="533">
        <f t="shared" si="3"/>
        <v>160</v>
      </c>
      <c r="B162" s="532" t="s">
        <v>6920</v>
      </c>
      <c r="C162" s="10" t="s">
        <v>1528</v>
      </c>
      <c r="D162" s="534" t="s">
        <v>874</v>
      </c>
      <c r="E162" s="533" t="str">
        <f>VLOOKUP(D162,'BANG THAM CHIEU'!E107:I1167,5,0)</f>
        <v>cái</v>
      </c>
      <c r="F162" s="539">
        <v>1</v>
      </c>
      <c r="G162" s="536">
        <v>44218</v>
      </c>
      <c r="H162" s="537" t="s">
        <v>9381</v>
      </c>
      <c r="I162" s="532">
        <v>1</v>
      </c>
      <c r="J162" s="532" t="s">
        <v>7616</v>
      </c>
      <c r="K162" s="532" t="s">
        <v>8693</v>
      </c>
    </row>
    <row r="163" spans="1:11" s="40" customFormat="1" x14ac:dyDescent="0.25">
      <c r="A163" s="533">
        <f t="shared" si="3"/>
        <v>161</v>
      </c>
      <c r="B163" s="532" t="s">
        <v>6100</v>
      </c>
      <c r="C163" s="10" t="s">
        <v>1547</v>
      </c>
      <c r="D163" s="534" t="s">
        <v>1277</v>
      </c>
      <c r="E163" s="533" t="str">
        <f>VLOOKUP(D163,'BANG THAM CHIEU'!E108:I1168,5,0)</f>
        <v>cái</v>
      </c>
      <c r="F163" s="539">
        <v>2</v>
      </c>
      <c r="G163" s="536">
        <v>44218</v>
      </c>
      <c r="H163" s="537" t="s">
        <v>9381</v>
      </c>
      <c r="I163" s="532">
        <v>1</v>
      </c>
      <c r="J163" s="532" t="s">
        <v>7616</v>
      </c>
      <c r="K163" s="532" t="s">
        <v>8693</v>
      </c>
    </row>
    <row r="164" spans="1:11" s="40" customFormat="1" x14ac:dyDescent="0.25">
      <c r="A164" s="533">
        <f t="shared" si="3"/>
        <v>162</v>
      </c>
      <c r="B164" s="532" t="s">
        <v>6099</v>
      </c>
      <c r="C164" s="10" t="s">
        <v>1547</v>
      </c>
      <c r="D164" s="534" t="s">
        <v>1285</v>
      </c>
      <c r="E164" s="533" t="str">
        <f>VLOOKUP(D164,'BANG THAM CHIEU'!E109:I1169,5,0)</f>
        <v>cái</v>
      </c>
      <c r="F164" s="539">
        <v>1</v>
      </c>
      <c r="G164" s="536">
        <v>44218</v>
      </c>
      <c r="H164" s="537" t="s">
        <v>9381</v>
      </c>
      <c r="I164" s="532">
        <v>1</v>
      </c>
      <c r="J164" s="532" t="s">
        <v>7616</v>
      </c>
      <c r="K164" s="532" t="s">
        <v>8693</v>
      </c>
    </row>
    <row r="165" spans="1:11" s="40" customFormat="1" x14ac:dyDescent="0.25">
      <c r="A165" s="533">
        <f t="shared" si="3"/>
        <v>163</v>
      </c>
      <c r="B165" s="532" t="s">
        <v>4590</v>
      </c>
      <c r="C165" s="10" t="s">
        <v>1547</v>
      </c>
      <c r="D165" s="534" t="s">
        <v>1279</v>
      </c>
      <c r="E165" s="533" t="str">
        <f>VLOOKUP(D165,'BANG THAM CHIEU'!E110:I1170,5,0)</f>
        <v>cái</v>
      </c>
      <c r="F165" s="539">
        <v>1</v>
      </c>
      <c r="G165" s="536">
        <v>44218</v>
      </c>
      <c r="H165" s="537" t="s">
        <v>9381</v>
      </c>
      <c r="I165" s="532">
        <v>1</v>
      </c>
      <c r="J165" s="532" t="s">
        <v>7616</v>
      </c>
      <c r="K165" s="532" t="s">
        <v>8693</v>
      </c>
    </row>
    <row r="166" spans="1:11" s="40" customFormat="1" x14ac:dyDescent="0.25">
      <c r="A166" s="533">
        <f t="shared" si="3"/>
        <v>164</v>
      </c>
      <c r="B166" s="532" t="s">
        <v>8497</v>
      </c>
      <c r="C166" s="10" t="s">
        <v>99</v>
      </c>
      <c r="D166" s="534" t="s">
        <v>680</v>
      </c>
      <c r="E166" s="533" t="str">
        <f>VLOOKUP(D166,'BANG THAM CHIEU'!E111:I1171,5,0)</f>
        <v>cái</v>
      </c>
      <c r="F166" s="539">
        <v>10</v>
      </c>
      <c r="G166" s="536">
        <v>44218</v>
      </c>
      <c r="H166" s="537" t="s">
        <v>9381</v>
      </c>
      <c r="I166" s="532">
        <v>1</v>
      </c>
      <c r="J166" s="532" t="s">
        <v>7616</v>
      </c>
      <c r="K166" s="532" t="s">
        <v>8693</v>
      </c>
    </row>
    <row r="167" spans="1:11" s="40" customFormat="1" x14ac:dyDescent="0.25">
      <c r="A167" s="533">
        <f t="shared" si="3"/>
        <v>165</v>
      </c>
      <c r="B167" s="532" t="s">
        <v>6949</v>
      </c>
      <c r="C167" s="10" t="s">
        <v>1528</v>
      </c>
      <c r="D167" s="534" t="s">
        <v>693</v>
      </c>
      <c r="E167" s="533" t="str">
        <f>VLOOKUP(D167,'BANG THAM CHIEU'!E112:I1172,5,0)</f>
        <v>bì</v>
      </c>
      <c r="F167" s="539">
        <v>1</v>
      </c>
      <c r="G167" s="536">
        <v>44219</v>
      </c>
      <c r="H167" s="537" t="s">
        <v>9381</v>
      </c>
      <c r="I167" s="532">
        <v>1</v>
      </c>
      <c r="J167" s="532" t="s">
        <v>7616</v>
      </c>
      <c r="K167" s="532" t="s">
        <v>8693</v>
      </c>
    </row>
    <row r="168" spans="1:11" s="40" customFormat="1" x14ac:dyDescent="0.25">
      <c r="A168" s="533">
        <f t="shared" si="3"/>
        <v>166</v>
      </c>
      <c r="B168" s="532" t="s">
        <v>8670</v>
      </c>
      <c r="C168" s="10" t="s">
        <v>1556</v>
      </c>
      <c r="D168" s="534" t="s">
        <v>801</v>
      </c>
      <c r="E168" s="533" t="str">
        <f>VLOOKUP(D168,'BANG THAM CHIEU'!E113:I1173,5,0)</f>
        <v>cái</v>
      </c>
      <c r="F168" s="539">
        <v>4</v>
      </c>
      <c r="G168" s="536">
        <v>44219</v>
      </c>
      <c r="H168" s="537" t="s">
        <v>9381</v>
      </c>
      <c r="I168" s="532">
        <v>1</v>
      </c>
      <c r="J168" s="532" t="s">
        <v>7616</v>
      </c>
      <c r="K168" s="532" t="s">
        <v>8693</v>
      </c>
    </row>
    <row r="169" spans="1:11" s="40" customFormat="1" x14ac:dyDescent="0.25">
      <c r="A169" s="533">
        <f t="shared" si="3"/>
        <v>167</v>
      </c>
      <c r="B169" s="532" t="s">
        <v>4541</v>
      </c>
      <c r="C169" s="10" t="s">
        <v>1527</v>
      </c>
      <c r="D169" s="534" t="s">
        <v>670</v>
      </c>
      <c r="E169" s="533" t="str">
        <f>VLOOKUP(D169,'BANG THAM CHIEU'!E114:I1174,5,0)</f>
        <v>cuộn</v>
      </c>
      <c r="F169" s="539">
        <v>1</v>
      </c>
      <c r="G169" s="536">
        <v>44219</v>
      </c>
      <c r="H169" s="537" t="s">
        <v>9381</v>
      </c>
      <c r="I169" s="532">
        <v>1</v>
      </c>
      <c r="J169" s="532" t="s">
        <v>9388</v>
      </c>
      <c r="K169" s="532" t="s">
        <v>8693</v>
      </c>
    </row>
    <row r="170" spans="1:11" s="40" customFormat="1" x14ac:dyDescent="0.25">
      <c r="A170" s="533">
        <f t="shared" si="3"/>
        <v>168</v>
      </c>
      <c r="B170" s="532" t="s">
        <v>8670</v>
      </c>
      <c r="C170" s="10" t="s">
        <v>1556</v>
      </c>
      <c r="D170" s="534" t="s">
        <v>801</v>
      </c>
      <c r="E170" s="533" t="str">
        <f>VLOOKUP(D170,'BANG THAM CHIEU'!E115:I1175,5,0)</f>
        <v>cái</v>
      </c>
      <c r="F170" s="539">
        <v>4</v>
      </c>
      <c r="G170" s="536">
        <v>44219</v>
      </c>
      <c r="H170" s="537" t="s">
        <v>9381</v>
      </c>
      <c r="I170" s="532">
        <v>1</v>
      </c>
      <c r="J170" s="532" t="s">
        <v>9389</v>
      </c>
      <c r="K170" s="532" t="s">
        <v>9390</v>
      </c>
    </row>
    <row r="171" spans="1:11" s="40" customFormat="1" x14ac:dyDescent="0.25">
      <c r="A171" s="533">
        <f t="shared" si="3"/>
        <v>169</v>
      </c>
      <c r="B171" s="532" t="s">
        <v>8819</v>
      </c>
      <c r="C171" s="10" t="s">
        <v>78</v>
      </c>
      <c r="D171" s="534" t="s">
        <v>248</v>
      </c>
      <c r="E171" s="533" t="str">
        <f>VLOOKUP(D171,'BANG THAM CHIEU'!E116:I1176,5,0)</f>
        <v>cái</v>
      </c>
      <c r="F171" s="539">
        <v>2</v>
      </c>
      <c r="G171" s="536">
        <v>44214</v>
      </c>
      <c r="H171" s="537" t="s">
        <v>9381</v>
      </c>
      <c r="I171" s="532">
        <v>1</v>
      </c>
      <c r="J171" s="532" t="s">
        <v>7615</v>
      </c>
      <c r="K171" s="532" t="s">
        <v>9402</v>
      </c>
    </row>
    <row r="172" spans="1:11" s="40" customFormat="1" x14ac:dyDescent="0.25">
      <c r="A172" s="533">
        <f t="shared" si="3"/>
        <v>170</v>
      </c>
      <c r="B172" s="532" t="s">
        <v>8904</v>
      </c>
      <c r="C172" s="10" t="s">
        <v>7143</v>
      </c>
      <c r="D172" s="540">
        <v>52015740</v>
      </c>
      <c r="E172" s="533" t="str">
        <f>VLOOKUP(D172,'BANG THAM CHIEU'!E117:I1177,5,0)</f>
        <v>ống</v>
      </c>
      <c r="F172" s="539">
        <v>1</v>
      </c>
      <c r="G172" s="536">
        <v>44214</v>
      </c>
      <c r="H172" s="537" t="s">
        <v>9381</v>
      </c>
      <c r="I172" s="532">
        <v>1</v>
      </c>
      <c r="J172" s="532" t="s">
        <v>7615</v>
      </c>
      <c r="K172" s="532" t="s">
        <v>9403</v>
      </c>
    </row>
    <row r="173" spans="1:11" s="40" customFormat="1" x14ac:dyDescent="0.25">
      <c r="A173" s="533">
        <f t="shared" si="3"/>
        <v>171</v>
      </c>
      <c r="B173" s="532" t="s">
        <v>6835</v>
      </c>
      <c r="C173" s="10" t="s">
        <v>78</v>
      </c>
      <c r="D173" s="534" t="s">
        <v>6862</v>
      </c>
      <c r="E173" s="533" t="str">
        <f>VLOOKUP(D173,'BANG THAM CHIEU'!E118:I1178,5,0)</f>
        <v>cái</v>
      </c>
      <c r="F173" s="539">
        <v>4</v>
      </c>
      <c r="G173" s="536">
        <v>44214</v>
      </c>
      <c r="H173" s="537" t="s">
        <v>9381</v>
      </c>
      <c r="I173" s="532">
        <v>1</v>
      </c>
      <c r="J173" s="532" t="s">
        <v>9346</v>
      </c>
      <c r="K173" s="532" t="s">
        <v>9404</v>
      </c>
    </row>
    <row r="174" spans="1:11" s="40" customFormat="1" x14ac:dyDescent="0.25">
      <c r="A174" s="533">
        <f t="shared" si="3"/>
        <v>172</v>
      </c>
      <c r="B174" s="532" t="s">
        <v>7302</v>
      </c>
      <c r="C174" s="10" t="s">
        <v>2568</v>
      </c>
      <c r="D174" s="534" t="s">
        <v>2702</v>
      </c>
      <c r="E174" s="533" t="str">
        <f>VLOOKUP(D174,'BANG THAM CHIEU'!E119:I1179,5,0)</f>
        <v>thùng</v>
      </c>
      <c r="F174" s="539">
        <v>1</v>
      </c>
      <c r="G174" s="536">
        <v>44215</v>
      </c>
      <c r="H174" s="537" t="s">
        <v>9381</v>
      </c>
      <c r="I174" s="532">
        <v>1</v>
      </c>
      <c r="J174" s="532" t="s">
        <v>8816</v>
      </c>
      <c r="K174" s="532" t="s">
        <v>9405</v>
      </c>
    </row>
    <row r="175" spans="1:11" s="40" customFormat="1" x14ac:dyDescent="0.25">
      <c r="A175" s="533">
        <f t="shared" si="3"/>
        <v>173</v>
      </c>
      <c r="B175" s="532" t="s">
        <v>6588</v>
      </c>
      <c r="C175" s="10" t="s">
        <v>2568</v>
      </c>
      <c r="D175" s="534" t="s">
        <v>2701</v>
      </c>
      <c r="E175" s="533" t="str">
        <f>VLOOKUP(D175,'BANG THAM CHIEU'!E120:I1180,5,0)</f>
        <v>thùng</v>
      </c>
      <c r="F175" s="539">
        <v>1</v>
      </c>
      <c r="G175" s="536">
        <v>44215</v>
      </c>
      <c r="H175" s="537" t="s">
        <v>9381</v>
      </c>
      <c r="I175" s="532">
        <v>1</v>
      </c>
      <c r="J175" s="532" t="s">
        <v>8816</v>
      </c>
      <c r="K175" s="532" t="s">
        <v>9405</v>
      </c>
    </row>
    <row r="176" spans="1:11" s="40" customFormat="1" x14ac:dyDescent="0.25">
      <c r="A176" s="533">
        <f t="shared" si="3"/>
        <v>174</v>
      </c>
      <c r="B176" s="532" t="s">
        <v>9331</v>
      </c>
      <c r="C176" s="10" t="s">
        <v>78</v>
      </c>
      <c r="D176" s="534" t="s">
        <v>9334</v>
      </c>
      <c r="E176" s="533" t="str">
        <f>VLOOKUP(D176,'BANG THAM CHIEU'!E121:I1181,5,0)</f>
        <v>cái</v>
      </c>
      <c r="F176" s="539">
        <v>20</v>
      </c>
      <c r="G176" s="536">
        <v>44215</v>
      </c>
      <c r="H176" s="537" t="s">
        <v>9381</v>
      </c>
      <c r="I176" s="532">
        <v>1</v>
      </c>
      <c r="J176" s="532" t="s">
        <v>8816</v>
      </c>
      <c r="K176" s="532" t="s">
        <v>9405</v>
      </c>
    </row>
    <row r="177" spans="1:11" s="40" customFormat="1" x14ac:dyDescent="0.25">
      <c r="A177" s="533">
        <f t="shared" si="3"/>
        <v>175</v>
      </c>
      <c r="B177" s="532" t="s">
        <v>6594</v>
      </c>
      <c r="C177" s="10" t="s">
        <v>1528</v>
      </c>
      <c r="D177" s="534" t="s">
        <v>2776</v>
      </c>
      <c r="E177" s="533" t="str">
        <f>VLOOKUP(D177,'BANG THAM CHIEU'!E122:I1182,5,0)</f>
        <v>bì</v>
      </c>
      <c r="F177" s="539">
        <v>1</v>
      </c>
      <c r="G177" s="536">
        <v>44215</v>
      </c>
      <c r="H177" s="537" t="s">
        <v>9381</v>
      </c>
      <c r="I177" s="532">
        <v>1</v>
      </c>
      <c r="J177" s="532" t="s">
        <v>8816</v>
      </c>
      <c r="K177" s="532" t="s">
        <v>9405</v>
      </c>
    </row>
    <row r="178" spans="1:11" s="40" customFormat="1" x14ac:dyDescent="0.25">
      <c r="A178" s="533">
        <f t="shared" si="3"/>
        <v>176</v>
      </c>
      <c r="B178" s="532" t="s">
        <v>9239</v>
      </c>
      <c r="C178" s="10" t="s">
        <v>2570</v>
      </c>
      <c r="D178" s="534" t="s">
        <v>9244</v>
      </c>
      <c r="E178" s="533" t="str">
        <f>VLOOKUP(D178,'BANG THAM CHIEU'!E123:I1183,5,0)</f>
        <v>cái</v>
      </c>
      <c r="F178" s="539">
        <v>1</v>
      </c>
      <c r="G178" s="536">
        <v>44215</v>
      </c>
      <c r="H178" s="537" t="s">
        <v>9381</v>
      </c>
      <c r="I178" s="532">
        <v>1</v>
      </c>
      <c r="J178" s="532" t="s">
        <v>9382</v>
      </c>
      <c r="K178" s="532" t="s">
        <v>9383</v>
      </c>
    </row>
    <row r="179" spans="1:11" s="40" customFormat="1" x14ac:dyDescent="0.25">
      <c r="A179" s="533">
        <f t="shared" si="3"/>
        <v>177</v>
      </c>
      <c r="B179" s="532" t="s">
        <v>7327</v>
      </c>
      <c r="C179" s="10" t="s">
        <v>2574</v>
      </c>
      <c r="D179" s="534" t="s">
        <v>2710</v>
      </c>
      <c r="E179" s="533" t="str">
        <f>VLOOKUP(D179,'BANG THAM CHIEU'!E124:I1184,5,0)</f>
        <v>cuộn</v>
      </c>
      <c r="F179" s="539">
        <v>10</v>
      </c>
      <c r="G179" s="536">
        <v>44215</v>
      </c>
      <c r="H179" s="537" t="s">
        <v>9381</v>
      </c>
      <c r="I179" s="532">
        <v>1</v>
      </c>
      <c r="J179" s="532" t="s">
        <v>7616</v>
      </c>
      <c r="K179" s="532" t="s">
        <v>9406</v>
      </c>
    </row>
    <row r="180" spans="1:11" s="40" customFormat="1" x14ac:dyDescent="0.25">
      <c r="A180" s="533">
        <f t="shared" si="3"/>
        <v>178</v>
      </c>
      <c r="B180" s="532" t="s">
        <v>4546</v>
      </c>
      <c r="C180" s="10" t="s">
        <v>2574</v>
      </c>
      <c r="D180" s="534" t="s">
        <v>2714</v>
      </c>
      <c r="E180" s="533" t="str">
        <f>VLOOKUP(D180,'BANG THAM CHIEU'!E125:I1185,5,0)</f>
        <v>cuộn</v>
      </c>
      <c r="F180" s="539">
        <v>2</v>
      </c>
      <c r="G180" s="536">
        <v>44215</v>
      </c>
      <c r="H180" s="537" t="s">
        <v>9381</v>
      </c>
      <c r="I180" s="532">
        <v>1</v>
      </c>
      <c r="J180" s="532" t="s">
        <v>7616</v>
      </c>
      <c r="K180" s="532" t="s">
        <v>9406</v>
      </c>
    </row>
    <row r="181" spans="1:11" s="40" customFormat="1" x14ac:dyDescent="0.25">
      <c r="A181" s="533">
        <f t="shared" si="3"/>
        <v>179</v>
      </c>
      <c r="B181" s="532" t="s">
        <v>6605</v>
      </c>
      <c r="C181" s="10" t="s">
        <v>1547</v>
      </c>
      <c r="D181" s="534" t="s">
        <v>2857</v>
      </c>
      <c r="E181" s="533" t="str">
        <f>VLOOKUP(D181,'BANG THAM CHIEU'!E126:I1186,5,0)</f>
        <v>cái</v>
      </c>
      <c r="F181" s="539">
        <v>4</v>
      </c>
      <c r="G181" s="536">
        <v>44215</v>
      </c>
      <c r="H181" s="537" t="s">
        <v>9381</v>
      </c>
      <c r="I181" s="532">
        <v>1</v>
      </c>
      <c r="J181" s="532" t="s">
        <v>7616</v>
      </c>
      <c r="K181" s="532" t="s">
        <v>8693</v>
      </c>
    </row>
    <row r="182" spans="1:11" s="40" customFormat="1" x14ac:dyDescent="0.25">
      <c r="A182" s="533">
        <f t="shared" si="3"/>
        <v>180</v>
      </c>
      <c r="B182" s="532" t="s">
        <v>7478</v>
      </c>
      <c r="C182" s="10" t="s">
        <v>1547</v>
      </c>
      <c r="D182" s="534" t="s">
        <v>2851</v>
      </c>
      <c r="E182" s="533" t="str">
        <f>VLOOKUP(D182,'BANG THAM CHIEU'!E127:I1187,5,0)</f>
        <v>cái</v>
      </c>
      <c r="F182" s="539">
        <v>1</v>
      </c>
      <c r="G182" s="536">
        <v>44216</v>
      </c>
      <c r="H182" s="537" t="s">
        <v>9381</v>
      </c>
      <c r="I182" s="532">
        <v>1</v>
      </c>
      <c r="J182" s="532" t="s">
        <v>7615</v>
      </c>
      <c r="K182" s="532" t="s">
        <v>9407</v>
      </c>
    </row>
    <row r="183" spans="1:11" s="40" customFormat="1" x14ac:dyDescent="0.25">
      <c r="A183" s="533">
        <f t="shared" si="3"/>
        <v>181</v>
      </c>
      <c r="B183" s="532" t="s">
        <v>2566</v>
      </c>
      <c r="C183" s="10" t="s">
        <v>2564</v>
      </c>
      <c r="D183" s="534" t="s">
        <v>2698</v>
      </c>
      <c r="E183" s="533" t="str">
        <f>VLOOKUP(D183,'BANG THAM CHIEU'!E128:I1188,5,0)</f>
        <v>lon</v>
      </c>
      <c r="F183" s="539">
        <v>9</v>
      </c>
      <c r="G183" s="536">
        <v>44216</v>
      </c>
      <c r="H183" s="537" t="s">
        <v>9381</v>
      </c>
      <c r="I183" s="532">
        <v>1</v>
      </c>
      <c r="J183" s="532" t="s">
        <v>7614</v>
      </c>
      <c r="K183" s="532" t="s">
        <v>9386</v>
      </c>
    </row>
    <row r="184" spans="1:11" s="40" customFormat="1" x14ac:dyDescent="0.25">
      <c r="A184" s="533">
        <f t="shared" si="3"/>
        <v>182</v>
      </c>
      <c r="B184" s="532" t="s">
        <v>7449</v>
      </c>
      <c r="C184" s="10" t="s">
        <v>1528</v>
      </c>
      <c r="D184" s="534" t="s">
        <v>2690</v>
      </c>
      <c r="E184" s="533" t="str">
        <f>VLOOKUP(D184,'BANG THAM CHIEU'!E129:I1189,5,0)</f>
        <v>sợi</v>
      </c>
      <c r="F184" s="539">
        <v>1</v>
      </c>
      <c r="G184" s="536">
        <v>44216</v>
      </c>
      <c r="H184" s="537" t="s">
        <v>9381</v>
      </c>
      <c r="I184" s="532">
        <v>1</v>
      </c>
      <c r="J184" s="532" t="s">
        <v>7616</v>
      </c>
      <c r="K184" s="532" t="s">
        <v>9408</v>
      </c>
    </row>
    <row r="185" spans="1:11" s="40" customFormat="1" x14ac:dyDescent="0.25">
      <c r="A185" s="533">
        <f t="shared" si="3"/>
        <v>183</v>
      </c>
      <c r="B185" s="532" t="s">
        <v>7332</v>
      </c>
      <c r="C185" s="10" t="s">
        <v>2574</v>
      </c>
      <c r="D185" s="534" t="s">
        <v>2803</v>
      </c>
      <c r="E185" s="533" t="str">
        <f>VLOOKUP(D185,'BANG THAM CHIEU'!E130:I1190,5,0)</f>
        <v>cuộn</v>
      </c>
      <c r="F185" s="539">
        <v>5</v>
      </c>
      <c r="G185" s="536">
        <v>44216</v>
      </c>
      <c r="H185" s="537" t="s">
        <v>9381</v>
      </c>
      <c r="I185" s="532">
        <v>1</v>
      </c>
      <c r="J185" s="532" t="s">
        <v>9325</v>
      </c>
      <c r="K185" s="532" t="s">
        <v>9409</v>
      </c>
    </row>
    <row r="186" spans="1:11" s="40" customFormat="1" x14ac:dyDescent="0.25">
      <c r="A186" s="533">
        <f t="shared" si="3"/>
        <v>184</v>
      </c>
      <c r="B186" s="532" t="s">
        <v>7333</v>
      </c>
      <c r="C186" s="10" t="s">
        <v>2574</v>
      </c>
      <c r="D186" s="534" t="s">
        <v>2804</v>
      </c>
      <c r="E186" s="533" t="str">
        <f>VLOOKUP(D186,'BANG THAM CHIEU'!E131:I1191,5,0)</f>
        <v>cuộn</v>
      </c>
      <c r="F186" s="539">
        <v>5</v>
      </c>
      <c r="G186" s="536">
        <v>44216</v>
      </c>
      <c r="H186" s="537" t="s">
        <v>9381</v>
      </c>
      <c r="I186" s="532">
        <v>1</v>
      </c>
      <c r="J186" s="532" t="s">
        <v>9325</v>
      </c>
      <c r="K186" s="532" t="s">
        <v>9409</v>
      </c>
    </row>
    <row r="187" spans="1:11" s="40" customFormat="1" x14ac:dyDescent="0.25">
      <c r="A187" s="533">
        <f t="shared" si="3"/>
        <v>185</v>
      </c>
      <c r="B187" s="532" t="s">
        <v>7248</v>
      </c>
      <c r="C187" s="10" t="s">
        <v>1528</v>
      </c>
      <c r="D187" s="534" t="s">
        <v>7251</v>
      </c>
      <c r="E187" s="533" t="str">
        <f>VLOOKUP(D187,'BANG THAM CHIEU'!E132:I1192,5,0)</f>
        <v>cái</v>
      </c>
      <c r="F187" s="539">
        <v>50</v>
      </c>
      <c r="G187" s="536">
        <v>44216</v>
      </c>
      <c r="H187" s="537" t="s">
        <v>9381</v>
      </c>
      <c r="I187" s="532">
        <v>1</v>
      </c>
      <c r="J187" s="532" t="s">
        <v>7614</v>
      </c>
      <c r="K187" s="532" t="s">
        <v>9410</v>
      </c>
    </row>
    <row r="188" spans="1:11" s="40" customFormat="1" x14ac:dyDescent="0.25">
      <c r="A188" s="533">
        <f t="shared" si="3"/>
        <v>186</v>
      </c>
      <c r="B188" s="532" t="s">
        <v>8684</v>
      </c>
      <c r="C188" s="10" t="s">
        <v>2564</v>
      </c>
      <c r="D188" s="540">
        <v>51257721</v>
      </c>
      <c r="E188" s="533" t="str">
        <f>VLOOKUP(D188,'BANG THAM CHIEU'!E133:I1193,5,0)</f>
        <v>cái</v>
      </c>
      <c r="F188" s="539">
        <v>1</v>
      </c>
      <c r="G188" s="536">
        <v>44218</v>
      </c>
      <c r="H188" s="537" t="s">
        <v>9381</v>
      </c>
      <c r="I188" s="532">
        <v>1</v>
      </c>
      <c r="J188" s="532" t="s">
        <v>7619</v>
      </c>
      <c r="K188" s="532" t="s">
        <v>9411</v>
      </c>
    </row>
    <row r="189" spans="1:11" s="40" customFormat="1" x14ac:dyDescent="0.25">
      <c r="A189" s="533">
        <f t="shared" si="3"/>
        <v>187</v>
      </c>
      <c r="B189" s="532" t="s">
        <v>7277</v>
      </c>
      <c r="C189" s="10" t="s">
        <v>2564</v>
      </c>
      <c r="D189" s="540" t="s">
        <v>7278</v>
      </c>
      <c r="E189" s="533" t="str">
        <f>VLOOKUP(D189,'BANG THAM CHIEU'!E134:I1194,5,0)</f>
        <v>bộ</v>
      </c>
      <c r="F189" s="539">
        <v>1</v>
      </c>
      <c r="G189" s="536">
        <v>44218</v>
      </c>
      <c r="H189" s="537" t="s">
        <v>9381</v>
      </c>
      <c r="I189" s="532">
        <v>1</v>
      </c>
      <c r="J189" s="532" t="s">
        <v>9347</v>
      </c>
      <c r="K189" s="532" t="s">
        <v>9412</v>
      </c>
    </row>
    <row r="190" spans="1:11" s="40" customFormat="1" x14ac:dyDescent="0.25">
      <c r="A190" s="533">
        <f t="shared" si="3"/>
        <v>188</v>
      </c>
      <c r="B190" s="532" t="s">
        <v>7350</v>
      </c>
      <c r="C190" s="10" t="s">
        <v>2564</v>
      </c>
      <c r="D190" s="540">
        <v>52010406</v>
      </c>
      <c r="E190" s="533" t="str">
        <f>VLOOKUP(D190,'BANG THAM CHIEU'!E135:I1195,5,0)</f>
        <v>cái</v>
      </c>
      <c r="F190" s="539">
        <v>1</v>
      </c>
      <c r="G190" s="536">
        <v>44218</v>
      </c>
      <c r="H190" s="537" t="s">
        <v>9381</v>
      </c>
      <c r="I190" s="532">
        <v>1</v>
      </c>
      <c r="J190" s="532" t="s">
        <v>9347</v>
      </c>
      <c r="K190" s="532" t="s">
        <v>9412</v>
      </c>
    </row>
    <row r="191" spans="1:11" s="40" customFormat="1" x14ac:dyDescent="0.25">
      <c r="A191" s="533">
        <f t="shared" si="3"/>
        <v>189</v>
      </c>
      <c r="B191" s="532" t="s">
        <v>7302</v>
      </c>
      <c r="C191" s="10" t="s">
        <v>2568</v>
      </c>
      <c r="D191" s="540" t="s">
        <v>2702</v>
      </c>
      <c r="E191" s="533" t="str">
        <f>VLOOKUP(D191,'BANG THAM CHIEU'!E136:I1196,5,0)</f>
        <v>thùng</v>
      </c>
      <c r="F191" s="539">
        <v>1</v>
      </c>
      <c r="G191" s="536">
        <v>44218</v>
      </c>
      <c r="H191" s="537" t="s">
        <v>9381</v>
      </c>
      <c r="I191" s="532">
        <v>1</v>
      </c>
      <c r="J191" s="532" t="s">
        <v>9347</v>
      </c>
      <c r="K191" s="532" t="s">
        <v>9413</v>
      </c>
    </row>
    <row r="192" spans="1:11" s="40" customFormat="1" x14ac:dyDescent="0.25">
      <c r="A192" s="533">
        <f t="shared" si="3"/>
        <v>190</v>
      </c>
      <c r="B192" s="532" t="s">
        <v>6617</v>
      </c>
      <c r="C192" s="10" t="s">
        <v>78</v>
      </c>
      <c r="D192" s="540" t="s">
        <v>2774</v>
      </c>
      <c r="E192" s="533" t="str">
        <f>VLOOKUP(D192,'BANG THAM CHIEU'!E137:I1197,5,0)</f>
        <v>bì</v>
      </c>
      <c r="F192" s="539">
        <v>10</v>
      </c>
      <c r="G192" s="536">
        <v>44218</v>
      </c>
      <c r="H192" s="537" t="s">
        <v>9381</v>
      </c>
      <c r="I192" s="532">
        <v>1</v>
      </c>
      <c r="J192" s="532" t="s">
        <v>7616</v>
      </c>
      <c r="K192" s="532" t="s">
        <v>8693</v>
      </c>
    </row>
    <row r="193" spans="1:11" s="40" customFormat="1" x14ac:dyDescent="0.25">
      <c r="A193" s="533">
        <f t="shared" si="3"/>
        <v>191</v>
      </c>
      <c r="B193" s="532" t="s">
        <v>7315</v>
      </c>
      <c r="C193" s="10" t="s">
        <v>1556</v>
      </c>
      <c r="D193" s="540">
        <v>4998862</v>
      </c>
      <c r="E193" s="533" t="str">
        <f>VLOOKUP(D193,'BANG THAM CHIEU'!E138:I1198,5,0)</f>
        <v>cái</v>
      </c>
      <c r="F193" s="539">
        <v>2</v>
      </c>
      <c r="G193" s="536">
        <v>44214</v>
      </c>
      <c r="H193" s="537" t="s">
        <v>9381</v>
      </c>
      <c r="I193" s="532">
        <v>1</v>
      </c>
      <c r="J193" s="532" t="s">
        <v>7615</v>
      </c>
      <c r="K193" s="532" t="s">
        <v>9402</v>
      </c>
    </row>
    <row r="194" spans="1:11" s="40" customFormat="1" x14ac:dyDescent="0.25">
      <c r="A194" s="533">
        <f t="shared" si="3"/>
        <v>192</v>
      </c>
      <c r="B194" s="532" t="s">
        <v>9460</v>
      </c>
      <c r="C194" s="534"/>
      <c r="D194" s="534"/>
      <c r="E194" s="533" t="s">
        <v>455</v>
      </c>
      <c r="F194" s="539">
        <v>10</v>
      </c>
      <c r="G194" s="536">
        <v>44221</v>
      </c>
      <c r="H194" s="537" t="s">
        <v>9419</v>
      </c>
      <c r="I194" s="532">
        <v>1</v>
      </c>
      <c r="J194" s="532" t="s">
        <v>7615</v>
      </c>
      <c r="K194" s="532" t="s">
        <v>8693</v>
      </c>
    </row>
    <row r="195" spans="1:11" s="40" customFormat="1" x14ac:dyDescent="0.25">
      <c r="A195" s="533">
        <f t="shared" ref="A195:A258" si="4">IF(B195="","",A194+1)</f>
        <v>193</v>
      </c>
      <c r="B195" s="532" t="s">
        <v>9461</v>
      </c>
      <c r="C195" s="534"/>
      <c r="D195" s="534"/>
      <c r="E195" s="533" t="s">
        <v>455</v>
      </c>
      <c r="F195" s="539">
        <v>1</v>
      </c>
      <c r="G195" s="536">
        <v>44221</v>
      </c>
      <c r="H195" s="537" t="s">
        <v>9419</v>
      </c>
      <c r="I195" s="532">
        <v>1</v>
      </c>
      <c r="J195" s="532" t="s">
        <v>7614</v>
      </c>
      <c r="K195" s="532" t="s">
        <v>9463</v>
      </c>
    </row>
    <row r="196" spans="1:11" s="40" customFormat="1" x14ac:dyDescent="0.25">
      <c r="A196" s="533">
        <f t="shared" si="4"/>
        <v>194</v>
      </c>
      <c r="B196" s="532" t="s">
        <v>9462</v>
      </c>
      <c r="C196" s="534"/>
      <c r="D196" s="534"/>
      <c r="E196" s="533" t="s">
        <v>455</v>
      </c>
      <c r="F196" s="539">
        <v>3</v>
      </c>
      <c r="G196" s="536">
        <v>44221</v>
      </c>
      <c r="H196" s="537" t="s">
        <v>9419</v>
      </c>
      <c r="I196" s="532">
        <v>1</v>
      </c>
      <c r="J196" s="532" t="s">
        <v>7614</v>
      </c>
      <c r="K196" s="532" t="s">
        <v>9463</v>
      </c>
    </row>
    <row r="197" spans="1:11" s="40" customFormat="1" x14ac:dyDescent="0.25">
      <c r="A197" s="533">
        <f t="shared" si="4"/>
        <v>195</v>
      </c>
      <c r="B197" s="532" t="s">
        <v>9464</v>
      </c>
      <c r="C197" s="534"/>
      <c r="D197" s="534"/>
      <c r="E197" s="533" t="s">
        <v>1211</v>
      </c>
      <c r="F197" s="539">
        <v>2</v>
      </c>
      <c r="G197" s="536">
        <v>44224</v>
      </c>
      <c r="H197" s="537" t="s">
        <v>9419</v>
      </c>
      <c r="I197" s="532">
        <v>1</v>
      </c>
      <c r="J197" s="532" t="s">
        <v>7615</v>
      </c>
      <c r="K197" s="532" t="s">
        <v>9465</v>
      </c>
    </row>
    <row r="198" spans="1:11" s="40" customFormat="1" x14ac:dyDescent="0.25">
      <c r="A198" s="533">
        <f t="shared" si="4"/>
        <v>196</v>
      </c>
      <c r="B198" s="532" t="s">
        <v>9466</v>
      </c>
      <c r="C198" s="534"/>
      <c r="D198" s="534"/>
      <c r="E198" s="533" t="s">
        <v>455</v>
      </c>
      <c r="F198" s="539">
        <v>10</v>
      </c>
      <c r="G198" s="536">
        <v>44224</v>
      </c>
      <c r="H198" s="537" t="s">
        <v>9419</v>
      </c>
      <c r="I198" s="532">
        <v>1</v>
      </c>
      <c r="J198" s="532" t="s">
        <v>7615</v>
      </c>
      <c r="K198" s="532" t="s">
        <v>8693</v>
      </c>
    </row>
    <row r="199" spans="1:11" s="40" customFormat="1" x14ac:dyDescent="0.25">
      <c r="A199" s="533">
        <f t="shared" si="4"/>
        <v>197</v>
      </c>
      <c r="B199" s="532" t="s">
        <v>9467</v>
      </c>
      <c r="C199" s="534"/>
      <c r="D199" s="534"/>
      <c r="E199" s="533" t="s">
        <v>455</v>
      </c>
      <c r="F199" s="539">
        <v>10</v>
      </c>
      <c r="G199" s="536">
        <v>44224</v>
      </c>
      <c r="H199" s="537" t="s">
        <v>9419</v>
      </c>
      <c r="I199" s="532">
        <v>1</v>
      </c>
      <c r="J199" s="532" t="s">
        <v>7615</v>
      </c>
      <c r="K199" s="532" t="s">
        <v>8693</v>
      </c>
    </row>
    <row r="200" spans="1:11" s="40" customFormat="1" x14ac:dyDescent="0.25">
      <c r="A200" s="533">
        <f t="shared" si="4"/>
        <v>198</v>
      </c>
      <c r="B200" s="532" t="s">
        <v>9468</v>
      </c>
      <c r="C200" s="534"/>
      <c r="D200" s="534"/>
      <c r="E200" s="533" t="s">
        <v>455</v>
      </c>
      <c r="F200" s="539">
        <v>10</v>
      </c>
      <c r="G200" s="536">
        <v>44224</v>
      </c>
      <c r="H200" s="537" t="s">
        <v>9419</v>
      </c>
      <c r="I200" s="532">
        <v>1</v>
      </c>
      <c r="J200" s="532" t="s">
        <v>7615</v>
      </c>
      <c r="K200" s="532" t="s">
        <v>8693</v>
      </c>
    </row>
    <row r="201" spans="1:11" s="40" customFormat="1" x14ac:dyDescent="0.25">
      <c r="A201" s="533">
        <f t="shared" si="4"/>
        <v>199</v>
      </c>
      <c r="B201" s="532" t="s">
        <v>9446</v>
      </c>
      <c r="C201" s="534"/>
      <c r="D201" s="534"/>
      <c r="E201" s="533" t="s">
        <v>455</v>
      </c>
      <c r="F201" s="539">
        <v>200</v>
      </c>
      <c r="G201" s="536">
        <v>44226</v>
      </c>
      <c r="H201" s="537" t="s">
        <v>9419</v>
      </c>
      <c r="I201" s="532">
        <v>1</v>
      </c>
      <c r="J201" s="532" t="s">
        <v>7616</v>
      </c>
      <c r="K201" s="532" t="s">
        <v>9475</v>
      </c>
    </row>
    <row r="202" spans="1:11" s="40" customFormat="1" x14ac:dyDescent="0.25">
      <c r="A202" s="533">
        <f t="shared" si="4"/>
        <v>200</v>
      </c>
      <c r="B202" s="532" t="s">
        <v>7897</v>
      </c>
      <c r="C202" s="534" t="s">
        <v>1528</v>
      </c>
      <c r="D202" s="534" t="s">
        <v>736</v>
      </c>
      <c r="E202" s="533" t="str">
        <f>VLOOKUP(D202,'BANG THAM CHIEU'!E147:I1207,5,0)</f>
        <v>ống</v>
      </c>
      <c r="F202" s="539">
        <v>1</v>
      </c>
      <c r="G202" s="536">
        <v>44221</v>
      </c>
      <c r="H202" s="537" t="s">
        <v>9419</v>
      </c>
      <c r="I202" s="532">
        <v>1</v>
      </c>
      <c r="J202" s="532" t="s">
        <v>7614</v>
      </c>
      <c r="K202" s="532" t="s">
        <v>9415</v>
      </c>
    </row>
    <row r="203" spans="1:11" s="40" customFormat="1" x14ac:dyDescent="0.25">
      <c r="A203" s="533">
        <f t="shared" si="4"/>
        <v>201</v>
      </c>
      <c r="B203" s="532" t="s">
        <v>7897</v>
      </c>
      <c r="C203" s="534" t="s">
        <v>1528</v>
      </c>
      <c r="D203" s="534" t="s">
        <v>736</v>
      </c>
      <c r="E203" s="533" t="str">
        <f>VLOOKUP(D203,'BANG THAM CHIEU'!E148:I1208,5,0)</f>
        <v>ống</v>
      </c>
      <c r="F203" s="539">
        <v>2</v>
      </c>
      <c r="G203" s="536">
        <v>44222</v>
      </c>
      <c r="H203" s="537" t="s">
        <v>9419</v>
      </c>
      <c r="I203" s="532">
        <v>1</v>
      </c>
      <c r="J203" s="532" t="s">
        <v>7615</v>
      </c>
      <c r="K203" s="532" t="s">
        <v>9416</v>
      </c>
    </row>
    <row r="204" spans="1:11" s="40" customFormat="1" x14ac:dyDescent="0.25">
      <c r="A204" s="533">
        <f t="shared" si="4"/>
        <v>202</v>
      </c>
      <c r="B204" s="532" t="s">
        <v>4542</v>
      </c>
      <c r="C204" s="534" t="s">
        <v>1547</v>
      </c>
      <c r="D204" s="534" t="s">
        <v>1307</v>
      </c>
      <c r="E204" s="533" t="str">
        <f>VLOOKUP(D204,'BANG THAM CHIEU'!E149:I1209,5,0)</f>
        <v>cái</v>
      </c>
      <c r="F204" s="539">
        <v>10</v>
      </c>
      <c r="G204" s="536">
        <v>44222</v>
      </c>
      <c r="H204" s="537" t="s">
        <v>9419</v>
      </c>
      <c r="I204" s="532">
        <v>1</v>
      </c>
      <c r="J204" s="532" t="s">
        <v>7615</v>
      </c>
      <c r="K204" s="532" t="s">
        <v>8693</v>
      </c>
    </row>
    <row r="205" spans="1:11" s="40" customFormat="1" x14ac:dyDescent="0.25">
      <c r="A205" s="533">
        <f t="shared" si="4"/>
        <v>203</v>
      </c>
      <c r="B205" s="532" t="s">
        <v>6604</v>
      </c>
      <c r="C205" s="534" t="s">
        <v>1547</v>
      </c>
      <c r="D205" s="534" t="s">
        <v>1308</v>
      </c>
      <c r="E205" s="533" t="str">
        <f>VLOOKUP(D205,'BANG THAM CHIEU'!E150:I1210,5,0)</f>
        <v>cái</v>
      </c>
      <c r="F205" s="539">
        <v>9</v>
      </c>
      <c r="G205" s="536">
        <v>44222</v>
      </c>
      <c r="H205" s="537" t="s">
        <v>9419</v>
      </c>
      <c r="I205" s="532">
        <v>1</v>
      </c>
      <c r="J205" s="532" t="s">
        <v>7615</v>
      </c>
      <c r="K205" s="532" t="s">
        <v>8693</v>
      </c>
    </row>
    <row r="206" spans="1:11" s="40" customFormat="1" x14ac:dyDescent="0.25">
      <c r="A206" s="533">
        <f t="shared" si="4"/>
        <v>204</v>
      </c>
      <c r="B206" s="532" t="s">
        <v>9308</v>
      </c>
      <c r="C206" s="534" t="s">
        <v>1530</v>
      </c>
      <c r="D206" s="534" t="s">
        <v>732</v>
      </c>
      <c r="E206" s="533" t="str">
        <f>VLOOKUP(D206,'BANG THAM CHIEU'!E151:I1211,5,0)</f>
        <v>ống</v>
      </c>
      <c r="F206" s="539">
        <v>40</v>
      </c>
      <c r="G206" s="536">
        <v>44222</v>
      </c>
      <c r="H206" s="537" t="s">
        <v>9419</v>
      </c>
      <c r="I206" s="532">
        <v>1</v>
      </c>
      <c r="J206" s="532" t="s">
        <v>7614</v>
      </c>
      <c r="K206" s="532" t="s">
        <v>9417</v>
      </c>
    </row>
    <row r="207" spans="1:11" s="40" customFormat="1" x14ac:dyDescent="0.25">
      <c r="A207" s="533">
        <f t="shared" si="4"/>
        <v>205</v>
      </c>
      <c r="B207" s="532" t="s">
        <v>6940</v>
      </c>
      <c r="C207" s="534" t="s">
        <v>1528</v>
      </c>
      <c r="D207" s="534" t="s">
        <v>687</v>
      </c>
      <c r="E207" s="533" t="str">
        <f>VLOOKUP(D207,'BANG THAM CHIEU'!E152:I1212,5,0)</f>
        <v>cái</v>
      </c>
      <c r="F207" s="539">
        <v>1</v>
      </c>
      <c r="G207" s="536">
        <v>44222</v>
      </c>
      <c r="H207" s="537" t="s">
        <v>9419</v>
      </c>
      <c r="I207" s="532">
        <v>1</v>
      </c>
      <c r="J207" s="532" t="s">
        <v>7614</v>
      </c>
      <c r="K207" s="532" t="s">
        <v>8693</v>
      </c>
    </row>
    <row r="208" spans="1:11" s="40" customFormat="1" x14ac:dyDescent="0.25">
      <c r="A208" s="533">
        <f t="shared" si="4"/>
        <v>206</v>
      </c>
      <c r="B208" s="532" t="s">
        <v>6824</v>
      </c>
      <c r="C208" s="534" t="s">
        <v>1527</v>
      </c>
      <c r="D208" s="534" t="s">
        <v>771</v>
      </c>
      <c r="E208" s="533" t="str">
        <f>VLOOKUP(D208,'BANG THAM CHIEU'!E153:I1213,5,0)</f>
        <v>cái</v>
      </c>
      <c r="F208" s="539">
        <v>2</v>
      </c>
      <c r="G208" s="536">
        <v>44222</v>
      </c>
      <c r="H208" s="537" t="s">
        <v>9419</v>
      </c>
      <c r="I208" s="532">
        <v>1</v>
      </c>
      <c r="J208" s="532" t="s">
        <v>7614</v>
      </c>
      <c r="K208" s="532" t="s">
        <v>8693</v>
      </c>
    </row>
    <row r="209" spans="1:11" s="40" customFormat="1" x14ac:dyDescent="0.25">
      <c r="A209" s="533">
        <f t="shared" si="4"/>
        <v>207</v>
      </c>
      <c r="B209" s="532" t="s">
        <v>1620</v>
      </c>
      <c r="C209" s="534" t="s">
        <v>1517</v>
      </c>
      <c r="D209" s="534" t="s">
        <v>791</v>
      </c>
      <c r="E209" s="533" t="str">
        <f>VLOOKUP(D209,'BANG THAM CHIEU'!E154:I1214,5,0)</f>
        <v>cái</v>
      </c>
      <c r="F209" s="539">
        <v>1</v>
      </c>
      <c r="G209" s="536">
        <v>44222</v>
      </c>
      <c r="H209" s="537" t="s">
        <v>9419</v>
      </c>
      <c r="I209" s="532">
        <v>1</v>
      </c>
      <c r="J209" s="532" t="s">
        <v>7616</v>
      </c>
      <c r="K209" s="532" t="s">
        <v>9418</v>
      </c>
    </row>
    <row r="210" spans="1:11" s="40" customFormat="1" x14ac:dyDescent="0.25">
      <c r="A210" s="533">
        <f t="shared" si="4"/>
        <v>208</v>
      </c>
      <c r="B210" s="532" t="s">
        <v>7242</v>
      </c>
      <c r="C210" s="534" t="s">
        <v>1518</v>
      </c>
      <c r="D210" s="534" t="s">
        <v>765</v>
      </c>
      <c r="E210" s="533" t="str">
        <f>VLOOKUP(D210,'BANG THAM CHIEU'!E155:I1215,5,0)</f>
        <v>cái</v>
      </c>
      <c r="F210" s="539">
        <v>1</v>
      </c>
      <c r="G210" s="536">
        <v>44223</v>
      </c>
      <c r="H210" s="537" t="s">
        <v>9419</v>
      </c>
      <c r="I210" s="532">
        <v>1</v>
      </c>
      <c r="J210" s="532" t="s">
        <v>9452</v>
      </c>
      <c r="K210" s="532" t="s">
        <v>9453</v>
      </c>
    </row>
    <row r="211" spans="1:11" s="40" customFormat="1" x14ac:dyDescent="0.25">
      <c r="A211" s="533">
        <f t="shared" si="4"/>
        <v>209</v>
      </c>
      <c r="B211" s="532" t="s">
        <v>1430</v>
      </c>
      <c r="C211" s="534" t="s">
        <v>1571</v>
      </c>
      <c r="D211" s="534" t="s">
        <v>669</v>
      </c>
      <c r="E211" s="533" t="s">
        <v>2970</v>
      </c>
      <c r="F211" s="539">
        <v>10</v>
      </c>
      <c r="G211" s="536">
        <v>44223</v>
      </c>
      <c r="H211" s="537" t="s">
        <v>9419</v>
      </c>
      <c r="I211" s="532">
        <v>1</v>
      </c>
      <c r="J211" s="532" t="s">
        <v>9325</v>
      </c>
      <c r="K211" s="532" t="s">
        <v>8693</v>
      </c>
    </row>
    <row r="212" spans="1:11" s="40" customFormat="1" x14ac:dyDescent="0.25">
      <c r="A212" s="533">
        <f t="shared" si="4"/>
        <v>210</v>
      </c>
      <c r="B212" s="532" t="s">
        <v>6607</v>
      </c>
      <c r="C212" s="534" t="s">
        <v>1527</v>
      </c>
      <c r="D212" s="534" t="s">
        <v>688</v>
      </c>
      <c r="E212" s="533" t="str">
        <f>VLOOKUP(D212,'BANG THAM CHIEU'!E157:I1217,5,0)</f>
        <v>bì</v>
      </c>
      <c r="F212" s="539">
        <v>2</v>
      </c>
      <c r="G212" s="536">
        <v>44223</v>
      </c>
      <c r="H212" s="537" t="s">
        <v>9419</v>
      </c>
      <c r="I212" s="532">
        <v>1</v>
      </c>
      <c r="J212" s="532" t="s">
        <v>9325</v>
      </c>
      <c r="K212" s="532" t="s">
        <v>8693</v>
      </c>
    </row>
    <row r="213" spans="1:11" s="40" customFormat="1" x14ac:dyDescent="0.25">
      <c r="A213" s="533">
        <f t="shared" si="4"/>
        <v>211</v>
      </c>
      <c r="B213" s="532" t="s">
        <v>2969</v>
      </c>
      <c r="C213" s="534" t="s">
        <v>1537</v>
      </c>
      <c r="D213" s="534" t="s">
        <v>683</v>
      </c>
      <c r="E213" s="533" t="str">
        <f>VLOOKUP(D213,'BANG THAM CHIEU'!E158:I1218,5,0)</f>
        <v>cái</v>
      </c>
      <c r="F213" s="539">
        <v>15</v>
      </c>
      <c r="G213" s="536">
        <v>44223</v>
      </c>
      <c r="H213" s="537" t="s">
        <v>9419</v>
      </c>
      <c r="I213" s="532">
        <v>1</v>
      </c>
      <c r="J213" s="532" t="s">
        <v>9325</v>
      </c>
      <c r="K213" s="532" t="s">
        <v>8693</v>
      </c>
    </row>
    <row r="214" spans="1:11" s="40" customFormat="1" x14ac:dyDescent="0.25">
      <c r="A214" s="533">
        <f t="shared" si="4"/>
        <v>212</v>
      </c>
      <c r="B214" s="532" t="s">
        <v>7874</v>
      </c>
      <c r="C214" s="534" t="s">
        <v>1530</v>
      </c>
      <c r="D214" s="534" t="s">
        <v>733</v>
      </c>
      <c r="E214" s="533" t="str">
        <f>VLOOKUP(D214,'BANG THAM CHIEU'!E159:I1219,5,0)</f>
        <v>bì</v>
      </c>
      <c r="F214" s="539">
        <v>2</v>
      </c>
      <c r="G214" s="536">
        <v>44224</v>
      </c>
      <c r="H214" s="537" t="s">
        <v>9419</v>
      </c>
      <c r="I214" s="532">
        <v>1</v>
      </c>
      <c r="J214" s="532" t="s">
        <v>7615</v>
      </c>
      <c r="K214" s="532" t="s">
        <v>8693</v>
      </c>
    </row>
    <row r="215" spans="1:11" s="40" customFormat="1" x14ac:dyDescent="0.25">
      <c r="A215" s="533">
        <f t="shared" si="4"/>
        <v>213</v>
      </c>
      <c r="B215" s="532" t="s">
        <v>6954</v>
      </c>
      <c r="C215" s="534" t="s">
        <v>1530</v>
      </c>
      <c r="D215" s="534" t="s">
        <v>738</v>
      </c>
      <c r="E215" s="533" t="str">
        <f>VLOOKUP(D215,'BANG THAM CHIEU'!E160:I1220,5,0)</f>
        <v>hộp</v>
      </c>
      <c r="F215" s="539">
        <v>1</v>
      </c>
      <c r="G215" s="536">
        <v>44224</v>
      </c>
      <c r="H215" s="537" t="s">
        <v>9419</v>
      </c>
      <c r="I215" s="532">
        <v>1</v>
      </c>
      <c r="J215" s="532" t="s">
        <v>7614</v>
      </c>
      <c r="K215" s="532" t="s">
        <v>9454</v>
      </c>
    </row>
    <row r="216" spans="1:11" s="40" customFormat="1" x14ac:dyDescent="0.25">
      <c r="A216" s="533">
        <f t="shared" si="4"/>
        <v>214</v>
      </c>
      <c r="B216" s="532" t="s">
        <v>1430</v>
      </c>
      <c r="C216" s="534" t="s">
        <v>1571</v>
      </c>
      <c r="D216" s="534" t="s">
        <v>669</v>
      </c>
      <c r="E216" s="533" t="s">
        <v>2970</v>
      </c>
      <c r="F216" s="539">
        <v>10</v>
      </c>
      <c r="G216" s="536">
        <v>44224</v>
      </c>
      <c r="H216" s="537" t="s">
        <v>9419</v>
      </c>
      <c r="I216" s="532">
        <v>1</v>
      </c>
      <c r="J216" s="532" t="s">
        <v>7614</v>
      </c>
      <c r="K216" s="532" t="s">
        <v>8693</v>
      </c>
    </row>
    <row r="217" spans="1:11" s="40" customFormat="1" x14ac:dyDescent="0.25">
      <c r="A217" s="533">
        <f t="shared" si="4"/>
        <v>215</v>
      </c>
      <c r="B217" s="532" t="s">
        <v>1430</v>
      </c>
      <c r="C217" s="534" t="s">
        <v>1571</v>
      </c>
      <c r="D217" s="534" t="s">
        <v>669</v>
      </c>
      <c r="E217" s="533" t="s">
        <v>2970</v>
      </c>
      <c r="F217" s="539">
        <v>30</v>
      </c>
      <c r="G217" s="536">
        <v>44224</v>
      </c>
      <c r="H217" s="537" t="s">
        <v>9419</v>
      </c>
      <c r="I217" s="532">
        <v>1</v>
      </c>
      <c r="J217" s="532" t="s">
        <v>7615</v>
      </c>
      <c r="K217" s="532" t="s">
        <v>9455</v>
      </c>
    </row>
    <row r="218" spans="1:11" s="40" customFormat="1" x14ac:dyDescent="0.25">
      <c r="A218" s="533">
        <f t="shared" si="4"/>
        <v>216</v>
      </c>
      <c r="B218" s="532" t="s">
        <v>7903</v>
      </c>
      <c r="C218" s="534" t="s">
        <v>1563</v>
      </c>
      <c r="D218" s="540" t="s">
        <v>1314</v>
      </c>
      <c r="E218" s="533" t="str">
        <f>VLOOKUP(D218,'BANG THAM CHIEU'!E163:I1223,5,0)</f>
        <v>cuộn</v>
      </c>
      <c r="F218" s="539">
        <v>1</v>
      </c>
      <c r="G218" s="536">
        <v>44224</v>
      </c>
      <c r="H218" s="537" t="s">
        <v>9419</v>
      </c>
      <c r="I218" s="532">
        <v>1</v>
      </c>
      <c r="J218" s="532" t="s">
        <v>7616</v>
      </c>
      <c r="K218" s="532" t="s">
        <v>9470</v>
      </c>
    </row>
    <row r="219" spans="1:11" s="40" customFormat="1" x14ac:dyDescent="0.25">
      <c r="A219" s="533">
        <f t="shared" si="4"/>
        <v>217</v>
      </c>
      <c r="B219" s="532" t="s">
        <v>7299</v>
      </c>
      <c r="C219" s="534" t="s">
        <v>1583</v>
      </c>
      <c r="D219" s="540" t="s">
        <v>725</v>
      </c>
      <c r="E219" s="533" t="str">
        <f>VLOOKUP(D219,'BANG THAM CHIEU'!E164:I1224,5,0)</f>
        <v>cuộn</v>
      </c>
      <c r="F219" s="539">
        <v>1</v>
      </c>
      <c r="G219" s="536">
        <v>44224</v>
      </c>
      <c r="H219" s="537" t="s">
        <v>9419</v>
      </c>
      <c r="I219" s="532">
        <v>1</v>
      </c>
      <c r="J219" s="532" t="s">
        <v>7616</v>
      </c>
      <c r="K219" s="532" t="s">
        <v>9470</v>
      </c>
    </row>
    <row r="220" spans="1:11" s="40" customFormat="1" x14ac:dyDescent="0.25">
      <c r="A220" s="533">
        <f t="shared" si="4"/>
        <v>218</v>
      </c>
      <c r="B220" s="532" t="s">
        <v>1545</v>
      </c>
      <c r="C220" s="534" t="s">
        <v>99</v>
      </c>
      <c r="D220" s="540" t="s">
        <v>118</v>
      </c>
      <c r="E220" s="533" t="str">
        <f>VLOOKUP(D220,'BANG THAM CHIEU'!E165:I1225,5,0)</f>
        <v>bộ</v>
      </c>
      <c r="F220" s="539">
        <v>1</v>
      </c>
      <c r="G220" s="536">
        <v>44224</v>
      </c>
      <c r="H220" s="537" t="s">
        <v>9419</v>
      </c>
      <c r="I220" s="532">
        <v>1</v>
      </c>
      <c r="J220" s="532" t="s">
        <v>9469</v>
      </c>
      <c r="K220" s="532"/>
    </row>
    <row r="221" spans="1:11" s="40" customFormat="1" x14ac:dyDescent="0.25">
      <c r="A221" s="533">
        <f t="shared" si="4"/>
        <v>219</v>
      </c>
      <c r="B221" s="532" t="s">
        <v>6607</v>
      </c>
      <c r="C221" s="534" t="s">
        <v>1527</v>
      </c>
      <c r="D221" s="540" t="s">
        <v>688</v>
      </c>
      <c r="E221" s="533" t="s">
        <v>2928</v>
      </c>
      <c r="F221" s="539">
        <v>2</v>
      </c>
      <c r="G221" s="536">
        <v>44225</v>
      </c>
      <c r="H221" s="537" t="s">
        <v>9419</v>
      </c>
      <c r="I221" s="532">
        <v>1</v>
      </c>
      <c r="J221" s="532" t="s">
        <v>9471</v>
      </c>
      <c r="K221" s="532" t="s">
        <v>9472</v>
      </c>
    </row>
    <row r="222" spans="1:11" s="40" customFormat="1" x14ac:dyDescent="0.25">
      <c r="A222" s="533">
        <f t="shared" si="4"/>
        <v>220</v>
      </c>
      <c r="B222" s="532" t="s">
        <v>4585</v>
      </c>
      <c r="C222" s="534" t="s">
        <v>1589</v>
      </c>
      <c r="D222" s="540" t="s">
        <v>797</v>
      </c>
      <c r="E222" s="533" t="str">
        <f>VLOOKUP(D222,'BANG THAM CHIEU'!E167:I1227,5,0)</f>
        <v>cuộn</v>
      </c>
      <c r="F222" s="539">
        <v>5</v>
      </c>
      <c r="G222" s="536">
        <v>44225</v>
      </c>
      <c r="H222" s="537" t="s">
        <v>9419</v>
      </c>
      <c r="I222" s="532">
        <v>1</v>
      </c>
      <c r="J222" s="532" t="s">
        <v>9471</v>
      </c>
      <c r="K222" s="532" t="s">
        <v>9472</v>
      </c>
    </row>
    <row r="223" spans="1:11" s="40" customFormat="1" x14ac:dyDescent="0.25">
      <c r="A223" s="533">
        <f t="shared" si="4"/>
        <v>221</v>
      </c>
      <c r="B223" s="532" t="s">
        <v>6607</v>
      </c>
      <c r="C223" s="534" t="s">
        <v>1527</v>
      </c>
      <c r="D223" s="540" t="s">
        <v>688</v>
      </c>
      <c r="E223" s="533" t="s">
        <v>9477</v>
      </c>
      <c r="F223" s="539">
        <v>5</v>
      </c>
      <c r="G223" s="536">
        <v>44225</v>
      </c>
      <c r="H223" s="537" t="s">
        <v>9419</v>
      </c>
      <c r="I223" s="532">
        <v>1</v>
      </c>
      <c r="J223" s="532" t="s">
        <v>7615</v>
      </c>
      <c r="K223" s="532" t="s">
        <v>9473</v>
      </c>
    </row>
    <row r="224" spans="1:11" s="40" customFormat="1" x14ac:dyDescent="0.25">
      <c r="A224" s="533">
        <f t="shared" si="4"/>
        <v>222</v>
      </c>
      <c r="B224" s="532" t="s">
        <v>7867</v>
      </c>
      <c r="C224" s="534" t="s">
        <v>1547</v>
      </c>
      <c r="D224" s="540" t="s">
        <v>1278</v>
      </c>
      <c r="E224" s="533" t="str">
        <f>VLOOKUP(D224,'BANG THAM CHIEU'!E169:I1229,5,0)</f>
        <v>cái</v>
      </c>
      <c r="F224" s="539">
        <v>6</v>
      </c>
      <c r="G224" s="536">
        <v>44225</v>
      </c>
      <c r="H224" s="537" t="s">
        <v>9419</v>
      </c>
      <c r="I224" s="532">
        <v>1</v>
      </c>
      <c r="J224" s="532" t="s">
        <v>7615</v>
      </c>
      <c r="K224" s="532" t="s">
        <v>9474</v>
      </c>
    </row>
    <row r="225" spans="1:11" s="40" customFormat="1" x14ac:dyDescent="0.25">
      <c r="A225" s="533">
        <f t="shared" si="4"/>
        <v>223</v>
      </c>
      <c r="B225" s="532" t="s">
        <v>7866</v>
      </c>
      <c r="C225" s="534" t="s">
        <v>97</v>
      </c>
      <c r="D225" s="540" t="s">
        <v>848</v>
      </c>
      <c r="E225" s="533" t="str">
        <f>VLOOKUP(D225,'BANG THAM CHIEU'!E170:I1230,5,0)</f>
        <v>cái</v>
      </c>
      <c r="F225" s="539">
        <v>5</v>
      </c>
      <c r="G225" s="536">
        <v>44225</v>
      </c>
      <c r="H225" s="537" t="s">
        <v>9419</v>
      </c>
      <c r="I225" s="532">
        <v>1</v>
      </c>
      <c r="J225" s="532" t="s">
        <v>7615</v>
      </c>
      <c r="K225" s="532" t="s">
        <v>9474</v>
      </c>
    </row>
    <row r="226" spans="1:11" s="40" customFormat="1" x14ac:dyDescent="0.25">
      <c r="A226" s="533">
        <f t="shared" si="4"/>
        <v>224</v>
      </c>
      <c r="B226" s="532" t="s">
        <v>7871</v>
      </c>
      <c r="C226" s="534" t="s">
        <v>1548</v>
      </c>
      <c r="D226" s="540" t="s">
        <v>677</v>
      </c>
      <c r="E226" s="533" t="s">
        <v>455</v>
      </c>
      <c r="F226" s="539">
        <v>10</v>
      </c>
      <c r="G226" s="536">
        <v>44225</v>
      </c>
      <c r="H226" s="537" t="s">
        <v>9419</v>
      </c>
      <c r="I226" s="532">
        <v>1</v>
      </c>
      <c r="J226" s="532" t="s">
        <v>7615</v>
      </c>
      <c r="K226" s="532" t="s">
        <v>9474</v>
      </c>
    </row>
    <row r="227" spans="1:11" s="40" customFormat="1" x14ac:dyDescent="0.25">
      <c r="A227" s="533">
        <f t="shared" si="4"/>
        <v>225</v>
      </c>
      <c r="B227" s="532" t="s">
        <v>7870</v>
      </c>
      <c r="C227" s="534" t="s">
        <v>78</v>
      </c>
      <c r="D227" s="540" t="s">
        <v>230</v>
      </c>
      <c r="E227" s="533" t="str">
        <f>VLOOKUP(D227,'BANG THAM CHIEU'!E172:I1232,5,0)</f>
        <v>cái</v>
      </c>
      <c r="F227" s="539">
        <v>5</v>
      </c>
      <c r="G227" s="536">
        <v>44225</v>
      </c>
      <c r="H227" s="537" t="s">
        <v>9419</v>
      </c>
      <c r="I227" s="532">
        <v>1</v>
      </c>
      <c r="J227" s="532" t="s">
        <v>7615</v>
      </c>
      <c r="K227" s="532" t="s">
        <v>9474</v>
      </c>
    </row>
    <row r="228" spans="1:11" s="40" customFormat="1" x14ac:dyDescent="0.25">
      <c r="A228" s="533">
        <f t="shared" si="4"/>
        <v>226</v>
      </c>
      <c r="B228" s="532" t="s">
        <v>1430</v>
      </c>
      <c r="C228" s="534" t="s">
        <v>1571</v>
      </c>
      <c r="D228" s="540" t="s">
        <v>669</v>
      </c>
      <c r="E228" s="533" t="s">
        <v>2970</v>
      </c>
      <c r="F228" s="539">
        <v>10</v>
      </c>
      <c r="G228" s="536">
        <v>44226</v>
      </c>
      <c r="H228" s="537" t="s">
        <v>9419</v>
      </c>
      <c r="I228" s="532">
        <v>1</v>
      </c>
      <c r="J228" s="532" t="s">
        <v>7616</v>
      </c>
      <c r="K228" s="532" t="s">
        <v>9475</v>
      </c>
    </row>
    <row r="229" spans="1:11" s="40" customFormat="1" x14ac:dyDescent="0.25">
      <c r="A229" s="533">
        <f t="shared" si="4"/>
        <v>227</v>
      </c>
      <c r="B229" s="532" t="s">
        <v>6940</v>
      </c>
      <c r="C229" s="534" t="s">
        <v>1528</v>
      </c>
      <c r="D229" s="540" t="s">
        <v>687</v>
      </c>
      <c r="E229" s="533" t="s">
        <v>2928</v>
      </c>
      <c r="F229" s="539">
        <v>1</v>
      </c>
      <c r="G229" s="536">
        <v>44226</v>
      </c>
      <c r="H229" s="537" t="s">
        <v>9419</v>
      </c>
      <c r="I229" s="532">
        <v>1</v>
      </c>
      <c r="J229" s="532" t="s">
        <v>7616</v>
      </c>
      <c r="K229" s="532" t="s">
        <v>9475</v>
      </c>
    </row>
    <row r="230" spans="1:11" s="40" customFormat="1" x14ac:dyDescent="0.25">
      <c r="A230" s="533">
        <f t="shared" si="4"/>
        <v>228</v>
      </c>
      <c r="B230" s="532" t="s">
        <v>7274</v>
      </c>
      <c r="C230" s="534" t="s">
        <v>1548</v>
      </c>
      <c r="D230" s="540" t="s">
        <v>160</v>
      </c>
      <c r="E230" s="533" t="s">
        <v>455</v>
      </c>
      <c r="F230" s="539">
        <v>50</v>
      </c>
      <c r="G230" s="536">
        <v>44226</v>
      </c>
      <c r="H230" s="537" t="s">
        <v>9419</v>
      </c>
      <c r="I230" s="532">
        <v>1</v>
      </c>
      <c r="J230" s="532" t="s">
        <v>7616</v>
      </c>
      <c r="K230" s="532" t="s">
        <v>9476</v>
      </c>
    </row>
    <row r="231" spans="1:11" s="40" customFormat="1" x14ac:dyDescent="0.25">
      <c r="A231" s="533">
        <f t="shared" si="4"/>
        <v>229</v>
      </c>
      <c r="B231" s="532" t="s">
        <v>7296</v>
      </c>
      <c r="C231" s="534" t="s">
        <v>1547</v>
      </c>
      <c r="D231" s="540" t="s">
        <v>232</v>
      </c>
      <c r="E231" s="533" t="str">
        <f>VLOOKUP(D231,'BANG THAM CHIEU'!E176:I1236,5,0)</f>
        <v>cuộn</v>
      </c>
      <c r="F231" s="539">
        <v>1</v>
      </c>
      <c r="G231" s="536">
        <v>44226</v>
      </c>
      <c r="H231" s="537" t="s">
        <v>9419</v>
      </c>
      <c r="I231" s="532">
        <v>1</v>
      </c>
      <c r="J231" s="532" t="s">
        <v>7619</v>
      </c>
      <c r="K231" s="532" t="s">
        <v>8693</v>
      </c>
    </row>
    <row r="232" spans="1:11" s="40" customFormat="1" x14ac:dyDescent="0.25">
      <c r="A232" s="533">
        <f t="shared" si="4"/>
        <v>230</v>
      </c>
      <c r="B232" s="532" t="s">
        <v>7297</v>
      </c>
      <c r="C232" s="534" t="s">
        <v>1549</v>
      </c>
      <c r="D232" s="540" t="s">
        <v>726</v>
      </c>
      <c r="E232" s="533" t="str">
        <f>VLOOKUP(D232,'BANG THAM CHIEU'!E177:I1237,5,0)</f>
        <v>cuộn</v>
      </c>
      <c r="F232" s="539">
        <v>1</v>
      </c>
      <c r="G232" s="536">
        <v>44226</v>
      </c>
      <c r="H232" s="537" t="s">
        <v>9419</v>
      </c>
      <c r="I232" s="532">
        <v>1</v>
      </c>
      <c r="J232" s="532" t="s">
        <v>7619</v>
      </c>
      <c r="K232" s="532" t="s">
        <v>8693</v>
      </c>
    </row>
    <row r="233" spans="1:11" s="40" customFormat="1" x14ac:dyDescent="0.25">
      <c r="A233" s="533">
        <f t="shared" si="4"/>
        <v>231</v>
      </c>
      <c r="B233" s="532" t="s">
        <v>7298</v>
      </c>
      <c r="C233" s="534" t="s">
        <v>1555</v>
      </c>
      <c r="D233" s="540" t="s">
        <v>805</v>
      </c>
      <c r="E233" s="533" t="str">
        <f>VLOOKUP(D233,'BANG THAM CHIEU'!E178:I1238,5,0)</f>
        <v>cuộn</v>
      </c>
      <c r="F233" s="539">
        <v>1</v>
      </c>
      <c r="G233" s="536">
        <v>44226</v>
      </c>
      <c r="H233" s="537" t="s">
        <v>9419</v>
      </c>
      <c r="I233" s="532">
        <v>1</v>
      </c>
      <c r="J233" s="532" t="s">
        <v>7619</v>
      </c>
      <c r="K233" s="532" t="s">
        <v>8693</v>
      </c>
    </row>
    <row r="234" spans="1:11" s="40" customFormat="1" x14ac:dyDescent="0.25">
      <c r="A234" s="533">
        <f t="shared" si="4"/>
        <v>232</v>
      </c>
      <c r="B234" s="532" t="s">
        <v>7299</v>
      </c>
      <c r="C234" s="534" t="s">
        <v>1583</v>
      </c>
      <c r="D234" s="540" t="s">
        <v>725</v>
      </c>
      <c r="E234" s="533" t="str">
        <f>VLOOKUP(D234,'BANG THAM CHIEU'!E179:I1239,5,0)</f>
        <v>cuộn</v>
      </c>
      <c r="F234" s="539">
        <v>1</v>
      </c>
      <c r="G234" s="536">
        <v>44226</v>
      </c>
      <c r="H234" s="537" t="s">
        <v>9419</v>
      </c>
      <c r="I234" s="532">
        <v>1</v>
      </c>
      <c r="J234" s="532" t="s">
        <v>7619</v>
      </c>
      <c r="K234" s="532" t="s">
        <v>8693</v>
      </c>
    </row>
    <row r="235" spans="1:11" s="40" customFormat="1" x14ac:dyDescent="0.25">
      <c r="A235" s="533">
        <f t="shared" si="4"/>
        <v>233</v>
      </c>
      <c r="B235" s="532" t="s">
        <v>1430</v>
      </c>
      <c r="C235" s="534" t="s">
        <v>1571</v>
      </c>
      <c r="D235" s="540" t="s">
        <v>669</v>
      </c>
      <c r="E235" s="533" t="s">
        <v>2970</v>
      </c>
      <c r="F235" s="539">
        <v>10</v>
      </c>
      <c r="G235" s="536">
        <v>44226</v>
      </c>
      <c r="H235" s="537" t="s">
        <v>9419</v>
      </c>
      <c r="I235" s="532">
        <v>1</v>
      </c>
      <c r="J235" s="532" t="s">
        <v>7619</v>
      </c>
      <c r="K235" s="532" t="s">
        <v>8693</v>
      </c>
    </row>
    <row r="236" spans="1:11" s="40" customFormat="1" x14ac:dyDescent="0.25">
      <c r="A236" s="533">
        <f t="shared" si="4"/>
        <v>234</v>
      </c>
      <c r="B236" s="532" t="s">
        <v>8996</v>
      </c>
      <c r="C236" s="534" t="s">
        <v>1518</v>
      </c>
      <c r="D236" s="540" t="s">
        <v>795</v>
      </c>
      <c r="E236" s="533" t="str">
        <f>VLOOKUP(D236,'BANG THAM CHIEU'!E181:I1241,5,0)</f>
        <v>cái</v>
      </c>
      <c r="F236" s="539">
        <v>2</v>
      </c>
      <c r="G236" s="536">
        <v>44226</v>
      </c>
      <c r="H236" s="537" t="s">
        <v>9419</v>
      </c>
      <c r="I236" s="532">
        <v>1</v>
      </c>
      <c r="J236" s="532" t="s">
        <v>7619</v>
      </c>
      <c r="K236" s="532" t="s">
        <v>8693</v>
      </c>
    </row>
    <row r="237" spans="1:11" s="40" customFormat="1" x14ac:dyDescent="0.25">
      <c r="A237" s="533">
        <f t="shared" si="4"/>
        <v>235</v>
      </c>
      <c r="B237" s="543" t="s">
        <v>4586</v>
      </c>
      <c r="C237" s="544" t="s">
        <v>1547</v>
      </c>
      <c r="D237" s="540" t="s">
        <v>1301</v>
      </c>
      <c r="E237" s="533" t="str">
        <f>VLOOKUP(D237,'BANG THAM CHIEU'!E182:I1242,5,0)</f>
        <v>cái</v>
      </c>
      <c r="F237" s="539">
        <v>1</v>
      </c>
      <c r="G237" s="536">
        <v>44226</v>
      </c>
      <c r="H237" s="537" t="s">
        <v>9419</v>
      </c>
      <c r="I237" s="532">
        <v>1</v>
      </c>
      <c r="J237" s="532" t="s">
        <v>7619</v>
      </c>
      <c r="K237" s="532" t="s">
        <v>8693</v>
      </c>
    </row>
    <row r="238" spans="1:11" s="40" customFormat="1" x14ac:dyDescent="0.25">
      <c r="A238" s="533">
        <f t="shared" si="4"/>
        <v>236</v>
      </c>
      <c r="B238" s="543" t="s">
        <v>4587</v>
      </c>
      <c r="C238" s="544" t="s">
        <v>1547</v>
      </c>
      <c r="D238" s="540" t="s">
        <v>1302</v>
      </c>
      <c r="E238" s="533" t="str">
        <f>VLOOKUP(D238,'BANG THAM CHIEU'!E183:I1243,5,0)</f>
        <v>cái</v>
      </c>
      <c r="F238" s="539">
        <v>1</v>
      </c>
      <c r="G238" s="536">
        <v>44226</v>
      </c>
      <c r="H238" s="537" t="s">
        <v>9419</v>
      </c>
      <c r="I238" s="532">
        <v>1</v>
      </c>
      <c r="J238" s="532" t="s">
        <v>7619</v>
      </c>
      <c r="K238" s="532" t="s">
        <v>8693</v>
      </c>
    </row>
    <row r="239" spans="1:11" s="40" customFormat="1" x14ac:dyDescent="0.25">
      <c r="A239" s="533">
        <f t="shared" si="4"/>
        <v>237</v>
      </c>
      <c r="B239" s="543" t="s">
        <v>4588</v>
      </c>
      <c r="C239" s="544" t="s">
        <v>1547</v>
      </c>
      <c r="D239" s="540" t="s">
        <v>1303</v>
      </c>
      <c r="E239" s="533" t="str">
        <f>VLOOKUP(D239,'BANG THAM CHIEU'!E184:I1244,5,0)</f>
        <v>cái</v>
      </c>
      <c r="F239" s="539">
        <v>1</v>
      </c>
      <c r="G239" s="536">
        <v>44226</v>
      </c>
      <c r="H239" s="537" t="s">
        <v>9419</v>
      </c>
      <c r="I239" s="532">
        <v>1</v>
      </c>
      <c r="J239" s="532" t="s">
        <v>7619</v>
      </c>
      <c r="K239" s="532" t="s">
        <v>8693</v>
      </c>
    </row>
    <row r="240" spans="1:11" s="40" customFormat="1" x14ac:dyDescent="0.25">
      <c r="A240" s="533">
        <f t="shared" si="4"/>
        <v>238</v>
      </c>
      <c r="B240" s="543" t="s">
        <v>7332</v>
      </c>
      <c r="C240" s="544" t="s">
        <v>2574</v>
      </c>
      <c r="D240" s="540" t="s">
        <v>2803</v>
      </c>
      <c r="E240" s="533" t="str">
        <f>VLOOKUP(D240,'BANG THAM CHIEU'!E185:I1245,5,0)</f>
        <v>cuộn</v>
      </c>
      <c r="F240" s="539">
        <v>1</v>
      </c>
      <c r="G240" s="536">
        <v>44221</v>
      </c>
      <c r="H240" s="537" t="s">
        <v>9419</v>
      </c>
      <c r="I240" s="532">
        <v>1</v>
      </c>
      <c r="J240" s="532" t="s">
        <v>9456</v>
      </c>
      <c r="K240" s="532" t="s">
        <v>9409</v>
      </c>
    </row>
    <row r="241" spans="1:11" s="40" customFormat="1" x14ac:dyDescent="0.25">
      <c r="A241" s="533">
        <f t="shared" si="4"/>
        <v>239</v>
      </c>
      <c r="B241" s="543" t="s">
        <v>7333</v>
      </c>
      <c r="C241" s="544" t="s">
        <v>2574</v>
      </c>
      <c r="D241" s="540" t="s">
        <v>2804</v>
      </c>
      <c r="E241" s="533" t="str">
        <f>VLOOKUP(D241,'BANG THAM CHIEU'!E186:I1246,5,0)</f>
        <v>cuộn</v>
      </c>
      <c r="F241" s="539">
        <v>1</v>
      </c>
      <c r="G241" s="536">
        <v>44221</v>
      </c>
      <c r="H241" s="537" t="s">
        <v>9419</v>
      </c>
      <c r="I241" s="532">
        <v>1</v>
      </c>
      <c r="J241" s="532" t="s">
        <v>9456</v>
      </c>
      <c r="K241" s="532" t="s">
        <v>9409</v>
      </c>
    </row>
    <row r="242" spans="1:11" s="40" customFormat="1" x14ac:dyDescent="0.25">
      <c r="A242" s="533">
        <f t="shared" si="4"/>
        <v>240</v>
      </c>
      <c r="B242" s="543" t="s">
        <v>7334</v>
      </c>
      <c r="C242" s="544" t="s">
        <v>2574</v>
      </c>
      <c r="D242" s="540" t="s">
        <v>2805</v>
      </c>
      <c r="E242" s="533" t="str">
        <f>VLOOKUP(D242,'BANG THAM CHIEU'!E187:I1247,5,0)</f>
        <v>cuộn</v>
      </c>
      <c r="F242" s="539">
        <v>1</v>
      </c>
      <c r="G242" s="536">
        <v>44221</v>
      </c>
      <c r="H242" s="537" t="s">
        <v>9419</v>
      </c>
      <c r="I242" s="532">
        <v>1</v>
      </c>
      <c r="J242" s="532" t="s">
        <v>9456</v>
      </c>
      <c r="K242" s="532" t="s">
        <v>9409</v>
      </c>
    </row>
    <row r="243" spans="1:11" s="40" customFormat="1" x14ac:dyDescent="0.25">
      <c r="A243" s="533">
        <f t="shared" si="4"/>
        <v>241</v>
      </c>
      <c r="B243" s="543" t="s">
        <v>7302</v>
      </c>
      <c r="C243" s="544" t="s">
        <v>2568</v>
      </c>
      <c r="D243" s="540" t="s">
        <v>2702</v>
      </c>
      <c r="E243" s="533" t="str">
        <f>VLOOKUP(D243,'BANG THAM CHIEU'!E188:I1248,5,0)</f>
        <v>thùng</v>
      </c>
      <c r="F243" s="539">
        <v>2</v>
      </c>
      <c r="G243" s="536">
        <v>44221</v>
      </c>
      <c r="H243" s="537" t="s">
        <v>9419</v>
      </c>
      <c r="I243" s="532">
        <v>1</v>
      </c>
      <c r="J243" s="532" t="s">
        <v>7614</v>
      </c>
      <c r="K243" s="532" t="s">
        <v>8693</v>
      </c>
    </row>
    <row r="244" spans="1:11" s="40" customFormat="1" x14ac:dyDescent="0.25">
      <c r="A244" s="533">
        <f t="shared" si="4"/>
        <v>242</v>
      </c>
      <c r="B244" s="543" t="s">
        <v>9151</v>
      </c>
      <c r="C244" s="544" t="s">
        <v>1528</v>
      </c>
      <c r="D244" s="540" t="s">
        <v>2763</v>
      </c>
      <c r="E244" s="533" t="str">
        <f>VLOOKUP(D244,'BANG THAM CHIEU'!E189:I1249,5,0)</f>
        <v>cái</v>
      </c>
      <c r="F244" s="539">
        <v>1</v>
      </c>
      <c r="G244" s="536">
        <v>44221</v>
      </c>
      <c r="H244" s="537" t="s">
        <v>9419</v>
      </c>
      <c r="I244" s="532">
        <v>1</v>
      </c>
      <c r="J244" s="532" t="s">
        <v>7614</v>
      </c>
      <c r="K244" s="532" t="s">
        <v>8693</v>
      </c>
    </row>
    <row r="245" spans="1:11" s="40" customFormat="1" x14ac:dyDescent="0.25">
      <c r="A245" s="533">
        <f t="shared" si="4"/>
        <v>243</v>
      </c>
      <c r="B245" s="543" t="s">
        <v>6991</v>
      </c>
      <c r="C245" s="544" t="s">
        <v>1528</v>
      </c>
      <c r="D245" s="540" t="s">
        <v>6993</v>
      </c>
      <c r="E245" s="533" t="str">
        <f>VLOOKUP(D245,'BANG THAM CHIEU'!E190:I1250,5,0)</f>
        <v>cái</v>
      </c>
      <c r="F245" s="539">
        <v>100</v>
      </c>
      <c r="G245" s="536">
        <v>44221</v>
      </c>
      <c r="H245" s="537" t="s">
        <v>9419</v>
      </c>
      <c r="I245" s="532">
        <v>1</v>
      </c>
      <c r="J245" s="532" t="s">
        <v>7614</v>
      </c>
      <c r="K245" s="532" t="s">
        <v>8693</v>
      </c>
    </row>
    <row r="246" spans="1:11" s="40" customFormat="1" x14ac:dyDescent="0.25">
      <c r="A246" s="533">
        <f t="shared" si="4"/>
        <v>244</v>
      </c>
      <c r="B246" s="543" t="s">
        <v>4451</v>
      </c>
      <c r="C246" s="544" t="s">
        <v>2567</v>
      </c>
      <c r="D246" s="540" t="s">
        <v>2709</v>
      </c>
      <c r="E246" s="533" t="str">
        <f>VLOOKUP(D246,'BANG THAM CHIEU'!E191:I1251,5,0)</f>
        <v>lon</v>
      </c>
      <c r="F246" s="539">
        <v>3</v>
      </c>
      <c r="G246" s="536">
        <v>44221</v>
      </c>
      <c r="H246" s="537" t="s">
        <v>9419</v>
      </c>
      <c r="I246" s="532">
        <v>1</v>
      </c>
      <c r="J246" s="532" t="s">
        <v>7614</v>
      </c>
      <c r="K246" s="532" t="s">
        <v>9457</v>
      </c>
    </row>
    <row r="247" spans="1:11" s="40" customFormat="1" x14ac:dyDescent="0.25">
      <c r="A247" s="533">
        <f t="shared" si="4"/>
        <v>245</v>
      </c>
      <c r="B247" s="543" t="s">
        <v>9239</v>
      </c>
      <c r="C247" s="544" t="s">
        <v>2570</v>
      </c>
      <c r="D247" s="540" t="s">
        <v>9244</v>
      </c>
      <c r="E247" s="533" t="str">
        <f>VLOOKUP(D247,'BANG THAM CHIEU'!E192:I1252,5,0)</f>
        <v>cái</v>
      </c>
      <c r="F247" s="539">
        <v>1</v>
      </c>
      <c r="G247" s="536">
        <v>44221</v>
      </c>
      <c r="H247" s="537" t="s">
        <v>9419</v>
      </c>
      <c r="I247" s="532">
        <v>1</v>
      </c>
      <c r="J247" s="532" t="s">
        <v>7615</v>
      </c>
      <c r="K247" s="532" t="s">
        <v>9458</v>
      </c>
    </row>
    <row r="248" spans="1:11" s="40" customFormat="1" x14ac:dyDescent="0.25">
      <c r="A248" s="533">
        <f t="shared" si="4"/>
        <v>246</v>
      </c>
      <c r="B248" s="545" t="s">
        <v>6703</v>
      </c>
      <c r="C248" s="544" t="s">
        <v>2564</v>
      </c>
      <c r="D248" s="540" t="s">
        <v>6704</v>
      </c>
      <c r="E248" s="533" t="str">
        <f>VLOOKUP(D248,'BANG THAM CHIEU'!E193:I1253,5,0)</f>
        <v>lon</v>
      </c>
      <c r="F248" s="539">
        <v>1</v>
      </c>
      <c r="G248" s="536">
        <v>44223</v>
      </c>
      <c r="H248" s="537" t="s">
        <v>9419</v>
      </c>
      <c r="I248" s="532">
        <v>1</v>
      </c>
      <c r="J248" s="532" t="s">
        <v>9452</v>
      </c>
      <c r="K248" s="532" t="s">
        <v>9409</v>
      </c>
    </row>
    <row r="249" spans="1:11" s="40" customFormat="1" x14ac:dyDescent="0.25">
      <c r="A249" s="533">
        <f t="shared" si="4"/>
        <v>247</v>
      </c>
      <c r="B249" s="543" t="s">
        <v>4445</v>
      </c>
      <c r="C249" s="544" t="s">
        <v>2564</v>
      </c>
      <c r="D249" s="540" t="s">
        <v>2699</v>
      </c>
      <c r="E249" s="533" t="str">
        <f>VLOOKUP(D249,'BANG THAM CHIEU'!E194:I1254,5,0)</f>
        <v>lon</v>
      </c>
      <c r="F249" s="539">
        <v>1</v>
      </c>
      <c r="G249" s="536">
        <v>44223</v>
      </c>
      <c r="H249" s="537" t="s">
        <v>9419</v>
      </c>
      <c r="I249" s="532">
        <v>1</v>
      </c>
      <c r="J249" s="532" t="s">
        <v>9452</v>
      </c>
      <c r="K249" s="532" t="s">
        <v>9409</v>
      </c>
    </row>
    <row r="250" spans="1:11" s="40" customFormat="1" x14ac:dyDescent="0.25">
      <c r="A250" s="533">
        <f t="shared" si="4"/>
        <v>248</v>
      </c>
      <c r="B250" s="543" t="s">
        <v>6092</v>
      </c>
      <c r="C250" s="544" t="s">
        <v>1535</v>
      </c>
      <c r="D250" s="540" t="s">
        <v>2809</v>
      </c>
      <c r="E250" s="533" t="str">
        <f>VLOOKUP(D250,'BANG THAM CHIEU'!E195:I1255,5,0)</f>
        <v>cái</v>
      </c>
      <c r="F250" s="539">
        <v>2</v>
      </c>
      <c r="G250" s="536">
        <v>44224</v>
      </c>
      <c r="H250" s="537" t="s">
        <v>9419</v>
      </c>
      <c r="I250" s="532">
        <v>1</v>
      </c>
      <c r="J250" s="532" t="s">
        <v>9325</v>
      </c>
      <c r="K250" s="532" t="s">
        <v>8693</v>
      </c>
    </row>
    <row r="251" spans="1:11" s="40" customFormat="1" x14ac:dyDescent="0.25">
      <c r="A251" s="533">
        <f t="shared" si="4"/>
        <v>249</v>
      </c>
      <c r="B251" s="543" t="s">
        <v>2618</v>
      </c>
      <c r="C251" s="544" t="s">
        <v>2570</v>
      </c>
      <c r="D251" s="540" t="s">
        <v>2789</v>
      </c>
      <c r="E251" s="533" t="str">
        <f>VLOOKUP(D251,'BANG THAM CHIEU'!E196:I1256,5,0)</f>
        <v>cái</v>
      </c>
      <c r="F251" s="539">
        <v>2</v>
      </c>
      <c r="G251" s="536">
        <v>44224</v>
      </c>
      <c r="H251" s="537" t="s">
        <v>9419</v>
      </c>
      <c r="I251" s="532">
        <v>1</v>
      </c>
      <c r="J251" s="532" t="s">
        <v>7614</v>
      </c>
      <c r="K251" s="532" t="s">
        <v>9459</v>
      </c>
    </row>
    <row r="252" spans="1:11" s="40" customFormat="1" x14ac:dyDescent="0.25">
      <c r="A252" s="533">
        <f t="shared" si="4"/>
        <v>250</v>
      </c>
      <c r="B252" s="543" t="s">
        <v>6588</v>
      </c>
      <c r="C252" s="544" t="s">
        <v>2568</v>
      </c>
      <c r="D252" s="540" t="s">
        <v>2701</v>
      </c>
      <c r="E252" s="533" t="str">
        <f>VLOOKUP(D252,'BANG THAM CHIEU'!E197:I1257,5,0)</f>
        <v>thùng</v>
      </c>
      <c r="F252" s="539">
        <v>1</v>
      </c>
      <c r="G252" s="536">
        <v>44224</v>
      </c>
      <c r="H252" s="537" t="s">
        <v>9419</v>
      </c>
      <c r="I252" s="532">
        <v>1</v>
      </c>
      <c r="J252" s="532" t="s">
        <v>7614</v>
      </c>
      <c r="K252" s="532" t="s">
        <v>8693</v>
      </c>
    </row>
    <row r="253" spans="1:11" s="40" customFormat="1" x14ac:dyDescent="0.25">
      <c r="A253" s="533">
        <f t="shared" si="4"/>
        <v>251</v>
      </c>
      <c r="B253" s="543" t="s">
        <v>6614</v>
      </c>
      <c r="C253" s="544" t="s">
        <v>78</v>
      </c>
      <c r="D253" s="540" t="s">
        <v>2751</v>
      </c>
      <c r="E253" s="533" t="str">
        <f>VLOOKUP(D253,'BANG THAM CHIEU'!E198:I1258,5,0)</f>
        <v>cái</v>
      </c>
      <c r="F253" s="539">
        <v>10</v>
      </c>
      <c r="G253" s="536">
        <v>44225</v>
      </c>
      <c r="H253" s="537" t="s">
        <v>9419</v>
      </c>
      <c r="I253" s="532">
        <v>1</v>
      </c>
      <c r="J253" s="532" t="s">
        <v>7615</v>
      </c>
      <c r="K253" s="532" t="s">
        <v>8693</v>
      </c>
    </row>
    <row r="254" spans="1:11" s="40" customFormat="1" x14ac:dyDescent="0.25">
      <c r="A254" s="533">
        <f t="shared" si="4"/>
        <v>252</v>
      </c>
      <c r="B254" s="543" t="s">
        <v>9241</v>
      </c>
      <c r="C254" s="544" t="s">
        <v>78</v>
      </c>
      <c r="D254" s="540" t="s">
        <v>8492</v>
      </c>
      <c r="E254" s="533" t="str">
        <f>VLOOKUP(D254,'BANG THAM CHIEU'!E199:I1259,5,0)</f>
        <v>cái</v>
      </c>
      <c r="F254" s="539">
        <v>3</v>
      </c>
      <c r="G254" s="536">
        <v>44226</v>
      </c>
      <c r="H254" s="537" t="s">
        <v>9419</v>
      </c>
      <c r="I254" s="532">
        <v>1</v>
      </c>
      <c r="J254" s="532" t="s">
        <v>7619</v>
      </c>
      <c r="K254" s="532" t="s">
        <v>8693</v>
      </c>
    </row>
    <row r="255" spans="1:11" s="40" customFormat="1" x14ac:dyDescent="0.25">
      <c r="A255" s="533">
        <f t="shared" si="4"/>
        <v>253</v>
      </c>
      <c r="B255" s="543" t="s">
        <v>6616</v>
      </c>
      <c r="C255" s="544" t="s">
        <v>78</v>
      </c>
      <c r="D255" s="540" t="s">
        <v>2773</v>
      </c>
      <c r="E255" s="533" t="str">
        <f>VLOOKUP(D255,'BANG THAM CHIEU'!E200:I1260,5,0)</f>
        <v>bì</v>
      </c>
      <c r="F255" s="539">
        <v>10</v>
      </c>
      <c r="G255" s="536">
        <v>44226</v>
      </c>
      <c r="H255" s="537" t="s">
        <v>9419</v>
      </c>
      <c r="I255" s="532">
        <v>1</v>
      </c>
      <c r="J255" s="532" t="s">
        <v>7619</v>
      </c>
      <c r="K255" s="532" t="s">
        <v>8693</v>
      </c>
    </row>
    <row r="256" spans="1:11" s="40" customFormat="1" x14ac:dyDescent="0.25">
      <c r="A256" s="533">
        <f t="shared" si="4"/>
        <v>254</v>
      </c>
      <c r="B256" s="543" t="s">
        <v>10704</v>
      </c>
      <c r="C256" s="544" t="s">
        <v>1552</v>
      </c>
      <c r="D256" s="540" t="s">
        <v>205</v>
      </c>
      <c r="E256" s="533" t="s">
        <v>455</v>
      </c>
      <c r="F256" s="539">
        <v>2</v>
      </c>
      <c r="G256" s="536">
        <v>44229</v>
      </c>
      <c r="H256" s="537" t="s">
        <v>9440</v>
      </c>
      <c r="I256" s="532">
        <v>1</v>
      </c>
      <c r="J256" s="532" t="s">
        <v>7615</v>
      </c>
      <c r="K256" s="532" t="s">
        <v>9487</v>
      </c>
    </row>
    <row r="257" spans="1:11" s="40" customFormat="1" x14ac:dyDescent="0.25">
      <c r="A257" s="533">
        <f t="shared" si="4"/>
        <v>255</v>
      </c>
      <c r="B257" s="543" t="s">
        <v>9488</v>
      </c>
      <c r="C257" s="544"/>
      <c r="D257" s="540"/>
      <c r="E257" s="533" t="s">
        <v>455</v>
      </c>
      <c r="F257" s="539">
        <v>1</v>
      </c>
      <c r="G257" s="536">
        <v>44229</v>
      </c>
      <c r="H257" s="537" t="s">
        <v>9440</v>
      </c>
      <c r="I257" s="532">
        <v>1</v>
      </c>
      <c r="J257" s="532" t="s">
        <v>9489</v>
      </c>
      <c r="K257" s="532" t="s">
        <v>9490</v>
      </c>
    </row>
    <row r="258" spans="1:11" s="40" customFormat="1" x14ac:dyDescent="0.25">
      <c r="A258" s="533">
        <f t="shared" si="4"/>
        <v>256</v>
      </c>
      <c r="B258" s="543" t="s">
        <v>9491</v>
      </c>
      <c r="C258" s="544"/>
      <c r="D258" s="540"/>
      <c r="E258" s="533" t="s">
        <v>455</v>
      </c>
      <c r="F258" s="539">
        <v>1</v>
      </c>
      <c r="G258" s="536">
        <v>44230</v>
      </c>
      <c r="H258" s="537" t="s">
        <v>9440</v>
      </c>
      <c r="I258" s="532">
        <v>1</v>
      </c>
      <c r="J258" s="532" t="s">
        <v>7615</v>
      </c>
      <c r="K258" s="532" t="s">
        <v>9492</v>
      </c>
    </row>
    <row r="259" spans="1:11" s="40" customFormat="1" x14ac:dyDescent="0.25">
      <c r="A259" s="533">
        <f t="shared" ref="A259:A322" si="5">IF(B259="","",A258+1)</f>
        <v>257</v>
      </c>
      <c r="B259" s="543" t="s">
        <v>9322</v>
      </c>
      <c r="C259" s="544"/>
      <c r="D259" s="540"/>
      <c r="E259" s="533" t="s">
        <v>455</v>
      </c>
      <c r="F259" s="539">
        <v>2</v>
      </c>
      <c r="G259" s="536">
        <v>44231</v>
      </c>
      <c r="H259" s="537" t="s">
        <v>9440</v>
      </c>
      <c r="I259" s="532">
        <v>1</v>
      </c>
      <c r="J259" s="532" t="s">
        <v>7619</v>
      </c>
      <c r="K259" s="532" t="s">
        <v>8693</v>
      </c>
    </row>
    <row r="260" spans="1:11" s="40" customFormat="1" x14ac:dyDescent="0.25">
      <c r="A260" s="533">
        <f t="shared" si="5"/>
        <v>258</v>
      </c>
      <c r="B260" s="543" t="s">
        <v>9323</v>
      </c>
      <c r="C260" s="544"/>
      <c r="D260" s="540"/>
      <c r="E260" s="533" t="s">
        <v>455</v>
      </c>
      <c r="F260" s="539">
        <v>2</v>
      </c>
      <c r="G260" s="536">
        <v>44231</v>
      </c>
      <c r="H260" s="537" t="s">
        <v>9440</v>
      </c>
      <c r="I260" s="532">
        <v>1</v>
      </c>
      <c r="J260" s="532" t="s">
        <v>7619</v>
      </c>
      <c r="K260" s="532" t="s">
        <v>8693</v>
      </c>
    </row>
    <row r="261" spans="1:11" s="40" customFormat="1" x14ac:dyDescent="0.25">
      <c r="A261" s="533">
        <f t="shared" si="5"/>
        <v>259</v>
      </c>
      <c r="B261" s="543" t="s">
        <v>9324</v>
      </c>
      <c r="C261" s="544"/>
      <c r="D261" s="540"/>
      <c r="E261" s="533" t="s">
        <v>455</v>
      </c>
      <c r="F261" s="539">
        <v>2</v>
      </c>
      <c r="G261" s="536">
        <v>44231</v>
      </c>
      <c r="H261" s="537" t="s">
        <v>9440</v>
      </c>
      <c r="I261" s="532">
        <v>1</v>
      </c>
      <c r="J261" s="532" t="s">
        <v>7619</v>
      </c>
      <c r="K261" s="532" t="s">
        <v>8693</v>
      </c>
    </row>
    <row r="262" spans="1:11" s="40" customFormat="1" x14ac:dyDescent="0.25">
      <c r="A262" s="533">
        <f t="shared" si="5"/>
        <v>260</v>
      </c>
      <c r="B262" s="543" t="s">
        <v>9501</v>
      </c>
      <c r="C262" s="544"/>
      <c r="D262" s="540"/>
      <c r="E262" s="533" t="s">
        <v>1211</v>
      </c>
      <c r="F262" s="539">
        <v>1</v>
      </c>
      <c r="G262" s="536">
        <v>44232</v>
      </c>
      <c r="H262" s="537" t="s">
        <v>9440</v>
      </c>
      <c r="I262" s="532">
        <v>1</v>
      </c>
      <c r="J262" s="532" t="s">
        <v>7615</v>
      </c>
      <c r="K262" s="532" t="s">
        <v>9368</v>
      </c>
    </row>
    <row r="263" spans="1:11" s="40" customFormat="1" x14ac:dyDescent="0.25">
      <c r="A263" s="533">
        <f t="shared" si="5"/>
        <v>261</v>
      </c>
      <c r="B263" s="543" t="s">
        <v>9503</v>
      </c>
      <c r="C263" s="544"/>
      <c r="D263" s="540"/>
      <c r="E263" s="533" t="s">
        <v>9509</v>
      </c>
      <c r="F263" s="539">
        <v>4</v>
      </c>
      <c r="G263" s="536">
        <v>44232</v>
      </c>
      <c r="H263" s="537" t="s">
        <v>9440</v>
      </c>
      <c r="I263" s="532">
        <v>1</v>
      </c>
      <c r="J263" s="532" t="s">
        <v>7616</v>
      </c>
      <c r="K263" s="532" t="s">
        <v>9511</v>
      </c>
    </row>
    <row r="264" spans="1:11" s="40" customFormat="1" x14ac:dyDescent="0.25">
      <c r="A264" s="533">
        <f t="shared" si="5"/>
        <v>262</v>
      </c>
      <c r="B264" s="543" t="s">
        <v>9504</v>
      </c>
      <c r="C264" s="544"/>
      <c r="D264" s="540"/>
      <c r="E264" s="533" t="s">
        <v>9510</v>
      </c>
      <c r="F264" s="539">
        <v>10</v>
      </c>
      <c r="G264" s="536">
        <v>44232</v>
      </c>
      <c r="H264" s="537" t="s">
        <v>9440</v>
      </c>
      <c r="I264" s="532">
        <v>1</v>
      </c>
      <c r="J264" s="532" t="s">
        <v>7616</v>
      </c>
      <c r="K264" s="532" t="s">
        <v>9511</v>
      </c>
    </row>
    <row r="265" spans="1:11" s="40" customFormat="1" ht="60" x14ac:dyDescent="0.25">
      <c r="A265" s="533">
        <f t="shared" si="5"/>
        <v>263</v>
      </c>
      <c r="B265" s="545" t="s">
        <v>9505</v>
      </c>
      <c r="C265" s="544"/>
      <c r="D265" s="540"/>
      <c r="E265" s="533" t="s">
        <v>9510</v>
      </c>
      <c r="F265" s="539">
        <v>10</v>
      </c>
      <c r="G265" s="536">
        <v>44232</v>
      </c>
      <c r="H265" s="537" t="s">
        <v>9440</v>
      </c>
      <c r="I265" s="532">
        <v>1</v>
      </c>
      <c r="J265" s="532" t="s">
        <v>7616</v>
      </c>
      <c r="K265" s="532" t="s">
        <v>9511</v>
      </c>
    </row>
    <row r="266" spans="1:11" s="40" customFormat="1" x14ac:dyDescent="0.25">
      <c r="A266" s="533">
        <f t="shared" si="5"/>
        <v>264</v>
      </c>
      <c r="B266" s="543" t="s">
        <v>9506</v>
      </c>
      <c r="C266" s="544"/>
      <c r="D266" s="540"/>
      <c r="E266" s="533" t="s">
        <v>9510</v>
      </c>
      <c r="F266" s="539">
        <v>6</v>
      </c>
      <c r="G266" s="536">
        <v>44232</v>
      </c>
      <c r="H266" s="537" t="s">
        <v>9440</v>
      </c>
      <c r="I266" s="532">
        <v>1</v>
      </c>
      <c r="J266" s="532" t="s">
        <v>7616</v>
      </c>
      <c r="K266" s="532" t="s">
        <v>9511</v>
      </c>
    </row>
    <row r="267" spans="1:11" s="40" customFormat="1" x14ac:dyDescent="0.25">
      <c r="A267" s="533">
        <f t="shared" si="5"/>
        <v>265</v>
      </c>
      <c r="B267" s="543" t="s">
        <v>9507</v>
      </c>
      <c r="C267" s="544"/>
      <c r="D267" s="540"/>
      <c r="E267" s="533" t="s">
        <v>9510</v>
      </c>
      <c r="F267" s="539">
        <v>6</v>
      </c>
      <c r="G267" s="536">
        <v>44232</v>
      </c>
      <c r="H267" s="537" t="s">
        <v>9440</v>
      </c>
      <c r="I267" s="532">
        <v>1</v>
      </c>
      <c r="J267" s="532" t="s">
        <v>7616</v>
      </c>
      <c r="K267" s="532" t="s">
        <v>9511</v>
      </c>
    </row>
    <row r="268" spans="1:11" s="40" customFormat="1" x14ac:dyDescent="0.25">
      <c r="A268" s="533">
        <f t="shared" si="5"/>
        <v>266</v>
      </c>
      <c r="B268" s="543" t="s">
        <v>9508</v>
      </c>
      <c r="C268" s="544"/>
      <c r="D268" s="540"/>
      <c r="E268" s="533" t="s">
        <v>9510</v>
      </c>
      <c r="F268" s="539">
        <v>10</v>
      </c>
      <c r="G268" s="536">
        <v>44232</v>
      </c>
      <c r="H268" s="537" t="s">
        <v>9440</v>
      </c>
      <c r="I268" s="532">
        <v>1</v>
      </c>
      <c r="J268" s="532" t="s">
        <v>7616</v>
      </c>
      <c r="K268" s="532" t="s">
        <v>9511</v>
      </c>
    </row>
    <row r="269" spans="1:11" s="40" customFormat="1" x14ac:dyDescent="0.25">
      <c r="A269" s="533">
        <f t="shared" si="5"/>
        <v>267</v>
      </c>
      <c r="B269" s="543" t="s">
        <v>9503</v>
      </c>
      <c r="C269" s="544"/>
      <c r="D269" s="540"/>
      <c r="E269" s="533" t="s">
        <v>9509</v>
      </c>
      <c r="F269" s="539">
        <v>1</v>
      </c>
      <c r="G269" s="536">
        <v>44232</v>
      </c>
      <c r="H269" s="537" t="s">
        <v>9440</v>
      </c>
      <c r="I269" s="532">
        <v>1</v>
      </c>
      <c r="J269" s="532" t="s">
        <v>7619</v>
      </c>
      <c r="K269" s="532" t="s">
        <v>9511</v>
      </c>
    </row>
    <row r="270" spans="1:11" s="40" customFormat="1" x14ac:dyDescent="0.25">
      <c r="A270" s="533">
        <f t="shared" si="5"/>
        <v>268</v>
      </c>
      <c r="B270" s="543" t="s">
        <v>8566</v>
      </c>
      <c r="C270" s="544"/>
      <c r="D270" s="540"/>
      <c r="E270" s="533" t="s">
        <v>8567</v>
      </c>
      <c r="F270" s="539">
        <v>10</v>
      </c>
      <c r="G270" s="536">
        <v>44232</v>
      </c>
      <c r="H270" s="537" t="s">
        <v>9440</v>
      </c>
      <c r="I270" s="532">
        <v>1</v>
      </c>
      <c r="J270" s="532" t="s">
        <v>7614</v>
      </c>
      <c r="K270" s="532" t="s">
        <v>8693</v>
      </c>
    </row>
    <row r="271" spans="1:11" s="40" customFormat="1" x14ac:dyDescent="0.25">
      <c r="A271" s="533">
        <f t="shared" si="5"/>
        <v>269</v>
      </c>
      <c r="B271" s="543" t="s">
        <v>6377</v>
      </c>
      <c r="C271" s="544" t="s">
        <v>1563</v>
      </c>
      <c r="D271" s="540" t="s">
        <v>840</v>
      </c>
      <c r="E271" s="533" t="str">
        <f>VLOOKUP(D271,'BANG THAM CHIEU'!E4:I1032,5,0)</f>
        <v>kg</v>
      </c>
      <c r="F271" s="539">
        <v>1</v>
      </c>
      <c r="G271" s="536">
        <v>44228</v>
      </c>
      <c r="H271" s="537" t="s">
        <v>9440</v>
      </c>
      <c r="I271" s="532">
        <v>1</v>
      </c>
      <c r="J271" s="532" t="s">
        <v>9478</v>
      </c>
      <c r="K271" s="532" t="s">
        <v>8693</v>
      </c>
    </row>
    <row r="272" spans="1:11" s="40" customFormat="1" x14ac:dyDescent="0.25">
      <c r="A272" s="533">
        <f t="shared" si="5"/>
        <v>270</v>
      </c>
      <c r="B272" s="543" t="s">
        <v>7897</v>
      </c>
      <c r="C272" s="544" t="s">
        <v>1528</v>
      </c>
      <c r="D272" s="540" t="s">
        <v>736</v>
      </c>
      <c r="E272" s="533" t="str">
        <f>VLOOKUP(D272,'BANG THAM CHIEU'!E5:I1033,5,0)</f>
        <v>ống</v>
      </c>
      <c r="F272" s="539">
        <v>3</v>
      </c>
      <c r="G272" s="536">
        <v>44228</v>
      </c>
      <c r="H272" s="537" t="s">
        <v>9440</v>
      </c>
      <c r="I272" s="532">
        <v>1</v>
      </c>
      <c r="J272" s="532" t="s">
        <v>7615</v>
      </c>
      <c r="K272" s="532" t="s">
        <v>8693</v>
      </c>
    </row>
    <row r="273" spans="1:11" s="40" customFormat="1" x14ac:dyDescent="0.25">
      <c r="A273" s="533">
        <f t="shared" si="5"/>
        <v>271</v>
      </c>
      <c r="B273" s="543" t="s">
        <v>7301</v>
      </c>
      <c r="C273" s="544" t="s">
        <v>1533</v>
      </c>
      <c r="D273" s="540" t="s">
        <v>728</v>
      </c>
      <c r="E273" s="533" t="str">
        <f>VLOOKUP(D273,'BANG THAM CHIEU'!E6:I1034,5,0)</f>
        <v>tấm</v>
      </c>
      <c r="F273" s="539">
        <v>10</v>
      </c>
      <c r="G273" s="536">
        <v>44228</v>
      </c>
      <c r="H273" s="537" t="s">
        <v>9440</v>
      </c>
      <c r="I273" s="532">
        <v>1</v>
      </c>
      <c r="J273" s="532" t="s">
        <v>7615</v>
      </c>
      <c r="K273" s="532" t="s">
        <v>8693</v>
      </c>
    </row>
    <row r="274" spans="1:11" s="40" customFormat="1" x14ac:dyDescent="0.25">
      <c r="A274" s="533">
        <f t="shared" si="5"/>
        <v>272</v>
      </c>
      <c r="B274" s="543" t="s">
        <v>7305</v>
      </c>
      <c r="C274" s="544" t="s">
        <v>1533</v>
      </c>
      <c r="D274" s="540" t="s">
        <v>729</v>
      </c>
      <c r="E274" s="533" t="str">
        <f>VLOOKUP(D274,'BANG THAM CHIEU'!E7:I1034,5,0)</f>
        <v>tấm</v>
      </c>
      <c r="F274" s="539">
        <v>10</v>
      </c>
      <c r="G274" s="536">
        <v>44228</v>
      </c>
      <c r="H274" s="537" t="s">
        <v>9440</v>
      </c>
      <c r="I274" s="532">
        <v>1</v>
      </c>
      <c r="J274" s="532" t="s">
        <v>7615</v>
      </c>
      <c r="K274" s="532" t="s">
        <v>8693</v>
      </c>
    </row>
    <row r="275" spans="1:11" s="40" customFormat="1" x14ac:dyDescent="0.25">
      <c r="A275" s="533">
        <f t="shared" si="5"/>
        <v>273</v>
      </c>
      <c r="B275" s="546" t="s">
        <v>6607</v>
      </c>
      <c r="C275" s="544" t="s">
        <v>1527</v>
      </c>
      <c r="D275" s="540" t="s">
        <v>688</v>
      </c>
      <c r="E275" s="533" t="str">
        <f>VLOOKUP(D275,'BANG THAM CHIEU'!E8:I1035,5,0)</f>
        <v>bì</v>
      </c>
      <c r="F275" s="539">
        <v>4</v>
      </c>
      <c r="G275" s="536">
        <v>44229</v>
      </c>
      <c r="H275" s="537" t="s">
        <v>9440</v>
      </c>
      <c r="I275" s="532">
        <v>1</v>
      </c>
      <c r="J275" s="532" t="s">
        <v>9479</v>
      </c>
      <c r="K275" s="532" t="s">
        <v>9481</v>
      </c>
    </row>
    <row r="276" spans="1:11" s="40" customFormat="1" ht="15.75" x14ac:dyDescent="0.25">
      <c r="A276" s="533">
        <f t="shared" si="5"/>
        <v>274</v>
      </c>
      <c r="B276" s="547" t="s">
        <v>4543</v>
      </c>
      <c r="C276" s="544" t="s">
        <v>97</v>
      </c>
      <c r="D276" s="540" t="s">
        <v>157</v>
      </c>
      <c r="E276" s="533" t="str">
        <f>VLOOKUP(D276,'BANG THAM CHIEU'!E9:I1036,5,0)</f>
        <v>cái</v>
      </c>
      <c r="F276" s="539">
        <v>2</v>
      </c>
      <c r="G276" s="536">
        <v>44229</v>
      </c>
      <c r="H276" s="537" t="s">
        <v>9440</v>
      </c>
      <c r="I276" s="532">
        <v>1</v>
      </c>
      <c r="J276" s="532" t="s">
        <v>7615</v>
      </c>
      <c r="K276" s="532" t="s">
        <v>9482</v>
      </c>
    </row>
    <row r="277" spans="1:11" s="40" customFormat="1" x14ac:dyDescent="0.25">
      <c r="A277" s="533">
        <f t="shared" si="5"/>
        <v>275</v>
      </c>
      <c r="B277" s="546" t="s">
        <v>6113</v>
      </c>
      <c r="C277" s="544" t="s">
        <v>97</v>
      </c>
      <c r="D277" s="540" t="s">
        <v>182</v>
      </c>
      <c r="E277" s="533" t="str">
        <f>VLOOKUP(D277,'BANG THAM CHIEU'!E10:I1037,5,0)</f>
        <v>cái</v>
      </c>
      <c r="F277" s="539">
        <v>2</v>
      </c>
      <c r="G277" s="536">
        <v>44229</v>
      </c>
      <c r="H277" s="537" t="s">
        <v>9440</v>
      </c>
      <c r="I277" s="532">
        <v>1</v>
      </c>
      <c r="J277" s="532" t="s">
        <v>7615</v>
      </c>
      <c r="K277" s="532" t="s">
        <v>9482</v>
      </c>
    </row>
    <row r="278" spans="1:11" s="40" customFormat="1" x14ac:dyDescent="0.25">
      <c r="A278" s="533">
        <f t="shared" si="5"/>
        <v>276</v>
      </c>
      <c r="B278" s="543" t="s">
        <v>8673</v>
      </c>
      <c r="C278" s="544" t="s">
        <v>1571</v>
      </c>
      <c r="D278" s="540" t="s">
        <v>668</v>
      </c>
      <c r="E278" s="533" t="str">
        <f>VLOOKUP(D278,'BANG THAM CHIEU'!E11:I1038,5,0)</f>
        <v>viên</v>
      </c>
      <c r="F278" s="539">
        <v>25</v>
      </c>
      <c r="G278" s="536">
        <v>44229</v>
      </c>
      <c r="H278" s="537" t="s">
        <v>9440</v>
      </c>
      <c r="I278" s="532">
        <v>1</v>
      </c>
      <c r="J278" s="532" t="s">
        <v>7614</v>
      </c>
      <c r="K278" s="532" t="s">
        <v>8693</v>
      </c>
    </row>
    <row r="279" spans="1:11" s="40" customFormat="1" x14ac:dyDescent="0.25">
      <c r="A279" s="533">
        <f t="shared" si="5"/>
        <v>277</v>
      </c>
      <c r="B279" s="546" t="s">
        <v>7274</v>
      </c>
      <c r="C279" s="544" t="s">
        <v>1548</v>
      </c>
      <c r="D279" s="540" t="s">
        <v>160</v>
      </c>
      <c r="E279" s="533" t="str">
        <f>VLOOKUP(D279,'BANG THAM CHIEU'!E12:I1039,5,0)</f>
        <v>cái</v>
      </c>
      <c r="F279" s="539">
        <v>1</v>
      </c>
      <c r="G279" s="536">
        <v>44229</v>
      </c>
      <c r="H279" s="537" t="s">
        <v>9440</v>
      </c>
      <c r="I279" s="532">
        <v>1</v>
      </c>
      <c r="J279" s="532" t="s">
        <v>9480</v>
      </c>
      <c r="K279" s="532" t="s">
        <v>9483</v>
      </c>
    </row>
    <row r="280" spans="1:11" s="40" customFormat="1" x14ac:dyDescent="0.25">
      <c r="A280" s="533">
        <f t="shared" si="5"/>
        <v>278</v>
      </c>
      <c r="B280" s="546" t="s">
        <v>8673</v>
      </c>
      <c r="C280" s="544" t="s">
        <v>1571</v>
      </c>
      <c r="D280" s="540" t="s">
        <v>668</v>
      </c>
      <c r="E280" s="533" t="str">
        <f>VLOOKUP(D280,'BANG THAM CHIEU'!E13:I1040,5,0)</f>
        <v>viên</v>
      </c>
      <c r="F280" s="539">
        <v>25</v>
      </c>
      <c r="G280" s="536">
        <v>44229</v>
      </c>
      <c r="H280" s="537" t="s">
        <v>9440</v>
      </c>
      <c r="I280" s="532">
        <v>1</v>
      </c>
      <c r="J280" s="532" t="s">
        <v>8816</v>
      </c>
      <c r="K280" s="532" t="s">
        <v>8693</v>
      </c>
    </row>
    <row r="281" spans="1:11" s="40" customFormat="1" ht="15.75" x14ac:dyDescent="0.25">
      <c r="A281" s="533">
        <f t="shared" si="5"/>
        <v>279</v>
      </c>
      <c r="B281" s="547" t="s">
        <v>7863</v>
      </c>
      <c r="C281" s="544" t="s">
        <v>1599</v>
      </c>
      <c r="D281" s="540" t="s">
        <v>807</v>
      </c>
      <c r="E281" s="533" t="str">
        <f>VLOOKUP(D281,'BANG THAM CHIEU'!E14:I1041,5,0)</f>
        <v>cuộn</v>
      </c>
      <c r="F281" s="539">
        <v>1</v>
      </c>
      <c r="G281" s="536">
        <v>44229</v>
      </c>
      <c r="H281" s="537" t="s">
        <v>9440</v>
      </c>
      <c r="I281" s="532">
        <v>1</v>
      </c>
      <c r="J281" s="532" t="s">
        <v>7616</v>
      </c>
      <c r="K281" s="532" t="s">
        <v>8693</v>
      </c>
    </row>
    <row r="282" spans="1:11" s="40" customFormat="1" x14ac:dyDescent="0.25">
      <c r="A282" s="533">
        <f t="shared" si="5"/>
        <v>280</v>
      </c>
      <c r="B282" s="546" t="s">
        <v>4544</v>
      </c>
      <c r="C282" s="544" t="s">
        <v>1571</v>
      </c>
      <c r="D282" s="540" t="s">
        <v>828</v>
      </c>
      <c r="E282" s="533" t="str">
        <f>VLOOKUP(D282,'BANG THAM CHIEU'!E15:I1042,5,0)</f>
        <v>cái</v>
      </c>
      <c r="F282" s="539">
        <v>5</v>
      </c>
      <c r="G282" s="536">
        <v>44229</v>
      </c>
      <c r="H282" s="537" t="s">
        <v>9440</v>
      </c>
      <c r="I282" s="532">
        <v>1</v>
      </c>
      <c r="J282" s="532" t="s">
        <v>7616</v>
      </c>
      <c r="K282" s="532" t="s">
        <v>8693</v>
      </c>
    </row>
    <row r="283" spans="1:11" s="40" customFormat="1" x14ac:dyDescent="0.25">
      <c r="A283" s="533">
        <f t="shared" si="5"/>
        <v>281</v>
      </c>
      <c r="B283" s="546" t="s">
        <v>7901</v>
      </c>
      <c r="C283" s="544" t="s">
        <v>1563</v>
      </c>
      <c r="D283" s="540" t="s">
        <v>827</v>
      </c>
      <c r="E283" s="533" t="str">
        <f>VLOOKUP(D283,'BANG THAM CHIEU'!E16:I1043,5,0)</f>
        <v>cuộn</v>
      </c>
      <c r="F283" s="539">
        <v>1</v>
      </c>
      <c r="G283" s="536">
        <v>44229</v>
      </c>
      <c r="H283" s="537" t="s">
        <v>9440</v>
      </c>
      <c r="I283" s="532">
        <v>1</v>
      </c>
      <c r="J283" s="532" t="s">
        <v>7616</v>
      </c>
      <c r="K283" s="532" t="s">
        <v>8693</v>
      </c>
    </row>
    <row r="284" spans="1:11" s="40" customFormat="1" ht="15.75" x14ac:dyDescent="0.25">
      <c r="A284" s="533">
        <f t="shared" si="5"/>
        <v>282</v>
      </c>
      <c r="B284" s="547" t="s">
        <v>4413</v>
      </c>
      <c r="C284" s="544" t="s">
        <v>1533</v>
      </c>
      <c r="D284" s="540" t="s">
        <v>877</v>
      </c>
      <c r="E284" s="533" t="str">
        <f>VLOOKUP(D284,'BANG THAM CHIEU'!E17:I1044,5,0)</f>
        <v>sợi</v>
      </c>
      <c r="F284" s="539">
        <v>2</v>
      </c>
      <c r="G284" s="536">
        <v>44230</v>
      </c>
      <c r="H284" s="537" t="s">
        <v>9440</v>
      </c>
      <c r="I284" s="532">
        <v>1</v>
      </c>
      <c r="J284" s="532" t="s">
        <v>9325</v>
      </c>
      <c r="K284" s="532" t="s">
        <v>9484</v>
      </c>
    </row>
    <row r="285" spans="1:11" s="40" customFormat="1" x14ac:dyDescent="0.25">
      <c r="A285" s="533">
        <f t="shared" si="5"/>
        <v>283</v>
      </c>
      <c r="B285" s="543" t="s">
        <v>7311</v>
      </c>
      <c r="C285" s="544" t="s">
        <v>1596</v>
      </c>
      <c r="D285" s="540" t="s">
        <v>762</v>
      </c>
      <c r="E285" s="533" t="str">
        <f>VLOOKUP(D285,'BANG THAM CHIEU'!E18:I1045,5,0)</f>
        <v>cái</v>
      </c>
      <c r="F285" s="539">
        <v>2</v>
      </c>
      <c r="G285" s="536">
        <v>44230</v>
      </c>
      <c r="H285" s="537" t="s">
        <v>9440</v>
      </c>
      <c r="I285" s="532">
        <v>1</v>
      </c>
      <c r="J285" s="532" t="s">
        <v>7619</v>
      </c>
      <c r="K285" s="532" t="s">
        <v>8693</v>
      </c>
    </row>
    <row r="286" spans="1:11" s="40" customFormat="1" x14ac:dyDescent="0.25">
      <c r="A286" s="533">
        <f t="shared" si="5"/>
        <v>284</v>
      </c>
      <c r="B286" s="543" t="s">
        <v>7874</v>
      </c>
      <c r="C286" s="544" t="s">
        <v>1530</v>
      </c>
      <c r="D286" s="540" t="s">
        <v>733</v>
      </c>
      <c r="E286" s="533" t="str">
        <f>VLOOKUP(D286,'BANG THAM CHIEU'!E19:I1046,5,0)</f>
        <v>bì</v>
      </c>
      <c r="F286" s="539">
        <v>5</v>
      </c>
      <c r="G286" s="536">
        <v>44231</v>
      </c>
      <c r="H286" s="537" t="s">
        <v>9440</v>
      </c>
      <c r="I286" s="532">
        <v>1</v>
      </c>
      <c r="J286" s="532" t="s">
        <v>7865</v>
      </c>
      <c r="K286" s="532" t="s">
        <v>9485</v>
      </c>
    </row>
    <row r="287" spans="1:11" s="40" customFormat="1" x14ac:dyDescent="0.25">
      <c r="A287" s="533">
        <f t="shared" si="5"/>
        <v>285</v>
      </c>
      <c r="B287" s="532" t="s">
        <v>6838</v>
      </c>
      <c r="C287" s="534" t="s">
        <v>1556</v>
      </c>
      <c r="D287" s="540" t="s">
        <v>825</v>
      </c>
      <c r="E287" s="533" t="str">
        <f>VLOOKUP(D287,'BANG THAM CHIEU'!E20:I1047,5,0)</f>
        <v>cái</v>
      </c>
      <c r="F287" s="539">
        <v>1</v>
      </c>
      <c r="G287" s="536">
        <v>44231</v>
      </c>
      <c r="H287" s="537" t="s">
        <v>9440</v>
      </c>
      <c r="I287" s="532">
        <v>1</v>
      </c>
      <c r="J287" s="532" t="s">
        <v>7865</v>
      </c>
      <c r="K287" s="532" t="s">
        <v>9485</v>
      </c>
    </row>
    <row r="288" spans="1:11" s="40" customFormat="1" x14ac:dyDescent="0.25">
      <c r="A288" s="533">
        <f t="shared" si="5"/>
        <v>286</v>
      </c>
      <c r="B288" s="532" t="s">
        <v>8824</v>
      </c>
      <c r="C288" s="534" t="s">
        <v>1535</v>
      </c>
      <c r="D288" s="540" t="s">
        <v>787</v>
      </c>
      <c r="E288" s="533" t="str">
        <f>VLOOKUP(D288,'BANG THAM CHIEU'!E21:I1048,5,0)</f>
        <v>cái</v>
      </c>
      <c r="F288" s="539">
        <v>5</v>
      </c>
      <c r="G288" s="536">
        <v>44231</v>
      </c>
      <c r="H288" s="537" t="s">
        <v>9440</v>
      </c>
      <c r="I288" s="532">
        <v>1</v>
      </c>
      <c r="J288" s="532" t="s">
        <v>7616</v>
      </c>
      <c r="K288" s="532" t="s">
        <v>9493</v>
      </c>
    </row>
    <row r="289" spans="1:11" s="40" customFormat="1" x14ac:dyDescent="0.25">
      <c r="A289" s="533">
        <f t="shared" si="5"/>
        <v>287</v>
      </c>
      <c r="B289" s="542" t="s">
        <v>4540</v>
      </c>
      <c r="C289" s="534" t="s">
        <v>97</v>
      </c>
      <c r="D289" s="540" t="s">
        <v>1317</v>
      </c>
      <c r="E289" s="533" t="str">
        <f>VLOOKUP(D289,'BANG THAM CHIEU'!E22:I1049,5,0)</f>
        <v>bì</v>
      </c>
      <c r="F289" s="539">
        <v>2</v>
      </c>
      <c r="G289" s="536">
        <v>44232</v>
      </c>
      <c r="H289" s="537" t="s">
        <v>9440</v>
      </c>
      <c r="I289" s="532">
        <v>1</v>
      </c>
      <c r="J289" s="532" t="s">
        <v>9325</v>
      </c>
      <c r="K289" s="532" t="s">
        <v>9494</v>
      </c>
    </row>
    <row r="290" spans="1:11" s="40" customFormat="1" x14ac:dyDescent="0.25">
      <c r="A290" s="533">
        <f t="shared" si="5"/>
        <v>288</v>
      </c>
      <c r="B290" s="532" t="s">
        <v>6607</v>
      </c>
      <c r="C290" s="534" t="s">
        <v>1527</v>
      </c>
      <c r="D290" s="540" t="s">
        <v>688</v>
      </c>
      <c r="E290" s="533" t="str">
        <f>VLOOKUP(D290,'BANG THAM CHIEU'!E23:I1050,5,0)</f>
        <v>bì</v>
      </c>
      <c r="F290" s="539">
        <v>3</v>
      </c>
      <c r="G290" s="536">
        <v>44232</v>
      </c>
      <c r="H290" s="537" t="s">
        <v>9440</v>
      </c>
      <c r="I290" s="532">
        <v>1</v>
      </c>
      <c r="J290" s="532" t="s">
        <v>9325</v>
      </c>
      <c r="K290" s="532" t="s">
        <v>9494</v>
      </c>
    </row>
    <row r="291" spans="1:11" s="40" customFormat="1" x14ac:dyDescent="0.25">
      <c r="A291" s="533">
        <f t="shared" si="5"/>
        <v>289</v>
      </c>
      <c r="B291" s="532" t="s">
        <v>9146</v>
      </c>
      <c r="C291" s="534" t="s">
        <v>1535</v>
      </c>
      <c r="D291" s="540" t="s">
        <v>199</v>
      </c>
      <c r="E291" s="533" t="str">
        <f>VLOOKUP(D291,'BANG THAM CHIEU'!E24:I1051,5,0)</f>
        <v>cái</v>
      </c>
      <c r="F291" s="539">
        <v>2</v>
      </c>
      <c r="G291" s="536">
        <v>44232</v>
      </c>
      <c r="H291" s="537" t="s">
        <v>9440</v>
      </c>
      <c r="I291" s="532">
        <v>1</v>
      </c>
      <c r="J291" s="532" t="s">
        <v>9325</v>
      </c>
      <c r="K291" s="532" t="s">
        <v>9495</v>
      </c>
    </row>
    <row r="292" spans="1:11" s="40" customFormat="1" x14ac:dyDescent="0.25">
      <c r="A292" s="533">
        <f t="shared" si="5"/>
        <v>290</v>
      </c>
      <c r="B292" s="532" t="s">
        <v>9308</v>
      </c>
      <c r="C292" s="534" t="s">
        <v>1530</v>
      </c>
      <c r="D292" s="540" t="s">
        <v>732</v>
      </c>
      <c r="E292" s="533" t="str">
        <f>VLOOKUP(D292,'BANG THAM CHIEU'!E25:I1052,5,0)</f>
        <v>ống</v>
      </c>
      <c r="F292" s="539">
        <v>10</v>
      </c>
      <c r="G292" s="536">
        <v>44232</v>
      </c>
      <c r="H292" s="537" t="s">
        <v>9440</v>
      </c>
      <c r="I292" s="532">
        <v>1</v>
      </c>
      <c r="J292" s="532" t="s">
        <v>7615</v>
      </c>
      <c r="K292" s="532" t="s">
        <v>9496</v>
      </c>
    </row>
    <row r="293" spans="1:11" s="40" customFormat="1" x14ac:dyDescent="0.25">
      <c r="A293" s="533">
        <f t="shared" si="5"/>
        <v>291</v>
      </c>
      <c r="B293" s="532" t="s">
        <v>7353</v>
      </c>
      <c r="C293" s="534" t="s">
        <v>1527</v>
      </c>
      <c r="D293" s="540" t="s">
        <v>783</v>
      </c>
      <c r="E293" s="533" t="str">
        <f>VLOOKUP(D293,'BANG THAM CHIEU'!E26:I1053,5,0)</f>
        <v>cái</v>
      </c>
      <c r="F293" s="539">
        <v>15</v>
      </c>
      <c r="G293" s="536">
        <v>44232</v>
      </c>
      <c r="H293" s="537" t="s">
        <v>9440</v>
      </c>
      <c r="I293" s="532">
        <v>1</v>
      </c>
      <c r="J293" s="532" t="s">
        <v>9325</v>
      </c>
      <c r="K293" s="532" t="s">
        <v>9497</v>
      </c>
    </row>
    <row r="294" spans="1:11" s="40" customFormat="1" x14ac:dyDescent="0.25">
      <c r="A294" s="533">
        <f t="shared" si="5"/>
        <v>292</v>
      </c>
      <c r="B294" s="532" t="s">
        <v>4541</v>
      </c>
      <c r="C294" s="534" t="s">
        <v>1527</v>
      </c>
      <c r="D294" s="540" t="s">
        <v>670</v>
      </c>
      <c r="E294" s="533" t="str">
        <f>VLOOKUP(D294,'BANG THAM CHIEU'!E27:I1054,5,0)</f>
        <v>cuộn</v>
      </c>
      <c r="F294" s="539">
        <v>10</v>
      </c>
      <c r="G294" s="536">
        <v>44232</v>
      </c>
      <c r="H294" s="537" t="s">
        <v>9440</v>
      </c>
      <c r="I294" s="532">
        <v>1</v>
      </c>
      <c r="J294" s="532" t="s">
        <v>9325</v>
      </c>
      <c r="K294" s="532" t="s">
        <v>8693</v>
      </c>
    </row>
    <row r="295" spans="1:11" s="40" customFormat="1" x14ac:dyDescent="0.25">
      <c r="A295" s="533">
        <f t="shared" si="5"/>
        <v>293</v>
      </c>
      <c r="B295" s="532" t="s">
        <v>7874</v>
      </c>
      <c r="C295" s="534" t="s">
        <v>1530</v>
      </c>
      <c r="D295" s="540" t="s">
        <v>733</v>
      </c>
      <c r="E295" s="533" t="str">
        <f>VLOOKUP(D295,'BANG THAM CHIEU'!E28:I1055,5,0)</f>
        <v>bì</v>
      </c>
      <c r="F295" s="539">
        <v>5</v>
      </c>
      <c r="G295" s="536">
        <v>44232</v>
      </c>
      <c r="H295" s="537" t="s">
        <v>9440</v>
      </c>
      <c r="I295" s="532">
        <v>1</v>
      </c>
      <c r="J295" s="532" t="s">
        <v>7615</v>
      </c>
      <c r="K295" s="532" t="s">
        <v>8693</v>
      </c>
    </row>
    <row r="296" spans="1:11" s="40" customFormat="1" x14ac:dyDescent="0.25">
      <c r="A296" s="533">
        <f t="shared" si="5"/>
        <v>294</v>
      </c>
      <c r="B296" s="532" t="s">
        <v>9308</v>
      </c>
      <c r="C296" s="534" t="s">
        <v>1530</v>
      </c>
      <c r="D296" s="540" t="s">
        <v>732</v>
      </c>
      <c r="E296" s="533" t="str">
        <f>VLOOKUP(D296,'BANG THAM CHIEU'!E29:I1056,5,0)</f>
        <v>ống</v>
      </c>
      <c r="F296" s="539">
        <v>15</v>
      </c>
      <c r="G296" s="536">
        <v>44232</v>
      </c>
      <c r="H296" s="537" t="s">
        <v>9440</v>
      </c>
      <c r="I296" s="532">
        <v>1</v>
      </c>
      <c r="J296" s="532" t="s">
        <v>7614</v>
      </c>
      <c r="K296" s="532" t="s">
        <v>8693</v>
      </c>
    </row>
    <row r="297" spans="1:11" s="40" customFormat="1" x14ac:dyDescent="0.25">
      <c r="A297" s="533">
        <f t="shared" si="5"/>
        <v>295</v>
      </c>
      <c r="B297" s="532" t="s">
        <v>7272</v>
      </c>
      <c r="C297" s="534" t="s">
        <v>1556</v>
      </c>
      <c r="D297" s="540" t="s">
        <v>800</v>
      </c>
      <c r="E297" s="533" t="str">
        <f>VLOOKUP(D297,'BANG THAM CHIEU'!E30:I1057,5,0)</f>
        <v>cái</v>
      </c>
      <c r="F297" s="539">
        <v>8</v>
      </c>
      <c r="G297" s="536">
        <v>44232</v>
      </c>
      <c r="H297" s="537" t="s">
        <v>9440</v>
      </c>
      <c r="I297" s="532">
        <v>1</v>
      </c>
      <c r="J297" s="532" t="s">
        <v>7614</v>
      </c>
      <c r="K297" s="532" t="s">
        <v>9498</v>
      </c>
    </row>
    <row r="298" spans="1:11" s="40" customFormat="1" x14ac:dyDescent="0.25">
      <c r="A298" s="533">
        <f t="shared" si="5"/>
        <v>296</v>
      </c>
      <c r="B298" s="532" t="s">
        <v>1446</v>
      </c>
      <c r="C298" s="534" t="s">
        <v>1593</v>
      </c>
      <c r="D298" s="540" t="s">
        <v>170</v>
      </c>
      <c r="E298" s="533" t="str">
        <f>VLOOKUP(D298,'BANG THAM CHIEU'!E31:I1058,5,0)</f>
        <v>cái</v>
      </c>
      <c r="F298" s="539">
        <v>2</v>
      </c>
      <c r="G298" s="536">
        <v>44232</v>
      </c>
      <c r="H298" s="537" t="s">
        <v>9440</v>
      </c>
      <c r="I298" s="532">
        <v>1</v>
      </c>
      <c r="J298" s="532" t="s">
        <v>7615</v>
      </c>
      <c r="K298" s="532" t="s">
        <v>9499</v>
      </c>
    </row>
    <row r="299" spans="1:11" s="40" customFormat="1" x14ac:dyDescent="0.25">
      <c r="A299" s="533">
        <f t="shared" si="5"/>
        <v>297</v>
      </c>
      <c r="B299" s="541" t="s">
        <v>6606</v>
      </c>
      <c r="C299" s="534" t="s">
        <v>1586</v>
      </c>
      <c r="D299" s="540" t="s">
        <v>789</v>
      </c>
      <c r="E299" s="533" t="str">
        <f>VLOOKUP(D299,'BANG THAM CHIEU'!E32:I1059,5,0)</f>
        <v>cái</v>
      </c>
      <c r="F299" s="539">
        <v>2</v>
      </c>
      <c r="G299" s="536">
        <v>44232</v>
      </c>
      <c r="H299" s="537" t="s">
        <v>9440</v>
      </c>
      <c r="I299" s="532">
        <v>1</v>
      </c>
      <c r="J299" s="532" t="s">
        <v>7615</v>
      </c>
      <c r="K299" s="532" t="s">
        <v>8693</v>
      </c>
    </row>
    <row r="300" spans="1:11" s="40" customFormat="1" x14ac:dyDescent="0.25">
      <c r="A300" s="533">
        <f t="shared" si="5"/>
        <v>298</v>
      </c>
      <c r="B300" s="532" t="s">
        <v>7242</v>
      </c>
      <c r="C300" s="534" t="s">
        <v>1518</v>
      </c>
      <c r="D300" s="540" t="s">
        <v>765</v>
      </c>
      <c r="E300" s="533" t="str">
        <f>VLOOKUP(D300,'BANG THAM CHIEU'!E33:I1060,5,0)</f>
        <v>cái</v>
      </c>
      <c r="F300" s="539">
        <v>2</v>
      </c>
      <c r="G300" s="536">
        <v>44232</v>
      </c>
      <c r="H300" s="537" t="s">
        <v>9440</v>
      </c>
      <c r="I300" s="532">
        <v>1</v>
      </c>
      <c r="J300" s="532" t="s">
        <v>7615</v>
      </c>
      <c r="K300" s="532" t="s">
        <v>8693</v>
      </c>
    </row>
    <row r="301" spans="1:11" s="40" customFormat="1" x14ac:dyDescent="0.25">
      <c r="A301" s="533">
        <f t="shared" si="5"/>
        <v>299</v>
      </c>
      <c r="B301" s="532" t="s">
        <v>8673</v>
      </c>
      <c r="C301" s="534" t="s">
        <v>1571</v>
      </c>
      <c r="D301" s="540" t="s">
        <v>668</v>
      </c>
      <c r="E301" s="533" t="str">
        <f>VLOOKUP(D301,'BANG THAM CHIEU'!E34:I1061,5,0)</f>
        <v>viên</v>
      </c>
      <c r="F301" s="539">
        <v>25</v>
      </c>
      <c r="G301" s="536">
        <v>44232</v>
      </c>
      <c r="H301" s="537" t="s">
        <v>9440</v>
      </c>
      <c r="I301" s="532">
        <v>1</v>
      </c>
      <c r="J301" s="532" t="s">
        <v>7615</v>
      </c>
      <c r="K301" s="532" t="s">
        <v>8693</v>
      </c>
    </row>
    <row r="302" spans="1:11" s="40" customFormat="1" x14ac:dyDescent="0.25">
      <c r="A302" s="533">
        <f t="shared" si="5"/>
        <v>300</v>
      </c>
      <c r="B302" s="532" t="s">
        <v>7864</v>
      </c>
      <c r="C302" s="534" t="s">
        <v>1599</v>
      </c>
      <c r="D302" s="540" t="s">
        <v>740</v>
      </c>
      <c r="E302" s="533" t="str">
        <f>VLOOKUP(D302,'BANG THAM CHIEU'!E35:I1062,5,0)</f>
        <v>cuộn</v>
      </c>
      <c r="F302" s="539">
        <v>1</v>
      </c>
      <c r="G302" s="536">
        <v>44232</v>
      </c>
      <c r="H302" s="537" t="s">
        <v>9440</v>
      </c>
      <c r="I302" s="532">
        <v>1</v>
      </c>
      <c r="J302" s="532" t="s">
        <v>9377</v>
      </c>
      <c r="K302" s="532" t="s">
        <v>9500</v>
      </c>
    </row>
    <row r="303" spans="1:11" s="40" customFormat="1" x14ac:dyDescent="0.25">
      <c r="A303" s="533">
        <f t="shared" si="5"/>
        <v>301</v>
      </c>
      <c r="B303" s="532" t="s">
        <v>8488</v>
      </c>
      <c r="C303" s="534" t="s">
        <v>1599</v>
      </c>
      <c r="D303" s="540" t="s">
        <v>752</v>
      </c>
      <c r="E303" s="533" t="str">
        <f>VLOOKUP(D303,'BANG THAM CHIEU'!E36:I1063,5,0)</f>
        <v>cuộn</v>
      </c>
      <c r="F303" s="539">
        <v>1</v>
      </c>
      <c r="G303" s="536">
        <v>44232</v>
      </c>
      <c r="H303" s="537" t="s">
        <v>9440</v>
      </c>
      <c r="I303" s="532">
        <v>1</v>
      </c>
      <c r="J303" s="532" t="s">
        <v>9377</v>
      </c>
      <c r="K303" s="532" t="s">
        <v>9500</v>
      </c>
    </row>
    <row r="304" spans="1:11" s="40" customFormat="1" x14ac:dyDescent="0.25">
      <c r="A304" s="533">
        <f t="shared" si="5"/>
        <v>302</v>
      </c>
      <c r="B304" s="532" t="s">
        <v>2572</v>
      </c>
      <c r="C304" s="534" t="s">
        <v>2570</v>
      </c>
      <c r="D304" s="540" t="s">
        <v>2705</v>
      </c>
      <c r="E304" s="533" t="str">
        <f>VLOOKUP(D304,'BANG THAM CHIEU'!E37:I1064,5,0)</f>
        <v>lon</v>
      </c>
      <c r="F304" s="539">
        <v>10</v>
      </c>
      <c r="G304" s="536">
        <v>44228</v>
      </c>
      <c r="H304" s="537" t="s">
        <v>9440</v>
      </c>
      <c r="I304" s="532">
        <v>1</v>
      </c>
      <c r="J304" s="532" t="s">
        <v>7615</v>
      </c>
      <c r="K304" s="532" t="s">
        <v>8693</v>
      </c>
    </row>
    <row r="305" spans="1:11" s="40" customFormat="1" x14ac:dyDescent="0.25">
      <c r="A305" s="533">
        <f t="shared" si="5"/>
        <v>303</v>
      </c>
      <c r="B305" s="532" t="s">
        <v>3047</v>
      </c>
      <c r="C305" s="534" t="s">
        <v>2564</v>
      </c>
      <c r="D305" s="540" t="s">
        <v>3049</v>
      </c>
      <c r="E305" s="533" t="str">
        <f>VLOOKUP(D305,'BANG THAM CHIEU'!E38:I1065,5,0)</f>
        <v>lon</v>
      </c>
      <c r="F305" s="539">
        <v>1</v>
      </c>
      <c r="G305" s="536">
        <v>44229</v>
      </c>
      <c r="H305" s="537" t="s">
        <v>9440</v>
      </c>
      <c r="I305" s="532">
        <v>1</v>
      </c>
      <c r="J305" s="532" t="s">
        <v>7614</v>
      </c>
      <c r="K305" s="532" t="s">
        <v>9486</v>
      </c>
    </row>
    <row r="306" spans="1:11" s="40" customFormat="1" x14ac:dyDescent="0.25">
      <c r="A306" s="533">
        <f t="shared" si="5"/>
        <v>304</v>
      </c>
      <c r="B306" s="532" t="s">
        <v>4449</v>
      </c>
      <c r="C306" s="534" t="s">
        <v>2564</v>
      </c>
      <c r="D306" s="540" t="s">
        <v>2719</v>
      </c>
      <c r="E306" s="533" t="str">
        <f>VLOOKUP(D306,'BANG THAM CHIEU'!E39:I1066,5,0)</f>
        <v>lon</v>
      </c>
      <c r="F306" s="539">
        <v>1</v>
      </c>
      <c r="G306" s="536">
        <v>44229</v>
      </c>
      <c r="H306" s="537" t="s">
        <v>9440</v>
      </c>
      <c r="I306" s="532">
        <v>1</v>
      </c>
      <c r="J306" s="532" t="s">
        <v>7614</v>
      </c>
      <c r="K306" s="532" t="s">
        <v>9486</v>
      </c>
    </row>
    <row r="307" spans="1:11" s="40" customFormat="1" x14ac:dyDescent="0.25">
      <c r="A307" s="533">
        <f t="shared" si="5"/>
        <v>305</v>
      </c>
      <c r="B307" s="532" t="s">
        <v>7902</v>
      </c>
      <c r="C307" s="534" t="s">
        <v>1563</v>
      </c>
      <c r="D307" s="540" t="s">
        <v>2732</v>
      </c>
      <c r="E307" s="533" t="str">
        <f>VLOOKUP(D307,'BANG THAM CHIEU'!E40:I1067,5,0)</f>
        <v>cuộn</v>
      </c>
      <c r="F307" s="539">
        <v>1</v>
      </c>
      <c r="G307" s="536">
        <v>44229</v>
      </c>
      <c r="H307" s="537" t="s">
        <v>9440</v>
      </c>
      <c r="I307" s="532">
        <v>1</v>
      </c>
      <c r="J307" s="532" t="s">
        <v>7616</v>
      </c>
      <c r="K307" s="532" t="s">
        <v>8693</v>
      </c>
    </row>
    <row r="308" spans="1:11" s="40" customFormat="1" x14ac:dyDescent="0.25">
      <c r="A308" s="533">
        <f t="shared" si="5"/>
        <v>306</v>
      </c>
      <c r="B308" s="532" t="s">
        <v>7245</v>
      </c>
      <c r="C308" s="534" t="s">
        <v>1517</v>
      </c>
      <c r="D308" s="540" t="s">
        <v>7246</v>
      </c>
      <c r="E308" s="533" t="str">
        <f>VLOOKUP(D308,'BANG THAM CHIEU'!E41:I1068,5,0)</f>
        <v>cái</v>
      </c>
      <c r="F308" s="539">
        <v>2</v>
      </c>
      <c r="G308" s="536">
        <v>44231</v>
      </c>
      <c r="H308" s="537" t="s">
        <v>9440</v>
      </c>
      <c r="I308" s="532">
        <v>1</v>
      </c>
      <c r="J308" s="532" t="s">
        <v>7616</v>
      </c>
      <c r="K308" s="532" t="s">
        <v>9502</v>
      </c>
    </row>
    <row r="309" spans="1:11" s="40" customFormat="1" x14ac:dyDescent="0.25">
      <c r="A309" s="533">
        <f t="shared" si="5"/>
        <v>307</v>
      </c>
      <c r="B309" s="532" t="s">
        <v>9241</v>
      </c>
      <c r="C309" s="534" t="s">
        <v>78</v>
      </c>
      <c r="D309" s="540" t="s">
        <v>8492</v>
      </c>
      <c r="E309" s="533" t="str">
        <f>VLOOKUP(D309,'BANG THAM CHIEU'!E42:I1069,5,0)</f>
        <v>cái</v>
      </c>
      <c r="F309" s="539">
        <v>4</v>
      </c>
      <c r="G309" s="536">
        <v>44231</v>
      </c>
      <c r="H309" s="537" t="s">
        <v>9440</v>
      </c>
      <c r="I309" s="532">
        <v>1</v>
      </c>
      <c r="J309" s="532" t="s">
        <v>7616</v>
      </c>
      <c r="K309" s="532" t="s">
        <v>9502</v>
      </c>
    </row>
    <row r="310" spans="1:11" s="40" customFormat="1" x14ac:dyDescent="0.25">
      <c r="A310" s="533">
        <f t="shared" si="5"/>
        <v>308</v>
      </c>
      <c r="B310" s="532" t="s">
        <v>2573</v>
      </c>
      <c r="C310" s="534" t="s">
        <v>2570</v>
      </c>
      <c r="D310" s="540" t="s">
        <v>2706</v>
      </c>
      <c r="E310" s="533" t="str">
        <f>VLOOKUP(D310,'BANG THAM CHIEU'!E43:I1070,5,0)</f>
        <v>lon</v>
      </c>
      <c r="F310" s="539">
        <v>12</v>
      </c>
      <c r="G310" s="536">
        <v>44232</v>
      </c>
      <c r="H310" s="537" t="s">
        <v>9440</v>
      </c>
      <c r="I310" s="532">
        <v>1</v>
      </c>
      <c r="J310" s="532" t="s">
        <v>7615</v>
      </c>
      <c r="K310" s="532" t="s">
        <v>9496</v>
      </c>
    </row>
    <row r="311" spans="1:11" s="40" customFormat="1" x14ac:dyDescent="0.25">
      <c r="A311" s="533">
        <f t="shared" si="5"/>
        <v>309</v>
      </c>
      <c r="B311" s="541" t="s">
        <v>6703</v>
      </c>
      <c r="C311" s="534" t="s">
        <v>2564</v>
      </c>
      <c r="D311" s="540" t="s">
        <v>6704</v>
      </c>
      <c r="E311" s="533" t="str">
        <f>VLOOKUP(D311,'BANG THAM CHIEU'!E44:I1071,5,0)</f>
        <v>lon</v>
      </c>
      <c r="F311" s="539">
        <v>1</v>
      </c>
      <c r="G311" s="536">
        <v>44232</v>
      </c>
      <c r="H311" s="537" t="s">
        <v>9440</v>
      </c>
      <c r="I311" s="532">
        <v>1</v>
      </c>
      <c r="J311" s="532" t="s">
        <v>7614</v>
      </c>
      <c r="K311" s="532" t="s">
        <v>9486</v>
      </c>
    </row>
    <row r="312" spans="1:11" s="40" customFormat="1" x14ac:dyDescent="0.25">
      <c r="A312" s="533">
        <f t="shared" si="5"/>
        <v>310</v>
      </c>
      <c r="B312" s="541" t="s">
        <v>7656</v>
      </c>
      <c r="C312" s="534" t="s">
        <v>2567</v>
      </c>
      <c r="D312" s="540" t="s">
        <v>7663</v>
      </c>
      <c r="E312" s="533" t="str">
        <f>VLOOKUP(D312,'BANG THAM CHIEU'!E45:I1072,5,0)</f>
        <v>lon</v>
      </c>
      <c r="F312" s="539">
        <v>2</v>
      </c>
      <c r="G312" s="536">
        <v>44232</v>
      </c>
      <c r="H312" s="537" t="s">
        <v>9440</v>
      </c>
      <c r="I312" s="532">
        <v>1</v>
      </c>
      <c r="J312" s="532" t="s">
        <v>7615</v>
      </c>
      <c r="K312" s="532" t="s">
        <v>8693</v>
      </c>
    </row>
    <row r="313" spans="1:11" s="40" customFormat="1" x14ac:dyDescent="0.25">
      <c r="A313" s="533">
        <f t="shared" si="5"/>
        <v>311</v>
      </c>
      <c r="B313" s="532" t="s">
        <v>2566</v>
      </c>
      <c r="C313" s="534" t="s">
        <v>2564</v>
      </c>
      <c r="D313" s="540" t="s">
        <v>2698</v>
      </c>
      <c r="E313" s="533" t="str">
        <f>VLOOKUP(D313,'BANG THAM CHIEU'!E46:I1073,5,0)</f>
        <v>lon</v>
      </c>
      <c r="F313" s="539">
        <v>1</v>
      </c>
      <c r="G313" s="536">
        <v>44232</v>
      </c>
      <c r="H313" s="537" t="s">
        <v>9440</v>
      </c>
      <c r="I313" s="532">
        <v>1</v>
      </c>
      <c r="J313" s="532" t="s">
        <v>7615</v>
      </c>
      <c r="K313" s="532" t="s">
        <v>8693</v>
      </c>
    </row>
    <row r="314" spans="1:11" s="40" customFormat="1" x14ac:dyDescent="0.25">
      <c r="A314" s="533">
        <f t="shared" si="5"/>
        <v>312</v>
      </c>
      <c r="B314" s="532" t="s">
        <v>2596</v>
      </c>
      <c r="C314" s="534" t="s">
        <v>1535</v>
      </c>
      <c r="D314" s="540" t="s">
        <v>2755</v>
      </c>
      <c r="E314" s="533" t="str">
        <f>VLOOKUP(D314,'BANG THAM CHIEU'!E47:I1074,5,0)</f>
        <v>cái</v>
      </c>
      <c r="F314" s="539">
        <v>7</v>
      </c>
      <c r="G314" s="536">
        <v>44232</v>
      </c>
      <c r="H314" s="537" t="s">
        <v>9440</v>
      </c>
      <c r="I314" s="532">
        <v>1</v>
      </c>
      <c r="J314" s="532" t="s">
        <v>7614</v>
      </c>
      <c r="K314" s="532" t="s">
        <v>9512</v>
      </c>
    </row>
    <row r="315" spans="1:11" s="40" customFormat="1" x14ac:dyDescent="0.25">
      <c r="A315" s="533">
        <f t="shared" si="5"/>
        <v>313</v>
      </c>
      <c r="B315" s="532" t="s">
        <v>8566</v>
      </c>
      <c r="C315" s="534"/>
      <c r="D315" s="540"/>
      <c r="E315" s="533" t="s">
        <v>8567</v>
      </c>
      <c r="F315" s="539">
        <v>20</v>
      </c>
      <c r="G315" s="536">
        <v>44235</v>
      </c>
      <c r="H315" s="537" t="s">
        <v>9583</v>
      </c>
      <c r="I315" s="532">
        <v>2</v>
      </c>
      <c r="J315" s="532" t="s">
        <v>7615</v>
      </c>
      <c r="K315" s="532" t="s">
        <v>8693</v>
      </c>
    </row>
    <row r="316" spans="1:11" s="40" customFormat="1" x14ac:dyDescent="0.25">
      <c r="A316" s="533">
        <f t="shared" si="5"/>
        <v>314</v>
      </c>
      <c r="B316" s="532" t="s">
        <v>9444</v>
      </c>
      <c r="C316" s="534"/>
      <c r="D316" s="540"/>
      <c r="E316" s="533" t="s">
        <v>455</v>
      </c>
      <c r="F316" s="539">
        <v>1</v>
      </c>
      <c r="G316" s="536">
        <v>44235</v>
      </c>
      <c r="H316" s="537" t="s">
        <v>9583</v>
      </c>
      <c r="I316" s="532">
        <v>2</v>
      </c>
      <c r="J316" s="532" t="s">
        <v>7616</v>
      </c>
      <c r="K316" s="532" t="s">
        <v>9589</v>
      </c>
    </row>
    <row r="317" spans="1:11" s="40" customFormat="1" x14ac:dyDescent="0.25">
      <c r="A317" s="533">
        <f t="shared" si="5"/>
        <v>315</v>
      </c>
      <c r="B317" s="532" t="s">
        <v>9592</v>
      </c>
      <c r="C317" s="534"/>
      <c r="D317" s="540"/>
      <c r="E317" s="533" t="s">
        <v>455</v>
      </c>
      <c r="F317" s="539">
        <v>200</v>
      </c>
      <c r="G317" s="536">
        <v>44244</v>
      </c>
      <c r="H317" s="537" t="s">
        <v>9590</v>
      </c>
      <c r="I317" s="532">
        <v>2</v>
      </c>
      <c r="J317" s="532" t="s">
        <v>7616</v>
      </c>
      <c r="K317" s="532" t="s">
        <v>9593</v>
      </c>
    </row>
    <row r="318" spans="1:11" s="40" customFormat="1" x14ac:dyDescent="0.25">
      <c r="A318" s="533">
        <f t="shared" si="5"/>
        <v>316</v>
      </c>
      <c r="B318" s="532" t="s">
        <v>9513</v>
      </c>
      <c r="C318" s="534"/>
      <c r="D318" s="540"/>
      <c r="E318" s="533" t="s">
        <v>455</v>
      </c>
      <c r="F318" s="539">
        <v>2</v>
      </c>
      <c r="G318" s="536">
        <v>44246</v>
      </c>
      <c r="H318" s="537" t="s">
        <v>9590</v>
      </c>
      <c r="I318" s="532">
        <v>2</v>
      </c>
      <c r="J318" s="532" t="s">
        <v>7619</v>
      </c>
      <c r="K318" s="532" t="s">
        <v>9598</v>
      </c>
    </row>
    <row r="319" spans="1:11" s="40" customFormat="1" x14ac:dyDescent="0.25">
      <c r="A319" s="533">
        <f t="shared" si="5"/>
        <v>317</v>
      </c>
      <c r="B319" s="532" t="s">
        <v>8566</v>
      </c>
      <c r="C319" s="534"/>
      <c r="D319" s="540"/>
      <c r="E319" s="533" t="s">
        <v>8567</v>
      </c>
      <c r="F319" s="539">
        <v>10</v>
      </c>
      <c r="G319" s="536">
        <v>44246</v>
      </c>
      <c r="H319" s="537" t="s">
        <v>9590</v>
      </c>
      <c r="I319" s="532">
        <v>2</v>
      </c>
      <c r="J319" s="532" t="s">
        <v>8816</v>
      </c>
      <c r="K319" s="532" t="s">
        <v>8693</v>
      </c>
    </row>
    <row r="320" spans="1:11" s="40" customFormat="1" x14ac:dyDescent="0.25">
      <c r="A320" s="533">
        <f t="shared" si="5"/>
        <v>318</v>
      </c>
      <c r="B320" s="532" t="s">
        <v>9601</v>
      </c>
      <c r="C320" s="534"/>
      <c r="D320" s="540"/>
      <c r="E320" s="533" t="s">
        <v>457</v>
      </c>
      <c r="F320" s="539">
        <v>1</v>
      </c>
      <c r="G320" s="536">
        <v>44246</v>
      </c>
      <c r="H320" s="537" t="s">
        <v>9590</v>
      </c>
      <c r="I320" s="532">
        <v>2</v>
      </c>
      <c r="J320" s="532" t="s">
        <v>7615</v>
      </c>
      <c r="K320" s="532" t="s">
        <v>9602</v>
      </c>
    </row>
    <row r="321" spans="1:11" s="40" customFormat="1" x14ac:dyDescent="0.25">
      <c r="A321" s="533">
        <f t="shared" si="5"/>
        <v>319</v>
      </c>
      <c r="B321" s="532" t="s">
        <v>9603</v>
      </c>
      <c r="C321" s="534"/>
      <c r="D321" s="540"/>
      <c r="E321" s="533" t="s">
        <v>455</v>
      </c>
      <c r="F321" s="539">
        <v>1</v>
      </c>
      <c r="G321" s="536">
        <v>44246</v>
      </c>
      <c r="H321" s="537" t="s">
        <v>9590</v>
      </c>
      <c r="I321" s="532">
        <v>2</v>
      </c>
      <c r="J321" s="532" t="s">
        <v>7615</v>
      </c>
      <c r="K321" s="532" t="s">
        <v>8693</v>
      </c>
    </row>
    <row r="322" spans="1:11" s="40" customFormat="1" x14ac:dyDescent="0.25">
      <c r="A322" s="533">
        <f t="shared" si="5"/>
        <v>320</v>
      </c>
      <c r="B322" s="532" t="s">
        <v>9604</v>
      </c>
      <c r="C322" s="534"/>
      <c r="D322" s="540"/>
      <c r="E322" s="533" t="s">
        <v>455</v>
      </c>
      <c r="F322" s="539">
        <v>1</v>
      </c>
      <c r="G322" s="536">
        <v>44246</v>
      </c>
      <c r="H322" s="537" t="s">
        <v>9590</v>
      </c>
      <c r="I322" s="532">
        <v>2</v>
      </c>
      <c r="J322" s="532" t="s">
        <v>7615</v>
      </c>
      <c r="K322" s="532" t="s">
        <v>8693</v>
      </c>
    </row>
    <row r="323" spans="1:11" s="40" customFormat="1" x14ac:dyDescent="0.25">
      <c r="A323" s="533">
        <f t="shared" ref="A323:A386" si="6">IF(B323="","",A322+1)</f>
        <v>321</v>
      </c>
      <c r="B323" s="532" t="s">
        <v>9362</v>
      </c>
      <c r="C323" s="534"/>
      <c r="D323" s="540"/>
      <c r="E323" s="533" t="s">
        <v>455</v>
      </c>
      <c r="F323" s="539">
        <v>1</v>
      </c>
      <c r="G323" s="536">
        <v>44249</v>
      </c>
      <c r="H323" s="537" t="s">
        <v>9594</v>
      </c>
      <c r="I323" s="532">
        <v>2</v>
      </c>
      <c r="J323" s="532" t="s">
        <v>7616</v>
      </c>
      <c r="K323" s="532" t="s">
        <v>9608</v>
      </c>
    </row>
    <row r="324" spans="1:11" s="40" customFormat="1" x14ac:dyDescent="0.25">
      <c r="A324" s="533">
        <f t="shared" si="6"/>
        <v>322</v>
      </c>
      <c r="B324" s="532" t="s">
        <v>10704</v>
      </c>
      <c r="C324" s="544" t="s">
        <v>1552</v>
      </c>
      <c r="D324" s="540" t="s">
        <v>205</v>
      </c>
      <c r="E324" s="533" t="s">
        <v>455</v>
      </c>
      <c r="F324" s="539">
        <v>1</v>
      </c>
      <c r="G324" s="536">
        <v>44251</v>
      </c>
      <c r="H324" s="537" t="s">
        <v>9594</v>
      </c>
      <c r="I324" s="532">
        <v>2</v>
      </c>
      <c r="J324" s="532" t="s">
        <v>7620</v>
      </c>
      <c r="K324" s="532" t="s">
        <v>9609</v>
      </c>
    </row>
    <row r="325" spans="1:11" s="40" customFormat="1" x14ac:dyDescent="0.25">
      <c r="A325" s="533">
        <f t="shared" si="6"/>
        <v>323</v>
      </c>
      <c r="B325" s="532" t="s">
        <v>9610</v>
      </c>
      <c r="C325" s="534"/>
      <c r="D325" s="540"/>
      <c r="E325" s="533" t="s">
        <v>455</v>
      </c>
      <c r="F325" s="539">
        <v>1</v>
      </c>
      <c r="G325" s="536">
        <v>44251</v>
      </c>
      <c r="H325" s="537" t="s">
        <v>9594</v>
      </c>
      <c r="I325" s="532">
        <v>2</v>
      </c>
      <c r="J325" s="532" t="s">
        <v>9347</v>
      </c>
      <c r="K325" s="532" t="s">
        <v>9611</v>
      </c>
    </row>
    <row r="326" spans="1:11" s="40" customFormat="1" x14ac:dyDescent="0.25">
      <c r="A326" s="533">
        <f t="shared" si="6"/>
        <v>324</v>
      </c>
      <c r="B326" s="532" t="s">
        <v>9620</v>
      </c>
      <c r="C326" s="534"/>
      <c r="D326" s="540"/>
      <c r="E326" s="533" t="s">
        <v>455</v>
      </c>
      <c r="F326" s="539">
        <v>1</v>
      </c>
      <c r="G326" s="536">
        <v>44254</v>
      </c>
      <c r="H326" s="537" t="s">
        <v>9594</v>
      </c>
      <c r="I326" s="532">
        <v>2</v>
      </c>
      <c r="J326" s="532" t="s">
        <v>9612</v>
      </c>
      <c r="K326" s="532" t="s">
        <v>9621</v>
      </c>
    </row>
    <row r="327" spans="1:11" s="40" customFormat="1" x14ac:dyDescent="0.25">
      <c r="A327" s="533">
        <f t="shared" si="6"/>
        <v>325</v>
      </c>
      <c r="B327" s="532" t="s">
        <v>9622</v>
      </c>
      <c r="C327" s="534"/>
      <c r="D327" s="540"/>
      <c r="E327" s="533" t="s">
        <v>455</v>
      </c>
      <c r="F327" s="539">
        <v>12</v>
      </c>
      <c r="G327" s="536">
        <v>44254</v>
      </c>
      <c r="H327" s="537" t="s">
        <v>9594</v>
      </c>
      <c r="I327" s="532">
        <v>2</v>
      </c>
      <c r="J327" s="532" t="s">
        <v>9346</v>
      </c>
      <c r="K327" s="532" t="s">
        <v>9623</v>
      </c>
    </row>
    <row r="328" spans="1:11" s="40" customFormat="1" x14ac:dyDescent="0.25">
      <c r="A328" s="533">
        <f t="shared" si="6"/>
        <v>326</v>
      </c>
      <c r="B328" s="532" t="s">
        <v>9628</v>
      </c>
      <c r="C328" s="534"/>
      <c r="D328" s="540"/>
      <c r="E328" s="533" t="s">
        <v>2970</v>
      </c>
      <c r="F328" s="539">
        <v>1</v>
      </c>
      <c r="G328" s="536">
        <v>44257</v>
      </c>
      <c r="H328" s="537" t="s">
        <v>9605</v>
      </c>
      <c r="I328" s="532">
        <v>2</v>
      </c>
      <c r="J328" s="532" t="s">
        <v>7615</v>
      </c>
      <c r="K328" s="532" t="s">
        <v>8693</v>
      </c>
    </row>
    <row r="329" spans="1:11" s="40" customFormat="1" x14ac:dyDescent="0.25">
      <c r="A329" s="533">
        <f t="shared" si="6"/>
        <v>327</v>
      </c>
      <c r="B329" s="532" t="s">
        <v>8566</v>
      </c>
      <c r="C329" s="534"/>
      <c r="D329" s="540"/>
      <c r="E329" s="533" t="s">
        <v>8567</v>
      </c>
      <c r="F329" s="539">
        <v>20</v>
      </c>
      <c r="G329" s="536">
        <v>44257</v>
      </c>
      <c r="H329" s="537" t="s">
        <v>9605</v>
      </c>
      <c r="I329" s="532">
        <v>2</v>
      </c>
      <c r="J329" s="532" t="s">
        <v>7615</v>
      </c>
      <c r="K329" s="532" t="s">
        <v>8693</v>
      </c>
    </row>
    <row r="330" spans="1:11" s="40" customFormat="1" x14ac:dyDescent="0.25">
      <c r="A330" s="533">
        <f t="shared" si="6"/>
        <v>328</v>
      </c>
      <c r="B330" s="532" t="s">
        <v>9635</v>
      </c>
      <c r="C330" s="534"/>
      <c r="D330" s="540"/>
      <c r="E330" s="533" t="s">
        <v>455</v>
      </c>
      <c r="F330" s="539">
        <v>1</v>
      </c>
      <c r="G330" s="536">
        <v>44258</v>
      </c>
      <c r="H330" s="537" t="s">
        <v>9605</v>
      </c>
      <c r="I330" s="532">
        <v>2</v>
      </c>
      <c r="J330" s="532" t="s">
        <v>7616</v>
      </c>
      <c r="K330" s="532" t="s">
        <v>9490</v>
      </c>
    </row>
    <row r="331" spans="1:11" s="40" customFormat="1" x14ac:dyDescent="0.25">
      <c r="A331" s="533">
        <f t="shared" si="6"/>
        <v>329</v>
      </c>
      <c r="B331" s="532" t="s">
        <v>7399</v>
      </c>
      <c r="C331" s="534" t="s">
        <v>1535</v>
      </c>
      <c r="D331" s="540" t="s">
        <v>1335</v>
      </c>
      <c r="E331" s="533" t="str">
        <f>VLOOKUP(D331,'BANG THAM CHIEU'!E64:I1091,5,0)</f>
        <v>bộ</v>
      </c>
      <c r="F331" s="539">
        <v>1</v>
      </c>
      <c r="G331" s="536">
        <v>44235</v>
      </c>
      <c r="H331" s="537" t="s">
        <v>9583</v>
      </c>
      <c r="I331" s="532">
        <v>2</v>
      </c>
      <c r="J331" s="532" t="s">
        <v>7615</v>
      </c>
      <c r="K331" s="532" t="s">
        <v>9584</v>
      </c>
    </row>
    <row r="332" spans="1:11" s="40" customFormat="1" x14ac:dyDescent="0.25">
      <c r="A332" s="533">
        <f t="shared" si="6"/>
        <v>330</v>
      </c>
      <c r="B332" s="532" t="s">
        <v>4586</v>
      </c>
      <c r="C332" s="534" t="s">
        <v>1547</v>
      </c>
      <c r="D332" s="540" t="s">
        <v>1301</v>
      </c>
      <c r="E332" s="533" t="str">
        <f>VLOOKUP(D332,'BANG THAM CHIEU'!E65:I1092,5,0)</f>
        <v>cái</v>
      </c>
      <c r="F332" s="539">
        <v>1</v>
      </c>
      <c r="G332" s="536">
        <v>44235</v>
      </c>
      <c r="H332" s="537" t="s">
        <v>9583</v>
      </c>
      <c r="I332" s="532">
        <v>2</v>
      </c>
      <c r="J332" s="532" t="s">
        <v>7615</v>
      </c>
      <c r="K332" s="532" t="s">
        <v>9584</v>
      </c>
    </row>
    <row r="333" spans="1:11" s="40" customFormat="1" x14ac:dyDescent="0.25">
      <c r="A333" s="533">
        <f t="shared" si="6"/>
        <v>331</v>
      </c>
      <c r="B333" s="532" t="s">
        <v>9652</v>
      </c>
      <c r="C333" s="534" t="s">
        <v>1571</v>
      </c>
      <c r="D333" s="540" t="s">
        <v>668</v>
      </c>
      <c r="E333" s="533" t="str">
        <f>VLOOKUP(D333,'BANG THAM CHIEU'!E66:I1093,5,0)</f>
        <v>viên</v>
      </c>
      <c r="F333" s="539">
        <v>50</v>
      </c>
      <c r="G333" s="536">
        <v>44235</v>
      </c>
      <c r="H333" s="537" t="s">
        <v>9583</v>
      </c>
      <c r="I333" s="532">
        <v>2</v>
      </c>
      <c r="J333" s="532" t="s">
        <v>7614</v>
      </c>
      <c r="K333" s="532" t="s">
        <v>9585</v>
      </c>
    </row>
    <row r="334" spans="1:11" s="40" customFormat="1" x14ac:dyDescent="0.25">
      <c r="A334" s="533">
        <f t="shared" si="6"/>
        <v>332</v>
      </c>
      <c r="B334" s="532" t="s">
        <v>4586</v>
      </c>
      <c r="C334" s="534" t="s">
        <v>1547</v>
      </c>
      <c r="D334" s="540" t="s">
        <v>1301</v>
      </c>
      <c r="E334" s="533" t="str">
        <f>VLOOKUP(D334,'BANG THAM CHIEU'!E67:I1094,5,0)</f>
        <v>cái</v>
      </c>
      <c r="F334" s="539">
        <v>1</v>
      </c>
      <c r="G334" s="536">
        <v>44235</v>
      </c>
      <c r="H334" s="537" t="s">
        <v>9583</v>
      </c>
      <c r="I334" s="532">
        <v>2</v>
      </c>
      <c r="J334" s="532" t="s">
        <v>7614</v>
      </c>
      <c r="K334" s="532" t="s">
        <v>8693</v>
      </c>
    </row>
    <row r="335" spans="1:11" s="40" customFormat="1" x14ac:dyDescent="0.25">
      <c r="A335" s="533">
        <f t="shared" si="6"/>
        <v>333</v>
      </c>
      <c r="B335" s="532" t="s">
        <v>4591</v>
      </c>
      <c r="C335" s="534" t="s">
        <v>1547</v>
      </c>
      <c r="D335" s="540" t="s">
        <v>1281</v>
      </c>
      <c r="E335" s="533" t="str">
        <f>VLOOKUP(D335,'BANG THAM CHIEU'!E68:I1095,5,0)</f>
        <v>cái</v>
      </c>
      <c r="F335" s="539">
        <v>1</v>
      </c>
      <c r="G335" s="536">
        <v>44235</v>
      </c>
      <c r="H335" s="537" t="s">
        <v>9583</v>
      </c>
      <c r="I335" s="532">
        <v>2</v>
      </c>
      <c r="J335" s="532" t="s">
        <v>7614</v>
      </c>
      <c r="K335" s="532" t="s">
        <v>8693</v>
      </c>
    </row>
    <row r="336" spans="1:11" s="40" customFormat="1" x14ac:dyDescent="0.25">
      <c r="A336" s="533">
        <f t="shared" si="6"/>
        <v>334</v>
      </c>
      <c r="B336" s="532" t="s">
        <v>4540</v>
      </c>
      <c r="C336" s="534" t="s">
        <v>97</v>
      </c>
      <c r="D336" s="540" t="s">
        <v>1317</v>
      </c>
      <c r="E336" s="533" t="str">
        <f>VLOOKUP(D336,'BANG THAM CHIEU'!E69:I1096,5,0)</f>
        <v>bì</v>
      </c>
      <c r="F336" s="539">
        <v>10</v>
      </c>
      <c r="G336" s="536">
        <v>44235</v>
      </c>
      <c r="H336" s="537" t="s">
        <v>9583</v>
      </c>
      <c r="I336" s="532">
        <v>2</v>
      </c>
      <c r="J336" s="532" t="s">
        <v>7616</v>
      </c>
      <c r="K336" s="532" t="s">
        <v>9587</v>
      </c>
    </row>
    <row r="337" spans="1:11" s="40" customFormat="1" x14ac:dyDescent="0.25">
      <c r="A337" s="533">
        <f t="shared" si="6"/>
        <v>335</v>
      </c>
      <c r="B337" s="532" t="s">
        <v>6607</v>
      </c>
      <c r="C337" s="534" t="s">
        <v>1527</v>
      </c>
      <c r="D337" s="540" t="s">
        <v>688</v>
      </c>
      <c r="E337" s="533" t="str">
        <f>VLOOKUP(D337,'BANG THAM CHIEU'!E70:I1097,5,0)</f>
        <v>bì</v>
      </c>
      <c r="F337" s="539">
        <v>2</v>
      </c>
      <c r="G337" s="536">
        <v>44235</v>
      </c>
      <c r="H337" s="537" t="s">
        <v>9583</v>
      </c>
      <c r="I337" s="532">
        <v>2</v>
      </c>
      <c r="J337" s="532" t="s">
        <v>7616</v>
      </c>
      <c r="K337" s="532" t="s">
        <v>9587</v>
      </c>
    </row>
    <row r="338" spans="1:11" s="40" customFormat="1" x14ac:dyDescent="0.25">
      <c r="A338" s="533">
        <f t="shared" si="6"/>
        <v>336</v>
      </c>
      <c r="B338" s="532" t="s">
        <v>8996</v>
      </c>
      <c r="C338" s="534" t="s">
        <v>1518</v>
      </c>
      <c r="D338" s="540" t="s">
        <v>795</v>
      </c>
      <c r="E338" s="533" t="str">
        <f>VLOOKUP(D338,'BANG THAM CHIEU'!E71:I1098,5,0)</f>
        <v>cái</v>
      </c>
      <c r="F338" s="539">
        <v>4</v>
      </c>
      <c r="G338" s="536">
        <v>44235</v>
      </c>
      <c r="H338" s="537" t="s">
        <v>9583</v>
      </c>
      <c r="I338" s="532">
        <v>2</v>
      </c>
      <c r="J338" s="532" t="s">
        <v>7616</v>
      </c>
      <c r="K338" s="532" t="s">
        <v>9588</v>
      </c>
    </row>
    <row r="339" spans="1:11" s="40" customFormat="1" x14ac:dyDescent="0.25">
      <c r="A339" s="533">
        <f t="shared" si="6"/>
        <v>337</v>
      </c>
      <c r="B339" s="532" t="s">
        <v>6988</v>
      </c>
      <c r="C339" s="534" t="s">
        <v>1528</v>
      </c>
      <c r="D339" s="540" t="s">
        <v>116</v>
      </c>
      <c r="E339" s="533" t="s">
        <v>455</v>
      </c>
      <c r="F339" s="539">
        <v>30</v>
      </c>
      <c r="G339" s="536">
        <v>44235</v>
      </c>
      <c r="H339" s="537" t="s">
        <v>9583</v>
      </c>
      <c r="I339" s="532">
        <v>2</v>
      </c>
      <c r="J339" s="532" t="s">
        <v>7616</v>
      </c>
      <c r="K339" s="532" t="s">
        <v>9410</v>
      </c>
    </row>
    <row r="340" spans="1:11" s="40" customFormat="1" x14ac:dyDescent="0.25">
      <c r="A340" s="533">
        <f t="shared" si="6"/>
        <v>338</v>
      </c>
      <c r="B340" s="532" t="s">
        <v>2137</v>
      </c>
      <c r="C340" s="534" t="s">
        <v>78</v>
      </c>
      <c r="D340" s="540" t="s">
        <v>241</v>
      </c>
      <c r="E340" s="533" t="str">
        <f>VLOOKUP(D340,'BANG THAM CHIEU'!E73:I1100,5,0)</f>
        <v>bình</v>
      </c>
      <c r="F340" s="539">
        <v>1</v>
      </c>
      <c r="G340" s="536">
        <v>44244</v>
      </c>
      <c r="H340" s="537" t="s">
        <v>9590</v>
      </c>
      <c r="I340" s="532">
        <v>2</v>
      </c>
      <c r="J340" s="532" t="s">
        <v>9595</v>
      </c>
      <c r="K340" s="532" t="s">
        <v>9596</v>
      </c>
    </row>
    <row r="341" spans="1:11" s="40" customFormat="1" x14ac:dyDescent="0.25">
      <c r="A341" s="533">
        <f t="shared" si="6"/>
        <v>339</v>
      </c>
      <c r="B341" s="532" t="s">
        <v>6837</v>
      </c>
      <c r="C341" s="534" t="s">
        <v>1527</v>
      </c>
      <c r="D341" s="540" t="s">
        <v>824</v>
      </c>
      <c r="E341" s="533" t="str">
        <f>VLOOKUP(D341,'BANG THAM CHIEU'!E74:I1101,5,0)</f>
        <v>cái</v>
      </c>
      <c r="F341" s="539">
        <v>1</v>
      </c>
      <c r="G341" s="536">
        <v>44245</v>
      </c>
      <c r="H341" s="537" t="s">
        <v>9590</v>
      </c>
      <c r="I341" s="532">
        <v>2</v>
      </c>
      <c r="J341" s="532" t="s">
        <v>7616</v>
      </c>
      <c r="K341" s="532" t="s">
        <v>9597</v>
      </c>
    </row>
    <row r="342" spans="1:11" s="40" customFormat="1" x14ac:dyDescent="0.25">
      <c r="A342" s="533">
        <f t="shared" si="6"/>
        <v>340</v>
      </c>
      <c r="B342" s="532" t="s">
        <v>6836</v>
      </c>
      <c r="C342" s="534" t="s">
        <v>1556</v>
      </c>
      <c r="D342" s="540" t="s">
        <v>826</v>
      </c>
      <c r="E342" s="533" t="str">
        <f>VLOOKUP(D342,'BANG THAM CHIEU'!E75:I1102,5,0)</f>
        <v>cái</v>
      </c>
      <c r="F342" s="539">
        <v>1</v>
      </c>
      <c r="G342" s="536">
        <v>44245</v>
      </c>
      <c r="H342" s="537" t="s">
        <v>9590</v>
      </c>
      <c r="I342" s="532">
        <v>2</v>
      </c>
      <c r="J342" s="532" t="s">
        <v>7616</v>
      </c>
      <c r="K342" s="532" t="s">
        <v>9597</v>
      </c>
    </row>
    <row r="343" spans="1:11" s="40" customFormat="1" x14ac:dyDescent="0.25">
      <c r="A343" s="533">
        <f t="shared" si="6"/>
        <v>341</v>
      </c>
      <c r="B343" s="532" t="s">
        <v>6808</v>
      </c>
      <c r="C343" s="534" t="s">
        <v>1527</v>
      </c>
      <c r="D343" s="540" t="s">
        <v>772</v>
      </c>
      <c r="E343" s="533" t="str">
        <f>VLOOKUP(D343,'BANG THAM CHIEU'!E76:I1103,5,0)</f>
        <v>cái</v>
      </c>
      <c r="F343" s="539">
        <v>6</v>
      </c>
      <c r="G343" s="536">
        <v>44245</v>
      </c>
      <c r="H343" s="537" t="s">
        <v>9590</v>
      </c>
      <c r="I343" s="532">
        <v>2</v>
      </c>
      <c r="J343" s="532" t="s">
        <v>7616</v>
      </c>
      <c r="K343" s="532" t="s">
        <v>9597</v>
      </c>
    </row>
    <row r="344" spans="1:11" s="40" customFormat="1" x14ac:dyDescent="0.25">
      <c r="A344" s="533">
        <f t="shared" si="6"/>
        <v>342</v>
      </c>
      <c r="B344" s="532" t="s">
        <v>7618</v>
      </c>
      <c r="C344" s="534" t="s">
        <v>1527</v>
      </c>
      <c r="D344" s="540" t="s">
        <v>774</v>
      </c>
      <c r="E344" s="533" t="str">
        <f>VLOOKUP(D344,'BANG THAM CHIEU'!E77:I1104,5,0)</f>
        <v>cái</v>
      </c>
      <c r="F344" s="539">
        <v>6</v>
      </c>
      <c r="G344" s="536">
        <v>44245</v>
      </c>
      <c r="H344" s="537" t="s">
        <v>9590</v>
      </c>
      <c r="I344" s="532">
        <v>2</v>
      </c>
      <c r="J344" s="532" t="s">
        <v>7616</v>
      </c>
      <c r="K344" s="532" t="s">
        <v>9597</v>
      </c>
    </row>
    <row r="345" spans="1:11" s="40" customFormat="1" x14ac:dyDescent="0.25">
      <c r="A345" s="533">
        <f t="shared" si="6"/>
        <v>343</v>
      </c>
      <c r="B345" s="532" t="s">
        <v>6823</v>
      </c>
      <c r="C345" s="534" t="s">
        <v>1527</v>
      </c>
      <c r="D345" s="540" t="s">
        <v>770</v>
      </c>
      <c r="E345" s="533" t="str">
        <f>VLOOKUP(D345,'BANG THAM CHIEU'!E78:I1105,5,0)</f>
        <v>cái</v>
      </c>
      <c r="F345" s="539">
        <v>1</v>
      </c>
      <c r="G345" s="536">
        <v>44245</v>
      </c>
      <c r="H345" s="537" t="s">
        <v>9590</v>
      </c>
      <c r="I345" s="532">
        <v>2</v>
      </c>
      <c r="J345" s="532" t="s">
        <v>7616</v>
      </c>
      <c r="K345" s="532" t="s">
        <v>9597</v>
      </c>
    </row>
    <row r="346" spans="1:11" s="40" customFormat="1" x14ac:dyDescent="0.25">
      <c r="A346" s="533">
        <f t="shared" si="6"/>
        <v>344</v>
      </c>
      <c r="B346" s="532" t="s">
        <v>6823</v>
      </c>
      <c r="C346" s="534" t="s">
        <v>1527</v>
      </c>
      <c r="D346" s="540" t="s">
        <v>770</v>
      </c>
      <c r="E346" s="533" t="str">
        <f>VLOOKUP(D346,'BANG THAM CHIEU'!E79:I1106,5,0)</f>
        <v>cái</v>
      </c>
      <c r="F346" s="539">
        <v>1</v>
      </c>
      <c r="G346" s="536">
        <v>44245</v>
      </c>
      <c r="H346" s="537" t="s">
        <v>9590</v>
      </c>
      <c r="I346" s="532">
        <v>2</v>
      </c>
      <c r="J346" s="532" t="s">
        <v>7616</v>
      </c>
      <c r="K346" s="532" t="s">
        <v>9597</v>
      </c>
    </row>
    <row r="347" spans="1:11" s="40" customFormat="1" x14ac:dyDescent="0.25">
      <c r="A347" s="533">
        <f t="shared" si="6"/>
        <v>345</v>
      </c>
      <c r="B347" s="532" t="s">
        <v>6930</v>
      </c>
      <c r="C347" s="534" t="s">
        <v>1527</v>
      </c>
      <c r="D347" s="540" t="s">
        <v>737</v>
      </c>
      <c r="E347" s="533" t="str">
        <f>VLOOKUP(D347,'BANG THAM CHIEU'!E80:I1107,5,0)</f>
        <v>hộp</v>
      </c>
      <c r="F347" s="539">
        <v>1</v>
      </c>
      <c r="G347" s="536">
        <v>44245</v>
      </c>
      <c r="H347" s="537" t="s">
        <v>9590</v>
      </c>
      <c r="I347" s="532">
        <v>2</v>
      </c>
      <c r="J347" s="532" t="s">
        <v>7616</v>
      </c>
      <c r="K347" s="532" t="s">
        <v>9597</v>
      </c>
    </row>
    <row r="348" spans="1:11" s="40" customFormat="1" x14ac:dyDescent="0.25">
      <c r="A348" s="533">
        <f t="shared" si="6"/>
        <v>346</v>
      </c>
      <c r="B348" s="532" t="s">
        <v>6929</v>
      </c>
      <c r="C348" s="534" t="s">
        <v>1527</v>
      </c>
      <c r="D348" s="540" t="s">
        <v>768</v>
      </c>
      <c r="E348" s="533" t="str">
        <f>VLOOKUP(D348,'BANG THAM CHIEU'!E81:I1108,5,0)</f>
        <v>cái</v>
      </c>
      <c r="F348" s="539">
        <v>1</v>
      </c>
      <c r="G348" s="536">
        <v>44245</v>
      </c>
      <c r="H348" s="537" t="s">
        <v>9590</v>
      </c>
      <c r="I348" s="532">
        <v>2</v>
      </c>
      <c r="J348" s="532" t="s">
        <v>7616</v>
      </c>
      <c r="K348" s="532" t="s">
        <v>9597</v>
      </c>
    </row>
    <row r="349" spans="1:11" s="40" customFormat="1" x14ac:dyDescent="0.25">
      <c r="A349" s="533">
        <f t="shared" si="6"/>
        <v>347</v>
      </c>
      <c r="B349" s="532" t="s">
        <v>7677</v>
      </c>
      <c r="C349" s="534" t="s">
        <v>1530</v>
      </c>
      <c r="D349" s="540" t="s">
        <v>735</v>
      </c>
      <c r="E349" s="533" t="str">
        <f>VLOOKUP(D349,'BANG THAM CHIEU'!E82:I1109,5,0)</f>
        <v>lon</v>
      </c>
      <c r="F349" s="539">
        <v>1</v>
      </c>
      <c r="G349" s="536">
        <v>44245</v>
      </c>
      <c r="H349" s="537" t="s">
        <v>9590</v>
      </c>
      <c r="I349" s="532">
        <v>2</v>
      </c>
      <c r="J349" s="532" t="s">
        <v>7616</v>
      </c>
      <c r="K349" s="532" t="s">
        <v>9597</v>
      </c>
    </row>
    <row r="350" spans="1:11" s="40" customFormat="1" x14ac:dyDescent="0.25">
      <c r="A350" s="533">
        <f t="shared" si="6"/>
        <v>348</v>
      </c>
      <c r="B350" s="532" t="s">
        <v>4540</v>
      </c>
      <c r="C350" s="534" t="s">
        <v>97</v>
      </c>
      <c r="D350" s="540" t="s">
        <v>1317</v>
      </c>
      <c r="E350" s="533" t="str">
        <f>VLOOKUP(D350,'BANG THAM CHIEU'!E83:I1110,5,0)</f>
        <v>bì</v>
      </c>
      <c r="F350" s="539">
        <v>7</v>
      </c>
      <c r="G350" s="536">
        <v>44245</v>
      </c>
      <c r="H350" s="537" t="s">
        <v>9590</v>
      </c>
      <c r="I350" s="532">
        <v>2</v>
      </c>
      <c r="J350" s="532" t="s">
        <v>7616</v>
      </c>
      <c r="K350" s="532" t="s">
        <v>9587</v>
      </c>
    </row>
    <row r="351" spans="1:11" s="40" customFormat="1" x14ac:dyDescent="0.25">
      <c r="A351" s="533">
        <f t="shared" si="6"/>
        <v>349</v>
      </c>
      <c r="B351" s="532" t="s">
        <v>6870</v>
      </c>
      <c r="C351" s="534" t="s">
        <v>1527</v>
      </c>
      <c r="D351" s="540" t="s">
        <v>863</v>
      </c>
      <c r="E351" s="533" t="str">
        <f>VLOOKUP(D351,'BANG THAM CHIEU'!E84:I1111,5,0)</f>
        <v>cái</v>
      </c>
      <c r="F351" s="539">
        <v>1</v>
      </c>
      <c r="G351" s="536">
        <v>44245</v>
      </c>
      <c r="H351" s="537" t="s">
        <v>9590</v>
      </c>
      <c r="I351" s="532">
        <v>2</v>
      </c>
      <c r="J351" s="532" t="s">
        <v>7616</v>
      </c>
      <c r="K351" s="532" t="s">
        <v>9597</v>
      </c>
    </row>
    <row r="352" spans="1:11" s="40" customFormat="1" x14ac:dyDescent="0.25">
      <c r="A352" s="533">
        <f t="shared" si="6"/>
        <v>350</v>
      </c>
      <c r="B352" s="532" t="s">
        <v>9652</v>
      </c>
      <c r="C352" s="534" t="s">
        <v>1571</v>
      </c>
      <c r="D352" s="540" t="s">
        <v>668</v>
      </c>
      <c r="E352" s="533" t="str">
        <f>VLOOKUP(D352,'BANG THAM CHIEU'!E85:I1112,5,0)</f>
        <v>viên</v>
      </c>
      <c r="F352" s="539">
        <v>25</v>
      </c>
      <c r="G352" s="536">
        <v>44246</v>
      </c>
      <c r="H352" s="537" t="s">
        <v>9590</v>
      </c>
      <c r="I352" s="532">
        <v>2</v>
      </c>
      <c r="J352" s="532" t="s">
        <v>8816</v>
      </c>
      <c r="K352" s="532" t="s">
        <v>8693</v>
      </c>
    </row>
    <row r="353" spans="1:11" s="40" customFormat="1" x14ac:dyDescent="0.25">
      <c r="A353" s="533">
        <f t="shared" si="6"/>
        <v>351</v>
      </c>
      <c r="B353" s="532" t="s">
        <v>7873</v>
      </c>
      <c r="C353" s="534" t="s">
        <v>1563</v>
      </c>
      <c r="D353" s="540" t="s">
        <v>721</v>
      </c>
      <c r="E353" s="533" t="str">
        <f>VLOOKUP(D353,'BANG THAM CHIEU'!E86:I1113,5,0)</f>
        <v>viên</v>
      </c>
      <c r="F353" s="539">
        <v>20</v>
      </c>
      <c r="G353" s="536">
        <v>44246</v>
      </c>
      <c r="H353" s="537" t="s">
        <v>9590</v>
      </c>
      <c r="I353" s="532">
        <v>2</v>
      </c>
      <c r="J353" s="532" t="s">
        <v>8816</v>
      </c>
      <c r="K353" s="532" t="s">
        <v>8693</v>
      </c>
    </row>
    <row r="354" spans="1:11" s="40" customFormat="1" x14ac:dyDescent="0.25">
      <c r="A354" s="533">
        <f t="shared" si="6"/>
        <v>352</v>
      </c>
      <c r="B354" s="532" t="s">
        <v>6948</v>
      </c>
      <c r="C354" s="534" t="s">
        <v>1528</v>
      </c>
      <c r="D354" s="540" t="s">
        <v>692</v>
      </c>
      <c r="E354" s="533" t="str">
        <f>VLOOKUP(D354,'BANG THAM CHIEU'!E87:I1114,5,0)</f>
        <v>bì</v>
      </c>
      <c r="F354" s="539">
        <v>1</v>
      </c>
      <c r="G354" s="536">
        <v>44246</v>
      </c>
      <c r="H354" s="537" t="s">
        <v>9590</v>
      </c>
      <c r="I354" s="532">
        <v>2</v>
      </c>
      <c r="J354" s="532" t="s">
        <v>8816</v>
      </c>
      <c r="K354" s="532" t="s">
        <v>8693</v>
      </c>
    </row>
    <row r="355" spans="1:11" s="40" customFormat="1" x14ac:dyDescent="0.25">
      <c r="A355" s="533">
        <f t="shared" si="6"/>
        <v>353</v>
      </c>
      <c r="B355" s="532" t="s">
        <v>6940</v>
      </c>
      <c r="C355" s="534" t="s">
        <v>1528</v>
      </c>
      <c r="D355" s="540" t="s">
        <v>687</v>
      </c>
      <c r="E355" s="533" t="str">
        <f>VLOOKUP(D355,'BANG THAM CHIEU'!E88:I1115,5,0)</f>
        <v>cái</v>
      </c>
      <c r="F355" s="539">
        <v>1</v>
      </c>
      <c r="G355" s="536">
        <v>44246</v>
      </c>
      <c r="H355" s="537" t="s">
        <v>9590</v>
      </c>
      <c r="I355" s="532">
        <v>2</v>
      </c>
      <c r="J355" s="532" t="s">
        <v>8816</v>
      </c>
      <c r="K355" s="532" t="s">
        <v>8693</v>
      </c>
    </row>
    <row r="356" spans="1:11" s="40" customFormat="1" x14ac:dyDescent="0.25">
      <c r="A356" s="533">
        <f t="shared" si="6"/>
        <v>354</v>
      </c>
      <c r="B356" s="532" t="s">
        <v>9139</v>
      </c>
      <c r="C356" s="534" t="s">
        <v>1563</v>
      </c>
      <c r="D356" s="540" t="s">
        <v>724</v>
      </c>
      <c r="E356" s="533" t="str">
        <f>VLOOKUP(D356,'BANG THAM CHIEU'!E89:I1116,5,0)</f>
        <v>cái</v>
      </c>
      <c r="F356" s="539">
        <v>2</v>
      </c>
      <c r="G356" s="536">
        <v>44246</v>
      </c>
      <c r="H356" s="537" t="s">
        <v>9590</v>
      </c>
      <c r="I356" s="532">
        <v>2</v>
      </c>
      <c r="J356" s="532" t="s">
        <v>7616</v>
      </c>
      <c r="K356" s="532" t="s">
        <v>9599</v>
      </c>
    </row>
    <row r="357" spans="1:11" s="40" customFormat="1" x14ac:dyDescent="0.25">
      <c r="A357" s="533">
        <f t="shared" si="6"/>
        <v>355</v>
      </c>
      <c r="B357" s="532" t="s">
        <v>6091</v>
      </c>
      <c r="C357" s="534" t="s">
        <v>1535</v>
      </c>
      <c r="D357" s="540" t="s">
        <v>730</v>
      </c>
      <c r="E357" s="533" t="str">
        <f>VLOOKUP(D357,'BANG THAM CHIEU'!E90:I1117,5,0)</f>
        <v>ổ</v>
      </c>
      <c r="F357" s="539">
        <v>1</v>
      </c>
      <c r="G357" s="536">
        <v>44246</v>
      </c>
      <c r="H357" s="537" t="s">
        <v>9590</v>
      </c>
      <c r="I357" s="532">
        <v>2</v>
      </c>
      <c r="J357" s="532" t="s">
        <v>7616</v>
      </c>
      <c r="K357" s="532" t="s">
        <v>9600</v>
      </c>
    </row>
    <row r="358" spans="1:11" s="40" customFormat="1" x14ac:dyDescent="0.25">
      <c r="A358" s="533">
        <f t="shared" si="6"/>
        <v>356</v>
      </c>
      <c r="B358" s="532" t="s">
        <v>7897</v>
      </c>
      <c r="C358" s="534" t="s">
        <v>1528</v>
      </c>
      <c r="D358" s="540" t="s">
        <v>736</v>
      </c>
      <c r="E358" s="533" t="str">
        <f>VLOOKUP(D358,'BANG THAM CHIEU'!E91:I1118,5,0)</f>
        <v>ống</v>
      </c>
      <c r="F358" s="539">
        <v>1</v>
      </c>
      <c r="G358" s="536">
        <v>44246</v>
      </c>
      <c r="H358" s="537" t="s">
        <v>9590</v>
      </c>
      <c r="I358" s="532">
        <v>2</v>
      </c>
      <c r="J358" s="532" t="s">
        <v>7616</v>
      </c>
      <c r="K358" s="532" t="s">
        <v>8693</v>
      </c>
    </row>
    <row r="359" spans="1:11" s="40" customFormat="1" x14ac:dyDescent="0.25">
      <c r="A359" s="533">
        <f t="shared" si="6"/>
        <v>357</v>
      </c>
      <c r="B359" s="532" t="s">
        <v>7242</v>
      </c>
      <c r="C359" s="534" t="s">
        <v>1518</v>
      </c>
      <c r="D359" s="540" t="s">
        <v>765</v>
      </c>
      <c r="E359" s="533" t="str">
        <f>VLOOKUP(D359,'BANG THAM CHIEU'!E92:I1119,5,0)</f>
        <v>cái</v>
      </c>
      <c r="F359" s="539">
        <v>6</v>
      </c>
      <c r="G359" s="536">
        <v>44246</v>
      </c>
      <c r="H359" s="537" t="s">
        <v>9590</v>
      </c>
      <c r="I359" s="532">
        <v>2</v>
      </c>
      <c r="J359" s="532" t="s">
        <v>7615</v>
      </c>
      <c r="K359" s="532" t="s">
        <v>9602</v>
      </c>
    </row>
    <row r="360" spans="1:11" s="40" customFormat="1" x14ac:dyDescent="0.25">
      <c r="A360" s="533">
        <f t="shared" si="6"/>
        <v>358</v>
      </c>
      <c r="B360" s="532" t="s">
        <v>4540</v>
      </c>
      <c r="C360" s="534" t="s">
        <v>97</v>
      </c>
      <c r="D360" s="540" t="s">
        <v>1317</v>
      </c>
      <c r="E360" s="533" t="str">
        <f>VLOOKUP(D360,'BANG THAM CHIEU'!E93:I1120,5,0)</f>
        <v>bì</v>
      </c>
      <c r="F360" s="539">
        <v>7</v>
      </c>
      <c r="G360" s="536">
        <v>44246</v>
      </c>
      <c r="H360" s="537" t="s">
        <v>9590</v>
      </c>
      <c r="I360" s="532">
        <v>2</v>
      </c>
      <c r="J360" s="532" t="s">
        <v>7615</v>
      </c>
      <c r="K360" s="532" t="s">
        <v>9587</v>
      </c>
    </row>
    <row r="361" spans="1:11" s="40" customFormat="1" x14ac:dyDescent="0.25">
      <c r="A361" s="533">
        <f t="shared" si="6"/>
        <v>359</v>
      </c>
      <c r="B361" s="532" t="s">
        <v>7301</v>
      </c>
      <c r="C361" s="534" t="s">
        <v>1533</v>
      </c>
      <c r="D361" s="540" t="s">
        <v>728</v>
      </c>
      <c r="E361" s="533" t="str">
        <f>VLOOKUP(D361,'BANG THAM CHIEU'!E94:I1121,5,0)</f>
        <v>tấm</v>
      </c>
      <c r="F361" s="539">
        <v>10</v>
      </c>
      <c r="G361" s="536">
        <v>44246</v>
      </c>
      <c r="H361" s="537" t="s">
        <v>9590</v>
      </c>
      <c r="I361" s="532">
        <v>2</v>
      </c>
      <c r="J361" s="532" t="s">
        <v>7615</v>
      </c>
      <c r="K361" s="532" t="s">
        <v>8693</v>
      </c>
    </row>
    <row r="362" spans="1:11" s="40" customFormat="1" x14ac:dyDescent="0.25">
      <c r="A362" s="533">
        <f t="shared" si="6"/>
        <v>360</v>
      </c>
      <c r="B362" s="532" t="s">
        <v>6606</v>
      </c>
      <c r="C362" s="534" t="s">
        <v>1586</v>
      </c>
      <c r="D362" s="540" t="s">
        <v>789</v>
      </c>
      <c r="E362" s="533" t="str">
        <f>VLOOKUP(D362,'BANG THAM CHIEU'!E95:I1122,5,0)</f>
        <v>cái</v>
      </c>
      <c r="F362" s="539">
        <v>5</v>
      </c>
      <c r="G362" s="536">
        <v>44246</v>
      </c>
      <c r="H362" s="537" t="s">
        <v>9590</v>
      </c>
      <c r="I362" s="532">
        <v>2</v>
      </c>
      <c r="J362" s="532" t="s">
        <v>7614</v>
      </c>
      <c r="K362" s="532" t="s">
        <v>8693</v>
      </c>
    </row>
    <row r="363" spans="1:11" s="40" customFormat="1" x14ac:dyDescent="0.25">
      <c r="A363" s="533">
        <f t="shared" si="6"/>
        <v>361</v>
      </c>
      <c r="B363" s="532" t="s">
        <v>7242</v>
      </c>
      <c r="C363" s="534" t="s">
        <v>1518</v>
      </c>
      <c r="D363" s="540" t="s">
        <v>765</v>
      </c>
      <c r="E363" s="533" t="str">
        <f>VLOOKUP(D363,'BANG THAM CHIEU'!E96:I1123,5,0)</f>
        <v>cái</v>
      </c>
      <c r="F363" s="539">
        <v>12</v>
      </c>
      <c r="G363" s="536">
        <v>44249</v>
      </c>
      <c r="H363" s="537" t="s">
        <v>9594</v>
      </c>
      <c r="I363" s="532">
        <v>2</v>
      </c>
      <c r="J363" s="532" t="s">
        <v>7614</v>
      </c>
      <c r="K363" s="532" t="s">
        <v>8693</v>
      </c>
    </row>
    <row r="364" spans="1:11" s="40" customFormat="1" x14ac:dyDescent="0.25">
      <c r="A364" s="533">
        <f t="shared" si="6"/>
        <v>362</v>
      </c>
      <c r="B364" s="532" t="s">
        <v>7301</v>
      </c>
      <c r="C364" s="534" t="s">
        <v>1533</v>
      </c>
      <c r="D364" s="540" t="s">
        <v>728</v>
      </c>
      <c r="E364" s="533" t="str">
        <f>VLOOKUP(D364,'BANG THAM CHIEU'!E97:I1124,5,0)</f>
        <v>tấm</v>
      </c>
      <c r="F364" s="539">
        <v>50</v>
      </c>
      <c r="G364" s="536">
        <v>44249</v>
      </c>
      <c r="H364" s="537" t="s">
        <v>9594</v>
      </c>
      <c r="I364" s="532">
        <v>2</v>
      </c>
      <c r="J364" s="532" t="s">
        <v>7614</v>
      </c>
      <c r="K364" s="532" t="s">
        <v>8693</v>
      </c>
    </row>
    <row r="365" spans="1:11" s="40" customFormat="1" x14ac:dyDescent="0.25">
      <c r="A365" s="533">
        <f t="shared" si="6"/>
        <v>363</v>
      </c>
      <c r="B365" s="532" t="s">
        <v>1430</v>
      </c>
      <c r="C365" s="534" t="s">
        <v>1571</v>
      </c>
      <c r="D365" s="540" t="s">
        <v>669</v>
      </c>
      <c r="E365" s="533" t="str">
        <f>VLOOKUP(D365,'BANG THAM CHIEU'!E98:I1125,5,0)</f>
        <v>cuộn</v>
      </c>
      <c r="F365" s="539">
        <v>100</v>
      </c>
      <c r="G365" s="536">
        <v>44249</v>
      </c>
      <c r="H365" s="537" t="s">
        <v>9594</v>
      </c>
      <c r="I365" s="532">
        <v>2</v>
      </c>
      <c r="J365" s="532" t="s">
        <v>7615</v>
      </c>
      <c r="K365" s="532" t="s">
        <v>9613</v>
      </c>
    </row>
    <row r="366" spans="1:11" s="40" customFormat="1" x14ac:dyDescent="0.25">
      <c r="A366" s="533">
        <f t="shared" si="6"/>
        <v>364</v>
      </c>
      <c r="B366" s="532" t="s">
        <v>6948</v>
      </c>
      <c r="C366" s="534" t="s">
        <v>1528</v>
      </c>
      <c r="D366" s="540" t="s">
        <v>692</v>
      </c>
      <c r="E366" s="533" t="str">
        <f>VLOOKUP(D366,'BANG THAM CHIEU'!E99:I1126,5,0)</f>
        <v>bì</v>
      </c>
      <c r="F366" s="539">
        <v>1</v>
      </c>
      <c r="G366" s="536">
        <v>44249</v>
      </c>
      <c r="H366" s="537" t="s">
        <v>9594</v>
      </c>
      <c r="I366" s="532">
        <v>2</v>
      </c>
      <c r="J366" s="532" t="s">
        <v>7615</v>
      </c>
      <c r="K366" s="532" t="s">
        <v>9613</v>
      </c>
    </row>
    <row r="367" spans="1:11" s="40" customFormat="1" x14ac:dyDescent="0.25">
      <c r="A367" s="533">
        <f t="shared" si="6"/>
        <v>365</v>
      </c>
      <c r="B367" s="532" t="s">
        <v>7399</v>
      </c>
      <c r="C367" s="534" t="s">
        <v>1535</v>
      </c>
      <c r="D367" s="540" t="s">
        <v>1335</v>
      </c>
      <c r="E367" s="533" t="str">
        <f>VLOOKUP(D367,'BANG THAM CHIEU'!E100:I1127,5,0)</f>
        <v>bộ</v>
      </c>
      <c r="F367" s="539">
        <v>3</v>
      </c>
      <c r="G367" s="536">
        <v>44249</v>
      </c>
      <c r="H367" s="537" t="s">
        <v>9594</v>
      </c>
      <c r="I367" s="532">
        <v>2</v>
      </c>
      <c r="J367" s="532" t="s">
        <v>9612</v>
      </c>
      <c r="K367" s="532" t="s">
        <v>9614</v>
      </c>
    </row>
    <row r="368" spans="1:11" s="40" customFormat="1" x14ac:dyDescent="0.25">
      <c r="A368" s="533">
        <f t="shared" si="6"/>
        <v>366</v>
      </c>
      <c r="B368" s="532" t="s">
        <v>4541</v>
      </c>
      <c r="C368" s="534" t="s">
        <v>1527</v>
      </c>
      <c r="D368" s="540" t="s">
        <v>670</v>
      </c>
      <c r="E368" s="533" t="str">
        <f>VLOOKUP(D368,'BANG THAM CHIEU'!E101:I1128,5,0)</f>
        <v>cuộn</v>
      </c>
      <c r="F368" s="539">
        <v>10</v>
      </c>
      <c r="G368" s="536">
        <v>44253</v>
      </c>
      <c r="H368" s="537" t="s">
        <v>9594</v>
      </c>
      <c r="I368" s="532">
        <v>2</v>
      </c>
      <c r="J368" s="532" t="s">
        <v>7616</v>
      </c>
      <c r="K368" s="532" t="s">
        <v>8693</v>
      </c>
    </row>
    <row r="369" spans="1:11" s="40" customFormat="1" x14ac:dyDescent="0.25">
      <c r="A369" s="533">
        <f t="shared" si="6"/>
        <v>367</v>
      </c>
      <c r="B369" s="532" t="s">
        <v>9237</v>
      </c>
      <c r="C369" s="534" t="s">
        <v>1548</v>
      </c>
      <c r="D369" s="540" t="s">
        <v>780</v>
      </c>
      <c r="E369" s="533" t="str">
        <f>VLOOKUP(D369,'BANG THAM CHIEU'!E102:I1129,5,0)</f>
        <v>cái</v>
      </c>
      <c r="F369" s="539">
        <v>3</v>
      </c>
      <c r="G369" s="536">
        <v>44253</v>
      </c>
      <c r="H369" s="537" t="s">
        <v>9594</v>
      </c>
      <c r="I369" s="532">
        <v>2</v>
      </c>
      <c r="J369" s="532" t="s">
        <v>7616</v>
      </c>
      <c r="K369" s="532" t="s">
        <v>9615</v>
      </c>
    </row>
    <row r="370" spans="1:11" s="40" customFormat="1" x14ac:dyDescent="0.25">
      <c r="A370" s="533">
        <f t="shared" si="6"/>
        <v>368</v>
      </c>
      <c r="B370" s="532" t="s">
        <v>1430</v>
      </c>
      <c r="C370" s="534" t="s">
        <v>1571</v>
      </c>
      <c r="D370" s="540" t="s">
        <v>669</v>
      </c>
      <c r="E370" s="533" t="str">
        <f>VLOOKUP(D370,'BANG THAM CHIEU'!E103:I1130,5,0)</f>
        <v>cuộn</v>
      </c>
      <c r="F370" s="539">
        <v>10</v>
      </c>
      <c r="G370" s="536">
        <v>44253</v>
      </c>
      <c r="H370" s="537" t="s">
        <v>9594</v>
      </c>
      <c r="I370" s="532">
        <v>2</v>
      </c>
      <c r="J370" s="532" t="s">
        <v>7616</v>
      </c>
      <c r="K370" s="532" t="s">
        <v>8693</v>
      </c>
    </row>
    <row r="371" spans="1:11" s="40" customFormat="1" x14ac:dyDescent="0.25">
      <c r="A371" s="533">
        <f t="shared" si="6"/>
        <v>369</v>
      </c>
      <c r="B371" s="532" t="s">
        <v>4539</v>
      </c>
      <c r="C371" s="534" t="s">
        <v>99</v>
      </c>
      <c r="D371" s="540" t="s">
        <v>756</v>
      </c>
      <c r="E371" s="533" t="str">
        <f>VLOOKUP(D371,'BANG THAM CHIEU'!E104:I1131,5,0)</f>
        <v>cái</v>
      </c>
      <c r="F371" s="539">
        <v>30</v>
      </c>
      <c r="G371" s="536">
        <v>44253</v>
      </c>
      <c r="H371" s="537" t="s">
        <v>9594</v>
      </c>
      <c r="I371" s="532">
        <v>2</v>
      </c>
      <c r="J371" s="532" t="s">
        <v>7616</v>
      </c>
      <c r="K371" s="532" t="s">
        <v>9616</v>
      </c>
    </row>
    <row r="372" spans="1:11" s="40" customFormat="1" x14ac:dyDescent="0.25">
      <c r="A372" s="533">
        <f t="shared" si="6"/>
        <v>370</v>
      </c>
      <c r="B372" s="532" t="s">
        <v>8670</v>
      </c>
      <c r="C372" s="534" t="s">
        <v>1556</v>
      </c>
      <c r="D372" s="540" t="s">
        <v>801</v>
      </c>
      <c r="E372" s="533" t="str">
        <f>VLOOKUP(D372,'BANG THAM CHIEU'!E105:I1132,5,0)</f>
        <v>cái</v>
      </c>
      <c r="F372" s="539">
        <v>4</v>
      </c>
      <c r="G372" s="536">
        <v>44253</v>
      </c>
      <c r="H372" s="537" t="s">
        <v>9594</v>
      </c>
      <c r="I372" s="532">
        <v>2</v>
      </c>
      <c r="J372" s="532" t="s">
        <v>7616</v>
      </c>
      <c r="K372" s="532" t="s">
        <v>9617</v>
      </c>
    </row>
    <row r="373" spans="1:11" s="40" customFormat="1" x14ac:dyDescent="0.25">
      <c r="A373" s="533">
        <f t="shared" si="6"/>
        <v>371</v>
      </c>
      <c r="B373" s="541" t="s">
        <v>2969</v>
      </c>
      <c r="C373" s="534" t="s">
        <v>1537</v>
      </c>
      <c r="D373" s="540" t="s">
        <v>683</v>
      </c>
      <c r="E373" s="533" t="str">
        <f>VLOOKUP(D373,'BANG THAM CHIEU'!E106:I1133,5,0)</f>
        <v>cái</v>
      </c>
      <c r="F373" s="539">
        <v>20</v>
      </c>
      <c r="G373" s="536">
        <v>44253</v>
      </c>
      <c r="H373" s="537" t="s">
        <v>9594</v>
      </c>
      <c r="I373" s="532">
        <v>2</v>
      </c>
      <c r="J373" s="532" t="s">
        <v>7616</v>
      </c>
      <c r="K373" s="532" t="s">
        <v>8693</v>
      </c>
    </row>
    <row r="374" spans="1:11" s="40" customFormat="1" x14ac:dyDescent="0.25">
      <c r="A374" s="533">
        <f t="shared" si="6"/>
        <v>372</v>
      </c>
      <c r="B374" s="532" t="s">
        <v>1430</v>
      </c>
      <c r="C374" s="534" t="s">
        <v>1571</v>
      </c>
      <c r="D374" s="540" t="s">
        <v>669</v>
      </c>
      <c r="E374" s="533" t="str">
        <f>VLOOKUP(D374,'BANG THAM CHIEU'!E107:I1134,5,0)</f>
        <v>cuộn</v>
      </c>
      <c r="F374" s="539">
        <v>10</v>
      </c>
      <c r="G374" s="536">
        <v>44253</v>
      </c>
      <c r="H374" s="537" t="s">
        <v>9594</v>
      </c>
      <c r="I374" s="532">
        <v>2</v>
      </c>
      <c r="J374" s="532" t="s">
        <v>8816</v>
      </c>
      <c r="K374" s="532" t="s">
        <v>9619</v>
      </c>
    </row>
    <row r="375" spans="1:11" s="40" customFormat="1" x14ac:dyDescent="0.25">
      <c r="A375" s="533">
        <f t="shared" si="6"/>
        <v>373</v>
      </c>
      <c r="B375" s="532" t="s">
        <v>9652</v>
      </c>
      <c r="C375" s="534" t="s">
        <v>1571</v>
      </c>
      <c r="D375" s="540" t="s">
        <v>668</v>
      </c>
      <c r="E375" s="533" t="str">
        <f>VLOOKUP(D375,'BANG THAM CHIEU'!E108:I1135,5,0)</f>
        <v>viên</v>
      </c>
      <c r="F375" s="539">
        <v>25</v>
      </c>
      <c r="G375" s="536">
        <v>44253</v>
      </c>
      <c r="H375" s="537" t="s">
        <v>9594</v>
      </c>
      <c r="I375" s="532">
        <v>2</v>
      </c>
      <c r="J375" s="532" t="s">
        <v>8816</v>
      </c>
      <c r="K375" s="532" t="s">
        <v>9619</v>
      </c>
    </row>
    <row r="376" spans="1:11" s="40" customFormat="1" x14ac:dyDescent="0.25">
      <c r="A376" s="533">
        <f t="shared" si="6"/>
        <v>374</v>
      </c>
      <c r="B376" s="532" t="s">
        <v>4585</v>
      </c>
      <c r="C376" s="534" t="s">
        <v>1589</v>
      </c>
      <c r="D376" s="540" t="s">
        <v>797</v>
      </c>
      <c r="E376" s="533" t="str">
        <f>VLOOKUP(D376,'BANG THAM CHIEU'!E109:I1136,5,0)</f>
        <v>cuộn</v>
      </c>
      <c r="F376" s="539">
        <v>2</v>
      </c>
      <c r="G376" s="536">
        <v>44253</v>
      </c>
      <c r="H376" s="537" t="s">
        <v>9594</v>
      </c>
      <c r="I376" s="532">
        <v>2</v>
      </c>
      <c r="J376" s="532" t="s">
        <v>8816</v>
      </c>
      <c r="K376" s="532" t="s">
        <v>9619</v>
      </c>
    </row>
    <row r="377" spans="1:11" s="40" customFormat="1" x14ac:dyDescent="0.25">
      <c r="A377" s="533">
        <f t="shared" si="6"/>
        <v>375</v>
      </c>
      <c r="B377" s="532" t="s">
        <v>7242</v>
      </c>
      <c r="C377" s="534" t="s">
        <v>1518</v>
      </c>
      <c r="D377" s="534" t="s">
        <v>765</v>
      </c>
      <c r="E377" s="533" t="str">
        <f>VLOOKUP(D377,'BANG THAM CHIEU'!E110:I1137,5,0)</f>
        <v>cái</v>
      </c>
      <c r="F377" s="539">
        <v>6</v>
      </c>
      <c r="G377" s="536">
        <v>44253</v>
      </c>
      <c r="H377" s="537" t="s">
        <v>9594</v>
      </c>
      <c r="I377" s="532">
        <v>2</v>
      </c>
      <c r="J377" s="532" t="s">
        <v>8816</v>
      </c>
      <c r="K377" s="532" t="s">
        <v>9619</v>
      </c>
    </row>
    <row r="378" spans="1:11" s="40" customFormat="1" x14ac:dyDescent="0.25">
      <c r="A378" s="533">
        <f t="shared" si="6"/>
        <v>376</v>
      </c>
      <c r="B378" s="532" t="s">
        <v>1413</v>
      </c>
      <c r="C378" s="534" t="s">
        <v>1527</v>
      </c>
      <c r="D378" s="534" t="s">
        <v>818</v>
      </c>
      <c r="E378" s="533" t="str">
        <f>VLOOKUP(D378,'BANG THAM CHIEU'!E111:I1138,5,0)</f>
        <v>cái</v>
      </c>
      <c r="F378" s="539">
        <v>2</v>
      </c>
      <c r="G378" s="536">
        <v>44253</v>
      </c>
      <c r="H378" s="537" t="s">
        <v>9594</v>
      </c>
      <c r="I378" s="532">
        <v>2</v>
      </c>
      <c r="J378" s="532" t="s">
        <v>8816</v>
      </c>
      <c r="K378" s="532" t="s">
        <v>9619</v>
      </c>
    </row>
    <row r="379" spans="1:11" s="40" customFormat="1" x14ac:dyDescent="0.25">
      <c r="A379" s="533">
        <f t="shared" si="6"/>
        <v>377</v>
      </c>
      <c r="B379" s="532" t="s">
        <v>6948</v>
      </c>
      <c r="C379" s="534" t="s">
        <v>1528</v>
      </c>
      <c r="D379" s="534" t="s">
        <v>692</v>
      </c>
      <c r="E379" s="533" t="str">
        <f>VLOOKUP(D379,'BANG THAM CHIEU'!E112:I1139,5,0)</f>
        <v>bì</v>
      </c>
      <c r="F379" s="539">
        <v>1</v>
      </c>
      <c r="G379" s="536">
        <v>44253</v>
      </c>
      <c r="H379" s="537" t="s">
        <v>9594</v>
      </c>
      <c r="I379" s="532">
        <v>2</v>
      </c>
      <c r="J379" s="532" t="s">
        <v>8816</v>
      </c>
      <c r="K379" s="532" t="s">
        <v>9619</v>
      </c>
    </row>
    <row r="380" spans="1:11" s="40" customFormat="1" x14ac:dyDescent="0.25">
      <c r="A380" s="533">
        <f t="shared" si="6"/>
        <v>378</v>
      </c>
      <c r="B380" s="532" t="s">
        <v>6950</v>
      </c>
      <c r="C380" s="534" t="s">
        <v>1528</v>
      </c>
      <c r="D380" s="534" t="s">
        <v>1417</v>
      </c>
      <c r="E380" s="533" t="str">
        <f>VLOOKUP(D380,'BANG THAM CHIEU'!E113:I1140,5,0)</f>
        <v>bì</v>
      </c>
      <c r="F380" s="539">
        <v>1</v>
      </c>
      <c r="G380" s="536">
        <v>44253</v>
      </c>
      <c r="H380" s="537" t="s">
        <v>9594</v>
      </c>
      <c r="I380" s="532">
        <v>2</v>
      </c>
      <c r="J380" s="532" t="s">
        <v>8816</v>
      </c>
      <c r="K380" s="532" t="s">
        <v>9619</v>
      </c>
    </row>
    <row r="381" spans="1:11" s="40" customFormat="1" x14ac:dyDescent="0.25">
      <c r="A381" s="533">
        <f t="shared" si="6"/>
        <v>379</v>
      </c>
      <c r="B381" s="532" t="s">
        <v>6940</v>
      </c>
      <c r="C381" s="534" t="s">
        <v>1528</v>
      </c>
      <c r="D381" s="534" t="s">
        <v>687</v>
      </c>
      <c r="E381" s="533" t="str">
        <f>VLOOKUP(D381,'BANG THAM CHIEU'!E114:I1141,5,0)</f>
        <v>cái</v>
      </c>
      <c r="F381" s="539">
        <v>1</v>
      </c>
      <c r="G381" s="536">
        <v>44253</v>
      </c>
      <c r="H381" s="537" t="s">
        <v>9594</v>
      </c>
      <c r="I381" s="532">
        <v>2</v>
      </c>
      <c r="J381" s="532" t="s">
        <v>8816</v>
      </c>
      <c r="K381" s="532" t="s">
        <v>9619</v>
      </c>
    </row>
    <row r="382" spans="1:11" s="40" customFormat="1" x14ac:dyDescent="0.25">
      <c r="A382" s="533">
        <f t="shared" si="6"/>
        <v>380</v>
      </c>
      <c r="B382" s="532" t="s">
        <v>7897</v>
      </c>
      <c r="C382" s="534" t="s">
        <v>1528</v>
      </c>
      <c r="D382" s="534" t="s">
        <v>736</v>
      </c>
      <c r="E382" s="533" t="str">
        <f>VLOOKUP(D382,'BANG THAM CHIEU'!E115:I1142,5,0)</f>
        <v>ống</v>
      </c>
      <c r="F382" s="539">
        <v>2</v>
      </c>
      <c r="G382" s="536">
        <v>44253</v>
      </c>
      <c r="H382" s="537" t="s">
        <v>9594</v>
      </c>
      <c r="I382" s="532">
        <v>2</v>
      </c>
      <c r="J382" s="532" t="s">
        <v>7615</v>
      </c>
      <c r="K382" s="532" t="s">
        <v>8693</v>
      </c>
    </row>
    <row r="383" spans="1:11" s="40" customFormat="1" x14ac:dyDescent="0.25">
      <c r="A383" s="533">
        <f t="shared" si="6"/>
        <v>381</v>
      </c>
      <c r="B383" s="532" t="s">
        <v>6954</v>
      </c>
      <c r="C383" s="534" t="s">
        <v>1530</v>
      </c>
      <c r="D383" s="534" t="s">
        <v>738</v>
      </c>
      <c r="E383" s="533" t="str">
        <f>VLOOKUP(D383,'BANG THAM CHIEU'!E116:I1143,5,0)</f>
        <v>hộp</v>
      </c>
      <c r="F383" s="539">
        <v>1</v>
      </c>
      <c r="G383" s="536">
        <v>44253</v>
      </c>
      <c r="H383" s="537" t="s">
        <v>9594</v>
      </c>
      <c r="I383" s="532">
        <v>2</v>
      </c>
      <c r="J383" s="532" t="s">
        <v>7615</v>
      </c>
      <c r="K383" s="532" t="s">
        <v>8693</v>
      </c>
    </row>
    <row r="384" spans="1:11" s="40" customFormat="1" x14ac:dyDescent="0.25">
      <c r="A384" s="533">
        <f t="shared" si="6"/>
        <v>382</v>
      </c>
      <c r="B384" s="532" t="s">
        <v>7399</v>
      </c>
      <c r="C384" s="534" t="s">
        <v>1535</v>
      </c>
      <c r="D384" s="534" t="s">
        <v>1335</v>
      </c>
      <c r="E384" s="533" t="str">
        <f>VLOOKUP(D384,'BANG THAM CHIEU'!E117:I1144,5,0)</f>
        <v>bộ</v>
      </c>
      <c r="F384" s="539">
        <v>3</v>
      </c>
      <c r="G384" s="536">
        <v>44253</v>
      </c>
      <c r="H384" s="537" t="s">
        <v>9594</v>
      </c>
      <c r="I384" s="532">
        <v>2</v>
      </c>
      <c r="J384" s="532" t="s">
        <v>9469</v>
      </c>
      <c r="K384" s="532" t="s">
        <v>9614</v>
      </c>
    </row>
    <row r="385" spans="1:11" s="40" customFormat="1" x14ac:dyDescent="0.25">
      <c r="A385" s="533">
        <f t="shared" si="6"/>
        <v>383</v>
      </c>
      <c r="B385" s="532" t="s">
        <v>6752</v>
      </c>
      <c r="C385" s="534" t="s">
        <v>1548</v>
      </c>
      <c r="D385" s="534" t="s">
        <v>764</v>
      </c>
      <c r="E385" s="533" t="str">
        <f>VLOOKUP(D385,'BANG THAM CHIEU'!E118:I1145,5,0)</f>
        <v>cái</v>
      </c>
      <c r="F385" s="539">
        <v>1</v>
      </c>
      <c r="G385" s="536">
        <v>44253</v>
      </c>
      <c r="H385" s="537" t="s">
        <v>9594</v>
      </c>
      <c r="I385" s="532">
        <v>2</v>
      </c>
      <c r="J385" s="532" t="s">
        <v>7619</v>
      </c>
      <c r="K385" s="532" t="s">
        <v>8693</v>
      </c>
    </row>
    <row r="386" spans="1:11" s="40" customFormat="1" x14ac:dyDescent="0.25">
      <c r="A386" s="533">
        <f t="shared" si="6"/>
        <v>384</v>
      </c>
      <c r="B386" s="541" t="s">
        <v>4539</v>
      </c>
      <c r="C386" s="534" t="s">
        <v>99</v>
      </c>
      <c r="D386" s="534" t="s">
        <v>756</v>
      </c>
      <c r="E386" s="533" t="str">
        <f>VLOOKUP(D386,'BANG THAM CHIEU'!E119:I1146,5,0)</f>
        <v>cái</v>
      </c>
      <c r="F386" s="539">
        <v>5</v>
      </c>
      <c r="G386" s="536">
        <v>44253</v>
      </c>
      <c r="H386" s="537" t="s">
        <v>9594</v>
      </c>
      <c r="I386" s="532">
        <v>2</v>
      </c>
      <c r="J386" s="532" t="s">
        <v>7619</v>
      </c>
      <c r="K386" s="532" t="s">
        <v>8693</v>
      </c>
    </row>
    <row r="387" spans="1:11" s="40" customFormat="1" x14ac:dyDescent="0.25">
      <c r="A387" s="533">
        <f t="shared" ref="A387:A450" si="7">IF(B387="","",A386+1)</f>
        <v>385</v>
      </c>
      <c r="B387" s="532" t="s">
        <v>7617</v>
      </c>
      <c r="C387" s="534" t="s">
        <v>1597</v>
      </c>
      <c r="D387" s="534" t="s">
        <v>238</v>
      </c>
      <c r="E387" s="533" t="str">
        <f>VLOOKUP(D387,'BANG THAM CHIEU'!E120:I1147,5,0)</f>
        <v>cuộn</v>
      </c>
      <c r="F387" s="539">
        <v>4</v>
      </c>
      <c r="G387" s="536">
        <v>44254</v>
      </c>
      <c r="H387" s="537" t="s">
        <v>9594</v>
      </c>
      <c r="I387" s="532">
        <v>2</v>
      </c>
      <c r="J387" s="532" t="s">
        <v>7615</v>
      </c>
      <c r="K387" s="532" t="s">
        <v>9624</v>
      </c>
    </row>
    <row r="388" spans="1:11" s="40" customFormat="1" x14ac:dyDescent="0.25">
      <c r="A388" s="533">
        <f t="shared" si="7"/>
        <v>386</v>
      </c>
      <c r="B388" s="532" t="s">
        <v>2959</v>
      </c>
      <c r="C388" s="534" t="s">
        <v>1572</v>
      </c>
      <c r="D388" s="534" t="s">
        <v>684</v>
      </c>
      <c r="E388" s="533" t="str">
        <f>VLOOKUP(D388,'BANG THAM CHIEU'!E121:I1148,5,0)</f>
        <v>cái</v>
      </c>
      <c r="F388" s="539">
        <v>10</v>
      </c>
      <c r="G388" s="536">
        <v>44254</v>
      </c>
      <c r="H388" s="537" t="s">
        <v>9594</v>
      </c>
      <c r="I388" s="532">
        <v>2</v>
      </c>
      <c r="J388" s="532" t="s">
        <v>7619</v>
      </c>
      <c r="K388" s="532" t="s">
        <v>8693</v>
      </c>
    </row>
    <row r="389" spans="1:11" s="40" customFormat="1" x14ac:dyDescent="0.25">
      <c r="A389" s="533">
        <f t="shared" si="7"/>
        <v>387</v>
      </c>
      <c r="B389" s="532" t="s">
        <v>6607</v>
      </c>
      <c r="C389" s="534" t="s">
        <v>1527</v>
      </c>
      <c r="D389" s="534" t="s">
        <v>688</v>
      </c>
      <c r="E389" s="533" t="str">
        <f>VLOOKUP(D389,'BANG THAM CHIEU'!E122:I1149,5,0)</f>
        <v>bì</v>
      </c>
      <c r="F389" s="539">
        <v>10</v>
      </c>
      <c r="G389" s="536">
        <v>44254</v>
      </c>
      <c r="H389" s="537" t="s">
        <v>9594</v>
      </c>
      <c r="I389" s="532">
        <v>2</v>
      </c>
      <c r="J389" s="532" t="s">
        <v>7615</v>
      </c>
      <c r="K389" s="532" t="s">
        <v>9624</v>
      </c>
    </row>
    <row r="390" spans="1:11" s="40" customFormat="1" x14ac:dyDescent="0.25">
      <c r="A390" s="533">
        <f t="shared" si="7"/>
        <v>388</v>
      </c>
      <c r="B390" s="532" t="s">
        <v>6607</v>
      </c>
      <c r="C390" s="534" t="s">
        <v>1527</v>
      </c>
      <c r="D390" s="534" t="s">
        <v>688</v>
      </c>
      <c r="E390" s="533" t="str">
        <f>VLOOKUP(D390,'BANG THAM CHIEU'!E123:I1150,5,0)</f>
        <v>bì</v>
      </c>
      <c r="F390" s="539">
        <v>2</v>
      </c>
      <c r="G390" s="536">
        <v>44254</v>
      </c>
      <c r="H390" s="537" t="s">
        <v>9594</v>
      </c>
      <c r="I390" s="532">
        <v>2</v>
      </c>
      <c r="J390" s="532" t="s">
        <v>7619</v>
      </c>
      <c r="K390" s="532" t="s">
        <v>8693</v>
      </c>
    </row>
    <row r="391" spans="1:11" s="40" customFormat="1" x14ac:dyDescent="0.25">
      <c r="A391" s="533">
        <f t="shared" si="7"/>
        <v>389</v>
      </c>
      <c r="B391" s="532" t="s">
        <v>4540</v>
      </c>
      <c r="C391" s="534" t="s">
        <v>97</v>
      </c>
      <c r="D391" s="534" t="s">
        <v>1317</v>
      </c>
      <c r="E391" s="533" t="str">
        <f>VLOOKUP(D391,'BANG THAM CHIEU'!E124:I1151,5,0)</f>
        <v>bì</v>
      </c>
      <c r="F391" s="539">
        <v>2</v>
      </c>
      <c r="G391" s="536">
        <v>44254</v>
      </c>
      <c r="H391" s="537" t="s">
        <v>9594</v>
      </c>
      <c r="I391" s="532">
        <v>2</v>
      </c>
      <c r="J391" s="532" t="s">
        <v>7619</v>
      </c>
      <c r="K391" s="532" t="s">
        <v>8693</v>
      </c>
    </row>
    <row r="392" spans="1:11" s="40" customFormat="1" x14ac:dyDescent="0.25">
      <c r="A392" s="533">
        <f t="shared" si="7"/>
        <v>390</v>
      </c>
      <c r="B392" s="532" t="s">
        <v>9139</v>
      </c>
      <c r="C392" s="534" t="s">
        <v>1563</v>
      </c>
      <c r="D392" s="534" t="s">
        <v>724</v>
      </c>
      <c r="E392" s="533" t="str">
        <f>VLOOKUP(D392,'BANG THAM CHIEU'!E125:I1152,5,0)</f>
        <v>cái</v>
      </c>
      <c r="F392" s="539">
        <v>2</v>
      </c>
      <c r="G392" s="536">
        <v>44254</v>
      </c>
      <c r="H392" s="537" t="s">
        <v>9594</v>
      </c>
      <c r="I392" s="532">
        <v>2</v>
      </c>
      <c r="J392" s="532" t="s">
        <v>7619</v>
      </c>
      <c r="K392" s="532" t="s">
        <v>9625</v>
      </c>
    </row>
    <row r="393" spans="1:11" s="40" customFormat="1" x14ac:dyDescent="0.25">
      <c r="A393" s="533">
        <f t="shared" si="7"/>
        <v>391</v>
      </c>
      <c r="B393" s="532" t="s">
        <v>6836</v>
      </c>
      <c r="C393" s="534" t="s">
        <v>1556</v>
      </c>
      <c r="D393" s="534" t="s">
        <v>826</v>
      </c>
      <c r="E393" s="533" t="str">
        <f>VLOOKUP(D393,'BANG THAM CHIEU'!E126:I1153,5,0)</f>
        <v>cái</v>
      </c>
      <c r="F393" s="539">
        <v>1</v>
      </c>
      <c r="G393" s="536">
        <v>44256</v>
      </c>
      <c r="H393" s="537" t="s">
        <v>9605</v>
      </c>
      <c r="I393" s="532">
        <v>2</v>
      </c>
      <c r="J393" s="532" t="s">
        <v>7619</v>
      </c>
      <c r="K393" s="532" t="s">
        <v>9591</v>
      </c>
    </row>
    <row r="394" spans="1:11" s="40" customFormat="1" x14ac:dyDescent="0.25">
      <c r="A394" s="533">
        <f t="shared" si="7"/>
        <v>392</v>
      </c>
      <c r="B394" s="532" t="s">
        <v>8570</v>
      </c>
      <c r="C394" s="534" t="s">
        <v>1518</v>
      </c>
      <c r="D394" s="534" t="s">
        <v>663</v>
      </c>
      <c r="E394" s="533" t="str">
        <f>VLOOKUP(D394,'BANG THAM CHIEU'!E127:I1154,5,0)</f>
        <v>cái</v>
      </c>
      <c r="F394" s="539">
        <v>1</v>
      </c>
      <c r="G394" s="536">
        <v>44256</v>
      </c>
      <c r="H394" s="537" t="s">
        <v>9605</v>
      </c>
      <c r="I394" s="532">
        <v>2</v>
      </c>
      <c r="J394" s="532" t="s">
        <v>7619</v>
      </c>
      <c r="K394" s="532" t="s">
        <v>9591</v>
      </c>
    </row>
    <row r="395" spans="1:11" s="40" customFormat="1" x14ac:dyDescent="0.25">
      <c r="A395" s="533">
        <f t="shared" si="7"/>
        <v>393</v>
      </c>
      <c r="B395" s="532" t="s">
        <v>4541</v>
      </c>
      <c r="C395" s="534" t="s">
        <v>1527</v>
      </c>
      <c r="D395" s="534" t="s">
        <v>670</v>
      </c>
      <c r="E395" s="533" t="str">
        <f>VLOOKUP(D395,'BANG THAM CHIEU'!E128:I1155,5,0)</f>
        <v>cuộn</v>
      </c>
      <c r="F395" s="539">
        <v>10</v>
      </c>
      <c r="G395" s="536">
        <v>44257</v>
      </c>
      <c r="H395" s="537" t="s">
        <v>9605</v>
      </c>
      <c r="I395" s="532">
        <v>2</v>
      </c>
      <c r="J395" s="532" t="s">
        <v>7615</v>
      </c>
      <c r="K395" s="532" t="s">
        <v>9627</v>
      </c>
    </row>
    <row r="396" spans="1:11" s="40" customFormat="1" x14ac:dyDescent="0.25">
      <c r="A396" s="533">
        <f t="shared" si="7"/>
        <v>394</v>
      </c>
      <c r="B396" s="532" t="s">
        <v>8824</v>
      </c>
      <c r="C396" s="534" t="s">
        <v>1535</v>
      </c>
      <c r="D396" s="534" t="s">
        <v>787</v>
      </c>
      <c r="E396" s="533" t="str">
        <f>VLOOKUP(D396,'BANG THAM CHIEU'!E129:I1156,5,0)</f>
        <v>cái</v>
      </c>
      <c r="F396" s="539">
        <v>5</v>
      </c>
      <c r="G396" s="536">
        <v>44257</v>
      </c>
      <c r="H396" s="537" t="s">
        <v>9605</v>
      </c>
      <c r="I396" s="532">
        <v>2</v>
      </c>
      <c r="J396" s="532" t="s">
        <v>7615</v>
      </c>
      <c r="K396" s="532" t="s">
        <v>9627</v>
      </c>
    </row>
    <row r="397" spans="1:11" s="40" customFormat="1" x14ac:dyDescent="0.25">
      <c r="A397" s="533">
        <f t="shared" si="7"/>
        <v>395</v>
      </c>
      <c r="B397" s="532" t="s">
        <v>4414</v>
      </c>
      <c r="C397" s="534" t="s">
        <v>1533</v>
      </c>
      <c r="D397" s="534" t="s">
        <v>878</v>
      </c>
      <c r="E397" s="533" t="str">
        <f>VLOOKUP(D397,'BANG THAM CHIEU'!E130:I1157,5,0)</f>
        <v>sợi</v>
      </c>
      <c r="F397" s="539">
        <v>7</v>
      </c>
      <c r="G397" s="536">
        <v>44257</v>
      </c>
      <c r="H397" s="537" t="s">
        <v>9605</v>
      </c>
      <c r="I397" s="532">
        <v>2</v>
      </c>
      <c r="J397" s="532" t="s">
        <v>7615</v>
      </c>
      <c r="K397" s="532" t="s">
        <v>9627</v>
      </c>
    </row>
    <row r="398" spans="1:11" s="40" customFormat="1" x14ac:dyDescent="0.25">
      <c r="A398" s="533">
        <f t="shared" si="7"/>
        <v>396</v>
      </c>
      <c r="B398" s="532" t="s">
        <v>7863</v>
      </c>
      <c r="C398" s="534" t="s">
        <v>1599</v>
      </c>
      <c r="D398" s="534" t="s">
        <v>807</v>
      </c>
      <c r="E398" s="533" t="str">
        <f>VLOOKUP(D398,'BANG THAM CHIEU'!E131:I1158,5,0)</f>
        <v>cuộn</v>
      </c>
      <c r="F398" s="539">
        <v>1</v>
      </c>
      <c r="G398" s="536">
        <v>44258</v>
      </c>
      <c r="H398" s="537" t="s">
        <v>9605</v>
      </c>
      <c r="I398" s="532">
        <v>2</v>
      </c>
      <c r="J398" s="532" t="s">
        <v>7616</v>
      </c>
      <c r="K398" s="532" t="s">
        <v>9633</v>
      </c>
    </row>
    <row r="399" spans="1:11" s="40" customFormat="1" x14ac:dyDescent="0.25">
      <c r="A399" s="533">
        <f t="shared" si="7"/>
        <v>397</v>
      </c>
      <c r="B399" s="532" t="s">
        <v>9646</v>
      </c>
      <c r="C399" s="534" t="s">
        <v>99</v>
      </c>
      <c r="D399" s="534" t="s">
        <v>680</v>
      </c>
      <c r="E399" s="533" t="str">
        <f>VLOOKUP(D399,'BANG THAM CHIEU'!E132:I1159,5,0)</f>
        <v>cái</v>
      </c>
      <c r="F399" s="539">
        <v>15</v>
      </c>
      <c r="G399" s="536">
        <v>44258</v>
      </c>
      <c r="H399" s="537" t="s">
        <v>9605</v>
      </c>
      <c r="I399" s="532">
        <v>2</v>
      </c>
      <c r="J399" s="532" t="s">
        <v>7616</v>
      </c>
      <c r="K399" s="532" t="s">
        <v>9616</v>
      </c>
    </row>
    <row r="400" spans="1:11" s="40" customFormat="1" x14ac:dyDescent="0.25">
      <c r="A400" s="533">
        <f t="shared" si="7"/>
        <v>398</v>
      </c>
      <c r="B400" s="532" t="s">
        <v>4539</v>
      </c>
      <c r="C400" s="534" t="s">
        <v>99</v>
      </c>
      <c r="D400" s="534" t="s">
        <v>756</v>
      </c>
      <c r="E400" s="533" t="str">
        <f>VLOOKUP(D400,'BANG THAM CHIEU'!E133:I1160,5,0)</f>
        <v>cái</v>
      </c>
      <c r="F400" s="539">
        <v>40</v>
      </c>
      <c r="G400" s="536">
        <v>44258</v>
      </c>
      <c r="H400" s="537" t="s">
        <v>9605</v>
      </c>
      <c r="I400" s="532">
        <v>2</v>
      </c>
      <c r="J400" s="532" t="s">
        <v>7616</v>
      </c>
      <c r="K400" s="532" t="s">
        <v>8693</v>
      </c>
    </row>
    <row r="401" spans="1:11" s="40" customFormat="1" x14ac:dyDescent="0.25">
      <c r="A401" s="533">
        <f t="shared" si="7"/>
        <v>399</v>
      </c>
      <c r="B401" s="532" t="s">
        <v>9647</v>
      </c>
      <c r="C401" s="534" t="s">
        <v>1571</v>
      </c>
      <c r="D401" s="534" t="s">
        <v>828</v>
      </c>
      <c r="E401" s="533" t="str">
        <f>VLOOKUP(D401,'BANG THAM CHIEU'!E134:I1161,5,0)</f>
        <v>cái</v>
      </c>
      <c r="F401" s="539">
        <v>10</v>
      </c>
      <c r="G401" s="536">
        <v>44258</v>
      </c>
      <c r="H401" s="537" t="s">
        <v>9605</v>
      </c>
      <c r="I401" s="532">
        <v>2</v>
      </c>
      <c r="J401" s="532" t="s">
        <v>7616</v>
      </c>
      <c r="K401" s="532" t="s">
        <v>8693</v>
      </c>
    </row>
    <row r="402" spans="1:11" s="40" customFormat="1" x14ac:dyDescent="0.25">
      <c r="A402" s="533">
        <f t="shared" si="7"/>
        <v>400</v>
      </c>
      <c r="B402" s="532" t="s">
        <v>6950</v>
      </c>
      <c r="C402" s="534" t="s">
        <v>1528</v>
      </c>
      <c r="D402" s="534" t="s">
        <v>1417</v>
      </c>
      <c r="E402" s="533" t="str">
        <f>VLOOKUP(D402,'BANG THAM CHIEU'!E135:I1162,5,0)</f>
        <v>bì</v>
      </c>
      <c r="F402" s="539">
        <v>1</v>
      </c>
      <c r="G402" s="536">
        <v>44258</v>
      </c>
      <c r="H402" s="537" t="s">
        <v>9605</v>
      </c>
      <c r="I402" s="532">
        <v>2</v>
      </c>
      <c r="J402" s="532" t="s">
        <v>7616</v>
      </c>
      <c r="K402" s="532" t="s">
        <v>8693</v>
      </c>
    </row>
    <row r="403" spans="1:11" s="40" customFormat="1" x14ac:dyDescent="0.25">
      <c r="A403" s="533">
        <f t="shared" si="7"/>
        <v>401</v>
      </c>
      <c r="B403" s="532" t="s">
        <v>6940</v>
      </c>
      <c r="C403" s="534" t="s">
        <v>1528</v>
      </c>
      <c r="D403" s="534" t="s">
        <v>687</v>
      </c>
      <c r="E403" s="533" t="str">
        <f>VLOOKUP(D403,'BANG THAM CHIEU'!E136:I1163,5,0)</f>
        <v>cái</v>
      </c>
      <c r="F403" s="539">
        <v>1</v>
      </c>
      <c r="G403" s="536">
        <v>44258</v>
      </c>
      <c r="H403" s="537" t="s">
        <v>9605</v>
      </c>
      <c r="I403" s="532">
        <v>2</v>
      </c>
      <c r="J403" s="532" t="s">
        <v>7616</v>
      </c>
      <c r="K403" s="532" t="s">
        <v>8693</v>
      </c>
    </row>
    <row r="404" spans="1:11" s="40" customFormat="1" x14ac:dyDescent="0.25">
      <c r="A404" s="533">
        <f t="shared" si="7"/>
        <v>402</v>
      </c>
      <c r="B404" s="532" t="s">
        <v>6949</v>
      </c>
      <c r="C404" s="534" t="s">
        <v>1528</v>
      </c>
      <c r="D404" s="534" t="s">
        <v>693</v>
      </c>
      <c r="E404" s="533" t="str">
        <f>VLOOKUP(D404,'BANG THAM CHIEU'!E137:I1164,5,0)</f>
        <v>bì</v>
      </c>
      <c r="F404" s="539">
        <v>1</v>
      </c>
      <c r="G404" s="536">
        <v>44258</v>
      </c>
      <c r="H404" s="537" t="s">
        <v>9605</v>
      </c>
      <c r="I404" s="532">
        <v>2</v>
      </c>
      <c r="J404" s="532" t="s">
        <v>7616</v>
      </c>
      <c r="K404" s="532" t="s">
        <v>8693</v>
      </c>
    </row>
    <row r="405" spans="1:11" s="40" customFormat="1" x14ac:dyDescent="0.25">
      <c r="A405" s="533">
        <f t="shared" si="7"/>
        <v>403</v>
      </c>
      <c r="B405" s="532" t="s">
        <v>8489</v>
      </c>
      <c r="C405" s="534" t="s">
        <v>1528</v>
      </c>
      <c r="D405" s="534" t="s">
        <v>146</v>
      </c>
      <c r="E405" s="533" t="s">
        <v>2928</v>
      </c>
      <c r="F405" s="539">
        <v>1</v>
      </c>
      <c r="G405" s="536">
        <v>44258</v>
      </c>
      <c r="H405" s="537" t="s">
        <v>9605</v>
      </c>
      <c r="I405" s="532">
        <v>2</v>
      </c>
      <c r="J405" s="532" t="s">
        <v>7616</v>
      </c>
      <c r="K405" s="532" t="s">
        <v>8693</v>
      </c>
    </row>
    <row r="406" spans="1:11" s="40" customFormat="1" x14ac:dyDescent="0.25">
      <c r="A406" s="533">
        <f t="shared" si="7"/>
        <v>404</v>
      </c>
      <c r="B406" s="532" t="s">
        <v>6607</v>
      </c>
      <c r="C406" s="534" t="s">
        <v>1527</v>
      </c>
      <c r="D406" s="534" t="s">
        <v>688</v>
      </c>
      <c r="E406" s="533" t="str">
        <f>VLOOKUP(D406,'BANG THAM CHIEU'!E139:I1166,5,0)</f>
        <v>bì</v>
      </c>
      <c r="F406" s="539">
        <v>2</v>
      </c>
      <c r="G406" s="536">
        <v>44258</v>
      </c>
      <c r="H406" s="537" t="s">
        <v>9605</v>
      </c>
      <c r="I406" s="532">
        <v>2</v>
      </c>
      <c r="J406" s="532" t="s">
        <v>7616</v>
      </c>
      <c r="K406" s="532" t="s">
        <v>8693</v>
      </c>
    </row>
    <row r="407" spans="1:11" s="40" customFormat="1" x14ac:dyDescent="0.25">
      <c r="A407" s="533">
        <f t="shared" si="7"/>
        <v>405</v>
      </c>
      <c r="B407" s="532" t="s">
        <v>6606</v>
      </c>
      <c r="C407" s="534" t="s">
        <v>1586</v>
      </c>
      <c r="D407" s="534" t="s">
        <v>789</v>
      </c>
      <c r="E407" s="533" t="str">
        <f>VLOOKUP(D407,'BANG THAM CHIEU'!E140:I1167,5,0)</f>
        <v>cái</v>
      </c>
      <c r="F407" s="539">
        <v>9</v>
      </c>
      <c r="G407" s="536">
        <v>44258</v>
      </c>
      <c r="H407" s="537" t="s">
        <v>9605</v>
      </c>
      <c r="I407" s="532">
        <v>2</v>
      </c>
      <c r="J407" s="532" t="s">
        <v>7614</v>
      </c>
      <c r="K407" s="532" t="s">
        <v>8693</v>
      </c>
    </row>
    <row r="408" spans="1:11" s="40" customFormat="1" x14ac:dyDescent="0.25">
      <c r="A408" s="533">
        <f t="shared" si="7"/>
        <v>406</v>
      </c>
      <c r="B408" s="532" t="s">
        <v>7242</v>
      </c>
      <c r="C408" s="534" t="s">
        <v>1518</v>
      </c>
      <c r="D408" s="534" t="s">
        <v>765</v>
      </c>
      <c r="E408" s="533" t="str">
        <f>VLOOKUP(D408,'BANG THAM CHIEU'!E141:I1168,5,0)</f>
        <v>cái</v>
      </c>
      <c r="F408" s="539">
        <v>24</v>
      </c>
      <c r="G408" s="536">
        <v>44258</v>
      </c>
      <c r="H408" s="537" t="s">
        <v>9605</v>
      </c>
      <c r="I408" s="532">
        <v>2</v>
      </c>
      <c r="J408" s="532" t="s">
        <v>7614</v>
      </c>
      <c r="K408" s="532" t="s">
        <v>8693</v>
      </c>
    </row>
    <row r="409" spans="1:11" s="40" customFormat="1" x14ac:dyDescent="0.25">
      <c r="A409" s="533">
        <f t="shared" si="7"/>
        <v>407</v>
      </c>
      <c r="B409" s="532" t="s">
        <v>9652</v>
      </c>
      <c r="C409" s="534" t="s">
        <v>1571</v>
      </c>
      <c r="D409" s="534" t="s">
        <v>668</v>
      </c>
      <c r="E409" s="533" t="str">
        <f>VLOOKUP(D409,'BANG THAM CHIEU'!E142:I1169,5,0)</f>
        <v>viên</v>
      </c>
      <c r="F409" s="539">
        <v>25</v>
      </c>
      <c r="G409" s="536">
        <v>44259</v>
      </c>
      <c r="H409" s="537" t="s">
        <v>9605</v>
      </c>
      <c r="I409" s="532">
        <v>2</v>
      </c>
      <c r="J409" s="532" t="s">
        <v>9638</v>
      </c>
      <c r="K409" s="532" t="s">
        <v>8693</v>
      </c>
    </row>
    <row r="410" spans="1:11" s="40" customFormat="1" x14ac:dyDescent="0.25">
      <c r="A410" s="533">
        <f t="shared" si="7"/>
        <v>408</v>
      </c>
      <c r="B410" s="532" t="s">
        <v>7424</v>
      </c>
      <c r="C410" s="534" t="s">
        <v>1593</v>
      </c>
      <c r="D410" s="534" t="s">
        <v>161</v>
      </c>
      <c r="E410" s="533" t="s">
        <v>455</v>
      </c>
      <c r="F410" s="539">
        <v>2</v>
      </c>
      <c r="G410" s="536">
        <v>44260</v>
      </c>
      <c r="H410" s="537" t="s">
        <v>9605</v>
      </c>
      <c r="I410" s="532">
        <v>2</v>
      </c>
      <c r="J410" s="532" t="s">
        <v>7621</v>
      </c>
      <c r="K410" s="532" t="s">
        <v>9640</v>
      </c>
    </row>
    <row r="411" spans="1:11" s="40" customFormat="1" x14ac:dyDescent="0.25">
      <c r="A411" s="533">
        <f t="shared" si="7"/>
        <v>409</v>
      </c>
      <c r="B411" s="532" t="s">
        <v>7425</v>
      </c>
      <c r="C411" s="534" t="s">
        <v>1594</v>
      </c>
      <c r="D411" s="540" t="s">
        <v>163</v>
      </c>
      <c r="E411" s="533" t="s">
        <v>455</v>
      </c>
      <c r="F411" s="539">
        <v>2</v>
      </c>
      <c r="G411" s="536">
        <v>44260</v>
      </c>
      <c r="H411" s="537" t="s">
        <v>9605</v>
      </c>
      <c r="I411" s="532">
        <v>2</v>
      </c>
      <c r="J411" s="532" t="s">
        <v>7621</v>
      </c>
      <c r="K411" s="532" t="s">
        <v>9640</v>
      </c>
    </row>
    <row r="412" spans="1:11" s="40" customFormat="1" x14ac:dyDescent="0.25">
      <c r="A412" s="533">
        <f t="shared" si="7"/>
        <v>410</v>
      </c>
      <c r="B412" s="532" t="s">
        <v>6617</v>
      </c>
      <c r="C412" s="534" t="s">
        <v>78</v>
      </c>
      <c r="D412" s="534" t="s">
        <v>2774</v>
      </c>
      <c r="E412" s="533" t="str">
        <f>VLOOKUP(D412,'BANG THAM CHIEU'!E145:I1172,5,0)</f>
        <v>bì</v>
      </c>
      <c r="F412" s="539">
        <v>10</v>
      </c>
      <c r="G412" s="536">
        <v>44235</v>
      </c>
      <c r="H412" s="537" t="s">
        <v>9583</v>
      </c>
      <c r="I412" s="532">
        <v>2</v>
      </c>
      <c r="J412" s="532" t="s">
        <v>7615</v>
      </c>
      <c r="K412" s="532" t="s">
        <v>8693</v>
      </c>
    </row>
    <row r="413" spans="1:11" s="40" customFormat="1" x14ac:dyDescent="0.25">
      <c r="A413" s="533">
        <f t="shared" si="7"/>
        <v>411</v>
      </c>
      <c r="B413" s="532" t="s">
        <v>8905</v>
      </c>
      <c r="C413" s="534" t="s">
        <v>78</v>
      </c>
      <c r="D413" s="534">
        <v>51515723</v>
      </c>
      <c r="E413" s="533" t="str">
        <f>VLOOKUP(D413,'BANG THAM CHIEU'!E146:I1173,5,0)</f>
        <v>cái</v>
      </c>
      <c r="F413" s="539">
        <v>1</v>
      </c>
      <c r="G413" s="536">
        <v>44235</v>
      </c>
      <c r="H413" s="537" t="s">
        <v>9583</v>
      </c>
      <c r="I413" s="532">
        <v>2</v>
      </c>
      <c r="J413" s="532" t="s">
        <v>7615</v>
      </c>
      <c r="K413" s="532" t="s">
        <v>9586</v>
      </c>
    </row>
    <row r="414" spans="1:11" s="40" customFormat="1" x14ac:dyDescent="0.25">
      <c r="A414" s="533">
        <f t="shared" si="7"/>
        <v>412</v>
      </c>
      <c r="B414" s="532" t="s">
        <v>7262</v>
      </c>
      <c r="C414" s="534" t="s">
        <v>1547</v>
      </c>
      <c r="D414" s="534" t="s">
        <v>7265</v>
      </c>
      <c r="E414" s="533" t="str">
        <f>VLOOKUP(D414,'BANG THAM CHIEU'!E147:I1174,5,0)</f>
        <v>cái</v>
      </c>
      <c r="F414" s="539">
        <v>2</v>
      </c>
      <c r="G414" s="536">
        <v>44235</v>
      </c>
      <c r="H414" s="537" t="s">
        <v>9583</v>
      </c>
      <c r="I414" s="532">
        <v>2</v>
      </c>
      <c r="J414" s="532" t="s">
        <v>7614</v>
      </c>
      <c r="K414" s="532" t="s">
        <v>8693</v>
      </c>
    </row>
    <row r="415" spans="1:11" s="40" customFormat="1" x14ac:dyDescent="0.25">
      <c r="A415" s="533">
        <f t="shared" si="7"/>
        <v>413</v>
      </c>
      <c r="B415" s="532" t="s">
        <v>7666</v>
      </c>
      <c r="C415" s="534" t="s">
        <v>1527</v>
      </c>
      <c r="D415" s="534" t="s">
        <v>7667</v>
      </c>
      <c r="E415" s="533" t="str">
        <f>VLOOKUP(D415,'BANG THAM CHIEU'!E148:I1175,5,0)</f>
        <v>cái</v>
      </c>
      <c r="F415" s="539">
        <v>6</v>
      </c>
      <c r="G415" s="536">
        <v>44244</v>
      </c>
      <c r="H415" s="537" t="s">
        <v>9590</v>
      </c>
      <c r="I415" s="532">
        <v>2</v>
      </c>
      <c r="J415" s="532" t="s">
        <v>7616</v>
      </c>
      <c r="K415" s="532" t="s">
        <v>9591</v>
      </c>
    </row>
    <row r="416" spans="1:11" s="40" customFormat="1" x14ac:dyDescent="0.25">
      <c r="A416" s="533">
        <f t="shared" si="7"/>
        <v>414</v>
      </c>
      <c r="B416" s="532" t="s">
        <v>6828</v>
      </c>
      <c r="C416" s="534" t="s">
        <v>78</v>
      </c>
      <c r="D416" s="534" t="s">
        <v>6856</v>
      </c>
      <c r="E416" s="533" t="str">
        <f>VLOOKUP(D416,'BANG THAM CHIEU'!E149:I1176,5,0)</f>
        <v>cái</v>
      </c>
      <c r="F416" s="539">
        <v>1</v>
      </c>
      <c r="G416" s="536">
        <v>44245</v>
      </c>
      <c r="H416" s="537" t="s">
        <v>9590</v>
      </c>
      <c r="I416" s="532">
        <v>2</v>
      </c>
      <c r="J416" s="532" t="s">
        <v>7616</v>
      </c>
      <c r="K416" s="532" t="s">
        <v>9597</v>
      </c>
    </row>
    <row r="417" spans="1:15" s="40" customFormat="1" x14ac:dyDescent="0.25">
      <c r="A417" s="533">
        <f t="shared" si="7"/>
        <v>415</v>
      </c>
      <c r="B417" s="532" t="s">
        <v>7666</v>
      </c>
      <c r="C417" s="534" t="s">
        <v>1527</v>
      </c>
      <c r="D417" s="534" t="s">
        <v>7667</v>
      </c>
      <c r="E417" s="533" t="str">
        <f>VLOOKUP(D417,'BANG THAM CHIEU'!E150:I1177,5,0)</f>
        <v>cái</v>
      </c>
      <c r="F417" s="539">
        <v>5</v>
      </c>
      <c r="G417" s="536">
        <v>44246</v>
      </c>
      <c r="H417" s="537" t="s">
        <v>9590</v>
      </c>
      <c r="I417" s="532">
        <v>2</v>
      </c>
      <c r="J417" s="532" t="s">
        <v>7619</v>
      </c>
      <c r="K417" s="532" t="s">
        <v>8693</v>
      </c>
    </row>
    <row r="418" spans="1:15" s="40" customFormat="1" x14ac:dyDescent="0.25">
      <c r="A418" s="533">
        <f t="shared" si="7"/>
        <v>416</v>
      </c>
      <c r="B418" s="532" t="s">
        <v>4445</v>
      </c>
      <c r="C418" s="534" t="s">
        <v>2564</v>
      </c>
      <c r="D418" s="534" t="s">
        <v>2699</v>
      </c>
      <c r="E418" s="533" t="str">
        <f>VLOOKUP(D418,'BANG THAM CHIEU'!E151:I1178,5,0)</f>
        <v>lon</v>
      </c>
      <c r="F418" s="539">
        <v>4</v>
      </c>
      <c r="G418" s="536">
        <v>44246</v>
      </c>
      <c r="H418" s="537" t="s">
        <v>9590</v>
      </c>
      <c r="I418" s="532">
        <v>2</v>
      </c>
      <c r="J418" s="532" t="s">
        <v>8816</v>
      </c>
      <c r="K418" s="532" t="s">
        <v>8693</v>
      </c>
    </row>
    <row r="419" spans="1:15" s="40" customFormat="1" x14ac:dyDescent="0.25">
      <c r="A419" s="533">
        <f t="shared" si="7"/>
        <v>417</v>
      </c>
      <c r="B419" s="532" t="s">
        <v>7656</v>
      </c>
      <c r="C419" s="534" t="s">
        <v>2567</v>
      </c>
      <c r="D419" s="534" t="s">
        <v>7663</v>
      </c>
      <c r="E419" s="533" t="str">
        <f>VLOOKUP(D419,'BANG THAM CHIEU'!E152:I1179,5,0)</f>
        <v>lon</v>
      </c>
      <c r="F419" s="539">
        <v>4</v>
      </c>
      <c r="G419" s="536">
        <v>44246</v>
      </c>
      <c r="H419" s="537" t="s">
        <v>9590</v>
      </c>
      <c r="I419" s="532">
        <v>2</v>
      </c>
      <c r="J419" s="532" t="s">
        <v>8816</v>
      </c>
      <c r="K419" s="532" t="s">
        <v>8693</v>
      </c>
    </row>
    <row r="420" spans="1:15" s="40" customFormat="1" x14ac:dyDescent="0.25">
      <c r="A420" s="533">
        <f t="shared" si="7"/>
        <v>418</v>
      </c>
      <c r="B420" s="532" t="s">
        <v>7233</v>
      </c>
      <c r="C420" s="534" t="s">
        <v>2564</v>
      </c>
      <c r="D420" s="534" t="s">
        <v>2692</v>
      </c>
      <c r="E420" s="533" t="str">
        <f>VLOOKUP(D420,'BANG THAM CHIEU'!E153:I1180,5,0)</f>
        <v>cái</v>
      </c>
      <c r="F420" s="539">
        <v>10</v>
      </c>
      <c r="G420" s="536">
        <v>44246</v>
      </c>
      <c r="H420" s="537" t="s">
        <v>9590</v>
      </c>
      <c r="I420" s="532">
        <v>2</v>
      </c>
      <c r="J420" s="532" t="s">
        <v>7615</v>
      </c>
      <c r="K420" s="532" t="s">
        <v>9602</v>
      </c>
    </row>
    <row r="421" spans="1:15" s="40" customFormat="1" x14ac:dyDescent="0.25">
      <c r="A421" s="533">
        <f t="shared" si="7"/>
        <v>419</v>
      </c>
      <c r="B421" s="532" t="s">
        <v>7233</v>
      </c>
      <c r="C421" s="534" t="s">
        <v>2564</v>
      </c>
      <c r="D421" s="534" t="s">
        <v>2692</v>
      </c>
      <c r="E421" s="533" t="str">
        <f>VLOOKUP(D421,'BANG THAM CHIEU'!E154:I1181,5,0)</f>
        <v>cái</v>
      </c>
      <c r="F421" s="539">
        <v>3</v>
      </c>
      <c r="G421" s="536">
        <v>44249</v>
      </c>
      <c r="H421" s="537" t="s">
        <v>9594</v>
      </c>
      <c r="I421" s="532">
        <v>2</v>
      </c>
      <c r="J421" s="532" t="s">
        <v>7614</v>
      </c>
      <c r="K421" s="532" t="s">
        <v>8693</v>
      </c>
    </row>
    <row r="422" spans="1:15" s="40" customFormat="1" x14ac:dyDescent="0.25">
      <c r="A422" s="533">
        <f t="shared" si="7"/>
        <v>420</v>
      </c>
      <c r="B422" s="532" t="s">
        <v>7626</v>
      </c>
      <c r="C422" s="534" t="s">
        <v>2564</v>
      </c>
      <c r="D422" s="534">
        <v>50432647</v>
      </c>
      <c r="E422" s="533" t="str">
        <f>VLOOKUP(D422,'BANG THAM CHIEU'!E155:I1182,5,0)</f>
        <v>cái</v>
      </c>
      <c r="F422" s="539">
        <v>2</v>
      </c>
      <c r="G422" s="536">
        <v>44251</v>
      </c>
      <c r="H422" s="537" t="s">
        <v>9594</v>
      </c>
      <c r="I422" s="532">
        <v>2</v>
      </c>
      <c r="J422" s="532" t="s">
        <v>7615</v>
      </c>
      <c r="K422" s="532" t="s">
        <v>9606</v>
      </c>
    </row>
    <row r="423" spans="1:15" s="40" customFormat="1" x14ac:dyDescent="0.25">
      <c r="A423" s="533">
        <f t="shared" si="7"/>
        <v>421</v>
      </c>
      <c r="B423" s="532" t="s">
        <v>4451</v>
      </c>
      <c r="C423" s="534" t="s">
        <v>2567</v>
      </c>
      <c r="D423" s="534" t="s">
        <v>2709</v>
      </c>
      <c r="E423" s="533" t="str">
        <f>VLOOKUP(D423,'BANG THAM CHIEU'!E156:I1183,5,0)</f>
        <v>lon</v>
      </c>
      <c r="F423" s="539">
        <v>2</v>
      </c>
      <c r="G423" s="536">
        <v>44249</v>
      </c>
      <c r="H423" s="537" t="s">
        <v>9594</v>
      </c>
      <c r="I423" s="532">
        <v>2</v>
      </c>
      <c r="J423" s="532" t="s">
        <v>7614</v>
      </c>
      <c r="K423" s="532" t="s">
        <v>9607</v>
      </c>
    </row>
    <row r="424" spans="1:15" s="40" customFormat="1" x14ac:dyDescent="0.25">
      <c r="A424" s="533">
        <f t="shared" si="7"/>
        <v>422</v>
      </c>
      <c r="B424" s="532" t="s">
        <v>4449</v>
      </c>
      <c r="C424" s="534" t="s">
        <v>2564</v>
      </c>
      <c r="D424" s="534" t="s">
        <v>2719</v>
      </c>
      <c r="E424" s="533" t="str">
        <f>VLOOKUP(D424,'BANG THAM CHIEU'!E157:I1184,5,0)</f>
        <v>lon</v>
      </c>
      <c r="F424" s="539">
        <v>2</v>
      </c>
      <c r="G424" s="536">
        <v>44249</v>
      </c>
      <c r="H424" s="537" t="s">
        <v>9594</v>
      </c>
      <c r="I424" s="532">
        <v>2</v>
      </c>
      <c r="J424" s="532" t="s">
        <v>7614</v>
      </c>
      <c r="K424" s="532" t="s">
        <v>9607</v>
      </c>
    </row>
    <row r="425" spans="1:15" s="40" customFormat="1" x14ac:dyDescent="0.25">
      <c r="A425" s="533">
        <f t="shared" si="7"/>
        <v>423</v>
      </c>
      <c r="B425" s="532" t="s">
        <v>7302</v>
      </c>
      <c r="C425" s="534" t="s">
        <v>2568</v>
      </c>
      <c r="D425" s="534" t="s">
        <v>2702</v>
      </c>
      <c r="E425" s="533" t="str">
        <f>VLOOKUP(D425,'BANG THAM CHIEU'!E158:I1185,5,0)</f>
        <v>thùng</v>
      </c>
      <c r="F425" s="539">
        <v>3</v>
      </c>
      <c r="G425" s="536">
        <v>44249</v>
      </c>
      <c r="H425" s="537" t="s">
        <v>9594</v>
      </c>
      <c r="I425" s="532">
        <v>2</v>
      </c>
      <c r="J425" s="532" t="s">
        <v>7614</v>
      </c>
      <c r="K425" s="532" t="s">
        <v>9607</v>
      </c>
    </row>
    <row r="426" spans="1:15" s="40" customFormat="1" x14ac:dyDescent="0.25">
      <c r="A426" s="533">
        <f t="shared" si="7"/>
        <v>424</v>
      </c>
      <c r="B426" s="532" t="s">
        <v>7302</v>
      </c>
      <c r="C426" s="534" t="s">
        <v>2568</v>
      </c>
      <c r="D426" s="534" t="s">
        <v>2702</v>
      </c>
      <c r="E426" s="533" t="str">
        <f>VLOOKUP(D426,'BANG THAM CHIEU'!E159:I1186,5,0)</f>
        <v>thùng</v>
      </c>
      <c r="F426" s="539">
        <v>1</v>
      </c>
      <c r="G426" s="536">
        <v>44253</v>
      </c>
      <c r="H426" s="537" t="s">
        <v>9594</v>
      </c>
      <c r="I426" s="532">
        <v>2</v>
      </c>
      <c r="J426" s="532" t="s">
        <v>7614</v>
      </c>
      <c r="K426" s="532" t="s">
        <v>8693</v>
      </c>
    </row>
    <row r="427" spans="1:15" s="40" customFormat="1" x14ac:dyDescent="0.25">
      <c r="A427" s="533">
        <f t="shared" si="7"/>
        <v>425</v>
      </c>
      <c r="B427" s="532" t="s">
        <v>4449</v>
      </c>
      <c r="C427" s="534" t="s">
        <v>2564</v>
      </c>
      <c r="D427" s="534" t="s">
        <v>2719</v>
      </c>
      <c r="E427" s="533" t="str">
        <f>VLOOKUP(D427,'BANG THAM CHIEU'!E160:I1187,5,0)</f>
        <v>lon</v>
      </c>
      <c r="F427" s="539">
        <v>2</v>
      </c>
      <c r="G427" s="536">
        <v>44253</v>
      </c>
      <c r="H427" s="537" t="s">
        <v>9594</v>
      </c>
      <c r="I427" s="532">
        <v>2</v>
      </c>
      <c r="J427" s="532" t="s">
        <v>7614</v>
      </c>
      <c r="K427" s="532" t="s">
        <v>9618</v>
      </c>
    </row>
    <row r="428" spans="1:15" s="40" customFormat="1" x14ac:dyDescent="0.25">
      <c r="A428" s="533">
        <f t="shared" si="7"/>
        <v>426</v>
      </c>
      <c r="B428" s="532" t="s">
        <v>4452</v>
      </c>
      <c r="C428" s="534" t="s">
        <v>2567</v>
      </c>
      <c r="D428" s="534" t="s">
        <v>2718</v>
      </c>
      <c r="E428" s="533" t="str">
        <f>VLOOKUP(D428,'BANG THAM CHIEU'!E161:I1188,5,0)</f>
        <v>lon</v>
      </c>
      <c r="F428" s="539">
        <v>2</v>
      </c>
      <c r="G428" s="536">
        <v>44253</v>
      </c>
      <c r="H428" s="537" t="s">
        <v>9594</v>
      </c>
      <c r="I428" s="532">
        <v>2</v>
      </c>
      <c r="J428" s="532" t="s">
        <v>7614</v>
      </c>
      <c r="K428" s="532" t="s">
        <v>9618</v>
      </c>
    </row>
    <row r="429" spans="1:15" s="40" customFormat="1" x14ac:dyDescent="0.25">
      <c r="A429" s="533">
        <f t="shared" si="7"/>
        <v>427</v>
      </c>
      <c r="B429" s="532" t="s">
        <v>2572</v>
      </c>
      <c r="C429" s="534" t="s">
        <v>2570</v>
      </c>
      <c r="D429" s="534" t="s">
        <v>2705</v>
      </c>
      <c r="E429" s="533" t="str">
        <f>VLOOKUP(D429,'BANG THAM CHIEU'!E162:I1189,5,0)</f>
        <v>lon</v>
      </c>
      <c r="F429" s="539">
        <v>2</v>
      </c>
      <c r="G429" s="536">
        <v>44256</v>
      </c>
      <c r="H429" s="537" t="s">
        <v>9605</v>
      </c>
      <c r="I429" s="532">
        <v>2</v>
      </c>
      <c r="J429" s="532" t="s">
        <v>9626</v>
      </c>
      <c r="K429" s="532" t="s">
        <v>8693</v>
      </c>
    </row>
    <row r="430" spans="1:15" s="40" customFormat="1" x14ac:dyDescent="0.25">
      <c r="A430" s="533">
        <f t="shared" si="7"/>
        <v>428</v>
      </c>
      <c r="B430" s="532" t="s">
        <v>8674</v>
      </c>
      <c r="C430" s="534" t="s">
        <v>108</v>
      </c>
      <c r="D430" s="534" t="s">
        <v>8675</v>
      </c>
      <c r="E430" s="533" t="str">
        <f>VLOOKUP(D430,'BANG THAM CHIEU'!E163:I1190,5,0)</f>
        <v>cái</v>
      </c>
      <c r="F430" s="539">
        <v>1</v>
      </c>
      <c r="G430" s="536">
        <v>44257</v>
      </c>
      <c r="H430" s="537" t="s">
        <v>9605</v>
      </c>
      <c r="I430" s="532">
        <v>2</v>
      </c>
      <c r="J430" s="532" t="s">
        <v>7615</v>
      </c>
      <c r="K430" s="532" t="s">
        <v>9629</v>
      </c>
    </row>
    <row r="431" spans="1:15" s="40" customFormat="1" x14ac:dyDescent="0.25">
      <c r="A431" s="533">
        <f t="shared" si="7"/>
        <v>429</v>
      </c>
      <c r="B431" s="532" t="s">
        <v>2569</v>
      </c>
      <c r="C431" s="534" t="s">
        <v>2570</v>
      </c>
      <c r="D431" s="534" t="s">
        <v>2703</v>
      </c>
      <c r="E431" s="533" t="str">
        <f>VLOOKUP(D431,'BANG THAM CHIEU'!E164:I1191,5,0)</f>
        <v>lon</v>
      </c>
      <c r="F431" s="539">
        <v>4</v>
      </c>
      <c r="G431" s="536">
        <v>44257</v>
      </c>
      <c r="H431" s="537" t="s">
        <v>9605</v>
      </c>
      <c r="I431" s="532">
        <v>2</v>
      </c>
      <c r="J431" s="532" t="s">
        <v>9630</v>
      </c>
      <c r="K431" s="532" t="s">
        <v>9631</v>
      </c>
      <c r="O431" s="40">
        <v>42</v>
      </c>
    </row>
    <row r="432" spans="1:15" s="40" customFormat="1" x14ac:dyDescent="0.25">
      <c r="A432" s="533">
        <f t="shared" si="7"/>
        <v>430</v>
      </c>
      <c r="B432" s="532" t="s">
        <v>7309</v>
      </c>
      <c r="C432" s="534" t="s">
        <v>1527</v>
      </c>
      <c r="D432" s="534" t="s">
        <v>2900</v>
      </c>
      <c r="E432" s="533" t="str">
        <f>VLOOKUP(D432,'BANG THAM CHIEU'!E165:I1192,5,0)</f>
        <v>cái</v>
      </c>
      <c r="F432" s="539">
        <v>3</v>
      </c>
      <c r="G432" s="536">
        <v>44258</v>
      </c>
      <c r="H432" s="537" t="s">
        <v>9605</v>
      </c>
      <c r="I432" s="532">
        <v>2</v>
      </c>
      <c r="J432" s="532" t="s">
        <v>7616</v>
      </c>
      <c r="K432" s="532" t="s">
        <v>9632</v>
      </c>
      <c r="O432" s="40">
        <v>59</v>
      </c>
    </row>
    <row r="433" spans="1:11" s="40" customFormat="1" x14ac:dyDescent="0.25">
      <c r="A433" s="533">
        <f t="shared" si="7"/>
        <v>431</v>
      </c>
      <c r="B433" s="532" t="s">
        <v>7902</v>
      </c>
      <c r="C433" s="534" t="s">
        <v>1563</v>
      </c>
      <c r="D433" s="534" t="s">
        <v>2732</v>
      </c>
      <c r="E433" s="533" t="str">
        <f>VLOOKUP(D433,'BANG THAM CHIEU'!E166:I1193,5,0)</f>
        <v>cuộn</v>
      </c>
      <c r="F433" s="539">
        <v>3</v>
      </c>
      <c r="G433" s="536">
        <v>44258</v>
      </c>
      <c r="H433" s="537" t="s">
        <v>9605</v>
      </c>
      <c r="I433" s="532">
        <v>2</v>
      </c>
      <c r="J433" s="532" t="s">
        <v>7616</v>
      </c>
      <c r="K433" s="532" t="s">
        <v>9634</v>
      </c>
    </row>
    <row r="434" spans="1:11" s="40" customFormat="1" x14ac:dyDescent="0.25">
      <c r="A434" s="533">
        <f t="shared" si="7"/>
        <v>432</v>
      </c>
      <c r="B434" s="532" t="s">
        <v>6106</v>
      </c>
      <c r="C434" s="534" t="s">
        <v>107</v>
      </c>
      <c r="D434" s="534" t="s">
        <v>2737</v>
      </c>
      <c r="E434" s="533" t="str">
        <f>VLOOKUP(D434,'BANG THAM CHIEU'!E167:I1194,5,0)</f>
        <v>cái</v>
      </c>
      <c r="F434" s="539">
        <v>1</v>
      </c>
      <c r="G434" s="536">
        <v>44258</v>
      </c>
      <c r="H434" s="537" t="s">
        <v>9605</v>
      </c>
      <c r="I434" s="532">
        <v>2</v>
      </c>
      <c r="J434" s="532" t="s">
        <v>7616</v>
      </c>
      <c r="K434" s="532" t="s">
        <v>9636</v>
      </c>
    </row>
    <row r="435" spans="1:11" s="40" customFormat="1" x14ac:dyDescent="0.25">
      <c r="A435" s="533">
        <f t="shared" si="7"/>
        <v>433</v>
      </c>
      <c r="B435" s="532" t="s">
        <v>2584</v>
      </c>
      <c r="C435" s="534" t="s">
        <v>107</v>
      </c>
      <c r="D435" s="534" t="s">
        <v>2736</v>
      </c>
      <c r="E435" s="533" t="str">
        <f>VLOOKUP(D435,'BANG THAM CHIEU'!E168:I1195,5,0)</f>
        <v>cái</v>
      </c>
      <c r="F435" s="539">
        <v>1</v>
      </c>
      <c r="G435" s="536">
        <v>44258</v>
      </c>
      <c r="H435" s="537" t="s">
        <v>9605</v>
      </c>
      <c r="I435" s="532">
        <v>2</v>
      </c>
      <c r="J435" s="532" t="s">
        <v>7616</v>
      </c>
      <c r="K435" s="532" t="s">
        <v>9636</v>
      </c>
    </row>
    <row r="436" spans="1:11" s="40" customFormat="1" x14ac:dyDescent="0.25">
      <c r="A436" s="533">
        <f t="shared" si="7"/>
        <v>434</v>
      </c>
      <c r="B436" s="532" t="s">
        <v>2566</v>
      </c>
      <c r="C436" s="534" t="s">
        <v>2564</v>
      </c>
      <c r="D436" s="534" t="s">
        <v>2698</v>
      </c>
      <c r="E436" s="533" t="str">
        <f>VLOOKUP(D436,'BANG THAM CHIEU'!E169:I1196,5,0)</f>
        <v>lon</v>
      </c>
      <c r="F436" s="539">
        <v>12</v>
      </c>
      <c r="G436" s="536">
        <v>44258</v>
      </c>
      <c r="H436" s="537" t="s">
        <v>9605</v>
      </c>
      <c r="I436" s="532">
        <v>2</v>
      </c>
      <c r="J436" s="532" t="s">
        <v>7614</v>
      </c>
      <c r="K436" s="532" t="s">
        <v>8693</v>
      </c>
    </row>
    <row r="437" spans="1:11" s="40" customFormat="1" x14ac:dyDescent="0.25">
      <c r="A437" s="533">
        <f t="shared" si="7"/>
        <v>435</v>
      </c>
      <c r="B437" s="532" t="s">
        <v>6989</v>
      </c>
      <c r="C437" s="534" t="s">
        <v>1528</v>
      </c>
      <c r="D437" s="534" t="s">
        <v>6992</v>
      </c>
      <c r="E437" s="533" t="str">
        <f>VLOOKUP(D437,'BANG THAM CHIEU'!E170:I1197,5,0)</f>
        <v>cái</v>
      </c>
      <c r="F437" s="539">
        <v>30</v>
      </c>
      <c r="G437" s="536">
        <v>44259</v>
      </c>
      <c r="H437" s="537" t="s">
        <v>9605</v>
      </c>
      <c r="I437" s="532">
        <v>2</v>
      </c>
      <c r="J437" s="532" t="s">
        <v>8816</v>
      </c>
      <c r="K437" s="532" t="s">
        <v>9637</v>
      </c>
    </row>
    <row r="438" spans="1:11" s="40" customFormat="1" x14ac:dyDescent="0.25">
      <c r="A438" s="533">
        <f t="shared" si="7"/>
        <v>436</v>
      </c>
      <c r="B438" s="532" t="s">
        <v>4449</v>
      </c>
      <c r="C438" s="534" t="s">
        <v>2564</v>
      </c>
      <c r="D438" s="534" t="s">
        <v>2719</v>
      </c>
      <c r="E438" s="533" t="str">
        <f>VLOOKUP(D438,'BANG THAM CHIEU'!E171:I1198,5,0)</f>
        <v>lon</v>
      </c>
      <c r="F438" s="539">
        <v>2</v>
      </c>
      <c r="G438" s="536">
        <v>44259</v>
      </c>
      <c r="H438" s="537" t="s">
        <v>9605</v>
      </c>
      <c r="I438" s="532">
        <v>2</v>
      </c>
      <c r="J438" s="532" t="s">
        <v>7614</v>
      </c>
      <c r="K438" s="532" t="s">
        <v>9436</v>
      </c>
    </row>
    <row r="439" spans="1:11" s="40" customFormat="1" x14ac:dyDescent="0.25">
      <c r="A439" s="533">
        <f t="shared" si="7"/>
        <v>437</v>
      </c>
      <c r="B439" s="532" t="s">
        <v>3047</v>
      </c>
      <c r="C439" s="534" t="s">
        <v>2564</v>
      </c>
      <c r="D439" s="534" t="s">
        <v>3049</v>
      </c>
      <c r="E439" s="533" t="str">
        <f>VLOOKUP(D439,'BANG THAM CHIEU'!E172:I1199,5,0)</f>
        <v>lon</v>
      </c>
      <c r="F439" s="539">
        <v>2</v>
      </c>
      <c r="G439" s="536">
        <v>44259</v>
      </c>
      <c r="H439" s="537" t="s">
        <v>9605</v>
      </c>
      <c r="I439" s="532">
        <v>2</v>
      </c>
      <c r="J439" s="532" t="s">
        <v>7614</v>
      </c>
      <c r="K439" s="532" t="s">
        <v>9436</v>
      </c>
    </row>
    <row r="440" spans="1:11" s="40" customFormat="1" x14ac:dyDescent="0.25">
      <c r="A440" s="533">
        <f t="shared" si="7"/>
        <v>438</v>
      </c>
      <c r="B440" s="532" t="s">
        <v>7912</v>
      </c>
      <c r="C440" s="534" t="s">
        <v>1547</v>
      </c>
      <c r="D440" s="534" t="s">
        <v>7919</v>
      </c>
      <c r="E440" s="533" t="str">
        <f>VLOOKUP(D440,'BANG THAM CHIEU'!E173:I1200,5,0)</f>
        <v>cái</v>
      </c>
      <c r="F440" s="539">
        <v>1</v>
      </c>
      <c r="G440" s="536">
        <v>44259</v>
      </c>
      <c r="H440" s="537" t="s">
        <v>9605</v>
      </c>
      <c r="I440" s="532">
        <v>2</v>
      </c>
      <c r="J440" s="532" t="s">
        <v>9638</v>
      </c>
      <c r="K440" s="532" t="s">
        <v>8693</v>
      </c>
    </row>
    <row r="441" spans="1:11" s="40" customFormat="1" x14ac:dyDescent="0.25">
      <c r="A441" s="47">
        <f t="shared" si="7"/>
        <v>439</v>
      </c>
      <c r="B441" s="46" t="s">
        <v>4292</v>
      </c>
      <c r="C441" s="330" t="s">
        <v>1547</v>
      </c>
      <c r="D441" s="410" t="s">
        <v>2876</v>
      </c>
      <c r="E441" s="533" t="str">
        <f>VLOOKUP(D441,'BANG THAM CHIEU'!E174:I1201,5,0)</f>
        <v>cái</v>
      </c>
      <c r="F441" s="403">
        <v>1</v>
      </c>
      <c r="G441" s="56">
        <v>44259</v>
      </c>
      <c r="H441" s="412" t="s">
        <v>9605</v>
      </c>
      <c r="I441" s="46">
        <v>2</v>
      </c>
      <c r="J441" s="46" t="s">
        <v>9638</v>
      </c>
      <c r="K441" s="46" t="s">
        <v>8693</v>
      </c>
    </row>
    <row r="442" spans="1:11" s="40" customFormat="1" x14ac:dyDescent="0.25">
      <c r="A442" s="47">
        <f t="shared" si="7"/>
        <v>440</v>
      </c>
      <c r="B442" s="46" t="s">
        <v>7348</v>
      </c>
      <c r="C442" s="330" t="s">
        <v>2564</v>
      </c>
      <c r="D442" s="410">
        <v>50297513</v>
      </c>
      <c r="E442" s="533" t="str">
        <f>VLOOKUP(D442,'BANG THAM CHIEU'!E175:I1202,5,0)</f>
        <v>cái</v>
      </c>
      <c r="F442" s="403">
        <v>1</v>
      </c>
      <c r="G442" s="56">
        <v>44259</v>
      </c>
      <c r="H442" s="412" t="s">
        <v>9605</v>
      </c>
      <c r="I442" s="46">
        <v>2</v>
      </c>
      <c r="J442" s="46" t="s">
        <v>9638</v>
      </c>
      <c r="K442" s="46" t="s">
        <v>9639</v>
      </c>
    </row>
    <row r="443" spans="1:11" s="40" customFormat="1" ht="75" x14ac:dyDescent="0.25">
      <c r="A443" s="47">
        <f t="shared" si="7"/>
        <v>441</v>
      </c>
      <c r="B443" s="409" t="s">
        <v>8566</v>
      </c>
      <c r="C443" s="330"/>
      <c r="D443" s="330"/>
      <c r="E443" s="47" t="s">
        <v>8567</v>
      </c>
      <c r="F443" s="403">
        <v>10</v>
      </c>
      <c r="G443" s="56">
        <v>44264</v>
      </c>
      <c r="H443" s="412" t="s">
        <v>9722</v>
      </c>
      <c r="I443" s="48">
        <v>3</v>
      </c>
      <c r="J443" s="48" t="s">
        <v>9382</v>
      </c>
      <c r="K443" s="48" t="s">
        <v>8693</v>
      </c>
    </row>
    <row r="444" spans="1:11" s="40" customFormat="1" x14ac:dyDescent="0.25">
      <c r="A444" s="47">
        <f t="shared" si="7"/>
        <v>442</v>
      </c>
      <c r="B444" s="46" t="s">
        <v>10704</v>
      </c>
      <c r="C444" s="544" t="s">
        <v>1552</v>
      </c>
      <c r="D444" s="540" t="s">
        <v>205</v>
      </c>
      <c r="E444" s="47" t="s">
        <v>455</v>
      </c>
      <c r="F444" s="403">
        <v>1</v>
      </c>
      <c r="G444" s="56">
        <v>44264</v>
      </c>
      <c r="H444" s="412" t="s">
        <v>9722</v>
      </c>
      <c r="I444" s="48"/>
      <c r="J444" s="48" t="s">
        <v>7620</v>
      </c>
      <c r="K444" s="48" t="s">
        <v>9727</v>
      </c>
    </row>
    <row r="445" spans="1:11" s="40" customFormat="1" x14ac:dyDescent="0.25">
      <c r="A445" s="47">
        <f t="shared" si="7"/>
        <v>443</v>
      </c>
      <c r="B445" s="46" t="s">
        <v>9728</v>
      </c>
      <c r="C445" s="330"/>
      <c r="D445" s="330"/>
      <c r="E445" s="47" t="s">
        <v>455</v>
      </c>
      <c r="F445" s="403">
        <v>1</v>
      </c>
      <c r="G445" s="56">
        <v>44264</v>
      </c>
      <c r="H445" s="412" t="s">
        <v>9722</v>
      </c>
      <c r="I445" s="48"/>
      <c r="J445" s="48" t="s">
        <v>9489</v>
      </c>
      <c r="K445" s="48" t="s">
        <v>9729</v>
      </c>
    </row>
    <row r="446" spans="1:11" s="40" customFormat="1" x14ac:dyDescent="0.25">
      <c r="A446" s="47">
        <f t="shared" si="7"/>
        <v>444</v>
      </c>
      <c r="B446" s="46" t="s">
        <v>9317</v>
      </c>
      <c r="C446" s="330"/>
      <c r="D446" s="330"/>
      <c r="E446" s="47" t="s">
        <v>455</v>
      </c>
      <c r="F446" s="403">
        <v>1</v>
      </c>
      <c r="G446" s="56">
        <v>44264</v>
      </c>
      <c r="H446" s="412" t="s">
        <v>9722</v>
      </c>
      <c r="I446" s="48"/>
      <c r="J446" s="48" t="s">
        <v>9489</v>
      </c>
      <c r="K446" s="48" t="s">
        <v>9729</v>
      </c>
    </row>
    <row r="447" spans="1:11" s="40" customFormat="1" x14ac:dyDescent="0.25">
      <c r="A447" s="47">
        <f t="shared" si="7"/>
        <v>445</v>
      </c>
      <c r="B447" s="46" t="s">
        <v>9730</v>
      </c>
      <c r="C447" s="330"/>
      <c r="D447" s="330"/>
      <c r="E447" s="47" t="s">
        <v>455</v>
      </c>
      <c r="F447" s="403">
        <v>4</v>
      </c>
      <c r="G447" s="56">
        <v>44264</v>
      </c>
      <c r="H447" s="412" t="s">
        <v>9722</v>
      </c>
      <c r="I447" s="48"/>
      <c r="J447" s="48" t="s">
        <v>9388</v>
      </c>
      <c r="K447" s="48" t="s">
        <v>9731</v>
      </c>
    </row>
    <row r="448" spans="1:11" s="40" customFormat="1" x14ac:dyDescent="0.25">
      <c r="A448" s="47">
        <f t="shared" si="7"/>
        <v>446</v>
      </c>
      <c r="B448" s="46" t="s">
        <v>9735</v>
      </c>
      <c r="C448" s="330"/>
      <c r="D448" s="330"/>
      <c r="E448" s="47" t="s">
        <v>455</v>
      </c>
      <c r="F448" s="403">
        <v>5</v>
      </c>
      <c r="G448" s="56">
        <v>44265</v>
      </c>
      <c r="H448" s="412" t="s">
        <v>9722</v>
      </c>
      <c r="I448" s="48"/>
      <c r="J448" s="48" t="s">
        <v>7616</v>
      </c>
      <c r="K448" s="48" t="s">
        <v>9734</v>
      </c>
    </row>
    <row r="449" spans="1:11" s="40" customFormat="1" x14ac:dyDescent="0.25">
      <c r="A449" s="47">
        <f t="shared" si="7"/>
        <v>447</v>
      </c>
      <c r="B449" s="46" t="s">
        <v>9737</v>
      </c>
      <c r="C449" s="330"/>
      <c r="D449" s="330"/>
      <c r="E449" s="47" t="s">
        <v>447</v>
      </c>
      <c r="F449" s="403">
        <v>14</v>
      </c>
      <c r="G449" s="56">
        <v>44265</v>
      </c>
      <c r="H449" s="412" t="s">
        <v>9722</v>
      </c>
      <c r="I449" s="48"/>
      <c r="J449" s="48" t="s">
        <v>8816</v>
      </c>
      <c r="K449" s="48" t="s">
        <v>9736</v>
      </c>
    </row>
    <row r="450" spans="1:11" s="40" customFormat="1" x14ac:dyDescent="0.25">
      <c r="A450" s="47">
        <f t="shared" si="7"/>
        <v>448</v>
      </c>
      <c r="B450" s="46" t="s">
        <v>9650</v>
      </c>
      <c r="C450" s="330" t="s">
        <v>1533</v>
      </c>
      <c r="D450" s="330" t="s">
        <v>716</v>
      </c>
      <c r="E450" s="47" t="str">
        <f>VLOOKUP(D450,'BANG THAM CHIEU'!E183:I1210,5,0)</f>
        <v>cái</v>
      </c>
      <c r="F450" s="403">
        <v>3</v>
      </c>
      <c r="G450" s="56">
        <v>44261</v>
      </c>
      <c r="H450" s="412" t="s">
        <v>9722</v>
      </c>
      <c r="I450" s="48">
        <v>3</v>
      </c>
      <c r="J450" s="48" t="s">
        <v>7616</v>
      </c>
      <c r="K450" s="48" t="s">
        <v>8693</v>
      </c>
    </row>
    <row r="451" spans="1:11" s="40" customFormat="1" x14ac:dyDescent="0.25">
      <c r="A451" s="47">
        <f t="shared" ref="A451:A514" si="8">IF(B451="","",A450+1)</f>
        <v>449</v>
      </c>
      <c r="B451" s="46" t="s">
        <v>4585</v>
      </c>
      <c r="C451" s="330" t="s">
        <v>1589</v>
      </c>
      <c r="D451" s="330" t="s">
        <v>797</v>
      </c>
      <c r="E451" s="47" t="str">
        <f>VLOOKUP(D451,'BANG THAM CHIEU'!E184:I1211,5,0)</f>
        <v>cuộn</v>
      </c>
      <c r="F451" s="403">
        <v>2</v>
      </c>
      <c r="G451" s="56">
        <v>44261</v>
      </c>
      <c r="H451" s="412" t="s">
        <v>9722</v>
      </c>
      <c r="I451" s="48">
        <v>3</v>
      </c>
      <c r="J451" s="48" t="s">
        <v>7616</v>
      </c>
      <c r="K451" s="48" t="s">
        <v>8693</v>
      </c>
    </row>
    <row r="452" spans="1:11" s="40" customFormat="1" x14ac:dyDescent="0.25">
      <c r="A452" s="47">
        <f t="shared" si="8"/>
        <v>450</v>
      </c>
      <c r="B452" s="46" t="s">
        <v>7357</v>
      </c>
      <c r="C452" s="330" t="s">
        <v>1548</v>
      </c>
      <c r="D452" s="330" t="s">
        <v>159</v>
      </c>
      <c r="E452" s="47" t="s">
        <v>455</v>
      </c>
      <c r="F452" s="403">
        <v>1</v>
      </c>
      <c r="G452" s="56">
        <v>44263</v>
      </c>
      <c r="H452" s="412" t="s">
        <v>9722</v>
      </c>
      <c r="I452" s="48">
        <v>3</v>
      </c>
      <c r="J452" s="48" t="s">
        <v>9346</v>
      </c>
      <c r="K452" s="48" t="s">
        <v>9636</v>
      </c>
    </row>
    <row r="453" spans="1:11" s="40" customFormat="1" x14ac:dyDescent="0.25">
      <c r="A453" s="47">
        <f t="shared" si="8"/>
        <v>451</v>
      </c>
      <c r="B453" s="46" t="s">
        <v>7269</v>
      </c>
      <c r="C453" s="330" t="s">
        <v>1556</v>
      </c>
      <c r="D453" s="330" t="s">
        <v>246</v>
      </c>
      <c r="E453" s="47" t="s">
        <v>455</v>
      </c>
      <c r="F453" s="403">
        <v>4</v>
      </c>
      <c r="G453" s="56">
        <v>44264</v>
      </c>
      <c r="H453" s="412" t="s">
        <v>9722</v>
      </c>
      <c r="I453" s="48">
        <v>3</v>
      </c>
      <c r="J453" s="48" t="s">
        <v>9382</v>
      </c>
      <c r="K453" s="48" t="s">
        <v>9724</v>
      </c>
    </row>
    <row r="454" spans="1:11" s="40" customFormat="1" x14ac:dyDescent="0.25">
      <c r="A454" s="47">
        <f t="shared" si="8"/>
        <v>452</v>
      </c>
      <c r="B454" s="46" t="s">
        <v>2355</v>
      </c>
      <c r="C454" s="330" t="s">
        <v>1528</v>
      </c>
      <c r="D454" s="330" t="s">
        <v>144</v>
      </c>
      <c r="E454" s="47" t="s">
        <v>455</v>
      </c>
      <c r="F454" s="403">
        <v>10</v>
      </c>
      <c r="G454" s="56">
        <v>44264</v>
      </c>
      <c r="H454" s="412" t="s">
        <v>9722</v>
      </c>
      <c r="I454" s="48">
        <v>3</v>
      </c>
      <c r="J454" s="48" t="s">
        <v>9382</v>
      </c>
      <c r="K454" s="48" t="s">
        <v>9725</v>
      </c>
    </row>
    <row r="455" spans="1:11" s="40" customFormat="1" x14ac:dyDescent="0.25">
      <c r="A455" s="47">
        <f t="shared" si="8"/>
        <v>453</v>
      </c>
      <c r="B455" s="46" t="s">
        <v>7243</v>
      </c>
      <c r="C455" s="330" t="s">
        <v>1518</v>
      </c>
      <c r="D455" s="330" t="s">
        <v>766</v>
      </c>
      <c r="E455" s="47" t="str">
        <f>VLOOKUP(D455,'BANG THAM CHIEU'!E188:I1215,5,0)</f>
        <v>cái</v>
      </c>
      <c r="F455" s="403">
        <v>12</v>
      </c>
      <c r="G455" s="56">
        <v>44264</v>
      </c>
      <c r="H455" s="412" t="s">
        <v>9722</v>
      </c>
      <c r="I455" s="48">
        <v>3</v>
      </c>
      <c r="J455" s="48" t="s">
        <v>7614</v>
      </c>
      <c r="K455" s="48" t="s">
        <v>9726</v>
      </c>
    </row>
    <row r="456" spans="1:11" s="40" customFormat="1" x14ac:dyDescent="0.25">
      <c r="A456" s="47">
        <f t="shared" si="8"/>
        <v>454</v>
      </c>
      <c r="B456" s="46" t="s">
        <v>7244</v>
      </c>
      <c r="C456" s="330" t="s">
        <v>1518</v>
      </c>
      <c r="D456" s="330" t="s">
        <v>1327</v>
      </c>
      <c r="E456" s="47" t="str">
        <f>VLOOKUP(D456,'BANG THAM CHIEU'!E189:I1216,5,0)</f>
        <v>cái</v>
      </c>
      <c r="F456" s="403">
        <v>12</v>
      </c>
      <c r="G456" s="56">
        <v>44264</v>
      </c>
      <c r="H456" s="412" t="s">
        <v>9722</v>
      </c>
      <c r="I456" s="48">
        <v>3</v>
      </c>
      <c r="J456" s="48" t="s">
        <v>7614</v>
      </c>
      <c r="K456" s="48" t="s">
        <v>9726</v>
      </c>
    </row>
    <row r="457" spans="1:11" s="40" customFormat="1" x14ac:dyDescent="0.25">
      <c r="A457" s="47">
        <f t="shared" si="8"/>
        <v>455</v>
      </c>
      <c r="B457" s="46" t="s">
        <v>1607</v>
      </c>
      <c r="C457" s="330" t="s">
        <v>1556</v>
      </c>
      <c r="D457" s="330" t="s">
        <v>706</v>
      </c>
      <c r="E457" s="47" t="s">
        <v>455</v>
      </c>
      <c r="F457" s="403">
        <v>6</v>
      </c>
      <c r="G457" s="56">
        <v>44264</v>
      </c>
      <c r="H457" s="412" t="s">
        <v>9722</v>
      </c>
      <c r="I457" s="48">
        <v>3</v>
      </c>
      <c r="J457" s="48" t="s">
        <v>7616</v>
      </c>
      <c r="K457" s="48" t="s">
        <v>8693</v>
      </c>
    </row>
    <row r="458" spans="1:11" s="40" customFormat="1" x14ac:dyDescent="0.25">
      <c r="A458" s="47">
        <f t="shared" si="8"/>
        <v>456</v>
      </c>
      <c r="B458" s="46" t="s">
        <v>4540</v>
      </c>
      <c r="C458" s="330" t="s">
        <v>97</v>
      </c>
      <c r="D458" s="330" t="s">
        <v>1317</v>
      </c>
      <c r="E458" s="47" t="str">
        <f>VLOOKUP(D458,'BANG THAM CHIEU'!E191:I1218,5,0)</f>
        <v>bì</v>
      </c>
      <c r="F458" s="403">
        <v>1</v>
      </c>
      <c r="G458" s="56">
        <v>44264</v>
      </c>
      <c r="H458" s="412" t="s">
        <v>9722</v>
      </c>
      <c r="I458" s="48">
        <v>3</v>
      </c>
      <c r="J458" s="48" t="s">
        <v>7616</v>
      </c>
      <c r="K458" s="48" t="s">
        <v>8693</v>
      </c>
    </row>
    <row r="459" spans="1:11" s="40" customFormat="1" x14ac:dyDescent="0.25">
      <c r="A459" s="47">
        <f t="shared" si="8"/>
        <v>457</v>
      </c>
      <c r="B459" s="46" t="s">
        <v>9646</v>
      </c>
      <c r="C459" s="330" t="s">
        <v>99</v>
      </c>
      <c r="D459" s="330" t="s">
        <v>680</v>
      </c>
      <c r="E459" s="47" t="s">
        <v>455</v>
      </c>
      <c r="F459" s="403">
        <v>5</v>
      </c>
      <c r="G459" s="56">
        <v>44264</v>
      </c>
      <c r="H459" s="412" t="s">
        <v>9722</v>
      </c>
      <c r="I459" s="48">
        <v>3</v>
      </c>
      <c r="J459" s="48" t="s">
        <v>7619</v>
      </c>
      <c r="K459" s="48" t="s">
        <v>8693</v>
      </c>
    </row>
    <row r="460" spans="1:11" s="40" customFormat="1" x14ac:dyDescent="0.25">
      <c r="A460" s="47">
        <f t="shared" si="8"/>
        <v>458</v>
      </c>
      <c r="B460" s="46" t="s">
        <v>4539</v>
      </c>
      <c r="C460" s="330" t="s">
        <v>99</v>
      </c>
      <c r="D460" s="330" t="s">
        <v>756</v>
      </c>
      <c r="E460" s="47" t="str">
        <f>VLOOKUP(D460,'BANG THAM CHIEU'!E193:I1220,5,0)</f>
        <v>cái</v>
      </c>
      <c r="F460" s="403">
        <v>5</v>
      </c>
      <c r="G460" s="56">
        <v>44264</v>
      </c>
      <c r="H460" s="412" t="s">
        <v>9722</v>
      </c>
      <c r="I460" s="48">
        <v>3</v>
      </c>
      <c r="J460" s="48" t="s">
        <v>7619</v>
      </c>
      <c r="K460" s="48" t="s">
        <v>8693</v>
      </c>
    </row>
    <row r="461" spans="1:11" s="40" customFormat="1" x14ac:dyDescent="0.25">
      <c r="A461" s="47">
        <f t="shared" si="8"/>
        <v>459</v>
      </c>
      <c r="B461" s="46" t="s">
        <v>9647</v>
      </c>
      <c r="C461" s="330" t="s">
        <v>1571</v>
      </c>
      <c r="D461" s="330" t="s">
        <v>828</v>
      </c>
      <c r="E461" s="47" t="str">
        <f>VLOOKUP(D461,'BANG THAM CHIEU'!E194:I1221,5,0)</f>
        <v>cái</v>
      </c>
      <c r="F461" s="403">
        <v>5</v>
      </c>
      <c r="G461" s="56">
        <v>44264</v>
      </c>
      <c r="H461" s="412" t="s">
        <v>9722</v>
      </c>
      <c r="I461" s="48">
        <v>3</v>
      </c>
      <c r="J461" s="48" t="s">
        <v>7619</v>
      </c>
      <c r="K461" s="48" t="s">
        <v>8693</v>
      </c>
    </row>
    <row r="462" spans="1:11" s="40" customFormat="1" x14ac:dyDescent="0.25">
      <c r="A462" s="47">
        <f t="shared" si="8"/>
        <v>460</v>
      </c>
      <c r="B462" s="46" t="s">
        <v>4586</v>
      </c>
      <c r="C462" s="330" t="s">
        <v>1547</v>
      </c>
      <c r="D462" s="330" t="s">
        <v>1301</v>
      </c>
      <c r="E462" s="47" t="str">
        <f>VLOOKUP(D462,'BANG THAM CHIEU'!E195:I1222,5,0)</f>
        <v>cái</v>
      </c>
      <c r="F462" s="403">
        <v>1</v>
      </c>
      <c r="G462" s="56">
        <v>44264</v>
      </c>
      <c r="H462" s="412" t="s">
        <v>9722</v>
      </c>
      <c r="I462" s="48">
        <v>3</v>
      </c>
      <c r="J462" s="48" t="s">
        <v>7619</v>
      </c>
      <c r="K462" s="48" t="s">
        <v>8693</v>
      </c>
    </row>
    <row r="463" spans="1:11" s="40" customFormat="1" x14ac:dyDescent="0.25">
      <c r="A463" s="47">
        <f t="shared" si="8"/>
        <v>461</v>
      </c>
      <c r="B463" s="46" t="s">
        <v>7399</v>
      </c>
      <c r="C463" s="330" t="s">
        <v>1535</v>
      </c>
      <c r="D463" s="330" t="s">
        <v>1335</v>
      </c>
      <c r="E463" s="47" t="str">
        <f>VLOOKUP(D463,'BANG THAM CHIEU'!E196:I1223,5,0)</f>
        <v>bộ</v>
      </c>
      <c r="F463" s="403">
        <v>10</v>
      </c>
      <c r="G463" s="56">
        <v>44265</v>
      </c>
      <c r="H463" s="412" t="s">
        <v>9722</v>
      </c>
      <c r="I463" s="48">
        <v>3</v>
      </c>
      <c r="J463" s="48" t="s">
        <v>7616</v>
      </c>
      <c r="K463" s="48" t="s">
        <v>9734</v>
      </c>
    </row>
    <row r="464" spans="1:11" s="40" customFormat="1" x14ac:dyDescent="0.25">
      <c r="A464" s="47">
        <f t="shared" si="8"/>
        <v>462</v>
      </c>
      <c r="B464" s="46" t="s">
        <v>7242</v>
      </c>
      <c r="C464" s="330" t="s">
        <v>1518</v>
      </c>
      <c r="D464" s="330" t="s">
        <v>765</v>
      </c>
      <c r="E464" s="47" t="str">
        <f>VLOOKUP(D464,'BANG THAM CHIEU'!E197:I1224,5,0)</f>
        <v>cái</v>
      </c>
      <c r="F464" s="403">
        <v>2</v>
      </c>
      <c r="G464" s="56">
        <v>44265</v>
      </c>
      <c r="H464" s="412" t="s">
        <v>9722</v>
      </c>
      <c r="I464" s="48">
        <v>3</v>
      </c>
      <c r="J464" s="48" t="s">
        <v>7616</v>
      </c>
      <c r="K464" s="48" t="s">
        <v>9734</v>
      </c>
    </row>
    <row r="465" spans="1:11" s="40" customFormat="1" x14ac:dyDescent="0.25">
      <c r="A465" s="47">
        <f t="shared" si="8"/>
        <v>463</v>
      </c>
      <c r="B465" s="46" t="s">
        <v>7243</v>
      </c>
      <c r="C465" s="330" t="s">
        <v>1518</v>
      </c>
      <c r="D465" s="330" t="s">
        <v>766</v>
      </c>
      <c r="E465" s="47" t="str">
        <f>VLOOKUP(D465,'BANG THAM CHIEU'!E198:I1225,5,0)</f>
        <v>cái</v>
      </c>
      <c r="F465" s="403">
        <v>3</v>
      </c>
      <c r="G465" s="56">
        <v>44265</v>
      </c>
      <c r="H465" s="412" t="s">
        <v>9722</v>
      </c>
      <c r="I465" s="48">
        <v>3</v>
      </c>
      <c r="J465" s="48" t="s">
        <v>7616</v>
      </c>
      <c r="K465" s="48" t="s">
        <v>9734</v>
      </c>
    </row>
    <row r="466" spans="1:11" s="40" customFormat="1" x14ac:dyDescent="0.25">
      <c r="A466" s="47">
        <f t="shared" si="8"/>
        <v>464</v>
      </c>
      <c r="B466" s="46" t="s">
        <v>7244</v>
      </c>
      <c r="C466" s="330" t="s">
        <v>1518</v>
      </c>
      <c r="D466" s="330" t="s">
        <v>1327</v>
      </c>
      <c r="E466" s="47" t="str">
        <f>VLOOKUP(D466,'BANG THAM CHIEU'!E199:I1226,5,0)</f>
        <v>cái</v>
      </c>
      <c r="F466" s="403">
        <v>3</v>
      </c>
      <c r="G466" s="56">
        <v>44265</v>
      </c>
      <c r="H466" s="412" t="s">
        <v>9722</v>
      </c>
      <c r="I466" s="48">
        <v>3</v>
      </c>
      <c r="J466" s="48" t="s">
        <v>7616</v>
      </c>
      <c r="K466" s="48" t="s">
        <v>9734</v>
      </c>
    </row>
    <row r="467" spans="1:11" s="40" customFormat="1" x14ac:dyDescent="0.25">
      <c r="A467" s="47">
        <f t="shared" si="8"/>
        <v>465</v>
      </c>
      <c r="B467" s="46" t="s">
        <v>9652</v>
      </c>
      <c r="C467" s="330" t="s">
        <v>1571</v>
      </c>
      <c r="D467" s="330" t="s">
        <v>668</v>
      </c>
      <c r="E467" s="47" t="s">
        <v>1197</v>
      </c>
      <c r="F467" s="403">
        <v>25</v>
      </c>
      <c r="G467" s="56">
        <v>44265</v>
      </c>
      <c r="H467" s="412" t="s">
        <v>9722</v>
      </c>
      <c r="I467" s="48">
        <v>3</v>
      </c>
      <c r="J467" s="48" t="s">
        <v>8816</v>
      </c>
      <c r="K467" s="48" t="s">
        <v>9736</v>
      </c>
    </row>
    <row r="468" spans="1:11" s="40" customFormat="1" x14ac:dyDescent="0.25">
      <c r="A468" s="47">
        <f t="shared" si="8"/>
        <v>466</v>
      </c>
      <c r="B468" s="46" t="s">
        <v>6379</v>
      </c>
      <c r="C468" s="330" t="s">
        <v>1563</v>
      </c>
      <c r="D468" s="330" t="s">
        <v>718</v>
      </c>
      <c r="E468" s="47" t="s">
        <v>2909</v>
      </c>
      <c r="F468" s="403">
        <v>4</v>
      </c>
      <c r="G468" s="56">
        <v>44265</v>
      </c>
      <c r="H468" s="412" t="s">
        <v>9722</v>
      </c>
      <c r="I468" s="48">
        <v>3</v>
      </c>
      <c r="J468" s="48" t="s">
        <v>8816</v>
      </c>
      <c r="K468" s="48" t="s">
        <v>9736</v>
      </c>
    </row>
    <row r="469" spans="1:11" s="40" customFormat="1" x14ac:dyDescent="0.25">
      <c r="A469" s="47">
        <f t="shared" si="8"/>
        <v>467</v>
      </c>
      <c r="B469" s="46" t="s">
        <v>7243</v>
      </c>
      <c r="C469" s="330" t="s">
        <v>1518</v>
      </c>
      <c r="D469" s="330" t="s">
        <v>766</v>
      </c>
      <c r="E469" s="47" t="str">
        <f>VLOOKUP(D469,'BANG THAM CHIEU'!E202:I1229,5,0)</f>
        <v>cái</v>
      </c>
      <c r="F469" s="403">
        <v>6</v>
      </c>
      <c r="G469" s="56">
        <v>44265</v>
      </c>
      <c r="H469" s="412" t="s">
        <v>9722</v>
      </c>
      <c r="I469" s="48">
        <v>3</v>
      </c>
      <c r="J469" s="48" t="s">
        <v>8816</v>
      </c>
      <c r="K469" s="48" t="s">
        <v>9736</v>
      </c>
    </row>
    <row r="470" spans="1:11" s="40" customFormat="1" x14ac:dyDescent="0.25">
      <c r="A470" s="47">
        <f t="shared" si="8"/>
        <v>468</v>
      </c>
      <c r="B470" s="46" t="s">
        <v>8489</v>
      </c>
      <c r="C470" s="330" t="s">
        <v>1528</v>
      </c>
      <c r="D470" s="330" t="s">
        <v>146</v>
      </c>
      <c r="E470" s="47" t="s">
        <v>9748</v>
      </c>
      <c r="F470" s="403">
        <v>1</v>
      </c>
      <c r="G470" s="56">
        <v>44265</v>
      </c>
      <c r="H470" s="412" t="s">
        <v>9722</v>
      </c>
      <c r="I470" s="48">
        <v>3</v>
      </c>
      <c r="J470" s="48" t="s">
        <v>8816</v>
      </c>
      <c r="K470" s="48" t="s">
        <v>9736</v>
      </c>
    </row>
    <row r="471" spans="1:11" s="40" customFormat="1" x14ac:dyDescent="0.25">
      <c r="A471" s="47">
        <f t="shared" si="8"/>
        <v>469</v>
      </c>
      <c r="B471" s="46" t="s">
        <v>8912</v>
      </c>
      <c r="C471" s="330" t="s">
        <v>1556</v>
      </c>
      <c r="D471" s="330" t="s">
        <v>9065</v>
      </c>
      <c r="E471" s="47" t="str">
        <f>VLOOKUP(D471,'BANG THAM CHIEU'!E204:I1231,5,0)</f>
        <v>cái</v>
      </c>
      <c r="F471" s="403">
        <v>1</v>
      </c>
      <c r="G471" s="56">
        <v>44266</v>
      </c>
      <c r="H471" s="412" t="s">
        <v>9722</v>
      </c>
      <c r="I471" s="48">
        <v>3</v>
      </c>
      <c r="J471" s="48" t="s">
        <v>7615</v>
      </c>
      <c r="K471" s="48" t="s">
        <v>9738</v>
      </c>
    </row>
    <row r="472" spans="1:11" s="40" customFormat="1" x14ac:dyDescent="0.25">
      <c r="A472" s="47">
        <f t="shared" si="8"/>
        <v>470</v>
      </c>
      <c r="B472" s="46" t="s">
        <v>7863</v>
      </c>
      <c r="C472" s="330" t="s">
        <v>1599</v>
      </c>
      <c r="D472" s="330" t="s">
        <v>807</v>
      </c>
      <c r="E472" s="47" t="str">
        <f>VLOOKUP(D472,'BANG THAM CHIEU'!E205:I1232,5,0)</f>
        <v>cuộn</v>
      </c>
      <c r="F472" s="403">
        <v>1</v>
      </c>
      <c r="G472" s="56">
        <v>44266</v>
      </c>
      <c r="H472" s="412" t="s">
        <v>9722</v>
      </c>
      <c r="I472" s="48">
        <v>3</v>
      </c>
      <c r="J472" s="48" t="s">
        <v>9740</v>
      </c>
      <c r="K472" s="48" t="s">
        <v>9739</v>
      </c>
    </row>
    <row r="473" spans="1:11" s="40" customFormat="1" x14ac:dyDescent="0.25">
      <c r="A473" s="47">
        <f t="shared" si="8"/>
        <v>471</v>
      </c>
      <c r="B473" s="46" t="s">
        <v>8488</v>
      </c>
      <c r="C473" s="330" t="s">
        <v>1599</v>
      </c>
      <c r="D473" s="330" t="s">
        <v>752</v>
      </c>
      <c r="E473" s="47" t="str">
        <f>VLOOKUP(D473,'BANG THAM CHIEU'!E206:I1233,5,0)</f>
        <v>cuộn</v>
      </c>
      <c r="F473" s="403">
        <v>1</v>
      </c>
      <c r="G473" s="56">
        <v>44267</v>
      </c>
      <c r="H473" s="412" t="s">
        <v>9722</v>
      </c>
      <c r="I473" s="48">
        <v>3</v>
      </c>
      <c r="J473" s="48" t="s">
        <v>9741</v>
      </c>
      <c r="K473" s="48" t="s">
        <v>9742</v>
      </c>
    </row>
    <row r="474" spans="1:11" s="40" customFormat="1" x14ac:dyDescent="0.25">
      <c r="A474" s="47">
        <f t="shared" si="8"/>
        <v>472</v>
      </c>
      <c r="B474" s="46" t="s">
        <v>9651</v>
      </c>
      <c r="C474" s="330" t="s">
        <v>1528</v>
      </c>
      <c r="D474" s="330" t="s">
        <v>1321</v>
      </c>
      <c r="E474" s="47" t="str">
        <f>VLOOKUP(D474,'BANG THAM CHIEU'!E207:I1234,5,0)</f>
        <v>ống</v>
      </c>
      <c r="F474" s="403">
        <v>5</v>
      </c>
      <c r="G474" s="56">
        <v>44266</v>
      </c>
      <c r="H474" s="412" t="s">
        <v>9722</v>
      </c>
      <c r="I474" s="48">
        <v>3</v>
      </c>
      <c r="J474" s="48" t="s">
        <v>9743</v>
      </c>
      <c r="K474" s="48" t="s">
        <v>9744</v>
      </c>
    </row>
    <row r="475" spans="1:11" s="40" customFormat="1" x14ac:dyDescent="0.25">
      <c r="A475" s="47">
        <f t="shared" si="8"/>
        <v>473</v>
      </c>
      <c r="B475" s="46" t="s">
        <v>6604</v>
      </c>
      <c r="C475" s="330" t="s">
        <v>1547</v>
      </c>
      <c r="D475" s="330" t="s">
        <v>1308</v>
      </c>
      <c r="E475" s="47" t="str">
        <f>VLOOKUP(D475,'BANG THAM CHIEU'!E208:I1235,5,0)</f>
        <v>cái</v>
      </c>
      <c r="F475" s="403">
        <v>2</v>
      </c>
      <c r="G475" s="56">
        <v>44266</v>
      </c>
      <c r="H475" s="412" t="s">
        <v>9722</v>
      </c>
      <c r="I475" s="48">
        <v>3</v>
      </c>
      <c r="J475" s="48" t="s">
        <v>9357</v>
      </c>
      <c r="K475" s="48" t="s">
        <v>8693</v>
      </c>
    </row>
    <row r="476" spans="1:11" s="40" customFormat="1" x14ac:dyDescent="0.25">
      <c r="A476" s="47">
        <f t="shared" si="8"/>
        <v>474</v>
      </c>
      <c r="B476" s="46" t="s">
        <v>9645</v>
      </c>
      <c r="C476" s="330" t="s">
        <v>99</v>
      </c>
      <c r="D476" s="330" t="s">
        <v>118</v>
      </c>
      <c r="E476" s="47" t="str">
        <f>VLOOKUP(D476,'BANG THAM CHIEU'!E209:I1236,5,0)</f>
        <v>bộ</v>
      </c>
      <c r="F476" s="403">
        <v>2</v>
      </c>
      <c r="G476" s="56">
        <v>44267</v>
      </c>
      <c r="H476" s="412" t="s">
        <v>9722</v>
      </c>
      <c r="I476" s="48">
        <v>3</v>
      </c>
      <c r="J476" s="48" t="s">
        <v>7619</v>
      </c>
      <c r="K476" s="48" t="s">
        <v>8693</v>
      </c>
    </row>
    <row r="477" spans="1:11" s="40" customFormat="1" x14ac:dyDescent="0.25">
      <c r="A477" s="47">
        <f t="shared" si="8"/>
        <v>475</v>
      </c>
      <c r="B477" s="46" t="s">
        <v>9644</v>
      </c>
      <c r="C477" s="330" t="s">
        <v>99</v>
      </c>
      <c r="D477" s="330" t="s">
        <v>253</v>
      </c>
      <c r="E477" s="47" t="s">
        <v>455</v>
      </c>
      <c r="F477" s="403">
        <v>1</v>
      </c>
      <c r="G477" s="56">
        <v>44267</v>
      </c>
      <c r="H477" s="412" t="s">
        <v>9722</v>
      </c>
      <c r="I477" s="48">
        <v>3</v>
      </c>
      <c r="J477" s="48" t="s">
        <v>7619</v>
      </c>
      <c r="K477" s="48" t="s">
        <v>8693</v>
      </c>
    </row>
    <row r="478" spans="1:11" s="40" customFormat="1" x14ac:dyDescent="0.25">
      <c r="A478" s="47">
        <f t="shared" si="8"/>
        <v>476</v>
      </c>
      <c r="B478" s="46" t="s">
        <v>2353</v>
      </c>
      <c r="C478" s="330" t="s">
        <v>1547</v>
      </c>
      <c r="D478" s="330" t="s">
        <v>702</v>
      </c>
      <c r="E478" s="47" t="s">
        <v>455</v>
      </c>
      <c r="F478" s="403">
        <v>1</v>
      </c>
      <c r="G478" s="56">
        <v>44267</v>
      </c>
      <c r="H478" s="412" t="s">
        <v>9722</v>
      </c>
      <c r="I478" s="48">
        <v>3</v>
      </c>
      <c r="J478" s="48" t="s">
        <v>7619</v>
      </c>
      <c r="K478" s="48" t="s">
        <v>8693</v>
      </c>
    </row>
    <row r="479" spans="1:11" s="40" customFormat="1" x14ac:dyDescent="0.25">
      <c r="A479" s="47">
        <f t="shared" si="8"/>
        <v>477</v>
      </c>
      <c r="B479" s="46" t="s">
        <v>7302</v>
      </c>
      <c r="C479" s="330" t="s">
        <v>2568</v>
      </c>
      <c r="D479" s="330" t="s">
        <v>2702</v>
      </c>
      <c r="E479" s="47" t="str">
        <f>VLOOKUP(D479,'BANG THAM CHIEU'!E212:I1239,5,0)</f>
        <v>thùng</v>
      </c>
      <c r="F479" s="403">
        <v>6</v>
      </c>
      <c r="G479" s="56">
        <v>44264</v>
      </c>
      <c r="H479" s="412" t="s">
        <v>9722</v>
      </c>
      <c r="I479" s="48">
        <v>3</v>
      </c>
      <c r="J479" s="48" t="s">
        <v>7614</v>
      </c>
      <c r="K479" s="48" t="s">
        <v>9726</v>
      </c>
    </row>
    <row r="480" spans="1:11" s="40" customFormat="1" x14ac:dyDescent="0.25">
      <c r="A480" s="47">
        <f t="shared" si="8"/>
        <v>478</v>
      </c>
      <c r="B480" s="46" t="s">
        <v>2677</v>
      </c>
      <c r="C480" s="330" t="s">
        <v>1547</v>
      </c>
      <c r="D480" s="330" t="s">
        <v>2890</v>
      </c>
      <c r="E480" s="47" t="str">
        <f>VLOOKUP(D480,'BANG THAM CHIEU'!E213:I1240,5,0)</f>
        <v>cái</v>
      </c>
      <c r="F480" s="403">
        <v>1</v>
      </c>
      <c r="G480" s="56">
        <v>44264</v>
      </c>
      <c r="H480" s="412" t="s">
        <v>9722</v>
      </c>
      <c r="I480" s="48">
        <v>3</v>
      </c>
      <c r="J480" s="48" t="s">
        <v>7619</v>
      </c>
      <c r="K480" s="48" t="s">
        <v>8693</v>
      </c>
    </row>
    <row r="481" spans="1:11" s="40" customFormat="1" x14ac:dyDescent="0.25">
      <c r="A481" s="47">
        <f t="shared" si="8"/>
        <v>479</v>
      </c>
      <c r="B481" s="46" t="s">
        <v>4546</v>
      </c>
      <c r="C481" s="330" t="s">
        <v>2574</v>
      </c>
      <c r="D481" s="330" t="s">
        <v>2714</v>
      </c>
      <c r="E481" s="47" t="str">
        <f>VLOOKUP(D481,'BANG THAM CHIEU'!E214:I1241,5,0)</f>
        <v>cuộn</v>
      </c>
      <c r="F481" s="403">
        <v>1</v>
      </c>
      <c r="G481" s="56">
        <v>44265</v>
      </c>
      <c r="H481" s="412" t="s">
        <v>9722</v>
      </c>
      <c r="I481" s="48">
        <v>3</v>
      </c>
      <c r="J481" s="48" t="s">
        <v>9732</v>
      </c>
      <c r="K481" s="48" t="s">
        <v>9733</v>
      </c>
    </row>
    <row r="482" spans="1:11" s="40" customFormat="1" x14ac:dyDescent="0.25">
      <c r="A482" s="47">
        <f t="shared" si="8"/>
        <v>480</v>
      </c>
      <c r="B482" s="46" t="s">
        <v>6092</v>
      </c>
      <c r="C482" s="330" t="s">
        <v>1535</v>
      </c>
      <c r="D482" s="330" t="s">
        <v>2809</v>
      </c>
      <c r="E482" s="47" t="str">
        <f>VLOOKUP(D482,'BANG THAM CHIEU'!E215:I1242,5,0)</f>
        <v>cái</v>
      </c>
      <c r="F482" s="403">
        <v>5</v>
      </c>
      <c r="G482" s="56">
        <v>44265</v>
      </c>
      <c r="H482" s="412" t="s">
        <v>9722</v>
      </c>
      <c r="I482" s="48">
        <v>3</v>
      </c>
      <c r="J482" s="48" t="s">
        <v>7616</v>
      </c>
      <c r="K482" s="48" t="s">
        <v>9734</v>
      </c>
    </row>
    <row r="483" spans="1:11" s="40" customFormat="1" x14ac:dyDescent="0.25">
      <c r="A483" s="47">
        <f t="shared" si="8"/>
        <v>481</v>
      </c>
      <c r="B483" s="46" t="s">
        <v>3048</v>
      </c>
      <c r="C483" s="330" t="s">
        <v>2564</v>
      </c>
      <c r="D483" s="330" t="s">
        <v>2696</v>
      </c>
      <c r="E483" s="47" t="str">
        <f>VLOOKUP(D483,'BANG THAM CHIEU'!E216:I1243,5,0)</f>
        <v>lon</v>
      </c>
      <c r="F483" s="403">
        <v>1</v>
      </c>
      <c r="G483" s="56">
        <v>44265</v>
      </c>
      <c r="H483" s="412" t="s">
        <v>9722</v>
      </c>
      <c r="I483" s="48">
        <v>3</v>
      </c>
      <c r="J483" s="48" t="s">
        <v>7616</v>
      </c>
      <c r="K483" s="48" t="s">
        <v>9734</v>
      </c>
    </row>
    <row r="484" spans="1:11" s="40" customFormat="1" x14ac:dyDescent="0.25">
      <c r="A484" s="47">
        <f t="shared" si="8"/>
        <v>482</v>
      </c>
      <c r="B484" s="46" t="s">
        <v>4445</v>
      </c>
      <c r="C484" s="330" t="s">
        <v>2564</v>
      </c>
      <c r="D484" s="330" t="s">
        <v>2699</v>
      </c>
      <c r="E484" s="47" t="str">
        <f>VLOOKUP(D484,'BANG THAM CHIEU'!E217:I1244,5,0)</f>
        <v>lon</v>
      </c>
      <c r="F484" s="403">
        <v>5</v>
      </c>
      <c r="G484" s="56">
        <v>44265</v>
      </c>
      <c r="H484" s="412" t="s">
        <v>9722</v>
      </c>
      <c r="I484" s="48">
        <v>3</v>
      </c>
      <c r="J484" s="48" t="s">
        <v>8816</v>
      </c>
      <c r="K484" s="48" t="s">
        <v>9736</v>
      </c>
    </row>
    <row r="485" spans="1:11" s="40" customFormat="1" x14ac:dyDescent="0.25">
      <c r="A485" s="47">
        <f t="shared" si="8"/>
        <v>483</v>
      </c>
      <c r="B485" s="46" t="s">
        <v>7656</v>
      </c>
      <c r="C485" s="330" t="s">
        <v>2567</v>
      </c>
      <c r="D485" s="330" t="s">
        <v>7663</v>
      </c>
      <c r="E485" s="47" t="str">
        <f>VLOOKUP(D485,'BANG THAM CHIEU'!E218:I1245,5,0)</f>
        <v>lon</v>
      </c>
      <c r="F485" s="403">
        <v>4</v>
      </c>
      <c r="G485" s="56">
        <v>44265</v>
      </c>
      <c r="H485" s="412" t="s">
        <v>9722</v>
      </c>
      <c r="I485" s="48">
        <v>3</v>
      </c>
      <c r="J485" s="48" t="s">
        <v>8816</v>
      </c>
      <c r="K485" s="48" t="s">
        <v>9736</v>
      </c>
    </row>
    <row r="486" spans="1:11" s="40" customFormat="1" x14ac:dyDescent="0.25">
      <c r="A486" s="47">
        <f t="shared" si="8"/>
        <v>484</v>
      </c>
      <c r="B486" s="46" t="s">
        <v>6991</v>
      </c>
      <c r="C486" s="330" t="s">
        <v>1528</v>
      </c>
      <c r="D486" s="330" t="s">
        <v>6993</v>
      </c>
      <c r="E486" s="47" t="str">
        <f>VLOOKUP(D486,'BANG THAM CHIEU'!E219:I1246,5,0)</f>
        <v>cái</v>
      </c>
      <c r="F486" s="403">
        <v>100</v>
      </c>
      <c r="G486" s="56">
        <v>44265</v>
      </c>
      <c r="H486" s="412" t="s">
        <v>9722</v>
      </c>
      <c r="I486" s="48">
        <v>3</v>
      </c>
      <c r="J486" s="48" t="s">
        <v>8816</v>
      </c>
      <c r="K486" s="48" t="s">
        <v>9736</v>
      </c>
    </row>
    <row r="487" spans="1:11" s="40" customFormat="1" x14ac:dyDescent="0.25">
      <c r="A487" s="47">
        <f t="shared" si="8"/>
        <v>485</v>
      </c>
      <c r="B487" s="46" t="s">
        <v>8905</v>
      </c>
      <c r="C487" s="330" t="s">
        <v>78</v>
      </c>
      <c r="D487" s="410">
        <v>51515723</v>
      </c>
      <c r="E487" s="47" t="str">
        <f>VLOOKUP(D487,'BANG THAM CHIEU'!E220:I1247,5,0)</f>
        <v>cái</v>
      </c>
      <c r="F487" s="403">
        <v>1</v>
      </c>
      <c r="G487" s="56">
        <v>44267</v>
      </c>
      <c r="H487" s="412" t="s">
        <v>9722</v>
      </c>
      <c r="I487" s="48">
        <v>3</v>
      </c>
      <c r="J487" s="48" t="s">
        <v>9382</v>
      </c>
      <c r="K487" s="48" t="s">
        <v>9745</v>
      </c>
    </row>
    <row r="488" spans="1:11" s="40" customFormat="1" x14ac:dyDescent="0.25">
      <c r="A488" s="47">
        <f t="shared" si="8"/>
        <v>486</v>
      </c>
      <c r="B488" s="46" t="s">
        <v>7302</v>
      </c>
      <c r="C488" s="330" t="s">
        <v>2568</v>
      </c>
      <c r="D488" s="330" t="s">
        <v>2702</v>
      </c>
      <c r="E488" s="47" t="str">
        <f>VLOOKUP(D488,'BANG THAM CHIEU'!E221:I1248,5,0)</f>
        <v>thùng</v>
      </c>
      <c r="F488" s="403">
        <v>2</v>
      </c>
      <c r="G488" s="56">
        <v>44267</v>
      </c>
      <c r="H488" s="412" t="s">
        <v>9722</v>
      </c>
      <c r="I488" s="48">
        <v>3</v>
      </c>
      <c r="J488" s="48" t="s">
        <v>9746</v>
      </c>
      <c r="K488" s="48" t="s">
        <v>9747</v>
      </c>
    </row>
    <row r="489" spans="1:11" s="40" customFormat="1" x14ac:dyDescent="0.25">
      <c r="A489" s="47">
        <f t="shared" si="8"/>
        <v>487</v>
      </c>
      <c r="B489" s="46" t="s">
        <v>9750</v>
      </c>
      <c r="C489" s="330"/>
      <c r="D489" s="330"/>
      <c r="E489" s="47" t="s">
        <v>447</v>
      </c>
      <c r="F489" s="403">
        <v>1</v>
      </c>
      <c r="G489" s="56">
        <v>44268</v>
      </c>
      <c r="H489" s="412" t="s">
        <v>9751</v>
      </c>
      <c r="I489" s="48">
        <v>3</v>
      </c>
      <c r="J489" s="48" t="s">
        <v>9595</v>
      </c>
      <c r="K489" s="48" t="s">
        <v>9754</v>
      </c>
    </row>
    <row r="490" spans="1:11" s="40" customFormat="1" x14ac:dyDescent="0.25">
      <c r="A490" s="47">
        <f t="shared" si="8"/>
        <v>488</v>
      </c>
      <c r="B490" s="46" t="s">
        <v>9750</v>
      </c>
      <c r="C490" s="330"/>
      <c r="D490" s="330"/>
      <c r="E490" s="47" t="s">
        <v>447</v>
      </c>
      <c r="F490" s="403">
        <v>1</v>
      </c>
      <c r="G490" s="56">
        <v>44268</v>
      </c>
      <c r="H490" s="412" t="s">
        <v>9751</v>
      </c>
      <c r="I490" s="48">
        <v>3</v>
      </c>
      <c r="J490" s="48" t="s">
        <v>9752</v>
      </c>
      <c r="K490" s="48" t="s">
        <v>9754</v>
      </c>
    </row>
    <row r="491" spans="1:11" s="40" customFormat="1" x14ac:dyDescent="0.25">
      <c r="A491" s="47">
        <f t="shared" si="8"/>
        <v>489</v>
      </c>
      <c r="B491" s="46" t="s">
        <v>9750</v>
      </c>
      <c r="C491" s="330"/>
      <c r="D491" s="330"/>
      <c r="E491" s="47" t="s">
        <v>447</v>
      </c>
      <c r="F491" s="403">
        <v>1</v>
      </c>
      <c r="G491" s="56">
        <v>44268</v>
      </c>
      <c r="H491" s="412" t="s">
        <v>9751</v>
      </c>
      <c r="I491" s="48">
        <v>3</v>
      </c>
      <c r="J491" s="48" t="s">
        <v>7865</v>
      </c>
      <c r="K491" s="48" t="s">
        <v>9754</v>
      </c>
    </row>
    <row r="492" spans="1:11" s="40" customFormat="1" x14ac:dyDescent="0.25">
      <c r="A492" s="47">
        <f t="shared" si="8"/>
        <v>490</v>
      </c>
      <c r="B492" s="46" t="s">
        <v>9750</v>
      </c>
      <c r="C492" s="330"/>
      <c r="D492" s="330"/>
      <c r="E492" s="47" t="s">
        <v>447</v>
      </c>
      <c r="F492" s="403">
        <v>1</v>
      </c>
      <c r="G492" s="56">
        <v>44268</v>
      </c>
      <c r="H492" s="412" t="s">
        <v>9751</v>
      </c>
      <c r="I492" s="48">
        <v>3</v>
      </c>
      <c r="J492" s="48" t="s">
        <v>9377</v>
      </c>
      <c r="K492" s="48" t="s">
        <v>9754</v>
      </c>
    </row>
    <row r="493" spans="1:11" s="40" customFormat="1" x14ac:dyDescent="0.25">
      <c r="A493" s="47">
        <f t="shared" si="8"/>
        <v>491</v>
      </c>
      <c r="B493" s="46" t="s">
        <v>9750</v>
      </c>
      <c r="C493" s="330"/>
      <c r="D493" s="330"/>
      <c r="E493" s="47" t="s">
        <v>447</v>
      </c>
      <c r="F493" s="403">
        <v>1</v>
      </c>
      <c r="G493" s="56">
        <v>44268</v>
      </c>
      <c r="H493" s="412" t="s">
        <v>9751</v>
      </c>
      <c r="I493" s="48">
        <v>3</v>
      </c>
      <c r="J493" s="48" t="s">
        <v>9382</v>
      </c>
      <c r="K493" s="48" t="s">
        <v>9754</v>
      </c>
    </row>
    <row r="494" spans="1:11" s="40" customFormat="1" x14ac:dyDescent="0.25">
      <c r="A494" s="47">
        <f t="shared" si="8"/>
        <v>492</v>
      </c>
      <c r="B494" s="46" t="s">
        <v>9750</v>
      </c>
      <c r="C494" s="330"/>
      <c r="D494" s="330"/>
      <c r="E494" s="47" t="s">
        <v>447</v>
      </c>
      <c r="F494" s="403">
        <v>1</v>
      </c>
      <c r="G494" s="56">
        <v>44268</v>
      </c>
      <c r="H494" s="412" t="s">
        <v>9751</v>
      </c>
      <c r="I494" s="48">
        <v>3</v>
      </c>
      <c r="J494" s="48" t="s">
        <v>9753</v>
      </c>
      <c r="K494" s="48" t="s">
        <v>9754</v>
      </c>
    </row>
    <row r="495" spans="1:11" s="40" customFormat="1" x14ac:dyDescent="0.25">
      <c r="A495" s="47">
        <f t="shared" si="8"/>
        <v>493</v>
      </c>
      <c r="B495" s="46" t="s">
        <v>8566</v>
      </c>
      <c r="C495" s="330"/>
      <c r="D495" s="410"/>
      <c r="E495" s="47" t="s">
        <v>8567</v>
      </c>
      <c r="F495" s="403">
        <v>10</v>
      </c>
      <c r="G495" s="56">
        <v>44268</v>
      </c>
      <c r="H495" s="412" t="s">
        <v>9751</v>
      </c>
      <c r="I495" s="48">
        <v>3</v>
      </c>
      <c r="J495" s="48" t="s">
        <v>7619</v>
      </c>
      <c r="K495" s="48" t="s">
        <v>8693</v>
      </c>
    </row>
    <row r="496" spans="1:11" s="40" customFormat="1" x14ac:dyDescent="0.25">
      <c r="A496" s="47">
        <f t="shared" si="8"/>
        <v>494</v>
      </c>
      <c r="B496" s="46" t="s">
        <v>9444</v>
      </c>
      <c r="C496" s="330"/>
      <c r="D496" s="410"/>
      <c r="E496" s="47" t="s">
        <v>455</v>
      </c>
      <c r="F496" s="403">
        <v>5</v>
      </c>
      <c r="G496" s="56">
        <v>44270</v>
      </c>
      <c r="H496" s="412" t="s">
        <v>9751</v>
      </c>
      <c r="I496" s="48">
        <v>3</v>
      </c>
      <c r="J496" s="48" t="s">
        <v>7616</v>
      </c>
      <c r="K496" s="48" t="s">
        <v>9755</v>
      </c>
    </row>
    <row r="497" spans="1:11" s="40" customFormat="1" x14ac:dyDescent="0.25">
      <c r="A497" s="47">
        <f t="shared" si="8"/>
        <v>495</v>
      </c>
      <c r="B497" s="409" t="s">
        <v>9760</v>
      </c>
      <c r="C497" s="330"/>
      <c r="D497" s="410"/>
      <c r="E497" s="47" t="s">
        <v>1211</v>
      </c>
      <c r="F497" s="403">
        <v>2</v>
      </c>
      <c r="G497" s="56">
        <v>44271</v>
      </c>
      <c r="H497" s="412" t="s">
        <v>9751</v>
      </c>
      <c r="I497" s="48">
        <v>3</v>
      </c>
      <c r="J497" s="48" t="s">
        <v>7615</v>
      </c>
      <c r="K497" s="48" t="s">
        <v>9761</v>
      </c>
    </row>
    <row r="498" spans="1:11" s="40" customFormat="1" x14ac:dyDescent="0.25">
      <c r="A498" s="47">
        <f t="shared" si="8"/>
        <v>496</v>
      </c>
      <c r="B498" s="46" t="s">
        <v>8566</v>
      </c>
      <c r="C498" s="330"/>
      <c r="D498" s="410"/>
      <c r="E498" s="47" t="s">
        <v>8567</v>
      </c>
      <c r="F498" s="403">
        <v>20</v>
      </c>
      <c r="G498" s="56">
        <v>44272</v>
      </c>
      <c r="H498" s="412" t="s">
        <v>9751</v>
      </c>
      <c r="I498" s="48">
        <v>3</v>
      </c>
      <c r="J498" s="48" t="s">
        <v>7615</v>
      </c>
      <c r="K498" s="48" t="s">
        <v>8693</v>
      </c>
    </row>
    <row r="499" spans="1:11" x14ac:dyDescent="0.25">
      <c r="A499" s="47">
        <f t="shared" si="8"/>
        <v>497</v>
      </c>
      <c r="B499" s="46" t="s">
        <v>9767</v>
      </c>
      <c r="C499" s="330"/>
      <c r="D499" s="410"/>
      <c r="E499" s="47" t="s">
        <v>455</v>
      </c>
      <c r="F499" s="403">
        <v>2</v>
      </c>
      <c r="G499" s="56">
        <v>44272</v>
      </c>
      <c r="H499" s="412" t="s">
        <v>9751</v>
      </c>
      <c r="I499" s="48">
        <v>3</v>
      </c>
      <c r="J499" s="48" t="s">
        <v>7614</v>
      </c>
      <c r="K499" s="48" t="s">
        <v>8693</v>
      </c>
    </row>
    <row r="500" spans="1:11" x14ac:dyDescent="0.25">
      <c r="A500" s="47">
        <f t="shared" si="8"/>
        <v>498</v>
      </c>
      <c r="B500" s="46" t="s">
        <v>9444</v>
      </c>
      <c r="C500" s="330"/>
      <c r="D500" s="410"/>
      <c r="E500" s="47" t="s">
        <v>455</v>
      </c>
      <c r="F500" s="403">
        <v>1</v>
      </c>
      <c r="G500" s="56">
        <v>44274</v>
      </c>
      <c r="H500" s="412" t="s">
        <v>9751</v>
      </c>
      <c r="I500" s="48">
        <v>3</v>
      </c>
      <c r="J500" s="48" t="s">
        <v>7616</v>
      </c>
      <c r="K500" s="48" t="s">
        <v>9768</v>
      </c>
    </row>
    <row r="501" spans="1:11" x14ac:dyDescent="0.25">
      <c r="A501" s="47">
        <f t="shared" si="8"/>
        <v>499</v>
      </c>
      <c r="B501" s="46" t="s">
        <v>9771</v>
      </c>
      <c r="C501" s="330"/>
      <c r="D501" s="410"/>
      <c r="E501" s="47" t="s">
        <v>1211</v>
      </c>
      <c r="F501" s="403">
        <v>2</v>
      </c>
      <c r="G501" s="56">
        <v>44274</v>
      </c>
      <c r="H501" s="412" t="s">
        <v>9751</v>
      </c>
      <c r="I501" s="48">
        <v>3</v>
      </c>
      <c r="J501" s="48" t="s">
        <v>7616</v>
      </c>
      <c r="K501" s="48" t="s">
        <v>9772</v>
      </c>
    </row>
    <row r="502" spans="1:11" x14ac:dyDescent="0.25">
      <c r="A502" s="47">
        <f t="shared" si="8"/>
        <v>500</v>
      </c>
      <c r="B502" s="46" t="s">
        <v>6701</v>
      </c>
      <c r="C502" s="330" t="s">
        <v>1547</v>
      </c>
      <c r="D502" s="410" t="s">
        <v>133</v>
      </c>
      <c r="E502" s="47" t="s">
        <v>455</v>
      </c>
      <c r="F502" s="403">
        <v>2</v>
      </c>
      <c r="G502" s="56">
        <v>44268</v>
      </c>
      <c r="H502" s="412" t="s">
        <v>9751</v>
      </c>
      <c r="I502" s="48">
        <v>3</v>
      </c>
      <c r="J502" s="48" t="s">
        <v>7619</v>
      </c>
      <c r="K502" s="48" t="s">
        <v>9756</v>
      </c>
    </row>
    <row r="503" spans="1:11" x14ac:dyDescent="0.25">
      <c r="A503" s="47">
        <f t="shared" si="8"/>
        <v>501</v>
      </c>
      <c r="B503" s="46" t="s">
        <v>6607</v>
      </c>
      <c r="C503" s="330" t="s">
        <v>1527</v>
      </c>
      <c r="D503" s="410" t="s">
        <v>688</v>
      </c>
      <c r="E503" s="47" t="s">
        <v>2928</v>
      </c>
      <c r="F503" s="403">
        <v>3</v>
      </c>
      <c r="G503" s="56">
        <v>44270</v>
      </c>
      <c r="H503" s="412" t="s">
        <v>9751</v>
      </c>
      <c r="I503" s="48">
        <v>3</v>
      </c>
      <c r="J503" s="48" t="s">
        <v>7616</v>
      </c>
      <c r="K503" s="48" t="s">
        <v>8693</v>
      </c>
    </row>
    <row r="504" spans="1:11" s="40" customFormat="1" x14ac:dyDescent="0.25">
      <c r="A504" s="47">
        <f t="shared" si="8"/>
        <v>502</v>
      </c>
      <c r="B504" s="46" t="s">
        <v>580</v>
      </c>
      <c r="C504" s="330" t="s">
        <v>1517</v>
      </c>
      <c r="D504" s="410" t="s">
        <v>798</v>
      </c>
      <c r="E504" s="47" t="str">
        <f>VLOOKUP(D504,'BANG THAM CHIEU'!E237:I1264,5,0)</f>
        <v>cái</v>
      </c>
      <c r="F504" s="403">
        <v>1</v>
      </c>
      <c r="G504" s="56">
        <v>44270</v>
      </c>
      <c r="H504" s="412" t="s">
        <v>9751</v>
      </c>
      <c r="I504" s="48">
        <v>3</v>
      </c>
      <c r="J504" s="48" t="s">
        <v>7616</v>
      </c>
      <c r="K504" s="48" t="s">
        <v>9758</v>
      </c>
    </row>
    <row r="505" spans="1:11" s="40" customFormat="1" x14ac:dyDescent="0.25">
      <c r="A505" s="47">
        <f t="shared" si="8"/>
        <v>503</v>
      </c>
      <c r="B505" s="46" t="s">
        <v>6823</v>
      </c>
      <c r="C505" s="330" t="s">
        <v>1527</v>
      </c>
      <c r="D505" s="410" t="s">
        <v>770</v>
      </c>
      <c r="E505" s="47" t="str">
        <f>VLOOKUP(D505,'BANG THAM CHIEU'!E238:I1265,5,0)</f>
        <v>cái</v>
      </c>
      <c r="F505" s="403">
        <v>1</v>
      </c>
      <c r="G505" s="56">
        <v>44270</v>
      </c>
      <c r="H505" s="412" t="s">
        <v>9751</v>
      </c>
      <c r="I505" s="48">
        <v>3</v>
      </c>
      <c r="J505" s="48" t="s">
        <v>7616</v>
      </c>
      <c r="K505" s="48" t="s">
        <v>9758</v>
      </c>
    </row>
    <row r="506" spans="1:11" s="40" customFormat="1" x14ac:dyDescent="0.25">
      <c r="A506" s="47">
        <f t="shared" si="8"/>
        <v>504</v>
      </c>
      <c r="B506" s="46" t="s">
        <v>6949</v>
      </c>
      <c r="C506" s="330" t="s">
        <v>1528</v>
      </c>
      <c r="D506" s="410" t="s">
        <v>693</v>
      </c>
      <c r="E506" s="47" t="s">
        <v>2928</v>
      </c>
      <c r="F506" s="403">
        <v>2</v>
      </c>
      <c r="G506" s="56">
        <v>44270</v>
      </c>
      <c r="H506" s="412" t="s">
        <v>9751</v>
      </c>
      <c r="I506" s="48">
        <v>3</v>
      </c>
      <c r="J506" s="48" t="s">
        <v>7616</v>
      </c>
      <c r="K506" s="48" t="s">
        <v>9759</v>
      </c>
    </row>
    <row r="507" spans="1:11" s="40" customFormat="1" x14ac:dyDescent="0.25">
      <c r="A507" s="47">
        <f t="shared" si="8"/>
        <v>505</v>
      </c>
      <c r="B507" s="46" t="s">
        <v>8489</v>
      </c>
      <c r="C507" s="330" t="s">
        <v>1528</v>
      </c>
      <c r="D507" s="410" t="s">
        <v>146</v>
      </c>
      <c r="E507" s="47" t="s">
        <v>2928</v>
      </c>
      <c r="F507" s="403">
        <v>2</v>
      </c>
      <c r="G507" s="56">
        <v>44270</v>
      </c>
      <c r="H507" s="412" t="s">
        <v>9751</v>
      </c>
      <c r="I507" s="48">
        <v>3</v>
      </c>
      <c r="J507" s="48" t="s">
        <v>7616</v>
      </c>
      <c r="K507" s="48" t="s">
        <v>9759</v>
      </c>
    </row>
    <row r="508" spans="1:11" s="40" customFormat="1" x14ac:dyDescent="0.25">
      <c r="A508" s="47">
        <f t="shared" si="8"/>
        <v>506</v>
      </c>
      <c r="B508" s="46" t="s">
        <v>8672</v>
      </c>
      <c r="C508" s="330" t="s">
        <v>1563</v>
      </c>
      <c r="D508" s="410" t="s">
        <v>667</v>
      </c>
      <c r="E508" s="47" t="s">
        <v>1197</v>
      </c>
      <c r="F508" s="403">
        <v>3</v>
      </c>
      <c r="G508" s="56">
        <v>44270</v>
      </c>
      <c r="H508" s="412" t="s">
        <v>9751</v>
      </c>
      <c r="I508" s="48">
        <v>3</v>
      </c>
      <c r="J508" s="48" t="s">
        <v>7616</v>
      </c>
      <c r="K508" s="48" t="s">
        <v>8693</v>
      </c>
    </row>
    <row r="509" spans="1:11" s="40" customFormat="1" x14ac:dyDescent="0.25">
      <c r="A509" s="47">
        <f t="shared" si="8"/>
        <v>507</v>
      </c>
      <c r="B509" s="46" t="s">
        <v>7244</v>
      </c>
      <c r="C509" s="330" t="s">
        <v>1518</v>
      </c>
      <c r="D509" s="410" t="s">
        <v>1327</v>
      </c>
      <c r="E509" s="47" t="str">
        <f>VLOOKUP(D509,'BANG THAM CHIEU'!E242:I1269,5,0)</f>
        <v>cái</v>
      </c>
      <c r="F509" s="403">
        <v>3</v>
      </c>
      <c r="G509" s="56">
        <v>44270</v>
      </c>
      <c r="H509" s="412" t="s">
        <v>9751</v>
      </c>
      <c r="I509" s="48">
        <v>3</v>
      </c>
      <c r="J509" s="48" t="s">
        <v>7616</v>
      </c>
      <c r="K509" s="48" t="s">
        <v>8693</v>
      </c>
    </row>
    <row r="510" spans="1:11" s="40" customFormat="1" x14ac:dyDescent="0.25">
      <c r="A510" s="47">
        <f t="shared" si="8"/>
        <v>508</v>
      </c>
      <c r="B510" s="46" t="s">
        <v>8671</v>
      </c>
      <c r="C510" s="330" t="s">
        <v>99</v>
      </c>
      <c r="D510" s="410" t="s">
        <v>117</v>
      </c>
      <c r="E510" s="47" t="str">
        <f>VLOOKUP(D510,'BANG THAM CHIEU'!E243:I1270,5,0)</f>
        <v>cái</v>
      </c>
      <c r="F510" s="403">
        <v>1</v>
      </c>
      <c r="G510" s="56">
        <v>44270</v>
      </c>
      <c r="H510" s="412" t="s">
        <v>9751</v>
      </c>
      <c r="I510" s="48">
        <v>3</v>
      </c>
      <c r="J510" s="48" t="s">
        <v>7616</v>
      </c>
      <c r="K510" s="48" t="s">
        <v>8693</v>
      </c>
    </row>
    <row r="511" spans="1:11" s="40" customFormat="1" x14ac:dyDescent="0.25">
      <c r="A511" s="47">
        <f t="shared" si="8"/>
        <v>509</v>
      </c>
      <c r="B511" s="46" t="s">
        <v>9644</v>
      </c>
      <c r="C511" s="330" t="s">
        <v>99</v>
      </c>
      <c r="D511" s="410" t="s">
        <v>253</v>
      </c>
      <c r="E511" s="47" t="s">
        <v>455</v>
      </c>
      <c r="F511" s="403">
        <v>1</v>
      </c>
      <c r="G511" s="56">
        <v>44270</v>
      </c>
      <c r="H511" s="412" t="s">
        <v>9751</v>
      </c>
      <c r="I511" s="48">
        <v>3</v>
      </c>
      <c r="J511" s="48" t="s">
        <v>7616</v>
      </c>
      <c r="K511" s="48" t="s">
        <v>8693</v>
      </c>
    </row>
    <row r="512" spans="1:11" s="40" customFormat="1" x14ac:dyDescent="0.25">
      <c r="A512" s="47">
        <f t="shared" si="8"/>
        <v>510</v>
      </c>
      <c r="B512" s="46" t="s">
        <v>1503</v>
      </c>
      <c r="C512" s="330" t="s">
        <v>99</v>
      </c>
      <c r="D512" s="410" t="s">
        <v>888</v>
      </c>
      <c r="E512" s="47" t="str">
        <f>VLOOKUP(D512,'BANG THAM CHIEU'!E245:I1272,5,0)</f>
        <v>cái</v>
      </c>
      <c r="F512" s="403">
        <v>1</v>
      </c>
      <c r="G512" s="56">
        <v>44270</v>
      </c>
      <c r="H512" s="412" t="s">
        <v>9751</v>
      </c>
      <c r="I512" s="48">
        <v>3</v>
      </c>
      <c r="J512" s="48" t="s">
        <v>7616</v>
      </c>
      <c r="K512" s="48" t="s">
        <v>8693</v>
      </c>
    </row>
    <row r="513" spans="1:11" s="40" customFormat="1" x14ac:dyDescent="0.25">
      <c r="A513" s="47">
        <f t="shared" si="8"/>
        <v>511</v>
      </c>
      <c r="B513" s="46" t="s">
        <v>9308</v>
      </c>
      <c r="C513" s="330" t="s">
        <v>1530</v>
      </c>
      <c r="D513" s="410" t="s">
        <v>732</v>
      </c>
      <c r="E513" s="47" t="s">
        <v>6291</v>
      </c>
      <c r="F513" s="403">
        <v>3</v>
      </c>
      <c r="G513" s="56">
        <v>44270</v>
      </c>
      <c r="H513" s="412" t="s">
        <v>9751</v>
      </c>
      <c r="I513" s="48">
        <v>3</v>
      </c>
      <c r="J513" s="48" t="s">
        <v>7616</v>
      </c>
      <c r="K513" s="48" t="s">
        <v>8693</v>
      </c>
    </row>
    <row r="514" spans="1:11" s="40" customFormat="1" x14ac:dyDescent="0.25">
      <c r="A514" s="47">
        <f t="shared" si="8"/>
        <v>512</v>
      </c>
      <c r="B514" s="46" t="s">
        <v>7897</v>
      </c>
      <c r="C514" s="330" t="s">
        <v>1528</v>
      </c>
      <c r="D514" s="410" t="s">
        <v>736</v>
      </c>
      <c r="E514" s="47" t="s">
        <v>6291</v>
      </c>
      <c r="F514" s="403">
        <v>2</v>
      </c>
      <c r="G514" s="56">
        <v>44272</v>
      </c>
      <c r="H514" s="412" t="s">
        <v>9751</v>
      </c>
      <c r="I514" s="48">
        <v>3</v>
      </c>
      <c r="J514" s="48" t="s">
        <v>7615</v>
      </c>
      <c r="K514" s="48" t="s">
        <v>9416</v>
      </c>
    </row>
    <row r="515" spans="1:11" s="40" customFormat="1" x14ac:dyDescent="0.25">
      <c r="A515" s="47">
        <f t="shared" ref="A515:A578" si="9">IF(B515="","",A514+1)</f>
        <v>513</v>
      </c>
      <c r="B515" s="46" t="s">
        <v>4585</v>
      </c>
      <c r="C515" s="330" t="s">
        <v>1589</v>
      </c>
      <c r="D515" s="410" t="s">
        <v>797</v>
      </c>
      <c r="E515" s="47" t="str">
        <f>VLOOKUP(D515,'BANG THAM CHIEU'!E248:I1275,5,0)</f>
        <v>cuộn</v>
      </c>
      <c r="F515" s="403">
        <v>3</v>
      </c>
      <c r="G515" s="56">
        <v>44272</v>
      </c>
      <c r="H515" s="412" t="s">
        <v>9751</v>
      </c>
      <c r="I515" s="48">
        <v>3</v>
      </c>
      <c r="J515" s="48" t="s">
        <v>7615</v>
      </c>
      <c r="K515" s="48" t="s">
        <v>9416</v>
      </c>
    </row>
    <row r="516" spans="1:11" s="40" customFormat="1" x14ac:dyDescent="0.25">
      <c r="A516" s="47">
        <f t="shared" si="9"/>
        <v>514</v>
      </c>
      <c r="B516" s="46" t="s">
        <v>6607</v>
      </c>
      <c r="C516" s="330" t="s">
        <v>1527</v>
      </c>
      <c r="D516" s="410" t="s">
        <v>688</v>
      </c>
      <c r="E516" s="47" t="s">
        <v>2928</v>
      </c>
      <c r="F516" s="403">
        <v>10</v>
      </c>
      <c r="G516" s="56">
        <v>44272</v>
      </c>
      <c r="H516" s="412" t="s">
        <v>9751</v>
      </c>
      <c r="I516" s="48">
        <v>3</v>
      </c>
      <c r="J516" s="48" t="s">
        <v>7615</v>
      </c>
      <c r="K516" s="48" t="s">
        <v>9764</v>
      </c>
    </row>
    <row r="517" spans="1:11" s="40" customFormat="1" x14ac:dyDescent="0.25">
      <c r="A517" s="47">
        <f t="shared" si="9"/>
        <v>515</v>
      </c>
      <c r="B517" s="409" t="s">
        <v>7301</v>
      </c>
      <c r="C517" s="330" t="s">
        <v>1533</v>
      </c>
      <c r="D517" s="410" t="s">
        <v>728</v>
      </c>
      <c r="E517" s="47" t="s">
        <v>9773</v>
      </c>
      <c r="F517" s="403">
        <v>10</v>
      </c>
      <c r="G517" s="56">
        <v>44272</v>
      </c>
      <c r="H517" s="412" t="s">
        <v>9751</v>
      </c>
      <c r="I517" s="48">
        <v>3</v>
      </c>
      <c r="J517" s="48" t="s">
        <v>7615</v>
      </c>
      <c r="K517" s="48" t="s">
        <v>9764</v>
      </c>
    </row>
    <row r="518" spans="1:11" s="40" customFormat="1" ht="45" x14ac:dyDescent="0.25">
      <c r="A518" s="47">
        <f t="shared" si="9"/>
        <v>516</v>
      </c>
      <c r="B518" s="409" t="s">
        <v>7874</v>
      </c>
      <c r="C518" s="330" t="s">
        <v>1530</v>
      </c>
      <c r="D518" s="410" t="s">
        <v>733</v>
      </c>
      <c r="E518" s="47" t="s">
        <v>6291</v>
      </c>
      <c r="F518" s="403">
        <v>20</v>
      </c>
      <c r="G518" s="56">
        <v>44272</v>
      </c>
      <c r="H518" s="412" t="s">
        <v>9751</v>
      </c>
      <c r="I518" s="48">
        <v>3</v>
      </c>
      <c r="J518" s="48" t="s">
        <v>7614</v>
      </c>
      <c r="K518" s="48" t="s">
        <v>8693</v>
      </c>
    </row>
    <row r="519" spans="1:11" s="40" customFormat="1" x14ac:dyDescent="0.25">
      <c r="A519" s="47">
        <f t="shared" si="9"/>
        <v>517</v>
      </c>
      <c r="B519" s="46" t="s">
        <v>4585</v>
      </c>
      <c r="C519" s="330" t="s">
        <v>1589</v>
      </c>
      <c r="D519" s="410" t="s">
        <v>797</v>
      </c>
      <c r="E519" s="47" t="str">
        <f>VLOOKUP(D519,'BANG THAM CHIEU'!E252:I1279,5,0)</f>
        <v>cuộn</v>
      </c>
      <c r="F519" s="403">
        <v>3</v>
      </c>
      <c r="G519" s="56">
        <v>44272</v>
      </c>
      <c r="H519" s="412" t="s">
        <v>9751</v>
      </c>
      <c r="I519" s="48">
        <v>3</v>
      </c>
      <c r="J519" s="48" t="s">
        <v>7614</v>
      </c>
      <c r="K519" s="48" t="s">
        <v>8693</v>
      </c>
    </row>
    <row r="520" spans="1:11" s="40" customFormat="1" x14ac:dyDescent="0.25">
      <c r="A520" s="47">
        <f t="shared" si="9"/>
        <v>518</v>
      </c>
      <c r="B520" s="46" t="s">
        <v>7301</v>
      </c>
      <c r="C520" s="330" t="s">
        <v>1533</v>
      </c>
      <c r="D520" s="410" t="s">
        <v>728</v>
      </c>
      <c r="E520" s="47" t="s">
        <v>9773</v>
      </c>
      <c r="F520" s="403">
        <v>20</v>
      </c>
      <c r="G520" s="56">
        <v>44272</v>
      </c>
      <c r="H520" s="412" t="s">
        <v>9751</v>
      </c>
      <c r="I520" s="48">
        <v>3</v>
      </c>
      <c r="J520" s="48" t="s">
        <v>7614</v>
      </c>
      <c r="K520" s="48" t="s">
        <v>8693</v>
      </c>
    </row>
    <row r="521" spans="1:11" s="40" customFormat="1" x14ac:dyDescent="0.25">
      <c r="A521" s="47">
        <f t="shared" si="9"/>
        <v>519</v>
      </c>
      <c r="B521" s="46" t="s">
        <v>9651</v>
      </c>
      <c r="C521" s="330" t="s">
        <v>1528</v>
      </c>
      <c r="D521" s="410" t="s">
        <v>1321</v>
      </c>
      <c r="E521" s="47" t="str">
        <f>VLOOKUP(D521,'BANG THAM CHIEU'!E254:I1281,5,0)</f>
        <v>ống</v>
      </c>
      <c r="F521" s="403">
        <v>2</v>
      </c>
      <c r="G521" s="56">
        <v>44272</v>
      </c>
      <c r="H521" s="412" t="s">
        <v>9751</v>
      </c>
      <c r="I521" s="48">
        <v>3</v>
      </c>
      <c r="J521" s="48" t="s">
        <v>7614</v>
      </c>
      <c r="K521" s="48" t="s">
        <v>8693</v>
      </c>
    </row>
    <row r="522" spans="1:11" s="40" customFormat="1" x14ac:dyDescent="0.25">
      <c r="A522" s="47">
        <f t="shared" si="9"/>
        <v>520</v>
      </c>
      <c r="B522" s="46" t="s">
        <v>4541</v>
      </c>
      <c r="C522" s="330" t="s">
        <v>1527</v>
      </c>
      <c r="D522" s="410" t="s">
        <v>670</v>
      </c>
      <c r="E522" s="47" t="s">
        <v>2970</v>
      </c>
      <c r="F522" s="403">
        <v>10</v>
      </c>
      <c r="G522" s="56">
        <v>44273</v>
      </c>
      <c r="H522" s="412" t="s">
        <v>9751</v>
      </c>
      <c r="I522" s="48">
        <v>3</v>
      </c>
      <c r="J522" s="48" t="s">
        <v>7619</v>
      </c>
      <c r="K522" s="48" t="s">
        <v>8693</v>
      </c>
    </row>
    <row r="523" spans="1:11" s="40" customFormat="1" x14ac:dyDescent="0.25">
      <c r="A523" s="47">
        <f t="shared" si="9"/>
        <v>521</v>
      </c>
      <c r="B523" s="46" t="s">
        <v>2969</v>
      </c>
      <c r="C523" s="330" t="s">
        <v>1537</v>
      </c>
      <c r="D523" s="410" t="s">
        <v>683</v>
      </c>
      <c r="E523" s="47" t="s">
        <v>455</v>
      </c>
      <c r="F523" s="403">
        <v>15</v>
      </c>
      <c r="G523" s="56">
        <v>44273</v>
      </c>
      <c r="H523" s="412" t="s">
        <v>9751</v>
      </c>
      <c r="I523" s="48">
        <v>3</v>
      </c>
      <c r="J523" s="48" t="s">
        <v>7619</v>
      </c>
      <c r="K523" s="48" t="s">
        <v>8693</v>
      </c>
    </row>
    <row r="524" spans="1:11" s="40" customFormat="1" x14ac:dyDescent="0.25">
      <c r="A524" s="47">
        <f t="shared" si="9"/>
        <v>522</v>
      </c>
      <c r="B524" s="46" t="s">
        <v>7243</v>
      </c>
      <c r="C524" s="330" t="s">
        <v>1518</v>
      </c>
      <c r="D524" s="410" t="s">
        <v>766</v>
      </c>
      <c r="E524" s="47" t="s">
        <v>455</v>
      </c>
      <c r="F524" s="403">
        <v>6</v>
      </c>
      <c r="G524" s="56">
        <v>44273</v>
      </c>
      <c r="H524" s="412" t="s">
        <v>9751</v>
      </c>
      <c r="I524" s="48">
        <v>3</v>
      </c>
      <c r="J524" s="48" t="s">
        <v>7614</v>
      </c>
      <c r="K524" s="48" t="s">
        <v>8693</v>
      </c>
    </row>
    <row r="525" spans="1:11" s="40" customFormat="1" x14ac:dyDescent="0.25">
      <c r="A525" s="47">
        <f t="shared" si="9"/>
        <v>523</v>
      </c>
      <c r="B525" s="46" t="s">
        <v>7242</v>
      </c>
      <c r="C525" s="330" t="s">
        <v>1518</v>
      </c>
      <c r="D525" s="410" t="s">
        <v>765</v>
      </c>
      <c r="E525" s="47" t="s">
        <v>455</v>
      </c>
      <c r="F525" s="403">
        <v>12</v>
      </c>
      <c r="G525" s="56">
        <v>44273</v>
      </c>
      <c r="H525" s="412" t="s">
        <v>9751</v>
      </c>
      <c r="I525" s="48">
        <v>3</v>
      </c>
      <c r="J525" s="48" t="s">
        <v>7614</v>
      </c>
      <c r="K525" s="48" t="s">
        <v>8693</v>
      </c>
    </row>
    <row r="526" spans="1:11" s="40" customFormat="1" x14ac:dyDescent="0.25">
      <c r="A526" s="47">
        <f t="shared" si="9"/>
        <v>524</v>
      </c>
      <c r="B526" s="46" t="s">
        <v>2959</v>
      </c>
      <c r="C526" s="330" t="s">
        <v>1572</v>
      </c>
      <c r="D526" s="410" t="s">
        <v>684</v>
      </c>
      <c r="E526" s="47" t="s">
        <v>455</v>
      </c>
      <c r="F526" s="403">
        <v>20</v>
      </c>
      <c r="G526" s="56">
        <v>44273</v>
      </c>
      <c r="H526" s="412" t="s">
        <v>9751</v>
      </c>
      <c r="I526" s="48">
        <v>3</v>
      </c>
      <c r="J526" s="48" t="s">
        <v>7619</v>
      </c>
      <c r="K526" s="48" t="s">
        <v>8693</v>
      </c>
    </row>
    <row r="527" spans="1:11" s="40" customFormat="1" x14ac:dyDescent="0.25">
      <c r="A527" s="47">
        <f t="shared" si="9"/>
        <v>525</v>
      </c>
      <c r="B527" s="46" t="s">
        <v>9146</v>
      </c>
      <c r="C527" s="330" t="s">
        <v>1535</v>
      </c>
      <c r="D527" s="410" t="s">
        <v>199</v>
      </c>
      <c r="E527" s="47" t="s">
        <v>455</v>
      </c>
      <c r="F527" s="403">
        <v>2</v>
      </c>
      <c r="G527" s="56">
        <v>44452</v>
      </c>
      <c r="H527" s="412" t="s">
        <v>9751</v>
      </c>
      <c r="I527" s="48">
        <v>3</v>
      </c>
      <c r="J527" s="48" t="s">
        <v>7616</v>
      </c>
      <c r="K527" s="48" t="s">
        <v>9768</v>
      </c>
    </row>
    <row r="528" spans="1:11" s="40" customFormat="1" x14ac:dyDescent="0.25">
      <c r="A528" s="47">
        <f t="shared" si="9"/>
        <v>526</v>
      </c>
      <c r="B528" s="46" t="s">
        <v>4551</v>
      </c>
      <c r="C528" s="330" t="s">
        <v>1571</v>
      </c>
      <c r="D528" s="410" t="s">
        <v>831</v>
      </c>
      <c r="E528" s="47" t="str">
        <f>VLOOKUP(D528,'BANG THAM CHIEU'!E261:I1288,5,0)</f>
        <v>bình</v>
      </c>
      <c r="F528" s="403">
        <v>2</v>
      </c>
      <c r="G528" s="56">
        <v>44274</v>
      </c>
      <c r="H528" s="412" t="s">
        <v>9751</v>
      </c>
      <c r="I528" s="48">
        <v>3</v>
      </c>
      <c r="J528" s="48" t="s">
        <v>7616</v>
      </c>
      <c r="K528" s="48" t="s">
        <v>9769</v>
      </c>
    </row>
    <row r="529" spans="1:11" x14ac:dyDescent="0.25">
      <c r="A529" s="47">
        <f t="shared" si="9"/>
        <v>527</v>
      </c>
      <c r="B529" s="46" t="s">
        <v>6817</v>
      </c>
      <c r="C529" s="330" t="s">
        <v>1527</v>
      </c>
      <c r="D529" s="410" t="s">
        <v>773</v>
      </c>
      <c r="E529" s="47" t="s">
        <v>455</v>
      </c>
      <c r="F529" s="403">
        <v>2</v>
      </c>
      <c r="G529" s="56">
        <v>44274</v>
      </c>
      <c r="H529" s="412" t="s">
        <v>9751</v>
      </c>
      <c r="I529" s="48">
        <v>3</v>
      </c>
      <c r="J529" s="48" t="s">
        <v>7616</v>
      </c>
      <c r="K529" s="48" t="s">
        <v>9770</v>
      </c>
    </row>
    <row r="530" spans="1:11" x14ac:dyDescent="0.25">
      <c r="A530" s="47">
        <f t="shared" si="9"/>
        <v>528</v>
      </c>
      <c r="B530" s="46" t="s">
        <v>6930</v>
      </c>
      <c r="C530" s="330" t="s">
        <v>1527</v>
      </c>
      <c r="D530" s="410" t="s">
        <v>737</v>
      </c>
      <c r="E530" s="47" t="s">
        <v>455</v>
      </c>
      <c r="F530" s="403">
        <v>1</v>
      </c>
      <c r="G530" s="56">
        <v>44274</v>
      </c>
      <c r="H530" s="412" t="s">
        <v>9751</v>
      </c>
      <c r="I530" s="48">
        <v>3</v>
      </c>
      <c r="J530" s="48" t="s">
        <v>7616</v>
      </c>
      <c r="K530" s="48" t="s">
        <v>9770</v>
      </c>
    </row>
    <row r="531" spans="1:11" x14ac:dyDescent="0.25">
      <c r="A531" s="47">
        <f t="shared" si="9"/>
        <v>529</v>
      </c>
      <c r="B531" s="46" t="s">
        <v>6929</v>
      </c>
      <c r="C531" s="330" t="s">
        <v>1527</v>
      </c>
      <c r="D531" s="410" t="s">
        <v>768</v>
      </c>
      <c r="E531" s="47" t="s">
        <v>455</v>
      </c>
      <c r="F531" s="403">
        <v>1</v>
      </c>
      <c r="G531" s="56">
        <v>44274</v>
      </c>
      <c r="H531" s="412" t="s">
        <v>9751</v>
      </c>
      <c r="I531" s="48">
        <v>3</v>
      </c>
      <c r="J531" s="48" t="s">
        <v>7616</v>
      </c>
      <c r="K531" s="48" t="s">
        <v>9770</v>
      </c>
    </row>
    <row r="532" spans="1:11" x14ac:dyDescent="0.25">
      <c r="A532" s="47">
        <f t="shared" si="9"/>
        <v>530</v>
      </c>
      <c r="B532" s="46" t="s">
        <v>1430</v>
      </c>
      <c r="C532" s="330" t="s">
        <v>1571</v>
      </c>
      <c r="D532" s="410" t="s">
        <v>669</v>
      </c>
      <c r="E532" s="47" t="s">
        <v>2970</v>
      </c>
      <c r="F532" s="403">
        <v>10</v>
      </c>
      <c r="G532" s="56">
        <v>44274</v>
      </c>
      <c r="H532" s="412" t="s">
        <v>9751</v>
      </c>
      <c r="I532" s="48">
        <v>3</v>
      </c>
      <c r="J532" s="48" t="s">
        <v>7616</v>
      </c>
      <c r="K532" s="48" t="s">
        <v>8693</v>
      </c>
    </row>
    <row r="533" spans="1:11" x14ac:dyDescent="0.25">
      <c r="A533" s="47">
        <f t="shared" si="9"/>
        <v>531</v>
      </c>
      <c r="B533" s="46" t="s">
        <v>6608</v>
      </c>
      <c r="C533" s="330" t="s">
        <v>78</v>
      </c>
      <c r="D533" s="410" t="s">
        <v>136</v>
      </c>
      <c r="E533" s="47" t="s">
        <v>7268</v>
      </c>
      <c r="F533" s="403">
        <v>1</v>
      </c>
      <c r="G533" s="56">
        <v>44274</v>
      </c>
      <c r="H533" s="412" t="s">
        <v>9751</v>
      </c>
      <c r="I533" s="48">
        <v>3</v>
      </c>
      <c r="J533" s="48" t="s">
        <v>7615</v>
      </c>
      <c r="K533" s="48" t="s">
        <v>8693</v>
      </c>
    </row>
    <row r="534" spans="1:11" x14ac:dyDescent="0.25">
      <c r="A534" s="47">
        <f t="shared" si="9"/>
        <v>532</v>
      </c>
      <c r="B534" s="46" t="s">
        <v>6764</v>
      </c>
      <c r="C534" s="330" t="s">
        <v>7143</v>
      </c>
      <c r="D534" s="410">
        <v>51159685</v>
      </c>
      <c r="E534" s="47" t="str">
        <f>VLOOKUP(D534,'BANG THAM CHIEU'!E267:I1294,5,0)</f>
        <v>ống</v>
      </c>
      <c r="F534" s="403">
        <v>1</v>
      </c>
      <c r="G534" s="56">
        <v>44268</v>
      </c>
      <c r="H534" s="412" t="s">
        <v>9751</v>
      </c>
      <c r="I534" s="48">
        <v>3</v>
      </c>
      <c r="J534" s="48" t="s">
        <v>7615</v>
      </c>
      <c r="K534" s="48" t="s">
        <v>9402</v>
      </c>
    </row>
    <row r="535" spans="1:11" x14ac:dyDescent="0.25">
      <c r="A535" s="47">
        <f t="shared" si="9"/>
        <v>533</v>
      </c>
      <c r="B535" s="46" t="s">
        <v>9649</v>
      </c>
      <c r="C535" s="330" t="s">
        <v>2567</v>
      </c>
      <c r="D535" s="410" t="s">
        <v>7662</v>
      </c>
      <c r="E535" s="47" t="str">
        <f>VLOOKUP(D535,'BANG THAM CHIEU'!E268:I1295,5,0)</f>
        <v>lon</v>
      </c>
      <c r="F535" s="403">
        <v>2</v>
      </c>
      <c r="G535" s="56">
        <v>44268</v>
      </c>
      <c r="H535" s="412" t="s">
        <v>9751</v>
      </c>
      <c r="I535" s="48">
        <v>3</v>
      </c>
      <c r="J535" s="48" t="s">
        <v>7614</v>
      </c>
      <c r="K535" s="48" t="s">
        <v>9749</v>
      </c>
    </row>
    <row r="536" spans="1:11" x14ac:dyDescent="0.25">
      <c r="A536" s="47">
        <f t="shared" si="9"/>
        <v>534</v>
      </c>
      <c r="B536" s="46" t="s">
        <v>4445</v>
      </c>
      <c r="C536" s="330" t="s">
        <v>2564</v>
      </c>
      <c r="D536" s="410" t="s">
        <v>2699</v>
      </c>
      <c r="E536" s="47" t="str">
        <f>VLOOKUP(D536,'BANG THAM CHIEU'!E269:I1296,5,0)</f>
        <v>lon</v>
      </c>
      <c r="F536" s="403">
        <v>3</v>
      </c>
      <c r="G536" s="56">
        <v>44268</v>
      </c>
      <c r="H536" s="412" t="s">
        <v>9751</v>
      </c>
      <c r="I536" s="48">
        <v>3</v>
      </c>
      <c r="J536" s="48" t="s">
        <v>7614</v>
      </c>
      <c r="K536" s="48" t="s">
        <v>9749</v>
      </c>
    </row>
    <row r="537" spans="1:11" x14ac:dyDescent="0.25">
      <c r="A537" s="47">
        <f t="shared" si="9"/>
        <v>535</v>
      </c>
      <c r="B537" s="46" t="s">
        <v>6619</v>
      </c>
      <c r="C537" s="330" t="s">
        <v>1547</v>
      </c>
      <c r="D537" s="410" t="s">
        <v>2856</v>
      </c>
      <c r="E537" s="47" t="str">
        <f>VLOOKUP(D537,'BANG THAM CHIEU'!E270:I1297,5,0)</f>
        <v>cái</v>
      </c>
      <c r="F537" s="403">
        <v>3</v>
      </c>
      <c r="G537" s="56">
        <v>44268</v>
      </c>
      <c r="H537" s="412" t="s">
        <v>9751</v>
      </c>
      <c r="I537" s="48">
        <v>3</v>
      </c>
      <c r="J537" s="48" t="s">
        <v>7619</v>
      </c>
      <c r="K537" s="48" t="s">
        <v>9757</v>
      </c>
    </row>
    <row r="538" spans="1:11" x14ac:dyDescent="0.25">
      <c r="A538" s="47">
        <f t="shared" si="9"/>
        <v>536</v>
      </c>
      <c r="B538" s="46" t="s">
        <v>3048</v>
      </c>
      <c r="C538" s="330" t="s">
        <v>2564</v>
      </c>
      <c r="D538" s="410" t="s">
        <v>2696</v>
      </c>
      <c r="E538" s="47" t="str">
        <f>VLOOKUP(D538,'BANG THAM CHIEU'!E271:I1298,5,0)</f>
        <v>lon</v>
      </c>
      <c r="F538" s="403">
        <v>1</v>
      </c>
      <c r="G538" s="56">
        <v>44270</v>
      </c>
      <c r="H538" s="412" t="s">
        <v>9751</v>
      </c>
      <c r="I538" s="48">
        <v>3</v>
      </c>
      <c r="J538" s="48" t="s">
        <v>7616</v>
      </c>
      <c r="K538" s="48" t="s">
        <v>8693</v>
      </c>
    </row>
    <row r="539" spans="1:11" x14ac:dyDescent="0.25">
      <c r="A539" s="47">
        <f t="shared" si="9"/>
        <v>537</v>
      </c>
      <c r="B539" s="46" t="s">
        <v>2571</v>
      </c>
      <c r="C539" s="330" t="s">
        <v>2570</v>
      </c>
      <c r="D539" s="410" t="s">
        <v>2704</v>
      </c>
      <c r="E539" s="47" t="str">
        <f>VLOOKUP(D539,'BANG THAM CHIEU'!E272:I1299,5,0)</f>
        <v>lon</v>
      </c>
      <c r="F539" s="403">
        <v>12</v>
      </c>
      <c r="G539" s="56">
        <v>44271</v>
      </c>
      <c r="H539" s="412" t="s">
        <v>9751</v>
      </c>
      <c r="I539" s="48">
        <v>3</v>
      </c>
      <c r="J539" s="48" t="s">
        <v>7615</v>
      </c>
      <c r="K539" s="48" t="s">
        <v>9763</v>
      </c>
    </row>
    <row r="540" spans="1:11" x14ac:dyDescent="0.25">
      <c r="A540" s="47">
        <f t="shared" si="9"/>
        <v>538</v>
      </c>
      <c r="B540" s="46" t="s">
        <v>7656</v>
      </c>
      <c r="C540" s="330" t="s">
        <v>2567</v>
      </c>
      <c r="D540" s="410" t="s">
        <v>7663</v>
      </c>
      <c r="E540" s="47" t="str">
        <f>VLOOKUP(D540,'BANG THAM CHIEU'!E273:I1300,5,0)</f>
        <v>lon</v>
      </c>
      <c r="F540" s="403">
        <v>2</v>
      </c>
      <c r="G540" s="56">
        <v>44272</v>
      </c>
      <c r="H540" s="412" t="s">
        <v>9751</v>
      </c>
      <c r="I540" s="48">
        <v>3</v>
      </c>
      <c r="J540" s="48" t="s">
        <v>7615</v>
      </c>
      <c r="K540" s="48" t="s">
        <v>9416</v>
      </c>
    </row>
    <row r="541" spans="1:11" x14ac:dyDescent="0.25">
      <c r="A541" s="47">
        <f t="shared" si="9"/>
        <v>539</v>
      </c>
      <c r="B541" s="46" t="s">
        <v>4452</v>
      </c>
      <c r="C541" s="330" t="s">
        <v>2567</v>
      </c>
      <c r="D541" s="410" t="s">
        <v>2718</v>
      </c>
      <c r="E541" s="47" t="str">
        <f>VLOOKUP(D541,'BANG THAM CHIEU'!E274:I1301,5,0)</f>
        <v>lon</v>
      </c>
      <c r="F541" s="403">
        <v>1</v>
      </c>
      <c r="G541" s="56">
        <v>44272</v>
      </c>
      <c r="H541" s="412" t="s">
        <v>9751</v>
      </c>
      <c r="I541" s="48">
        <v>3</v>
      </c>
      <c r="J541" s="48" t="s">
        <v>7614</v>
      </c>
      <c r="K541" s="48" t="s">
        <v>9766</v>
      </c>
    </row>
    <row r="542" spans="1:11" x14ac:dyDescent="0.25">
      <c r="A542" s="47">
        <f t="shared" si="9"/>
        <v>540</v>
      </c>
      <c r="B542" s="46" t="s">
        <v>7302</v>
      </c>
      <c r="C542" s="330" t="s">
        <v>2568</v>
      </c>
      <c r="D542" s="410" t="s">
        <v>2702</v>
      </c>
      <c r="E542" s="47" t="str">
        <f>VLOOKUP(D542,'BANG THAM CHIEU'!E275:I1302,5,0)</f>
        <v>thùng</v>
      </c>
      <c r="F542" s="403">
        <v>3</v>
      </c>
      <c r="G542" s="56">
        <v>44272</v>
      </c>
      <c r="H542" s="412" t="s">
        <v>9751</v>
      </c>
      <c r="I542" s="48">
        <v>3</v>
      </c>
      <c r="J542" s="48" t="s">
        <v>7614</v>
      </c>
      <c r="K542" s="48" t="s">
        <v>9765</v>
      </c>
    </row>
    <row r="543" spans="1:11" x14ac:dyDescent="0.25">
      <c r="A543" s="47">
        <f t="shared" si="9"/>
        <v>541</v>
      </c>
      <c r="B543" s="46" t="s">
        <v>3047</v>
      </c>
      <c r="C543" s="330" t="s">
        <v>2564</v>
      </c>
      <c r="D543" s="410" t="s">
        <v>3049</v>
      </c>
      <c r="E543" s="47" t="str">
        <f>VLOOKUP(D543,'BANG THAM CHIEU'!E276:I1303,5,0)</f>
        <v>lon</v>
      </c>
      <c r="F543" s="403">
        <v>1</v>
      </c>
      <c r="G543" s="56">
        <v>44272</v>
      </c>
      <c r="H543" s="412" t="s">
        <v>9751</v>
      </c>
      <c r="I543" s="48">
        <v>3</v>
      </c>
      <c r="J543" s="48" t="s">
        <v>7614</v>
      </c>
      <c r="K543" s="48" t="s">
        <v>9436</v>
      </c>
    </row>
    <row r="544" spans="1:11" x14ac:dyDescent="0.25">
      <c r="A544" s="47">
        <f t="shared" si="9"/>
        <v>542</v>
      </c>
      <c r="B544" s="46" t="s">
        <v>4449</v>
      </c>
      <c r="C544" s="330" t="s">
        <v>2564</v>
      </c>
      <c r="D544" s="410" t="s">
        <v>2719</v>
      </c>
      <c r="E544" s="47" t="str">
        <f>VLOOKUP(D544,'BANG THAM CHIEU'!E277:I1304,5,0)</f>
        <v>lon</v>
      </c>
      <c r="F544" s="403">
        <v>1</v>
      </c>
      <c r="G544" s="56">
        <v>44272</v>
      </c>
      <c r="H544" s="412" t="s">
        <v>9751</v>
      </c>
      <c r="I544" s="48">
        <v>3</v>
      </c>
      <c r="J544" s="48" t="s">
        <v>7614</v>
      </c>
      <c r="K544" s="48" t="s">
        <v>9436</v>
      </c>
    </row>
    <row r="545" spans="1:11" x14ac:dyDescent="0.25">
      <c r="A545" s="47">
        <f t="shared" si="9"/>
        <v>543</v>
      </c>
      <c r="B545" s="46" t="s">
        <v>9331</v>
      </c>
      <c r="C545" s="330" t="s">
        <v>78</v>
      </c>
      <c r="D545" s="410" t="s">
        <v>9334</v>
      </c>
      <c r="E545" s="47" t="str">
        <f>VLOOKUP(D545,'BANG THAM CHIEU'!E278:I1305,5,0)</f>
        <v>cái</v>
      </c>
      <c r="F545" s="403">
        <v>10</v>
      </c>
      <c r="G545" s="56">
        <v>44272</v>
      </c>
      <c r="H545" s="412" t="s">
        <v>9751</v>
      </c>
      <c r="I545" s="48">
        <v>3</v>
      </c>
      <c r="J545" s="48" t="s">
        <v>7614</v>
      </c>
      <c r="K545" s="48" t="s">
        <v>9766</v>
      </c>
    </row>
    <row r="546" spans="1:11" x14ac:dyDescent="0.25">
      <c r="A546" s="47">
        <f t="shared" si="9"/>
        <v>544</v>
      </c>
      <c r="B546" s="46" t="s">
        <v>6935</v>
      </c>
      <c r="C546" s="330" t="s">
        <v>78</v>
      </c>
      <c r="D546" s="410" t="s">
        <v>2895</v>
      </c>
      <c r="E546" s="47" t="str">
        <f>VLOOKUP(D546,'BANG THAM CHIEU'!E279:I1306,5,0)</f>
        <v>cái</v>
      </c>
      <c r="F546" s="403">
        <v>1</v>
      </c>
      <c r="G546" s="56">
        <v>44273</v>
      </c>
      <c r="H546" s="412" t="s">
        <v>9751</v>
      </c>
      <c r="I546" s="48">
        <v>3</v>
      </c>
      <c r="J546" s="48" t="s">
        <v>7614</v>
      </c>
      <c r="K546" s="48" t="s">
        <v>8693</v>
      </c>
    </row>
    <row r="547" spans="1:11" x14ac:dyDescent="0.25">
      <c r="A547" s="47">
        <f t="shared" si="9"/>
        <v>545</v>
      </c>
      <c r="B547" s="46" t="s">
        <v>3048</v>
      </c>
      <c r="C547" s="330" t="s">
        <v>2564</v>
      </c>
      <c r="D547" s="410" t="s">
        <v>2696</v>
      </c>
      <c r="E547" s="47" t="str">
        <f>VLOOKUP(D547,'BANG THAM CHIEU'!E280:I1307,5,0)</f>
        <v>lon</v>
      </c>
      <c r="F547" s="403">
        <v>1</v>
      </c>
      <c r="G547" s="56">
        <v>44273</v>
      </c>
      <c r="H547" s="412" t="s">
        <v>9751</v>
      </c>
      <c r="I547" s="48">
        <v>3</v>
      </c>
      <c r="J547" s="48" t="s">
        <v>7614</v>
      </c>
      <c r="K547" s="48" t="s">
        <v>8693</v>
      </c>
    </row>
    <row r="548" spans="1:11" x14ac:dyDescent="0.25">
      <c r="A548" s="47">
        <f t="shared" si="9"/>
        <v>546</v>
      </c>
      <c r="B548" s="46" t="s">
        <v>2573</v>
      </c>
      <c r="C548" s="330" t="s">
        <v>2570</v>
      </c>
      <c r="D548" s="410" t="s">
        <v>2706</v>
      </c>
      <c r="E548" s="47" t="str">
        <f>VLOOKUP(D548,'BANG THAM CHIEU'!E281:I1308,5,0)</f>
        <v>lon</v>
      </c>
      <c r="F548" s="403">
        <v>2</v>
      </c>
      <c r="G548" s="56">
        <v>44273</v>
      </c>
      <c r="H548" s="412" t="s">
        <v>9751</v>
      </c>
      <c r="I548" s="48">
        <v>3</v>
      </c>
      <c r="J548" s="48" t="s">
        <v>7614</v>
      </c>
      <c r="K548" s="48" t="s">
        <v>8693</v>
      </c>
    </row>
    <row r="549" spans="1:11" x14ac:dyDescent="0.25">
      <c r="A549" s="47">
        <f t="shared" si="9"/>
        <v>547</v>
      </c>
      <c r="B549" s="46" t="s">
        <v>7302</v>
      </c>
      <c r="C549" s="330" t="s">
        <v>2568</v>
      </c>
      <c r="D549" s="410" t="s">
        <v>2702</v>
      </c>
      <c r="E549" s="47" t="str">
        <f>VLOOKUP(D549,'BANG THAM CHIEU'!E282:I1309,5,0)</f>
        <v>thùng</v>
      </c>
      <c r="F549" s="403">
        <v>3</v>
      </c>
      <c r="G549" s="56">
        <v>44273</v>
      </c>
      <c r="H549" s="412" t="s">
        <v>9751</v>
      </c>
      <c r="I549" s="48">
        <v>3</v>
      </c>
      <c r="J549" s="48" t="s">
        <v>7614</v>
      </c>
      <c r="K549" s="48" t="s">
        <v>8693</v>
      </c>
    </row>
    <row r="550" spans="1:11" x14ac:dyDescent="0.25">
      <c r="A550" s="47">
        <f t="shared" si="9"/>
        <v>548</v>
      </c>
      <c r="B550" s="46" t="s">
        <v>9442</v>
      </c>
      <c r="C550" s="330"/>
      <c r="D550" s="410"/>
      <c r="E550" s="47" t="s">
        <v>449</v>
      </c>
      <c r="F550" s="403">
        <v>300</v>
      </c>
      <c r="G550" s="56">
        <v>44277</v>
      </c>
      <c r="H550" s="412" t="s">
        <v>9762</v>
      </c>
      <c r="I550" s="48">
        <v>3</v>
      </c>
      <c r="J550" s="48" t="s">
        <v>7614</v>
      </c>
      <c r="K550" s="532" t="s">
        <v>9410</v>
      </c>
    </row>
    <row r="551" spans="1:11" ht="60" x14ac:dyDescent="0.25">
      <c r="A551" s="47">
        <f t="shared" si="9"/>
        <v>549</v>
      </c>
      <c r="B551" s="409" t="s">
        <v>9777</v>
      </c>
      <c r="C551" s="330"/>
      <c r="D551" s="410"/>
      <c r="E551" s="47" t="s">
        <v>455</v>
      </c>
      <c r="F551" s="403">
        <v>6</v>
      </c>
      <c r="G551" s="56">
        <v>44278</v>
      </c>
      <c r="H551" s="412" t="s">
        <v>9762</v>
      </c>
      <c r="I551" s="48">
        <v>3</v>
      </c>
      <c r="J551" s="48" t="s">
        <v>7616</v>
      </c>
      <c r="K551" s="48" t="s">
        <v>9781</v>
      </c>
    </row>
    <row r="552" spans="1:11" x14ac:dyDescent="0.25">
      <c r="A552" s="47">
        <f t="shared" si="9"/>
        <v>550</v>
      </c>
      <c r="B552" s="46" t="s">
        <v>9778</v>
      </c>
      <c r="C552" s="330"/>
      <c r="D552" s="410"/>
      <c r="E552" s="47" t="s">
        <v>455</v>
      </c>
      <c r="F552" s="403">
        <v>20</v>
      </c>
      <c r="G552" s="56">
        <v>44278</v>
      </c>
      <c r="H552" s="412" t="s">
        <v>9762</v>
      </c>
      <c r="I552" s="48">
        <v>3</v>
      </c>
      <c r="J552" s="48" t="s">
        <v>7616</v>
      </c>
      <c r="K552" s="48" t="s">
        <v>9781</v>
      </c>
    </row>
    <row r="553" spans="1:11" ht="60" x14ac:dyDescent="0.25">
      <c r="A553" s="47">
        <f t="shared" si="9"/>
        <v>551</v>
      </c>
      <c r="B553" s="409" t="s">
        <v>9779</v>
      </c>
      <c r="C553" s="330"/>
      <c r="D553" s="410"/>
      <c r="E553" s="47" t="s">
        <v>455</v>
      </c>
      <c r="F553" s="403">
        <v>20</v>
      </c>
      <c r="G553" s="56">
        <v>44278</v>
      </c>
      <c r="H553" s="412" t="s">
        <v>9762</v>
      </c>
      <c r="I553" s="48">
        <v>3</v>
      </c>
      <c r="J553" s="48" t="s">
        <v>7616</v>
      </c>
      <c r="K553" s="48" t="s">
        <v>9781</v>
      </c>
    </row>
    <row r="554" spans="1:11" ht="45" x14ac:dyDescent="0.25">
      <c r="A554" s="47">
        <f t="shared" si="9"/>
        <v>552</v>
      </c>
      <c r="B554" s="409" t="s">
        <v>9780</v>
      </c>
      <c r="C554" s="330"/>
      <c r="D554" s="410"/>
      <c r="E554" s="47" t="s">
        <v>455</v>
      </c>
      <c r="F554" s="403">
        <v>6</v>
      </c>
      <c r="G554" s="56">
        <v>44278</v>
      </c>
      <c r="H554" s="412" t="s">
        <v>9762</v>
      </c>
      <c r="I554" s="48">
        <v>3</v>
      </c>
      <c r="J554" s="48" t="s">
        <v>7616</v>
      </c>
      <c r="K554" s="48" t="s">
        <v>9781</v>
      </c>
    </row>
    <row r="555" spans="1:11" x14ac:dyDescent="0.25">
      <c r="A555" s="47">
        <f t="shared" si="9"/>
        <v>553</v>
      </c>
      <c r="B555" s="46" t="s">
        <v>9362</v>
      </c>
      <c r="C555" s="330"/>
      <c r="D555" s="410"/>
      <c r="E555" s="47" t="s">
        <v>455</v>
      </c>
      <c r="F555" s="403">
        <v>3</v>
      </c>
      <c r="G555" s="56">
        <v>44279</v>
      </c>
      <c r="H555" s="412" t="s">
        <v>9762</v>
      </c>
      <c r="I555" s="48">
        <v>3</v>
      </c>
      <c r="J555" s="48" t="s">
        <v>7620</v>
      </c>
      <c r="K555" s="48" t="s">
        <v>8693</v>
      </c>
    </row>
    <row r="556" spans="1:11" x14ac:dyDescent="0.25">
      <c r="A556" s="47">
        <f t="shared" si="9"/>
        <v>554</v>
      </c>
      <c r="B556" s="46" t="s">
        <v>9362</v>
      </c>
      <c r="C556" s="330"/>
      <c r="D556" s="410"/>
      <c r="E556" s="47" t="s">
        <v>455</v>
      </c>
      <c r="F556" s="403">
        <v>1</v>
      </c>
      <c r="G556" s="56">
        <v>44279</v>
      </c>
      <c r="H556" s="412" t="s">
        <v>9762</v>
      </c>
      <c r="I556" s="48">
        <v>3</v>
      </c>
      <c r="J556" s="48" t="s">
        <v>7615</v>
      </c>
      <c r="K556" s="48" t="s">
        <v>8693</v>
      </c>
    </row>
    <row r="557" spans="1:11" x14ac:dyDescent="0.25">
      <c r="A557" s="47">
        <f t="shared" si="9"/>
        <v>555</v>
      </c>
      <c r="B557" s="46" t="s">
        <v>9782</v>
      </c>
      <c r="C557" s="330"/>
      <c r="D557" s="410"/>
      <c r="E557" s="47" t="s">
        <v>455</v>
      </c>
      <c r="F557" s="403">
        <v>1</v>
      </c>
      <c r="G557" s="56">
        <v>44279</v>
      </c>
      <c r="H557" s="412" t="s">
        <v>9762</v>
      </c>
      <c r="I557" s="48">
        <v>3</v>
      </c>
      <c r="J557" s="48" t="s">
        <v>7615</v>
      </c>
      <c r="K557" s="48"/>
    </row>
    <row r="558" spans="1:11" x14ac:dyDescent="0.25">
      <c r="A558" s="47">
        <f t="shared" si="9"/>
        <v>556</v>
      </c>
      <c r="B558" s="46" t="s">
        <v>9832</v>
      </c>
      <c r="C558" s="330"/>
      <c r="D558" s="410"/>
      <c r="E558" s="47" t="s">
        <v>455</v>
      </c>
      <c r="F558" s="403">
        <v>2</v>
      </c>
      <c r="G558" s="56">
        <v>44279</v>
      </c>
      <c r="H558" s="412" t="s">
        <v>9762</v>
      </c>
      <c r="I558" s="48">
        <v>3</v>
      </c>
      <c r="J558" s="48" t="s">
        <v>7615</v>
      </c>
      <c r="K558" s="48" t="s">
        <v>9838</v>
      </c>
    </row>
    <row r="559" spans="1:11" x14ac:dyDescent="0.25">
      <c r="A559" s="47">
        <f t="shared" si="9"/>
        <v>557</v>
      </c>
      <c r="B559" s="432" t="s">
        <v>9833</v>
      </c>
      <c r="C559" s="330"/>
      <c r="D559" s="410"/>
      <c r="E559" s="47" t="s">
        <v>455</v>
      </c>
      <c r="F559" s="403">
        <v>1</v>
      </c>
      <c r="G559" s="56">
        <v>44279</v>
      </c>
      <c r="H559" s="412" t="s">
        <v>9762</v>
      </c>
      <c r="I559" s="48">
        <v>3</v>
      </c>
      <c r="J559" s="48" t="s">
        <v>7615</v>
      </c>
      <c r="K559" s="48" t="s">
        <v>9838</v>
      </c>
    </row>
    <row r="560" spans="1:11" x14ac:dyDescent="0.25">
      <c r="A560" s="47">
        <f t="shared" si="9"/>
        <v>558</v>
      </c>
      <c r="B560" s="46" t="s">
        <v>9834</v>
      </c>
      <c r="C560" s="330"/>
      <c r="D560" s="410"/>
      <c r="E560" s="47" t="s">
        <v>455</v>
      </c>
      <c r="F560" s="403">
        <v>1</v>
      </c>
      <c r="G560" s="56">
        <v>44279</v>
      </c>
      <c r="H560" s="412" t="s">
        <v>9762</v>
      </c>
      <c r="I560" s="48">
        <v>3</v>
      </c>
      <c r="J560" s="48" t="s">
        <v>7615</v>
      </c>
      <c r="K560" s="48" t="s">
        <v>9838</v>
      </c>
    </row>
    <row r="561" spans="1:11" ht="45" x14ac:dyDescent="0.25">
      <c r="A561" s="47">
        <f t="shared" si="9"/>
        <v>559</v>
      </c>
      <c r="B561" s="409" t="s">
        <v>9835</v>
      </c>
      <c r="C561" s="330"/>
      <c r="D561" s="410"/>
      <c r="E561" s="47" t="s">
        <v>2970</v>
      </c>
      <c r="F561" s="403">
        <v>1</v>
      </c>
      <c r="G561" s="56">
        <v>44279</v>
      </c>
      <c r="H561" s="412" t="s">
        <v>9762</v>
      </c>
      <c r="I561" s="48">
        <v>3</v>
      </c>
      <c r="J561" s="48" t="s">
        <v>7615</v>
      </c>
      <c r="K561" s="48" t="s">
        <v>9838</v>
      </c>
    </row>
    <row r="562" spans="1:11" x14ac:dyDescent="0.25">
      <c r="A562" s="47">
        <f t="shared" si="9"/>
        <v>560</v>
      </c>
      <c r="B562" s="46" t="s">
        <v>9836</v>
      </c>
      <c r="C562" s="330"/>
      <c r="D562" s="410"/>
      <c r="E562" s="47" t="s">
        <v>455</v>
      </c>
      <c r="F562" s="403">
        <v>1</v>
      </c>
      <c r="G562" s="56">
        <v>44279</v>
      </c>
      <c r="H562" s="412" t="s">
        <v>9762</v>
      </c>
      <c r="I562" s="48">
        <v>3</v>
      </c>
      <c r="J562" s="48" t="s">
        <v>7615</v>
      </c>
      <c r="K562" s="48" t="s">
        <v>9838</v>
      </c>
    </row>
    <row r="563" spans="1:11" x14ac:dyDescent="0.25">
      <c r="A563" s="47">
        <f t="shared" si="9"/>
        <v>561</v>
      </c>
      <c r="B563" s="46" t="s">
        <v>9837</v>
      </c>
      <c r="C563" s="330"/>
      <c r="D563" s="410"/>
      <c r="E563" s="47" t="s">
        <v>447</v>
      </c>
      <c r="F563" s="403">
        <v>1</v>
      </c>
      <c r="G563" s="56">
        <v>44279</v>
      </c>
      <c r="H563" s="412" t="s">
        <v>9762</v>
      </c>
      <c r="I563" s="48">
        <v>3</v>
      </c>
      <c r="J563" s="48" t="s">
        <v>7615</v>
      </c>
      <c r="K563" s="48" t="s">
        <v>9838</v>
      </c>
    </row>
    <row r="564" spans="1:11" x14ac:dyDescent="0.25">
      <c r="A564" s="47">
        <f t="shared" si="9"/>
        <v>562</v>
      </c>
      <c r="B564" s="46" t="s">
        <v>9839</v>
      </c>
      <c r="C564" s="330"/>
      <c r="D564" s="410"/>
      <c r="E564" s="47" t="s">
        <v>455</v>
      </c>
      <c r="F564" s="403">
        <v>2</v>
      </c>
      <c r="G564" s="56">
        <v>44279</v>
      </c>
      <c r="H564" s="412" t="s">
        <v>9762</v>
      </c>
      <c r="I564" s="48">
        <v>3</v>
      </c>
      <c r="J564" s="48" t="s">
        <v>7615</v>
      </c>
      <c r="K564" s="48" t="s">
        <v>9838</v>
      </c>
    </row>
    <row r="565" spans="1:11" x14ac:dyDescent="0.25">
      <c r="A565" s="47">
        <f t="shared" si="9"/>
        <v>563</v>
      </c>
      <c r="B565" s="46" t="s">
        <v>4585</v>
      </c>
      <c r="C565" s="330" t="s">
        <v>1589</v>
      </c>
      <c r="D565" s="410" t="s">
        <v>797</v>
      </c>
      <c r="E565" s="47" t="str">
        <f>VLOOKUP(D565,'BANG THAM CHIEU'!E4:I1060,5,0)</f>
        <v>cuộn</v>
      </c>
      <c r="F565" s="403">
        <v>2</v>
      </c>
      <c r="G565" s="56">
        <v>44277</v>
      </c>
      <c r="H565" s="412" t="s">
        <v>9762</v>
      </c>
      <c r="I565" s="48">
        <v>3</v>
      </c>
      <c r="J565" s="48" t="s">
        <v>9630</v>
      </c>
      <c r="K565" s="48" t="s">
        <v>9775</v>
      </c>
    </row>
    <row r="566" spans="1:11" x14ac:dyDescent="0.25">
      <c r="A566" s="47">
        <f t="shared" si="9"/>
        <v>564</v>
      </c>
      <c r="B566" s="46" t="s">
        <v>6819</v>
      </c>
      <c r="C566" s="330" t="s">
        <v>1527</v>
      </c>
      <c r="D566" s="410" t="s">
        <v>777</v>
      </c>
      <c r="E566" s="47" t="str">
        <f>VLOOKUP(D566,'BANG THAM CHIEU'!E5:I1061,5,0)</f>
        <v>cái</v>
      </c>
      <c r="F566" s="403">
        <v>6</v>
      </c>
      <c r="G566" s="56">
        <v>44277</v>
      </c>
      <c r="H566" s="412" t="s">
        <v>9762</v>
      </c>
      <c r="I566" s="48">
        <v>3</v>
      </c>
      <c r="J566" s="48" t="s">
        <v>7619</v>
      </c>
      <c r="K566" s="48" t="s">
        <v>8693</v>
      </c>
    </row>
    <row r="567" spans="1:11" x14ac:dyDescent="0.25">
      <c r="A567" s="47">
        <f t="shared" si="9"/>
        <v>565</v>
      </c>
      <c r="B567" s="46" t="s">
        <v>7618</v>
      </c>
      <c r="C567" s="330" t="s">
        <v>1527</v>
      </c>
      <c r="D567" s="410" t="s">
        <v>774</v>
      </c>
      <c r="E567" s="47" t="str">
        <f>VLOOKUP(D567,'BANG THAM CHIEU'!E6:I1062,5,0)</f>
        <v>cái</v>
      </c>
      <c r="F567" s="403">
        <v>3</v>
      </c>
      <c r="G567" s="56">
        <v>44277</v>
      </c>
      <c r="H567" s="412" t="s">
        <v>9762</v>
      </c>
      <c r="I567" s="48">
        <v>3</v>
      </c>
      <c r="J567" s="48" t="s">
        <v>7619</v>
      </c>
      <c r="K567" s="48" t="s">
        <v>8693</v>
      </c>
    </row>
    <row r="568" spans="1:11" x14ac:dyDescent="0.25">
      <c r="A568" s="47">
        <f t="shared" si="9"/>
        <v>566</v>
      </c>
      <c r="B568" s="46" t="s">
        <v>6824</v>
      </c>
      <c r="C568" s="330" t="s">
        <v>1527</v>
      </c>
      <c r="D568" s="410" t="s">
        <v>771</v>
      </c>
      <c r="E568" s="47" t="str">
        <f>VLOOKUP(D568,'BANG THAM CHIEU'!E7:I1063,5,0)</f>
        <v>cái</v>
      </c>
      <c r="F568" s="403">
        <v>2</v>
      </c>
      <c r="G568" s="56">
        <v>44277</v>
      </c>
      <c r="H568" s="412" t="s">
        <v>9762</v>
      </c>
      <c r="I568" s="48">
        <v>3</v>
      </c>
      <c r="J568" s="48" t="s">
        <v>7619</v>
      </c>
      <c r="K568" s="48" t="s">
        <v>8693</v>
      </c>
    </row>
    <row r="569" spans="1:11" x14ac:dyDescent="0.25">
      <c r="A569" s="47">
        <f t="shared" si="9"/>
        <v>567</v>
      </c>
      <c r="B569" s="46" t="s">
        <v>6944</v>
      </c>
      <c r="C569" s="330" t="s">
        <v>1527</v>
      </c>
      <c r="D569" s="410" t="s">
        <v>856</v>
      </c>
      <c r="E569" s="47" t="str">
        <f>VLOOKUP(D569,'BANG THAM CHIEU'!E8:I1064,5,0)</f>
        <v>cái</v>
      </c>
      <c r="F569" s="403">
        <v>2</v>
      </c>
      <c r="G569" s="56">
        <v>44277</v>
      </c>
      <c r="H569" s="412" t="s">
        <v>9762</v>
      </c>
      <c r="I569" s="48">
        <v>3</v>
      </c>
      <c r="J569" s="48" t="s">
        <v>7619</v>
      </c>
      <c r="K569" s="48" t="s">
        <v>8693</v>
      </c>
    </row>
    <row r="570" spans="1:11" ht="30" x14ac:dyDescent="0.25">
      <c r="A570" s="47">
        <f t="shared" si="9"/>
        <v>568</v>
      </c>
      <c r="B570" s="409" t="s">
        <v>7271</v>
      </c>
      <c r="C570" s="330" t="s">
        <v>1537</v>
      </c>
      <c r="D570" s="410" t="s">
        <v>847</v>
      </c>
      <c r="E570" s="47" t="str">
        <f>VLOOKUP(D570,'BANG THAM CHIEU'!E9:I1065,5,0)</f>
        <v>cái</v>
      </c>
      <c r="F570" s="403">
        <v>2</v>
      </c>
      <c r="G570" s="56">
        <v>44277</v>
      </c>
      <c r="H570" s="412" t="s">
        <v>9762</v>
      </c>
      <c r="I570" s="48">
        <v>3</v>
      </c>
      <c r="J570" s="48" t="s">
        <v>7619</v>
      </c>
      <c r="K570" s="48" t="s">
        <v>8693</v>
      </c>
    </row>
    <row r="571" spans="1:11" x14ac:dyDescent="0.25">
      <c r="A571" s="47">
        <f t="shared" si="9"/>
        <v>569</v>
      </c>
      <c r="B571" s="409" t="s">
        <v>6091</v>
      </c>
      <c r="C571" s="330" t="s">
        <v>1535</v>
      </c>
      <c r="D571" s="410" t="s">
        <v>730</v>
      </c>
      <c r="E571" s="47" t="str">
        <f>VLOOKUP(D571,'BANG THAM CHIEU'!E10:I1066,5,0)</f>
        <v>ổ</v>
      </c>
      <c r="F571" s="403">
        <v>2</v>
      </c>
      <c r="G571" s="56">
        <v>44277</v>
      </c>
      <c r="H571" s="412" t="s">
        <v>9762</v>
      </c>
      <c r="I571" s="48">
        <v>3</v>
      </c>
      <c r="J571" s="48" t="s">
        <v>7619</v>
      </c>
      <c r="K571" s="48" t="s">
        <v>8693</v>
      </c>
    </row>
    <row r="572" spans="1:11" s="40" customFormat="1" ht="60" x14ac:dyDescent="0.25">
      <c r="A572" s="47">
        <f t="shared" si="9"/>
        <v>570</v>
      </c>
      <c r="B572" s="409" t="s">
        <v>6607</v>
      </c>
      <c r="C572" s="330" t="s">
        <v>1527</v>
      </c>
      <c r="D572" s="410" t="s">
        <v>688</v>
      </c>
      <c r="E572" s="47" t="str">
        <f>VLOOKUP(D572,'BANG THAM CHIEU'!E11:I1067,5,0)</f>
        <v>bì</v>
      </c>
      <c r="F572" s="403">
        <v>2</v>
      </c>
      <c r="G572" s="56">
        <v>44278</v>
      </c>
      <c r="H572" s="412" t="s">
        <v>9762</v>
      </c>
      <c r="I572" s="48">
        <v>3</v>
      </c>
      <c r="J572" s="48" t="s">
        <v>9357</v>
      </c>
      <c r="K572" s="48" t="s">
        <v>8693</v>
      </c>
    </row>
    <row r="573" spans="1:11" s="40" customFormat="1" ht="30" x14ac:dyDescent="0.25">
      <c r="A573" s="47">
        <f t="shared" si="9"/>
        <v>571</v>
      </c>
      <c r="B573" s="409" t="s">
        <v>9651</v>
      </c>
      <c r="C573" s="330" t="s">
        <v>1528</v>
      </c>
      <c r="D573" s="410" t="s">
        <v>1321</v>
      </c>
      <c r="E573" s="47" t="str">
        <f>VLOOKUP(D573,'BANG THAM CHIEU'!E12:I1068,5,0)</f>
        <v>ống</v>
      </c>
      <c r="F573" s="403">
        <v>1</v>
      </c>
      <c r="G573" s="56">
        <v>44278</v>
      </c>
      <c r="H573" s="412" t="s">
        <v>9762</v>
      </c>
      <c r="I573" s="48">
        <v>3</v>
      </c>
      <c r="J573" s="48" t="s">
        <v>9357</v>
      </c>
      <c r="K573" s="48" t="s">
        <v>8693</v>
      </c>
    </row>
    <row r="574" spans="1:11" s="40" customFormat="1" ht="45" x14ac:dyDescent="0.25">
      <c r="A574" s="47">
        <f t="shared" si="9"/>
        <v>572</v>
      </c>
      <c r="B574" s="409" t="s">
        <v>9652</v>
      </c>
      <c r="C574" s="330" t="s">
        <v>1571</v>
      </c>
      <c r="D574" s="410" t="s">
        <v>668</v>
      </c>
      <c r="E574" s="47" t="str">
        <f>VLOOKUP(D574,'BANG THAM CHIEU'!E13:I1069,5,0)</f>
        <v>viên</v>
      </c>
      <c r="F574" s="403">
        <v>50</v>
      </c>
      <c r="G574" s="56">
        <v>44278</v>
      </c>
      <c r="H574" s="412" t="s">
        <v>9762</v>
      </c>
      <c r="I574" s="48">
        <v>3</v>
      </c>
      <c r="J574" s="48" t="s">
        <v>9357</v>
      </c>
      <c r="K574" s="48" t="s">
        <v>8693</v>
      </c>
    </row>
    <row r="575" spans="1:11" s="40" customFormat="1" ht="60" x14ac:dyDescent="0.25">
      <c r="A575" s="47">
        <f t="shared" si="9"/>
        <v>573</v>
      </c>
      <c r="B575" s="409" t="s">
        <v>6607</v>
      </c>
      <c r="C575" s="330" t="s">
        <v>1527</v>
      </c>
      <c r="D575" s="410" t="s">
        <v>688</v>
      </c>
      <c r="E575" s="47" t="str">
        <f>VLOOKUP(D575,'BANG THAM CHIEU'!E14:I1070,5,0)</f>
        <v>bì</v>
      </c>
      <c r="F575" s="403">
        <v>3</v>
      </c>
      <c r="G575" s="56">
        <v>44278</v>
      </c>
      <c r="H575" s="412" t="s">
        <v>9762</v>
      </c>
      <c r="I575" s="48">
        <v>3</v>
      </c>
      <c r="J575" s="48" t="s">
        <v>7616</v>
      </c>
      <c r="K575" s="48" t="s">
        <v>8693</v>
      </c>
    </row>
    <row r="576" spans="1:11" s="40" customFormat="1" ht="60" x14ac:dyDescent="0.25">
      <c r="A576" s="47">
        <f t="shared" si="9"/>
        <v>574</v>
      </c>
      <c r="B576" s="409" t="s">
        <v>4540</v>
      </c>
      <c r="C576" s="330" t="s">
        <v>97</v>
      </c>
      <c r="D576" s="410" t="s">
        <v>1317</v>
      </c>
      <c r="E576" s="47" t="str">
        <f>VLOOKUP(D576,'BANG THAM CHIEU'!E15:I1071,5,0)</f>
        <v>bì</v>
      </c>
      <c r="F576" s="403">
        <v>2</v>
      </c>
      <c r="G576" s="56">
        <v>44278</v>
      </c>
      <c r="H576" s="412" t="s">
        <v>9762</v>
      </c>
      <c r="I576" s="48">
        <v>3</v>
      </c>
      <c r="J576" s="48" t="s">
        <v>7616</v>
      </c>
      <c r="K576" s="48" t="s">
        <v>8693</v>
      </c>
    </row>
    <row r="577" spans="1:11" s="40" customFormat="1" ht="45" x14ac:dyDescent="0.25">
      <c r="A577" s="47">
        <f t="shared" si="9"/>
        <v>575</v>
      </c>
      <c r="B577" s="409" t="s">
        <v>4585</v>
      </c>
      <c r="C577" s="330" t="s">
        <v>1589</v>
      </c>
      <c r="D577" s="410" t="s">
        <v>797</v>
      </c>
      <c r="E577" s="47" t="str">
        <f>VLOOKUP(D577,'BANG THAM CHIEU'!E16:I1072,5,0)</f>
        <v>cuộn</v>
      </c>
      <c r="F577" s="403">
        <v>2</v>
      </c>
      <c r="G577" s="56">
        <v>44278</v>
      </c>
      <c r="H577" s="412" t="s">
        <v>9762</v>
      </c>
      <c r="I577" s="48">
        <v>3</v>
      </c>
      <c r="J577" s="48" t="s">
        <v>9357</v>
      </c>
      <c r="K577" s="48" t="s">
        <v>9776</v>
      </c>
    </row>
    <row r="578" spans="1:11" s="40" customFormat="1" x14ac:dyDescent="0.25">
      <c r="A578" s="47">
        <f t="shared" si="9"/>
        <v>576</v>
      </c>
      <c r="B578" s="409" t="s">
        <v>8552</v>
      </c>
      <c r="C578" s="330" t="s">
        <v>108</v>
      </c>
      <c r="D578" s="410" t="s">
        <v>243</v>
      </c>
      <c r="E578" s="47" t="str">
        <f>VLOOKUP(D578,'BANG THAM CHIEU'!E17:I1073,5,0)</f>
        <v>cái</v>
      </c>
      <c r="F578" s="403">
        <v>1</v>
      </c>
      <c r="G578" s="56">
        <v>44279</v>
      </c>
      <c r="H578" s="412" t="s">
        <v>9762</v>
      </c>
      <c r="I578" s="48">
        <v>3</v>
      </c>
      <c r="J578" s="48" t="s">
        <v>7615</v>
      </c>
      <c r="K578" s="48"/>
    </row>
    <row r="579" spans="1:11" s="40" customFormat="1" x14ac:dyDescent="0.25">
      <c r="A579" s="47">
        <f t="shared" ref="A579:A642" si="10">IF(B579="","",A578+1)</f>
        <v>577</v>
      </c>
      <c r="B579" s="46" t="s">
        <v>7244</v>
      </c>
      <c r="C579" s="330" t="s">
        <v>1518</v>
      </c>
      <c r="D579" s="410" t="s">
        <v>1327</v>
      </c>
      <c r="E579" s="47" t="str">
        <f>VLOOKUP(D579,'BANG THAM CHIEU'!E18:I1074,5,0)</f>
        <v>cái</v>
      </c>
      <c r="F579" s="403">
        <v>2</v>
      </c>
      <c r="G579" s="56">
        <v>44280</v>
      </c>
      <c r="H579" s="412" t="s">
        <v>9762</v>
      </c>
      <c r="I579" s="48">
        <v>3</v>
      </c>
      <c r="J579" s="48" t="s">
        <v>7615</v>
      </c>
      <c r="K579" s="48" t="s">
        <v>8693</v>
      </c>
    </row>
    <row r="580" spans="1:11" x14ac:dyDescent="0.25">
      <c r="A580" s="47">
        <f t="shared" si="10"/>
        <v>578</v>
      </c>
      <c r="B580" s="46" t="s">
        <v>2943</v>
      </c>
      <c r="C580" s="330" t="s">
        <v>1527</v>
      </c>
      <c r="D580" s="410" t="s">
        <v>822</v>
      </c>
      <c r="E580" s="47" t="str">
        <f>VLOOKUP(D580,'BANG THAM CHIEU'!E19:I1075,5,0)</f>
        <v>cái</v>
      </c>
      <c r="F580" s="403">
        <v>3</v>
      </c>
      <c r="G580" s="56">
        <v>44280</v>
      </c>
      <c r="H580" s="412" t="s">
        <v>9762</v>
      </c>
      <c r="I580" s="48">
        <v>3</v>
      </c>
      <c r="J580" s="48" t="s">
        <v>7619</v>
      </c>
      <c r="K580" s="48" t="s">
        <v>8693</v>
      </c>
    </row>
    <row r="581" spans="1:11" x14ac:dyDescent="0.25">
      <c r="A581" s="47">
        <f t="shared" si="10"/>
        <v>579</v>
      </c>
      <c r="B581" s="46" t="s">
        <v>9646</v>
      </c>
      <c r="C581" s="330" t="s">
        <v>99</v>
      </c>
      <c r="D581" s="410" t="s">
        <v>680</v>
      </c>
      <c r="E581" s="47" t="str">
        <f>VLOOKUP(D581,'BANG THAM CHIEU'!E20:I1076,5,0)</f>
        <v>cái</v>
      </c>
      <c r="F581" s="403">
        <v>1</v>
      </c>
      <c r="G581" s="56">
        <v>44281</v>
      </c>
      <c r="H581" s="412" t="s">
        <v>9762</v>
      </c>
      <c r="I581" s="48">
        <v>3</v>
      </c>
      <c r="J581" s="48" t="s">
        <v>7614</v>
      </c>
      <c r="K581" s="48" t="s">
        <v>8693</v>
      </c>
    </row>
    <row r="582" spans="1:11" x14ac:dyDescent="0.25">
      <c r="A582" s="47">
        <f t="shared" si="10"/>
        <v>580</v>
      </c>
      <c r="B582" s="409" t="s">
        <v>6939</v>
      </c>
      <c r="C582" s="330" t="s">
        <v>1528</v>
      </c>
      <c r="D582" s="410" t="s">
        <v>231</v>
      </c>
      <c r="E582" s="47" t="str">
        <f>VLOOKUP(D582,'BANG THAM CHIEU'!E21:I1077,5,0)</f>
        <v>cái</v>
      </c>
      <c r="F582" s="403">
        <v>1</v>
      </c>
      <c r="G582" s="56">
        <v>44281</v>
      </c>
      <c r="H582" s="412" t="s">
        <v>9762</v>
      </c>
      <c r="I582" s="48">
        <v>3</v>
      </c>
      <c r="J582" s="48" t="s">
        <v>9783</v>
      </c>
      <c r="K582" s="48" t="s">
        <v>9784</v>
      </c>
    </row>
    <row r="583" spans="1:11" x14ac:dyDescent="0.25">
      <c r="A583" s="47">
        <f t="shared" si="10"/>
        <v>581</v>
      </c>
      <c r="B583" s="46" t="s">
        <v>4551</v>
      </c>
      <c r="C583" s="330" t="s">
        <v>1571</v>
      </c>
      <c r="D583" s="410" t="s">
        <v>831</v>
      </c>
      <c r="E583" s="47" t="str">
        <f>VLOOKUP(D583,'BANG THAM CHIEU'!E22:I1078,5,0)</f>
        <v>bình</v>
      </c>
      <c r="F583" s="403">
        <v>10</v>
      </c>
      <c r="G583" s="56">
        <v>44281</v>
      </c>
      <c r="H583" s="412" t="s">
        <v>9762</v>
      </c>
      <c r="I583" s="48">
        <v>3</v>
      </c>
      <c r="J583" s="48" t="s">
        <v>7619</v>
      </c>
      <c r="K583" s="48" t="s">
        <v>8693</v>
      </c>
    </row>
    <row r="584" spans="1:11" x14ac:dyDescent="0.25">
      <c r="A584" s="47">
        <f t="shared" si="10"/>
        <v>582</v>
      </c>
      <c r="B584" s="46" t="s">
        <v>7901</v>
      </c>
      <c r="C584" s="330" t="s">
        <v>1563</v>
      </c>
      <c r="D584" s="410" t="s">
        <v>827</v>
      </c>
      <c r="E584" s="47" t="str">
        <f>VLOOKUP(D584,'BANG THAM CHIEU'!E23:I1079,5,0)</f>
        <v>cuộn</v>
      </c>
      <c r="F584" s="403">
        <v>1</v>
      </c>
      <c r="G584" s="56">
        <v>44281</v>
      </c>
      <c r="H584" s="412" t="s">
        <v>9762</v>
      </c>
      <c r="I584" s="48">
        <v>3</v>
      </c>
      <c r="J584" s="48" t="s">
        <v>7619</v>
      </c>
      <c r="K584" s="48" t="s">
        <v>8693</v>
      </c>
    </row>
    <row r="585" spans="1:11" x14ac:dyDescent="0.25">
      <c r="A585" s="47">
        <f t="shared" si="10"/>
        <v>583</v>
      </c>
      <c r="B585" s="46" t="s">
        <v>7903</v>
      </c>
      <c r="C585" s="330" t="s">
        <v>1563</v>
      </c>
      <c r="D585" s="410" t="s">
        <v>1314</v>
      </c>
      <c r="E585" s="47" t="str">
        <f>VLOOKUP(D585,'BANG THAM CHIEU'!E24:I1080,5,0)</f>
        <v>cuộn</v>
      </c>
      <c r="F585" s="403">
        <v>1</v>
      </c>
      <c r="G585" s="56">
        <v>44281</v>
      </c>
      <c r="H585" s="412" t="s">
        <v>9762</v>
      </c>
      <c r="I585" s="48">
        <v>3</v>
      </c>
      <c r="J585" s="48" t="s">
        <v>7619</v>
      </c>
      <c r="K585" s="48" t="s">
        <v>8693</v>
      </c>
    </row>
    <row r="586" spans="1:11" x14ac:dyDescent="0.25">
      <c r="A586" s="47">
        <f t="shared" si="10"/>
        <v>584</v>
      </c>
      <c r="B586" s="46" t="s">
        <v>6839</v>
      </c>
      <c r="C586" s="330" t="s">
        <v>1556</v>
      </c>
      <c r="D586" s="410" t="s">
        <v>817</v>
      </c>
      <c r="E586" s="47" t="str">
        <f>VLOOKUP(D586,'BANG THAM CHIEU'!E25:I1081,5,0)</f>
        <v>cái</v>
      </c>
      <c r="F586" s="403">
        <v>1</v>
      </c>
      <c r="G586" s="56">
        <v>44281</v>
      </c>
      <c r="H586" s="412" t="s">
        <v>9762</v>
      </c>
      <c r="I586" s="48">
        <v>3</v>
      </c>
      <c r="J586" s="48" t="s">
        <v>7619</v>
      </c>
      <c r="K586" s="48" t="s">
        <v>9831</v>
      </c>
    </row>
    <row r="587" spans="1:11" x14ac:dyDescent="0.25">
      <c r="A587" s="47">
        <f t="shared" si="10"/>
        <v>585</v>
      </c>
      <c r="B587" s="46" t="s">
        <v>7677</v>
      </c>
      <c r="C587" s="330" t="s">
        <v>1530</v>
      </c>
      <c r="D587" s="410" t="s">
        <v>735</v>
      </c>
      <c r="E587" s="47" t="str">
        <f>VLOOKUP(D587,'BANG THAM CHIEU'!E26:I1082,5,0)</f>
        <v>lon</v>
      </c>
      <c r="F587" s="403">
        <v>1</v>
      </c>
      <c r="G587" s="56">
        <v>44281</v>
      </c>
      <c r="H587" s="412" t="s">
        <v>9762</v>
      </c>
      <c r="I587" s="48">
        <v>3</v>
      </c>
      <c r="J587" s="48" t="s">
        <v>7619</v>
      </c>
      <c r="K587" s="48" t="s">
        <v>9831</v>
      </c>
    </row>
    <row r="588" spans="1:11" x14ac:dyDescent="0.25">
      <c r="A588" s="47">
        <f t="shared" si="10"/>
        <v>586</v>
      </c>
      <c r="B588" s="46" t="s">
        <v>7482</v>
      </c>
      <c r="C588" s="330" t="s">
        <v>2568</v>
      </c>
      <c r="D588" s="344" t="s">
        <v>2707</v>
      </c>
      <c r="E588" s="47" t="str">
        <f>VLOOKUP(D588,'BANG THAM CHIEU'!E27:I1083,5,0)</f>
        <v>thùng</v>
      </c>
      <c r="F588" s="403">
        <v>3</v>
      </c>
      <c r="G588" s="56">
        <v>44277</v>
      </c>
      <c r="H588" s="412" t="s">
        <v>9762</v>
      </c>
      <c r="I588" s="48">
        <v>3</v>
      </c>
      <c r="J588" s="48" t="s">
        <v>7614</v>
      </c>
      <c r="K588" s="48" t="s">
        <v>9774</v>
      </c>
    </row>
    <row r="589" spans="1:11" x14ac:dyDescent="0.25">
      <c r="A589" s="47">
        <f t="shared" si="10"/>
        <v>587</v>
      </c>
      <c r="B589" s="46" t="s">
        <v>4452</v>
      </c>
      <c r="C589" s="330" t="s">
        <v>2567</v>
      </c>
      <c r="D589" s="344" t="s">
        <v>2718</v>
      </c>
      <c r="E589" s="47" t="str">
        <f>VLOOKUP(D589,'BANG THAM CHIEU'!E28:I1084,5,0)</f>
        <v>lon</v>
      </c>
      <c r="F589" s="403">
        <v>1</v>
      </c>
      <c r="G589" s="56">
        <v>44281</v>
      </c>
      <c r="H589" s="412" t="s">
        <v>9762</v>
      </c>
      <c r="I589" s="48">
        <v>3</v>
      </c>
      <c r="J589" s="48" t="s">
        <v>7614</v>
      </c>
      <c r="K589" s="48" t="s">
        <v>9785</v>
      </c>
    </row>
    <row r="590" spans="1:11" x14ac:dyDescent="0.25">
      <c r="A590" s="47">
        <f t="shared" si="10"/>
        <v>588</v>
      </c>
      <c r="B590" s="46" t="s">
        <v>3047</v>
      </c>
      <c r="C590" s="330" t="s">
        <v>2564</v>
      </c>
      <c r="D590" s="344" t="s">
        <v>3049</v>
      </c>
      <c r="E590" s="47" t="str">
        <f>VLOOKUP(D590,'BANG THAM CHIEU'!E29:I1085,5,0)</f>
        <v>lon</v>
      </c>
      <c r="F590" s="403">
        <v>1</v>
      </c>
      <c r="G590" s="56">
        <v>44281</v>
      </c>
      <c r="H590" s="412" t="s">
        <v>9762</v>
      </c>
      <c r="I590" s="48">
        <v>3</v>
      </c>
      <c r="J590" s="48" t="s">
        <v>7614</v>
      </c>
      <c r="K590" s="48" t="s">
        <v>9786</v>
      </c>
    </row>
    <row r="591" spans="1:11" x14ac:dyDescent="0.25">
      <c r="A591" s="47">
        <f t="shared" si="10"/>
        <v>589</v>
      </c>
      <c r="B591" s="46" t="s">
        <v>4449</v>
      </c>
      <c r="C591" s="330" t="s">
        <v>2564</v>
      </c>
      <c r="D591" s="344" t="s">
        <v>2719</v>
      </c>
      <c r="E591" s="47" t="str">
        <f>VLOOKUP(D591,'BANG THAM CHIEU'!E30:I1086,5,0)</f>
        <v>lon</v>
      </c>
      <c r="F591" s="403">
        <v>1</v>
      </c>
      <c r="G591" s="56">
        <v>44281</v>
      </c>
      <c r="H591" s="412" t="s">
        <v>9762</v>
      </c>
      <c r="I591" s="48">
        <v>3</v>
      </c>
      <c r="J591" s="48" t="s">
        <v>7614</v>
      </c>
      <c r="K591" s="48" t="s">
        <v>9786</v>
      </c>
    </row>
    <row r="592" spans="1:11" x14ac:dyDescent="0.25">
      <c r="A592" s="47">
        <f t="shared" si="10"/>
        <v>590</v>
      </c>
      <c r="B592" s="46" t="s">
        <v>9648</v>
      </c>
      <c r="C592" s="330" t="s">
        <v>107</v>
      </c>
      <c r="D592" s="344" t="s">
        <v>2729</v>
      </c>
      <c r="E592" s="47" t="str">
        <f>VLOOKUP(D592,'BANG THAM CHIEU'!E31:I1087,5,0)</f>
        <v>cái</v>
      </c>
      <c r="F592" s="403">
        <v>10</v>
      </c>
      <c r="G592" s="56">
        <v>44281</v>
      </c>
      <c r="H592" s="412" t="s">
        <v>9762</v>
      </c>
      <c r="I592" s="48">
        <v>3</v>
      </c>
      <c r="J592" s="48" t="s">
        <v>7616</v>
      </c>
      <c r="K592" s="48" t="s">
        <v>8693</v>
      </c>
    </row>
    <row r="593" spans="1:11" x14ac:dyDescent="0.25">
      <c r="A593" s="47">
        <f t="shared" si="10"/>
        <v>591</v>
      </c>
      <c r="B593" s="46" t="s">
        <v>3048</v>
      </c>
      <c r="C593" s="330" t="s">
        <v>2564</v>
      </c>
      <c r="D593" s="344" t="s">
        <v>2696</v>
      </c>
      <c r="E593" s="47" t="str">
        <f>VLOOKUP(D593,'BANG THAM CHIEU'!E32:I1088,5,0)</f>
        <v>lon</v>
      </c>
      <c r="F593" s="403">
        <v>1</v>
      </c>
      <c r="G593" s="56">
        <v>44281</v>
      </c>
      <c r="H593" s="412" t="s">
        <v>9762</v>
      </c>
      <c r="I593" s="48">
        <v>3</v>
      </c>
      <c r="J593" s="48" t="s">
        <v>9783</v>
      </c>
      <c r="K593" s="48" t="s">
        <v>9784</v>
      </c>
    </row>
    <row r="594" spans="1:11" x14ac:dyDescent="0.25">
      <c r="A594" s="47">
        <f t="shared" si="10"/>
        <v>592</v>
      </c>
      <c r="B594" s="46" t="s">
        <v>4445</v>
      </c>
      <c r="C594" s="330" t="s">
        <v>2564</v>
      </c>
      <c r="D594" s="344" t="s">
        <v>2699</v>
      </c>
      <c r="E594" s="47" t="str">
        <f>VLOOKUP(D594,'BANG THAM CHIEU'!E33:I1089,5,0)</f>
        <v>lon</v>
      </c>
      <c r="F594" s="403">
        <v>4</v>
      </c>
      <c r="G594" s="56">
        <v>44281</v>
      </c>
      <c r="H594" s="412" t="s">
        <v>9762</v>
      </c>
      <c r="I594" s="48">
        <v>3</v>
      </c>
      <c r="J594" s="48" t="s">
        <v>9783</v>
      </c>
      <c r="K594" s="48" t="s">
        <v>9784</v>
      </c>
    </row>
    <row r="595" spans="1:11" x14ac:dyDescent="0.25">
      <c r="A595" s="47">
        <f t="shared" si="10"/>
        <v>593</v>
      </c>
      <c r="B595" s="46" t="s">
        <v>9331</v>
      </c>
      <c r="C595" s="330" t="s">
        <v>78</v>
      </c>
      <c r="D595" s="344" t="s">
        <v>9334</v>
      </c>
      <c r="E595" s="47" t="str">
        <f>VLOOKUP(D595,'BANG THAM CHIEU'!E34:I1090,5,0)</f>
        <v>cái</v>
      </c>
      <c r="F595" s="403">
        <v>10</v>
      </c>
      <c r="G595" s="56">
        <v>44281</v>
      </c>
      <c r="H595" s="412" t="s">
        <v>9762</v>
      </c>
      <c r="I595" s="48">
        <v>3</v>
      </c>
      <c r="J595" s="48" t="s">
        <v>9783</v>
      </c>
      <c r="K595" s="48" t="s">
        <v>9784</v>
      </c>
    </row>
    <row r="596" spans="1:11" x14ac:dyDescent="0.25">
      <c r="A596" s="47">
        <f t="shared" si="10"/>
        <v>594</v>
      </c>
      <c r="B596" s="46" t="s">
        <v>4293</v>
      </c>
      <c r="C596" s="330" t="s">
        <v>1547</v>
      </c>
      <c r="D596" s="344" t="s">
        <v>2877</v>
      </c>
      <c r="E596" s="47" t="str">
        <f>VLOOKUP(D596,'BANG THAM CHIEU'!E35:I1091,5,0)</f>
        <v>cái</v>
      </c>
      <c r="F596" s="403">
        <v>2</v>
      </c>
      <c r="G596" s="56">
        <v>44278</v>
      </c>
      <c r="H596" s="412" t="s">
        <v>9762</v>
      </c>
      <c r="I596" s="48">
        <v>3</v>
      </c>
      <c r="J596" s="48" t="s">
        <v>9357</v>
      </c>
      <c r="K596" s="48" t="s">
        <v>9787</v>
      </c>
    </row>
    <row r="597" spans="1:11" x14ac:dyDescent="0.25">
      <c r="A597" s="47">
        <f t="shared" si="10"/>
        <v>595</v>
      </c>
      <c r="B597" s="46" t="s">
        <v>4546</v>
      </c>
      <c r="C597" s="330" t="s">
        <v>2574</v>
      </c>
      <c r="D597" s="344" t="s">
        <v>2714</v>
      </c>
      <c r="E597" s="47" t="str">
        <f>VLOOKUP(D597,'BANG THAM CHIEU'!E36:I1092,5,0)</f>
        <v>cuộn</v>
      </c>
      <c r="F597" s="403">
        <v>1</v>
      </c>
      <c r="G597" s="56">
        <v>44282</v>
      </c>
      <c r="H597" s="412" t="s">
        <v>9762</v>
      </c>
      <c r="I597" s="48">
        <v>3</v>
      </c>
      <c r="J597" s="48" t="s">
        <v>7619</v>
      </c>
      <c r="K597" s="48" t="s">
        <v>9733</v>
      </c>
    </row>
    <row r="598" spans="1:11" x14ac:dyDescent="0.25">
      <c r="A598" s="47">
        <f t="shared" si="10"/>
        <v>596</v>
      </c>
      <c r="B598" s="46" t="s">
        <v>9527</v>
      </c>
      <c r="C598" s="330" t="s">
        <v>2564</v>
      </c>
      <c r="D598" s="344">
        <v>51057211</v>
      </c>
      <c r="E598" s="47" t="str">
        <f>VLOOKUP(D598,'BANG THAM CHIEU'!E37:I1093,5,0)</f>
        <v>cái</v>
      </c>
      <c r="F598" s="403">
        <v>1</v>
      </c>
      <c r="G598" s="56">
        <v>44276</v>
      </c>
      <c r="H598" s="412" t="s">
        <v>9762</v>
      </c>
      <c r="I598" s="48">
        <v>3</v>
      </c>
      <c r="J598" s="48" t="s">
        <v>7615</v>
      </c>
      <c r="K598" s="48"/>
    </row>
    <row r="599" spans="1:11" x14ac:dyDescent="0.25">
      <c r="A599" s="47">
        <f t="shared" si="10"/>
        <v>597</v>
      </c>
      <c r="B599" s="46" t="s">
        <v>9849</v>
      </c>
      <c r="C599" s="330"/>
      <c r="D599" s="344"/>
      <c r="E599" s="47" t="s">
        <v>455</v>
      </c>
      <c r="F599" s="403">
        <v>1</v>
      </c>
      <c r="G599" s="56">
        <v>44285</v>
      </c>
      <c r="H599" s="412" t="s">
        <v>9840</v>
      </c>
      <c r="I599" s="48">
        <v>3</v>
      </c>
      <c r="J599" s="48" t="s">
        <v>9850</v>
      </c>
      <c r="K599" s="48"/>
    </row>
    <row r="600" spans="1:11" x14ac:dyDescent="0.25">
      <c r="A600" s="47">
        <f t="shared" si="10"/>
        <v>598</v>
      </c>
      <c r="B600" s="532" t="s">
        <v>9423</v>
      </c>
      <c r="C600" s="330"/>
      <c r="D600" s="344"/>
      <c r="E600" s="533" t="s">
        <v>457</v>
      </c>
      <c r="F600" s="403">
        <v>4</v>
      </c>
      <c r="G600" s="56">
        <v>44285</v>
      </c>
      <c r="H600" s="412" t="s">
        <v>9840</v>
      </c>
      <c r="I600" s="48">
        <v>3</v>
      </c>
      <c r="J600" s="48" t="s">
        <v>8816</v>
      </c>
      <c r="K600" s="48" t="s">
        <v>8693</v>
      </c>
    </row>
    <row r="601" spans="1:11" x14ac:dyDescent="0.25">
      <c r="A601" s="47">
        <f t="shared" si="10"/>
        <v>599</v>
      </c>
      <c r="B601" s="46" t="s">
        <v>6998</v>
      </c>
      <c r="C601" s="330"/>
      <c r="D601" s="344"/>
      <c r="E601" s="47" t="s">
        <v>1207</v>
      </c>
      <c r="F601" s="403">
        <v>1</v>
      </c>
      <c r="G601" s="56">
        <v>44285</v>
      </c>
      <c r="H601" s="412" t="s">
        <v>9840</v>
      </c>
      <c r="I601" s="48">
        <v>3</v>
      </c>
      <c r="J601" s="48" t="s">
        <v>8816</v>
      </c>
      <c r="K601" s="48" t="s">
        <v>8693</v>
      </c>
    </row>
    <row r="602" spans="1:11" x14ac:dyDescent="0.25">
      <c r="A602" s="47">
        <f t="shared" si="10"/>
        <v>600</v>
      </c>
      <c r="B602" s="46" t="s">
        <v>9853</v>
      </c>
      <c r="C602" s="330"/>
      <c r="D602" s="344"/>
      <c r="E602" s="47" t="s">
        <v>455</v>
      </c>
      <c r="F602" s="403">
        <v>5</v>
      </c>
      <c r="G602" s="56">
        <v>44285</v>
      </c>
      <c r="H602" s="412" t="s">
        <v>9840</v>
      </c>
      <c r="I602" s="48">
        <v>3</v>
      </c>
      <c r="J602" s="48" t="s">
        <v>7616</v>
      </c>
      <c r="K602" s="48" t="s">
        <v>9854</v>
      </c>
    </row>
    <row r="603" spans="1:11" x14ac:dyDescent="0.25">
      <c r="A603" s="47">
        <f t="shared" si="10"/>
        <v>601</v>
      </c>
      <c r="B603" s="46" t="s">
        <v>8566</v>
      </c>
      <c r="C603" s="330"/>
      <c r="D603" s="344"/>
      <c r="E603" s="47" t="s">
        <v>8567</v>
      </c>
      <c r="F603" s="403">
        <v>10</v>
      </c>
      <c r="G603" s="56">
        <v>44287</v>
      </c>
      <c r="H603" s="412" t="s">
        <v>9840</v>
      </c>
      <c r="I603" s="48">
        <v>3</v>
      </c>
      <c r="J603" s="48" t="s">
        <v>7615</v>
      </c>
      <c r="K603" s="48" t="s">
        <v>8693</v>
      </c>
    </row>
    <row r="604" spans="1:11" x14ac:dyDescent="0.25">
      <c r="A604" s="47">
        <f t="shared" si="10"/>
        <v>602</v>
      </c>
      <c r="B604" s="46" t="s">
        <v>9855</v>
      </c>
      <c r="C604" s="330"/>
      <c r="D604" s="344"/>
      <c r="E604" s="47" t="s">
        <v>455</v>
      </c>
      <c r="F604" s="403">
        <v>1</v>
      </c>
      <c r="G604" s="56">
        <v>44287</v>
      </c>
      <c r="H604" s="412" t="s">
        <v>9840</v>
      </c>
      <c r="I604" s="48">
        <v>3</v>
      </c>
      <c r="J604" s="48" t="s">
        <v>7615</v>
      </c>
      <c r="K604" s="48" t="s">
        <v>9838</v>
      </c>
    </row>
    <row r="605" spans="1:11" x14ac:dyDescent="0.25">
      <c r="A605" s="47">
        <f t="shared" si="10"/>
        <v>603</v>
      </c>
      <c r="B605" s="46" t="s">
        <v>9856</v>
      </c>
      <c r="C605" s="330"/>
      <c r="D605" s="344"/>
      <c r="E605" s="47" t="s">
        <v>455</v>
      </c>
      <c r="F605" s="403">
        <v>1</v>
      </c>
      <c r="G605" s="56">
        <v>44287</v>
      </c>
      <c r="H605" s="412" t="s">
        <v>9840</v>
      </c>
      <c r="I605" s="48">
        <v>3</v>
      </c>
      <c r="J605" s="48" t="s">
        <v>7615</v>
      </c>
      <c r="K605" s="48" t="s">
        <v>9838</v>
      </c>
    </row>
    <row r="606" spans="1:11" x14ac:dyDescent="0.25">
      <c r="A606" s="47">
        <f t="shared" si="10"/>
        <v>604</v>
      </c>
      <c r="B606" s="46" t="s">
        <v>9855</v>
      </c>
      <c r="C606" s="330"/>
      <c r="D606" s="344"/>
      <c r="E606" s="47" t="s">
        <v>455</v>
      </c>
      <c r="F606" s="403">
        <v>1</v>
      </c>
      <c r="G606" s="56">
        <v>44287</v>
      </c>
      <c r="H606" s="412" t="s">
        <v>9840</v>
      </c>
      <c r="I606" s="48">
        <v>3</v>
      </c>
      <c r="J606" s="48" t="s">
        <v>7614</v>
      </c>
      <c r="K606" s="48" t="s">
        <v>9859</v>
      </c>
    </row>
    <row r="607" spans="1:11" x14ac:dyDescent="0.25">
      <c r="A607" s="47">
        <f t="shared" si="10"/>
        <v>605</v>
      </c>
      <c r="B607" s="46" t="s">
        <v>9857</v>
      </c>
      <c r="C607" s="330"/>
      <c r="D607" s="344"/>
      <c r="E607" s="47" t="s">
        <v>455</v>
      </c>
      <c r="F607" s="403">
        <v>2</v>
      </c>
      <c r="G607" s="56">
        <v>44287</v>
      </c>
      <c r="H607" s="412" t="s">
        <v>9840</v>
      </c>
      <c r="I607" s="48">
        <v>3</v>
      </c>
      <c r="J607" s="48" t="s">
        <v>7614</v>
      </c>
      <c r="K607" s="48" t="s">
        <v>9859</v>
      </c>
    </row>
    <row r="608" spans="1:11" x14ac:dyDescent="0.25">
      <c r="A608" s="47">
        <f t="shared" si="10"/>
        <v>606</v>
      </c>
      <c r="B608" s="46" t="s">
        <v>9858</v>
      </c>
      <c r="C608" s="330"/>
      <c r="D608" s="344"/>
      <c r="E608" s="47" t="s">
        <v>455</v>
      </c>
      <c r="F608" s="403">
        <v>1</v>
      </c>
      <c r="G608" s="56">
        <v>44287</v>
      </c>
      <c r="H608" s="412" t="s">
        <v>9840</v>
      </c>
      <c r="I608" s="48">
        <v>3</v>
      </c>
      <c r="J608" s="48" t="s">
        <v>7614</v>
      </c>
      <c r="K608" s="48" t="s">
        <v>9859</v>
      </c>
    </row>
    <row r="609" spans="1:11" x14ac:dyDescent="0.25">
      <c r="A609" s="47">
        <f t="shared" si="10"/>
        <v>607</v>
      </c>
      <c r="B609" s="46" t="s">
        <v>8566</v>
      </c>
      <c r="C609" s="330"/>
      <c r="D609" s="344"/>
      <c r="E609" s="47" t="s">
        <v>8567</v>
      </c>
      <c r="F609" s="403">
        <v>10</v>
      </c>
      <c r="G609" s="56">
        <v>44287</v>
      </c>
      <c r="H609" s="412" t="s">
        <v>9840</v>
      </c>
      <c r="I609" s="48">
        <v>3</v>
      </c>
      <c r="J609" s="48" t="s">
        <v>7614</v>
      </c>
      <c r="K609" s="48" t="s">
        <v>8693</v>
      </c>
    </row>
    <row r="610" spans="1:11" x14ac:dyDescent="0.25">
      <c r="A610" s="47">
        <f t="shared" si="10"/>
        <v>608</v>
      </c>
      <c r="B610" s="46" t="s">
        <v>9438</v>
      </c>
      <c r="C610" s="330"/>
      <c r="D610" s="344"/>
      <c r="E610" s="47" t="s">
        <v>455</v>
      </c>
      <c r="F610" s="403">
        <v>2</v>
      </c>
      <c r="G610" s="56">
        <v>44287</v>
      </c>
      <c r="H610" s="412" t="s">
        <v>9840</v>
      </c>
      <c r="I610" s="48">
        <v>3</v>
      </c>
      <c r="J610" s="48" t="s">
        <v>7619</v>
      </c>
      <c r="K610" s="48" t="s">
        <v>9860</v>
      </c>
    </row>
    <row r="611" spans="1:11" x14ac:dyDescent="0.25">
      <c r="A611" s="47">
        <f t="shared" si="10"/>
        <v>609</v>
      </c>
      <c r="B611" s="46" t="s">
        <v>9864</v>
      </c>
      <c r="C611" s="330"/>
      <c r="D611" s="344"/>
      <c r="E611" s="47" t="s">
        <v>455</v>
      </c>
      <c r="F611" s="403">
        <v>36</v>
      </c>
      <c r="G611" s="56">
        <v>44288</v>
      </c>
      <c r="H611" s="412" t="s">
        <v>9840</v>
      </c>
      <c r="I611" s="48">
        <v>3</v>
      </c>
      <c r="J611" s="48" t="s">
        <v>7620</v>
      </c>
      <c r="K611" s="48" t="s">
        <v>9865</v>
      </c>
    </row>
    <row r="612" spans="1:11" x14ac:dyDescent="0.25">
      <c r="A612" s="47">
        <f t="shared" si="10"/>
        <v>610</v>
      </c>
      <c r="B612" s="46" t="s">
        <v>9513</v>
      </c>
      <c r="C612" s="330"/>
      <c r="D612" s="344"/>
      <c r="E612" s="47" t="s">
        <v>455</v>
      </c>
      <c r="F612" s="403">
        <v>5</v>
      </c>
      <c r="G612" s="56">
        <v>44288</v>
      </c>
      <c r="H612" s="412" t="s">
        <v>9840</v>
      </c>
      <c r="I612" s="48">
        <v>3</v>
      </c>
      <c r="J612" s="48" t="s">
        <v>7620</v>
      </c>
      <c r="K612" s="48" t="s">
        <v>9866</v>
      </c>
    </row>
    <row r="613" spans="1:11" x14ac:dyDescent="0.25">
      <c r="A613" s="47">
        <f t="shared" si="10"/>
        <v>611</v>
      </c>
      <c r="B613" s="46" t="s">
        <v>9867</v>
      </c>
      <c r="C613" s="330"/>
      <c r="D613" s="344"/>
      <c r="E613" s="47" t="s">
        <v>455</v>
      </c>
      <c r="F613" s="403">
        <v>2</v>
      </c>
      <c r="G613" s="56">
        <v>44288</v>
      </c>
      <c r="H613" s="412" t="s">
        <v>9840</v>
      </c>
      <c r="I613" s="48">
        <v>3</v>
      </c>
      <c r="J613" s="48" t="s">
        <v>7620</v>
      </c>
      <c r="K613" s="48" t="s">
        <v>9868</v>
      </c>
    </row>
    <row r="614" spans="1:11" x14ac:dyDescent="0.25">
      <c r="A614" s="47">
        <f t="shared" si="10"/>
        <v>612</v>
      </c>
      <c r="B614" s="46" t="s">
        <v>9464</v>
      </c>
      <c r="C614" s="330"/>
      <c r="D614" s="344"/>
      <c r="E614" s="47" t="s">
        <v>1211</v>
      </c>
      <c r="F614" s="403">
        <v>2</v>
      </c>
      <c r="G614" s="56">
        <v>44289</v>
      </c>
      <c r="H614" s="412" t="s">
        <v>9840</v>
      </c>
      <c r="I614" s="48">
        <v>3</v>
      </c>
      <c r="J614" s="48" t="s">
        <v>7615</v>
      </c>
      <c r="K614" s="48" t="s">
        <v>9872</v>
      </c>
    </row>
    <row r="615" spans="1:11" x14ac:dyDescent="0.25">
      <c r="A615" s="47">
        <f t="shared" si="10"/>
        <v>613</v>
      </c>
      <c r="B615" s="46" t="s">
        <v>9876</v>
      </c>
      <c r="C615" s="330"/>
      <c r="D615" s="344"/>
      <c r="E615" s="47" t="s">
        <v>455</v>
      </c>
      <c r="F615" s="403">
        <v>1</v>
      </c>
      <c r="G615" s="56">
        <v>44289</v>
      </c>
      <c r="H615" s="412" t="s">
        <v>9840</v>
      </c>
      <c r="I615" s="48">
        <v>3</v>
      </c>
      <c r="J615" s="48" t="s">
        <v>7615</v>
      </c>
      <c r="K615" s="48" t="s">
        <v>9875</v>
      </c>
    </row>
    <row r="616" spans="1:11" x14ac:dyDescent="0.25">
      <c r="A616" s="47">
        <f t="shared" si="10"/>
        <v>614</v>
      </c>
      <c r="B616" s="46" t="s">
        <v>9877</v>
      </c>
      <c r="C616" s="330"/>
      <c r="D616" s="344"/>
      <c r="E616" s="47" t="s">
        <v>455</v>
      </c>
      <c r="F616" s="403">
        <v>1</v>
      </c>
      <c r="G616" s="56">
        <v>44289</v>
      </c>
      <c r="H616" s="412" t="s">
        <v>9840</v>
      </c>
      <c r="I616" s="48">
        <v>3</v>
      </c>
      <c r="J616" s="48" t="s">
        <v>7620</v>
      </c>
      <c r="K616" s="48" t="s">
        <v>9878</v>
      </c>
    </row>
    <row r="617" spans="1:11" x14ac:dyDescent="0.25">
      <c r="A617" s="47">
        <f t="shared" si="10"/>
        <v>615</v>
      </c>
      <c r="B617" s="31" t="s">
        <v>9821</v>
      </c>
      <c r="C617" s="330" t="s">
        <v>1563</v>
      </c>
      <c r="D617" s="344" t="s">
        <v>724</v>
      </c>
      <c r="E617" s="47" t="str">
        <f>VLOOKUP(D617,'BANG THAM CHIEU'!E56:I1112,5,0)</f>
        <v>cái</v>
      </c>
      <c r="F617" s="403">
        <v>10</v>
      </c>
      <c r="G617" s="56">
        <v>44284</v>
      </c>
      <c r="H617" s="412" t="s">
        <v>9840</v>
      </c>
      <c r="I617" s="48">
        <v>3</v>
      </c>
      <c r="J617" s="48" t="s">
        <v>7616</v>
      </c>
      <c r="K617" s="48" t="s">
        <v>9841</v>
      </c>
    </row>
    <row r="618" spans="1:11" x14ac:dyDescent="0.25">
      <c r="A618" s="47">
        <f t="shared" si="10"/>
        <v>616</v>
      </c>
      <c r="B618" s="31" t="s">
        <v>1514</v>
      </c>
      <c r="C618" s="330" t="s">
        <v>1528</v>
      </c>
      <c r="D618" s="344" t="s">
        <v>879</v>
      </c>
      <c r="E618" s="47" t="str">
        <f>VLOOKUP(D618,'BANG THAM CHIEU'!E57:I1113,5,0)</f>
        <v>cái</v>
      </c>
      <c r="F618" s="403">
        <v>1</v>
      </c>
      <c r="G618" s="56">
        <v>44285</v>
      </c>
      <c r="H618" s="412" t="s">
        <v>9840</v>
      </c>
      <c r="I618" s="48">
        <v>3</v>
      </c>
      <c r="J618" s="48" t="s">
        <v>9346</v>
      </c>
      <c r="K618" s="48" t="s">
        <v>9842</v>
      </c>
    </row>
    <row r="619" spans="1:11" x14ac:dyDescent="0.25">
      <c r="A619" s="47">
        <f t="shared" si="10"/>
        <v>617</v>
      </c>
      <c r="B619" s="31" t="s">
        <v>570</v>
      </c>
      <c r="C619" s="330" t="s">
        <v>1563</v>
      </c>
      <c r="D619" s="344" t="s">
        <v>786</v>
      </c>
      <c r="E619" s="47" t="str">
        <f>VLOOKUP(D619,'BANG THAM CHIEU'!E58:I1114,5,0)</f>
        <v>cái</v>
      </c>
      <c r="F619" s="403">
        <v>1</v>
      </c>
      <c r="G619" s="56">
        <v>44285</v>
      </c>
      <c r="H619" s="412" t="s">
        <v>9840</v>
      </c>
      <c r="I619" s="48">
        <v>3</v>
      </c>
      <c r="J619" s="48" t="s">
        <v>9346</v>
      </c>
      <c r="K619" s="48" t="s">
        <v>9842</v>
      </c>
    </row>
    <row r="620" spans="1:11" x14ac:dyDescent="0.25">
      <c r="A620" s="47">
        <f t="shared" si="10"/>
        <v>618</v>
      </c>
      <c r="B620" s="31" t="s">
        <v>4585</v>
      </c>
      <c r="C620" s="330" t="s">
        <v>1589</v>
      </c>
      <c r="D620" s="344" t="s">
        <v>797</v>
      </c>
      <c r="E620" s="47" t="str">
        <f>VLOOKUP(D620,'BANG THAM CHIEU'!E59:I1115,5,0)</f>
        <v>cuộn</v>
      </c>
      <c r="F620" s="403">
        <v>1</v>
      </c>
      <c r="G620" s="56">
        <v>44285</v>
      </c>
      <c r="H620" s="412" t="s">
        <v>9840</v>
      </c>
      <c r="I620" s="48">
        <v>3</v>
      </c>
      <c r="J620" s="48" t="s">
        <v>9843</v>
      </c>
      <c r="K620" s="48" t="s">
        <v>9844</v>
      </c>
    </row>
    <row r="621" spans="1:11" x14ac:dyDescent="0.25">
      <c r="A621" s="47">
        <f t="shared" si="10"/>
        <v>619</v>
      </c>
      <c r="B621" s="31" t="s">
        <v>7677</v>
      </c>
      <c r="C621" s="330" t="s">
        <v>1530</v>
      </c>
      <c r="D621" s="344" t="s">
        <v>735</v>
      </c>
      <c r="E621" s="47" t="str">
        <f>VLOOKUP(D621,'BANG THAM CHIEU'!E60:I1116,5,0)</f>
        <v>lon</v>
      </c>
      <c r="F621" s="403">
        <v>1</v>
      </c>
      <c r="G621" s="56">
        <v>44285</v>
      </c>
      <c r="H621" s="412" t="s">
        <v>9840</v>
      </c>
      <c r="I621" s="48">
        <v>3</v>
      </c>
      <c r="J621" s="48" t="s">
        <v>8816</v>
      </c>
      <c r="K621" s="48" t="s">
        <v>9845</v>
      </c>
    </row>
    <row r="622" spans="1:11" x14ac:dyDescent="0.25">
      <c r="A622" s="47">
        <f t="shared" si="10"/>
        <v>620</v>
      </c>
      <c r="B622" s="31" t="s">
        <v>2959</v>
      </c>
      <c r="C622" s="330" t="s">
        <v>1572</v>
      </c>
      <c r="D622" s="344" t="s">
        <v>684</v>
      </c>
      <c r="E622" s="47" t="str">
        <f>VLOOKUP(D622,'BANG THAM CHIEU'!E61:I1117,5,0)</f>
        <v>cái</v>
      </c>
      <c r="F622" s="403">
        <v>25</v>
      </c>
      <c r="G622" s="56">
        <v>44285</v>
      </c>
      <c r="H622" s="412" t="s">
        <v>9840</v>
      </c>
      <c r="I622" s="48">
        <v>3</v>
      </c>
      <c r="J622" s="48" t="s">
        <v>9382</v>
      </c>
      <c r="K622" s="48" t="s">
        <v>9846</v>
      </c>
    </row>
    <row r="623" spans="1:11" x14ac:dyDescent="0.25">
      <c r="A623" s="47">
        <f t="shared" si="10"/>
        <v>621</v>
      </c>
      <c r="B623" s="31" t="s">
        <v>9646</v>
      </c>
      <c r="C623" s="330" t="s">
        <v>99</v>
      </c>
      <c r="D623" s="344" t="s">
        <v>680</v>
      </c>
      <c r="E623" s="47" t="str">
        <f>VLOOKUP(D623,'BANG THAM CHIEU'!E62:I1118,5,0)</f>
        <v>cái</v>
      </c>
      <c r="F623" s="403">
        <v>30</v>
      </c>
      <c r="G623" s="56">
        <v>44285</v>
      </c>
      <c r="H623" s="412" t="s">
        <v>9840</v>
      </c>
      <c r="I623" s="48">
        <v>3</v>
      </c>
      <c r="J623" s="48" t="s">
        <v>9382</v>
      </c>
      <c r="K623" s="48" t="s">
        <v>9846</v>
      </c>
    </row>
    <row r="624" spans="1:11" x14ac:dyDescent="0.25">
      <c r="A624" s="47">
        <f t="shared" si="10"/>
        <v>622</v>
      </c>
      <c r="B624" s="31" t="s">
        <v>8489</v>
      </c>
      <c r="C624" s="330" t="s">
        <v>1528</v>
      </c>
      <c r="D624" s="344" t="s">
        <v>146</v>
      </c>
      <c r="E624" s="47" t="s">
        <v>2928</v>
      </c>
      <c r="F624" s="403">
        <v>1</v>
      </c>
      <c r="G624" s="56">
        <v>44285</v>
      </c>
      <c r="H624" s="412" t="s">
        <v>9840</v>
      </c>
      <c r="I624" s="48">
        <v>3</v>
      </c>
      <c r="J624" s="48" t="s">
        <v>9382</v>
      </c>
      <c r="K624" s="48" t="s">
        <v>9846</v>
      </c>
    </row>
    <row r="625" spans="1:11" x14ac:dyDescent="0.25">
      <c r="A625" s="47">
        <f t="shared" si="10"/>
        <v>623</v>
      </c>
      <c r="B625" s="31" t="s">
        <v>8824</v>
      </c>
      <c r="C625" s="330" t="s">
        <v>1535</v>
      </c>
      <c r="D625" s="344" t="s">
        <v>787</v>
      </c>
      <c r="E625" s="47" t="str">
        <f>VLOOKUP(D625,'BANG THAM CHIEU'!E64:I1120,5,0)</f>
        <v>cái</v>
      </c>
      <c r="F625" s="403">
        <v>1</v>
      </c>
      <c r="G625" s="56">
        <v>44285</v>
      </c>
      <c r="H625" s="412" t="s">
        <v>9840</v>
      </c>
      <c r="I625" s="48">
        <v>3</v>
      </c>
      <c r="J625" s="48" t="s">
        <v>9382</v>
      </c>
      <c r="K625" s="48" t="s">
        <v>9846</v>
      </c>
    </row>
    <row r="626" spans="1:11" x14ac:dyDescent="0.25">
      <c r="A626" s="47">
        <f t="shared" si="10"/>
        <v>624</v>
      </c>
      <c r="B626" s="31" t="s">
        <v>9647</v>
      </c>
      <c r="C626" s="330" t="s">
        <v>1571</v>
      </c>
      <c r="D626" s="344" t="s">
        <v>828</v>
      </c>
      <c r="E626" s="47" t="str">
        <f>VLOOKUP(D626,'BANG THAM CHIEU'!E65:I1121,5,0)</f>
        <v>cái</v>
      </c>
      <c r="F626" s="403">
        <v>10</v>
      </c>
      <c r="G626" s="56">
        <v>44285</v>
      </c>
      <c r="H626" s="412" t="s">
        <v>9840</v>
      </c>
      <c r="I626" s="48">
        <v>3</v>
      </c>
      <c r="J626" s="48" t="s">
        <v>7616</v>
      </c>
      <c r="K626" s="48" t="s">
        <v>9847</v>
      </c>
    </row>
    <row r="627" spans="1:11" x14ac:dyDescent="0.25">
      <c r="A627" s="47">
        <f t="shared" si="10"/>
        <v>625</v>
      </c>
      <c r="B627" s="31" t="s">
        <v>9646</v>
      </c>
      <c r="C627" s="330" t="s">
        <v>99</v>
      </c>
      <c r="D627" s="344" t="s">
        <v>680</v>
      </c>
      <c r="E627" s="47" t="str">
        <f>VLOOKUP(D627,'BANG THAM CHIEU'!E66:I1122,5,0)</f>
        <v>cái</v>
      </c>
      <c r="F627" s="403">
        <v>6</v>
      </c>
      <c r="G627" s="56">
        <v>44285</v>
      </c>
      <c r="H627" s="412" t="s">
        <v>9840</v>
      </c>
      <c r="I627" s="48">
        <v>3</v>
      </c>
      <c r="J627" s="48" t="s">
        <v>7616</v>
      </c>
      <c r="K627" s="48" t="s">
        <v>9847</v>
      </c>
    </row>
    <row r="628" spans="1:11" x14ac:dyDescent="0.25">
      <c r="A628" s="47">
        <f t="shared" si="10"/>
        <v>626</v>
      </c>
      <c r="B628" s="31" t="s">
        <v>8996</v>
      </c>
      <c r="C628" s="330" t="s">
        <v>1518</v>
      </c>
      <c r="D628" s="344" t="s">
        <v>795</v>
      </c>
      <c r="E628" s="47" t="str">
        <f>VLOOKUP(D628,'BANG THAM CHIEU'!E67:I1123,5,0)</f>
        <v>cái</v>
      </c>
      <c r="F628" s="403">
        <v>2</v>
      </c>
      <c r="G628" s="56">
        <v>44285</v>
      </c>
      <c r="H628" s="412" t="s">
        <v>9840</v>
      </c>
      <c r="I628" s="48">
        <v>3</v>
      </c>
      <c r="J628" s="48" t="s">
        <v>7616</v>
      </c>
      <c r="K628" s="48" t="s">
        <v>9847</v>
      </c>
    </row>
    <row r="629" spans="1:11" x14ac:dyDescent="0.25">
      <c r="A629" s="47">
        <f t="shared" si="10"/>
        <v>627</v>
      </c>
      <c r="B629" s="31" t="s">
        <v>6101</v>
      </c>
      <c r="C629" s="330" t="s">
        <v>1547</v>
      </c>
      <c r="D629" s="344" t="s">
        <v>1305</v>
      </c>
      <c r="E629" s="47" t="str">
        <f>VLOOKUP(D629,'BANG THAM CHIEU'!E68:I1124,5,0)</f>
        <v>cái</v>
      </c>
      <c r="F629" s="403">
        <v>2</v>
      </c>
      <c r="G629" s="56">
        <v>44286</v>
      </c>
      <c r="H629" s="412" t="s">
        <v>9840</v>
      </c>
      <c r="I629" s="48">
        <v>3</v>
      </c>
      <c r="J629" s="48" t="s">
        <v>7615</v>
      </c>
      <c r="K629" s="48" t="s">
        <v>9846</v>
      </c>
    </row>
    <row r="630" spans="1:11" x14ac:dyDescent="0.25">
      <c r="A630" s="47">
        <f t="shared" si="10"/>
        <v>628</v>
      </c>
      <c r="B630" s="31" t="s">
        <v>6837</v>
      </c>
      <c r="C630" s="330" t="s">
        <v>1527</v>
      </c>
      <c r="D630" s="344" t="s">
        <v>824</v>
      </c>
      <c r="E630" s="47" t="str">
        <f>VLOOKUP(D630,'BANG THAM CHIEU'!E69:I1125,5,0)</f>
        <v>cái</v>
      </c>
      <c r="F630" s="403">
        <v>2</v>
      </c>
      <c r="G630" s="56">
        <v>44286</v>
      </c>
      <c r="H630" s="412" t="s">
        <v>9840</v>
      </c>
      <c r="I630" s="48">
        <v>3</v>
      </c>
      <c r="J630" s="48" t="s">
        <v>8816</v>
      </c>
      <c r="K630" s="48" t="s">
        <v>9305</v>
      </c>
    </row>
    <row r="631" spans="1:11" x14ac:dyDescent="0.25">
      <c r="A631" s="47">
        <f t="shared" si="10"/>
        <v>629</v>
      </c>
      <c r="B631" s="31" t="s">
        <v>6607</v>
      </c>
      <c r="C631" s="330" t="s">
        <v>1527</v>
      </c>
      <c r="D631" s="344" t="s">
        <v>688</v>
      </c>
      <c r="E631" s="47" t="str">
        <f>VLOOKUP(D631,'BANG THAM CHIEU'!E70:I1126,5,0)</f>
        <v>bì</v>
      </c>
      <c r="F631" s="403">
        <v>3</v>
      </c>
      <c r="G631" s="56">
        <v>44286</v>
      </c>
      <c r="H631" s="412" t="s">
        <v>9840</v>
      </c>
      <c r="I631" s="48">
        <v>3</v>
      </c>
      <c r="J631" s="48" t="s">
        <v>8816</v>
      </c>
      <c r="K631" s="48" t="s">
        <v>9305</v>
      </c>
    </row>
    <row r="632" spans="1:11" x14ac:dyDescent="0.25">
      <c r="A632" s="47">
        <f t="shared" si="10"/>
        <v>630</v>
      </c>
      <c r="B632" s="31" t="s">
        <v>6985</v>
      </c>
      <c r="C632" s="330" t="s">
        <v>107</v>
      </c>
      <c r="D632" s="344" t="s">
        <v>674</v>
      </c>
      <c r="E632" s="47" t="str">
        <f>VLOOKUP(D632,'BANG THAM CHIEU'!E71:I1127,5,0)</f>
        <v>cái</v>
      </c>
      <c r="F632" s="403">
        <v>18</v>
      </c>
      <c r="G632" s="56">
        <v>44286</v>
      </c>
      <c r="H632" s="412" t="s">
        <v>9840</v>
      </c>
      <c r="I632" s="48">
        <v>3</v>
      </c>
      <c r="J632" s="48" t="s">
        <v>7616</v>
      </c>
      <c r="K632" s="48" t="s">
        <v>9852</v>
      </c>
    </row>
    <row r="633" spans="1:11" x14ac:dyDescent="0.25">
      <c r="A633" s="47">
        <f t="shared" si="10"/>
        <v>631</v>
      </c>
      <c r="B633" s="31" t="s">
        <v>6984</v>
      </c>
      <c r="C633" s="330" t="s">
        <v>107</v>
      </c>
      <c r="D633" s="344" t="s">
        <v>673</v>
      </c>
      <c r="E633" s="47" t="str">
        <f>VLOOKUP(D633,'BANG THAM CHIEU'!E72:I1128,5,0)</f>
        <v>cái</v>
      </c>
      <c r="F633" s="403">
        <v>10</v>
      </c>
      <c r="G633" s="56">
        <v>44286</v>
      </c>
      <c r="H633" s="412" t="s">
        <v>9840</v>
      </c>
      <c r="I633" s="48">
        <v>3</v>
      </c>
      <c r="J633" s="48" t="s">
        <v>7616</v>
      </c>
      <c r="K633" s="48" t="s">
        <v>9852</v>
      </c>
    </row>
    <row r="634" spans="1:11" ht="45" x14ac:dyDescent="0.25">
      <c r="A634" s="47">
        <f t="shared" si="10"/>
        <v>632</v>
      </c>
      <c r="B634" s="171" t="s">
        <v>6986</v>
      </c>
      <c r="C634" s="330" t="s">
        <v>107</v>
      </c>
      <c r="D634" s="344" t="s">
        <v>675</v>
      </c>
      <c r="E634" s="47" t="str">
        <f>VLOOKUP(D634,'BANG THAM CHIEU'!E73:I1129,5,0)</f>
        <v>cái</v>
      </c>
      <c r="F634" s="403">
        <v>10</v>
      </c>
      <c r="G634" s="56">
        <v>44286</v>
      </c>
      <c r="H634" s="412" t="s">
        <v>9840</v>
      </c>
      <c r="I634" s="48">
        <v>3</v>
      </c>
      <c r="J634" s="48" t="s">
        <v>7616</v>
      </c>
      <c r="K634" s="48" t="s">
        <v>9852</v>
      </c>
    </row>
    <row r="635" spans="1:11" x14ac:dyDescent="0.25">
      <c r="A635" s="47">
        <f t="shared" si="10"/>
        <v>633</v>
      </c>
      <c r="B635" s="31" t="s">
        <v>7863</v>
      </c>
      <c r="C635" s="330" t="s">
        <v>1599</v>
      </c>
      <c r="D635" s="344" t="s">
        <v>807</v>
      </c>
      <c r="E635" s="47" t="str">
        <f>VLOOKUP(D635,'BANG THAM CHIEU'!E74:I1130,5,0)</f>
        <v>cuộn</v>
      </c>
      <c r="F635" s="403">
        <v>1</v>
      </c>
      <c r="G635" s="56">
        <v>44286</v>
      </c>
      <c r="H635" s="412" t="s">
        <v>9840</v>
      </c>
      <c r="I635" s="48">
        <v>3</v>
      </c>
      <c r="J635" s="48" t="s">
        <v>7616</v>
      </c>
      <c r="K635" s="48" t="s">
        <v>9852</v>
      </c>
    </row>
    <row r="636" spans="1:11" x14ac:dyDescent="0.25">
      <c r="A636" s="47">
        <f t="shared" si="10"/>
        <v>634</v>
      </c>
      <c r="B636" s="31" t="s">
        <v>9651</v>
      </c>
      <c r="C636" s="330" t="s">
        <v>1528</v>
      </c>
      <c r="D636" s="344" t="s">
        <v>1321</v>
      </c>
      <c r="E636" s="47" t="str">
        <f>VLOOKUP(D636,'BANG THAM CHIEU'!E75:I1131,5,0)</f>
        <v>ống</v>
      </c>
      <c r="F636" s="403">
        <v>2</v>
      </c>
      <c r="G636" s="56">
        <v>44286</v>
      </c>
      <c r="H636" s="412" t="s">
        <v>9840</v>
      </c>
      <c r="I636" s="48">
        <v>3</v>
      </c>
      <c r="J636" s="48" t="s">
        <v>7616</v>
      </c>
      <c r="K636" s="48" t="s">
        <v>9846</v>
      </c>
    </row>
    <row r="637" spans="1:11" x14ac:dyDescent="0.25">
      <c r="A637" s="47">
        <f t="shared" si="10"/>
        <v>635</v>
      </c>
      <c r="B637" s="31" t="s">
        <v>7242</v>
      </c>
      <c r="C637" s="330" t="s">
        <v>1518</v>
      </c>
      <c r="D637" s="344" t="s">
        <v>765</v>
      </c>
      <c r="E637" s="47" t="str">
        <f>VLOOKUP(D637,'BANG THAM CHIEU'!E76:I1132,5,0)</f>
        <v>cái</v>
      </c>
      <c r="F637" s="403">
        <v>6</v>
      </c>
      <c r="G637" s="56">
        <v>44287</v>
      </c>
      <c r="H637" s="412" t="s">
        <v>9840</v>
      </c>
      <c r="I637" s="48">
        <v>3</v>
      </c>
      <c r="J637" s="48" t="s">
        <v>7614</v>
      </c>
      <c r="K637" s="48" t="s">
        <v>8693</v>
      </c>
    </row>
    <row r="638" spans="1:11" x14ac:dyDescent="0.25">
      <c r="A638" s="47">
        <f t="shared" si="10"/>
        <v>636</v>
      </c>
      <c r="B638" s="31" t="s">
        <v>7243</v>
      </c>
      <c r="C638" s="330" t="s">
        <v>1518</v>
      </c>
      <c r="D638" s="344" t="s">
        <v>766</v>
      </c>
      <c r="E638" s="47" t="str">
        <f>VLOOKUP(D638,'BANG THAM CHIEU'!E77:I1133,5,0)</f>
        <v>cái</v>
      </c>
      <c r="F638" s="403">
        <v>10</v>
      </c>
      <c r="G638" s="56">
        <v>44287</v>
      </c>
      <c r="H638" s="412" t="s">
        <v>9840</v>
      </c>
      <c r="I638" s="48">
        <v>3</v>
      </c>
      <c r="J638" s="48" t="s">
        <v>7614</v>
      </c>
      <c r="K638" s="48" t="s">
        <v>8693</v>
      </c>
    </row>
    <row r="639" spans="1:11" x14ac:dyDescent="0.25">
      <c r="A639" s="47">
        <f t="shared" si="10"/>
        <v>637</v>
      </c>
      <c r="B639" s="31" t="s">
        <v>8494</v>
      </c>
      <c r="C639" s="330" t="s">
        <v>1556</v>
      </c>
      <c r="D639" s="344" t="s">
        <v>247</v>
      </c>
      <c r="E639" s="47" t="str">
        <f>VLOOKUP(D639,'BANG THAM CHIEU'!E78:I1134,5,0)</f>
        <v>cái</v>
      </c>
      <c r="F639" s="403">
        <v>1</v>
      </c>
      <c r="G639" s="396">
        <v>44287</v>
      </c>
      <c r="H639" s="412" t="s">
        <v>9840</v>
      </c>
      <c r="I639" s="48">
        <v>3</v>
      </c>
      <c r="J639" s="48" t="s">
        <v>7615</v>
      </c>
      <c r="K639" s="48" t="s">
        <v>9862</v>
      </c>
    </row>
    <row r="640" spans="1:11" x14ac:dyDescent="0.25">
      <c r="A640" s="47">
        <f t="shared" si="10"/>
        <v>638</v>
      </c>
      <c r="B640" s="31" t="s">
        <v>7863</v>
      </c>
      <c r="C640" s="330" t="s">
        <v>1599</v>
      </c>
      <c r="D640" s="344" t="s">
        <v>807</v>
      </c>
      <c r="E640" s="47" t="str">
        <f>VLOOKUP(D640,'BANG THAM CHIEU'!E79:I1135,5,0)</f>
        <v>cuộn</v>
      </c>
      <c r="F640" s="403">
        <v>1</v>
      </c>
      <c r="G640" s="396">
        <v>44287</v>
      </c>
      <c r="H640" s="412" t="s">
        <v>9840</v>
      </c>
      <c r="I640" s="48">
        <v>3</v>
      </c>
      <c r="J640" s="48" t="s">
        <v>7619</v>
      </c>
      <c r="K640" s="48" t="s">
        <v>9863</v>
      </c>
    </row>
    <row r="641" spans="1:11" x14ac:dyDescent="0.25">
      <c r="A641" s="47">
        <f t="shared" si="10"/>
        <v>639</v>
      </c>
      <c r="B641" s="31" t="s">
        <v>7623</v>
      </c>
      <c r="C641" s="330" t="s">
        <v>77</v>
      </c>
      <c r="D641" s="344" t="s">
        <v>226</v>
      </c>
      <c r="E641" s="47" t="str">
        <f>VLOOKUP(D641,'BANG THAM CHIEU'!E80:I1136,5,0)</f>
        <v>cái</v>
      </c>
      <c r="F641" s="403">
        <v>1</v>
      </c>
      <c r="G641" s="396">
        <v>44287</v>
      </c>
      <c r="H641" s="412" t="s">
        <v>9840</v>
      </c>
      <c r="I641" s="48">
        <v>3</v>
      </c>
      <c r="J641" s="48" t="s">
        <v>7619</v>
      </c>
      <c r="K641" s="48" t="s">
        <v>9863</v>
      </c>
    </row>
    <row r="642" spans="1:11" x14ac:dyDescent="0.25">
      <c r="A642" s="47">
        <f t="shared" si="10"/>
        <v>640</v>
      </c>
      <c r="B642" s="31" t="s">
        <v>6818</v>
      </c>
      <c r="C642" s="330" t="s">
        <v>1527</v>
      </c>
      <c r="D642" s="344" t="s">
        <v>775</v>
      </c>
      <c r="E642" s="47" t="str">
        <f>VLOOKUP(D642,'BANG THAM CHIEU'!E81:I1137,5,0)</f>
        <v>cái</v>
      </c>
      <c r="F642" s="403">
        <v>8</v>
      </c>
      <c r="G642" s="396">
        <v>44288</v>
      </c>
      <c r="H642" s="412" t="s">
        <v>9840</v>
      </c>
      <c r="I642" s="48">
        <v>3</v>
      </c>
      <c r="J642" s="48" t="s">
        <v>9346</v>
      </c>
      <c r="K642" s="48" t="s">
        <v>9305</v>
      </c>
    </row>
    <row r="643" spans="1:11" x14ac:dyDescent="0.25">
      <c r="A643" s="47">
        <f t="shared" ref="A643:A706" si="11">IF(B643="","",A642+1)</f>
        <v>641</v>
      </c>
      <c r="B643" s="11" t="s">
        <v>1437</v>
      </c>
      <c r="C643" s="330" t="s">
        <v>1535</v>
      </c>
      <c r="D643" s="344" t="s">
        <v>1338</v>
      </c>
      <c r="E643" s="47" t="str">
        <f>VLOOKUP(D643,'BANG THAM CHIEU'!E82:I1138,5,0)</f>
        <v>cái</v>
      </c>
      <c r="F643" s="403">
        <v>2</v>
      </c>
      <c r="G643" s="396">
        <v>44288</v>
      </c>
      <c r="H643" s="412" t="s">
        <v>9840</v>
      </c>
      <c r="I643" s="48">
        <v>3</v>
      </c>
      <c r="J643" s="48" t="s">
        <v>8816</v>
      </c>
      <c r="K643" s="48" t="s">
        <v>9305</v>
      </c>
    </row>
    <row r="644" spans="1:11" x14ac:dyDescent="0.25">
      <c r="A644" s="47">
        <f t="shared" si="11"/>
        <v>642</v>
      </c>
      <c r="B644" s="31" t="s">
        <v>9644</v>
      </c>
      <c r="C644" s="330" t="s">
        <v>99</v>
      </c>
      <c r="D644" s="344" t="s">
        <v>253</v>
      </c>
      <c r="E644" s="47" t="str">
        <f>VLOOKUP(D644,'BANG THAM CHIEU'!E83:I1139,5,0)</f>
        <v>cái</v>
      </c>
      <c r="F644" s="403">
        <v>2</v>
      </c>
      <c r="G644" s="396">
        <v>44289</v>
      </c>
      <c r="H644" s="412" t="s">
        <v>9840</v>
      </c>
      <c r="I644" s="48">
        <v>3</v>
      </c>
      <c r="J644" s="48" t="s">
        <v>7615</v>
      </c>
      <c r="K644" s="48" t="s">
        <v>9871</v>
      </c>
    </row>
    <row r="645" spans="1:11" x14ac:dyDescent="0.25">
      <c r="A645" s="47">
        <f t="shared" si="11"/>
        <v>643</v>
      </c>
      <c r="B645" s="31" t="s">
        <v>6824</v>
      </c>
      <c r="C645" s="330" t="s">
        <v>1527</v>
      </c>
      <c r="D645" s="344" t="s">
        <v>771</v>
      </c>
      <c r="E645" s="47" t="str">
        <f>VLOOKUP(D645,'BANG THAM CHIEU'!E84:I1140,5,0)</f>
        <v>cái</v>
      </c>
      <c r="F645" s="403">
        <v>2</v>
      </c>
      <c r="G645" s="396">
        <v>44289</v>
      </c>
      <c r="H645" s="412" t="s">
        <v>9840</v>
      </c>
      <c r="I645" s="48">
        <v>3</v>
      </c>
      <c r="J645" s="48" t="s">
        <v>8816</v>
      </c>
      <c r="K645" s="48" t="s">
        <v>9305</v>
      </c>
    </row>
    <row r="646" spans="1:11" x14ac:dyDescent="0.25">
      <c r="A646" s="47">
        <f t="shared" si="11"/>
        <v>644</v>
      </c>
      <c r="B646" s="31" t="s">
        <v>6839</v>
      </c>
      <c r="C646" s="330" t="s">
        <v>1556</v>
      </c>
      <c r="D646" s="344" t="s">
        <v>817</v>
      </c>
      <c r="E646" s="47" t="str">
        <f>VLOOKUP(D646,'BANG THAM CHIEU'!E85:I1141,5,0)</f>
        <v>cái</v>
      </c>
      <c r="F646" s="403">
        <v>1</v>
      </c>
      <c r="G646" s="396">
        <v>44289</v>
      </c>
      <c r="H646" s="412" t="s">
        <v>9840</v>
      </c>
      <c r="I646" s="48">
        <v>3</v>
      </c>
      <c r="J646" s="48" t="s">
        <v>8816</v>
      </c>
      <c r="K646" s="48" t="s">
        <v>9305</v>
      </c>
    </row>
    <row r="647" spans="1:11" x14ac:dyDescent="0.25">
      <c r="A647" s="47">
        <f t="shared" si="11"/>
        <v>645</v>
      </c>
      <c r="B647" s="31" t="s">
        <v>6837</v>
      </c>
      <c r="C647" s="330" t="s">
        <v>1527</v>
      </c>
      <c r="D647" s="344" t="s">
        <v>824</v>
      </c>
      <c r="E647" s="47" t="str">
        <f>VLOOKUP(D647,'BANG THAM CHIEU'!E86:I1142,5,0)</f>
        <v>cái</v>
      </c>
      <c r="F647" s="403">
        <v>1</v>
      </c>
      <c r="G647" s="396">
        <v>44289</v>
      </c>
      <c r="H647" s="412" t="s">
        <v>9840</v>
      </c>
      <c r="I647" s="48">
        <v>3</v>
      </c>
      <c r="J647" s="48" t="s">
        <v>8816</v>
      </c>
      <c r="K647" s="48" t="s">
        <v>9305</v>
      </c>
    </row>
    <row r="648" spans="1:11" x14ac:dyDescent="0.25">
      <c r="A648" s="47">
        <f t="shared" si="11"/>
        <v>646</v>
      </c>
      <c r="B648" s="31" t="s">
        <v>6838</v>
      </c>
      <c r="C648" s="330" t="s">
        <v>1556</v>
      </c>
      <c r="D648" s="344" t="s">
        <v>825</v>
      </c>
      <c r="E648" s="47" t="str">
        <f>VLOOKUP(D648,'BANG THAM CHIEU'!E87:I1143,5,0)</f>
        <v>cái</v>
      </c>
      <c r="F648" s="403">
        <v>2</v>
      </c>
      <c r="G648" s="396">
        <v>44289</v>
      </c>
      <c r="H648" s="412" t="s">
        <v>9840</v>
      </c>
      <c r="I648" s="48">
        <v>3</v>
      </c>
      <c r="J648" s="48" t="s">
        <v>8816</v>
      </c>
      <c r="K648" s="48" t="s">
        <v>9305</v>
      </c>
    </row>
    <row r="649" spans="1:11" x14ac:dyDescent="0.25">
      <c r="A649" s="47">
        <f t="shared" si="11"/>
        <v>647</v>
      </c>
      <c r="B649" s="31" t="s">
        <v>6944</v>
      </c>
      <c r="C649" s="330" t="s">
        <v>1527</v>
      </c>
      <c r="D649" s="344" t="s">
        <v>856</v>
      </c>
      <c r="E649" s="47" t="str">
        <f>VLOOKUP(D649,'BANG THAM CHIEU'!E88:I1144,5,0)</f>
        <v>cái</v>
      </c>
      <c r="F649" s="403">
        <v>1</v>
      </c>
      <c r="G649" s="396">
        <v>44289</v>
      </c>
      <c r="H649" s="412" t="s">
        <v>9840</v>
      </c>
      <c r="I649" s="48">
        <v>3</v>
      </c>
      <c r="J649" s="48" t="s">
        <v>8816</v>
      </c>
      <c r="K649" s="48" t="s">
        <v>9305</v>
      </c>
    </row>
    <row r="650" spans="1:11" x14ac:dyDescent="0.25">
      <c r="A650" s="47">
        <f t="shared" si="11"/>
        <v>648</v>
      </c>
      <c r="B650" s="31" t="s">
        <v>8692</v>
      </c>
      <c r="C650" s="330" t="s">
        <v>1528</v>
      </c>
      <c r="D650" s="344" t="s">
        <v>198</v>
      </c>
      <c r="E650" s="47" t="s">
        <v>455</v>
      </c>
      <c r="F650" s="403">
        <v>1</v>
      </c>
      <c r="G650" s="396">
        <v>44289</v>
      </c>
      <c r="H650" s="412" t="s">
        <v>9840</v>
      </c>
      <c r="I650" s="48">
        <v>3</v>
      </c>
      <c r="J650" s="48" t="s">
        <v>7619</v>
      </c>
      <c r="K650" s="48" t="s">
        <v>9863</v>
      </c>
    </row>
    <row r="651" spans="1:11" ht="45" x14ac:dyDescent="0.25">
      <c r="A651" s="47">
        <f t="shared" si="11"/>
        <v>649</v>
      </c>
      <c r="B651" s="171" t="s">
        <v>9237</v>
      </c>
      <c r="C651" s="330" t="s">
        <v>1548</v>
      </c>
      <c r="D651" s="344" t="s">
        <v>780</v>
      </c>
      <c r="E651" s="47" t="str">
        <f>VLOOKUP(D651,'BANG THAM CHIEU'!E90:I1146,5,0)</f>
        <v>cái</v>
      </c>
      <c r="F651" s="403">
        <v>2</v>
      </c>
      <c r="G651" s="396">
        <v>44289</v>
      </c>
      <c r="H651" s="412" t="s">
        <v>9840</v>
      </c>
      <c r="I651" s="48">
        <v>3</v>
      </c>
      <c r="J651" s="48" t="s">
        <v>7619</v>
      </c>
      <c r="K651" s="48" t="s">
        <v>9873</v>
      </c>
    </row>
    <row r="652" spans="1:11" x14ac:dyDescent="0.25">
      <c r="A652" s="47">
        <f t="shared" si="11"/>
        <v>650</v>
      </c>
      <c r="B652" s="31" t="s">
        <v>6844</v>
      </c>
      <c r="C652" s="330" t="s">
        <v>1527</v>
      </c>
      <c r="D652" s="344" t="s">
        <v>864</v>
      </c>
      <c r="E652" s="47" t="str">
        <f>VLOOKUP(D652,'BANG THAM CHIEU'!E91:I1147,5,0)</f>
        <v>cái</v>
      </c>
      <c r="F652" s="403">
        <v>3</v>
      </c>
      <c r="G652" s="396">
        <v>44289</v>
      </c>
      <c r="H652" s="412" t="s">
        <v>9840</v>
      </c>
      <c r="I652" s="48">
        <v>3</v>
      </c>
      <c r="J652" s="48" t="s">
        <v>8816</v>
      </c>
      <c r="K652" s="48" t="s">
        <v>9874</v>
      </c>
    </row>
    <row r="653" spans="1:11" x14ac:dyDescent="0.25">
      <c r="A653" s="47">
        <f t="shared" si="11"/>
        <v>651</v>
      </c>
      <c r="B653" s="31" t="s">
        <v>7425</v>
      </c>
      <c r="C653" s="330" t="s">
        <v>1594</v>
      </c>
      <c r="D653" s="344" t="s">
        <v>163</v>
      </c>
      <c r="E653" s="47" t="s">
        <v>455</v>
      </c>
      <c r="F653" s="403">
        <v>1</v>
      </c>
      <c r="G653" s="396">
        <v>44289</v>
      </c>
      <c r="H653" s="412" t="s">
        <v>9840</v>
      </c>
      <c r="I653" s="48">
        <v>3</v>
      </c>
      <c r="J653" s="48" t="s">
        <v>7615</v>
      </c>
      <c r="K653" s="48" t="s">
        <v>9875</v>
      </c>
    </row>
    <row r="654" spans="1:11" x14ac:dyDescent="0.25">
      <c r="A654" s="47">
        <f t="shared" si="11"/>
        <v>652</v>
      </c>
      <c r="B654" s="31" t="s">
        <v>7424</v>
      </c>
      <c r="C654" s="330" t="s">
        <v>1593</v>
      </c>
      <c r="D654" s="344" t="s">
        <v>161</v>
      </c>
      <c r="E654" s="47" t="s">
        <v>455</v>
      </c>
      <c r="F654" s="403">
        <v>1</v>
      </c>
      <c r="G654" s="396">
        <v>44289</v>
      </c>
      <c r="H654" s="412" t="s">
        <v>9840</v>
      </c>
      <c r="I654" s="48">
        <v>3</v>
      </c>
      <c r="J654" s="48" t="s">
        <v>7615</v>
      </c>
      <c r="K654" s="48" t="s">
        <v>9875</v>
      </c>
    </row>
    <row r="655" spans="1:11" x14ac:dyDescent="0.25">
      <c r="A655" s="47">
        <f t="shared" si="11"/>
        <v>653</v>
      </c>
      <c r="B655" s="31" t="s">
        <v>4540</v>
      </c>
      <c r="C655" s="330" t="s">
        <v>97</v>
      </c>
      <c r="D655" s="344" t="s">
        <v>1317</v>
      </c>
      <c r="E655" s="47" t="str">
        <f>VLOOKUP(D655,'BANG THAM CHIEU'!E94:I1150,5,0)</f>
        <v>bì</v>
      </c>
      <c r="F655" s="403">
        <v>5</v>
      </c>
      <c r="G655" s="396">
        <v>44289</v>
      </c>
      <c r="H655" s="412" t="s">
        <v>9840</v>
      </c>
      <c r="I655" s="48">
        <v>3</v>
      </c>
      <c r="J655" s="48" t="s">
        <v>9348</v>
      </c>
      <c r="K655" s="48" t="s">
        <v>9879</v>
      </c>
    </row>
    <row r="656" spans="1:11" ht="45" x14ac:dyDescent="0.25">
      <c r="A656" s="47">
        <f t="shared" si="11"/>
        <v>654</v>
      </c>
      <c r="B656" s="171" t="s">
        <v>9237</v>
      </c>
      <c r="C656" s="330" t="s">
        <v>1548</v>
      </c>
      <c r="D656" s="344" t="s">
        <v>780</v>
      </c>
      <c r="E656" s="47" t="str">
        <f>VLOOKUP(D656,'BANG THAM CHIEU'!E95:I1151,5,0)</f>
        <v>cái</v>
      </c>
      <c r="F656" s="403">
        <v>1</v>
      </c>
      <c r="G656" s="396">
        <v>44289</v>
      </c>
      <c r="H656" s="412" t="s">
        <v>9840</v>
      </c>
      <c r="I656" s="48">
        <v>3</v>
      </c>
      <c r="J656" s="48" t="s">
        <v>9869</v>
      </c>
      <c r="K656" s="48" t="s">
        <v>9861</v>
      </c>
    </row>
    <row r="657" spans="1:11" x14ac:dyDescent="0.25">
      <c r="A657" s="47">
        <f t="shared" si="11"/>
        <v>655</v>
      </c>
      <c r="B657" s="11" t="s">
        <v>9144</v>
      </c>
      <c r="C657" s="330" t="s">
        <v>2564</v>
      </c>
      <c r="D657" s="344">
        <v>9519910</v>
      </c>
      <c r="E657" s="47" t="str">
        <f>VLOOKUP(D657,'BANG THAM CHIEU'!E96:I1152,5,0)</f>
        <v>cái</v>
      </c>
      <c r="F657" s="403">
        <v>1</v>
      </c>
      <c r="G657" s="396">
        <v>44284</v>
      </c>
      <c r="H657" s="412" t="s">
        <v>9840</v>
      </c>
      <c r="I657" s="48">
        <v>3</v>
      </c>
      <c r="J657" s="48" t="s">
        <v>9489</v>
      </c>
      <c r="K657" s="48" t="s">
        <v>9848</v>
      </c>
    </row>
    <row r="658" spans="1:11" x14ac:dyDescent="0.25">
      <c r="A658" s="47">
        <f t="shared" si="11"/>
        <v>656</v>
      </c>
      <c r="B658" s="11" t="s">
        <v>9241</v>
      </c>
      <c r="C658" s="330" t="s">
        <v>78</v>
      </c>
      <c r="D658" s="344" t="s">
        <v>8492</v>
      </c>
      <c r="E658" s="47" t="str">
        <f>VLOOKUP(D658,'BANG THAM CHIEU'!E97:I1153,5,0)</f>
        <v>cái</v>
      </c>
      <c r="F658" s="403">
        <v>2</v>
      </c>
      <c r="G658" s="396">
        <v>44285</v>
      </c>
      <c r="H658" s="412" t="s">
        <v>9840</v>
      </c>
      <c r="I658" s="48">
        <v>3</v>
      </c>
      <c r="J658" s="48" t="s">
        <v>7616</v>
      </c>
      <c r="K658" s="48" t="s">
        <v>8693</v>
      </c>
    </row>
    <row r="659" spans="1:11" x14ac:dyDescent="0.25">
      <c r="A659" s="47">
        <f t="shared" si="11"/>
        <v>657</v>
      </c>
      <c r="B659" s="11" t="s">
        <v>9029</v>
      </c>
      <c r="C659" s="330" t="s">
        <v>1556</v>
      </c>
      <c r="D659" s="344">
        <v>2901063520</v>
      </c>
      <c r="E659" s="47" t="str">
        <f>VLOOKUP(D659,'BANG THAM CHIEU'!E98:I1154,5,0)</f>
        <v>cái</v>
      </c>
      <c r="F659" s="403">
        <v>1</v>
      </c>
      <c r="G659" s="396">
        <v>44285</v>
      </c>
      <c r="H659" s="412" t="s">
        <v>9840</v>
      </c>
      <c r="I659" s="48">
        <v>3</v>
      </c>
      <c r="J659" s="48" t="s">
        <v>7616</v>
      </c>
      <c r="K659" s="48" t="s">
        <v>9851</v>
      </c>
    </row>
    <row r="660" spans="1:11" x14ac:dyDescent="0.25">
      <c r="A660" s="47">
        <f t="shared" si="11"/>
        <v>658</v>
      </c>
      <c r="B660" s="175" t="s">
        <v>7138</v>
      </c>
      <c r="C660" s="330" t="s">
        <v>7148</v>
      </c>
      <c r="D660" s="344">
        <v>26902340</v>
      </c>
      <c r="E660" s="47" t="str">
        <f>VLOOKUP(D660,'BANG THAM CHIEU'!E99:I1155,5,0)</f>
        <v>cái</v>
      </c>
      <c r="F660" s="403">
        <v>6</v>
      </c>
      <c r="G660" s="396">
        <v>44286</v>
      </c>
      <c r="H660" s="412" t="s">
        <v>9840</v>
      </c>
      <c r="I660" s="48">
        <v>3</v>
      </c>
      <c r="J660" s="48" t="s">
        <v>7615</v>
      </c>
      <c r="K660" s="48"/>
    </row>
    <row r="661" spans="1:11" x14ac:dyDescent="0.25">
      <c r="A661" s="47">
        <f t="shared" si="11"/>
        <v>659</v>
      </c>
      <c r="B661" s="31" t="s">
        <v>8818</v>
      </c>
      <c r="C661" s="330" t="s">
        <v>2564</v>
      </c>
      <c r="D661" s="344" t="s">
        <v>6361</v>
      </c>
      <c r="E661" s="47" t="str">
        <f>VLOOKUP(D661,'BANG THAM CHIEU'!E100:I1156,5,0)</f>
        <v>cái</v>
      </c>
      <c r="F661" s="403">
        <v>6</v>
      </c>
      <c r="G661" s="396">
        <v>44286</v>
      </c>
      <c r="H661" s="412" t="s">
        <v>9840</v>
      </c>
      <c r="I661" s="48">
        <v>3</v>
      </c>
      <c r="J661" s="48" t="s">
        <v>7615</v>
      </c>
      <c r="K661" s="48"/>
    </row>
    <row r="662" spans="1:11" x14ac:dyDescent="0.25">
      <c r="A662" s="47">
        <f t="shared" si="11"/>
        <v>660</v>
      </c>
      <c r="B662" s="171" t="s">
        <v>7462</v>
      </c>
      <c r="C662" s="330" t="s">
        <v>2564</v>
      </c>
      <c r="D662" s="344">
        <v>51094623</v>
      </c>
      <c r="E662" s="47" t="str">
        <f>VLOOKUP(D662,'BANG THAM CHIEU'!E101:I1157,5,0)</f>
        <v>cái</v>
      </c>
      <c r="F662" s="403">
        <v>1</v>
      </c>
      <c r="G662" s="396">
        <v>44286</v>
      </c>
      <c r="H662" s="412" t="s">
        <v>9840</v>
      </c>
      <c r="I662" s="48">
        <v>3</v>
      </c>
      <c r="J662" s="48" t="s">
        <v>7615</v>
      </c>
      <c r="K662" s="48"/>
    </row>
    <row r="663" spans="1:11" x14ac:dyDescent="0.25">
      <c r="A663" s="47">
        <f t="shared" si="11"/>
        <v>661</v>
      </c>
      <c r="B663" s="31" t="s">
        <v>9000</v>
      </c>
      <c r="C663" s="330" t="s">
        <v>1547</v>
      </c>
      <c r="D663" s="344" t="s">
        <v>6876</v>
      </c>
      <c r="E663" s="47" t="str">
        <f>VLOOKUP(D663,'BANG THAM CHIEU'!E102:I1158,5,0)</f>
        <v>cái</v>
      </c>
      <c r="F663" s="403">
        <v>2</v>
      </c>
      <c r="G663" s="396">
        <v>44286</v>
      </c>
      <c r="H663" s="412" t="s">
        <v>9840</v>
      </c>
      <c r="I663" s="48">
        <v>3</v>
      </c>
      <c r="J663" s="48" t="s">
        <v>7615</v>
      </c>
      <c r="K663" s="48" t="s">
        <v>9846</v>
      </c>
    </row>
    <row r="664" spans="1:11" ht="15.75" customHeight="1" x14ac:dyDescent="0.25">
      <c r="A664" s="47">
        <f t="shared" si="11"/>
        <v>662</v>
      </c>
      <c r="B664" s="11" t="s">
        <v>8999</v>
      </c>
      <c r="C664" s="330" t="s">
        <v>1547</v>
      </c>
      <c r="D664" s="344" t="s">
        <v>6875</v>
      </c>
      <c r="E664" s="47" t="str">
        <f>VLOOKUP(D664,'BANG THAM CHIEU'!E103:I1159,5,0)</f>
        <v>cái</v>
      </c>
      <c r="F664" s="403">
        <v>2</v>
      </c>
      <c r="G664" s="396">
        <v>44286</v>
      </c>
      <c r="H664" s="412" t="s">
        <v>9840</v>
      </c>
      <c r="I664" s="48">
        <v>3</v>
      </c>
      <c r="J664" s="48" t="s">
        <v>7615</v>
      </c>
      <c r="K664" s="48" t="s">
        <v>9846</v>
      </c>
    </row>
    <row r="665" spans="1:11" x14ac:dyDescent="0.25">
      <c r="A665" s="47">
        <f t="shared" si="11"/>
        <v>663</v>
      </c>
      <c r="B665" s="11" t="s">
        <v>9002</v>
      </c>
      <c r="C665" s="330" t="s">
        <v>1547</v>
      </c>
      <c r="D665" s="344" t="s">
        <v>6873</v>
      </c>
      <c r="E665" s="47" t="str">
        <f>VLOOKUP(D665,'BANG THAM CHIEU'!E104:I1160,5,0)</f>
        <v>cái</v>
      </c>
      <c r="F665" s="403">
        <v>2</v>
      </c>
      <c r="G665" s="396">
        <v>44286</v>
      </c>
      <c r="H665" s="412" t="s">
        <v>9840</v>
      </c>
      <c r="I665" s="48">
        <v>3</v>
      </c>
      <c r="J665" s="48" t="s">
        <v>7615</v>
      </c>
      <c r="K665" s="48" t="s">
        <v>9846</v>
      </c>
    </row>
    <row r="666" spans="1:11" x14ac:dyDescent="0.25">
      <c r="A666" s="47">
        <f t="shared" si="11"/>
        <v>664</v>
      </c>
      <c r="B666" s="171" t="s">
        <v>6832</v>
      </c>
      <c r="C666" s="330" t="s">
        <v>78</v>
      </c>
      <c r="D666" s="344" t="s">
        <v>6860</v>
      </c>
      <c r="E666" s="47" t="str">
        <f>VLOOKUP(D666,'BANG THAM CHIEU'!E105:I1161,5,0)</f>
        <v>cái</v>
      </c>
      <c r="F666" s="403">
        <v>3</v>
      </c>
      <c r="G666" s="396">
        <v>44286</v>
      </c>
      <c r="H666" s="412" t="s">
        <v>9840</v>
      </c>
      <c r="I666" s="48">
        <v>3</v>
      </c>
      <c r="J666" s="48" t="s">
        <v>8816</v>
      </c>
      <c r="K666" s="48" t="s">
        <v>9305</v>
      </c>
    </row>
    <row r="667" spans="1:11" x14ac:dyDescent="0.25">
      <c r="A667" s="47">
        <f t="shared" si="11"/>
        <v>665</v>
      </c>
      <c r="B667" s="31" t="s">
        <v>6834</v>
      </c>
      <c r="C667" s="330" t="s">
        <v>78</v>
      </c>
      <c r="D667" s="344" t="s">
        <v>6861</v>
      </c>
      <c r="E667" s="47" t="str">
        <f>VLOOKUP(D667,'BANG THAM CHIEU'!E106:I1162,5,0)</f>
        <v>cái</v>
      </c>
      <c r="F667" s="403">
        <v>3</v>
      </c>
      <c r="G667" s="396">
        <v>44286</v>
      </c>
      <c r="H667" s="412" t="s">
        <v>9840</v>
      </c>
      <c r="I667" s="48">
        <v>3</v>
      </c>
      <c r="J667" s="48" t="s">
        <v>8816</v>
      </c>
      <c r="K667" s="48" t="s">
        <v>9305</v>
      </c>
    </row>
    <row r="668" spans="1:11" x14ac:dyDescent="0.25">
      <c r="A668" s="47">
        <f t="shared" si="11"/>
        <v>666</v>
      </c>
      <c r="B668" s="31" t="s">
        <v>6614</v>
      </c>
      <c r="C668" s="330" t="s">
        <v>78</v>
      </c>
      <c r="D668" s="344" t="s">
        <v>2751</v>
      </c>
      <c r="E668" s="47" t="str">
        <f>VLOOKUP(D668,'BANG THAM CHIEU'!E107:I1163,5,0)</f>
        <v>cái</v>
      </c>
      <c r="F668" s="403">
        <v>10</v>
      </c>
      <c r="G668" s="396">
        <v>44286</v>
      </c>
      <c r="H668" s="412" t="s">
        <v>9840</v>
      </c>
      <c r="I668" s="48">
        <v>3</v>
      </c>
      <c r="J668" s="48" t="s">
        <v>8816</v>
      </c>
      <c r="K668" s="48" t="s">
        <v>9305</v>
      </c>
    </row>
    <row r="669" spans="1:11" x14ac:dyDescent="0.25">
      <c r="A669" s="47">
        <f t="shared" si="11"/>
        <v>667</v>
      </c>
      <c r="B669" s="171" t="s">
        <v>3048</v>
      </c>
      <c r="C669" s="330" t="s">
        <v>2564</v>
      </c>
      <c r="D669" s="344" t="s">
        <v>2696</v>
      </c>
      <c r="E669" s="47" t="str">
        <f>VLOOKUP(D669,'BANG THAM CHIEU'!E108:I1164,5,0)</f>
        <v>lon</v>
      </c>
      <c r="F669" s="403">
        <v>1</v>
      </c>
      <c r="G669" s="396">
        <v>44288</v>
      </c>
      <c r="H669" s="412" t="s">
        <v>9840</v>
      </c>
      <c r="I669" s="48">
        <v>3</v>
      </c>
      <c r="J669" s="48" t="s">
        <v>9346</v>
      </c>
      <c r="K669" s="48" t="s">
        <v>8693</v>
      </c>
    </row>
    <row r="670" spans="1:11" x14ac:dyDescent="0.25">
      <c r="A670" s="47">
        <f t="shared" si="11"/>
        <v>668</v>
      </c>
      <c r="B670" s="151" t="s">
        <v>7462</v>
      </c>
      <c r="C670" s="330" t="s">
        <v>2564</v>
      </c>
      <c r="D670" s="344">
        <v>51094623</v>
      </c>
      <c r="E670" s="47" t="str">
        <f>VLOOKUP(D670,'BANG THAM CHIEU'!E109:I1165,5,0)</f>
        <v>cái</v>
      </c>
      <c r="F670" s="403">
        <v>1</v>
      </c>
      <c r="G670" s="396">
        <v>44289</v>
      </c>
      <c r="H670" s="412" t="s">
        <v>9840</v>
      </c>
      <c r="I670" s="48">
        <v>3</v>
      </c>
      <c r="J670" s="48" t="s">
        <v>9869</v>
      </c>
      <c r="K670" s="48" t="s">
        <v>9861</v>
      </c>
    </row>
    <row r="671" spans="1:11" x14ac:dyDescent="0.25">
      <c r="A671" s="47">
        <f t="shared" si="11"/>
        <v>669</v>
      </c>
      <c r="B671" s="11" t="s">
        <v>8685</v>
      </c>
      <c r="C671" s="330" t="s">
        <v>107</v>
      </c>
      <c r="D671" s="344" t="s">
        <v>2741</v>
      </c>
      <c r="E671" s="47" t="str">
        <f>VLOOKUP(D671,'BANG THAM CHIEU'!E110:I1166,5,0)</f>
        <v>cái</v>
      </c>
      <c r="F671" s="403">
        <v>2</v>
      </c>
      <c r="G671" s="396">
        <v>44289</v>
      </c>
      <c r="H671" s="412" t="s">
        <v>9840</v>
      </c>
      <c r="I671" s="48">
        <v>3</v>
      </c>
      <c r="J671" s="48" t="s">
        <v>7615</v>
      </c>
      <c r="K671" s="48" t="s">
        <v>9870</v>
      </c>
    </row>
    <row r="672" spans="1:11" x14ac:dyDescent="0.25">
      <c r="A672" s="47">
        <f t="shared" si="11"/>
        <v>670</v>
      </c>
      <c r="B672" s="11" t="s">
        <v>6835</v>
      </c>
      <c r="C672" s="330" t="s">
        <v>78</v>
      </c>
      <c r="D672" s="344" t="s">
        <v>6862</v>
      </c>
      <c r="E672" s="47" t="str">
        <f>VLOOKUP(D672,'BANG THAM CHIEU'!E111:I1167,5,0)</f>
        <v>cái</v>
      </c>
      <c r="F672" s="403">
        <v>2</v>
      </c>
      <c r="G672" s="396">
        <v>44289</v>
      </c>
      <c r="H672" s="412" t="s">
        <v>9840</v>
      </c>
      <c r="I672" s="48">
        <v>3</v>
      </c>
      <c r="J672" s="48" t="s">
        <v>8816</v>
      </c>
      <c r="K672" s="48" t="s">
        <v>9305</v>
      </c>
    </row>
    <row r="673" spans="1:11" x14ac:dyDescent="0.25">
      <c r="A673" s="47">
        <f t="shared" si="11"/>
        <v>671</v>
      </c>
      <c r="B673" s="31" t="s">
        <v>6842</v>
      </c>
      <c r="C673" s="330" t="s">
        <v>78</v>
      </c>
      <c r="D673" s="344" t="s">
        <v>6864</v>
      </c>
      <c r="E673" s="47" t="str">
        <f>VLOOKUP(D673,'BANG THAM CHIEU'!E112:I1168,5,0)</f>
        <v>cái</v>
      </c>
      <c r="F673" s="403">
        <v>3</v>
      </c>
      <c r="G673" s="396">
        <v>44289</v>
      </c>
      <c r="H673" s="412" t="s">
        <v>9840</v>
      </c>
      <c r="I673" s="48">
        <v>3</v>
      </c>
      <c r="J673" s="48" t="s">
        <v>8816</v>
      </c>
      <c r="K673" s="48" t="s">
        <v>9305</v>
      </c>
    </row>
    <row r="674" spans="1:11" x14ac:dyDescent="0.25">
      <c r="A674" s="47">
        <f t="shared" si="11"/>
        <v>672</v>
      </c>
      <c r="B674" s="432" t="s">
        <v>9954</v>
      </c>
      <c r="C674" s="330"/>
      <c r="D674" s="344"/>
      <c r="E674" s="47" t="s">
        <v>455</v>
      </c>
      <c r="F674" s="403">
        <v>1</v>
      </c>
      <c r="G674" s="396">
        <v>44292</v>
      </c>
      <c r="H674" s="412" t="s">
        <v>9938</v>
      </c>
      <c r="I674" s="48">
        <v>4</v>
      </c>
      <c r="J674" s="48" t="s">
        <v>7615</v>
      </c>
      <c r="K674" s="48" t="s">
        <v>9838</v>
      </c>
    </row>
    <row r="675" spans="1:11" x14ac:dyDescent="0.25">
      <c r="A675" s="47">
        <f t="shared" si="11"/>
        <v>673</v>
      </c>
      <c r="B675" s="432" t="s">
        <v>9955</v>
      </c>
      <c r="C675" s="330"/>
      <c r="D675" s="344"/>
      <c r="E675" s="47" t="s">
        <v>455</v>
      </c>
      <c r="F675" s="403">
        <v>1</v>
      </c>
      <c r="G675" s="396">
        <v>44292</v>
      </c>
      <c r="H675" s="412" t="s">
        <v>9938</v>
      </c>
      <c r="I675" s="48">
        <v>4</v>
      </c>
      <c r="J675" s="48" t="s">
        <v>7615</v>
      </c>
      <c r="K675" s="48" t="s">
        <v>9838</v>
      </c>
    </row>
    <row r="676" spans="1:11" x14ac:dyDescent="0.25">
      <c r="A676" s="47">
        <f t="shared" si="11"/>
        <v>674</v>
      </c>
      <c r="B676" s="46" t="s">
        <v>9956</v>
      </c>
      <c r="C676" s="330"/>
      <c r="D676" s="344"/>
      <c r="E676" s="47" t="s">
        <v>455</v>
      </c>
      <c r="F676" s="403">
        <v>1</v>
      </c>
      <c r="G676" s="396">
        <v>44292</v>
      </c>
      <c r="H676" s="412" t="s">
        <v>9938</v>
      </c>
      <c r="I676" s="48">
        <v>4</v>
      </c>
      <c r="J676" s="48" t="s">
        <v>7615</v>
      </c>
      <c r="K676" s="48" t="s">
        <v>9838</v>
      </c>
    </row>
    <row r="677" spans="1:11" x14ac:dyDescent="0.25">
      <c r="A677" s="47">
        <f t="shared" si="11"/>
        <v>675</v>
      </c>
      <c r="B677" s="46" t="s">
        <v>9958</v>
      </c>
      <c r="C677" s="330"/>
      <c r="D677" s="344"/>
      <c r="E677" s="47" t="s">
        <v>455</v>
      </c>
      <c r="F677" s="403">
        <v>1</v>
      </c>
      <c r="G677" s="396">
        <v>44292</v>
      </c>
      <c r="H677" s="412" t="s">
        <v>9938</v>
      </c>
      <c r="I677" s="48">
        <v>4</v>
      </c>
      <c r="J677" s="48" t="s">
        <v>7615</v>
      </c>
      <c r="K677" s="48" t="s">
        <v>9957</v>
      </c>
    </row>
    <row r="678" spans="1:11" x14ac:dyDescent="0.25">
      <c r="A678" s="47">
        <f t="shared" si="11"/>
        <v>676</v>
      </c>
      <c r="B678" s="46" t="s">
        <v>8566</v>
      </c>
      <c r="C678" s="330"/>
      <c r="D678" s="344"/>
      <c r="E678" s="47" t="s">
        <v>8567</v>
      </c>
      <c r="F678" s="403">
        <v>10</v>
      </c>
      <c r="G678" s="396">
        <v>44292</v>
      </c>
      <c r="H678" s="412" t="s">
        <v>9938</v>
      </c>
      <c r="I678" s="48">
        <v>4</v>
      </c>
      <c r="J678" s="48" t="s">
        <v>8816</v>
      </c>
      <c r="K678" s="48" t="s">
        <v>8693</v>
      </c>
    </row>
    <row r="679" spans="1:11" x14ac:dyDescent="0.25">
      <c r="A679" s="47">
        <f t="shared" si="11"/>
        <v>677</v>
      </c>
      <c r="B679" s="46" t="s">
        <v>9958</v>
      </c>
      <c r="C679" s="330"/>
      <c r="D679" s="344"/>
      <c r="E679" s="47" t="s">
        <v>455</v>
      </c>
      <c r="F679" s="403">
        <v>2</v>
      </c>
      <c r="G679" s="396">
        <v>44292</v>
      </c>
      <c r="H679" s="412" t="s">
        <v>9938</v>
      </c>
      <c r="I679" s="48">
        <v>4</v>
      </c>
      <c r="J679" s="48" t="s">
        <v>7615</v>
      </c>
      <c r="K679" s="48" t="s">
        <v>9960</v>
      </c>
    </row>
    <row r="680" spans="1:11" x14ac:dyDescent="0.25">
      <c r="A680" s="47">
        <f t="shared" si="11"/>
        <v>678</v>
      </c>
      <c r="B680" s="46" t="s">
        <v>9959</v>
      </c>
      <c r="C680" s="330"/>
      <c r="D680" s="344"/>
      <c r="E680" s="47" t="s">
        <v>455</v>
      </c>
      <c r="F680" s="403">
        <v>1</v>
      </c>
      <c r="G680" s="396">
        <v>44292</v>
      </c>
      <c r="H680" s="412" t="s">
        <v>9938</v>
      </c>
      <c r="I680" s="48">
        <v>4</v>
      </c>
      <c r="J680" s="48" t="s">
        <v>7615</v>
      </c>
      <c r="K680" s="48" t="s">
        <v>9961</v>
      </c>
    </row>
    <row r="681" spans="1:11" x14ac:dyDescent="0.25">
      <c r="A681" s="47">
        <f t="shared" si="11"/>
        <v>679</v>
      </c>
      <c r="B681" s="46" t="s">
        <v>9864</v>
      </c>
      <c r="C681" s="330"/>
      <c r="D681" s="344"/>
      <c r="E681" s="47" t="s">
        <v>455</v>
      </c>
      <c r="F681" s="403">
        <v>36</v>
      </c>
      <c r="G681" s="396">
        <v>44294</v>
      </c>
      <c r="H681" s="412" t="s">
        <v>9938</v>
      </c>
      <c r="I681" s="48">
        <v>4</v>
      </c>
      <c r="J681" s="48" t="s">
        <v>7616</v>
      </c>
      <c r="K681" s="48" t="s">
        <v>9865</v>
      </c>
    </row>
    <row r="682" spans="1:11" x14ac:dyDescent="0.25">
      <c r="A682" s="47">
        <f t="shared" si="11"/>
        <v>680</v>
      </c>
      <c r="B682" s="46" t="s">
        <v>9964</v>
      </c>
      <c r="C682" s="330"/>
      <c r="D682" s="344"/>
      <c r="E682" s="47" t="s">
        <v>9431</v>
      </c>
      <c r="F682" s="403">
        <v>10</v>
      </c>
      <c r="G682" s="396">
        <v>44294</v>
      </c>
      <c r="H682" s="412" t="s">
        <v>9938</v>
      </c>
      <c r="I682" s="48">
        <v>4</v>
      </c>
      <c r="J682" s="48" t="s">
        <v>7615</v>
      </c>
      <c r="K682" s="48" t="s">
        <v>9965</v>
      </c>
    </row>
    <row r="683" spans="1:11" x14ac:dyDescent="0.25">
      <c r="A683" s="47">
        <f t="shared" si="11"/>
        <v>681</v>
      </c>
      <c r="B683" s="46" t="s">
        <v>8566</v>
      </c>
      <c r="C683" s="330"/>
      <c r="D683" s="344"/>
      <c r="E683" s="47" t="s">
        <v>8567</v>
      </c>
      <c r="F683" s="403">
        <v>20</v>
      </c>
      <c r="G683" s="396">
        <v>44298</v>
      </c>
      <c r="H683" s="412" t="s">
        <v>9938</v>
      </c>
      <c r="I683" s="48">
        <v>4</v>
      </c>
      <c r="J683" s="48" t="s">
        <v>7615</v>
      </c>
      <c r="K683" s="48" t="s">
        <v>8693</v>
      </c>
    </row>
    <row r="684" spans="1:11" x14ac:dyDescent="0.25">
      <c r="A684" s="47">
        <f t="shared" si="11"/>
        <v>682</v>
      </c>
      <c r="B684" s="46" t="s">
        <v>9025</v>
      </c>
      <c r="C684" s="330" t="s">
        <v>1556</v>
      </c>
      <c r="D684" s="344" t="s">
        <v>9059</v>
      </c>
      <c r="E684" s="47" t="str">
        <f>VLOOKUP(D684,'BANG THAM CHIEU'!E123:I1179,5,0)</f>
        <v>cái</v>
      </c>
      <c r="F684" s="403">
        <v>1</v>
      </c>
      <c r="G684" s="396">
        <v>44291</v>
      </c>
      <c r="H684" s="412" t="s">
        <v>9938</v>
      </c>
      <c r="I684" s="48">
        <v>4</v>
      </c>
      <c r="J684" s="48" t="s">
        <v>7615</v>
      </c>
      <c r="K684" s="48" t="s">
        <v>9939</v>
      </c>
    </row>
    <row r="685" spans="1:11" x14ac:dyDescent="0.25">
      <c r="A685" s="47">
        <f t="shared" si="11"/>
        <v>683</v>
      </c>
      <c r="B685" s="46" t="s">
        <v>2137</v>
      </c>
      <c r="C685" s="330" t="s">
        <v>78</v>
      </c>
      <c r="D685" s="344" t="s">
        <v>241</v>
      </c>
      <c r="E685" s="47" t="str">
        <f>VLOOKUP(D685,'BANG THAM CHIEU'!E124:I1180,5,0)</f>
        <v>bình</v>
      </c>
      <c r="F685" s="403">
        <v>2</v>
      </c>
      <c r="G685" s="396">
        <v>44292</v>
      </c>
      <c r="H685" s="412" t="s">
        <v>9938</v>
      </c>
      <c r="I685" s="48">
        <v>4</v>
      </c>
      <c r="J685" s="48" t="s">
        <v>7615</v>
      </c>
      <c r="K685" s="48" t="s">
        <v>8693</v>
      </c>
    </row>
    <row r="686" spans="1:11" x14ac:dyDescent="0.25">
      <c r="A686" s="47">
        <f t="shared" si="11"/>
        <v>684</v>
      </c>
      <c r="B686" s="46" t="s">
        <v>6608</v>
      </c>
      <c r="C686" s="330" t="s">
        <v>78</v>
      </c>
      <c r="D686" s="344" t="s">
        <v>136</v>
      </c>
      <c r="E686" s="47" t="s">
        <v>7268</v>
      </c>
      <c r="F686" s="403">
        <v>2</v>
      </c>
      <c r="G686" s="396">
        <v>44292</v>
      </c>
      <c r="H686" s="412" t="s">
        <v>9938</v>
      </c>
      <c r="I686" s="48">
        <v>4</v>
      </c>
      <c r="J686" s="48" t="s">
        <v>7615</v>
      </c>
      <c r="K686" s="48" t="s">
        <v>9940</v>
      </c>
    </row>
    <row r="687" spans="1:11" x14ac:dyDescent="0.25">
      <c r="A687" s="47">
        <f t="shared" si="11"/>
        <v>685</v>
      </c>
      <c r="B687" s="46" t="s">
        <v>9652</v>
      </c>
      <c r="C687" s="330" t="s">
        <v>1571</v>
      </c>
      <c r="D687" s="344" t="s">
        <v>668</v>
      </c>
      <c r="E687" s="47" t="str">
        <f>VLOOKUP(D687,'BANG THAM CHIEU'!E126:I1182,5,0)</f>
        <v>viên</v>
      </c>
      <c r="F687" s="403">
        <v>25</v>
      </c>
      <c r="G687" s="396">
        <v>44292</v>
      </c>
      <c r="H687" s="412" t="s">
        <v>9938</v>
      </c>
      <c r="I687" s="48">
        <v>4</v>
      </c>
      <c r="J687" s="48" t="s">
        <v>7614</v>
      </c>
      <c r="K687" s="48" t="s">
        <v>8693</v>
      </c>
    </row>
    <row r="688" spans="1:11" x14ac:dyDescent="0.25">
      <c r="A688" s="47">
        <f t="shared" si="11"/>
        <v>686</v>
      </c>
      <c r="B688" s="46" t="s">
        <v>7244</v>
      </c>
      <c r="C688" s="330" t="s">
        <v>1518</v>
      </c>
      <c r="D688" s="344" t="s">
        <v>1327</v>
      </c>
      <c r="E688" s="47" t="str">
        <f>VLOOKUP(D688,'BANG THAM CHIEU'!E127:I1183,5,0)</f>
        <v>cái</v>
      </c>
      <c r="F688" s="403">
        <v>6</v>
      </c>
      <c r="G688" s="396">
        <v>44292</v>
      </c>
      <c r="H688" s="412" t="s">
        <v>9938</v>
      </c>
      <c r="I688" s="48">
        <v>4</v>
      </c>
      <c r="J688" s="48" t="s">
        <v>8816</v>
      </c>
      <c r="K688" s="48" t="s">
        <v>9944</v>
      </c>
    </row>
    <row r="689" spans="1:11" x14ac:dyDescent="0.25">
      <c r="A689" s="47">
        <f t="shared" si="11"/>
        <v>687</v>
      </c>
      <c r="B689" s="46" t="s">
        <v>6838</v>
      </c>
      <c r="C689" s="330" t="s">
        <v>1556</v>
      </c>
      <c r="D689" s="344" t="s">
        <v>825</v>
      </c>
      <c r="E689" s="47" t="str">
        <f>VLOOKUP(D689,'BANG THAM CHIEU'!E128:I1184,5,0)</f>
        <v>cái</v>
      </c>
      <c r="F689" s="403">
        <v>1</v>
      </c>
      <c r="G689" s="396">
        <v>44292</v>
      </c>
      <c r="H689" s="412" t="s">
        <v>9938</v>
      </c>
      <c r="I689" s="48">
        <v>4</v>
      </c>
      <c r="J689" s="48" t="s">
        <v>8816</v>
      </c>
      <c r="K689" s="48" t="s">
        <v>9943</v>
      </c>
    </row>
    <row r="690" spans="1:11" x14ac:dyDescent="0.25">
      <c r="A690" s="47">
        <f t="shared" si="11"/>
        <v>688</v>
      </c>
      <c r="B690" s="46" t="s">
        <v>6837</v>
      </c>
      <c r="C690" s="330" t="s">
        <v>1527</v>
      </c>
      <c r="D690" s="344" t="s">
        <v>824</v>
      </c>
      <c r="E690" s="47" t="str">
        <f>VLOOKUP(D690,'BANG THAM CHIEU'!E129:I1185,5,0)</f>
        <v>cái</v>
      </c>
      <c r="F690" s="403">
        <v>1</v>
      </c>
      <c r="G690" s="396">
        <v>44292</v>
      </c>
      <c r="H690" s="412" t="s">
        <v>9938</v>
      </c>
      <c r="I690" s="48">
        <v>4</v>
      </c>
      <c r="J690" s="48" t="s">
        <v>8816</v>
      </c>
      <c r="K690" s="48" t="s">
        <v>9943</v>
      </c>
    </row>
    <row r="691" spans="1:11" x14ac:dyDescent="0.25">
      <c r="A691" s="47">
        <f t="shared" si="11"/>
        <v>689</v>
      </c>
      <c r="B691" s="46" t="s">
        <v>6813</v>
      </c>
      <c r="C691" s="330" t="s">
        <v>1527</v>
      </c>
      <c r="D691" s="344" t="s">
        <v>857</v>
      </c>
      <c r="E691" s="47" t="str">
        <f>VLOOKUP(D691,'BANG THAM CHIEU'!E130:I1186,5,0)</f>
        <v>cái</v>
      </c>
      <c r="F691" s="403">
        <v>1</v>
      </c>
      <c r="G691" s="396">
        <v>44292</v>
      </c>
      <c r="H691" s="412" t="s">
        <v>9938</v>
      </c>
      <c r="I691" s="48">
        <v>4</v>
      </c>
      <c r="J691" s="48" t="s">
        <v>8816</v>
      </c>
      <c r="K691" s="48" t="s">
        <v>9943</v>
      </c>
    </row>
    <row r="692" spans="1:11" x14ac:dyDescent="0.25">
      <c r="A692" s="47">
        <f t="shared" si="11"/>
        <v>690</v>
      </c>
      <c r="B692" s="46" t="s">
        <v>6870</v>
      </c>
      <c r="C692" s="330" t="s">
        <v>1527</v>
      </c>
      <c r="D692" s="344" t="s">
        <v>863</v>
      </c>
      <c r="E692" s="47" t="str">
        <f>VLOOKUP(D692,'BANG THAM CHIEU'!E131:I1187,5,0)</f>
        <v>cái</v>
      </c>
      <c r="F692" s="403">
        <v>17</v>
      </c>
      <c r="G692" s="396">
        <v>44292</v>
      </c>
      <c r="H692" s="412" t="s">
        <v>9938</v>
      </c>
      <c r="I692" s="48">
        <v>4</v>
      </c>
      <c r="J692" s="48" t="s">
        <v>8816</v>
      </c>
      <c r="K692" s="48" t="s">
        <v>9943</v>
      </c>
    </row>
    <row r="693" spans="1:11" x14ac:dyDescent="0.25">
      <c r="A693" s="47">
        <f t="shared" si="11"/>
        <v>691</v>
      </c>
      <c r="B693" s="46" t="s">
        <v>6824</v>
      </c>
      <c r="C693" s="330" t="s">
        <v>1527</v>
      </c>
      <c r="D693" s="344" t="s">
        <v>771</v>
      </c>
      <c r="E693" s="47" t="str">
        <f>VLOOKUP(D693,'BANG THAM CHIEU'!E132:I1188,5,0)</f>
        <v>cái</v>
      </c>
      <c r="F693" s="403">
        <v>5</v>
      </c>
      <c r="G693" s="396">
        <v>44292</v>
      </c>
      <c r="H693" s="412" t="s">
        <v>9938</v>
      </c>
      <c r="I693" s="48">
        <v>4</v>
      </c>
      <c r="J693" s="48" t="s">
        <v>8816</v>
      </c>
      <c r="K693" s="48" t="s">
        <v>9943</v>
      </c>
    </row>
    <row r="694" spans="1:11" x14ac:dyDescent="0.25">
      <c r="A694" s="47">
        <f t="shared" si="11"/>
        <v>692</v>
      </c>
      <c r="B694" s="46" t="s">
        <v>6808</v>
      </c>
      <c r="C694" s="330" t="s">
        <v>1527</v>
      </c>
      <c r="D694" s="344" t="s">
        <v>772</v>
      </c>
      <c r="E694" s="47" t="str">
        <f>VLOOKUP(D694,'BANG THAM CHIEU'!E133:I1189,5,0)</f>
        <v>cái</v>
      </c>
      <c r="F694" s="403">
        <v>1</v>
      </c>
      <c r="G694" s="396">
        <v>44292</v>
      </c>
      <c r="H694" s="412" t="s">
        <v>9938</v>
      </c>
      <c r="I694" s="48">
        <v>4</v>
      </c>
      <c r="J694" s="48" t="s">
        <v>8816</v>
      </c>
      <c r="K694" s="48" t="s">
        <v>9943</v>
      </c>
    </row>
    <row r="695" spans="1:11" x14ac:dyDescent="0.25">
      <c r="A695" s="47">
        <f t="shared" si="11"/>
        <v>693</v>
      </c>
      <c r="B695" s="46" t="s">
        <v>6944</v>
      </c>
      <c r="C695" s="330" t="s">
        <v>1527</v>
      </c>
      <c r="D695" s="344" t="s">
        <v>856</v>
      </c>
      <c r="E695" s="47" t="str">
        <f>VLOOKUP(D695,'BANG THAM CHIEU'!E134:I1190,5,0)</f>
        <v>cái</v>
      </c>
      <c r="F695" s="403">
        <v>1</v>
      </c>
      <c r="G695" s="396">
        <v>44292</v>
      </c>
      <c r="H695" s="412" t="s">
        <v>9938</v>
      </c>
      <c r="I695" s="48">
        <v>4</v>
      </c>
      <c r="J695" s="48" t="s">
        <v>8816</v>
      </c>
      <c r="K695" s="48" t="s">
        <v>9943</v>
      </c>
    </row>
    <row r="696" spans="1:11" x14ac:dyDescent="0.25">
      <c r="A696" s="47">
        <f t="shared" si="11"/>
        <v>694</v>
      </c>
      <c r="B696" s="46" t="s">
        <v>6871</v>
      </c>
      <c r="C696" s="330" t="s">
        <v>1527</v>
      </c>
      <c r="D696" s="344" t="s">
        <v>868</v>
      </c>
      <c r="E696" s="47" t="str">
        <f>VLOOKUP(D696,'BANG THAM CHIEU'!E135:I1191,5,0)</f>
        <v>cái</v>
      </c>
      <c r="F696" s="403">
        <v>1</v>
      </c>
      <c r="G696" s="396">
        <v>44292</v>
      </c>
      <c r="H696" s="412" t="s">
        <v>9938</v>
      </c>
      <c r="I696" s="48">
        <v>4</v>
      </c>
      <c r="J696" s="48" t="s">
        <v>8816</v>
      </c>
      <c r="K696" s="48" t="s">
        <v>9943</v>
      </c>
    </row>
    <row r="697" spans="1:11" x14ac:dyDescent="0.25">
      <c r="A697" s="47">
        <f t="shared" si="11"/>
        <v>695</v>
      </c>
      <c r="B697" s="46" t="s">
        <v>9646</v>
      </c>
      <c r="C697" s="330" t="s">
        <v>99</v>
      </c>
      <c r="D697" s="344" t="s">
        <v>680</v>
      </c>
      <c r="E697" s="47" t="str">
        <f>VLOOKUP(D697,'BANG THAM CHIEU'!E136:I1192,5,0)</f>
        <v>cái</v>
      </c>
      <c r="F697" s="403">
        <v>5</v>
      </c>
      <c r="G697" s="396">
        <v>44293</v>
      </c>
      <c r="H697" s="412" t="s">
        <v>9938</v>
      </c>
      <c r="I697" s="48">
        <v>4</v>
      </c>
      <c r="J697" s="48" t="s">
        <v>7619</v>
      </c>
      <c r="K697" s="48" t="s">
        <v>8693</v>
      </c>
    </row>
    <row r="698" spans="1:11" x14ac:dyDescent="0.25">
      <c r="A698" s="47">
        <f t="shared" si="11"/>
        <v>696</v>
      </c>
      <c r="B698" s="46" t="s">
        <v>9647</v>
      </c>
      <c r="C698" s="330" t="s">
        <v>1571</v>
      </c>
      <c r="D698" s="344" t="s">
        <v>828</v>
      </c>
      <c r="E698" s="47" t="str">
        <f>VLOOKUP(D698,'BANG THAM CHIEU'!E137:I1193,5,0)</f>
        <v>cái</v>
      </c>
      <c r="F698" s="403">
        <v>5</v>
      </c>
      <c r="G698" s="396">
        <v>44293</v>
      </c>
      <c r="H698" s="412" t="s">
        <v>9938</v>
      </c>
      <c r="I698" s="48">
        <v>4</v>
      </c>
      <c r="J698" s="48" t="s">
        <v>7619</v>
      </c>
      <c r="K698" s="48" t="s">
        <v>8693</v>
      </c>
    </row>
    <row r="699" spans="1:11" x14ac:dyDescent="0.25">
      <c r="A699" s="47">
        <f t="shared" si="11"/>
        <v>697</v>
      </c>
      <c r="B699" s="409" t="s">
        <v>4457</v>
      </c>
      <c r="C699" s="330" t="s">
        <v>99</v>
      </c>
      <c r="D699" s="410" t="s">
        <v>179</v>
      </c>
      <c r="E699" s="47" t="str">
        <f>VLOOKUP(D699,'BANG THAM CHIEU'!E138:I1194,5,0)</f>
        <v>cái</v>
      </c>
      <c r="F699" s="403">
        <v>15</v>
      </c>
      <c r="G699" s="56">
        <v>44293</v>
      </c>
      <c r="H699" s="412" t="s">
        <v>9938</v>
      </c>
      <c r="I699" s="48">
        <v>4</v>
      </c>
      <c r="J699" s="48" t="s">
        <v>7619</v>
      </c>
      <c r="K699" s="48" t="s">
        <v>9945</v>
      </c>
    </row>
    <row r="700" spans="1:11" x14ac:dyDescent="0.25">
      <c r="A700" s="47">
        <f t="shared" si="11"/>
        <v>698</v>
      </c>
      <c r="B700" s="46" t="s">
        <v>4540</v>
      </c>
      <c r="C700" s="330" t="s">
        <v>97</v>
      </c>
      <c r="D700" s="410" t="s">
        <v>1317</v>
      </c>
      <c r="E700" s="47" t="str">
        <f>VLOOKUP(D700,'BANG THAM CHIEU'!E139:I1195,5,0)</f>
        <v>bì</v>
      </c>
      <c r="F700" s="403">
        <v>2</v>
      </c>
      <c r="G700" s="56">
        <v>44293</v>
      </c>
      <c r="H700" s="412" t="s">
        <v>9938</v>
      </c>
      <c r="I700" s="48">
        <v>4</v>
      </c>
      <c r="J700" s="48" t="s">
        <v>7619</v>
      </c>
      <c r="K700" s="48" t="s">
        <v>9945</v>
      </c>
    </row>
    <row r="701" spans="1:11" x14ac:dyDescent="0.25">
      <c r="A701" s="47">
        <f t="shared" si="11"/>
        <v>699</v>
      </c>
      <c r="B701" s="46" t="s">
        <v>6607</v>
      </c>
      <c r="C701" s="330" t="s">
        <v>1527</v>
      </c>
      <c r="D701" s="410" t="s">
        <v>688</v>
      </c>
      <c r="E701" s="47" t="str">
        <f>VLOOKUP(D701,'BANG THAM CHIEU'!E140:I1196,5,0)</f>
        <v>bì</v>
      </c>
      <c r="F701" s="403">
        <v>1</v>
      </c>
      <c r="G701" s="56">
        <v>44293</v>
      </c>
      <c r="H701" s="412" t="s">
        <v>9938</v>
      </c>
      <c r="I701" s="48">
        <v>4</v>
      </c>
      <c r="J701" s="48" t="s">
        <v>7619</v>
      </c>
      <c r="K701" s="48" t="s">
        <v>9945</v>
      </c>
    </row>
    <row r="702" spans="1:11" x14ac:dyDescent="0.25">
      <c r="A702" s="47">
        <f t="shared" si="11"/>
        <v>700</v>
      </c>
      <c r="B702" s="46" t="s">
        <v>2147</v>
      </c>
      <c r="C702" s="330" t="s">
        <v>99</v>
      </c>
      <c r="D702" s="410" t="s">
        <v>180</v>
      </c>
      <c r="E702" s="47" t="s">
        <v>455</v>
      </c>
      <c r="F702" s="403">
        <v>3</v>
      </c>
      <c r="G702" s="56">
        <v>44293</v>
      </c>
      <c r="H702" s="412" t="s">
        <v>9938</v>
      </c>
      <c r="I702" s="48">
        <v>4</v>
      </c>
      <c r="J702" s="48" t="s">
        <v>7619</v>
      </c>
      <c r="K702" s="48" t="s">
        <v>9945</v>
      </c>
    </row>
    <row r="703" spans="1:11" x14ac:dyDescent="0.25">
      <c r="A703" s="47">
        <f t="shared" si="11"/>
        <v>701</v>
      </c>
      <c r="B703" s="46" t="s">
        <v>2148</v>
      </c>
      <c r="C703" s="330" t="s">
        <v>99</v>
      </c>
      <c r="D703" s="410" t="s">
        <v>209</v>
      </c>
      <c r="E703" s="47" t="s">
        <v>455</v>
      </c>
      <c r="F703" s="403">
        <v>3</v>
      </c>
      <c r="G703" s="56">
        <v>44293</v>
      </c>
      <c r="H703" s="412" t="s">
        <v>9938</v>
      </c>
      <c r="I703" s="48">
        <v>4</v>
      </c>
      <c r="J703" s="48" t="s">
        <v>7619</v>
      </c>
      <c r="K703" s="48" t="s">
        <v>9945</v>
      </c>
    </row>
    <row r="704" spans="1:11" x14ac:dyDescent="0.25">
      <c r="A704" s="47">
        <f t="shared" si="11"/>
        <v>702</v>
      </c>
      <c r="B704" s="432" t="s">
        <v>2149</v>
      </c>
      <c r="C704" s="330" t="s">
        <v>99</v>
      </c>
      <c r="D704" s="410" t="s">
        <v>210</v>
      </c>
      <c r="E704" s="47" t="str">
        <f>VLOOKUP(D704,'BANG THAM CHIEU'!E143:I1199,5,0)</f>
        <v>cái</v>
      </c>
      <c r="F704" s="403">
        <v>3</v>
      </c>
      <c r="G704" s="56">
        <v>44293</v>
      </c>
      <c r="H704" s="412" t="s">
        <v>9938</v>
      </c>
      <c r="I704" s="48">
        <v>4</v>
      </c>
      <c r="J704" s="48" t="s">
        <v>7619</v>
      </c>
      <c r="K704" s="48" t="s">
        <v>9945</v>
      </c>
    </row>
    <row r="705" spans="1:11" x14ac:dyDescent="0.25">
      <c r="A705" s="47">
        <f t="shared" si="11"/>
        <v>703</v>
      </c>
      <c r="B705" s="437" t="s">
        <v>6808</v>
      </c>
      <c r="C705" s="330" t="s">
        <v>1527</v>
      </c>
      <c r="D705" s="410" t="s">
        <v>772</v>
      </c>
      <c r="E705" s="47" t="str">
        <f>VLOOKUP(D705,'BANG THAM CHIEU'!E144:I1200,5,0)</f>
        <v>cái</v>
      </c>
      <c r="F705" s="403">
        <v>10</v>
      </c>
      <c r="G705" s="56">
        <v>44293</v>
      </c>
      <c r="H705" s="412" t="s">
        <v>9938</v>
      </c>
      <c r="I705" s="48">
        <v>4</v>
      </c>
      <c r="J705" s="48" t="s">
        <v>7619</v>
      </c>
      <c r="K705" s="48" t="s">
        <v>9946</v>
      </c>
    </row>
    <row r="706" spans="1:11" x14ac:dyDescent="0.25">
      <c r="A706" s="47">
        <f t="shared" si="11"/>
        <v>704</v>
      </c>
      <c r="B706" s="432" t="s">
        <v>4539</v>
      </c>
      <c r="C706" s="330" t="s">
        <v>99</v>
      </c>
      <c r="D706" s="410" t="s">
        <v>756</v>
      </c>
      <c r="E706" s="47" t="str">
        <f>VLOOKUP(D706,'BANG THAM CHIEU'!E145:I1201,5,0)</f>
        <v>cái</v>
      </c>
      <c r="F706" s="403">
        <v>10</v>
      </c>
      <c r="G706" s="56">
        <v>44294</v>
      </c>
      <c r="H706" s="412" t="s">
        <v>9938</v>
      </c>
      <c r="I706" s="48">
        <v>4</v>
      </c>
      <c r="J706" s="48" t="s">
        <v>7616</v>
      </c>
      <c r="K706" s="48" t="s">
        <v>8693</v>
      </c>
    </row>
    <row r="707" spans="1:11" x14ac:dyDescent="0.25">
      <c r="A707" s="47">
        <f t="shared" ref="A707:A768" si="12">IF(B707="","",A706+1)</f>
        <v>705</v>
      </c>
      <c r="B707" s="46" t="s">
        <v>1430</v>
      </c>
      <c r="C707" s="330" t="s">
        <v>1571</v>
      </c>
      <c r="D707" s="410" t="s">
        <v>669</v>
      </c>
      <c r="E707" s="47" t="s">
        <v>2970</v>
      </c>
      <c r="F707" s="403">
        <v>50</v>
      </c>
      <c r="G707" s="56">
        <v>44294</v>
      </c>
      <c r="H707" s="412" t="s">
        <v>9938</v>
      </c>
      <c r="I707" s="48">
        <v>4</v>
      </c>
      <c r="J707" s="48" t="s">
        <v>7615</v>
      </c>
      <c r="K707" s="48" t="s">
        <v>9949</v>
      </c>
    </row>
    <row r="708" spans="1:11" ht="60" x14ac:dyDescent="0.25">
      <c r="A708" s="47">
        <f t="shared" si="12"/>
        <v>706</v>
      </c>
      <c r="B708" s="409" t="s">
        <v>6607</v>
      </c>
      <c r="C708" s="330" t="s">
        <v>1527</v>
      </c>
      <c r="D708" s="410" t="s">
        <v>688</v>
      </c>
      <c r="E708" s="47" t="str">
        <f>VLOOKUP(D708,'BANG THAM CHIEU'!E147:I1203,5,0)</f>
        <v>bì</v>
      </c>
      <c r="F708" s="403">
        <v>5</v>
      </c>
      <c r="G708" s="56">
        <v>44294</v>
      </c>
      <c r="H708" s="412" t="s">
        <v>9938</v>
      </c>
      <c r="I708" s="48">
        <v>4</v>
      </c>
      <c r="J708" s="48" t="s">
        <v>7615</v>
      </c>
      <c r="K708" s="48" t="s">
        <v>9949</v>
      </c>
    </row>
    <row r="709" spans="1:11" x14ac:dyDescent="0.25">
      <c r="A709" s="47">
        <f t="shared" si="12"/>
        <v>707</v>
      </c>
      <c r="B709" s="432" t="s">
        <v>7242</v>
      </c>
      <c r="C709" s="330" t="s">
        <v>1518</v>
      </c>
      <c r="D709" s="410" t="s">
        <v>765</v>
      </c>
      <c r="E709" s="47" t="str">
        <f>VLOOKUP(D709,'BANG THAM CHIEU'!E148:I1204,5,0)</f>
        <v>cái</v>
      </c>
      <c r="F709" s="403">
        <v>2</v>
      </c>
      <c r="G709" s="56">
        <v>44295</v>
      </c>
      <c r="H709" s="412" t="s">
        <v>9938</v>
      </c>
      <c r="I709" s="48">
        <v>4</v>
      </c>
      <c r="J709" s="48" t="s">
        <v>9948</v>
      </c>
      <c r="K709" s="48" t="s">
        <v>8693</v>
      </c>
    </row>
    <row r="710" spans="1:11" x14ac:dyDescent="0.25">
      <c r="A710" s="47">
        <f t="shared" si="12"/>
        <v>708</v>
      </c>
      <c r="B710" s="151" t="s">
        <v>7897</v>
      </c>
      <c r="C710" s="330" t="s">
        <v>1528</v>
      </c>
      <c r="D710" s="344" t="s">
        <v>736</v>
      </c>
      <c r="E710" s="47" t="str">
        <f>VLOOKUP(D710,'BANG THAM CHIEU'!E149:I1205,5,0)</f>
        <v>ống</v>
      </c>
      <c r="F710" s="403">
        <v>2</v>
      </c>
      <c r="G710" s="56">
        <v>44295</v>
      </c>
      <c r="H710" s="412" t="s">
        <v>9938</v>
      </c>
      <c r="I710" s="48">
        <v>4</v>
      </c>
      <c r="J710" s="48" t="s">
        <v>7615</v>
      </c>
      <c r="K710" s="48" t="s">
        <v>9416</v>
      </c>
    </row>
    <row r="711" spans="1:11" x14ac:dyDescent="0.25">
      <c r="A711" s="47">
        <f t="shared" si="12"/>
        <v>709</v>
      </c>
      <c r="B711" s="11" t="s">
        <v>7897</v>
      </c>
      <c r="C711" s="330" t="s">
        <v>1528</v>
      </c>
      <c r="D711" s="344" t="s">
        <v>736</v>
      </c>
      <c r="E711" s="47" t="str">
        <f>VLOOKUP(D711,'BANG THAM CHIEU'!E150:I1206,5,0)</f>
        <v>ống</v>
      </c>
      <c r="F711" s="403">
        <v>1</v>
      </c>
      <c r="G711" s="56">
        <v>44295</v>
      </c>
      <c r="H711" s="412" t="s">
        <v>9938</v>
      </c>
      <c r="I711" s="48">
        <v>4</v>
      </c>
      <c r="J711" s="48" t="s">
        <v>7614</v>
      </c>
      <c r="K711" s="48" t="s">
        <v>8693</v>
      </c>
    </row>
    <row r="712" spans="1:11" x14ac:dyDescent="0.25">
      <c r="A712" s="47">
        <f t="shared" si="12"/>
        <v>710</v>
      </c>
      <c r="B712" s="11" t="s">
        <v>7232</v>
      </c>
      <c r="C712" s="330" t="s">
        <v>1586</v>
      </c>
      <c r="D712" s="344" t="s">
        <v>790</v>
      </c>
      <c r="E712" s="47" t="str">
        <f>VLOOKUP(D712,'BANG THAM CHIEU'!E151:I1207,5,0)</f>
        <v>cái</v>
      </c>
      <c r="F712" s="403">
        <v>5</v>
      </c>
      <c r="G712" s="56">
        <v>44295</v>
      </c>
      <c r="H712" s="412" t="s">
        <v>9938</v>
      </c>
      <c r="I712" s="48">
        <v>4</v>
      </c>
      <c r="J712" s="48" t="s">
        <v>7614</v>
      </c>
      <c r="K712" s="48" t="s">
        <v>8693</v>
      </c>
    </row>
    <row r="713" spans="1:11" x14ac:dyDescent="0.25">
      <c r="A713" s="47">
        <f t="shared" si="12"/>
        <v>711</v>
      </c>
      <c r="B713" s="31" t="s">
        <v>9015</v>
      </c>
      <c r="C713" s="330" t="s">
        <v>1556</v>
      </c>
      <c r="D713" s="344" t="s">
        <v>9049</v>
      </c>
      <c r="E713" s="47" t="str">
        <f>VLOOKUP(D713,'BANG THAM CHIEU'!E152:I1208,5,0)</f>
        <v>cái</v>
      </c>
      <c r="F713" s="403">
        <v>1</v>
      </c>
      <c r="G713" s="56">
        <v>44295</v>
      </c>
      <c r="H713" s="412" t="s">
        <v>9938</v>
      </c>
      <c r="I713" s="48">
        <v>4</v>
      </c>
      <c r="J713" s="48" t="s">
        <v>7615</v>
      </c>
      <c r="K713" s="48" t="s">
        <v>9950</v>
      </c>
    </row>
    <row r="714" spans="1:11" x14ac:dyDescent="0.25">
      <c r="A714" s="47">
        <f t="shared" si="12"/>
        <v>712</v>
      </c>
      <c r="B714" s="11" t="s">
        <v>9020</v>
      </c>
      <c r="C714" s="330" t="s">
        <v>1556</v>
      </c>
      <c r="D714" s="344" t="s">
        <v>9054</v>
      </c>
      <c r="E714" s="47" t="str">
        <f>VLOOKUP(D714,'BANG THAM CHIEU'!E153:I1209,5,0)</f>
        <v>cái</v>
      </c>
      <c r="F714" s="403">
        <v>8</v>
      </c>
      <c r="G714" s="56">
        <v>44295</v>
      </c>
      <c r="H714" s="412" t="s">
        <v>9938</v>
      </c>
      <c r="I714" s="48">
        <v>4</v>
      </c>
      <c r="J714" s="48" t="s">
        <v>7615</v>
      </c>
      <c r="K714" s="48" t="s">
        <v>9951</v>
      </c>
    </row>
    <row r="715" spans="1:11" x14ac:dyDescent="0.25">
      <c r="A715" s="47">
        <f t="shared" si="12"/>
        <v>713</v>
      </c>
      <c r="B715" s="11" t="s">
        <v>7618</v>
      </c>
      <c r="C715" s="330" t="s">
        <v>1527</v>
      </c>
      <c r="D715" s="344" t="s">
        <v>774</v>
      </c>
      <c r="E715" s="47" t="str">
        <f>VLOOKUP(D715,'BANG THAM CHIEU'!E154:I1210,5,0)</f>
        <v>cái</v>
      </c>
      <c r="F715" s="403">
        <v>5</v>
      </c>
      <c r="G715" s="56">
        <v>44295</v>
      </c>
      <c r="H715" s="412" t="s">
        <v>9938</v>
      </c>
      <c r="I715" s="48">
        <v>4</v>
      </c>
      <c r="J715" s="48" t="s">
        <v>9346</v>
      </c>
      <c r="K715" s="48" t="s">
        <v>9943</v>
      </c>
    </row>
    <row r="716" spans="1:11" x14ac:dyDescent="0.25">
      <c r="A716" s="47">
        <f t="shared" si="12"/>
        <v>714</v>
      </c>
      <c r="B716" s="31" t="s">
        <v>6818</v>
      </c>
      <c r="C716" s="330" t="s">
        <v>1527</v>
      </c>
      <c r="D716" s="344" t="s">
        <v>775</v>
      </c>
      <c r="E716" s="47" t="str">
        <f>VLOOKUP(D716,'BANG THAM CHIEU'!E155:I1211,5,0)</f>
        <v>cái</v>
      </c>
      <c r="F716" s="403">
        <v>5</v>
      </c>
      <c r="G716" s="56">
        <v>44295</v>
      </c>
      <c r="H716" s="412" t="s">
        <v>9938</v>
      </c>
      <c r="I716" s="48">
        <v>4</v>
      </c>
      <c r="J716" s="48" t="s">
        <v>9346</v>
      </c>
      <c r="K716" s="48" t="s">
        <v>9943</v>
      </c>
    </row>
    <row r="717" spans="1:11" x14ac:dyDescent="0.25">
      <c r="A717" s="47">
        <f t="shared" si="12"/>
        <v>715</v>
      </c>
      <c r="B717" s="31" t="s">
        <v>6817</v>
      </c>
      <c r="C717" s="330" t="s">
        <v>1527</v>
      </c>
      <c r="D717" s="344" t="s">
        <v>773</v>
      </c>
      <c r="E717" s="47" t="str">
        <f>VLOOKUP(D717,'BANG THAM CHIEU'!E156:I1212,5,0)</f>
        <v>cái</v>
      </c>
      <c r="F717" s="403">
        <v>6</v>
      </c>
      <c r="G717" s="56">
        <v>44295</v>
      </c>
      <c r="H717" s="412" t="s">
        <v>9938</v>
      </c>
      <c r="I717" s="48">
        <v>4</v>
      </c>
      <c r="J717" s="48" t="s">
        <v>9346</v>
      </c>
      <c r="K717" s="48" t="s">
        <v>9943</v>
      </c>
    </row>
    <row r="718" spans="1:11" x14ac:dyDescent="0.25">
      <c r="A718" s="47">
        <f t="shared" si="12"/>
        <v>716</v>
      </c>
      <c r="B718" s="31" t="s">
        <v>6823</v>
      </c>
      <c r="C718" s="330" t="s">
        <v>1527</v>
      </c>
      <c r="D718" s="344" t="s">
        <v>770</v>
      </c>
      <c r="E718" s="47" t="str">
        <f>VLOOKUP(D718,'BANG THAM CHIEU'!E157:I1213,5,0)</f>
        <v>cái</v>
      </c>
      <c r="F718" s="403">
        <v>1</v>
      </c>
      <c r="G718" s="56">
        <v>44295</v>
      </c>
      <c r="H718" s="412" t="s">
        <v>9938</v>
      </c>
      <c r="I718" s="48">
        <v>4</v>
      </c>
      <c r="J718" s="48" t="s">
        <v>9346</v>
      </c>
      <c r="K718" s="48" t="s">
        <v>9943</v>
      </c>
    </row>
    <row r="719" spans="1:11" ht="90" x14ac:dyDescent="0.25">
      <c r="A719" s="47">
        <f t="shared" si="12"/>
        <v>717</v>
      </c>
      <c r="B719" s="171" t="s">
        <v>9962</v>
      </c>
      <c r="C719" s="330" t="s">
        <v>1549</v>
      </c>
      <c r="D719" s="344" t="s">
        <v>206</v>
      </c>
      <c r="E719" s="47" t="s">
        <v>455</v>
      </c>
      <c r="F719" s="403">
        <v>2</v>
      </c>
      <c r="G719" s="56">
        <v>44294</v>
      </c>
      <c r="H719" s="412" t="s">
        <v>9938</v>
      </c>
      <c r="I719" s="48">
        <v>4</v>
      </c>
      <c r="J719" s="48" t="s">
        <v>7616</v>
      </c>
      <c r="K719" s="48" t="s">
        <v>9963</v>
      </c>
    </row>
    <row r="720" spans="1:11" x14ac:dyDescent="0.25">
      <c r="A720" s="47">
        <f t="shared" si="12"/>
        <v>718</v>
      </c>
      <c r="B720" s="11" t="s">
        <v>9816</v>
      </c>
      <c r="C720" s="330" t="s">
        <v>1563</v>
      </c>
      <c r="D720" s="344" t="s">
        <v>9830</v>
      </c>
      <c r="E720" s="47" t="str">
        <f>VLOOKUP(D720,'BANG THAM CHIEU'!E159:I1215,5,0)</f>
        <v>sợi</v>
      </c>
      <c r="F720" s="403">
        <v>8</v>
      </c>
      <c r="G720" s="56">
        <v>44291</v>
      </c>
      <c r="H720" s="412" t="s">
        <v>9938</v>
      </c>
      <c r="I720" s="48">
        <v>4</v>
      </c>
      <c r="J720" s="48" t="s">
        <v>7615</v>
      </c>
      <c r="K720" s="48" t="s">
        <v>9941</v>
      </c>
    </row>
    <row r="721" spans="1:11" x14ac:dyDescent="0.25">
      <c r="A721" s="47">
        <f t="shared" si="12"/>
        <v>719</v>
      </c>
      <c r="B721" s="31" t="s">
        <v>4449</v>
      </c>
      <c r="C721" s="330" t="s">
        <v>2564</v>
      </c>
      <c r="D721" s="344" t="s">
        <v>2719</v>
      </c>
      <c r="E721" s="47" t="str">
        <f>VLOOKUP(D721,'BANG THAM CHIEU'!E160:I1216,5,0)</f>
        <v>lon</v>
      </c>
      <c r="F721" s="403">
        <v>1</v>
      </c>
      <c r="G721" s="56">
        <v>44292</v>
      </c>
      <c r="H721" s="412" t="s">
        <v>9938</v>
      </c>
      <c r="I721" s="48">
        <v>4</v>
      </c>
      <c r="J721" s="48" t="s">
        <v>7614</v>
      </c>
      <c r="K721" s="48" t="s">
        <v>9942</v>
      </c>
    </row>
    <row r="722" spans="1:11" x14ac:dyDescent="0.25">
      <c r="A722" s="47">
        <f t="shared" si="12"/>
        <v>720</v>
      </c>
      <c r="B722" s="31" t="s">
        <v>3047</v>
      </c>
      <c r="C722" s="330" t="s">
        <v>2564</v>
      </c>
      <c r="D722" s="344" t="s">
        <v>3049</v>
      </c>
      <c r="E722" s="47" t="str">
        <f>VLOOKUP(D722,'BANG THAM CHIEU'!E161:I1217,5,0)</f>
        <v>lon</v>
      </c>
      <c r="F722" s="403">
        <v>1</v>
      </c>
      <c r="G722" s="56">
        <v>44292</v>
      </c>
      <c r="H722" s="412" t="s">
        <v>9938</v>
      </c>
      <c r="I722" s="48">
        <v>4</v>
      </c>
      <c r="J722" s="48" t="s">
        <v>7614</v>
      </c>
      <c r="K722" s="48" t="s">
        <v>9942</v>
      </c>
    </row>
    <row r="723" spans="1:11" x14ac:dyDescent="0.25">
      <c r="A723" s="47">
        <f t="shared" si="12"/>
        <v>721</v>
      </c>
      <c r="B723" s="31" t="s">
        <v>2569</v>
      </c>
      <c r="C723" s="330" t="s">
        <v>2570</v>
      </c>
      <c r="D723" s="344" t="s">
        <v>2703</v>
      </c>
      <c r="E723" s="47" t="str">
        <f>VLOOKUP(D723,'BANG THAM CHIEU'!E162:I1218,5,0)</f>
        <v>lon</v>
      </c>
      <c r="F723" s="403">
        <v>11</v>
      </c>
      <c r="G723" s="56">
        <v>44292</v>
      </c>
      <c r="H723" s="412" t="s">
        <v>9938</v>
      </c>
      <c r="I723" s="48">
        <v>4</v>
      </c>
      <c r="J723" s="48" t="s">
        <v>8816</v>
      </c>
      <c r="K723" s="48" t="s">
        <v>9944</v>
      </c>
    </row>
    <row r="724" spans="1:11" ht="15.75" x14ac:dyDescent="0.25">
      <c r="A724" s="47">
        <f t="shared" si="12"/>
        <v>722</v>
      </c>
      <c r="B724" s="157" t="s">
        <v>2572</v>
      </c>
      <c r="C724" s="330" t="s">
        <v>2570</v>
      </c>
      <c r="D724" s="344" t="s">
        <v>2705</v>
      </c>
      <c r="E724" s="47" t="str">
        <f>VLOOKUP(D724,'BANG THAM CHIEU'!E163:I1219,5,0)</f>
        <v>lon</v>
      </c>
      <c r="F724" s="403">
        <v>10</v>
      </c>
      <c r="G724" s="56">
        <v>44292</v>
      </c>
      <c r="H724" s="412" t="s">
        <v>9938</v>
      </c>
      <c r="I724" s="48">
        <v>4</v>
      </c>
      <c r="J724" s="48" t="s">
        <v>8816</v>
      </c>
      <c r="K724" s="48" t="s">
        <v>9944</v>
      </c>
    </row>
    <row r="725" spans="1:11" ht="15.75" x14ac:dyDescent="0.25">
      <c r="A725" s="47">
        <f t="shared" si="12"/>
        <v>723</v>
      </c>
      <c r="B725" s="157" t="s">
        <v>6842</v>
      </c>
      <c r="C725" s="330" t="s">
        <v>78</v>
      </c>
      <c r="D725" s="344" t="s">
        <v>6864</v>
      </c>
      <c r="E725" s="47" t="str">
        <f>VLOOKUP(D725,'BANG THAM CHIEU'!E164:I1220,5,0)</f>
        <v>cái</v>
      </c>
      <c r="F725" s="403">
        <v>1</v>
      </c>
      <c r="G725" s="56">
        <v>44292</v>
      </c>
      <c r="H725" s="412" t="s">
        <v>9938</v>
      </c>
      <c r="I725" s="48">
        <v>4</v>
      </c>
      <c r="J725" s="48" t="s">
        <v>8816</v>
      </c>
      <c r="K725" s="48" t="s">
        <v>9943</v>
      </c>
    </row>
    <row r="726" spans="1:11" ht="15.75" x14ac:dyDescent="0.25">
      <c r="A726" s="47">
        <f t="shared" si="12"/>
        <v>724</v>
      </c>
      <c r="B726" s="157" t="s">
        <v>6615</v>
      </c>
      <c r="C726" s="330" t="s">
        <v>78</v>
      </c>
      <c r="D726" s="344" t="s">
        <v>2752</v>
      </c>
      <c r="E726" s="47" t="str">
        <f>VLOOKUP(D726,'BANG THAM CHIEU'!E165:I1221,5,0)</f>
        <v>cái</v>
      </c>
      <c r="F726" s="403">
        <v>10</v>
      </c>
      <c r="G726" s="56">
        <v>44292</v>
      </c>
      <c r="H726" s="412" t="s">
        <v>9938</v>
      </c>
      <c r="I726" s="48">
        <v>4</v>
      </c>
      <c r="J726" s="48" t="s">
        <v>8816</v>
      </c>
      <c r="K726" s="48" t="s">
        <v>8693</v>
      </c>
    </row>
    <row r="727" spans="1:11" ht="15.75" x14ac:dyDescent="0.25">
      <c r="A727" s="47">
        <f t="shared" si="12"/>
        <v>725</v>
      </c>
      <c r="B727" s="157" t="s">
        <v>9151</v>
      </c>
      <c r="C727" s="330" t="s">
        <v>1528</v>
      </c>
      <c r="D727" s="344" t="s">
        <v>2763</v>
      </c>
      <c r="E727" s="47" t="str">
        <f>VLOOKUP(D727,'BANG THAM CHIEU'!E166:I1222,5,0)</f>
        <v>cái</v>
      </c>
      <c r="F727" s="403">
        <v>1</v>
      </c>
      <c r="G727" s="56">
        <v>44292</v>
      </c>
      <c r="H727" s="412" t="s">
        <v>9938</v>
      </c>
      <c r="I727" s="48">
        <v>4</v>
      </c>
      <c r="J727" s="48" t="s">
        <v>8816</v>
      </c>
      <c r="K727" s="48" t="s">
        <v>8693</v>
      </c>
    </row>
    <row r="728" spans="1:11" x14ac:dyDescent="0.25">
      <c r="A728" s="47">
        <f t="shared" si="12"/>
        <v>726</v>
      </c>
      <c r="B728" s="153" t="s">
        <v>7241</v>
      </c>
      <c r="C728" s="330" t="s">
        <v>7148</v>
      </c>
      <c r="D728" s="344">
        <v>50105674</v>
      </c>
      <c r="E728" s="47" t="str">
        <f>VLOOKUP(D728,'BANG THAM CHIEU'!E167:I1223,5,0)</f>
        <v>cái</v>
      </c>
      <c r="F728" s="403">
        <v>1</v>
      </c>
      <c r="G728" s="56">
        <v>44292</v>
      </c>
      <c r="H728" s="412" t="s">
        <v>9938</v>
      </c>
      <c r="I728" s="48">
        <v>4</v>
      </c>
      <c r="J728" s="48" t="s">
        <v>7615</v>
      </c>
      <c r="K728" s="48" t="s">
        <v>9952</v>
      </c>
    </row>
    <row r="729" spans="1:11" x14ac:dyDescent="0.25">
      <c r="A729" s="47">
        <f t="shared" si="12"/>
        <v>727</v>
      </c>
      <c r="B729" s="31" t="s">
        <v>7352</v>
      </c>
      <c r="C729" s="330" t="s">
        <v>1565</v>
      </c>
      <c r="D729" s="344" t="s">
        <v>2728</v>
      </c>
      <c r="E729" s="47" t="str">
        <f>VLOOKUP(D729,'BANG THAM CHIEU'!E168:I1224,5,0)</f>
        <v>cái</v>
      </c>
      <c r="F729" s="403">
        <v>5</v>
      </c>
      <c r="G729" s="56">
        <v>44292</v>
      </c>
      <c r="H729" s="412" t="s">
        <v>9938</v>
      </c>
      <c r="I729" s="48">
        <v>4</v>
      </c>
      <c r="J729" s="48" t="s">
        <v>7620</v>
      </c>
      <c r="K729" s="48" t="s">
        <v>9953</v>
      </c>
    </row>
    <row r="730" spans="1:11" x14ac:dyDescent="0.25">
      <c r="A730" s="47">
        <f t="shared" si="12"/>
        <v>728</v>
      </c>
      <c r="B730" s="46" t="s">
        <v>2573</v>
      </c>
      <c r="C730" s="330" t="s">
        <v>2570</v>
      </c>
      <c r="D730" s="344" t="s">
        <v>2706</v>
      </c>
      <c r="E730" s="47" t="str">
        <f>VLOOKUP(D730,'BANG THAM CHIEU'!E169:I1225,5,0)</f>
        <v>lon</v>
      </c>
      <c r="F730" s="403">
        <v>2</v>
      </c>
      <c r="G730" s="56">
        <v>44295</v>
      </c>
      <c r="H730" s="412" t="s">
        <v>9938</v>
      </c>
      <c r="I730" s="48">
        <v>4</v>
      </c>
      <c r="J730" s="48" t="s">
        <v>7616</v>
      </c>
      <c r="K730" s="48" t="s">
        <v>8693</v>
      </c>
    </row>
    <row r="731" spans="1:11" x14ac:dyDescent="0.25">
      <c r="A731" s="47">
        <f t="shared" si="12"/>
        <v>729</v>
      </c>
      <c r="B731" s="46" t="s">
        <v>7302</v>
      </c>
      <c r="C731" s="330" t="s">
        <v>2568</v>
      </c>
      <c r="D731" s="344" t="s">
        <v>2702</v>
      </c>
      <c r="E731" s="47" t="str">
        <f>VLOOKUP(D731,'BANG THAM CHIEU'!E170:I1226,5,0)</f>
        <v>thùng</v>
      </c>
      <c r="F731" s="403">
        <v>2</v>
      </c>
      <c r="G731" s="56">
        <v>44295</v>
      </c>
      <c r="H731" s="412" t="s">
        <v>9938</v>
      </c>
      <c r="I731" s="48">
        <v>4</v>
      </c>
      <c r="J731" s="48" t="s">
        <v>7614</v>
      </c>
      <c r="K731" s="48" t="s">
        <v>9774</v>
      </c>
    </row>
    <row r="732" spans="1:11" x14ac:dyDescent="0.25">
      <c r="A732" s="47">
        <f t="shared" si="12"/>
        <v>730</v>
      </c>
      <c r="B732" s="46" t="s">
        <v>9947</v>
      </c>
      <c r="C732" s="330" t="s">
        <v>1556</v>
      </c>
      <c r="D732" s="344">
        <v>574991417</v>
      </c>
      <c r="E732" s="47" t="s">
        <v>455</v>
      </c>
      <c r="F732" s="403">
        <v>1</v>
      </c>
      <c r="G732" s="56">
        <v>44295</v>
      </c>
      <c r="H732" s="412" t="s">
        <v>9938</v>
      </c>
      <c r="I732" s="48">
        <v>4</v>
      </c>
      <c r="J732" s="48" t="s">
        <v>7615</v>
      </c>
      <c r="K732" s="48" t="s">
        <v>9950</v>
      </c>
    </row>
    <row r="733" spans="1:11" x14ac:dyDescent="0.25">
      <c r="A733" s="47">
        <f t="shared" si="12"/>
        <v>731</v>
      </c>
      <c r="B733" s="46" t="s">
        <v>9999</v>
      </c>
      <c r="C733" s="330"/>
      <c r="D733" s="344"/>
      <c r="E733" s="47" t="s">
        <v>455</v>
      </c>
      <c r="F733" s="403">
        <v>20</v>
      </c>
      <c r="G733" s="56">
        <v>44299</v>
      </c>
      <c r="H733" s="412" t="s">
        <v>9998</v>
      </c>
      <c r="I733" s="48">
        <v>4</v>
      </c>
      <c r="J733" s="48" t="s">
        <v>7619</v>
      </c>
      <c r="K733" s="48" t="s">
        <v>10000</v>
      </c>
    </row>
    <row r="734" spans="1:11" x14ac:dyDescent="0.25">
      <c r="A734" s="47">
        <f t="shared" si="12"/>
        <v>732</v>
      </c>
      <c r="B734" s="46" t="s">
        <v>7897</v>
      </c>
      <c r="C734" s="330" t="s">
        <v>1528</v>
      </c>
      <c r="D734" s="344" t="s">
        <v>736</v>
      </c>
      <c r="E734" s="47" t="str">
        <f>VLOOKUP(D734,'BANG THAM CHIEU'!E173:I1229,5,0)</f>
        <v>ống</v>
      </c>
      <c r="F734" s="403">
        <v>1</v>
      </c>
      <c r="G734" s="56">
        <v>44299</v>
      </c>
      <c r="H734" s="412" t="s">
        <v>9998</v>
      </c>
      <c r="I734" s="48">
        <v>4</v>
      </c>
      <c r="J734" s="48" t="s">
        <v>7619</v>
      </c>
      <c r="K734" s="48" t="s">
        <v>8693</v>
      </c>
    </row>
    <row r="735" spans="1:11" x14ac:dyDescent="0.25">
      <c r="A735" s="47">
        <f t="shared" si="12"/>
        <v>733</v>
      </c>
      <c r="B735" s="31" t="s">
        <v>6823</v>
      </c>
      <c r="C735" s="330" t="s">
        <v>1527</v>
      </c>
      <c r="D735" s="344" t="s">
        <v>770</v>
      </c>
      <c r="E735" s="47" t="str">
        <f>VLOOKUP(D735,'BANG THAM CHIEU'!E174:I1230,5,0)</f>
        <v>cái</v>
      </c>
      <c r="F735" s="403">
        <v>3</v>
      </c>
      <c r="G735" s="56">
        <v>44299</v>
      </c>
      <c r="H735" s="412" t="s">
        <v>9998</v>
      </c>
      <c r="I735" s="48">
        <v>4</v>
      </c>
      <c r="J735" s="48" t="s">
        <v>7619</v>
      </c>
      <c r="K735" s="48" t="s">
        <v>10000</v>
      </c>
    </row>
    <row r="736" spans="1:11" x14ac:dyDescent="0.25">
      <c r="A736" s="47">
        <f t="shared" si="12"/>
        <v>734</v>
      </c>
      <c r="B736" s="46" t="s">
        <v>7618</v>
      </c>
      <c r="C736" s="330" t="s">
        <v>1527</v>
      </c>
      <c r="D736" s="344" t="s">
        <v>774</v>
      </c>
      <c r="E736" s="47" t="str">
        <f>VLOOKUP(D736,'BANG THAM CHIEU'!E175:I1231,5,0)</f>
        <v>cái</v>
      </c>
      <c r="F736" s="403">
        <v>2</v>
      </c>
      <c r="G736" s="56">
        <v>44299</v>
      </c>
      <c r="H736" s="412" t="s">
        <v>9998</v>
      </c>
      <c r="I736" s="48">
        <v>4</v>
      </c>
      <c r="J736" s="48" t="s">
        <v>7619</v>
      </c>
      <c r="K736" s="48" t="s">
        <v>10000</v>
      </c>
    </row>
    <row r="737" spans="1:11" x14ac:dyDescent="0.25">
      <c r="A737" s="47">
        <f t="shared" si="12"/>
        <v>735</v>
      </c>
      <c r="B737" s="46" t="s">
        <v>6813</v>
      </c>
      <c r="C737" s="330" t="s">
        <v>1527</v>
      </c>
      <c r="D737" s="344" t="s">
        <v>857</v>
      </c>
      <c r="E737" s="47" t="str">
        <f>VLOOKUP(D737,'BANG THAM CHIEU'!E176:I1232,5,0)</f>
        <v>cái</v>
      </c>
      <c r="F737" s="403">
        <v>8</v>
      </c>
      <c r="G737" s="56">
        <v>44299</v>
      </c>
      <c r="H737" s="412" t="s">
        <v>9998</v>
      </c>
      <c r="I737" s="48">
        <v>4</v>
      </c>
      <c r="J737" s="48" t="s">
        <v>7619</v>
      </c>
      <c r="K737" s="48" t="s">
        <v>10000</v>
      </c>
    </row>
    <row r="738" spans="1:11" x14ac:dyDescent="0.25">
      <c r="A738" s="47">
        <f t="shared" si="12"/>
        <v>736</v>
      </c>
      <c r="B738" s="46" t="s">
        <v>9885</v>
      </c>
      <c r="C738" s="330" t="s">
        <v>1517</v>
      </c>
      <c r="D738" s="344" t="s">
        <v>796</v>
      </c>
      <c r="E738" s="47" t="str">
        <f>VLOOKUP(D738,'BANG THAM CHIEU'!E177:I1233,5,0)</f>
        <v>cái</v>
      </c>
      <c r="F738" s="403">
        <v>4</v>
      </c>
      <c r="G738" s="56">
        <v>44299</v>
      </c>
      <c r="H738" s="412" t="s">
        <v>9998</v>
      </c>
      <c r="I738" s="48">
        <v>4</v>
      </c>
      <c r="J738" s="48" t="s">
        <v>7619</v>
      </c>
      <c r="K738" s="48" t="s">
        <v>10001</v>
      </c>
    </row>
    <row r="739" spans="1:11" x14ac:dyDescent="0.25">
      <c r="A739" s="47">
        <f t="shared" si="12"/>
        <v>737</v>
      </c>
      <c r="B739" s="432" t="s">
        <v>9646</v>
      </c>
      <c r="C739" s="330" t="s">
        <v>99</v>
      </c>
      <c r="D739" s="344" t="s">
        <v>680</v>
      </c>
      <c r="E739" s="47" t="s">
        <v>455</v>
      </c>
      <c r="F739" s="403">
        <v>1</v>
      </c>
      <c r="G739" s="56">
        <v>44299</v>
      </c>
      <c r="H739" s="412" t="s">
        <v>9998</v>
      </c>
      <c r="I739" s="48">
        <v>4</v>
      </c>
      <c r="J739" s="48" t="s">
        <v>7615</v>
      </c>
      <c r="K739" s="48" t="s">
        <v>8693</v>
      </c>
    </row>
    <row r="740" spans="1:11" x14ac:dyDescent="0.25">
      <c r="A740" s="47">
        <f t="shared" si="12"/>
        <v>738</v>
      </c>
      <c r="B740" s="46" t="s">
        <v>9647</v>
      </c>
      <c r="C740" s="330" t="s">
        <v>1571</v>
      </c>
      <c r="D740" s="344" t="s">
        <v>828</v>
      </c>
      <c r="E740" s="47" t="str">
        <f>VLOOKUP(D740,'BANG THAM CHIEU'!E179:I1235,5,0)</f>
        <v>cái</v>
      </c>
      <c r="F740" s="403">
        <v>1</v>
      </c>
      <c r="G740" s="56">
        <v>44299</v>
      </c>
      <c r="H740" s="412" t="s">
        <v>9998</v>
      </c>
      <c r="I740" s="48">
        <v>4</v>
      </c>
      <c r="J740" s="48" t="s">
        <v>7615</v>
      </c>
      <c r="K740" s="48" t="s">
        <v>8693</v>
      </c>
    </row>
    <row r="741" spans="1:11" x14ac:dyDescent="0.25">
      <c r="A741" s="47">
        <f t="shared" si="12"/>
        <v>739</v>
      </c>
      <c r="B741" s="46" t="s">
        <v>4539</v>
      </c>
      <c r="C741" s="330" t="s">
        <v>99</v>
      </c>
      <c r="D741" s="344" t="s">
        <v>756</v>
      </c>
      <c r="E741" s="47" t="str">
        <f>VLOOKUP(D741,'BANG THAM CHIEU'!E180:I1236,5,0)</f>
        <v>cái</v>
      </c>
      <c r="F741" s="403">
        <v>1</v>
      </c>
      <c r="G741" s="56">
        <v>44299</v>
      </c>
      <c r="H741" s="412" t="s">
        <v>9998</v>
      </c>
      <c r="I741" s="48">
        <v>4</v>
      </c>
      <c r="J741" s="48" t="s">
        <v>7615</v>
      </c>
      <c r="K741" s="48" t="s">
        <v>8693</v>
      </c>
    </row>
    <row r="742" spans="1:11" x14ac:dyDescent="0.25">
      <c r="A742" s="47">
        <f t="shared" si="12"/>
        <v>740</v>
      </c>
      <c r="B742" s="46" t="s">
        <v>9962</v>
      </c>
      <c r="C742" s="330" t="s">
        <v>1549</v>
      </c>
      <c r="D742" s="344" t="s">
        <v>206</v>
      </c>
      <c r="E742" s="47" t="s">
        <v>455</v>
      </c>
      <c r="F742" s="403">
        <v>6</v>
      </c>
      <c r="G742" s="56">
        <v>44299</v>
      </c>
      <c r="H742" s="412" t="s">
        <v>9998</v>
      </c>
      <c r="I742" s="48">
        <v>4</v>
      </c>
      <c r="J742" s="48" t="s">
        <v>7619</v>
      </c>
      <c r="K742" s="48" t="s">
        <v>10003</v>
      </c>
    </row>
    <row r="743" spans="1:11" x14ac:dyDescent="0.25">
      <c r="A743" s="47">
        <f t="shared" si="12"/>
        <v>741</v>
      </c>
      <c r="B743" s="46" t="s">
        <v>4541</v>
      </c>
      <c r="C743" s="330" t="s">
        <v>1527</v>
      </c>
      <c r="D743" s="344" t="s">
        <v>670</v>
      </c>
      <c r="E743" s="47" t="s">
        <v>2970</v>
      </c>
      <c r="F743" s="403">
        <v>2</v>
      </c>
      <c r="G743" s="56">
        <v>44301</v>
      </c>
      <c r="H743" s="412" t="s">
        <v>9998</v>
      </c>
      <c r="I743" s="48">
        <v>4</v>
      </c>
      <c r="J743" s="48" t="s">
        <v>7615</v>
      </c>
      <c r="K743" s="48" t="s">
        <v>8693</v>
      </c>
    </row>
    <row r="744" spans="1:11" x14ac:dyDescent="0.25">
      <c r="A744" s="47">
        <f t="shared" si="12"/>
        <v>742</v>
      </c>
      <c r="B744" s="46" t="s">
        <v>6607</v>
      </c>
      <c r="C744" s="330" t="s">
        <v>1527</v>
      </c>
      <c r="D744" s="344" t="s">
        <v>688</v>
      </c>
      <c r="E744" s="47" t="s">
        <v>2928</v>
      </c>
      <c r="F744" s="403">
        <v>3</v>
      </c>
      <c r="G744" s="56">
        <v>44301</v>
      </c>
      <c r="H744" s="412" t="s">
        <v>9998</v>
      </c>
      <c r="I744" s="48">
        <v>4</v>
      </c>
      <c r="J744" s="48" t="s">
        <v>7616</v>
      </c>
      <c r="K744" s="48" t="s">
        <v>10006</v>
      </c>
    </row>
    <row r="745" spans="1:11" x14ac:dyDescent="0.25">
      <c r="A745" s="47">
        <f t="shared" si="12"/>
        <v>743</v>
      </c>
      <c r="B745" s="46" t="s">
        <v>4540</v>
      </c>
      <c r="C745" s="330" t="s">
        <v>97</v>
      </c>
      <c r="D745" s="344" t="s">
        <v>1317</v>
      </c>
      <c r="E745" s="47" t="str">
        <f>VLOOKUP(D745,'BANG THAM CHIEU'!E184:I1240,5,0)</f>
        <v>bì</v>
      </c>
      <c r="F745" s="403">
        <v>5</v>
      </c>
      <c r="G745" s="56">
        <v>44301</v>
      </c>
      <c r="H745" s="412" t="s">
        <v>9998</v>
      </c>
      <c r="I745" s="48">
        <v>4</v>
      </c>
      <c r="J745" s="48" t="s">
        <v>7616</v>
      </c>
      <c r="K745" s="48" t="s">
        <v>10006</v>
      </c>
    </row>
    <row r="746" spans="1:11" x14ac:dyDescent="0.25">
      <c r="A746" s="47">
        <f t="shared" si="12"/>
        <v>744</v>
      </c>
      <c r="B746" s="46" t="s">
        <v>9962</v>
      </c>
      <c r="C746" s="330" t="s">
        <v>1549</v>
      </c>
      <c r="D746" s="344" t="s">
        <v>206</v>
      </c>
      <c r="E746" s="47" t="s">
        <v>455</v>
      </c>
      <c r="F746" s="403">
        <v>12</v>
      </c>
      <c r="G746" s="56">
        <v>44301</v>
      </c>
      <c r="H746" s="412" t="s">
        <v>9998</v>
      </c>
      <c r="I746" s="48">
        <v>4</v>
      </c>
      <c r="J746" s="48" t="s">
        <v>7616</v>
      </c>
      <c r="K746" s="48" t="s">
        <v>10007</v>
      </c>
    </row>
    <row r="747" spans="1:11" x14ac:dyDescent="0.25">
      <c r="A747" s="47">
        <f t="shared" si="12"/>
        <v>745</v>
      </c>
      <c r="B747" s="46" t="s">
        <v>9646</v>
      </c>
      <c r="C747" s="330" t="s">
        <v>99</v>
      </c>
      <c r="D747" s="344" t="s">
        <v>680</v>
      </c>
      <c r="E747" s="47" t="s">
        <v>455</v>
      </c>
      <c r="F747" s="403">
        <v>15</v>
      </c>
      <c r="G747" s="56">
        <v>44301</v>
      </c>
      <c r="H747" s="412" t="s">
        <v>9998</v>
      </c>
      <c r="I747" s="48">
        <v>4</v>
      </c>
      <c r="J747" s="48" t="s">
        <v>7616</v>
      </c>
      <c r="K747" s="48" t="s">
        <v>10008</v>
      </c>
    </row>
    <row r="748" spans="1:11" x14ac:dyDescent="0.25">
      <c r="A748" s="47">
        <f t="shared" si="12"/>
        <v>746</v>
      </c>
      <c r="B748" s="46" t="s">
        <v>6949</v>
      </c>
      <c r="C748" s="330" t="s">
        <v>1528</v>
      </c>
      <c r="D748" s="344" t="s">
        <v>693</v>
      </c>
      <c r="E748" s="47" t="s">
        <v>2928</v>
      </c>
      <c r="F748" s="403">
        <v>1</v>
      </c>
      <c r="G748" s="56">
        <v>44301</v>
      </c>
      <c r="H748" s="412" t="s">
        <v>9998</v>
      </c>
      <c r="I748" s="48">
        <v>4</v>
      </c>
      <c r="J748" s="48" t="s">
        <v>7616</v>
      </c>
      <c r="K748" s="48" t="s">
        <v>10008</v>
      </c>
    </row>
    <row r="749" spans="1:11" x14ac:dyDescent="0.25">
      <c r="A749" s="47">
        <f t="shared" si="12"/>
        <v>747</v>
      </c>
      <c r="B749" s="46" t="s">
        <v>8489</v>
      </c>
      <c r="C749" s="330" t="s">
        <v>1528</v>
      </c>
      <c r="D749" s="344" t="s">
        <v>146</v>
      </c>
      <c r="E749" s="47" t="s">
        <v>2928</v>
      </c>
      <c r="F749" s="403">
        <v>1</v>
      </c>
      <c r="G749" s="56">
        <v>44301</v>
      </c>
      <c r="H749" s="412" t="s">
        <v>9998</v>
      </c>
      <c r="I749" s="48">
        <v>4</v>
      </c>
      <c r="J749" s="48" t="s">
        <v>7616</v>
      </c>
      <c r="K749" s="48" t="s">
        <v>10008</v>
      </c>
    </row>
    <row r="750" spans="1:11" x14ac:dyDescent="0.25">
      <c r="A750" s="47">
        <f t="shared" si="12"/>
        <v>748</v>
      </c>
      <c r="B750" s="46" t="s">
        <v>8912</v>
      </c>
      <c r="C750" s="330" t="s">
        <v>1556</v>
      </c>
      <c r="D750" s="344" t="s">
        <v>9065</v>
      </c>
      <c r="E750" s="47" t="str">
        <f>VLOOKUP(D750,'BANG THAM CHIEU'!E189:I1245,5,0)</f>
        <v>cái</v>
      </c>
      <c r="F750" s="403">
        <v>1</v>
      </c>
      <c r="G750" s="56">
        <v>44302</v>
      </c>
      <c r="H750" s="412" t="s">
        <v>9998</v>
      </c>
      <c r="I750" s="48">
        <v>4</v>
      </c>
      <c r="J750" s="48" t="s">
        <v>7615</v>
      </c>
      <c r="K750" s="48" t="s">
        <v>10009</v>
      </c>
    </row>
    <row r="751" spans="1:11" x14ac:dyDescent="0.25">
      <c r="A751" s="47">
        <f t="shared" si="12"/>
        <v>749</v>
      </c>
      <c r="B751" s="46" t="s">
        <v>9029</v>
      </c>
      <c r="C751" s="330" t="s">
        <v>1556</v>
      </c>
      <c r="D751" s="344">
        <v>2901063520</v>
      </c>
      <c r="E751" s="47" t="str">
        <f>VLOOKUP(D751,'BANG THAM CHIEU'!E190:I1246,5,0)</f>
        <v>cái</v>
      </c>
      <c r="F751" s="403">
        <v>1</v>
      </c>
      <c r="G751" s="56">
        <v>44299</v>
      </c>
      <c r="H751" s="412" t="s">
        <v>9998</v>
      </c>
      <c r="I751" s="48">
        <v>4</v>
      </c>
      <c r="J751" s="48" t="s">
        <v>7615</v>
      </c>
      <c r="K751" s="48" t="s">
        <v>10002</v>
      </c>
    </row>
    <row r="752" spans="1:11" x14ac:dyDescent="0.25">
      <c r="A752" s="47">
        <f t="shared" si="12"/>
        <v>750</v>
      </c>
      <c r="B752" s="46" t="s">
        <v>8685</v>
      </c>
      <c r="C752" s="330" t="s">
        <v>107</v>
      </c>
      <c r="D752" s="344" t="s">
        <v>2741</v>
      </c>
      <c r="E752" s="47" t="str">
        <f>VLOOKUP(D752,'BANG THAM CHIEU'!E191:I1247,5,0)</f>
        <v>cái</v>
      </c>
      <c r="F752" s="403">
        <v>2</v>
      </c>
      <c r="G752" s="56">
        <v>44299</v>
      </c>
      <c r="H752" s="412" t="s">
        <v>9998</v>
      </c>
      <c r="I752" s="48">
        <v>4</v>
      </c>
      <c r="J752" s="48" t="s">
        <v>7615</v>
      </c>
      <c r="K752" s="48" t="s">
        <v>10004</v>
      </c>
    </row>
    <row r="753" spans="1:11" x14ac:dyDescent="0.25">
      <c r="A753" s="47">
        <f t="shared" si="12"/>
        <v>751</v>
      </c>
      <c r="B753" s="46" t="s">
        <v>7309</v>
      </c>
      <c r="C753" s="330" t="s">
        <v>1527</v>
      </c>
      <c r="D753" s="344" t="s">
        <v>2900</v>
      </c>
      <c r="E753" s="47" t="str">
        <f>VLOOKUP(D753,'BANG THAM CHIEU'!E192:I1248,5,0)</f>
        <v>cái</v>
      </c>
      <c r="F753" s="403">
        <v>2</v>
      </c>
      <c r="G753" s="56">
        <v>44299</v>
      </c>
      <c r="H753" s="412" t="s">
        <v>9998</v>
      </c>
      <c r="I753" s="48">
        <v>4</v>
      </c>
      <c r="J753" s="48" t="s">
        <v>7615</v>
      </c>
      <c r="K753" s="48" t="s">
        <v>10005</v>
      </c>
    </row>
    <row r="754" spans="1:11" x14ac:dyDescent="0.25">
      <c r="A754" s="47">
        <f t="shared" si="12"/>
        <v>752</v>
      </c>
      <c r="B754" s="46" t="s">
        <v>6319</v>
      </c>
      <c r="C754" s="330" t="s">
        <v>2564</v>
      </c>
      <c r="D754" s="344" t="s">
        <v>6360</v>
      </c>
      <c r="E754" s="47" t="str">
        <f>VLOOKUP(D754,'BANG THAM CHIEU'!E193:I1249,5,0)</f>
        <v>cái</v>
      </c>
      <c r="F754" s="403">
        <v>2</v>
      </c>
      <c r="G754" s="56">
        <v>44301</v>
      </c>
      <c r="H754" s="412" t="s">
        <v>9998</v>
      </c>
      <c r="I754" s="48">
        <v>4</v>
      </c>
      <c r="J754" s="48" t="s">
        <v>7615</v>
      </c>
      <c r="K754" s="48" t="s">
        <v>9872</v>
      </c>
    </row>
    <row r="755" spans="1:11" x14ac:dyDescent="0.25">
      <c r="A755" s="47">
        <f t="shared" si="12"/>
        <v>753</v>
      </c>
      <c r="B755" s="46" t="s">
        <v>6325</v>
      </c>
      <c r="C755" s="330" t="s">
        <v>2564</v>
      </c>
      <c r="D755" s="344" t="s">
        <v>6363</v>
      </c>
      <c r="E755" s="47" t="str">
        <f>VLOOKUP(D755,'BANG THAM CHIEU'!E194:I1250,5,0)</f>
        <v>cái</v>
      </c>
      <c r="F755" s="403">
        <v>2</v>
      </c>
      <c r="G755" s="56">
        <v>44301</v>
      </c>
      <c r="H755" s="412" t="s">
        <v>9998</v>
      </c>
      <c r="I755" s="48">
        <v>4</v>
      </c>
      <c r="J755" s="48" t="s">
        <v>7615</v>
      </c>
      <c r="K755" s="48" t="s">
        <v>9872</v>
      </c>
    </row>
    <row r="756" spans="1:11" x14ac:dyDescent="0.25">
      <c r="A756" s="47">
        <f t="shared" si="12"/>
        <v>754</v>
      </c>
      <c r="B756" s="46" t="s">
        <v>8818</v>
      </c>
      <c r="C756" s="330" t="s">
        <v>2564</v>
      </c>
      <c r="D756" s="344" t="s">
        <v>6361</v>
      </c>
      <c r="E756" s="47" t="str">
        <f>VLOOKUP(D756,'BANG THAM CHIEU'!E195:I1251,5,0)</f>
        <v>cái</v>
      </c>
      <c r="F756" s="403">
        <v>2</v>
      </c>
      <c r="G756" s="56">
        <v>44301</v>
      </c>
      <c r="H756" s="412" t="s">
        <v>9998</v>
      </c>
      <c r="I756" s="48">
        <v>4</v>
      </c>
      <c r="J756" s="48" t="s">
        <v>7615</v>
      </c>
      <c r="K756" s="48" t="s">
        <v>9872</v>
      </c>
    </row>
    <row r="757" spans="1:11" x14ac:dyDescent="0.25">
      <c r="A757" s="47">
        <f t="shared" si="12"/>
        <v>755</v>
      </c>
      <c r="B757" s="46" t="s">
        <v>7138</v>
      </c>
      <c r="C757" s="330" t="s">
        <v>7148</v>
      </c>
      <c r="D757" s="344">
        <v>26902340</v>
      </c>
      <c r="E757" s="47" t="str">
        <f>VLOOKUP(D757,'BANG THAM CHIEU'!E196:I1252,5,0)</f>
        <v>cái</v>
      </c>
      <c r="F757" s="403">
        <v>4</v>
      </c>
      <c r="G757" s="56">
        <v>44301</v>
      </c>
      <c r="H757" s="412" t="s">
        <v>9998</v>
      </c>
      <c r="I757" s="48">
        <v>4</v>
      </c>
      <c r="J757" s="48" t="s">
        <v>7615</v>
      </c>
      <c r="K757" s="48" t="s">
        <v>9872</v>
      </c>
    </row>
    <row r="758" spans="1:11" x14ac:dyDescent="0.25">
      <c r="A758" s="47">
        <f t="shared" si="12"/>
        <v>756</v>
      </c>
      <c r="B758" s="46" t="s">
        <v>2626</v>
      </c>
      <c r="C758" s="330" t="s">
        <v>108</v>
      </c>
      <c r="D758" s="344" t="s">
        <v>2813</v>
      </c>
      <c r="E758" s="47" t="str">
        <f>VLOOKUP(D758,'BANG THAM CHIEU'!E197:I1253,5,0)</f>
        <v>cái</v>
      </c>
      <c r="F758" s="403">
        <v>1</v>
      </c>
      <c r="G758" s="56">
        <v>44302</v>
      </c>
      <c r="H758" s="412" t="s">
        <v>9998</v>
      </c>
      <c r="I758" s="48">
        <v>4</v>
      </c>
      <c r="J758" s="48" t="s">
        <v>7615</v>
      </c>
      <c r="K758" s="48" t="s">
        <v>10010</v>
      </c>
    </row>
    <row r="759" spans="1:11" x14ac:dyDescent="0.25">
      <c r="A759" s="47">
        <f t="shared" si="12"/>
        <v>757</v>
      </c>
      <c r="B759" s="46" t="s">
        <v>7302</v>
      </c>
      <c r="C759" s="330" t="s">
        <v>2568</v>
      </c>
      <c r="D759" s="344" t="s">
        <v>2702</v>
      </c>
      <c r="E759" s="47" t="str">
        <f>VLOOKUP(D759,'BANG THAM CHIEU'!E198:I1254,5,0)</f>
        <v>thùng</v>
      </c>
      <c r="F759" s="403">
        <v>3</v>
      </c>
      <c r="G759" s="56">
        <v>44302</v>
      </c>
      <c r="H759" s="412" t="s">
        <v>9998</v>
      </c>
      <c r="I759" s="48">
        <v>4</v>
      </c>
      <c r="J759" s="48" t="s">
        <v>7614</v>
      </c>
      <c r="K759" s="48" t="s">
        <v>10011</v>
      </c>
    </row>
    <row r="760" spans="1:11" x14ac:dyDescent="0.25">
      <c r="A760" s="47">
        <f t="shared" si="12"/>
        <v>758</v>
      </c>
      <c r="B760" s="46" t="s">
        <v>4452</v>
      </c>
      <c r="C760" s="330" t="s">
        <v>2567</v>
      </c>
      <c r="D760" s="344" t="s">
        <v>2718</v>
      </c>
      <c r="E760" s="47" t="str">
        <f>VLOOKUP(D760,'BANG THAM CHIEU'!E199:I1255,5,0)</f>
        <v>lon</v>
      </c>
      <c r="F760" s="403">
        <v>3</v>
      </c>
      <c r="G760" s="56">
        <v>44302</v>
      </c>
      <c r="H760" s="412" t="s">
        <v>9998</v>
      </c>
      <c r="I760" s="48">
        <v>4</v>
      </c>
      <c r="J760" s="48" t="s">
        <v>7614</v>
      </c>
      <c r="K760" s="48" t="s">
        <v>8693</v>
      </c>
    </row>
    <row r="761" spans="1:11" x14ac:dyDescent="0.25">
      <c r="A761" s="47">
        <f t="shared" si="12"/>
        <v>759</v>
      </c>
      <c r="B761" s="46" t="s">
        <v>10016</v>
      </c>
      <c r="C761" s="330"/>
      <c r="D761" s="344"/>
      <c r="E761" s="47" t="s">
        <v>455</v>
      </c>
      <c r="F761" s="403">
        <v>1</v>
      </c>
      <c r="G761" s="56">
        <v>44305</v>
      </c>
      <c r="H761" s="412" t="s">
        <v>10013</v>
      </c>
      <c r="I761" s="48">
        <v>4</v>
      </c>
      <c r="J761" s="48" t="s">
        <v>10015</v>
      </c>
      <c r="K761" s="48" t="s">
        <v>10017</v>
      </c>
    </row>
    <row r="762" spans="1:11" x14ac:dyDescent="0.25">
      <c r="A762" s="47">
        <f t="shared" si="12"/>
        <v>760</v>
      </c>
      <c r="B762" s="46" t="s">
        <v>10018</v>
      </c>
      <c r="C762" s="330"/>
      <c r="D762" s="344"/>
      <c r="E762" s="47" t="s">
        <v>455</v>
      </c>
      <c r="F762" s="403">
        <v>1</v>
      </c>
      <c r="G762" s="56">
        <v>44305</v>
      </c>
      <c r="H762" s="412" t="s">
        <v>10013</v>
      </c>
      <c r="I762" s="48">
        <v>4</v>
      </c>
      <c r="J762" s="48" t="s">
        <v>10015</v>
      </c>
      <c r="K762" s="48" t="s">
        <v>10017</v>
      </c>
    </row>
    <row r="763" spans="1:11" ht="60" x14ac:dyDescent="0.25">
      <c r="A763" s="47">
        <f t="shared" si="12"/>
        <v>761</v>
      </c>
      <c r="B763" s="409" t="s">
        <v>10019</v>
      </c>
      <c r="C763" s="330"/>
      <c r="D763" s="344"/>
      <c r="E763" s="47" t="s">
        <v>455</v>
      </c>
      <c r="F763" s="403">
        <v>1</v>
      </c>
      <c r="G763" s="56">
        <v>44305</v>
      </c>
      <c r="H763" s="412" t="s">
        <v>10013</v>
      </c>
      <c r="I763" s="48">
        <v>4</v>
      </c>
      <c r="J763" s="48" t="s">
        <v>10015</v>
      </c>
      <c r="K763" s="48" t="s">
        <v>10017</v>
      </c>
    </row>
    <row r="764" spans="1:11" ht="105" x14ac:dyDescent="0.25">
      <c r="A764" s="47">
        <f t="shared" si="12"/>
        <v>762</v>
      </c>
      <c r="B764" s="409" t="s">
        <v>10021</v>
      </c>
      <c r="C764" s="330"/>
      <c r="D764" s="344"/>
      <c r="E764" s="47" t="s">
        <v>455</v>
      </c>
      <c r="F764" s="403">
        <v>1</v>
      </c>
      <c r="G764" s="56">
        <v>44305</v>
      </c>
      <c r="H764" s="412" t="s">
        <v>10013</v>
      </c>
      <c r="I764" s="48">
        <v>4</v>
      </c>
      <c r="J764" s="48" t="s">
        <v>7620</v>
      </c>
      <c r="K764" s="48" t="s">
        <v>10022</v>
      </c>
    </row>
    <row r="765" spans="1:11" ht="45" x14ac:dyDescent="0.25">
      <c r="A765" s="47">
        <f t="shared" si="12"/>
        <v>763</v>
      </c>
      <c r="B765" s="409" t="s">
        <v>10023</v>
      </c>
      <c r="C765" s="330"/>
      <c r="D765" s="344"/>
      <c r="E765" s="47" t="s">
        <v>455</v>
      </c>
      <c r="F765" s="403">
        <v>1</v>
      </c>
      <c r="G765" s="56">
        <v>44305</v>
      </c>
      <c r="H765" s="412" t="s">
        <v>10013</v>
      </c>
      <c r="I765" s="48">
        <v>4</v>
      </c>
      <c r="J765" s="48" t="s">
        <v>7620</v>
      </c>
      <c r="K765" s="48" t="s">
        <v>10022</v>
      </c>
    </row>
    <row r="766" spans="1:11" x14ac:dyDescent="0.25">
      <c r="A766" s="47">
        <f t="shared" si="12"/>
        <v>764</v>
      </c>
      <c r="B766" s="46" t="s">
        <v>10024</v>
      </c>
      <c r="C766" s="330"/>
      <c r="D766" s="344"/>
      <c r="E766" s="47" t="s">
        <v>455</v>
      </c>
      <c r="F766" s="403">
        <v>1</v>
      </c>
      <c r="G766" s="56">
        <v>44305</v>
      </c>
      <c r="H766" s="412" t="s">
        <v>10013</v>
      </c>
      <c r="I766" s="48">
        <v>4</v>
      </c>
      <c r="J766" s="48" t="s">
        <v>7620</v>
      </c>
      <c r="K766" s="48" t="s">
        <v>10022</v>
      </c>
    </row>
    <row r="767" spans="1:11" x14ac:dyDescent="0.25">
      <c r="A767" s="47">
        <f t="shared" si="12"/>
        <v>765</v>
      </c>
      <c r="B767" s="46" t="s">
        <v>10025</v>
      </c>
      <c r="C767" s="330"/>
      <c r="D767" s="344"/>
      <c r="E767" s="47" t="s">
        <v>455</v>
      </c>
      <c r="F767" s="403">
        <v>1</v>
      </c>
      <c r="G767" s="56">
        <v>44305</v>
      </c>
      <c r="H767" s="412" t="s">
        <v>10013</v>
      </c>
      <c r="I767" s="48">
        <v>4</v>
      </c>
      <c r="J767" s="48" t="s">
        <v>7620</v>
      </c>
      <c r="K767" s="48" t="s">
        <v>10022</v>
      </c>
    </row>
    <row r="768" spans="1:11" x14ac:dyDescent="0.25">
      <c r="A768" s="47">
        <f t="shared" si="12"/>
        <v>766</v>
      </c>
      <c r="B768" s="46" t="s">
        <v>10031</v>
      </c>
      <c r="C768" s="330"/>
      <c r="D768" s="344"/>
      <c r="E768" s="47" t="s">
        <v>455</v>
      </c>
      <c r="F768" s="403">
        <v>10</v>
      </c>
      <c r="G768" s="56">
        <v>44306</v>
      </c>
      <c r="H768" s="412" t="s">
        <v>10013</v>
      </c>
      <c r="I768" s="48">
        <v>4</v>
      </c>
      <c r="J768" s="48" t="s">
        <v>7616</v>
      </c>
      <c r="K768" s="48" t="s">
        <v>10032</v>
      </c>
    </row>
    <row r="769" spans="1:11" x14ac:dyDescent="0.25">
      <c r="A769" s="47">
        <f t="shared" ref="A769:A832" si="13">IF(B769="","",A768+1)</f>
        <v>767</v>
      </c>
      <c r="B769" s="46" t="s">
        <v>10033</v>
      </c>
      <c r="C769" s="330"/>
      <c r="D769" s="344"/>
      <c r="E769" s="47" t="s">
        <v>455</v>
      </c>
      <c r="F769" s="403">
        <v>10</v>
      </c>
      <c r="G769" s="56">
        <v>44306</v>
      </c>
      <c r="H769" s="412" t="s">
        <v>10013</v>
      </c>
      <c r="I769" s="48">
        <v>4</v>
      </c>
      <c r="J769" s="48" t="s">
        <v>7616</v>
      </c>
      <c r="K769" s="48" t="s">
        <v>9865</v>
      </c>
    </row>
    <row r="770" spans="1:11" x14ac:dyDescent="0.25">
      <c r="A770" s="47">
        <f t="shared" si="13"/>
        <v>768</v>
      </c>
      <c r="B770" s="46" t="s">
        <v>10034</v>
      </c>
      <c r="C770" s="330"/>
      <c r="D770" s="344"/>
      <c r="E770" s="47" t="s">
        <v>455</v>
      </c>
      <c r="F770" s="403">
        <v>5</v>
      </c>
      <c r="G770" s="56">
        <v>44306</v>
      </c>
      <c r="H770" s="412" t="s">
        <v>10013</v>
      </c>
      <c r="I770" s="48">
        <v>4</v>
      </c>
      <c r="J770" s="48" t="s">
        <v>7616</v>
      </c>
      <c r="K770" s="48" t="s">
        <v>9873</v>
      </c>
    </row>
    <row r="771" spans="1:11" x14ac:dyDescent="0.25">
      <c r="A771" s="47">
        <f t="shared" si="13"/>
        <v>769</v>
      </c>
      <c r="B771" s="46" t="s">
        <v>10035</v>
      </c>
      <c r="C771" s="330"/>
      <c r="D771" s="344"/>
      <c r="E771" s="47" t="s">
        <v>455</v>
      </c>
      <c r="F771" s="403">
        <v>1</v>
      </c>
      <c r="G771" s="56">
        <v>44306</v>
      </c>
      <c r="H771" s="412" t="s">
        <v>10013</v>
      </c>
      <c r="I771" s="48">
        <v>4</v>
      </c>
      <c r="J771" s="48" t="s">
        <v>7616</v>
      </c>
      <c r="K771" s="48" t="s">
        <v>10040</v>
      </c>
    </row>
    <row r="772" spans="1:11" x14ac:dyDescent="0.25">
      <c r="A772" s="47">
        <f t="shared" si="13"/>
        <v>770</v>
      </c>
      <c r="B772" s="46" t="s">
        <v>10021</v>
      </c>
      <c r="C772" s="330"/>
      <c r="D772" s="344"/>
      <c r="E772" s="47" t="s">
        <v>455</v>
      </c>
      <c r="F772" s="403">
        <v>1</v>
      </c>
      <c r="G772" s="56">
        <v>44306</v>
      </c>
      <c r="H772" s="412" t="s">
        <v>10013</v>
      </c>
      <c r="I772" s="48">
        <v>4</v>
      </c>
      <c r="J772" s="48" t="s">
        <v>7616</v>
      </c>
      <c r="K772" s="48" t="s">
        <v>10040</v>
      </c>
    </row>
    <row r="773" spans="1:11" x14ac:dyDescent="0.25">
      <c r="A773" s="47">
        <f t="shared" si="13"/>
        <v>771</v>
      </c>
      <c r="B773" s="46" t="s">
        <v>10023</v>
      </c>
      <c r="C773" s="330"/>
      <c r="D773" s="344"/>
      <c r="E773" s="47" t="s">
        <v>455</v>
      </c>
      <c r="F773" s="403">
        <v>1</v>
      </c>
      <c r="G773" s="56">
        <v>44306</v>
      </c>
      <c r="H773" s="412" t="s">
        <v>10013</v>
      </c>
      <c r="I773" s="48">
        <v>4</v>
      </c>
      <c r="J773" s="48" t="s">
        <v>7616</v>
      </c>
      <c r="K773" s="48" t="s">
        <v>10040</v>
      </c>
    </row>
    <row r="774" spans="1:11" x14ac:dyDescent="0.25">
      <c r="A774" s="47">
        <f t="shared" si="13"/>
        <v>772</v>
      </c>
      <c r="B774" s="46" t="s">
        <v>10024</v>
      </c>
      <c r="C774" s="330"/>
      <c r="D774" s="344"/>
      <c r="E774" s="47" t="s">
        <v>455</v>
      </c>
      <c r="F774" s="403">
        <v>2</v>
      </c>
      <c r="G774" s="56">
        <v>44306</v>
      </c>
      <c r="H774" s="412" t="s">
        <v>10013</v>
      </c>
      <c r="I774" s="48">
        <v>4</v>
      </c>
      <c r="J774" s="48" t="s">
        <v>7616</v>
      </c>
      <c r="K774" s="48" t="s">
        <v>10040</v>
      </c>
    </row>
    <row r="775" spans="1:11" x14ac:dyDescent="0.25">
      <c r="A775" s="47">
        <f t="shared" si="13"/>
        <v>773</v>
      </c>
      <c r="B775" s="46" t="s">
        <v>10036</v>
      </c>
      <c r="C775" s="330"/>
      <c r="D775" s="344"/>
      <c r="E775" s="47" t="s">
        <v>455</v>
      </c>
      <c r="F775" s="403">
        <v>2</v>
      </c>
      <c r="G775" s="56">
        <v>44306</v>
      </c>
      <c r="H775" s="412" t="s">
        <v>10013</v>
      </c>
      <c r="I775" s="48">
        <v>4</v>
      </c>
      <c r="J775" s="48" t="s">
        <v>7616</v>
      </c>
      <c r="K775" s="48" t="s">
        <v>10040</v>
      </c>
    </row>
    <row r="776" spans="1:11" x14ac:dyDescent="0.25">
      <c r="A776" s="47">
        <f t="shared" si="13"/>
        <v>774</v>
      </c>
      <c r="B776" s="46" t="s">
        <v>10037</v>
      </c>
      <c r="C776" s="330"/>
      <c r="D776" s="344"/>
      <c r="E776" s="47" t="s">
        <v>455</v>
      </c>
      <c r="F776" s="403">
        <v>3</v>
      </c>
      <c r="G776" s="56">
        <v>44306</v>
      </c>
      <c r="H776" s="412" t="s">
        <v>10013</v>
      </c>
      <c r="I776" s="48">
        <v>4</v>
      </c>
      <c r="J776" s="48" t="s">
        <v>7616</v>
      </c>
      <c r="K776" s="48" t="s">
        <v>10040</v>
      </c>
    </row>
    <row r="777" spans="1:11" x14ac:dyDescent="0.25">
      <c r="A777" s="47">
        <f t="shared" si="13"/>
        <v>775</v>
      </c>
      <c r="B777" s="46" t="s">
        <v>10038</v>
      </c>
      <c r="C777" s="330"/>
      <c r="D777" s="344"/>
      <c r="E777" s="47" t="s">
        <v>455</v>
      </c>
      <c r="F777" s="403">
        <v>3</v>
      </c>
      <c r="G777" s="56">
        <v>44306</v>
      </c>
      <c r="H777" s="412" t="s">
        <v>10013</v>
      </c>
      <c r="I777" s="48">
        <v>4</v>
      </c>
      <c r="J777" s="48" t="s">
        <v>7616</v>
      </c>
      <c r="K777" s="48" t="s">
        <v>10040</v>
      </c>
    </row>
    <row r="778" spans="1:11" x14ac:dyDescent="0.25">
      <c r="A778" s="47">
        <f t="shared" si="13"/>
        <v>776</v>
      </c>
      <c r="B778" s="46" t="s">
        <v>10039</v>
      </c>
      <c r="C778" s="330"/>
      <c r="D778" s="344"/>
      <c r="E778" s="47" t="s">
        <v>455</v>
      </c>
      <c r="F778" s="403">
        <v>3</v>
      </c>
      <c r="G778" s="56">
        <v>44306</v>
      </c>
      <c r="H778" s="412" t="s">
        <v>10013</v>
      </c>
      <c r="I778" s="48">
        <v>4</v>
      </c>
      <c r="J778" s="48" t="s">
        <v>7616</v>
      </c>
      <c r="K778" s="48" t="s">
        <v>10040</v>
      </c>
    </row>
    <row r="779" spans="1:11" x14ac:dyDescent="0.25">
      <c r="A779" s="47">
        <f t="shared" si="13"/>
        <v>777</v>
      </c>
      <c r="B779" s="46" t="s">
        <v>10042</v>
      </c>
      <c r="C779" s="330"/>
      <c r="D779" s="344"/>
      <c r="E779" s="47" t="s">
        <v>2928</v>
      </c>
      <c r="F779" s="403">
        <v>2</v>
      </c>
      <c r="G779" s="56">
        <v>44306</v>
      </c>
      <c r="H779" s="412" t="s">
        <v>10013</v>
      </c>
      <c r="I779" s="48">
        <v>4</v>
      </c>
      <c r="J779" s="48" t="s">
        <v>7616</v>
      </c>
      <c r="K779" s="48" t="s">
        <v>10043</v>
      </c>
    </row>
    <row r="780" spans="1:11" x14ac:dyDescent="0.25">
      <c r="A780" s="47">
        <f t="shared" si="13"/>
        <v>778</v>
      </c>
      <c r="B780" s="46" t="s">
        <v>9362</v>
      </c>
      <c r="C780" s="330"/>
      <c r="D780" s="344"/>
      <c r="E780" s="47" t="s">
        <v>455</v>
      </c>
      <c r="F780" s="403">
        <v>2</v>
      </c>
      <c r="G780" s="56">
        <v>44306</v>
      </c>
      <c r="H780" s="412" t="s">
        <v>10013</v>
      </c>
      <c r="I780" s="48">
        <v>4</v>
      </c>
      <c r="J780" s="48" t="s">
        <v>7620</v>
      </c>
      <c r="K780" s="48" t="s">
        <v>10044</v>
      </c>
    </row>
    <row r="781" spans="1:11" x14ac:dyDescent="0.25">
      <c r="A781" s="47">
        <f t="shared" si="13"/>
        <v>779</v>
      </c>
      <c r="B781" s="46" t="s">
        <v>10045</v>
      </c>
      <c r="C781" s="330"/>
      <c r="D781" s="344"/>
      <c r="E781" s="47" t="s">
        <v>2909</v>
      </c>
      <c r="F781" s="403">
        <v>5</v>
      </c>
      <c r="G781" s="56">
        <v>44308</v>
      </c>
      <c r="H781" s="412" t="s">
        <v>10013</v>
      </c>
      <c r="I781" s="48">
        <v>4</v>
      </c>
      <c r="J781" s="48" t="s">
        <v>7615</v>
      </c>
      <c r="K781" s="48" t="s">
        <v>10046</v>
      </c>
    </row>
    <row r="782" spans="1:11" x14ac:dyDescent="0.25">
      <c r="A782" s="47">
        <f t="shared" si="13"/>
        <v>780</v>
      </c>
      <c r="B782" s="46" t="s">
        <v>10051</v>
      </c>
      <c r="C782" s="330"/>
      <c r="D782" s="344"/>
      <c r="E782" s="47" t="s">
        <v>455</v>
      </c>
      <c r="F782" s="403">
        <v>2</v>
      </c>
      <c r="G782" s="56">
        <v>44309</v>
      </c>
      <c r="H782" s="412" t="s">
        <v>10013</v>
      </c>
      <c r="I782" s="48">
        <v>4</v>
      </c>
      <c r="J782" s="48" t="s">
        <v>7616</v>
      </c>
      <c r="K782" s="48" t="s">
        <v>10056</v>
      </c>
    </row>
    <row r="783" spans="1:11" x14ac:dyDescent="0.25">
      <c r="A783" s="47">
        <f t="shared" si="13"/>
        <v>781</v>
      </c>
      <c r="B783" s="46" t="s">
        <v>10055</v>
      </c>
      <c r="C783" s="330"/>
      <c r="D783" s="344"/>
      <c r="E783" s="47" t="s">
        <v>9773</v>
      </c>
      <c r="F783" s="403">
        <v>25</v>
      </c>
      <c r="G783" s="56">
        <v>44309</v>
      </c>
      <c r="H783" s="412" t="s">
        <v>10013</v>
      </c>
      <c r="I783" s="48">
        <v>4</v>
      </c>
      <c r="J783" s="48" t="s">
        <v>7614</v>
      </c>
      <c r="K783" s="48" t="s">
        <v>10057</v>
      </c>
    </row>
    <row r="784" spans="1:11" x14ac:dyDescent="0.25">
      <c r="A784" s="47">
        <f t="shared" si="13"/>
        <v>782</v>
      </c>
      <c r="B784" s="46" t="s">
        <v>9430</v>
      </c>
      <c r="C784" s="330"/>
      <c r="D784" s="344"/>
      <c r="E784" s="47" t="s">
        <v>9431</v>
      </c>
      <c r="F784" s="403">
        <v>10</v>
      </c>
      <c r="G784" s="56">
        <v>44309</v>
      </c>
      <c r="H784" s="412" t="s">
        <v>10013</v>
      </c>
      <c r="I784" s="48">
        <v>4</v>
      </c>
      <c r="J784" s="48" t="s">
        <v>7614</v>
      </c>
      <c r="K784" s="48" t="s">
        <v>10057</v>
      </c>
    </row>
    <row r="785" spans="1:11" x14ac:dyDescent="0.25">
      <c r="A785" s="47">
        <f t="shared" si="13"/>
        <v>783</v>
      </c>
      <c r="B785" s="46" t="s">
        <v>10042</v>
      </c>
      <c r="C785" s="330"/>
      <c r="D785" s="344"/>
      <c r="E785" s="47" t="s">
        <v>2928</v>
      </c>
      <c r="F785" s="403">
        <v>10</v>
      </c>
      <c r="G785" s="56">
        <v>44309</v>
      </c>
      <c r="H785" s="412" t="s">
        <v>10013</v>
      </c>
      <c r="I785" s="48">
        <v>4</v>
      </c>
      <c r="J785" s="48" t="s">
        <v>7614</v>
      </c>
      <c r="K785" s="48" t="s">
        <v>8693</v>
      </c>
    </row>
    <row r="786" spans="1:11" x14ac:dyDescent="0.25">
      <c r="A786" s="47">
        <f t="shared" si="13"/>
        <v>784</v>
      </c>
      <c r="B786" s="46" t="s">
        <v>4585</v>
      </c>
      <c r="C786" s="330" t="s">
        <v>1589</v>
      </c>
      <c r="D786" s="344" t="s">
        <v>797</v>
      </c>
      <c r="E786" s="47" t="str">
        <f>VLOOKUP(D786,'BANG THAM CHIEU'!E225:I1281,5,0)</f>
        <v>cuộn</v>
      </c>
      <c r="F786" s="403">
        <v>2</v>
      </c>
      <c r="G786" s="56">
        <v>44305</v>
      </c>
      <c r="H786" s="412" t="s">
        <v>10013</v>
      </c>
      <c r="I786" s="48">
        <v>4</v>
      </c>
      <c r="J786" s="48" t="s">
        <v>7614</v>
      </c>
      <c r="K786" s="48"/>
    </row>
    <row r="787" spans="1:11" x14ac:dyDescent="0.25">
      <c r="A787" s="47">
        <f t="shared" si="13"/>
        <v>785</v>
      </c>
      <c r="B787" s="46" t="s">
        <v>9817</v>
      </c>
      <c r="C787" s="330" t="s">
        <v>1589</v>
      </c>
      <c r="D787" s="344" t="s">
        <v>757</v>
      </c>
      <c r="E787" s="47" t="str">
        <f>VLOOKUP(D787,'BANG THAM CHIEU'!E226:I1282,5,0)</f>
        <v>sợi</v>
      </c>
      <c r="F787" s="403">
        <v>10</v>
      </c>
      <c r="G787" s="56">
        <v>44305</v>
      </c>
      <c r="H787" s="412" t="s">
        <v>10013</v>
      </c>
      <c r="I787" s="48">
        <v>4</v>
      </c>
      <c r="J787" s="48" t="s">
        <v>7615</v>
      </c>
      <c r="K787" s="48" t="s">
        <v>10053</v>
      </c>
    </row>
    <row r="788" spans="1:11" x14ac:dyDescent="0.25">
      <c r="A788" s="47">
        <f t="shared" si="13"/>
        <v>786</v>
      </c>
      <c r="B788" s="46" t="s">
        <v>6986</v>
      </c>
      <c r="C788" s="330" t="s">
        <v>107</v>
      </c>
      <c r="D788" s="344" t="s">
        <v>675</v>
      </c>
      <c r="E788" s="47" t="s">
        <v>455</v>
      </c>
      <c r="F788" s="403">
        <v>1</v>
      </c>
      <c r="G788" s="56">
        <v>44305</v>
      </c>
      <c r="H788" s="412" t="s">
        <v>10013</v>
      </c>
      <c r="I788" s="48">
        <v>4</v>
      </c>
      <c r="J788" s="48" t="s">
        <v>10015</v>
      </c>
      <c r="K788" s="48" t="s">
        <v>10017</v>
      </c>
    </row>
    <row r="789" spans="1:11" x14ac:dyDescent="0.25">
      <c r="A789" s="47">
        <f t="shared" si="13"/>
        <v>787</v>
      </c>
      <c r="B789" s="46" t="s">
        <v>7273</v>
      </c>
      <c r="C789" s="330" t="s">
        <v>1549</v>
      </c>
      <c r="D789" s="344" t="s">
        <v>187</v>
      </c>
      <c r="E789" s="47" t="s">
        <v>455</v>
      </c>
      <c r="F789" s="403">
        <v>1</v>
      </c>
      <c r="G789" s="56">
        <v>44305</v>
      </c>
      <c r="H789" s="412" t="s">
        <v>10013</v>
      </c>
      <c r="I789" s="48">
        <v>4</v>
      </c>
      <c r="J789" s="48" t="s">
        <v>10015</v>
      </c>
      <c r="K789" s="48" t="s">
        <v>10017</v>
      </c>
    </row>
    <row r="790" spans="1:11" x14ac:dyDescent="0.25">
      <c r="A790" s="47">
        <f t="shared" si="13"/>
        <v>788</v>
      </c>
      <c r="B790" s="46" t="s">
        <v>4550</v>
      </c>
      <c r="C790" s="330" t="s">
        <v>99</v>
      </c>
      <c r="D790" s="344" t="s">
        <v>221</v>
      </c>
      <c r="E790" s="47" t="s">
        <v>455</v>
      </c>
      <c r="F790" s="403">
        <v>1</v>
      </c>
      <c r="G790" s="56">
        <v>44305</v>
      </c>
      <c r="H790" s="412" t="s">
        <v>10013</v>
      </c>
      <c r="I790" s="48">
        <v>4</v>
      </c>
      <c r="J790" s="48" t="s">
        <v>10015</v>
      </c>
      <c r="K790" s="48" t="s">
        <v>10017</v>
      </c>
    </row>
    <row r="791" spans="1:11" x14ac:dyDescent="0.25">
      <c r="A791" s="47">
        <f t="shared" si="13"/>
        <v>789</v>
      </c>
      <c r="B791" s="46" t="s">
        <v>4412</v>
      </c>
      <c r="C791" s="330" t="s">
        <v>1548</v>
      </c>
      <c r="D791" s="344" t="s">
        <v>237</v>
      </c>
      <c r="E791" s="47" t="s">
        <v>455</v>
      </c>
      <c r="F791" s="403">
        <v>1</v>
      </c>
      <c r="G791" s="56">
        <v>44305</v>
      </c>
      <c r="H791" s="412" t="s">
        <v>10013</v>
      </c>
      <c r="I791" s="48">
        <v>4</v>
      </c>
      <c r="J791" s="48" t="s">
        <v>10015</v>
      </c>
      <c r="K791" s="48" t="s">
        <v>10017</v>
      </c>
    </row>
    <row r="792" spans="1:11" x14ac:dyDescent="0.25">
      <c r="A792" s="47">
        <f t="shared" si="13"/>
        <v>790</v>
      </c>
      <c r="B792" s="46" t="s">
        <v>8575</v>
      </c>
      <c r="C792" s="330" t="s">
        <v>1556</v>
      </c>
      <c r="D792" s="344" t="s">
        <v>802</v>
      </c>
      <c r="E792" s="47" t="str">
        <f>VLOOKUP(D792,'BANG THAM CHIEU'!E231:I1287,5,0)</f>
        <v>cái</v>
      </c>
      <c r="F792" s="403">
        <v>12</v>
      </c>
      <c r="G792" s="56">
        <v>44305</v>
      </c>
      <c r="H792" s="412" t="s">
        <v>10013</v>
      </c>
      <c r="I792" s="48">
        <v>4</v>
      </c>
      <c r="J792" s="48" t="s">
        <v>7620</v>
      </c>
      <c r="K792" s="48" t="s">
        <v>10020</v>
      </c>
    </row>
    <row r="793" spans="1:11" x14ac:dyDescent="0.25">
      <c r="A793" s="47">
        <f t="shared" si="13"/>
        <v>791</v>
      </c>
      <c r="B793" s="46" t="s">
        <v>7399</v>
      </c>
      <c r="C793" s="330" t="s">
        <v>1535</v>
      </c>
      <c r="D793" s="344" t="s">
        <v>1335</v>
      </c>
      <c r="E793" s="47" t="str">
        <f>VLOOKUP(D793,'BANG THAM CHIEU'!E232:I1288,5,0)</f>
        <v>bộ</v>
      </c>
      <c r="F793" s="403">
        <v>4</v>
      </c>
      <c r="G793" s="56">
        <v>44305</v>
      </c>
      <c r="H793" s="412" t="s">
        <v>10013</v>
      </c>
      <c r="I793" s="48">
        <v>4</v>
      </c>
      <c r="J793" s="48" t="s">
        <v>7620</v>
      </c>
      <c r="K793" s="48" t="s">
        <v>10026</v>
      </c>
    </row>
    <row r="794" spans="1:11" x14ac:dyDescent="0.25">
      <c r="A794" s="47">
        <f t="shared" si="13"/>
        <v>792</v>
      </c>
      <c r="B794" s="46" t="s">
        <v>9646</v>
      </c>
      <c r="C794" s="330" t="s">
        <v>99</v>
      </c>
      <c r="D794" s="344" t="s">
        <v>680</v>
      </c>
      <c r="E794" s="47" t="s">
        <v>455</v>
      </c>
      <c r="F794" s="403">
        <v>15</v>
      </c>
      <c r="G794" s="56">
        <v>44305</v>
      </c>
      <c r="H794" s="412" t="s">
        <v>10013</v>
      </c>
      <c r="I794" s="48">
        <v>4</v>
      </c>
      <c r="J794" s="48" t="s">
        <v>7620</v>
      </c>
      <c r="K794" s="48" t="s">
        <v>10027</v>
      </c>
    </row>
    <row r="795" spans="1:11" x14ac:dyDescent="0.25">
      <c r="A795" s="47">
        <f t="shared" si="13"/>
        <v>793</v>
      </c>
      <c r="B795" s="46" t="s">
        <v>8825</v>
      </c>
      <c r="C795" s="330" t="s">
        <v>1518</v>
      </c>
      <c r="D795" s="344" t="s">
        <v>731</v>
      </c>
      <c r="E795" s="47" t="s">
        <v>455</v>
      </c>
      <c r="F795" s="403">
        <v>4</v>
      </c>
      <c r="G795" s="56">
        <v>44306</v>
      </c>
      <c r="H795" s="412" t="s">
        <v>10013</v>
      </c>
      <c r="I795" s="48">
        <v>4</v>
      </c>
      <c r="J795" s="48" t="s">
        <v>9325</v>
      </c>
      <c r="K795" s="48" t="s">
        <v>10028</v>
      </c>
    </row>
    <row r="796" spans="1:11" x14ac:dyDescent="0.25">
      <c r="A796" s="47">
        <f t="shared" si="13"/>
        <v>794</v>
      </c>
      <c r="B796" s="46" t="s">
        <v>7363</v>
      </c>
      <c r="C796" s="330" t="s">
        <v>1589</v>
      </c>
      <c r="D796" s="344" t="s">
        <v>808</v>
      </c>
      <c r="E796" s="47" t="str">
        <f>VLOOKUP(D796,'BANG THAM CHIEU'!E235:I1291,5,0)</f>
        <v>cái</v>
      </c>
      <c r="F796" s="403">
        <v>3</v>
      </c>
      <c r="G796" s="56">
        <v>44306</v>
      </c>
      <c r="H796" s="412" t="s">
        <v>10013</v>
      </c>
      <c r="I796" s="48">
        <v>4</v>
      </c>
      <c r="J796" s="48" t="s">
        <v>9325</v>
      </c>
      <c r="K796" s="48" t="s">
        <v>10028</v>
      </c>
    </row>
    <row r="797" spans="1:11" x14ac:dyDescent="0.25">
      <c r="A797" s="47">
        <f t="shared" si="13"/>
        <v>795</v>
      </c>
      <c r="B797" s="46" t="s">
        <v>6954</v>
      </c>
      <c r="C797" s="330" t="s">
        <v>1530</v>
      </c>
      <c r="D797" s="344" t="s">
        <v>738</v>
      </c>
      <c r="E797" s="47" t="s">
        <v>2909</v>
      </c>
      <c r="F797" s="403">
        <v>1</v>
      </c>
      <c r="G797" s="56">
        <v>44306</v>
      </c>
      <c r="H797" s="412" t="s">
        <v>10013</v>
      </c>
      <c r="I797" s="48">
        <v>4</v>
      </c>
      <c r="J797" s="48" t="s">
        <v>10029</v>
      </c>
      <c r="K797" s="48" t="s">
        <v>10030</v>
      </c>
    </row>
    <row r="798" spans="1:11" x14ac:dyDescent="0.25">
      <c r="A798" s="47">
        <f t="shared" si="13"/>
        <v>796</v>
      </c>
      <c r="B798" s="46" t="s">
        <v>8694</v>
      </c>
      <c r="C798" s="330" t="s">
        <v>1583</v>
      </c>
      <c r="D798" s="344" t="s">
        <v>664</v>
      </c>
      <c r="E798" s="47" t="s">
        <v>447</v>
      </c>
      <c r="F798" s="403">
        <v>1</v>
      </c>
      <c r="G798" s="56">
        <v>44306</v>
      </c>
      <c r="H798" s="412" t="s">
        <v>10013</v>
      </c>
      <c r="I798" s="48">
        <v>4</v>
      </c>
      <c r="J798" s="48" t="s">
        <v>7614</v>
      </c>
      <c r="K798" s="48" t="s">
        <v>8693</v>
      </c>
    </row>
    <row r="799" spans="1:11" x14ac:dyDescent="0.25">
      <c r="A799" s="47">
        <f t="shared" si="13"/>
        <v>797</v>
      </c>
      <c r="B799" s="46" t="s">
        <v>7901</v>
      </c>
      <c r="C799" s="330" t="s">
        <v>1563</v>
      </c>
      <c r="D799" s="344" t="s">
        <v>827</v>
      </c>
      <c r="E799" s="47" t="str">
        <f>VLOOKUP(D799,'BANG THAM CHIEU'!E238:I1294,5,0)</f>
        <v>cuộn</v>
      </c>
      <c r="F799" s="403">
        <v>1</v>
      </c>
      <c r="G799" s="56">
        <v>44306</v>
      </c>
      <c r="H799" s="412" t="s">
        <v>10013</v>
      </c>
      <c r="I799" s="48">
        <v>4</v>
      </c>
      <c r="J799" s="48" t="s">
        <v>7616</v>
      </c>
      <c r="K799" s="48" t="s">
        <v>8693</v>
      </c>
    </row>
    <row r="800" spans="1:11" x14ac:dyDescent="0.25">
      <c r="A800" s="47">
        <f t="shared" si="13"/>
        <v>798</v>
      </c>
      <c r="B800" s="46" t="s">
        <v>9652</v>
      </c>
      <c r="C800" s="330" t="s">
        <v>1571</v>
      </c>
      <c r="D800" s="344" t="s">
        <v>668</v>
      </c>
      <c r="E800" s="47" t="s">
        <v>1197</v>
      </c>
      <c r="F800" s="403">
        <v>1</v>
      </c>
      <c r="G800" s="56">
        <v>44306</v>
      </c>
      <c r="H800" s="412" t="s">
        <v>10013</v>
      </c>
      <c r="I800" s="48">
        <v>4</v>
      </c>
      <c r="J800" s="48" t="s">
        <v>7616</v>
      </c>
      <c r="K800" s="48" t="s">
        <v>8693</v>
      </c>
    </row>
    <row r="801" spans="1:11" x14ac:dyDescent="0.25">
      <c r="A801" s="47">
        <f t="shared" si="13"/>
        <v>799</v>
      </c>
      <c r="B801" s="46" t="s">
        <v>8489</v>
      </c>
      <c r="C801" s="330" t="s">
        <v>1528</v>
      </c>
      <c r="D801" s="344" t="s">
        <v>146</v>
      </c>
      <c r="E801" s="47" t="s">
        <v>9477</v>
      </c>
      <c r="F801" s="403">
        <v>1</v>
      </c>
      <c r="G801" s="56">
        <v>44306</v>
      </c>
      <c r="H801" s="412" t="s">
        <v>10013</v>
      </c>
      <c r="I801" s="48">
        <v>4</v>
      </c>
      <c r="J801" s="48" t="s">
        <v>7616</v>
      </c>
      <c r="K801" s="48" t="s">
        <v>8693</v>
      </c>
    </row>
    <row r="802" spans="1:11" x14ac:dyDescent="0.25">
      <c r="A802" s="47">
        <f t="shared" si="13"/>
        <v>800</v>
      </c>
      <c r="B802" s="46" t="s">
        <v>10041</v>
      </c>
      <c r="C802" s="330" t="s">
        <v>1518</v>
      </c>
      <c r="D802" s="344" t="s">
        <v>663</v>
      </c>
      <c r="E802" s="47" t="s">
        <v>455</v>
      </c>
      <c r="F802" s="403">
        <v>1</v>
      </c>
      <c r="G802" s="56">
        <v>44306</v>
      </c>
      <c r="H802" s="412" t="s">
        <v>10013</v>
      </c>
      <c r="I802" s="48">
        <v>4</v>
      </c>
      <c r="J802" s="48" t="s">
        <v>7616</v>
      </c>
      <c r="K802" s="48" t="s">
        <v>9493</v>
      </c>
    </row>
    <row r="803" spans="1:11" x14ac:dyDescent="0.25">
      <c r="A803" s="47">
        <f t="shared" si="13"/>
        <v>801</v>
      </c>
      <c r="B803" s="46" t="s">
        <v>1430</v>
      </c>
      <c r="C803" s="330" t="s">
        <v>1571</v>
      </c>
      <c r="D803" s="344" t="s">
        <v>669</v>
      </c>
      <c r="E803" s="47" t="s">
        <v>2970</v>
      </c>
      <c r="F803" s="403">
        <v>10</v>
      </c>
      <c r="G803" s="56">
        <v>44308</v>
      </c>
      <c r="H803" s="412" t="s">
        <v>10013</v>
      </c>
      <c r="I803" s="48">
        <v>4</v>
      </c>
      <c r="J803" s="48" t="s">
        <v>7616</v>
      </c>
      <c r="K803" s="48" t="s">
        <v>8693</v>
      </c>
    </row>
    <row r="804" spans="1:11" x14ac:dyDescent="0.25">
      <c r="A804" s="47">
        <f t="shared" si="13"/>
        <v>802</v>
      </c>
      <c r="B804" s="46" t="s">
        <v>4540</v>
      </c>
      <c r="C804" s="330" t="s">
        <v>97</v>
      </c>
      <c r="D804" s="344" t="s">
        <v>1317</v>
      </c>
      <c r="E804" s="47" t="str">
        <f>VLOOKUP(D804,'BANG THAM CHIEU'!E243:I1299,5,0)</f>
        <v>bì</v>
      </c>
      <c r="F804" s="403">
        <v>2</v>
      </c>
      <c r="G804" s="56">
        <v>44308</v>
      </c>
      <c r="H804" s="412" t="s">
        <v>10013</v>
      </c>
      <c r="I804" s="48">
        <v>4</v>
      </c>
      <c r="J804" s="48" t="s">
        <v>7616</v>
      </c>
      <c r="K804" s="48" t="s">
        <v>8693</v>
      </c>
    </row>
    <row r="805" spans="1:11" x14ac:dyDescent="0.25">
      <c r="A805" s="47">
        <f t="shared" si="13"/>
        <v>803</v>
      </c>
      <c r="B805" s="46" t="s">
        <v>6607</v>
      </c>
      <c r="C805" s="330" t="s">
        <v>1527</v>
      </c>
      <c r="D805" s="344" t="s">
        <v>688</v>
      </c>
      <c r="E805" s="47" t="s">
        <v>2928</v>
      </c>
      <c r="F805" s="403">
        <v>1</v>
      </c>
      <c r="G805" s="56">
        <v>44308</v>
      </c>
      <c r="H805" s="412" t="s">
        <v>10013</v>
      </c>
      <c r="I805" s="48">
        <v>4</v>
      </c>
      <c r="J805" s="48" t="s">
        <v>7616</v>
      </c>
      <c r="K805" s="48" t="s">
        <v>8693</v>
      </c>
    </row>
    <row r="806" spans="1:11" x14ac:dyDescent="0.25">
      <c r="A806" s="47">
        <f t="shared" si="13"/>
        <v>804</v>
      </c>
      <c r="B806" s="46" t="s">
        <v>7476</v>
      </c>
      <c r="C806" s="330" t="s">
        <v>1518</v>
      </c>
      <c r="D806" s="344" t="s">
        <v>788</v>
      </c>
      <c r="E806" s="47" t="str">
        <f>VLOOKUP(D806,'BANG THAM CHIEU'!E245:I1301,5,0)</f>
        <v>cái</v>
      </c>
      <c r="F806" s="403">
        <v>2</v>
      </c>
      <c r="G806" s="56">
        <v>44308</v>
      </c>
      <c r="H806" s="412" t="s">
        <v>10013</v>
      </c>
      <c r="I806" s="48">
        <v>4</v>
      </c>
      <c r="J806" s="48" t="s">
        <v>7616</v>
      </c>
      <c r="K806" s="48" t="s">
        <v>10047</v>
      </c>
    </row>
    <row r="807" spans="1:11" ht="141" x14ac:dyDescent="0.25">
      <c r="A807" s="47">
        <f t="shared" si="13"/>
        <v>805</v>
      </c>
      <c r="B807" s="437" t="s">
        <v>8692</v>
      </c>
      <c r="C807" s="330" t="s">
        <v>1528</v>
      </c>
      <c r="D807" s="344" t="s">
        <v>198</v>
      </c>
      <c r="E807" s="47" t="s">
        <v>455</v>
      </c>
      <c r="F807" s="403">
        <v>2</v>
      </c>
      <c r="G807" s="56">
        <v>44308</v>
      </c>
      <c r="H807" s="412" t="s">
        <v>10013</v>
      </c>
      <c r="I807" s="48">
        <v>4</v>
      </c>
      <c r="J807" s="48" t="s">
        <v>7616</v>
      </c>
      <c r="K807" s="48" t="s">
        <v>10048</v>
      </c>
    </row>
    <row r="808" spans="1:11" x14ac:dyDescent="0.25">
      <c r="A808" s="47">
        <f t="shared" si="13"/>
        <v>806</v>
      </c>
      <c r="B808" s="46" t="s">
        <v>7897</v>
      </c>
      <c r="C808" s="330" t="s">
        <v>1528</v>
      </c>
      <c r="D808" s="344" t="s">
        <v>736</v>
      </c>
      <c r="E808" s="47" t="s">
        <v>2909</v>
      </c>
      <c r="F808" s="403">
        <v>3</v>
      </c>
      <c r="G808" s="56">
        <v>44309</v>
      </c>
      <c r="H808" s="412" t="s">
        <v>10013</v>
      </c>
      <c r="I808" s="48">
        <v>4</v>
      </c>
      <c r="J808" s="48" t="s">
        <v>7615</v>
      </c>
      <c r="K808" s="48" t="s">
        <v>9416</v>
      </c>
    </row>
    <row r="809" spans="1:11" x14ac:dyDescent="0.25">
      <c r="A809" s="47">
        <f t="shared" si="13"/>
        <v>807</v>
      </c>
      <c r="B809" s="437" t="s">
        <v>7903</v>
      </c>
      <c r="C809" s="330" t="s">
        <v>1563</v>
      </c>
      <c r="D809" s="344" t="s">
        <v>1314</v>
      </c>
      <c r="E809" s="47" t="str">
        <f>VLOOKUP(D809,'BANG THAM CHIEU'!E248:I1304,5,0)</f>
        <v>cuộn</v>
      </c>
      <c r="F809" s="403">
        <v>2</v>
      </c>
      <c r="G809" s="56">
        <v>44309</v>
      </c>
      <c r="H809" s="412" t="s">
        <v>10013</v>
      </c>
      <c r="I809" s="48">
        <v>4</v>
      </c>
      <c r="J809" s="48" t="s">
        <v>7615</v>
      </c>
      <c r="K809" s="48" t="s">
        <v>9624</v>
      </c>
    </row>
    <row r="810" spans="1:11" x14ac:dyDescent="0.25">
      <c r="A810" s="47">
        <f t="shared" si="13"/>
        <v>808</v>
      </c>
      <c r="B810" s="46" t="s">
        <v>9814</v>
      </c>
      <c r="C810" s="330" t="s">
        <v>1528</v>
      </c>
      <c r="D810" s="344" t="s">
        <v>148</v>
      </c>
      <c r="E810" s="47" t="s">
        <v>1211</v>
      </c>
      <c r="F810" s="403">
        <v>3</v>
      </c>
      <c r="G810" s="56">
        <v>44309</v>
      </c>
      <c r="H810" s="412" t="s">
        <v>10013</v>
      </c>
      <c r="I810" s="48">
        <v>4</v>
      </c>
      <c r="J810" s="48" t="s">
        <v>7616</v>
      </c>
      <c r="K810" s="48" t="s">
        <v>10050</v>
      </c>
    </row>
    <row r="811" spans="1:11" ht="53.25" customHeight="1" x14ac:dyDescent="0.25">
      <c r="A811" s="47">
        <f t="shared" si="13"/>
        <v>809</v>
      </c>
      <c r="B811" s="437" t="s">
        <v>8489</v>
      </c>
      <c r="C811" s="330" t="s">
        <v>1528</v>
      </c>
      <c r="D811" s="344" t="s">
        <v>146</v>
      </c>
      <c r="E811" s="47" t="s">
        <v>2928</v>
      </c>
      <c r="F811" s="403">
        <v>1</v>
      </c>
      <c r="G811" s="56">
        <v>44309</v>
      </c>
      <c r="H811" s="412" t="s">
        <v>10013</v>
      </c>
      <c r="I811" s="48">
        <v>4</v>
      </c>
      <c r="J811" s="48" t="s">
        <v>7614</v>
      </c>
      <c r="K811" s="48" t="s">
        <v>8693</v>
      </c>
    </row>
    <row r="812" spans="1:11" x14ac:dyDescent="0.25">
      <c r="A812" s="47">
        <f t="shared" si="13"/>
        <v>810</v>
      </c>
      <c r="B812" s="437" t="s">
        <v>4449</v>
      </c>
      <c r="C812" s="330" t="s">
        <v>2564</v>
      </c>
      <c r="D812" s="344" t="s">
        <v>2719</v>
      </c>
      <c r="E812" s="47" t="str">
        <f>VLOOKUP(D812,'BANG THAM CHIEU'!E251:I1307,5,0)</f>
        <v>lon</v>
      </c>
      <c r="F812" s="403">
        <v>1</v>
      </c>
      <c r="G812" s="56">
        <v>44305</v>
      </c>
      <c r="H812" s="412" t="s">
        <v>10013</v>
      </c>
      <c r="I812" s="48">
        <v>4</v>
      </c>
      <c r="J812" s="48" t="s">
        <v>7614</v>
      </c>
      <c r="K812" s="48" t="s">
        <v>8693</v>
      </c>
    </row>
    <row r="813" spans="1:11" x14ac:dyDescent="0.25">
      <c r="A813" s="47">
        <f t="shared" si="13"/>
        <v>811</v>
      </c>
      <c r="B813" s="46" t="s">
        <v>3047</v>
      </c>
      <c r="C813" s="330" t="s">
        <v>2564</v>
      </c>
      <c r="D813" s="344" t="s">
        <v>3049</v>
      </c>
      <c r="E813" s="47" t="str">
        <f>VLOOKUP(D813,'BANG THAM CHIEU'!E252:I1308,5,0)</f>
        <v>lon</v>
      </c>
      <c r="F813" s="403">
        <v>1</v>
      </c>
      <c r="G813" s="56">
        <v>44305</v>
      </c>
      <c r="H813" s="412" t="s">
        <v>10013</v>
      </c>
      <c r="I813" s="48">
        <v>4</v>
      </c>
      <c r="J813" s="48" t="s">
        <v>7614</v>
      </c>
      <c r="K813" s="48" t="s">
        <v>8693</v>
      </c>
    </row>
    <row r="814" spans="1:11" x14ac:dyDescent="0.25">
      <c r="A814" s="47">
        <f t="shared" si="13"/>
        <v>812</v>
      </c>
      <c r="B814" s="46" t="s">
        <v>7102</v>
      </c>
      <c r="C814" s="330" t="s">
        <v>1556</v>
      </c>
      <c r="D814" s="344">
        <v>50250779</v>
      </c>
      <c r="E814" s="47" t="str">
        <f>VLOOKUP(D814,'BANG THAM CHIEU'!E253:I1309,5,0)</f>
        <v>cái</v>
      </c>
      <c r="F814" s="403">
        <v>1</v>
      </c>
      <c r="G814" s="56">
        <v>44305</v>
      </c>
      <c r="H814" s="412" t="s">
        <v>10013</v>
      </c>
      <c r="I814" s="48">
        <v>4</v>
      </c>
      <c r="J814" s="48" t="s">
        <v>7615</v>
      </c>
      <c r="K814" s="48" t="s">
        <v>10052</v>
      </c>
    </row>
    <row r="815" spans="1:11" x14ac:dyDescent="0.25">
      <c r="A815" s="47">
        <f t="shared" si="13"/>
        <v>813</v>
      </c>
      <c r="B815" s="409" t="s">
        <v>9810</v>
      </c>
      <c r="C815" s="330" t="s">
        <v>1548</v>
      </c>
      <c r="D815" s="344" t="s">
        <v>9827</v>
      </c>
      <c r="E815" s="47" t="str">
        <f>VLOOKUP(D815,'BANG THAM CHIEU'!E254:I1310,5,0)</f>
        <v>cái</v>
      </c>
      <c r="F815" s="403">
        <v>1</v>
      </c>
      <c r="G815" s="56">
        <v>44305</v>
      </c>
      <c r="H815" s="412" t="s">
        <v>10013</v>
      </c>
      <c r="I815" s="48">
        <v>4</v>
      </c>
      <c r="J815" s="48" t="s">
        <v>10015</v>
      </c>
      <c r="K815" s="48" t="s">
        <v>10017</v>
      </c>
    </row>
    <row r="816" spans="1:11" x14ac:dyDescent="0.25">
      <c r="A816" s="47">
        <f t="shared" si="13"/>
        <v>814</v>
      </c>
      <c r="B816" s="46" t="s">
        <v>6598</v>
      </c>
      <c r="C816" s="330" t="s">
        <v>1528</v>
      </c>
      <c r="D816" s="344" t="s">
        <v>6613</v>
      </c>
      <c r="E816" s="47" t="str">
        <f>VLOOKUP(D816,'BANG THAM CHIEU'!E255:I1311,5,0)</f>
        <v>cái</v>
      </c>
      <c r="F816" s="403">
        <v>8</v>
      </c>
      <c r="G816" s="56">
        <v>44305</v>
      </c>
      <c r="H816" s="412" t="s">
        <v>10013</v>
      </c>
      <c r="I816" s="48">
        <v>4</v>
      </c>
      <c r="J816" s="48" t="s">
        <v>7620</v>
      </c>
      <c r="K816" s="48" t="s">
        <v>8693</v>
      </c>
    </row>
    <row r="817" spans="1:11" x14ac:dyDescent="0.25">
      <c r="A817" s="47">
        <f t="shared" si="13"/>
        <v>815</v>
      </c>
      <c r="B817" s="46" t="s">
        <v>6092</v>
      </c>
      <c r="C817" s="330" t="s">
        <v>1535</v>
      </c>
      <c r="D817" s="344" t="s">
        <v>2809</v>
      </c>
      <c r="E817" s="47" t="str">
        <f>VLOOKUP(D817,'BANG THAM CHIEU'!E256:I1312,5,0)</f>
        <v>cái</v>
      </c>
      <c r="F817" s="53">
        <v>4</v>
      </c>
      <c r="G817" s="396">
        <v>44306</v>
      </c>
      <c r="H817" s="412" t="s">
        <v>10013</v>
      </c>
      <c r="I817" s="48">
        <v>4</v>
      </c>
      <c r="J817" s="122" t="s">
        <v>7616</v>
      </c>
      <c r="K817" s="48" t="s">
        <v>8693</v>
      </c>
    </row>
    <row r="818" spans="1:11" x14ac:dyDescent="0.25">
      <c r="A818" s="47">
        <f t="shared" si="13"/>
        <v>816</v>
      </c>
      <c r="B818" s="46" t="s">
        <v>8907</v>
      </c>
      <c r="C818" s="330" t="s">
        <v>2564</v>
      </c>
      <c r="D818" s="344">
        <v>50006457</v>
      </c>
      <c r="E818" s="47" t="str">
        <f>VLOOKUP(D818,'BANG THAM CHIEU'!E257:I1313,5,0)</f>
        <v>cái</v>
      </c>
      <c r="F818" s="53">
        <v>8</v>
      </c>
      <c r="G818" s="396">
        <v>44309</v>
      </c>
      <c r="H818" s="412" t="s">
        <v>10013</v>
      </c>
      <c r="I818" s="48">
        <v>4</v>
      </c>
      <c r="J818" s="122" t="s">
        <v>7615</v>
      </c>
      <c r="K818" s="48" t="s">
        <v>10049</v>
      </c>
    </row>
    <row r="819" spans="1:11" x14ac:dyDescent="0.25">
      <c r="A819" s="47">
        <f t="shared" si="13"/>
        <v>817</v>
      </c>
      <c r="B819" s="46" t="s">
        <v>6339</v>
      </c>
      <c r="C819" s="330" t="s">
        <v>7145</v>
      </c>
      <c r="D819" s="344">
        <v>50017769</v>
      </c>
      <c r="E819" s="47" t="str">
        <f>VLOOKUP(D819,'BANG THAM CHIEU'!E258:I1314,5,0)</f>
        <v>cái</v>
      </c>
      <c r="F819" s="53">
        <v>2</v>
      </c>
      <c r="G819" s="396">
        <v>44309</v>
      </c>
      <c r="H819" s="412" t="s">
        <v>10013</v>
      </c>
      <c r="I819" s="48">
        <v>4</v>
      </c>
      <c r="J819" s="122" t="s">
        <v>7615</v>
      </c>
      <c r="K819" s="48" t="s">
        <v>10054</v>
      </c>
    </row>
    <row r="820" spans="1:11" x14ac:dyDescent="0.25">
      <c r="A820" s="47">
        <f t="shared" si="13"/>
        <v>818</v>
      </c>
      <c r="B820" s="46" t="s">
        <v>9236</v>
      </c>
      <c r="C820" s="330" t="s">
        <v>1556</v>
      </c>
      <c r="D820" s="344">
        <v>28526100</v>
      </c>
      <c r="E820" s="47" t="str">
        <f>VLOOKUP(D820,'BANG THAM CHIEU'!E259:I1315,5,0)</f>
        <v>cái</v>
      </c>
      <c r="F820" s="53">
        <v>1</v>
      </c>
      <c r="G820" s="396">
        <v>44309</v>
      </c>
      <c r="H820" s="412" t="s">
        <v>10013</v>
      </c>
      <c r="I820" s="48">
        <v>4</v>
      </c>
      <c r="J820" s="122" t="s">
        <v>7615</v>
      </c>
      <c r="K820" s="48"/>
    </row>
    <row r="821" spans="1:11" x14ac:dyDescent="0.25">
      <c r="A821" s="47">
        <f t="shared" si="13"/>
        <v>819</v>
      </c>
      <c r="B821" s="46" t="s">
        <v>7302</v>
      </c>
      <c r="C821" s="330" t="s">
        <v>2568</v>
      </c>
      <c r="D821" s="344" t="s">
        <v>2702</v>
      </c>
      <c r="E821" s="47" t="str">
        <f>VLOOKUP(D821,'BANG THAM CHIEU'!E260:I1316,5,0)</f>
        <v>thùng</v>
      </c>
      <c r="F821" s="53">
        <v>4</v>
      </c>
      <c r="G821" s="396">
        <v>44309</v>
      </c>
      <c r="H821" s="412" t="s">
        <v>10013</v>
      </c>
      <c r="I821" s="48">
        <v>4</v>
      </c>
      <c r="J821" s="122" t="s">
        <v>7614</v>
      </c>
      <c r="K821" s="48" t="s">
        <v>10057</v>
      </c>
    </row>
    <row r="822" spans="1:11" x14ac:dyDescent="0.25">
      <c r="A822" s="47">
        <f t="shared" si="13"/>
        <v>820</v>
      </c>
      <c r="B822" s="46" t="s">
        <v>2626</v>
      </c>
      <c r="C822" s="330" t="s">
        <v>108</v>
      </c>
      <c r="D822" s="344" t="s">
        <v>2813</v>
      </c>
      <c r="E822" s="47" t="str">
        <f>VLOOKUP(D822,'BANG THAM CHIEU'!E261:I1317,5,0)</f>
        <v>cái</v>
      </c>
      <c r="F822" s="53">
        <v>1</v>
      </c>
      <c r="G822" s="396">
        <v>44227</v>
      </c>
      <c r="H822" s="412" t="s">
        <v>10013</v>
      </c>
      <c r="I822" s="48">
        <v>4</v>
      </c>
      <c r="J822" s="122" t="s">
        <v>7615</v>
      </c>
      <c r="K822" s="48" t="s">
        <v>10058</v>
      </c>
    </row>
    <row r="823" spans="1:11" x14ac:dyDescent="0.25">
      <c r="A823" s="47">
        <f t="shared" si="13"/>
        <v>821</v>
      </c>
      <c r="B823" s="46" t="s">
        <v>10062</v>
      </c>
      <c r="C823" s="330"/>
      <c r="D823" s="344"/>
      <c r="E823" s="47" t="s">
        <v>455</v>
      </c>
      <c r="F823" s="53">
        <v>2</v>
      </c>
      <c r="G823" s="396">
        <v>44312</v>
      </c>
      <c r="H823" s="412" t="s">
        <v>10014</v>
      </c>
      <c r="I823" s="48">
        <v>4</v>
      </c>
      <c r="J823" s="122" t="s">
        <v>7614</v>
      </c>
      <c r="K823" s="48" t="s">
        <v>10063</v>
      </c>
    </row>
    <row r="824" spans="1:11" x14ac:dyDescent="0.25">
      <c r="A824" s="47">
        <f t="shared" si="13"/>
        <v>822</v>
      </c>
      <c r="B824" s="46" t="s">
        <v>10069</v>
      </c>
      <c r="C824" s="330"/>
      <c r="D824" s="344"/>
      <c r="E824" s="47" t="s">
        <v>447</v>
      </c>
      <c r="F824" s="53">
        <v>1</v>
      </c>
      <c r="G824" s="396">
        <v>44312</v>
      </c>
      <c r="H824" s="412" t="s">
        <v>10014</v>
      </c>
      <c r="I824" s="48">
        <v>4</v>
      </c>
      <c r="J824" s="122" t="s">
        <v>7615</v>
      </c>
      <c r="K824" s="48" t="s">
        <v>9724</v>
      </c>
    </row>
    <row r="825" spans="1:11" x14ac:dyDescent="0.25">
      <c r="A825" s="47">
        <f t="shared" si="13"/>
        <v>823</v>
      </c>
      <c r="B825" s="46" t="s">
        <v>10070</v>
      </c>
      <c r="C825" s="330"/>
      <c r="D825" s="344"/>
      <c r="E825" s="47" t="s">
        <v>447</v>
      </c>
      <c r="F825" s="53">
        <v>2</v>
      </c>
      <c r="G825" s="396">
        <v>44313</v>
      </c>
      <c r="H825" s="412" t="s">
        <v>10014</v>
      </c>
      <c r="I825" s="48">
        <v>4</v>
      </c>
      <c r="J825" s="122" t="s">
        <v>9478</v>
      </c>
      <c r="K825" s="48" t="s">
        <v>10071</v>
      </c>
    </row>
    <row r="826" spans="1:11" x14ac:dyDescent="0.25">
      <c r="A826" s="47">
        <f t="shared" si="13"/>
        <v>824</v>
      </c>
      <c r="B826" s="46" t="s">
        <v>10079</v>
      </c>
      <c r="C826" s="330"/>
      <c r="D826" s="344"/>
      <c r="E826" s="47" t="s">
        <v>455</v>
      </c>
      <c r="F826" s="53">
        <v>4</v>
      </c>
      <c r="G826" s="396">
        <v>44314</v>
      </c>
      <c r="H826" s="412" t="s">
        <v>10014</v>
      </c>
      <c r="I826" s="48">
        <v>4</v>
      </c>
      <c r="J826" s="122" t="s">
        <v>7619</v>
      </c>
      <c r="K826" s="48" t="s">
        <v>9591</v>
      </c>
    </row>
    <row r="827" spans="1:11" x14ac:dyDescent="0.25">
      <c r="A827" s="47">
        <f t="shared" si="13"/>
        <v>825</v>
      </c>
      <c r="B827" s="46" t="s">
        <v>10082</v>
      </c>
      <c r="C827" s="330"/>
      <c r="D827" s="344"/>
      <c r="E827" s="47" t="s">
        <v>455</v>
      </c>
      <c r="F827" s="53">
        <v>1</v>
      </c>
      <c r="G827" s="396">
        <v>44315</v>
      </c>
      <c r="H827" s="412" t="s">
        <v>10014</v>
      </c>
      <c r="I827" s="48">
        <v>4</v>
      </c>
      <c r="J827" s="122" t="s">
        <v>9325</v>
      </c>
      <c r="K827" s="48" t="s">
        <v>10081</v>
      </c>
    </row>
    <row r="828" spans="1:11" x14ac:dyDescent="0.25">
      <c r="A828" s="47">
        <f t="shared" si="13"/>
        <v>826</v>
      </c>
      <c r="B828" s="46" t="s">
        <v>10083</v>
      </c>
      <c r="C828" s="330"/>
      <c r="D828" s="344"/>
      <c r="E828" s="47" t="s">
        <v>2928</v>
      </c>
      <c r="F828" s="53">
        <v>1</v>
      </c>
      <c r="G828" s="396">
        <v>44315</v>
      </c>
      <c r="H828" s="412" t="s">
        <v>10014</v>
      </c>
      <c r="I828" s="48">
        <v>4</v>
      </c>
      <c r="J828" s="122" t="s">
        <v>7614</v>
      </c>
      <c r="K828" s="48" t="s">
        <v>8693</v>
      </c>
    </row>
    <row r="829" spans="1:11" x14ac:dyDescent="0.25">
      <c r="A829" s="47">
        <f t="shared" si="13"/>
        <v>827</v>
      </c>
      <c r="B829" s="46" t="s">
        <v>10084</v>
      </c>
      <c r="C829" s="330"/>
      <c r="D829" s="344"/>
      <c r="E829" s="47" t="s">
        <v>2928</v>
      </c>
      <c r="F829" s="53">
        <v>1</v>
      </c>
      <c r="G829" s="396">
        <v>44315</v>
      </c>
      <c r="H829" s="412" t="s">
        <v>10014</v>
      </c>
      <c r="I829" s="48">
        <v>4</v>
      </c>
      <c r="J829" s="122" t="s">
        <v>7614</v>
      </c>
      <c r="K829" s="48" t="s">
        <v>8693</v>
      </c>
    </row>
    <row r="830" spans="1:11" x14ac:dyDescent="0.25">
      <c r="A830" s="47">
        <f t="shared" si="13"/>
        <v>828</v>
      </c>
      <c r="B830" s="46" t="s">
        <v>10085</v>
      </c>
      <c r="C830" s="330"/>
      <c r="D830" s="344"/>
      <c r="E830" s="47" t="s">
        <v>2909</v>
      </c>
      <c r="F830" s="53">
        <v>1</v>
      </c>
      <c r="G830" s="396">
        <v>44315</v>
      </c>
      <c r="H830" s="412" t="s">
        <v>10014</v>
      </c>
      <c r="I830" s="48">
        <v>4</v>
      </c>
      <c r="J830" s="122" t="s">
        <v>7614</v>
      </c>
      <c r="K830" s="48" t="s">
        <v>8693</v>
      </c>
    </row>
    <row r="831" spans="1:11" ht="30" x14ac:dyDescent="0.25">
      <c r="A831" s="47">
        <f t="shared" si="13"/>
        <v>829</v>
      </c>
      <c r="B831" s="409" t="s">
        <v>7269</v>
      </c>
      <c r="C831" s="330" t="s">
        <v>1556</v>
      </c>
      <c r="D831" s="344" t="s">
        <v>246</v>
      </c>
      <c r="E831" s="47" t="s">
        <v>455</v>
      </c>
      <c r="F831" s="53">
        <v>4</v>
      </c>
      <c r="G831" s="396">
        <v>44312</v>
      </c>
      <c r="H831" s="412" t="s">
        <v>10014</v>
      </c>
      <c r="I831" s="48">
        <v>4</v>
      </c>
      <c r="J831" s="122" t="s">
        <v>7615</v>
      </c>
      <c r="K831" s="48" t="s">
        <v>9724</v>
      </c>
    </row>
    <row r="832" spans="1:11" x14ac:dyDescent="0.25">
      <c r="A832" s="47">
        <f t="shared" si="13"/>
        <v>830</v>
      </c>
      <c r="B832" s="432" t="s">
        <v>10059</v>
      </c>
      <c r="C832" s="330" t="s">
        <v>1598</v>
      </c>
      <c r="D832" s="344" t="s">
        <v>186</v>
      </c>
      <c r="E832" s="47" t="s">
        <v>455</v>
      </c>
      <c r="F832" s="53">
        <v>2</v>
      </c>
      <c r="G832" s="396">
        <v>44312</v>
      </c>
      <c r="H832" s="412" t="s">
        <v>10014</v>
      </c>
      <c r="I832" s="48">
        <v>4</v>
      </c>
      <c r="J832" s="122" t="s">
        <v>7616</v>
      </c>
      <c r="K832" s="48" t="s">
        <v>10060</v>
      </c>
    </row>
    <row r="833" spans="1:11" x14ac:dyDescent="0.25">
      <c r="A833" s="47">
        <f t="shared" ref="A833:A895" si="14">IF(B833="","",A832+1)</f>
        <v>831</v>
      </c>
      <c r="B833" s="46" t="s">
        <v>1430</v>
      </c>
      <c r="C833" s="330" t="s">
        <v>1571</v>
      </c>
      <c r="D833" s="344" t="s">
        <v>669</v>
      </c>
      <c r="E833" s="47" t="s">
        <v>2970</v>
      </c>
      <c r="F833" s="53">
        <v>5</v>
      </c>
      <c r="G833" s="396">
        <v>44312</v>
      </c>
      <c r="H833" s="412" t="s">
        <v>10014</v>
      </c>
      <c r="I833" s="48">
        <v>4</v>
      </c>
      <c r="J833" s="122" t="s">
        <v>7616</v>
      </c>
      <c r="K833" s="48" t="s">
        <v>8693</v>
      </c>
    </row>
    <row r="834" spans="1:11" x14ac:dyDescent="0.25">
      <c r="A834" s="47">
        <f t="shared" si="14"/>
        <v>832</v>
      </c>
      <c r="B834" s="46" t="s">
        <v>9646</v>
      </c>
      <c r="C834" s="330" t="s">
        <v>99</v>
      </c>
      <c r="D834" s="344" t="s">
        <v>680</v>
      </c>
      <c r="E834" s="47" t="s">
        <v>455</v>
      </c>
      <c r="F834" s="53">
        <v>1</v>
      </c>
      <c r="G834" s="396">
        <v>44312</v>
      </c>
      <c r="H834" s="412" t="s">
        <v>10014</v>
      </c>
      <c r="I834" s="48">
        <v>4</v>
      </c>
      <c r="J834" s="122" t="s">
        <v>7614</v>
      </c>
      <c r="K834" s="48" t="s">
        <v>10061</v>
      </c>
    </row>
    <row r="835" spans="1:11" x14ac:dyDescent="0.25">
      <c r="A835" s="47">
        <f t="shared" si="14"/>
        <v>833</v>
      </c>
      <c r="B835" s="46" t="s">
        <v>9647</v>
      </c>
      <c r="C835" s="330" t="s">
        <v>1571</v>
      </c>
      <c r="D835" s="344" t="s">
        <v>828</v>
      </c>
      <c r="E835" s="47" t="str">
        <f>VLOOKUP(D835,'BANG THAM CHIEU'!E274:I1330,5,0)</f>
        <v>cái</v>
      </c>
      <c r="F835" s="53">
        <v>1</v>
      </c>
      <c r="G835" s="396">
        <v>44312</v>
      </c>
      <c r="H835" s="412" t="s">
        <v>10014</v>
      </c>
      <c r="I835" s="48">
        <v>4</v>
      </c>
      <c r="J835" s="122" t="s">
        <v>7614</v>
      </c>
      <c r="K835" s="48" t="s">
        <v>10061</v>
      </c>
    </row>
    <row r="836" spans="1:11" x14ac:dyDescent="0.25">
      <c r="A836" s="47">
        <f t="shared" si="14"/>
        <v>834</v>
      </c>
      <c r="B836" s="46" t="s">
        <v>4539</v>
      </c>
      <c r="C836" s="330" t="s">
        <v>99</v>
      </c>
      <c r="D836" s="344" t="s">
        <v>756</v>
      </c>
      <c r="E836" s="47" t="s">
        <v>455</v>
      </c>
      <c r="F836" s="53">
        <v>1</v>
      </c>
      <c r="G836" s="396">
        <v>44312</v>
      </c>
      <c r="H836" s="412" t="s">
        <v>10014</v>
      </c>
      <c r="I836" s="48">
        <v>4</v>
      </c>
      <c r="J836" s="122" t="s">
        <v>7614</v>
      </c>
      <c r="K836" s="48" t="s">
        <v>10061</v>
      </c>
    </row>
    <row r="837" spans="1:11" x14ac:dyDescent="0.25">
      <c r="A837" s="47">
        <f t="shared" si="14"/>
        <v>835</v>
      </c>
      <c r="B837" s="46" t="s">
        <v>7863</v>
      </c>
      <c r="C837" s="330" t="s">
        <v>1599</v>
      </c>
      <c r="D837" s="344" t="s">
        <v>807</v>
      </c>
      <c r="E837" s="47" t="str">
        <f>VLOOKUP(D837,'BANG THAM CHIEU'!E276:I1332,5,0)</f>
        <v>cuộn</v>
      </c>
      <c r="F837" s="53">
        <v>1</v>
      </c>
      <c r="G837" s="396">
        <v>44312</v>
      </c>
      <c r="H837" s="412" t="s">
        <v>10014</v>
      </c>
      <c r="I837" s="48">
        <v>4</v>
      </c>
      <c r="J837" s="122" t="s">
        <v>7619</v>
      </c>
      <c r="K837" s="48" t="s">
        <v>8693</v>
      </c>
    </row>
    <row r="838" spans="1:11" x14ac:dyDescent="0.25">
      <c r="A838" s="47">
        <f t="shared" si="14"/>
        <v>836</v>
      </c>
      <c r="B838" s="46" t="s">
        <v>8996</v>
      </c>
      <c r="C838" s="330" t="s">
        <v>1518</v>
      </c>
      <c r="D838" s="344" t="s">
        <v>795</v>
      </c>
      <c r="E838" s="47" t="s">
        <v>455</v>
      </c>
      <c r="F838" s="53">
        <v>2</v>
      </c>
      <c r="G838" s="396">
        <v>44312</v>
      </c>
      <c r="H838" s="412" t="s">
        <v>10014</v>
      </c>
      <c r="I838" s="48">
        <v>4</v>
      </c>
      <c r="J838" s="122" t="s">
        <v>7619</v>
      </c>
      <c r="K838" s="48" t="s">
        <v>9484</v>
      </c>
    </row>
    <row r="839" spans="1:11" x14ac:dyDescent="0.25">
      <c r="A839" s="47">
        <f t="shared" si="14"/>
        <v>837</v>
      </c>
      <c r="B839" s="46" t="s">
        <v>9646</v>
      </c>
      <c r="C839" s="330" t="s">
        <v>99</v>
      </c>
      <c r="D839" s="344" t="s">
        <v>680</v>
      </c>
      <c r="E839" s="47" t="s">
        <v>455</v>
      </c>
      <c r="F839" s="53">
        <v>30</v>
      </c>
      <c r="G839" s="396">
        <v>44312</v>
      </c>
      <c r="H839" s="412" t="s">
        <v>10014</v>
      </c>
      <c r="I839" s="48">
        <v>4</v>
      </c>
      <c r="J839" s="122" t="s">
        <v>7619</v>
      </c>
      <c r="K839" s="48" t="s">
        <v>9846</v>
      </c>
    </row>
    <row r="840" spans="1:11" x14ac:dyDescent="0.25">
      <c r="A840" s="47">
        <f t="shared" si="14"/>
        <v>838</v>
      </c>
      <c r="B840" s="46" t="s">
        <v>7476</v>
      </c>
      <c r="C840" s="330" t="s">
        <v>1518</v>
      </c>
      <c r="D840" s="344" t="s">
        <v>788</v>
      </c>
      <c r="E840" s="47" t="s">
        <v>455</v>
      </c>
      <c r="F840" s="53">
        <v>2</v>
      </c>
      <c r="G840" s="396">
        <v>44312</v>
      </c>
      <c r="H840" s="412" t="s">
        <v>10014</v>
      </c>
      <c r="I840" s="48">
        <v>4</v>
      </c>
      <c r="J840" s="122" t="s">
        <v>7616</v>
      </c>
      <c r="K840" s="48" t="s">
        <v>10065</v>
      </c>
    </row>
    <row r="841" spans="1:11" x14ac:dyDescent="0.25">
      <c r="A841" s="47">
        <f t="shared" si="14"/>
        <v>839</v>
      </c>
      <c r="B841" s="46" t="s">
        <v>1446</v>
      </c>
      <c r="C841" s="330" t="s">
        <v>1593</v>
      </c>
      <c r="D841" s="344" t="s">
        <v>170</v>
      </c>
      <c r="E841" s="47" t="s">
        <v>455</v>
      </c>
      <c r="F841" s="53">
        <v>2</v>
      </c>
      <c r="G841" s="396">
        <v>44312</v>
      </c>
      <c r="H841" s="412" t="s">
        <v>10014</v>
      </c>
      <c r="I841" s="48">
        <v>4</v>
      </c>
      <c r="J841" s="122" t="s">
        <v>7615</v>
      </c>
      <c r="K841" s="48" t="s">
        <v>10066</v>
      </c>
    </row>
    <row r="842" spans="1:11" x14ac:dyDescent="0.25">
      <c r="A842" s="47">
        <f t="shared" si="14"/>
        <v>840</v>
      </c>
      <c r="B842" s="46" t="s">
        <v>2374</v>
      </c>
      <c r="C842" s="330" t="s">
        <v>99</v>
      </c>
      <c r="D842" s="344" t="s">
        <v>700</v>
      </c>
      <c r="E842" s="47" t="s">
        <v>455</v>
      </c>
      <c r="F842" s="53">
        <v>1</v>
      </c>
      <c r="G842" s="396">
        <v>44312</v>
      </c>
      <c r="H842" s="412" t="s">
        <v>10014</v>
      </c>
      <c r="I842" s="48">
        <v>4</v>
      </c>
      <c r="J842" s="122" t="s">
        <v>7615</v>
      </c>
      <c r="K842" s="48" t="s">
        <v>8693</v>
      </c>
    </row>
    <row r="843" spans="1:11" x14ac:dyDescent="0.25">
      <c r="A843" s="47">
        <f t="shared" si="14"/>
        <v>841</v>
      </c>
      <c r="B843" s="46" t="s">
        <v>1492</v>
      </c>
      <c r="C843" s="330" t="s">
        <v>1571</v>
      </c>
      <c r="D843" s="344" t="s">
        <v>158</v>
      </c>
      <c r="E843" s="47" t="s">
        <v>455</v>
      </c>
      <c r="F843" s="53">
        <v>30</v>
      </c>
      <c r="G843" s="396">
        <v>44312</v>
      </c>
      <c r="H843" s="412" t="s">
        <v>10014</v>
      </c>
      <c r="I843" s="48">
        <v>4</v>
      </c>
      <c r="J843" s="122" t="s">
        <v>7616</v>
      </c>
      <c r="K843" s="48" t="s">
        <v>10027</v>
      </c>
    </row>
    <row r="844" spans="1:11" x14ac:dyDescent="0.25">
      <c r="A844" s="47">
        <f t="shared" si="14"/>
        <v>842</v>
      </c>
      <c r="B844" s="46" t="s">
        <v>1493</v>
      </c>
      <c r="C844" s="330" t="s">
        <v>1571</v>
      </c>
      <c r="D844" s="344" t="s">
        <v>665</v>
      </c>
      <c r="E844" s="47" t="s">
        <v>455</v>
      </c>
      <c r="F844" s="53">
        <v>30</v>
      </c>
      <c r="G844" s="396">
        <v>44312</v>
      </c>
      <c r="H844" s="412" t="s">
        <v>10014</v>
      </c>
      <c r="I844" s="48">
        <v>4</v>
      </c>
      <c r="J844" s="122" t="s">
        <v>7616</v>
      </c>
      <c r="K844" s="48" t="s">
        <v>10027</v>
      </c>
    </row>
    <row r="845" spans="1:11" x14ac:dyDescent="0.25">
      <c r="A845" s="47">
        <f t="shared" si="14"/>
        <v>843</v>
      </c>
      <c r="B845" s="46" t="s">
        <v>8553</v>
      </c>
      <c r="C845" s="330" t="s">
        <v>108</v>
      </c>
      <c r="D845" s="344" t="s">
        <v>244</v>
      </c>
      <c r="E845" s="47" t="s">
        <v>455</v>
      </c>
      <c r="F845" s="53">
        <v>1</v>
      </c>
      <c r="G845" s="396">
        <v>44312</v>
      </c>
      <c r="H845" s="412" t="s">
        <v>10014</v>
      </c>
      <c r="I845" s="48">
        <v>4</v>
      </c>
      <c r="J845" s="122" t="s">
        <v>7616</v>
      </c>
      <c r="K845" s="48" t="s">
        <v>10067</v>
      </c>
    </row>
    <row r="846" spans="1:11" x14ac:dyDescent="0.25">
      <c r="A846" s="47">
        <f t="shared" si="14"/>
        <v>844</v>
      </c>
      <c r="B846" s="46" t="s">
        <v>4551</v>
      </c>
      <c r="C846" s="330" t="s">
        <v>1571</v>
      </c>
      <c r="D846" s="344" t="s">
        <v>831</v>
      </c>
      <c r="E846" s="47" t="str">
        <f>VLOOKUP(D846,'BANG THAM CHIEU'!E285:I1341,5,0)</f>
        <v>bình</v>
      </c>
      <c r="F846" s="53">
        <v>2</v>
      </c>
      <c r="G846" s="396">
        <v>44312</v>
      </c>
      <c r="H846" s="412" t="s">
        <v>10014</v>
      </c>
      <c r="I846" s="48">
        <v>4</v>
      </c>
      <c r="J846" s="122" t="s">
        <v>9752</v>
      </c>
      <c r="K846" s="48" t="s">
        <v>10068</v>
      </c>
    </row>
    <row r="847" spans="1:11" x14ac:dyDescent="0.25">
      <c r="A847" s="47">
        <f t="shared" si="14"/>
        <v>845</v>
      </c>
      <c r="B847" s="46" t="s">
        <v>9237</v>
      </c>
      <c r="C847" s="330" t="s">
        <v>1548</v>
      </c>
      <c r="D847" s="344" t="s">
        <v>780</v>
      </c>
      <c r="E847" s="47" t="s">
        <v>455</v>
      </c>
      <c r="F847" s="53">
        <v>3</v>
      </c>
      <c r="G847" s="396">
        <v>44312</v>
      </c>
      <c r="H847" s="412" t="s">
        <v>10014</v>
      </c>
      <c r="I847" s="48">
        <v>4</v>
      </c>
      <c r="J847" s="122" t="s">
        <v>7620</v>
      </c>
      <c r="K847" s="48" t="s">
        <v>9873</v>
      </c>
    </row>
    <row r="848" spans="1:11" x14ac:dyDescent="0.25">
      <c r="A848" s="47">
        <f t="shared" si="14"/>
        <v>846</v>
      </c>
      <c r="B848" s="46" t="s">
        <v>6604</v>
      </c>
      <c r="C848" s="330" t="s">
        <v>1547</v>
      </c>
      <c r="D848" s="344" t="s">
        <v>1308</v>
      </c>
      <c r="E848" s="47" t="str">
        <f>VLOOKUP(D848,'BANG THAM CHIEU'!E287:I1343,5,0)</f>
        <v>cái</v>
      </c>
      <c r="F848" s="53">
        <v>10</v>
      </c>
      <c r="G848" s="396">
        <v>44314</v>
      </c>
      <c r="H848" s="412" t="s">
        <v>10014</v>
      </c>
      <c r="I848" s="48">
        <v>4</v>
      </c>
      <c r="J848" s="122" t="s">
        <v>7620</v>
      </c>
      <c r="K848" s="48" t="s">
        <v>8693</v>
      </c>
    </row>
    <row r="849" spans="1:11" x14ac:dyDescent="0.25">
      <c r="A849" s="47">
        <f t="shared" si="14"/>
        <v>847</v>
      </c>
      <c r="B849" s="46" t="s">
        <v>4542</v>
      </c>
      <c r="C849" s="330" t="s">
        <v>1547</v>
      </c>
      <c r="D849" s="344" t="s">
        <v>1307</v>
      </c>
      <c r="E849" s="47" t="str">
        <f>VLOOKUP(D849,'BANG THAM CHIEU'!E288:I1344,5,0)</f>
        <v>cái</v>
      </c>
      <c r="F849" s="53">
        <v>10</v>
      </c>
      <c r="G849" s="396">
        <v>44314</v>
      </c>
      <c r="H849" s="412" t="s">
        <v>10014</v>
      </c>
      <c r="I849" s="48">
        <v>4</v>
      </c>
      <c r="J849" s="122" t="s">
        <v>7620</v>
      </c>
      <c r="K849" s="48" t="s">
        <v>8693</v>
      </c>
    </row>
    <row r="850" spans="1:11" x14ac:dyDescent="0.25">
      <c r="A850" s="47">
        <f t="shared" si="14"/>
        <v>848</v>
      </c>
      <c r="B850" s="46" t="s">
        <v>6604</v>
      </c>
      <c r="C850" s="330" t="s">
        <v>1547</v>
      </c>
      <c r="D850" s="344" t="s">
        <v>1308</v>
      </c>
      <c r="E850" s="47" t="str">
        <f>VLOOKUP(D850,'BANG THAM CHIEU'!E289:I1345,5,0)</f>
        <v>cái</v>
      </c>
      <c r="F850" s="53">
        <v>5</v>
      </c>
      <c r="G850" s="396">
        <v>44314</v>
      </c>
      <c r="H850" s="412" t="s">
        <v>10014</v>
      </c>
      <c r="I850" s="48">
        <v>4</v>
      </c>
      <c r="J850" s="122" t="s">
        <v>7614</v>
      </c>
      <c r="K850" s="48" t="s">
        <v>8693</v>
      </c>
    </row>
    <row r="851" spans="1:11" x14ac:dyDescent="0.25">
      <c r="A851" s="47">
        <f t="shared" si="14"/>
        <v>849</v>
      </c>
      <c r="B851" s="46" t="s">
        <v>6607</v>
      </c>
      <c r="C851" s="330" t="s">
        <v>1527</v>
      </c>
      <c r="D851" s="344" t="s">
        <v>688</v>
      </c>
      <c r="E851" s="47" t="s">
        <v>455</v>
      </c>
      <c r="F851" s="53">
        <v>1</v>
      </c>
      <c r="G851" s="396">
        <v>44314</v>
      </c>
      <c r="H851" s="412" t="s">
        <v>10014</v>
      </c>
      <c r="I851" s="48">
        <v>4</v>
      </c>
      <c r="J851" s="122" t="s">
        <v>9302</v>
      </c>
      <c r="K851" s="48" t="s">
        <v>10078</v>
      </c>
    </row>
    <row r="852" spans="1:11" x14ac:dyDescent="0.25">
      <c r="A852" s="47">
        <f t="shared" si="14"/>
        <v>850</v>
      </c>
      <c r="B852" s="46" t="s">
        <v>10041</v>
      </c>
      <c r="C852" s="330" t="s">
        <v>1518</v>
      </c>
      <c r="D852" s="344" t="s">
        <v>663</v>
      </c>
      <c r="E852" s="47" t="s">
        <v>455</v>
      </c>
      <c r="F852" s="53">
        <v>3</v>
      </c>
      <c r="G852" s="396">
        <v>44314</v>
      </c>
      <c r="H852" s="412" t="s">
        <v>10014</v>
      </c>
      <c r="I852" s="48">
        <v>4</v>
      </c>
      <c r="J852" s="122" t="s">
        <v>7619</v>
      </c>
      <c r="K852" s="48" t="s">
        <v>9591</v>
      </c>
    </row>
    <row r="853" spans="1:11" x14ac:dyDescent="0.25">
      <c r="A853" s="47">
        <f t="shared" si="14"/>
        <v>851</v>
      </c>
      <c r="B853" s="46" t="s">
        <v>4550</v>
      </c>
      <c r="C853" s="330" t="s">
        <v>99</v>
      </c>
      <c r="D853" s="344" t="s">
        <v>221</v>
      </c>
      <c r="E853" s="47" t="s">
        <v>455</v>
      </c>
      <c r="F853" s="53">
        <v>5</v>
      </c>
      <c r="G853" s="396">
        <v>44315</v>
      </c>
      <c r="H853" s="412" t="s">
        <v>10014</v>
      </c>
      <c r="I853" s="48">
        <v>4</v>
      </c>
      <c r="J853" s="122" t="s">
        <v>9325</v>
      </c>
      <c r="K853" s="48" t="s">
        <v>10081</v>
      </c>
    </row>
    <row r="854" spans="1:11" x14ac:dyDescent="0.25">
      <c r="A854" s="47">
        <f t="shared" si="14"/>
        <v>852</v>
      </c>
      <c r="B854" s="46" t="s">
        <v>4412</v>
      </c>
      <c r="C854" s="330" t="s">
        <v>1548</v>
      </c>
      <c r="D854" s="344" t="s">
        <v>237</v>
      </c>
      <c r="E854" s="47" t="s">
        <v>455</v>
      </c>
      <c r="F854" s="53">
        <v>5</v>
      </c>
      <c r="G854" s="396">
        <v>44315</v>
      </c>
      <c r="H854" s="412" t="s">
        <v>10014</v>
      </c>
      <c r="I854" s="48">
        <v>4</v>
      </c>
      <c r="J854" s="122" t="s">
        <v>9325</v>
      </c>
      <c r="K854" s="48" t="s">
        <v>10081</v>
      </c>
    </row>
    <row r="855" spans="1:11" x14ac:dyDescent="0.25">
      <c r="A855" s="47">
        <f t="shared" si="14"/>
        <v>853</v>
      </c>
      <c r="B855" s="46" t="s">
        <v>7618</v>
      </c>
      <c r="C855" s="330" t="s">
        <v>1527</v>
      </c>
      <c r="D855" s="344" t="s">
        <v>774</v>
      </c>
      <c r="E855" s="47" t="s">
        <v>455</v>
      </c>
      <c r="F855" s="53">
        <v>1</v>
      </c>
      <c r="G855" s="396">
        <v>44315</v>
      </c>
      <c r="H855" s="412" t="s">
        <v>10014</v>
      </c>
      <c r="I855" s="48">
        <v>4</v>
      </c>
      <c r="J855" s="122" t="s">
        <v>9325</v>
      </c>
      <c r="K855" s="48" t="s">
        <v>10081</v>
      </c>
    </row>
    <row r="856" spans="1:11" x14ac:dyDescent="0.25">
      <c r="A856" s="47">
        <f t="shared" si="14"/>
        <v>854</v>
      </c>
      <c r="B856" s="46" t="s">
        <v>7232</v>
      </c>
      <c r="C856" s="330" t="s">
        <v>1586</v>
      </c>
      <c r="D856" s="344" t="s">
        <v>790</v>
      </c>
      <c r="E856" s="47" t="s">
        <v>455</v>
      </c>
      <c r="F856" s="53">
        <v>2</v>
      </c>
      <c r="G856" s="396">
        <v>44315</v>
      </c>
      <c r="H856" s="412" t="s">
        <v>10014</v>
      </c>
      <c r="I856" s="48">
        <v>4</v>
      </c>
      <c r="J856" s="122" t="s">
        <v>7615</v>
      </c>
      <c r="K856" s="48" t="s">
        <v>8693</v>
      </c>
    </row>
    <row r="857" spans="1:11" x14ac:dyDescent="0.25">
      <c r="A857" s="47">
        <f t="shared" si="14"/>
        <v>855</v>
      </c>
      <c r="B857" s="46" t="s">
        <v>6951</v>
      </c>
      <c r="C857" s="330" t="s">
        <v>1533</v>
      </c>
      <c r="D857" s="344" t="s">
        <v>1363</v>
      </c>
      <c r="E857" s="47" t="str">
        <f>VLOOKUP(D857,'BANG THAM CHIEU'!E296:I1352,5,0)</f>
        <v>cái</v>
      </c>
      <c r="F857" s="53">
        <v>1</v>
      </c>
      <c r="G857" s="396">
        <v>44315</v>
      </c>
      <c r="H857" s="412" t="s">
        <v>10014</v>
      </c>
      <c r="I857" s="48">
        <v>4</v>
      </c>
      <c r="J857" s="122" t="s">
        <v>7616</v>
      </c>
      <c r="K857" s="48" t="s">
        <v>8693</v>
      </c>
    </row>
    <row r="858" spans="1:11" x14ac:dyDescent="0.25">
      <c r="A858" s="47">
        <f t="shared" si="14"/>
        <v>856</v>
      </c>
      <c r="B858" s="46" t="s">
        <v>9789</v>
      </c>
      <c r="C858" s="330" t="s">
        <v>2564</v>
      </c>
      <c r="D858" s="344">
        <v>51195032</v>
      </c>
      <c r="E858" s="47" t="str">
        <f>VLOOKUP(D858,'BANG THAM CHIEU'!E297:I1353,5,0)</f>
        <v>cái</v>
      </c>
      <c r="F858" s="53">
        <v>1</v>
      </c>
      <c r="G858" s="396">
        <v>44312</v>
      </c>
      <c r="H858" s="412" t="s">
        <v>10014</v>
      </c>
      <c r="I858" s="48">
        <v>4</v>
      </c>
      <c r="J858" s="122" t="s">
        <v>7615</v>
      </c>
      <c r="K858" s="48" t="s">
        <v>9724</v>
      </c>
    </row>
    <row r="859" spans="1:11" x14ac:dyDescent="0.25">
      <c r="A859" s="47">
        <f t="shared" si="14"/>
        <v>857</v>
      </c>
      <c r="B859" s="46" t="s">
        <v>2572</v>
      </c>
      <c r="C859" s="330" t="s">
        <v>2570</v>
      </c>
      <c r="D859" s="344" t="s">
        <v>2705</v>
      </c>
      <c r="E859" s="47" t="str">
        <f>VLOOKUP(D859,'BANG THAM CHIEU'!E298:I1354,5,0)</f>
        <v>lon</v>
      </c>
      <c r="F859" s="53">
        <v>9</v>
      </c>
      <c r="G859" s="396">
        <v>44312</v>
      </c>
      <c r="H859" s="412" t="s">
        <v>10014</v>
      </c>
      <c r="I859" s="48">
        <v>4</v>
      </c>
      <c r="J859" s="122" t="s">
        <v>7616</v>
      </c>
      <c r="K859" s="48" t="s">
        <v>10064</v>
      </c>
    </row>
    <row r="860" spans="1:11" x14ac:dyDescent="0.25">
      <c r="A860" s="47">
        <f t="shared" si="14"/>
        <v>858</v>
      </c>
      <c r="B860" s="46" t="s">
        <v>6605</v>
      </c>
      <c r="C860" s="330" t="s">
        <v>1547</v>
      </c>
      <c r="D860" s="344" t="s">
        <v>2857</v>
      </c>
      <c r="E860" s="47" t="str">
        <f>VLOOKUP(D860,'BANG THAM CHIEU'!E299:I1355,5,0)</f>
        <v>cái</v>
      </c>
      <c r="F860" s="53">
        <v>5</v>
      </c>
      <c r="G860" s="396">
        <v>44313</v>
      </c>
      <c r="H860" s="412" t="s">
        <v>10014</v>
      </c>
      <c r="I860" s="48">
        <v>4</v>
      </c>
      <c r="J860" s="122" t="s">
        <v>7614</v>
      </c>
      <c r="K860" s="48" t="s">
        <v>8693</v>
      </c>
    </row>
    <row r="861" spans="1:11" x14ac:dyDescent="0.25">
      <c r="A861" s="47">
        <f t="shared" si="14"/>
        <v>859</v>
      </c>
      <c r="B861" s="46" t="s">
        <v>7302</v>
      </c>
      <c r="C861" s="330" t="s">
        <v>2568</v>
      </c>
      <c r="D861" s="344" t="s">
        <v>2702</v>
      </c>
      <c r="E861" s="47" t="str">
        <f>VLOOKUP(D861,'BANG THAM CHIEU'!E300:I1356,5,0)</f>
        <v>thùng</v>
      </c>
      <c r="F861" s="53">
        <v>2</v>
      </c>
      <c r="G861" s="396">
        <v>44314</v>
      </c>
      <c r="H861" s="412" t="s">
        <v>10014</v>
      </c>
      <c r="I861" s="48">
        <v>4</v>
      </c>
      <c r="J861" s="122" t="s">
        <v>7614</v>
      </c>
      <c r="K861" s="48" t="s">
        <v>10057</v>
      </c>
    </row>
    <row r="862" spans="1:11" x14ac:dyDescent="0.25">
      <c r="A862" s="47">
        <f t="shared" si="14"/>
        <v>860</v>
      </c>
      <c r="B862" s="46" t="s">
        <v>2675</v>
      </c>
      <c r="C862" s="330" t="s">
        <v>1547</v>
      </c>
      <c r="D862" s="344" t="s">
        <v>2888</v>
      </c>
      <c r="E862" s="47" t="str">
        <f>VLOOKUP(D862,'BANG THAM CHIEU'!E301:I1357,5,0)</f>
        <v>cái</v>
      </c>
      <c r="F862" s="53">
        <v>1</v>
      </c>
      <c r="G862" s="396">
        <v>44314</v>
      </c>
      <c r="H862" s="412" t="s">
        <v>10014</v>
      </c>
      <c r="I862" s="48">
        <v>4</v>
      </c>
      <c r="J862" s="122" t="s">
        <v>7614</v>
      </c>
      <c r="K862" s="48" t="s">
        <v>10077</v>
      </c>
    </row>
    <row r="863" spans="1:11" x14ac:dyDescent="0.25">
      <c r="A863" s="47">
        <f t="shared" si="14"/>
        <v>861</v>
      </c>
      <c r="B863" s="46" t="s">
        <v>7249</v>
      </c>
      <c r="C863" s="330" t="s">
        <v>1528</v>
      </c>
      <c r="D863" s="344" t="s">
        <v>7252</v>
      </c>
      <c r="E863" s="47" t="str">
        <f>VLOOKUP(D863,'BANG THAM CHIEU'!E302:I1358,5,0)</f>
        <v>cái</v>
      </c>
      <c r="F863" s="53">
        <v>10</v>
      </c>
      <c r="G863" s="396">
        <v>44314</v>
      </c>
      <c r="H863" s="412" t="s">
        <v>10014</v>
      </c>
      <c r="I863" s="48">
        <v>4</v>
      </c>
      <c r="J863" s="122" t="s">
        <v>7614</v>
      </c>
      <c r="K863" s="48" t="s">
        <v>8693</v>
      </c>
    </row>
    <row r="864" spans="1:11" x14ac:dyDescent="0.25">
      <c r="A864" s="47">
        <f t="shared" si="14"/>
        <v>862</v>
      </c>
      <c r="B864" s="46" t="s">
        <v>6989</v>
      </c>
      <c r="C864" s="330" t="s">
        <v>1528</v>
      </c>
      <c r="D864" s="344" t="s">
        <v>6992</v>
      </c>
      <c r="E864" s="47" t="str">
        <f>VLOOKUP(D864,'BANG THAM CHIEU'!E303:I1359,5,0)</f>
        <v>cái</v>
      </c>
      <c r="F864" s="53">
        <v>20</v>
      </c>
      <c r="G864" s="396">
        <v>44314</v>
      </c>
      <c r="H864" s="412" t="s">
        <v>10014</v>
      </c>
      <c r="I864" s="48">
        <v>4</v>
      </c>
      <c r="J864" s="122" t="s">
        <v>7614</v>
      </c>
      <c r="K864" s="48" t="s">
        <v>8693</v>
      </c>
    </row>
    <row r="865" spans="1:11" x14ac:dyDescent="0.25">
      <c r="A865" s="47">
        <f t="shared" si="14"/>
        <v>863</v>
      </c>
      <c r="B865" s="46" t="s">
        <v>6991</v>
      </c>
      <c r="C865" s="330" t="s">
        <v>1528</v>
      </c>
      <c r="D865" s="344" t="s">
        <v>6993</v>
      </c>
      <c r="E865" s="47" t="str">
        <f>VLOOKUP(D865,'BANG THAM CHIEU'!E304:I1360,5,0)</f>
        <v>cái</v>
      </c>
      <c r="F865" s="53">
        <v>20</v>
      </c>
      <c r="G865" s="396">
        <v>44314</v>
      </c>
      <c r="H865" s="412" t="s">
        <v>10014</v>
      </c>
      <c r="I865" s="48">
        <v>4</v>
      </c>
      <c r="J865" s="122" t="s">
        <v>7614</v>
      </c>
      <c r="K865" s="48" t="s">
        <v>8693</v>
      </c>
    </row>
    <row r="866" spans="1:11" x14ac:dyDescent="0.25">
      <c r="A866" s="47">
        <f t="shared" si="14"/>
        <v>864</v>
      </c>
      <c r="B866" s="46" t="s">
        <v>7463</v>
      </c>
      <c r="C866" s="330" t="s">
        <v>2564</v>
      </c>
      <c r="D866" s="344">
        <v>50250775</v>
      </c>
      <c r="E866" s="47" t="str">
        <f>VLOOKUP(D866,'BANG THAM CHIEU'!E305:I1361,5,0)</f>
        <v>cái</v>
      </c>
      <c r="F866" s="53">
        <v>1</v>
      </c>
      <c r="G866" s="396">
        <v>44315</v>
      </c>
      <c r="H866" s="412" t="s">
        <v>10014</v>
      </c>
      <c r="I866" s="48">
        <v>4</v>
      </c>
      <c r="J866" s="122" t="s">
        <v>7615</v>
      </c>
      <c r="K866" s="48" t="s">
        <v>10080</v>
      </c>
    </row>
    <row r="867" spans="1:11" x14ac:dyDescent="0.25">
      <c r="A867" s="47">
        <f t="shared" si="14"/>
        <v>865</v>
      </c>
      <c r="B867" s="46" t="s">
        <v>6989</v>
      </c>
      <c r="C867" s="330" t="s">
        <v>1528</v>
      </c>
      <c r="D867" s="344" t="s">
        <v>6992</v>
      </c>
      <c r="E867" s="47" t="str">
        <f>VLOOKUP(D867,'BANG THAM CHIEU'!E306:I1362,5,0)</f>
        <v>cái</v>
      </c>
      <c r="F867" s="53">
        <v>20</v>
      </c>
      <c r="G867" s="396">
        <v>44315</v>
      </c>
      <c r="H867" s="412" t="s">
        <v>10014</v>
      </c>
      <c r="I867" s="48">
        <v>4</v>
      </c>
      <c r="J867" s="122" t="s">
        <v>7614</v>
      </c>
      <c r="K867" s="48" t="s">
        <v>10086</v>
      </c>
    </row>
    <row r="868" spans="1:11" x14ac:dyDescent="0.25">
      <c r="A868" s="47">
        <f t="shared" si="14"/>
        <v>866</v>
      </c>
      <c r="B868" s="46" t="s">
        <v>9151</v>
      </c>
      <c r="C868" s="330" t="s">
        <v>1528</v>
      </c>
      <c r="D868" s="344" t="s">
        <v>2763</v>
      </c>
      <c r="E868" s="47" t="str">
        <f>VLOOKUP(D868,'BANG THAM CHIEU'!E307:I1363,5,0)</f>
        <v>cái</v>
      </c>
      <c r="F868" s="53">
        <v>1</v>
      </c>
      <c r="G868" s="396">
        <v>44315</v>
      </c>
      <c r="H868" s="412" t="s">
        <v>10014</v>
      </c>
      <c r="I868" s="48">
        <v>4</v>
      </c>
      <c r="J868" s="122" t="s">
        <v>7614</v>
      </c>
      <c r="K868" s="48" t="s">
        <v>10086</v>
      </c>
    </row>
    <row r="869" spans="1:11" x14ac:dyDescent="0.25">
      <c r="A869" s="47">
        <f t="shared" si="14"/>
        <v>867</v>
      </c>
      <c r="B869" s="46" t="s">
        <v>6703</v>
      </c>
      <c r="C869" s="330" t="s">
        <v>2564</v>
      </c>
      <c r="D869" s="344" t="s">
        <v>6704</v>
      </c>
      <c r="E869" s="47" t="str">
        <f>VLOOKUP(D869,'BANG THAM CHIEU'!E308:I1364,5,0)</f>
        <v>lon</v>
      </c>
      <c r="F869" s="53">
        <v>2</v>
      </c>
      <c r="G869" s="396">
        <v>44315</v>
      </c>
      <c r="H869" s="412" t="s">
        <v>10014</v>
      </c>
      <c r="I869" s="48">
        <v>4</v>
      </c>
      <c r="J869" s="122" t="s">
        <v>7615</v>
      </c>
      <c r="K869" s="48" t="s">
        <v>8693</v>
      </c>
    </row>
    <row r="870" spans="1:11" x14ac:dyDescent="0.25">
      <c r="A870" s="47">
        <f t="shared" si="14"/>
        <v>868</v>
      </c>
      <c r="B870" s="46" t="s">
        <v>8566</v>
      </c>
      <c r="C870" s="330"/>
      <c r="D870" s="344"/>
      <c r="E870" s="47" t="s">
        <v>8567</v>
      </c>
      <c r="F870" s="53">
        <v>10</v>
      </c>
      <c r="G870" s="396">
        <v>44319</v>
      </c>
      <c r="H870" s="412" t="s">
        <v>10104</v>
      </c>
      <c r="I870" s="48">
        <v>4</v>
      </c>
      <c r="J870" s="122" t="s">
        <v>7615</v>
      </c>
      <c r="K870" s="48" t="s">
        <v>8693</v>
      </c>
    </row>
    <row r="871" spans="1:11" x14ac:dyDescent="0.25">
      <c r="A871" s="47">
        <f t="shared" si="14"/>
        <v>869</v>
      </c>
      <c r="B871" s="46" t="s">
        <v>10092</v>
      </c>
      <c r="C871" s="330"/>
      <c r="D871" s="344"/>
      <c r="E871" s="47" t="s">
        <v>455</v>
      </c>
      <c r="F871" s="53">
        <v>7</v>
      </c>
      <c r="G871" s="396">
        <v>44320</v>
      </c>
      <c r="H871" s="412" t="s">
        <v>10104</v>
      </c>
      <c r="I871" s="48">
        <v>4</v>
      </c>
      <c r="J871" s="122" t="s">
        <v>7616</v>
      </c>
      <c r="K871" s="48" t="s">
        <v>10093</v>
      </c>
    </row>
    <row r="872" spans="1:11" x14ac:dyDescent="0.25">
      <c r="A872" s="47">
        <f t="shared" si="14"/>
        <v>870</v>
      </c>
      <c r="B872" s="46" t="s">
        <v>8566</v>
      </c>
      <c r="C872" s="330"/>
      <c r="D872" s="344"/>
      <c r="E872" s="47" t="s">
        <v>8567</v>
      </c>
      <c r="F872" s="53">
        <v>10</v>
      </c>
      <c r="G872" s="396">
        <v>44319</v>
      </c>
      <c r="H872" s="412" t="s">
        <v>10104</v>
      </c>
      <c r="I872" s="48">
        <v>4</v>
      </c>
      <c r="J872" s="122" t="s">
        <v>7615</v>
      </c>
      <c r="K872" s="48" t="s">
        <v>8693</v>
      </c>
    </row>
    <row r="873" spans="1:11" x14ac:dyDescent="0.25">
      <c r="A873" s="47">
        <f t="shared" si="14"/>
        <v>871</v>
      </c>
      <c r="B873" s="46" t="s">
        <v>9812</v>
      </c>
      <c r="C873" s="330" t="s">
        <v>78</v>
      </c>
      <c r="D873" s="344" t="s">
        <v>9828</v>
      </c>
      <c r="E873" s="47" t="s">
        <v>455</v>
      </c>
      <c r="F873" s="53">
        <v>1</v>
      </c>
      <c r="G873" s="396">
        <v>44319</v>
      </c>
      <c r="H873" s="412" t="s">
        <v>10104</v>
      </c>
      <c r="I873" s="48">
        <v>4</v>
      </c>
      <c r="J873" s="122" t="s">
        <v>7615</v>
      </c>
      <c r="K873" s="48" t="s">
        <v>10090</v>
      </c>
    </row>
    <row r="874" spans="1:11" x14ac:dyDescent="0.25">
      <c r="A874" s="47">
        <f t="shared" si="14"/>
        <v>872</v>
      </c>
      <c r="B874" s="46" t="s">
        <v>10092</v>
      </c>
      <c r="C874" s="330"/>
      <c r="D874" s="344"/>
      <c r="E874" s="47" t="s">
        <v>455</v>
      </c>
      <c r="F874" s="53">
        <v>7</v>
      </c>
      <c r="G874" s="396">
        <v>44320</v>
      </c>
      <c r="H874" s="412" t="s">
        <v>10104</v>
      </c>
      <c r="I874" s="48">
        <v>4</v>
      </c>
      <c r="J874" s="122" t="s">
        <v>7616</v>
      </c>
      <c r="K874" s="48" t="s">
        <v>10093</v>
      </c>
    </row>
    <row r="875" spans="1:11" x14ac:dyDescent="0.25">
      <c r="A875" s="47">
        <f t="shared" si="14"/>
        <v>873</v>
      </c>
      <c r="B875" s="46" t="s">
        <v>8566</v>
      </c>
      <c r="C875" s="330"/>
      <c r="D875" s="344"/>
      <c r="E875" s="47" t="s">
        <v>8567</v>
      </c>
      <c r="F875" s="53">
        <v>10</v>
      </c>
      <c r="G875" s="396">
        <v>44323</v>
      </c>
      <c r="H875" s="412" t="s">
        <v>10104</v>
      </c>
      <c r="I875" s="48">
        <v>4</v>
      </c>
      <c r="J875" s="122" t="s">
        <v>7615</v>
      </c>
      <c r="K875" s="48" t="s">
        <v>8693</v>
      </c>
    </row>
    <row r="876" spans="1:11" ht="45" x14ac:dyDescent="0.25">
      <c r="A876" s="47">
        <f t="shared" si="14"/>
        <v>874</v>
      </c>
      <c r="B876" s="409" t="s">
        <v>10110</v>
      </c>
      <c r="C876" s="330"/>
      <c r="D876" s="344"/>
      <c r="E876" s="47" t="s">
        <v>9431</v>
      </c>
      <c r="F876" s="403">
        <v>100</v>
      </c>
      <c r="G876" s="396">
        <v>44323</v>
      </c>
      <c r="H876" s="412" t="s">
        <v>10104</v>
      </c>
      <c r="I876" s="48">
        <v>4</v>
      </c>
      <c r="J876" s="122" t="s">
        <v>7619</v>
      </c>
      <c r="K876" s="48" t="s">
        <v>10112</v>
      </c>
    </row>
    <row r="877" spans="1:11" ht="30" x14ac:dyDescent="0.25">
      <c r="A877" s="47">
        <f t="shared" si="14"/>
        <v>875</v>
      </c>
      <c r="B877" s="409" t="s">
        <v>10111</v>
      </c>
      <c r="C877" s="330"/>
      <c r="D877" s="344"/>
      <c r="E877" s="47" t="s">
        <v>9431</v>
      </c>
      <c r="F877" s="403">
        <v>100</v>
      </c>
      <c r="G877" s="396">
        <v>44323</v>
      </c>
      <c r="H877" s="412" t="s">
        <v>10104</v>
      </c>
      <c r="I877" s="48">
        <v>4</v>
      </c>
      <c r="J877" s="122" t="s">
        <v>7619</v>
      </c>
      <c r="K877" s="48" t="s">
        <v>10112</v>
      </c>
    </row>
    <row r="878" spans="1:11" ht="45" x14ac:dyDescent="0.25">
      <c r="A878" s="47">
        <f t="shared" si="14"/>
        <v>876</v>
      </c>
      <c r="B878" s="409" t="s">
        <v>9647</v>
      </c>
      <c r="C878" s="330" t="s">
        <v>1571</v>
      </c>
      <c r="D878" s="344" t="s">
        <v>828</v>
      </c>
      <c r="E878" s="47" t="s">
        <v>455</v>
      </c>
      <c r="F878" s="403">
        <v>10</v>
      </c>
      <c r="G878" s="56">
        <v>44319</v>
      </c>
      <c r="H878" s="412" t="s">
        <v>10104</v>
      </c>
      <c r="I878" s="48">
        <v>4</v>
      </c>
      <c r="J878" s="122" t="s">
        <v>7616</v>
      </c>
      <c r="K878" s="48" t="s">
        <v>10088</v>
      </c>
    </row>
    <row r="879" spans="1:11" x14ac:dyDescent="0.25">
      <c r="A879" s="47">
        <f t="shared" si="14"/>
        <v>877</v>
      </c>
      <c r="B879" s="46" t="s">
        <v>9003</v>
      </c>
      <c r="C879" s="330" t="s">
        <v>1556</v>
      </c>
      <c r="D879" s="344" t="s">
        <v>9039</v>
      </c>
      <c r="E879" s="47" t="s">
        <v>447</v>
      </c>
      <c r="F879" s="403">
        <v>1</v>
      </c>
      <c r="G879" s="56">
        <v>44319</v>
      </c>
      <c r="H879" s="412" t="s">
        <v>10104</v>
      </c>
      <c r="I879" s="48">
        <v>4</v>
      </c>
      <c r="J879" s="48" t="s">
        <v>7615</v>
      </c>
      <c r="K879" s="48" t="s">
        <v>10089</v>
      </c>
    </row>
    <row r="880" spans="1:11" x14ac:dyDescent="0.25">
      <c r="A880" s="47">
        <f t="shared" si="14"/>
        <v>878</v>
      </c>
      <c r="B880" s="46" t="s">
        <v>9647</v>
      </c>
      <c r="C880" s="330" t="s">
        <v>1571</v>
      </c>
      <c r="D880" s="344" t="s">
        <v>828</v>
      </c>
      <c r="E880" s="47" t="s">
        <v>455</v>
      </c>
      <c r="F880" s="403">
        <v>5</v>
      </c>
      <c r="G880" s="56">
        <v>44319</v>
      </c>
      <c r="H880" s="412" t="s">
        <v>10104</v>
      </c>
      <c r="I880" s="48">
        <v>4</v>
      </c>
      <c r="J880" s="48" t="s">
        <v>7619</v>
      </c>
      <c r="K880" s="48" t="s">
        <v>8693</v>
      </c>
    </row>
    <row r="881" spans="1:11" x14ac:dyDescent="0.25">
      <c r="A881" s="47">
        <f t="shared" si="14"/>
        <v>879</v>
      </c>
      <c r="B881" s="46" t="s">
        <v>4585</v>
      </c>
      <c r="C881" s="330" t="s">
        <v>1589</v>
      </c>
      <c r="D881" s="344" t="s">
        <v>797</v>
      </c>
      <c r="E881" s="47" t="s">
        <v>2970</v>
      </c>
      <c r="F881" s="403">
        <v>10</v>
      </c>
      <c r="G881" s="56">
        <v>44320</v>
      </c>
      <c r="H881" s="412" t="s">
        <v>10104</v>
      </c>
      <c r="I881" s="48">
        <v>4</v>
      </c>
      <c r="J881" s="48" t="s">
        <v>9348</v>
      </c>
      <c r="K881" s="48" t="s">
        <v>10091</v>
      </c>
    </row>
    <row r="882" spans="1:11" x14ac:dyDescent="0.25">
      <c r="A882" s="47">
        <f t="shared" si="14"/>
        <v>880</v>
      </c>
      <c r="B882" s="432" t="s">
        <v>6817</v>
      </c>
      <c r="C882" s="330" t="s">
        <v>1527</v>
      </c>
      <c r="D882" s="344" t="s">
        <v>773</v>
      </c>
      <c r="E882" s="47" t="s">
        <v>455</v>
      </c>
      <c r="F882" s="403">
        <v>10</v>
      </c>
      <c r="G882" s="56">
        <v>44320</v>
      </c>
      <c r="H882" s="412" t="s">
        <v>10104</v>
      </c>
      <c r="I882" s="48">
        <v>4</v>
      </c>
      <c r="J882" s="48" t="s">
        <v>7616</v>
      </c>
      <c r="K882" s="48" t="s">
        <v>10094</v>
      </c>
    </row>
    <row r="883" spans="1:11" x14ac:dyDescent="0.25">
      <c r="A883" s="47">
        <f t="shared" si="14"/>
        <v>881</v>
      </c>
      <c r="B883" s="11" t="s">
        <v>6808</v>
      </c>
      <c r="C883" s="330" t="s">
        <v>1527</v>
      </c>
      <c r="D883" s="344" t="s">
        <v>772</v>
      </c>
      <c r="E883" s="47" t="s">
        <v>455</v>
      </c>
      <c r="F883" s="403">
        <v>20</v>
      </c>
      <c r="G883" s="56">
        <v>44320</v>
      </c>
      <c r="H883" s="412" t="s">
        <v>10104</v>
      </c>
      <c r="I883" s="48">
        <v>4</v>
      </c>
      <c r="J883" s="48" t="s">
        <v>7616</v>
      </c>
      <c r="K883" s="48" t="s">
        <v>10094</v>
      </c>
    </row>
    <row r="884" spans="1:11" x14ac:dyDescent="0.25">
      <c r="A884" s="47">
        <f t="shared" si="14"/>
        <v>882</v>
      </c>
      <c r="B884" s="46" t="s">
        <v>6929</v>
      </c>
      <c r="C884" s="330" t="s">
        <v>1527</v>
      </c>
      <c r="D884" s="344" t="s">
        <v>768</v>
      </c>
      <c r="E884" s="47" t="s">
        <v>455</v>
      </c>
      <c r="F884" s="403">
        <v>10</v>
      </c>
      <c r="G884" s="56">
        <v>44320</v>
      </c>
      <c r="H884" s="412" t="s">
        <v>10104</v>
      </c>
      <c r="I884" s="48">
        <v>4</v>
      </c>
      <c r="J884" s="48" t="s">
        <v>7616</v>
      </c>
      <c r="K884" s="48" t="s">
        <v>10094</v>
      </c>
    </row>
    <row r="885" spans="1:11" x14ac:dyDescent="0.25">
      <c r="A885" s="47">
        <f t="shared" si="14"/>
        <v>883</v>
      </c>
      <c r="B885" s="46" t="s">
        <v>4551</v>
      </c>
      <c r="C885" s="330" t="s">
        <v>1571</v>
      </c>
      <c r="D885" s="344" t="s">
        <v>831</v>
      </c>
      <c r="E885" s="47" t="s">
        <v>455</v>
      </c>
      <c r="F885" s="403">
        <v>4</v>
      </c>
      <c r="G885" s="56">
        <v>44320</v>
      </c>
      <c r="H885" s="412" t="s">
        <v>10104</v>
      </c>
      <c r="I885" s="48">
        <v>4</v>
      </c>
      <c r="J885" s="48" t="s">
        <v>10096</v>
      </c>
      <c r="K885" s="48" t="s">
        <v>10097</v>
      </c>
    </row>
    <row r="886" spans="1:11" x14ac:dyDescent="0.25">
      <c r="A886" s="47">
        <f t="shared" si="14"/>
        <v>884</v>
      </c>
      <c r="B886" s="46" t="s">
        <v>6608</v>
      </c>
      <c r="C886" s="330" t="s">
        <v>78</v>
      </c>
      <c r="D886" s="344" t="s">
        <v>136</v>
      </c>
      <c r="E886" s="47" t="s">
        <v>7268</v>
      </c>
      <c r="F886" s="403">
        <v>2</v>
      </c>
      <c r="G886" s="56">
        <v>44321</v>
      </c>
      <c r="H886" s="412" t="s">
        <v>10104</v>
      </c>
      <c r="I886" s="48">
        <v>4</v>
      </c>
      <c r="J886" s="48" t="s">
        <v>9376</v>
      </c>
      <c r="K886" s="48" t="s">
        <v>10098</v>
      </c>
    </row>
    <row r="887" spans="1:11" x14ac:dyDescent="0.25">
      <c r="A887" s="47">
        <f t="shared" si="14"/>
        <v>885</v>
      </c>
      <c r="B887" s="46" t="s">
        <v>9015</v>
      </c>
      <c r="C887" s="330" t="s">
        <v>1556</v>
      </c>
      <c r="D887" s="344" t="s">
        <v>9049</v>
      </c>
      <c r="E887" s="47" t="str">
        <f>VLOOKUP(D887,'BANG THAM CHIEU'!E327:I1383,5,0)</f>
        <v>cái</v>
      </c>
      <c r="F887" s="403">
        <v>1</v>
      </c>
      <c r="G887" s="56">
        <v>44321</v>
      </c>
      <c r="H887" s="412" t="s">
        <v>10104</v>
      </c>
      <c r="I887" s="48">
        <v>4</v>
      </c>
      <c r="J887" s="48" t="s">
        <v>7615</v>
      </c>
      <c r="K887" s="48" t="s">
        <v>10100</v>
      </c>
    </row>
    <row r="888" spans="1:11" x14ac:dyDescent="0.25">
      <c r="A888" s="47">
        <f t="shared" si="14"/>
        <v>886</v>
      </c>
      <c r="B888" s="46" t="s">
        <v>7359</v>
      </c>
      <c r="C888" s="330" t="s">
        <v>78</v>
      </c>
      <c r="D888" s="344" t="s">
        <v>835</v>
      </c>
      <c r="E888" s="47" t="s">
        <v>2970</v>
      </c>
      <c r="F888" s="403">
        <v>1</v>
      </c>
      <c r="G888" s="56">
        <v>44321</v>
      </c>
      <c r="H888" s="412" t="s">
        <v>10104</v>
      </c>
      <c r="I888" s="48">
        <v>4</v>
      </c>
      <c r="J888" s="48" t="s">
        <v>7615</v>
      </c>
      <c r="K888" s="48" t="s">
        <v>10101</v>
      </c>
    </row>
    <row r="889" spans="1:11" x14ac:dyDescent="0.25">
      <c r="A889" s="47">
        <f t="shared" si="14"/>
        <v>887</v>
      </c>
      <c r="B889" s="46" t="s">
        <v>7361</v>
      </c>
      <c r="C889" s="330" t="s">
        <v>78</v>
      </c>
      <c r="D889" s="344" t="s">
        <v>837</v>
      </c>
      <c r="E889" s="47" t="s">
        <v>10120</v>
      </c>
      <c r="F889" s="403">
        <v>1</v>
      </c>
      <c r="G889" s="56">
        <v>44321</v>
      </c>
      <c r="H889" s="412" t="s">
        <v>10104</v>
      </c>
      <c r="I889" s="48">
        <v>4</v>
      </c>
      <c r="J889" s="48" t="s">
        <v>7615</v>
      </c>
      <c r="K889" s="48" t="s">
        <v>10101</v>
      </c>
    </row>
    <row r="890" spans="1:11" x14ac:dyDescent="0.25">
      <c r="A890" s="47">
        <f t="shared" si="14"/>
        <v>888</v>
      </c>
      <c r="B890" s="46" t="s">
        <v>8825</v>
      </c>
      <c r="C890" s="330" t="s">
        <v>1518</v>
      </c>
      <c r="D890" s="344" t="s">
        <v>731</v>
      </c>
      <c r="E890" s="47" t="s">
        <v>2970</v>
      </c>
      <c r="F890" s="403">
        <v>3</v>
      </c>
      <c r="G890" s="56">
        <v>44321</v>
      </c>
      <c r="H890" s="412" t="s">
        <v>10104</v>
      </c>
      <c r="I890" s="48">
        <v>4</v>
      </c>
      <c r="J890" s="48" t="s">
        <v>7615</v>
      </c>
      <c r="K890" s="48" t="s">
        <v>10101</v>
      </c>
    </row>
    <row r="891" spans="1:11" x14ac:dyDescent="0.25">
      <c r="A891" s="47">
        <f t="shared" si="14"/>
        <v>889</v>
      </c>
      <c r="B891" s="46" t="s">
        <v>7363</v>
      </c>
      <c r="C891" s="330" t="s">
        <v>1589</v>
      </c>
      <c r="D891" s="344" t="s">
        <v>808</v>
      </c>
      <c r="E891" s="47" t="s">
        <v>1211</v>
      </c>
      <c r="F891" s="403">
        <v>3</v>
      </c>
      <c r="G891" s="56">
        <v>44321</v>
      </c>
      <c r="H891" s="412" t="s">
        <v>10104</v>
      </c>
      <c r="I891" s="48">
        <v>4</v>
      </c>
      <c r="J891" s="48" t="s">
        <v>7615</v>
      </c>
      <c r="K891" s="48" t="s">
        <v>10101</v>
      </c>
    </row>
    <row r="892" spans="1:11" x14ac:dyDescent="0.25">
      <c r="A892" s="47">
        <f t="shared" si="14"/>
        <v>890</v>
      </c>
      <c r="B892" s="46" t="s">
        <v>7272</v>
      </c>
      <c r="C892" s="330" t="s">
        <v>1556</v>
      </c>
      <c r="D892" s="344" t="s">
        <v>800</v>
      </c>
      <c r="E892" s="47" t="s">
        <v>455</v>
      </c>
      <c r="F892" s="403">
        <v>16</v>
      </c>
      <c r="G892" s="56">
        <v>44321</v>
      </c>
      <c r="H892" s="412" t="s">
        <v>10104</v>
      </c>
      <c r="I892" s="48">
        <v>4</v>
      </c>
      <c r="J892" s="48" t="s">
        <v>7614</v>
      </c>
      <c r="K892" s="48" t="s">
        <v>9498</v>
      </c>
    </row>
    <row r="893" spans="1:11" x14ac:dyDescent="0.25">
      <c r="A893" s="47">
        <f t="shared" si="14"/>
        <v>891</v>
      </c>
      <c r="B893" s="46" t="s">
        <v>8575</v>
      </c>
      <c r="C893" s="330" t="s">
        <v>1556</v>
      </c>
      <c r="D893" s="344" t="s">
        <v>802</v>
      </c>
      <c r="E893" s="47" t="s">
        <v>455</v>
      </c>
      <c r="F893" s="403">
        <v>12</v>
      </c>
      <c r="G893" s="56">
        <v>44321</v>
      </c>
      <c r="H893" s="412" t="s">
        <v>10104</v>
      </c>
      <c r="I893" s="48">
        <v>4</v>
      </c>
      <c r="J893" s="48" t="s">
        <v>7614</v>
      </c>
      <c r="K893" s="48" t="s">
        <v>10102</v>
      </c>
    </row>
    <row r="894" spans="1:11" x14ac:dyDescent="0.25">
      <c r="A894" s="47">
        <f t="shared" si="14"/>
        <v>892</v>
      </c>
      <c r="B894" s="46" t="s">
        <v>6091</v>
      </c>
      <c r="C894" s="330" t="s">
        <v>1535</v>
      </c>
      <c r="D894" s="344" t="s">
        <v>730</v>
      </c>
      <c r="E894" s="47" t="s">
        <v>455</v>
      </c>
      <c r="F894" s="403">
        <v>2</v>
      </c>
      <c r="G894" s="56">
        <v>44321</v>
      </c>
      <c r="H894" s="412" t="s">
        <v>10104</v>
      </c>
      <c r="I894" s="48">
        <v>4</v>
      </c>
      <c r="J894" s="48" t="s">
        <v>7616</v>
      </c>
      <c r="K894" s="48" t="s">
        <v>10103</v>
      </c>
    </row>
    <row r="895" spans="1:11" x14ac:dyDescent="0.25">
      <c r="A895" s="47">
        <f t="shared" si="14"/>
        <v>893</v>
      </c>
      <c r="B895" s="46" t="s">
        <v>8489</v>
      </c>
      <c r="C895" s="330" t="s">
        <v>1528</v>
      </c>
      <c r="D895" s="344" t="s">
        <v>146</v>
      </c>
      <c r="E895" s="47" t="s">
        <v>2928</v>
      </c>
      <c r="F895" s="403">
        <v>1</v>
      </c>
      <c r="G895" s="56">
        <v>44321</v>
      </c>
      <c r="H895" s="412" t="s">
        <v>10104</v>
      </c>
      <c r="I895" s="48">
        <v>4</v>
      </c>
      <c r="J895" s="48" t="s">
        <v>7616</v>
      </c>
      <c r="K895" s="48" t="s">
        <v>8693</v>
      </c>
    </row>
    <row r="896" spans="1:11" x14ac:dyDescent="0.25">
      <c r="A896" s="47">
        <f t="shared" ref="A896:A959" si="15">IF(B896="","",A895+1)</f>
        <v>894</v>
      </c>
      <c r="B896" s="46" t="s">
        <v>9893</v>
      </c>
      <c r="C896" s="330" t="s">
        <v>1528</v>
      </c>
      <c r="D896" s="344" t="s">
        <v>687</v>
      </c>
      <c r="E896" s="47" t="s">
        <v>2928</v>
      </c>
      <c r="F896" s="403">
        <v>1</v>
      </c>
      <c r="G896" s="56">
        <v>44321</v>
      </c>
      <c r="H896" s="412" t="s">
        <v>10104</v>
      </c>
      <c r="I896" s="48">
        <v>4</v>
      </c>
      <c r="J896" s="48" t="s">
        <v>7616</v>
      </c>
      <c r="K896" s="48" t="s">
        <v>8693</v>
      </c>
    </row>
    <row r="897" spans="1:11" x14ac:dyDescent="0.25">
      <c r="A897" s="47">
        <f t="shared" si="15"/>
        <v>895</v>
      </c>
      <c r="B897" s="46" t="s">
        <v>6606</v>
      </c>
      <c r="C897" s="330" t="s">
        <v>1586</v>
      </c>
      <c r="D897" s="344" t="s">
        <v>789</v>
      </c>
      <c r="E897" s="47" t="s">
        <v>455</v>
      </c>
      <c r="F897" s="403">
        <v>6</v>
      </c>
      <c r="G897" s="56">
        <v>44321</v>
      </c>
      <c r="H897" s="412" t="s">
        <v>10104</v>
      </c>
      <c r="I897" s="48">
        <v>4</v>
      </c>
      <c r="J897" s="48" t="s">
        <v>7614</v>
      </c>
      <c r="K897" s="48" t="s">
        <v>8693</v>
      </c>
    </row>
    <row r="898" spans="1:11" x14ac:dyDescent="0.25">
      <c r="A898" s="47">
        <f t="shared" si="15"/>
        <v>896</v>
      </c>
      <c r="B898" s="46" t="s">
        <v>9893</v>
      </c>
      <c r="C898" s="330" t="s">
        <v>1528</v>
      </c>
      <c r="D898" s="344" t="s">
        <v>687</v>
      </c>
      <c r="E898" s="47" t="s">
        <v>2928</v>
      </c>
      <c r="F898" s="403">
        <v>2</v>
      </c>
      <c r="G898" s="56">
        <v>44321</v>
      </c>
      <c r="H898" s="412" t="s">
        <v>10104</v>
      </c>
      <c r="I898" s="48">
        <v>4</v>
      </c>
      <c r="J898" s="48" t="s">
        <v>7614</v>
      </c>
      <c r="K898" s="48" t="s">
        <v>8693</v>
      </c>
    </row>
    <row r="899" spans="1:11" x14ac:dyDescent="0.25">
      <c r="A899" s="47">
        <f t="shared" si="15"/>
        <v>897</v>
      </c>
      <c r="B899" s="438" t="s">
        <v>9237</v>
      </c>
      <c r="C899" s="330" t="s">
        <v>1548</v>
      </c>
      <c r="D899" s="344" t="s">
        <v>780</v>
      </c>
      <c r="E899" s="47" t="s">
        <v>455</v>
      </c>
      <c r="F899" s="403">
        <v>3</v>
      </c>
      <c r="G899" s="56">
        <v>44321</v>
      </c>
      <c r="H899" s="412" t="s">
        <v>10104</v>
      </c>
      <c r="I899" s="48">
        <v>4</v>
      </c>
      <c r="J899" s="48" t="s">
        <v>7620</v>
      </c>
      <c r="K899" s="48" t="s">
        <v>9873</v>
      </c>
    </row>
    <row r="900" spans="1:11" x14ac:dyDescent="0.25">
      <c r="A900" s="47">
        <f t="shared" si="15"/>
        <v>898</v>
      </c>
      <c r="B900" s="46" t="s">
        <v>7873</v>
      </c>
      <c r="C900" s="330" t="s">
        <v>1563</v>
      </c>
      <c r="D900" s="344" t="s">
        <v>721</v>
      </c>
      <c r="E900" s="47" t="s">
        <v>1197</v>
      </c>
      <c r="F900" s="403">
        <v>1</v>
      </c>
      <c r="G900" s="56">
        <v>44321</v>
      </c>
      <c r="H900" s="412" t="s">
        <v>10104</v>
      </c>
      <c r="I900" s="48">
        <v>4</v>
      </c>
      <c r="J900" s="48" t="s">
        <v>7620</v>
      </c>
      <c r="K900" s="48" t="s">
        <v>8693</v>
      </c>
    </row>
    <row r="901" spans="1:11" x14ac:dyDescent="0.25">
      <c r="A901" s="47">
        <f t="shared" si="15"/>
        <v>899</v>
      </c>
      <c r="B901" s="46" t="s">
        <v>1430</v>
      </c>
      <c r="C901" s="330" t="s">
        <v>1571</v>
      </c>
      <c r="D901" s="344" t="s">
        <v>669</v>
      </c>
      <c r="E901" s="47" t="s">
        <v>2970</v>
      </c>
      <c r="F901" s="403">
        <v>20</v>
      </c>
      <c r="G901" s="56">
        <v>44323</v>
      </c>
      <c r="H901" s="412" t="s">
        <v>10104</v>
      </c>
      <c r="I901" s="48">
        <v>4</v>
      </c>
      <c r="J901" s="48" t="s">
        <v>7615</v>
      </c>
      <c r="K901" s="48" t="s">
        <v>10106</v>
      </c>
    </row>
    <row r="902" spans="1:11" x14ac:dyDescent="0.25">
      <c r="A902" s="47">
        <f t="shared" si="15"/>
        <v>900</v>
      </c>
      <c r="B902" s="122" t="s">
        <v>6607</v>
      </c>
      <c r="C902" s="330" t="s">
        <v>1527</v>
      </c>
      <c r="D902" s="344" t="s">
        <v>688</v>
      </c>
      <c r="E902" s="47" t="s">
        <v>2928</v>
      </c>
      <c r="F902" s="403">
        <v>10</v>
      </c>
      <c r="G902" s="396">
        <v>44323</v>
      </c>
      <c r="H902" s="412" t="s">
        <v>10104</v>
      </c>
      <c r="I902" s="48">
        <v>4</v>
      </c>
      <c r="J902" s="122" t="s">
        <v>7615</v>
      </c>
      <c r="K902" s="48" t="s">
        <v>10106</v>
      </c>
    </row>
    <row r="903" spans="1:11" x14ac:dyDescent="0.25">
      <c r="A903" s="47">
        <f t="shared" si="15"/>
        <v>901</v>
      </c>
      <c r="B903" s="122" t="s">
        <v>6948</v>
      </c>
      <c r="C903" s="330" t="s">
        <v>1528</v>
      </c>
      <c r="D903" s="344" t="s">
        <v>692</v>
      </c>
      <c r="E903" s="47" t="s">
        <v>2928</v>
      </c>
      <c r="F903" s="403">
        <v>1</v>
      </c>
      <c r="G903" s="396">
        <v>44323</v>
      </c>
      <c r="H903" s="412" t="s">
        <v>10104</v>
      </c>
      <c r="I903" s="48">
        <v>4</v>
      </c>
      <c r="J903" s="122" t="s">
        <v>8816</v>
      </c>
      <c r="K903" s="48" t="s">
        <v>9736</v>
      </c>
    </row>
    <row r="904" spans="1:11" x14ac:dyDescent="0.25">
      <c r="A904" s="47">
        <f t="shared" si="15"/>
        <v>902</v>
      </c>
      <c r="B904" s="33" t="s">
        <v>6949</v>
      </c>
      <c r="C904" s="330" t="s">
        <v>1528</v>
      </c>
      <c r="D904" s="344" t="s">
        <v>693</v>
      </c>
      <c r="E904" s="47" t="s">
        <v>2928</v>
      </c>
      <c r="F904" s="403">
        <v>1</v>
      </c>
      <c r="G904" s="396">
        <v>44323</v>
      </c>
      <c r="H904" s="412" t="s">
        <v>10104</v>
      </c>
      <c r="I904" s="48">
        <v>4</v>
      </c>
      <c r="J904" s="122" t="s">
        <v>8816</v>
      </c>
      <c r="K904" s="48" t="s">
        <v>9736</v>
      </c>
    </row>
    <row r="905" spans="1:11" x14ac:dyDescent="0.25">
      <c r="A905" s="47">
        <f t="shared" si="15"/>
        <v>903</v>
      </c>
      <c r="B905" s="122" t="s">
        <v>9893</v>
      </c>
      <c r="C905" s="330" t="s">
        <v>1528</v>
      </c>
      <c r="D905" s="344" t="s">
        <v>687</v>
      </c>
      <c r="E905" s="47" t="s">
        <v>2928</v>
      </c>
      <c r="F905" s="403">
        <v>1</v>
      </c>
      <c r="G905" s="396">
        <v>44323</v>
      </c>
      <c r="H905" s="412" t="s">
        <v>10104</v>
      </c>
      <c r="I905" s="48">
        <v>4</v>
      </c>
      <c r="J905" s="122" t="s">
        <v>8816</v>
      </c>
      <c r="K905" s="48" t="s">
        <v>9736</v>
      </c>
    </row>
    <row r="906" spans="1:11" x14ac:dyDescent="0.25">
      <c r="A906" s="47">
        <f t="shared" si="15"/>
        <v>904</v>
      </c>
      <c r="B906" s="122" t="s">
        <v>6379</v>
      </c>
      <c r="C906" s="330" t="s">
        <v>1563</v>
      </c>
      <c r="D906" s="344" t="s">
        <v>718</v>
      </c>
      <c r="E906" s="47" t="s">
        <v>2909</v>
      </c>
      <c r="F906" s="403">
        <v>3</v>
      </c>
      <c r="G906" s="396">
        <v>44323</v>
      </c>
      <c r="H906" s="412" t="s">
        <v>10104</v>
      </c>
      <c r="I906" s="48">
        <v>4</v>
      </c>
      <c r="J906" s="122" t="s">
        <v>8816</v>
      </c>
      <c r="K906" s="48" t="s">
        <v>9736</v>
      </c>
    </row>
    <row r="907" spans="1:11" x14ac:dyDescent="0.25">
      <c r="A907" s="47">
        <f t="shared" si="15"/>
        <v>905</v>
      </c>
      <c r="B907" s="11" t="s">
        <v>6607</v>
      </c>
      <c r="C907" s="330" t="s">
        <v>1527</v>
      </c>
      <c r="D907" s="344" t="s">
        <v>688</v>
      </c>
      <c r="E907" s="47" t="s">
        <v>2928</v>
      </c>
      <c r="F907" s="403">
        <v>2</v>
      </c>
      <c r="G907" s="396">
        <v>44323</v>
      </c>
      <c r="H907" s="412" t="s">
        <v>10104</v>
      </c>
      <c r="I907" s="48">
        <v>4</v>
      </c>
      <c r="J907" s="122" t="s">
        <v>7616</v>
      </c>
      <c r="K907" s="48" t="s">
        <v>8693</v>
      </c>
    </row>
    <row r="908" spans="1:11" x14ac:dyDescent="0.25">
      <c r="A908" s="47">
        <f t="shared" si="15"/>
        <v>906</v>
      </c>
      <c r="B908" s="11" t="s">
        <v>6379</v>
      </c>
      <c r="C908" s="330" t="s">
        <v>1563</v>
      </c>
      <c r="D908" s="344" t="s">
        <v>718</v>
      </c>
      <c r="E908" s="47" t="s">
        <v>2909</v>
      </c>
      <c r="F908" s="403">
        <v>1</v>
      </c>
      <c r="G908" s="396">
        <v>44323</v>
      </c>
      <c r="H908" s="412" t="s">
        <v>10104</v>
      </c>
      <c r="I908" s="48">
        <v>4</v>
      </c>
      <c r="J908" s="122" t="s">
        <v>7616</v>
      </c>
      <c r="K908" s="48" t="s">
        <v>8693</v>
      </c>
    </row>
    <row r="909" spans="1:11" x14ac:dyDescent="0.25">
      <c r="A909" s="47">
        <f t="shared" si="15"/>
        <v>907</v>
      </c>
      <c r="B909" s="11" t="s">
        <v>7901</v>
      </c>
      <c r="C909" s="330" t="s">
        <v>1563</v>
      </c>
      <c r="D909" s="344" t="s">
        <v>827</v>
      </c>
      <c r="E909" s="47" t="s">
        <v>2970</v>
      </c>
      <c r="F909" s="403">
        <v>1</v>
      </c>
      <c r="G909" s="396">
        <v>44323</v>
      </c>
      <c r="H909" s="412" t="s">
        <v>10104</v>
      </c>
      <c r="I909" s="48">
        <v>4</v>
      </c>
      <c r="J909" s="122" t="s">
        <v>7619</v>
      </c>
      <c r="K909" s="48" t="s">
        <v>8693</v>
      </c>
    </row>
    <row r="910" spans="1:11" x14ac:dyDescent="0.25">
      <c r="A910" s="47">
        <f t="shared" si="15"/>
        <v>908</v>
      </c>
      <c r="B910" s="31" t="s">
        <v>7903</v>
      </c>
      <c r="C910" s="330" t="s">
        <v>1563</v>
      </c>
      <c r="D910" s="344" t="s">
        <v>1314</v>
      </c>
      <c r="E910" s="47" t="str">
        <f>VLOOKUP(D910,'BANG THAM CHIEU'!E350:I1406,5,0)</f>
        <v>cuộn</v>
      </c>
      <c r="F910" s="403">
        <v>1</v>
      </c>
      <c r="G910" s="396">
        <v>44323</v>
      </c>
      <c r="H910" s="412" t="s">
        <v>10104</v>
      </c>
      <c r="I910" s="48">
        <v>4</v>
      </c>
      <c r="J910" s="122" t="s">
        <v>7619</v>
      </c>
      <c r="K910" s="48" t="s">
        <v>8693</v>
      </c>
    </row>
    <row r="911" spans="1:11" x14ac:dyDescent="0.25">
      <c r="A911" s="47">
        <f t="shared" si="15"/>
        <v>909</v>
      </c>
      <c r="B911" s="122" t="s">
        <v>9646</v>
      </c>
      <c r="C911" s="330" t="s">
        <v>99</v>
      </c>
      <c r="D911" s="344" t="s">
        <v>680</v>
      </c>
      <c r="E911" s="47" t="s">
        <v>455</v>
      </c>
      <c r="F911" s="403">
        <v>15</v>
      </c>
      <c r="G911" s="396">
        <v>44323</v>
      </c>
      <c r="H911" s="412" t="s">
        <v>10104</v>
      </c>
      <c r="I911" s="48">
        <v>4</v>
      </c>
      <c r="J911" s="122" t="s">
        <v>7619</v>
      </c>
      <c r="K911" s="48" t="s">
        <v>9846</v>
      </c>
    </row>
    <row r="912" spans="1:11" x14ac:dyDescent="0.25">
      <c r="A912" s="47">
        <f t="shared" si="15"/>
        <v>910</v>
      </c>
      <c r="B912" s="11" t="s">
        <v>4539</v>
      </c>
      <c r="C912" s="330" t="s">
        <v>99</v>
      </c>
      <c r="D912" s="344" t="s">
        <v>756</v>
      </c>
      <c r="E912" s="47" t="s">
        <v>455</v>
      </c>
      <c r="F912" s="403">
        <v>10</v>
      </c>
      <c r="G912" s="396">
        <v>44323</v>
      </c>
      <c r="H912" s="412" t="s">
        <v>10104</v>
      </c>
      <c r="I912" s="48">
        <v>4</v>
      </c>
      <c r="J912" s="122" t="s">
        <v>7619</v>
      </c>
      <c r="K912" s="48" t="s">
        <v>9846</v>
      </c>
    </row>
    <row r="913" spans="1:11" x14ac:dyDescent="0.25">
      <c r="A913" s="47">
        <f t="shared" si="15"/>
        <v>911</v>
      </c>
      <c r="B913" s="31" t="s">
        <v>9647</v>
      </c>
      <c r="C913" s="330" t="s">
        <v>1571</v>
      </c>
      <c r="D913" s="344" t="s">
        <v>828</v>
      </c>
      <c r="E913" s="47" t="s">
        <v>455</v>
      </c>
      <c r="F913" s="403">
        <v>5</v>
      </c>
      <c r="G913" s="396">
        <v>44323</v>
      </c>
      <c r="H913" s="412" t="s">
        <v>10104</v>
      </c>
      <c r="I913" s="48">
        <v>4</v>
      </c>
      <c r="J913" s="122" t="s">
        <v>7619</v>
      </c>
      <c r="K913" s="48" t="s">
        <v>10113</v>
      </c>
    </row>
    <row r="914" spans="1:11" x14ac:dyDescent="0.25">
      <c r="A914" s="47">
        <f t="shared" si="15"/>
        <v>912</v>
      </c>
      <c r="B914" s="122" t="s">
        <v>2148</v>
      </c>
      <c r="C914" s="330" t="s">
        <v>99</v>
      </c>
      <c r="D914" s="344" t="s">
        <v>209</v>
      </c>
      <c r="E914" s="47" t="s">
        <v>455</v>
      </c>
      <c r="F914" s="403">
        <v>1</v>
      </c>
      <c r="G914" s="396">
        <v>44323</v>
      </c>
      <c r="H914" s="412" t="s">
        <v>10104</v>
      </c>
      <c r="I914" s="48">
        <v>4</v>
      </c>
      <c r="J914" s="122" t="s">
        <v>7619</v>
      </c>
      <c r="K914" s="48" t="s">
        <v>10113</v>
      </c>
    </row>
    <row r="915" spans="1:11" ht="45" x14ac:dyDescent="0.25">
      <c r="A915" s="47">
        <f t="shared" si="15"/>
        <v>913</v>
      </c>
      <c r="B915" s="151" t="s">
        <v>9237</v>
      </c>
      <c r="C915" s="330" t="s">
        <v>1548</v>
      </c>
      <c r="D915" s="344" t="s">
        <v>780</v>
      </c>
      <c r="E915" s="47" t="s">
        <v>455</v>
      </c>
      <c r="F915" s="403">
        <v>2</v>
      </c>
      <c r="G915" s="396">
        <v>44324</v>
      </c>
      <c r="H915" s="412" t="s">
        <v>10104</v>
      </c>
      <c r="I915" s="48">
        <v>4</v>
      </c>
      <c r="J915" s="122" t="s">
        <v>7616</v>
      </c>
      <c r="K915" s="48" t="s">
        <v>10115</v>
      </c>
    </row>
    <row r="916" spans="1:11" x14ac:dyDescent="0.25">
      <c r="A916" s="47">
        <f t="shared" si="15"/>
        <v>914</v>
      </c>
      <c r="B916" s="11" t="s">
        <v>9651</v>
      </c>
      <c r="C916" s="330" t="s">
        <v>1528</v>
      </c>
      <c r="D916" s="344" t="s">
        <v>1321</v>
      </c>
      <c r="E916" s="47" t="str">
        <f>VLOOKUP(D916,'BANG THAM CHIEU'!E356:I1412,5,0)</f>
        <v>ống</v>
      </c>
      <c r="F916" s="403">
        <v>3</v>
      </c>
      <c r="G916" s="396">
        <v>44324</v>
      </c>
      <c r="H916" s="412" t="s">
        <v>10104</v>
      </c>
      <c r="I916" s="48">
        <v>4</v>
      </c>
      <c r="J916" s="122" t="s">
        <v>10114</v>
      </c>
      <c r="K916" s="48" t="s">
        <v>10116</v>
      </c>
    </row>
    <row r="917" spans="1:11" x14ac:dyDescent="0.25">
      <c r="A917" s="47">
        <f t="shared" si="15"/>
        <v>915</v>
      </c>
      <c r="B917" s="11" t="s">
        <v>8824</v>
      </c>
      <c r="C917" s="330" t="s">
        <v>1535</v>
      </c>
      <c r="D917" s="344" t="s">
        <v>787</v>
      </c>
      <c r="E917" s="47" t="s">
        <v>455</v>
      </c>
      <c r="F917" s="403">
        <v>2</v>
      </c>
      <c r="G917" s="396">
        <v>44324</v>
      </c>
      <c r="H917" s="412" t="s">
        <v>10104</v>
      </c>
      <c r="I917" s="48">
        <v>4</v>
      </c>
      <c r="J917" s="122" t="s">
        <v>9382</v>
      </c>
      <c r="K917" s="48" t="s">
        <v>10117</v>
      </c>
    </row>
    <row r="918" spans="1:11" x14ac:dyDescent="0.25">
      <c r="A918" s="47">
        <f t="shared" si="15"/>
        <v>916</v>
      </c>
      <c r="B918" s="31" t="s">
        <v>570</v>
      </c>
      <c r="C918" s="330" t="s">
        <v>1563</v>
      </c>
      <c r="D918" s="344" t="s">
        <v>786</v>
      </c>
      <c r="E918" s="47" t="s">
        <v>455</v>
      </c>
      <c r="F918" s="403">
        <v>1</v>
      </c>
      <c r="G918" s="396">
        <v>44323</v>
      </c>
      <c r="H918" s="412" t="s">
        <v>10104</v>
      </c>
      <c r="I918" s="48">
        <v>4</v>
      </c>
      <c r="J918" s="122" t="s">
        <v>10118</v>
      </c>
      <c r="K918" s="48"/>
    </row>
    <row r="919" spans="1:11" x14ac:dyDescent="0.25">
      <c r="A919" s="47">
        <f t="shared" si="15"/>
        <v>917</v>
      </c>
      <c r="B919" s="33" t="s">
        <v>9647</v>
      </c>
      <c r="C919" s="330" t="s">
        <v>1571</v>
      </c>
      <c r="D919" s="344" t="s">
        <v>828</v>
      </c>
      <c r="E919" s="47" t="s">
        <v>455</v>
      </c>
      <c r="F919" s="403">
        <v>15</v>
      </c>
      <c r="G919" s="396">
        <v>44324</v>
      </c>
      <c r="H919" s="412" t="s">
        <v>10104</v>
      </c>
      <c r="I919" s="48">
        <v>4</v>
      </c>
      <c r="J919" s="122" t="s">
        <v>7619</v>
      </c>
      <c r="K919" s="48" t="s">
        <v>8693</v>
      </c>
    </row>
    <row r="920" spans="1:11" x14ac:dyDescent="0.25">
      <c r="A920" s="47">
        <f t="shared" si="15"/>
        <v>918</v>
      </c>
      <c r="B920" s="33" t="s">
        <v>6607</v>
      </c>
      <c r="C920" s="330" t="s">
        <v>1527</v>
      </c>
      <c r="D920" s="344" t="s">
        <v>688</v>
      </c>
      <c r="E920" s="47" t="s">
        <v>2928</v>
      </c>
      <c r="F920" s="403">
        <v>2</v>
      </c>
      <c r="G920" s="396">
        <v>44324</v>
      </c>
      <c r="H920" s="412" t="s">
        <v>10104</v>
      </c>
      <c r="I920" s="48">
        <v>4</v>
      </c>
      <c r="J920" s="122" t="s">
        <v>7619</v>
      </c>
      <c r="K920" s="48" t="s">
        <v>8693</v>
      </c>
    </row>
    <row r="921" spans="1:11" x14ac:dyDescent="0.25">
      <c r="A921" s="47">
        <f t="shared" si="15"/>
        <v>919</v>
      </c>
      <c r="B921" s="122" t="s">
        <v>4540</v>
      </c>
      <c r="C921" s="330" t="s">
        <v>97</v>
      </c>
      <c r="D921" s="344" t="s">
        <v>1317</v>
      </c>
      <c r="E921" s="47" t="str">
        <f>VLOOKUP(D921,'BANG THAM CHIEU'!E361:I1417,5,0)</f>
        <v>bì</v>
      </c>
      <c r="F921" s="403">
        <v>3</v>
      </c>
      <c r="G921" s="396">
        <v>44324</v>
      </c>
      <c r="H921" s="412" t="s">
        <v>10104</v>
      </c>
      <c r="I921" s="48">
        <v>4</v>
      </c>
      <c r="J921" s="122" t="s">
        <v>7619</v>
      </c>
      <c r="K921" s="48" t="s">
        <v>8693</v>
      </c>
    </row>
    <row r="922" spans="1:11" x14ac:dyDescent="0.25">
      <c r="A922" s="47">
        <f t="shared" si="15"/>
        <v>920</v>
      </c>
      <c r="B922" s="11" t="s">
        <v>1430</v>
      </c>
      <c r="C922" s="330" t="s">
        <v>1571</v>
      </c>
      <c r="D922" s="344" t="s">
        <v>669</v>
      </c>
      <c r="E922" s="47" t="s">
        <v>2970</v>
      </c>
      <c r="F922" s="403">
        <v>10</v>
      </c>
      <c r="G922" s="396">
        <v>44324</v>
      </c>
      <c r="H922" s="412" t="s">
        <v>10104</v>
      </c>
      <c r="I922" s="48">
        <v>4</v>
      </c>
      <c r="J922" s="122" t="s">
        <v>7619</v>
      </c>
      <c r="K922" s="48" t="s">
        <v>8693</v>
      </c>
    </row>
    <row r="923" spans="1:11" x14ac:dyDescent="0.25">
      <c r="A923" s="47">
        <f t="shared" si="15"/>
        <v>921</v>
      </c>
      <c r="B923" s="33" t="s">
        <v>4542</v>
      </c>
      <c r="C923" s="330" t="s">
        <v>1547</v>
      </c>
      <c r="D923" s="344" t="s">
        <v>1307</v>
      </c>
      <c r="E923" s="47" t="str">
        <f>VLOOKUP(D923,'BANG THAM CHIEU'!E363:I1419,5,0)</f>
        <v>cái</v>
      </c>
      <c r="F923" s="403">
        <v>4</v>
      </c>
      <c r="G923" s="396">
        <v>44324</v>
      </c>
      <c r="H923" s="412" t="s">
        <v>10104</v>
      </c>
      <c r="I923" s="48">
        <v>4</v>
      </c>
      <c r="J923" s="122" t="s">
        <v>7619</v>
      </c>
      <c r="K923" s="48" t="s">
        <v>8693</v>
      </c>
    </row>
    <row r="924" spans="1:11" x14ac:dyDescent="0.25">
      <c r="A924" s="47">
        <f t="shared" si="15"/>
        <v>922</v>
      </c>
      <c r="B924" s="31" t="s">
        <v>6604</v>
      </c>
      <c r="C924" s="330" t="s">
        <v>1547</v>
      </c>
      <c r="D924" s="344" t="s">
        <v>1308</v>
      </c>
      <c r="E924" s="47" t="str">
        <f>VLOOKUP(D924,'BANG THAM CHIEU'!E364:I1420,5,0)</f>
        <v>cái</v>
      </c>
      <c r="F924" s="403">
        <v>5</v>
      </c>
      <c r="G924" s="396">
        <v>44324</v>
      </c>
      <c r="H924" s="412" t="s">
        <v>10104</v>
      </c>
      <c r="I924" s="48">
        <v>4</v>
      </c>
      <c r="J924" s="122" t="s">
        <v>7619</v>
      </c>
      <c r="K924" s="48" t="s">
        <v>8693</v>
      </c>
    </row>
    <row r="925" spans="1:11" x14ac:dyDescent="0.25">
      <c r="A925" s="47">
        <f t="shared" si="15"/>
        <v>923</v>
      </c>
      <c r="B925" s="31" t="s">
        <v>9818</v>
      </c>
      <c r="C925" s="330" t="s">
        <v>1528</v>
      </c>
      <c r="D925" s="344" t="s">
        <v>2690</v>
      </c>
      <c r="E925" s="47" t="str">
        <f>VLOOKUP(D925,'BANG THAM CHIEU'!E365:I1421,5,0)</f>
        <v>sợi</v>
      </c>
      <c r="F925" s="403">
        <v>2</v>
      </c>
      <c r="G925" s="396">
        <v>44319</v>
      </c>
      <c r="H925" s="412" t="s">
        <v>10104</v>
      </c>
      <c r="I925" s="48">
        <v>4</v>
      </c>
      <c r="J925" s="122" t="s">
        <v>7616</v>
      </c>
      <c r="K925" s="48" t="s">
        <v>10087</v>
      </c>
    </row>
    <row r="926" spans="1:11" x14ac:dyDescent="0.25">
      <c r="A926" s="47">
        <f t="shared" si="15"/>
        <v>924</v>
      </c>
      <c r="B926" s="33" t="s">
        <v>9641</v>
      </c>
      <c r="C926" s="330" t="s">
        <v>1533</v>
      </c>
      <c r="D926" s="344" t="s">
        <v>915</v>
      </c>
      <c r="E926" s="47" t="str">
        <f>VLOOKUP(D926,'BANG THAM CHIEU'!E366:I1422,5,0)</f>
        <v>cái</v>
      </c>
      <c r="F926" s="403">
        <v>6</v>
      </c>
      <c r="G926" s="396">
        <v>44319</v>
      </c>
      <c r="H926" s="412" t="s">
        <v>10104</v>
      </c>
      <c r="I926" s="48">
        <v>4</v>
      </c>
      <c r="J926" s="122" t="s">
        <v>7615</v>
      </c>
      <c r="K926" s="48" t="s">
        <v>8693</v>
      </c>
    </row>
    <row r="927" spans="1:11" x14ac:dyDescent="0.25">
      <c r="A927" s="47">
        <f t="shared" si="15"/>
        <v>925</v>
      </c>
      <c r="B927" s="440" t="s">
        <v>8703</v>
      </c>
      <c r="C927" s="441" t="s">
        <v>7147</v>
      </c>
      <c r="D927" s="442">
        <v>51092829</v>
      </c>
      <c r="E927" s="47" t="str">
        <f>VLOOKUP(D927,'BANG THAM CHIEU'!E367:I1423,5,0)</f>
        <v>ống</v>
      </c>
      <c r="F927" s="443">
        <v>1</v>
      </c>
      <c r="G927" s="444">
        <v>44319</v>
      </c>
      <c r="H927" s="412" t="s">
        <v>10104</v>
      </c>
      <c r="I927" s="445">
        <v>4</v>
      </c>
      <c r="J927" s="446" t="s">
        <v>7619</v>
      </c>
      <c r="K927" s="48"/>
    </row>
    <row r="928" spans="1:11" x14ac:dyDescent="0.25">
      <c r="A928" s="47">
        <f t="shared" si="15"/>
        <v>926</v>
      </c>
      <c r="B928" s="33" t="s">
        <v>6840</v>
      </c>
      <c r="C928" s="447" t="s">
        <v>78</v>
      </c>
      <c r="D928" s="448" t="s">
        <v>6863</v>
      </c>
      <c r="E928" s="47" t="str">
        <f>VLOOKUP(D928,'BANG THAM CHIEU'!E368:I1424,5,0)</f>
        <v>cái</v>
      </c>
      <c r="F928" s="449">
        <v>7</v>
      </c>
      <c r="G928" s="396">
        <v>44320</v>
      </c>
      <c r="H928" s="412" t="s">
        <v>10104</v>
      </c>
      <c r="I928" s="450">
        <v>4</v>
      </c>
      <c r="J928" s="122" t="s">
        <v>7616</v>
      </c>
      <c r="K928" s="450" t="s">
        <v>10095</v>
      </c>
    </row>
    <row r="929" spans="1:11" x14ac:dyDescent="0.25">
      <c r="A929" s="47">
        <f t="shared" si="15"/>
        <v>927</v>
      </c>
      <c r="B929" s="33" t="s">
        <v>9414</v>
      </c>
      <c r="C929" s="447" t="s">
        <v>78</v>
      </c>
      <c r="D929" s="448" t="s">
        <v>2824</v>
      </c>
      <c r="E929" s="47" t="str">
        <f>VLOOKUP(D929,'BANG THAM CHIEU'!E369:I1425,5,0)</f>
        <v>bình</v>
      </c>
      <c r="F929" s="449">
        <v>1</v>
      </c>
      <c r="G929" s="396">
        <v>44321</v>
      </c>
      <c r="H929" s="412" t="s">
        <v>10104</v>
      </c>
      <c r="I929" s="450">
        <v>4</v>
      </c>
      <c r="J929" s="122" t="s">
        <v>9376</v>
      </c>
      <c r="K929" s="450" t="s">
        <v>10099</v>
      </c>
    </row>
    <row r="930" spans="1:11" x14ac:dyDescent="0.25">
      <c r="A930" s="47">
        <f t="shared" si="15"/>
        <v>928</v>
      </c>
      <c r="B930" s="11" t="s">
        <v>7302</v>
      </c>
      <c r="C930" s="447" t="s">
        <v>2568</v>
      </c>
      <c r="D930" s="448" t="s">
        <v>2702</v>
      </c>
      <c r="E930" s="47" t="str">
        <f>VLOOKUP(D930,'BANG THAM CHIEU'!E370:I1426,5,0)</f>
        <v>thùng</v>
      </c>
      <c r="F930" s="449">
        <v>3</v>
      </c>
      <c r="G930" s="396">
        <v>44321</v>
      </c>
      <c r="H930" s="412" t="s">
        <v>10104</v>
      </c>
      <c r="I930" s="450">
        <v>4</v>
      </c>
      <c r="J930" s="122" t="s">
        <v>7614</v>
      </c>
      <c r="K930" s="450" t="s">
        <v>9786</v>
      </c>
    </row>
    <row r="931" spans="1:11" x14ac:dyDescent="0.25">
      <c r="A931" s="47">
        <f t="shared" si="15"/>
        <v>929</v>
      </c>
      <c r="B931" s="33" t="s">
        <v>4449</v>
      </c>
      <c r="C931" s="447" t="s">
        <v>2564</v>
      </c>
      <c r="D931" s="448" t="s">
        <v>2719</v>
      </c>
      <c r="E931" s="47" t="str">
        <f>VLOOKUP(D931,'BANG THAM CHIEU'!E371:I1427,5,0)</f>
        <v>lon</v>
      </c>
      <c r="F931" s="449">
        <v>1</v>
      </c>
      <c r="G931" s="396">
        <v>44321</v>
      </c>
      <c r="H931" s="412" t="s">
        <v>10104</v>
      </c>
      <c r="I931" s="450">
        <v>4</v>
      </c>
      <c r="J931" s="122" t="s">
        <v>7614</v>
      </c>
      <c r="K931" s="450" t="s">
        <v>9786</v>
      </c>
    </row>
    <row r="932" spans="1:11" x14ac:dyDescent="0.25">
      <c r="A932" s="47">
        <f t="shared" si="15"/>
        <v>930</v>
      </c>
      <c r="B932" s="33" t="s">
        <v>3047</v>
      </c>
      <c r="C932" s="447" t="s">
        <v>2564</v>
      </c>
      <c r="D932" s="448" t="s">
        <v>3049</v>
      </c>
      <c r="E932" s="47" t="str">
        <f>VLOOKUP(D932,'BANG THAM CHIEU'!E372:I1428,5,0)</f>
        <v>lon</v>
      </c>
      <c r="F932" s="449">
        <v>1</v>
      </c>
      <c r="G932" s="396">
        <v>44321</v>
      </c>
      <c r="H932" s="412" t="s">
        <v>10104</v>
      </c>
      <c r="I932" s="450">
        <v>4</v>
      </c>
      <c r="J932" s="122" t="s">
        <v>7614</v>
      </c>
      <c r="K932" s="450" t="s">
        <v>9786</v>
      </c>
    </row>
    <row r="933" spans="1:11" x14ac:dyDescent="0.25">
      <c r="A933" s="47">
        <f t="shared" si="15"/>
        <v>931</v>
      </c>
      <c r="B933" s="33" t="s">
        <v>6617</v>
      </c>
      <c r="C933" s="447" t="s">
        <v>78</v>
      </c>
      <c r="D933" s="448" t="s">
        <v>2774</v>
      </c>
      <c r="E933" s="47" t="str">
        <f>VLOOKUP(D933,'BANG THAM CHIEU'!E373:I1429,5,0)</f>
        <v>bì</v>
      </c>
      <c r="F933" s="449">
        <v>1</v>
      </c>
      <c r="G933" s="396">
        <v>44321</v>
      </c>
      <c r="H933" s="412" t="s">
        <v>10104</v>
      </c>
      <c r="I933" s="450">
        <v>4</v>
      </c>
      <c r="J933" s="122" t="s">
        <v>7616</v>
      </c>
      <c r="K933" s="450" t="s">
        <v>8693</v>
      </c>
    </row>
    <row r="934" spans="1:11" x14ac:dyDescent="0.25">
      <c r="A934" s="47">
        <f t="shared" si="15"/>
        <v>932</v>
      </c>
      <c r="B934" s="11" t="s">
        <v>7233</v>
      </c>
      <c r="C934" s="447" t="s">
        <v>2564</v>
      </c>
      <c r="D934" s="448" t="s">
        <v>2692</v>
      </c>
      <c r="E934" s="47" t="str">
        <f>VLOOKUP(D934,'BANG THAM CHIEU'!E374:I1430,5,0)</f>
        <v>cái</v>
      </c>
      <c r="F934" s="449">
        <v>11</v>
      </c>
      <c r="G934" s="396">
        <v>44321</v>
      </c>
      <c r="H934" s="412" t="s">
        <v>10104</v>
      </c>
      <c r="I934" s="450">
        <v>4</v>
      </c>
      <c r="J934" s="122" t="s">
        <v>7614</v>
      </c>
      <c r="K934" s="450" t="s">
        <v>8693</v>
      </c>
    </row>
    <row r="935" spans="1:11" x14ac:dyDescent="0.25">
      <c r="A935" s="47">
        <f t="shared" si="15"/>
        <v>933</v>
      </c>
      <c r="B935" s="11" t="s">
        <v>10072</v>
      </c>
      <c r="C935" s="447" t="s">
        <v>2567</v>
      </c>
      <c r="D935" s="448" t="s">
        <v>2717</v>
      </c>
      <c r="E935" s="47" t="str">
        <f>VLOOKUP(D935,'BANG THAM CHIEU'!E375:I1431,5,0)</f>
        <v>cái</v>
      </c>
      <c r="F935" s="449">
        <v>20</v>
      </c>
      <c r="G935" s="396">
        <v>44321</v>
      </c>
      <c r="H935" s="412" t="s">
        <v>10104</v>
      </c>
      <c r="I935" s="450">
        <v>4</v>
      </c>
      <c r="J935" s="122" t="s">
        <v>7614</v>
      </c>
      <c r="K935" s="450" t="s">
        <v>8693</v>
      </c>
    </row>
    <row r="936" spans="1:11" x14ac:dyDescent="0.25">
      <c r="A936" s="47">
        <f t="shared" si="15"/>
        <v>934</v>
      </c>
      <c r="B936" s="33" t="s">
        <v>7907</v>
      </c>
      <c r="C936" s="447" t="s">
        <v>1547</v>
      </c>
      <c r="D936" s="448" t="s">
        <v>2846</v>
      </c>
      <c r="E936" s="47" t="str">
        <f>VLOOKUP(D936,'BANG THAM CHIEU'!E376:I1432,5,0)</f>
        <v>cái</v>
      </c>
      <c r="F936" s="449">
        <v>2</v>
      </c>
      <c r="G936" s="396">
        <v>44321</v>
      </c>
      <c r="H936" s="412" t="s">
        <v>10104</v>
      </c>
      <c r="I936" s="450">
        <v>4</v>
      </c>
      <c r="J936" s="122" t="s">
        <v>7620</v>
      </c>
      <c r="K936" s="450" t="s">
        <v>8693</v>
      </c>
    </row>
    <row r="937" spans="1:11" x14ac:dyDescent="0.25">
      <c r="A937" s="47">
        <f t="shared" si="15"/>
        <v>935</v>
      </c>
      <c r="B937" s="33" t="s">
        <v>7912</v>
      </c>
      <c r="C937" s="447" t="s">
        <v>1547</v>
      </c>
      <c r="D937" s="448" t="s">
        <v>7919</v>
      </c>
      <c r="E937" s="47" t="str">
        <f>VLOOKUP(D937,'BANG THAM CHIEU'!E377:I1433,5,0)</f>
        <v>cái</v>
      </c>
      <c r="F937" s="449">
        <v>2</v>
      </c>
      <c r="G937" s="396">
        <v>44321</v>
      </c>
      <c r="H937" s="412" t="s">
        <v>10104</v>
      </c>
      <c r="I937" s="450">
        <v>4</v>
      </c>
      <c r="J937" s="122" t="s">
        <v>7620</v>
      </c>
      <c r="K937" s="450" t="s">
        <v>8693</v>
      </c>
    </row>
    <row r="938" spans="1:11" x14ac:dyDescent="0.25">
      <c r="A938" s="47">
        <f t="shared" si="15"/>
        <v>936</v>
      </c>
      <c r="B938" s="11" t="s">
        <v>7125</v>
      </c>
      <c r="C938" s="451" t="s">
        <v>889</v>
      </c>
      <c r="D938" s="452">
        <v>51038315</v>
      </c>
      <c r="E938" s="47" t="str">
        <f>VLOOKUP(D938,'BANG THAM CHIEU'!E378:I1434,5,0)</f>
        <v>cái</v>
      </c>
      <c r="F938" s="453">
        <v>1</v>
      </c>
      <c r="G938" s="396">
        <v>44322</v>
      </c>
      <c r="H938" s="412" t="s">
        <v>10104</v>
      </c>
      <c r="I938" s="450">
        <v>4</v>
      </c>
      <c r="J938" s="122" t="s">
        <v>7615</v>
      </c>
      <c r="K938" s="450" t="s">
        <v>9872</v>
      </c>
    </row>
    <row r="939" spans="1:11" x14ac:dyDescent="0.25">
      <c r="A939" s="47">
        <f t="shared" si="15"/>
        <v>937</v>
      </c>
      <c r="B939" s="11" t="s">
        <v>7302</v>
      </c>
      <c r="C939" s="451" t="s">
        <v>2568</v>
      </c>
      <c r="D939" s="452" t="s">
        <v>2702</v>
      </c>
      <c r="E939" s="47" t="str">
        <f>VLOOKUP(D939,'BANG THAM CHIEU'!E379:I1435,5,0)</f>
        <v>thùng</v>
      </c>
      <c r="F939" s="453">
        <v>2</v>
      </c>
      <c r="G939" s="396">
        <v>44322</v>
      </c>
      <c r="H939" s="412" t="s">
        <v>10104</v>
      </c>
      <c r="I939" s="450">
        <v>4</v>
      </c>
      <c r="J939" s="122" t="s">
        <v>7614</v>
      </c>
      <c r="K939" s="454" t="s">
        <v>10105</v>
      </c>
    </row>
    <row r="940" spans="1:11" x14ac:dyDescent="0.25">
      <c r="A940" s="47">
        <f t="shared" si="15"/>
        <v>938</v>
      </c>
      <c r="B940" s="31" t="s">
        <v>2593</v>
      </c>
      <c r="C940" s="451" t="s">
        <v>1585</v>
      </c>
      <c r="D940" s="452" t="s">
        <v>2750</v>
      </c>
      <c r="E940" s="47" t="str">
        <f>VLOOKUP(D940,'BANG THAM CHIEU'!E380:I1436,5,0)</f>
        <v>cái</v>
      </c>
      <c r="F940" s="453">
        <v>1</v>
      </c>
      <c r="G940" s="396">
        <v>44323</v>
      </c>
      <c r="H940" s="412" t="s">
        <v>10104</v>
      </c>
      <c r="I940" s="450">
        <v>4</v>
      </c>
      <c r="J940" s="122" t="s">
        <v>7615</v>
      </c>
      <c r="K940" s="454" t="s">
        <v>10107</v>
      </c>
    </row>
    <row r="941" spans="1:11" x14ac:dyDescent="0.25">
      <c r="A941" s="47">
        <f t="shared" si="15"/>
        <v>939</v>
      </c>
      <c r="B941" s="11" t="s">
        <v>9332</v>
      </c>
      <c r="C941" s="451" t="s">
        <v>78</v>
      </c>
      <c r="D941" s="452" t="s">
        <v>9335</v>
      </c>
      <c r="E941" s="47" t="str">
        <f>VLOOKUP(D941,'BANG THAM CHIEU'!E381:I1437,5,0)</f>
        <v>cái</v>
      </c>
      <c r="F941" s="453">
        <v>20</v>
      </c>
      <c r="G941" s="396">
        <v>44323</v>
      </c>
      <c r="H941" s="412" t="s">
        <v>10104</v>
      </c>
      <c r="I941" s="450">
        <v>4</v>
      </c>
      <c r="J941" s="122" t="s">
        <v>8816</v>
      </c>
      <c r="K941" s="454" t="s">
        <v>9623</v>
      </c>
    </row>
    <row r="942" spans="1:11" x14ac:dyDescent="0.25">
      <c r="A942" s="47">
        <f t="shared" si="15"/>
        <v>940</v>
      </c>
      <c r="B942" s="11" t="s">
        <v>2572</v>
      </c>
      <c r="C942" s="451" t="s">
        <v>2570</v>
      </c>
      <c r="D942" s="452" t="s">
        <v>2705</v>
      </c>
      <c r="E942" s="47" t="str">
        <f>VLOOKUP(D942,'BANG THAM CHIEU'!E382:I1438,5,0)</f>
        <v>lon</v>
      </c>
      <c r="F942" s="453">
        <v>1</v>
      </c>
      <c r="G942" s="396">
        <v>44323</v>
      </c>
      <c r="H942" s="412" t="s">
        <v>10104</v>
      </c>
      <c r="I942" s="450">
        <v>4</v>
      </c>
      <c r="J942" s="122" t="s">
        <v>10108</v>
      </c>
      <c r="K942" s="454" t="s">
        <v>10109</v>
      </c>
    </row>
    <row r="943" spans="1:11" x14ac:dyDescent="0.25">
      <c r="A943" s="47">
        <f t="shared" si="15"/>
        <v>941</v>
      </c>
      <c r="B943" s="11" t="s">
        <v>7902</v>
      </c>
      <c r="C943" s="451" t="s">
        <v>1563</v>
      </c>
      <c r="D943" s="452" t="s">
        <v>2732</v>
      </c>
      <c r="E943" s="47" t="str">
        <f>VLOOKUP(D943,'BANG THAM CHIEU'!E383:I1439,5,0)</f>
        <v>cuộn</v>
      </c>
      <c r="F943" s="453">
        <v>1</v>
      </c>
      <c r="G943" s="396">
        <v>44323</v>
      </c>
      <c r="H943" s="412" t="s">
        <v>10104</v>
      </c>
      <c r="I943" s="450">
        <v>4</v>
      </c>
      <c r="J943" s="122" t="s">
        <v>7619</v>
      </c>
      <c r="K943" s="454" t="s">
        <v>8693</v>
      </c>
    </row>
    <row r="944" spans="1:11" x14ac:dyDescent="0.25">
      <c r="A944" s="47">
        <f t="shared" si="15"/>
        <v>942</v>
      </c>
      <c r="B944" s="11" t="s">
        <v>9890</v>
      </c>
      <c r="C944" s="451" t="s">
        <v>1547</v>
      </c>
      <c r="D944" s="452" t="s">
        <v>2856</v>
      </c>
      <c r="E944" s="47" t="str">
        <f>VLOOKUP(D944,'BANG THAM CHIEU'!E384:I1440,5,0)</f>
        <v>cái</v>
      </c>
      <c r="F944" s="453">
        <v>1</v>
      </c>
      <c r="G944" s="396">
        <v>44324</v>
      </c>
      <c r="H944" s="412" t="s">
        <v>10104</v>
      </c>
      <c r="I944" s="450">
        <v>4</v>
      </c>
      <c r="J944" s="122" t="s">
        <v>7619</v>
      </c>
      <c r="K944" s="454" t="s">
        <v>10119</v>
      </c>
    </row>
    <row r="945" spans="1:11" x14ac:dyDescent="0.25">
      <c r="A945" s="47">
        <f t="shared" si="15"/>
        <v>943</v>
      </c>
      <c r="B945" s="454" t="s">
        <v>6615</v>
      </c>
      <c r="C945" s="451" t="s">
        <v>78</v>
      </c>
      <c r="D945" s="452" t="s">
        <v>2752</v>
      </c>
      <c r="E945" s="47" t="str">
        <f>VLOOKUP(D945,'BANG THAM CHIEU'!E385:I1441,5,0)</f>
        <v>cái</v>
      </c>
      <c r="F945" s="453">
        <v>10</v>
      </c>
      <c r="G945" s="456">
        <v>44324</v>
      </c>
      <c r="H945" s="412" t="s">
        <v>10104</v>
      </c>
      <c r="I945" s="458">
        <v>4</v>
      </c>
      <c r="J945" s="122" t="s">
        <v>7619</v>
      </c>
      <c r="K945" s="454" t="s">
        <v>10119</v>
      </c>
    </row>
    <row r="946" spans="1:11" x14ac:dyDescent="0.25">
      <c r="A946" s="47">
        <f t="shared" si="15"/>
        <v>944</v>
      </c>
      <c r="B946" s="454" t="s">
        <v>6616</v>
      </c>
      <c r="C946" s="451" t="s">
        <v>78</v>
      </c>
      <c r="D946" s="452" t="s">
        <v>2773</v>
      </c>
      <c r="E946" s="47" t="str">
        <f>VLOOKUP(D946,'BANG THAM CHIEU'!E386:I1442,5,0)</f>
        <v>bì</v>
      </c>
      <c r="F946" s="453">
        <v>10</v>
      </c>
      <c r="G946" s="456">
        <v>44324</v>
      </c>
      <c r="H946" s="412" t="s">
        <v>10104</v>
      </c>
      <c r="I946" s="458">
        <v>4</v>
      </c>
      <c r="J946" s="122" t="s">
        <v>7619</v>
      </c>
      <c r="K946" s="454" t="s">
        <v>10119</v>
      </c>
    </row>
    <row r="947" spans="1:11" x14ac:dyDescent="0.25">
      <c r="A947" s="47">
        <f t="shared" si="15"/>
        <v>945</v>
      </c>
      <c r="B947" s="454" t="s">
        <v>6617</v>
      </c>
      <c r="C947" s="451" t="s">
        <v>78</v>
      </c>
      <c r="D947" s="452" t="s">
        <v>2774</v>
      </c>
      <c r="E947" s="47" t="str">
        <f>VLOOKUP(D947,'BANG THAM CHIEU'!E387:I1443,5,0)</f>
        <v>bì</v>
      </c>
      <c r="F947" s="453">
        <v>10</v>
      </c>
      <c r="G947" s="456">
        <v>44324</v>
      </c>
      <c r="H947" s="412" t="s">
        <v>10104</v>
      </c>
      <c r="I947" s="458">
        <v>4</v>
      </c>
      <c r="J947" s="458" t="s">
        <v>7619</v>
      </c>
      <c r="K947" s="454" t="s">
        <v>10119</v>
      </c>
    </row>
    <row r="948" spans="1:11" x14ac:dyDescent="0.25">
      <c r="A948" s="47">
        <f t="shared" si="15"/>
        <v>946</v>
      </c>
      <c r="B948" s="454" t="s">
        <v>7300</v>
      </c>
      <c r="C948" s="451" t="s">
        <v>1528</v>
      </c>
      <c r="D948" s="452" t="s">
        <v>2761</v>
      </c>
      <c r="E948" s="47" t="str">
        <f>VLOOKUP(D948,'BANG THAM CHIEU'!E388:I1444,5,0)</f>
        <v>bì</v>
      </c>
      <c r="F948" s="453">
        <v>1</v>
      </c>
      <c r="G948" s="456">
        <v>44324</v>
      </c>
      <c r="H948" s="412" t="s">
        <v>10104</v>
      </c>
      <c r="I948" s="458">
        <v>4</v>
      </c>
      <c r="J948" s="458" t="s">
        <v>7619</v>
      </c>
      <c r="K948" s="454" t="s">
        <v>10119</v>
      </c>
    </row>
    <row r="949" spans="1:11" x14ac:dyDescent="0.25">
      <c r="A949" s="47">
        <f t="shared" si="15"/>
        <v>947</v>
      </c>
      <c r="B949" s="454" t="s">
        <v>6593</v>
      </c>
      <c r="C949" s="451" t="s">
        <v>1528</v>
      </c>
      <c r="D949" s="452" t="s">
        <v>2762</v>
      </c>
      <c r="E949" s="47" t="str">
        <f>VLOOKUP(D949,'BANG THAM CHIEU'!E389:I1445,5,0)</f>
        <v>bì</v>
      </c>
      <c r="F949" s="453">
        <v>1</v>
      </c>
      <c r="G949" s="456">
        <v>44324</v>
      </c>
      <c r="H949" s="412" t="s">
        <v>10104</v>
      </c>
      <c r="I949" s="458">
        <v>4</v>
      </c>
      <c r="J949" s="458" t="s">
        <v>7619</v>
      </c>
      <c r="K949" s="454" t="s">
        <v>10119</v>
      </c>
    </row>
    <row r="950" spans="1:11" x14ac:dyDescent="0.25">
      <c r="A950" s="47">
        <f t="shared" si="15"/>
        <v>948</v>
      </c>
      <c r="B950" s="454" t="s">
        <v>6605</v>
      </c>
      <c r="C950" s="451" t="s">
        <v>1547</v>
      </c>
      <c r="D950" s="452" t="s">
        <v>2857</v>
      </c>
      <c r="E950" s="47" t="str">
        <f>VLOOKUP(D950,'BANG THAM CHIEU'!E390:I1446,5,0)</f>
        <v>cái</v>
      </c>
      <c r="F950" s="453">
        <v>5</v>
      </c>
      <c r="G950" s="456">
        <v>44324</v>
      </c>
      <c r="H950" s="412" t="s">
        <v>10104</v>
      </c>
      <c r="I950" s="458">
        <v>4</v>
      </c>
      <c r="J950" s="458" t="s">
        <v>7619</v>
      </c>
      <c r="K950" s="454" t="s">
        <v>10119</v>
      </c>
    </row>
    <row r="951" spans="1:11" x14ac:dyDescent="0.25">
      <c r="A951" s="47">
        <f t="shared" si="15"/>
        <v>949</v>
      </c>
      <c r="B951" s="454" t="s">
        <v>10034</v>
      </c>
      <c r="C951" s="451"/>
      <c r="D951" s="452"/>
      <c r="E951" s="455" t="s">
        <v>455</v>
      </c>
      <c r="F951" s="453">
        <v>5</v>
      </c>
      <c r="G951" s="456">
        <v>44327</v>
      </c>
      <c r="H951" s="412" t="s">
        <v>10210</v>
      </c>
      <c r="I951" s="458">
        <v>5</v>
      </c>
      <c r="J951" s="458" t="s">
        <v>7619</v>
      </c>
      <c r="K951" s="454" t="s">
        <v>9873</v>
      </c>
    </row>
    <row r="952" spans="1:11" x14ac:dyDescent="0.25">
      <c r="A952" s="47">
        <f t="shared" si="15"/>
        <v>950</v>
      </c>
      <c r="B952" s="454" t="s">
        <v>10018</v>
      </c>
      <c r="C952" s="451"/>
      <c r="D952" s="452"/>
      <c r="E952" s="455" t="s">
        <v>455</v>
      </c>
      <c r="F952" s="453">
        <v>9</v>
      </c>
      <c r="G952" s="456">
        <v>44327</v>
      </c>
      <c r="H952" s="412" t="s">
        <v>10210</v>
      </c>
      <c r="I952" s="458">
        <v>5</v>
      </c>
      <c r="J952" s="458" t="s">
        <v>7616</v>
      </c>
      <c r="K952" s="454" t="s">
        <v>8693</v>
      </c>
    </row>
    <row r="953" spans="1:11" x14ac:dyDescent="0.25">
      <c r="A953" s="47">
        <f t="shared" si="15"/>
        <v>951</v>
      </c>
      <c r="B953" s="454" t="s">
        <v>10216</v>
      </c>
      <c r="C953" s="451"/>
      <c r="D953" s="452"/>
      <c r="E953" s="455" t="s">
        <v>455</v>
      </c>
      <c r="F953" s="453">
        <v>8</v>
      </c>
      <c r="G953" s="456">
        <v>44327</v>
      </c>
      <c r="H953" s="412" t="s">
        <v>10210</v>
      </c>
      <c r="I953" s="458">
        <v>5</v>
      </c>
      <c r="J953" s="458" t="s">
        <v>7616</v>
      </c>
      <c r="K953" s="454" t="s">
        <v>8693</v>
      </c>
    </row>
    <row r="954" spans="1:11" x14ac:dyDescent="0.25">
      <c r="A954" s="47">
        <f t="shared" si="15"/>
        <v>952</v>
      </c>
      <c r="B954" s="454" t="s">
        <v>8566</v>
      </c>
      <c r="C954" s="451"/>
      <c r="D954" s="452"/>
      <c r="E954" s="455" t="s">
        <v>8567</v>
      </c>
      <c r="F954" s="453">
        <v>10</v>
      </c>
      <c r="G954" s="456">
        <v>44329</v>
      </c>
      <c r="H954" s="412" t="s">
        <v>10210</v>
      </c>
      <c r="I954" s="458">
        <v>5</v>
      </c>
      <c r="J954" s="458" t="s">
        <v>7615</v>
      </c>
      <c r="K954" s="454" t="s">
        <v>8693</v>
      </c>
    </row>
    <row r="955" spans="1:11" x14ac:dyDescent="0.25">
      <c r="A955" s="47">
        <f t="shared" si="15"/>
        <v>953</v>
      </c>
      <c r="B955" s="454" t="s">
        <v>10230</v>
      </c>
      <c r="C955" s="451"/>
      <c r="D955" s="452"/>
      <c r="E955" s="455" t="s">
        <v>455</v>
      </c>
      <c r="F955" s="453">
        <v>8</v>
      </c>
      <c r="G955" s="456">
        <v>44329</v>
      </c>
      <c r="H955" s="412" t="s">
        <v>10210</v>
      </c>
      <c r="I955" s="458">
        <v>5</v>
      </c>
      <c r="J955" s="458" t="s">
        <v>7615</v>
      </c>
      <c r="K955" s="454" t="s">
        <v>10231</v>
      </c>
    </row>
    <row r="956" spans="1:11" x14ac:dyDescent="0.25">
      <c r="A956" s="47">
        <f t="shared" si="15"/>
        <v>954</v>
      </c>
      <c r="B956" s="432" t="s">
        <v>10235</v>
      </c>
      <c r="C956" s="451"/>
      <c r="D956" s="452"/>
      <c r="E956" s="455" t="s">
        <v>455</v>
      </c>
      <c r="F956" s="453">
        <v>3</v>
      </c>
      <c r="G956" s="456">
        <v>44330</v>
      </c>
      <c r="H956" s="412" t="s">
        <v>10210</v>
      </c>
      <c r="I956" s="458">
        <v>5</v>
      </c>
      <c r="J956" s="458" t="s">
        <v>7619</v>
      </c>
      <c r="K956" s="454" t="s">
        <v>10253</v>
      </c>
    </row>
    <row r="957" spans="1:11" x14ac:dyDescent="0.25">
      <c r="A957" s="47">
        <f t="shared" si="15"/>
        <v>955</v>
      </c>
      <c r="B957" s="432" t="s">
        <v>10237</v>
      </c>
      <c r="C957" s="451"/>
      <c r="D957" s="452"/>
      <c r="E957" s="455" t="s">
        <v>455</v>
      </c>
      <c r="F957" s="453">
        <v>14</v>
      </c>
      <c r="G957" s="456">
        <v>44331</v>
      </c>
      <c r="H957" s="412" t="s">
        <v>10210</v>
      </c>
      <c r="I957" s="458">
        <v>5</v>
      </c>
      <c r="J957" s="458" t="s">
        <v>7616</v>
      </c>
      <c r="K957" s="454" t="s">
        <v>10239</v>
      </c>
    </row>
    <row r="958" spans="1:11" x14ac:dyDescent="0.25">
      <c r="A958" s="47">
        <f t="shared" si="15"/>
        <v>956</v>
      </c>
      <c r="B958" s="432" t="s">
        <v>8824</v>
      </c>
      <c r="C958" s="451" t="s">
        <v>1535</v>
      </c>
      <c r="D958" s="452" t="s">
        <v>787</v>
      </c>
      <c r="E958" s="455" t="str">
        <f>VLOOKUP(D958,'BANG THAM CHIEU'!E4:I1063,5,0)</f>
        <v>cái</v>
      </c>
      <c r="F958" s="453">
        <v>2</v>
      </c>
      <c r="G958" s="456">
        <v>44326</v>
      </c>
      <c r="H958" s="412" t="s">
        <v>10210</v>
      </c>
      <c r="I958" s="458">
        <v>5</v>
      </c>
      <c r="J958" s="458" t="s">
        <v>7615</v>
      </c>
      <c r="K958" s="454" t="s">
        <v>8693</v>
      </c>
    </row>
    <row r="959" spans="1:11" x14ac:dyDescent="0.25">
      <c r="A959" s="47">
        <f t="shared" si="15"/>
        <v>957</v>
      </c>
      <c r="B959" s="454" t="s">
        <v>7897</v>
      </c>
      <c r="C959" s="451" t="s">
        <v>1528</v>
      </c>
      <c r="D959" s="452" t="s">
        <v>736</v>
      </c>
      <c r="E959" s="455" t="str">
        <f>VLOOKUP(D959,'BANG THAM CHIEU'!E5:I1064,5,0)</f>
        <v>ống</v>
      </c>
      <c r="F959" s="453">
        <v>2</v>
      </c>
      <c r="G959" s="456">
        <v>44327</v>
      </c>
      <c r="H959" s="412" t="s">
        <v>10210</v>
      </c>
      <c r="I959" s="458">
        <v>5</v>
      </c>
      <c r="J959" s="458" t="s">
        <v>10214</v>
      </c>
      <c r="K959" s="454" t="s">
        <v>9415</v>
      </c>
    </row>
    <row r="960" spans="1:11" x14ac:dyDescent="0.25">
      <c r="A960" s="47">
        <f t="shared" ref="A960:A1023" si="16">IF(B960="","",A959+1)</f>
        <v>958</v>
      </c>
      <c r="B960" s="454" t="s">
        <v>7242</v>
      </c>
      <c r="C960" s="451" t="s">
        <v>1518</v>
      </c>
      <c r="D960" s="452" t="s">
        <v>765</v>
      </c>
      <c r="E960" s="455" t="str">
        <f>VLOOKUP(D960,'BANG THAM CHIEU'!E6:I1065,5,0)</f>
        <v>cái</v>
      </c>
      <c r="F960" s="453">
        <v>6</v>
      </c>
      <c r="G960" s="456">
        <v>44327</v>
      </c>
      <c r="H960" s="412" t="s">
        <v>10210</v>
      </c>
      <c r="I960" s="458">
        <v>5</v>
      </c>
      <c r="J960" s="458" t="s">
        <v>10214</v>
      </c>
      <c r="K960" s="454" t="s">
        <v>9415</v>
      </c>
    </row>
    <row r="961" spans="1:11" x14ac:dyDescent="0.25">
      <c r="A961" s="47">
        <f t="shared" si="16"/>
        <v>959</v>
      </c>
      <c r="B961" s="460" t="s">
        <v>7243</v>
      </c>
      <c r="C961" s="451" t="s">
        <v>1518</v>
      </c>
      <c r="D961" s="452" t="s">
        <v>766</v>
      </c>
      <c r="E961" s="455" t="str">
        <f>VLOOKUP(D961,'BANG THAM CHIEU'!E7:I1066,5,0)</f>
        <v>cái</v>
      </c>
      <c r="F961" s="453">
        <v>12</v>
      </c>
      <c r="G961" s="456">
        <v>44327</v>
      </c>
      <c r="H961" s="412" t="s">
        <v>10210</v>
      </c>
      <c r="I961" s="458">
        <v>5</v>
      </c>
      <c r="J961" s="458" t="s">
        <v>10214</v>
      </c>
      <c r="K961" s="454" t="s">
        <v>9415</v>
      </c>
    </row>
    <row r="962" spans="1:11" x14ac:dyDescent="0.25">
      <c r="A962" s="47">
        <f t="shared" si="16"/>
        <v>960</v>
      </c>
      <c r="B962" s="454" t="s">
        <v>7899</v>
      </c>
      <c r="C962" s="451" t="s">
        <v>1528</v>
      </c>
      <c r="D962" s="452" t="s">
        <v>138</v>
      </c>
      <c r="E962" s="455" t="str">
        <f>VLOOKUP(D962,'BANG THAM CHIEU'!E8:I1067,5,0)</f>
        <v>cái</v>
      </c>
      <c r="F962" s="453">
        <v>6</v>
      </c>
      <c r="G962" s="456">
        <v>44327</v>
      </c>
      <c r="H962" s="412" t="s">
        <v>10210</v>
      </c>
      <c r="I962" s="458">
        <v>5</v>
      </c>
      <c r="J962" s="458" t="s">
        <v>10214</v>
      </c>
      <c r="K962" s="454" t="s">
        <v>9415</v>
      </c>
    </row>
    <row r="963" spans="1:11" x14ac:dyDescent="0.25">
      <c r="A963" s="47">
        <f t="shared" si="16"/>
        <v>961</v>
      </c>
      <c r="B963" s="454" t="s">
        <v>7900</v>
      </c>
      <c r="C963" s="451" t="s">
        <v>1528</v>
      </c>
      <c r="D963" s="452" t="s">
        <v>139</v>
      </c>
      <c r="E963" s="455" t="str">
        <f>VLOOKUP(D963,'BANG THAM CHIEU'!E9:I1068,5,0)</f>
        <v>cái</v>
      </c>
      <c r="F963" s="453">
        <v>6</v>
      </c>
      <c r="G963" s="456">
        <v>44327</v>
      </c>
      <c r="H963" s="412" t="s">
        <v>10210</v>
      </c>
      <c r="I963" s="458">
        <v>5</v>
      </c>
      <c r="J963" s="458" t="s">
        <v>10214</v>
      </c>
      <c r="K963" s="454" t="s">
        <v>9415</v>
      </c>
    </row>
    <row r="964" spans="1:11" x14ac:dyDescent="0.25">
      <c r="A964" s="47">
        <f t="shared" si="16"/>
        <v>962</v>
      </c>
      <c r="B964" s="454" t="s">
        <v>8671</v>
      </c>
      <c r="C964" s="451" t="s">
        <v>99</v>
      </c>
      <c r="D964" s="452" t="s">
        <v>117</v>
      </c>
      <c r="E964" s="455" t="str">
        <f>VLOOKUP(D964,'BANG THAM CHIEU'!E10:I1069,5,0)</f>
        <v>cái</v>
      </c>
      <c r="F964" s="453">
        <v>1</v>
      </c>
      <c r="G964" s="456">
        <v>44327</v>
      </c>
      <c r="H964" s="412" t="s">
        <v>10210</v>
      </c>
      <c r="I964" s="458">
        <v>5</v>
      </c>
      <c r="J964" s="458" t="s">
        <v>9325</v>
      </c>
      <c r="K964" s="454" t="s">
        <v>10215</v>
      </c>
    </row>
    <row r="965" spans="1:11" x14ac:dyDescent="0.25">
      <c r="A965" s="47">
        <f t="shared" si="16"/>
        <v>963</v>
      </c>
      <c r="B965" s="454" t="s">
        <v>4454</v>
      </c>
      <c r="C965" s="451" t="s">
        <v>99</v>
      </c>
      <c r="D965" s="452" t="s">
        <v>213</v>
      </c>
      <c r="E965" s="455" t="str">
        <f>VLOOKUP(D965,'BANG THAM CHIEU'!E11:I1070,5,0)</f>
        <v>cái</v>
      </c>
      <c r="F965" s="453">
        <v>1</v>
      </c>
      <c r="G965" s="456">
        <v>44327</v>
      </c>
      <c r="H965" s="412" t="s">
        <v>10210</v>
      </c>
      <c r="I965" s="458">
        <v>5</v>
      </c>
      <c r="J965" s="458" t="s">
        <v>9325</v>
      </c>
      <c r="K965" s="454" t="s">
        <v>10215</v>
      </c>
    </row>
    <row r="966" spans="1:11" x14ac:dyDescent="0.25">
      <c r="A966" s="47">
        <f t="shared" si="16"/>
        <v>964</v>
      </c>
      <c r="B966" s="454" t="s">
        <v>6951</v>
      </c>
      <c r="C966" s="451" t="s">
        <v>1533</v>
      </c>
      <c r="D966" s="452" t="s">
        <v>1363</v>
      </c>
      <c r="E966" s="455" t="str">
        <f>VLOOKUP(D966,'BANG THAM CHIEU'!E12:I1071,5,0)</f>
        <v>cái</v>
      </c>
      <c r="F966" s="453">
        <v>7</v>
      </c>
      <c r="G966" s="456">
        <v>44327</v>
      </c>
      <c r="H966" s="412" t="s">
        <v>10210</v>
      </c>
      <c r="I966" s="458">
        <v>5</v>
      </c>
      <c r="J966" s="458" t="s">
        <v>7619</v>
      </c>
      <c r="K966" s="454" t="s">
        <v>8693</v>
      </c>
    </row>
    <row r="967" spans="1:11" x14ac:dyDescent="0.25">
      <c r="A967" s="47">
        <f t="shared" si="16"/>
        <v>965</v>
      </c>
      <c r="B967" s="454" t="s">
        <v>6607</v>
      </c>
      <c r="C967" s="451" t="s">
        <v>1527</v>
      </c>
      <c r="D967" s="452" t="s">
        <v>688</v>
      </c>
      <c r="E967" s="455" t="str">
        <f>VLOOKUP(D967,'BANG THAM CHIEU'!E13:I1072,5,0)</f>
        <v>bì</v>
      </c>
      <c r="F967" s="453">
        <v>2</v>
      </c>
      <c r="G967" s="456">
        <v>44327</v>
      </c>
      <c r="H967" s="412" t="s">
        <v>10210</v>
      </c>
      <c r="I967" s="458">
        <v>5</v>
      </c>
      <c r="J967" s="458" t="s">
        <v>9325</v>
      </c>
      <c r="K967" s="454" t="s">
        <v>8693</v>
      </c>
    </row>
    <row r="968" spans="1:11" x14ac:dyDescent="0.25">
      <c r="A968" s="47">
        <f t="shared" si="16"/>
        <v>966</v>
      </c>
      <c r="B968" s="454" t="s">
        <v>4585</v>
      </c>
      <c r="C968" s="451" t="s">
        <v>1589</v>
      </c>
      <c r="D968" s="452" t="s">
        <v>797</v>
      </c>
      <c r="E968" s="455" t="str">
        <f>VLOOKUP(D968,'BANG THAM CHIEU'!E14:I1073,5,0)</f>
        <v>cuộn</v>
      </c>
      <c r="F968" s="453">
        <v>2</v>
      </c>
      <c r="G968" s="456">
        <v>44327</v>
      </c>
      <c r="H968" s="412" t="s">
        <v>10210</v>
      </c>
      <c r="I968" s="458">
        <v>5</v>
      </c>
      <c r="J968" s="458" t="s">
        <v>9325</v>
      </c>
      <c r="K968" s="454" t="s">
        <v>8693</v>
      </c>
    </row>
    <row r="969" spans="1:11" x14ac:dyDescent="0.25">
      <c r="A969" s="47">
        <f t="shared" si="16"/>
        <v>967</v>
      </c>
      <c r="B969" s="454" t="s">
        <v>4550</v>
      </c>
      <c r="C969" s="451" t="s">
        <v>99</v>
      </c>
      <c r="D969" s="452" t="s">
        <v>221</v>
      </c>
      <c r="E969" s="455" t="str">
        <f>VLOOKUP(D969,'BANG THAM CHIEU'!E15:I1074,5,0)</f>
        <v>cái</v>
      </c>
      <c r="F969" s="453">
        <v>10</v>
      </c>
      <c r="G969" s="456">
        <v>44327</v>
      </c>
      <c r="H969" s="412" t="s">
        <v>10210</v>
      </c>
      <c r="I969" s="458">
        <v>5</v>
      </c>
      <c r="J969" s="458" t="s">
        <v>7616</v>
      </c>
      <c r="K969" s="454" t="s">
        <v>8693</v>
      </c>
    </row>
    <row r="970" spans="1:11" x14ac:dyDescent="0.25">
      <c r="A970" s="47">
        <f t="shared" si="16"/>
        <v>968</v>
      </c>
      <c r="B970" s="454" t="s">
        <v>4412</v>
      </c>
      <c r="C970" s="451" t="s">
        <v>1548</v>
      </c>
      <c r="D970" s="452" t="s">
        <v>237</v>
      </c>
      <c r="E970" s="455" t="str">
        <f>VLOOKUP(D970,'BANG THAM CHIEU'!E16:I1075,5,0)</f>
        <v>cái</v>
      </c>
      <c r="F970" s="453">
        <v>7</v>
      </c>
      <c r="G970" s="456">
        <v>44327</v>
      </c>
      <c r="H970" s="412" t="s">
        <v>10210</v>
      </c>
      <c r="I970" s="458">
        <v>5</v>
      </c>
      <c r="J970" s="458" t="s">
        <v>7616</v>
      </c>
      <c r="K970" s="454" t="s">
        <v>8693</v>
      </c>
    </row>
    <row r="971" spans="1:11" x14ac:dyDescent="0.25">
      <c r="A971" s="47">
        <f t="shared" si="16"/>
        <v>969</v>
      </c>
      <c r="B971" s="454" t="s">
        <v>7311</v>
      </c>
      <c r="C971" s="451" t="s">
        <v>1596</v>
      </c>
      <c r="D971" s="452" t="s">
        <v>762</v>
      </c>
      <c r="E971" s="455" t="str">
        <f>VLOOKUP(D971,'BANG THAM CHIEU'!E17:I1076,5,0)</f>
        <v>cái</v>
      </c>
      <c r="F971" s="453">
        <v>1</v>
      </c>
      <c r="G971" s="456">
        <v>44327</v>
      </c>
      <c r="H971" s="412" t="s">
        <v>10210</v>
      </c>
      <c r="I971" s="458">
        <v>5</v>
      </c>
      <c r="J971" s="458" t="s">
        <v>7616</v>
      </c>
      <c r="K971" s="454" t="s">
        <v>8693</v>
      </c>
    </row>
    <row r="972" spans="1:11" x14ac:dyDescent="0.25">
      <c r="A972" s="47">
        <f t="shared" si="16"/>
        <v>970</v>
      </c>
      <c r="B972" s="454" t="s">
        <v>9005</v>
      </c>
      <c r="C972" s="451" t="s">
        <v>1556</v>
      </c>
      <c r="D972" s="452" t="s">
        <v>9041</v>
      </c>
      <c r="E972" s="455" t="str">
        <f>VLOOKUP(D972,'BANG THAM CHIEU'!E18:I1077,5,0)</f>
        <v>cái</v>
      </c>
      <c r="F972" s="453">
        <v>1</v>
      </c>
      <c r="G972" s="456">
        <v>44328</v>
      </c>
      <c r="H972" s="412" t="s">
        <v>10210</v>
      </c>
      <c r="I972" s="458">
        <v>5</v>
      </c>
      <c r="J972" s="458" t="s">
        <v>7615</v>
      </c>
      <c r="K972" s="454" t="s">
        <v>10218</v>
      </c>
    </row>
    <row r="973" spans="1:11" x14ac:dyDescent="0.25">
      <c r="A973" s="47">
        <f t="shared" si="16"/>
        <v>971</v>
      </c>
      <c r="B973" s="454" t="s">
        <v>9030</v>
      </c>
      <c r="C973" s="451" t="s">
        <v>1556</v>
      </c>
      <c r="D973" s="452" t="s">
        <v>9062</v>
      </c>
      <c r="E973" s="455" t="str">
        <f>VLOOKUP(D973,'BANG THAM CHIEU'!E19:I1078,5,0)</f>
        <v>cái</v>
      </c>
      <c r="F973" s="453">
        <v>1</v>
      </c>
      <c r="G973" s="456">
        <v>44328</v>
      </c>
      <c r="H973" s="412" t="s">
        <v>10210</v>
      </c>
      <c r="I973" s="458">
        <v>5</v>
      </c>
      <c r="J973" s="458" t="s">
        <v>7615</v>
      </c>
      <c r="K973" s="454" t="s">
        <v>10219</v>
      </c>
    </row>
    <row r="974" spans="1:11" x14ac:dyDescent="0.25">
      <c r="A974" s="47">
        <f t="shared" si="16"/>
        <v>972</v>
      </c>
      <c r="B974" s="454" t="s">
        <v>9031</v>
      </c>
      <c r="C974" s="451" t="s">
        <v>1556</v>
      </c>
      <c r="D974" s="452" t="s">
        <v>9069</v>
      </c>
      <c r="E974" s="455" t="str">
        <f>VLOOKUP(D974,'BANG THAM CHIEU'!E20:I1079,5,0)</f>
        <v>cái</v>
      </c>
      <c r="F974" s="453">
        <v>1</v>
      </c>
      <c r="G974" s="456">
        <v>44328</v>
      </c>
      <c r="H974" s="412" t="s">
        <v>10210</v>
      </c>
      <c r="I974" s="458">
        <v>5</v>
      </c>
      <c r="J974" s="458" t="s">
        <v>7615</v>
      </c>
      <c r="K974" s="454" t="s">
        <v>10219</v>
      </c>
    </row>
    <row r="975" spans="1:11" x14ac:dyDescent="0.25">
      <c r="A975" s="47">
        <f t="shared" si="16"/>
        <v>973</v>
      </c>
      <c r="B975" s="454" t="s">
        <v>4551</v>
      </c>
      <c r="C975" s="451" t="s">
        <v>1571</v>
      </c>
      <c r="D975" s="452" t="s">
        <v>831</v>
      </c>
      <c r="E975" s="455" t="str">
        <f>VLOOKUP(D975,'BANG THAM CHIEU'!E21:I1080,5,0)</f>
        <v>bình</v>
      </c>
      <c r="F975" s="453">
        <v>5</v>
      </c>
      <c r="G975" s="456">
        <v>44328</v>
      </c>
      <c r="H975" s="412" t="s">
        <v>10210</v>
      </c>
      <c r="I975" s="458">
        <v>5</v>
      </c>
      <c r="J975" s="458" t="s">
        <v>7616</v>
      </c>
      <c r="K975" s="454" t="s">
        <v>10220</v>
      </c>
    </row>
    <row r="976" spans="1:11" x14ac:dyDescent="0.25">
      <c r="A976" s="47">
        <f t="shared" si="16"/>
        <v>974</v>
      </c>
      <c r="B976" s="454" t="s">
        <v>7873</v>
      </c>
      <c r="C976" s="451" t="s">
        <v>1563</v>
      </c>
      <c r="D976" s="452" t="s">
        <v>721</v>
      </c>
      <c r="E976" s="455" t="str">
        <f>VLOOKUP(D976,'BANG THAM CHIEU'!E22:I1081,5,0)</f>
        <v>viên</v>
      </c>
      <c r="F976" s="453">
        <v>19</v>
      </c>
      <c r="G976" s="456">
        <v>44329</v>
      </c>
      <c r="H976" s="412" t="s">
        <v>10210</v>
      </c>
      <c r="I976" s="458">
        <v>5</v>
      </c>
      <c r="J976" s="458" t="s">
        <v>8816</v>
      </c>
      <c r="K976" s="454" t="s">
        <v>8693</v>
      </c>
    </row>
    <row r="977" spans="1:11" x14ac:dyDescent="0.25">
      <c r="A977" s="47">
        <f t="shared" si="16"/>
        <v>975</v>
      </c>
      <c r="B977" s="454" t="s">
        <v>7243</v>
      </c>
      <c r="C977" s="451" t="s">
        <v>1518</v>
      </c>
      <c r="D977" s="452" t="s">
        <v>766</v>
      </c>
      <c r="E977" s="455" t="str">
        <f>VLOOKUP(D977,'BANG THAM CHIEU'!E23:I1082,5,0)</f>
        <v>cái</v>
      </c>
      <c r="F977" s="453">
        <v>12</v>
      </c>
      <c r="G977" s="456">
        <v>44329</v>
      </c>
      <c r="H977" s="412" t="s">
        <v>10210</v>
      </c>
      <c r="I977" s="458">
        <v>5</v>
      </c>
      <c r="J977" s="458" t="s">
        <v>8816</v>
      </c>
      <c r="K977" s="454" t="s">
        <v>10225</v>
      </c>
    </row>
    <row r="978" spans="1:11" x14ac:dyDescent="0.25">
      <c r="A978" s="47">
        <f t="shared" si="16"/>
        <v>976</v>
      </c>
      <c r="B978" s="454" t="s">
        <v>6949</v>
      </c>
      <c r="C978" s="451" t="s">
        <v>1528</v>
      </c>
      <c r="D978" s="452" t="s">
        <v>693</v>
      </c>
      <c r="E978" s="455" t="str">
        <f>VLOOKUP(D978,'BANG THAM CHIEU'!E24:I1083,5,0)</f>
        <v>bì</v>
      </c>
      <c r="F978" s="453">
        <v>1</v>
      </c>
      <c r="G978" s="456">
        <v>44329</v>
      </c>
      <c r="H978" s="412" t="s">
        <v>10210</v>
      </c>
      <c r="I978" s="458">
        <v>5</v>
      </c>
      <c r="J978" s="458" t="s">
        <v>8816</v>
      </c>
      <c r="K978" s="454" t="s">
        <v>10225</v>
      </c>
    </row>
    <row r="979" spans="1:11" x14ac:dyDescent="0.25">
      <c r="A979" s="47">
        <f t="shared" si="16"/>
        <v>977</v>
      </c>
      <c r="B979" s="454" t="s">
        <v>7273</v>
      </c>
      <c r="C979" s="451" t="s">
        <v>1549</v>
      </c>
      <c r="D979" s="452" t="s">
        <v>187</v>
      </c>
      <c r="E979" s="455" t="str">
        <f>VLOOKUP(D979,'BANG THAM CHIEU'!E25:I1084,5,0)</f>
        <v>cái</v>
      </c>
      <c r="F979" s="453">
        <v>2</v>
      </c>
      <c r="G979" s="456">
        <v>44329</v>
      </c>
      <c r="H979" s="412" t="s">
        <v>10210</v>
      </c>
      <c r="I979" s="458">
        <v>5</v>
      </c>
      <c r="J979" s="458" t="s">
        <v>10015</v>
      </c>
      <c r="K979" s="454" t="s">
        <v>10227</v>
      </c>
    </row>
    <row r="980" spans="1:11" x14ac:dyDescent="0.25">
      <c r="A980" s="47">
        <f t="shared" si="16"/>
        <v>978</v>
      </c>
      <c r="B980" s="454" t="s">
        <v>9645</v>
      </c>
      <c r="C980" s="451" t="s">
        <v>99</v>
      </c>
      <c r="D980" s="452" t="s">
        <v>118</v>
      </c>
      <c r="E980" s="455" t="str">
        <f>VLOOKUP(D980,'BANG THAM CHIEU'!E26:I1085,5,0)</f>
        <v>bộ</v>
      </c>
      <c r="F980" s="453">
        <v>2</v>
      </c>
      <c r="G980" s="456">
        <v>44329</v>
      </c>
      <c r="H980" s="412" t="s">
        <v>10210</v>
      </c>
      <c r="I980" s="458">
        <v>5</v>
      </c>
      <c r="J980" s="458" t="s">
        <v>10015</v>
      </c>
      <c r="K980" s="454" t="s">
        <v>10227</v>
      </c>
    </row>
    <row r="981" spans="1:11" x14ac:dyDescent="0.25">
      <c r="A981" s="47">
        <f t="shared" si="16"/>
        <v>979</v>
      </c>
      <c r="B981" s="454" t="s">
        <v>7863</v>
      </c>
      <c r="C981" s="451" t="s">
        <v>1599</v>
      </c>
      <c r="D981" s="452" t="s">
        <v>807</v>
      </c>
      <c r="E981" s="455" t="str">
        <f>VLOOKUP(D981,'BANG THAM CHIEU'!E27:I1086,5,0)</f>
        <v>cuộn</v>
      </c>
      <c r="F981" s="453">
        <v>1</v>
      </c>
      <c r="G981" s="456">
        <v>44329</v>
      </c>
      <c r="H981" s="412" t="s">
        <v>10210</v>
      </c>
      <c r="I981" s="458">
        <v>5</v>
      </c>
      <c r="J981" s="458" t="s">
        <v>8816</v>
      </c>
      <c r="K981" s="454" t="s">
        <v>10228</v>
      </c>
    </row>
    <row r="982" spans="1:11" x14ac:dyDescent="0.25">
      <c r="A982" s="47">
        <f t="shared" si="16"/>
        <v>980</v>
      </c>
      <c r="B982" s="454" t="s">
        <v>1430</v>
      </c>
      <c r="C982" s="451" t="s">
        <v>1571</v>
      </c>
      <c r="D982" s="452" t="s">
        <v>669</v>
      </c>
      <c r="E982" s="455" t="str">
        <f>VLOOKUP(D982,'BANG THAM CHIEU'!E28:I1087,5,0)</f>
        <v>cuộn</v>
      </c>
      <c r="F982" s="453">
        <v>10</v>
      </c>
      <c r="G982" s="456">
        <v>44329</v>
      </c>
      <c r="H982" s="412" t="s">
        <v>10210</v>
      </c>
      <c r="I982" s="458">
        <v>5</v>
      </c>
      <c r="J982" s="458" t="s">
        <v>8816</v>
      </c>
      <c r="K982" s="454" t="s">
        <v>10228</v>
      </c>
    </row>
    <row r="983" spans="1:11" x14ac:dyDescent="0.25">
      <c r="A983" s="47">
        <f t="shared" si="16"/>
        <v>981</v>
      </c>
      <c r="B983" s="454" t="s">
        <v>9652</v>
      </c>
      <c r="C983" s="451" t="s">
        <v>1571</v>
      </c>
      <c r="D983" s="452" t="s">
        <v>668</v>
      </c>
      <c r="E983" s="455" t="str">
        <f>VLOOKUP(D983,'BANG THAM CHIEU'!E29:I1088,5,0)</f>
        <v>viên</v>
      </c>
      <c r="F983" s="453">
        <v>25</v>
      </c>
      <c r="G983" s="456">
        <v>44329</v>
      </c>
      <c r="H983" s="412" t="s">
        <v>10210</v>
      </c>
      <c r="I983" s="458">
        <v>5</v>
      </c>
      <c r="J983" s="458" t="s">
        <v>7616</v>
      </c>
      <c r="K983" s="454" t="s">
        <v>8693</v>
      </c>
    </row>
    <row r="984" spans="1:11" x14ac:dyDescent="0.25">
      <c r="A984" s="47">
        <f t="shared" si="16"/>
        <v>982</v>
      </c>
      <c r="B984" s="454" t="s">
        <v>7863</v>
      </c>
      <c r="C984" s="451" t="s">
        <v>1599</v>
      </c>
      <c r="D984" s="452" t="s">
        <v>807</v>
      </c>
      <c r="E984" s="455" t="str">
        <f>VLOOKUP(D984,'BANG THAM CHIEU'!E30:I1089,5,0)</f>
        <v>cuộn</v>
      </c>
      <c r="F984" s="453">
        <v>1</v>
      </c>
      <c r="G984" s="456">
        <v>44330</v>
      </c>
      <c r="H984" s="412" t="s">
        <v>10210</v>
      </c>
      <c r="I984" s="458">
        <v>5</v>
      </c>
      <c r="J984" s="458" t="s">
        <v>7616</v>
      </c>
      <c r="K984" s="454" t="s">
        <v>10236</v>
      </c>
    </row>
    <row r="985" spans="1:11" x14ac:dyDescent="0.25">
      <c r="A985" s="47">
        <f t="shared" si="16"/>
        <v>983</v>
      </c>
      <c r="B985" s="454" t="s">
        <v>6820</v>
      </c>
      <c r="C985" s="451" t="s">
        <v>1527</v>
      </c>
      <c r="D985" s="452" t="s">
        <v>778</v>
      </c>
      <c r="E985" s="455" t="str">
        <f>VLOOKUP(D985,'BANG THAM CHIEU'!E31:I1090,5,0)</f>
        <v>cái</v>
      </c>
      <c r="F985" s="453">
        <v>2</v>
      </c>
      <c r="G985" s="456">
        <v>44330</v>
      </c>
      <c r="H985" s="412" t="s">
        <v>10210</v>
      </c>
      <c r="I985" s="458">
        <v>5</v>
      </c>
      <c r="J985" s="458" t="s">
        <v>7616</v>
      </c>
      <c r="K985" s="454" t="s">
        <v>10236</v>
      </c>
    </row>
    <row r="986" spans="1:11" x14ac:dyDescent="0.25">
      <c r="A986" s="47">
        <f t="shared" si="16"/>
        <v>984</v>
      </c>
      <c r="B986" s="454" t="s">
        <v>7901</v>
      </c>
      <c r="C986" s="451" t="s">
        <v>1563</v>
      </c>
      <c r="D986" s="452" t="s">
        <v>827</v>
      </c>
      <c r="E986" s="455" t="str">
        <f>VLOOKUP(D986,'BANG THAM CHIEU'!E32:I1091,5,0)</f>
        <v>cuộn</v>
      </c>
      <c r="F986" s="453">
        <v>1</v>
      </c>
      <c r="G986" s="456">
        <v>44331</v>
      </c>
      <c r="H986" s="412" t="s">
        <v>10210</v>
      </c>
      <c r="I986" s="458">
        <v>5</v>
      </c>
      <c r="J986" s="458" t="s">
        <v>7616</v>
      </c>
      <c r="K986" s="454" t="s">
        <v>10238</v>
      </c>
    </row>
    <row r="987" spans="1:11" x14ac:dyDescent="0.25">
      <c r="A987" s="47">
        <f t="shared" si="16"/>
        <v>985</v>
      </c>
      <c r="B987" s="454" t="s">
        <v>7903</v>
      </c>
      <c r="C987" s="451" t="s">
        <v>1563</v>
      </c>
      <c r="D987" s="452" t="s">
        <v>1314</v>
      </c>
      <c r="E987" s="455" t="str">
        <f>VLOOKUP(D987,'BANG THAM CHIEU'!E33:I1092,5,0)</f>
        <v>cuộn</v>
      </c>
      <c r="F987" s="453">
        <v>1</v>
      </c>
      <c r="G987" s="456">
        <v>44331</v>
      </c>
      <c r="H987" s="412" t="s">
        <v>10210</v>
      </c>
      <c r="I987" s="458">
        <v>5</v>
      </c>
      <c r="J987" s="458" t="s">
        <v>7616</v>
      </c>
      <c r="K987" s="454" t="s">
        <v>10238</v>
      </c>
    </row>
    <row r="988" spans="1:11" x14ac:dyDescent="0.25">
      <c r="A988" s="47">
        <f t="shared" si="16"/>
        <v>986</v>
      </c>
      <c r="B988" s="454" t="s">
        <v>9647</v>
      </c>
      <c r="C988" s="451" t="s">
        <v>1571</v>
      </c>
      <c r="D988" s="452" t="s">
        <v>828</v>
      </c>
      <c r="E988" s="455" t="str">
        <f>VLOOKUP(D988,'BANG THAM CHIEU'!E34:I1093,5,0)</f>
        <v>cái</v>
      </c>
      <c r="F988" s="453">
        <v>2</v>
      </c>
      <c r="G988" s="456">
        <v>44331</v>
      </c>
      <c r="H988" s="412" t="s">
        <v>10210</v>
      </c>
      <c r="I988" s="458">
        <v>5</v>
      </c>
      <c r="J988" s="458" t="s">
        <v>7616</v>
      </c>
      <c r="K988" s="454" t="s">
        <v>10238</v>
      </c>
    </row>
    <row r="989" spans="1:11" x14ac:dyDescent="0.25">
      <c r="A989" s="47">
        <f t="shared" si="16"/>
        <v>987</v>
      </c>
      <c r="B989" s="454" t="s">
        <v>4539</v>
      </c>
      <c r="C989" s="451" t="s">
        <v>99</v>
      </c>
      <c r="D989" s="452" t="s">
        <v>756</v>
      </c>
      <c r="E989" s="455" t="str">
        <f>VLOOKUP(D989,'BANG THAM CHIEU'!E35:I1094,5,0)</f>
        <v>cái</v>
      </c>
      <c r="F989" s="453">
        <v>10</v>
      </c>
      <c r="G989" s="456">
        <v>44331</v>
      </c>
      <c r="H989" s="412" t="s">
        <v>10210</v>
      </c>
      <c r="I989" s="458">
        <v>5</v>
      </c>
      <c r="J989" s="458" t="s">
        <v>7616</v>
      </c>
      <c r="K989" s="454" t="s">
        <v>10238</v>
      </c>
    </row>
    <row r="990" spans="1:11" x14ac:dyDescent="0.25">
      <c r="A990" s="47">
        <f t="shared" si="16"/>
        <v>988</v>
      </c>
      <c r="B990" s="454" t="s">
        <v>9646</v>
      </c>
      <c r="C990" s="451" t="s">
        <v>99</v>
      </c>
      <c r="D990" s="452" t="s">
        <v>680</v>
      </c>
      <c r="E990" s="455" t="str">
        <f>VLOOKUP(D990,'BANG THAM CHIEU'!E36:I1095,5,0)</f>
        <v>cái</v>
      </c>
      <c r="F990" s="453">
        <v>15</v>
      </c>
      <c r="G990" s="456">
        <v>44331</v>
      </c>
      <c r="H990" s="412" t="s">
        <v>10210</v>
      </c>
      <c r="I990" s="458">
        <v>5</v>
      </c>
      <c r="J990" s="458" t="s">
        <v>7616</v>
      </c>
      <c r="K990" s="454" t="s">
        <v>10238</v>
      </c>
    </row>
    <row r="991" spans="1:11" x14ac:dyDescent="0.25">
      <c r="A991" s="47">
        <f t="shared" si="16"/>
        <v>989</v>
      </c>
      <c r="B991" s="454" t="s">
        <v>7863</v>
      </c>
      <c r="C991" s="451" t="s">
        <v>1599</v>
      </c>
      <c r="D991" s="452" t="s">
        <v>807</v>
      </c>
      <c r="E991" s="455" t="str">
        <f>VLOOKUP(D991,'BANG THAM CHIEU'!E37:I1096,5,0)</f>
        <v>cuộn</v>
      </c>
      <c r="F991" s="453">
        <v>2</v>
      </c>
      <c r="G991" s="456">
        <v>44331</v>
      </c>
      <c r="H991" s="412" t="s">
        <v>10210</v>
      </c>
      <c r="I991" s="458">
        <v>5</v>
      </c>
      <c r="J991" s="458" t="s">
        <v>7616</v>
      </c>
      <c r="K991" s="454" t="s">
        <v>10238</v>
      </c>
    </row>
    <row r="992" spans="1:11" x14ac:dyDescent="0.25">
      <c r="A992" s="47">
        <f t="shared" si="16"/>
        <v>990</v>
      </c>
      <c r="B992" s="454" t="s">
        <v>6607</v>
      </c>
      <c r="C992" s="451" t="s">
        <v>1527</v>
      </c>
      <c r="D992" s="452" t="s">
        <v>688</v>
      </c>
      <c r="E992" s="455" t="str">
        <f>VLOOKUP(D992,'BANG THAM CHIEU'!E38:I1097,5,0)</f>
        <v>bì</v>
      </c>
      <c r="F992" s="453">
        <v>3</v>
      </c>
      <c r="G992" s="456">
        <v>44331</v>
      </c>
      <c r="H992" s="412" t="s">
        <v>10210</v>
      </c>
      <c r="I992" s="458">
        <v>5</v>
      </c>
      <c r="J992" s="458" t="s">
        <v>7616</v>
      </c>
      <c r="K992" s="454" t="s">
        <v>10238</v>
      </c>
    </row>
    <row r="993" spans="1:11" x14ac:dyDescent="0.25">
      <c r="A993" s="47">
        <f t="shared" si="16"/>
        <v>991</v>
      </c>
      <c r="B993" s="454" t="s">
        <v>4540</v>
      </c>
      <c r="C993" s="451" t="s">
        <v>97</v>
      </c>
      <c r="D993" s="452" t="s">
        <v>1317</v>
      </c>
      <c r="E993" s="455" t="str">
        <f>VLOOKUP(D993,'BANG THAM CHIEU'!E39:I1098,5,0)</f>
        <v>bì</v>
      </c>
      <c r="F993" s="453">
        <v>3</v>
      </c>
      <c r="G993" s="456">
        <v>44331</v>
      </c>
      <c r="H993" s="412" t="s">
        <v>10210</v>
      </c>
      <c r="I993" s="458">
        <v>5</v>
      </c>
      <c r="J993" s="458" t="s">
        <v>7616</v>
      </c>
      <c r="K993" s="454" t="s">
        <v>10238</v>
      </c>
    </row>
    <row r="994" spans="1:11" x14ac:dyDescent="0.25">
      <c r="A994" s="47">
        <f t="shared" si="16"/>
        <v>992</v>
      </c>
      <c r="B994" s="454" t="s">
        <v>9650</v>
      </c>
      <c r="C994" s="451" t="s">
        <v>1533</v>
      </c>
      <c r="D994" s="452" t="s">
        <v>716</v>
      </c>
      <c r="E994" s="455" t="str">
        <f>VLOOKUP(D994,'BANG THAM CHIEU'!E40:I1099,5,0)</f>
        <v>cái</v>
      </c>
      <c r="F994" s="453">
        <v>5</v>
      </c>
      <c r="G994" s="456">
        <v>44331</v>
      </c>
      <c r="H994" s="412" t="s">
        <v>10210</v>
      </c>
      <c r="I994" s="458">
        <v>5</v>
      </c>
      <c r="J994" s="458" t="s">
        <v>7616</v>
      </c>
      <c r="K994" s="454" t="s">
        <v>8693</v>
      </c>
    </row>
    <row r="995" spans="1:11" x14ac:dyDescent="0.25">
      <c r="A995" s="47">
        <f t="shared" si="16"/>
        <v>993</v>
      </c>
      <c r="B995" s="454" t="s">
        <v>9885</v>
      </c>
      <c r="C995" s="451" t="s">
        <v>1517</v>
      </c>
      <c r="D995" s="452" t="s">
        <v>796</v>
      </c>
      <c r="E995" s="455" t="str">
        <f>VLOOKUP(D995,'BANG THAM CHIEU'!E41:I1100,5,0)</f>
        <v>cái</v>
      </c>
      <c r="F995" s="453">
        <v>5</v>
      </c>
      <c r="G995" s="456">
        <v>44331</v>
      </c>
      <c r="H995" s="412" t="s">
        <v>10210</v>
      </c>
      <c r="I995" s="458">
        <v>5</v>
      </c>
      <c r="J995" s="458" t="s">
        <v>7616</v>
      </c>
      <c r="K995" s="454" t="s">
        <v>8693</v>
      </c>
    </row>
    <row r="996" spans="1:11" x14ac:dyDescent="0.25">
      <c r="A996" s="47">
        <f t="shared" si="16"/>
        <v>994</v>
      </c>
      <c r="B996" s="454" t="s">
        <v>2646</v>
      </c>
      <c r="C996" s="451" t="s">
        <v>7145</v>
      </c>
      <c r="D996" s="452">
        <v>51159464</v>
      </c>
      <c r="E996" s="455" t="str">
        <f>VLOOKUP(D996,'BANG THAM CHIEU'!E42:I1101,5,0)</f>
        <v>cái</v>
      </c>
      <c r="F996" s="453">
        <v>1</v>
      </c>
      <c r="G996" s="456">
        <v>44326</v>
      </c>
      <c r="H996" s="412" t="s">
        <v>10210</v>
      </c>
      <c r="I996" s="458">
        <v>5</v>
      </c>
      <c r="J996" s="458" t="s">
        <v>7615</v>
      </c>
      <c r="K996" s="454" t="s">
        <v>10211</v>
      </c>
    </row>
    <row r="997" spans="1:11" x14ac:dyDescent="0.25">
      <c r="A997" s="47">
        <f t="shared" si="16"/>
        <v>995</v>
      </c>
      <c r="B997" s="454" t="s">
        <v>7347</v>
      </c>
      <c r="C997" s="451" t="s">
        <v>2564</v>
      </c>
      <c r="D997" s="452">
        <v>50297471</v>
      </c>
      <c r="E997" s="455" t="str">
        <f>VLOOKUP(D997,'BANG THAM CHIEU'!E43:I1102,5,0)</f>
        <v>cái</v>
      </c>
      <c r="F997" s="453">
        <v>1</v>
      </c>
      <c r="G997" s="456">
        <v>44326</v>
      </c>
      <c r="H997" s="412" t="s">
        <v>10210</v>
      </c>
      <c r="I997" s="458">
        <v>5</v>
      </c>
      <c r="J997" s="458" t="s">
        <v>7615</v>
      </c>
      <c r="K997" s="454" t="s">
        <v>10211</v>
      </c>
    </row>
    <row r="998" spans="1:11" x14ac:dyDescent="0.25">
      <c r="A998" s="47">
        <f t="shared" si="16"/>
        <v>996</v>
      </c>
      <c r="B998" s="454" t="s">
        <v>2569</v>
      </c>
      <c r="C998" s="451" t="s">
        <v>2570</v>
      </c>
      <c r="D998" s="452" t="s">
        <v>2703</v>
      </c>
      <c r="E998" s="455" t="str">
        <f>VLOOKUP(D998,'BANG THAM CHIEU'!E44:I1103,5,0)</f>
        <v>lon</v>
      </c>
      <c r="F998" s="453">
        <v>12</v>
      </c>
      <c r="G998" s="456">
        <v>44327</v>
      </c>
      <c r="H998" s="412" t="s">
        <v>10210</v>
      </c>
      <c r="I998" s="458">
        <v>5</v>
      </c>
      <c r="J998" s="458" t="s">
        <v>10212</v>
      </c>
      <c r="K998" s="454" t="s">
        <v>10213</v>
      </c>
    </row>
    <row r="999" spans="1:11" x14ac:dyDescent="0.25">
      <c r="A999" s="47">
        <f t="shared" si="16"/>
        <v>997</v>
      </c>
      <c r="B999" s="454" t="s">
        <v>9648</v>
      </c>
      <c r="C999" s="451" t="s">
        <v>107</v>
      </c>
      <c r="D999" s="452" t="s">
        <v>2729</v>
      </c>
      <c r="E999" s="455" t="str">
        <f>VLOOKUP(D999,'BANG THAM CHIEU'!E45:I1104,5,0)</f>
        <v>cái</v>
      </c>
      <c r="F999" s="453">
        <v>5</v>
      </c>
      <c r="G999" s="456">
        <v>44327</v>
      </c>
      <c r="H999" s="412" t="s">
        <v>10210</v>
      </c>
      <c r="I999" s="458">
        <v>5</v>
      </c>
      <c r="J999" s="458" t="s">
        <v>7616</v>
      </c>
      <c r="K999" s="454" t="s">
        <v>8693</v>
      </c>
    </row>
    <row r="1000" spans="1:11" x14ac:dyDescent="0.25">
      <c r="A1000" s="47">
        <f t="shared" si="16"/>
        <v>998</v>
      </c>
      <c r="B1000" s="454" t="s">
        <v>6107</v>
      </c>
      <c r="C1000" s="451" t="s">
        <v>107</v>
      </c>
      <c r="D1000" s="452" t="s">
        <v>2587</v>
      </c>
      <c r="E1000" s="455" t="str">
        <f>VLOOKUP(D1000,'BANG THAM CHIEU'!E46:I1105,5,0)</f>
        <v>cái</v>
      </c>
      <c r="F1000" s="453">
        <v>1</v>
      </c>
      <c r="G1000" s="456">
        <v>44327</v>
      </c>
      <c r="H1000" s="412" t="s">
        <v>10210</v>
      </c>
      <c r="I1000" s="458">
        <v>5</v>
      </c>
      <c r="J1000" s="458" t="s">
        <v>7616</v>
      </c>
      <c r="K1000" s="454" t="s">
        <v>8693</v>
      </c>
    </row>
    <row r="1001" spans="1:11" x14ac:dyDescent="0.25">
      <c r="A1001" s="47">
        <f t="shared" si="16"/>
        <v>999</v>
      </c>
      <c r="B1001" s="454" t="s">
        <v>2635</v>
      </c>
      <c r="C1001" s="451" t="s">
        <v>2591</v>
      </c>
      <c r="D1001" s="452" t="s">
        <v>2825</v>
      </c>
      <c r="E1001" s="455" t="str">
        <f>VLOOKUP(D1001,'BANG THAM CHIEU'!E47:I1106,5,0)</f>
        <v>cái</v>
      </c>
      <c r="F1001" s="453">
        <v>2</v>
      </c>
      <c r="G1001" s="456">
        <v>44327</v>
      </c>
      <c r="H1001" s="412" t="s">
        <v>10210</v>
      </c>
      <c r="I1001" s="458">
        <v>5</v>
      </c>
      <c r="J1001" s="458" t="s">
        <v>7615</v>
      </c>
      <c r="K1001" s="454" t="s">
        <v>10217</v>
      </c>
    </row>
    <row r="1002" spans="1:11" x14ac:dyDescent="0.25">
      <c r="A1002" s="47">
        <f t="shared" si="16"/>
        <v>1000</v>
      </c>
      <c r="B1002" s="454" t="s">
        <v>2600</v>
      </c>
      <c r="C1002" s="451" t="s">
        <v>1527</v>
      </c>
      <c r="D1002" s="452" t="s">
        <v>2766</v>
      </c>
      <c r="E1002" s="455" t="str">
        <f>VLOOKUP(D1002,'BANG THAM CHIEU'!E48:I1107,5,0)</f>
        <v>cái</v>
      </c>
      <c r="F1002" s="453">
        <v>5</v>
      </c>
      <c r="G1002" s="456">
        <v>44328</v>
      </c>
      <c r="H1002" s="412" t="s">
        <v>10210</v>
      </c>
      <c r="I1002" s="458">
        <v>5</v>
      </c>
      <c r="J1002" s="458" t="s">
        <v>7616</v>
      </c>
      <c r="K1002" s="454" t="s">
        <v>10221</v>
      </c>
    </row>
    <row r="1003" spans="1:11" x14ac:dyDescent="0.25">
      <c r="A1003" s="47">
        <f t="shared" si="16"/>
        <v>1001</v>
      </c>
      <c r="B1003" s="454" t="s">
        <v>10222</v>
      </c>
      <c r="C1003" s="451" t="s">
        <v>2564</v>
      </c>
      <c r="D1003" s="452">
        <v>51257721</v>
      </c>
      <c r="E1003" s="455" t="str">
        <f>VLOOKUP(D1003,'BANG THAM CHIEU'!E49:I1108,5,0)</f>
        <v>cái</v>
      </c>
      <c r="F1003" s="453">
        <v>1</v>
      </c>
      <c r="G1003" s="456">
        <v>44329</v>
      </c>
      <c r="H1003" s="412" t="s">
        <v>10210</v>
      </c>
      <c r="I1003" s="458">
        <v>5</v>
      </c>
      <c r="J1003" s="458" t="s">
        <v>7619</v>
      </c>
      <c r="K1003" s="454" t="s">
        <v>10223</v>
      </c>
    </row>
    <row r="1004" spans="1:11" x14ac:dyDescent="0.25">
      <c r="A1004" s="47">
        <f t="shared" si="16"/>
        <v>1002</v>
      </c>
      <c r="B1004" s="454" t="s">
        <v>10224</v>
      </c>
      <c r="C1004" s="451" t="s">
        <v>2564</v>
      </c>
      <c r="D1004" s="452">
        <v>51525936</v>
      </c>
      <c r="E1004" s="455" t="str">
        <f>VLOOKUP(D1004,'BANG THAM CHIEU'!E50:I1109,5,0)</f>
        <v>cái</v>
      </c>
      <c r="F1004" s="453">
        <v>1</v>
      </c>
      <c r="G1004" s="456">
        <v>44329</v>
      </c>
      <c r="H1004" s="412" t="s">
        <v>10210</v>
      </c>
      <c r="I1004" s="458">
        <v>5</v>
      </c>
      <c r="J1004" s="458" t="s">
        <v>7619</v>
      </c>
      <c r="K1004" s="454" t="s">
        <v>8693</v>
      </c>
    </row>
    <row r="1005" spans="1:11" x14ac:dyDescent="0.25">
      <c r="A1005" s="47">
        <f t="shared" si="16"/>
        <v>1003</v>
      </c>
      <c r="B1005" s="454" t="s">
        <v>4445</v>
      </c>
      <c r="C1005" s="451" t="s">
        <v>2564</v>
      </c>
      <c r="D1005" s="452" t="s">
        <v>2699</v>
      </c>
      <c r="E1005" s="455" t="str">
        <f>VLOOKUP(D1005,'BANG THAM CHIEU'!E51:I1110,5,0)</f>
        <v>lon</v>
      </c>
      <c r="F1005" s="453">
        <v>2</v>
      </c>
      <c r="G1005" s="456">
        <v>44329</v>
      </c>
      <c r="H1005" s="412" t="s">
        <v>10210</v>
      </c>
      <c r="I1005" s="458">
        <v>5</v>
      </c>
      <c r="J1005" s="458" t="s">
        <v>8816</v>
      </c>
      <c r="K1005" s="454" t="s">
        <v>10225</v>
      </c>
    </row>
    <row r="1006" spans="1:11" x14ac:dyDescent="0.25">
      <c r="A1006" s="47">
        <f t="shared" si="16"/>
        <v>1004</v>
      </c>
      <c r="B1006" s="454" t="s">
        <v>9331</v>
      </c>
      <c r="C1006" s="451" t="s">
        <v>78</v>
      </c>
      <c r="D1006" s="452" t="s">
        <v>9334</v>
      </c>
      <c r="E1006" s="455" t="str">
        <f>VLOOKUP(D1006,'BANG THAM CHIEU'!E52:I1111,5,0)</f>
        <v>cái</v>
      </c>
      <c r="F1006" s="453">
        <v>30</v>
      </c>
      <c r="G1006" s="456">
        <v>44329</v>
      </c>
      <c r="H1006" s="412" t="s">
        <v>10210</v>
      </c>
      <c r="I1006" s="458">
        <v>5</v>
      </c>
      <c r="J1006" s="458" t="s">
        <v>8816</v>
      </c>
      <c r="K1006" s="454" t="s">
        <v>10225</v>
      </c>
    </row>
    <row r="1007" spans="1:11" x14ac:dyDescent="0.25">
      <c r="A1007" s="47">
        <f t="shared" si="16"/>
        <v>1005</v>
      </c>
      <c r="B1007" s="454" t="s">
        <v>6593</v>
      </c>
      <c r="C1007" s="451" t="s">
        <v>1528</v>
      </c>
      <c r="D1007" s="452" t="s">
        <v>2762</v>
      </c>
      <c r="E1007" s="455" t="str">
        <f>VLOOKUP(D1007,'BANG THAM CHIEU'!E53:I1112,5,0)</f>
        <v>bì</v>
      </c>
      <c r="F1007" s="453">
        <v>2</v>
      </c>
      <c r="G1007" s="456">
        <v>44329</v>
      </c>
      <c r="H1007" s="412" t="s">
        <v>10210</v>
      </c>
      <c r="I1007" s="458">
        <v>5</v>
      </c>
      <c r="J1007" s="458" t="s">
        <v>10214</v>
      </c>
      <c r="K1007" s="454" t="s">
        <v>10226</v>
      </c>
    </row>
    <row r="1008" spans="1:11" x14ac:dyDescent="0.25">
      <c r="A1008" s="47">
        <f t="shared" si="16"/>
        <v>1006</v>
      </c>
      <c r="B1008" s="454" t="s">
        <v>6594</v>
      </c>
      <c r="C1008" s="451" t="s">
        <v>1528</v>
      </c>
      <c r="D1008" s="452" t="s">
        <v>2776</v>
      </c>
      <c r="E1008" s="455" t="str">
        <f>VLOOKUP(D1008,'BANG THAM CHIEU'!E54:I1113,5,0)</f>
        <v>bì</v>
      </c>
      <c r="F1008" s="453">
        <v>1</v>
      </c>
      <c r="G1008" s="456">
        <v>44329</v>
      </c>
      <c r="H1008" s="412" t="s">
        <v>10210</v>
      </c>
      <c r="I1008" s="458">
        <v>5</v>
      </c>
      <c r="J1008" s="458" t="s">
        <v>10214</v>
      </c>
      <c r="K1008" s="454" t="s">
        <v>10226</v>
      </c>
    </row>
    <row r="1009" spans="1:11" x14ac:dyDescent="0.25">
      <c r="A1009" s="47">
        <f t="shared" si="16"/>
        <v>1007</v>
      </c>
      <c r="B1009" s="454" t="s">
        <v>2589</v>
      </c>
      <c r="C1009" s="451" t="s">
        <v>107</v>
      </c>
      <c r="D1009" s="452" t="s">
        <v>2745</v>
      </c>
      <c r="E1009" s="455" t="str">
        <f>VLOOKUP(D1009,'BANG THAM CHIEU'!E55:I1114,5,0)</f>
        <v>cái</v>
      </c>
      <c r="F1009" s="453">
        <v>1</v>
      </c>
      <c r="G1009" s="456">
        <v>44329</v>
      </c>
      <c r="H1009" s="412" t="s">
        <v>10210</v>
      </c>
      <c r="I1009" s="458">
        <v>5</v>
      </c>
      <c r="J1009" s="458" t="s">
        <v>7615</v>
      </c>
      <c r="K1009" s="454" t="s">
        <v>10229</v>
      </c>
    </row>
    <row r="1010" spans="1:11" x14ac:dyDescent="0.25">
      <c r="A1010" s="47">
        <f t="shared" si="16"/>
        <v>1008</v>
      </c>
      <c r="B1010" s="454" t="s">
        <v>7247</v>
      </c>
      <c r="C1010" s="451" t="s">
        <v>1528</v>
      </c>
      <c r="D1010" s="452" t="s">
        <v>7250</v>
      </c>
      <c r="E1010" s="455" t="str">
        <f>VLOOKUP(D1010,'BANG THAM CHIEU'!E56:I1115,5,0)</f>
        <v>cái</v>
      </c>
      <c r="F1010" s="453">
        <v>8</v>
      </c>
      <c r="G1010" s="456">
        <v>44329</v>
      </c>
      <c r="H1010" s="412" t="s">
        <v>10210</v>
      </c>
      <c r="I1010" s="458">
        <v>5</v>
      </c>
      <c r="J1010" s="458" t="s">
        <v>7616</v>
      </c>
      <c r="K1010" s="454" t="s">
        <v>10232</v>
      </c>
    </row>
    <row r="1011" spans="1:11" x14ac:dyDescent="0.25">
      <c r="A1011" s="47">
        <f t="shared" si="16"/>
        <v>1009</v>
      </c>
      <c r="B1011" s="454" t="s">
        <v>6598</v>
      </c>
      <c r="C1011" s="451" t="s">
        <v>1528</v>
      </c>
      <c r="D1011" s="452" t="s">
        <v>6613</v>
      </c>
      <c r="E1011" s="455" t="str">
        <f>VLOOKUP(D1011,'BANG THAM CHIEU'!E57:I1116,5,0)</f>
        <v>cái</v>
      </c>
      <c r="F1011" s="453">
        <v>10</v>
      </c>
      <c r="G1011" s="456">
        <v>44329</v>
      </c>
      <c r="H1011" s="412" t="s">
        <v>10210</v>
      </c>
      <c r="I1011" s="458">
        <v>5</v>
      </c>
      <c r="J1011" s="458" t="s">
        <v>7616</v>
      </c>
      <c r="K1011" s="454" t="s">
        <v>10232</v>
      </c>
    </row>
    <row r="1012" spans="1:11" x14ac:dyDescent="0.25">
      <c r="A1012" s="47">
        <f t="shared" si="16"/>
        <v>1010</v>
      </c>
      <c r="B1012" s="454" t="s">
        <v>6596</v>
      </c>
      <c r="C1012" s="451" t="s">
        <v>1528</v>
      </c>
      <c r="D1012" s="452" t="s">
        <v>6612</v>
      </c>
      <c r="E1012" s="455" t="str">
        <f>VLOOKUP(D1012,'BANG THAM CHIEU'!E58:I1117,5,0)</f>
        <v>cái</v>
      </c>
      <c r="F1012" s="453">
        <v>4</v>
      </c>
      <c r="G1012" s="456">
        <v>44329</v>
      </c>
      <c r="H1012" s="412" t="s">
        <v>10210</v>
      </c>
      <c r="I1012" s="458">
        <v>5</v>
      </c>
      <c r="J1012" s="458" t="s">
        <v>7616</v>
      </c>
      <c r="K1012" s="454" t="s">
        <v>10232</v>
      </c>
    </row>
    <row r="1013" spans="1:11" x14ac:dyDescent="0.25">
      <c r="A1013" s="47">
        <f t="shared" si="16"/>
        <v>1011</v>
      </c>
      <c r="B1013" s="454" t="s">
        <v>2569</v>
      </c>
      <c r="C1013" s="451" t="s">
        <v>2570</v>
      </c>
      <c r="D1013" s="452" t="s">
        <v>2703</v>
      </c>
      <c r="E1013" s="455" t="str">
        <f>VLOOKUP(D1013,'BANG THAM CHIEU'!E59:I1118,5,0)</f>
        <v>lon</v>
      </c>
      <c r="F1013" s="453">
        <v>5</v>
      </c>
      <c r="G1013" s="456">
        <v>44329</v>
      </c>
      <c r="H1013" s="412" t="s">
        <v>10210</v>
      </c>
      <c r="I1013" s="458">
        <v>5</v>
      </c>
      <c r="J1013" s="458" t="s">
        <v>7616</v>
      </c>
      <c r="K1013" s="454" t="s">
        <v>10233</v>
      </c>
    </row>
    <row r="1014" spans="1:11" x14ac:dyDescent="0.25">
      <c r="A1014" s="47">
        <f t="shared" si="16"/>
        <v>1012</v>
      </c>
      <c r="B1014" s="454" t="s">
        <v>2572</v>
      </c>
      <c r="C1014" s="451" t="s">
        <v>2570</v>
      </c>
      <c r="D1014" s="452" t="s">
        <v>2705</v>
      </c>
      <c r="E1014" s="455" t="str">
        <f>VLOOKUP(D1014,'BANG THAM CHIEU'!E60:I1119,5,0)</f>
        <v>lon</v>
      </c>
      <c r="F1014" s="453">
        <v>2</v>
      </c>
      <c r="G1014" s="456">
        <v>44329</v>
      </c>
      <c r="H1014" s="412" t="s">
        <v>10210</v>
      </c>
      <c r="I1014" s="458">
        <v>5</v>
      </c>
      <c r="J1014" s="458" t="s">
        <v>7616</v>
      </c>
      <c r="K1014" s="454" t="s">
        <v>10233</v>
      </c>
    </row>
    <row r="1015" spans="1:11" x14ac:dyDescent="0.25">
      <c r="A1015" s="47">
        <f t="shared" si="16"/>
        <v>1013</v>
      </c>
      <c r="B1015" s="454" t="s">
        <v>6615</v>
      </c>
      <c r="C1015" s="451" t="s">
        <v>78</v>
      </c>
      <c r="D1015" s="452" t="s">
        <v>2752</v>
      </c>
      <c r="E1015" s="455" t="str">
        <f>VLOOKUP(D1015,'BANG THAM CHIEU'!E61:I1120,5,0)</f>
        <v>cái</v>
      </c>
      <c r="F1015" s="453">
        <v>10</v>
      </c>
      <c r="G1015" s="456">
        <v>44329</v>
      </c>
      <c r="H1015" s="412" t="s">
        <v>10210</v>
      </c>
      <c r="I1015" s="458">
        <v>5</v>
      </c>
      <c r="J1015" s="458" t="s">
        <v>7616</v>
      </c>
      <c r="K1015" s="454" t="s">
        <v>10233</v>
      </c>
    </row>
    <row r="1016" spans="1:11" x14ac:dyDescent="0.25">
      <c r="A1016" s="47">
        <f t="shared" si="16"/>
        <v>1014</v>
      </c>
      <c r="B1016" s="454" t="s">
        <v>9029</v>
      </c>
      <c r="C1016" s="451" t="s">
        <v>1556</v>
      </c>
      <c r="D1016" s="452">
        <v>2901063520</v>
      </c>
      <c r="E1016" s="455" t="str">
        <f>VLOOKUP(D1016,'BANG THAM CHIEU'!E62:I1121,5,0)</f>
        <v>cái</v>
      </c>
      <c r="F1016" s="453">
        <v>1</v>
      </c>
      <c r="G1016" s="456">
        <v>44330</v>
      </c>
      <c r="H1016" s="412" t="s">
        <v>10210</v>
      </c>
      <c r="I1016" s="458">
        <v>5</v>
      </c>
      <c r="J1016" s="458" t="s">
        <v>7615</v>
      </c>
      <c r="K1016" s="454" t="s">
        <v>10234</v>
      </c>
    </row>
    <row r="1017" spans="1:11" x14ac:dyDescent="0.25">
      <c r="A1017" s="47">
        <f t="shared" si="16"/>
        <v>1015</v>
      </c>
      <c r="B1017" s="454" t="s">
        <v>7902</v>
      </c>
      <c r="C1017" s="451" t="s">
        <v>1563</v>
      </c>
      <c r="D1017" s="452" t="s">
        <v>2732</v>
      </c>
      <c r="E1017" s="455" t="str">
        <f>VLOOKUP(D1017,'BANG THAM CHIEU'!E63:I1122,5,0)</f>
        <v>cuộn</v>
      </c>
      <c r="F1017" s="453">
        <v>1</v>
      </c>
      <c r="G1017" s="456">
        <v>44331</v>
      </c>
      <c r="H1017" s="412" t="s">
        <v>10210</v>
      </c>
      <c r="I1017" s="458">
        <v>5</v>
      </c>
      <c r="J1017" s="458" t="s">
        <v>7616</v>
      </c>
      <c r="K1017" s="454" t="s">
        <v>10240</v>
      </c>
    </row>
    <row r="1018" spans="1:11" ht="90" x14ac:dyDescent="0.25">
      <c r="A1018" s="47">
        <f t="shared" si="16"/>
        <v>1016</v>
      </c>
      <c r="B1018" s="462" t="s">
        <v>10237</v>
      </c>
      <c r="C1018" s="451"/>
      <c r="D1018" s="452"/>
      <c r="E1018" s="455" t="s">
        <v>455</v>
      </c>
      <c r="F1018" s="453">
        <v>16</v>
      </c>
      <c r="G1018" s="456">
        <v>44333</v>
      </c>
      <c r="H1018" s="412" t="s">
        <v>10241</v>
      </c>
      <c r="I1018" s="458">
        <v>5</v>
      </c>
      <c r="J1018" s="458" t="s">
        <v>7616</v>
      </c>
      <c r="K1018" s="454" t="s">
        <v>10240</v>
      </c>
    </row>
    <row r="1019" spans="1:11" x14ac:dyDescent="0.25">
      <c r="A1019" s="47">
        <f t="shared" si="16"/>
        <v>1017</v>
      </c>
      <c r="B1019" s="463" t="s">
        <v>9876</v>
      </c>
      <c r="C1019" s="461"/>
      <c r="D1019" s="452"/>
      <c r="E1019" s="455" t="s">
        <v>455</v>
      </c>
      <c r="F1019" s="453">
        <v>3</v>
      </c>
      <c r="G1019" s="456">
        <v>44333</v>
      </c>
      <c r="H1019" s="412" t="s">
        <v>10241</v>
      </c>
      <c r="I1019" s="458">
        <v>5</v>
      </c>
      <c r="J1019" s="458" t="s">
        <v>7615</v>
      </c>
      <c r="K1019" s="454" t="s">
        <v>10244</v>
      </c>
    </row>
    <row r="1020" spans="1:11" ht="75" x14ac:dyDescent="0.25">
      <c r="A1020" s="47">
        <f t="shared" si="16"/>
        <v>1018</v>
      </c>
      <c r="B1020" s="464" t="s">
        <v>8566</v>
      </c>
      <c r="C1020" s="451"/>
      <c r="D1020" s="452"/>
      <c r="E1020" s="455" t="s">
        <v>8567</v>
      </c>
      <c r="F1020" s="453">
        <v>20</v>
      </c>
      <c r="G1020" s="456">
        <v>44333</v>
      </c>
      <c r="H1020" s="412" t="s">
        <v>10241</v>
      </c>
      <c r="I1020" s="458">
        <v>5</v>
      </c>
      <c r="J1020" s="458" t="s">
        <v>10245</v>
      </c>
      <c r="K1020" s="454" t="s">
        <v>10247</v>
      </c>
    </row>
    <row r="1021" spans="1:11" x14ac:dyDescent="0.25">
      <c r="A1021" s="47">
        <f t="shared" si="16"/>
        <v>1019</v>
      </c>
      <c r="B1021" s="11" t="s">
        <v>10257</v>
      </c>
      <c r="C1021" s="451"/>
      <c r="D1021" s="452"/>
      <c r="E1021" s="455" t="s">
        <v>455</v>
      </c>
      <c r="F1021" s="453">
        <v>3</v>
      </c>
      <c r="G1021" s="456">
        <v>44335</v>
      </c>
      <c r="H1021" s="412" t="s">
        <v>10241</v>
      </c>
      <c r="I1021" s="458">
        <v>5</v>
      </c>
      <c r="J1021" s="458" t="s">
        <v>7620</v>
      </c>
      <c r="K1021" s="454" t="s">
        <v>10258</v>
      </c>
    </row>
    <row r="1022" spans="1:11" ht="75" x14ac:dyDescent="0.25">
      <c r="A1022" s="47">
        <f t="shared" si="16"/>
        <v>1020</v>
      </c>
      <c r="B1022" s="151" t="s">
        <v>8566</v>
      </c>
      <c r="C1022" s="451"/>
      <c r="D1022" s="452"/>
      <c r="E1022" s="455" t="s">
        <v>8567</v>
      </c>
      <c r="F1022" s="453">
        <v>10</v>
      </c>
      <c r="G1022" s="456">
        <v>44335</v>
      </c>
      <c r="H1022" s="412" t="s">
        <v>10241</v>
      </c>
      <c r="I1022" s="458">
        <v>5</v>
      </c>
      <c r="J1022" s="458" t="s">
        <v>7615</v>
      </c>
      <c r="K1022" s="454" t="s">
        <v>8693</v>
      </c>
    </row>
    <row r="1023" spans="1:11" x14ac:dyDescent="0.25">
      <c r="A1023" s="47">
        <f t="shared" si="16"/>
        <v>1021</v>
      </c>
      <c r="B1023" s="31" t="s">
        <v>10019</v>
      </c>
      <c r="C1023" s="451"/>
      <c r="D1023" s="452"/>
      <c r="E1023" s="455" t="s">
        <v>455</v>
      </c>
      <c r="F1023" s="453">
        <v>1</v>
      </c>
      <c r="G1023" s="456">
        <v>44337</v>
      </c>
      <c r="H1023" s="412" t="s">
        <v>10241</v>
      </c>
      <c r="I1023" s="458">
        <v>5</v>
      </c>
      <c r="J1023" s="458" t="s">
        <v>10262</v>
      </c>
      <c r="K1023" s="454" t="s">
        <v>10263</v>
      </c>
    </row>
    <row r="1024" spans="1:11" x14ac:dyDescent="0.25">
      <c r="A1024" s="47">
        <f t="shared" ref="A1024:A1087" si="17">IF(B1024="","",A1023+1)</f>
        <v>1022</v>
      </c>
      <c r="B1024" s="151" t="s">
        <v>10265</v>
      </c>
      <c r="C1024" s="451"/>
      <c r="D1024" s="452"/>
      <c r="E1024" s="455" t="s">
        <v>455</v>
      </c>
      <c r="F1024" s="453">
        <v>5</v>
      </c>
      <c r="G1024" s="456">
        <v>44337</v>
      </c>
      <c r="H1024" s="412" t="s">
        <v>10264</v>
      </c>
      <c r="I1024" s="458">
        <v>5</v>
      </c>
      <c r="J1024" s="458" t="s">
        <v>7615</v>
      </c>
      <c r="K1024" s="454" t="s">
        <v>8693</v>
      </c>
    </row>
    <row r="1025" spans="1:11" x14ac:dyDescent="0.25">
      <c r="A1025" s="47">
        <f t="shared" si="17"/>
        <v>1023</v>
      </c>
      <c r="B1025" s="11" t="s">
        <v>7863</v>
      </c>
      <c r="C1025" s="451" t="s">
        <v>1599</v>
      </c>
      <c r="D1025" s="452" t="s">
        <v>807</v>
      </c>
      <c r="E1025" s="455" t="str">
        <f>VLOOKUP(D1025,'BANG THAM CHIEU'!E4:I1057,5,0)</f>
        <v>cuộn</v>
      </c>
      <c r="F1025" s="453">
        <v>1</v>
      </c>
      <c r="G1025" s="456">
        <v>44333</v>
      </c>
      <c r="H1025" s="412" t="s">
        <v>10241</v>
      </c>
      <c r="I1025" s="458">
        <v>5</v>
      </c>
      <c r="J1025" s="458" t="s">
        <v>7616</v>
      </c>
      <c r="K1025" s="454" t="s">
        <v>10243</v>
      </c>
    </row>
    <row r="1026" spans="1:11" x14ac:dyDescent="0.25">
      <c r="A1026" s="47">
        <f t="shared" si="17"/>
        <v>1024</v>
      </c>
      <c r="B1026" s="11" t="s">
        <v>7242</v>
      </c>
      <c r="C1026" s="451" t="s">
        <v>1518</v>
      </c>
      <c r="D1026" s="452" t="s">
        <v>765</v>
      </c>
      <c r="E1026" s="455" t="str">
        <f>VLOOKUP(D1026,'BANG THAM CHIEU'!E5:I1058,5,0)</f>
        <v>cái</v>
      </c>
      <c r="F1026" s="453">
        <v>12</v>
      </c>
      <c r="G1026" s="456">
        <v>44333</v>
      </c>
      <c r="H1026" s="412" t="s">
        <v>10241</v>
      </c>
      <c r="I1026" s="458">
        <v>5</v>
      </c>
      <c r="J1026" s="458" t="s">
        <v>7614</v>
      </c>
      <c r="K1026" s="454" t="s">
        <v>8693</v>
      </c>
    </row>
    <row r="1027" spans="1:11" x14ac:dyDescent="0.25">
      <c r="A1027" s="47">
        <f t="shared" si="17"/>
        <v>1025</v>
      </c>
      <c r="B1027" s="11" t="s">
        <v>7243</v>
      </c>
      <c r="C1027" s="451" t="s">
        <v>1518</v>
      </c>
      <c r="D1027" s="452" t="s">
        <v>766</v>
      </c>
      <c r="E1027" s="455" t="str">
        <f>VLOOKUP(D1027,'BANG THAM CHIEU'!E6:I1059,5,0)</f>
        <v>cái</v>
      </c>
      <c r="F1027" s="453">
        <v>12</v>
      </c>
      <c r="G1027" s="456">
        <v>44333</v>
      </c>
      <c r="H1027" s="412" t="s">
        <v>10241</v>
      </c>
      <c r="I1027" s="458">
        <v>5</v>
      </c>
      <c r="J1027" s="458" t="s">
        <v>7614</v>
      </c>
      <c r="K1027" s="454" t="s">
        <v>8693</v>
      </c>
    </row>
    <row r="1028" spans="1:11" x14ac:dyDescent="0.25">
      <c r="A1028" s="47">
        <f t="shared" si="17"/>
        <v>1026</v>
      </c>
      <c r="B1028" s="31" t="s">
        <v>7901</v>
      </c>
      <c r="C1028" s="451" t="s">
        <v>1563</v>
      </c>
      <c r="D1028" s="452" t="s">
        <v>827</v>
      </c>
      <c r="E1028" s="455" t="str">
        <f>VLOOKUP(D1028,'BANG THAM CHIEU'!E7:I1060,5,0)</f>
        <v>cuộn</v>
      </c>
      <c r="F1028" s="453">
        <v>1</v>
      </c>
      <c r="G1028" s="456">
        <v>44333</v>
      </c>
      <c r="H1028" s="412" t="s">
        <v>10241</v>
      </c>
      <c r="I1028" s="458">
        <v>5</v>
      </c>
      <c r="J1028" s="458" t="s">
        <v>10245</v>
      </c>
      <c r="K1028" s="454" t="s">
        <v>10246</v>
      </c>
    </row>
    <row r="1029" spans="1:11" x14ac:dyDescent="0.25">
      <c r="A1029" s="47">
        <f t="shared" si="17"/>
        <v>1027</v>
      </c>
      <c r="B1029" s="11" t="s">
        <v>7903</v>
      </c>
      <c r="C1029" s="451" t="s">
        <v>1563</v>
      </c>
      <c r="D1029" s="452" t="s">
        <v>1314</v>
      </c>
      <c r="E1029" s="455" t="str">
        <f>VLOOKUP(D1029,'BANG THAM CHIEU'!E8:I1061,5,0)</f>
        <v>cuộn</v>
      </c>
      <c r="F1029" s="453">
        <v>1</v>
      </c>
      <c r="G1029" s="456">
        <v>44333</v>
      </c>
      <c r="H1029" s="412" t="s">
        <v>10241</v>
      </c>
      <c r="I1029" s="458">
        <v>5</v>
      </c>
      <c r="J1029" s="458" t="s">
        <v>10245</v>
      </c>
      <c r="K1029" s="454" t="s">
        <v>10246</v>
      </c>
    </row>
    <row r="1030" spans="1:11" x14ac:dyDescent="0.25">
      <c r="A1030" s="47">
        <f t="shared" si="17"/>
        <v>1028</v>
      </c>
      <c r="B1030" s="175" t="s">
        <v>9646</v>
      </c>
      <c r="C1030" s="451" t="s">
        <v>99</v>
      </c>
      <c r="D1030" s="452" t="s">
        <v>680</v>
      </c>
      <c r="E1030" s="455" t="str">
        <f>VLOOKUP(D1030,'BANG THAM CHIEU'!E9:I1062,5,0)</f>
        <v>cái</v>
      </c>
      <c r="F1030" s="453">
        <v>5</v>
      </c>
      <c r="G1030" s="456">
        <v>44333</v>
      </c>
      <c r="H1030" s="412" t="s">
        <v>10241</v>
      </c>
      <c r="I1030" s="458">
        <v>5</v>
      </c>
      <c r="J1030" s="458" t="s">
        <v>10245</v>
      </c>
      <c r="K1030" s="454" t="s">
        <v>10246</v>
      </c>
    </row>
    <row r="1031" spans="1:11" x14ac:dyDescent="0.25">
      <c r="A1031" s="47">
        <f t="shared" si="17"/>
        <v>1029</v>
      </c>
      <c r="B1031" s="31" t="s">
        <v>1430</v>
      </c>
      <c r="C1031" s="451" t="s">
        <v>1571</v>
      </c>
      <c r="D1031" s="452" t="s">
        <v>669</v>
      </c>
      <c r="E1031" s="455" t="str">
        <f>VLOOKUP(D1031,'BANG THAM CHIEU'!E10:I1063,5,0)</f>
        <v>cuộn</v>
      </c>
      <c r="F1031" s="453">
        <v>5</v>
      </c>
      <c r="G1031" s="456">
        <v>44333</v>
      </c>
      <c r="H1031" s="412" t="s">
        <v>10241</v>
      </c>
      <c r="I1031" s="458">
        <v>5</v>
      </c>
      <c r="J1031" s="458" t="s">
        <v>10245</v>
      </c>
      <c r="K1031" s="454" t="s">
        <v>10246</v>
      </c>
    </row>
    <row r="1032" spans="1:11" s="40" customFormat="1" x14ac:dyDescent="0.25">
      <c r="A1032" s="47">
        <f t="shared" si="17"/>
        <v>1030</v>
      </c>
      <c r="B1032" s="11" t="s">
        <v>6607</v>
      </c>
      <c r="C1032" s="447" t="s">
        <v>1527</v>
      </c>
      <c r="D1032" s="448" t="s">
        <v>688</v>
      </c>
      <c r="E1032" s="455" t="str">
        <f>VLOOKUP(D1032,'BANG THAM CHIEU'!E11:I1064,5,0)</f>
        <v>bì</v>
      </c>
      <c r="F1032" s="449">
        <v>3</v>
      </c>
      <c r="G1032" s="465">
        <v>44333</v>
      </c>
      <c r="H1032" s="412" t="s">
        <v>10241</v>
      </c>
      <c r="I1032" s="450">
        <v>5</v>
      </c>
      <c r="J1032" s="450" t="s">
        <v>10245</v>
      </c>
      <c r="K1032" s="135" t="s">
        <v>10246</v>
      </c>
    </row>
    <row r="1033" spans="1:11" s="40" customFormat="1" x14ac:dyDescent="0.25">
      <c r="A1033" s="47">
        <f t="shared" si="17"/>
        <v>1031</v>
      </c>
      <c r="B1033" s="31" t="s">
        <v>4540</v>
      </c>
      <c r="C1033" s="447" t="s">
        <v>97</v>
      </c>
      <c r="D1033" s="448" t="s">
        <v>1317</v>
      </c>
      <c r="E1033" s="455" t="str">
        <f>VLOOKUP(D1033,'BANG THAM CHIEU'!E12:I1065,5,0)</f>
        <v>bì</v>
      </c>
      <c r="F1033" s="449">
        <v>5</v>
      </c>
      <c r="G1033" s="465">
        <v>44333</v>
      </c>
      <c r="H1033" s="412" t="s">
        <v>10241</v>
      </c>
      <c r="I1033" s="450">
        <v>5</v>
      </c>
      <c r="J1033" s="450" t="s">
        <v>10245</v>
      </c>
      <c r="K1033" s="135" t="s">
        <v>10246</v>
      </c>
    </row>
    <row r="1034" spans="1:11" s="40" customFormat="1" x14ac:dyDescent="0.25">
      <c r="A1034" s="47">
        <f t="shared" si="17"/>
        <v>1032</v>
      </c>
      <c r="B1034" s="31" t="s">
        <v>7869</v>
      </c>
      <c r="C1034" s="447" t="s">
        <v>78</v>
      </c>
      <c r="D1034" s="448" t="s">
        <v>843</v>
      </c>
      <c r="E1034" s="455" t="str">
        <f>VLOOKUP(D1034,'BANG THAM CHIEU'!E13:I1066,5,0)</f>
        <v>cây</v>
      </c>
      <c r="F1034" s="449">
        <v>3</v>
      </c>
      <c r="G1034" s="465">
        <v>44333</v>
      </c>
      <c r="H1034" s="412" t="s">
        <v>10241</v>
      </c>
      <c r="I1034" s="450">
        <v>5</v>
      </c>
      <c r="J1034" s="450" t="s">
        <v>10245</v>
      </c>
      <c r="K1034" s="135" t="s">
        <v>10246</v>
      </c>
    </row>
    <row r="1035" spans="1:11" s="40" customFormat="1" x14ac:dyDescent="0.25">
      <c r="A1035" s="47">
        <f t="shared" si="17"/>
        <v>1033</v>
      </c>
      <c r="B1035" s="31" t="s">
        <v>7867</v>
      </c>
      <c r="C1035" s="447" t="s">
        <v>1547</v>
      </c>
      <c r="D1035" s="448" t="s">
        <v>1278</v>
      </c>
      <c r="E1035" s="455" t="str">
        <f>VLOOKUP(D1035,'BANG THAM CHIEU'!E14:I1067,5,0)</f>
        <v>cái</v>
      </c>
      <c r="F1035" s="449">
        <v>5</v>
      </c>
      <c r="G1035" s="465">
        <v>44333</v>
      </c>
      <c r="H1035" s="412" t="s">
        <v>10241</v>
      </c>
      <c r="I1035" s="450">
        <v>5</v>
      </c>
      <c r="J1035" s="450" t="s">
        <v>10245</v>
      </c>
      <c r="K1035" s="135" t="s">
        <v>10246</v>
      </c>
    </row>
    <row r="1036" spans="1:11" s="40" customFormat="1" x14ac:dyDescent="0.25">
      <c r="A1036" s="47">
        <f t="shared" si="17"/>
        <v>1034</v>
      </c>
      <c r="B1036" s="11" t="s">
        <v>8489</v>
      </c>
      <c r="C1036" s="447" t="s">
        <v>1528</v>
      </c>
      <c r="D1036" s="448" t="s">
        <v>146</v>
      </c>
      <c r="E1036" s="455" t="str">
        <f>VLOOKUP(D1036,'BANG THAM CHIEU'!E15:I1068,5,0)</f>
        <v>cái</v>
      </c>
      <c r="F1036" s="449">
        <v>1</v>
      </c>
      <c r="G1036" s="465">
        <v>44333</v>
      </c>
      <c r="H1036" s="412" t="s">
        <v>10241</v>
      </c>
      <c r="I1036" s="450">
        <v>5</v>
      </c>
      <c r="J1036" s="450" t="s">
        <v>10245</v>
      </c>
      <c r="K1036" s="135" t="s">
        <v>10246</v>
      </c>
    </row>
    <row r="1037" spans="1:11" s="40" customFormat="1" x14ac:dyDescent="0.25">
      <c r="A1037" s="47">
        <f t="shared" si="17"/>
        <v>1035</v>
      </c>
      <c r="B1037" s="31" t="s">
        <v>6950</v>
      </c>
      <c r="C1037" s="447" t="s">
        <v>1528</v>
      </c>
      <c r="D1037" s="448" t="s">
        <v>1417</v>
      </c>
      <c r="E1037" s="455" t="str">
        <f>VLOOKUP(D1037,'BANG THAM CHIEU'!E16:I1069,5,0)</f>
        <v>bì</v>
      </c>
      <c r="F1037" s="449">
        <v>1</v>
      </c>
      <c r="G1037" s="465">
        <v>44333</v>
      </c>
      <c r="H1037" s="412" t="s">
        <v>10241</v>
      </c>
      <c r="I1037" s="450">
        <v>5</v>
      </c>
      <c r="J1037" s="450" t="s">
        <v>10245</v>
      </c>
      <c r="K1037" s="135" t="s">
        <v>10246</v>
      </c>
    </row>
    <row r="1038" spans="1:11" s="40" customFormat="1" x14ac:dyDescent="0.25">
      <c r="A1038" s="47">
        <f t="shared" si="17"/>
        <v>1036</v>
      </c>
      <c r="B1038" s="11" t="s">
        <v>7305</v>
      </c>
      <c r="C1038" s="447" t="s">
        <v>1533</v>
      </c>
      <c r="D1038" s="448" t="s">
        <v>729</v>
      </c>
      <c r="E1038" s="455" t="str">
        <f>VLOOKUP(D1038,'BANG THAM CHIEU'!E17:I1070,5,0)</f>
        <v>tấm</v>
      </c>
      <c r="F1038" s="449">
        <v>10</v>
      </c>
      <c r="G1038" s="465">
        <v>44333</v>
      </c>
      <c r="H1038" s="412" t="s">
        <v>10241</v>
      </c>
      <c r="I1038" s="450">
        <v>5</v>
      </c>
      <c r="J1038" s="450" t="s">
        <v>10245</v>
      </c>
      <c r="K1038" s="135" t="s">
        <v>10246</v>
      </c>
    </row>
    <row r="1039" spans="1:11" s="40" customFormat="1" x14ac:dyDescent="0.25">
      <c r="A1039" s="47">
        <f t="shared" si="17"/>
        <v>1037</v>
      </c>
      <c r="B1039" s="11" t="s">
        <v>6948</v>
      </c>
      <c r="C1039" s="447" t="s">
        <v>1528</v>
      </c>
      <c r="D1039" s="448" t="s">
        <v>692</v>
      </c>
      <c r="E1039" s="455" t="str">
        <f>VLOOKUP(D1039,'BANG THAM CHIEU'!E18:I1071,5,0)</f>
        <v>bì</v>
      </c>
      <c r="F1039" s="449">
        <v>1</v>
      </c>
      <c r="G1039" s="465">
        <v>44333</v>
      </c>
      <c r="H1039" s="412" t="s">
        <v>10241</v>
      </c>
      <c r="I1039" s="450">
        <v>5</v>
      </c>
      <c r="J1039" s="450" t="s">
        <v>8816</v>
      </c>
      <c r="K1039" s="135" t="s">
        <v>10248</v>
      </c>
    </row>
    <row r="1040" spans="1:11" x14ac:dyDescent="0.25">
      <c r="A1040" s="47">
        <f t="shared" si="17"/>
        <v>1038</v>
      </c>
      <c r="B1040" s="31" t="s">
        <v>6950</v>
      </c>
      <c r="C1040" s="451" t="s">
        <v>1528</v>
      </c>
      <c r="D1040" s="452" t="s">
        <v>1417</v>
      </c>
      <c r="E1040" s="455" t="str">
        <f>VLOOKUP(D1040,'BANG THAM CHIEU'!E19:I1072,5,0)</f>
        <v>bì</v>
      </c>
      <c r="F1040" s="453">
        <v>1</v>
      </c>
      <c r="G1040" s="456">
        <v>44333</v>
      </c>
      <c r="H1040" s="412" t="s">
        <v>10241</v>
      </c>
      <c r="I1040" s="458">
        <v>5</v>
      </c>
      <c r="J1040" s="458" t="s">
        <v>7616</v>
      </c>
      <c r="K1040" s="454" t="s">
        <v>10249</v>
      </c>
    </row>
    <row r="1041" spans="1:11" x14ac:dyDescent="0.25">
      <c r="A1041" s="47">
        <f t="shared" si="17"/>
        <v>1039</v>
      </c>
      <c r="B1041" s="31" t="s">
        <v>6607</v>
      </c>
      <c r="C1041" s="451" t="s">
        <v>1527</v>
      </c>
      <c r="D1041" s="452" t="s">
        <v>688</v>
      </c>
      <c r="E1041" s="455" t="str">
        <f>VLOOKUP(D1041,'BANG THAM CHIEU'!E20:I1073,5,0)</f>
        <v>bì</v>
      </c>
      <c r="F1041" s="453">
        <v>2</v>
      </c>
      <c r="G1041" s="456">
        <v>44333</v>
      </c>
      <c r="H1041" s="412" t="s">
        <v>10241</v>
      </c>
      <c r="I1041" s="458">
        <v>5</v>
      </c>
      <c r="J1041" s="458" t="s">
        <v>7616</v>
      </c>
      <c r="K1041" s="454" t="s">
        <v>10249</v>
      </c>
    </row>
    <row r="1042" spans="1:11" x14ac:dyDescent="0.25">
      <c r="A1042" s="47">
        <f t="shared" si="17"/>
        <v>1040</v>
      </c>
      <c r="B1042" s="33" t="s">
        <v>4540</v>
      </c>
      <c r="C1042" s="451" t="s">
        <v>97</v>
      </c>
      <c r="D1042" s="452" t="s">
        <v>1317</v>
      </c>
      <c r="E1042" s="455" t="str">
        <f>VLOOKUP(D1042,'BANG THAM CHIEU'!E21:I1074,5,0)</f>
        <v>bì</v>
      </c>
      <c r="F1042" s="453">
        <v>2</v>
      </c>
      <c r="G1042" s="456">
        <v>44333</v>
      </c>
      <c r="H1042" s="412" t="s">
        <v>10241</v>
      </c>
      <c r="I1042" s="458">
        <v>5</v>
      </c>
      <c r="J1042" s="458" t="s">
        <v>7616</v>
      </c>
      <c r="K1042" s="454" t="s">
        <v>10249</v>
      </c>
    </row>
    <row r="1043" spans="1:11" x14ac:dyDescent="0.25">
      <c r="A1043" s="47">
        <f t="shared" si="17"/>
        <v>1041</v>
      </c>
      <c r="B1043" s="31" t="s">
        <v>10250</v>
      </c>
      <c r="C1043" s="451" t="s">
        <v>1533</v>
      </c>
      <c r="D1043" s="452" t="s">
        <v>781</v>
      </c>
      <c r="E1043" s="455" t="str">
        <f>VLOOKUP(D1043,'BANG THAM CHIEU'!E22:I1075,5,0)</f>
        <v>cái</v>
      </c>
      <c r="F1043" s="453">
        <v>2</v>
      </c>
      <c r="G1043" s="456">
        <v>44333</v>
      </c>
      <c r="H1043" s="412" t="s">
        <v>10241</v>
      </c>
      <c r="I1043" s="458">
        <v>5</v>
      </c>
      <c r="J1043" s="458" t="s">
        <v>9325</v>
      </c>
      <c r="K1043" s="454" t="s">
        <v>10251</v>
      </c>
    </row>
    <row r="1044" spans="1:11" x14ac:dyDescent="0.25">
      <c r="A1044" s="47">
        <f t="shared" si="17"/>
        <v>1042</v>
      </c>
      <c r="B1044" s="31" t="s">
        <v>10252</v>
      </c>
      <c r="C1044" s="451" t="s">
        <v>1533</v>
      </c>
      <c r="D1044" s="452" t="s">
        <v>1363</v>
      </c>
      <c r="E1044" s="455" t="str">
        <f>VLOOKUP(D1044,'BANG THAM CHIEU'!E23:I1076,5,0)</f>
        <v>cái</v>
      </c>
      <c r="F1044" s="453">
        <v>2</v>
      </c>
      <c r="G1044" s="456">
        <v>44334</v>
      </c>
      <c r="H1044" s="412" t="s">
        <v>10241</v>
      </c>
      <c r="I1044" s="458">
        <v>5</v>
      </c>
      <c r="J1044" s="458" t="s">
        <v>7614</v>
      </c>
      <c r="K1044" s="454" t="s">
        <v>8693</v>
      </c>
    </row>
    <row r="1045" spans="1:11" x14ac:dyDescent="0.25">
      <c r="A1045" s="47">
        <f t="shared" si="17"/>
        <v>1043</v>
      </c>
      <c r="B1045" s="31" t="s">
        <v>6952</v>
      </c>
      <c r="C1045" s="451" t="s">
        <v>1533</v>
      </c>
      <c r="D1045" s="452" t="s">
        <v>697</v>
      </c>
      <c r="E1045" s="455" t="str">
        <f>VLOOKUP(D1045,'BANG THAM CHIEU'!E24:I1077,5,0)</f>
        <v>ổ</v>
      </c>
      <c r="F1045" s="453">
        <v>1</v>
      </c>
      <c r="G1045" s="456">
        <v>44334</v>
      </c>
      <c r="H1045" s="412" t="s">
        <v>10241</v>
      </c>
      <c r="I1045" s="458">
        <v>5</v>
      </c>
      <c r="J1045" s="458" t="s">
        <v>7614</v>
      </c>
      <c r="K1045" s="454" t="s">
        <v>8693</v>
      </c>
    </row>
    <row r="1046" spans="1:11" x14ac:dyDescent="0.25">
      <c r="A1046" s="47">
        <f t="shared" si="17"/>
        <v>1044</v>
      </c>
      <c r="B1046" s="11" t="s">
        <v>4550</v>
      </c>
      <c r="C1046" s="451" t="s">
        <v>99</v>
      </c>
      <c r="D1046" s="452" t="s">
        <v>221</v>
      </c>
      <c r="E1046" s="455" t="str">
        <f>VLOOKUP(D1046,'BANG THAM CHIEU'!E25:I1078,5,0)</f>
        <v>cái</v>
      </c>
      <c r="F1046" s="453">
        <v>6</v>
      </c>
      <c r="G1046" s="456">
        <v>44334</v>
      </c>
      <c r="H1046" s="412" t="s">
        <v>10241</v>
      </c>
      <c r="I1046" s="458">
        <v>5</v>
      </c>
      <c r="J1046" s="458" t="s">
        <v>7619</v>
      </c>
      <c r="K1046" s="454" t="s">
        <v>8693</v>
      </c>
    </row>
    <row r="1047" spans="1:11" x14ac:dyDescent="0.25">
      <c r="A1047" s="47">
        <f t="shared" si="17"/>
        <v>1045</v>
      </c>
      <c r="B1047" s="31" t="s">
        <v>4412</v>
      </c>
      <c r="C1047" s="451" t="s">
        <v>1548</v>
      </c>
      <c r="D1047" s="452" t="s">
        <v>237</v>
      </c>
      <c r="E1047" s="455" t="str">
        <f>VLOOKUP(D1047,'BANG THAM CHIEU'!E26:I1079,5,0)</f>
        <v>cái</v>
      </c>
      <c r="F1047" s="453">
        <v>10</v>
      </c>
      <c r="G1047" s="456">
        <v>44334</v>
      </c>
      <c r="H1047" s="412" t="s">
        <v>10241</v>
      </c>
      <c r="I1047" s="458">
        <v>5</v>
      </c>
      <c r="J1047" s="458" t="s">
        <v>7619</v>
      </c>
      <c r="K1047" s="454" t="s">
        <v>8693</v>
      </c>
    </row>
    <row r="1048" spans="1:11" x14ac:dyDescent="0.25">
      <c r="A1048" s="47">
        <f t="shared" si="17"/>
        <v>1046</v>
      </c>
      <c r="B1048" s="31" t="s">
        <v>1430</v>
      </c>
      <c r="C1048" s="451" t="s">
        <v>1571</v>
      </c>
      <c r="D1048" s="452" t="s">
        <v>669</v>
      </c>
      <c r="E1048" s="455" t="str">
        <f>VLOOKUP(D1048,'BANG THAM CHIEU'!E27:I1080,5,0)</f>
        <v>cuộn</v>
      </c>
      <c r="F1048" s="453">
        <v>10</v>
      </c>
      <c r="G1048" s="456">
        <v>44335</v>
      </c>
      <c r="H1048" s="412" t="s">
        <v>10241</v>
      </c>
      <c r="I1048" s="458">
        <v>5</v>
      </c>
      <c r="J1048" s="458" t="s">
        <v>7620</v>
      </c>
      <c r="K1048" s="454" t="s">
        <v>10258</v>
      </c>
    </row>
    <row r="1049" spans="1:11" x14ac:dyDescent="0.25">
      <c r="A1049" s="47">
        <f t="shared" si="17"/>
        <v>1047</v>
      </c>
      <c r="B1049" s="11" t="s">
        <v>6607</v>
      </c>
      <c r="C1049" s="451" t="s">
        <v>1527</v>
      </c>
      <c r="D1049" s="452" t="s">
        <v>688</v>
      </c>
      <c r="E1049" s="455" t="str">
        <f>VLOOKUP(D1049,'BANG THAM CHIEU'!E28:I1081,5,0)</f>
        <v>bì</v>
      </c>
      <c r="F1049" s="453">
        <v>5</v>
      </c>
      <c r="G1049" s="456">
        <v>44335</v>
      </c>
      <c r="H1049" s="412" t="s">
        <v>10241</v>
      </c>
      <c r="I1049" s="458">
        <v>5</v>
      </c>
      <c r="J1049" s="458" t="s">
        <v>7620</v>
      </c>
      <c r="K1049" s="454" t="s">
        <v>10258</v>
      </c>
    </row>
    <row r="1050" spans="1:11" x14ac:dyDescent="0.25">
      <c r="A1050" s="47">
        <f t="shared" si="17"/>
        <v>1048</v>
      </c>
      <c r="B1050" s="11" t="s">
        <v>4540</v>
      </c>
      <c r="C1050" s="451" t="s">
        <v>97</v>
      </c>
      <c r="D1050" s="452" t="s">
        <v>1317</v>
      </c>
      <c r="E1050" s="455" t="str">
        <f>VLOOKUP(D1050,'BANG THAM CHIEU'!E29:I1082,5,0)</f>
        <v>bì</v>
      </c>
      <c r="F1050" s="453">
        <v>5</v>
      </c>
      <c r="G1050" s="456">
        <v>44335</v>
      </c>
      <c r="H1050" s="412" t="s">
        <v>10241</v>
      </c>
      <c r="I1050" s="458">
        <v>5</v>
      </c>
      <c r="J1050" s="458" t="s">
        <v>7620</v>
      </c>
      <c r="K1050" s="454" t="s">
        <v>10258</v>
      </c>
    </row>
    <row r="1051" spans="1:11" x14ac:dyDescent="0.25">
      <c r="A1051" s="47">
        <f t="shared" si="17"/>
        <v>1049</v>
      </c>
      <c r="B1051" s="31" t="s">
        <v>4585</v>
      </c>
      <c r="C1051" s="451" t="s">
        <v>1589</v>
      </c>
      <c r="D1051" s="452" t="s">
        <v>797</v>
      </c>
      <c r="E1051" s="455" t="str">
        <f>VLOOKUP(D1051,'BANG THAM CHIEU'!E30:I1083,5,0)</f>
        <v>cuộn</v>
      </c>
      <c r="F1051" s="453">
        <v>1</v>
      </c>
      <c r="G1051" s="456">
        <v>44335</v>
      </c>
      <c r="H1051" s="412" t="s">
        <v>10241</v>
      </c>
      <c r="I1051" s="458">
        <v>5</v>
      </c>
      <c r="J1051" s="458" t="s">
        <v>7615</v>
      </c>
      <c r="K1051" s="454" t="s">
        <v>10259</v>
      </c>
    </row>
    <row r="1052" spans="1:11" x14ac:dyDescent="0.25">
      <c r="A1052" s="47">
        <f t="shared" si="17"/>
        <v>1050</v>
      </c>
      <c r="B1052" s="31" t="s">
        <v>8670</v>
      </c>
      <c r="C1052" s="451" t="s">
        <v>1556</v>
      </c>
      <c r="D1052" s="452" t="s">
        <v>801</v>
      </c>
      <c r="E1052" s="455" t="str">
        <f>VLOOKUP(D1052,'BANG THAM CHIEU'!E31:I1084,5,0)</f>
        <v>cái</v>
      </c>
      <c r="F1052" s="453">
        <v>2</v>
      </c>
      <c r="G1052" s="456">
        <v>44335</v>
      </c>
      <c r="H1052" s="412" t="s">
        <v>10241</v>
      </c>
      <c r="I1052" s="458">
        <v>5</v>
      </c>
      <c r="J1052" s="458" t="s">
        <v>7615</v>
      </c>
      <c r="K1052" s="454" t="s">
        <v>10259</v>
      </c>
    </row>
    <row r="1053" spans="1:11" x14ac:dyDescent="0.25">
      <c r="A1053" s="47">
        <f t="shared" si="17"/>
        <v>1051</v>
      </c>
      <c r="B1053" s="31" t="s">
        <v>4585</v>
      </c>
      <c r="C1053" s="451" t="s">
        <v>1589</v>
      </c>
      <c r="D1053" s="452" t="s">
        <v>797</v>
      </c>
      <c r="E1053" s="455" t="str">
        <f>VLOOKUP(D1053,'BANG THAM CHIEU'!E32:I1085,5,0)</f>
        <v>cuộn</v>
      </c>
      <c r="F1053" s="453">
        <v>2</v>
      </c>
      <c r="G1053" s="456">
        <v>44336</v>
      </c>
      <c r="H1053" s="412" t="s">
        <v>10241</v>
      </c>
      <c r="I1053" s="458">
        <v>5</v>
      </c>
      <c r="J1053" s="458" t="s">
        <v>7620</v>
      </c>
      <c r="K1053" s="454" t="s">
        <v>10260</v>
      </c>
    </row>
    <row r="1054" spans="1:11" x14ac:dyDescent="0.25">
      <c r="A1054" s="47">
        <f t="shared" si="17"/>
        <v>1052</v>
      </c>
      <c r="B1054" s="31" t="s">
        <v>8489</v>
      </c>
      <c r="C1054" s="451" t="s">
        <v>1528</v>
      </c>
      <c r="D1054" s="452" t="s">
        <v>146</v>
      </c>
      <c r="E1054" s="455" t="str">
        <f>VLOOKUP(D1054,'BANG THAM CHIEU'!E33:I1086,5,0)</f>
        <v>cái</v>
      </c>
      <c r="F1054" s="453">
        <v>1</v>
      </c>
      <c r="G1054" s="456">
        <v>44337</v>
      </c>
      <c r="H1054" s="412" t="s">
        <v>10241</v>
      </c>
      <c r="I1054" s="458">
        <v>5</v>
      </c>
      <c r="J1054" s="458" t="s">
        <v>7616</v>
      </c>
      <c r="K1054" s="454" t="s">
        <v>8693</v>
      </c>
    </row>
    <row r="1055" spans="1:11" x14ac:dyDescent="0.25">
      <c r="A1055" s="47">
        <f t="shared" si="17"/>
        <v>1053</v>
      </c>
      <c r="B1055" s="11" t="s">
        <v>4585</v>
      </c>
      <c r="C1055" s="451" t="s">
        <v>1589</v>
      </c>
      <c r="D1055" s="452" t="s">
        <v>797</v>
      </c>
      <c r="E1055" s="455" t="str">
        <f>VLOOKUP(D1055,'BANG THAM CHIEU'!E34:I1087,5,0)</f>
        <v>cuộn</v>
      </c>
      <c r="F1055" s="453">
        <v>1</v>
      </c>
      <c r="G1055" s="456">
        <v>44337</v>
      </c>
      <c r="H1055" s="412" t="s">
        <v>10241</v>
      </c>
      <c r="I1055" s="458">
        <v>5</v>
      </c>
      <c r="J1055" s="458" t="s">
        <v>7616</v>
      </c>
      <c r="K1055" s="454" t="s">
        <v>8693</v>
      </c>
    </row>
    <row r="1056" spans="1:11" x14ac:dyDescent="0.25">
      <c r="A1056" s="47">
        <f t="shared" si="17"/>
        <v>1054</v>
      </c>
      <c r="B1056" s="11" t="s">
        <v>9003</v>
      </c>
      <c r="C1056" s="451" t="s">
        <v>1556</v>
      </c>
      <c r="D1056" s="452" t="s">
        <v>9039</v>
      </c>
      <c r="E1056" s="455" t="str">
        <f>VLOOKUP(D1056,'BANG THAM CHIEU'!E35:I1088,5,0)</f>
        <v>cái</v>
      </c>
      <c r="F1056" s="453">
        <v>1</v>
      </c>
      <c r="G1056" s="456">
        <v>44337</v>
      </c>
      <c r="H1056" s="412" t="s">
        <v>10241</v>
      </c>
      <c r="I1056" s="458">
        <v>5</v>
      </c>
      <c r="J1056" s="458" t="s">
        <v>7615</v>
      </c>
      <c r="K1056" s="454" t="s">
        <v>10266</v>
      </c>
    </row>
    <row r="1057" spans="1:24" x14ac:dyDescent="0.25">
      <c r="A1057" s="47">
        <f t="shared" si="17"/>
        <v>1055</v>
      </c>
      <c r="B1057" s="11" t="s">
        <v>9016</v>
      </c>
      <c r="C1057" s="451" t="s">
        <v>1556</v>
      </c>
      <c r="D1057" s="452" t="s">
        <v>9050</v>
      </c>
      <c r="E1057" s="455" t="str">
        <f>VLOOKUP(D1057,'BANG THAM CHIEU'!E36:I1089,5,0)</f>
        <v>cái</v>
      </c>
      <c r="F1057" s="453">
        <v>1</v>
      </c>
      <c r="G1057" s="456">
        <v>44337</v>
      </c>
      <c r="H1057" s="412" t="s">
        <v>10241</v>
      </c>
      <c r="I1057" s="458">
        <v>5</v>
      </c>
      <c r="J1057" s="458" t="s">
        <v>7615</v>
      </c>
      <c r="K1057" s="454" t="s">
        <v>10266</v>
      </c>
    </row>
    <row r="1058" spans="1:24" x14ac:dyDescent="0.25">
      <c r="A1058" s="47">
        <f t="shared" si="17"/>
        <v>1056</v>
      </c>
      <c r="B1058" s="11" t="s">
        <v>6607</v>
      </c>
      <c r="C1058" s="451" t="s">
        <v>1527</v>
      </c>
      <c r="D1058" s="452" t="s">
        <v>688</v>
      </c>
      <c r="E1058" s="455" t="str">
        <f>VLOOKUP(D1058,'BANG THAM CHIEU'!E37:I1090,5,0)</f>
        <v>bì</v>
      </c>
      <c r="F1058" s="453">
        <v>5</v>
      </c>
      <c r="G1058" s="456">
        <v>44337</v>
      </c>
      <c r="H1058" s="412" t="s">
        <v>10241</v>
      </c>
      <c r="I1058" s="458">
        <v>5</v>
      </c>
      <c r="J1058" s="458" t="s">
        <v>7615</v>
      </c>
      <c r="K1058" s="454" t="s">
        <v>8693</v>
      </c>
    </row>
    <row r="1059" spans="1:24" x14ac:dyDescent="0.25">
      <c r="A1059" s="47">
        <f t="shared" si="17"/>
        <v>1057</v>
      </c>
      <c r="B1059" s="11" t="s">
        <v>9645</v>
      </c>
      <c r="C1059" s="451" t="s">
        <v>99</v>
      </c>
      <c r="D1059" s="452" t="s">
        <v>118</v>
      </c>
      <c r="E1059" s="455" t="str">
        <f>VLOOKUP(D1059,'BANG THAM CHIEU'!E38:I1091,5,0)</f>
        <v>bộ</v>
      </c>
      <c r="F1059" s="453">
        <v>3</v>
      </c>
      <c r="G1059" s="456">
        <v>44337</v>
      </c>
      <c r="H1059" s="412" t="s">
        <v>10241</v>
      </c>
      <c r="I1059" s="458">
        <v>5</v>
      </c>
      <c r="J1059" s="458" t="s">
        <v>9377</v>
      </c>
      <c r="K1059" s="454" t="s">
        <v>10267</v>
      </c>
    </row>
    <row r="1060" spans="1:24" x14ac:dyDescent="0.25">
      <c r="A1060" s="47">
        <f t="shared" si="17"/>
        <v>1058</v>
      </c>
      <c r="B1060" s="122" t="s">
        <v>7300</v>
      </c>
      <c r="C1060" s="451" t="s">
        <v>1528</v>
      </c>
      <c r="D1060" s="452" t="s">
        <v>2761</v>
      </c>
      <c r="E1060" s="455" t="str">
        <f>VLOOKUP(D1060,'BANG THAM CHIEU'!E39:I1092,5,0)</f>
        <v>bì</v>
      </c>
      <c r="F1060" s="453">
        <v>1</v>
      </c>
      <c r="G1060" s="456">
        <v>44333</v>
      </c>
      <c r="H1060" s="412" t="s">
        <v>10241</v>
      </c>
      <c r="I1060" s="458">
        <v>5</v>
      </c>
      <c r="J1060" s="458" t="s">
        <v>7616</v>
      </c>
      <c r="K1060" s="454" t="s">
        <v>10242</v>
      </c>
    </row>
    <row r="1061" spans="1:24" x14ac:dyDescent="0.25">
      <c r="A1061" s="47">
        <f t="shared" si="17"/>
        <v>1059</v>
      </c>
      <c r="B1061" s="31" t="s">
        <v>6593</v>
      </c>
      <c r="C1061" s="451" t="s">
        <v>1528</v>
      </c>
      <c r="D1061" s="452" t="s">
        <v>2762</v>
      </c>
      <c r="E1061" s="455" t="str">
        <f>VLOOKUP(D1061,'BANG THAM CHIEU'!E40:I1093,5,0)</f>
        <v>bì</v>
      </c>
      <c r="F1061" s="453">
        <v>1</v>
      </c>
      <c r="G1061" s="456">
        <v>44333</v>
      </c>
      <c r="H1061" s="412" t="s">
        <v>10241</v>
      </c>
      <c r="I1061" s="458">
        <v>5</v>
      </c>
      <c r="J1061" s="458" t="s">
        <v>7616</v>
      </c>
      <c r="K1061" s="454" t="s">
        <v>10242</v>
      </c>
    </row>
    <row r="1062" spans="1:24" x14ac:dyDescent="0.25">
      <c r="A1062" s="47">
        <f t="shared" si="17"/>
        <v>1060</v>
      </c>
      <c r="B1062" s="11" t="s">
        <v>4445</v>
      </c>
      <c r="C1062" s="451" t="s">
        <v>2564</v>
      </c>
      <c r="D1062" s="452" t="s">
        <v>2699</v>
      </c>
      <c r="E1062" s="455" t="str">
        <f>VLOOKUP(D1062,'BANG THAM CHIEU'!E41:I1094,5,0)</f>
        <v>lon</v>
      </c>
      <c r="F1062" s="453">
        <v>1</v>
      </c>
      <c r="G1062" s="456">
        <v>44333</v>
      </c>
      <c r="H1062" s="412" t="s">
        <v>10241</v>
      </c>
      <c r="I1062" s="458">
        <v>5</v>
      </c>
      <c r="J1062" s="458" t="s">
        <v>7614</v>
      </c>
      <c r="K1062" s="454" t="s">
        <v>8693</v>
      </c>
    </row>
    <row r="1063" spans="1:24" x14ac:dyDescent="0.25">
      <c r="A1063" s="47">
        <f t="shared" si="17"/>
        <v>1061</v>
      </c>
      <c r="B1063" s="11" t="s">
        <v>4449</v>
      </c>
      <c r="C1063" s="451" t="s">
        <v>2564</v>
      </c>
      <c r="D1063" s="452" t="s">
        <v>2719</v>
      </c>
      <c r="E1063" s="455" t="str">
        <f>VLOOKUP(D1063,'BANG THAM CHIEU'!E42:I1095,5,0)</f>
        <v>lon</v>
      </c>
      <c r="F1063" s="453">
        <v>1</v>
      </c>
      <c r="G1063" s="456">
        <v>44333</v>
      </c>
      <c r="H1063" s="412" t="s">
        <v>10241</v>
      </c>
      <c r="I1063" s="458">
        <v>5</v>
      </c>
      <c r="J1063" s="458" t="s">
        <v>7614</v>
      </c>
      <c r="K1063" s="454" t="s">
        <v>8693</v>
      </c>
      <c r="X1063" s="52">
        <v>42581</v>
      </c>
    </row>
    <row r="1064" spans="1:24" x14ac:dyDescent="0.25">
      <c r="A1064" s="47">
        <f t="shared" si="17"/>
        <v>1062</v>
      </c>
      <c r="B1064" s="11" t="s">
        <v>6616</v>
      </c>
      <c r="C1064" s="451" t="s">
        <v>78</v>
      </c>
      <c r="D1064" s="452" t="s">
        <v>2773</v>
      </c>
      <c r="E1064" s="455" t="str">
        <f>VLOOKUP(D1064,'BANG THAM CHIEU'!E43:I1096,5,0)</f>
        <v>bì</v>
      </c>
      <c r="F1064" s="453">
        <v>10</v>
      </c>
      <c r="G1064" s="456">
        <v>44333</v>
      </c>
      <c r="H1064" s="412" t="s">
        <v>10241</v>
      </c>
      <c r="I1064" s="458">
        <v>5</v>
      </c>
      <c r="J1064" s="458" t="s">
        <v>10245</v>
      </c>
      <c r="K1064" s="454" t="s">
        <v>10247</v>
      </c>
    </row>
    <row r="1065" spans="1:24" x14ac:dyDescent="0.25">
      <c r="A1065" s="47">
        <f t="shared" si="17"/>
        <v>1063</v>
      </c>
      <c r="B1065" s="31" t="s">
        <v>7300</v>
      </c>
      <c r="C1065" s="451" t="s">
        <v>1528</v>
      </c>
      <c r="D1065" s="452" t="s">
        <v>2761</v>
      </c>
      <c r="E1065" s="455" t="str">
        <f>VLOOKUP(D1065,'BANG THAM CHIEU'!E44:I1097,5,0)</f>
        <v>bì</v>
      </c>
      <c r="F1065" s="453">
        <v>1</v>
      </c>
      <c r="G1065" s="456">
        <v>44333</v>
      </c>
      <c r="H1065" s="412" t="s">
        <v>10241</v>
      </c>
      <c r="I1065" s="458">
        <v>5</v>
      </c>
      <c r="J1065" s="458" t="s">
        <v>8816</v>
      </c>
      <c r="K1065" s="454" t="s">
        <v>10248</v>
      </c>
    </row>
    <row r="1066" spans="1:24" x14ac:dyDescent="0.25">
      <c r="A1066" s="47">
        <f t="shared" si="17"/>
        <v>1064</v>
      </c>
      <c r="B1066" s="33" t="s">
        <v>9818</v>
      </c>
      <c r="C1066" s="451" t="s">
        <v>1528</v>
      </c>
      <c r="D1066" s="452" t="s">
        <v>2690</v>
      </c>
      <c r="E1066" s="455" t="str">
        <f>VLOOKUP(D1066,'BANG THAM CHIEU'!E45:I1098,5,0)</f>
        <v>sợi</v>
      </c>
      <c r="F1066" s="453">
        <v>2</v>
      </c>
      <c r="G1066" s="456">
        <v>44333</v>
      </c>
      <c r="H1066" s="412" t="s">
        <v>10241</v>
      </c>
      <c r="I1066" s="458">
        <v>5</v>
      </c>
      <c r="J1066" s="458" t="s">
        <v>7615</v>
      </c>
      <c r="K1066" s="454" t="s">
        <v>10255</v>
      </c>
    </row>
    <row r="1067" spans="1:24" x14ac:dyDescent="0.25">
      <c r="A1067" s="47">
        <f t="shared" si="17"/>
        <v>1065</v>
      </c>
      <c r="B1067" s="31" t="s">
        <v>7906</v>
      </c>
      <c r="C1067" s="451" t="s">
        <v>1547</v>
      </c>
      <c r="D1067" s="452" t="s">
        <v>2845</v>
      </c>
      <c r="E1067" s="455" t="str">
        <f>VLOOKUP(D1067,'BANG THAM CHIEU'!E46:I1099,5,0)</f>
        <v>cái</v>
      </c>
      <c r="F1067" s="453">
        <v>5</v>
      </c>
      <c r="G1067" s="456">
        <v>44333</v>
      </c>
      <c r="H1067" s="412" t="s">
        <v>10241</v>
      </c>
      <c r="I1067" s="458">
        <v>5</v>
      </c>
      <c r="J1067" s="458" t="s">
        <v>10214</v>
      </c>
      <c r="K1067" s="454" t="s">
        <v>10256</v>
      </c>
    </row>
    <row r="1068" spans="1:24" x14ac:dyDescent="0.25">
      <c r="A1068" s="47">
        <f t="shared" si="17"/>
        <v>1066</v>
      </c>
      <c r="B1068" s="31" t="s">
        <v>7327</v>
      </c>
      <c r="C1068" s="451" t="s">
        <v>2574</v>
      </c>
      <c r="D1068" s="452" t="s">
        <v>2710</v>
      </c>
      <c r="E1068" s="455" t="str">
        <f>VLOOKUP(D1068,'BANG THAM CHIEU'!E47:I1100,5,0)</f>
        <v>cuộn</v>
      </c>
      <c r="F1068" s="453">
        <v>5</v>
      </c>
      <c r="G1068" s="456">
        <v>44333</v>
      </c>
      <c r="H1068" s="412" t="s">
        <v>10241</v>
      </c>
      <c r="I1068" s="458">
        <v>5</v>
      </c>
      <c r="J1068" s="458" t="s">
        <v>7620</v>
      </c>
      <c r="K1068" s="454" t="s">
        <v>10260</v>
      </c>
    </row>
    <row r="1069" spans="1:24" x14ac:dyDescent="0.25">
      <c r="A1069" s="47">
        <f t="shared" si="17"/>
        <v>1067</v>
      </c>
      <c r="B1069" s="33" t="s">
        <v>9789</v>
      </c>
      <c r="C1069" s="451" t="s">
        <v>2564</v>
      </c>
      <c r="D1069" s="452">
        <v>51195032</v>
      </c>
      <c r="E1069" s="455" t="str">
        <f>VLOOKUP(D1069,'BANG THAM CHIEU'!E48:I1101,5,0)</f>
        <v>cái</v>
      </c>
      <c r="F1069" s="453">
        <v>10</v>
      </c>
      <c r="G1069" s="456">
        <v>44333</v>
      </c>
      <c r="H1069" s="412" t="s">
        <v>10241</v>
      </c>
      <c r="I1069" s="458">
        <v>5</v>
      </c>
      <c r="J1069" s="458" t="s">
        <v>7615</v>
      </c>
      <c r="K1069" s="454" t="s">
        <v>10261</v>
      </c>
    </row>
    <row r="1070" spans="1:24" x14ac:dyDescent="0.25">
      <c r="A1070" s="47">
        <f t="shared" si="17"/>
        <v>1068</v>
      </c>
      <c r="B1070" s="31" t="s">
        <v>10268</v>
      </c>
      <c r="C1070" s="451"/>
      <c r="D1070" s="452"/>
      <c r="E1070" s="455" t="s">
        <v>455</v>
      </c>
      <c r="F1070" s="453">
        <v>10</v>
      </c>
      <c r="G1070" s="456">
        <v>44339</v>
      </c>
      <c r="H1070" s="412" t="s">
        <v>10264</v>
      </c>
      <c r="I1070" s="458">
        <v>5</v>
      </c>
      <c r="J1070" s="458" t="s">
        <v>10214</v>
      </c>
      <c r="K1070" s="454" t="s">
        <v>10258</v>
      </c>
    </row>
    <row r="1071" spans="1:24" x14ac:dyDescent="0.25">
      <c r="A1071" s="47">
        <f t="shared" si="17"/>
        <v>1069</v>
      </c>
      <c r="B1071" s="11" t="s">
        <v>10269</v>
      </c>
      <c r="C1071" s="451"/>
      <c r="D1071" s="452"/>
      <c r="E1071" s="455" t="s">
        <v>455</v>
      </c>
      <c r="F1071" s="453">
        <v>10</v>
      </c>
      <c r="G1071" s="456">
        <v>44339</v>
      </c>
      <c r="H1071" s="412" t="s">
        <v>10264</v>
      </c>
      <c r="I1071" s="458">
        <v>5</v>
      </c>
      <c r="J1071" s="458" t="s">
        <v>10214</v>
      </c>
      <c r="K1071" s="454" t="s">
        <v>10258</v>
      </c>
    </row>
    <row r="1072" spans="1:24" ht="15.75" x14ac:dyDescent="0.25">
      <c r="A1072" s="47">
        <f t="shared" si="17"/>
        <v>1070</v>
      </c>
      <c r="B1072" s="157" t="s">
        <v>10270</v>
      </c>
      <c r="C1072" s="451"/>
      <c r="D1072" s="452"/>
      <c r="E1072" s="455" t="s">
        <v>455</v>
      </c>
      <c r="F1072" s="453">
        <v>10</v>
      </c>
      <c r="G1072" s="456">
        <v>44339</v>
      </c>
      <c r="H1072" s="412" t="s">
        <v>10264</v>
      </c>
      <c r="I1072" s="458">
        <v>5</v>
      </c>
      <c r="J1072" s="458" t="s">
        <v>10214</v>
      </c>
      <c r="K1072" s="454" t="s">
        <v>10258</v>
      </c>
    </row>
    <row r="1073" spans="1:11" ht="45" x14ac:dyDescent="0.25">
      <c r="A1073" s="47">
        <f t="shared" si="17"/>
        <v>1071</v>
      </c>
      <c r="B1073" s="460" t="s">
        <v>10271</v>
      </c>
      <c r="C1073" s="451"/>
      <c r="D1073" s="452"/>
      <c r="E1073" s="455" t="s">
        <v>455</v>
      </c>
      <c r="F1073" s="453">
        <v>10</v>
      </c>
      <c r="G1073" s="456">
        <v>44339</v>
      </c>
      <c r="H1073" s="412" t="s">
        <v>10264</v>
      </c>
      <c r="I1073" s="458">
        <v>5</v>
      </c>
      <c r="J1073" s="458" t="s">
        <v>10214</v>
      </c>
      <c r="K1073" s="454" t="s">
        <v>10258</v>
      </c>
    </row>
    <row r="1074" spans="1:11" x14ac:dyDescent="0.25">
      <c r="A1074" s="47">
        <f t="shared" si="17"/>
        <v>1072</v>
      </c>
      <c r="B1074" s="46" t="s">
        <v>10273</v>
      </c>
      <c r="C1074" s="451"/>
      <c r="D1074" s="452"/>
      <c r="E1074" s="455" t="s">
        <v>447</v>
      </c>
      <c r="F1074" s="453">
        <v>1</v>
      </c>
      <c r="G1074" s="456">
        <v>44339</v>
      </c>
      <c r="H1074" s="412" t="s">
        <v>10264</v>
      </c>
      <c r="I1074" s="458">
        <v>5</v>
      </c>
      <c r="J1074" s="458" t="s">
        <v>7616</v>
      </c>
      <c r="K1074" s="454" t="s">
        <v>10274</v>
      </c>
    </row>
    <row r="1075" spans="1:11" ht="128.25" x14ac:dyDescent="0.25">
      <c r="A1075" s="47">
        <f t="shared" si="17"/>
        <v>1073</v>
      </c>
      <c r="B1075" s="437" t="s">
        <v>10276</v>
      </c>
      <c r="C1075" s="451"/>
      <c r="D1075" s="452"/>
      <c r="E1075" s="455" t="s">
        <v>455</v>
      </c>
      <c r="F1075" s="453">
        <v>1</v>
      </c>
      <c r="G1075" s="456">
        <v>44339</v>
      </c>
      <c r="H1075" s="412" t="s">
        <v>10264</v>
      </c>
      <c r="I1075" s="458">
        <v>5</v>
      </c>
      <c r="J1075" s="458" t="s">
        <v>7616</v>
      </c>
      <c r="K1075" s="454" t="s">
        <v>9306</v>
      </c>
    </row>
    <row r="1076" spans="1:11" ht="75" x14ac:dyDescent="0.25">
      <c r="A1076" s="47">
        <f t="shared" si="17"/>
        <v>1074</v>
      </c>
      <c r="B1076" s="460" t="s">
        <v>8566</v>
      </c>
      <c r="C1076" s="451"/>
      <c r="D1076" s="452"/>
      <c r="E1076" s="455" t="s">
        <v>8567</v>
      </c>
      <c r="F1076" s="453">
        <v>10</v>
      </c>
      <c r="G1076" s="456">
        <v>44341</v>
      </c>
      <c r="H1076" s="412" t="s">
        <v>10264</v>
      </c>
      <c r="I1076" s="458">
        <v>5</v>
      </c>
      <c r="J1076" s="458" t="s">
        <v>7615</v>
      </c>
      <c r="K1076" s="454" t="s">
        <v>8693</v>
      </c>
    </row>
    <row r="1077" spans="1:11" x14ac:dyDescent="0.25">
      <c r="A1077" s="47">
        <f t="shared" si="17"/>
        <v>1075</v>
      </c>
      <c r="B1077" s="454" t="s">
        <v>10278</v>
      </c>
      <c r="C1077" s="451"/>
      <c r="D1077" s="452"/>
      <c r="E1077" s="455" t="s">
        <v>455</v>
      </c>
      <c r="F1077" s="453">
        <v>1</v>
      </c>
      <c r="G1077" s="456">
        <v>44341</v>
      </c>
      <c r="H1077" s="412" t="s">
        <v>10264</v>
      </c>
      <c r="I1077" s="458">
        <v>5</v>
      </c>
      <c r="J1077" s="458" t="s">
        <v>7615</v>
      </c>
      <c r="K1077" s="454" t="s">
        <v>10279</v>
      </c>
    </row>
    <row r="1078" spans="1:11" x14ac:dyDescent="0.25">
      <c r="A1078" s="47">
        <f t="shared" si="17"/>
        <v>1076</v>
      </c>
      <c r="B1078" s="454" t="s">
        <v>10280</v>
      </c>
      <c r="C1078" s="451"/>
      <c r="D1078" s="452"/>
      <c r="E1078" s="455" t="s">
        <v>2970</v>
      </c>
      <c r="F1078" s="453">
        <v>1</v>
      </c>
      <c r="G1078" s="456">
        <v>44341</v>
      </c>
      <c r="H1078" s="412" t="s">
        <v>10264</v>
      </c>
      <c r="I1078" s="458">
        <v>5</v>
      </c>
      <c r="J1078" s="458" t="s">
        <v>7615</v>
      </c>
      <c r="K1078" s="454" t="s">
        <v>10279</v>
      </c>
    </row>
    <row r="1079" spans="1:11" ht="135" x14ac:dyDescent="0.25">
      <c r="A1079" s="47">
        <f t="shared" si="17"/>
        <v>1077</v>
      </c>
      <c r="B1079" s="460" t="s">
        <v>10282</v>
      </c>
      <c r="C1079" s="451"/>
      <c r="D1079" s="452"/>
      <c r="E1079" s="455" t="s">
        <v>2909</v>
      </c>
      <c r="F1079" s="453">
        <v>1</v>
      </c>
      <c r="G1079" s="456">
        <v>44343</v>
      </c>
      <c r="H1079" s="412" t="s">
        <v>10264</v>
      </c>
      <c r="I1079" s="458">
        <v>5</v>
      </c>
      <c r="J1079" s="458" t="s">
        <v>7616</v>
      </c>
      <c r="K1079" s="454" t="s">
        <v>8693</v>
      </c>
    </row>
    <row r="1080" spans="1:11" x14ac:dyDescent="0.25">
      <c r="A1080" s="47">
        <f t="shared" si="17"/>
        <v>1078</v>
      </c>
      <c r="B1080" s="454" t="s">
        <v>9464</v>
      </c>
      <c r="C1080" s="451"/>
      <c r="D1080" s="452"/>
      <c r="E1080" s="455" t="s">
        <v>1211</v>
      </c>
      <c r="F1080" s="453">
        <v>4</v>
      </c>
      <c r="G1080" s="456">
        <v>44343</v>
      </c>
      <c r="H1080" s="412" t="s">
        <v>10264</v>
      </c>
      <c r="I1080" s="458">
        <v>5</v>
      </c>
      <c r="J1080" s="458" t="s">
        <v>7616</v>
      </c>
      <c r="K1080" s="454" t="s">
        <v>8693</v>
      </c>
    </row>
    <row r="1081" spans="1:11" x14ac:dyDescent="0.25">
      <c r="A1081" s="47">
        <f t="shared" si="17"/>
        <v>1079</v>
      </c>
      <c r="B1081" s="454" t="s">
        <v>8566</v>
      </c>
      <c r="C1081" s="451"/>
      <c r="D1081" s="452"/>
      <c r="E1081" s="455" t="s">
        <v>8567</v>
      </c>
      <c r="F1081" s="453">
        <v>10</v>
      </c>
      <c r="G1081" s="456">
        <v>44343</v>
      </c>
      <c r="H1081" s="412" t="s">
        <v>10264</v>
      </c>
      <c r="I1081" s="458">
        <v>5</v>
      </c>
      <c r="J1081" s="458" t="s">
        <v>7616</v>
      </c>
      <c r="K1081" s="454" t="s">
        <v>8693</v>
      </c>
    </row>
    <row r="1082" spans="1:11" x14ac:dyDescent="0.25">
      <c r="A1082" s="47">
        <f t="shared" si="17"/>
        <v>1080</v>
      </c>
      <c r="B1082" s="454" t="s">
        <v>10283</v>
      </c>
      <c r="C1082" s="451"/>
      <c r="D1082" s="452"/>
      <c r="E1082" s="455" t="s">
        <v>455</v>
      </c>
      <c r="F1082" s="453">
        <v>1</v>
      </c>
      <c r="G1082" s="456">
        <v>44343</v>
      </c>
      <c r="H1082" s="412" t="s">
        <v>10264</v>
      </c>
      <c r="I1082" s="458">
        <v>5</v>
      </c>
      <c r="J1082" s="458" t="s">
        <v>7620</v>
      </c>
      <c r="K1082" s="454" t="s">
        <v>10289</v>
      </c>
    </row>
    <row r="1083" spans="1:11" x14ac:dyDescent="0.25">
      <c r="A1083" s="47">
        <f t="shared" si="17"/>
        <v>1081</v>
      </c>
      <c r="B1083" s="454" t="s">
        <v>10284</v>
      </c>
      <c r="C1083" s="451"/>
      <c r="D1083" s="452"/>
      <c r="E1083" s="455" t="s">
        <v>455</v>
      </c>
      <c r="F1083" s="453">
        <v>1</v>
      </c>
      <c r="G1083" s="456">
        <v>44343</v>
      </c>
      <c r="H1083" s="412" t="s">
        <v>10264</v>
      </c>
      <c r="I1083" s="458">
        <v>5</v>
      </c>
      <c r="J1083" s="458" t="s">
        <v>7620</v>
      </c>
      <c r="K1083" s="454" t="s">
        <v>10289</v>
      </c>
    </row>
    <row r="1084" spans="1:11" x14ac:dyDescent="0.25">
      <c r="A1084" s="47">
        <f t="shared" si="17"/>
        <v>1082</v>
      </c>
      <c r="B1084" s="454" t="s">
        <v>10285</v>
      </c>
      <c r="C1084" s="451"/>
      <c r="D1084" s="452"/>
      <c r="E1084" s="455" t="s">
        <v>455</v>
      </c>
      <c r="F1084" s="453">
        <v>2</v>
      </c>
      <c r="G1084" s="456">
        <v>44343</v>
      </c>
      <c r="H1084" s="412" t="s">
        <v>10264</v>
      </c>
      <c r="I1084" s="458">
        <v>5</v>
      </c>
      <c r="J1084" s="458" t="s">
        <v>7620</v>
      </c>
      <c r="K1084" s="454" t="s">
        <v>10289</v>
      </c>
    </row>
    <row r="1085" spans="1:11" x14ac:dyDescent="0.25">
      <c r="A1085" s="47">
        <f t="shared" si="17"/>
        <v>1083</v>
      </c>
      <c r="B1085" s="454" t="s">
        <v>10286</v>
      </c>
      <c r="C1085" s="451"/>
      <c r="D1085" s="452"/>
      <c r="E1085" s="455" t="s">
        <v>455</v>
      </c>
      <c r="F1085" s="453">
        <v>2</v>
      </c>
      <c r="G1085" s="456">
        <v>44343</v>
      </c>
      <c r="H1085" s="412" t="s">
        <v>10264</v>
      </c>
      <c r="I1085" s="458">
        <v>5</v>
      </c>
      <c r="J1085" s="458" t="s">
        <v>7620</v>
      </c>
      <c r="K1085" s="454" t="s">
        <v>10289</v>
      </c>
    </row>
    <row r="1086" spans="1:11" x14ac:dyDescent="0.25">
      <c r="A1086" s="47">
        <f t="shared" si="17"/>
        <v>1084</v>
      </c>
      <c r="B1086" s="454" t="s">
        <v>10287</v>
      </c>
      <c r="C1086" s="451"/>
      <c r="D1086" s="452"/>
      <c r="E1086" s="455" t="s">
        <v>455</v>
      </c>
      <c r="F1086" s="453">
        <v>1</v>
      </c>
      <c r="G1086" s="456">
        <v>44343</v>
      </c>
      <c r="H1086" s="412" t="s">
        <v>10264</v>
      </c>
      <c r="I1086" s="458">
        <v>5</v>
      </c>
      <c r="J1086" s="458" t="s">
        <v>7620</v>
      </c>
      <c r="K1086" s="454" t="s">
        <v>10289</v>
      </c>
    </row>
    <row r="1087" spans="1:11" x14ac:dyDescent="0.25">
      <c r="A1087" s="47">
        <f t="shared" si="17"/>
        <v>1085</v>
      </c>
      <c r="B1087" s="454" t="s">
        <v>10288</v>
      </c>
      <c r="C1087" s="451"/>
      <c r="D1087" s="452"/>
      <c r="E1087" s="455" t="s">
        <v>455</v>
      </c>
      <c r="F1087" s="453">
        <v>1</v>
      </c>
      <c r="G1087" s="456">
        <v>44343</v>
      </c>
      <c r="H1087" s="412" t="s">
        <v>10264</v>
      </c>
      <c r="I1087" s="458">
        <v>5</v>
      </c>
      <c r="J1087" s="458" t="s">
        <v>7620</v>
      </c>
      <c r="K1087" s="454" t="s">
        <v>10289</v>
      </c>
    </row>
    <row r="1088" spans="1:11" x14ac:dyDescent="0.25">
      <c r="A1088" s="47">
        <f t="shared" ref="A1088:A1151" si="18">IF(B1088="","",A1087+1)</f>
        <v>1086</v>
      </c>
      <c r="B1088" s="454" t="s">
        <v>8566</v>
      </c>
      <c r="C1088" s="451"/>
      <c r="D1088" s="452"/>
      <c r="E1088" s="455" t="s">
        <v>8567</v>
      </c>
      <c r="F1088" s="453">
        <v>10</v>
      </c>
      <c r="G1088" s="456">
        <v>44345</v>
      </c>
      <c r="H1088" s="412" t="s">
        <v>10264</v>
      </c>
      <c r="I1088" s="458">
        <v>5</v>
      </c>
      <c r="J1088" s="458" t="s">
        <v>10114</v>
      </c>
      <c r="K1088" s="454" t="s">
        <v>10267</v>
      </c>
    </row>
    <row r="1089" spans="1:11" x14ac:dyDescent="0.25">
      <c r="A1089" s="47">
        <f t="shared" si="18"/>
        <v>1087</v>
      </c>
      <c r="B1089" s="454" t="s">
        <v>8566</v>
      </c>
      <c r="C1089" s="451"/>
      <c r="D1089" s="452"/>
      <c r="E1089" s="455" t="s">
        <v>8567</v>
      </c>
      <c r="F1089" s="453">
        <v>10</v>
      </c>
      <c r="G1089" s="456">
        <v>44345</v>
      </c>
      <c r="H1089" s="412" t="s">
        <v>10264</v>
      </c>
      <c r="I1089" s="458">
        <v>5</v>
      </c>
      <c r="J1089" s="458" t="s">
        <v>10114</v>
      </c>
      <c r="K1089" s="454" t="s">
        <v>10258</v>
      </c>
    </row>
    <row r="1090" spans="1:11" x14ac:dyDescent="0.25">
      <c r="A1090" s="47">
        <f t="shared" si="18"/>
        <v>1088</v>
      </c>
      <c r="B1090" s="454" t="s">
        <v>10291</v>
      </c>
      <c r="C1090" s="451"/>
      <c r="D1090" s="452"/>
      <c r="E1090" s="455" t="s">
        <v>8567</v>
      </c>
      <c r="F1090" s="453">
        <v>2</v>
      </c>
      <c r="G1090" s="456">
        <v>44345</v>
      </c>
      <c r="H1090" s="412" t="s">
        <v>10264</v>
      </c>
      <c r="I1090" s="458">
        <v>5</v>
      </c>
      <c r="J1090" s="458" t="s">
        <v>10114</v>
      </c>
      <c r="K1090" s="454" t="s">
        <v>10258</v>
      </c>
    </row>
    <row r="1091" spans="1:11" x14ac:dyDescent="0.25">
      <c r="A1091" s="47">
        <f t="shared" si="18"/>
        <v>1089</v>
      </c>
      <c r="B1091" s="532" t="s">
        <v>9423</v>
      </c>
      <c r="C1091" s="451"/>
      <c r="D1091" s="452"/>
      <c r="E1091" s="533" t="s">
        <v>457</v>
      </c>
      <c r="F1091" s="453">
        <v>1</v>
      </c>
      <c r="G1091" s="456">
        <v>44345</v>
      </c>
      <c r="H1091" s="412" t="s">
        <v>10264</v>
      </c>
      <c r="I1091" s="458">
        <v>5</v>
      </c>
      <c r="J1091" s="458" t="s">
        <v>8816</v>
      </c>
      <c r="K1091" s="454" t="s">
        <v>10292</v>
      </c>
    </row>
    <row r="1092" spans="1:11" x14ac:dyDescent="0.25">
      <c r="A1092" s="47">
        <f t="shared" si="18"/>
        <v>1090</v>
      </c>
      <c r="B1092" s="454" t="s">
        <v>8566</v>
      </c>
      <c r="C1092" s="451"/>
      <c r="D1092" s="452"/>
      <c r="E1092" s="455" t="s">
        <v>8567</v>
      </c>
      <c r="F1092" s="453">
        <v>10</v>
      </c>
      <c r="G1092" s="456">
        <v>44345</v>
      </c>
      <c r="H1092" s="412" t="s">
        <v>10264</v>
      </c>
      <c r="I1092" s="458">
        <v>5</v>
      </c>
      <c r="J1092" s="458" t="s">
        <v>8816</v>
      </c>
      <c r="K1092" s="454" t="s">
        <v>10292</v>
      </c>
    </row>
    <row r="1093" spans="1:11" x14ac:dyDescent="0.25">
      <c r="A1093" s="47">
        <f t="shared" si="18"/>
        <v>1091</v>
      </c>
      <c r="B1093" s="454" t="s">
        <v>4585</v>
      </c>
      <c r="C1093" s="451" t="s">
        <v>1589</v>
      </c>
      <c r="D1093" s="452" t="s">
        <v>797</v>
      </c>
      <c r="E1093" s="455" t="str">
        <f>VLOOKUP(D1093,'BANG THAM CHIEU'!$E$72:I1125,5,0)</f>
        <v>cuộn</v>
      </c>
      <c r="F1093" s="453">
        <v>1</v>
      </c>
      <c r="G1093" s="456">
        <v>44340</v>
      </c>
      <c r="H1093" s="412" t="s">
        <v>10264</v>
      </c>
      <c r="I1093" s="458">
        <v>5</v>
      </c>
      <c r="J1093" s="458" t="s">
        <v>10114</v>
      </c>
      <c r="K1093" s="454" t="s">
        <v>10267</v>
      </c>
    </row>
    <row r="1094" spans="1:11" x14ac:dyDescent="0.25">
      <c r="A1094" s="47">
        <f t="shared" si="18"/>
        <v>1092</v>
      </c>
      <c r="B1094" s="454" t="s">
        <v>4414</v>
      </c>
      <c r="C1094" s="451" t="s">
        <v>1533</v>
      </c>
      <c r="D1094" s="452" t="s">
        <v>878</v>
      </c>
      <c r="E1094" s="455" t="str">
        <f>VLOOKUP(D1094,'BANG THAM CHIEU'!$E$72:I1126,5,0)</f>
        <v>sợi</v>
      </c>
      <c r="F1094" s="453">
        <v>2</v>
      </c>
      <c r="G1094" s="456">
        <v>44340</v>
      </c>
      <c r="H1094" s="412" t="s">
        <v>10264</v>
      </c>
      <c r="I1094" s="458">
        <v>5</v>
      </c>
      <c r="J1094" s="458" t="s">
        <v>7615</v>
      </c>
      <c r="K1094" s="454" t="s">
        <v>9591</v>
      </c>
    </row>
    <row r="1095" spans="1:11" x14ac:dyDescent="0.25">
      <c r="A1095" s="47">
        <f t="shared" si="18"/>
        <v>1093</v>
      </c>
      <c r="B1095" s="454" t="s">
        <v>10041</v>
      </c>
      <c r="C1095" s="451" t="s">
        <v>1518</v>
      </c>
      <c r="D1095" s="452" t="s">
        <v>663</v>
      </c>
      <c r="E1095" s="455" t="str">
        <f>VLOOKUP(D1095,'BANG THAM CHIEU'!$E$72:I1127,5,0)</f>
        <v>cái</v>
      </c>
      <c r="F1095" s="453">
        <v>1</v>
      </c>
      <c r="G1095" s="456">
        <v>44340</v>
      </c>
      <c r="H1095" s="412" t="s">
        <v>10264</v>
      </c>
      <c r="I1095" s="458">
        <v>5</v>
      </c>
      <c r="J1095" s="458" t="s">
        <v>7615</v>
      </c>
      <c r="K1095" s="454" t="s">
        <v>9591</v>
      </c>
    </row>
    <row r="1096" spans="1:11" x14ac:dyDescent="0.25">
      <c r="A1096" s="47">
        <f t="shared" si="18"/>
        <v>1094</v>
      </c>
      <c r="B1096" s="454" t="s">
        <v>7897</v>
      </c>
      <c r="C1096" s="451" t="s">
        <v>1528</v>
      </c>
      <c r="D1096" s="452" t="s">
        <v>736</v>
      </c>
      <c r="E1096" s="455" t="str">
        <f>VLOOKUP(D1096,'BANG THAM CHIEU'!$E$72:I1128,5,0)</f>
        <v>ống</v>
      </c>
      <c r="F1096" s="453">
        <v>1</v>
      </c>
      <c r="G1096" s="456">
        <v>44340</v>
      </c>
      <c r="H1096" s="412" t="s">
        <v>10264</v>
      </c>
      <c r="I1096" s="458">
        <v>5</v>
      </c>
      <c r="J1096" s="458" t="s">
        <v>7616</v>
      </c>
      <c r="K1096" s="454" t="s">
        <v>8693</v>
      </c>
    </row>
    <row r="1097" spans="1:11" x14ac:dyDescent="0.25">
      <c r="A1097" s="47">
        <f t="shared" si="18"/>
        <v>1095</v>
      </c>
      <c r="B1097" s="454" t="s">
        <v>6954</v>
      </c>
      <c r="C1097" s="451" t="s">
        <v>1530</v>
      </c>
      <c r="D1097" s="452" t="s">
        <v>738</v>
      </c>
      <c r="E1097" s="455" t="str">
        <f>VLOOKUP(D1097,'BANG THAM CHIEU'!$E$72:I1129,5,0)</f>
        <v>hộp</v>
      </c>
      <c r="F1097" s="453">
        <v>1</v>
      </c>
      <c r="G1097" s="456">
        <v>44340</v>
      </c>
      <c r="H1097" s="412" t="s">
        <v>10264</v>
      </c>
      <c r="I1097" s="458">
        <v>5</v>
      </c>
      <c r="J1097" s="458" t="s">
        <v>7616</v>
      </c>
      <c r="K1097" s="454" t="s">
        <v>8693</v>
      </c>
    </row>
    <row r="1098" spans="1:11" x14ac:dyDescent="0.25">
      <c r="A1098" s="47">
        <f t="shared" si="18"/>
        <v>1096</v>
      </c>
      <c r="B1098" s="454" t="s">
        <v>9005</v>
      </c>
      <c r="C1098" s="451" t="s">
        <v>1556</v>
      </c>
      <c r="D1098" s="452" t="s">
        <v>9041</v>
      </c>
      <c r="E1098" s="455" t="str">
        <f>VLOOKUP(D1098,'BANG THAM CHIEU'!$E$72:I1130,5,0)</f>
        <v>cái</v>
      </c>
      <c r="F1098" s="453">
        <v>1</v>
      </c>
      <c r="G1098" s="456">
        <v>44341</v>
      </c>
      <c r="H1098" s="412" t="s">
        <v>10264</v>
      </c>
      <c r="I1098" s="458">
        <v>5</v>
      </c>
      <c r="J1098" s="458" t="s">
        <v>7615</v>
      </c>
      <c r="K1098" s="454" t="s">
        <v>10277</v>
      </c>
    </row>
    <row r="1099" spans="1:11" x14ac:dyDescent="0.25">
      <c r="A1099" s="47">
        <f t="shared" si="18"/>
        <v>1097</v>
      </c>
      <c r="B1099" s="454" t="s">
        <v>9885</v>
      </c>
      <c r="C1099" s="451" t="s">
        <v>1517</v>
      </c>
      <c r="D1099" s="452" t="s">
        <v>796</v>
      </c>
      <c r="E1099" s="455" t="str">
        <f>VLOOKUP(D1099,'BANG THAM CHIEU'!$E$72:I1131,5,0)</f>
        <v>cái</v>
      </c>
      <c r="F1099" s="453">
        <v>5</v>
      </c>
      <c r="G1099" s="456">
        <v>44342</v>
      </c>
      <c r="H1099" s="412" t="s">
        <v>10264</v>
      </c>
      <c r="I1099" s="458">
        <v>5</v>
      </c>
      <c r="J1099" s="458" t="s">
        <v>10114</v>
      </c>
      <c r="K1099" s="454" t="s">
        <v>10258</v>
      </c>
    </row>
    <row r="1100" spans="1:11" x14ac:dyDescent="0.25">
      <c r="A1100" s="47">
        <f t="shared" si="18"/>
        <v>1098</v>
      </c>
      <c r="B1100" s="454" t="s">
        <v>9003</v>
      </c>
      <c r="C1100" s="451" t="s">
        <v>1556</v>
      </c>
      <c r="D1100" s="452" t="s">
        <v>9039</v>
      </c>
      <c r="E1100" s="455" t="s">
        <v>447</v>
      </c>
      <c r="F1100" s="453">
        <v>1</v>
      </c>
      <c r="G1100" s="456">
        <v>44342</v>
      </c>
      <c r="H1100" s="412" t="s">
        <v>10264</v>
      </c>
      <c r="I1100" s="458">
        <v>5</v>
      </c>
      <c r="J1100" s="458" t="s">
        <v>10114</v>
      </c>
      <c r="K1100" s="454" t="s">
        <v>10258</v>
      </c>
    </row>
    <row r="1101" spans="1:11" x14ac:dyDescent="0.25">
      <c r="A1101" s="47">
        <f t="shared" si="18"/>
        <v>1099</v>
      </c>
      <c r="B1101" s="454" t="s">
        <v>2969</v>
      </c>
      <c r="C1101" s="451" t="s">
        <v>1537</v>
      </c>
      <c r="D1101" s="452" t="s">
        <v>683</v>
      </c>
      <c r="E1101" s="455" t="str">
        <f>VLOOKUP(D1101,'BANG THAM CHIEU'!$E$72:I1133,5,0)</f>
        <v>cái</v>
      </c>
      <c r="F1101" s="453">
        <v>20</v>
      </c>
      <c r="G1101" s="456">
        <v>44343</v>
      </c>
      <c r="H1101" s="412" t="s">
        <v>10264</v>
      </c>
      <c r="I1101" s="458">
        <v>5</v>
      </c>
      <c r="J1101" s="458" t="s">
        <v>10114</v>
      </c>
      <c r="K1101" s="454" t="s">
        <v>10258</v>
      </c>
    </row>
    <row r="1102" spans="1:11" x14ac:dyDescent="0.25">
      <c r="A1102" s="47">
        <f t="shared" si="18"/>
        <v>1100</v>
      </c>
      <c r="B1102" s="454" t="s">
        <v>2957</v>
      </c>
      <c r="C1102" s="451" t="s">
        <v>1572</v>
      </c>
      <c r="D1102" s="452" t="s">
        <v>153</v>
      </c>
      <c r="E1102" s="455" t="s">
        <v>455</v>
      </c>
      <c r="F1102" s="453">
        <v>20</v>
      </c>
      <c r="G1102" s="456">
        <v>44343</v>
      </c>
      <c r="H1102" s="412" t="s">
        <v>10264</v>
      </c>
      <c r="I1102" s="458">
        <v>5</v>
      </c>
      <c r="J1102" s="458" t="s">
        <v>10114</v>
      </c>
      <c r="K1102" s="454" t="s">
        <v>10258</v>
      </c>
    </row>
    <row r="1103" spans="1:11" x14ac:dyDescent="0.25">
      <c r="A1103" s="47">
        <f t="shared" si="18"/>
        <v>1101</v>
      </c>
      <c r="B1103" s="454" t="s">
        <v>2959</v>
      </c>
      <c r="C1103" s="451" t="s">
        <v>1572</v>
      </c>
      <c r="D1103" s="452" t="s">
        <v>684</v>
      </c>
      <c r="E1103" s="455" t="str">
        <f>VLOOKUP(D1103,'BANG THAM CHIEU'!$E$72:I1135,5,0)</f>
        <v>cái</v>
      </c>
      <c r="F1103" s="453">
        <v>20</v>
      </c>
      <c r="G1103" s="456">
        <v>44343</v>
      </c>
      <c r="H1103" s="412" t="s">
        <v>10264</v>
      </c>
      <c r="I1103" s="458">
        <v>5</v>
      </c>
      <c r="J1103" s="458" t="s">
        <v>10114</v>
      </c>
      <c r="K1103" s="454" t="s">
        <v>10258</v>
      </c>
    </row>
    <row r="1104" spans="1:11" x14ac:dyDescent="0.25">
      <c r="A1104" s="47">
        <f t="shared" si="18"/>
        <v>1102</v>
      </c>
      <c r="B1104" s="454" t="s">
        <v>6608</v>
      </c>
      <c r="C1104" s="451" t="s">
        <v>78</v>
      </c>
      <c r="D1104" s="452" t="s">
        <v>136</v>
      </c>
      <c r="E1104" s="455" t="s">
        <v>7268</v>
      </c>
      <c r="F1104" s="453">
        <v>1</v>
      </c>
      <c r="G1104" s="456">
        <v>44343</v>
      </c>
      <c r="H1104" s="412" t="s">
        <v>10264</v>
      </c>
      <c r="I1104" s="458">
        <v>5</v>
      </c>
      <c r="J1104" s="458" t="s">
        <v>10114</v>
      </c>
      <c r="K1104" s="454" t="s">
        <v>10281</v>
      </c>
    </row>
    <row r="1105" spans="1:11" x14ac:dyDescent="0.25">
      <c r="A1105" s="47">
        <f t="shared" si="18"/>
        <v>1103</v>
      </c>
      <c r="B1105" s="454" t="s">
        <v>7269</v>
      </c>
      <c r="C1105" s="451" t="s">
        <v>1556</v>
      </c>
      <c r="D1105" s="452" t="s">
        <v>246</v>
      </c>
      <c r="E1105" s="455" t="str">
        <f>VLOOKUP(D1105,'BANG THAM CHIEU'!$E$72:I1137,5,0)</f>
        <v>cái</v>
      </c>
      <c r="F1105" s="453">
        <v>4</v>
      </c>
      <c r="G1105" s="456">
        <v>44343</v>
      </c>
      <c r="H1105" s="412" t="s">
        <v>10264</v>
      </c>
      <c r="I1105" s="458">
        <v>5</v>
      </c>
      <c r="J1105" s="458" t="s">
        <v>7619</v>
      </c>
      <c r="K1105" s="454" t="s">
        <v>9848</v>
      </c>
    </row>
    <row r="1106" spans="1:11" x14ac:dyDescent="0.25">
      <c r="A1106" s="47">
        <f t="shared" si="18"/>
        <v>1104</v>
      </c>
      <c r="B1106" s="454" t="s">
        <v>9651</v>
      </c>
      <c r="C1106" s="451" t="s">
        <v>1528</v>
      </c>
      <c r="D1106" s="452" t="s">
        <v>1321</v>
      </c>
      <c r="E1106" s="455" t="str">
        <f>VLOOKUP(D1106,'BANG THAM CHIEU'!$E$72:I1138,5,0)</f>
        <v>ống</v>
      </c>
      <c r="F1106" s="453">
        <v>2</v>
      </c>
      <c r="G1106" s="456">
        <v>44343</v>
      </c>
      <c r="H1106" s="412" t="s">
        <v>10264</v>
      </c>
      <c r="I1106" s="458">
        <v>5</v>
      </c>
      <c r="J1106" s="458" t="s">
        <v>7620</v>
      </c>
      <c r="K1106" s="454" t="s">
        <v>8693</v>
      </c>
    </row>
    <row r="1107" spans="1:11" x14ac:dyDescent="0.25">
      <c r="A1107" s="47">
        <f t="shared" si="18"/>
        <v>1105</v>
      </c>
      <c r="B1107" s="454" t="s">
        <v>7899</v>
      </c>
      <c r="C1107" s="451" t="s">
        <v>1528</v>
      </c>
      <c r="D1107" s="452" t="s">
        <v>138</v>
      </c>
      <c r="E1107" s="455" t="s">
        <v>455</v>
      </c>
      <c r="F1107" s="453">
        <v>1</v>
      </c>
      <c r="G1107" s="456">
        <v>44343</v>
      </c>
      <c r="H1107" s="412" t="s">
        <v>10264</v>
      </c>
      <c r="I1107" s="458">
        <v>5</v>
      </c>
      <c r="J1107" s="458" t="s">
        <v>7620</v>
      </c>
      <c r="K1107" s="454" t="s">
        <v>10290</v>
      </c>
    </row>
    <row r="1108" spans="1:11" x14ac:dyDescent="0.25">
      <c r="A1108" s="47">
        <f t="shared" si="18"/>
        <v>1106</v>
      </c>
      <c r="B1108" s="454" t="s">
        <v>4541</v>
      </c>
      <c r="C1108" s="451" t="s">
        <v>1527</v>
      </c>
      <c r="D1108" s="452" t="s">
        <v>670</v>
      </c>
      <c r="E1108" s="455" t="str">
        <f>VLOOKUP(D1108,'BANG THAM CHIEU'!$E$72:I1140,5,0)</f>
        <v>cuộn</v>
      </c>
      <c r="F1108" s="453">
        <v>10</v>
      </c>
      <c r="G1108" s="456">
        <v>44345</v>
      </c>
      <c r="H1108" s="412" t="s">
        <v>10264</v>
      </c>
      <c r="I1108" s="458">
        <v>5</v>
      </c>
      <c r="J1108" s="458" t="s">
        <v>10114</v>
      </c>
      <c r="K1108" s="454" t="s">
        <v>10281</v>
      </c>
    </row>
    <row r="1109" spans="1:11" x14ac:dyDescent="0.25">
      <c r="A1109" s="47">
        <f t="shared" si="18"/>
        <v>1107</v>
      </c>
      <c r="B1109" s="454" t="s">
        <v>6101</v>
      </c>
      <c r="C1109" s="451" t="s">
        <v>1547</v>
      </c>
      <c r="D1109" s="452" t="s">
        <v>1305</v>
      </c>
      <c r="E1109" s="455" t="str">
        <f>VLOOKUP(D1109,'BANG THAM CHIEU'!$E$72:I1141,5,0)</f>
        <v>cái</v>
      </c>
      <c r="F1109" s="453">
        <v>1</v>
      </c>
      <c r="G1109" s="456">
        <v>44345</v>
      </c>
      <c r="H1109" s="412" t="s">
        <v>10264</v>
      </c>
      <c r="I1109" s="458">
        <v>5</v>
      </c>
      <c r="J1109" s="458" t="s">
        <v>10114</v>
      </c>
      <c r="K1109" s="454" t="s">
        <v>10281</v>
      </c>
    </row>
    <row r="1110" spans="1:11" x14ac:dyDescent="0.25">
      <c r="A1110" s="47">
        <f t="shared" si="18"/>
        <v>1108</v>
      </c>
      <c r="B1110" s="454" t="s">
        <v>6097</v>
      </c>
      <c r="C1110" s="451" t="s">
        <v>1547</v>
      </c>
      <c r="D1110" s="452" t="s">
        <v>1294</v>
      </c>
      <c r="E1110" s="455" t="str">
        <f>VLOOKUP(D1110,'BANG THAM CHIEU'!$E$72:I1142,5,0)</f>
        <v>cái</v>
      </c>
      <c r="F1110" s="453">
        <v>1</v>
      </c>
      <c r="G1110" s="456">
        <v>44345</v>
      </c>
      <c r="H1110" s="412" t="s">
        <v>10264</v>
      </c>
      <c r="I1110" s="458">
        <v>5</v>
      </c>
      <c r="J1110" s="458" t="s">
        <v>10114</v>
      </c>
      <c r="K1110" s="454" t="s">
        <v>10281</v>
      </c>
    </row>
    <row r="1111" spans="1:11" x14ac:dyDescent="0.25">
      <c r="A1111" s="47">
        <f t="shared" si="18"/>
        <v>1109</v>
      </c>
      <c r="B1111" s="454" t="s">
        <v>6607</v>
      </c>
      <c r="C1111" s="451" t="s">
        <v>1527</v>
      </c>
      <c r="D1111" s="452" t="s">
        <v>688</v>
      </c>
      <c r="E1111" s="455" t="str">
        <f>VLOOKUP(D1111,'BANG THAM CHIEU'!$E$72:I1143,5,0)</f>
        <v>bì</v>
      </c>
      <c r="F1111" s="453">
        <v>2</v>
      </c>
      <c r="G1111" s="456">
        <v>44345</v>
      </c>
      <c r="H1111" s="412" t="s">
        <v>10264</v>
      </c>
      <c r="I1111" s="458">
        <v>5</v>
      </c>
      <c r="J1111" s="458" t="s">
        <v>10114</v>
      </c>
      <c r="K1111" s="454" t="s">
        <v>10281</v>
      </c>
    </row>
    <row r="1112" spans="1:11" x14ac:dyDescent="0.25">
      <c r="A1112" s="47">
        <f t="shared" si="18"/>
        <v>1110</v>
      </c>
      <c r="B1112" s="454" t="s">
        <v>2957</v>
      </c>
      <c r="C1112" s="451" t="s">
        <v>1572</v>
      </c>
      <c r="D1112" s="452" t="s">
        <v>153</v>
      </c>
      <c r="E1112" s="455" t="s">
        <v>455</v>
      </c>
      <c r="F1112" s="453">
        <v>2</v>
      </c>
      <c r="G1112" s="456">
        <v>44345</v>
      </c>
      <c r="H1112" s="412" t="s">
        <v>10264</v>
      </c>
      <c r="I1112" s="458">
        <v>5</v>
      </c>
      <c r="J1112" s="458" t="s">
        <v>10114</v>
      </c>
      <c r="K1112" s="454" t="s">
        <v>10281</v>
      </c>
    </row>
    <row r="1113" spans="1:11" x14ac:dyDescent="0.25">
      <c r="A1113" s="47">
        <f t="shared" si="18"/>
        <v>1111</v>
      </c>
      <c r="B1113" s="454" t="s">
        <v>4585</v>
      </c>
      <c r="C1113" s="451" t="s">
        <v>1589</v>
      </c>
      <c r="D1113" s="452" t="s">
        <v>797</v>
      </c>
      <c r="E1113" s="455" t="str">
        <f>VLOOKUP(D1113,'BANG THAM CHIEU'!$E$72:I1145,5,0)</f>
        <v>cuộn</v>
      </c>
      <c r="F1113" s="453">
        <v>3</v>
      </c>
      <c r="G1113" s="456">
        <v>44345</v>
      </c>
      <c r="H1113" s="412" t="s">
        <v>10264</v>
      </c>
      <c r="I1113" s="458">
        <v>5</v>
      </c>
      <c r="J1113" s="458" t="s">
        <v>10114</v>
      </c>
      <c r="K1113" s="454" t="s">
        <v>10258</v>
      </c>
    </row>
    <row r="1114" spans="1:11" x14ac:dyDescent="0.25">
      <c r="A1114" s="47">
        <f t="shared" si="18"/>
        <v>1112</v>
      </c>
      <c r="B1114" s="454" t="s">
        <v>9652</v>
      </c>
      <c r="C1114" s="451" t="s">
        <v>1571</v>
      </c>
      <c r="D1114" s="452" t="s">
        <v>668</v>
      </c>
      <c r="E1114" s="455" t="str">
        <f>VLOOKUP(D1114,'BANG THAM CHIEU'!$E$72:I1146,5,0)</f>
        <v>viên</v>
      </c>
      <c r="F1114" s="453">
        <v>50</v>
      </c>
      <c r="G1114" s="456">
        <v>44345</v>
      </c>
      <c r="H1114" s="412" t="s">
        <v>10264</v>
      </c>
      <c r="I1114" s="458">
        <v>5</v>
      </c>
      <c r="J1114" s="458" t="s">
        <v>8816</v>
      </c>
      <c r="K1114" s="454" t="s">
        <v>10292</v>
      </c>
    </row>
    <row r="1115" spans="1:11" x14ac:dyDescent="0.25">
      <c r="A1115" s="47">
        <f t="shared" si="18"/>
        <v>1113</v>
      </c>
      <c r="B1115" s="454" t="s">
        <v>6379</v>
      </c>
      <c r="C1115" s="451" t="s">
        <v>1563</v>
      </c>
      <c r="D1115" s="452" t="s">
        <v>718</v>
      </c>
      <c r="E1115" s="455" t="str">
        <f>VLOOKUP(D1115,'BANG THAM CHIEU'!$E$72:I1147,5,0)</f>
        <v>hộp</v>
      </c>
      <c r="F1115" s="453">
        <v>4</v>
      </c>
      <c r="G1115" s="456">
        <v>44345</v>
      </c>
      <c r="H1115" s="412" t="s">
        <v>10264</v>
      </c>
      <c r="I1115" s="458">
        <v>5</v>
      </c>
      <c r="J1115" s="458" t="s">
        <v>8816</v>
      </c>
      <c r="K1115" s="454" t="s">
        <v>10292</v>
      </c>
    </row>
    <row r="1116" spans="1:11" x14ac:dyDescent="0.25">
      <c r="A1116" s="47">
        <f t="shared" si="18"/>
        <v>1114</v>
      </c>
      <c r="B1116" s="454" t="s">
        <v>7243</v>
      </c>
      <c r="C1116" s="451" t="s">
        <v>1518</v>
      </c>
      <c r="D1116" s="452" t="s">
        <v>766</v>
      </c>
      <c r="E1116" s="455" t="str">
        <f>VLOOKUP(D1116,'BANG THAM CHIEU'!$E$72:I1148,5,0)</f>
        <v>cái</v>
      </c>
      <c r="F1116" s="453">
        <v>6</v>
      </c>
      <c r="G1116" s="456">
        <v>44345</v>
      </c>
      <c r="H1116" s="412" t="s">
        <v>10264</v>
      </c>
      <c r="I1116" s="458">
        <v>5</v>
      </c>
      <c r="J1116" s="458" t="s">
        <v>8816</v>
      </c>
      <c r="K1116" s="454" t="s">
        <v>10292</v>
      </c>
    </row>
    <row r="1117" spans="1:11" x14ac:dyDescent="0.25">
      <c r="A1117" s="47">
        <f t="shared" si="18"/>
        <v>1115</v>
      </c>
      <c r="B1117" s="454" t="s">
        <v>4585</v>
      </c>
      <c r="C1117" s="451" t="s">
        <v>1589</v>
      </c>
      <c r="D1117" s="452" t="s">
        <v>797</v>
      </c>
      <c r="E1117" s="455" t="str">
        <f>VLOOKUP(D1117,'BANG THAM CHIEU'!$E$72:I1149,5,0)</f>
        <v>cuộn</v>
      </c>
      <c r="F1117" s="453">
        <v>3</v>
      </c>
      <c r="G1117" s="456">
        <v>44345</v>
      </c>
      <c r="H1117" s="412" t="s">
        <v>10264</v>
      </c>
      <c r="I1117" s="458">
        <v>5</v>
      </c>
      <c r="J1117" s="458" t="s">
        <v>8816</v>
      </c>
      <c r="K1117" s="454" t="s">
        <v>10292</v>
      </c>
    </row>
    <row r="1118" spans="1:11" x14ac:dyDescent="0.25">
      <c r="A1118" s="47">
        <f t="shared" si="18"/>
        <v>1116</v>
      </c>
      <c r="B1118" s="454" t="s">
        <v>6607</v>
      </c>
      <c r="C1118" s="451" t="s">
        <v>1527</v>
      </c>
      <c r="D1118" s="452" t="s">
        <v>688</v>
      </c>
      <c r="E1118" s="455" t="str">
        <f>VLOOKUP(D1118,'BANG THAM CHIEU'!$E$72:I1150,5,0)</f>
        <v>bì</v>
      </c>
      <c r="F1118" s="453">
        <v>2</v>
      </c>
      <c r="G1118" s="456">
        <v>44345</v>
      </c>
      <c r="H1118" s="412" t="s">
        <v>10264</v>
      </c>
      <c r="I1118" s="458">
        <v>5</v>
      </c>
      <c r="J1118" s="458" t="s">
        <v>7620</v>
      </c>
      <c r="K1118" s="454" t="s">
        <v>8693</v>
      </c>
    </row>
    <row r="1119" spans="1:11" x14ac:dyDescent="0.25">
      <c r="A1119" s="47">
        <f t="shared" si="18"/>
        <v>1117</v>
      </c>
      <c r="B1119" s="454" t="s">
        <v>4540</v>
      </c>
      <c r="C1119" s="451" t="s">
        <v>97</v>
      </c>
      <c r="D1119" s="452" t="s">
        <v>1317</v>
      </c>
      <c r="E1119" s="455" t="str">
        <f>VLOOKUP(D1119,'BANG THAM CHIEU'!$E$72:I1151,5,0)</f>
        <v>bì</v>
      </c>
      <c r="F1119" s="453">
        <v>2</v>
      </c>
      <c r="G1119" s="456">
        <v>44345</v>
      </c>
      <c r="H1119" s="412" t="s">
        <v>10264</v>
      </c>
      <c r="I1119" s="458">
        <v>5</v>
      </c>
      <c r="J1119" s="458" t="s">
        <v>7620</v>
      </c>
      <c r="K1119" s="454" t="s">
        <v>8693</v>
      </c>
    </row>
    <row r="1120" spans="1:11" x14ac:dyDescent="0.25">
      <c r="A1120" s="47">
        <f t="shared" si="18"/>
        <v>1118</v>
      </c>
      <c r="B1120" s="454" t="s">
        <v>1430</v>
      </c>
      <c r="C1120" s="451" t="s">
        <v>1571</v>
      </c>
      <c r="D1120" s="452" t="s">
        <v>669</v>
      </c>
      <c r="E1120" s="455" t="str">
        <f>VLOOKUP(D1120,'BANG THAM CHIEU'!$E$72:I1152,5,0)</f>
        <v>cuộn</v>
      </c>
      <c r="F1120" s="453">
        <v>5</v>
      </c>
      <c r="G1120" s="456">
        <v>44345</v>
      </c>
      <c r="H1120" s="412" t="s">
        <v>10264</v>
      </c>
      <c r="I1120" s="458">
        <v>5</v>
      </c>
      <c r="J1120" s="458" t="s">
        <v>7620</v>
      </c>
      <c r="K1120" s="454" t="s">
        <v>8693</v>
      </c>
    </row>
    <row r="1121" spans="1:11" x14ac:dyDescent="0.25">
      <c r="A1121" s="47">
        <f t="shared" si="18"/>
        <v>1119</v>
      </c>
      <c r="B1121" s="432" t="s">
        <v>7271</v>
      </c>
      <c r="C1121" s="451" t="s">
        <v>1537</v>
      </c>
      <c r="D1121" s="452" t="s">
        <v>847</v>
      </c>
      <c r="E1121" s="455" t="str">
        <f>VLOOKUP(D1121,'BANG THAM CHIEU'!$E$72:I1153,5,0)</f>
        <v>cái</v>
      </c>
      <c r="F1121" s="453">
        <v>5</v>
      </c>
      <c r="G1121" s="456">
        <v>44345</v>
      </c>
      <c r="H1121" s="412" t="s">
        <v>10264</v>
      </c>
      <c r="I1121" s="458">
        <v>5</v>
      </c>
      <c r="J1121" s="458" t="s">
        <v>7616</v>
      </c>
      <c r="K1121" s="454" t="s">
        <v>10293</v>
      </c>
    </row>
    <row r="1122" spans="1:11" ht="51.75" x14ac:dyDescent="0.25">
      <c r="A1122" s="47">
        <f t="shared" si="18"/>
        <v>1120</v>
      </c>
      <c r="B1122" s="437" t="s">
        <v>7664</v>
      </c>
      <c r="C1122" s="451" t="s">
        <v>1535</v>
      </c>
      <c r="D1122" s="452" t="s">
        <v>784</v>
      </c>
      <c r="E1122" s="455" t="str">
        <f>VLOOKUP(D1122,'BANG THAM CHIEU'!$E$72:I1154,5,0)</f>
        <v>bộ</v>
      </c>
      <c r="F1122" s="453">
        <v>2</v>
      </c>
      <c r="G1122" s="456">
        <v>44345</v>
      </c>
      <c r="H1122" s="412" t="s">
        <v>10264</v>
      </c>
      <c r="I1122" s="458">
        <v>5</v>
      </c>
      <c r="J1122" s="458" t="s">
        <v>7616</v>
      </c>
      <c r="K1122" s="454" t="s">
        <v>10293</v>
      </c>
    </row>
    <row r="1123" spans="1:11" x14ac:dyDescent="0.25">
      <c r="A1123" s="47">
        <f t="shared" si="18"/>
        <v>1121</v>
      </c>
      <c r="B1123" s="454" t="s">
        <v>1366</v>
      </c>
      <c r="C1123" s="451" t="s">
        <v>1527</v>
      </c>
      <c r="D1123" s="452" t="s">
        <v>793</v>
      </c>
      <c r="E1123" s="455" t="str">
        <f>VLOOKUP(D1123,'BANG THAM CHIEU'!$E$72:I1155,5,0)</f>
        <v>cái</v>
      </c>
      <c r="F1123" s="453">
        <v>3</v>
      </c>
      <c r="G1123" s="456">
        <v>44345</v>
      </c>
      <c r="H1123" s="412" t="s">
        <v>10264</v>
      </c>
      <c r="I1123" s="458">
        <v>5</v>
      </c>
      <c r="J1123" s="458" t="s">
        <v>7616</v>
      </c>
      <c r="K1123" s="454" t="s">
        <v>10293</v>
      </c>
    </row>
    <row r="1124" spans="1:11" ht="60" x14ac:dyDescent="0.25">
      <c r="A1124" s="47">
        <f t="shared" si="18"/>
        <v>1122</v>
      </c>
      <c r="B1124" s="462" t="s">
        <v>7399</v>
      </c>
      <c r="C1124" s="451" t="s">
        <v>1535</v>
      </c>
      <c r="D1124" s="452" t="s">
        <v>1335</v>
      </c>
      <c r="E1124" s="455" t="str">
        <f>VLOOKUP(D1124,'BANG THAM CHIEU'!$E$72:I1156,5,0)</f>
        <v>bộ</v>
      </c>
      <c r="F1124" s="453">
        <v>5</v>
      </c>
      <c r="G1124" s="456">
        <v>44345</v>
      </c>
      <c r="H1124" s="412" t="s">
        <v>10264</v>
      </c>
      <c r="I1124" s="458">
        <v>5</v>
      </c>
      <c r="J1124" s="458" t="s">
        <v>7616</v>
      </c>
      <c r="K1124" s="454" t="s">
        <v>10293</v>
      </c>
    </row>
    <row r="1125" spans="1:11" x14ac:dyDescent="0.25">
      <c r="A1125" s="47">
        <f t="shared" si="18"/>
        <v>1123</v>
      </c>
      <c r="B1125" s="432" t="s">
        <v>7302</v>
      </c>
      <c r="C1125" s="451" t="s">
        <v>2568</v>
      </c>
      <c r="D1125" s="452" t="s">
        <v>2702</v>
      </c>
      <c r="E1125" s="455" t="str">
        <f>VLOOKUP(D1125,'BANG THAM CHIEU'!$E$72:I1157,5,0)</f>
        <v>thùng</v>
      </c>
      <c r="F1125" s="453">
        <v>3</v>
      </c>
      <c r="G1125" s="456">
        <v>44340</v>
      </c>
      <c r="H1125" s="412" t="s">
        <v>10264</v>
      </c>
      <c r="I1125" s="458">
        <v>5</v>
      </c>
      <c r="J1125" s="458" t="s">
        <v>10114</v>
      </c>
      <c r="K1125" s="454" t="s">
        <v>10272</v>
      </c>
    </row>
    <row r="1126" spans="1:11" x14ac:dyDescent="0.25">
      <c r="A1126" s="47">
        <f t="shared" si="18"/>
        <v>1124</v>
      </c>
      <c r="B1126" s="432" t="s">
        <v>7300</v>
      </c>
      <c r="C1126" s="451" t="s">
        <v>1528</v>
      </c>
      <c r="D1126" s="452" t="s">
        <v>2761</v>
      </c>
      <c r="E1126" s="455" t="str">
        <f>VLOOKUP(D1126,'BANG THAM CHIEU'!$E$72:I1158,5,0)</f>
        <v>bì</v>
      </c>
      <c r="F1126" s="453">
        <v>1</v>
      </c>
      <c r="G1126" s="456">
        <v>44340</v>
      </c>
      <c r="H1126" s="412" t="s">
        <v>10264</v>
      </c>
      <c r="I1126" s="458">
        <v>5</v>
      </c>
      <c r="J1126" s="458" t="s">
        <v>10114</v>
      </c>
      <c r="K1126" s="454" t="s">
        <v>10267</v>
      </c>
    </row>
    <row r="1127" spans="1:11" x14ac:dyDescent="0.25">
      <c r="A1127" s="47">
        <f t="shared" si="18"/>
        <v>1125</v>
      </c>
      <c r="B1127" s="46" t="s">
        <v>10135</v>
      </c>
      <c r="C1127" s="451" t="s">
        <v>2564</v>
      </c>
      <c r="D1127" s="452">
        <v>51811721</v>
      </c>
      <c r="E1127" s="455" t="str">
        <f>VLOOKUP(D1127,'BANG THAM CHIEU'!$E$72:I1159,5,0)</f>
        <v>cái</v>
      </c>
      <c r="F1127" s="453">
        <v>1</v>
      </c>
      <c r="G1127" s="456">
        <v>44340</v>
      </c>
      <c r="H1127" s="412" t="s">
        <v>10264</v>
      </c>
      <c r="I1127" s="458">
        <v>5</v>
      </c>
      <c r="J1127" s="458" t="s">
        <v>10114</v>
      </c>
      <c r="K1127" s="454" t="s">
        <v>10267</v>
      </c>
    </row>
    <row r="1128" spans="1:11" x14ac:dyDescent="0.25">
      <c r="A1128" s="47">
        <f t="shared" si="18"/>
        <v>1126</v>
      </c>
      <c r="B1128" s="454" t="s">
        <v>7245</v>
      </c>
      <c r="C1128" s="451" t="s">
        <v>1517</v>
      </c>
      <c r="D1128" s="452" t="s">
        <v>7246</v>
      </c>
      <c r="E1128" s="455" t="str">
        <f>VLOOKUP(D1128,'BANG THAM CHIEU'!$E$72:I1160,5,0)</f>
        <v>cái</v>
      </c>
      <c r="F1128" s="453">
        <v>6</v>
      </c>
      <c r="G1128" s="456">
        <v>44340</v>
      </c>
      <c r="H1128" s="412" t="s">
        <v>10264</v>
      </c>
      <c r="I1128" s="458">
        <v>5</v>
      </c>
      <c r="J1128" s="458" t="s">
        <v>7616</v>
      </c>
      <c r="K1128" s="454" t="s">
        <v>8693</v>
      </c>
    </row>
    <row r="1129" spans="1:11" x14ac:dyDescent="0.25">
      <c r="A1129" s="47">
        <f t="shared" si="18"/>
        <v>1127</v>
      </c>
      <c r="B1129" s="454" t="s">
        <v>9241</v>
      </c>
      <c r="C1129" s="451" t="s">
        <v>78</v>
      </c>
      <c r="D1129" s="452" t="s">
        <v>8492</v>
      </c>
      <c r="E1129" s="455" t="str">
        <f>VLOOKUP(D1129,'BANG THAM CHIEU'!$E$72:I1161,5,0)</f>
        <v>cái</v>
      </c>
      <c r="F1129" s="453">
        <v>2</v>
      </c>
      <c r="G1129" s="456">
        <v>44340</v>
      </c>
      <c r="H1129" s="412" t="s">
        <v>10264</v>
      </c>
      <c r="I1129" s="458">
        <v>5</v>
      </c>
      <c r="J1129" s="458" t="s">
        <v>7616</v>
      </c>
      <c r="K1129" s="454" t="s">
        <v>10275</v>
      </c>
    </row>
    <row r="1130" spans="1:11" x14ac:dyDescent="0.25">
      <c r="A1130" s="47">
        <f t="shared" si="18"/>
        <v>1128</v>
      </c>
      <c r="B1130" s="454" t="s">
        <v>7302</v>
      </c>
      <c r="C1130" s="451" t="s">
        <v>2568</v>
      </c>
      <c r="D1130" s="452" t="s">
        <v>2702</v>
      </c>
      <c r="E1130" s="455" t="str">
        <f>VLOOKUP(D1130,'BANG THAM CHIEU'!$E$72:I1162,5,0)</f>
        <v>thùng</v>
      </c>
      <c r="F1130" s="453">
        <v>5</v>
      </c>
      <c r="G1130" s="456">
        <v>44342</v>
      </c>
      <c r="H1130" s="412" t="s">
        <v>10264</v>
      </c>
      <c r="I1130" s="458">
        <v>5</v>
      </c>
      <c r="J1130" s="458" t="s">
        <v>10114</v>
      </c>
      <c r="K1130" s="454" t="s">
        <v>10258</v>
      </c>
    </row>
    <row r="1131" spans="1:11" x14ac:dyDescent="0.25">
      <c r="A1131" s="47">
        <f t="shared" si="18"/>
        <v>1129</v>
      </c>
      <c r="B1131" s="454" t="s">
        <v>2573</v>
      </c>
      <c r="C1131" s="451" t="s">
        <v>2570</v>
      </c>
      <c r="D1131" s="452" t="s">
        <v>2706</v>
      </c>
      <c r="E1131" s="455" t="str">
        <f>VLOOKUP(D1131,'BANG THAM CHIEU'!$E$72:I1163,5,0)</f>
        <v>lon</v>
      </c>
      <c r="F1131" s="453">
        <v>1</v>
      </c>
      <c r="G1131" s="456">
        <v>44343</v>
      </c>
      <c r="H1131" s="412" t="s">
        <v>10264</v>
      </c>
      <c r="I1131" s="458">
        <v>5</v>
      </c>
      <c r="J1131" s="458" t="s">
        <v>7616</v>
      </c>
      <c r="K1131" s="454" t="s">
        <v>8693</v>
      </c>
    </row>
    <row r="1132" spans="1:11" x14ac:dyDescent="0.25">
      <c r="A1132" s="47">
        <f t="shared" si="18"/>
        <v>1130</v>
      </c>
      <c r="B1132" s="454" t="s">
        <v>9649</v>
      </c>
      <c r="C1132" s="451" t="s">
        <v>2567</v>
      </c>
      <c r="D1132" s="452" t="s">
        <v>7662</v>
      </c>
      <c r="E1132" s="455" t="str">
        <f>VLOOKUP(D1132,'BANG THAM CHIEU'!$E$72:I1164,5,0)</f>
        <v>lon</v>
      </c>
      <c r="F1132" s="453">
        <v>1</v>
      </c>
      <c r="G1132" s="456">
        <v>44345</v>
      </c>
      <c r="H1132" s="412" t="s">
        <v>10264</v>
      </c>
      <c r="I1132" s="458">
        <v>5</v>
      </c>
      <c r="J1132" s="458" t="s">
        <v>8816</v>
      </c>
      <c r="K1132" s="454" t="s">
        <v>10292</v>
      </c>
    </row>
    <row r="1133" spans="1:11" x14ac:dyDescent="0.25">
      <c r="A1133" s="47">
        <f t="shared" si="18"/>
        <v>1131</v>
      </c>
      <c r="B1133" s="454" t="s">
        <v>4449</v>
      </c>
      <c r="C1133" s="451" t="s">
        <v>2564</v>
      </c>
      <c r="D1133" s="452" t="s">
        <v>2719</v>
      </c>
      <c r="E1133" s="455" t="str">
        <f>VLOOKUP(D1133,'BANG THAM CHIEU'!$E$72:I1165,5,0)</f>
        <v>lon</v>
      </c>
      <c r="F1133" s="453">
        <v>1</v>
      </c>
      <c r="G1133" s="456">
        <v>44345</v>
      </c>
      <c r="H1133" s="412" t="s">
        <v>10264</v>
      </c>
      <c r="I1133" s="458">
        <v>5</v>
      </c>
      <c r="J1133" s="458" t="s">
        <v>8816</v>
      </c>
      <c r="K1133" s="454" t="s">
        <v>10292</v>
      </c>
    </row>
    <row r="1134" spans="1:11" x14ac:dyDescent="0.25">
      <c r="A1134" s="47">
        <f t="shared" si="18"/>
        <v>1132</v>
      </c>
      <c r="B1134" s="454" t="s">
        <v>8817</v>
      </c>
      <c r="C1134" s="451" t="s">
        <v>2564</v>
      </c>
      <c r="D1134" s="452" t="s">
        <v>2693</v>
      </c>
      <c r="E1134" s="455" t="str">
        <f>VLOOKUP(D1134,'BANG THAM CHIEU'!$E$72:I1166,5,0)</f>
        <v>cái</v>
      </c>
      <c r="F1134" s="453">
        <v>2</v>
      </c>
      <c r="G1134" s="456">
        <v>44345</v>
      </c>
      <c r="H1134" s="412" t="s">
        <v>10264</v>
      </c>
      <c r="I1134" s="458">
        <v>5</v>
      </c>
      <c r="J1134" s="458" t="s">
        <v>8816</v>
      </c>
      <c r="K1134" s="454" t="s">
        <v>10292</v>
      </c>
    </row>
    <row r="1135" spans="1:11" x14ac:dyDescent="0.25">
      <c r="A1135" s="47">
        <f t="shared" si="18"/>
        <v>1133</v>
      </c>
      <c r="B1135" s="454" t="s">
        <v>6703</v>
      </c>
      <c r="C1135" s="451" t="s">
        <v>2564</v>
      </c>
      <c r="D1135" s="452" t="s">
        <v>6704</v>
      </c>
      <c r="E1135" s="455" t="str">
        <f>VLOOKUP(D1135,'BANG THAM CHIEU'!$E$72:I1167,5,0)</f>
        <v>lon</v>
      </c>
      <c r="F1135" s="453">
        <v>1</v>
      </c>
      <c r="G1135" s="456">
        <v>44345</v>
      </c>
      <c r="H1135" s="412" t="s">
        <v>10264</v>
      </c>
      <c r="I1135" s="458">
        <v>5</v>
      </c>
      <c r="J1135" s="458" t="s">
        <v>8816</v>
      </c>
      <c r="K1135" s="454" t="s">
        <v>10292</v>
      </c>
    </row>
    <row r="1136" spans="1:11" x14ac:dyDescent="0.25">
      <c r="A1136" s="47">
        <f t="shared" si="18"/>
        <v>1134</v>
      </c>
      <c r="B1136" s="454" t="s">
        <v>10072</v>
      </c>
      <c r="C1136" s="451" t="s">
        <v>2567</v>
      </c>
      <c r="D1136" s="452" t="s">
        <v>2717</v>
      </c>
      <c r="E1136" s="455" t="str">
        <f>VLOOKUP(D1136,'BANG THAM CHIEU'!$E$72:I1168,5,0)</f>
        <v>cái</v>
      </c>
      <c r="F1136" s="453">
        <v>2</v>
      </c>
      <c r="G1136" s="456">
        <v>44345</v>
      </c>
      <c r="H1136" s="412" t="s">
        <v>10264</v>
      </c>
      <c r="I1136" s="458">
        <v>5</v>
      </c>
      <c r="J1136" s="458" t="s">
        <v>8816</v>
      </c>
      <c r="K1136" s="454" t="s">
        <v>10292</v>
      </c>
    </row>
    <row r="1137" spans="1:11" x14ac:dyDescent="0.25">
      <c r="A1137" s="47">
        <f t="shared" si="18"/>
        <v>1135</v>
      </c>
      <c r="B1137" s="454" t="s">
        <v>10282</v>
      </c>
      <c r="C1137" s="451"/>
      <c r="D1137" s="452"/>
      <c r="E1137" s="455" t="s">
        <v>2909</v>
      </c>
      <c r="F1137" s="453">
        <v>1</v>
      </c>
      <c r="G1137" s="456">
        <v>44348</v>
      </c>
      <c r="H1137" s="412" t="s">
        <v>10294</v>
      </c>
      <c r="I1137" s="458">
        <v>5</v>
      </c>
      <c r="J1137" s="458" t="s">
        <v>7620</v>
      </c>
      <c r="K1137" s="454" t="s">
        <v>8693</v>
      </c>
    </row>
    <row r="1138" spans="1:11" x14ac:dyDescent="0.25">
      <c r="A1138" s="47">
        <f t="shared" si="18"/>
        <v>1136</v>
      </c>
      <c r="B1138" s="454" t="s">
        <v>10295</v>
      </c>
      <c r="C1138" s="451"/>
      <c r="D1138" s="452"/>
      <c r="E1138" s="455" t="s">
        <v>455</v>
      </c>
      <c r="F1138" s="453">
        <v>3</v>
      </c>
      <c r="G1138" s="456">
        <v>44348</v>
      </c>
      <c r="H1138" s="412" t="s">
        <v>10294</v>
      </c>
      <c r="I1138" s="458">
        <v>5</v>
      </c>
      <c r="J1138" s="458" t="s">
        <v>10114</v>
      </c>
      <c r="K1138" s="454" t="s">
        <v>10296</v>
      </c>
    </row>
    <row r="1139" spans="1:11" x14ac:dyDescent="0.25">
      <c r="A1139" s="47">
        <f t="shared" si="18"/>
        <v>1137</v>
      </c>
      <c r="B1139" s="454" t="s">
        <v>10045</v>
      </c>
      <c r="C1139" s="451"/>
      <c r="D1139" s="452"/>
      <c r="E1139" s="455" t="s">
        <v>2909</v>
      </c>
      <c r="F1139" s="453">
        <v>1</v>
      </c>
      <c r="G1139" s="456">
        <v>44348</v>
      </c>
      <c r="H1139" s="412" t="s">
        <v>10294</v>
      </c>
      <c r="I1139" s="458">
        <v>5</v>
      </c>
      <c r="J1139" s="458" t="s">
        <v>7615</v>
      </c>
      <c r="K1139" s="454" t="s">
        <v>8693</v>
      </c>
    </row>
    <row r="1140" spans="1:11" x14ac:dyDescent="0.25">
      <c r="A1140" s="47">
        <f t="shared" si="18"/>
        <v>1138</v>
      </c>
      <c r="B1140" s="454" t="s">
        <v>10276</v>
      </c>
      <c r="C1140" s="451"/>
      <c r="D1140" s="452"/>
      <c r="E1140" s="455" t="s">
        <v>455</v>
      </c>
      <c r="F1140" s="453">
        <v>4</v>
      </c>
      <c r="G1140" s="456">
        <v>44349</v>
      </c>
      <c r="H1140" s="412" t="s">
        <v>10294</v>
      </c>
      <c r="I1140" s="458">
        <v>5</v>
      </c>
      <c r="J1140" s="458" t="s">
        <v>7619</v>
      </c>
      <c r="K1140" s="454" t="s">
        <v>10297</v>
      </c>
    </row>
    <row r="1141" spans="1:11" x14ac:dyDescent="0.25">
      <c r="A1141" s="47">
        <f t="shared" si="18"/>
        <v>1139</v>
      </c>
      <c r="B1141" s="454" t="s">
        <v>10301</v>
      </c>
      <c r="C1141" s="451"/>
      <c r="D1141" s="452"/>
      <c r="E1141" s="455" t="s">
        <v>9431</v>
      </c>
      <c r="F1141" s="453">
        <v>10</v>
      </c>
      <c r="G1141" s="456">
        <v>44349</v>
      </c>
      <c r="H1141" s="412" t="s">
        <v>10294</v>
      </c>
      <c r="I1141" s="458">
        <v>5</v>
      </c>
      <c r="J1141" s="458" t="s">
        <v>9612</v>
      </c>
      <c r="K1141" s="454" t="s">
        <v>10299</v>
      </c>
    </row>
    <row r="1142" spans="1:11" x14ac:dyDescent="0.25">
      <c r="A1142" s="47">
        <f t="shared" si="18"/>
        <v>1140</v>
      </c>
      <c r="B1142" s="454" t="s">
        <v>10302</v>
      </c>
      <c r="C1142" s="451"/>
      <c r="D1142" s="452"/>
      <c r="E1142" s="455" t="s">
        <v>9773</v>
      </c>
      <c r="F1142" s="453">
        <v>2</v>
      </c>
      <c r="G1142" s="456">
        <v>44350</v>
      </c>
      <c r="H1142" s="412" t="s">
        <v>10294</v>
      </c>
      <c r="I1142" s="458">
        <v>5</v>
      </c>
      <c r="J1142" s="458" t="s">
        <v>10114</v>
      </c>
      <c r="K1142" s="454" t="s">
        <v>10296</v>
      </c>
    </row>
    <row r="1143" spans="1:11" ht="75" x14ac:dyDescent="0.25">
      <c r="A1143" s="47">
        <f t="shared" si="18"/>
        <v>1141</v>
      </c>
      <c r="B1143" s="460" t="s">
        <v>8566</v>
      </c>
      <c r="C1143" s="451"/>
      <c r="D1143" s="452"/>
      <c r="E1143" s="455" t="s">
        <v>8567</v>
      </c>
      <c r="F1143" s="453">
        <v>10</v>
      </c>
      <c r="G1143" s="456">
        <v>44350</v>
      </c>
      <c r="H1143" s="412" t="s">
        <v>10294</v>
      </c>
      <c r="I1143" s="458">
        <v>5</v>
      </c>
      <c r="J1143" s="458" t="s">
        <v>10114</v>
      </c>
      <c r="K1143" s="454" t="s">
        <v>10296</v>
      </c>
    </row>
    <row r="1144" spans="1:11" x14ac:dyDescent="0.25">
      <c r="A1144" s="47">
        <f t="shared" si="18"/>
        <v>1142</v>
      </c>
      <c r="B1144" s="454" t="s">
        <v>10303</v>
      </c>
      <c r="C1144" s="451"/>
      <c r="D1144" s="452"/>
      <c r="E1144" s="455" t="s">
        <v>455</v>
      </c>
      <c r="F1144" s="453">
        <v>1</v>
      </c>
      <c r="G1144" s="456">
        <v>44350</v>
      </c>
      <c r="H1144" s="412" t="s">
        <v>10294</v>
      </c>
      <c r="I1144" s="458">
        <v>5</v>
      </c>
      <c r="J1144" s="458" t="s">
        <v>10114</v>
      </c>
      <c r="K1144" s="454" t="s">
        <v>10296</v>
      </c>
    </row>
    <row r="1145" spans="1:11" x14ac:dyDescent="0.25">
      <c r="A1145" s="47">
        <f t="shared" si="18"/>
        <v>1143</v>
      </c>
      <c r="B1145" s="454" t="s">
        <v>10276</v>
      </c>
      <c r="C1145" s="451"/>
      <c r="D1145" s="452"/>
      <c r="E1145" s="455" t="s">
        <v>455</v>
      </c>
      <c r="F1145" s="453">
        <v>1</v>
      </c>
      <c r="G1145" s="456">
        <v>44352</v>
      </c>
      <c r="H1145" s="412" t="s">
        <v>10294</v>
      </c>
      <c r="I1145" s="458">
        <v>5</v>
      </c>
      <c r="J1145" s="458" t="s">
        <v>7620</v>
      </c>
      <c r="K1145" s="454" t="s">
        <v>10296</v>
      </c>
    </row>
    <row r="1146" spans="1:11" x14ac:dyDescent="0.25">
      <c r="A1146" s="47">
        <f t="shared" si="18"/>
        <v>1144</v>
      </c>
      <c r="B1146" s="454" t="s">
        <v>2969</v>
      </c>
      <c r="C1146" s="451" t="s">
        <v>1537</v>
      </c>
      <c r="D1146" s="452" t="s">
        <v>683</v>
      </c>
      <c r="E1146" s="455" t="str">
        <f>VLOOKUP(D1146,'BANG THAM CHIEU'!$E$72:I1178,5,0)</f>
        <v>cái</v>
      </c>
      <c r="F1146" s="453">
        <v>15</v>
      </c>
      <c r="G1146" s="456">
        <v>44348</v>
      </c>
      <c r="H1146" s="412" t="s">
        <v>10294</v>
      </c>
      <c r="I1146" s="458">
        <v>5</v>
      </c>
      <c r="J1146" s="458" t="s">
        <v>7620</v>
      </c>
      <c r="K1146" s="454" t="s">
        <v>8693</v>
      </c>
    </row>
    <row r="1147" spans="1:11" x14ac:dyDescent="0.25">
      <c r="A1147" s="47">
        <f t="shared" si="18"/>
        <v>1145</v>
      </c>
      <c r="B1147" s="454" t="s">
        <v>6607</v>
      </c>
      <c r="C1147" s="451" t="s">
        <v>1527</v>
      </c>
      <c r="D1147" s="452" t="s">
        <v>688</v>
      </c>
      <c r="E1147" s="455" t="str">
        <f>VLOOKUP(D1147,'BANG THAM CHIEU'!$E$72:I1179,5,0)</f>
        <v>bì</v>
      </c>
      <c r="F1147" s="453">
        <v>1</v>
      </c>
      <c r="G1147" s="456">
        <v>44349</v>
      </c>
      <c r="H1147" s="412" t="s">
        <v>10294</v>
      </c>
      <c r="I1147" s="458">
        <v>5</v>
      </c>
      <c r="J1147" s="458" t="s">
        <v>10114</v>
      </c>
      <c r="K1147" s="454" t="s">
        <v>10298</v>
      </c>
    </row>
    <row r="1148" spans="1:11" x14ac:dyDescent="0.25">
      <c r="A1148" s="47">
        <f t="shared" si="18"/>
        <v>1146</v>
      </c>
      <c r="B1148" s="454" t="s">
        <v>4540</v>
      </c>
      <c r="C1148" s="451" t="s">
        <v>97</v>
      </c>
      <c r="D1148" s="452" t="s">
        <v>1317</v>
      </c>
      <c r="E1148" s="455" t="str">
        <f>VLOOKUP(D1148,'BANG THAM CHIEU'!$E$72:I1180,5,0)</f>
        <v>bì</v>
      </c>
      <c r="F1148" s="453">
        <v>3</v>
      </c>
      <c r="G1148" s="456">
        <v>44349</v>
      </c>
      <c r="H1148" s="412" t="s">
        <v>10294</v>
      </c>
      <c r="I1148" s="458">
        <v>5</v>
      </c>
      <c r="J1148" s="458" t="s">
        <v>10114</v>
      </c>
      <c r="K1148" s="454" t="s">
        <v>10298</v>
      </c>
    </row>
    <row r="1149" spans="1:11" x14ac:dyDescent="0.25">
      <c r="A1149" s="47">
        <f t="shared" si="18"/>
        <v>1147</v>
      </c>
      <c r="B1149" s="454" t="s">
        <v>7296</v>
      </c>
      <c r="C1149" s="451" t="s">
        <v>1547</v>
      </c>
      <c r="D1149" s="452" t="s">
        <v>232</v>
      </c>
      <c r="E1149" s="455" t="str">
        <f>VLOOKUP(D1149,'BANG THAM CHIEU'!$E$72:I1181,5,0)</f>
        <v>cuộn</v>
      </c>
      <c r="F1149" s="453">
        <v>1</v>
      </c>
      <c r="G1149" s="456">
        <v>44349</v>
      </c>
      <c r="H1149" s="412" t="s">
        <v>10294</v>
      </c>
      <c r="I1149" s="458">
        <v>5</v>
      </c>
      <c r="J1149" s="458" t="s">
        <v>9612</v>
      </c>
      <c r="K1149" s="454" t="s">
        <v>10299</v>
      </c>
    </row>
    <row r="1150" spans="1:11" x14ac:dyDescent="0.25">
      <c r="A1150" s="47">
        <f t="shared" si="18"/>
        <v>1148</v>
      </c>
      <c r="B1150" s="454" t="s">
        <v>7297</v>
      </c>
      <c r="C1150" s="451" t="s">
        <v>1549</v>
      </c>
      <c r="D1150" s="452" t="s">
        <v>726</v>
      </c>
      <c r="E1150" s="455" t="str">
        <f>VLOOKUP(D1150,'BANG THAM CHIEU'!$E$72:I1182,5,0)</f>
        <v>cuộn</v>
      </c>
      <c r="F1150" s="453">
        <v>1</v>
      </c>
      <c r="G1150" s="456">
        <v>44349</v>
      </c>
      <c r="H1150" s="412" t="s">
        <v>10294</v>
      </c>
      <c r="I1150" s="458">
        <v>5</v>
      </c>
      <c r="J1150" s="458" t="s">
        <v>9612</v>
      </c>
      <c r="K1150" s="454" t="s">
        <v>10299</v>
      </c>
    </row>
    <row r="1151" spans="1:11" x14ac:dyDescent="0.25">
      <c r="A1151" s="47">
        <f t="shared" si="18"/>
        <v>1149</v>
      </c>
      <c r="B1151" s="454" t="s">
        <v>7298</v>
      </c>
      <c r="C1151" s="451" t="s">
        <v>1555</v>
      </c>
      <c r="D1151" s="452" t="s">
        <v>805</v>
      </c>
      <c r="E1151" s="455" t="str">
        <f>VLOOKUP(D1151,'BANG THAM CHIEU'!$E$72:I1183,5,0)</f>
        <v>cuộn</v>
      </c>
      <c r="F1151" s="453">
        <v>1</v>
      </c>
      <c r="G1151" s="456">
        <v>44349</v>
      </c>
      <c r="H1151" s="412" t="s">
        <v>10294</v>
      </c>
      <c r="I1151" s="458">
        <v>5</v>
      </c>
      <c r="J1151" s="458" t="s">
        <v>9612</v>
      </c>
      <c r="K1151" s="454" t="s">
        <v>10299</v>
      </c>
    </row>
    <row r="1152" spans="1:11" x14ac:dyDescent="0.25">
      <c r="A1152" s="47">
        <f t="shared" ref="A1152:A1215" si="19">IF(B1152="","",A1151+1)</f>
        <v>1150</v>
      </c>
      <c r="B1152" s="454" t="s">
        <v>7299</v>
      </c>
      <c r="C1152" s="451" t="s">
        <v>1583</v>
      </c>
      <c r="D1152" s="452" t="s">
        <v>725</v>
      </c>
      <c r="E1152" s="455" t="str">
        <f>VLOOKUP(D1152,'BANG THAM CHIEU'!$E$72:I1184,5,0)</f>
        <v>cuộn</v>
      </c>
      <c r="F1152" s="453">
        <v>1</v>
      </c>
      <c r="G1152" s="456">
        <v>44349</v>
      </c>
      <c r="H1152" s="412" t="s">
        <v>10294</v>
      </c>
      <c r="I1152" s="458">
        <v>5</v>
      </c>
      <c r="J1152" s="458" t="s">
        <v>9612</v>
      </c>
      <c r="K1152" s="454" t="s">
        <v>10299</v>
      </c>
    </row>
    <row r="1153" spans="1:11" x14ac:dyDescent="0.25">
      <c r="A1153" s="47">
        <f t="shared" si="19"/>
        <v>1151</v>
      </c>
      <c r="B1153" s="454" t="s">
        <v>10076</v>
      </c>
      <c r="C1153" s="451" t="s">
        <v>1597</v>
      </c>
      <c r="D1153" s="452" t="s">
        <v>701</v>
      </c>
      <c r="E1153" s="455" t="str">
        <f>VLOOKUP(D1153,'BANG THAM CHIEU'!$E$72:I1185,5,0)</f>
        <v>cuộn</v>
      </c>
      <c r="F1153" s="453">
        <v>1</v>
      </c>
      <c r="G1153" s="456">
        <v>44349</v>
      </c>
      <c r="H1153" s="412" t="s">
        <v>10294</v>
      </c>
      <c r="I1153" s="458">
        <v>5</v>
      </c>
      <c r="J1153" s="458" t="s">
        <v>9377</v>
      </c>
      <c r="K1153" s="454" t="s">
        <v>10258</v>
      </c>
    </row>
    <row r="1154" spans="1:11" x14ac:dyDescent="0.25">
      <c r="A1154" s="47">
        <f t="shared" si="19"/>
        <v>1152</v>
      </c>
      <c r="B1154" s="454" t="s">
        <v>7301</v>
      </c>
      <c r="C1154" s="451" t="s">
        <v>1533</v>
      </c>
      <c r="D1154" s="452" t="s">
        <v>728</v>
      </c>
      <c r="E1154" s="455" t="str">
        <f>VLOOKUP(D1154,'BANG THAM CHIEU'!$E$72:I1186,5,0)</f>
        <v>tấm</v>
      </c>
      <c r="F1154" s="453">
        <v>20</v>
      </c>
      <c r="G1154" s="456">
        <v>44350</v>
      </c>
      <c r="H1154" s="412" t="s">
        <v>10294</v>
      </c>
      <c r="I1154" s="458">
        <v>5</v>
      </c>
      <c r="J1154" s="458" t="s">
        <v>10114</v>
      </c>
      <c r="K1154" s="454" t="s">
        <v>10296</v>
      </c>
    </row>
    <row r="1155" spans="1:11" x14ac:dyDescent="0.25">
      <c r="A1155" s="47">
        <f t="shared" si="19"/>
        <v>1153</v>
      </c>
      <c r="B1155" s="454" t="s">
        <v>8826</v>
      </c>
      <c r="C1155" s="451" t="s">
        <v>1541</v>
      </c>
      <c r="D1155" s="452" t="s">
        <v>208</v>
      </c>
      <c r="E1155" s="455" t="str">
        <f>VLOOKUP(D1155,'BANG THAM CHIEU'!$E$72:I1187,5,0)</f>
        <v xml:space="preserve">cái </v>
      </c>
      <c r="F1155" s="453">
        <v>5</v>
      </c>
      <c r="G1155" s="456">
        <v>44350</v>
      </c>
      <c r="H1155" s="412" t="s">
        <v>10294</v>
      </c>
      <c r="I1155" s="458">
        <v>5</v>
      </c>
      <c r="J1155" s="458" t="s">
        <v>10114</v>
      </c>
      <c r="K1155" s="454" t="s">
        <v>10296</v>
      </c>
    </row>
    <row r="1156" spans="1:11" x14ac:dyDescent="0.25">
      <c r="A1156" s="47">
        <f t="shared" si="19"/>
        <v>1154</v>
      </c>
      <c r="B1156" s="454" t="s">
        <v>6606</v>
      </c>
      <c r="C1156" s="451" t="s">
        <v>1586</v>
      </c>
      <c r="D1156" s="452" t="s">
        <v>789</v>
      </c>
      <c r="E1156" s="455" t="str">
        <f>VLOOKUP(D1156,'BANG THAM CHIEU'!$E$72:I1188,5,0)</f>
        <v>cái</v>
      </c>
      <c r="F1156" s="453">
        <v>15</v>
      </c>
      <c r="G1156" s="456">
        <v>44350</v>
      </c>
      <c r="H1156" s="412" t="s">
        <v>10294</v>
      </c>
      <c r="I1156" s="458">
        <v>5</v>
      </c>
      <c r="J1156" s="458" t="s">
        <v>10114</v>
      </c>
      <c r="K1156" s="454" t="s">
        <v>10296</v>
      </c>
    </row>
    <row r="1157" spans="1:11" x14ac:dyDescent="0.25">
      <c r="A1157" s="47">
        <f t="shared" si="19"/>
        <v>1155</v>
      </c>
      <c r="B1157" s="454" t="s">
        <v>9646</v>
      </c>
      <c r="C1157" s="451" t="s">
        <v>99</v>
      </c>
      <c r="D1157" s="452" t="s">
        <v>680</v>
      </c>
      <c r="E1157" s="455" t="str">
        <f>VLOOKUP(D1157,'BANG THAM CHIEU'!$E$72:I1189,5,0)</f>
        <v>cái</v>
      </c>
      <c r="F1157" s="453">
        <v>15</v>
      </c>
      <c r="G1157" s="456">
        <v>44350</v>
      </c>
      <c r="H1157" s="412" t="s">
        <v>10294</v>
      </c>
      <c r="I1157" s="458">
        <v>5</v>
      </c>
      <c r="J1157" s="458" t="s">
        <v>10114</v>
      </c>
      <c r="K1157" s="454" t="s">
        <v>10296</v>
      </c>
    </row>
    <row r="1158" spans="1:11" x14ac:dyDescent="0.25">
      <c r="A1158" s="47">
        <f t="shared" si="19"/>
        <v>1156</v>
      </c>
      <c r="B1158" s="454" t="s">
        <v>4539</v>
      </c>
      <c r="C1158" s="451" t="s">
        <v>99</v>
      </c>
      <c r="D1158" s="452" t="s">
        <v>756</v>
      </c>
      <c r="E1158" s="455" t="str">
        <f>VLOOKUP(D1158,'BANG THAM CHIEU'!$E$72:I1190,5,0)</f>
        <v>cái</v>
      </c>
      <c r="F1158" s="453">
        <v>10</v>
      </c>
      <c r="G1158" s="456">
        <v>44350</v>
      </c>
      <c r="H1158" s="412" t="s">
        <v>10294</v>
      </c>
      <c r="I1158" s="458">
        <v>5</v>
      </c>
      <c r="J1158" s="458" t="s">
        <v>10114</v>
      </c>
      <c r="K1158" s="454" t="s">
        <v>10296</v>
      </c>
    </row>
    <row r="1159" spans="1:11" x14ac:dyDescent="0.25">
      <c r="A1159" s="47">
        <f t="shared" si="19"/>
        <v>1157</v>
      </c>
      <c r="B1159" s="454" t="s">
        <v>7901</v>
      </c>
      <c r="C1159" s="451" t="s">
        <v>1563</v>
      </c>
      <c r="D1159" s="452" t="s">
        <v>827</v>
      </c>
      <c r="E1159" s="455" t="str">
        <f>VLOOKUP(D1159,'BANG THAM CHIEU'!$E$72:I1191,5,0)</f>
        <v>cuộn</v>
      </c>
      <c r="F1159" s="453">
        <v>1</v>
      </c>
      <c r="G1159" s="456">
        <v>44350</v>
      </c>
      <c r="H1159" s="412" t="s">
        <v>10294</v>
      </c>
      <c r="I1159" s="458">
        <v>5</v>
      </c>
      <c r="J1159" s="458" t="s">
        <v>10114</v>
      </c>
      <c r="K1159" s="454" t="s">
        <v>10296</v>
      </c>
    </row>
    <row r="1160" spans="1:11" x14ac:dyDescent="0.25">
      <c r="A1160" s="47">
        <f t="shared" si="19"/>
        <v>1158</v>
      </c>
      <c r="B1160" s="454" t="s">
        <v>7863</v>
      </c>
      <c r="C1160" s="451" t="s">
        <v>1599</v>
      </c>
      <c r="D1160" s="452" t="s">
        <v>807</v>
      </c>
      <c r="E1160" s="455" t="str">
        <f>VLOOKUP(D1160,'BANG THAM CHIEU'!$E$72:I1192,5,0)</f>
        <v>cuộn</v>
      </c>
      <c r="F1160" s="453">
        <v>1</v>
      </c>
      <c r="G1160" s="456">
        <v>44350</v>
      </c>
      <c r="H1160" s="412" t="s">
        <v>10294</v>
      </c>
      <c r="I1160" s="458">
        <v>5</v>
      </c>
      <c r="J1160" s="458" t="s">
        <v>10114</v>
      </c>
      <c r="K1160" s="454" t="s">
        <v>10296</v>
      </c>
    </row>
    <row r="1161" spans="1:11" x14ac:dyDescent="0.25">
      <c r="A1161" s="47">
        <f t="shared" si="19"/>
        <v>1159</v>
      </c>
      <c r="B1161" s="454" t="s">
        <v>6608</v>
      </c>
      <c r="C1161" s="451" t="s">
        <v>78</v>
      </c>
      <c r="D1161" s="452" t="s">
        <v>136</v>
      </c>
      <c r="E1161" s="455" t="s">
        <v>7268</v>
      </c>
      <c r="F1161" s="453">
        <v>1</v>
      </c>
      <c r="G1161" s="456">
        <v>44350</v>
      </c>
      <c r="H1161" s="412" t="s">
        <v>10294</v>
      </c>
      <c r="I1161" s="458">
        <v>5</v>
      </c>
      <c r="J1161" s="458" t="s">
        <v>7615</v>
      </c>
      <c r="K1161" s="454" t="s">
        <v>10296</v>
      </c>
    </row>
    <row r="1162" spans="1:11" x14ac:dyDescent="0.25">
      <c r="A1162" s="47">
        <f t="shared" si="19"/>
        <v>1160</v>
      </c>
      <c r="B1162" s="454" t="s">
        <v>7269</v>
      </c>
      <c r="C1162" s="451" t="s">
        <v>1556</v>
      </c>
      <c r="D1162" s="452" t="s">
        <v>246</v>
      </c>
      <c r="E1162" s="455" t="str">
        <f>VLOOKUP(D1162,'BANG THAM CHIEU'!$E$72:I1194,5,0)</f>
        <v>cái</v>
      </c>
      <c r="F1162" s="453">
        <v>4</v>
      </c>
      <c r="G1162" s="456">
        <v>44350</v>
      </c>
      <c r="H1162" s="412" t="s">
        <v>10294</v>
      </c>
      <c r="I1162" s="458">
        <v>5</v>
      </c>
      <c r="J1162" s="458" t="s">
        <v>7615</v>
      </c>
      <c r="K1162" s="454" t="s">
        <v>10296</v>
      </c>
    </row>
    <row r="1163" spans="1:11" x14ac:dyDescent="0.25">
      <c r="A1163" s="47">
        <f t="shared" si="19"/>
        <v>1161</v>
      </c>
      <c r="B1163" s="454" t="s">
        <v>4540</v>
      </c>
      <c r="C1163" s="451" t="s">
        <v>97</v>
      </c>
      <c r="D1163" s="452" t="s">
        <v>1317</v>
      </c>
      <c r="E1163" s="455" t="str">
        <f>VLOOKUP(D1163,'BANG THAM CHIEU'!$E$72:I1195,5,0)</f>
        <v>bì</v>
      </c>
      <c r="F1163" s="453">
        <v>2</v>
      </c>
      <c r="G1163" s="456">
        <v>44352</v>
      </c>
      <c r="H1163" s="412" t="s">
        <v>10294</v>
      </c>
      <c r="I1163" s="458">
        <v>5</v>
      </c>
      <c r="J1163" s="458" t="s">
        <v>9630</v>
      </c>
      <c r="K1163" s="454" t="s">
        <v>10304</v>
      </c>
    </row>
    <row r="1164" spans="1:11" x14ac:dyDescent="0.25">
      <c r="A1164" s="47">
        <f t="shared" si="19"/>
        <v>1162</v>
      </c>
      <c r="B1164" s="454" t="s">
        <v>7664</v>
      </c>
      <c r="C1164" s="451" t="s">
        <v>1535</v>
      </c>
      <c r="D1164" s="452" t="s">
        <v>784</v>
      </c>
      <c r="E1164" s="455" t="str">
        <f>VLOOKUP(D1164,'BANG THAM CHIEU'!$E$72:I1196,5,0)</f>
        <v>bộ</v>
      </c>
      <c r="F1164" s="453">
        <v>1</v>
      </c>
      <c r="G1164" s="456">
        <v>44352</v>
      </c>
      <c r="H1164" s="412" t="s">
        <v>10294</v>
      </c>
      <c r="I1164" s="458">
        <v>5</v>
      </c>
      <c r="J1164" s="458" t="s">
        <v>7620</v>
      </c>
      <c r="K1164" s="454" t="s">
        <v>10306</v>
      </c>
    </row>
    <row r="1165" spans="1:11" x14ac:dyDescent="0.25">
      <c r="A1165" s="47">
        <f t="shared" si="19"/>
        <v>1163</v>
      </c>
      <c r="B1165" s="454" t="s">
        <v>8826</v>
      </c>
      <c r="C1165" s="451" t="s">
        <v>1541</v>
      </c>
      <c r="D1165" s="452" t="s">
        <v>208</v>
      </c>
      <c r="E1165" s="455" t="str">
        <f>VLOOKUP(D1165,'BANG THAM CHIEU'!$E$72:I1197,5,0)</f>
        <v xml:space="preserve">cái </v>
      </c>
      <c r="F1165" s="453">
        <v>20</v>
      </c>
      <c r="G1165" s="456">
        <v>44322</v>
      </c>
      <c r="H1165" s="412" t="s">
        <v>10294</v>
      </c>
      <c r="I1165" s="458">
        <v>5</v>
      </c>
      <c r="J1165" s="458" t="s">
        <v>10321</v>
      </c>
      <c r="K1165" s="454" t="s">
        <v>10322</v>
      </c>
    </row>
    <row r="1166" spans="1:11" x14ac:dyDescent="0.25">
      <c r="A1166" s="47">
        <f t="shared" si="19"/>
        <v>1164</v>
      </c>
      <c r="B1166" s="454" t="s">
        <v>9649</v>
      </c>
      <c r="C1166" s="451" t="s">
        <v>2567</v>
      </c>
      <c r="D1166" s="452" t="s">
        <v>7662</v>
      </c>
      <c r="E1166" s="455" t="str">
        <f>VLOOKUP(D1166,'BANG THAM CHIEU'!$E$72:I1198,5,0)</f>
        <v>lon</v>
      </c>
      <c r="F1166" s="453">
        <v>1</v>
      </c>
      <c r="G1166" s="456">
        <v>44348</v>
      </c>
      <c r="H1166" s="412" t="s">
        <v>10294</v>
      </c>
      <c r="I1166" s="458">
        <v>5</v>
      </c>
      <c r="J1166" s="458" t="s">
        <v>10114</v>
      </c>
      <c r="K1166" s="454" t="s">
        <v>10296</v>
      </c>
    </row>
    <row r="1167" spans="1:11" x14ac:dyDescent="0.25">
      <c r="A1167" s="47">
        <f t="shared" si="19"/>
        <v>1165</v>
      </c>
      <c r="B1167" s="454" t="s">
        <v>9010</v>
      </c>
      <c r="C1167" s="451" t="s">
        <v>1556</v>
      </c>
      <c r="D1167" s="452">
        <v>2901108400</v>
      </c>
      <c r="E1167" s="455" t="str">
        <f>VLOOKUP(D1167,'BANG THAM CHIEU'!$E$72:I1199,5,0)</f>
        <v>cái</v>
      </c>
      <c r="F1167" s="453">
        <v>1</v>
      </c>
      <c r="G1167" s="456">
        <v>44349</v>
      </c>
      <c r="H1167" s="412" t="s">
        <v>10294</v>
      </c>
      <c r="I1167" s="458">
        <v>5</v>
      </c>
      <c r="J1167" s="458" t="s">
        <v>7615</v>
      </c>
      <c r="K1167" s="454" t="s">
        <v>10219</v>
      </c>
    </row>
    <row r="1168" spans="1:11" x14ac:dyDescent="0.25">
      <c r="A1168" s="47">
        <f t="shared" si="19"/>
        <v>1166</v>
      </c>
      <c r="B1168" s="454" t="s">
        <v>2572</v>
      </c>
      <c r="C1168" s="451" t="s">
        <v>2570</v>
      </c>
      <c r="D1168" s="452" t="s">
        <v>2705</v>
      </c>
      <c r="E1168" s="455" t="str">
        <f>VLOOKUP(D1168,'BANG THAM CHIEU'!$E$72:I1200,5,0)</f>
        <v>lon</v>
      </c>
      <c r="F1168" s="453">
        <v>5</v>
      </c>
      <c r="G1168" s="456">
        <v>44349</v>
      </c>
      <c r="H1168" s="412" t="s">
        <v>10294</v>
      </c>
      <c r="I1168" s="458">
        <v>5</v>
      </c>
      <c r="J1168" s="458" t="s">
        <v>9612</v>
      </c>
      <c r="K1168" s="454" t="s">
        <v>10300</v>
      </c>
    </row>
    <row r="1169" spans="1:11" x14ac:dyDescent="0.25">
      <c r="A1169" s="47">
        <f t="shared" si="19"/>
        <v>1167</v>
      </c>
      <c r="B1169" s="454" t="s">
        <v>7308</v>
      </c>
      <c r="C1169" s="451" t="s">
        <v>1527</v>
      </c>
      <c r="D1169" s="452" t="s">
        <v>2903</v>
      </c>
      <c r="E1169" s="455" t="str">
        <f>VLOOKUP(D1169,'BANG THAM CHIEU'!$E$72:I1201,5,0)</f>
        <v>cái</v>
      </c>
      <c r="F1169" s="453">
        <v>1</v>
      </c>
      <c r="G1169" s="456">
        <v>44350</v>
      </c>
      <c r="H1169" s="412" t="s">
        <v>10294</v>
      </c>
      <c r="I1169" s="458">
        <v>5</v>
      </c>
      <c r="J1169" s="458" t="s">
        <v>10114</v>
      </c>
      <c r="K1169" s="454" t="s">
        <v>10296</v>
      </c>
    </row>
    <row r="1170" spans="1:11" x14ac:dyDescent="0.25">
      <c r="A1170" s="47">
        <f t="shared" si="19"/>
        <v>1168</v>
      </c>
      <c r="B1170" s="454" t="s">
        <v>7331</v>
      </c>
      <c r="C1170" s="451" t="s">
        <v>2574</v>
      </c>
      <c r="D1170" s="452" t="s">
        <v>2800</v>
      </c>
      <c r="E1170" s="455" t="str">
        <f>VLOOKUP(D1170,'BANG THAM CHIEU'!$E$72:I1202,5,0)</f>
        <v>cuộn</v>
      </c>
      <c r="F1170" s="453">
        <v>10</v>
      </c>
      <c r="G1170" s="456">
        <v>44352</v>
      </c>
      <c r="H1170" s="412" t="s">
        <v>10294</v>
      </c>
      <c r="I1170" s="458">
        <v>5</v>
      </c>
      <c r="J1170" s="458" t="s">
        <v>9630</v>
      </c>
      <c r="K1170" s="454" t="s">
        <v>10305</v>
      </c>
    </row>
    <row r="1171" spans="1:11" x14ac:dyDescent="0.25">
      <c r="A1171" s="47">
        <f t="shared" si="19"/>
        <v>1169</v>
      </c>
      <c r="B1171" s="454" t="s">
        <v>7327</v>
      </c>
      <c r="C1171" s="451" t="s">
        <v>2574</v>
      </c>
      <c r="D1171" s="452" t="s">
        <v>2710</v>
      </c>
      <c r="E1171" s="455" t="str">
        <f>VLOOKUP(D1171,'BANG THAM CHIEU'!$E$72:I1203,5,0)</f>
        <v>cuộn</v>
      </c>
      <c r="F1171" s="453">
        <v>5</v>
      </c>
      <c r="G1171" s="456">
        <v>44352</v>
      </c>
      <c r="H1171" s="412" t="s">
        <v>10294</v>
      </c>
      <c r="I1171" s="458">
        <v>5</v>
      </c>
      <c r="J1171" s="458" t="s">
        <v>9630</v>
      </c>
      <c r="K1171" s="454" t="s">
        <v>10305</v>
      </c>
    </row>
    <row r="1172" spans="1:11" x14ac:dyDescent="0.25">
      <c r="A1172" s="47">
        <f t="shared" si="19"/>
        <v>1170</v>
      </c>
      <c r="B1172" s="454" t="s">
        <v>10315</v>
      </c>
      <c r="C1172" s="451" t="s">
        <v>2564</v>
      </c>
      <c r="D1172" s="452">
        <v>27894840</v>
      </c>
      <c r="E1172" s="455" t="str">
        <f>VLOOKUP(D1172,'BANG THAM CHIEU'!$E$72:I1204,5,0)</f>
        <v>cái</v>
      </c>
      <c r="F1172" s="453">
        <v>1</v>
      </c>
      <c r="G1172" s="456">
        <v>44352</v>
      </c>
      <c r="H1172" s="412" t="s">
        <v>10294</v>
      </c>
      <c r="I1172" s="458">
        <v>5</v>
      </c>
      <c r="J1172" s="458" t="s">
        <v>7615</v>
      </c>
      <c r="K1172" s="454"/>
    </row>
    <row r="1173" spans="1:11" x14ac:dyDescent="0.25">
      <c r="A1173" s="47">
        <f t="shared" si="19"/>
        <v>1171</v>
      </c>
      <c r="B1173" s="454" t="s">
        <v>10316</v>
      </c>
      <c r="C1173" s="451" t="s">
        <v>2564</v>
      </c>
      <c r="D1173" s="452">
        <v>51067599</v>
      </c>
      <c r="E1173" s="455" t="str">
        <f>VLOOKUP(D1173,'BANG THAM CHIEU'!$E$72:I1205,5,0)</f>
        <v>cái</v>
      </c>
      <c r="F1173" s="453">
        <v>1</v>
      </c>
      <c r="G1173" s="456">
        <v>44352</v>
      </c>
      <c r="H1173" s="412" t="s">
        <v>10294</v>
      </c>
      <c r="I1173" s="458">
        <v>5</v>
      </c>
      <c r="J1173" s="458" t="s">
        <v>7615</v>
      </c>
      <c r="K1173" s="454"/>
    </row>
    <row r="1174" spans="1:11" x14ac:dyDescent="0.25">
      <c r="A1174" s="47">
        <f t="shared" si="19"/>
        <v>1172</v>
      </c>
      <c r="B1174" s="454" t="s">
        <v>9430</v>
      </c>
      <c r="C1174" s="451"/>
      <c r="D1174" s="452"/>
      <c r="E1174" s="455" t="s">
        <v>9431</v>
      </c>
      <c r="F1174" s="453">
        <v>5</v>
      </c>
      <c r="G1174" s="456">
        <v>44356</v>
      </c>
      <c r="H1174" s="412" t="s">
        <v>10428</v>
      </c>
      <c r="I1174" s="458">
        <v>6</v>
      </c>
      <c r="J1174" s="458" t="s">
        <v>10114</v>
      </c>
      <c r="K1174" s="454" t="s">
        <v>10258</v>
      </c>
    </row>
    <row r="1175" spans="1:11" ht="75" x14ac:dyDescent="0.25">
      <c r="A1175" s="47">
        <f t="shared" si="19"/>
        <v>1173</v>
      </c>
      <c r="B1175" s="460" t="s">
        <v>8566</v>
      </c>
      <c r="C1175" s="451"/>
      <c r="D1175" s="452"/>
      <c r="E1175" s="455" t="s">
        <v>8567</v>
      </c>
      <c r="F1175" s="453">
        <v>10</v>
      </c>
      <c r="G1175" s="456">
        <v>44356</v>
      </c>
      <c r="H1175" s="412" t="s">
        <v>10428</v>
      </c>
      <c r="I1175" s="458">
        <v>6</v>
      </c>
      <c r="J1175" s="458" t="s">
        <v>10114</v>
      </c>
      <c r="K1175" s="454" t="s">
        <v>10258</v>
      </c>
    </row>
    <row r="1176" spans="1:11" x14ac:dyDescent="0.25">
      <c r="A1176" s="47">
        <f t="shared" si="19"/>
        <v>1174</v>
      </c>
      <c r="B1176" s="454" t="s">
        <v>9362</v>
      </c>
      <c r="C1176" s="451"/>
      <c r="D1176" s="452"/>
      <c r="E1176" s="455" t="s">
        <v>455</v>
      </c>
      <c r="F1176" s="453">
        <v>2</v>
      </c>
      <c r="G1176" s="456">
        <v>44357</v>
      </c>
      <c r="H1176" s="412" t="s">
        <v>10428</v>
      </c>
      <c r="I1176" s="458">
        <v>6</v>
      </c>
      <c r="J1176" s="458" t="s">
        <v>9752</v>
      </c>
      <c r="K1176" s="454" t="s">
        <v>10435</v>
      </c>
    </row>
    <row r="1177" spans="1:11" x14ac:dyDescent="0.25">
      <c r="A1177" s="47">
        <f t="shared" si="19"/>
        <v>1175</v>
      </c>
      <c r="B1177" s="454" t="s">
        <v>10033</v>
      </c>
      <c r="C1177" s="451"/>
      <c r="D1177" s="452"/>
      <c r="E1177" s="455" t="s">
        <v>455</v>
      </c>
      <c r="F1177" s="453">
        <v>10</v>
      </c>
      <c r="G1177" s="456">
        <v>44357</v>
      </c>
      <c r="H1177" s="412" t="s">
        <v>10428</v>
      </c>
      <c r="I1177" s="458">
        <v>6</v>
      </c>
      <c r="J1177" s="458" t="s">
        <v>7620</v>
      </c>
      <c r="K1177" s="454" t="s">
        <v>10296</v>
      </c>
    </row>
    <row r="1178" spans="1:11" x14ac:dyDescent="0.25">
      <c r="A1178" s="47">
        <f t="shared" si="19"/>
        <v>1176</v>
      </c>
      <c r="B1178" s="454" t="s">
        <v>10437</v>
      </c>
      <c r="C1178" s="451"/>
      <c r="D1178" s="452"/>
      <c r="E1178" s="455" t="s">
        <v>455</v>
      </c>
      <c r="F1178" s="453">
        <v>1</v>
      </c>
      <c r="G1178" s="456">
        <v>44357</v>
      </c>
      <c r="H1178" s="412" t="s">
        <v>10428</v>
      </c>
      <c r="I1178" s="458">
        <v>6</v>
      </c>
      <c r="J1178" s="458" t="s">
        <v>7620</v>
      </c>
      <c r="K1178" s="454" t="s">
        <v>10451</v>
      </c>
    </row>
    <row r="1179" spans="1:11" x14ac:dyDescent="0.25">
      <c r="A1179" s="47">
        <f t="shared" si="19"/>
        <v>1177</v>
      </c>
      <c r="B1179" s="454" t="s">
        <v>10295</v>
      </c>
      <c r="C1179" s="451"/>
      <c r="D1179" s="452"/>
      <c r="E1179" s="455" t="s">
        <v>455</v>
      </c>
      <c r="F1179" s="453">
        <v>60</v>
      </c>
      <c r="G1179" s="456">
        <v>44358</v>
      </c>
      <c r="H1179" s="412" t="s">
        <v>10428</v>
      </c>
      <c r="I1179" s="458">
        <v>6</v>
      </c>
      <c r="J1179" s="458" t="s">
        <v>10114</v>
      </c>
      <c r="K1179" s="454" t="s">
        <v>10296</v>
      </c>
    </row>
    <row r="1180" spans="1:11" x14ac:dyDescent="0.25">
      <c r="A1180" s="47">
        <f t="shared" si="19"/>
        <v>1178</v>
      </c>
      <c r="B1180" s="454" t="s">
        <v>10440</v>
      </c>
      <c r="C1180" s="451"/>
      <c r="D1180" s="452"/>
      <c r="E1180" s="455" t="s">
        <v>455</v>
      </c>
      <c r="F1180" s="453">
        <v>2</v>
      </c>
      <c r="G1180" s="456">
        <v>44358</v>
      </c>
      <c r="H1180" s="412" t="s">
        <v>10428</v>
      </c>
      <c r="I1180" s="458">
        <v>6</v>
      </c>
      <c r="J1180" s="458" t="s">
        <v>10114</v>
      </c>
      <c r="K1180" s="454" t="s">
        <v>10441</v>
      </c>
    </row>
    <row r="1181" spans="1:11" x14ac:dyDescent="0.25">
      <c r="A1181" s="47">
        <f t="shared" si="19"/>
        <v>1179</v>
      </c>
      <c r="B1181" s="454" t="s">
        <v>8566</v>
      </c>
      <c r="C1181" s="451"/>
      <c r="D1181" s="452"/>
      <c r="E1181" s="455" t="s">
        <v>8567</v>
      </c>
      <c r="F1181" s="453">
        <v>10</v>
      </c>
      <c r="G1181" s="456">
        <v>44358</v>
      </c>
      <c r="H1181" s="412" t="s">
        <v>10428</v>
      </c>
      <c r="I1181" s="458">
        <v>6</v>
      </c>
      <c r="J1181" s="458" t="s">
        <v>7615</v>
      </c>
      <c r="K1181" s="454" t="s">
        <v>10306</v>
      </c>
    </row>
    <row r="1182" spans="1:11" x14ac:dyDescent="0.25">
      <c r="A1182" s="47">
        <f t="shared" si="19"/>
        <v>1180</v>
      </c>
      <c r="B1182" s="454" t="s">
        <v>10447</v>
      </c>
      <c r="C1182" s="451"/>
      <c r="D1182" s="452"/>
      <c r="E1182" s="455" t="s">
        <v>455</v>
      </c>
      <c r="F1182" s="453">
        <v>5</v>
      </c>
      <c r="G1182" s="456">
        <v>44358</v>
      </c>
      <c r="H1182" s="412" t="s">
        <v>10428</v>
      </c>
      <c r="I1182" s="458">
        <v>6</v>
      </c>
      <c r="J1182" s="458" t="s">
        <v>7615</v>
      </c>
      <c r="K1182" s="454" t="s">
        <v>10306</v>
      </c>
    </row>
    <row r="1183" spans="1:11" x14ac:dyDescent="0.25">
      <c r="A1183" s="47">
        <f t="shared" si="19"/>
        <v>1181</v>
      </c>
      <c r="B1183" s="31" t="s">
        <v>4547</v>
      </c>
      <c r="C1183" s="451" t="s">
        <v>1571</v>
      </c>
      <c r="D1183" s="452" t="s">
        <v>832</v>
      </c>
      <c r="E1183" s="455" t="str">
        <f>VLOOKUP(D1183,'BANG THAM CHIEU'!$E$72:I1215,5,0)</f>
        <v>bình</v>
      </c>
      <c r="F1183" s="453">
        <v>2</v>
      </c>
      <c r="G1183" s="456">
        <v>44354</v>
      </c>
      <c r="H1183" s="412" t="s">
        <v>10428</v>
      </c>
      <c r="I1183" s="458">
        <v>6</v>
      </c>
      <c r="J1183" s="458" t="s">
        <v>10114</v>
      </c>
      <c r="K1183" s="454" t="s">
        <v>10258</v>
      </c>
    </row>
    <row r="1184" spans="1:11" x14ac:dyDescent="0.25">
      <c r="A1184" s="47">
        <f t="shared" si="19"/>
        <v>1182</v>
      </c>
      <c r="B1184" s="11" t="s">
        <v>10250</v>
      </c>
      <c r="C1184" s="451" t="s">
        <v>1533</v>
      </c>
      <c r="D1184" s="452" t="s">
        <v>781</v>
      </c>
      <c r="E1184" s="455" t="str">
        <f>VLOOKUP(D1184,'BANG THAM CHIEU'!$E$72:I1216,5,0)</f>
        <v>cái</v>
      </c>
      <c r="F1184" s="453">
        <v>4</v>
      </c>
      <c r="G1184" s="456">
        <v>44354</v>
      </c>
      <c r="H1184" s="412" t="s">
        <v>10428</v>
      </c>
      <c r="I1184" s="458">
        <v>6</v>
      </c>
      <c r="J1184" s="458" t="s">
        <v>7619</v>
      </c>
      <c r="K1184" s="454" t="s">
        <v>10429</v>
      </c>
    </row>
    <row r="1185" spans="1:11" x14ac:dyDescent="0.25">
      <c r="A1185" s="47">
        <f t="shared" si="19"/>
        <v>1183</v>
      </c>
      <c r="B1185" s="11" t="s">
        <v>2952</v>
      </c>
      <c r="C1185" s="451" t="s">
        <v>1528</v>
      </c>
      <c r="D1185" s="452" t="s">
        <v>140</v>
      </c>
      <c r="E1185" s="455" t="s">
        <v>455</v>
      </c>
      <c r="F1185" s="453">
        <v>2</v>
      </c>
      <c r="G1185" s="456">
        <v>44354</v>
      </c>
      <c r="H1185" s="412" t="s">
        <v>10428</v>
      </c>
      <c r="I1185" s="458">
        <v>6</v>
      </c>
      <c r="J1185" s="458" t="s">
        <v>7616</v>
      </c>
      <c r="K1185" s="454" t="s">
        <v>10432</v>
      </c>
    </row>
    <row r="1186" spans="1:11" x14ac:dyDescent="0.25">
      <c r="A1186" s="47">
        <f t="shared" si="19"/>
        <v>1184</v>
      </c>
      <c r="B1186" s="31" t="s">
        <v>6954</v>
      </c>
      <c r="C1186" s="451" t="s">
        <v>1530</v>
      </c>
      <c r="D1186" s="452" t="s">
        <v>738</v>
      </c>
      <c r="E1186" s="455" t="str">
        <f>VLOOKUP(D1186,'BANG THAM CHIEU'!$E$72:I1218,5,0)</f>
        <v>hộp</v>
      </c>
      <c r="F1186" s="453">
        <v>1</v>
      </c>
      <c r="G1186" s="456">
        <v>44355</v>
      </c>
      <c r="H1186" s="412" t="s">
        <v>10428</v>
      </c>
      <c r="I1186" s="458">
        <v>6</v>
      </c>
      <c r="J1186" s="458" t="s">
        <v>9850</v>
      </c>
      <c r="K1186" s="454" t="s">
        <v>8693</v>
      </c>
    </row>
    <row r="1187" spans="1:11" x14ac:dyDescent="0.25">
      <c r="A1187" s="47">
        <f t="shared" si="19"/>
        <v>1185</v>
      </c>
      <c r="B1187" s="11" t="s">
        <v>7305</v>
      </c>
      <c r="C1187" s="451" t="s">
        <v>1533</v>
      </c>
      <c r="D1187" s="452" t="s">
        <v>729</v>
      </c>
      <c r="E1187" s="455" t="str">
        <f>VLOOKUP(D1187,'BANG THAM CHIEU'!$E$72:I1219,5,0)</f>
        <v>tấm</v>
      </c>
      <c r="F1187" s="453">
        <v>2</v>
      </c>
      <c r="G1187" s="456">
        <v>44355</v>
      </c>
      <c r="H1187" s="412" t="s">
        <v>10428</v>
      </c>
      <c r="I1187" s="458">
        <v>6</v>
      </c>
      <c r="J1187" s="458" t="s">
        <v>9850</v>
      </c>
      <c r="K1187" s="454" t="s">
        <v>8693</v>
      </c>
    </row>
    <row r="1188" spans="1:11" x14ac:dyDescent="0.25">
      <c r="A1188" s="47">
        <f t="shared" si="19"/>
        <v>1186</v>
      </c>
      <c r="B1188" s="31" t="s">
        <v>6954</v>
      </c>
      <c r="C1188" s="451" t="s">
        <v>1530</v>
      </c>
      <c r="D1188" s="452" t="s">
        <v>738</v>
      </c>
      <c r="E1188" s="455" t="str">
        <f>VLOOKUP(D1188,'BANG THAM CHIEU'!$E$72:I1220,5,0)</f>
        <v>hộp</v>
      </c>
      <c r="F1188" s="453">
        <v>2</v>
      </c>
      <c r="G1188" s="456">
        <v>44355</v>
      </c>
      <c r="H1188" s="412" t="s">
        <v>10428</v>
      </c>
      <c r="I1188" s="458">
        <v>6</v>
      </c>
      <c r="J1188" s="458" t="s">
        <v>10114</v>
      </c>
      <c r="K1188" s="454" t="s">
        <v>10258</v>
      </c>
    </row>
    <row r="1189" spans="1:11" x14ac:dyDescent="0.25">
      <c r="A1189" s="47">
        <f t="shared" si="19"/>
        <v>1187</v>
      </c>
      <c r="B1189" s="31" t="s">
        <v>7677</v>
      </c>
      <c r="C1189" s="451" t="s">
        <v>1530</v>
      </c>
      <c r="D1189" s="452" t="s">
        <v>735</v>
      </c>
      <c r="E1189" s="455" t="str">
        <f>VLOOKUP(D1189,'BANG THAM CHIEU'!$E$72:I1221,5,0)</f>
        <v>lon</v>
      </c>
      <c r="F1189" s="453">
        <v>1</v>
      </c>
      <c r="G1189" s="456">
        <v>44355</v>
      </c>
      <c r="H1189" s="412" t="s">
        <v>10428</v>
      </c>
      <c r="I1189" s="458">
        <v>6</v>
      </c>
      <c r="J1189" s="458" t="s">
        <v>10114</v>
      </c>
      <c r="K1189" s="454" t="s">
        <v>10433</v>
      </c>
    </row>
    <row r="1190" spans="1:11" x14ac:dyDescent="0.25">
      <c r="A1190" s="47">
        <f t="shared" si="19"/>
        <v>1188</v>
      </c>
      <c r="B1190" s="11" t="s">
        <v>6930</v>
      </c>
      <c r="C1190" s="451" t="s">
        <v>1527</v>
      </c>
      <c r="D1190" s="452" t="s">
        <v>737</v>
      </c>
      <c r="E1190" s="455" t="str">
        <f>VLOOKUP(D1190,'BANG THAM CHIEU'!$E$72:I1222,5,0)</f>
        <v>hộp</v>
      </c>
      <c r="F1190" s="453">
        <v>2</v>
      </c>
      <c r="G1190" s="456">
        <v>44355</v>
      </c>
      <c r="H1190" s="412" t="s">
        <v>10428</v>
      </c>
      <c r="I1190" s="458">
        <v>6</v>
      </c>
      <c r="J1190" s="458" t="s">
        <v>10114</v>
      </c>
      <c r="K1190" s="454" t="s">
        <v>10433</v>
      </c>
    </row>
    <row r="1191" spans="1:11" x14ac:dyDescent="0.25">
      <c r="A1191" s="47">
        <f t="shared" si="19"/>
        <v>1189</v>
      </c>
      <c r="B1191" s="171" t="s">
        <v>6929</v>
      </c>
      <c r="C1191" s="451" t="s">
        <v>1527</v>
      </c>
      <c r="D1191" s="452" t="s">
        <v>768</v>
      </c>
      <c r="E1191" s="455" t="str">
        <f>VLOOKUP(D1191,'BANG THAM CHIEU'!$E$72:I1223,5,0)</f>
        <v>cái</v>
      </c>
      <c r="F1191" s="453">
        <v>2</v>
      </c>
      <c r="G1191" s="456">
        <v>44355</v>
      </c>
      <c r="H1191" s="412" t="s">
        <v>10428</v>
      </c>
      <c r="I1191" s="458">
        <v>6</v>
      </c>
      <c r="J1191" s="458" t="s">
        <v>10114</v>
      </c>
      <c r="K1191" s="454" t="s">
        <v>10433</v>
      </c>
    </row>
    <row r="1192" spans="1:11" x14ac:dyDescent="0.25">
      <c r="A1192" s="47">
        <f t="shared" si="19"/>
        <v>1190</v>
      </c>
      <c r="B1192" s="11" t="s">
        <v>2969</v>
      </c>
      <c r="C1192" s="451" t="s">
        <v>1537</v>
      </c>
      <c r="D1192" s="452" t="s">
        <v>683</v>
      </c>
      <c r="E1192" s="455" t="str">
        <f>VLOOKUP(D1192,'BANG THAM CHIEU'!$E$72:I1224,5,0)</f>
        <v>cái</v>
      </c>
      <c r="F1192" s="453">
        <v>5</v>
      </c>
      <c r="G1192" s="456">
        <v>44355</v>
      </c>
      <c r="H1192" s="412" t="s">
        <v>10428</v>
      </c>
      <c r="I1192" s="458">
        <v>6</v>
      </c>
      <c r="J1192" s="458" t="s">
        <v>10114</v>
      </c>
      <c r="K1192" s="454" t="s">
        <v>10433</v>
      </c>
    </row>
    <row r="1193" spans="1:11" x14ac:dyDescent="0.25">
      <c r="A1193" s="47">
        <f t="shared" si="19"/>
        <v>1191</v>
      </c>
      <c r="B1193" s="171" t="s">
        <v>6836</v>
      </c>
      <c r="C1193" s="451" t="s">
        <v>1556</v>
      </c>
      <c r="D1193" s="452" t="s">
        <v>826</v>
      </c>
      <c r="E1193" s="455" t="str">
        <f>VLOOKUP(D1193,'BANG THAM CHIEU'!$E$72:I1225,5,0)</f>
        <v>cái</v>
      </c>
      <c r="F1193" s="453">
        <v>1</v>
      </c>
      <c r="G1193" s="456">
        <v>44355</v>
      </c>
      <c r="H1193" s="412" t="s">
        <v>10428</v>
      </c>
      <c r="I1193" s="458">
        <v>6</v>
      </c>
      <c r="J1193" s="458" t="s">
        <v>10114</v>
      </c>
      <c r="K1193" s="454" t="s">
        <v>10433</v>
      </c>
    </row>
    <row r="1194" spans="1:11" x14ac:dyDescent="0.25">
      <c r="A1194" s="47">
        <f t="shared" si="19"/>
        <v>1192</v>
      </c>
      <c r="B1194" s="31" t="s">
        <v>6870</v>
      </c>
      <c r="C1194" s="451" t="s">
        <v>1527</v>
      </c>
      <c r="D1194" s="452" t="s">
        <v>863</v>
      </c>
      <c r="E1194" s="455" t="str">
        <f>VLOOKUP(D1194,'BANG THAM CHIEU'!$E$72:I1226,5,0)</f>
        <v>cái</v>
      </c>
      <c r="F1194" s="453">
        <v>2</v>
      </c>
      <c r="G1194" s="456">
        <v>44355</v>
      </c>
      <c r="H1194" s="412" t="s">
        <v>10428</v>
      </c>
      <c r="I1194" s="458">
        <v>6</v>
      </c>
      <c r="J1194" s="458" t="s">
        <v>10114</v>
      </c>
      <c r="K1194" s="454" t="s">
        <v>10433</v>
      </c>
    </row>
    <row r="1195" spans="1:11" x14ac:dyDescent="0.25">
      <c r="A1195" s="47">
        <f t="shared" si="19"/>
        <v>1193</v>
      </c>
      <c r="B1195" s="31" t="s">
        <v>4539</v>
      </c>
      <c r="C1195" s="451" t="s">
        <v>99</v>
      </c>
      <c r="D1195" s="452" t="s">
        <v>756</v>
      </c>
      <c r="E1195" s="455" t="str">
        <f>VLOOKUP(D1195,'BANG THAM CHIEU'!$E$72:I1227,5,0)</f>
        <v>cái</v>
      </c>
      <c r="F1195" s="453">
        <v>3</v>
      </c>
      <c r="G1195" s="456">
        <v>44355</v>
      </c>
      <c r="H1195" s="412" t="s">
        <v>10428</v>
      </c>
      <c r="I1195" s="458">
        <v>6</v>
      </c>
      <c r="J1195" s="458" t="s">
        <v>10114</v>
      </c>
      <c r="K1195" s="454" t="s">
        <v>10433</v>
      </c>
    </row>
    <row r="1196" spans="1:11" x14ac:dyDescent="0.25">
      <c r="A1196" s="47">
        <f t="shared" si="19"/>
        <v>1194</v>
      </c>
      <c r="B1196" s="31" t="s">
        <v>7356</v>
      </c>
      <c r="C1196" s="451" t="s">
        <v>1563</v>
      </c>
      <c r="D1196" s="452" t="s">
        <v>151</v>
      </c>
      <c r="E1196" s="455" t="s">
        <v>1211</v>
      </c>
      <c r="F1196" s="453">
        <v>1</v>
      </c>
      <c r="G1196" s="456">
        <v>44355</v>
      </c>
      <c r="H1196" s="412" t="s">
        <v>10428</v>
      </c>
      <c r="I1196" s="458">
        <v>6</v>
      </c>
      <c r="J1196" s="458" t="s">
        <v>10114</v>
      </c>
      <c r="K1196" s="454" t="s">
        <v>10258</v>
      </c>
    </row>
    <row r="1197" spans="1:11" x14ac:dyDescent="0.25">
      <c r="A1197" s="47">
        <f t="shared" si="19"/>
        <v>1195</v>
      </c>
      <c r="B1197" s="31" t="s">
        <v>6090</v>
      </c>
      <c r="C1197" s="451" t="s">
        <v>1533</v>
      </c>
      <c r="D1197" s="452" t="s">
        <v>666</v>
      </c>
      <c r="E1197" s="455" t="str">
        <f>VLOOKUP(D1197,'BANG THAM CHIEU'!$E$72:I1229,5,0)</f>
        <v>ổ</v>
      </c>
      <c r="F1197" s="453">
        <v>3</v>
      </c>
      <c r="G1197" s="456">
        <v>44357</v>
      </c>
      <c r="H1197" s="412" t="s">
        <v>10428</v>
      </c>
      <c r="I1197" s="458">
        <v>6</v>
      </c>
      <c r="J1197" s="458" t="s">
        <v>7619</v>
      </c>
      <c r="K1197" s="454" t="s">
        <v>8693</v>
      </c>
    </row>
    <row r="1198" spans="1:11" x14ac:dyDescent="0.25">
      <c r="A1198" s="47">
        <f t="shared" si="19"/>
        <v>1196</v>
      </c>
      <c r="B1198" s="11" t="s">
        <v>6954</v>
      </c>
      <c r="C1198" s="451" t="s">
        <v>1530</v>
      </c>
      <c r="D1198" s="452" t="s">
        <v>738</v>
      </c>
      <c r="E1198" s="455" t="str">
        <f>VLOOKUP(D1198,'BANG THAM CHIEU'!$E$72:I1230,5,0)</f>
        <v>hộp</v>
      </c>
      <c r="F1198" s="453">
        <v>1</v>
      </c>
      <c r="G1198" s="456">
        <v>44357</v>
      </c>
      <c r="H1198" s="412" t="s">
        <v>10428</v>
      </c>
      <c r="I1198" s="458">
        <v>6</v>
      </c>
      <c r="J1198" s="458" t="s">
        <v>10114</v>
      </c>
      <c r="K1198" s="454" t="s">
        <v>10258</v>
      </c>
    </row>
    <row r="1199" spans="1:11" x14ac:dyDescent="0.25">
      <c r="A1199" s="47">
        <f t="shared" si="19"/>
        <v>1197</v>
      </c>
      <c r="B1199" s="31" t="s">
        <v>7903</v>
      </c>
      <c r="C1199" s="451" t="s">
        <v>1563</v>
      </c>
      <c r="D1199" s="452" t="s">
        <v>1314</v>
      </c>
      <c r="E1199" s="455" t="str">
        <f>VLOOKUP(D1199,'BANG THAM CHIEU'!$E$72:I1231,5,0)</f>
        <v>cuộn</v>
      </c>
      <c r="F1199" s="453">
        <v>1</v>
      </c>
      <c r="G1199" s="456">
        <v>44357</v>
      </c>
      <c r="H1199" s="412" t="s">
        <v>10428</v>
      </c>
      <c r="I1199" s="458">
        <v>6</v>
      </c>
      <c r="J1199" s="458" t="s">
        <v>7620</v>
      </c>
      <c r="K1199" s="454" t="s">
        <v>10306</v>
      </c>
    </row>
    <row r="1200" spans="1:11" x14ac:dyDescent="0.25">
      <c r="A1200" s="47">
        <f t="shared" si="19"/>
        <v>1198</v>
      </c>
      <c r="B1200" s="11" t="s">
        <v>1430</v>
      </c>
      <c r="C1200" s="451" t="s">
        <v>1571</v>
      </c>
      <c r="D1200" s="452" t="s">
        <v>669</v>
      </c>
      <c r="E1200" s="455" t="str">
        <f>VLOOKUP(D1200,'BANG THAM CHIEU'!$E$72:I1232,5,0)</f>
        <v>cuộn</v>
      </c>
      <c r="F1200" s="453">
        <v>10</v>
      </c>
      <c r="G1200" s="456">
        <v>44357</v>
      </c>
      <c r="H1200" s="412" t="s">
        <v>10428</v>
      </c>
      <c r="I1200" s="458">
        <v>6</v>
      </c>
      <c r="J1200" s="458" t="s">
        <v>7620</v>
      </c>
      <c r="K1200" s="454" t="s">
        <v>10306</v>
      </c>
    </row>
    <row r="1201" spans="1:11" ht="60" x14ac:dyDescent="0.25">
      <c r="A1201" s="47">
        <f t="shared" si="19"/>
        <v>1199</v>
      </c>
      <c r="B1201" s="171" t="s">
        <v>7863</v>
      </c>
      <c r="C1201" s="451" t="s">
        <v>1599</v>
      </c>
      <c r="D1201" s="452" t="s">
        <v>807</v>
      </c>
      <c r="E1201" s="455" t="str">
        <f>VLOOKUP(D1201,'BANG THAM CHIEU'!$E$72:I1233,5,0)</f>
        <v>cuộn</v>
      </c>
      <c r="F1201" s="453">
        <v>1</v>
      </c>
      <c r="G1201" s="456">
        <v>44357</v>
      </c>
      <c r="H1201" s="412" t="s">
        <v>10428</v>
      </c>
      <c r="I1201" s="458">
        <v>6</v>
      </c>
      <c r="J1201" s="458" t="s">
        <v>7620</v>
      </c>
      <c r="K1201" s="454" t="s">
        <v>10306</v>
      </c>
    </row>
    <row r="1202" spans="1:11" x14ac:dyDescent="0.25">
      <c r="A1202" s="47">
        <f t="shared" si="19"/>
        <v>1200</v>
      </c>
      <c r="B1202" s="11" t="s">
        <v>8552</v>
      </c>
      <c r="C1202" s="451" t="s">
        <v>108</v>
      </c>
      <c r="D1202" s="452" t="s">
        <v>243</v>
      </c>
      <c r="E1202" s="455" t="str">
        <f>VLOOKUP(D1202,'BANG THAM CHIEU'!$E$72:I1234,5,0)</f>
        <v>cái</v>
      </c>
      <c r="F1202" s="453">
        <v>2</v>
      </c>
      <c r="G1202" s="456">
        <v>44358</v>
      </c>
      <c r="H1202" s="412" t="s">
        <v>10428</v>
      </c>
      <c r="I1202" s="458">
        <v>6</v>
      </c>
      <c r="J1202" s="458" t="s">
        <v>10114</v>
      </c>
      <c r="K1202" s="454" t="s">
        <v>10438</v>
      </c>
    </row>
    <row r="1203" spans="1:11" x14ac:dyDescent="0.25">
      <c r="A1203" s="47">
        <f t="shared" si="19"/>
        <v>1201</v>
      </c>
      <c r="B1203" s="31" t="s">
        <v>8553</v>
      </c>
      <c r="C1203" s="451" t="s">
        <v>108</v>
      </c>
      <c r="D1203" s="452" t="s">
        <v>244</v>
      </c>
      <c r="E1203" s="455" t="str">
        <f>VLOOKUP(D1203,'BANG THAM CHIEU'!$E$72:I1235,5,0)</f>
        <v>cái</v>
      </c>
      <c r="F1203" s="453">
        <v>2</v>
      </c>
      <c r="G1203" s="456">
        <v>44358</v>
      </c>
      <c r="H1203" s="412" t="s">
        <v>10428</v>
      </c>
      <c r="I1203" s="458">
        <v>6</v>
      </c>
      <c r="J1203" s="458" t="s">
        <v>10114</v>
      </c>
      <c r="K1203" s="454" t="s">
        <v>10438</v>
      </c>
    </row>
    <row r="1204" spans="1:11" ht="60" x14ac:dyDescent="0.25">
      <c r="A1204" s="47">
        <f t="shared" si="19"/>
        <v>1202</v>
      </c>
      <c r="B1204" s="171" t="s">
        <v>7863</v>
      </c>
      <c r="C1204" s="451" t="s">
        <v>1599</v>
      </c>
      <c r="D1204" s="452" t="s">
        <v>807</v>
      </c>
      <c r="E1204" s="455" t="str">
        <f>VLOOKUP(D1204,'BANG THAM CHIEU'!$E$72:I1236,5,0)</f>
        <v>cuộn</v>
      </c>
      <c r="F1204" s="453">
        <v>1</v>
      </c>
      <c r="G1204" s="456">
        <v>44358</v>
      </c>
      <c r="H1204" s="412" t="s">
        <v>10428</v>
      </c>
      <c r="I1204" s="458">
        <v>6</v>
      </c>
      <c r="J1204" s="458" t="s">
        <v>10114</v>
      </c>
      <c r="K1204" s="454" t="s">
        <v>10438</v>
      </c>
    </row>
    <row r="1205" spans="1:11" x14ac:dyDescent="0.25">
      <c r="A1205" s="47">
        <f t="shared" si="19"/>
        <v>1203</v>
      </c>
      <c r="B1205" s="31" t="s">
        <v>4540</v>
      </c>
      <c r="C1205" s="451" t="s">
        <v>97</v>
      </c>
      <c r="D1205" s="452" t="s">
        <v>1317</v>
      </c>
      <c r="E1205" s="455" t="str">
        <f>VLOOKUP(D1205,'BANG THAM CHIEU'!$E$72:I1237,5,0)</f>
        <v>bì</v>
      </c>
      <c r="F1205" s="453">
        <v>2</v>
      </c>
      <c r="G1205" s="456">
        <v>44358</v>
      </c>
      <c r="H1205" s="412" t="s">
        <v>10428</v>
      </c>
      <c r="I1205" s="458">
        <v>6</v>
      </c>
      <c r="J1205" s="458" t="s">
        <v>10114</v>
      </c>
      <c r="K1205" s="454" t="s">
        <v>10281</v>
      </c>
    </row>
    <row r="1206" spans="1:11" x14ac:dyDescent="0.25">
      <c r="A1206" s="47">
        <f t="shared" si="19"/>
        <v>1204</v>
      </c>
      <c r="B1206" s="31" t="s">
        <v>6607</v>
      </c>
      <c r="C1206" s="451" t="s">
        <v>1527</v>
      </c>
      <c r="D1206" s="452" t="s">
        <v>688</v>
      </c>
      <c r="E1206" s="455" t="str">
        <f>VLOOKUP(D1206,'BANG THAM CHIEU'!$E$72:I1238,5,0)</f>
        <v>bì</v>
      </c>
      <c r="F1206" s="453">
        <v>2</v>
      </c>
      <c r="G1206" s="456">
        <v>44358</v>
      </c>
      <c r="H1206" s="412" t="s">
        <v>10428</v>
      </c>
      <c r="I1206" s="458">
        <v>6</v>
      </c>
      <c r="J1206" s="458" t="s">
        <v>10114</v>
      </c>
      <c r="K1206" s="454" t="s">
        <v>10281</v>
      </c>
    </row>
    <row r="1207" spans="1:11" x14ac:dyDescent="0.25">
      <c r="A1207" s="47">
        <f t="shared" si="19"/>
        <v>1205</v>
      </c>
      <c r="B1207" s="31" t="s">
        <v>4540</v>
      </c>
      <c r="C1207" s="451" t="s">
        <v>97</v>
      </c>
      <c r="D1207" s="452" t="s">
        <v>1317</v>
      </c>
      <c r="E1207" s="455" t="str">
        <f>VLOOKUP(D1207,'BANG THAM CHIEU'!$E$72:I1239,5,0)</f>
        <v>bì</v>
      </c>
      <c r="F1207" s="453">
        <v>12</v>
      </c>
      <c r="G1207" s="456">
        <v>44358</v>
      </c>
      <c r="H1207" s="412" t="s">
        <v>10428</v>
      </c>
      <c r="I1207" s="458">
        <v>6</v>
      </c>
      <c r="J1207" s="458" t="s">
        <v>9869</v>
      </c>
      <c r="K1207" s="454" t="s">
        <v>10439</v>
      </c>
    </row>
    <row r="1208" spans="1:11" x14ac:dyDescent="0.25">
      <c r="A1208" s="47">
        <f t="shared" si="19"/>
        <v>1206</v>
      </c>
      <c r="B1208" s="31" t="s">
        <v>6604</v>
      </c>
      <c r="C1208" s="451" t="s">
        <v>1547</v>
      </c>
      <c r="D1208" s="452" t="s">
        <v>1308</v>
      </c>
      <c r="E1208" s="455" t="str">
        <f>VLOOKUP(D1208,'BANG THAM CHIEU'!$E$72:I1240,5,0)</f>
        <v>cái</v>
      </c>
      <c r="F1208" s="453">
        <v>2</v>
      </c>
      <c r="G1208" s="456">
        <v>44358</v>
      </c>
      <c r="H1208" s="412" t="s">
        <v>10428</v>
      </c>
      <c r="I1208" s="458">
        <v>6</v>
      </c>
      <c r="J1208" s="458" t="s">
        <v>10114</v>
      </c>
      <c r="K1208" s="454" t="s">
        <v>10281</v>
      </c>
    </row>
    <row r="1209" spans="1:11" x14ac:dyDescent="0.25">
      <c r="A1209" s="47">
        <f t="shared" si="19"/>
        <v>1207</v>
      </c>
      <c r="B1209" s="31" t="s">
        <v>6809</v>
      </c>
      <c r="C1209" s="451" t="s">
        <v>1527</v>
      </c>
      <c r="D1209" s="452" t="s">
        <v>776</v>
      </c>
      <c r="E1209" s="455" t="str">
        <f>VLOOKUP(D1209,'BANG THAM CHIEU'!$E$72:I1241,5,0)</f>
        <v>cái</v>
      </c>
      <c r="F1209" s="453">
        <v>2</v>
      </c>
      <c r="G1209" s="456">
        <v>44358</v>
      </c>
      <c r="H1209" s="412" t="s">
        <v>10428</v>
      </c>
      <c r="I1209" s="458">
        <v>6</v>
      </c>
      <c r="J1209" s="458" t="s">
        <v>10114</v>
      </c>
      <c r="K1209" s="454" t="s">
        <v>10442</v>
      </c>
    </row>
    <row r="1210" spans="1:11" ht="15.75" x14ac:dyDescent="0.25">
      <c r="A1210" s="47">
        <f t="shared" si="19"/>
        <v>1208</v>
      </c>
      <c r="B1210" s="157" t="s">
        <v>6925</v>
      </c>
      <c r="C1210" s="451" t="s">
        <v>1527</v>
      </c>
      <c r="D1210" s="452" t="s">
        <v>815</v>
      </c>
      <c r="E1210" s="455" t="str">
        <f>VLOOKUP(D1210,'BANG THAM CHIEU'!$E$72:I1242,5,0)</f>
        <v>cái</v>
      </c>
      <c r="F1210" s="453">
        <v>2</v>
      </c>
      <c r="G1210" s="456">
        <v>44358</v>
      </c>
      <c r="H1210" s="412" t="s">
        <v>10428</v>
      </c>
      <c r="I1210" s="458">
        <v>6</v>
      </c>
      <c r="J1210" s="458" t="s">
        <v>10114</v>
      </c>
      <c r="K1210" s="454" t="s">
        <v>10442</v>
      </c>
    </row>
    <row r="1211" spans="1:11" x14ac:dyDescent="0.25">
      <c r="A1211" s="47">
        <f t="shared" si="19"/>
        <v>1209</v>
      </c>
      <c r="B1211" s="33" t="s">
        <v>4541</v>
      </c>
      <c r="C1211" s="451" t="s">
        <v>1527</v>
      </c>
      <c r="D1211" s="452" t="s">
        <v>670</v>
      </c>
      <c r="E1211" s="455" t="str">
        <f>VLOOKUP(D1211,'BANG THAM CHIEU'!$E$72:I1243,5,0)</f>
        <v>cuộn</v>
      </c>
      <c r="F1211" s="453">
        <v>2</v>
      </c>
      <c r="G1211" s="456">
        <v>44358</v>
      </c>
      <c r="H1211" s="412" t="s">
        <v>10428</v>
      </c>
      <c r="I1211" s="458">
        <v>6</v>
      </c>
      <c r="J1211" s="458" t="s">
        <v>10114</v>
      </c>
      <c r="K1211" s="454" t="s">
        <v>10442</v>
      </c>
    </row>
    <row r="1212" spans="1:11" x14ac:dyDescent="0.25">
      <c r="A1212" s="47">
        <f t="shared" si="19"/>
        <v>1210</v>
      </c>
      <c r="B1212" s="31" t="s">
        <v>7901</v>
      </c>
      <c r="C1212" s="451" t="s">
        <v>1563</v>
      </c>
      <c r="D1212" s="452" t="s">
        <v>827</v>
      </c>
      <c r="E1212" s="455" t="str">
        <f>VLOOKUP(D1212,'BANG THAM CHIEU'!$E$72:I1244,5,0)</f>
        <v>cuộn</v>
      </c>
      <c r="F1212" s="453">
        <v>1</v>
      </c>
      <c r="G1212" s="456">
        <v>44358</v>
      </c>
      <c r="H1212" s="412" t="s">
        <v>10428</v>
      </c>
      <c r="I1212" s="458">
        <v>6</v>
      </c>
      <c r="J1212" s="458" t="s">
        <v>7615</v>
      </c>
      <c r="K1212" s="454" t="s">
        <v>10296</v>
      </c>
    </row>
    <row r="1213" spans="1:11" x14ac:dyDescent="0.25">
      <c r="A1213" s="47">
        <f t="shared" si="19"/>
        <v>1211</v>
      </c>
      <c r="B1213" s="11" t="s">
        <v>9649</v>
      </c>
      <c r="C1213" s="451" t="s">
        <v>2567</v>
      </c>
      <c r="D1213" s="452" t="s">
        <v>7662</v>
      </c>
      <c r="E1213" s="455" t="str">
        <f>VLOOKUP(D1213,'BANG THAM CHIEU'!$E$72:I1245,5,0)</f>
        <v>lon</v>
      </c>
      <c r="F1213" s="453">
        <v>1</v>
      </c>
      <c r="G1213" s="456">
        <v>44354</v>
      </c>
      <c r="H1213" s="412" t="s">
        <v>10428</v>
      </c>
      <c r="I1213" s="458">
        <v>6</v>
      </c>
      <c r="J1213" s="458" t="s">
        <v>10114</v>
      </c>
      <c r="K1213" s="454" t="s">
        <v>10430</v>
      </c>
    </row>
    <row r="1214" spans="1:11" x14ac:dyDescent="0.25">
      <c r="A1214" s="47">
        <f t="shared" si="19"/>
        <v>1212</v>
      </c>
      <c r="B1214" s="11" t="s">
        <v>9802</v>
      </c>
      <c r="C1214" s="451" t="s">
        <v>1548</v>
      </c>
      <c r="D1214" s="452" t="s">
        <v>9824</v>
      </c>
      <c r="E1214" s="455" t="str">
        <f>VLOOKUP(D1214,'BANG THAM CHIEU'!$E$72:I1246,5,0)</f>
        <v>cái</v>
      </c>
      <c r="F1214" s="453">
        <v>2</v>
      </c>
      <c r="G1214" s="456">
        <v>44354</v>
      </c>
      <c r="H1214" s="412" t="s">
        <v>10428</v>
      </c>
      <c r="I1214" s="458">
        <v>6</v>
      </c>
      <c r="J1214" s="458" t="s">
        <v>10114</v>
      </c>
      <c r="K1214" s="454" t="s">
        <v>10430</v>
      </c>
    </row>
    <row r="1215" spans="1:11" x14ac:dyDescent="0.25">
      <c r="A1215" s="47">
        <f t="shared" si="19"/>
        <v>1213</v>
      </c>
      <c r="B1215" s="31" t="s">
        <v>6761</v>
      </c>
      <c r="C1215" s="451" t="s">
        <v>7147</v>
      </c>
      <c r="D1215" s="452">
        <v>52043845</v>
      </c>
      <c r="E1215" s="455" t="str">
        <f>VLOOKUP(D1215,'BANG THAM CHIEU'!$E$72:I1247,5,0)</f>
        <v>ống</v>
      </c>
      <c r="F1215" s="453">
        <v>1</v>
      </c>
      <c r="G1215" s="456">
        <v>44354</v>
      </c>
      <c r="H1215" s="412" t="s">
        <v>10428</v>
      </c>
      <c r="I1215" s="458">
        <v>6</v>
      </c>
      <c r="J1215" s="458" t="s">
        <v>7615</v>
      </c>
      <c r="K1215" s="454" t="s">
        <v>10431</v>
      </c>
    </row>
    <row r="1216" spans="1:11" x14ac:dyDescent="0.25">
      <c r="A1216" s="47">
        <f t="shared" ref="A1216:A1361" si="20">IF(B1216="","",A1215+1)</f>
        <v>1214</v>
      </c>
      <c r="B1216" s="11" t="s">
        <v>9802</v>
      </c>
      <c r="C1216" s="451" t="s">
        <v>1548</v>
      </c>
      <c r="D1216" s="452" t="s">
        <v>9824</v>
      </c>
      <c r="E1216" s="455" t="str">
        <f>VLOOKUP(D1216,'BANG THAM CHIEU'!$E$72:I1248,5,0)</f>
        <v>cái</v>
      </c>
      <c r="F1216" s="453">
        <v>2</v>
      </c>
      <c r="G1216" s="456">
        <v>44355</v>
      </c>
      <c r="H1216" s="412" t="s">
        <v>10428</v>
      </c>
      <c r="I1216" s="458">
        <v>6</v>
      </c>
      <c r="J1216" s="458" t="s">
        <v>10114</v>
      </c>
      <c r="K1216" s="454" t="s">
        <v>10430</v>
      </c>
    </row>
    <row r="1217" spans="1:11" x14ac:dyDescent="0.25">
      <c r="A1217" s="47">
        <f t="shared" si="20"/>
        <v>1215</v>
      </c>
      <c r="B1217" s="11" t="s">
        <v>2950</v>
      </c>
      <c r="C1217" s="451" t="s">
        <v>1527</v>
      </c>
      <c r="D1217" s="452" t="s">
        <v>2793</v>
      </c>
      <c r="E1217" s="455" t="str">
        <f>VLOOKUP(D1217,'BANG THAM CHIEU'!$E$72:I1249,5,0)</f>
        <v>cái</v>
      </c>
      <c r="F1217" s="453">
        <v>2</v>
      </c>
      <c r="G1217" s="456">
        <v>44355</v>
      </c>
      <c r="H1217" s="412" t="s">
        <v>10428</v>
      </c>
      <c r="I1217" s="458">
        <v>6</v>
      </c>
      <c r="J1217" s="458" t="s">
        <v>10114</v>
      </c>
      <c r="K1217" s="454" t="s">
        <v>10281</v>
      </c>
    </row>
    <row r="1218" spans="1:11" x14ac:dyDescent="0.25">
      <c r="A1218" s="47">
        <f t="shared" si="20"/>
        <v>1216</v>
      </c>
      <c r="B1218" s="31" t="s">
        <v>7350</v>
      </c>
      <c r="C1218" s="451" t="s">
        <v>2564</v>
      </c>
      <c r="D1218" s="452">
        <v>52010406</v>
      </c>
      <c r="E1218" s="455" t="str">
        <f>VLOOKUP(D1218,'BANG THAM CHIEU'!$E$72:I1250,5,0)</f>
        <v>cái</v>
      </c>
      <c r="F1218" s="453">
        <v>1</v>
      </c>
      <c r="G1218" s="456">
        <v>44355</v>
      </c>
      <c r="H1218" s="412" t="s">
        <v>10428</v>
      </c>
      <c r="I1218" s="458">
        <v>6</v>
      </c>
      <c r="J1218" s="458" t="s">
        <v>10114</v>
      </c>
      <c r="K1218" s="454" t="s">
        <v>10281</v>
      </c>
    </row>
    <row r="1219" spans="1:11" x14ac:dyDescent="0.25">
      <c r="A1219" s="47">
        <f t="shared" si="20"/>
        <v>1217</v>
      </c>
      <c r="B1219" s="31" t="s">
        <v>2646</v>
      </c>
      <c r="C1219" s="451" t="s">
        <v>7145</v>
      </c>
      <c r="D1219" s="452">
        <v>51159464</v>
      </c>
      <c r="E1219" s="455" t="str">
        <f>VLOOKUP(D1219,'BANG THAM CHIEU'!$E$72:I1251,5,0)</f>
        <v>cái</v>
      </c>
      <c r="F1219" s="453">
        <v>1</v>
      </c>
      <c r="G1219" s="456">
        <v>44355</v>
      </c>
      <c r="H1219" s="412" t="s">
        <v>10428</v>
      </c>
      <c r="I1219" s="458">
        <v>6</v>
      </c>
      <c r="J1219" s="458" t="s">
        <v>10114</v>
      </c>
      <c r="K1219" s="454" t="s">
        <v>10281</v>
      </c>
    </row>
    <row r="1220" spans="1:11" x14ac:dyDescent="0.25">
      <c r="A1220" s="47">
        <f t="shared" si="20"/>
        <v>1218</v>
      </c>
      <c r="B1220" s="31" t="s">
        <v>7347</v>
      </c>
      <c r="C1220" s="451" t="s">
        <v>2564</v>
      </c>
      <c r="D1220" s="452">
        <v>50297471</v>
      </c>
      <c r="E1220" s="455" t="str">
        <f>VLOOKUP(D1220,'BANG THAM CHIEU'!$E$72:I1252,5,0)</f>
        <v>cái</v>
      </c>
      <c r="F1220" s="453">
        <v>1</v>
      </c>
      <c r="G1220" s="456">
        <v>44355</v>
      </c>
      <c r="H1220" s="412" t="s">
        <v>10428</v>
      </c>
      <c r="I1220" s="458">
        <v>6</v>
      </c>
      <c r="J1220" s="458" t="s">
        <v>10114</v>
      </c>
      <c r="K1220" s="454" t="s">
        <v>10281</v>
      </c>
    </row>
    <row r="1221" spans="1:11" x14ac:dyDescent="0.25">
      <c r="A1221" s="47">
        <f t="shared" si="20"/>
        <v>1219</v>
      </c>
      <c r="B1221" s="31" t="s">
        <v>9518</v>
      </c>
      <c r="C1221" s="451" t="s">
        <v>2564</v>
      </c>
      <c r="D1221" s="452">
        <v>51540707</v>
      </c>
      <c r="E1221" s="455" t="str">
        <f>VLOOKUP(D1221,'BANG THAM CHIEU'!$E$72:I1253,5,0)</f>
        <v>cái</v>
      </c>
      <c r="F1221" s="453">
        <v>1</v>
      </c>
      <c r="G1221" s="456">
        <v>44355</v>
      </c>
      <c r="H1221" s="412" t="s">
        <v>10428</v>
      </c>
      <c r="I1221" s="458">
        <v>6</v>
      </c>
      <c r="J1221" s="458" t="s">
        <v>10114</v>
      </c>
      <c r="K1221" s="454" t="s">
        <v>10281</v>
      </c>
    </row>
    <row r="1222" spans="1:11" x14ac:dyDescent="0.25">
      <c r="A1222" s="47">
        <f t="shared" si="20"/>
        <v>1220</v>
      </c>
      <c r="B1222" s="31" t="s">
        <v>9519</v>
      </c>
      <c r="C1222" s="451" t="s">
        <v>2564</v>
      </c>
      <c r="D1222" s="452">
        <v>51736847</v>
      </c>
      <c r="E1222" s="455" t="str">
        <f>VLOOKUP(D1222,'BANG THAM CHIEU'!$E$72:I1254,5,0)</f>
        <v>cái</v>
      </c>
      <c r="F1222" s="453">
        <v>1</v>
      </c>
      <c r="G1222" s="456">
        <v>44355</v>
      </c>
      <c r="H1222" s="412" t="s">
        <v>10428</v>
      </c>
      <c r="I1222" s="458">
        <v>6</v>
      </c>
      <c r="J1222" s="458" t="s">
        <v>10114</v>
      </c>
      <c r="K1222" s="454" t="s">
        <v>10281</v>
      </c>
    </row>
    <row r="1223" spans="1:11" x14ac:dyDescent="0.25">
      <c r="A1223" s="47">
        <f t="shared" si="20"/>
        <v>1221</v>
      </c>
      <c r="B1223" s="31" t="s">
        <v>7456</v>
      </c>
      <c r="C1223" s="451" t="s">
        <v>2564</v>
      </c>
      <c r="D1223" s="452">
        <v>5049464</v>
      </c>
      <c r="E1223" s="455" t="str">
        <f>VLOOKUP(D1223,'BANG THAM CHIEU'!$E$72:I1255,5,0)</f>
        <v>cái</v>
      </c>
      <c r="F1223" s="453">
        <v>2</v>
      </c>
      <c r="G1223" s="456">
        <v>44355</v>
      </c>
      <c r="H1223" s="412" t="s">
        <v>10428</v>
      </c>
      <c r="I1223" s="458">
        <v>6</v>
      </c>
      <c r="J1223" s="458" t="s">
        <v>10114</v>
      </c>
      <c r="K1223" s="454" t="s">
        <v>10281</v>
      </c>
    </row>
    <row r="1224" spans="1:11" x14ac:dyDescent="0.25">
      <c r="A1224" s="47">
        <f t="shared" si="20"/>
        <v>1222</v>
      </c>
      <c r="B1224" s="187" t="s">
        <v>9520</v>
      </c>
      <c r="C1224" s="451" t="s">
        <v>2564</v>
      </c>
      <c r="D1224" s="452">
        <v>51416555</v>
      </c>
      <c r="E1224" s="455" t="str">
        <f>VLOOKUP(D1224,'BANG THAM CHIEU'!$E$72:I1256,5,0)</f>
        <v>cái</v>
      </c>
      <c r="F1224" s="453">
        <v>1</v>
      </c>
      <c r="G1224" s="456">
        <v>44355</v>
      </c>
      <c r="H1224" s="412" t="s">
        <v>10428</v>
      </c>
      <c r="I1224" s="458">
        <v>6</v>
      </c>
      <c r="J1224" s="458" t="s">
        <v>10114</v>
      </c>
      <c r="K1224" s="454" t="s">
        <v>10281</v>
      </c>
    </row>
    <row r="1225" spans="1:11" x14ac:dyDescent="0.25">
      <c r="A1225" s="47">
        <f t="shared" si="20"/>
        <v>1223</v>
      </c>
      <c r="B1225" s="11" t="s">
        <v>9517</v>
      </c>
      <c r="C1225" s="451" t="s">
        <v>2564</v>
      </c>
      <c r="D1225" s="452">
        <v>51188896</v>
      </c>
      <c r="E1225" s="455" t="str">
        <f>VLOOKUP(D1225,'BANG THAM CHIEU'!$E$72:I1257,5,0)</f>
        <v>cái</v>
      </c>
      <c r="F1225" s="453">
        <v>1</v>
      </c>
      <c r="G1225" s="456">
        <v>44355</v>
      </c>
      <c r="H1225" s="412" t="s">
        <v>10428</v>
      </c>
      <c r="I1225" s="458">
        <v>6</v>
      </c>
      <c r="J1225" s="458" t="s">
        <v>10114</v>
      </c>
      <c r="K1225" s="454" t="s">
        <v>10281</v>
      </c>
    </row>
    <row r="1226" spans="1:11" x14ac:dyDescent="0.25">
      <c r="A1226" s="47">
        <f t="shared" si="20"/>
        <v>1224</v>
      </c>
      <c r="B1226" s="151" t="s">
        <v>9516</v>
      </c>
      <c r="C1226" s="451" t="s">
        <v>2564</v>
      </c>
      <c r="D1226" s="452">
        <v>51583654</v>
      </c>
      <c r="E1226" s="455" t="str">
        <f>VLOOKUP(D1226,'BANG THAM CHIEU'!$E$72:I1258,5,0)</f>
        <v>cái</v>
      </c>
      <c r="F1226" s="453">
        <v>1</v>
      </c>
      <c r="G1226" s="456">
        <v>44355</v>
      </c>
      <c r="H1226" s="412" t="s">
        <v>10428</v>
      </c>
      <c r="I1226" s="458">
        <v>6</v>
      </c>
      <c r="J1226" s="458" t="s">
        <v>10114</v>
      </c>
      <c r="K1226" s="454" t="s">
        <v>10281</v>
      </c>
    </row>
    <row r="1227" spans="1:11" x14ac:dyDescent="0.25">
      <c r="A1227" s="47">
        <f t="shared" si="20"/>
        <v>1225</v>
      </c>
      <c r="B1227" s="31" t="s">
        <v>10320</v>
      </c>
      <c r="C1227" s="451" t="s">
        <v>2564</v>
      </c>
      <c r="D1227" s="452">
        <v>51003138</v>
      </c>
      <c r="E1227" s="455" t="str">
        <f>VLOOKUP(D1227,'BANG THAM CHIEU'!$E$72:I1259,5,0)</f>
        <v>cái</v>
      </c>
      <c r="F1227" s="453">
        <v>1</v>
      </c>
      <c r="G1227" s="456">
        <v>44355</v>
      </c>
      <c r="H1227" s="412" t="s">
        <v>10428</v>
      </c>
      <c r="I1227" s="458">
        <v>6</v>
      </c>
      <c r="J1227" s="458" t="s">
        <v>10114</v>
      </c>
      <c r="K1227" s="454" t="s">
        <v>10281</v>
      </c>
    </row>
    <row r="1228" spans="1:11" x14ac:dyDescent="0.25">
      <c r="A1228" s="47">
        <f t="shared" si="20"/>
        <v>1226</v>
      </c>
      <c r="B1228" s="187" t="s">
        <v>8681</v>
      </c>
      <c r="C1228" s="451" t="s">
        <v>78</v>
      </c>
      <c r="D1228" s="452" t="s">
        <v>8682</v>
      </c>
      <c r="E1228" s="455" t="str">
        <f>VLOOKUP(D1228,'BANG THAM CHIEU'!$E$72:I1260,5,0)</f>
        <v>cái</v>
      </c>
      <c r="F1228" s="453">
        <v>1</v>
      </c>
      <c r="G1228" s="456">
        <v>44355</v>
      </c>
      <c r="H1228" s="412" t="s">
        <v>10428</v>
      </c>
      <c r="I1228" s="458">
        <v>6</v>
      </c>
      <c r="J1228" s="458" t="s">
        <v>7615</v>
      </c>
      <c r="K1228" s="454" t="s">
        <v>10434</v>
      </c>
    </row>
    <row r="1229" spans="1:11" x14ac:dyDescent="0.25">
      <c r="A1229" s="47">
        <f t="shared" si="20"/>
        <v>1227</v>
      </c>
      <c r="B1229" s="11" t="s">
        <v>6703</v>
      </c>
      <c r="C1229" s="451" t="s">
        <v>2564</v>
      </c>
      <c r="D1229" s="452" t="s">
        <v>6704</v>
      </c>
      <c r="E1229" s="455" t="str">
        <f>VLOOKUP(D1229,'BANG THAM CHIEU'!$E$72:I1261,5,0)</f>
        <v>lon</v>
      </c>
      <c r="F1229" s="453">
        <v>4</v>
      </c>
      <c r="G1229" s="456">
        <v>44356</v>
      </c>
      <c r="H1229" s="412" t="s">
        <v>10428</v>
      </c>
      <c r="I1229" s="458">
        <v>6</v>
      </c>
      <c r="J1229" s="458" t="s">
        <v>10114</v>
      </c>
      <c r="K1229" s="454" t="s">
        <v>10430</v>
      </c>
    </row>
    <row r="1230" spans="1:11" x14ac:dyDescent="0.25">
      <c r="A1230" s="47">
        <f t="shared" si="20"/>
        <v>1228</v>
      </c>
      <c r="B1230" s="11" t="s">
        <v>10072</v>
      </c>
      <c r="C1230" s="451" t="s">
        <v>2567</v>
      </c>
      <c r="D1230" s="452" t="s">
        <v>2717</v>
      </c>
      <c r="E1230" s="455" t="str">
        <f>VLOOKUP(D1230,'BANG THAM CHIEU'!$E$72:I1262,5,0)</f>
        <v>cái</v>
      </c>
      <c r="F1230" s="453">
        <v>10</v>
      </c>
      <c r="G1230" s="456">
        <v>44356</v>
      </c>
      <c r="H1230" s="412" t="s">
        <v>10428</v>
      </c>
      <c r="I1230" s="458">
        <v>6</v>
      </c>
      <c r="J1230" s="458" t="s">
        <v>10114</v>
      </c>
      <c r="K1230" s="454" t="s">
        <v>10430</v>
      </c>
    </row>
    <row r="1231" spans="1:11" x14ac:dyDescent="0.25">
      <c r="A1231" s="47">
        <f t="shared" si="20"/>
        <v>1229</v>
      </c>
      <c r="B1231" s="11" t="s">
        <v>7902</v>
      </c>
      <c r="C1231" s="451" t="s">
        <v>1563</v>
      </c>
      <c r="D1231" s="452" t="s">
        <v>2732</v>
      </c>
      <c r="E1231" s="455" t="str">
        <f>VLOOKUP(D1231,'BANG THAM CHIEU'!$E$72:I1263,5,0)</f>
        <v>cuộn</v>
      </c>
      <c r="F1231" s="453">
        <v>1</v>
      </c>
      <c r="G1231" s="456">
        <v>44357</v>
      </c>
      <c r="H1231" s="412" t="s">
        <v>10428</v>
      </c>
      <c r="I1231" s="458">
        <v>6</v>
      </c>
      <c r="J1231" s="458" t="s">
        <v>7619</v>
      </c>
      <c r="K1231" s="454" t="s">
        <v>8693</v>
      </c>
    </row>
    <row r="1232" spans="1:11" x14ac:dyDescent="0.25">
      <c r="A1232" s="47">
        <f t="shared" si="20"/>
        <v>1230</v>
      </c>
      <c r="B1232" s="11" t="s">
        <v>9241</v>
      </c>
      <c r="C1232" s="451" t="s">
        <v>78</v>
      </c>
      <c r="D1232" s="452" t="s">
        <v>8492</v>
      </c>
      <c r="E1232" s="455" t="str">
        <f>VLOOKUP(D1232,'BANG THAM CHIEU'!$E$72:I1264,5,0)</f>
        <v>cái</v>
      </c>
      <c r="F1232" s="453">
        <v>5</v>
      </c>
      <c r="G1232" s="456">
        <v>44357</v>
      </c>
      <c r="H1232" s="412" t="s">
        <v>10428</v>
      </c>
      <c r="I1232" s="458">
        <v>6</v>
      </c>
      <c r="J1232" s="458" t="s">
        <v>7619</v>
      </c>
      <c r="K1232" s="454" t="s">
        <v>8693</v>
      </c>
    </row>
    <row r="1233" spans="1:11" x14ac:dyDescent="0.25">
      <c r="A1233" s="47">
        <f t="shared" si="20"/>
        <v>1231</v>
      </c>
      <c r="B1233" s="187" t="s">
        <v>8817</v>
      </c>
      <c r="C1233" s="451" t="s">
        <v>2564</v>
      </c>
      <c r="D1233" s="452" t="s">
        <v>2693</v>
      </c>
      <c r="E1233" s="455" t="str">
        <f>VLOOKUP(D1233,'BANG THAM CHIEU'!$E$72:I1265,5,0)</f>
        <v>cái</v>
      </c>
      <c r="F1233" s="453">
        <v>4</v>
      </c>
      <c r="G1233" s="456">
        <v>44357</v>
      </c>
      <c r="H1233" s="412" t="s">
        <v>10428</v>
      </c>
      <c r="I1233" s="458">
        <v>6</v>
      </c>
      <c r="J1233" s="458" t="s">
        <v>8816</v>
      </c>
      <c r="K1233" s="454"/>
    </row>
    <row r="1234" spans="1:11" x14ac:dyDescent="0.25">
      <c r="A1234" s="47">
        <f t="shared" si="20"/>
        <v>1232</v>
      </c>
      <c r="B1234" s="11" t="s">
        <v>7902</v>
      </c>
      <c r="C1234" s="451" t="s">
        <v>1563</v>
      </c>
      <c r="D1234" s="452" t="s">
        <v>2732</v>
      </c>
      <c r="E1234" s="455" t="str">
        <f>VLOOKUP(D1234,'BANG THAM CHIEU'!$E$72:I1266,5,0)</f>
        <v>cuộn</v>
      </c>
      <c r="F1234" s="453">
        <v>1</v>
      </c>
      <c r="G1234" s="456">
        <v>44357</v>
      </c>
      <c r="H1234" s="412" t="s">
        <v>10428</v>
      </c>
      <c r="I1234" s="458">
        <v>6</v>
      </c>
      <c r="J1234" s="458" t="s">
        <v>10436</v>
      </c>
      <c r="K1234" s="454" t="s">
        <v>10296</v>
      </c>
    </row>
    <row r="1235" spans="1:11" x14ac:dyDescent="0.25">
      <c r="A1235" s="47">
        <f t="shared" si="20"/>
        <v>1233</v>
      </c>
      <c r="B1235" s="31" t="s">
        <v>6617</v>
      </c>
      <c r="C1235" s="451" t="s">
        <v>78</v>
      </c>
      <c r="D1235" s="452" t="s">
        <v>2774</v>
      </c>
      <c r="E1235" s="455" t="str">
        <f>VLOOKUP(D1235,'BANG THAM CHIEU'!$E$72:I1267,5,0)</f>
        <v>bì</v>
      </c>
      <c r="F1235" s="453">
        <v>10</v>
      </c>
      <c r="G1235" s="456">
        <v>44358</v>
      </c>
      <c r="H1235" s="412" t="s">
        <v>10428</v>
      </c>
      <c r="I1235" s="458">
        <v>6</v>
      </c>
      <c r="J1235" s="458" t="s">
        <v>7615</v>
      </c>
      <c r="K1235" s="454" t="s">
        <v>10296</v>
      </c>
    </row>
    <row r="1236" spans="1:11" x14ac:dyDescent="0.25">
      <c r="A1236" s="47">
        <f t="shared" si="20"/>
        <v>1234</v>
      </c>
      <c r="B1236" s="454" t="s">
        <v>10301</v>
      </c>
      <c r="C1236" s="451"/>
      <c r="D1236" s="452"/>
      <c r="E1236" s="455" t="s">
        <v>9431</v>
      </c>
      <c r="F1236" s="453">
        <v>40</v>
      </c>
      <c r="G1236" s="456">
        <v>44359</v>
      </c>
      <c r="H1236" s="412" t="s">
        <v>10448</v>
      </c>
      <c r="I1236" s="458">
        <v>6</v>
      </c>
      <c r="J1236" s="458" t="s">
        <v>9347</v>
      </c>
      <c r="K1236" s="454"/>
    </row>
    <row r="1237" spans="1:11" x14ac:dyDescent="0.25">
      <c r="A1237" s="47">
        <f t="shared" si="20"/>
        <v>1235</v>
      </c>
      <c r="B1237" s="454" t="s">
        <v>10449</v>
      </c>
      <c r="C1237" s="451"/>
      <c r="D1237" s="452"/>
      <c r="E1237" s="455" t="s">
        <v>455</v>
      </c>
      <c r="F1237" s="453">
        <v>3</v>
      </c>
      <c r="G1237" s="456">
        <v>44361</v>
      </c>
      <c r="H1237" s="412" t="s">
        <v>10448</v>
      </c>
      <c r="I1237" s="458">
        <v>6</v>
      </c>
      <c r="J1237" s="458" t="s">
        <v>7615</v>
      </c>
      <c r="K1237" s="454" t="s">
        <v>10472</v>
      </c>
    </row>
    <row r="1238" spans="1:11" x14ac:dyDescent="0.25">
      <c r="A1238" s="47">
        <f t="shared" si="20"/>
        <v>1236</v>
      </c>
      <c r="B1238" s="454" t="s">
        <v>10449</v>
      </c>
      <c r="C1238" s="451"/>
      <c r="D1238" s="452"/>
      <c r="E1238" s="455" t="s">
        <v>455</v>
      </c>
      <c r="F1238" s="453">
        <v>1</v>
      </c>
      <c r="G1238" s="456">
        <v>44362</v>
      </c>
      <c r="H1238" s="412" t="s">
        <v>10448</v>
      </c>
      <c r="I1238" s="458">
        <v>6</v>
      </c>
      <c r="J1238" s="458" t="s">
        <v>7619</v>
      </c>
      <c r="K1238" s="454" t="s">
        <v>10474</v>
      </c>
    </row>
    <row r="1239" spans="1:11" x14ac:dyDescent="0.25">
      <c r="A1239" s="47">
        <f t="shared" si="20"/>
        <v>1237</v>
      </c>
      <c r="B1239" s="454" t="s">
        <v>10062</v>
      </c>
      <c r="C1239" s="451"/>
      <c r="D1239" s="452"/>
      <c r="E1239" s="455" t="s">
        <v>10455</v>
      </c>
      <c r="F1239" s="453">
        <v>1</v>
      </c>
      <c r="G1239" s="456">
        <v>44362</v>
      </c>
      <c r="H1239" s="412" t="s">
        <v>10448</v>
      </c>
      <c r="I1239" s="458">
        <v>6</v>
      </c>
      <c r="J1239" s="458" t="s">
        <v>7615</v>
      </c>
      <c r="K1239" s="454" t="s">
        <v>8693</v>
      </c>
    </row>
    <row r="1240" spans="1:11" s="468" customFormat="1" x14ac:dyDescent="0.25">
      <c r="A1240" s="467">
        <f t="shared" si="20"/>
        <v>1238</v>
      </c>
      <c r="B1240" s="564" t="s">
        <v>10456</v>
      </c>
      <c r="C1240" s="565"/>
      <c r="D1240" s="566"/>
      <c r="E1240" s="567" t="s">
        <v>447</v>
      </c>
      <c r="F1240" s="568">
        <v>1</v>
      </c>
      <c r="G1240" s="569">
        <v>44363</v>
      </c>
      <c r="H1240" s="570" t="s">
        <v>10448</v>
      </c>
      <c r="I1240" s="571">
        <v>6</v>
      </c>
      <c r="J1240" s="571" t="s">
        <v>7620</v>
      </c>
      <c r="K1240" s="564" t="s">
        <v>10457</v>
      </c>
    </row>
    <row r="1241" spans="1:11" x14ac:dyDescent="0.25">
      <c r="A1241" s="47">
        <f t="shared" si="20"/>
        <v>1239</v>
      </c>
      <c r="B1241" s="454" t="s">
        <v>10075</v>
      </c>
      <c r="C1241" s="451" t="s">
        <v>1548</v>
      </c>
      <c r="D1241" s="452" t="s">
        <v>250</v>
      </c>
      <c r="E1241" s="455" t="str">
        <f>VLOOKUP(D1241,'BANG THAM CHIEU'!$E$72:I1273,5,0)</f>
        <v>cái</v>
      </c>
      <c r="F1241" s="453">
        <v>1</v>
      </c>
      <c r="G1241" s="456">
        <v>44359</v>
      </c>
      <c r="H1241" s="412" t="s">
        <v>10448</v>
      </c>
      <c r="I1241" s="458">
        <v>6</v>
      </c>
      <c r="J1241" s="458" t="s">
        <v>9347</v>
      </c>
      <c r="K1241" s="454" t="s">
        <v>10453</v>
      </c>
    </row>
    <row r="1242" spans="1:11" x14ac:dyDescent="0.25">
      <c r="A1242" s="47">
        <f t="shared" si="20"/>
        <v>1240</v>
      </c>
      <c r="B1242" s="454" t="s">
        <v>1430</v>
      </c>
      <c r="C1242" s="451" t="s">
        <v>1571</v>
      </c>
      <c r="D1242" s="452" t="s">
        <v>669</v>
      </c>
      <c r="E1242" s="455" t="str">
        <f>VLOOKUP(D1242,'BANG THAM CHIEU'!$E$72:I1274,5,0)</f>
        <v>cuộn</v>
      </c>
      <c r="F1242" s="453">
        <v>10</v>
      </c>
      <c r="G1242" s="456">
        <v>44359</v>
      </c>
      <c r="H1242" s="412" t="s">
        <v>10448</v>
      </c>
      <c r="I1242" s="458">
        <v>6</v>
      </c>
      <c r="J1242" s="458" t="s">
        <v>9347</v>
      </c>
      <c r="K1242" s="454" t="s">
        <v>10453</v>
      </c>
    </row>
    <row r="1243" spans="1:11" x14ac:dyDescent="0.25">
      <c r="A1243" s="47">
        <f t="shared" si="20"/>
        <v>1241</v>
      </c>
      <c r="B1243" s="454" t="s">
        <v>1430</v>
      </c>
      <c r="C1243" s="451" t="s">
        <v>1571</v>
      </c>
      <c r="D1243" s="452" t="s">
        <v>669</v>
      </c>
      <c r="E1243" s="455" t="str">
        <f>VLOOKUP(D1243,'BANG THAM CHIEU'!$E$72:I1275,5,0)</f>
        <v>cuộn</v>
      </c>
      <c r="F1243" s="453">
        <v>20</v>
      </c>
      <c r="G1243" s="456">
        <v>44361</v>
      </c>
      <c r="H1243" s="412" t="s">
        <v>10448</v>
      </c>
      <c r="I1243" s="458">
        <v>6</v>
      </c>
      <c r="J1243" s="458" t="s">
        <v>7615</v>
      </c>
      <c r="K1243" s="454" t="s">
        <v>10296</v>
      </c>
    </row>
    <row r="1244" spans="1:11" x14ac:dyDescent="0.25">
      <c r="A1244" s="47">
        <f t="shared" si="20"/>
        <v>1242</v>
      </c>
      <c r="B1244" s="454" t="s">
        <v>6607</v>
      </c>
      <c r="C1244" s="451" t="s">
        <v>1527</v>
      </c>
      <c r="D1244" s="452" t="s">
        <v>688</v>
      </c>
      <c r="E1244" s="455" t="str">
        <f>VLOOKUP(D1244,'BANG THAM CHIEU'!$E$72:I1276,5,0)</f>
        <v>bì</v>
      </c>
      <c r="F1244" s="453">
        <v>7</v>
      </c>
      <c r="G1244" s="456">
        <v>44361</v>
      </c>
      <c r="H1244" s="412" t="s">
        <v>10448</v>
      </c>
      <c r="I1244" s="458">
        <v>6</v>
      </c>
      <c r="J1244" s="458" t="s">
        <v>7615</v>
      </c>
      <c r="K1244" s="454" t="s">
        <v>10296</v>
      </c>
    </row>
    <row r="1245" spans="1:11" x14ac:dyDescent="0.25">
      <c r="A1245" s="47">
        <f t="shared" si="20"/>
        <v>1243</v>
      </c>
      <c r="B1245" s="454" t="s">
        <v>6592</v>
      </c>
      <c r="C1245" s="451" t="s">
        <v>1556</v>
      </c>
      <c r="D1245" s="452" t="s">
        <v>126</v>
      </c>
      <c r="E1245" s="455" t="s">
        <v>455</v>
      </c>
      <c r="F1245" s="453">
        <v>1</v>
      </c>
      <c r="G1245" s="456">
        <v>44361</v>
      </c>
      <c r="H1245" s="412" t="s">
        <v>10448</v>
      </c>
      <c r="I1245" s="458">
        <v>6</v>
      </c>
      <c r="J1245" s="458" t="s">
        <v>7615</v>
      </c>
      <c r="K1245" s="454" t="s">
        <v>10296</v>
      </c>
    </row>
    <row r="1246" spans="1:11" x14ac:dyDescent="0.25">
      <c r="A1246" s="47">
        <f t="shared" si="20"/>
        <v>1244</v>
      </c>
      <c r="B1246" s="454" t="s">
        <v>10041</v>
      </c>
      <c r="C1246" s="451" t="s">
        <v>1518</v>
      </c>
      <c r="D1246" s="452" t="s">
        <v>663</v>
      </c>
      <c r="E1246" s="455" t="str">
        <f>VLOOKUP(D1246,'BANG THAM CHIEU'!$E$72:I1278,5,0)</f>
        <v>cái</v>
      </c>
      <c r="F1246" s="453">
        <v>1</v>
      </c>
      <c r="G1246" s="456">
        <v>44362</v>
      </c>
      <c r="H1246" s="412" t="s">
        <v>10448</v>
      </c>
      <c r="I1246" s="458">
        <v>6</v>
      </c>
      <c r="J1246" s="458" t="s">
        <v>7619</v>
      </c>
      <c r="K1246" s="454" t="s">
        <v>10450</v>
      </c>
    </row>
    <row r="1247" spans="1:11" x14ac:dyDescent="0.25">
      <c r="A1247" s="47">
        <f t="shared" si="20"/>
        <v>1245</v>
      </c>
      <c r="B1247" s="454" t="s">
        <v>6101</v>
      </c>
      <c r="C1247" s="451" t="s">
        <v>1547</v>
      </c>
      <c r="D1247" s="452" t="s">
        <v>1305</v>
      </c>
      <c r="E1247" s="455" t="str">
        <f>VLOOKUP(D1247,'BANG THAM CHIEU'!$E$72:I1279,5,0)</f>
        <v>cái</v>
      </c>
      <c r="F1247" s="453">
        <v>2</v>
      </c>
      <c r="G1247" s="456">
        <v>44362</v>
      </c>
      <c r="H1247" s="412" t="s">
        <v>10448</v>
      </c>
      <c r="I1247" s="458">
        <v>6</v>
      </c>
      <c r="J1247" s="458" t="s">
        <v>7615</v>
      </c>
      <c r="K1247" s="454" t="s">
        <v>10452</v>
      </c>
    </row>
    <row r="1248" spans="1:11" x14ac:dyDescent="0.25">
      <c r="A1248" s="47">
        <f t="shared" si="20"/>
        <v>1246</v>
      </c>
      <c r="B1248" s="454" t="s">
        <v>9646</v>
      </c>
      <c r="C1248" s="451" t="s">
        <v>99</v>
      </c>
      <c r="D1248" s="452" t="s">
        <v>680</v>
      </c>
      <c r="E1248" s="455" t="str">
        <f>VLOOKUP(D1248,'BANG THAM CHIEU'!$E$72:I1280,5,0)</f>
        <v>cái</v>
      </c>
      <c r="F1248" s="453">
        <v>15</v>
      </c>
      <c r="G1248" s="456">
        <v>44362</v>
      </c>
      <c r="H1248" s="412" t="s">
        <v>10448</v>
      </c>
      <c r="I1248" s="458">
        <v>6</v>
      </c>
      <c r="J1248" s="458" t="s">
        <v>7615</v>
      </c>
      <c r="K1248" s="454" t="s">
        <v>10296</v>
      </c>
    </row>
    <row r="1249" spans="1:11" x14ac:dyDescent="0.25">
      <c r="A1249" s="47">
        <f t="shared" si="20"/>
        <v>1247</v>
      </c>
      <c r="B1249" s="454" t="s">
        <v>9646</v>
      </c>
      <c r="C1249" s="451" t="s">
        <v>99</v>
      </c>
      <c r="D1249" s="452" t="s">
        <v>680</v>
      </c>
      <c r="E1249" s="455" t="str">
        <f>VLOOKUP(D1249,'BANG THAM CHIEU'!$E$72:I1281,5,0)</f>
        <v>cái</v>
      </c>
      <c r="F1249" s="453">
        <v>15</v>
      </c>
      <c r="G1249" s="456">
        <v>44362</v>
      </c>
      <c r="H1249" s="412" t="s">
        <v>10448</v>
      </c>
      <c r="I1249" s="458">
        <v>6</v>
      </c>
      <c r="J1249" s="458" t="s">
        <v>7615</v>
      </c>
      <c r="K1249" s="454" t="s">
        <v>10454</v>
      </c>
    </row>
    <row r="1250" spans="1:11" x14ac:dyDescent="0.25">
      <c r="A1250" s="47">
        <f t="shared" si="20"/>
        <v>1248</v>
      </c>
      <c r="B1250" s="454" t="s">
        <v>9646</v>
      </c>
      <c r="C1250" s="451" t="s">
        <v>99</v>
      </c>
      <c r="D1250" s="452" t="s">
        <v>680</v>
      </c>
      <c r="E1250" s="455" t="str">
        <f>VLOOKUP(D1250,'BANG THAM CHIEU'!$E$72:I1282,5,0)</f>
        <v>cái</v>
      </c>
      <c r="F1250" s="453">
        <v>15</v>
      </c>
      <c r="G1250" s="456">
        <v>44362</v>
      </c>
      <c r="H1250" s="412" t="s">
        <v>10448</v>
      </c>
      <c r="I1250" s="458">
        <v>6</v>
      </c>
      <c r="J1250" s="458" t="s">
        <v>7619</v>
      </c>
      <c r="K1250" s="454" t="s">
        <v>9846</v>
      </c>
    </row>
    <row r="1251" spans="1:11" x14ac:dyDescent="0.25">
      <c r="A1251" s="47">
        <f t="shared" si="20"/>
        <v>1249</v>
      </c>
      <c r="B1251" s="454" t="s">
        <v>8996</v>
      </c>
      <c r="C1251" s="451" t="s">
        <v>1518</v>
      </c>
      <c r="D1251" s="452" t="s">
        <v>795</v>
      </c>
      <c r="E1251" s="455" t="str">
        <f>VLOOKUP(D1251,'BANG THAM CHIEU'!$E$72:I1283,5,0)</f>
        <v>cái</v>
      </c>
      <c r="F1251" s="453">
        <v>5</v>
      </c>
      <c r="G1251" s="456">
        <v>44363</v>
      </c>
      <c r="H1251" s="412" t="s">
        <v>10448</v>
      </c>
      <c r="I1251" s="458">
        <v>6</v>
      </c>
      <c r="J1251" s="458" t="s">
        <v>7620</v>
      </c>
      <c r="K1251" s="454" t="s">
        <v>8693</v>
      </c>
    </row>
    <row r="1252" spans="1:11" x14ac:dyDescent="0.25">
      <c r="A1252" s="47">
        <f t="shared" si="20"/>
        <v>1250</v>
      </c>
      <c r="B1252" s="454" t="s">
        <v>9885</v>
      </c>
      <c r="C1252" s="451" t="s">
        <v>1517</v>
      </c>
      <c r="D1252" s="452" t="s">
        <v>796</v>
      </c>
      <c r="E1252" s="455" t="str">
        <f>VLOOKUP(D1252,'BANG THAM CHIEU'!$E$72:I1284,5,0)</f>
        <v>cái</v>
      </c>
      <c r="F1252" s="453">
        <v>6</v>
      </c>
      <c r="G1252" s="456">
        <v>44362</v>
      </c>
      <c r="H1252" s="412" t="s">
        <v>10448</v>
      </c>
      <c r="I1252" s="458">
        <v>6</v>
      </c>
      <c r="J1252" s="458" t="s">
        <v>7619</v>
      </c>
      <c r="K1252" s="454" t="s">
        <v>10458</v>
      </c>
    </row>
    <row r="1253" spans="1:11" x14ac:dyDescent="0.25">
      <c r="A1253" s="47">
        <f t="shared" si="20"/>
        <v>1251</v>
      </c>
      <c r="B1253" s="454" t="s">
        <v>2959</v>
      </c>
      <c r="C1253" s="451" t="s">
        <v>1572</v>
      </c>
      <c r="D1253" s="452" t="s">
        <v>684</v>
      </c>
      <c r="E1253" s="455" t="str">
        <f>VLOOKUP(D1253,'BANG THAM CHIEU'!$E$72:I1285,5,0)</f>
        <v>cái</v>
      </c>
      <c r="F1253" s="453">
        <v>50</v>
      </c>
      <c r="G1253" s="456">
        <v>44364</v>
      </c>
      <c r="H1253" s="412" t="s">
        <v>10448</v>
      </c>
      <c r="I1253" s="458">
        <v>6</v>
      </c>
      <c r="J1253" s="458" t="s">
        <v>7620</v>
      </c>
      <c r="K1253" s="454" t="s">
        <v>10459</v>
      </c>
    </row>
    <row r="1254" spans="1:11" x14ac:dyDescent="0.25">
      <c r="A1254" s="47">
        <f t="shared" si="20"/>
        <v>1252</v>
      </c>
      <c r="B1254" s="454" t="s">
        <v>6604</v>
      </c>
      <c r="C1254" s="451" t="s">
        <v>1547</v>
      </c>
      <c r="D1254" s="452" t="s">
        <v>1308</v>
      </c>
      <c r="E1254" s="455" t="str">
        <f>VLOOKUP(D1254,'BANG THAM CHIEU'!$E$72:I1286,5,0)</f>
        <v>cái</v>
      </c>
      <c r="F1254" s="453">
        <v>10</v>
      </c>
      <c r="G1254" s="456">
        <v>44364</v>
      </c>
      <c r="H1254" s="412" t="s">
        <v>10448</v>
      </c>
      <c r="I1254" s="458">
        <v>6</v>
      </c>
      <c r="J1254" s="458" t="s">
        <v>7620</v>
      </c>
      <c r="K1254" s="454" t="s">
        <v>10296</v>
      </c>
    </row>
    <row r="1255" spans="1:11" x14ac:dyDescent="0.25">
      <c r="A1255" s="47">
        <f t="shared" si="20"/>
        <v>1253</v>
      </c>
      <c r="B1255" s="454" t="s">
        <v>8913</v>
      </c>
      <c r="C1255" s="451" t="s">
        <v>1556</v>
      </c>
      <c r="D1255" s="452" t="s">
        <v>9066</v>
      </c>
      <c r="E1255" s="455" t="str">
        <f>VLOOKUP(D1255,'BANG THAM CHIEU'!$E$72:I1287,5,0)</f>
        <v>cái</v>
      </c>
      <c r="F1255" s="453">
        <v>2</v>
      </c>
      <c r="G1255" s="456">
        <v>44364</v>
      </c>
      <c r="H1255" s="412" t="s">
        <v>10448</v>
      </c>
      <c r="I1255" s="458">
        <v>6</v>
      </c>
      <c r="J1255" s="458" t="s">
        <v>7620</v>
      </c>
      <c r="K1255" s="454" t="s">
        <v>10296</v>
      </c>
    </row>
    <row r="1256" spans="1:11" x14ac:dyDescent="0.25">
      <c r="A1256" s="47">
        <f t="shared" si="20"/>
        <v>1254</v>
      </c>
      <c r="B1256" s="454" t="s">
        <v>10319</v>
      </c>
      <c r="C1256" s="451" t="s">
        <v>1528</v>
      </c>
      <c r="D1256" s="452" t="s">
        <v>1395</v>
      </c>
      <c r="E1256" s="455" t="str">
        <f>VLOOKUP(D1256,'BANG THAM CHIEU'!$E$72:I1288,5,0)</f>
        <v>bì</v>
      </c>
      <c r="F1256" s="453">
        <v>1</v>
      </c>
      <c r="G1256" s="456">
        <v>44364</v>
      </c>
      <c r="H1256" s="412" t="s">
        <v>10448</v>
      </c>
      <c r="I1256" s="458">
        <v>6</v>
      </c>
      <c r="J1256" s="458" t="s">
        <v>7620</v>
      </c>
      <c r="K1256" s="454" t="s">
        <v>10296</v>
      </c>
    </row>
    <row r="1257" spans="1:11" x14ac:dyDescent="0.25">
      <c r="A1257" s="47">
        <f t="shared" si="20"/>
        <v>1255</v>
      </c>
      <c r="B1257" s="454" t="s">
        <v>9646</v>
      </c>
      <c r="C1257" s="451" t="s">
        <v>99</v>
      </c>
      <c r="D1257" s="452" t="s">
        <v>680</v>
      </c>
      <c r="E1257" s="455" t="str">
        <f>VLOOKUP(D1257,'BANG THAM CHIEU'!$E$72:I1289,5,0)</f>
        <v>cái</v>
      </c>
      <c r="F1257" s="453">
        <v>15</v>
      </c>
      <c r="G1257" s="456">
        <v>44364</v>
      </c>
      <c r="H1257" s="412" t="s">
        <v>10448</v>
      </c>
      <c r="I1257" s="458">
        <v>6</v>
      </c>
      <c r="J1257" s="458" t="s">
        <v>7614</v>
      </c>
      <c r="K1257" s="454" t="s">
        <v>10460</v>
      </c>
    </row>
    <row r="1258" spans="1:11" x14ac:dyDescent="0.25">
      <c r="A1258" s="47">
        <f t="shared" si="20"/>
        <v>1256</v>
      </c>
      <c r="B1258" s="454" t="s">
        <v>9646</v>
      </c>
      <c r="C1258" s="451" t="s">
        <v>99</v>
      </c>
      <c r="D1258" s="452" t="s">
        <v>680</v>
      </c>
      <c r="E1258" s="455" t="str">
        <f>VLOOKUP(D1258,'BANG THAM CHIEU'!$E$72:I1290,5,0)</f>
        <v>cái</v>
      </c>
      <c r="F1258" s="453">
        <v>15</v>
      </c>
      <c r="G1258" s="456">
        <v>44364</v>
      </c>
      <c r="H1258" s="412" t="s">
        <v>10448</v>
      </c>
      <c r="I1258" s="458">
        <v>6</v>
      </c>
      <c r="J1258" s="458" t="s">
        <v>7619</v>
      </c>
      <c r="K1258" s="454" t="s">
        <v>10461</v>
      </c>
    </row>
    <row r="1259" spans="1:11" x14ac:dyDescent="0.25">
      <c r="A1259" s="47">
        <f t="shared" si="20"/>
        <v>1257</v>
      </c>
      <c r="B1259" s="454" t="s">
        <v>6948</v>
      </c>
      <c r="C1259" s="451" t="s">
        <v>1528</v>
      </c>
      <c r="D1259" s="452" t="s">
        <v>692</v>
      </c>
      <c r="E1259" s="455" t="str">
        <f>VLOOKUP(D1259,'BANG THAM CHIEU'!$E$72:I1291,5,0)</f>
        <v>bì</v>
      </c>
      <c r="F1259" s="453">
        <v>1</v>
      </c>
      <c r="G1259" s="456">
        <v>44365</v>
      </c>
      <c r="H1259" s="412" t="s">
        <v>10448</v>
      </c>
      <c r="I1259" s="458">
        <v>6</v>
      </c>
      <c r="J1259" s="458" t="s">
        <v>8816</v>
      </c>
      <c r="K1259" s="454" t="s">
        <v>10462</v>
      </c>
    </row>
    <row r="1260" spans="1:11" x14ac:dyDescent="0.25">
      <c r="A1260" s="47">
        <f t="shared" si="20"/>
        <v>1258</v>
      </c>
      <c r="B1260" s="454" t="s">
        <v>6950</v>
      </c>
      <c r="C1260" s="451" t="s">
        <v>1528</v>
      </c>
      <c r="D1260" s="452" t="s">
        <v>1417</v>
      </c>
      <c r="E1260" s="455" t="str">
        <f>VLOOKUP(D1260,'BANG THAM CHIEU'!$E$72:I1292,5,0)</f>
        <v>bì</v>
      </c>
      <c r="F1260" s="453">
        <v>1</v>
      </c>
      <c r="G1260" s="456">
        <v>44365</v>
      </c>
      <c r="H1260" s="412" t="s">
        <v>10448</v>
      </c>
      <c r="I1260" s="458">
        <v>6</v>
      </c>
      <c r="J1260" s="458" t="s">
        <v>8816</v>
      </c>
      <c r="K1260" s="454" t="s">
        <v>10462</v>
      </c>
    </row>
    <row r="1261" spans="1:11" x14ac:dyDescent="0.25">
      <c r="A1261" s="47">
        <f t="shared" si="20"/>
        <v>1259</v>
      </c>
      <c r="B1261" s="454" t="s">
        <v>8489</v>
      </c>
      <c r="C1261" s="451" t="s">
        <v>1528</v>
      </c>
      <c r="D1261" s="452" t="s">
        <v>146</v>
      </c>
      <c r="E1261" s="455" t="s">
        <v>2928</v>
      </c>
      <c r="F1261" s="453">
        <v>2</v>
      </c>
      <c r="G1261" s="456">
        <v>44365</v>
      </c>
      <c r="H1261" s="412" t="s">
        <v>10448</v>
      </c>
      <c r="I1261" s="458">
        <v>6</v>
      </c>
      <c r="J1261" s="458" t="s">
        <v>8816</v>
      </c>
      <c r="K1261" s="454" t="s">
        <v>10462</v>
      </c>
    </row>
    <row r="1262" spans="1:11" x14ac:dyDescent="0.25">
      <c r="A1262" s="47">
        <f t="shared" si="20"/>
        <v>1260</v>
      </c>
      <c r="B1262" s="454" t="s">
        <v>9893</v>
      </c>
      <c r="C1262" s="451" t="s">
        <v>1528</v>
      </c>
      <c r="D1262" s="452" t="s">
        <v>687</v>
      </c>
      <c r="E1262" s="455" t="str">
        <f>VLOOKUP(D1262,'BANG THAM CHIEU'!$E$72:I1294,5,0)</f>
        <v>cái</v>
      </c>
      <c r="F1262" s="453">
        <v>1</v>
      </c>
      <c r="G1262" s="456">
        <v>44365</v>
      </c>
      <c r="H1262" s="412" t="s">
        <v>10448</v>
      </c>
      <c r="I1262" s="458">
        <v>6</v>
      </c>
      <c r="J1262" s="458" t="s">
        <v>8816</v>
      </c>
      <c r="K1262" s="454" t="s">
        <v>10462</v>
      </c>
    </row>
    <row r="1263" spans="1:11" x14ac:dyDescent="0.25">
      <c r="A1263" s="47">
        <f t="shared" si="20"/>
        <v>1261</v>
      </c>
      <c r="B1263" s="454" t="s">
        <v>6604</v>
      </c>
      <c r="C1263" s="451" t="s">
        <v>1547</v>
      </c>
      <c r="D1263" s="452" t="s">
        <v>1308</v>
      </c>
      <c r="E1263" s="455" t="str">
        <f>VLOOKUP(D1263,'BANG THAM CHIEU'!$E$72:I1295,5,0)</f>
        <v>cái</v>
      </c>
      <c r="F1263" s="453">
        <v>3</v>
      </c>
      <c r="G1263" s="456">
        <v>44365</v>
      </c>
      <c r="H1263" s="412" t="s">
        <v>10448</v>
      </c>
      <c r="I1263" s="458">
        <v>6</v>
      </c>
      <c r="J1263" s="458" t="s">
        <v>8816</v>
      </c>
      <c r="K1263" s="454" t="s">
        <v>10462</v>
      </c>
    </row>
    <row r="1264" spans="1:11" x14ac:dyDescent="0.25">
      <c r="A1264" s="47">
        <f t="shared" si="20"/>
        <v>1262</v>
      </c>
      <c r="B1264" s="454" t="s">
        <v>7899</v>
      </c>
      <c r="C1264" s="451" t="s">
        <v>1528</v>
      </c>
      <c r="D1264" s="452" t="s">
        <v>138</v>
      </c>
      <c r="E1264" s="455" t="s">
        <v>455</v>
      </c>
      <c r="F1264" s="453">
        <v>10</v>
      </c>
      <c r="G1264" s="456">
        <v>44365</v>
      </c>
      <c r="H1264" s="412" t="s">
        <v>10448</v>
      </c>
      <c r="I1264" s="458">
        <v>6</v>
      </c>
      <c r="J1264" s="458" t="s">
        <v>10114</v>
      </c>
      <c r="K1264" s="454" t="s">
        <v>10258</v>
      </c>
    </row>
    <row r="1265" spans="1:11" x14ac:dyDescent="0.25">
      <c r="A1265" s="47">
        <f t="shared" si="20"/>
        <v>1263</v>
      </c>
      <c r="B1265" s="454" t="s">
        <v>7900</v>
      </c>
      <c r="C1265" s="451" t="s">
        <v>1528</v>
      </c>
      <c r="D1265" s="452" t="s">
        <v>139</v>
      </c>
      <c r="E1265" s="455" t="s">
        <v>455</v>
      </c>
      <c r="F1265" s="453">
        <v>10</v>
      </c>
      <c r="G1265" s="456">
        <v>44365</v>
      </c>
      <c r="H1265" s="412" t="s">
        <v>10448</v>
      </c>
      <c r="I1265" s="458">
        <v>6</v>
      </c>
      <c r="J1265" s="458" t="s">
        <v>10114</v>
      </c>
      <c r="K1265" s="454" t="s">
        <v>10258</v>
      </c>
    </row>
    <row r="1266" spans="1:11" x14ac:dyDescent="0.25">
      <c r="A1266" s="47">
        <f t="shared" si="20"/>
        <v>1264</v>
      </c>
      <c r="B1266" s="454" t="s">
        <v>1430</v>
      </c>
      <c r="C1266" s="451" t="s">
        <v>1571</v>
      </c>
      <c r="D1266" s="452" t="s">
        <v>669</v>
      </c>
      <c r="E1266" s="455" t="str">
        <f>VLOOKUP(D1266,'BANG THAM CHIEU'!$E$72:I1298,5,0)</f>
        <v>cuộn</v>
      </c>
      <c r="F1266" s="453">
        <v>10</v>
      </c>
      <c r="G1266" s="456">
        <v>44366</v>
      </c>
      <c r="H1266" s="412" t="s">
        <v>10448</v>
      </c>
      <c r="I1266" s="458">
        <v>6</v>
      </c>
      <c r="J1266" s="458" t="s">
        <v>7615</v>
      </c>
      <c r="K1266" s="454" t="s">
        <v>10454</v>
      </c>
    </row>
    <row r="1267" spans="1:11" x14ac:dyDescent="0.25">
      <c r="A1267" s="47">
        <f t="shared" si="20"/>
        <v>1265</v>
      </c>
      <c r="B1267" s="454" t="s">
        <v>2959</v>
      </c>
      <c r="C1267" s="451" t="s">
        <v>1572</v>
      </c>
      <c r="D1267" s="452" t="s">
        <v>684</v>
      </c>
      <c r="E1267" s="455" t="str">
        <f>VLOOKUP(D1267,'BANG THAM CHIEU'!$E$72:I1299,5,0)</f>
        <v>cái</v>
      </c>
      <c r="F1267" s="453">
        <v>20</v>
      </c>
      <c r="G1267" s="456">
        <v>44366</v>
      </c>
      <c r="H1267" s="412" t="s">
        <v>10448</v>
      </c>
      <c r="I1267" s="458">
        <v>6</v>
      </c>
      <c r="J1267" s="458" t="s">
        <v>7615</v>
      </c>
      <c r="K1267" s="454" t="s">
        <v>10454</v>
      </c>
    </row>
    <row r="1268" spans="1:11" x14ac:dyDescent="0.25">
      <c r="A1268" s="47">
        <f t="shared" si="20"/>
        <v>1266</v>
      </c>
      <c r="B1268" s="454" t="s">
        <v>2959</v>
      </c>
      <c r="C1268" s="451" t="s">
        <v>1572</v>
      </c>
      <c r="D1268" s="452" t="s">
        <v>684</v>
      </c>
      <c r="E1268" s="455" t="str">
        <f>VLOOKUP(D1268,'BANG THAM CHIEU'!$E$72:I1300,5,0)</f>
        <v>cái</v>
      </c>
      <c r="F1268" s="453">
        <v>50</v>
      </c>
      <c r="G1268" s="456">
        <v>44366</v>
      </c>
      <c r="H1268" s="412" t="s">
        <v>10448</v>
      </c>
      <c r="I1268" s="458">
        <v>6</v>
      </c>
      <c r="J1268" s="458" t="s">
        <v>7615</v>
      </c>
      <c r="K1268" s="454" t="s">
        <v>10465</v>
      </c>
    </row>
    <row r="1269" spans="1:11" x14ac:dyDescent="0.25">
      <c r="A1269" s="47">
        <f t="shared" si="20"/>
        <v>1267</v>
      </c>
      <c r="B1269" s="454" t="s">
        <v>9000</v>
      </c>
      <c r="C1269" s="451" t="s">
        <v>1547</v>
      </c>
      <c r="D1269" s="452" t="s">
        <v>6876</v>
      </c>
      <c r="E1269" s="455" t="str">
        <f>VLOOKUP(D1269,'BANG THAM CHIEU'!$E$72:I1301,5,0)</f>
        <v>cái</v>
      </c>
      <c r="F1269" s="453">
        <v>2</v>
      </c>
      <c r="G1269" s="456">
        <v>44362</v>
      </c>
      <c r="H1269" s="412" t="s">
        <v>10448</v>
      </c>
      <c r="I1269" s="458">
        <v>6</v>
      </c>
      <c r="J1269" s="458" t="s">
        <v>7615</v>
      </c>
      <c r="K1269" s="454" t="s">
        <v>10296</v>
      </c>
    </row>
    <row r="1270" spans="1:11" x14ac:dyDescent="0.25">
      <c r="A1270" s="47">
        <f t="shared" si="20"/>
        <v>1268</v>
      </c>
      <c r="B1270" s="454" t="s">
        <v>6605</v>
      </c>
      <c r="C1270" s="451" t="s">
        <v>1547</v>
      </c>
      <c r="D1270" s="452" t="s">
        <v>2857</v>
      </c>
      <c r="E1270" s="455" t="str">
        <f>VLOOKUP(D1270,'BANG THAM CHIEU'!$E$72:I1302,5,0)</f>
        <v>cái</v>
      </c>
      <c r="F1270" s="453">
        <v>10</v>
      </c>
      <c r="G1270" s="456">
        <v>44364</v>
      </c>
      <c r="H1270" s="412" t="s">
        <v>10448</v>
      </c>
      <c r="I1270" s="458">
        <v>6</v>
      </c>
      <c r="J1270" s="458" t="s">
        <v>7620</v>
      </c>
      <c r="K1270" s="454" t="s">
        <v>10296</v>
      </c>
    </row>
    <row r="1271" spans="1:11" x14ac:dyDescent="0.25">
      <c r="A1271" s="47">
        <f t="shared" si="20"/>
        <v>1269</v>
      </c>
      <c r="B1271" s="454" t="s">
        <v>4546</v>
      </c>
      <c r="C1271" s="451" t="s">
        <v>2574</v>
      </c>
      <c r="D1271" s="452" t="s">
        <v>2714</v>
      </c>
      <c r="E1271" s="455" t="str">
        <f>VLOOKUP(D1271,'BANG THAM CHIEU'!$E$72:I1303,5,0)</f>
        <v>cuộn</v>
      </c>
      <c r="F1271" s="453">
        <v>2</v>
      </c>
      <c r="G1271" s="456">
        <v>44365</v>
      </c>
      <c r="H1271" s="412" t="s">
        <v>10448</v>
      </c>
      <c r="I1271" s="458">
        <v>6</v>
      </c>
      <c r="J1271" s="458" t="s">
        <v>7620</v>
      </c>
      <c r="K1271" s="454" t="s">
        <v>9733</v>
      </c>
    </row>
    <row r="1272" spans="1:11" x14ac:dyDescent="0.25">
      <c r="A1272" s="47">
        <f t="shared" si="20"/>
        <v>1270</v>
      </c>
      <c r="B1272" s="454" t="s">
        <v>6989</v>
      </c>
      <c r="C1272" s="451" t="s">
        <v>1528</v>
      </c>
      <c r="D1272" s="452" t="s">
        <v>6992</v>
      </c>
      <c r="E1272" s="455" t="str">
        <f>VLOOKUP(D1272,'BANG THAM CHIEU'!$E$72:I1304,5,0)</f>
        <v>cái</v>
      </c>
      <c r="F1272" s="453">
        <v>30</v>
      </c>
      <c r="G1272" s="456">
        <v>44365</v>
      </c>
      <c r="H1272" s="412" t="s">
        <v>10448</v>
      </c>
      <c r="I1272" s="458">
        <v>6</v>
      </c>
      <c r="J1272" s="458" t="s">
        <v>8816</v>
      </c>
      <c r="K1272" s="454" t="s">
        <v>10462</v>
      </c>
    </row>
    <row r="1273" spans="1:11" x14ac:dyDescent="0.25">
      <c r="A1273" s="47">
        <f t="shared" si="20"/>
        <v>1271</v>
      </c>
      <c r="B1273" s="454" t="s">
        <v>2968</v>
      </c>
      <c r="C1273" s="451" t="s">
        <v>1528</v>
      </c>
      <c r="D1273" s="452" t="s">
        <v>2999</v>
      </c>
      <c r="E1273" s="455" t="str">
        <f>VLOOKUP(D1273,'BANG THAM CHIEU'!$E$72:I1305,5,0)</f>
        <v>cái</v>
      </c>
      <c r="F1273" s="453">
        <v>1</v>
      </c>
      <c r="G1273" s="456">
        <v>44365</v>
      </c>
      <c r="H1273" s="412" t="s">
        <v>10448</v>
      </c>
      <c r="I1273" s="458">
        <v>6</v>
      </c>
      <c r="J1273" s="458" t="s">
        <v>7620</v>
      </c>
      <c r="K1273" s="454" t="s">
        <v>10463</v>
      </c>
    </row>
    <row r="1274" spans="1:11" x14ac:dyDescent="0.25">
      <c r="A1274" s="47">
        <f t="shared" si="20"/>
        <v>1272</v>
      </c>
      <c r="B1274" s="454" t="s">
        <v>2966</v>
      </c>
      <c r="C1274" s="451" t="s">
        <v>1528</v>
      </c>
      <c r="D1274" s="452" t="s">
        <v>2792</v>
      </c>
      <c r="E1274" s="455" t="str">
        <f>VLOOKUP(D1274,'BANG THAM CHIEU'!$E$72:I1306,5,0)</f>
        <v>cái</v>
      </c>
      <c r="F1274" s="453">
        <v>1</v>
      </c>
      <c r="G1274" s="456">
        <v>44365</v>
      </c>
      <c r="H1274" s="412" t="s">
        <v>10448</v>
      </c>
      <c r="I1274" s="458">
        <v>6</v>
      </c>
      <c r="J1274" s="458" t="s">
        <v>7620</v>
      </c>
      <c r="K1274" s="454" t="s">
        <v>10463</v>
      </c>
    </row>
    <row r="1275" spans="1:11" x14ac:dyDescent="0.25">
      <c r="A1275" s="47">
        <f t="shared" si="20"/>
        <v>1273</v>
      </c>
      <c r="B1275" s="454" t="s">
        <v>6337</v>
      </c>
      <c r="C1275" s="451" t="s">
        <v>2564</v>
      </c>
      <c r="D1275" s="452">
        <v>50251648</v>
      </c>
      <c r="E1275" s="455" t="str">
        <f>VLOOKUP(D1275,'BANG THAM CHIEU'!$E$72:I1307,5,0)</f>
        <v>cái</v>
      </c>
      <c r="F1275" s="453">
        <v>2</v>
      </c>
      <c r="G1275" s="456">
        <v>44365</v>
      </c>
      <c r="H1275" s="412" t="s">
        <v>10448</v>
      </c>
      <c r="I1275" s="458">
        <v>6</v>
      </c>
      <c r="J1275" s="458" t="s">
        <v>9869</v>
      </c>
      <c r="K1275" s="454" t="s">
        <v>9861</v>
      </c>
    </row>
    <row r="1276" spans="1:11" x14ac:dyDescent="0.25">
      <c r="A1276" s="47">
        <f t="shared" si="20"/>
        <v>1274</v>
      </c>
      <c r="B1276" s="454" t="s">
        <v>2673</v>
      </c>
      <c r="C1276" s="451" t="s">
        <v>1547</v>
      </c>
      <c r="D1276" s="452" t="s">
        <v>2886</v>
      </c>
      <c r="E1276" s="455" t="str">
        <f>VLOOKUP(D1276,'BANG THAM CHIEU'!$E$72:I1308,5,0)</f>
        <v>cái</v>
      </c>
      <c r="F1276" s="453">
        <v>1</v>
      </c>
      <c r="G1276" s="456">
        <v>44366</v>
      </c>
      <c r="H1276" s="412" t="s">
        <v>10448</v>
      </c>
      <c r="I1276" s="458">
        <v>6</v>
      </c>
      <c r="J1276" s="458" t="s">
        <v>9357</v>
      </c>
      <c r="K1276" s="454" t="s">
        <v>10462</v>
      </c>
    </row>
    <row r="1277" spans="1:11" x14ac:dyDescent="0.25">
      <c r="A1277" s="47">
        <f t="shared" si="20"/>
        <v>1275</v>
      </c>
      <c r="B1277" s="454" t="s">
        <v>8566</v>
      </c>
      <c r="C1277" s="451"/>
      <c r="D1277" s="452"/>
      <c r="E1277" s="455" t="s">
        <v>8567</v>
      </c>
      <c r="F1277" s="453">
        <v>20</v>
      </c>
      <c r="G1277" s="456">
        <v>44369</v>
      </c>
      <c r="H1277" s="412" t="s">
        <v>10484</v>
      </c>
      <c r="I1277" s="458">
        <v>6</v>
      </c>
      <c r="J1277" s="458" t="s">
        <v>9382</v>
      </c>
      <c r="K1277" s="454" t="s">
        <v>8693</v>
      </c>
    </row>
    <row r="1278" spans="1:11" x14ac:dyDescent="0.25">
      <c r="A1278" s="47">
        <f t="shared" si="20"/>
        <v>1276</v>
      </c>
      <c r="B1278" s="454" t="s">
        <v>10447</v>
      </c>
      <c r="C1278" s="451"/>
      <c r="D1278" s="452"/>
      <c r="E1278" s="455" t="s">
        <v>1210</v>
      </c>
      <c r="F1278" s="453">
        <v>10</v>
      </c>
      <c r="G1278" s="456">
        <v>44369</v>
      </c>
      <c r="H1278" s="412" t="s">
        <v>10484</v>
      </c>
      <c r="I1278" s="458">
        <v>6</v>
      </c>
      <c r="J1278" s="458" t="s">
        <v>9302</v>
      </c>
      <c r="K1278" s="454" t="s">
        <v>10467</v>
      </c>
    </row>
    <row r="1279" spans="1:11" x14ac:dyDescent="0.25">
      <c r="A1279" s="47">
        <f t="shared" si="20"/>
        <v>1277</v>
      </c>
      <c r="B1279" s="454" t="s">
        <v>469</v>
      </c>
      <c r="C1279" s="451"/>
      <c r="D1279" s="452"/>
      <c r="E1279" s="455" t="s">
        <v>455</v>
      </c>
      <c r="F1279" s="453">
        <v>20</v>
      </c>
      <c r="G1279" s="456">
        <v>44369</v>
      </c>
      <c r="H1279" s="412" t="s">
        <v>10484</v>
      </c>
      <c r="I1279" s="458">
        <v>6</v>
      </c>
      <c r="J1279" s="458" t="s">
        <v>9489</v>
      </c>
      <c r="K1279" s="454" t="s">
        <v>10468</v>
      </c>
    </row>
    <row r="1280" spans="1:11" x14ac:dyDescent="0.25">
      <c r="A1280" s="47">
        <f t="shared" si="20"/>
        <v>1278</v>
      </c>
      <c r="B1280" s="432" t="s">
        <v>10470</v>
      </c>
      <c r="C1280" s="451"/>
      <c r="D1280" s="452"/>
      <c r="E1280" s="455" t="s">
        <v>447</v>
      </c>
      <c r="F1280" s="453">
        <v>1</v>
      </c>
      <c r="G1280" s="456">
        <v>44370</v>
      </c>
      <c r="H1280" s="412" t="s">
        <v>10484</v>
      </c>
      <c r="I1280" s="458">
        <v>6</v>
      </c>
      <c r="J1280" s="458" t="s">
        <v>10114</v>
      </c>
      <c r="K1280" s="454" t="s">
        <v>10471</v>
      </c>
    </row>
    <row r="1281" spans="1:11" ht="16.5" customHeight="1" x14ac:dyDescent="0.25">
      <c r="A1281" s="47">
        <f t="shared" si="20"/>
        <v>1279</v>
      </c>
      <c r="B1281" s="454" t="s">
        <v>10449</v>
      </c>
      <c r="C1281" s="451"/>
      <c r="D1281" s="452"/>
      <c r="E1281" s="455" t="s">
        <v>455</v>
      </c>
      <c r="F1281" s="453">
        <v>1</v>
      </c>
      <c r="G1281" s="456">
        <v>44370</v>
      </c>
      <c r="H1281" s="412" t="s">
        <v>10484</v>
      </c>
      <c r="I1281" s="458">
        <v>6</v>
      </c>
      <c r="J1281" s="458" t="s">
        <v>7619</v>
      </c>
      <c r="K1281" s="454" t="s">
        <v>10474</v>
      </c>
    </row>
    <row r="1282" spans="1:11" x14ac:dyDescent="0.25">
      <c r="A1282" s="47">
        <f t="shared" si="20"/>
        <v>1280</v>
      </c>
      <c r="B1282" s="432" t="s">
        <v>10473</v>
      </c>
      <c r="C1282" s="451"/>
      <c r="D1282" s="452"/>
      <c r="E1282" s="455" t="s">
        <v>447</v>
      </c>
      <c r="F1282" s="453">
        <v>1</v>
      </c>
      <c r="G1282" s="456">
        <v>44370</v>
      </c>
      <c r="H1282" s="412" t="s">
        <v>10484</v>
      </c>
      <c r="I1282" s="458">
        <v>6</v>
      </c>
      <c r="J1282" s="458" t="s">
        <v>7619</v>
      </c>
      <c r="K1282" s="454" t="s">
        <v>10474</v>
      </c>
    </row>
    <row r="1283" spans="1:11" ht="51.75" x14ac:dyDescent="0.25">
      <c r="A1283" s="47">
        <f t="shared" si="20"/>
        <v>1281</v>
      </c>
      <c r="B1283" s="437" t="s">
        <v>10475</v>
      </c>
      <c r="C1283" s="451"/>
      <c r="D1283" s="452"/>
      <c r="E1283" s="455" t="s">
        <v>447</v>
      </c>
      <c r="F1283" s="453">
        <v>1</v>
      </c>
      <c r="G1283" s="456">
        <v>44370</v>
      </c>
      <c r="H1283" s="412" t="s">
        <v>10484</v>
      </c>
      <c r="I1283" s="458">
        <v>6</v>
      </c>
      <c r="J1283" s="458" t="s">
        <v>7619</v>
      </c>
      <c r="K1283" s="454" t="s">
        <v>10474</v>
      </c>
    </row>
    <row r="1284" spans="1:11" ht="75" x14ac:dyDescent="0.25">
      <c r="A1284" s="47">
        <f t="shared" si="20"/>
        <v>1282</v>
      </c>
      <c r="B1284" s="462" t="s">
        <v>8566</v>
      </c>
      <c r="C1284" s="451"/>
      <c r="D1284" s="452"/>
      <c r="E1284" s="455" t="s">
        <v>8567</v>
      </c>
      <c r="F1284" s="453">
        <v>20</v>
      </c>
      <c r="G1284" s="456">
        <v>44370</v>
      </c>
      <c r="H1284" s="412" t="s">
        <v>10484</v>
      </c>
      <c r="I1284" s="458">
        <v>6</v>
      </c>
      <c r="J1284" s="458" t="s">
        <v>7620</v>
      </c>
      <c r="K1284" s="454" t="s">
        <v>9627</v>
      </c>
    </row>
    <row r="1285" spans="1:11" x14ac:dyDescent="0.25">
      <c r="A1285" s="47">
        <f t="shared" si="20"/>
        <v>1283</v>
      </c>
      <c r="B1285" s="454" t="s">
        <v>10477</v>
      </c>
      <c r="C1285" s="451"/>
      <c r="D1285" s="452"/>
      <c r="E1285" s="455" t="s">
        <v>455</v>
      </c>
      <c r="F1285" s="453">
        <v>1</v>
      </c>
      <c r="G1285" s="456">
        <v>44370</v>
      </c>
      <c r="H1285" s="412" t="s">
        <v>10484</v>
      </c>
      <c r="I1285" s="458">
        <v>6</v>
      </c>
      <c r="J1285" s="458" t="s">
        <v>7616</v>
      </c>
      <c r="K1285" s="454" t="s">
        <v>10478</v>
      </c>
    </row>
    <row r="1286" spans="1:11" ht="64.5" x14ac:dyDescent="0.25">
      <c r="A1286" s="47">
        <f t="shared" si="20"/>
        <v>1284</v>
      </c>
      <c r="B1286" s="437" t="s">
        <v>10479</v>
      </c>
      <c r="C1286" s="451"/>
      <c r="D1286" s="452"/>
      <c r="E1286" s="455" t="s">
        <v>447</v>
      </c>
      <c r="F1286" s="453">
        <v>1</v>
      </c>
      <c r="G1286" s="456">
        <v>44370</v>
      </c>
      <c r="H1286" s="412" t="s">
        <v>10484</v>
      </c>
      <c r="I1286" s="458">
        <v>6</v>
      </c>
      <c r="J1286" s="458" t="s">
        <v>7616</v>
      </c>
      <c r="K1286" s="454" t="s">
        <v>10481</v>
      </c>
    </row>
    <row r="1287" spans="1:11" x14ac:dyDescent="0.25">
      <c r="A1287" s="47">
        <f t="shared" si="20"/>
        <v>1285</v>
      </c>
      <c r="B1287" s="11" t="s">
        <v>10473</v>
      </c>
      <c r="C1287" s="451"/>
      <c r="D1287" s="452"/>
      <c r="E1287" s="455" t="s">
        <v>447</v>
      </c>
      <c r="F1287" s="453">
        <v>1</v>
      </c>
      <c r="G1287" s="456">
        <v>44370</v>
      </c>
      <c r="H1287" s="412" t="s">
        <v>10484</v>
      </c>
      <c r="I1287" s="458">
        <v>6</v>
      </c>
      <c r="J1287" s="458" t="s">
        <v>7616</v>
      </c>
      <c r="K1287" s="454" t="s">
        <v>10481</v>
      </c>
    </row>
    <row r="1288" spans="1:11" ht="75" x14ac:dyDescent="0.25">
      <c r="A1288" s="47">
        <f t="shared" si="20"/>
        <v>1286</v>
      </c>
      <c r="B1288" s="151" t="s">
        <v>10480</v>
      </c>
      <c r="C1288" s="451"/>
      <c r="D1288" s="452"/>
      <c r="E1288" s="455" t="s">
        <v>455</v>
      </c>
      <c r="F1288" s="453">
        <v>2</v>
      </c>
      <c r="G1288" s="456">
        <v>44370</v>
      </c>
      <c r="H1288" s="412" t="s">
        <v>10484</v>
      </c>
      <c r="I1288" s="458">
        <v>6</v>
      </c>
      <c r="J1288" s="458" t="s">
        <v>7616</v>
      </c>
      <c r="K1288" s="454" t="s">
        <v>10481</v>
      </c>
    </row>
    <row r="1289" spans="1:11" ht="60" x14ac:dyDescent="0.25">
      <c r="A1289" s="47">
        <f t="shared" si="20"/>
        <v>1287</v>
      </c>
      <c r="B1289" s="151" t="s">
        <v>10437</v>
      </c>
      <c r="C1289" s="451"/>
      <c r="D1289" s="452"/>
      <c r="E1289" s="455" t="s">
        <v>455</v>
      </c>
      <c r="F1289" s="453">
        <v>1</v>
      </c>
      <c r="G1289" s="456">
        <v>44370</v>
      </c>
      <c r="H1289" s="412" t="s">
        <v>10484</v>
      </c>
      <c r="I1289" s="458">
        <v>6</v>
      </c>
      <c r="J1289" s="458" t="s">
        <v>7616</v>
      </c>
      <c r="K1289" s="454" t="s">
        <v>10481</v>
      </c>
    </row>
    <row r="1290" spans="1:11" x14ac:dyDescent="0.25">
      <c r="A1290" s="47">
        <f t="shared" si="20"/>
        <v>1288</v>
      </c>
      <c r="B1290" s="31" t="s">
        <v>8566</v>
      </c>
      <c r="C1290" s="451"/>
      <c r="D1290" s="452"/>
      <c r="E1290" s="455" t="s">
        <v>8567</v>
      </c>
      <c r="F1290" s="453">
        <v>10</v>
      </c>
      <c r="G1290" s="456">
        <v>44371</v>
      </c>
      <c r="H1290" s="412" t="s">
        <v>10484</v>
      </c>
      <c r="I1290" s="458">
        <v>6</v>
      </c>
      <c r="J1290" s="122" t="s">
        <v>10114</v>
      </c>
      <c r="K1290" s="454" t="s">
        <v>10438</v>
      </c>
    </row>
    <row r="1291" spans="1:11" x14ac:dyDescent="0.25">
      <c r="A1291" s="47">
        <f t="shared" si="20"/>
        <v>1289</v>
      </c>
      <c r="B1291" s="31" t="s">
        <v>2356</v>
      </c>
      <c r="C1291" s="451" t="s">
        <v>1528</v>
      </c>
      <c r="D1291" s="452" t="s">
        <v>137</v>
      </c>
      <c r="E1291" s="455" t="s">
        <v>455</v>
      </c>
      <c r="F1291" s="453">
        <v>10</v>
      </c>
      <c r="G1291" s="456">
        <v>44368</v>
      </c>
      <c r="H1291" s="412" t="s">
        <v>10484</v>
      </c>
      <c r="I1291" s="458">
        <v>6</v>
      </c>
      <c r="J1291" s="122" t="s">
        <v>9376</v>
      </c>
      <c r="K1291" s="454" t="s">
        <v>10466</v>
      </c>
    </row>
    <row r="1292" spans="1:11" x14ac:dyDescent="0.25">
      <c r="A1292" s="47">
        <f t="shared" si="20"/>
        <v>1290</v>
      </c>
      <c r="B1292" s="31" t="s">
        <v>2355</v>
      </c>
      <c r="C1292" s="451" t="s">
        <v>1528</v>
      </c>
      <c r="D1292" s="452" t="s">
        <v>144</v>
      </c>
      <c r="E1292" s="455" t="s">
        <v>455</v>
      </c>
      <c r="F1292" s="453">
        <v>10</v>
      </c>
      <c r="G1292" s="456">
        <v>44368</v>
      </c>
      <c r="H1292" s="412" t="s">
        <v>10484</v>
      </c>
      <c r="I1292" s="458">
        <v>6</v>
      </c>
      <c r="J1292" s="122" t="s">
        <v>9376</v>
      </c>
      <c r="K1292" s="454" t="s">
        <v>10466</v>
      </c>
    </row>
    <row r="1293" spans="1:11" x14ac:dyDescent="0.25">
      <c r="A1293" s="47">
        <f t="shared" si="20"/>
        <v>1291</v>
      </c>
      <c r="B1293" s="31" t="s">
        <v>2356</v>
      </c>
      <c r="C1293" s="451" t="s">
        <v>1528</v>
      </c>
      <c r="D1293" s="452" t="s">
        <v>137</v>
      </c>
      <c r="E1293" s="455" t="s">
        <v>455</v>
      </c>
      <c r="F1293" s="453">
        <v>3</v>
      </c>
      <c r="G1293" s="456">
        <v>44369</v>
      </c>
      <c r="H1293" s="412" t="s">
        <v>10484</v>
      </c>
      <c r="I1293" s="458">
        <v>6</v>
      </c>
      <c r="J1293" s="122" t="s">
        <v>9382</v>
      </c>
      <c r="K1293" s="454" t="s">
        <v>10469</v>
      </c>
    </row>
    <row r="1294" spans="1:11" x14ac:dyDescent="0.25">
      <c r="A1294" s="47">
        <f t="shared" si="20"/>
        <v>1292</v>
      </c>
      <c r="B1294" s="31" t="s">
        <v>6102</v>
      </c>
      <c r="C1294" s="451" t="s">
        <v>1547</v>
      </c>
      <c r="D1294" s="452" t="s">
        <v>1306</v>
      </c>
      <c r="E1294" s="455" t="str">
        <f>VLOOKUP(D1294,'BANG THAM CHIEU'!$E$72:I1326,5,0)</f>
        <v>cái</v>
      </c>
      <c r="F1294" s="453">
        <v>1</v>
      </c>
      <c r="G1294" s="456">
        <v>44370</v>
      </c>
      <c r="H1294" s="412" t="s">
        <v>10484</v>
      </c>
      <c r="I1294" s="458">
        <v>6</v>
      </c>
      <c r="J1294" s="122" t="s">
        <v>10114</v>
      </c>
      <c r="K1294" s="454" t="s">
        <v>10258</v>
      </c>
    </row>
    <row r="1295" spans="1:11" x14ac:dyDescent="0.25">
      <c r="A1295" s="47">
        <f t="shared" si="20"/>
        <v>1293</v>
      </c>
      <c r="B1295" s="31" t="s">
        <v>1430</v>
      </c>
      <c r="C1295" s="451" t="s">
        <v>1571</v>
      </c>
      <c r="D1295" s="452" t="s">
        <v>669</v>
      </c>
      <c r="E1295" s="455" t="str">
        <f>VLOOKUP(D1295,'BANG THAM CHIEU'!$E$72:I1327,5,0)</f>
        <v>cuộn</v>
      </c>
      <c r="F1295" s="453">
        <v>10</v>
      </c>
      <c r="G1295" s="456">
        <v>44370</v>
      </c>
      <c r="H1295" s="412" t="s">
        <v>10484</v>
      </c>
      <c r="I1295" s="458">
        <v>6</v>
      </c>
      <c r="J1295" s="122" t="s">
        <v>10114</v>
      </c>
      <c r="K1295" s="454" t="s">
        <v>10433</v>
      </c>
    </row>
    <row r="1296" spans="1:11" x14ac:dyDescent="0.25">
      <c r="A1296" s="47">
        <f t="shared" si="20"/>
        <v>1294</v>
      </c>
      <c r="B1296" s="31" t="s">
        <v>9644</v>
      </c>
      <c r="C1296" s="451" t="s">
        <v>99</v>
      </c>
      <c r="D1296" s="452" t="s">
        <v>253</v>
      </c>
      <c r="E1296" s="455" t="str">
        <f>VLOOKUP(D1296,'BANG THAM CHIEU'!$E$72:I1328,5,0)</f>
        <v>cái</v>
      </c>
      <c r="F1296" s="453">
        <v>3</v>
      </c>
      <c r="G1296" s="456">
        <v>44370</v>
      </c>
      <c r="H1296" s="412" t="s">
        <v>10484</v>
      </c>
      <c r="I1296" s="458">
        <v>6</v>
      </c>
      <c r="J1296" s="122" t="s">
        <v>10114</v>
      </c>
      <c r="K1296" s="454" t="s">
        <v>10433</v>
      </c>
    </row>
    <row r="1297" spans="1:11" x14ac:dyDescent="0.25">
      <c r="A1297" s="47">
        <f t="shared" si="20"/>
        <v>1295</v>
      </c>
      <c r="B1297" s="31" t="s">
        <v>9646</v>
      </c>
      <c r="C1297" s="451" t="s">
        <v>99</v>
      </c>
      <c r="D1297" s="452" t="s">
        <v>680</v>
      </c>
      <c r="E1297" s="455" t="str">
        <f>VLOOKUP(D1297,'BANG THAM CHIEU'!$E$72:I1329,5,0)</f>
        <v>cái</v>
      </c>
      <c r="F1297" s="453">
        <v>3</v>
      </c>
      <c r="G1297" s="456">
        <v>44370</v>
      </c>
      <c r="H1297" s="412" t="s">
        <v>10484</v>
      </c>
      <c r="I1297" s="458">
        <v>6</v>
      </c>
      <c r="J1297" s="122" t="s">
        <v>9377</v>
      </c>
      <c r="K1297" s="454" t="s">
        <v>10433</v>
      </c>
    </row>
    <row r="1298" spans="1:11" x14ac:dyDescent="0.25">
      <c r="A1298" s="47">
        <f t="shared" si="20"/>
        <v>1296</v>
      </c>
      <c r="B1298" s="31" t="s">
        <v>9647</v>
      </c>
      <c r="C1298" s="451" t="s">
        <v>1571</v>
      </c>
      <c r="D1298" s="452" t="s">
        <v>828</v>
      </c>
      <c r="E1298" s="455" t="str">
        <f>VLOOKUP(D1298,'BANG THAM CHIEU'!$E$72:I1330,5,0)</f>
        <v>cái</v>
      </c>
      <c r="F1298" s="453">
        <v>3</v>
      </c>
      <c r="G1298" s="456">
        <v>44370</v>
      </c>
      <c r="H1298" s="412" t="s">
        <v>10484</v>
      </c>
      <c r="I1298" s="458">
        <v>6</v>
      </c>
      <c r="J1298" s="122" t="s">
        <v>9377</v>
      </c>
      <c r="K1298" s="454" t="s">
        <v>10433</v>
      </c>
    </row>
    <row r="1299" spans="1:11" x14ac:dyDescent="0.25">
      <c r="A1299" s="47">
        <f t="shared" si="20"/>
        <v>1297</v>
      </c>
      <c r="B1299" s="31" t="s">
        <v>7870</v>
      </c>
      <c r="C1299" s="451" t="s">
        <v>78</v>
      </c>
      <c r="D1299" s="452" t="s">
        <v>230</v>
      </c>
      <c r="E1299" s="455" t="str">
        <f>VLOOKUP(D1299,'BANG THAM CHIEU'!$E$72:I1331,5,0)</f>
        <v>cái</v>
      </c>
      <c r="F1299" s="453">
        <v>6</v>
      </c>
      <c r="G1299" s="456">
        <v>44370</v>
      </c>
      <c r="H1299" s="412" t="s">
        <v>10484</v>
      </c>
      <c r="I1299" s="458">
        <v>6</v>
      </c>
      <c r="J1299" s="122" t="s">
        <v>9357</v>
      </c>
      <c r="K1299" s="454" t="s">
        <v>10476</v>
      </c>
    </row>
    <row r="1300" spans="1:11" x14ac:dyDescent="0.25">
      <c r="A1300" s="47">
        <f t="shared" si="20"/>
        <v>1298</v>
      </c>
      <c r="B1300" s="31" t="s">
        <v>7903</v>
      </c>
      <c r="C1300" s="451" t="s">
        <v>1563</v>
      </c>
      <c r="D1300" s="452" t="s">
        <v>1314</v>
      </c>
      <c r="E1300" s="455" t="str">
        <f>VLOOKUP(D1300,'BANG THAM CHIEU'!$E$72:I1332,5,0)</f>
        <v>cuộn</v>
      </c>
      <c r="F1300" s="453">
        <v>1</v>
      </c>
      <c r="G1300" s="456">
        <v>44370</v>
      </c>
      <c r="H1300" s="412" t="s">
        <v>10484</v>
      </c>
      <c r="I1300" s="458">
        <v>6</v>
      </c>
      <c r="J1300" s="122" t="s">
        <v>9357</v>
      </c>
      <c r="K1300" s="454" t="s">
        <v>10476</v>
      </c>
    </row>
    <row r="1301" spans="1:11" x14ac:dyDescent="0.25">
      <c r="A1301" s="47">
        <f t="shared" si="20"/>
        <v>1299</v>
      </c>
      <c r="B1301" s="31" t="s">
        <v>7901</v>
      </c>
      <c r="C1301" s="451" t="s">
        <v>1563</v>
      </c>
      <c r="D1301" s="452" t="s">
        <v>827</v>
      </c>
      <c r="E1301" s="455" t="str">
        <f>VLOOKUP(D1301,'BANG THAM CHIEU'!$E$72:I1333,5,0)</f>
        <v>cuộn</v>
      </c>
      <c r="F1301" s="453">
        <v>1</v>
      </c>
      <c r="G1301" s="456">
        <v>44370</v>
      </c>
      <c r="H1301" s="412" t="s">
        <v>10484</v>
      </c>
      <c r="I1301" s="458">
        <v>6</v>
      </c>
      <c r="J1301" s="122" t="s">
        <v>9357</v>
      </c>
      <c r="K1301" s="454" t="s">
        <v>10476</v>
      </c>
    </row>
    <row r="1302" spans="1:11" x14ac:dyDescent="0.25">
      <c r="A1302" s="47">
        <f t="shared" si="20"/>
        <v>1300</v>
      </c>
      <c r="B1302" s="31" t="s">
        <v>1430</v>
      </c>
      <c r="C1302" s="451" t="s">
        <v>1571</v>
      </c>
      <c r="D1302" s="452" t="s">
        <v>669</v>
      </c>
      <c r="E1302" s="455" t="str">
        <f>VLOOKUP(D1302,'BANG THAM CHIEU'!$E$72:I1334,5,0)</f>
        <v>cuộn</v>
      </c>
      <c r="F1302" s="453">
        <v>10</v>
      </c>
      <c r="G1302" s="456">
        <v>44370</v>
      </c>
      <c r="H1302" s="412" t="s">
        <v>10484</v>
      </c>
      <c r="I1302" s="458">
        <v>6</v>
      </c>
      <c r="J1302" s="122" t="s">
        <v>9357</v>
      </c>
      <c r="K1302" s="454" t="s">
        <v>10476</v>
      </c>
    </row>
    <row r="1303" spans="1:11" x14ac:dyDescent="0.25">
      <c r="A1303" s="47">
        <f t="shared" si="20"/>
        <v>1301</v>
      </c>
      <c r="B1303" s="31" t="s">
        <v>6607</v>
      </c>
      <c r="C1303" s="451" t="s">
        <v>1527</v>
      </c>
      <c r="D1303" s="452" t="s">
        <v>688</v>
      </c>
      <c r="E1303" s="455" t="str">
        <f>VLOOKUP(D1303,'BANG THAM CHIEU'!$E$72:I1335,5,0)</f>
        <v>bì</v>
      </c>
      <c r="F1303" s="453">
        <v>1</v>
      </c>
      <c r="G1303" s="456">
        <v>44370</v>
      </c>
      <c r="H1303" s="412" t="s">
        <v>10484</v>
      </c>
      <c r="I1303" s="458">
        <v>6</v>
      </c>
      <c r="J1303" s="122" t="s">
        <v>9357</v>
      </c>
      <c r="K1303" s="454" t="s">
        <v>10476</v>
      </c>
    </row>
    <row r="1304" spans="1:11" x14ac:dyDescent="0.25">
      <c r="A1304" s="47">
        <f t="shared" si="20"/>
        <v>1302</v>
      </c>
      <c r="B1304" s="31" t="s">
        <v>6102</v>
      </c>
      <c r="C1304" s="451" t="s">
        <v>1547</v>
      </c>
      <c r="D1304" s="452" t="s">
        <v>1306</v>
      </c>
      <c r="E1304" s="455" t="str">
        <f>VLOOKUP(D1304,'BANG THAM CHIEU'!$E$72:I1336,5,0)</f>
        <v>cái</v>
      </c>
      <c r="F1304" s="453">
        <v>1</v>
      </c>
      <c r="G1304" s="456">
        <v>44370</v>
      </c>
      <c r="H1304" s="412" t="s">
        <v>10484</v>
      </c>
      <c r="I1304" s="458">
        <v>6</v>
      </c>
      <c r="J1304" s="122" t="s">
        <v>9357</v>
      </c>
      <c r="K1304" s="454" t="s">
        <v>10476</v>
      </c>
    </row>
    <row r="1305" spans="1:11" x14ac:dyDescent="0.25">
      <c r="A1305" s="47">
        <f t="shared" si="20"/>
        <v>1303</v>
      </c>
      <c r="B1305" s="31" t="s">
        <v>6099</v>
      </c>
      <c r="C1305" s="451" t="s">
        <v>1547</v>
      </c>
      <c r="D1305" s="452" t="s">
        <v>1285</v>
      </c>
      <c r="E1305" s="455" t="str">
        <f>VLOOKUP(D1305,'BANG THAM CHIEU'!$E$72:I1337,5,0)</f>
        <v>cái</v>
      </c>
      <c r="F1305" s="453">
        <v>1</v>
      </c>
      <c r="G1305" s="456">
        <v>44370</v>
      </c>
      <c r="H1305" s="412" t="s">
        <v>10484</v>
      </c>
      <c r="I1305" s="458">
        <v>6</v>
      </c>
      <c r="J1305" s="122" t="s">
        <v>9357</v>
      </c>
      <c r="K1305" s="454" t="s">
        <v>10476</v>
      </c>
    </row>
    <row r="1306" spans="1:11" x14ac:dyDescent="0.25">
      <c r="A1306" s="47">
        <f t="shared" si="20"/>
        <v>1304</v>
      </c>
      <c r="B1306" s="31" t="s">
        <v>8824</v>
      </c>
      <c r="C1306" s="451" t="s">
        <v>1535</v>
      </c>
      <c r="D1306" s="452" t="s">
        <v>787</v>
      </c>
      <c r="E1306" s="455" t="str">
        <f>VLOOKUP(D1306,'BANG THAM CHIEU'!$E$72:I1338,5,0)</f>
        <v>cái</v>
      </c>
      <c r="F1306" s="453">
        <v>1</v>
      </c>
      <c r="G1306" s="456">
        <v>44370</v>
      </c>
      <c r="H1306" s="412" t="s">
        <v>10484</v>
      </c>
      <c r="I1306" s="458">
        <v>6</v>
      </c>
      <c r="J1306" s="122" t="s">
        <v>9357</v>
      </c>
      <c r="K1306" s="454" t="s">
        <v>10476</v>
      </c>
    </row>
    <row r="1307" spans="1:11" x14ac:dyDescent="0.25">
      <c r="A1307" s="47">
        <f t="shared" si="20"/>
        <v>1305</v>
      </c>
      <c r="B1307" s="31" t="s">
        <v>7872</v>
      </c>
      <c r="C1307" s="451" t="s">
        <v>1548</v>
      </c>
      <c r="D1307" s="452" t="s">
        <v>678</v>
      </c>
      <c r="E1307" s="455" t="str">
        <f>VLOOKUP(D1307,'BANG THAM CHIEU'!$E$72:I1339,5,0)</f>
        <v>cái</v>
      </c>
      <c r="F1307" s="453">
        <v>3</v>
      </c>
      <c r="G1307" s="456">
        <v>44370</v>
      </c>
      <c r="H1307" s="412" t="s">
        <v>10484</v>
      </c>
      <c r="I1307" s="458">
        <v>6</v>
      </c>
      <c r="J1307" s="122" t="s">
        <v>9357</v>
      </c>
      <c r="K1307" s="454" t="s">
        <v>10476</v>
      </c>
    </row>
    <row r="1308" spans="1:11" x14ac:dyDescent="0.25">
      <c r="A1308" s="47">
        <f t="shared" si="20"/>
        <v>1306</v>
      </c>
      <c r="B1308" s="31" t="s">
        <v>7868</v>
      </c>
      <c r="C1308" s="451" t="s">
        <v>99</v>
      </c>
      <c r="D1308" s="452" t="s">
        <v>850</v>
      </c>
      <c r="E1308" s="455" t="str">
        <f>VLOOKUP(D1308,'BANG THAM CHIEU'!$E$72:I1340,5,0)</f>
        <v>cái</v>
      </c>
      <c r="F1308" s="453">
        <v>1</v>
      </c>
      <c r="G1308" s="456">
        <v>44370</v>
      </c>
      <c r="H1308" s="412" t="s">
        <v>10484</v>
      </c>
      <c r="I1308" s="458">
        <v>6</v>
      </c>
      <c r="J1308" s="122" t="s">
        <v>9357</v>
      </c>
      <c r="K1308" s="454" t="s">
        <v>10476</v>
      </c>
    </row>
    <row r="1309" spans="1:11" x14ac:dyDescent="0.25">
      <c r="A1309" s="47">
        <f t="shared" si="20"/>
        <v>1307</v>
      </c>
      <c r="B1309" s="31" t="s">
        <v>2598</v>
      </c>
      <c r="C1309" s="451" t="s">
        <v>1528</v>
      </c>
      <c r="D1309" s="452" t="s">
        <v>804</v>
      </c>
      <c r="E1309" s="455" t="s">
        <v>455</v>
      </c>
      <c r="F1309" s="453">
        <v>10</v>
      </c>
      <c r="G1309" s="456">
        <v>44370</v>
      </c>
      <c r="H1309" s="412" t="s">
        <v>10484</v>
      </c>
      <c r="I1309" s="458">
        <v>6</v>
      </c>
      <c r="J1309" s="122" t="s">
        <v>9357</v>
      </c>
      <c r="K1309" s="454" t="s">
        <v>10476</v>
      </c>
    </row>
    <row r="1310" spans="1:11" x14ac:dyDescent="0.25">
      <c r="A1310" s="47">
        <f t="shared" si="20"/>
        <v>1308</v>
      </c>
      <c r="B1310" s="31" t="s">
        <v>4541</v>
      </c>
      <c r="C1310" s="451" t="s">
        <v>1527</v>
      </c>
      <c r="D1310" s="452" t="s">
        <v>670</v>
      </c>
      <c r="E1310" s="455" t="str">
        <f>VLOOKUP(D1310,'BANG THAM CHIEU'!$E$72:I1342,5,0)</f>
        <v>cuộn</v>
      </c>
      <c r="F1310" s="453">
        <v>6</v>
      </c>
      <c r="G1310" s="456">
        <v>44370</v>
      </c>
      <c r="H1310" s="412" t="s">
        <v>10484</v>
      </c>
      <c r="I1310" s="458">
        <v>6</v>
      </c>
      <c r="J1310" s="122" t="s">
        <v>9357</v>
      </c>
      <c r="K1310" s="454" t="s">
        <v>10476</v>
      </c>
    </row>
    <row r="1311" spans="1:11" x14ac:dyDescent="0.25">
      <c r="A1311" s="47">
        <f t="shared" si="20"/>
        <v>1309</v>
      </c>
      <c r="B1311" s="31" t="s">
        <v>4539</v>
      </c>
      <c r="C1311" s="451" t="s">
        <v>99</v>
      </c>
      <c r="D1311" s="452" t="s">
        <v>756</v>
      </c>
      <c r="E1311" s="455" t="str">
        <f>VLOOKUP(D1311,'BANG THAM CHIEU'!$E$72:I1343,5,0)</f>
        <v>cái</v>
      </c>
      <c r="F1311" s="453">
        <v>10</v>
      </c>
      <c r="G1311" s="456">
        <v>44370</v>
      </c>
      <c r="H1311" s="412" t="s">
        <v>10484</v>
      </c>
      <c r="I1311" s="458">
        <v>6</v>
      </c>
      <c r="J1311" s="122" t="s">
        <v>7620</v>
      </c>
      <c r="K1311" s="454" t="s">
        <v>8693</v>
      </c>
    </row>
    <row r="1312" spans="1:11" x14ac:dyDescent="0.25">
      <c r="A1312" s="47">
        <f t="shared" si="20"/>
        <v>1310</v>
      </c>
      <c r="B1312" s="31" t="s">
        <v>6984</v>
      </c>
      <c r="C1312" s="451" t="s">
        <v>107</v>
      </c>
      <c r="D1312" s="452" t="s">
        <v>673</v>
      </c>
      <c r="E1312" s="455" t="str">
        <f>VLOOKUP(D1312,'BANG THAM CHIEU'!$E$72:I1344,5,0)</f>
        <v>cái</v>
      </c>
      <c r="F1312" s="453">
        <v>30</v>
      </c>
      <c r="G1312" s="456">
        <v>44370</v>
      </c>
      <c r="H1312" s="412" t="s">
        <v>10484</v>
      </c>
      <c r="I1312" s="458">
        <v>6</v>
      </c>
      <c r="J1312" s="122" t="s">
        <v>7616</v>
      </c>
      <c r="K1312" s="454" t="s">
        <v>10482</v>
      </c>
    </row>
    <row r="1313" spans="1:11" x14ac:dyDescent="0.25">
      <c r="A1313" s="47">
        <f t="shared" si="20"/>
        <v>1311</v>
      </c>
      <c r="B1313" s="31" t="s">
        <v>6985</v>
      </c>
      <c r="C1313" s="451" t="s">
        <v>107</v>
      </c>
      <c r="D1313" s="452" t="s">
        <v>674</v>
      </c>
      <c r="E1313" s="455" t="str">
        <f>VLOOKUP(D1313,'BANG THAM CHIEU'!$E$72:I1345,5,0)</f>
        <v>cái</v>
      </c>
      <c r="F1313" s="453">
        <v>30</v>
      </c>
      <c r="G1313" s="456">
        <v>44370</v>
      </c>
      <c r="H1313" s="412" t="s">
        <v>10484</v>
      </c>
      <c r="I1313" s="458">
        <v>6</v>
      </c>
      <c r="J1313" s="122" t="s">
        <v>7616</v>
      </c>
      <c r="K1313" s="454" t="s">
        <v>10482</v>
      </c>
    </row>
    <row r="1314" spans="1:11" x14ac:dyDescent="0.25">
      <c r="A1314" s="47">
        <f t="shared" si="20"/>
        <v>1312</v>
      </c>
      <c r="B1314" s="31" t="s">
        <v>9647</v>
      </c>
      <c r="C1314" s="451" t="s">
        <v>1571</v>
      </c>
      <c r="D1314" s="452" t="s">
        <v>828</v>
      </c>
      <c r="E1314" s="455" t="str">
        <f>VLOOKUP(D1314,'BANG THAM CHIEU'!$E$72:I1346,5,0)</f>
        <v>cái</v>
      </c>
      <c r="F1314" s="453">
        <v>10</v>
      </c>
      <c r="G1314" s="456">
        <v>44370</v>
      </c>
      <c r="H1314" s="412" t="s">
        <v>10484</v>
      </c>
      <c r="I1314" s="458">
        <v>6</v>
      </c>
      <c r="J1314" s="122" t="s">
        <v>7616</v>
      </c>
      <c r="K1314" s="454" t="s">
        <v>10482</v>
      </c>
    </row>
    <row r="1315" spans="1:11" x14ac:dyDescent="0.25">
      <c r="A1315" s="47">
        <f t="shared" si="20"/>
        <v>1313</v>
      </c>
      <c r="B1315" s="31" t="s">
        <v>4539</v>
      </c>
      <c r="C1315" s="451" t="s">
        <v>99</v>
      </c>
      <c r="D1315" s="452" t="s">
        <v>756</v>
      </c>
      <c r="E1315" s="455" t="str">
        <f>VLOOKUP(D1315,'BANG THAM CHIEU'!$E$72:I1347,5,0)</f>
        <v>cái</v>
      </c>
      <c r="F1315" s="453">
        <v>10</v>
      </c>
      <c r="G1315" s="456">
        <v>44370</v>
      </c>
      <c r="H1315" s="412" t="s">
        <v>10484</v>
      </c>
      <c r="I1315" s="458">
        <v>6</v>
      </c>
      <c r="J1315" s="122" t="s">
        <v>7616</v>
      </c>
      <c r="K1315" s="454" t="s">
        <v>10482</v>
      </c>
    </row>
    <row r="1316" spans="1:11" x14ac:dyDescent="0.25">
      <c r="A1316" s="47">
        <f t="shared" si="20"/>
        <v>1314</v>
      </c>
      <c r="B1316" s="31" t="s">
        <v>4550</v>
      </c>
      <c r="C1316" s="451" t="s">
        <v>99</v>
      </c>
      <c r="D1316" s="452" t="s">
        <v>221</v>
      </c>
      <c r="E1316" s="455" t="str">
        <f>VLOOKUP(D1316,'BANG THAM CHIEU'!$E$72:I1348,5,0)</f>
        <v>cái</v>
      </c>
      <c r="F1316" s="453">
        <v>10</v>
      </c>
      <c r="G1316" s="456">
        <v>44370</v>
      </c>
      <c r="H1316" s="412" t="s">
        <v>10484</v>
      </c>
      <c r="I1316" s="458">
        <v>6</v>
      </c>
      <c r="J1316" s="122" t="s">
        <v>7616</v>
      </c>
      <c r="K1316" s="454" t="s">
        <v>10482</v>
      </c>
    </row>
    <row r="1317" spans="1:11" x14ac:dyDescent="0.25">
      <c r="A1317" s="47">
        <f t="shared" si="20"/>
        <v>1315</v>
      </c>
      <c r="B1317" s="31" t="s">
        <v>4412</v>
      </c>
      <c r="C1317" s="451" t="s">
        <v>1548</v>
      </c>
      <c r="D1317" s="452" t="s">
        <v>237</v>
      </c>
      <c r="E1317" s="455" t="str">
        <f>VLOOKUP(D1317,'BANG THAM CHIEU'!$E$72:I1349,5,0)</f>
        <v>cái</v>
      </c>
      <c r="F1317" s="453">
        <v>10</v>
      </c>
      <c r="G1317" s="456">
        <v>44370</v>
      </c>
      <c r="H1317" s="412" t="s">
        <v>10484</v>
      </c>
      <c r="I1317" s="458">
        <v>6</v>
      </c>
      <c r="J1317" s="122" t="s">
        <v>7616</v>
      </c>
      <c r="K1317" s="454" t="s">
        <v>10482</v>
      </c>
    </row>
    <row r="1318" spans="1:11" x14ac:dyDescent="0.25">
      <c r="A1318" s="47">
        <f t="shared" si="20"/>
        <v>1316</v>
      </c>
      <c r="B1318" s="31" t="s">
        <v>1430</v>
      </c>
      <c r="C1318" s="451" t="s">
        <v>1571</v>
      </c>
      <c r="D1318" s="452" t="s">
        <v>669</v>
      </c>
      <c r="E1318" s="455" t="str">
        <f>VLOOKUP(D1318,'BANG THAM CHIEU'!$E$72:I1350,5,0)</f>
        <v>cuộn</v>
      </c>
      <c r="F1318" s="453">
        <v>10</v>
      </c>
      <c r="G1318" s="456">
        <v>44370</v>
      </c>
      <c r="H1318" s="412" t="s">
        <v>10484</v>
      </c>
      <c r="I1318" s="458">
        <v>6</v>
      </c>
      <c r="J1318" s="122" t="s">
        <v>7616</v>
      </c>
      <c r="K1318" s="454" t="s">
        <v>10482</v>
      </c>
    </row>
    <row r="1319" spans="1:11" x14ac:dyDescent="0.25">
      <c r="A1319" s="47">
        <f t="shared" si="20"/>
        <v>1317</v>
      </c>
      <c r="B1319" s="31" t="s">
        <v>9647</v>
      </c>
      <c r="C1319" s="451" t="s">
        <v>1571</v>
      </c>
      <c r="D1319" s="452" t="s">
        <v>828</v>
      </c>
      <c r="E1319" s="455" t="str">
        <f>VLOOKUP(D1319,'BANG THAM CHIEU'!$E$72:I1351,5,0)</f>
        <v>cái</v>
      </c>
      <c r="F1319" s="453">
        <v>10</v>
      </c>
      <c r="G1319" s="456">
        <v>44370</v>
      </c>
      <c r="H1319" s="412" t="s">
        <v>10484</v>
      </c>
      <c r="I1319" s="458">
        <v>6</v>
      </c>
      <c r="J1319" s="122" t="s">
        <v>7620</v>
      </c>
      <c r="K1319" s="454" t="s">
        <v>8693</v>
      </c>
    </row>
    <row r="1320" spans="1:11" x14ac:dyDescent="0.25">
      <c r="A1320" s="47">
        <f t="shared" si="20"/>
        <v>1318</v>
      </c>
      <c r="B1320" s="31" t="s">
        <v>1430</v>
      </c>
      <c r="C1320" s="451" t="s">
        <v>1571</v>
      </c>
      <c r="D1320" s="452" t="s">
        <v>669</v>
      </c>
      <c r="E1320" s="455" t="str">
        <f>VLOOKUP(D1320,'BANG THAM CHIEU'!$E$72:I1352,5,0)</f>
        <v>cuộn</v>
      </c>
      <c r="F1320" s="453">
        <v>10</v>
      </c>
      <c r="G1320" s="456">
        <v>44370</v>
      </c>
      <c r="H1320" s="412" t="s">
        <v>10484</v>
      </c>
      <c r="I1320" s="458">
        <v>6</v>
      </c>
      <c r="J1320" s="122" t="s">
        <v>7620</v>
      </c>
      <c r="K1320" s="454" t="s">
        <v>8693</v>
      </c>
    </row>
    <row r="1321" spans="1:11" x14ac:dyDescent="0.25">
      <c r="A1321" s="47">
        <f t="shared" si="20"/>
        <v>1319</v>
      </c>
      <c r="B1321" s="31" t="s">
        <v>10250</v>
      </c>
      <c r="C1321" s="451" t="s">
        <v>1533</v>
      </c>
      <c r="D1321" s="452" t="s">
        <v>781</v>
      </c>
      <c r="E1321" s="455" t="str">
        <f>VLOOKUP(D1321,'BANG THAM CHIEU'!$E$72:I1353,5,0)</f>
        <v>cái</v>
      </c>
      <c r="F1321" s="453">
        <v>3</v>
      </c>
      <c r="G1321" s="456">
        <v>44370</v>
      </c>
      <c r="H1321" s="412" t="s">
        <v>10484</v>
      </c>
      <c r="I1321" s="458">
        <v>6</v>
      </c>
      <c r="J1321" s="122" t="s">
        <v>7616</v>
      </c>
      <c r="K1321" s="454" t="s">
        <v>10483</v>
      </c>
    </row>
    <row r="1322" spans="1:11" x14ac:dyDescent="0.25">
      <c r="A1322" s="47">
        <f t="shared" si="20"/>
        <v>1320</v>
      </c>
      <c r="B1322" s="31" t="s">
        <v>8489</v>
      </c>
      <c r="C1322" s="451" t="s">
        <v>1528</v>
      </c>
      <c r="D1322" s="452" t="s">
        <v>146</v>
      </c>
      <c r="E1322" s="455" t="s">
        <v>455</v>
      </c>
      <c r="F1322" s="453">
        <v>1</v>
      </c>
      <c r="G1322" s="456">
        <v>44370</v>
      </c>
      <c r="H1322" s="412" t="s">
        <v>10484</v>
      </c>
      <c r="I1322" s="458">
        <v>6</v>
      </c>
      <c r="J1322" s="122" t="s">
        <v>7616</v>
      </c>
      <c r="K1322" s="454" t="s">
        <v>8693</v>
      </c>
    </row>
    <row r="1323" spans="1:11" x14ac:dyDescent="0.25">
      <c r="A1323" s="47">
        <f t="shared" si="20"/>
        <v>1321</v>
      </c>
      <c r="B1323" s="31" t="s">
        <v>10319</v>
      </c>
      <c r="C1323" s="451" t="s">
        <v>1528</v>
      </c>
      <c r="D1323" s="452" t="s">
        <v>1395</v>
      </c>
      <c r="E1323" s="455" t="str">
        <f>VLOOKUP(D1323,'BANG THAM CHIEU'!$E$72:I1355,5,0)</f>
        <v>bì</v>
      </c>
      <c r="F1323" s="453">
        <v>1</v>
      </c>
      <c r="G1323" s="456">
        <v>44370</v>
      </c>
      <c r="H1323" s="412" t="s">
        <v>10484</v>
      </c>
      <c r="I1323" s="458">
        <v>6</v>
      </c>
      <c r="J1323" s="122" t="s">
        <v>7616</v>
      </c>
      <c r="K1323" s="454" t="s">
        <v>8693</v>
      </c>
    </row>
    <row r="1324" spans="1:11" x14ac:dyDescent="0.25">
      <c r="A1324" s="47">
        <f t="shared" si="20"/>
        <v>1322</v>
      </c>
      <c r="B1324" s="31" t="s">
        <v>6948</v>
      </c>
      <c r="C1324" s="451" t="s">
        <v>1528</v>
      </c>
      <c r="D1324" s="452" t="s">
        <v>692</v>
      </c>
      <c r="E1324" s="455" t="str">
        <f>VLOOKUP(D1324,'BANG THAM CHIEU'!$E$72:I1356,5,0)</f>
        <v>bì</v>
      </c>
      <c r="F1324" s="453">
        <v>1</v>
      </c>
      <c r="G1324" s="456">
        <v>44370</v>
      </c>
      <c r="H1324" s="412" t="s">
        <v>10484</v>
      </c>
      <c r="I1324" s="458">
        <v>6</v>
      </c>
      <c r="J1324" s="122" t="s">
        <v>9377</v>
      </c>
      <c r="K1324" s="454" t="s">
        <v>10433</v>
      </c>
    </row>
    <row r="1325" spans="1:11" x14ac:dyDescent="0.25">
      <c r="A1325" s="47">
        <f t="shared" si="20"/>
        <v>1323</v>
      </c>
      <c r="B1325" s="31" t="s">
        <v>7273</v>
      </c>
      <c r="C1325" s="451" t="s">
        <v>1549</v>
      </c>
      <c r="D1325" s="452" t="s">
        <v>187</v>
      </c>
      <c r="E1325" s="455" t="str">
        <f>VLOOKUP(D1325,'BANG THAM CHIEU'!$E$72:I1357,5,0)</f>
        <v>cái</v>
      </c>
      <c r="F1325" s="453">
        <v>2</v>
      </c>
      <c r="G1325" s="456">
        <v>44371</v>
      </c>
      <c r="H1325" s="412" t="s">
        <v>10484</v>
      </c>
      <c r="I1325" s="458">
        <v>6</v>
      </c>
      <c r="J1325" s="122" t="s">
        <v>9346</v>
      </c>
      <c r="K1325" s="454" t="s">
        <v>10489</v>
      </c>
    </row>
    <row r="1326" spans="1:11" x14ac:dyDescent="0.25">
      <c r="A1326" s="47">
        <f t="shared" si="20"/>
        <v>1324</v>
      </c>
      <c r="B1326" s="31" t="s">
        <v>9645</v>
      </c>
      <c r="C1326" s="451" t="s">
        <v>99</v>
      </c>
      <c r="D1326" s="452" t="s">
        <v>118</v>
      </c>
      <c r="E1326" s="455" t="str">
        <f>VLOOKUP(D1326,'BANG THAM CHIEU'!$E$72:I1358,5,0)</f>
        <v>bộ</v>
      </c>
      <c r="F1326" s="453">
        <v>2</v>
      </c>
      <c r="G1326" s="456">
        <v>44371</v>
      </c>
      <c r="H1326" s="412" t="s">
        <v>10484</v>
      </c>
      <c r="I1326" s="458">
        <v>6</v>
      </c>
      <c r="J1326" s="122" t="s">
        <v>9346</v>
      </c>
      <c r="K1326" s="454" t="s">
        <v>10489</v>
      </c>
    </row>
    <row r="1327" spans="1:11" x14ac:dyDescent="0.25">
      <c r="A1327" s="47">
        <f t="shared" si="20"/>
        <v>1325</v>
      </c>
      <c r="B1327" s="31" t="s">
        <v>8553</v>
      </c>
      <c r="C1327" s="451" t="s">
        <v>108</v>
      </c>
      <c r="D1327" s="452" t="s">
        <v>244</v>
      </c>
      <c r="E1327" s="455" t="str">
        <f>VLOOKUP(D1327,'BANG THAM CHIEU'!$E$72:I1359,5,0)</f>
        <v>cái</v>
      </c>
      <c r="F1327" s="453">
        <v>1</v>
      </c>
      <c r="G1327" s="456">
        <v>44372</v>
      </c>
      <c r="H1327" s="412" t="s">
        <v>10484</v>
      </c>
      <c r="I1327" s="458">
        <v>6</v>
      </c>
      <c r="J1327" s="122" t="s">
        <v>7615</v>
      </c>
      <c r="K1327" s="454" t="s">
        <v>10490</v>
      </c>
    </row>
    <row r="1328" spans="1:11" x14ac:dyDescent="0.25">
      <c r="A1328" s="47">
        <f t="shared" si="20"/>
        <v>1326</v>
      </c>
      <c r="B1328" s="31" t="s">
        <v>6607</v>
      </c>
      <c r="C1328" s="451" t="s">
        <v>1527</v>
      </c>
      <c r="D1328" s="452" t="s">
        <v>688</v>
      </c>
      <c r="E1328" s="455" t="str">
        <f>VLOOKUP(D1328,'BANG THAM CHIEU'!$E$72:I1360,5,0)</f>
        <v>bì</v>
      </c>
      <c r="F1328" s="453">
        <v>10</v>
      </c>
      <c r="G1328" s="456">
        <v>44373</v>
      </c>
      <c r="H1328" s="412" t="s">
        <v>10484</v>
      </c>
      <c r="I1328" s="458">
        <v>6</v>
      </c>
      <c r="J1328" s="122" t="s">
        <v>7615</v>
      </c>
      <c r="K1328" s="454" t="s">
        <v>10491</v>
      </c>
    </row>
    <row r="1329" spans="1:11" x14ac:dyDescent="0.25">
      <c r="A1329" s="47">
        <f t="shared" si="20"/>
        <v>1327</v>
      </c>
      <c r="B1329" s="31" t="s">
        <v>9644</v>
      </c>
      <c r="C1329" s="451" t="s">
        <v>99</v>
      </c>
      <c r="D1329" s="452" t="s">
        <v>253</v>
      </c>
      <c r="E1329" s="455" t="str">
        <f>VLOOKUP(D1329,'BANG THAM CHIEU'!$E$72:I1361,5,0)</f>
        <v>cái</v>
      </c>
      <c r="F1329" s="453">
        <v>1</v>
      </c>
      <c r="G1329" s="456">
        <v>44373</v>
      </c>
      <c r="H1329" s="412" t="s">
        <v>10484</v>
      </c>
      <c r="I1329" s="458">
        <v>6</v>
      </c>
      <c r="J1329" s="122" t="s">
        <v>10436</v>
      </c>
      <c r="K1329" s="454" t="s">
        <v>10296</v>
      </c>
    </row>
    <row r="1330" spans="1:11" x14ac:dyDescent="0.25">
      <c r="A1330" s="47">
        <f t="shared" si="20"/>
        <v>1328</v>
      </c>
      <c r="B1330" s="31" t="s">
        <v>9645</v>
      </c>
      <c r="C1330" s="451" t="s">
        <v>99</v>
      </c>
      <c r="D1330" s="452" t="s">
        <v>118</v>
      </c>
      <c r="E1330" s="455" t="str">
        <f>VLOOKUP(D1330,'BANG THAM CHIEU'!$E$72:I1362,5,0)</f>
        <v>bộ</v>
      </c>
      <c r="F1330" s="453">
        <v>1</v>
      </c>
      <c r="G1330" s="456">
        <v>44373</v>
      </c>
      <c r="H1330" s="412" t="s">
        <v>10484</v>
      </c>
      <c r="I1330" s="458">
        <v>6</v>
      </c>
      <c r="J1330" s="122" t="s">
        <v>10436</v>
      </c>
      <c r="K1330" s="454" t="s">
        <v>10296</v>
      </c>
    </row>
    <row r="1331" spans="1:11" x14ac:dyDescent="0.25">
      <c r="A1331" s="47">
        <f t="shared" si="20"/>
        <v>1329</v>
      </c>
      <c r="B1331" s="31" t="s">
        <v>7901</v>
      </c>
      <c r="C1331" s="451" t="s">
        <v>1563</v>
      </c>
      <c r="D1331" s="452" t="s">
        <v>827</v>
      </c>
      <c r="E1331" s="455" t="str">
        <f>VLOOKUP(D1331,'BANG THAM CHIEU'!$E$72:I1363,5,0)</f>
        <v>cuộn</v>
      </c>
      <c r="F1331" s="453">
        <v>1</v>
      </c>
      <c r="G1331" s="456">
        <v>44373</v>
      </c>
      <c r="H1331" s="412" t="s">
        <v>10484</v>
      </c>
      <c r="I1331" s="458">
        <v>6</v>
      </c>
      <c r="J1331" s="122" t="s">
        <v>10436</v>
      </c>
      <c r="K1331" s="454" t="s">
        <v>10296</v>
      </c>
    </row>
    <row r="1332" spans="1:11" x14ac:dyDescent="0.25">
      <c r="A1332" s="47">
        <f t="shared" si="20"/>
        <v>1330</v>
      </c>
      <c r="B1332" s="31" t="s">
        <v>9645</v>
      </c>
      <c r="C1332" s="451" t="s">
        <v>99</v>
      </c>
      <c r="D1332" s="452" t="s">
        <v>118</v>
      </c>
      <c r="E1332" s="455" t="str">
        <f>VLOOKUP(D1332,'BANG THAM CHIEU'!$E$72:I1364,5,0)</f>
        <v>bộ</v>
      </c>
      <c r="F1332" s="453">
        <v>4</v>
      </c>
      <c r="G1332" s="456">
        <v>44373</v>
      </c>
      <c r="H1332" s="412" t="s">
        <v>10484</v>
      </c>
      <c r="I1332" s="458">
        <v>6</v>
      </c>
      <c r="J1332" s="122" t="s">
        <v>10436</v>
      </c>
      <c r="K1332" s="454" t="s">
        <v>10492</v>
      </c>
    </row>
    <row r="1333" spans="1:11" x14ac:dyDescent="0.25">
      <c r="A1333" s="47">
        <f t="shared" si="20"/>
        <v>1331</v>
      </c>
      <c r="B1333" s="31" t="s">
        <v>9645</v>
      </c>
      <c r="C1333" s="451" t="s">
        <v>99</v>
      </c>
      <c r="D1333" s="452" t="s">
        <v>118</v>
      </c>
      <c r="E1333" s="455" t="str">
        <f>VLOOKUP(D1333,'BANG THAM CHIEU'!$E$72:I1365,5,0)</f>
        <v>bộ</v>
      </c>
      <c r="F1333" s="453">
        <v>1</v>
      </c>
      <c r="G1333" s="456">
        <v>44373</v>
      </c>
      <c r="H1333" s="412" t="s">
        <v>10484</v>
      </c>
      <c r="I1333" s="458">
        <v>6</v>
      </c>
      <c r="J1333" s="122" t="s">
        <v>10436</v>
      </c>
      <c r="K1333" s="454" t="s">
        <v>10493</v>
      </c>
    </row>
    <row r="1334" spans="1:11" x14ac:dyDescent="0.25">
      <c r="A1334" s="47">
        <f t="shared" si="20"/>
        <v>1332</v>
      </c>
      <c r="B1334" s="31" t="s">
        <v>8685</v>
      </c>
      <c r="C1334" s="451" t="s">
        <v>107</v>
      </c>
      <c r="D1334" s="452" t="s">
        <v>2741</v>
      </c>
      <c r="E1334" s="455" t="str">
        <f>VLOOKUP(D1334,'BANG THAM CHIEU'!$E$72:I1366,5,0)</f>
        <v>cái</v>
      </c>
      <c r="F1334" s="453">
        <v>3</v>
      </c>
      <c r="G1334" s="456">
        <v>44370</v>
      </c>
      <c r="H1334" s="412" t="s">
        <v>10484</v>
      </c>
      <c r="I1334" s="458">
        <v>6</v>
      </c>
      <c r="J1334" s="122" t="s">
        <v>9357</v>
      </c>
      <c r="K1334" s="454" t="s">
        <v>10476</v>
      </c>
    </row>
    <row r="1335" spans="1:11" x14ac:dyDescent="0.25">
      <c r="A1335" s="47">
        <f t="shared" si="20"/>
        <v>1333</v>
      </c>
      <c r="B1335" s="31" t="s">
        <v>9641</v>
      </c>
      <c r="C1335" s="451" t="s">
        <v>1533</v>
      </c>
      <c r="D1335" s="452" t="s">
        <v>915</v>
      </c>
      <c r="E1335" s="455" t="str">
        <f>VLOOKUP(D1335,'BANG THAM CHIEU'!$E$72:I1367,5,0)</f>
        <v>cái</v>
      </c>
      <c r="F1335" s="453">
        <v>4</v>
      </c>
      <c r="G1335" s="456">
        <v>44370</v>
      </c>
      <c r="H1335" s="412" t="s">
        <v>10484</v>
      </c>
      <c r="I1335" s="458">
        <v>6</v>
      </c>
      <c r="J1335" s="122" t="s">
        <v>7620</v>
      </c>
      <c r="K1335" s="454" t="s">
        <v>9627</v>
      </c>
    </row>
    <row r="1336" spans="1:11" x14ac:dyDescent="0.25">
      <c r="A1336" s="47">
        <f t="shared" si="20"/>
        <v>1334</v>
      </c>
      <c r="B1336" s="31" t="s">
        <v>9801</v>
      </c>
      <c r="C1336" s="451" t="s">
        <v>1548</v>
      </c>
      <c r="D1336" s="452" t="s">
        <v>9823</v>
      </c>
      <c r="E1336" s="455" t="str">
        <f>VLOOKUP(D1336,'BANG THAM CHIEU'!$E$72:I1368,5,0)</f>
        <v>cái</v>
      </c>
      <c r="F1336" s="453">
        <v>1</v>
      </c>
      <c r="G1336" s="456">
        <v>44371</v>
      </c>
      <c r="H1336" s="412" t="s">
        <v>10484</v>
      </c>
      <c r="I1336" s="458">
        <v>6</v>
      </c>
      <c r="J1336" s="122" t="s">
        <v>10114</v>
      </c>
      <c r="K1336" s="454" t="s">
        <v>10430</v>
      </c>
    </row>
    <row r="1337" spans="1:11" ht="120" x14ac:dyDescent="0.25">
      <c r="A1337" s="47">
        <f>IF(B1337="","",A1290+1)</f>
        <v>1289</v>
      </c>
      <c r="B1337" s="151" t="s">
        <v>10498</v>
      </c>
      <c r="C1337" s="451"/>
      <c r="D1337" s="452"/>
      <c r="E1337" s="455" t="s">
        <v>455</v>
      </c>
      <c r="F1337" s="453">
        <v>3</v>
      </c>
      <c r="G1337" s="456">
        <v>44375</v>
      </c>
      <c r="H1337" s="412" t="s">
        <v>10507</v>
      </c>
      <c r="I1337" s="458">
        <v>6</v>
      </c>
      <c r="J1337" s="122" t="s">
        <v>7614</v>
      </c>
      <c r="K1337" s="454" t="s">
        <v>10505</v>
      </c>
    </row>
    <row r="1338" spans="1:11" x14ac:dyDescent="0.25">
      <c r="A1338" s="47">
        <f t="shared" si="20"/>
        <v>1290</v>
      </c>
      <c r="B1338" s="31" t="s">
        <v>10499</v>
      </c>
      <c r="C1338" s="451"/>
      <c r="D1338" s="452"/>
      <c r="E1338" s="455" t="s">
        <v>1207</v>
      </c>
      <c r="F1338" s="453">
        <v>1</v>
      </c>
      <c r="G1338" s="456">
        <v>44376</v>
      </c>
      <c r="H1338" s="412" t="s">
        <v>10507</v>
      </c>
      <c r="I1338" s="458">
        <v>6</v>
      </c>
      <c r="J1338" s="122" t="s">
        <v>10114</v>
      </c>
      <c r="K1338" s="454" t="s">
        <v>10500</v>
      </c>
    </row>
    <row r="1339" spans="1:11" x14ac:dyDescent="0.25">
      <c r="A1339" s="47">
        <f t="shared" si="20"/>
        <v>1291</v>
      </c>
      <c r="B1339" s="11" t="s">
        <v>10501</v>
      </c>
      <c r="C1339" s="451"/>
      <c r="D1339" s="452"/>
      <c r="E1339" s="455" t="s">
        <v>1207</v>
      </c>
      <c r="F1339" s="453">
        <v>1</v>
      </c>
      <c r="G1339" s="456">
        <v>44376</v>
      </c>
      <c r="H1339" s="412" t="s">
        <v>10507</v>
      </c>
      <c r="I1339" s="458">
        <v>6</v>
      </c>
      <c r="J1339" s="122" t="s">
        <v>10114</v>
      </c>
      <c r="K1339" s="454" t="s">
        <v>10500</v>
      </c>
    </row>
    <row r="1340" spans="1:11" x14ac:dyDescent="0.25">
      <c r="A1340" s="47">
        <f t="shared" si="20"/>
        <v>1292</v>
      </c>
      <c r="B1340" s="532" t="s">
        <v>9423</v>
      </c>
      <c r="C1340" s="451"/>
      <c r="D1340" s="452"/>
      <c r="E1340" s="533" t="s">
        <v>457</v>
      </c>
      <c r="F1340" s="453">
        <v>1</v>
      </c>
      <c r="G1340" s="456">
        <v>44376</v>
      </c>
      <c r="H1340" s="412" t="s">
        <v>10507</v>
      </c>
      <c r="I1340" s="458">
        <v>6</v>
      </c>
      <c r="J1340" s="122" t="s">
        <v>10114</v>
      </c>
      <c r="K1340" s="454" t="s">
        <v>10500</v>
      </c>
    </row>
    <row r="1341" spans="1:11" x14ac:dyDescent="0.25">
      <c r="A1341" s="47">
        <f t="shared" si="20"/>
        <v>1293</v>
      </c>
      <c r="B1341" s="171" t="s">
        <v>10502</v>
      </c>
      <c r="C1341" s="451"/>
      <c r="D1341" s="452"/>
      <c r="E1341" s="455" t="s">
        <v>9773</v>
      </c>
      <c r="F1341" s="453">
        <v>5</v>
      </c>
      <c r="G1341" s="456">
        <v>44376</v>
      </c>
      <c r="H1341" s="412" t="s">
        <v>10507</v>
      </c>
      <c r="I1341" s="458">
        <v>6</v>
      </c>
      <c r="J1341" s="122" t="s">
        <v>10114</v>
      </c>
      <c r="K1341" s="454" t="s">
        <v>10500</v>
      </c>
    </row>
    <row r="1342" spans="1:11" x14ac:dyDescent="0.25">
      <c r="A1342" s="47">
        <f t="shared" si="20"/>
        <v>1294</v>
      </c>
      <c r="B1342" s="11" t="s">
        <v>10302</v>
      </c>
      <c r="C1342" s="451"/>
      <c r="D1342" s="452"/>
      <c r="E1342" s="455" t="s">
        <v>9773</v>
      </c>
      <c r="F1342" s="453">
        <v>5</v>
      </c>
      <c r="G1342" s="456">
        <v>44376</v>
      </c>
      <c r="H1342" s="412" t="s">
        <v>10507</v>
      </c>
      <c r="I1342" s="458">
        <v>6</v>
      </c>
      <c r="J1342" s="122" t="s">
        <v>10114</v>
      </c>
      <c r="K1342" s="454" t="s">
        <v>10500</v>
      </c>
    </row>
    <row r="1343" spans="1:11" x14ac:dyDescent="0.25">
      <c r="A1343" s="47">
        <f t="shared" si="20"/>
        <v>1295</v>
      </c>
      <c r="B1343" s="31" t="s">
        <v>10503</v>
      </c>
      <c r="C1343" s="451"/>
      <c r="D1343" s="452"/>
      <c r="E1343" s="455" t="s">
        <v>1207</v>
      </c>
      <c r="F1343" s="453">
        <v>1</v>
      </c>
      <c r="G1343" s="456">
        <v>44376</v>
      </c>
      <c r="H1343" s="412" t="s">
        <v>10507</v>
      </c>
      <c r="I1343" s="458">
        <v>6</v>
      </c>
      <c r="J1343" s="122" t="s">
        <v>10114</v>
      </c>
      <c r="K1343" s="454" t="s">
        <v>10500</v>
      </c>
    </row>
    <row r="1344" spans="1:11" x14ac:dyDescent="0.25">
      <c r="A1344" s="47">
        <f t="shared" si="20"/>
        <v>1296</v>
      </c>
      <c r="B1344" s="11" t="s">
        <v>10508</v>
      </c>
      <c r="C1344" s="451"/>
      <c r="D1344" s="452"/>
      <c r="E1344" s="455" t="s">
        <v>447</v>
      </c>
      <c r="F1344" s="453">
        <v>100</v>
      </c>
      <c r="G1344" s="396">
        <v>44378</v>
      </c>
      <c r="H1344" s="412" t="s">
        <v>10507</v>
      </c>
      <c r="I1344" s="458">
        <v>6</v>
      </c>
      <c r="J1344" s="122" t="s">
        <v>10114</v>
      </c>
      <c r="K1344" s="454" t="s">
        <v>10306</v>
      </c>
    </row>
    <row r="1345" spans="1:11" x14ac:dyDescent="0.25">
      <c r="A1345" s="47">
        <f t="shared" si="20"/>
        <v>1297</v>
      </c>
      <c r="B1345" s="11" t="s">
        <v>10509</v>
      </c>
      <c r="C1345" s="451"/>
      <c r="D1345" s="452"/>
      <c r="E1345" s="455" t="s">
        <v>10510</v>
      </c>
      <c r="F1345" s="453">
        <v>12</v>
      </c>
      <c r="G1345" s="396">
        <v>44378</v>
      </c>
      <c r="H1345" s="412" t="s">
        <v>10507</v>
      </c>
      <c r="I1345" s="458">
        <v>6</v>
      </c>
      <c r="J1345" s="122" t="s">
        <v>7620</v>
      </c>
      <c r="K1345" s="454" t="s">
        <v>10511</v>
      </c>
    </row>
    <row r="1346" spans="1:11" x14ac:dyDescent="0.25">
      <c r="A1346" s="47">
        <f t="shared" si="20"/>
        <v>1298</v>
      </c>
      <c r="B1346" s="11" t="s">
        <v>10512</v>
      </c>
      <c r="C1346" s="451"/>
      <c r="D1346" s="452"/>
      <c r="E1346" s="455" t="s">
        <v>455</v>
      </c>
      <c r="F1346" s="453">
        <v>2</v>
      </c>
      <c r="G1346" s="396">
        <v>44379</v>
      </c>
      <c r="H1346" s="412" t="s">
        <v>10507</v>
      </c>
      <c r="I1346" s="458">
        <v>6</v>
      </c>
      <c r="J1346" s="122" t="s">
        <v>7615</v>
      </c>
      <c r="K1346" s="454" t="s">
        <v>10433</v>
      </c>
    </row>
    <row r="1347" spans="1:11" x14ac:dyDescent="0.25">
      <c r="A1347" s="47">
        <f t="shared" si="20"/>
        <v>1299</v>
      </c>
      <c r="B1347" s="31" t="s">
        <v>10513</v>
      </c>
      <c r="C1347" s="451"/>
      <c r="D1347" s="452"/>
      <c r="E1347" s="455" t="s">
        <v>455</v>
      </c>
      <c r="F1347" s="453">
        <v>2</v>
      </c>
      <c r="G1347" s="396">
        <v>44379</v>
      </c>
      <c r="H1347" s="412" t="s">
        <v>10507</v>
      </c>
      <c r="I1347" s="458">
        <v>6</v>
      </c>
      <c r="J1347" s="122" t="s">
        <v>7615</v>
      </c>
      <c r="K1347" s="454" t="s">
        <v>10433</v>
      </c>
    </row>
    <row r="1348" spans="1:11" x14ac:dyDescent="0.25">
      <c r="A1348" s="47">
        <f t="shared" si="20"/>
        <v>1300</v>
      </c>
      <c r="B1348" s="31" t="s">
        <v>10514</v>
      </c>
      <c r="C1348" s="451"/>
      <c r="D1348" s="452"/>
      <c r="E1348" s="455" t="s">
        <v>1207</v>
      </c>
      <c r="F1348" s="453">
        <v>1</v>
      </c>
      <c r="G1348" s="396">
        <v>44379</v>
      </c>
      <c r="H1348" s="412" t="s">
        <v>10507</v>
      </c>
      <c r="I1348" s="458">
        <v>6</v>
      </c>
      <c r="J1348" s="122" t="s">
        <v>7615</v>
      </c>
      <c r="K1348" s="454" t="s">
        <v>10433</v>
      </c>
    </row>
    <row r="1349" spans="1:11" x14ac:dyDescent="0.25">
      <c r="A1349" s="47">
        <f t="shared" si="20"/>
        <v>1301</v>
      </c>
      <c r="B1349" s="11" t="s">
        <v>10515</v>
      </c>
      <c r="C1349" s="451"/>
      <c r="D1349" s="452"/>
      <c r="E1349" s="455" t="s">
        <v>455</v>
      </c>
      <c r="F1349" s="453">
        <v>7</v>
      </c>
      <c r="G1349" s="396">
        <v>44379</v>
      </c>
      <c r="H1349" s="412" t="s">
        <v>10507</v>
      </c>
      <c r="I1349" s="458">
        <v>6</v>
      </c>
      <c r="J1349" s="122" t="s">
        <v>7620</v>
      </c>
      <c r="K1349" s="454" t="s">
        <v>10511</v>
      </c>
    </row>
    <row r="1350" spans="1:11" x14ac:dyDescent="0.25">
      <c r="A1350" s="47">
        <f t="shared" si="20"/>
        <v>1302</v>
      </c>
      <c r="B1350" s="31" t="s">
        <v>8566</v>
      </c>
      <c r="C1350" s="451"/>
      <c r="D1350" s="452"/>
      <c r="E1350" s="455" t="s">
        <v>8567</v>
      </c>
      <c r="F1350" s="453">
        <v>10</v>
      </c>
      <c r="G1350" s="396">
        <v>44380</v>
      </c>
      <c r="H1350" s="412" t="s">
        <v>10507</v>
      </c>
      <c r="I1350" s="458">
        <v>6</v>
      </c>
      <c r="J1350" s="122" t="s">
        <v>7619</v>
      </c>
      <c r="K1350" s="454" t="s">
        <v>10519</v>
      </c>
    </row>
    <row r="1351" spans="1:11" x14ac:dyDescent="0.25">
      <c r="A1351" s="47">
        <f t="shared" si="20"/>
        <v>1303</v>
      </c>
      <c r="B1351" s="11" t="s">
        <v>10520</v>
      </c>
      <c r="C1351" s="451"/>
      <c r="D1351" s="452"/>
      <c r="E1351" s="455" t="s">
        <v>455</v>
      </c>
      <c r="F1351" s="453">
        <v>1</v>
      </c>
      <c r="G1351" s="396">
        <v>44380</v>
      </c>
      <c r="H1351" s="412" t="s">
        <v>10507</v>
      </c>
      <c r="I1351" s="458">
        <v>6</v>
      </c>
      <c r="J1351" s="122" t="s">
        <v>10118</v>
      </c>
      <c r="K1351" s="454" t="s">
        <v>10521</v>
      </c>
    </row>
    <row r="1352" spans="1:11" x14ac:dyDescent="0.25">
      <c r="A1352" s="47">
        <f t="shared" si="20"/>
        <v>1304</v>
      </c>
      <c r="B1352" s="11" t="s">
        <v>10522</v>
      </c>
      <c r="C1352" s="451"/>
      <c r="D1352" s="452"/>
      <c r="E1352" s="455" t="s">
        <v>455</v>
      </c>
      <c r="F1352" s="453">
        <v>2</v>
      </c>
      <c r="G1352" s="396">
        <v>44380</v>
      </c>
      <c r="H1352" s="412" t="s">
        <v>10507</v>
      </c>
      <c r="I1352" s="458">
        <v>6</v>
      </c>
      <c r="J1352" s="122" t="s">
        <v>10118</v>
      </c>
      <c r="K1352" s="454" t="s">
        <v>10521</v>
      </c>
    </row>
    <row r="1353" spans="1:11" x14ac:dyDescent="0.25">
      <c r="A1353" s="47">
        <f t="shared" si="20"/>
        <v>1305</v>
      </c>
      <c r="B1353" s="11" t="s">
        <v>10523</v>
      </c>
      <c r="C1353" s="451"/>
      <c r="D1353" s="452"/>
      <c r="E1353" s="455" t="s">
        <v>447</v>
      </c>
      <c r="F1353" s="453">
        <v>6</v>
      </c>
      <c r="G1353" s="396">
        <v>44380</v>
      </c>
      <c r="H1353" s="412" t="s">
        <v>10507</v>
      </c>
      <c r="I1353" s="458">
        <v>6</v>
      </c>
      <c r="J1353" s="122" t="s">
        <v>7619</v>
      </c>
      <c r="K1353" s="454" t="s">
        <v>10524</v>
      </c>
    </row>
    <row r="1354" spans="1:11" x14ac:dyDescent="0.25">
      <c r="A1354" s="47">
        <f t="shared" si="20"/>
        <v>1306</v>
      </c>
      <c r="B1354" s="11" t="s">
        <v>10523</v>
      </c>
      <c r="C1354" s="451"/>
      <c r="D1354" s="452"/>
      <c r="E1354" s="455" t="s">
        <v>447</v>
      </c>
      <c r="F1354" s="453">
        <v>9</v>
      </c>
      <c r="G1354" s="396">
        <v>44380</v>
      </c>
      <c r="H1354" s="412" t="s">
        <v>10507</v>
      </c>
      <c r="I1354" s="458">
        <v>6</v>
      </c>
      <c r="J1354" s="122" t="s">
        <v>7614</v>
      </c>
      <c r="K1354" s="454" t="s">
        <v>10525</v>
      </c>
    </row>
    <row r="1355" spans="1:11" x14ac:dyDescent="0.25">
      <c r="A1355" s="47">
        <f t="shared" si="20"/>
        <v>1307</v>
      </c>
      <c r="B1355" s="31" t="s">
        <v>8552</v>
      </c>
      <c r="C1355" s="451" t="s">
        <v>108</v>
      </c>
      <c r="D1355" s="452" t="s">
        <v>243</v>
      </c>
      <c r="E1355" s="455" t="str">
        <f>VLOOKUP(D1355,'BANG THAM CHIEU'!$E$72:I1387,5,0)</f>
        <v>cái</v>
      </c>
      <c r="F1355" s="453">
        <v>2</v>
      </c>
      <c r="G1355" s="396">
        <v>44375</v>
      </c>
      <c r="H1355" s="412" t="s">
        <v>10507</v>
      </c>
      <c r="I1355" s="458">
        <v>6</v>
      </c>
      <c r="J1355" s="122" t="s">
        <v>7615</v>
      </c>
      <c r="K1355" s="454" t="s">
        <v>10433</v>
      </c>
    </row>
    <row r="1356" spans="1:11" x14ac:dyDescent="0.25">
      <c r="A1356" s="47">
        <f t="shared" si="20"/>
        <v>1308</v>
      </c>
      <c r="B1356" s="11" t="s">
        <v>2137</v>
      </c>
      <c r="C1356" s="451" t="s">
        <v>78</v>
      </c>
      <c r="D1356" s="452" t="s">
        <v>241</v>
      </c>
      <c r="E1356" s="455" t="str">
        <f>VLOOKUP(D1356,'BANG THAM CHIEU'!$E$72:I1388,5,0)</f>
        <v>bình</v>
      </c>
      <c r="F1356" s="453">
        <v>1</v>
      </c>
      <c r="G1356" s="396">
        <v>44375</v>
      </c>
      <c r="H1356" s="412" t="s">
        <v>10507</v>
      </c>
      <c r="I1356" s="458">
        <v>6</v>
      </c>
      <c r="J1356" s="122" t="s">
        <v>7615</v>
      </c>
      <c r="K1356" s="454" t="s">
        <v>8693</v>
      </c>
    </row>
    <row r="1357" spans="1:11" x14ac:dyDescent="0.25">
      <c r="A1357" s="47">
        <f t="shared" si="20"/>
        <v>1309</v>
      </c>
      <c r="B1357" s="11" t="s">
        <v>6608</v>
      </c>
      <c r="C1357" s="451" t="s">
        <v>78</v>
      </c>
      <c r="D1357" s="452" t="s">
        <v>136</v>
      </c>
      <c r="E1357" s="455" t="s">
        <v>7268</v>
      </c>
      <c r="F1357" s="453">
        <v>2</v>
      </c>
      <c r="G1357" s="396">
        <v>44375</v>
      </c>
      <c r="H1357" s="412" t="s">
        <v>10507</v>
      </c>
      <c r="I1357" s="458">
        <v>6</v>
      </c>
      <c r="J1357" s="122" t="s">
        <v>9850</v>
      </c>
      <c r="K1357" s="454" t="s">
        <v>10497</v>
      </c>
    </row>
    <row r="1358" spans="1:11" x14ac:dyDescent="0.25">
      <c r="A1358" s="47">
        <f t="shared" si="20"/>
        <v>1310</v>
      </c>
      <c r="B1358" s="11" t="s">
        <v>7425</v>
      </c>
      <c r="C1358" s="451" t="s">
        <v>1594</v>
      </c>
      <c r="D1358" s="452" t="s">
        <v>163</v>
      </c>
      <c r="E1358" s="455" t="s">
        <v>455</v>
      </c>
      <c r="F1358" s="453">
        <v>1</v>
      </c>
      <c r="G1358" s="396">
        <v>44375</v>
      </c>
      <c r="H1358" s="412" t="s">
        <v>10507</v>
      </c>
      <c r="I1358" s="458">
        <v>6</v>
      </c>
      <c r="J1358" s="122" t="s">
        <v>9850</v>
      </c>
      <c r="K1358" s="454" t="s">
        <v>10497</v>
      </c>
    </row>
    <row r="1359" spans="1:11" x14ac:dyDescent="0.25">
      <c r="A1359" s="47">
        <f t="shared" si="20"/>
        <v>1311</v>
      </c>
      <c r="B1359" s="11" t="s">
        <v>2137</v>
      </c>
      <c r="C1359" s="451" t="s">
        <v>78</v>
      </c>
      <c r="D1359" s="452" t="s">
        <v>241</v>
      </c>
      <c r="E1359" s="455" t="str">
        <f>VLOOKUP(D1359,'BANG THAM CHIEU'!$E$72:I1391,5,0)</f>
        <v>bình</v>
      </c>
      <c r="F1359" s="453">
        <v>1</v>
      </c>
      <c r="G1359" s="396">
        <v>44375</v>
      </c>
      <c r="H1359" s="412" t="s">
        <v>10507</v>
      </c>
      <c r="I1359" s="458">
        <v>6</v>
      </c>
      <c r="J1359" s="122" t="s">
        <v>9850</v>
      </c>
      <c r="K1359" s="454" t="s">
        <v>8693</v>
      </c>
    </row>
    <row r="1360" spans="1:11" x14ac:dyDescent="0.25">
      <c r="A1360" s="47">
        <f t="shared" si="20"/>
        <v>1312</v>
      </c>
      <c r="B1360" s="11" t="s">
        <v>6292</v>
      </c>
      <c r="C1360" s="451" t="s">
        <v>1547</v>
      </c>
      <c r="D1360" s="452" t="s">
        <v>229</v>
      </c>
      <c r="E1360" s="455" t="str">
        <f>VLOOKUP(D1360,'BANG THAM CHIEU'!$E$72:I1392,5,0)</f>
        <v>cái</v>
      </c>
      <c r="F1360" s="453">
        <v>1</v>
      </c>
      <c r="G1360" s="396">
        <v>44375</v>
      </c>
      <c r="H1360" s="412" t="s">
        <v>10507</v>
      </c>
      <c r="I1360" s="458">
        <v>6</v>
      </c>
      <c r="J1360" s="122" t="s">
        <v>7614</v>
      </c>
      <c r="K1360" s="454" t="s">
        <v>10505</v>
      </c>
    </row>
    <row r="1361" spans="1:11" x14ac:dyDescent="0.25">
      <c r="A1361" s="47">
        <f t="shared" si="20"/>
        <v>1313</v>
      </c>
      <c r="B1361" s="31" t="s">
        <v>7311</v>
      </c>
      <c r="C1361" s="451" t="s">
        <v>1596</v>
      </c>
      <c r="D1361" s="452" t="s">
        <v>762</v>
      </c>
      <c r="E1361" s="455" t="str">
        <f>VLOOKUP(D1361,'BANG THAM CHIEU'!$E$72:I1393,5,0)</f>
        <v>cái</v>
      </c>
      <c r="F1361" s="453">
        <v>1</v>
      </c>
      <c r="G1361" s="396">
        <v>44376</v>
      </c>
      <c r="H1361" s="412" t="s">
        <v>10507</v>
      </c>
      <c r="I1361" s="458">
        <v>6</v>
      </c>
      <c r="J1361" s="122" t="s">
        <v>7615</v>
      </c>
      <c r="K1361" s="454" t="s">
        <v>10504</v>
      </c>
    </row>
    <row r="1362" spans="1:11" ht="15.75" x14ac:dyDescent="0.25">
      <c r="A1362" s="47">
        <f t="shared" ref="A1362:A1425" si="21">IF(B1362="","",A1361+1)</f>
        <v>1314</v>
      </c>
      <c r="B1362" s="157" t="s">
        <v>10318</v>
      </c>
      <c r="C1362" s="451" t="s">
        <v>1528</v>
      </c>
      <c r="D1362" s="452" t="s">
        <v>231</v>
      </c>
      <c r="E1362" s="455" t="str">
        <f>VLOOKUP(D1362,'BANG THAM CHIEU'!$E$72:I1394,5,0)</f>
        <v>cái</v>
      </c>
      <c r="F1362" s="453">
        <v>1</v>
      </c>
      <c r="G1362" s="396">
        <v>44376</v>
      </c>
      <c r="H1362" s="412" t="s">
        <v>10507</v>
      </c>
      <c r="I1362" s="458">
        <v>6</v>
      </c>
      <c r="J1362" s="122" t="s">
        <v>8816</v>
      </c>
      <c r="K1362" s="454" t="s">
        <v>9623</v>
      </c>
    </row>
    <row r="1363" spans="1:11" ht="15.75" x14ac:dyDescent="0.25">
      <c r="A1363" s="47">
        <f t="shared" si="21"/>
        <v>1315</v>
      </c>
      <c r="B1363" s="157" t="s">
        <v>10319</v>
      </c>
      <c r="C1363" s="451" t="s">
        <v>1528</v>
      </c>
      <c r="D1363" s="452" t="s">
        <v>1395</v>
      </c>
      <c r="E1363" s="455" t="str">
        <f>VLOOKUP(D1363,'BANG THAM CHIEU'!$E$72:I1395,5,0)</f>
        <v>bì</v>
      </c>
      <c r="F1363" s="453">
        <v>1</v>
      </c>
      <c r="G1363" s="396">
        <v>44376</v>
      </c>
      <c r="H1363" s="412" t="s">
        <v>10507</v>
      </c>
      <c r="I1363" s="458">
        <v>6</v>
      </c>
      <c r="J1363" s="122" t="s">
        <v>8816</v>
      </c>
      <c r="K1363" s="454" t="s">
        <v>9623</v>
      </c>
    </row>
    <row r="1364" spans="1:11" ht="31.5" x14ac:dyDescent="0.25">
      <c r="A1364" s="47">
        <f t="shared" si="21"/>
        <v>1316</v>
      </c>
      <c r="B1364" s="192" t="s">
        <v>8992</v>
      </c>
      <c r="C1364" s="451" t="s">
        <v>1556</v>
      </c>
      <c r="D1364" s="452" t="s">
        <v>9067</v>
      </c>
      <c r="E1364" s="455" t="str">
        <f>VLOOKUP(D1364,'BANG THAM CHIEU'!$E$72:I1396,5,0)</f>
        <v>cái</v>
      </c>
      <c r="F1364" s="453">
        <v>2</v>
      </c>
      <c r="G1364" s="396">
        <v>44376</v>
      </c>
      <c r="H1364" s="412" t="s">
        <v>10507</v>
      </c>
      <c r="I1364" s="458">
        <v>6</v>
      </c>
      <c r="J1364" s="122" t="s">
        <v>7615</v>
      </c>
      <c r="K1364" s="454" t="s">
        <v>10506</v>
      </c>
    </row>
    <row r="1365" spans="1:11" ht="15.75" x14ac:dyDescent="0.25">
      <c r="A1365" s="47">
        <f t="shared" si="21"/>
        <v>1317</v>
      </c>
      <c r="B1365" s="157" t="s">
        <v>8993</v>
      </c>
      <c r="C1365" s="451" t="s">
        <v>1556</v>
      </c>
      <c r="D1365" s="452" t="s">
        <v>9068</v>
      </c>
      <c r="E1365" s="455" t="str">
        <f>VLOOKUP(D1365,'BANG THAM CHIEU'!$E$72:I1397,5,0)</f>
        <v>cái</v>
      </c>
      <c r="F1365" s="453">
        <v>2</v>
      </c>
      <c r="G1365" s="396">
        <v>44376</v>
      </c>
      <c r="H1365" s="412" t="s">
        <v>10507</v>
      </c>
      <c r="I1365" s="458">
        <v>6</v>
      </c>
      <c r="J1365" s="122" t="s">
        <v>7615</v>
      </c>
      <c r="K1365" s="454" t="s">
        <v>10506</v>
      </c>
    </row>
    <row r="1366" spans="1:11" x14ac:dyDescent="0.25">
      <c r="A1366" s="47">
        <f t="shared" si="21"/>
        <v>1318</v>
      </c>
      <c r="B1366" s="31" t="s">
        <v>9006</v>
      </c>
      <c r="C1366" s="451" t="s">
        <v>78</v>
      </c>
      <c r="D1366" s="452" t="s">
        <v>9042</v>
      </c>
      <c r="E1366" s="455" t="str">
        <f>VLOOKUP(D1366,'BANG THAM CHIEU'!$E$72:I1398,5,0)</f>
        <v>thùng</v>
      </c>
      <c r="F1366" s="453">
        <v>3</v>
      </c>
      <c r="G1366" s="396">
        <v>44376</v>
      </c>
      <c r="H1366" s="412" t="s">
        <v>10507</v>
      </c>
      <c r="I1366" s="458">
        <v>6</v>
      </c>
      <c r="J1366" s="122" t="s">
        <v>7615</v>
      </c>
      <c r="K1366" s="454" t="s">
        <v>10433</v>
      </c>
    </row>
    <row r="1367" spans="1:11" x14ac:dyDescent="0.25">
      <c r="A1367" s="47">
        <f t="shared" si="21"/>
        <v>1319</v>
      </c>
      <c r="B1367" s="31" t="s">
        <v>9006</v>
      </c>
      <c r="C1367" s="451" t="s">
        <v>78</v>
      </c>
      <c r="D1367" s="452" t="s">
        <v>9042</v>
      </c>
      <c r="E1367" s="455" t="str">
        <f>VLOOKUP(D1367,'BANG THAM CHIEU'!$E$72:I1399,5,0)</f>
        <v>thùng</v>
      </c>
      <c r="F1367" s="453">
        <v>4</v>
      </c>
      <c r="G1367" s="396">
        <v>44376</v>
      </c>
      <c r="H1367" s="412" t="s">
        <v>10507</v>
      </c>
      <c r="I1367" s="458">
        <v>6</v>
      </c>
      <c r="J1367" s="122" t="s">
        <v>7615</v>
      </c>
      <c r="K1367" s="454"/>
    </row>
    <row r="1368" spans="1:11" x14ac:dyDescent="0.25">
      <c r="A1368" s="47">
        <f t="shared" si="21"/>
        <v>1320</v>
      </c>
      <c r="B1368" s="33" t="s">
        <v>7864</v>
      </c>
      <c r="C1368" s="451" t="s">
        <v>1599</v>
      </c>
      <c r="D1368" s="452" t="s">
        <v>740</v>
      </c>
      <c r="E1368" s="455" t="str">
        <f>VLOOKUP(D1368,'BANG THAM CHIEU'!$E$72:I1400,5,0)</f>
        <v>cuộn</v>
      </c>
      <c r="F1368" s="453">
        <v>2</v>
      </c>
      <c r="G1368" s="396">
        <v>44378</v>
      </c>
      <c r="H1368" s="412" t="s">
        <v>10507</v>
      </c>
      <c r="I1368" s="458">
        <v>6</v>
      </c>
      <c r="J1368" s="122" t="s">
        <v>10114</v>
      </c>
      <c r="K1368" s="454" t="s">
        <v>10296</v>
      </c>
    </row>
    <row r="1369" spans="1:11" x14ac:dyDescent="0.25">
      <c r="A1369" s="47">
        <f t="shared" si="21"/>
        <v>1321</v>
      </c>
      <c r="B1369" s="31" t="s">
        <v>8694</v>
      </c>
      <c r="C1369" s="451" t="s">
        <v>1583</v>
      </c>
      <c r="D1369" s="452" t="s">
        <v>664</v>
      </c>
      <c r="E1369" s="455" t="str">
        <f>VLOOKUP(D1369,'BANG THAM CHIEU'!$E$72:I1401,5,0)</f>
        <v>ổ</v>
      </c>
      <c r="F1369" s="453">
        <v>1</v>
      </c>
      <c r="G1369" s="396">
        <v>44378</v>
      </c>
      <c r="H1369" s="412" t="s">
        <v>10507</v>
      </c>
      <c r="I1369" s="458">
        <v>6</v>
      </c>
      <c r="J1369" s="122" t="s">
        <v>7620</v>
      </c>
      <c r="K1369" s="454" t="s">
        <v>10296</v>
      </c>
    </row>
    <row r="1370" spans="1:11" x14ac:dyDescent="0.25">
      <c r="A1370" s="47">
        <f t="shared" si="21"/>
        <v>1322</v>
      </c>
      <c r="B1370" s="33" t="s">
        <v>6102</v>
      </c>
      <c r="C1370" s="451" t="s">
        <v>1547</v>
      </c>
      <c r="D1370" s="452" t="s">
        <v>1306</v>
      </c>
      <c r="E1370" s="455" t="str">
        <f>VLOOKUP(D1370,'BANG THAM CHIEU'!$E$72:I1402,5,0)</f>
        <v>cái</v>
      </c>
      <c r="F1370" s="453">
        <v>1</v>
      </c>
      <c r="G1370" s="396">
        <v>44378</v>
      </c>
      <c r="H1370" s="412" t="s">
        <v>10507</v>
      </c>
      <c r="I1370" s="458">
        <v>6</v>
      </c>
      <c r="J1370" s="122" t="s">
        <v>7620</v>
      </c>
      <c r="K1370" s="454" t="s">
        <v>10296</v>
      </c>
    </row>
    <row r="1371" spans="1:11" x14ac:dyDescent="0.25">
      <c r="A1371" s="47">
        <f t="shared" si="21"/>
        <v>1323</v>
      </c>
      <c r="B1371" s="33" t="s">
        <v>9016</v>
      </c>
      <c r="C1371" s="451" t="s">
        <v>1556</v>
      </c>
      <c r="D1371" s="452" t="s">
        <v>9050</v>
      </c>
      <c r="E1371" s="455" t="str">
        <f>VLOOKUP(D1371,'BANG THAM CHIEU'!$E$72:I1403,5,0)</f>
        <v>cái</v>
      </c>
      <c r="F1371" s="453">
        <v>1</v>
      </c>
      <c r="G1371" s="396">
        <v>44378</v>
      </c>
      <c r="H1371" s="412" t="s">
        <v>10507</v>
      </c>
      <c r="I1371" s="458">
        <v>6</v>
      </c>
      <c r="J1371" s="122" t="s">
        <v>7619</v>
      </c>
      <c r="K1371" s="454" t="s">
        <v>10089</v>
      </c>
    </row>
    <row r="1372" spans="1:11" x14ac:dyDescent="0.25">
      <c r="A1372" s="47">
        <f t="shared" si="21"/>
        <v>1324</v>
      </c>
      <c r="B1372" s="33" t="s">
        <v>9003</v>
      </c>
      <c r="C1372" s="451" t="s">
        <v>1556</v>
      </c>
      <c r="D1372" s="452" t="s">
        <v>9039</v>
      </c>
      <c r="E1372" s="455" t="s">
        <v>447</v>
      </c>
      <c r="F1372" s="453">
        <v>1</v>
      </c>
      <c r="G1372" s="396">
        <v>44378</v>
      </c>
      <c r="H1372" s="412" t="s">
        <v>10507</v>
      </c>
      <c r="I1372" s="458">
        <v>6</v>
      </c>
      <c r="J1372" s="122" t="s">
        <v>7619</v>
      </c>
      <c r="K1372" s="454" t="s">
        <v>10089</v>
      </c>
    </row>
    <row r="1373" spans="1:11" x14ac:dyDescent="0.25">
      <c r="A1373" s="47">
        <f t="shared" si="21"/>
        <v>1325</v>
      </c>
      <c r="B1373" s="33" t="s">
        <v>7897</v>
      </c>
      <c r="C1373" s="451" t="s">
        <v>1528</v>
      </c>
      <c r="D1373" s="452" t="s">
        <v>736</v>
      </c>
      <c r="E1373" s="455" t="str">
        <f>VLOOKUP(D1373,'BANG THAM CHIEU'!$E$72:I1405,5,0)</f>
        <v>ống</v>
      </c>
      <c r="F1373" s="453">
        <v>1</v>
      </c>
      <c r="G1373" s="396">
        <v>44378</v>
      </c>
      <c r="H1373" s="412" t="s">
        <v>10507</v>
      </c>
      <c r="I1373" s="458">
        <v>6</v>
      </c>
      <c r="J1373" s="122" t="s">
        <v>7615</v>
      </c>
      <c r="K1373" s="454" t="s">
        <v>10433</v>
      </c>
    </row>
    <row r="1374" spans="1:11" x14ac:dyDescent="0.25">
      <c r="A1374" s="47">
        <f t="shared" si="21"/>
        <v>1326</v>
      </c>
      <c r="B1374" s="46" t="s">
        <v>6607</v>
      </c>
      <c r="C1374" s="451" t="s">
        <v>1527</v>
      </c>
      <c r="D1374" s="452" t="s">
        <v>688</v>
      </c>
      <c r="E1374" s="455" t="str">
        <f>VLOOKUP(D1374,'BANG THAM CHIEU'!$E$72:I1406,5,0)</f>
        <v>bì</v>
      </c>
      <c r="F1374" s="453">
        <v>3</v>
      </c>
      <c r="G1374" s="396">
        <v>44379</v>
      </c>
      <c r="H1374" s="412" t="s">
        <v>10507</v>
      </c>
      <c r="I1374" s="458">
        <v>6</v>
      </c>
      <c r="J1374" s="122" t="s">
        <v>7615</v>
      </c>
      <c r="K1374" s="454" t="s">
        <v>10433</v>
      </c>
    </row>
    <row r="1375" spans="1:11" x14ac:dyDescent="0.25">
      <c r="A1375" s="47">
        <f t="shared" si="21"/>
        <v>1327</v>
      </c>
      <c r="B1375" s="454" t="s">
        <v>1430</v>
      </c>
      <c r="C1375" s="451" t="s">
        <v>1571</v>
      </c>
      <c r="D1375" s="452" t="s">
        <v>669</v>
      </c>
      <c r="E1375" s="455" t="str">
        <f>VLOOKUP(D1375,'BANG THAM CHIEU'!$E$72:I1407,5,0)</f>
        <v>cuộn</v>
      </c>
      <c r="F1375" s="453">
        <v>1</v>
      </c>
      <c r="G1375" s="456">
        <v>44379</v>
      </c>
      <c r="H1375" s="412" t="s">
        <v>10507</v>
      </c>
      <c r="I1375" s="458">
        <v>6</v>
      </c>
      <c r="J1375" s="458" t="s">
        <v>7615</v>
      </c>
      <c r="K1375" s="454" t="s">
        <v>8693</v>
      </c>
    </row>
    <row r="1376" spans="1:11" x14ac:dyDescent="0.25">
      <c r="A1376" s="47">
        <f t="shared" si="21"/>
        <v>1328</v>
      </c>
      <c r="B1376" s="454" t="s">
        <v>6610</v>
      </c>
      <c r="C1376" s="451" t="s">
        <v>1528</v>
      </c>
      <c r="D1376" s="452" t="s">
        <v>694</v>
      </c>
      <c r="E1376" s="455" t="str">
        <f>VLOOKUP(D1376,'BANG THAM CHIEU'!$E$72:I1408,5,0)</f>
        <v>cái</v>
      </c>
      <c r="F1376" s="453">
        <v>20</v>
      </c>
      <c r="G1376" s="456">
        <v>44379</v>
      </c>
      <c r="H1376" s="412" t="s">
        <v>10507</v>
      </c>
      <c r="I1376" s="458">
        <v>6</v>
      </c>
      <c r="J1376" s="458" t="s">
        <v>8816</v>
      </c>
      <c r="K1376" s="454"/>
    </row>
    <row r="1377" spans="1:11" x14ac:dyDescent="0.25">
      <c r="A1377" s="47">
        <f t="shared" si="21"/>
        <v>1329</v>
      </c>
      <c r="B1377" s="454" t="s">
        <v>9652</v>
      </c>
      <c r="C1377" s="451" t="s">
        <v>1571</v>
      </c>
      <c r="D1377" s="452" t="s">
        <v>668</v>
      </c>
      <c r="E1377" s="455" t="str">
        <f>VLOOKUP(D1377,'BANG THAM CHIEU'!$E$72:I1409,5,0)</f>
        <v>viên</v>
      </c>
      <c r="F1377" s="453">
        <v>50</v>
      </c>
      <c r="G1377" s="456">
        <v>44379</v>
      </c>
      <c r="H1377" s="412" t="s">
        <v>10507</v>
      </c>
      <c r="I1377" s="458">
        <v>6</v>
      </c>
      <c r="J1377" s="458" t="s">
        <v>8816</v>
      </c>
      <c r="K1377" s="454"/>
    </row>
    <row r="1378" spans="1:11" x14ac:dyDescent="0.25">
      <c r="A1378" s="47">
        <f t="shared" si="21"/>
        <v>1330</v>
      </c>
      <c r="B1378" s="454" t="s">
        <v>9893</v>
      </c>
      <c r="C1378" s="451" t="s">
        <v>1528</v>
      </c>
      <c r="D1378" s="452" t="s">
        <v>687</v>
      </c>
      <c r="E1378" s="455" t="str">
        <f>VLOOKUP(D1378,'BANG THAM CHIEU'!$E$72:I1410,5,0)</f>
        <v>cái</v>
      </c>
      <c r="F1378" s="453">
        <v>1</v>
      </c>
      <c r="G1378" s="456">
        <v>44379</v>
      </c>
      <c r="H1378" s="412" t="s">
        <v>10507</v>
      </c>
      <c r="I1378" s="458">
        <v>6</v>
      </c>
      <c r="J1378" s="458" t="s">
        <v>8816</v>
      </c>
      <c r="K1378" s="454"/>
    </row>
    <row r="1379" spans="1:11" x14ac:dyDescent="0.25">
      <c r="A1379" s="47">
        <f t="shared" si="21"/>
        <v>1331</v>
      </c>
      <c r="B1379" s="454" t="s">
        <v>9006</v>
      </c>
      <c r="C1379" s="451" t="s">
        <v>78</v>
      </c>
      <c r="D1379" s="452" t="s">
        <v>9042</v>
      </c>
      <c r="E1379" s="455" t="str">
        <f>VLOOKUP(D1379,'BANG THAM CHIEU'!$E$72:I1411,5,0)</f>
        <v>thùng</v>
      </c>
      <c r="F1379" s="453">
        <v>1</v>
      </c>
      <c r="G1379" s="456">
        <v>44379</v>
      </c>
      <c r="H1379" s="412" t="s">
        <v>10507</v>
      </c>
      <c r="I1379" s="458">
        <v>6</v>
      </c>
      <c r="J1379" s="458" t="s">
        <v>7615</v>
      </c>
      <c r="K1379" s="454" t="s">
        <v>10517</v>
      </c>
    </row>
    <row r="1380" spans="1:11" x14ac:dyDescent="0.25">
      <c r="A1380" s="47">
        <f t="shared" si="21"/>
        <v>1332</v>
      </c>
      <c r="B1380" s="454" t="s">
        <v>7863</v>
      </c>
      <c r="C1380" s="451" t="s">
        <v>1599</v>
      </c>
      <c r="D1380" s="452" t="s">
        <v>807</v>
      </c>
      <c r="E1380" s="455" t="str">
        <f>VLOOKUP(D1380,'BANG THAM CHIEU'!$E$72:I1412,5,0)</f>
        <v>cuộn</v>
      </c>
      <c r="F1380" s="453">
        <v>1</v>
      </c>
      <c r="G1380" s="456">
        <v>44380</v>
      </c>
      <c r="H1380" s="412" t="s">
        <v>10507</v>
      </c>
      <c r="I1380" s="458">
        <v>6</v>
      </c>
      <c r="J1380" s="458" t="s">
        <v>7619</v>
      </c>
      <c r="K1380" s="454" t="s">
        <v>8693</v>
      </c>
    </row>
    <row r="1381" spans="1:11" x14ac:dyDescent="0.25">
      <c r="A1381" s="47">
        <f t="shared" si="21"/>
        <v>1333</v>
      </c>
      <c r="B1381" s="454" t="s">
        <v>9646</v>
      </c>
      <c r="C1381" s="451" t="s">
        <v>99</v>
      </c>
      <c r="D1381" s="452" t="s">
        <v>680</v>
      </c>
      <c r="E1381" s="455" t="str">
        <f>VLOOKUP(D1381,'BANG THAM CHIEU'!$E$72:I1413,5,0)</f>
        <v>cái</v>
      </c>
      <c r="F1381" s="453">
        <v>45</v>
      </c>
      <c r="G1381" s="456">
        <v>44380</v>
      </c>
      <c r="H1381" s="412" t="s">
        <v>10507</v>
      </c>
      <c r="I1381" s="458">
        <v>6</v>
      </c>
      <c r="J1381" s="458" t="s">
        <v>7619</v>
      </c>
      <c r="K1381" s="454" t="s">
        <v>9846</v>
      </c>
    </row>
    <row r="1382" spans="1:11" ht="75" x14ac:dyDescent="0.25">
      <c r="A1382" s="47">
        <f t="shared" si="21"/>
        <v>1334</v>
      </c>
      <c r="B1382" s="460" t="s">
        <v>7311</v>
      </c>
      <c r="C1382" s="451" t="s">
        <v>1596</v>
      </c>
      <c r="D1382" s="452" t="s">
        <v>762</v>
      </c>
      <c r="E1382" s="455" t="str">
        <f>VLOOKUP(D1382,'BANG THAM CHIEU'!$E$72:I1414,5,0)</f>
        <v>cái</v>
      </c>
      <c r="F1382" s="453">
        <v>3</v>
      </c>
      <c r="G1382" s="456">
        <v>44380</v>
      </c>
      <c r="H1382" s="412" t="s">
        <v>10507</v>
      </c>
      <c r="I1382" s="458">
        <v>6</v>
      </c>
      <c r="J1382" s="458" t="s">
        <v>7619</v>
      </c>
      <c r="K1382" s="454" t="s">
        <v>9591</v>
      </c>
    </row>
    <row r="1383" spans="1:11" x14ac:dyDescent="0.25">
      <c r="A1383" s="47">
        <f t="shared" si="21"/>
        <v>1335</v>
      </c>
      <c r="B1383" s="454" t="s">
        <v>10041</v>
      </c>
      <c r="C1383" s="451" t="s">
        <v>1518</v>
      </c>
      <c r="D1383" s="452" t="s">
        <v>663</v>
      </c>
      <c r="E1383" s="455" t="str">
        <f>VLOOKUP(D1383,'BANG THAM CHIEU'!$E$72:I1415,5,0)</f>
        <v>cái</v>
      </c>
      <c r="F1383" s="453">
        <v>1</v>
      </c>
      <c r="G1383" s="456">
        <v>44380</v>
      </c>
      <c r="H1383" s="412" t="s">
        <v>10507</v>
      </c>
      <c r="I1383" s="458">
        <v>6</v>
      </c>
      <c r="J1383" s="458" t="s">
        <v>7619</v>
      </c>
      <c r="K1383" s="454" t="s">
        <v>9591</v>
      </c>
    </row>
    <row r="1384" spans="1:11" x14ac:dyDescent="0.25">
      <c r="A1384" s="47">
        <f t="shared" si="21"/>
        <v>1336</v>
      </c>
      <c r="B1384" s="454" t="s">
        <v>10252</v>
      </c>
      <c r="C1384" s="451" t="s">
        <v>1533</v>
      </c>
      <c r="D1384" s="452" t="s">
        <v>1363</v>
      </c>
      <c r="E1384" s="455" t="str">
        <f>VLOOKUP(D1384,'BANG THAM CHIEU'!$E$72:I1416,5,0)</f>
        <v>cái</v>
      </c>
      <c r="F1384" s="453">
        <v>5</v>
      </c>
      <c r="G1384" s="456">
        <v>44380</v>
      </c>
      <c r="H1384" s="412" t="s">
        <v>10507</v>
      </c>
      <c r="I1384" s="458">
        <v>6</v>
      </c>
      <c r="J1384" s="458" t="s">
        <v>7619</v>
      </c>
      <c r="K1384" s="454" t="s">
        <v>10433</v>
      </c>
    </row>
    <row r="1385" spans="1:11" x14ac:dyDescent="0.25">
      <c r="A1385" s="47">
        <f t="shared" si="21"/>
        <v>1337</v>
      </c>
      <c r="B1385" s="454" t="s">
        <v>6594</v>
      </c>
      <c r="C1385" s="451" t="s">
        <v>1528</v>
      </c>
      <c r="D1385" s="452" t="s">
        <v>2776</v>
      </c>
      <c r="E1385" s="455" t="str">
        <f>VLOOKUP(D1385,'BANG THAM CHIEU'!$E$72:I1417,5,0)</f>
        <v>bì</v>
      </c>
      <c r="F1385" s="453">
        <v>1</v>
      </c>
      <c r="G1385" s="456">
        <v>44376</v>
      </c>
      <c r="H1385" s="412" t="s">
        <v>10507</v>
      </c>
      <c r="I1385" s="458">
        <v>6</v>
      </c>
      <c r="J1385" s="458" t="s">
        <v>10114</v>
      </c>
      <c r="K1385" s="454" t="s">
        <v>10500</v>
      </c>
    </row>
    <row r="1386" spans="1:11" x14ac:dyDescent="0.25">
      <c r="A1386" s="47">
        <f t="shared" si="21"/>
        <v>1338</v>
      </c>
      <c r="B1386" s="454" t="s">
        <v>7902</v>
      </c>
      <c r="C1386" s="451" t="s">
        <v>1563</v>
      </c>
      <c r="D1386" s="452" t="s">
        <v>2732</v>
      </c>
      <c r="E1386" s="455" t="str">
        <f>VLOOKUP(D1386,'BANG THAM CHIEU'!$E$72:I1418,5,0)</f>
        <v>cuộn</v>
      </c>
      <c r="F1386" s="453">
        <v>1</v>
      </c>
      <c r="G1386" s="456">
        <v>44378</v>
      </c>
      <c r="H1386" s="412" t="s">
        <v>10507</v>
      </c>
      <c r="I1386" s="458">
        <v>6</v>
      </c>
      <c r="J1386" s="458" t="s">
        <v>7620</v>
      </c>
      <c r="K1386" s="454" t="s">
        <v>10452</v>
      </c>
    </row>
    <row r="1387" spans="1:11" x14ac:dyDescent="0.25">
      <c r="A1387" s="47">
        <f t="shared" si="21"/>
        <v>1339</v>
      </c>
      <c r="B1387" s="454" t="s">
        <v>9414</v>
      </c>
      <c r="C1387" s="451" t="s">
        <v>78</v>
      </c>
      <c r="D1387" s="452" t="s">
        <v>2824</v>
      </c>
      <c r="E1387" s="455" t="str">
        <f>VLOOKUP(D1387,'BANG THAM CHIEU'!$E$72:I1419,5,0)</f>
        <v>bình</v>
      </c>
      <c r="F1387" s="453">
        <v>1</v>
      </c>
      <c r="G1387" s="456">
        <v>44378</v>
      </c>
      <c r="H1387" s="412" t="s">
        <v>10507</v>
      </c>
      <c r="I1387" s="458">
        <v>6</v>
      </c>
      <c r="J1387" s="458" t="s">
        <v>9377</v>
      </c>
      <c r="K1387" s="454" t="s">
        <v>10430</v>
      </c>
    </row>
    <row r="1388" spans="1:11" x14ac:dyDescent="0.25">
      <c r="A1388" s="47">
        <f t="shared" si="21"/>
        <v>1340</v>
      </c>
      <c r="B1388" s="454" t="s">
        <v>4552</v>
      </c>
      <c r="C1388" s="451" t="s">
        <v>107</v>
      </c>
      <c r="D1388" s="452" t="s">
        <v>2742</v>
      </c>
      <c r="E1388" s="455" t="str">
        <f>VLOOKUP(D1388,'BANG THAM CHIEU'!$E$72:I1420,5,0)</f>
        <v>cái</v>
      </c>
      <c r="F1388" s="453">
        <v>1</v>
      </c>
      <c r="G1388" s="456">
        <v>44379</v>
      </c>
      <c r="H1388" s="412" t="s">
        <v>10507</v>
      </c>
      <c r="I1388" s="458">
        <v>6</v>
      </c>
      <c r="J1388" s="458" t="s">
        <v>7615</v>
      </c>
      <c r="K1388" s="454" t="s">
        <v>10433</v>
      </c>
    </row>
    <row r="1389" spans="1:11" x14ac:dyDescent="0.25">
      <c r="A1389" s="47">
        <f t="shared" si="21"/>
        <v>1341</v>
      </c>
      <c r="B1389" s="454" t="s">
        <v>2569</v>
      </c>
      <c r="C1389" s="451" t="s">
        <v>2570</v>
      </c>
      <c r="D1389" s="452" t="s">
        <v>2703</v>
      </c>
      <c r="E1389" s="455" t="str">
        <f>VLOOKUP(D1389,'BANG THAM CHIEU'!$E$72:I1421,5,0)</f>
        <v>lon</v>
      </c>
      <c r="F1389" s="453">
        <v>19</v>
      </c>
      <c r="G1389" s="456">
        <v>44379</v>
      </c>
      <c r="H1389" s="412" t="s">
        <v>10507</v>
      </c>
      <c r="I1389" s="458">
        <v>6</v>
      </c>
      <c r="J1389" s="458" t="s">
        <v>7615</v>
      </c>
      <c r="K1389" s="454" t="s">
        <v>10516</v>
      </c>
    </row>
    <row r="1390" spans="1:11" x14ac:dyDescent="0.25">
      <c r="A1390" s="47">
        <f t="shared" si="21"/>
        <v>1342</v>
      </c>
      <c r="B1390" s="454" t="s">
        <v>2595</v>
      </c>
      <c r="C1390" s="451" t="s">
        <v>107</v>
      </c>
      <c r="D1390" s="452" t="s">
        <v>2754</v>
      </c>
      <c r="E1390" s="455" t="str">
        <f>VLOOKUP(D1390,'BANG THAM CHIEU'!$E$72:I1422,5,0)</f>
        <v>cái</v>
      </c>
      <c r="F1390" s="453">
        <v>3</v>
      </c>
      <c r="G1390" s="456">
        <v>44380</v>
      </c>
      <c r="H1390" s="412" t="s">
        <v>10507</v>
      </c>
      <c r="I1390" s="458">
        <v>6</v>
      </c>
      <c r="J1390" s="458" t="s">
        <v>9489</v>
      </c>
      <c r="K1390" s="454" t="s">
        <v>10518</v>
      </c>
    </row>
    <row r="1391" spans="1:11" x14ac:dyDescent="0.25">
      <c r="A1391" s="47">
        <f t="shared" si="21"/>
        <v>1343</v>
      </c>
      <c r="B1391" s="454" t="s">
        <v>7352</v>
      </c>
      <c r="C1391" s="451" t="s">
        <v>1565</v>
      </c>
      <c r="D1391" s="452" t="s">
        <v>2728</v>
      </c>
      <c r="E1391" s="455" t="str">
        <f>VLOOKUP(D1391,'BANG THAM CHIEU'!$E$72:I1423,5,0)</f>
        <v>cái</v>
      </c>
      <c r="F1391" s="453">
        <v>1</v>
      </c>
      <c r="G1391" s="456">
        <v>44381</v>
      </c>
      <c r="H1391" s="412" t="s">
        <v>10507</v>
      </c>
      <c r="I1391" s="458">
        <v>6</v>
      </c>
      <c r="J1391" s="458" t="s">
        <v>9489</v>
      </c>
      <c r="K1391" s="454" t="s">
        <v>10518</v>
      </c>
    </row>
    <row r="1392" spans="1:11" x14ac:dyDescent="0.25">
      <c r="A1392" s="47">
        <f t="shared" si="21"/>
        <v>1344</v>
      </c>
      <c r="B1392" s="454" t="s">
        <v>10456</v>
      </c>
      <c r="C1392" s="451"/>
      <c r="D1392" s="452"/>
      <c r="E1392" s="455" t="s">
        <v>447</v>
      </c>
      <c r="F1392" s="453">
        <v>1</v>
      </c>
      <c r="G1392" s="456">
        <v>44382</v>
      </c>
      <c r="H1392" s="412" t="s">
        <v>10568</v>
      </c>
      <c r="I1392" s="458">
        <v>7</v>
      </c>
      <c r="J1392" s="458" t="s">
        <v>7615</v>
      </c>
      <c r="K1392" s="454" t="s">
        <v>10457</v>
      </c>
    </row>
    <row r="1393" spans="1:11" x14ac:dyDescent="0.25">
      <c r="A1393" s="47">
        <f t="shared" si="21"/>
        <v>1345</v>
      </c>
      <c r="B1393" s="454" t="s">
        <v>10569</v>
      </c>
      <c r="C1393" s="451"/>
      <c r="D1393" s="452"/>
      <c r="E1393" s="455" t="s">
        <v>455</v>
      </c>
      <c r="F1393" s="453">
        <v>1</v>
      </c>
      <c r="G1393" s="456">
        <v>44382</v>
      </c>
      <c r="H1393" s="412" t="s">
        <v>10568</v>
      </c>
      <c r="I1393" s="458">
        <v>7</v>
      </c>
      <c r="J1393" s="458" t="s">
        <v>7615</v>
      </c>
      <c r="K1393" s="454" t="s">
        <v>10570</v>
      </c>
    </row>
    <row r="1394" spans="1:11" x14ac:dyDescent="0.25">
      <c r="A1394" s="47">
        <f t="shared" si="21"/>
        <v>1346</v>
      </c>
      <c r="B1394" s="454" t="s">
        <v>10576</v>
      </c>
      <c r="C1394" s="451"/>
      <c r="D1394" s="452"/>
      <c r="E1394" s="455" t="s">
        <v>455</v>
      </c>
      <c r="F1394" s="453">
        <v>1</v>
      </c>
      <c r="G1394" s="456">
        <v>44383</v>
      </c>
      <c r="H1394" s="412" t="s">
        <v>10568</v>
      </c>
      <c r="I1394" s="458">
        <v>7</v>
      </c>
      <c r="J1394" s="458" t="s">
        <v>7619</v>
      </c>
      <c r="K1394" s="454" t="s">
        <v>10577</v>
      </c>
    </row>
    <row r="1395" spans="1:11" x14ac:dyDescent="0.25">
      <c r="A1395" s="47">
        <f t="shared" si="21"/>
        <v>1347</v>
      </c>
      <c r="B1395" s="454" t="s">
        <v>10578</v>
      </c>
      <c r="C1395" s="451"/>
      <c r="D1395" s="452"/>
      <c r="E1395" s="455" t="s">
        <v>455</v>
      </c>
      <c r="F1395" s="453">
        <v>1</v>
      </c>
      <c r="G1395" s="456">
        <v>44383</v>
      </c>
      <c r="H1395" s="412" t="s">
        <v>10568</v>
      </c>
      <c r="I1395" s="458">
        <v>7</v>
      </c>
      <c r="J1395" s="458" t="s">
        <v>7619</v>
      </c>
      <c r="K1395" s="454" t="s">
        <v>10577</v>
      </c>
    </row>
    <row r="1396" spans="1:11" x14ac:dyDescent="0.25">
      <c r="A1396" s="47">
        <f t="shared" si="21"/>
        <v>1348</v>
      </c>
      <c r="B1396" s="454" t="s">
        <v>10273</v>
      </c>
      <c r="C1396" s="451"/>
      <c r="D1396" s="452"/>
      <c r="E1396" s="455" t="s">
        <v>10579</v>
      </c>
      <c r="F1396" s="453">
        <v>1</v>
      </c>
      <c r="G1396" s="456">
        <v>44383</v>
      </c>
      <c r="H1396" s="412" t="s">
        <v>10568</v>
      </c>
      <c r="I1396" s="458">
        <v>7</v>
      </c>
      <c r="J1396" s="458" t="s">
        <v>7619</v>
      </c>
      <c r="K1396" s="454" t="s">
        <v>8693</v>
      </c>
    </row>
    <row r="1397" spans="1:11" x14ac:dyDescent="0.25">
      <c r="A1397" s="47">
        <f t="shared" si="21"/>
        <v>1349</v>
      </c>
      <c r="B1397" s="454" t="s">
        <v>10282</v>
      </c>
      <c r="C1397" s="451"/>
      <c r="D1397" s="452"/>
      <c r="E1397" s="455" t="s">
        <v>2909</v>
      </c>
      <c r="F1397" s="453">
        <v>1</v>
      </c>
      <c r="G1397" s="456">
        <v>44383</v>
      </c>
      <c r="H1397" s="412" t="s">
        <v>10568</v>
      </c>
      <c r="I1397" s="458">
        <v>7</v>
      </c>
      <c r="J1397" s="458" t="s">
        <v>7619</v>
      </c>
      <c r="K1397" s="454" t="s">
        <v>10580</v>
      </c>
    </row>
    <row r="1398" spans="1:11" x14ac:dyDescent="0.25">
      <c r="A1398" s="47">
        <f t="shared" si="21"/>
        <v>1350</v>
      </c>
      <c r="B1398" s="454" t="s">
        <v>10581</v>
      </c>
      <c r="C1398" s="451"/>
      <c r="D1398" s="452"/>
      <c r="E1398" s="455" t="s">
        <v>2909</v>
      </c>
      <c r="F1398" s="453">
        <v>3</v>
      </c>
      <c r="G1398" s="456">
        <v>44383</v>
      </c>
      <c r="H1398" s="412" t="s">
        <v>10568</v>
      </c>
      <c r="I1398" s="458">
        <v>7</v>
      </c>
      <c r="J1398" s="458" t="s">
        <v>7619</v>
      </c>
      <c r="K1398" s="454" t="s">
        <v>10580</v>
      </c>
    </row>
    <row r="1399" spans="1:11" ht="30" x14ac:dyDescent="0.25">
      <c r="A1399" s="47">
        <f t="shared" si="21"/>
        <v>1351</v>
      </c>
      <c r="B1399" s="460" t="s">
        <v>10582</v>
      </c>
      <c r="C1399" s="451"/>
      <c r="D1399" s="452"/>
      <c r="E1399" s="455" t="s">
        <v>447</v>
      </c>
      <c r="F1399" s="453">
        <v>2</v>
      </c>
      <c r="G1399" s="456">
        <v>44384</v>
      </c>
      <c r="H1399" s="412" t="s">
        <v>10568</v>
      </c>
      <c r="I1399" s="458">
        <v>7</v>
      </c>
      <c r="J1399" s="458" t="s">
        <v>9347</v>
      </c>
      <c r="K1399" s="454" t="s">
        <v>10656</v>
      </c>
    </row>
    <row r="1400" spans="1:11" x14ac:dyDescent="0.25">
      <c r="A1400" s="47">
        <f t="shared" si="21"/>
        <v>1352</v>
      </c>
      <c r="B1400" s="454" t="s">
        <v>10583</v>
      </c>
      <c r="C1400" s="451"/>
      <c r="D1400" s="452"/>
      <c r="E1400" s="455" t="s">
        <v>455</v>
      </c>
      <c r="F1400" s="453">
        <v>500</v>
      </c>
      <c r="G1400" s="456">
        <v>44386</v>
      </c>
      <c r="H1400" s="412" t="s">
        <v>10568</v>
      </c>
      <c r="I1400" s="458">
        <v>7</v>
      </c>
      <c r="J1400" s="458" t="s">
        <v>7619</v>
      </c>
      <c r="K1400" s="454" t="s">
        <v>10584</v>
      </c>
    </row>
    <row r="1401" spans="1:11" x14ac:dyDescent="0.25">
      <c r="A1401" s="47">
        <f t="shared" si="21"/>
        <v>1353</v>
      </c>
      <c r="B1401" s="454" t="s">
        <v>10585</v>
      </c>
      <c r="C1401" s="451"/>
      <c r="D1401" s="452"/>
      <c r="E1401" s="455" t="s">
        <v>447</v>
      </c>
      <c r="F1401" s="453">
        <v>1</v>
      </c>
      <c r="G1401" s="456">
        <v>44386</v>
      </c>
      <c r="H1401" s="412" t="s">
        <v>10568</v>
      </c>
      <c r="I1401" s="458">
        <v>7</v>
      </c>
      <c r="J1401" s="458" t="s">
        <v>7619</v>
      </c>
      <c r="K1401" s="454" t="s">
        <v>10586</v>
      </c>
    </row>
    <row r="1402" spans="1:11" x14ac:dyDescent="0.25">
      <c r="A1402" s="47">
        <f t="shared" si="21"/>
        <v>1354</v>
      </c>
      <c r="B1402" s="454" t="s">
        <v>10587</v>
      </c>
      <c r="C1402" s="451"/>
      <c r="D1402" s="452"/>
      <c r="E1402" s="455" t="s">
        <v>2970</v>
      </c>
      <c r="F1402" s="453">
        <v>2</v>
      </c>
      <c r="G1402" s="456">
        <v>44386</v>
      </c>
      <c r="H1402" s="412" t="s">
        <v>10568</v>
      </c>
      <c r="I1402" s="458">
        <v>7</v>
      </c>
      <c r="J1402" s="458" t="s">
        <v>7619</v>
      </c>
      <c r="K1402" s="454" t="s">
        <v>10258</v>
      </c>
    </row>
    <row r="1403" spans="1:11" x14ac:dyDescent="0.25">
      <c r="A1403" s="47">
        <f t="shared" si="21"/>
        <v>1355</v>
      </c>
      <c r="B1403" s="454" t="s">
        <v>10583</v>
      </c>
      <c r="C1403" s="451"/>
      <c r="D1403" s="452"/>
      <c r="E1403" s="455" t="s">
        <v>455</v>
      </c>
      <c r="F1403" s="453">
        <v>500</v>
      </c>
      <c r="G1403" s="456">
        <v>44386</v>
      </c>
      <c r="H1403" s="412" t="s">
        <v>10568</v>
      </c>
      <c r="I1403" s="458">
        <v>7</v>
      </c>
      <c r="J1403" s="458" t="s">
        <v>9347</v>
      </c>
      <c r="K1403" s="454" t="s">
        <v>10306</v>
      </c>
    </row>
    <row r="1404" spans="1:11" x14ac:dyDescent="0.25">
      <c r="A1404" s="47">
        <f t="shared" si="21"/>
        <v>1356</v>
      </c>
      <c r="B1404" s="454" t="s">
        <v>10588</v>
      </c>
      <c r="C1404" s="451"/>
      <c r="D1404" s="452"/>
      <c r="E1404" s="455" t="s">
        <v>455</v>
      </c>
      <c r="F1404" s="453">
        <v>1</v>
      </c>
      <c r="G1404" s="456">
        <v>44386</v>
      </c>
      <c r="H1404" s="412" t="s">
        <v>10568</v>
      </c>
      <c r="I1404" s="458">
        <v>7</v>
      </c>
      <c r="J1404" s="458" t="s">
        <v>9347</v>
      </c>
      <c r="K1404" s="454" t="s">
        <v>10589</v>
      </c>
    </row>
    <row r="1405" spans="1:11" s="40" customFormat="1" x14ac:dyDescent="0.25">
      <c r="A1405" s="47">
        <f t="shared" si="21"/>
        <v>1357</v>
      </c>
      <c r="B1405" s="135" t="s">
        <v>10592</v>
      </c>
      <c r="C1405" s="447"/>
      <c r="D1405" s="448"/>
      <c r="E1405" s="371" t="s">
        <v>447</v>
      </c>
      <c r="F1405" s="449">
        <v>5</v>
      </c>
      <c r="G1405" s="465">
        <v>44386</v>
      </c>
      <c r="H1405" s="412" t="s">
        <v>10568</v>
      </c>
      <c r="I1405" s="458">
        <v>7</v>
      </c>
      <c r="J1405" s="450" t="s">
        <v>7620</v>
      </c>
      <c r="K1405" s="135" t="s">
        <v>10306</v>
      </c>
    </row>
    <row r="1406" spans="1:11" s="40" customFormat="1" x14ac:dyDescent="0.25">
      <c r="A1406" s="47">
        <f t="shared" si="21"/>
        <v>1358</v>
      </c>
      <c r="B1406" s="135" t="s">
        <v>10514</v>
      </c>
      <c r="C1406" s="447"/>
      <c r="D1406" s="448"/>
      <c r="E1406" s="371" t="s">
        <v>1207</v>
      </c>
      <c r="F1406" s="449">
        <v>1</v>
      </c>
      <c r="G1406" s="465">
        <v>44386</v>
      </c>
      <c r="H1406" s="412" t="s">
        <v>10568</v>
      </c>
      <c r="I1406" s="458">
        <v>7</v>
      </c>
      <c r="J1406" s="450" t="s">
        <v>7620</v>
      </c>
      <c r="K1406" s="135" t="s">
        <v>10306</v>
      </c>
    </row>
    <row r="1407" spans="1:11" s="40" customFormat="1" x14ac:dyDescent="0.25">
      <c r="A1407" s="47">
        <f t="shared" si="21"/>
        <v>1359</v>
      </c>
      <c r="B1407" s="135" t="s">
        <v>1493</v>
      </c>
      <c r="C1407" s="447" t="s">
        <v>1571</v>
      </c>
      <c r="D1407" s="448" t="s">
        <v>665</v>
      </c>
      <c r="E1407" s="371" t="str">
        <f>VLOOKUP(D1407,'BANG THAM CHIEU'!$E$72:I1439,5,0)</f>
        <v>cái</v>
      </c>
      <c r="F1407" s="449">
        <v>30</v>
      </c>
      <c r="G1407" s="465">
        <v>44382</v>
      </c>
      <c r="H1407" s="412" t="s">
        <v>10568</v>
      </c>
      <c r="I1407" s="458">
        <v>7</v>
      </c>
      <c r="J1407" s="450" t="s">
        <v>7616</v>
      </c>
      <c r="K1407" s="135" t="s">
        <v>10112</v>
      </c>
    </row>
    <row r="1408" spans="1:11" s="40" customFormat="1" x14ac:dyDescent="0.25">
      <c r="A1408" s="47">
        <f t="shared" si="21"/>
        <v>1360</v>
      </c>
      <c r="B1408" s="135" t="s">
        <v>1492</v>
      </c>
      <c r="C1408" s="447" t="s">
        <v>1571</v>
      </c>
      <c r="D1408" s="448" t="s">
        <v>158</v>
      </c>
      <c r="E1408" s="371" t="s">
        <v>455</v>
      </c>
      <c r="F1408" s="449">
        <v>30</v>
      </c>
      <c r="G1408" s="465">
        <v>44382</v>
      </c>
      <c r="H1408" s="412" t="s">
        <v>10568</v>
      </c>
      <c r="I1408" s="458">
        <v>7</v>
      </c>
      <c r="J1408" s="450" t="s">
        <v>7616</v>
      </c>
      <c r="K1408" s="135" t="s">
        <v>10112</v>
      </c>
    </row>
    <row r="1409" spans="1:11" s="40" customFormat="1" x14ac:dyDescent="0.25">
      <c r="A1409" s="47">
        <f t="shared" si="21"/>
        <v>1361</v>
      </c>
      <c r="B1409" s="135" t="s">
        <v>1493</v>
      </c>
      <c r="C1409" s="447" t="s">
        <v>1571</v>
      </c>
      <c r="D1409" s="448" t="s">
        <v>665</v>
      </c>
      <c r="E1409" s="371" t="str">
        <f>VLOOKUP(D1409,'BANG THAM CHIEU'!$E$72:I1441,5,0)</f>
        <v>cái</v>
      </c>
      <c r="F1409" s="449">
        <v>20</v>
      </c>
      <c r="G1409" s="465">
        <v>44382</v>
      </c>
      <c r="H1409" s="412" t="s">
        <v>10568</v>
      </c>
      <c r="I1409" s="458">
        <v>7</v>
      </c>
      <c r="J1409" s="450" t="s">
        <v>7614</v>
      </c>
      <c r="K1409" s="135" t="s">
        <v>10112</v>
      </c>
    </row>
    <row r="1410" spans="1:11" s="40" customFormat="1" x14ac:dyDescent="0.25">
      <c r="A1410" s="47">
        <f t="shared" si="21"/>
        <v>1362</v>
      </c>
      <c r="B1410" s="135" t="s">
        <v>1492</v>
      </c>
      <c r="C1410" s="447" t="s">
        <v>1571</v>
      </c>
      <c r="D1410" s="448" t="s">
        <v>158</v>
      </c>
      <c r="E1410" s="371" t="s">
        <v>455</v>
      </c>
      <c r="F1410" s="449">
        <v>20</v>
      </c>
      <c r="G1410" s="465">
        <v>44382</v>
      </c>
      <c r="H1410" s="412" t="s">
        <v>10568</v>
      </c>
      <c r="I1410" s="450">
        <v>7</v>
      </c>
      <c r="J1410" s="450" t="s">
        <v>7614</v>
      </c>
      <c r="K1410" s="135" t="s">
        <v>10112</v>
      </c>
    </row>
    <row r="1411" spans="1:11" s="40" customFormat="1" x14ac:dyDescent="0.25">
      <c r="A1411" s="47">
        <f t="shared" si="21"/>
        <v>1363</v>
      </c>
      <c r="B1411" s="135" t="s">
        <v>9646</v>
      </c>
      <c r="C1411" s="447" t="s">
        <v>99</v>
      </c>
      <c r="D1411" s="448" t="s">
        <v>680</v>
      </c>
      <c r="E1411" s="371" t="str">
        <f>VLOOKUP(D1411,'BANG THAM CHIEU'!$E$72:I1443,5,0)</f>
        <v>cái</v>
      </c>
      <c r="F1411" s="449">
        <v>105</v>
      </c>
      <c r="G1411" s="465">
        <v>44382</v>
      </c>
      <c r="H1411" s="412" t="s">
        <v>10568</v>
      </c>
      <c r="I1411" s="450">
        <v>7</v>
      </c>
      <c r="J1411" s="450" t="s">
        <v>7614</v>
      </c>
      <c r="K1411" s="135" t="s">
        <v>10112</v>
      </c>
    </row>
    <row r="1412" spans="1:11" x14ac:dyDescent="0.25">
      <c r="A1412" s="47">
        <f t="shared" si="21"/>
        <v>1364</v>
      </c>
      <c r="B1412" s="454" t="s">
        <v>1430</v>
      </c>
      <c r="C1412" s="451" t="s">
        <v>1571</v>
      </c>
      <c r="D1412" s="452" t="s">
        <v>669</v>
      </c>
      <c r="E1412" s="371" t="str">
        <f>VLOOKUP(D1412,'BANG THAM CHIEU'!$E$72:I1444,5,0)</f>
        <v>cuộn</v>
      </c>
      <c r="F1412" s="453">
        <v>10</v>
      </c>
      <c r="G1412" s="456">
        <v>44382</v>
      </c>
      <c r="H1412" s="412" t="s">
        <v>10568</v>
      </c>
      <c r="I1412" s="458">
        <v>7</v>
      </c>
      <c r="J1412" s="458" t="s">
        <v>7615</v>
      </c>
      <c r="K1412" s="454" t="s">
        <v>10296</v>
      </c>
    </row>
    <row r="1413" spans="1:11" x14ac:dyDescent="0.25">
      <c r="A1413" s="47">
        <f t="shared" si="21"/>
        <v>1365</v>
      </c>
      <c r="B1413" s="454" t="s">
        <v>6607</v>
      </c>
      <c r="C1413" s="451" t="s">
        <v>1527</v>
      </c>
      <c r="D1413" s="452" t="s">
        <v>688</v>
      </c>
      <c r="E1413" s="371" t="str">
        <f>VLOOKUP(D1413,'BANG THAM CHIEU'!$E$72:I1445,5,0)</f>
        <v>bì</v>
      </c>
      <c r="F1413" s="453">
        <v>5</v>
      </c>
      <c r="G1413" s="456">
        <v>44382</v>
      </c>
      <c r="H1413" s="412" t="s">
        <v>10568</v>
      </c>
      <c r="I1413" s="458">
        <v>7</v>
      </c>
      <c r="J1413" s="458" t="s">
        <v>7615</v>
      </c>
      <c r="K1413" s="454" t="s">
        <v>10296</v>
      </c>
    </row>
    <row r="1414" spans="1:11" x14ac:dyDescent="0.25">
      <c r="A1414" s="47">
        <f t="shared" si="21"/>
        <v>1366</v>
      </c>
      <c r="B1414" s="454" t="s">
        <v>4540</v>
      </c>
      <c r="C1414" s="451" t="s">
        <v>97</v>
      </c>
      <c r="D1414" s="452" t="s">
        <v>1317</v>
      </c>
      <c r="E1414" s="371" t="str">
        <f>VLOOKUP(D1414,'BANG THAM CHIEU'!$E$72:I1446,5,0)</f>
        <v>bì</v>
      </c>
      <c r="F1414" s="453">
        <v>5</v>
      </c>
      <c r="G1414" s="456">
        <v>44382</v>
      </c>
      <c r="H1414" s="412" t="s">
        <v>10568</v>
      </c>
      <c r="I1414" s="458">
        <v>7</v>
      </c>
      <c r="J1414" s="458" t="s">
        <v>7615</v>
      </c>
      <c r="K1414" s="454" t="s">
        <v>10296</v>
      </c>
    </row>
    <row r="1415" spans="1:11" x14ac:dyDescent="0.25">
      <c r="A1415" s="47">
        <f t="shared" si="21"/>
        <v>1367</v>
      </c>
      <c r="B1415" s="454" t="s">
        <v>6984</v>
      </c>
      <c r="C1415" s="451" t="s">
        <v>107</v>
      </c>
      <c r="D1415" s="452" t="s">
        <v>673</v>
      </c>
      <c r="E1415" s="371" t="str">
        <f>VLOOKUP(D1415,'BANG THAM CHIEU'!$E$72:I1447,5,0)</f>
        <v>cái</v>
      </c>
      <c r="F1415" s="453">
        <v>20</v>
      </c>
      <c r="G1415" s="456">
        <v>44382</v>
      </c>
      <c r="H1415" s="412" t="s">
        <v>10568</v>
      </c>
      <c r="I1415" s="458">
        <v>7</v>
      </c>
      <c r="J1415" s="458" t="s">
        <v>7615</v>
      </c>
      <c r="K1415" s="454" t="s">
        <v>10296</v>
      </c>
    </row>
    <row r="1416" spans="1:11" x14ac:dyDescent="0.25">
      <c r="A1416" s="47">
        <f t="shared" si="21"/>
        <v>1368</v>
      </c>
      <c r="B1416" s="454" t="s">
        <v>6985</v>
      </c>
      <c r="C1416" s="451" t="s">
        <v>107</v>
      </c>
      <c r="D1416" s="452" t="s">
        <v>674</v>
      </c>
      <c r="E1416" s="371" t="str">
        <f>VLOOKUP(D1416,'BANG THAM CHIEU'!$E$72:I1448,5,0)</f>
        <v>cái</v>
      </c>
      <c r="F1416" s="453">
        <v>20</v>
      </c>
      <c r="G1416" s="456">
        <v>44382</v>
      </c>
      <c r="H1416" s="412" t="s">
        <v>10568</v>
      </c>
      <c r="I1416" s="458">
        <v>7</v>
      </c>
      <c r="J1416" s="458" t="s">
        <v>7615</v>
      </c>
      <c r="K1416" s="454" t="s">
        <v>10296</v>
      </c>
    </row>
    <row r="1417" spans="1:11" x14ac:dyDescent="0.25">
      <c r="A1417" s="47">
        <f t="shared" si="21"/>
        <v>1369</v>
      </c>
      <c r="B1417" s="454" t="s">
        <v>6986</v>
      </c>
      <c r="C1417" s="451" t="s">
        <v>107</v>
      </c>
      <c r="D1417" s="452" t="s">
        <v>675</v>
      </c>
      <c r="E1417" s="371" t="str">
        <f>VLOOKUP(D1417,'BANG THAM CHIEU'!$E$72:I1449,5,0)</f>
        <v>cái</v>
      </c>
      <c r="F1417" s="453">
        <v>10</v>
      </c>
      <c r="G1417" s="456">
        <v>44382</v>
      </c>
      <c r="H1417" s="412" t="s">
        <v>10568</v>
      </c>
      <c r="I1417" s="458">
        <v>7</v>
      </c>
      <c r="J1417" s="458" t="s">
        <v>7615</v>
      </c>
      <c r="K1417" s="454" t="s">
        <v>10296</v>
      </c>
    </row>
    <row r="1418" spans="1:11" x14ac:dyDescent="0.25">
      <c r="A1418" s="47">
        <f t="shared" si="21"/>
        <v>1370</v>
      </c>
      <c r="B1418" s="454" t="s">
        <v>10059</v>
      </c>
      <c r="C1418" s="451" t="s">
        <v>1598</v>
      </c>
      <c r="D1418" s="452" t="s">
        <v>186</v>
      </c>
      <c r="E1418" s="371" t="str">
        <f>VLOOKUP(D1418,'BANG THAM CHIEU'!$E$72:I1450,5,0)</f>
        <v>cái</v>
      </c>
      <c r="F1418" s="453">
        <v>1</v>
      </c>
      <c r="G1418" s="456">
        <v>44382</v>
      </c>
      <c r="H1418" s="412" t="s">
        <v>10568</v>
      </c>
      <c r="I1418" s="458">
        <v>7</v>
      </c>
      <c r="J1418" s="458" t="s">
        <v>7615</v>
      </c>
      <c r="K1418" s="454" t="s">
        <v>10296</v>
      </c>
    </row>
    <row r="1419" spans="1:11" x14ac:dyDescent="0.25">
      <c r="A1419" s="47">
        <f t="shared" si="21"/>
        <v>1371</v>
      </c>
      <c r="B1419" s="454" t="s">
        <v>10252</v>
      </c>
      <c r="C1419" s="451" t="s">
        <v>1533</v>
      </c>
      <c r="D1419" s="452" t="s">
        <v>1363</v>
      </c>
      <c r="E1419" s="371" t="str">
        <f>VLOOKUP(D1419,'BANG THAM CHIEU'!$E$72:I1451,5,0)</f>
        <v>cái</v>
      </c>
      <c r="F1419" s="453">
        <v>1</v>
      </c>
      <c r="G1419" s="456">
        <v>44382</v>
      </c>
      <c r="H1419" s="412" t="s">
        <v>10568</v>
      </c>
      <c r="I1419" s="458">
        <v>7</v>
      </c>
      <c r="J1419" s="458" t="s">
        <v>7615</v>
      </c>
      <c r="K1419" s="454" t="s">
        <v>10571</v>
      </c>
    </row>
    <row r="1420" spans="1:11" x14ac:dyDescent="0.25">
      <c r="A1420" s="47">
        <f t="shared" si="21"/>
        <v>1372</v>
      </c>
      <c r="B1420" s="454" t="s">
        <v>8488</v>
      </c>
      <c r="C1420" s="451" t="s">
        <v>1599</v>
      </c>
      <c r="D1420" s="452" t="s">
        <v>752</v>
      </c>
      <c r="E1420" s="371" t="str">
        <f>VLOOKUP(D1420,'BANG THAM CHIEU'!$E$72:I1452,5,0)</f>
        <v>cuộn</v>
      </c>
      <c r="F1420" s="453">
        <v>1</v>
      </c>
      <c r="G1420" s="456">
        <v>44382</v>
      </c>
      <c r="H1420" s="412" t="s">
        <v>10568</v>
      </c>
      <c r="I1420" s="458">
        <v>7</v>
      </c>
      <c r="J1420" s="458" t="s">
        <v>7615</v>
      </c>
      <c r="K1420" s="454" t="s">
        <v>10572</v>
      </c>
    </row>
    <row r="1421" spans="1:11" ht="26.25" x14ac:dyDescent="0.25">
      <c r="A1421" s="47">
        <f t="shared" si="21"/>
        <v>1373</v>
      </c>
      <c r="B1421" s="437" t="s">
        <v>9146</v>
      </c>
      <c r="C1421" s="451" t="s">
        <v>1535</v>
      </c>
      <c r="D1421" s="452" t="s">
        <v>199</v>
      </c>
      <c r="E1421" s="371" t="str">
        <f>VLOOKUP(D1421,'BANG THAM CHIEU'!$E$72:I1453,5,0)</f>
        <v>cái</v>
      </c>
      <c r="F1421" s="453">
        <v>8</v>
      </c>
      <c r="G1421" s="456">
        <v>44383</v>
      </c>
      <c r="H1421" s="412" t="s">
        <v>10568</v>
      </c>
      <c r="I1421" s="458">
        <v>7</v>
      </c>
      <c r="J1421" s="458" t="s">
        <v>7619</v>
      </c>
      <c r="K1421" s="454" t="s">
        <v>10573</v>
      </c>
    </row>
    <row r="1422" spans="1:11" x14ac:dyDescent="0.25">
      <c r="A1422" s="47">
        <f t="shared" si="21"/>
        <v>1374</v>
      </c>
      <c r="B1422" s="454" t="s">
        <v>1501</v>
      </c>
      <c r="C1422" s="451" t="s">
        <v>99</v>
      </c>
      <c r="D1422" s="452" t="s">
        <v>245</v>
      </c>
      <c r="E1422" s="371" t="str">
        <f>VLOOKUP(D1422,'BANG THAM CHIEU'!$E$72:I1454,5,0)</f>
        <v>cái</v>
      </c>
      <c r="F1422" s="453">
        <v>1</v>
      </c>
      <c r="G1422" s="456">
        <v>44383</v>
      </c>
      <c r="H1422" s="412" t="s">
        <v>10568</v>
      </c>
      <c r="I1422" s="458">
        <v>7</v>
      </c>
      <c r="J1422" s="458" t="s">
        <v>7619</v>
      </c>
      <c r="K1422" s="454" t="s">
        <v>10574</v>
      </c>
    </row>
    <row r="1423" spans="1:11" x14ac:dyDescent="0.25">
      <c r="A1423" s="47">
        <f t="shared" si="21"/>
        <v>1375</v>
      </c>
      <c r="B1423" s="454" t="s">
        <v>8826</v>
      </c>
      <c r="C1423" s="451" t="s">
        <v>1541</v>
      </c>
      <c r="D1423" s="452" t="s">
        <v>208</v>
      </c>
      <c r="E1423" s="371" t="str">
        <f>VLOOKUP(D1423,'BANG THAM CHIEU'!$E$72:I1455,5,0)</f>
        <v xml:space="preserve">cái </v>
      </c>
      <c r="F1423" s="453">
        <v>4</v>
      </c>
      <c r="G1423" s="456">
        <v>44383</v>
      </c>
      <c r="H1423" s="412" t="s">
        <v>10568</v>
      </c>
      <c r="I1423" s="458">
        <v>7</v>
      </c>
      <c r="J1423" s="458" t="s">
        <v>10114</v>
      </c>
      <c r="K1423" s="454" t="s">
        <v>10575</v>
      </c>
    </row>
    <row r="1424" spans="1:11" x14ac:dyDescent="0.25">
      <c r="A1424" s="47">
        <f t="shared" si="21"/>
        <v>1376</v>
      </c>
      <c r="B1424" s="454" t="s">
        <v>4541</v>
      </c>
      <c r="C1424" s="451" t="s">
        <v>1527</v>
      </c>
      <c r="D1424" s="452" t="s">
        <v>670</v>
      </c>
      <c r="E1424" s="371" t="str">
        <f>VLOOKUP(D1424,'BANG THAM CHIEU'!$E$72:I1456,5,0)</f>
        <v>cuộn</v>
      </c>
      <c r="F1424" s="453">
        <v>60</v>
      </c>
      <c r="G1424" s="456">
        <v>44383</v>
      </c>
      <c r="H1424" s="412" t="s">
        <v>10568</v>
      </c>
      <c r="I1424" s="458">
        <v>7</v>
      </c>
      <c r="J1424" s="458" t="s">
        <v>10114</v>
      </c>
      <c r="K1424" s="454" t="s">
        <v>10575</v>
      </c>
    </row>
    <row r="1425" spans="1:11" x14ac:dyDescent="0.25">
      <c r="A1425" s="47">
        <f t="shared" si="21"/>
        <v>1377</v>
      </c>
      <c r="B1425" s="454" t="s">
        <v>9821</v>
      </c>
      <c r="C1425" s="451" t="s">
        <v>1563</v>
      </c>
      <c r="D1425" s="452" t="s">
        <v>724</v>
      </c>
      <c r="E1425" s="371" t="str">
        <f>VLOOKUP(D1425,'BANG THAM CHIEU'!$E$72:I1457,5,0)</f>
        <v>cái</v>
      </c>
      <c r="F1425" s="453">
        <v>1</v>
      </c>
      <c r="G1425" s="456">
        <v>44383</v>
      </c>
      <c r="H1425" s="412" t="s">
        <v>10568</v>
      </c>
      <c r="I1425" s="458">
        <v>7</v>
      </c>
      <c r="J1425" s="458" t="s">
        <v>7619</v>
      </c>
      <c r="K1425" s="454" t="s">
        <v>8693</v>
      </c>
    </row>
    <row r="1426" spans="1:11" x14ac:dyDescent="0.25">
      <c r="A1426" s="47">
        <f t="shared" ref="A1426:A1428" si="22">IF(B1426="","",A1425+1)</f>
        <v>1378</v>
      </c>
      <c r="B1426" s="454" t="s">
        <v>9145</v>
      </c>
      <c r="C1426" s="451" t="s">
        <v>1549</v>
      </c>
      <c r="D1426" s="452" t="s">
        <v>188</v>
      </c>
      <c r="E1426" s="371" t="str">
        <f>VLOOKUP(D1426,'BANG THAM CHIEU'!$E$72:I1458,5,0)</f>
        <v>cái</v>
      </c>
      <c r="F1426" s="453">
        <v>1</v>
      </c>
      <c r="G1426" s="456">
        <v>44354</v>
      </c>
      <c r="H1426" s="412" t="s">
        <v>10568</v>
      </c>
      <c r="I1426" s="458">
        <v>7</v>
      </c>
      <c r="J1426" s="458" t="s">
        <v>7619</v>
      </c>
      <c r="K1426" s="454" t="s">
        <v>10577</v>
      </c>
    </row>
    <row r="1427" spans="1:11" x14ac:dyDescent="0.25">
      <c r="A1427" s="47">
        <f t="shared" si="22"/>
        <v>1379</v>
      </c>
      <c r="B1427" s="454" t="s">
        <v>6121</v>
      </c>
      <c r="C1427" s="451" t="s">
        <v>1548</v>
      </c>
      <c r="D1427" s="452" t="s">
        <v>844</v>
      </c>
      <c r="E1427" s="371" t="str">
        <f>VLOOKUP(D1427,'BANG THAM CHIEU'!$E$72:I1459,5,0)</f>
        <v>bình</v>
      </c>
      <c r="F1427" s="453">
        <v>1</v>
      </c>
      <c r="G1427" s="456">
        <v>44384</v>
      </c>
      <c r="H1427" s="412" t="s">
        <v>10568</v>
      </c>
      <c r="I1427" s="458">
        <v>7</v>
      </c>
      <c r="J1427" s="458" t="s">
        <v>9347</v>
      </c>
      <c r="K1427" s="454" t="s">
        <v>10656</v>
      </c>
    </row>
    <row r="1428" spans="1:11" x14ac:dyDescent="0.25">
      <c r="A1428" s="47">
        <f t="shared" si="22"/>
        <v>1380</v>
      </c>
      <c r="B1428" s="454" t="s">
        <v>6292</v>
      </c>
      <c r="C1428" s="451" t="s">
        <v>1547</v>
      </c>
      <c r="D1428" s="452" t="s">
        <v>229</v>
      </c>
      <c r="E1428" s="371" t="str">
        <f>VLOOKUP(D1428,'BANG THAM CHIEU'!$E$72:I1460,5,0)</f>
        <v>cái</v>
      </c>
      <c r="F1428" s="453">
        <v>1</v>
      </c>
      <c r="G1428" s="456">
        <v>44384</v>
      </c>
      <c r="H1428" s="412" t="s">
        <v>10568</v>
      </c>
      <c r="I1428" s="458">
        <v>7</v>
      </c>
      <c r="J1428" s="458" t="s">
        <v>9347</v>
      </c>
      <c r="K1428" s="454" t="s">
        <v>10656</v>
      </c>
    </row>
    <row r="1429" spans="1:11" x14ac:dyDescent="0.25">
      <c r="A1429" s="47">
        <f t="shared" ref="A1429:A1476" si="23">IF(B1429="","",A1428+1)</f>
        <v>1381</v>
      </c>
      <c r="B1429" s="454" t="s">
        <v>9016</v>
      </c>
      <c r="C1429" s="451" t="s">
        <v>1556</v>
      </c>
      <c r="D1429" s="452" t="s">
        <v>9050</v>
      </c>
      <c r="E1429" s="371" t="str">
        <f>VLOOKUP(D1429,'BANG THAM CHIEU'!$E$72:I1461,5,0)</f>
        <v>cái</v>
      </c>
      <c r="F1429" s="453">
        <v>1</v>
      </c>
      <c r="G1429" s="456">
        <v>44384</v>
      </c>
      <c r="H1429" s="412" t="s">
        <v>10568</v>
      </c>
      <c r="I1429" s="458">
        <v>7</v>
      </c>
      <c r="J1429" s="458" t="s">
        <v>9869</v>
      </c>
      <c r="K1429" s="454" t="s">
        <v>9861</v>
      </c>
    </row>
    <row r="1430" spans="1:11" x14ac:dyDescent="0.25">
      <c r="A1430" s="47">
        <f t="shared" si="23"/>
        <v>1382</v>
      </c>
      <c r="B1430" s="454" t="s">
        <v>6102</v>
      </c>
      <c r="C1430" s="451" t="s">
        <v>1547</v>
      </c>
      <c r="D1430" s="452" t="s">
        <v>1306</v>
      </c>
      <c r="E1430" s="371" t="str">
        <f>VLOOKUP(D1430,'BANG THAM CHIEU'!$E$72:I1462,5,0)</f>
        <v>cái</v>
      </c>
      <c r="F1430" s="453">
        <v>4</v>
      </c>
      <c r="G1430" s="456">
        <v>44386</v>
      </c>
      <c r="H1430" s="412" t="s">
        <v>10568</v>
      </c>
      <c r="I1430" s="458">
        <v>7</v>
      </c>
      <c r="J1430" s="458" t="s">
        <v>7620</v>
      </c>
      <c r="K1430" s="454" t="s">
        <v>10306</v>
      </c>
    </row>
    <row r="1431" spans="1:11" x14ac:dyDescent="0.25">
      <c r="A1431" s="47">
        <f t="shared" si="23"/>
        <v>1383</v>
      </c>
      <c r="B1431" s="454" t="s">
        <v>6099</v>
      </c>
      <c r="C1431" s="451" t="s">
        <v>1547</v>
      </c>
      <c r="D1431" s="452" t="s">
        <v>1285</v>
      </c>
      <c r="E1431" s="371" t="str">
        <f>VLOOKUP(D1431,'BANG THAM CHIEU'!$E$72:I1463,5,0)</f>
        <v>cái</v>
      </c>
      <c r="F1431" s="453">
        <v>1</v>
      </c>
      <c r="G1431" s="456">
        <v>44386</v>
      </c>
      <c r="H1431" s="412" t="s">
        <v>10568</v>
      </c>
      <c r="I1431" s="458">
        <v>7</v>
      </c>
      <c r="J1431" s="458" t="s">
        <v>7620</v>
      </c>
      <c r="K1431" s="454" t="s">
        <v>10306</v>
      </c>
    </row>
    <row r="1432" spans="1:11" x14ac:dyDescent="0.25">
      <c r="A1432" s="47">
        <f t="shared" si="23"/>
        <v>1384</v>
      </c>
      <c r="B1432" s="454" t="s">
        <v>9814</v>
      </c>
      <c r="C1432" s="451" t="s">
        <v>1528</v>
      </c>
      <c r="D1432" s="452" t="s">
        <v>148</v>
      </c>
      <c r="E1432" s="371" t="s">
        <v>1211</v>
      </c>
      <c r="F1432" s="453">
        <v>3</v>
      </c>
      <c r="G1432" s="456">
        <v>44386</v>
      </c>
      <c r="H1432" s="412" t="s">
        <v>10568</v>
      </c>
      <c r="I1432" s="458">
        <v>7</v>
      </c>
      <c r="J1432" s="458" t="s">
        <v>7619</v>
      </c>
      <c r="K1432" s="454" t="s">
        <v>10258</v>
      </c>
    </row>
    <row r="1433" spans="1:11" x14ac:dyDescent="0.25">
      <c r="A1433" s="47">
        <f t="shared" si="23"/>
        <v>1385</v>
      </c>
      <c r="B1433" s="454" t="s">
        <v>4539</v>
      </c>
      <c r="C1433" s="451" t="s">
        <v>99</v>
      </c>
      <c r="D1433" s="452" t="s">
        <v>756</v>
      </c>
      <c r="E1433" s="371" t="str">
        <f>VLOOKUP(D1433,'BANG THAM CHIEU'!$E$72:I1465,5,0)</f>
        <v>cái</v>
      </c>
      <c r="F1433" s="453">
        <v>10</v>
      </c>
      <c r="G1433" s="456">
        <v>44386</v>
      </c>
      <c r="H1433" s="412" t="s">
        <v>10568</v>
      </c>
      <c r="I1433" s="458">
        <v>7</v>
      </c>
      <c r="J1433" s="458" t="s">
        <v>7619</v>
      </c>
      <c r="K1433" s="454" t="s">
        <v>8693</v>
      </c>
    </row>
    <row r="1434" spans="1:11" x14ac:dyDescent="0.25">
      <c r="A1434" s="47">
        <f t="shared" si="23"/>
        <v>1386</v>
      </c>
      <c r="B1434" s="454" t="s">
        <v>4587</v>
      </c>
      <c r="C1434" s="451" t="s">
        <v>1547</v>
      </c>
      <c r="D1434" s="452" t="s">
        <v>1302</v>
      </c>
      <c r="E1434" s="371" t="str">
        <f>VLOOKUP(D1434,'BANG THAM CHIEU'!$E$72:I1466,5,0)</f>
        <v>cái</v>
      </c>
      <c r="F1434" s="453">
        <v>1</v>
      </c>
      <c r="G1434" s="456">
        <v>44386</v>
      </c>
      <c r="H1434" s="412" t="s">
        <v>10568</v>
      </c>
      <c r="I1434" s="458">
        <v>7</v>
      </c>
      <c r="J1434" s="458" t="s">
        <v>7620</v>
      </c>
      <c r="K1434" s="454" t="s">
        <v>10296</v>
      </c>
    </row>
    <row r="1435" spans="1:11" x14ac:dyDescent="0.25">
      <c r="A1435" s="47">
        <f t="shared" si="23"/>
        <v>1387</v>
      </c>
      <c r="B1435" s="454" t="s">
        <v>4588</v>
      </c>
      <c r="C1435" s="451" t="s">
        <v>1547</v>
      </c>
      <c r="D1435" s="452" t="s">
        <v>1303</v>
      </c>
      <c r="E1435" s="371" t="str">
        <f>VLOOKUP(D1435,'BANG THAM CHIEU'!$E$72:I1467,5,0)</f>
        <v>cái</v>
      </c>
      <c r="F1435" s="453">
        <v>1</v>
      </c>
      <c r="G1435" s="456">
        <v>44386</v>
      </c>
      <c r="H1435" s="412" t="s">
        <v>10568</v>
      </c>
      <c r="I1435" s="458">
        <v>7</v>
      </c>
      <c r="J1435" s="458" t="s">
        <v>7620</v>
      </c>
      <c r="K1435" s="454" t="s">
        <v>10296</v>
      </c>
    </row>
    <row r="1436" spans="1:11" x14ac:dyDescent="0.25">
      <c r="A1436" s="47">
        <f t="shared" si="23"/>
        <v>1388</v>
      </c>
      <c r="B1436" s="454" t="s">
        <v>1413</v>
      </c>
      <c r="C1436" s="451" t="s">
        <v>1527</v>
      </c>
      <c r="D1436" s="452" t="s">
        <v>818</v>
      </c>
      <c r="E1436" s="371" t="str">
        <f>VLOOKUP(D1436,'BANG THAM CHIEU'!$E$72:I1468,5,0)</f>
        <v>cái</v>
      </c>
      <c r="F1436" s="453">
        <v>7</v>
      </c>
      <c r="G1436" s="456">
        <v>44386</v>
      </c>
      <c r="H1436" s="412" t="s">
        <v>10568</v>
      </c>
      <c r="I1436" s="458">
        <v>7</v>
      </c>
      <c r="J1436" s="458" t="s">
        <v>7620</v>
      </c>
      <c r="K1436" s="454" t="s">
        <v>10296</v>
      </c>
    </row>
    <row r="1437" spans="1:11" x14ac:dyDescent="0.25">
      <c r="A1437" s="47">
        <f t="shared" si="23"/>
        <v>1389</v>
      </c>
      <c r="B1437" s="454" t="s">
        <v>6926</v>
      </c>
      <c r="C1437" s="451" t="s">
        <v>1527</v>
      </c>
      <c r="D1437" s="452" t="s">
        <v>823</v>
      </c>
      <c r="E1437" s="371" t="str">
        <f>VLOOKUP(D1437,'BANG THAM CHIEU'!$E$72:I1469,5,0)</f>
        <v>cái</v>
      </c>
      <c r="F1437" s="453">
        <v>10</v>
      </c>
      <c r="G1437" s="456">
        <v>44386</v>
      </c>
      <c r="H1437" s="412" t="s">
        <v>10568</v>
      </c>
      <c r="I1437" s="458">
        <v>7</v>
      </c>
      <c r="J1437" s="458" t="s">
        <v>7620</v>
      </c>
      <c r="K1437" s="454" t="s">
        <v>10296</v>
      </c>
    </row>
    <row r="1438" spans="1:11" x14ac:dyDescent="0.25">
      <c r="A1438" s="47">
        <f t="shared" si="23"/>
        <v>1390</v>
      </c>
      <c r="B1438" s="454" t="s">
        <v>7311</v>
      </c>
      <c r="C1438" s="451" t="s">
        <v>1596</v>
      </c>
      <c r="D1438" s="452" t="s">
        <v>762</v>
      </c>
      <c r="E1438" s="371" t="str">
        <f>VLOOKUP(D1438,'BANG THAM CHIEU'!$E$72:I1470,5,0)</f>
        <v>cái</v>
      </c>
      <c r="F1438" s="453">
        <v>1</v>
      </c>
      <c r="G1438" s="456">
        <v>44386</v>
      </c>
      <c r="H1438" s="412" t="s">
        <v>10568</v>
      </c>
      <c r="I1438" s="458">
        <v>7</v>
      </c>
      <c r="J1438" s="458" t="s">
        <v>7620</v>
      </c>
      <c r="K1438" s="454" t="s">
        <v>10296</v>
      </c>
    </row>
    <row r="1439" spans="1:11" x14ac:dyDescent="0.25">
      <c r="A1439" s="47">
        <f t="shared" si="23"/>
        <v>1391</v>
      </c>
      <c r="B1439" s="454" t="s">
        <v>10059</v>
      </c>
      <c r="C1439" s="451" t="s">
        <v>1598</v>
      </c>
      <c r="D1439" s="452" t="s">
        <v>186</v>
      </c>
      <c r="E1439" s="371" t="str">
        <f>VLOOKUP(D1439,'BANG THAM CHIEU'!$E$72:I1471,5,0)</f>
        <v>cái</v>
      </c>
      <c r="F1439" s="453">
        <v>1</v>
      </c>
      <c r="G1439" s="456">
        <v>44386</v>
      </c>
      <c r="H1439" s="412" t="s">
        <v>10568</v>
      </c>
      <c r="I1439" s="458">
        <v>7</v>
      </c>
      <c r="J1439" s="458" t="s">
        <v>7620</v>
      </c>
      <c r="K1439" s="454" t="s">
        <v>10296</v>
      </c>
    </row>
    <row r="1440" spans="1:11" x14ac:dyDescent="0.25">
      <c r="A1440" s="47">
        <f t="shared" si="23"/>
        <v>1392</v>
      </c>
      <c r="B1440" s="454" t="s">
        <v>9893</v>
      </c>
      <c r="C1440" s="451" t="s">
        <v>1528</v>
      </c>
      <c r="D1440" s="452" t="s">
        <v>687</v>
      </c>
      <c r="E1440" s="371" t="str">
        <f>VLOOKUP(D1440,'BANG THAM CHIEU'!$E$72:I1472,5,0)</f>
        <v>cái</v>
      </c>
      <c r="F1440" s="453">
        <v>1</v>
      </c>
      <c r="G1440" s="456">
        <v>44386</v>
      </c>
      <c r="H1440" s="412" t="s">
        <v>10568</v>
      </c>
      <c r="I1440" s="458">
        <v>7</v>
      </c>
      <c r="J1440" s="458" t="s">
        <v>7620</v>
      </c>
      <c r="K1440" s="454" t="s">
        <v>10296</v>
      </c>
    </row>
    <row r="1441" spans="1:11" x14ac:dyDescent="0.25">
      <c r="A1441" s="47">
        <f t="shared" si="23"/>
        <v>1393</v>
      </c>
      <c r="B1441" s="454" t="s">
        <v>9237</v>
      </c>
      <c r="C1441" s="451" t="s">
        <v>1548</v>
      </c>
      <c r="D1441" s="452" t="s">
        <v>780</v>
      </c>
      <c r="E1441" s="371" t="str">
        <f>VLOOKUP(D1441,'BANG THAM CHIEU'!$E$72:I1473,5,0)</f>
        <v>cái</v>
      </c>
      <c r="F1441" s="453">
        <v>3</v>
      </c>
      <c r="G1441" s="456">
        <v>44386</v>
      </c>
      <c r="H1441" s="412" t="s">
        <v>10568</v>
      </c>
      <c r="I1441" s="458">
        <v>7</v>
      </c>
      <c r="J1441" s="458" t="s">
        <v>7620</v>
      </c>
      <c r="K1441" s="454" t="s">
        <v>8693</v>
      </c>
    </row>
    <row r="1442" spans="1:11" x14ac:dyDescent="0.25">
      <c r="A1442" s="47">
        <f t="shared" si="23"/>
        <v>1394</v>
      </c>
      <c r="B1442" s="454" t="s">
        <v>7902</v>
      </c>
      <c r="C1442" s="451" t="s">
        <v>1563</v>
      </c>
      <c r="D1442" s="452" t="s">
        <v>2732</v>
      </c>
      <c r="E1442" s="371" t="str">
        <f>VLOOKUP(D1442,'BANG THAM CHIEU'!$E$72:I1474,5,0)</f>
        <v>cuộn</v>
      </c>
      <c r="F1442" s="453">
        <v>2</v>
      </c>
      <c r="G1442" s="456">
        <v>44386</v>
      </c>
      <c r="H1442" s="412" t="s">
        <v>10568</v>
      </c>
      <c r="I1442" s="458">
        <v>7</v>
      </c>
      <c r="J1442" s="458" t="s">
        <v>7620</v>
      </c>
      <c r="K1442" s="454" t="s">
        <v>10591</v>
      </c>
    </row>
    <row r="1443" spans="1:11" x14ac:dyDescent="0.25">
      <c r="A1443" s="47">
        <f t="shared" si="23"/>
        <v>1395</v>
      </c>
      <c r="B1443" s="454" t="s">
        <v>6616</v>
      </c>
      <c r="C1443" s="451" t="s">
        <v>78</v>
      </c>
      <c r="D1443" s="452" t="s">
        <v>2773</v>
      </c>
      <c r="E1443" s="371" t="str">
        <f>VLOOKUP(D1443,'BANG THAM CHIEU'!$E$72:I1475,5,0)</f>
        <v>bì</v>
      </c>
      <c r="F1443" s="453">
        <v>10</v>
      </c>
      <c r="G1443" s="456">
        <v>44386</v>
      </c>
      <c r="H1443" s="412" t="s">
        <v>10568</v>
      </c>
      <c r="I1443" s="458">
        <v>7</v>
      </c>
      <c r="J1443" s="458" t="s">
        <v>7620</v>
      </c>
      <c r="K1443" s="454" t="s">
        <v>10296</v>
      </c>
    </row>
    <row r="1444" spans="1:11" x14ac:dyDescent="0.25">
      <c r="A1444" s="47">
        <f t="shared" si="23"/>
        <v>1396</v>
      </c>
      <c r="B1444" s="454" t="s">
        <v>6614</v>
      </c>
      <c r="C1444" s="451" t="s">
        <v>78</v>
      </c>
      <c r="D1444" s="452" t="s">
        <v>2751</v>
      </c>
      <c r="E1444" s="371" t="str">
        <f>VLOOKUP(D1444,'BANG THAM CHIEU'!$E$72:I1476,5,0)</f>
        <v>cái</v>
      </c>
      <c r="F1444" s="453">
        <v>10</v>
      </c>
      <c r="G1444" s="456">
        <v>44386</v>
      </c>
      <c r="H1444" s="412" t="s">
        <v>10568</v>
      </c>
      <c r="I1444" s="458">
        <v>7</v>
      </c>
      <c r="J1444" s="458" t="s">
        <v>7620</v>
      </c>
      <c r="K1444" s="454" t="s">
        <v>10306</v>
      </c>
    </row>
    <row r="1445" spans="1:11" x14ac:dyDescent="0.25">
      <c r="A1445" s="47">
        <f t="shared" si="23"/>
        <v>1397</v>
      </c>
      <c r="B1445" s="454" t="s">
        <v>2968</v>
      </c>
      <c r="C1445" s="451" t="s">
        <v>1528</v>
      </c>
      <c r="D1445" s="452" t="s">
        <v>2999</v>
      </c>
      <c r="E1445" s="371" t="str">
        <f>VLOOKUP(D1445,'BANG THAM CHIEU'!$E$72:I1477,5,0)</f>
        <v>cái</v>
      </c>
      <c r="F1445" s="453">
        <v>1</v>
      </c>
      <c r="G1445" s="456">
        <v>44386</v>
      </c>
      <c r="H1445" s="412" t="s">
        <v>10568</v>
      </c>
      <c r="I1445" s="458">
        <v>7</v>
      </c>
      <c r="J1445" s="458" t="s">
        <v>7615</v>
      </c>
      <c r="K1445" s="454" t="s">
        <v>9402</v>
      </c>
    </row>
    <row r="1446" spans="1:11" x14ac:dyDescent="0.25">
      <c r="A1446" s="47">
        <f t="shared" si="23"/>
        <v>1398</v>
      </c>
      <c r="B1446" s="454" t="s">
        <v>2966</v>
      </c>
      <c r="C1446" s="451" t="s">
        <v>1528</v>
      </c>
      <c r="D1446" s="452" t="s">
        <v>2792</v>
      </c>
      <c r="E1446" s="371" t="str">
        <f>VLOOKUP(D1446,'BANG THAM CHIEU'!$E$72:I1478,5,0)</f>
        <v>cái</v>
      </c>
      <c r="F1446" s="453">
        <v>1</v>
      </c>
      <c r="G1446" s="456">
        <v>44386</v>
      </c>
      <c r="H1446" s="412" t="s">
        <v>10568</v>
      </c>
      <c r="I1446" s="458">
        <v>7</v>
      </c>
      <c r="J1446" s="458" t="s">
        <v>7615</v>
      </c>
      <c r="K1446" s="454" t="s">
        <v>9402</v>
      </c>
    </row>
    <row r="1447" spans="1:11" x14ac:dyDescent="0.25">
      <c r="A1447" s="47">
        <f t="shared" si="23"/>
        <v>1399</v>
      </c>
      <c r="B1447" s="169" t="s">
        <v>10593</v>
      </c>
      <c r="C1447" s="572"/>
      <c r="D1447" s="573"/>
      <c r="E1447" s="419" t="s">
        <v>455</v>
      </c>
      <c r="F1447" s="574">
        <v>1</v>
      </c>
      <c r="G1447" s="456">
        <v>44389</v>
      </c>
      <c r="H1447" s="412" t="s">
        <v>10590</v>
      </c>
      <c r="I1447" s="458">
        <v>7</v>
      </c>
      <c r="J1447" s="458" t="s">
        <v>7620</v>
      </c>
      <c r="K1447" s="454" t="s">
        <v>10597</v>
      </c>
    </row>
    <row r="1448" spans="1:11" x14ac:dyDescent="0.25">
      <c r="A1448" s="47">
        <f t="shared" si="23"/>
        <v>1400</v>
      </c>
      <c r="B1448" s="575" t="s">
        <v>10594</v>
      </c>
      <c r="C1448" s="576"/>
      <c r="D1448" s="577"/>
      <c r="E1448" s="578" t="s">
        <v>455</v>
      </c>
      <c r="F1448" s="579">
        <v>1</v>
      </c>
      <c r="G1448" s="456">
        <v>44389</v>
      </c>
      <c r="H1448" s="412" t="s">
        <v>10590</v>
      </c>
      <c r="I1448" s="458">
        <v>7</v>
      </c>
      <c r="J1448" s="458" t="s">
        <v>7620</v>
      </c>
      <c r="K1448" s="454" t="s">
        <v>10597</v>
      </c>
    </row>
    <row r="1449" spans="1:11" x14ac:dyDescent="0.25">
      <c r="A1449" s="47">
        <f t="shared" si="23"/>
        <v>1401</v>
      </c>
      <c r="B1449" s="580" t="s">
        <v>10595</v>
      </c>
      <c r="C1449" s="581"/>
      <c r="D1449" s="582"/>
      <c r="E1449" s="583" t="s">
        <v>455</v>
      </c>
      <c r="F1449" s="584">
        <v>1</v>
      </c>
      <c r="G1449" s="456">
        <v>44389</v>
      </c>
      <c r="H1449" s="412" t="s">
        <v>10590</v>
      </c>
      <c r="I1449" s="458">
        <v>7</v>
      </c>
      <c r="J1449" s="458" t="s">
        <v>7620</v>
      </c>
      <c r="K1449" s="454" t="s">
        <v>10597</v>
      </c>
    </row>
    <row r="1450" spans="1:11" x14ac:dyDescent="0.25">
      <c r="A1450" s="47">
        <f t="shared" si="23"/>
        <v>1402</v>
      </c>
      <c r="B1450" s="585" t="s">
        <v>10599</v>
      </c>
      <c r="C1450" s="586"/>
      <c r="D1450" s="587"/>
      <c r="E1450" s="588" t="s">
        <v>455</v>
      </c>
      <c r="F1450" s="589">
        <v>1</v>
      </c>
      <c r="G1450" s="456">
        <v>44389</v>
      </c>
      <c r="H1450" s="412" t="s">
        <v>10590</v>
      </c>
      <c r="I1450" s="458">
        <v>7</v>
      </c>
      <c r="J1450" s="458" t="s">
        <v>7620</v>
      </c>
      <c r="K1450" s="454" t="s">
        <v>10597</v>
      </c>
    </row>
    <row r="1451" spans="1:11" x14ac:dyDescent="0.25">
      <c r="A1451" s="47">
        <f t="shared" si="23"/>
        <v>1403</v>
      </c>
      <c r="B1451" s="454" t="s">
        <v>10596</v>
      </c>
      <c r="C1451" s="451"/>
      <c r="D1451" s="452"/>
      <c r="E1451" s="371" t="s">
        <v>455</v>
      </c>
      <c r="F1451" s="453">
        <v>6</v>
      </c>
      <c r="G1451" s="456">
        <v>44389</v>
      </c>
      <c r="H1451" s="412" t="s">
        <v>10590</v>
      </c>
      <c r="I1451" s="458">
        <v>7</v>
      </c>
      <c r="J1451" s="458" t="s">
        <v>7620</v>
      </c>
      <c r="K1451" s="454" t="s">
        <v>10598</v>
      </c>
    </row>
    <row r="1452" spans="1:11" x14ac:dyDescent="0.25">
      <c r="A1452" s="47">
        <f t="shared" si="23"/>
        <v>1404</v>
      </c>
      <c r="B1452" s="169" t="s">
        <v>10593</v>
      </c>
      <c r="C1452" s="572"/>
      <c r="D1452" s="573"/>
      <c r="E1452" s="419" t="s">
        <v>455</v>
      </c>
      <c r="F1452" s="574">
        <v>6</v>
      </c>
      <c r="G1452" s="456">
        <v>44389</v>
      </c>
      <c r="H1452" s="412" t="s">
        <v>10590</v>
      </c>
      <c r="I1452" s="458">
        <v>7</v>
      </c>
      <c r="J1452" s="458" t="s">
        <v>7620</v>
      </c>
      <c r="K1452" s="454" t="s">
        <v>10598</v>
      </c>
    </row>
    <row r="1453" spans="1:11" x14ac:dyDescent="0.25">
      <c r="A1453" s="47">
        <f t="shared" si="23"/>
        <v>1405</v>
      </c>
      <c r="B1453" s="585" t="s">
        <v>10599</v>
      </c>
      <c r="C1453" s="586"/>
      <c r="D1453" s="587"/>
      <c r="E1453" s="588" t="s">
        <v>455</v>
      </c>
      <c r="F1453" s="589">
        <v>1</v>
      </c>
      <c r="G1453" s="456">
        <v>44389</v>
      </c>
      <c r="H1453" s="412" t="s">
        <v>10590</v>
      </c>
      <c r="I1453" s="458">
        <v>7</v>
      </c>
      <c r="J1453" s="458" t="s">
        <v>7620</v>
      </c>
      <c r="K1453" s="454" t="s">
        <v>10600</v>
      </c>
    </row>
    <row r="1454" spans="1:11" x14ac:dyDescent="0.25">
      <c r="A1454" s="47">
        <f t="shared" si="23"/>
        <v>1406</v>
      </c>
      <c r="B1454" s="575" t="s">
        <v>10594</v>
      </c>
      <c r="C1454" s="576"/>
      <c r="D1454" s="577"/>
      <c r="E1454" s="578" t="s">
        <v>455</v>
      </c>
      <c r="F1454" s="579">
        <v>1</v>
      </c>
      <c r="G1454" s="456">
        <v>44389</v>
      </c>
      <c r="H1454" s="412" t="s">
        <v>10590</v>
      </c>
      <c r="I1454" s="458">
        <v>7</v>
      </c>
      <c r="J1454" s="458" t="s">
        <v>7620</v>
      </c>
      <c r="K1454" s="454" t="s">
        <v>10600</v>
      </c>
    </row>
    <row r="1455" spans="1:11" x14ac:dyDescent="0.25">
      <c r="A1455" s="47">
        <f t="shared" si="23"/>
        <v>1407</v>
      </c>
      <c r="B1455" s="580" t="s">
        <v>10595</v>
      </c>
      <c r="C1455" s="581"/>
      <c r="D1455" s="582"/>
      <c r="E1455" s="583" t="s">
        <v>455</v>
      </c>
      <c r="F1455" s="584">
        <v>1</v>
      </c>
      <c r="G1455" s="456">
        <v>44389</v>
      </c>
      <c r="H1455" s="412" t="s">
        <v>10590</v>
      </c>
      <c r="I1455" s="458">
        <v>7</v>
      </c>
      <c r="J1455" s="458" t="s">
        <v>7620</v>
      </c>
      <c r="K1455" s="454" t="s">
        <v>10600</v>
      </c>
    </row>
    <row r="1456" spans="1:11" x14ac:dyDescent="0.25">
      <c r="A1456" s="47">
        <f t="shared" si="23"/>
        <v>1408</v>
      </c>
      <c r="B1456" s="454" t="s">
        <v>10447</v>
      </c>
      <c r="C1456" s="451"/>
      <c r="D1456" s="452"/>
      <c r="E1456" s="371" t="s">
        <v>1210</v>
      </c>
      <c r="F1456" s="453">
        <v>10</v>
      </c>
      <c r="G1456" s="456">
        <v>44389</v>
      </c>
      <c r="H1456" s="412" t="s">
        <v>10590</v>
      </c>
      <c r="I1456" s="458">
        <v>7</v>
      </c>
      <c r="J1456" s="458" t="s">
        <v>7620</v>
      </c>
      <c r="K1456" s="454" t="s">
        <v>10306</v>
      </c>
    </row>
    <row r="1457" spans="1:11" ht="75" x14ac:dyDescent="0.25">
      <c r="A1457" s="47">
        <f t="shared" si="23"/>
        <v>1409</v>
      </c>
      <c r="B1457" s="460" t="s">
        <v>8566</v>
      </c>
      <c r="C1457" s="451"/>
      <c r="D1457" s="452"/>
      <c r="E1457" s="455" t="s">
        <v>8567</v>
      </c>
      <c r="F1457" s="453">
        <v>10</v>
      </c>
      <c r="G1457" s="456">
        <v>44389</v>
      </c>
      <c r="H1457" s="412" t="s">
        <v>10590</v>
      </c>
      <c r="I1457" s="458">
        <v>7</v>
      </c>
      <c r="J1457" s="458" t="s">
        <v>7620</v>
      </c>
      <c r="K1457" s="454" t="s">
        <v>8693</v>
      </c>
    </row>
    <row r="1458" spans="1:11" x14ac:dyDescent="0.25">
      <c r="A1458" s="47">
        <f t="shared" si="23"/>
        <v>1410</v>
      </c>
      <c r="B1458" s="454" t="s">
        <v>10082</v>
      </c>
      <c r="C1458" s="451"/>
      <c r="D1458" s="452"/>
      <c r="E1458" s="455" t="s">
        <v>455</v>
      </c>
      <c r="F1458" s="453">
        <v>1</v>
      </c>
      <c r="G1458" s="456">
        <v>44389</v>
      </c>
      <c r="H1458" s="412" t="s">
        <v>10590</v>
      </c>
      <c r="I1458" s="458">
        <v>7</v>
      </c>
      <c r="J1458" s="458" t="s">
        <v>7620</v>
      </c>
      <c r="K1458" s="454" t="s">
        <v>10601</v>
      </c>
    </row>
    <row r="1459" spans="1:11" x14ac:dyDescent="0.25">
      <c r="A1459" s="439">
        <f t="shared" si="23"/>
        <v>1411</v>
      </c>
      <c r="B1459" s="470" t="s">
        <v>10583</v>
      </c>
      <c r="C1459" s="471"/>
      <c r="D1459" s="472"/>
      <c r="E1459" s="473" t="s">
        <v>455</v>
      </c>
      <c r="F1459" s="474">
        <v>500</v>
      </c>
      <c r="G1459" s="475">
        <v>44389</v>
      </c>
      <c r="H1459" s="412" t="s">
        <v>10590</v>
      </c>
      <c r="I1459" s="458">
        <v>7</v>
      </c>
      <c r="J1459" s="476" t="s">
        <v>7615</v>
      </c>
      <c r="K1459" s="454" t="s">
        <v>10602</v>
      </c>
    </row>
    <row r="1460" spans="1:11" x14ac:dyDescent="0.25">
      <c r="A1460" s="371">
        <f t="shared" si="23"/>
        <v>1412</v>
      </c>
      <c r="B1460" s="575" t="s">
        <v>10594</v>
      </c>
      <c r="C1460" s="576"/>
      <c r="D1460" s="577"/>
      <c r="E1460" s="578" t="s">
        <v>455</v>
      </c>
      <c r="F1460" s="579">
        <v>5</v>
      </c>
      <c r="G1460" s="475">
        <v>44389</v>
      </c>
      <c r="H1460" s="412" t="s">
        <v>10590</v>
      </c>
      <c r="I1460" s="458">
        <v>7</v>
      </c>
      <c r="J1460" s="476" t="s">
        <v>7615</v>
      </c>
      <c r="K1460" s="454" t="s">
        <v>10604</v>
      </c>
    </row>
    <row r="1461" spans="1:11" x14ac:dyDescent="0.25">
      <c r="A1461" s="371">
        <f t="shared" si="23"/>
        <v>1413</v>
      </c>
      <c r="B1461" s="585" t="s">
        <v>10599</v>
      </c>
      <c r="C1461" s="586"/>
      <c r="D1461" s="587"/>
      <c r="E1461" s="588" t="s">
        <v>455</v>
      </c>
      <c r="F1461" s="589">
        <v>6</v>
      </c>
      <c r="G1461" s="475">
        <v>44389</v>
      </c>
      <c r="H1461" s="412" t="s">
        <v>10590</v>
      </c>
      <c r="I1461" s="458">
        <v>7</v>
      </c>
      <c r="J1461" s="476" t="s">
        <v>7615</v>
      </c>
      <c r="K1461" s="454" t="s">
        <v>10604</v>
      </c>
    </row>
    <row r="1462" spans="1:11" x14ac:dyDescent="0.25">
      <c r="A1462" s="371">
        <f t="shared" si="23"/>
        <v>1414</v>
      </c>
      <c r="B1462" s="454" t="s">
        <v>10034</v>
      </c>
      <c r="C1462" s="451"/>
      <c r="D1462" s="452"/>
      <c r="E1462" s="455" t="s">
        <v>455</v>
      </c>
      <c r="F1462" s="453">
        <v>3</v>
      </c>
      <c r="G1462" s="475">
        <v>44389</v>
      </c>
      <c r="H1462" s="412" t="s">
        <v>10590</v>
      </c>
      <c r="I1462" s="458">
        <v>7</v>
      </c>
      <c r="J1462" s="458" t="s">
        <v>7619</v>
      </c>
      <c r="K1462" s="454" t="s">
        <v>9873</v>
      </c>
    </row>
    <row r="1463" spans="1:11" x14ac:dyDescent="0.25">
      <c r="A1463" s="371">
        <f t="shared" si="23"/>
        <v>1415</v>
      </c>
      <c r="B1463" s="454" t="s">
        <v>10607</v>
      </c>
      <c r="C1463" s="451"/>
      <c r="D1463" s="452"/>
      <c r="E1463" s="455" t="s">
        <v>455</v>
      </c>
      <c r="F1463" s="453">
        <v>50</v>
      </c>
      <c r="G1463" s="456">
        <v>44390</v>
      </c>
      <c r="H1463" s="412" t="s">
        <v>10590</v>
      </c>
      <c r="I1463" s="458">
        <v>7</v>
      </c>
      <c r="J1463" s="458" t="s">
        <v>9347</v>
      </c>
      <c r="K1463" s="454" t="s">
        <v>10608</v>
      </c>
    </row>
    <row r="1464" spans="1:11" x14ac:dyDescent="0.25">
      <c r="A1464" s="371">
        <f t="shared" si="23"/>
        <v>1416</v>
      </c>
      <c r="B1464" s="454" t="s">
        <v>10447</v>
      </c>
      <c r="C1464" s="451"/>
      <c r="D1464" s="452"/>
      <c r="E1464" s="455" t="s">
        <v>455</v>
      </c>
      <c r="F1464" s="453">
        <v>1</v>
      </c>
      <c r="G1464" s="456">
        <v>44392</v>
      </c>
      <c r="H1464" s="412" t="s">
        <v>10590</v>
      </c>
      <c r="I1464" s="458">
        <v>7</v>
      </c>
      <c r="J1464" s="458" t="s">
        <v>7619</v>
      </c>
      <c r="K1464" s="454" t="s">
        <v>10610</v>
      </c>
    </row>
    <row r="1465" spans="1:11" x14ac:dyDescent="0.25">
      <c r="A1465" s="371">
        <f t="shared" si="23"/>
        <v>1417</v>
      </c>
      <c r="B1465" s="454" t="s">
        <v>10035</v>
      </c>
      <c r="C1465" s="451"/>
      <c r="D1465" s="452"/>
      <c r="E1465" s="455" t="s">
        <v>455</v>
      </c>
      <c r="F1465" s="453">
        <v>1</v>
      </c>
      <c r="G1465" s="456">
        <v>44392</v>
      </c>
      <c r="H1465" s="412" t="s">
        <v>10590</v>
      </c>
      <c r="I1465" s="458">
        <v>7</v>
      </c>
      <c r="J1465" s="458" t="s">
        <v>7619</v>
      </c>
      <c r="K1465" s="454" t="s">
        <v>10610</v>
      </c>
    </row>
    <row r="1466" spans="1:11" x14ac:dyDescent="0.25">
      <c r="A1466" s="371">
        <f t="shared" si="23"/>
        <v>1418</v>
      </c>
      <c r="B1466" s="454" t="s">
        <v>10291</v>
      </c>
      <c r="C1466" s="451"/>
      <c r="D1466" s="452"/>
      <c r="E1466" s="455" t="s">
        <v>8567</v>
      </c>
      <c r="F1466" s="453">
        <v>10</v>
      </c>
      <c r="G1466" s="456">
        <v>44393</v>
      </c>
      <c r="H1466" s="412" t="s">
        <v>10590</v>
      </c>
      <c r="I1466" s="458">
        <v>7</v>
      </c>
      <c r="J1466" s="458" t="s">
        <v>7615</v>
      </c>
      <c r="K1466" s="454" t="s">
        <v>10296</v>
      </c>
    </row>
    <row r="1467" spans="1:11" x14ac:dyDescent="0.25">
      <c r="A1467" s="371">
        <f t="shared" si="23"/>
        <v>1419</v>
      </c>
      <c r="B1467" s="454" t="s">
        <v>10447</v>
      </c>
      <c r="C1467" s="451"/>
      <c r="D1467" s="452"/>
      <c r="E1467" s="455" t="s">
        <v>1210</v>
      </c>
      <c r="F1467" s="453">
        <v>5</v>
      </c>
      <c r="G1467" s="456">
        <v>44393</v>
      </c>
      <c r="H1467" s="412" t="s">
        <v>10590</v>
      </c>
      <c r="I1467" s="458">
        <v>7</v>
      </c>
      <c r="J1467" s="458" t="s">
        <v>7615</v>
      </c>
      <c r="K1467" s="454" t="s">
        <v>10296</v>
      </c>
    </row>
    <row r="1468" spans="1:11" x14ac:dyDescent="0.25">
      <c r="A1468" s="371">
        <f t="shared" si="23"/>
        <v>1420</v>
      </c>
      <c r="B1468" s="454" t="s">
        <v>10625</v>
      </c>
      <c r="C1468" s="451"/>
      <c r="D1468" s="452"/>
      <c r="E1468" s="455" t="s">
        <v>9431</v>
      </c>
      <c r="F1468" s="453">
        <v>35</v>
      </c>
      <c r="G1468" s="456">
        <v>44393</v>
      </c>
      <c r="H1468" s="412" t="s">
        <v>10590</v>
      </c>
      <c r="I1468" s="458">
        <v>7</v>
      </c>
      <c r="J1468" s="458" t="s">
        <v>7615</v>
      </c>
      <c r="K1468" s="454" t="s">
        <v>10606</v>
      </c>
    </row>
    <row r="1469" spans="1:11" x14ac:dyDescent="0.25">
      <c r="A1469" s="371">
        <f t="shared" si="23"/>
        <v>1421</v>
      </c>
      <c r="B1469" s="454" t="s">
        <v>10514</v>
      </c>
      <c r="C1469" s="451"/>
      <c r="D1469" s="452"/>
      <c r="E1469" s="455" t="s">
        <v>1207</v>
      </c>
      <c r="F1469" s="453">
        <v>1</v>
      </c>
      <c r="G1469" s="456">
        <v>44394</v>
      </c>
      <c r="H1469" s="412" t="s">
        <v>10590</v>
      </c>
      <c r="I1469" s="458">
        <v>7</v>
      </c>
      <c r="J1469" s="458" t="s">
        <v>9850</v>
      </c>
      <c r="K1469" s="454" t="s">
        <v>10258</v>
      </c>
    </row>
    <row r="1470" spans="1:11" x14ac:dyDescent="0.25">
      <c r="A1470" s="371">
        <f t="shared" si="23"/>
        <v>1422</v>
      </c>
      <c r="B1470" s="454" t="s">
        <v>10447</v>
      </c>
      <c r="C1470" s="451"/>
      <c r="D1470" s="452"/>
      <c r="E1470" s="455" t="s">
        <v>455</v>
      </c>
      <c r="F1470" s="453">
        <v>5</v>
      </c>
      <c r="G1470" s="456">
        <v>44394</v>
      </c>
      <c r="H1470" s="412" t="s">
        <v>10590</v>
      </c>
      <c r="I1470" s="458">
        <v>7</v>
      </c>
      <c r="J1470" s="458" t="s">
        <v>9850</v>
      </c>
      <c r="K1470" s="454" t="s">
        <v>10258</v>
      </c>
    </row>
    <row r="1471" spans="1:11" x14ac:dyDescent="0.25">
      <c r="A1471" s="371">
        <f t="shared" si="23"/>
        <v>1423</v>
      </c>
      <c r="B1471" s="454" t="s">
        <v>10629</v>
      </c>
      <c r="C1471" s="451"/>
      <c r="D1471" s="452"/>
      <c r="E1471" s="455" t="s">
        <v>9431</v>
      </c>
      <c r="F1471" s="453">
        <v>20</v>
      </c>
      <c r="G1471" s="456">
        <v>44394</v>
      </c>
      <c r="H1471" s="412" t="s">
        <v>10590</v>
      </c>
      <c r="I1471" s="458">
        <v>7</v>
      </c>
      <c r="J1471" s="458" t="s">
        <v>7619</v>
      </c>
      <c r="K1471" s="454" t="s">
        <v>10631</v>
      </c>
    </row>
    <row r="1472" spans="1:11" x14ac:dyDescent="0.25">
      <c r="A1472" s="371">
        <f t="shared" si="23"/>
        <v>1424</v>
      </c>
      <c r="B1472" s="454" t="s">
        <v>7901</v>
      </c>
      <c r="C1472" s="451" t="s">
        <v>1563</v>
      </c>
      <c r="D1472" s="452" t="s">
        <v>827</v>
      </c>
      <c r="E1472" s="455" t="str">
        <f>VLOOKUP(D1472,'BANG THAM CHIEU'!$E$72:I1504,5,0)</f>
        <v>cuộn</v>
      </c>
      <c r="F1472" s="453">
        <v>2</v>
      </c>
      <c r="G1472" s="456">
        <v>44389</v>
      </c>
      <c r="H1472" s="412" t="s">
        <v>10590</v>
      </c>
      <c r="I1472" s="458">
        <v>7</v>
      </c>
      <c r="J1472" s="458" t="s">
        <v>7620</v>
      </c>
      <c r="K1472" s="454" t="s">
        <v>10296</v>
      </c>
    </row>
    <row r="1473" spans="1:11" x14ac:dyDescent="0.25">
      <c r="A1473" s="371">
        <f t="shared" si="23"/>
        <v>1425</v>
      </c>
      <c r="B1473" s="454" t="s">
        <v>7864</v>
      </c>
      <c r="C1473" s="451" t="s">
        <v>1599</v>
      </c>
      <c r="D1473" s="452" t="s">
        <v>740</v>
      </c>
      <c r="E1473" s="455" t="str">
        <f>VLOOKUP(D1473,'BANG THAM CHIEU'!$E$72:I1505,5,0)</f>
        <v>cuộn</v>
      </c>
      <c r="F1473" s="453">
        <v>2</v>
      </c>
      <c r="G1473" s="456">
        <v>44389</v>
      </c>
      <c r="H1473" s="412" t="s">
        <v>10590</v>
      </c>
      <c r="I1473" s="458">
        <v>7</v>
      </c>
      <c r="J1473" s="458" t="s">
        <v>7620</v>
      </c>
      <c r="K1473" s="454" t="s">
        <v>10296</v>
      </c>
    </row>
    <row r="1474" spans="1:11" x14ac:dyDescent="0.25">
      <c r="A1474" s="371">
        <f t="shared" si="23"/>
        <v>1426</v>
      </c>
      <c r="B1474" s="454" t="s">
        <v>9651</v>
      </c>
      <c r="C1474" s="451" t="s">
        <v>1528</v>
      </c>
      <c r="D1474" s="452" t="s">
        <v>1321</v>
      </c>
      <c r="E1474" s="455" t="str">
        <f>VLOOKUP(D1474,'BANG THAM CHIEU'!$E$72:I1506,5,0)</f>
        <v>ống</v>
      </c>
      <c r="F1474" s="453">
        <v>2</v>
      </c>
      <c r="G1474" s="456">
        <v>44389</v>
      </c>
      <c r="H1474" s="477" t="s">
        <v>10590</v>
      </c>
      <c r="I1474" s="458">
        <v>7</v>
      </c>
      <c r="J1474" s="458" t="s">
        <v>7620</v>
      </c>
      <c r="K1474" s="454" t="s">
        <v>8693</v>
      </c>
    </row>
    <row r="1475" spans="1:11" x14ac:dyDescent="0.25">
      <c r="A1475" s="371">
        <f t="shared" si="23"/>
        <v>1427</v>
      </c>
      <c r="B1475" s="454" t="s">
        <v>9646</v>
      </c>
      <c r="C1475" s="451" t="s">
        <v>99</v>
      </c>
      <c r="D1475" s="452" t="s">
        <v>680</v>
      </c>
      <c r="E1475" s="455" t="str">
        <f>VLOOKUP(D1475,'BANG THAM CHIEU'!$E$72:I1507,5,0)</f>
        <v>cái</v>
      </c>
      <c r="F1475" s="453">
        <v>75</v>
      </c>
      <c r="G1475" s="456">
        <v>44389</v>
      </c>
      <c r="H1475" s="477" t="s">
        <v>10590</v>
      </c>
      <c r="I1475" s="458">
        <v>7</v>
      </c>
      <c r="J1475" s="458" t="s">
        <v>7615</v>
      </c>
      <c r="K1475" s="454" t="s">
        <v>10602</v>
      </c>
    </row>
    <row r="1476" spans="1:11" x14ac:dyDescent="0.25">
      <c r="A1476" s="371">
        <f t="shared" si="23"/>
        <v>1428</v>
      </c>
      <c r="B1476" s="454" t="s">
        <v>7869</v>
      </c>
      <c r="C1476" s="451" t="s">
        <v>78</v>
      </c>
      <c r="D1476" s="452" t="s">
        <v>843</v>
      </c>
      <c r="E1476" s="455" t="str">
        <f>VLOOKUP(D1476,'BANG THAM CHIEU'!$E$72:I1508,5,0)</f>
        <v>cây</v>
      </c>
      <c r="F1476" s="453">
        <v>10</v>
      </c>
      <c r="G1476" s="456">
        <v>44389</v>
      </c>
      <c r="H1476" s="477" t="s">
        <v>10590</v>
      </c>
      <c r="I1476" s="458">
        <v>7</v>
      </c>
      <c r="J1476" s="458" t="s">
        <v>7615</v>
      </c>
      <c r="K1476" s="454" t="s">
        <v>10603</v>
      </c>
    </row>
    <row r="1477" spans="1:11" x14ac:dyDescent="0.25">
      <c r="A1477" s="371">
        <f t="shared" ref="A1477:A1540" si="24">IF(B1477="","",A1476+1)</f>
        <v>1429</v>
      </c>
      <c r="B1477" s="454" t="s">
        <v>2960</v>
      </c>
      <c r="C1477" s="451" t="s">
        <v>1528</v>
      </c>
      <c r="D1477" s="452" t="s">
        <v>121</v>
      </c>
      <c r="E1477" s="455" t="s">
        <v>455</v>
      </c>
      <c r="F1477" s="453">
        <v>6</v>
      </c>
      <c r="G1477" s="456">
        <v>44389</v>
      </c>
      <c r="H1477" s="477" t="s">
        <v>10590</v>
      </c>
      <c r="I1477" s="458">
        <v>7</v>
      </c>
      <c r="J1477" s="458" t="s">
        <v>7619</v>
      </c>
      <c r="K1477" s="454" t="s">
        <v>9873</v>
      </c>
    </row>
    <row r="1478" spans="1:11" x14ac:dyDescent="0.25">
      <c r="A1478" s="371">
        <f t="shared" si="24"/>
        <v>1430</v>
      </c>
      <c r="B1478" s="454" t="s">
        <v>9644</v>
      </c>
      <c r="C1478" s="451" t="s">
        <v>99</v>
      </c>
      <c r="D1478" s="452" t="s">
        <v>253</v>
      </c>
      <c r="E1478" s="455" t="str">
        <f>VLOOKUP(D1478,'BANG THAM CHIEU'!$E$72:I1510,5,0)</f>
        <v>cái</v>
      </c>
      <c r="F1478" s="453">
        <v>3</v>
      </c>
      <c r="G1478" s="456">
        <v>44390</v>
      </c>
      <c r="H1478" s="477" t="s">
        <v>10590</v>
      </c>
      <c r="I1478" s="458">
        <v>7</v>
      </c>
      <c r="J1478" s="458" t="s">
        <v>8816</v>
      </c>
      <c r="K1478" s="454" t="s">
        <v>10281</v>
      </c>
    </row>
    <row r="1479" spans="1:11" x14ac:dyDescent="0.25">
      <c r="A1479" s="371">
        <f t="shared" si="24"/>
        <v>1431</v>
      </c>
      <c r="B1479" s="454" t="s">
        <v>4539</v>
      </c>
      <c r="C1479" s="451" t="s">
        <v>99</v>
      </c>
      <c r="D1479" s="452" t="s">
        <v>756</v>
      </c>
      <c r="E1479" s="455" t="str">
        <f>VLOOKUP(D1479,'BANG THAM CHIEU'!$E$72:I1511,5,0)</f>
        <v>cái</v>
      </c>
      <c r="F1479" s="453">
        <v>10</v>
      </c>
      <c r="G1479" s="456">
        <v>44390</v>
      </c>
      <c r="H1479" s="477" t="s">
        <v>10590</v>
      </c>
      <c r="I1479" s="458">
        <v>7</v>
      </c>
      <c r="J1479" s="458" t="s">
        <v>8816</v>
      </c>
      <c r="K1479" s="454" t="s">
        <v>10281</v>
      </c>
    </row>
    <row r="1480" spans="1:11" x14ac:dyDescent="0.25">
      <c r="A1480" s="371">
        <f t="shared" si="24"/>
        <v>1432</v>
      </c>
      <c r="B1480" s="454" t="s">
        <v>9646</v>
      </c>
      <c r="C1480" s="451" t="s">
        <v>99</v>
      </c>
      <c r="D1480" s="452" t="s">
        <v>680</v>
      </c>
      <c r="E1480" s="455" t="str">
        <f>VLOOKUP(D1480,'BANG THAM CHIEU'!$E$72:I1512,5,0)</f>
        <v>cái</v>
      </c>
      <c r="F1480" s="453">
        <v>5</v>
      </c>
      <c r="G1480" s="456">
        <v>44390</v>
      </c>
      <c r="H1480" s="477" t="s">
        <v>10590</v>
      </c>
      <c r="I1480" s="458">
        <v>7</v>
      </c>
      <c r="J1480" s="458" t="s">
        <v>8816</v>
      </c>
      <c r="K1480" s="454" t="s">
        <v>10281</v>
      </c>
    </row>
    <row r="1481" spans="1:11" x14ac:dyDescent="0.25">
      <c r="A1481" s="371">
        <f t="shared" si="24"/>
        <v>1433</v>
      </c>
      <c r="B1481" s="454" t="s">
        <v>9647</v>
      </c>
      <c r="C1481" s="451" t="s">
        <v>1571</v>
      </c>
      <c r="D1481" s="452" t="s">
        <v>828</v>
      </c>
      <c r="E1481" s="455" t="str">
        <f>VLOOKUP(D1481,'BANG THAM CHIEU'!$E$72:I1513,5,0)</f>
        <v>cái</v>
      </c>
      <c r="F1481" s="453">
        <v>5</v>
      </c>
      <c r="G1481" s="456">
        <v>44390</v>
      </c>
      <c r="H1481" s="477" t="s">
        <v>10590</v>
      </c>
      <c r="I1481" s="458">
        <v>7</v>
      </c>
      <c r="J1481" s="458" t="s">
        <v>8816</v>
      </c>
      <c r="K1481" s="454" t="s">
        <v>10281</v>
      </c>
    </row>
    <row r="1482" spans="1:11" x14ac:dyDescent="0.25">
      <c r="A1482" s="371">
        <f t="shared" si="24"/>
        <v>1434</v>
      </c>
      <c r="B1482" s="454" t="s">
        <v>4540</v>
      </c>
      <c r="C1482" s="451" t="s">
        <v>97</v>
      </c>
      <c r="D1482" s="452" t="s">
        <v>1317</v>
      </c>
      <c r="E1482" s="455" t="str">
        <f>VLOOKUP(D1482,'BANG THAM CHIEU'!$E$72:I1514,5,0)</f>
        <v>bì</v>
      </c>
      <c r="F1482" s="453">
        <v>5</v>
      </c>
      <c r="G1482" s="456">
        <v>44390</v>
      </c>
      <c r="H1482" s="477" t="s">
        <v>10590</v>
      </c>
      <c r="I1482" s="458">
        <v>7</v>
      </c>
      <c r="J1482" s="458" t="s">
        <v>8816</v>
      </c>
      <c r="K1482" s="454" t="s">
        <v>10281</v>
      </c>
    </row>
    <row r="1483" spans="1:11" x14ac:dyDescent="0.25">
      <c r="A1483" s="371">
        <f t="shared" si="24"/>
        <v>1435</v>
      </c>
      <c r="B1483" s="454" t="s">
        <v>6604</v>
      </c>
      <c r="C1483" s="451" t="s">
        <v>1547</v>
      </c>
      <c r="D1483" s="452" t="s">
        <v>1308</v>
      </c>
      <c r="E1483" s="455" t="str">
        <f>VLOOKUP(D1483,'BANG THAM CHIEU'!$E$72:I1515,5,0)</f>
        <v>cái</v>
      </c>
      <c r="F1483" s="453">
        <v>5</v>
      </c>
      <c r="G1483" s="456">
        <v>44390</v>
      </c>
      <c r="H1483" s="477" t="s">
        <v>10590</v>
      </c>
      <c r="I1483" s="458">
        <v>7</v>
      </c>
      <c r="J1483" s="458" t="s">
        <v>8816</v>
      </c>
      <c r="K1483" s="454" t="s">
        <v>10281</v>
      </c>
    </row>
    <row r="1484" spans="1:11" x14ac:dyDescent="0.25">
      <c r="A1484" s="371">
        <f t="shared" si="24"/>
        <v>1436</v>
      </c>
      <c r="B1484" s="454" t="s">
        <v>9652</v>
      </c>
      <c r="C1484" s="451" t="s">
        <v>1571</v>
      </c>
      <c r="D1484" s="452" t="s">
        <v>668</v>
      </c>
      <c r="E1484" s="455" t="str">
        <f>VLOOKUP(D1484,'BANG THAM CHIEU'!$E$72:I1516,5,0)</f>
        <v>viên</v>
      </c>
      <c r="F1484" s="453">
        <v>25</v>
      </c>
      <c r="G1484" s="456">
        <v>44390</v>
      </c>
      <c r="H1484" s="477" t="s">
        <v>10590</v>
      </c>
      <c r="I1484" s="458">
        <v>7</v>
      </c>
      <c r="J1484" s="458" t="s">
        <v>8816</v>
      </c>
      <c r="K1484" s="454" t="s">
        <v>10296</v>
      </c>
    </row>
    <row r="1485" spans="1:11" x14ac:dyDescent="0.25">
      <c r="A1485" s="371">
        <f t="shared" si="24"/>
        <v>1437</v>
      </c>
      <c r="B1485" s="454" t="s">
        <v>6949</v>
      </c>
      <c r="C1485" s="451" t="s">
        <v>1528</v>
      </c>
      <c r="D1485" s="452" t="s">
        <v>693</v>
      </c>
      <c r="E1485" s="455" t="str">
        <f>VLOOKUP(D1485,'BANG THAM CHIEU'!$E$72:I1517,5,0)</f>
        <v>bì</v>
      </c>
      <c r="F1485" s="453">
        <v>1</v>
      </c>
      <c r="G1485" s="456">
        <v>44390</v>
      </c>
      <c r="H1485" s="477" t="s">
        <v>10590</v>
      </c>
      <c r="I1485" s="458">
        <v>7</v>
      </c>
      <c r="J1485" s="458" t="s">
        <v>8816</v>
      </c>
      <c r="K1485" s="454" t="s">
        <v>10296</v>
      </c>
    </row>
    <row r="1486" spans="1:11" x14ac:dyDescent="0.25">
      <c r="A1486" s="371">
        <f t="shared" si="24"/>
        <v>1438</v>
      </c>
      <c r="B1486" s="454" t="s">
        <v>6950</v>
      </c>
      <c r="C1486" s="451" t="s">
        <v>1528</v>
      </c>
      <c r="D1486" s="452" t="s">
        <v>1417</v>
      </c>
      <c r="E1486" s="455" t="str">
        <f>VLOOKUP(D1486,'BANG THAM CHIEU'!$E$72:I1518,5,0)</f>
        <v>bì</v>
      </c>
      <c r="F1486" s="453">
        <v>1</v>
      </c>
      <c r="G1486" s="456">
        <v>44390</v>
      </c>
      <c r="H1486" s="477" t="s">
        <v>10590</v>
      </c>
      <c r="I1486" s="458">
        <v>7</v>
      </c>
      <c r="J1486" s="458" t="s">
        <v>8816</v>
      </c>
      <c r="K1486" s="454" t="s">
        <v>10296</v>
      </c>
    </row>
    <row r="1487" spans="1:11" x14ac:dyDescent="0.25">
      <c r="A1487" s="371">
        <f t="shared" si="24"/>
        <v>1439</v>
      </c>
      <c r="B1487" s="454" t="s">
        <v>8489</v>
      </c>
      <c r="C1487" s="451" t="s">
        <v>1528</v>
      </c>
      <c r="D1487" s="452" t="s">
        <v>146</v>
      </c>
      <c r="E1487" s="455" t="s">
        <v>2928</v>
      </c>
      <c r="F1487" s="453">
        <v>1</v>
      </c>
      <c r="G1487" s="456">
        <v>44390</v>
      </c>
      <c r="H1487" s="477" t="s">
        <v>10590</v>
      </c>
      <c r="I1487" s="458">
        <v>7</v>
      </c>
      <c r="J1487" s="458" t="s">
        <v>8816</v>
      </c>
      <c r="K1487" s="454" t="s">
        <v>10296</v>
      </c>
    </row>
    <row r="1488" spans="1:11" x14ac:dyDescent="0.25">
      <c r="A1488" s="371">
        <f t="shared" si="24"/>
        <v>1440</v>
      </c>
      <c r="B1488" s="454" t="s">
        <v>9893</v>
      </c>
      <c r="C1488" s="451" t="s">
        <v>1528</v>
      </c>
      <c r="D1488" s="452" t="s">
        <v>687</v>
      </c>
      <c r="E1488" s="455" t="str">
        <f>VLOOKUP(D1488,'BANG THAM CHIEU'!$E$72:I1520,5,0)</f>
        <v>cái</v>
      </c>
      <c r="F1488" s="453">
        <v>1</v>
      </c>
      <c r="G1488" s="456">
        <v>44390</v>
      </c>
      <c r="H1488" s="477" t="s">
        <v>10590</v>
      </c>
      <c r="I1488" s="458">
        <v>7</v>
      </c>
      <c r="J1488" s="458" t="s">
        <v>8816</v>
      </c>
      <c r="K1488" s="454" t="s">
        <v>10296</v>
      </c>
    </row>
    <row r="1489" spans="1:11" x14ac:dyDescent="0.25">
      <c r="A1489" s="371">
        <f t="shared" si="24"/>
        <v>1441</v>
      </c>
      <c r="B1489" s="454" t="s">
        <v>1430</v>
      </c>
      <c r="C1489" s="451" t="s">
        <v>1571</v>
      </c>
      <c r="D1489" s="452" t="s">
        <v>669</v>
      </c>
      <c r="E1489" s="455" t="str">
        <f>VLOOKUP(D1489,'BANG THAM CHIEU'!$E$72:I1521,5,0)</f>
        <v>cuộn</v>
      </c>
      <c r="F1489" s="453">
        <v>10</v>
      </c>
      <c r="G1489" s="456">
        <v>44390</v>
      </c>
      <c r="H1489" s="477" t="s">
        <v>10590</v>
      </c>
      <c r="I1489" s="458">
        <v>7</v>
      </c>
      <c r="J1489" s="458" t="s">
        <v>8816</v>
      </c>
      <c r="K1489" s="454" t="s">
        <v>10296</v>
      </c>
    </row>
    <row r="1490" spans="1:11" x14ac:dyDescent="0.25">
      <c r="A1490" s="371">
        <f t="shared" si="24"/>
        <v>1442</v>
      </c>
      <c r="B1490" s="454" t="s">
        <v>9647</v>
      </c>
      <c r="C1490" s="451" t="s">
        <v>1571</v>
      </c>
      <c r="D1490" s="452" t="s">
        <v>828</v>
      </c>
      <c r="E1490" s="455" t="str">
        <f>VLOOKUP(D1490,'BANG THAM CHIEU'!$E$72:I1522,5,0)</f>
        <v>cái</v>
      </c>
      <c r="F1490" s="453">
        <v>10</v>
      </c>
      <c r="G1490" s="456">
        <v>44390</v>
      </c>
      <c r="H1490" s="477" t="s">
        <v>10590</v>
      </c>
      <c r="I1490" s="458">
        <v>7</v>
      </c>
      <c r="J1490" s="458" t="s">
        <v>8816</v>
      </c>
      <c r="K1490" s="454" t="s">
        <v>10296</v>
      </c>
    </row>
    <row r="1491" spans="1:11" x14ac:dyDescent="0.25">
      <c r="A1491" s="371">
        <f t="shared" si="24"/>
        <v>1443</v>
      </c>
      <c r="B1491" s="454" t="s">
        <v>4539</v>
      </c>
      <c r="C1491" s="451" t="s">
        <v>99</v>
      </c>
      <c r="D1491" s="452" t="s">
        <v>756</v>
      </c>
      <c r="E1491" s="455" t="str">
        <f>VLOOKUP(D1491,'BANG THAM CHIEU'!$E$72:I1523,5,0)</f>
        <v>cái</v>
      </c>
      <c r="F1491" s="453">
        <v>10</v>
      </c>
      <c r="G1491" s="456">
        <v>44390</v>
      </c>
      <c r="H1491" s="477" t="s">
        <v>10590</v>
      </c>
      <c r="I1491" s="458">
        <v>7</v>
      </c>
      <c r="J1491" s="458" t="s">
        <v>8816</v>
      </c>
      <c r="K1491" s="454" t="s">
        <v>10296</v>
      </c>
    </row>
    <row r="1492" spans="1:11" x14ac:dyDescent="0.25">
      <c r="A1492" s="371">
        <f t="shared" si="24"/>
        <v>1444</v>
      </c>
      <c r="B1492" s="454" t="s">
        <v>8826</v>
      </c>
      <c r="C1492" s="451" t="s">
        <v>1541</v>
      </c>
      <c r="D1492" s="452" t="s">
        <v>208</v>
      </c>
      <c r="E1492" s="455" t="str">
        <f>VLOOKUP(D1492,'BANG THAM CHIEU'!$E$72:I1524,5,0)</f>
        <v xml:space="preserve">cái </v>
      </c>
      <c r="F1492" s="453">
        <v>3</v>
      </c>
      <c r="G1492" s="456">
        <v>44391</v>
      </c>
      <c r="H1492" s="477" t="s">
        <v>10590</v>
      </c>
      <c r="I1492" s="458">
        <v>7</v>
      </c>
      <c r="J1492" s="458" t="s">
        <v>7620</v>
      </c>
      <c r="K1492" s="454" t="s">
        <v>10296</v>
      </c>
    </row>
    <row r="1493" spans="1:11" x14ac:dyDescent="0.25">
      <c r="A1493" s="371">
        <f t="shared" si="24"/>
        <v>1445</v>
      </c>
      <c r="B1493" s="454" t="s">
        <v>1430</v>
      </c>
      <c r="C1493" s="451" t="s">
        <v>1571</v>
      </c>
      <c r="D1493" s="452" t="s">
        <v>669</v>
      </c>
      <c r="E1493" s="455" t="str">
        <f>VLOOKUP(D1493,'BANG THAM CHIEU'!$E$72:I1525,5,0)</f>
        <v>cuộn</v>
      </c>
      <c r="F1493" s="453">
        <v>10</v>
      </c>
      <c r="G1493" s="456">
        <v>44391</v>
      </c>
      <c r="H1493" s="477" t="s">
        <v>10590</v>
      </c>
      <c r="I1493" s="458">
        <v>7</v>
      </c>
      <c r="J1493" s="458" t="s">
        <v>7620</v>
      </c>
      <c r="K1493" s="454" t="s">
        <v>10112</v>
      </c>
    </row>
    <row r="1494" spans="1:11" x14ac:dyDescent="0.25">
      <c r="A1494" s="371">
        <f t="shared" si="24"/>
        <v>1446</v>
      </c>
      <c r="B1494" s="454" t="s">
        <v>9646</v>
      </c>
      <c r="C1494" s="451" t="s">
        <v>99</v>
      </c>
      <c r="D1494" s="452" t="s">
        <v>680</v>
      </c>
      <c r="E1494" s="455" t="str">
        <f>VLOOKUP(D1494,'BANG THAM CHIEU'!$E$72:I1526,5,0)</f>
        <v>cái</v>
      </c>
      <c r="F1494" s="453">
        <v>30</v>
      </c>
      <c r="G1494" s="456">
        <v>44391</v>
      </c>
      <c r="H1494" s="477" t="s">
        <v>10590</v>
      </c>
      <c r="I1494" s="458">
        <v>7</v>
      </c>
      <c r="J1494" s="458" t="s">
        <v>7620</v>
      </c>
      <c r="K1494" s="454" t="s">
        <v>10112</v>
      </c>
    </row>
    <row r="1495" spans="1:11" x14ac:dyDescent="0.25">
      <c r="A1495" s="371">
        <f t="shared" si="24"/>
        <v>1447</v>
      </c>
      <c r="B1495" s="454" t="s">
        <v>8489</v>
      </c>
      <c r="C1495" s="451" t="s">
        <v>1528</v>
      </c>
      <c r="D1495" s="452" t="s">
        <v>146</v>
      </c>
      <c r="E1495" s="455" t="s">
        <v>2928</v>
      </c>
      <c r="F1495" s="453">
        <v>2</v>
      </c>
      <c r="G1495" s="456">
        <v>44391</v>
      </c>
      <c r="H1495" s="477" t="s">
        <v>10590</v>
      </c>
      <c r="I1495" s="458">
        <v>7</v>
      </c>
      <c r="J1495" s="458" t="s">
        <v>7619</v>
      </c>
      <c r="K1495" s="454" t="s">
        <v>10258</v>
      </c>
    </row>
    <row r="1496" spans="1:11" x14ac:dyDescent="0.25">
      <c r="A1496" s="371">
        <f t="shared" si="24"/>
        <v>1448</v>
      </c>
      <c r="B1496" s="454" t="s">
        <v>10319</v>
      </c>
      <c r="C1496" s="451" t="s">
        <v>1528</v>
      </c>
      <c r="D1496" s="452" t="s">
        <v>1395</v>
      </c>
      <c r="E1496" s="455" t="str">
        <f>VLOOKUP(D1496,'BANG THAM CHIEU'!$E$72:I1528,5,0)</f>
        <v>bì</v>
      </c>
      <c r="F1496" s="453">
        <v>2</v>
      </c>
      <c r="G1496" s="456">
        <v>44391</v>
      </c>
      <c r="H1496" s="477" t="s">
        <v>10590</v>
      </c>
      <c r="I1496" s="458">
        <v>7</v>
      </c>
      <c r="J1496" s="458" t="s">
        <v>7619</v>
      </c>
      <c r="K1496" s="454" t="s">
        <v>10258</v>
      </c>
    </row>
    <row r="1497" spans="1:11" x14ac:dyDescent="0.25">
      <c r="A1497" s="371">
        <f t="shared" si="24"/>
        <v>1449</v>
      </c>
      <c r="B1497" s="454" t="s">
        <v>9893</v>
      </c>
      <c r="C1497" s="451" t="s">
        <v>1528</v>
      </c>
      <c r="D1497" s="452" t="s">
        <v>687</v>
      </c>
      <c r="E1497" s="455" t="str">
        <f>VLOOKUP(D1497,'BANG THAM CHIEU'!$E$72:I1529,5,0)</f>
        <v>cái</v>
      </c>
      <c r="F1497" s="453">
        <v>2</v>
      </c>
      <c r="G1497" s="456">
        <v>44391</v>
      </c>
      <c r="H1497" s="477" t="s">
        <v>10590</v>
      </c>
      <c r="I1497" s="458">
        <v>7</v>
      </c>
      <c r="J1497" s="458" t="s">
        <v>7619</v>
      </c>
      <c r="K1497" s="454" t="s">
        <v>10258</v>
      </c>
    </row>
    <row r="1498" spans="1:11" x14ac:dyDescent="0.25">
      <c r="A1498" s="371">
        <f t="shared" si="24"/>
        <v>1450</v>
      </c>
      <c r="B1498" s="454" t="s">
        <v>6948</v>
      </c>
      <c r="C1498" s="451" t="s">
        <v>1528</v>
      </c>
      <c r="D1498" s="452" t="s">
        <v>692</v>
      </c>
      <c r="E1498" s="455" t="str">
        <f>VLOOKUP(D1498,'BANG THAM CHIEU'!$E$72:I1530,5,0)</f>
        <v>bì</v>
      </c>
      <c r="F1498" s="453">
        <v>1</v>
      </c>
      <c r="G1498" s="456">
        <v>44391</v>
      </c>
      <c r="H1498" s="477" t="s">
        <v>10590</v>
      </c>
      <c r="I1498" s="458">
        <v>7</v>
      </c>
      <c r="J1498" s="458" t="s">
        <v>7619</v>
      </c>
      <c r="K1498" s="454" t="s">
        <v>10258</v>
      </c>
    </row>
    <row r="1499" spans="1:11" x14ac:dyDescent="0.25">
      <c r="A1499" s="371">
        <f t="shared" si="24"/>
        <v>1451</v>
      </c>
      <c r="B1499" s="454" t="s">
        <v>6949</v>
      </c>
      <c r="C1499" s="451" t="s">
        <v>1528</v>
      </c>
      <c r="D1499" s="452" t="s">
        <v>693</v>
      </c>
      <c r="E1499" s="455" t="str">
        <f>VLOOKUP(D1499,'BANG THAM CHIEU'!$E$72:I1531,5,0)</f>
        <v>bì</v>
      </c>
      <c r="F1499" s="453">
        <v>2</v>
      </c>
      <c r="G1499" s="456">
        <v>44391</v>
      </c>
      <c r="H1499" s="477" t="s">
        <v>10590</v>
      </c>
      <c r="I1499" s="458">
        <v>7</v>
      </c>
      <c r="J1499" s="458" t="s">
        <v>7619</v>
      </c>
      <c r="K1499" s="454" t="s">
        <v>10258</v>
      </c>
    </row>
    <row r="1500" spans="1:11" x14ac:dyDescent="0.25">
      <c r="A1500" s="371">
        <f t="shared" si="24"/>
        <v>1452</v>
      </c>
      <c r="B1500" s="454" t="s">
        <v>6950</v>
      </c>
      <c r="C1500" s="451" t="s">
        <v>1528</v>
      </c>
      <c r="D1500" s="452" t="s">
        <v>1417</v>
      </c>
      <c r="E1500" s="455" t="str">
        <f>VLOOKUP(D1500,'BANG THAM CHIEU'!$E$72:I1532,5,0)</f>
        <v>bì</v>
      </c>
      <c r="F1500" s="453">
        <v>1</v>
      </c>
      <c r="G1500" s="456">
        <v>44391</v>
      </c>
      <c r="H1500" s="477" t="s">
        <v>10590</v>
      </c>
      <c r="I1500" s="458">
        <v>7</v>
      </c>
      <c r="J1500" s="458" t="s">
        <v>7619</v>
      </c>
      <c r="K1500" s="454" t="s">
        <v>10258</v>
      </c>
    </row>
    <row r="1501" spans="1:11" x14ac:dyDescent="0.25">
      <c r="A1501" s="371">
        <f t="shared" si="24"/>
        <v>1453</v>
      </c>
      <c r="B1501" s="454" t="s">
        <v>4547</v>
      </c>
      <c r="C1501" s="451" t="s">
        <v>1571</v>
      </c>
      <c r="D1501" s="452" t="s">
        <v>832</v>
      </c>
      <c r="E1501" s="455" t="str">
        <f>VLOOKUP(D1501,'BANG THAM CHIEU'!$E$72:I1533,5,0)</f>
        <v>bình</v>
      </c>
      <c r="F1501" s="453">
        <v>2</v>
      </c>
      <c r="G1501" s="456">
        <v>44391</v>
      </c>
      <c r="H1501" s="477" t="s">
        <v>10590</v>
      </c>
      <c r="I1501" s="458">
        <v>7</v>
      </c>
      <c r="J1501" s="458" t="s">
        <v>7619</v>
      </c>
      <c r="K1501" s="454" t="s">
        <v>10258</v>
      </c>
    </row>
    <row r="1502" spans="1:11" x14ac:dyDescent="0.25">
      <c r="A1502" s="371">
        <f t="shared" si="24"/>
        <v>1454</v>
      </c>
      <c r="B1502" s="454" t="s">
        <v>6379</v>
      </c>
      <c r="C1502" s="451" t="s">
        <v>1563</v>
      </c>
      <c r="D1502" s="452" t="s">
        <v>718</v>
      </c>
      <c r="E1502" s="455" t="str">
        <f>VLOOKUP(D1502,'BANG THAM CHIEU'!$E$72:I1534,5,0)</f>
        <v>hộp</v>
      </c>
      <c r="F1502" s="453">
        <v>4</v>
      </c>
      <c r="G1502" s="456">
        <v>44392</v>
      </c>
      <c r="H1502" s="477" t="s">
        <v>10590</v>
      </c>
      <c r="I1502" s="458">
        <v>7</v>
      </c>
      <c r="J1502" s="458" t="s">
        <v>9612</v>
      </c>
      <c r="K1502" s="454" t="s">
        <v>10609</v>
      </c>
    </row>
    <row r="1503" spans="1:11" x14ac:dyDescent="0.25">
      <c r="A1503" s="371">
        <f t="shared" si="24"/>
        <v>1455</v>
      </c>
      <c r="B1503" s="454" t="s">
        <v>1493</v>
      </c>
      <c r="C1503" s="451" t="s">
        <v>1571</v>
      </c>
      <c r="D1503" s="452" t="s">
        <v>665</v>
      </c>
      <c r="E1503" s="455" t="str">
        <f>VLOOKUP(D1503,'BANG THAM CHIEU'!$E$72:I1535,5,0)</f>
        <v>cái</v>
      </c>
      <c r="F1503" s="453">
        <v>1</v>
      </c>
      <c r="G1503" s="456">
        <v>44392</v>
      </c>
      <c r="H1503" s="477" t="s">
        <v>10590</v>
      </c>
      <c r="I1503" s="458">
        <v>7</v>
      </c>
      <c r="J1503" s="458" t="s">
        <v>9869</v>
      </c>
      <c r="K1503" s="454" t="s">
        <v>9861</v>
      </c>
    </row>
    <row r="1504" spans="1:11" x14ac:dyDescent="0.25">
      <c r="A1504" s="371">
        <f t="shared" si="24"/>
        <v>1456</v>
      </c>
      <c r="B1504" s="454" t="s">
        <v>9147</v>
      </c>
      <c r="C1504" s="451" t="s">
        <v>1548</v>
      </c>
      <c r="D1504" s="452" t="s">
        <v>119</v>
      </c>
      <c r="E1504" s="455" t="str">
        <f>VLOOKUP(D1504,'BANG THAM CHIEU'!$E$72:I1536,5,0)</f>
        <v>cái</v>
      </c>
      <c r="F1504" s="453">
        <v>1</v>
      </c>
      <c r="G1504" s="456">
        <v>44392</v>
      </c>
      <c r="H1504" s="477" t="s">
        <v>10590</v>
      </c>
      <c r="I1504" s="458">
        <v>7</v>
      </c>
      <c r="J1504" s="458" t="s">
        <v>7619</v>
      </c>
      <c r="K1504" s="454" t="s">
        <v>10610</v>
      </c>
    </row>
    <row r="1505" spans="1:11" x14ac:dyDescent="0.25">
      <c r="A1505" s="371">
        <f t="shared" si="24"/>
        <v>1457</v>
      </c>
      <c r="B1505" s="454" t="s">
        <v>7274</v>
      </c>
      <c r="C1505" s="451" t="s">
        <v>1548</v>
      </c>
      <c r="D1505" s="452" t="s">
        <v>160</v>
      </c>
      <c r="E1505" s="455" t="s">
        <v>455</v>
      </c>
      <c r="F1505" s="453">
        <v>2</v>
      </c>
      <c r="G1505" s="456">
        <v>44392</v>
      </c>
      <c r="H1505" s="477" t="s">
        <v>10590</v>
      </c>
      <c r="I1505" s="458">
        <v>7</v>
      </c>
      <c r="J1505" s="458" t="s">
        <v>7619</v>
      </c>
      <c r="K1505" s="454" t="s">
        <v>10610</v>
      </c>
    </row>
    <row r="1506" spans="1:11" x14ac:dyDescent="0.25">
      <c r="A1506" s="371">
        <f t="shared" si="24"/>
        <v>1458</v>
      </c>
      <c r="B1506" s="454" t="s">
        <v>9145</v>
      </c>
      <c r="C1506" s="451" t="s">
        <v>1549</v>
      </c>
      <c r="D1506" s="452" t="s">
        <v>188</v>
      </c>
      <c r="E1506" s="455" t="str">
        <f>VLOOKUP(D1506,'BANG THAM CHIEU'!$E$72:I1538,5,0)</f>
        <v>cái</v>
      </c>
      <c r="F1506" s="453">
        <v>3</v>
      </c>
      <c r="G1506" s="456">
        <v>44392</v>
      </c>
      <c r="H1506" s="477" t="s">
        <v>10590</v>
      </c>
      <c r="I1506" s="458">
        <v>7</v>
      </c>
      <c r="J1506" s="458" t="s">
        <v>7619</v>
      </c>
      <c r="K1506" s="458" t="s">
        <v>10610</v>
      </c>
    </row>
    <row r="1507" spans="1:11" x14ac:dyDescent="0.25">
      <c r="A1507" s="371">
        <f t="shared" si="24"/>
        <v>1459</v>
      </c>
      <c r="B1507" s="454" t="s">
        <v>7312</v>
      </c>
      <c r="C1507" s="451" t="s">
        <v>99</v>
      </c>
      <c r="D1507" s="452" t="s">
        <v>708</v>
      </c>
      <c r="E1507" s="455" t="str">
        <f>VLOOKUP(D1507,'BANG THAM CHIEU'!$E$72:I1539,5,0)</f>
        <v xml:space="preserve">viên </v>
      </c>
      <c r="F1507" s="453">
        <v>5</v>
      </c>
      <c r="G1507" s="456">
        <v>44392</v>
      </c>
      <c r="H1507" s="477" t="s">
        <v>10590</v>
      </c>
      <c r="I1507" s="458">
        <v>7</v>
      </c>
      <c r="J1507" s="458" t="s">
        <v>9869</v>
      </c>
      <c r="K1507" s="454" t="s">
        <v>9861</v>
      </c>
    </row>
    <row r="1508" spans="1:11" x14ac:dyDescent="0.25">
      <c r="A1508" s="371">
        <f t="shared" si="24"/>
        <v>1460</v>
      </c>
      <c r="B1508" s="454" t="s">
        <v>9076</v>
      </c>
      <c r="C1508" s="451" t="s">
        <v>1556</v>
      </c>
      <c r="D1508" s="452" t="s">
        <v>9077</v>
      </c>
      <c r="E1508" s="455" t="str">
        <f>VLOOKUP(D1508,'BANG THAM CHIEU'!$E$72:I1540,5,0)</f>
        <v>cái</v>
      </c>
      <c r="F1508" s="453">
        <v>1</v>
      </c>
      <c r="G1508" s="456">
        <v>44393</v>
      </c>
      <c r="H1508" s="477" t="s">
        <v>10590</v>
      </c>
      <c r="I1508" s="458">
        <v>7</v>
      </c>
      <c r="J1508" s="458" t="s">
        <v>7615</v>
      </c>
      <c r="K1508" s="454" t="s">
        <v>10624</v>
      </c>
    </row>
    <row r="1509" spans="1:11" x14ac:dyDescent="0.25">
      <c r="A1509" s="371">
        <f t="shared" si="24"/>
        <v>1461</v>
      </c>
      <c r="B1509" s="454" t="s">
        <v>9644</v>
      </c>
      <c r="C1509" s="451" t="s">
        <v>99</v>
      </c>
      <c r="D1509" s="452" t="s">
        <v>253</v>
      </c>
      <c r="E1509" s="455" t="str">
        <f>VLOOKUP(D1509,'BANG THAM CHIEU'!$E$72:I1541,5,0)</f>
        <v>cái</v>
      </c>
      <c r="F1509" s="453">
        <v>3</v>
      </c>
      <c r="G1509" s="456">
        <v>44393</v>
      </c>
      <c r="H1509" s="477" t="s">
        <v>10590</v>
      </c>
      <c r="I1509" s="458">
        <v>7</v>
      </c>
      <c r="J1509" s="458" t="s">
        <v>7615</v>
      </c>
      <c r="K1509" s="454" t="s">
        <v>10296</v>
      </c>
    </row>
    <row r="1510" spans="1:11" x14ac:dyDescent="0.25">
      <c r="A1510" s="371">
        <f t="shared" si="24"/>
        <v>1462</v>
      </c>
      <c r="B1510" s="454" t="s">
        <v>7897</v>
      </c>
      <c r="C1510" s="451" t="s">
        <v>1528</v>
      </c>
      <c r="D1510" s="452" t="s">
        <v>736</v>
      </c>
      <c r="E1510" s="455" t="str">
        <f>VLOOKUP(D1510,'BANG THAM CHIEU'!$E$72:I1542,5,0)</f>
        <v>ống</v>
      </c>
      <c r="F1510" s="453">
        <v>2</v>
      </c>
      <c r="G1510" s="456">
        <v>44393</v>
      </c>
      <c r="H1510" s="477" t="s">
        <v>10590</v>
      </c>
      <c r="I1510" s="458">
        <v>7</v>
      </c>
      <c r="J1510" s="458" t="s">
        <v>7615</v>
      </c>
      <c r="K1510" s="454" t="s">
        <v>10296</v>
      </c>
    </row>
    <row r="1511" spans="1:11" x14ac:dyDescent="0.25">
      <c r="A1511" s="371">
        <f t="shared" si="24"/>
        <v>1463</v>
      </c>
      <c r="B1511" s="454" t="s">
        <v>7903</v>
      </c>
      <c r="C1511" s="451" t="s">
        <v>1563</v>
      </c>
      <c r="D1511" s="452" t="s">
        <v>1314</v>
      </c>
      <c r="E1511" s="455" t="str">
        <f>VLOOKUP(D1511,'BANG THAM CHIEU'!$E$72:I1543,5,0)</f>
        <v>cuộn</v>
      </c>
      <c r="F1511" s="453">
        <v>1</v>
      </c>
      <c r="G1511" s="456">
        <v>44393</v>
      </c>
      <c r="H1511" s="477" t="s">
        <v>10590</v>
      </c>
      <c r="I1511" s="458">
        <v>7</v>
      </c>
      <c r="J1511" s="458" t="s">
        <v>7615</v>
      </c>
      <c r="K1511" s="454" t="s">
        <v>10606</v>
      </c>
    </row>
    <row r="1512" spans="1:11" x14ac:dyDescent="0.25">
      <c r="A1512" s="371">
        <f t="shared" si="24"/>
        <v>1464</v>
      </c>
      <c r="B1512" s="454" t="s">
        <v>7870</v>
      </c>
      <c r="C1512" s="451" t="s">
        <v>78</v>
      </c>
      <c r="D1512" s="452" t="s">
        <v>230</v>
      </c>
      <c r="E1512" s="455" t="str">
        <f>VLOOKUP(D1512,'BANG THAM CHIEU'!$E$72:I1544,5,0)</f>
        <v>cái</v>
      </c>
      <c r="F1512" s="453">
        <v>5</v>
      </c>
      <c r="G1512" s="456">
        <v>44393</v>
      </c>
      <c r="H1512" s="477" t="s">
        <v>10590</v>
      </c>
      <c r="I1512" s="458">
        <v>7</v>
      </c>
      <c r="J1512" s="458" t="s">
        <v>7615</v>
      </c>
      <c r="K1512" s="454" t="s">
        <v>10606</v>
      </c>
    </row>
    <row r="1513" spans="1:11" x14ac:dyDescent="0.25">
      <c r="A1513" s="371">
        <f t="shared" si="24"/>
        <v>1465</v>
      </c>
      <c r="B1513" s="454" t="s">
        <v>10250</v>
      </c>
      <c r="C1513" s="451" t="s">
        <v>1533</v>
      </c>
      <c r="D1513" s="452" t="s">
        <v>781</v>
      </c>
      <c r="E1513" s="455" t="str">
        <f>VLOOKUP(D1513,'BANG THAM CHIEU'!$E$72:I1545,5,0)</f>
        <v>cái</v>
      </c>
      <c r="F1513" s="453">
        <v>1</v>
      </c>
      <c r="G1513" s="456">
        <v>44393</v>
      </c>
      <c r="H1513" s="477" t="s">
        <v>10590</v>
      </c>
      <c r="I1513" s="458">
        <v>7</v>
      </c>
      <c r="J1513" s="458" t="s">
        <v>7615</v>
      </c>
      <c r="K1513" s="454" t="s">
        <v>10626</v>
      </c>
    </row>
    <row r="1514" spans="1:11" x14ac:dyDescent="0.25">
      <c r="A1514" s="371">
        <f t="shared" si="24"/>
        <v>1466</v>
      </c>
      <c r="B1514" s="454" t="s">
        <v>9007</v>
      </c>
      <c r="C1514" s="451" t="s">
        <v>1556</v>
      </c>
      <c r="D1514" s="452" t="s">
        <v>9043</v>
      </c>
      <c r="E1514" s="455" t="str">
        <f>VLOOKUP(D1514,'BANG THAM CHIEU'!$E$72:I1546,5,0)</f>
        <v>cái</v>
      </c>
      <c r="F1514" s="453">
        <v>1</v>
      </c>
      <c r="G1514" s="456">
        <v>44393</v>
      </c>
      <c r="H1514" s="477" t="s">
        <v>10590</v>
      </c>
      <c r="I1514" s="458">
        <v>7</v>
      </c>
      <c r="J1514" s="458" t="s">
        <v>7615</v>
      </c>
      <c r="K1514" s="454" t="s">
        <v>10627</v>
      </c>
    </row>
    <row r="1515" spans="1:11" x14ac:dyDescent="0.25">
      <c r="A1515" s="371">
        <f t="shared" si="24"/>
        <v>1467</v>
      </c>
      <c r="B1515" s="454" t="s">
        <v>7617</v>
      </c>
      <c r="C1515" s="451" t="s">
        <v>1597</v>
      </c>
      <c r="D1515" s="452" t="s">
        <v>238</v>
      </c>
      <c r="E1515" s="455" t="str">
        <f>VLOOKUP(D1515,'BANG THAM CHIEU'!$E$72:I1547,5,0)</f>
        <v>cuộn</v>
      </c>
      <c r="F1515" s="453">
        <v>1</v>
      </c>
      <c r="G1515" s="456">
        <v>44394</v>
      </c>
      <c r="H1515" s="477" t="s">
        <v>10590</v>
      </c>
      <c r="I1515" s="458">
        <v>7</v>
      </c>
      <c r="J1515" s="458" t="s">
        <v>7619</v>
      </c>
      <c r="K1515" s="454" t="s">
        <v>10630</v>
      </c>
    </row>
    <row r="1516" spans="1:11" x14ac:dyDescent="0.25">
      <c r="A1516" s="371">
        <f t="shared" si="24"/>
        <v>1468</v>
      </c>
      <c r="B1516" s="454" t="s">
        <v>7272</v>
      </c>
      <c r="C1516" s="451" t="s">
        <v>1556</v>
      </c>
      <c r="D1516" s="452" t="s">
        <v>800</v>
      </c>
      <c r="E1516" s="455" t="str">
        <f>VLOOKUP(D1516,'BANG THAM CHIEU'!$E$72:I1548,5,0)</f>
        <v>cái</v>
      </c>
      <c r="F1516" s="453">
        <v>10</v>
      </c>
      <c r="G1516" s="456">
        <v>44394</v>
      </c>
      <c r="H1516" s="477" t="s">
        <v>10590</v>
      </c>
      <c r="I1516" s="458">
        <v>7</v>
      </c>
      <c r="J1516" s="458" t="s">
        <v>7619</v>
      </c>
      <c r="K1516" s="454" t="s">
        <v>10632</v>
      </c>
    </row>
    <row r="1517" spans="1:11" x14ac:dyDescent="0.25">
      <c r="A1517" s="371">
        <f t="shared" si="24"/>
        <v>1469</v>
      </c>
      <c r="B1517" s="454" t="s">
        <v>6948</v>
      </c>
      <c r="C1517" s="451" t="s">
        <v>1528</v>
      </c>
      <c r="D1517" s="452" t="s">
        <v>692</v>
      </c>
      <c r="E1517" s="455" t="str">
        <f>VLOOKUP(D1517,'BANG THAM CHIEU'!$E$72:I1549,5,0)</f>
        <v>bì</v>
      </c>
      <c r="F1517" s="453">
        <v>1</v>
      </c>
      <c r="G1517" s="456">
        <v>44394</v>
      </c>
      <c r="H1517" s="477" t="s">
        <v>10590</v>
      </c>
      <c r="I1517" s="458">
        <v>7</v>
      </c>
      <c r="J1517" s="458" t="s">
        <v>9850</v>
      </c>
      <c r="K1517" s="454" t="s">
        <v>8693</v>
      </c>
    </row>
    <row r="1518" spans="1:11" x14ac:dyDescent="0.25">
      <c r="A1518" s="371">
        <f t="shared" si="24"/>
        <v>1470</v>
      </c>
      <c r="B1518" s="454" t="s">
        <v>7902</v>
      </c>
      <c r="C1518" s="451" t="s">
        <v>1563</v>
      </c>
      <c r="D1518" s="452" t="s">
        <v>2732</v>
      </c>
      <c r="E1518" s="455" t="str">
        <f>VLOOKUP(D1518,'BANG THAM CHIEU'!$E$72:I1550,5,0)</f>
        <v>cuộn</v>
      </c>
      <c r="F1518" s="453">
        <v>2</v>
      </c>
      <c r="G1518" s="456">
        <v>44389</v>
      </c>
      <c r="H1518" s="477" t="s">
        <v>10590</v>
      </c>
      <c r="I1518" s="458">
        <v>7</v>
      </c>
      <c r="J1518" s="458" t="s">
        <v>7620</v>
      </c>
      <c r="K1518" s="454" t="s">
        <v>10296</v>
      </c>
    </row>
    <row r="1519" spans="1:11" x14ac:dyDescent="0.25">
      <c r="A1519" s="371">
        <f t="shared" si="24"/>
        <v>1471</v>
      </c>
      <c r="B1519" s="454" t="s">
        <v>7352</v>
      </c>
      <c r="C1519" s="451" t="s">
        <v>1565</v>
      </c>
      <c r="D1519" s="452" t="s">
        <v>2728</v>
      </c>
      <c r="E1519" s="455" t="str">
        <f>VLOOKUP(D1519,'BANG THAM CHIEU'!$E$72:I1551,5,0)</f>
        <v>cái</v>
      </c>
      <c r="F1519" s="453">
        <v>19</v>
      </c>
      <c r="G1519" s="456">
        <v>44390</v>
      </c>
      <c r="H1519" s="477" t="s">
        <v>10590</v>
      </c>
      <c r="I1519" s="458">
        <v>7</v>
      </c>
      <c r="J1519" s="458" t="s">
        <v>10605</v>
      </c>
      <c r="K1519" s="454" t="s">
        <v>10606</v>
      </c>
    </row>
    <row r="1520" spans="1:11" x14ac:dyDescent="0.25">
      <c r="A1520" s="371">
        <f t="shared" si="24"/>
        <v>1472</v>
      </c>
      <c r="B1520" s="454" t="s">
        <v>4552</v>
      </c>
      <c r="C1520" s="451" t="s">
        <v>107</v>
      </c>
      <c r="D1520" s="452" t="s">
        <v>2742</v>
      </c>
      <c r="E1520" s="455" t="str">
        <f>VLOOKUP(D1520,'BANG THAM CHIEU'!$E$72:I1552,5,0)</f>
        <v>cái</v>
      </c>
      <c r="F1520" s="453">
        <v>3</v>
      </c>
      <c r="G1520" s="456">
        <v>44390</v>
      </c>
      <c r="H1520" s="477" t="s">
        <v>10590</v>
      </c>
      <c r="I1520" s="458">
        <v>7</v>
      </c>
      <c r="J1520" s="458" t="s">
        <v>10605</v>
      </c>
      <c r="K1520" s="454" t="s">
        <v>10281</v>
      </c>
    </row>
    <row r="1521" spans="1:11" x14ac:dyDescent="0.25">
      <c r="A1521" s="371">
        <f t="shared" si="24"/>
        <v>1473</v>
      </c>
      <c r="B1521" s="454" t="s">
        <v>9892</v>
      </c>
      <c r="C1521" s="451" t="s">
        <v>1547</v>
      </c>
      <c r="D1521" s="452" t="s">
        <v>2876</v>
      </c>
      <c r="E1521" s="455" t="str">
        <f>VLOOKUP(D1521,'BANG THAM CHIEU'!$E$72:I1553,5,0)</f>
        <v>cái</v>
      </c>
      <c r="F1521" s="453">
        <v>5</v>
      </c>
      <c r="G1521" s="456">
        <v>44390</v>
      </c>
      <c r="H1521" s="477" t="s">
        <v>10590</v>
      </c>
      <c r="I1521" s="458">
        <v>7</v>
      </c>
      <c r="J1521" s="458" t="s">
        <v>10605</v>
      </c>
      <c r="K1521" s="454" t="s">
        <v>10281</v>
      </c>
    </row>
    <row r="1522" spans="1:11" x14ac:dyDescent="0.25">
      <c r="A1522" s="371">
        <f t="shared" si="24"/>
        <v>1474</v>
      </c>
      <c r="B1522" s="454" t="s">
        <v>6616</v>
      </c>
      <c r="C1522" s="451" t="s">
        <v>78</v>
      </c>
      <c r="D1522" s="452" t="s">
        <v>2773</v>
      </c>
      <c r="E1522" s="455" t="str">
        <f>VLOOKUP(D1522,'BANG THAM CHIEU'!$E$72:I1554,5,0)</f>
        <v>bì</v>
      </c>
      <c r="F1522" s="453">
        <v>10</v>
      </c>
      <c r="G1522" s="456">
        <v>44391</v>
      </c>
      <c r="H1522" s="477" t="s">
        <v>10590</v>
      </c>
      <c r="I1522" s="458">
        <v>7</v>
      </c>
      <c r="J1522" s="458" t="s">
        <v>9377</v>
      </c>
      <c r="K1522" s="454" t="s">
        <v>10258</v>
      </c>
    </row>
    <row r="1523" spans="1:11" x14ac:dyDescent="0.25">
      <c r="A1523" s="371">
        <f t="shared" si="24"/>
        <v>1475</v>
      </c>
      <c r="B1523" s="454" t="s">
        <v>6617</v>
      </c>
      <c r="C1523" s="451" t="s">
        <v>78</v>
      </c>
      <c r="D1523" s="452" t="s">
        <v>2774</v>
      </c>
      <c r="E1523" s="455" t="str">
        <f>VLOOKUP(D1523,'BANG THAM CHIEU'!$E$72:I1555,5,0)</f>
        <v>bì</v>
      </c>
      <c r="F1523" s="453">
        <v>10</v>
      </c>
      <c r="G1523" s="456">
        <v>44391</v>
      </c>
      <c r="H1523" s="477" t="s">
        <v>10590</v>
      </c>
      <c r="I1523" s="458">
        <v>7</v>
      </c>
      <c r="J1523" s="458" t="s">
        <v>9377</v>
      </c>
      <c r="K1523" s="454" t="s">
        <v>10258</v>
      </c>
    </row>
    <row r="1524" spans="1:11" x14ac:dyDescent="0.25">
      <c r="A1524" s="371">
        <f t="shared" si="24"/>
        <v>1476</v>
      </c>
      <c r="B1524" s="454" t="s">
        <v>6614</v>
      </c>
      <c r="C1524" s="451" t="s">
        <v>78</v>
      </c>
      <c r="D1524" s="452" t="s">
        <v>2751</v>
      </c>
      <c r="E1524" s="455" t="str">
        <f>VLOOKUP(D1524,'BANG THAM CHIEU'!$E$72:I1556,5,0)</f>
        <v>cái</v>
      </c>
      <c r="F1524" s="453">
        <v>10</v>
      </c>
      <c r="G1524" s="456">
        <v>44391</v>
      </c>
      <c r="H1524" s="477" t="s">
        <v>10590</v>
      </c>
      <c r="I1524" s="458">
        <v>7</v>
      </c>
      <c r="J1524" s="458" t="s">
        <v>9377</v>
      </c>
      <c r="K1524" s="454" t="s">
        <v>10258</v>
      </c>
    </row>
    <row r="1525" spans="1:11" x14ac:dyDescent="0.25">
      <c r="A1525" s="371">
        <f t="shared" si="24"/>
        <v>1477</v>
      </c>
      <c r="B1525" s="454" t="s">
        <v>4449</v>
      </c>
      <c r="C1525" s="451" t="s">
        <v>2564</v>
      </c>
      <c r="D1525" s="452" t="s">
        <v>2719</v>
      </c>
      <c r="E1525" s="455" t="str">
        <f>VLOOKUP(D1525,'BANG THAM CHIEU'!$E$72:I1557,5,0)</f>
        <v>lon</v>
      </c>
      <c r="F1525" s="453">
        <v>1</v>
      </c>
      <c r="G1525" s="456">
        <v>44392</v>
      </c>
      <c r="H1525" s="477" t="s">
        <v>10590</v>
      </c>
      <c r="I1525" s="458">
        <v>7</v>
      </c>
      <c r="J1525" s="458" t="s">
        <v>10114</v>
      </c>
      <c r="K1525" s="454" t="s">
        <v>10281</v>
      </c>
    </row>
    <row r="1526" spans="1:11" x14ac:dyDescent="0.25">
      <c r="A1526" s="371">
        <f t="shared" si="24"/>
        <v>1478</v>
      </c>
      <c r="B1526" s="454" t="s">
        <v>6703</v>
      </c>
      <c r="C1526" s="451" t="s">
        <v>2564</v>
      </c>
      <c r="D1526" s="452" t="s">
        <v>6704</v>
      </c>
      <c r="E1526" s="455" t="str">
        <f>VLOOKUP(D1526,'BANG THAM CHIEU'!$E$72:I1558,5,0)</f>
        <v>lon</v>
      </c>
      <c r="F1526" s="453">
        <v>1</v>
      </c>
      <c r="G1526" s="456">
        <v>44392</v>
      </c>
      <c r="H1526" s="477" t="s">
        <v>10590</v>
      </c>
      <c r="I1526" s="458">
        <v>7</v>
      </c>
      <c r="J1526" s="458" t="s">
        <v>10114</v>
      </c>
      <c r="K1526" s="454" t="s">
        <v>10281</v>
      </c>
    </row>
    <row r="1527" spans="1:11" x14ac:dyDescent="0.25">
      <c r="A1527" s="371">
        <f t="shared" si="24"/>
        <v>1479</v>
      </c>
      <c r="B1527" s="454" t="s">
        <v>7245</v>
      </c>
      <c r="C1527" s="451" t="s">
        <v>1517</v>
      </c>
      <c r="D1527" s="452" t="s">
        <v>7246</v>
      </c>
      <c r="E1527" s="455" t="str">
        <f>VLOOKUP(D1527,'BANG THAM CHIEU'!$E$72:I1559,5,0)</f>
        <v>cái</v>
      </c>
      <c r="F1527" s="453">
        <v>6</v>
      </c>
      <c r="G1527" s="456">
        <v>44393</v>
      </c>
      <c r="H1527" s="477" t="s">
        <v>10590</v>
      </c>
      <c r="I1527" s="458">
        <v>7</v>
      </c>
      <c r="J1527" s="458" t="s">
        <v>7615</v>
      </c>
      <c r="K1527" s="454" t="s">
        <v>10296</v>
      </c>
    </row>
    <row r="1528" spans="1:11" x14ac:dyDescent="0.25">
      <c r="A1528" s="371">
        <f t="shared" si="24"/>
        <v>1480</v>
      </c>
      <c r="B1528" s="454" t="s">
        <v>9648</v>
      </c>
      <c r="C1528" s="451" t="s">
        <v>107</v>
      </c>
      <c r="D1528" s="452" t="s">
        <v>2729</v>
      </c>
      <c r="E1528" s="455" t="str">
        <f>VLOOKUP(D1528,'BANG THAM CHIEU'!$E$72:I1560,5,0)</f>
        <v>cái</v>
      </c>
      <c r="F1528" s="453">
        <v>10</v>
      </c>
      <c r="G1528" s="456">
        <v>44394</v>
      </c>
      <c r="H1528" s="477" t="s">
        <v>10590</v>
      </c>
      <c r="I1528" s="458">
        <v>7</v>
      </c>
      <c r="J1528" s="458" t="s">
        <v>7619</v>
      </c>
      <c r="K1528" s="454" t="s">
        <v>10633</v>
      </c>
    </row>
    <row r="1529" spans="1:11" x14ac:dyDescent="0.25">
      <c r="A1529" s="371">
        <f t="shared" si="24"/>
        <v>1481</v>
      </c>
      <c r="B1529" s="454" t="s">
        <v>10612</v>
      </c>
      <c r="C1529" s="451" t="s">
        <v>78</v>
      </c>
      <c r="D1529" s="452" t="s">
        <v>10720</v>
      </c>
      <c r="E1529" s="455" t="s">
        <v>455</v>
      </c>
      <c r="F1529" s="453">
        <v>1</v>
      </c>
      <c r="G1529" s="456">
        <v>44396</v>
      </c>
      <c r="H1529" s="477" t="s">
        <v>10628</v>
      </c>
      <c r="I1529" s="458">
        <v>7</v>
      </c>
      <c r="J1529" s="458" t="s">
        <v>7615</v>
      </c>
      <c r="K1529" s="454" t="s">
        <v>10634</v>
      </c>
    </row>
    <row r="1530" spans="1:11" x14ac:dyDescent="0.25">
      <c r="A1530" s="371">
        <f t="shared" si="24"/>
        <v>1482</v>
      </c>
      <c r="B1530" s="454" t="s">
        <v>10082</v>
      </c>
      <c r="C1530" s="451"/>
      <c r="D1530" s="452"/>
      <c r="E1530" s="455" t="s">
        <v>455</v>
      </c>
      <c r="F1530" s="453">
        <v>1</v>
      </c>
      <c r="G1530" s="456">
        <v>44396</v>
      </c>
      <c r="H1530" s="477" t="s">
        <v>10628</v>
      </c>
      <c r="I1530" s="458">
        <v>7</v>
      </c>
      <c r="J1530" s="458" t="s">
        <v>7615</v>
      </c>
      <c r="K1530" s="454" t="s">
        <v>10296</v>
      </c>
    </row>
    <row r="1531" spans="1:11" x14ac:dyDescent="0.25">
      <c r="A1531" s="371">
        <f t="shared" si="24"/>
        <v>1483</v>
      </c>
      <c r="B1531" s="454" t="s">
        <v>10635</v>
      </c>
      <c r="C1531" s="451"/>
      <c r="D1531" s="452"/>
      <c r="E1531" s="455" t="s">
        <v>2928</v>
      </c>
      <c r="F1531" s="453">
        <v>1</v>
      </c>
      <c r="G1531" s="456">
        <v>44396</v>
      </c>
      <c r="H1531" s="477" t="s">
        <v>10628</v>
      </c>
      <c r="I1531" s="458">
        <v>7</v>
      </c>
      <c r="J1531" s="458" t="s">
        <v>7615</v>
      </c>
      <c r="K1531" s="454" t="s">
        <v>8693</v>
      </c>
    </row>
    <row r="1532" spans="1:11" ht="14.25" customHeight="1" x14ac:dyDescent="0.25">
      <c r="A1532" s="371">
        <f t="shared" si="24"/>
        <v>1484</v>
      </c>
      <c r="B1532" s="454" t="s">
        <v>10594</v>
      </c>
      <c r="C1532" s="451"/>
      <c r="D1532" s="452"/>
      <c r="E1532" s="455" t="s">
        <v>455</v>
      </c>
      <c r="F1532" s="453">
        <v>5</v>
      </c>
      <c r="G1532" s="456">
        <v>44396</v>
      </c>
      <c r="H1532" s="477" t="s">
        <v>10628</v>
      </c>
      <c r="I1532" s="458">
        <v>7</v>
      </c>
      <c r="J1532" s="458" t="s">
        <v>7615</v>
      </c>
      <c r="K1532" s="454" t="s">
        <v>10639</v>
      </c>
    </row>
    <row r="1533" spans="1:11" x14ac:dyDescent="0.25">
      <c r="A1533" s="371">
        <f t="shared" si="24"/>
        <v>1485</v>
      </c>
      <c r="B1533" s="454" t="s">
        <v>10596</v>
      </c>
      <c r="C1533" s="451"/>
      <c r="D1533" s="452"/>
      <c r="E1533" s="455" t="s">
        <v>455</v>
      </c>
      <c r="F1533" s="453">
        <v>5</v>
      </c>
      <c r="G1533" s="456">
        <v>44396</v>
      </c>
      <c r="H1533" s="477" t="s">
        <v>10628</v>
      </c>
      <c r="I1533" s="458">
        <v>7</v>
      </c>
      <c r="J1533" s="458" t="s">
        <v>7615</v>
      </c>
      <c r="K1533" s="454" t="s">
        <v>10639</v>
      </c>
    </row>
    <row r="1534" spans="1:11" x14ac:dyDescent="0.25">
      <c r="A1534" s="371">
        <f t="shared" si="24"/>
        <v>1486</v>
      </c>
      <c r="B1534" s="31" t="s">
        <v>10599</v>
      </c>
      <c r="C1534" s="451"/>
      <c r="D1534" s="452"/>
      <c r="E1534" s="455" t="s">
        <v>455</v>
      </c>
      <c r="F1534" s="453">
        <v>5</v>
      </c>
      <c r="G1534" s="456">
        <v>44396</v>
      </c>
      <c r="H1534" s="477" t="s">
        <v>10628</v>
      </c>
      <c r="I1534" s="458">
        <v>7</v>
      </c>
      <c r="J1534" s="458" t="s">
        <v>7615</v>
      </c>
      <c r="K1534" s="454" t="s">
        <v>10639</v>
      </c>
    </row>
    <row r="1535" spans="1:11" x14ac:dyDescent="0.25">
      <c r="A1535" s="371">
        <f t="shared" si="24"/>
        <v>1487</v>
      </c>
      <c r="B1535" s="31" t="s">
        <v>10636</v>
      </c>
      <c r="C1535" s="451"/>
      <c r="D1535" s="452"/>
      <c r="E1535" s="455" t="s">
        <v>455</v>
      </c>
      <c r="F1535" s="453">
        <v>4</v>
      </c>
      <c r="G1535" s="456">
        <v>44396</v>
      </c>
      <c r="H1535" s="477" t="s">
        <v>10628</v>
      </c>
      <c r="I1535" s="458">
        <v>7</v>
      </c>
      <c r="J1535" s="458" t="s">
        <v>7615</v>
      </c>
      <c r="K1535" s="454" t="s">
        <v>10639</v>
      </c>
    </row>
    <row r="1536" spans="1:11" ht="45" x14ac:dyDescent="0.25">
      <c r="A1536" s="371">
        <f t="shared" si="24"/>
        <v>1488</v>
      </c>
      <c r="B1536" s="153" t="s">
        <v>10595</v>
      </c>
      <c r="C1536" s="451"/>
      <c r="D1536" s="452"/>
      <c r="E1536" s="455" t="s">
        <v>455</v>
      </c>
      <c r="F1536" s="453">
        <v>4</v>
      </c>
      <c r="G1536" s="456">
        <v>44396</v>
      </c>
      <c r="H1536" s="477" t="s">
        <v>10628</v>
      </c>
      <c r="I1536" s="458">
        <v>7</v>
      </c>
      <c r="J1536" s="458" t="s">
        <v>7615</v>
      </c>
      <c r="K1536" s="454" t="s">
        <v>10639</v>
      </c>
    </row>
    <row r="1537" spans="1:11" ht="15.75" x14ac:dyDescent="0.25">
      <c r="A1537" s="371">
        <f t="shared" si="24"/>
        <v>1489</v>
      </c>
      <c r="B1537" s="157" t="s">
        <v>10637</v>
      </c>
      <c r="C1537" s="451"/>
      <c r="D1537" s="452"/>
      <c r="E1537" s="455" t="s">
        <v>455</v>
      </c>
      <c r="F1537" s="453">
        <v>4</v>
      </c>
      <c r="G1537" s="456">
        <v>44396</v>
      </c>
      <c r="H1537" s="477" t="s">
        <v>10628</v>
      </c>
      <c r="I1537" s="458">
        <v>7</v>
      </c>
      <c r="J1537" s="458" t="s">
        <v>7615</v>
      </c>
      <c r="K1537" s="454" t="s">
        <v>10639</v>
      </c>
    </row>
    <row r="1538" spans="1:11" ht="15.75" x14ac:dyDescent="0.25">
      <c r="A1538" s="371">
        <f t="shared" si="24"/>
        <v>1490</v>
      </c>
      <c r="B1538" s="157" t="s">
        <v>10638</v>
      </c>
      <c r="C1538" s="451"/>
      <c r="D1538" s="452"/>
      <c r="E1538" s="455" t="s">
        <v>455</v>
      </c>
      <c r="F1538" s="453">
        <v>4</v>
      </c>
      <c r="G1538" s="456">
        <v>44396</v>
      </c>
      <c r="H1538" s="477" t="s">
        <v>10628</v>
      </c>
      <c r="I1538" s="458">
        <v>7</v>
      </c>
      <c r="J1538" s="458" t="s">
        <v>7615</v>
      </c>
      <c r="K1538" s="454" t="s">
        <v>10639</v>
      </c>
    </row>
    <row r="1539" spans="1:11" ht="150" x14ac:dyDescent="0.25">
      <c r="A1539" s="371">
        <f t="shared" si="24"/>
        <v>1491</v>
      </c>
      <c r="B1539" s="150" t="s">
        <v>10640</v>
      </c>
      <c r="C1539" s="451"/>
      <c r="D1539" s="452"/>
      <c r="E1539" s="455" t="s">
        <v>455</v>
      </c>
      <c r="F1539" s="453">
        <v>1</v>
      </c>
      <c r="G1539" s="456">
        <v>44397</v>
      </c>
      <c r="H1539" s="477" t="s">
        <v>10628</v>
      </c>
      <c r="I1539" s="458">
        <v>7</v>
      </c>
      <c r="J1539" s="458" t="s">
        <v>7619</v>
      </c>
      <c r="K1539" s="454" t="s">
        <v>10641</v>
      </c>
    </row>
    <row r="1540" spans="1:11" x14ac:dyDescent="0.25">
      <c r="A1540" s="371">
        <f t="shared" si="24"/>
        <v>1492</v>
      </c>
      <c r="B1540" s="151" t="s">
        <v>10642</v>
      </c>
      <c r="C1540" s="451"/>
      <c r="D1540" s="452"/>
      <c r="E1540" s="455" t="s">
        <v>455</v>
      </c>
      <c r="F1540" s="453">
        <v>15</v>
      </c>
      <c r="G1540" s="456">
        <v>44397</v>
      </c>
      <c r="H1540" s="477" t="s">
        <v>10628</v>
      </c>
      <c r="I1540" s="458">
        <v>7</v>
      </c>
      <c r="J1540" s="458" t="s">
        <v>7619</v>
      </c>
      <c r="K1540" s="454" t="s">
        <v>8693</v>
      </c>
    </row>
    <row r="1541" spans="1:11" x14ac:dyDescent="0.25">
      <c r="A1541" s="371">
        <f t="shared" ref="A1541:A1604" si="25">IF(B1541="","",A1540+1)</f>
        <v>1493</v>
      </c>
      <c r="B1541" s="33" t="s">
        <v>10643</v>
      </c>
      <c r="C1541" s="451"/>
      <c r="D1541" s="452"/>
      <c r="E1541" s="455" t="s">
        <v>455</v>
      </c>
      <c r="F1541" s="453">
        <v>6</v>
      </c>
      <c r="G1541" s="456">
        <v>44397</v>
      </c>
      <c r="H1541" s="477" t="s">
        <v>10628</v>
      </c>
      <c r="I1541" s="458">
        <v>7</v>
      </c>
      <c r="J1541" s="458" t="s">
        <v>7619</v>
      </c>
      <c r="K1541" s="454" t="s">
        <v>8693</v>
      </c>
    </row>
    <row r="1542" spans="1:11" x14ac:dyDescent="0.25">
      <c r="A1542" s="371">
        <f t="shared" si="25"/>
        <v>1494</v>
      </c>
      <c r="B1542" s="31" t="s">
        <v>10644</v>
      </c>
      <c r="C1542" s="451"/>
      <c r="D1542" s="452"/>
      <c r="E1542" s="455" t="s">
        <v>455</v>
      </c>
      <c r="F1542" s="453">
        <v>6</v>
      </c>
      <c r="G1542" s="456">
        <v>44397</v>
      </c>
      <c r="H1542" s="477" t="s">
        <v>10628</v>
      </c>
      <c r="I1542" s="458">
        <v>7</v>
      </c>
      <c r="J1542" s="458" t="s">
        <v>7619</v>
      </c>
      <c r="K1542" s="454" t="s">
        <v>8693</v>
      </c>
    </row>
    <row r="1543" spans="1:11" x14ac:dyDescent="0.25">
      <c r="A1543" s="371">
        <f t="shared" si="25"/>
        <v>1495</v>
      </c>
      <c r="B1543" s="31" t="s">
        <v>10645</v>
      </c>
      <c r="C1543" s="451"/>
      <c r="D1543" s="452"/>
      <c r="E1543" s="455" t="s">
        <v>455</v>
      </c>
      <c r="F1543" s="453">
        <v>4</v>
      </c>
      <c r="G1543" s="456">
        <v>44397</v>
      </c>
      <c r="H1543" s="477" t="s">
        <v>10628</v>
      </c>
      <c r="I1543" s="458">
        <v>7</v>
      </c>
      <c r="J1543" s="458" t="s">
        <v>7619</v>
      </c>
      <c r="K1543" s="454" t="s">
        <v>10648</v>
      </c>
    </row>
    <row r="1544" spans="1:11" x14ac:dyDescent="0.25">
      <c r="A1544" s="371">
        <f t="shared" si="25"/>
        <v>1496</v>
      </c>
      <c r="B1544" s="31" t="s">
        <v>10646</v>
      </c>
      <c r="C1544" s="451"/>
      <c r="D1544" s="452"/>
      <c r="E1544" s="455" t="s">
        <v>455</v>
      </c>
      <c r="F1544" s="453">
        <v>2</v>
      </c>
      <c r="G1544" s="456">
        <v>44397</v>
      </c>
      <c r="H1544" s="477" t="s">
        <v>10628</v>
      </c>
      <c r="I1544" s="458">
        <v>7</v>
      </c>
      <c r="J1544" s="458" t="s">
        <v>7619</v>
      </c>
      <c r="K1544" s="454" t="s">
        <v>10648</v>
      </c>
    </row>
    <row r="1545" spans="1:11" ht="120" x14ac:dyDescent="0.25">
      <c r="A1545" s="371">
        <f t="shared" si="25"/>
        <v>1497</v>
      </c>
      <c r="B1545" s="151" t="s">
        <v>10647</v>
      </c>
      <c r="C1545" s="451"/>
      <c r="D1545" s="452"/>
      <c r="E1545" s="455" t="s">
        <v>455</v>
      </c>
      <c r="F1545" s="453">
        <v>6</v>
      </c>
      <c r="G1545" s="456">
        <v>44397</v>
      </c>
      <c r="H1545" s="477" t="s">
        <v>10628</v>
      </c>
      <c r="I1545" s="458">
        <v>7</v>
      </c>
      <c r="J1545" s="458" t="s">
        <v>7619</v>
      </c>
      <c r="K1545" s="454" t="s">
        <v>10648</v>
      </c>
    </row>
    <row r="1546" spans="1:11" x14ac:dyDescent="0.25">
      <c r="A1546" s="371">
        <f t="shared" si="25"/>
        <v>1498</v>
      </c>
      <c r="B1546" s="31" t="s">
        <v>10082</v>
      </c>
      <c r="C1546" s="451"/>
      <c r="D1546" s="452"/>
      <c r="E1546" s="455" t="s">
        <v>455</v>
      </c>
      <c r="F1546" s="453">
        <v>1</v>
      </c>
      <c r="G1546" s="456">
        <v>44397</v>
      </c>
      <c r="H1546" s="477" t="s">
        <v>10628</v>
      </c>
      <c r="I1546" s="458">
        <v>7</v>
      </c>
      <c r="J1546" s="458" t="s">
        <v>7619</v>
      </c>
      <c r="K1546" s="454" t="s">
        <v>10648</v>
      </c>
    </row>
    <row r="1547" spans="1:11" x14ac:dyDescent="0.25">
      <c r="A1547" s="371">
        <f t="shared" si="25"/>
        <v>1499</v>
      </c>
      <c r="B1547" s="33" t="s">
        <v>9322</v>
      </c>
      <c r="C1547" s="451"/>
      <c r="D1547" s="452"/>
      <c r="E1547" s="455" t="s">
        <v>455</v>
      </c>
      <c r="F1547" s="453">
        <v>1</v>
      </c>
      <c r="G1547" s="456">
        <v>44397</v>
      </c>
      <c r="H1547" s="477" t="s">
        <v>10628</v>
      </c>
      <c r="I1547" s="458">
        <v>7</v>
      </c>
      <c r="J1547" s="458" t="s">
        <v>7619</v>
      </c>
      <c r="K1547" s="454" t="s">
        <v>8693</v>
      </c>
    </row>
    <row r="1548" spans="1:11" x14ac:dyDescent="0.25">
      <c r="A1548" s="371">
        <f t="shared" si="25"/>
        <v>1500</v>
      </c>
      <c r="B1548" s="11" t="s">
        <v>9323</v>
      </c>
      <c r="C1548" s="451"/>
      <c r="D1548" s="452"/>
      <c r="E1548" s="455" t="s">
        <v>455</v>
      </c>
      <c r="F1548" s="453">
        <v>1</v>
      </c>
      <c r="G1548" s="456">
        <v>44397</v>
      </c>
      <c r="H1548" s="477" t="s">
        <v>10628</v>
      </c>
      <c r="I1548" s="458">
        <v>7</v>
      </c>
      <c r="J1548" s="458" t="s">
        <v>7619</v>
      </c>
      <c r="K1548" s="454" t="s">
        <v>8693</v>
      </c>
    </row>
    <row r="1549" spans="1:11" x14ac:dyDescent="0.25">
      <c r="A1549" s="371">
        <f t="shared" si="25"/>
        <v>1501</v>
      </c>
      <c r="B1549" s="33" t="s">
        <v>9324</v>
      </c>
      <c r="C1549" s="451"/>
      <c r="D1549" s="452"/>
      <c r="E1549" s="455" t="s">
        <v>455</v>
      </c>
      <c r="F1549" s="453">
        <v>1</v>
      </c>
      <c r="G1549" s="456">
        <v>44397</v>
      </c>
      <c r="H1549" s="477" t="s">
        <v>10628</v>
      </c>
      <c r="I1549" s="458">
        <v>7</v>
      </c>
      <c r="J1549" s="458" t="s">
        <v>7619</v>
      </c>
      <c r="K1549" s="454" t="s">
        <v>8693</v>
      </c>
    </row>
    <row r="1550" spans="1:11" x14ac:dyDescent="0.25">
      <c r="A1550" s="371">
        <f t="shared" si="25"/>
        <v>1502</v>
      </c>
      <c r="B1550" s="31" t="s">
        <v>1430</v>
      </c>
      <c r="C1550" s="451" t="s">
        <v>1571</v>
      </c>
      <c r="D1550" s="452" t="s">
        <v>669</v>
      </c>
      <c r="E1550" s="455" t="str">
        <f>VLOOKUP(D1550,'BANG THAM CHIEU'!$E$72:I1582,5,0)</f>
        <v>cuộn</v>
      </c>
      <c r="F1550" s="453">
        <v>10</v>
      </c>
      <c r="G1550" s="456">
        <v>44396</v>
      </c>
      <c r="H1550" s="477" t="s">
        <v>10628</v>
      </c>
      <c r="I1550" s="458">
        <v>7</v>
      </c>
      <c r="J1550" s="458" t="s">
        <v>7615</v>
      </c>
      <c r="K1550" s="454" t="s">
        <v>10296</v>
      </c>
    </row>
    <row r="1551" spans="1:11" ht="60" x14ac:dyDescent="0.25">
      <c r="A1551" s="371">
        <f t="shared" si="25"/>
        <v>1503</v>
      </c>
      <c r="B1551" s="151" t="s">
        <v>9650</v>
      </c>
      <c r="C1551" s="451" t="s">
        <v>1533</v>
      </c>
      <c r="D1551" s="452" t="s">
        <v>716</v>
      </c>
      <c r="E1551" s="455" t="str">
        <f>VLOOKUP(D1551,'BANG THAM CHIEU'!$E$72:I1583,5,0)</f>
        <v>cái</v>
      </c>
      <c r="F1551" s="453">
        <v>5</v>
      </c>
      <c r="G1551" s="456">
        <v>44396</v>
      </c>
      <c r="H1551" s="477" t="s">
        <v>10628</v>
      </c>
      <c r="I1551" s="458">
        <v>7</v>
      </c>
      <c r="J1551" s="458" t="s">
        <v>7615</v>
      </c>
      <c r="K1551" s="454" t="s">
        <v>8693</v>
      </c>
    </row>
    <row r="1552" spans="1:11" x14ac:dyDescent="0.25">
      <c r="A1552" s="478">
        <f t="shared" si="25"/>
        <v>1504</v>
      </c>
      <c r="B1552" s="31" t="s">
        <v>8489</v>
      </c>
      <c r="C1552" s="451" t="s">
        <v>1528</v>
      </c>
      <c r="D1552" s="452" t="s">
        <v>146</v>
      </c>
      <c r="E1552" s="455" t="s">
        <v>2928</v>
      </c>
      <c r="F1552" s="453">
        <v>1</v>
      </c>
      <c r="G1552" s="456">
        <v>44396</v>
      </c>
      <c r="H1552" s="477" t="s">
        <v>10628</v>
      </c>
      <c r="I1552" s="458">
        <v>7</v>
      </c>
      <c r="J1552" s="458" t="s">
        <v>7615</v>
      </c>
      <c r="K1552" s="454" t="s">
        <v>8693</v>
      </c>
    </row>
    <row r="1553" spans="1:11" x14ac:dyDescent="0.25">
      <c r="A1553" s="478">
        <f t="shared" si="25"/>
        <v>1505</v>
      </c>
      <c r="B1553" s="11" t="s">
        <v>6949</v>
      </c>
      <c r="C1553" s="451" t="s">
        <v>1528</v>
      </c>
      <c r="D1553" s="452" t="s">
        <v>693</v>
      </c>
      <c r="E1553" s="455" t="str">
        <f>VLOOKUP(D1553,'BANG THAM CHIEU'!$E$72:I1585,5,0)</f>
        <v>bì</v>
      </c>
      <c r="F1553" s="453">
        <v>1</v>
      </c>
      <c r="G1553" s="456">
        <v>44396</v>
      </c>
      <c r="H1553" s="477" t="s">
        <v>10628</v>
      </c>
      <c r="I1553" s="458">
        <v>7</v>
      </c>
      <c r="J1553" s="458" t="s">
        <v>7615</v>
      </c>
      <c r="K1553" s="454" t="s">
        <v>8693</v>
      </c>
    </row>
    <row r="1554" spans="1:11" x14ac:dyDescent="0.25">
      <c r="A1554" s="478">
        <f t="shared" si="25"/>
        <v>1506</v>
      </c>
      <c r="B1554" s="11" t="s">
        <v>7897</v>
      </c>
      <c r="C1554" s="451" t="s">
        <v>1528</v>
      </c>
      <c r="D1554" s="452" t="s">
        <v>736</v>
      </c>
      <c r="E1554" s="455" t="str">
        <f>VLOOKUP(D1554,'BANG THAM CHIEU'!$E$72:I1586,5,0)</f>
        <v>ống</v>
      </c>
      <c r="F1554" s="453">
        <v>2</v>
      </c>
      <c r="G1554" s="456">
        <v>44396</v>
      </c>
      <c r="H1554" s="477" t="s">
        <v>10628</v>
      </c>
      <c r="I1554" s="458">
        <v>7</v>
      </c>
      <c r="J1554" s="458" t="s">
        <v>7615</v>
      </c>
      <c r="K1554" s="454" t="s">
        <v>8693</v>
      </c>
    </row>
    <row r="1555" spans="1:11" x14ac:dyDescent="0.25">
      <c r="A1555" s="478">
        <f t="shared" si="25"/>
        <v>1507</v>
      </c>
      <c r="B1555" s="31" t="s">
        <v>1430</v>
      </c>
      <c r="C1555" s="451" t="s">
        <v>1571</v>
      </c>
      <c r="D1555" s="452" t="s">
        <v>669</v>
      </c>
      <c r="E1555" s="455" t="str">
        <f>VLOOKUP(D1555,'BANG THAM CHIEU'!$E$72:I1587,5,0)</f>
        <v>cuộn</v>
      </c>
      <c r="F1555" s="453">
        <v>10</v>
      </c>
      <c r="G1555" s="456">
        <v>44396</v>
      </c>
      <c r="H1555" s="477" t="s">
        <v>10628</v>
      </c>
      <c r="I1555" s="458">
        <v>7</v>
      </c>
      <c r="J1555" s="458" t="s">
        <v>7615</v>
      </c>
      <c r="K1555" s="454" t="s">
        <v>8693</v>
      </c>
    </row>
    <row r="1556" spans="1:11" x14ac:dyDescent="0.25">
      <c r="A1556" s="478">
        <f t="shared" si="25"/>
        <v>1508</v>
      </c>
      <c r="B1556" s="11" t="s">
        <v>6954</v>
      </c>
      <c r="C1556" s="451" t="s">
        <v>1530</v>
      </c>
      <c r="D1556" s="452" t="s">
        <v>738</v>
      </c>
      <c r="E1556" s="455" t="str">
        <f>VLOOKUP(D1556,'BANG THAM CHIEU'!$E$72:I1588,5,0)</f>
        <v>hộp</v>
      </c>
      <c r="F1556" s="453">
        <v>1</v>
      </c>
      <c r="G1556" s="456">
        <v>44396</v>
      </c>
      <c r="H1556" s="477" t="s">
        <v>10628</v>
      </c>
      <c r="I1556" s="458">
        <v>7</v>
      </c>
      <c r="J1556" s="458" t="s">
        <v>7615</v>
      </c>
      <c r="K1556" s="454" t="s">
        <v>8693</v>
      </c>
    </row>
    <row r="1557" spans="1:11" x14ac:dyDescent="0.25">
      <c r="A1557" s="478">
        <f t="shared" si="25"/>
        <v>1509</v>
      </c>
      <c r="B1557" s="31" t="s">
        <v>7899</v>
      </c>
      <c r="C1557" s="451" t="s">
        <v>1528</v>
      </c>
      <c r="D1557" s="452" t="s">
        <v>138</v>
      </c>
      <c r="E1557" s="455" t="s">
        <v>455</v>
      </c>
      <c r="F1557" s="453">
        <v>10</v>
      </c>
      <c r="G1557" s="456">
        <v>44396</v>
      </c>
      <c r="H1557" s="477" t="s">
        <v>10628</v>
      </c>
      <c r="I1557" s="458">
        <v>7</v>
      </c>
      <c r="J1557" s="458" t="s">
        <v>7615</v>
      </c>
      <c r="K1557" s="454" t="s">
        <v>8693</v>
      </c>
    </row>
    <row r="1558" spans="1:11" x14ac:dyDescent="0.25">
      <c r="A1558" s="478">
        <f t="shared" si="25"/>
        <v>1510</v>
      </c>
      <c r="B1558" s="31" t="s">
        <v>7900</v>
      </c>
      <c r="C1558" s="451" t="s">
        <v>1528</v>
      </c>
      <c r="D1558" s="452" t="s">
        <v>139</v>
      </c>
      <c r="E1558" s="455" t="s">
        <v>455</v>
      </c>
      <c r="F1558" s="453">
        <v>10</v>
      </c>
      <c r="G1558" s="456">
        <v>44396</v>
      </c>
      <c r="H1558" s="477" t="s">
        <v>10628</v>
      </c>
      <c r="I1558" s="458">
        <v>7</v>
      </c>
      <c r="J1558" s="458" t="s">
        <v>7615</v>
      </c>
      <c r="K1558" s="454" t="s">
        <v>8693</v>
      </c>
    </row>
    <row r="1559" spans="1:11" ht="30" x14ac:dyDescent="0.25">
      <c r="A1559" s="478">
        <f t="shared" si="25"/>
        <v>1511</v>
      </c>
      <c r="B1559" s="151" t="s">
        <v>9651</v>
      </c>
      <c r="C1559" s="451" t="s">
        <v>1528</v>
      </c>
      <c r="D1559" s="452" t="s">
        <v>1321</v>
      </c>
      <c r="E1559" s="455" t="str">
        <f>VLOOKUP(D1559,'BANG THAM CHIEU'!$E$72:I1591,5,0)</f>
        <v>ống</v>
      </c>
      <c r="F1559" s="453">
        <v>1</v>
      </c>
      <c r="G1559" s="456">
        <v>44396</v>
      </c>
      <c r="H1559" s="477" t="s">
        <v>10628</v>
      </c>
      <c r="I1559" s="458">
        <v>7</v>
      </c>
      <c r="J1559" s="458" t="s">
        <v>7615</v>
      </c>
      <c r="K1559" s="454" t="s">
        <v>8693</v>
      </c>
    </row>
    <row r="1560" spans="1:11" x14ac:dyDescent="0.25">
      <c r="A1560" s="478">
        <f t="shared" si="25"/>
        <v>1512</v>
      </c>
      <c r="B1560" s="151" t="s">
        <v>7242</v>
      </c>
      <c r="C1560" s="451" t="s">
        <v>1518</v>
      </c>
      <c r="D1560" s="452" t="s">
        <v>765</v>
      </c>
      <c r="E1560" s="455" t="str">
        <f>VLOOKUP(D1560,'BANG THAM CHIEU'!$E$72:I1592,5,0)</f>
        <v>cái</v>
      </c>
      <c r="F1560" s="453">
        <v>6</v>
      </c>
      <c r="G1560" s="456">
        <v>44397</v>
      </c>
      <c r="H1560" s="477" t="s">
        <v>10628</v>
      </c>
      <c r="I1560" s="458">
        <v>7</v>
      </c>
      <c r="J1560" s="458" t="s">
        <v>7619</v>
      </c>
      <c r="K1560" s="454" t="s">
        <v>10258</v>
      </c>
    </row>
    <row r="1561" spans="1:11" x14ac:dyDescent="0.25">
      <c r="A1561" s="478">
        <f t="shared" si="25"/>
        <v>1513</v>
      </c>
      <c r="B1561" s="11" t="s">
        <v>7243</v>
      </c>
      <c r="C1561" s="451" t="s">
        <v>1518</v>
      </c>
      <c r="D1561" s="452" t="s">
        <v>766</v>
      </c>
      <c r="E1561" s="455" t="str">
        <f>VLOOKUP(D1561,'BANG THAM CHIEU'!$E$72:I1593,5,0)</f>
        <v>cái</v>
      </c>
      <c r="F1561" s="453">
        <v>6</v>
      </c>
      <c r="G1561" s="456">
        <v>44397</v>
      </c>
      <c r="H1561" s="477" t="s">
        <v>10628</v>
      </c>
      <c r="I1561" s="458">
        <v>7</v>
      </c>
      <c r="J1561" s="458" t="s">
        <v>7619</v>
      </c>
      <c r="K1561" s="454" t="s">
        <v>10258</v>
      </c>
    </row>
    <row r="1562" spans="1:11" x14ac:dyDescent="0.25">
      <c r="A1562" s="478">
        <f t="shared" si="25"/>
        <v>1514</v>
      </c>
      <c r="B1562" s="11" t="s">
        <v>6954</v>
      </c>
      <c r="C1562" s="451" t="s">
        <v>1530</v>
      </c>
      <c r="D1562" s="452" t="s">
        <v>738</v>
      </c>
      <c r="E1562" s="455" t="str">
        <f>VLOOKUP(D1562,'BANG THAM CHIEU'!$E$72:I1594,5,0)</f>
        <v>hộp</v>
      </c>
      <c r="F1562" s="453">
        <v>1</v>
      </c>
      <c r="G1562" s="456">
        <v>44397</v>
      </c>
      <c r="H1562" s="477" t="s">
        <v>10628</v>
      </c>
      <c r="I1562" s="458">
        <v>7</v>
      </c>
      <c r="J1562" s="458" t="s">
        <v>7619</v>
      </c>
      <c r="K1562" s="454" t="s">
        <v>8693</v>
      </c>
    </row>
    <row r="1563" spans="1:11" ht="60" x14ac:dyDescent="0.25">
      <c r="A1563" s="478">
        <f t="shared" si="25"/>
        <v>1515</v>
      </c>
      <c r="B1563" s="171" t="s">
        <v>4540</v>
      </c>
      <c r="C1563" s="451" t="s">
        <v>97</v>
      </c>
      <c r="D1563" s="452" t="s">
        <v>1317</v>
      </c>
      <c r="E1563" s="455" t="str">
        <f>VLOOKUP(D1563,'BANG THAM CHIEU'!$E$72:I1595,5,0)</f>
        <v>bì</v>
      </c>
      <c r="F1563" s="453">
        <v>10</v>
      </c>
      <c r="G1563" s="456">
        <v>44397</v>
      </c>
      <c r="H1563" s="477" t="s">
        <v>10628</v>
      </c>
      <c r="I1563" s="458">
        <v>7</v>
      </c>
      <c r="J1563" s="458" t="s">
        <v>7619</v>
      </c>
      <c r="K1563" s="454" t="s">
        <v>10649</v>
      </c>
    </row>
    <row r="1564" spans="1:11" x14ac:dyDescent="0.25">
      <c r="A1564" s="478">
        <f t="shared" si="25"/>
        <v>1516</v>
      </c>
      <c r="B1564" s="11" t="s">
        <v>6379</v>
      </c>
      <c r="C1564" s="451" t="s">
        <v>1563</v>
      </c>
      <c r="D1564" s="452" t="s">
        <v>718</v>
      </c>
      <c r="E1564" s="455" t="str">
        <f>VLOOKUP(D1564,'BANG THAM CHIEU'!$E$72:I1596,5,0)</f>
        <v>hộp</v>
      </c>
      <c r="F1564" s="453">
        <v>1</v>
      </c>
      <c r="G1564" s="456">
        <v>44397</v>
      </c>
      <c r="H1564" s="477" t="s">
        <v>10628</v>
      </c>
      <c r="I1564" s="458">
        <v>7</v>
      </c>
      <c r="J1564" s="458" t="s">
        <v>7619</v>
      </c>
      <c r="K1564" s="454" t="s">
        <v>10649</v>
      </c>
    </row>
    <row r="1565" spans="1:11" x14ac:dyDescent="0.25">
      <c r="A1565" s="478">
        <f t="shared" si="25"/>
        <v>1517</v>
      </c>
      <c r="B1565" s="31" t="s">
        <v>6950</v>
      </c>
      <c r="C1565" s="451" t="s">
        <v>1528</v>
      </c>
      <c r="D1565" s="452" t="s">
        <v>1417</v>
      </c>
      <c r="E1565" s="455" t="str">
        <f>VLOOKUP(D1565,'BANG THAM CHIEU'!$E$72:I1597,5,0)</f>
        <v>bì</v>
      </c>
      <c r="F1565" s="453">
        <v>1</v>
      </c>
      <c r="G1565" s="456">
        <v>44397</v>
      </c>
      <c r="H1565" s="477" t="s">
        <v>10628</v>
      </c>
      <c r="I1565" s="458">
        <v>7</v>
      </c>
      <c r="J1565" s="458" t="s">
        <v>7619</v>
      </c>
      <c r="K1565" s="454" t="s">
        <v>10649</v>
      </c>
    </row>
    <row r="1566" spans="1:11" x14ac:dyDescent="0.25">
      <c r="A1566" s="478">
        <f t="shared" si="25"/>
        <v>1518</v>
      </c>
      <c r="B1566" s="11" t="s">
        <v>10318</v>
      </c>
      <c r="C1566" s="451" t="s">
        <v>1528</v>
      </c>
      <c r="D1566" s="452" t="s">
        <v>231</v>
      </c>
      <c r="E1566" s="455" t="str">
        <f>VLOOKUP(D1566,'BANG THAM CHIEU'!$E$72:I1598,5,0)</f>
        <v>cái</v>
      </c>
      <c r="F1566" s="453">
        <v>1</v>
      </c>
      <c r="G1566" s="456">
        <v>44397</v>
      </c>
      <c r="H1566" s="477" t="s">
        <v>10628</v>
      </c>
      <c r="I1566" s="458">
        <v>7</v>
      </c>
      <c r="J1566" s="458" t="s">
        <v>7619</v>
      </c>
      <c r="K1566" s="454" t="s">
        <v>10649</v>
      </c>
    </row>
    <row r="1567" spans="1:11" x14ac:dyDescent="0.25">
      <c r="A1567" s="478">
        <f t="shared" si="25"/>
        <v>1519</v>
      </c>
      <c r="B1567" s="11" t="s">
        <v>7864</v>
      </c>
      <c r="C1567" s="451" t="s">
        <v>1599</v>
      </c>
      <c r="D1567" s="452" t="s">
        <v>740</v>
      </c>
      <c r="E1567" s="455" t="str">
        <f>VLOOKUP(D1567,'BANG THAM CHIEU'!$E$72:I1599,5,0)</f>
        <v>cuộn</v>
      </c>
      <c r="F1567" s="453">
        <v>1</v>
      </c>
      <c r="G1567" s="456">
        <v>44397</v>
      </c>
      <c r="H1567" s="477" t="s">
        <v>10628</v>
      </c>
      <c r="I1567" s="458">
        <v>7</v>
      </c>
      <c r="J1567" s="458" t="s">
        <v>7619</v>
      </c>
      <c r="K1567" s="454" t="s">
        <v>10649</v>
      </c>
    </row>
    <row r="1568" spans="1:11" x14ac:dyDescent="0.25">
      <c r="A1568" s="478">
        <f t="shared" si="25"/>
        <v>1520</v>
      </c>
      <c r="B1568" s="31" t="s">
        <v>4550</v>
      </c>
      <c r="C1568" s="451" t="s">
        <v>99</v>
      </c>
      <c r="D1568" s="452" t="s">
        <v>221</v>
      </c>
      <c r="E1568" s="455" t="str">
        <f>VLOOKUP(D1568,'BANG THAM CHIEU'!$E$72:I1600,5,0)</f>
        <v>cái</v>
      </c>
      <c r="F1568" s="453">
        <v>2</v>
      </c>
      <c r="G1568" s="456">
        <v>44397</v>
      </c>
      <c r="H1568" s="477" t="s">
        <v>10628</v>
      </c>
      <c r="I1568" s="458">
        <v>7</v>
      </c>
      <c r="J1568" s="458" t="s">
        <v>7619</v>
      </c>
      <c r="K1568" s="454" t="s">
        <v>10649</v>
      </c>
    </row>
    <row r="1569" spans="1:11" x14ac:dyDescent="0.25">
      <c r="A1569" s="478">
        <f t="shared" si="25"/>
        <v>1521</v>
      </c>
      <c r="B1569" s="31" t="s">
        <v>4412</v>
      </c>
      <c r="C1569" s="451" t="s">
        <v>1548</v>
      </c>
      <c r="D1569" s="452" t="s">
        <v>237</v>
      </c>
      <c r="E1569" s="455" t="str">
        <f>VLOOKUP(D1569,'BANG THAM CHIEU'!$E$72:I1601,5,0)</f>
        <v>cái</v>
      </c>
      <c r="F1569" s="453">
        <v>2</v>
      </c>
      <c r="G1569" s="456">
        <v>44397</v>
      </c>
      <c r="H1569" s="477" t="s">
        <v>10628</v>
      </c>
      <c r="I1569" s="458">
        <v>7</v>
      </c>
      <c r="J1569" s="458" t="s">
        <v>7619</v>
      </c>
      <c r="K1569" s="454" t="s">
        <v>10649</v>
      </c>
    </row>
    <row r="1570" spans="1:11" x14ac:dyDescent="0.25">
      <c r="A1570" s="478">
        <f t="shared" si="25"/>
        <v>1522</v>
      </c>
      <c r="B1570" s="11" t="s">
        <v>7242</v>
      </c>
      <c r="C1570" s="451" t="s">
        <v>1518</v>
      </c>
      <c r="D1570" s="452" t="s">
        <v>765</v>
      </c>
      <c r="E1570" s="455" t="str">
        <f>VLOOKUP(D1570,'BANG THAM CHIEU'!$E$72:I1602,5,0)</f>
        <v>cái</v>
      </c>
      <c r="F1570" s="453">
        <v>3</v>
      </c>
      <c r="G1570" s="456">
        <v>44397</v>
      </c>
      <c r="H1570" s="477" t="s">
        <v>10628</v>
      </c>
      <c r="I1570" s="458">
        <v>7</v>
      </c>
      <c r="J1570" s="458" t="s">
        <v>10653</v>
      </c>
      <c r="K1570" s="454" t="s">
        <v>10654</v>
      </c>
    </row>
    <row r="1571" spans="1:11" x14ac:dyDescent="0.25">
      <c r="A1571" s="478">
        <f t="shared" si="25"/>
        <v>1523</v>
      </c>
      <c r="B1571" s="31" t="s">
        <v>6949</v>
      </c>
      <c r="C1571" s="451" t="s">
        <v>1528</v>
      </c>
      <c r="D1571" s="452" t="s">
        <v>693</v>
      </c>
      <c r="E1571" s="455" t="str">
        <f>VLOOKUP(D1571,'BANG THAM CHIEU'!$E$72:I1603,5,0)</f>
        <v>bì</v>
      </c>
      <c r="F1571" s="453">
        <v>1</v>
      </c>
      <c r="G1571" s="456">
        <v>44398</v>
      </c>
      <c r="H1571" s="477" t="s">
        <v>10628</v>
      </c>
      <c r="I1571" s="458">
        <v>7</v>
      </c>
      <c r="J1571" s="458" t="s">
        <v>8816</v>
      </c>
      <c r="K1571" s="454" t="s">
        <v>9846</v>
      </c>
    </row>
    <row r="1572" spans="1:11" x14ac:dyDescent="0.25">
      <c r="A1572" s="478">
        <f t="shared" si="25"/>
        <v>1524</v>
      </c>
      <c r="B1572" s="11" t="s">
        <v>10318</v>
      </c>
      <c r="C1572" s="451" t="s">
        <v>1528</v>
      </c>
      <c r="D1572" s="452" t="s">
        <v>231</v>
      </c>
      <c r="E1572" s="455" t="str">
        <f>VLOOKUP(D1572,'BANG THAM CHIEU'!$E$72:I1604,5,0)</f>
        <v>cái</v>
      </c>
      <c r="F1572" s="453">
        <v>1</v>
      </c>
      <c r="G1572" s="456">
        <v>44398</v>
      </c>
      <c r="H1572" s="477" t="s">
        <v>10628</v>
      </c>
      <c r="I1572" s="458">
        <v>7</v>
      </c>
      <c r="J1572" s="458" t="s">
        <v>8816</v>
      </c>
      <c r="K1572" s="454" t="s">
        <v>9846</v>
      </c>
    </row>
    <row r="1573" spans="1:11" x14ac:dyDescent="0.25">
      <c r="A1573" s="478">
        <f t="shared" si="25"/>
        <v>1525</v>
      </c>
      <c r="B1573" s="11" t="s">
        <v>9308</v>
      </c>
      <c r="C1573" s="451" t="s">
        <v>1530</v>
      </c>
      <c r="D1573" s="452" t="s">
        <v>732</v>
      </c>
      <c r="E1573" s="455" t="str">
        <f>VLOOKUP(D1573,'BANG THAM CHIEU'!$E$72:I1605,5,0)</f>
        <v>ống</v>
      </c>
      <c r="F1573" s="453">
        <v>2</v>
      </c>
      <c r="G1573" s="456">
        <v>44398</v>
      </c>
      <c r="H1573" s="477" t="s">
        <v>10628</v>
      </c>
      <c r="I1573" s="458">
        <v>7</v>
      </c>
      <c r="J1573" s="458" t="s">
        <v>7615</v>
      </c>
      <c r="K1573" s="454" t="s">
        <v>8693</v>
      </c>
    </row>
    <row r="1574" spans="1:11" x14ac:dyDescent="0.25">
      <c r="A1574" s="478">
        <f t="shared" si="25"/>
        <v>1526</v>
      </c>
      <c r="B1574" s="11" t="s">
        <v>7903</v>
      </c>
      <c r="C1574" s="451" t="s">
        <v>1563</v>
      </c>
      <c r="D1574" s="452" t="s">
        <v>1314</v>
      </c>
      <c r="E1574" s="455" t="str">
        <f>VLOOKUP(D1574,'BANG THAM CHIEU'!$E$72:I1606,5,0)</f>
        <v>cuộn</v>
      </c>
      <c r="F1574" s="453">
        <v>1</v>
      </c>
      <c r="G1574" s="456">
        <v>44398</v>
      </c>
      <c r="H1574" s="477" t="s">
        <v>10628</v>
      </c>
      <c r="I1574" s="458">
        <v>7</v>
      </c>
      <c r="J1574" s="458" t="s">
        <v>7615</v>
      </c>
      <c r="K1574" s="454" t="s">
        <v>8693</v>
      </c>
    </row>
    <row r="1575" spans="1:11" x14ac:dyDescent="0.25">
      <c r="A1575" s="478">
        <f t="shared" si="25"/>
        <v>1527</v>
      </c>
      <c r="B1575" s="11" t="s">
        <v>7901</v>
      </c>
      <c r="C1575" s="451" t="s">
        <v>1563</v>
      </c>
      <c r="D1575" s="452" t="s">
        <v>827</v>
      </c>
      <c r="E1575" s="455" t="str">
        <f>VLOOKUP(D1575,'BANG THAM CHIEU'!$E$72:I1607,5,0)</f>
        <v>cuộn</v>
      </c>
      <c r="F1575" s="453">
        <v>1</v>
      </c>
      <c r="G1575" s="456">
        <v>44398</v>
      </c>
      <c r="H1575" s="477" t="s">
        <v>10628</v>
      </c>
      <c r="I1575" s="458">
        <v>7</v>
      </c>
      <c r="J1575" s="458" t="s">
        <v>7615</v>
      </c>
      <c r="K1575" s="454" t="s">
        <v>8693</v>
      </c>
    </row>
    <row r="1576" spans="1:11" x14ac:dyDescent="0.25">
      <c r="A1576" s="478">
        <f t="shared" si="25"/>
        <v>1528</v>
      </c>
      <c r="B1576" s="31" t="s">
        <v>7874</v>
      </c>
      <c r="C1576" s="451" t="s">
        <v>1530</v>
      </c>
      <c r="D1576" s="452" t="s">
        <v>733</v>
      </c>
      <c r="E1576" s="455" t="str">
        <f>VLOOKUP(D1576,'BANG THAM CHIEU'!$E$72:I1608,5,0)</f>
        <v>bì</v>
      </c>
      <c r="F1576" s="453">
        <v>5</v>
      </c>
      <c r="G1576" s="456">
        <v>44398</v>
      </c>
      <c r="H1576" s="477" t="s">
        <v>10628</v>
      </c>
      <c r="I1576" s="458">
        <v>7</v>
      </c>
      <c r="J1576" s="458" t="s">
        <v>7615</v>
      </c>
      <c r="K1576" s="454" t="s">
        <v>10655</v>
      </c>
    </row>
    <row r="1577" spans="1:11" x14ac:dyDescent="0.25">
      <c r="A1577" s="478">
        <f t="shared" si="25"/>
        <v>1529</v>
      </c>
      <c r="B1577" s="11" t="s">
        <v>10059</v>
      </c>
      <c r="C1577" s="451" t="s">
        <v>1598</v>
      </c>
      <c r="D1577" s="452" t="s">
        <v>186</v>
      </c>
      <c r="E1577" s="455" t="str">
        <f>VLOOKUP(D1577,'BANG THAM CHIEU'!$E$72:I1609,5,0)</f>
        <v>cái</v>
      </c>
      <c r="F1577" s="453">
        <v>2</v>
      </c>
      <c r="G1577" s="456">
        <v>44398</v>
      </c>
      <c r="H1577" s="477" t="s">
        <v>10628</v>
      </c>
      <c r="I1577" s="458">
        <v>7</v>
      </c>
      <c r="J1577" s="458" t="s">
        <v>7615</v>
      </c>
      <c r="K1577" s="454" t="s">
        <v>10306</v>
      </c>
    </row>
    <row r="1578" spans="1:11" x14ac:dyDescent="0.25">
      <c r="A1578" s="478">
        <f t="shared" si="25"/>
        <v>1530</v>
      </c>
      <c r="B1578" s="31" t="s">
        <v>2147</v>
      </c>
      <c r="C1578" s="451" t="s">
        <v>99</v>
      </c>
      <c r="D1578" s="452" t="s">
        <v>180</v>
      </c>
      <c r="E1578" s="455" t="s">
        <v>455</v>
      </c>
      <c r="F1578" s="453">
        <v>1</v>
      </c>
      <c r="G1578" s="456">
        <v>44398</v>
      </c>
      <c r="H1578" s="477" t="s">
        <v>10628</v>
      </c>
      <c r="I1578" s="458">
        <v>7</v>
      </c>
      <c r="J1578" s="458" t="s">
        <v>7615</v>
      </c>
      <c r="K1578" s="454" t="s">
        <v>10306</v>
      </c>
    </row>
    <row r="1579" spans="1:11" x14ac:dyDescent="0.25">
      <c r="A1579" s="478">
        <f t="shared" si="25"/>
        <v>1531</v>
      </c>
      <c r="B1579" s="11" t="s">
        <v>4457</v>
      </c>
      <c r="C1579" s="451" t="s">
        <v>99</v>
      </c>
      <c r="D1579" s="452" t="s">
        <v>179</v>
      </c>
      <c r="E1579" s="455" t="str">
        <f>VLOOKUP(D1579,'BANG THAM CHIEU'!$E$72:I1611,5,0)</f>
        <v>cái</v>
      </c>
      <c r="F1579" s="453">
        <v>2</v>
      </c>
      <c r="G1579" s="456">
        <v>44398</v>
      </c>
      <c r="H1579" s="477" t="s">
        <v>10628</v>
      </c>
      <c r="I1579" s="458">
        <v>7</v>
      </c>
      <c r="J1579" s="458" t="s">
        <v>7615</v>
      </c>
      <c r="K1579" s="454" t="s">
        <v>10306</v>
      </c>
    </row>
    <row r="1580" spans="1:11" x14ac:dyDescent="0.25">
      <c r="A1580" s="478">
        <f t="shared" si="25"/>
        <v>1532</v>
      </c>
      <c r="B1580" s="31" t="s">
        <v>8996</v>
      </c>
      <c r="C1580" s="451" t="s">
        <v>1518</v>
      </c>
      <c r="D1580" s="452" t="s">
        <v>795</v>
      </c>
      <c r="E1580" s="455" t="str">
        <f>VLOOKUP(D1580,'BANG THAM CHIEU'!$E$72:I1612,5,0)</f>
        <v>cái</v>
      </c>
      <c r="F1580" s="453">
        <v>5</v>
      </c>
      <c r="G1580" s="456">
        <v>44398</v>
      </c>
      <c r="H1580" s="477" t="s">
        <v>10628</v>
      </c>
      <c r="I1580" s="458">
        <v>7</v>
      </c>
      <c r="J1580" s="458" t="s">
        <v>7615</v>
      </c>
      <c r="K1580" s="454" t="s">
        <v>10306</v>
      </c>
    </row>
    <row r="1581" spans="1:11" x14ac:dyDescent="0.25">
      <c r="A1581" s="478">
        <f t="shared" si="25"/>
        <v>1533</v>
      </c>
      <c r="B1581" s="31" t="s">
        <v>9821</v>
      </c>
      <c r="C1581" s="451" t="s">
        <v>1563</v>
      </c>
      <c r="D1581" s="452" t="s">
        <v>724</v>
      </c>
      <c r="E1581" s="455" t="str">
        <f>VLOOKUP(D1581,'BANG THAM CHIEU'!$E$72:I1613,5,0)</f>
        <v>cái</v>
      </c>
      <c r="F1581" s="453">
        <v>1</v>
      </c>
      <c r="G1581" s="456">
        <v>44398</v>
      </c>
      <c r="H1581" s="477" t="s">
        <v>10628</v>
      </c>
      <c r="I1581" s="458">
        <v>7</v>
      </c>
      <c r="J1581" s="458" t="s">
        <v>7615</v>
      </c>
      <c r="K1581" s="454" t="s">
        <v>10306</v>
      </c>
    </row>
    <row r="1582" spans="1:11" x14ac:dyDescent="0.25">
      <c r="A1582" s="478">
        <f t="shared" si="25"/>
        <v>1534</v>
      </c>
      <c r="B1582" s="11" t="s">
        <v>10252</v>
      </c>
      <c r="C1582" s="451" t="s">
        <v>1533</v>
      </c>
      <c r="D1582" s="452" t="s">
        <v>1363</v>
      </c>
      <c r="E1582" s="455" t="str">
        <f>VLOOKUP(D1582,'BANG THAM CHIEU'!$E$72:I1614,5,0)</f>
        <v>cái</v>
      </c>
      <c r="F1582" s="453">
        <v>5</v>
      </c>
      <c r="G1582" s="456">
        <v>44398</v>
      </c>
      <c r="H1582" s="477" t="s">
        <v>10628</v>
      </c>
      <c r="I1582" s="458">
        <v>7</v>
      </c>
      <c r="J1582" s="458" t="s">
        <v>7615</v>
      </c>
      <c r="K1582" s="454" t="s">
        <v>10306</v>
      </c>
    </row>
    <row r="1583" spans="1:11" x14ac:dyDescent="0.25">
      <c r="A1583" s="478">
        <f t="shared" si="25"/>
        <v>1535</v>
      </c>
      <c r="B1583" s="11" t="s">
        <v>7399</v>
      </c>
      <c r="C1583" s="451" t="s">
        <v>1535</v>
      </c>
      <c r="D1583" s="452" t="s">
        <v>1335</v>
      </c>
      <c r="E1583" s="455" t="str">
        <f>VLOOKUP(D1583,'BANG THAM CHIEU'!$E$72:I1615,5,0)</f>
        <v>bộ</v>
      </c>
      <c r="F1583" s="453">
        <v>4</v>
      </c>
      <c r="G1583" s="456">
        <v>44398</v>
      </c>
      <c r="H1583" s="477" t="s">
        <v>10628</v>
      </c>
      <c r="I1583" s="458">
        <v>7</v>
      </c>
      <c r="J1583" s="458" t="s">
        <v>7615</v>
      </c>
      <c r="K1583" s="454" t="s">
        <v>10306</v>
      </c>
    </row>
    <row r="1584" spans="1:11" x14ac:dyDescent="0.25">
      <c r="A1584" s="478">
        <f t="shared" si="25"/>
        <v>1536</v>
      </c>
      <c r="B1584" s="31" t="s">
        <v>1430</v>
      </c>
      <c r="C1584" s="451" t="s">
        <v>1571</v>
      </c>
      <c r="D1584" s="452" t="s">
        <v>669</v>
      </c>
      <c r="E1584" s="455" t="str">
        <f>VLOOKUP(D1584,'BANG THAM CHIEU'!$E$72:I1616,5,0)</f>
        <v>cuộn</v>
      </c>
      <c r="F1584" s="453">
        <v>10</v>
      </c>
      <c r="G1584" s="456">
        <v>44400</v>
      </c>
      <c r="H1584" s="477" t="s">
        <v>10628</v>
      </c>
      <c r="I1584" s="458">
        <v>7</v>
      </c>
      <c r="J1584" s="458" t="s">
        <v>9377</v>
      </c>
      <c r="K1584" s="454" t="s">
        <v>10281</v>
      </c>
    </row>
    <row r="1585" spans="1:11" x14ac:dyDescent="0.25">
      <c r="A1585" s="478">
        <f t="shared" si="25"/>
        <v>1537</v>
      </c>
      <c r="B1585" s="31" t="s">
        <v>9647</v>
      </c>
      <c r="C1585" s="451" t="s">
        <v>1571</v>
      </c>
      <c r="D1585" s="452" t="s">
        <v>828</v>
      </c>
      <c r="E1585" s="455" t="str">
        <f>VLOOKUP(D1585,'BANG THAM CHIEU'!$E$72:I1617,5,0)</f>
        <v>cái</v>
      </c>
      <c r="F1585" s="453">
        <v>10</v>
      </c>
      <c r="G1585" s="456">
        <v>44400</v>
      </c>
      <c r="H1585" s="477" t="s">
        <v>10628</v>
      </c>
      <c r="I1585" s="458">
        <v>7</v>
      </c>
      <c r="J1585" s="458" t="s">
        <v>9377</v>
      </c>
      <c r="K1585" s="454" t="s">
        <v>10281</v>
      </c>
    </row>
    <row r="1586" spans="1:11" x14ac:dyDescent="0.25">
      <c r="A1586" s="478">
        <f t="shared" si="25"/>
        <v>1538</v>
      </c>
      <c r="B1586" s="11" t="s">
        <v>9646</v>
      </c>
      <c r="C1586" s="451" t="s">
        <v>99</v>
      </c>
      <c r="D1586" s="452" t="s">
        <v>680</v>
      </c>
      <c r="E1586" s="455" t="str">
        <f>VLOOKUP(D1586,'BANG THAM CHIEU'!$E$72:I1618,5,0)</f>
        <v>cái</v>
      </c>
      <c r="F1586" s="453">
        <v>10</v>
      </c>
      <c r="G1586" s="456">
        <v>44400</v>
      </c>
      <c r="H1586" s="477" t="s">
        <v>10628</v>
      </c>
      <c r="I1586" s="458">
        <v>7</v>
      </c>
      <c r="J1586" s="458" t="s">
        <v>9377</v>
      </c>
      <c r="K1586" s="454" t="s">
        <v>10281</v>
      </c>
    </row>
    <row r="1587" spans="1:11" x14ac:dyDescent="0.25">
      <c r="A1587" s="478">
        <f t="shared" si="25"/>
        <v>1539</v>
      </c>
      <c r="B1587" s="11" t="s">
        <v>6097</v>
      </c>
      <c r="C1587" s="451" t="s">
        <v>1547</v>
      </c>
      <c r="D1587" s="452" t="s">
        <v>1294</v>
      </c>
      <c r="E1587" s="455" t="str">
        <f>VLOOKUP(D1587,'BANG THAM CHIEU'!$E$72:I1619,5,0)</f>
        <v>cái</v>
      </c>
      <c r="F1587" s="453">
        <v>2</v>
      </c>
      <c r="G1587" s="456">
        <v>44400</v>
      </c>
      <c r="H1587" s="477" t="s">
        <v>10628</v>
      </c>
      <c r="I1587" s="458">
        <v>7</v>
      </c>
      <c r="J1587" s="458" t="s">
        <v>7615</v>
      </c>
      <c r="K1587" s="454" t="s">
        <v>9846</v>
      </c>
    </row>
    <row r="1588" spans="1:11" x14ac:dyDescent="0.25">
      <c r="A1588" s="478">
        <f t="shared" si="25"/>
        <v>1540</v>
      </c>
      <c r="B1588" s="11" t="s">
        <v>7873</v>
      </c>
      <c r="C1588" s="451" t="s">
        <v>1563</v>
      </c>
      <c r="D1588" s="452" t="s">
        <v>721</v>
      </c>
      <c r="E1588" s="455" t="str">
        <f>VLOOKUP(D1588,'BANG THAM CHIEU'!$E$72:I1620,5,0)</f>
        <v>viên</v>
      </c>
      <c r="F1588" s="453">
        <v>20</v>
      </c>
      <c r="G1588" s="456">
        <v>44400</v>
      </c>
      <c r="H1588" s="477" t="s">
        <v>10628</v>
      </c>
      <c r="I1588" s="458">
        <v>7</v>
      </c>
      <c r="J1588" s="458" t="s">
        <v>8816</v>
      </c>
      <c r="K1588" s="454" t="s">
        <v>9846</v>
      </c>
    </row>
    <row r="1589" spans="1:11" x14ac:dyDescent="0.25">
      <c r="A1589" s="478">
        <f t="shared" si="25"/>
        <v>1541</v>
      </c>
      <c r="B1589" s="31" t="s">
        <v>6608</v>
      </c>
      <c r="C1589" s="451" t="s">
        <v>78</v>
      </c>
      <c r="D1589" s="452" t="s">
        <v>136</v>
      </c>
      <c r="E1589" s="455" t="s">
        <v>455</v>
      </c>
      <c r="F1589" s="453">
        <v>1</v>
      </c>
      <c r="G1589" s="456">
        <v>44400</v>
      </c>
      <c r="H1589" s="477" t="s">
        <v>10628</v>
      </c>
      <c r="I1589" s="458">
        <v>7</v>
      </c>
      <c r="J1589" s="458" t="s">
        <v>7615</v>
      </c>
      <c r="K1589" s="454" t="s">
        <v>10657</v>
      </c>
    </row>
    <row r="1590" spans="1:11" x14ac:dyDescent="0.25">
      <c r="A1590" s="478">
        <f t="shared" si="25"/>
        <v>1542</v>
      </c>
      <c r="B1590" s="33" t="s">
        <v>9151</v>
      </c>
      <c r="C1590" s="451" t="s">
        <v>1528</v>
      </c>
      <c r="D1590" s="452" t="s">
        <v>2763</v>
      </c>
      <c r="E1590" s="455" t="str">
        <f>VLOOKUP(D1590,'BANG THAM CHIEU'!$E$72:I1622,5,0)</f>
        <v>cái</v>
      </c>
      <c r="F1590" s="453">
        <v>1</v>
      </c>
      <c r="G1590" s="456">
        <v>44396</v>
      </c>
      <c r="H1590" s="477" t="s">
        <v>10628</v>
      </c>
      <c r="I1590" s="458">
        <v>7</v>
      </c>
      <c r="J1590" s="458" t="s">
        <v>7615</v>
      </c>
      <c r="K1590" s="454" t="s">
        <v>8693</v>
      </c>
    </row>
    <row r="1591" spans="1:11" ht="15.75" x14ac:dyDescent="0.25">
      <c r="A1591" s="478">
        <f t="shared" si="25"/>
        <v>1543</v>
      </c>
      <c r="B1591" s="157" t="s">
        <v>6593</v>
      </c>
      <c r="C1591" s="451" t="s">
        <v>1528</v>
      </c>
      <c r="D1591" s="452" t="s">
        <v>2762</v>
      </c>
      <c r="E1591" s="455" t="str">
        <f>VLOOKUP(D1591,'BANG THAM CHIEU'!$E$72:I1623,5,0)</f>
        <v>bì</v>
      </c>
      <c r="F1591" s="453">
        <v>1</v>
      </c>
      <c r="G1591" s="456">
        <v>44396</v>
      </c>
      <c r="H1591" s="477" t="s">
        <v>10628</v>
      </c>
      <c r="I1591" s="458">
        <v>7</v>
      </c>
      <c r="J1591" s="458" t="s">
        <v>7615</v>
      </c>
      <c r="K1591" s="454" t="s">
        <v>8693</v>
      </c>
    </row>
    <row r="1592" spans="1:11" ht="15.75" x14ac:dyDescent="0.25">
      <c r="A1592" s="478">
        <f t="shared" si="25"/>
        <v>1544</v>
      </c>
      <c r="B1592" s="157" t="s">
        <v>6616</v>
      </c>
      <c r="C1592" s="451" t="s">
        <v>78</v>
      </c>
      <c r="D1592" s="452" t="s">
        <v>2773</v>
      </c>
      <c r="E1592" s="455" t="str">
        <f>VLOOKUP(D1592,'BANG THAM CHIEU'!$E$72:I1624,5,0)</f>
        <v>bì</v>
      </c>
      <c r="F1592" s="453">
        <v>10</v>
      </c>
      <c r="G1592" s="456">
        <v>44396</v>
      </c>
      <c r="H1592" s="477" t="s">
        <v>10628</v>
      </c>
      <c r="I1592" s="458">
        <v>7</v>
      </c>
      <c r="J1592" s="458" t="s">
        <v>7615</v>
      </c>
      <c r="K1592" s="454" t="s">
        <v>8693</v>
      </c>
    </row>
    <row r="1593" spans="1:11" x14ac:dyDescent="0.25">
      <c r="A1593" s="478">
        <f t="shared" si="25"/>
        <v>1545</v>
      </c>
      <c r="B1593" s="454" t="s">
        <v>6617</v>
      </c>
      <c r="C1593" s="451" t="s">
        <v>78</v>
      </c>
      <c r="D1593" s="452" t="s">
        <v>2774</v>
      </c>
      <c r="E1593" s="455" t="str">
        <f>VLOOKUP(D1593,'BANG THAM CHIEU'!$E$72:I1625,5,0)</f>
        <v>bì</v>
      </c>
      <c r="F1593" s="453">
        <v>10</v>
      </c>
      <c r="G1593" s="456">
        <v>44396</v>
      </c>
      <c r="H1593" s="477" t="s">
        <v>10628</v>
      </c>
      <c r="I1593" s="458">
        <v>7</v>
      </c>
      <c r="J1593" s="458" t="s">
        <v>7615</v>
      </c>
      <c r="K1593" s="454" t="s">
        <v>8693</v>
      </c>
    </row>
    <row r="1594" spans="1:11" x14ac:dyDescent="0.25">
      <c r="A1594" s="478">
        <f t="shared" si="25"/>
        <v>1546</v>
      </c>
      <c r="B1594" s="454" t="s">
        <v>6614</v>
      </c>
      <c r="C1594" s="451" t="s">
        <v>78</v>
      </c>
      <c r="D1594" s="452" t="s">
        <v>2751</v>
      </c>
      <c r="E1594" s="455" t="str">
        <f>VLOOKUP(D1594,'BANG THAM CHIEU'!$E$72:I1626,5,0)</f>
        <v>cái</v>
      </c>
      <c r="F1594" s="453">
        <v>10</v>
      </c>
      <c r="G1594" s="456">
        <v>44396</v>
      </c>
      <c r="H1594" s="477" t="s">
        <v>10628</v>
      </c>
      <c r="I1594" s="458">
        <v>7</v>
      </c>
      <c r="J1594" s="458" t="s">
        <v>7615</v>
      </c>
      <c r="K1594" s="454" t="s">
        <v>8693</v>
      </c>
    </row>
    <row r="1595" spans="1:11" x14ac:dyDescent="0.25">
      <c r="A1595" s="478">
        <f t="shared" si="25"/>
        <v>1547</v>
      </c>
      <c r="B1595" s="454" t="s">
        <v>7912</v>
      </c>
      <c r="C1595" s="451" t="s">
        <v>1547</v>
      </c>
      <c r="D1595" s="452" t="s">
        <v>7919</v>
      </c>
      <c r="E1595" s="455" t="str">
        <f>VLOOKUP(D1595,'BANG THAM CHIEU'!$E$72:I1627,5,0)</f>
        <v>cái</v>
      </c>
      <c r="F1595" s="453">
        <v>5</v>
      </c>
      <c r="G1595" s="456">
        <v>44397</v>
      </c>
      <c r="H1595" s="477" t="s">
        <v>10628</v>
      </c>
      <c r="I1595" s="458">
        <v>7</v>
      </c>
      <c r="J1595" s="458" t="s">
        <v>7619</v>
      </c>
      <c r="K1595" s="454" t="s">
        <v>10281</v>
      </c>
    </row>
    <row r="1596" spans="1:11" x14ac:dyDescent="0.25">
      <c r="A1596" s="478">
        <f t="shared" si="25"/>
        <v>1548</v>
      </c>
      <c r="B1596" s="454" t="s">
        <v>7907</v>
      </c>
      <c r="C1596" s="451" t="s">
        <v>1547</v>
      </c>
      <c r="D1596" s="452" t="s">
        <v>2846</v>
      </c>
      <c r="E1596" s="455" t="str">
        <f>VLOOKUP(D1596,'BANG THAM CHIEU'!$E$72:I1628,5,0)</f>
        <v>cái</v>
      </c>
      <c r="F1596" s="453">
        <v>5</v>
      </c>
      <c r="G1596" s="456">
        <v>44397</v>
      </c>
      <c r="H1596" s="477" t="s">
        <v>10628</v>
      </c>
      <c r="I1596" s="458">
        <v>7</v>
      </c>
      <c r="J1596" s="458" t="s">
        <v>7619</v>
      </c>
      <c r="K1596" s="454" t="s">
        <v>10281</v>
      </c>
    </row>
    <row r="1597" spans="1:11" x14ac:dyDescent="0.25">
      <c r="A1597" s="478">
        <f t="shared" si="25"/>
        <v>1549</v>
      </c>
      <c r="B1597" s="454" t="s">
        <v>7262</v>
      </c>
      <c r="C1597" s="451" t="s">
        <v>1547</v>
      </c>
      <c r="D1597" s="452" t="s">
        <v>7265</v>
      </c>
      <c r="E1597" s="455" t="str">
        <f>VLOOKUP(D1597,'BANG THAM CHIEU'!$E$72:I1629,5,0)</f>
        <v>cái</v>
      </c>
      <c r="F1597" s="453">
        <v>2</v>
      </c>
      <c r="G1597" s="456">
        <v>44397</v>
      </c>
      <c r="H1597" s="477" t="s">
        <v>10628</v>
      </c>
      <c r="I1597" s="458">
        <v>7</v>
      </c>
      <c r="J1597" s="458" t="s">
        <v>7619</v>
      </c>
      <c r="K1597" s="454" t="s">
        <v>10281</v>
      </c>
    </row>
    <row r="1598" spans="1:11" x14ac:dyDescent="0.25">
      <c r="A1598" s="478">
        <f t="shared" si="25"/>
        <v>1550</v>
      </c>
      <c r="B1598" s="454" t="s">
        <v>7263</v>
      </c>
      <c r="C1598" s="451" t="s">
        <v>1547</v>
      </c>
      <c r="D1598" s="452" t="s">
        <v>7266</v>
      </c>
      <c r="E1598" s="455" t="str">
        <f>VLOOKUP(D1598,'BANG THAM CHIEU'!$E$72:I1630,5,0)</f>
        <v>cái</v>
      </c>
      <c r="F1598" s="453">
        <v>1</v>
      </c>
      <c r="G1598" s="456">
        <v>44397</v>
      </c>
      <c r="H1598" s="477" t="s">
        <v>10628</v>
      </c>
      <c r="I1598" s="458">
        <v>7</v>
      </c>
      <c r="J1598" s="458" t="s">
        <v>7619</v>
      </c>
      <c r="K1598" s="454" t="s">
        <v>10281</v>
      </c>
    </row>
    <row r="1599" spans="1:11" ht="77.25" x14ac:dyDescent="0.25">
      <c r="A1599" s="478">
        <f t="shared" si="25"/>
        <v>1551</v>
      </c>
      <c r="B1599" s="437" t="s">
        <v>9581</v>
      </c>
      <c r="C1599" s="451" t="s">
        <v>78</v>
      </c>
      <c r="D1599" s="452" t="s">
        <v>9333</v>
      </c>
      <c r="E1599" s="455" t="str">
        <f>VLOOKUP(D1599,'BANG THAM CHIEU'!$E$72:I1631,5,0)</f>
        <v>bộ</v>
      </c>
      <c r="F1599" s="453">
        <v>2</v>
      </c>
      <c r="G1599" s="456">
        <v>44397</v>
      </c>
      <c r="H1599" s="477" t="s">
        <v>10628</v>
      </c>
      <c r="I1599" s="458">
        <v>7</v>
      </c>
      <c r="J1599" s="458" t="s">
        <v>7619</v>
      </c>
      <c r="K1599" s="454" t="s">
        <v>10281</v>
      </c>
    </row>
    <row r="1600" spans="1:11" x14ac:dyDescent="0.25">
      <c r="A1600" s="478">
        <f t="shared" si="25"/>
        <v>1552</v>
      </c>
      <c r="B1600" s="46" t="s">
        <v>6614</v>
      </c>
      <c r="C1600" s="330" t="s">
        <v>78</v>
      </c>
      <c r="D1600" s="410" t="s">
        <v>2751</v>
      </c>
      <c r="E1600" s="455" t="str">
        <f>VLOOKUP(D1600,'BANG THAM CHIEU'!$E$72:I1632,5,0)</f>
        <v>cái</v>
      </c>
      <c r="F1600" s="453">
        <v>10</v>
      </c>
      <c r="G1600" s="456">
        <v>44397</v>
      </c>
      <c r="H1600" s="477" t="s">
        <v>10628</v>
      </c>
      <c r="I1600" s="458">
        <v>7</v>
      </c>
      <c r="J1600" s="458" t="s">
        <v>7619</v>
      </c>
      <c r="K1600" s="454" t="s">
        <v>10281</v>
      </c>
    </row>
    <row r="1601" spans="1:11" x14ac:dyDescent="0.25">
      <c r="A1601" s="478">
        <f t="shared" si="25"/>
        <v>1553</v>
      </c>
      <c r="B1601" s="437" t="s">
        <v>6615</v>
      </c>
      <c r="C1601" s="451" t="s">
        <v>78</v>
      </c>
      <c r="D1601" s="452" t="s">
        <v>2752</v>
      </c>
      <c r="E1601" s="455" t="str">
        <f>VLOOKUP(D1601,'BANG THAM CHIEU'!$E$72:I1633,5,0)</f>
        <v>cái</v>
      </c>
      <c r="F1601" s="453">
        <v>2</v>
      </c>
      <c r="G1601" s="456">
        <v>44397</v>
      </c>
      <c r="H1601" s="477" t="s">
        <v>10628</v>
      </c>
      <c r="I1601" s="458">
        <v>7</v>
      </c>
      <c r="J1601" s="458" t="s">
        <v>7619</v>
      </c>
      <c r="K1601" s="454" t="s">
        <v>10281</v>
      </c>
    </row>
    <row r="1602" spans="1:11" x14ac:dyDescent="0.25">
      <c r="A1602" s="478">
        <f t="shared" si="25"/>
        <v>1554</v>
      </c>
      <c r="B1602" s="437" t="s">
        <v>6991</v>
      </c>
      <c r="C1602" s="451" t="s">
        <v>1528</v>
      </c>
      <c r="D1602" s="452" t="s">
        <v>6993</v>
      </c>
      <c r="E1602" s="455" t="str">
        <f>VLOOKUP(D1602,'BANG THAM CHIEU'!$E$72:I1634,5,0)</f>
        <v>cái</v>
      </c>
      <c r="F1602" s="453">
        <v>100</v>
      </c>
      <c r="G1602" s="456">
        <v>44397</v>
      </c>
      <c r="H1602" s="477" t="s">
        <v>10628</v>
      </c>
      <c r="I1602" s="458">
        <v>7</v>
      </c>
      <c r="J1602" s="458" t="s">
        <v>7619</v>
      </c>
      <c r="K1602" s="454" t="s">
        <v>10281</v>
      </c>
    </row>
    <row r="1603" spans="1:11" x14ac:dyDescent="0.25">
      <c r="A1603" s="478">
        <f t="shared" si="25"/>
        <v>1555</v>
      </c>
      <c r="B1603" s="33" t="s">
        <v>4449</v>
      </c>
      <c r="C1603" s="451" t="s">
        <v>2564</v>
      </c>
      <c r="D1603" s="452" t="s">
        <v>2719</v>
      </c>
      <c r="E1603" s="455" t="str">
        <f>VLOOKUP(D1603,'BANG THAM CHIEU'!$E$72:I1635,5,0)</f>
        <v>lon</v>
      </c>
      <c r="F1603" s="453">
        <v>1</v>
      </c>
      <c r="G1603" s="456">
        <v>44397</v>
      </c>
      <c r="H1603" s="477" t="s">
        <v>10628</v>
      </c>
      <c r="I1603" s="458">
        <v>7</v>
      </c>
      <c r="J1603" s="458" t="s">
        <v>10653</v>
      </c>
      <c r="K1603" s="454" t="s">
        <v>10654</v>
      </c>
    </row>
    <row r="1604" spans="1:11" ht="51.75" x14ac:dyDescent="0.25">
      <c r="A1604" s="478">
        <f t="shared" si="25"/>
        <v>1556</v>
      </c>
      <c r="B1604" s="506" t="s">
        <v>9241</v>
      </c>
      <c r="C1604" s="451" t="s">
        <v>78</v>
      </c>
      <c r="D1604" s="452" t="s">
        <v>8492</v>
      </c>
      <c r="E1604" s="455" t="str">
        <f>VLOOKUP(D1604,'BANG THAM CHIEU'!$E$72:I1636,5,0)</f>
        <v>cái</v>
      </c>
      <c r="F1604" s="453">
        <v>1</v>
      </c>
      <c r="G1604" s="456">
        <v>44398</v>
      </c>
      <c r="H1604" s="477" t="s">
        <v>10628</v>
      </c>
      <c r="I1604" s="458">
        <v>7</v>
      </c>
      <c r="J1604" s="458" t="s">
        <v>8816</v>
      </c>
      <c r="K1604" s="454" t="s">
        <v>10574</v>
      </c>
    </row>
    <row r="1605" spans="1:11" ht="15.75" x14ac:dyDescent="0.25">
      <c r="A1605" s="478">
        <f t="shared" ref="A1605:A1616" si="26">IF(B1605="","",A1604+1)</f>
        <v>1557</v>
      </c>
      <c r="B1605" s="507" t="s">
        <v>2573</v>
      </c>
      <c r="C1605" s="451" t="s">
        <v>2570</v>
      </c>
      <c r="D1605" s="452" t="s">
        <v>2706</v>
      </c>
      <c r="E1605" s="455" t="str">
        <f>VLOOKUP(D1605,'BANG THAM CHIEU'!$E$72:I1637,5,0)</f>
        <v>lon</v>
      </c>
      <c r="F1605" s="453">
        <v>2</v>
      </c>
      <c r="G1605" s="456">
        <v>44398</v>
      </c>
      <c r="H1605" s="477" t="s">
        <v>10628</v>
      </c>
      <c r="I1605" s="458">
        <v>7</v>
      </c>
      <c r="J1605" s="458" t="s">
        <v>7615</v>
      </c>
      <c r="K1605" s="454" t="s">
        <v>10306</v>
      </c>
    </row>
    <row r="1606" spans="1:11" x14ac:dyDescent="0.25">
      <c r="A1606" s="478">
        <f t="shared" si="26"/>
        <v>1558</v>
      </c>
      <c r="B1606" s="454" t="s">
        <v>6620</v>
      </c>
      <c r="C1606" s="451" t="s">
        <v>1596</v>
      </c>
      <c r="D1606" s="452" t="s">
        <v>2810</v>
      </c>
      <c r="E1606" s="455" t="str">
        <f>VLOOKUP(D1606,'BANG THAM CHIEU'!$E$72:I1638,5,0)</f>
        <v>bì</v>
      </c>
      <c r="F1606" s="453">
        <v>1</v>
      </c>
      <c r="G1606" s="456">
        <v>44398</v>
      </c>
      <c r="H1606" s="477" t="s">
        <v>10628</v>
      </c>
      <c r="I1606" s="458">
        <v>7</v>
      </c>
      <c r="J1606" s="458" t="s">
        <v>7615</v>
      </c>
      <c r="K1606" s="454" t="s">
        <v>10306</v>
      </c>
    </row>
    <row r="1607" spans="1:11" ht="45" x14ac:dyDescent="0.25">
      <c r="A1607" s="478">
        <f t="shared" si="26"/>
        <v>1559</v>
      </c>
      <c r="B1607" s="460" t="s">
        <v>9648</v>
      </c>
      <c r="C1607" s="451" t="s">
        <v>107</v>
      </c>
      <c r="D1607" s="452" t="s">
        <v>2729</v>
      </c>
      <c r="E1607" s="455" t="str">
        <f>VLOOKUP(D1607,'BANG THAM CHIEU'!$E$72:I1639,5,0)</f>
        <v>cái</v>
      </c>
      <c r="F1607" s="453">
        <v>5</v>
      </c>
      <c r="G1607" s="456">
        <v>44400</v>
      </c>
      <c r="H1607" s="477" t="s">
        <v>10628</v>
      </c>
      <c r="I1607" s="458">
        <v>7</v>
      </c>
      <c r="J1607" s="458" t="s">
        <v>9377</v>
      </c>
      <c r="K1607" s="454" t="s">
        <v>10281</v>
      </c>
    </row>
    <row r="1608" spans="1:11" x14ac:dyDescent="0.25">
      <c r="A1608" s="478">
        <f t="shared" si="26"/>
        <v>1560</v>
      </c>
      <c r="B1608" s="460" t="s">
        <v>10659</v>
      </c>
      <c r="C1608" s="451"/>
      <c r="D1608" s="452"/>
      <c r="E1608" s="455" t="s">
        <v>455</v>
      </c>
      <c r="F1608" s="453">
        <v>1</v>
      </c>
      <c r="G1608" s="456">
        <v>44403</v>
      </c>
      <c r="H1608" s="477" t="s">
        <v>10658</v>
      </c>
      <c r="I1608" s="458">
        <v>7</v>
      </c>
      <c r="J1608" s="458" t="s">
        <v>7615</v>
      </c>
      <c r="K1608" s="454"/>
    </row>
    <row r="1609" spans="1:11" x14ac:dyDescent="0.25">
      <c r="A1609" s="478">
        <f t="shared" si="26"/>
        <v>1561</v>
      </c>
      <c r="B1609" s="460" t="s">
        <v>10583</v>
      </c>
      <c r="C1609" s="451"/>
      <c r="D1609" s="452"/>
      <c r="E1609" s="455" t="s">
        <v>455</v>
      </c>
      <c r="F1609" s="453">
        <v>500</v>
      </c>
      <c r="G1609" s="456">
        <v>44405</v>
      </c>
      <c r="H1609" s="477" t="s">
        <v>10658</v>
      </c>
      <c r="I1609" s="458">
        <v>7</v>
      </c>
      <c r="J1609" s="458" t="s">
        <v>7615</v>
      </c>
      <c r="K1609" s="454" t="s">
        <v>10296</v>
      </c>
    </row>
    <row r="1610" spans="1:11" x14ac:dyDescent="0.25">
      <c r="A1610" s="478">
        <f t="shared" si="26"/>
        <v>1562</v>
      </c>
      <c r="B1610" s="460" t="s">
        <v>10583</v>
      </c>
      <c r="C1610" s="451"/>
      <c r="D1610" s="452"/>
      <c r="E1610" s="455" t="s">
        <v>455</v>
      </c>
      <c r="F1610" s="453">
        <v>500</v>
      </c>
      <c r="G1610" s="456">
        <v>44406</v>
      </c>
      <c r="H1610" s="477" t="s">
        <v>10658</v>
      </c>
      <c r="I1610" s="458">
        <v>7</v>
      </c>
      <c r="J1610" s="458" t="s">
        <v>7615</v>
      </c>
      <c r="K1610" s="454" t="s">
        <v>10459</v>
      </c>
    </row>
    <row r="1611" spans="1:11" x14ac:dyDescent="0.25">
      <c r="A1611" s="478">
        <f t="shared" si="26"/>
        <v>1563</v>
      </c>
      <c r="B1611" s="432" t="s">
        <v>10447</v>
      </c>
      <c r="C1611" s="451"/>
      <c r="D1611" s="452"/>
      <c r="E1611" s="455" t="s">
        <v>455</v>
      </c>
      <c r="F1611" s="453">
        <v>20</v>
      </c>
      <c r="G1611" s="456">
        <v>44406</v>
      </c>
      <c r="H1611" s="477" t="s">
        <v>10658</v>
      </c>
      <c r="I1611" s="458">
        <v>7</v>
      </c>
      <c r="J1611" s="458" t="s">
        <v>7615</v>
      </c>
      <c r="K1611" s="454" t="s">
        <v>10693</v>
      </c>
    </row>
    <row r="1612" spans="1:11" x14ac:dyDescent="0.25">
      <c r="A1612" s="478">
        <f t="shared" si="26"/>
        <v>1564</v>
      </c>
      <c r="B1612" s="454" t="s">
        <v>10694</v>
      </c>
      <c r="C1612" s="451"/>
      <c r="D1612" s="452"/>
      <c r="E1612" s="455" t="s">
        <v>455</v>
      </c>
      <c r="F1612" s="453">
        <v>3</v>
      </c>
      <c r="G1612" s="456">
        <v>44406</v>
      </c>
      <c r="H1612" s="477" t="s">
        <v>10658</v>
      </c>
      <c r="I1612" s="458">
        <v>7</v>
      </c>
      <c r="J1612" s="458" t="s">
        <v>7615</v>
      </c>
      <c r="K1612" s="454"/>
    </row>
    <row r="1613" spans="1:11" x14ac:dyDescent="0.25">
      <c r="A1613" s="478">
        <f t="shared" si="26"/>
        <v>1565</v>
      </c>
      <c r="B1613" s="454" t="s">
        <v>2946</v>
      </c>
      <c r="C1613" s="451" t="s">
        <v>1527</v>
      </c>
      <c r="D1613" s="452" t="s">
        <v>866</v>
      </c>
      <c r="E1613" s="455" t="str">
        <f>VLOOKUP(D1613,'BANG THAM CHIEU'!$E$72:I1645,5,0)</f>
        <v>cái</v>
      </c>
      <c r="F1613" s="453">
        <v>1</v>
      </c>
      <c r="G1613" s="456">
        <v>44403</v>
      </c>
      <c r="H1613" s="477" t="s">
        <v>10658</v>
      </c>
      <c r="I1613" s="458">
        <v>7</v>
      </c>
      <c r="J1613" s="458" t="s">
        <v>9489</v>
      </c>
      <c r="K1613" s="454" t="s">
        <v>10296</v>
      </c>
    </row>
    <row r="1614" spans="1:11" x14ac:dyDescent="0.25">
      <c r="A1614" s="478">
        <f t="shared" si="26"/>
        <v>1566</v>
      </c>
      <c r="B1614" s="454" t="s">
        <v>4540</v>
      </c>
      <c r="C1614" s="451" t="s">
        <v>97</v>
      </c>
      <c r="D1614" s="452" t="s">
        <v>1317</v>
      </c>
      <c r="E1614" s="455" t="str">
        <f>VLOOKUP(D1614,'BANG THAM CHIEU'!$E$72:I1646,5,0)</f>
        <v>bì</v>
      </c>
      <c r="F1614" s="453">
        <v>1</v>
      </c>
      <c r="G1614" s="456">
        <v>44404</v>
      </c>
      <c r="H1614" s="477" t="s">
        <v>10658</v>
      </c>
      <c r="I1614" s="458">
        <v>7</v>
      </c>
      <c r="J1614" s="458" t="s">
        <v>7616</v>
      </c>
      <c r="K1614" s="454" t="s">
        <v>8693</v>
      </c>
    </row>
    <row r="1615" spans="1:11" x14ac:dyDescent="0.25">
      <c r="A1615" s="478">
        <f t="shared" si="26"/>
        <v>1567</v>
      </c>
      <c r="B1615" s="454" t="s">
        <v>6607</v>
      </c>
      <c r="C1615" s="451" t="s">
        <v>1527</v>
      </c>
      <c r="D1615" s="452" t="s">
        <v>688</v>
      </c>
      <c r="E1615" s="455" t="str">
        <f>VLOOKUP(D1615,'BANG THAM CHIEU'!$E$72:I1647,5,0)</f>
        <v>bì</v>
      </c>
      <c r="F1615" s="453">
        <v>1</v>
      </c>
      <c r="G1615" s="456">
        <v>44404</v>
      </c>
      <c r="H1615" s="477" t="s">
        <v>10658</v>
      </c>
      <c r="I1615" s="458">
        <v>7</v>
      </c>
      <c r="J1615" s="458" t="s">
        <v>7616</v>
      </c>
      <c r="K1615" s="454" t="s">
        <v>8693</v>
      </c>
    </row>
    <row r="1616" spans="1:11" x14ac:dyDescent="0.25">
      <c r="A1616" s="478">
        <f t="shared" si="26"/>
        <v>1568</v>
      </c>
      <c r="B1616" s="460" t="s">
        <v>2946</v>
      </c>
      <c r="C1616" s="451" t="s">
        <v>1527</v>
      </c>
      <c r="D1616" s="452" t="s">
        <v>866</v>
      </c>
      <c r="E1616" s="455" t="str">
        <f>VLOOKUP(D1616,'BANG THAM CHIEU'!$E$72:I1648,5,0)</f>
        <v>cái</v>
      </c>
      <c r="F1616" s="453">
        <v>6</v>
      </c>
      <c r="G1616" s="456">
        <v>44404</v>
      </c>
      <c r="H1616" s="477" t="s">
        <v>10658</v>
      </c>
      <c r="I1616" s="458">
        <v>7</v>
      </c>
      <c r="J1616" s="458" t="s">
        <v>7616</v>
      </c>
      <c r="K1616" s="454" t="s">
        <v>10689</v>
      </c>
    </row>
    <row r="1617" spans="1:11" x14ac:dyDescent="0.25">
      <c r="A1617" s="478">
        <f t="shared" ref="A1617:A1661" si="27">IF(B1617="","",A1616+1)</f>
        <v>1569</v>
      </c>
      <c r="B1617" s="454" t="s">
        <v>6113</v>
      </c>
      <c r="C1617" s="451" t="s">
        <v>97</v>
      </c>
      <c r="D1617" s="452" t="s">
        <v>182</v>
      </c>
      <c r="E1617" s="455" t="s">
        <v>455</v>
      </c>
      <c r="F1617" s="453">
        <v>2</v>
      </c>
      <c r="G1617" s="456">
        <v>44404</v>
      </c>
      <c r="H1617" s="477" t="s">
        <v>10658</v>
      </c>
      <c r="I1617" s="458">
        <v>7</v>
      </c>
      <c r="J1617" s="458" t="s">
        <v>7615</v>
      </c>
      <c r="K1617" s="454" t="s">
        <v>10688</v>
      </c>
    </row>
    <row r="1618" spans="1:11" ht="102.75" x14ac:dyDescent="0.25">
      <c r="A1618" s="478">
        <f t="shared" si="27"/>
        <v>1570</v>
      </c>
      <c r="B1618" s="437" t="s">
        <v>10318</v>
      </c>
      <c r="C1618" s="451" t="s">
        <v>1528</v>
      </c>
      <c r="D1618" s="452" t="s">
        <v>231</v>
      </c>
      <c r="E1618" s="455" t="str">
        <f>VLOOKUP(D1618,'BANG THAM CHIEU'!$E$72:I1650,5,0)</f>
        <v>cái</v>
      </c>
      <c r="F1618" s="453">
        <v>2</v>
      </c>
      <c r="G1618" s="456">
        <v>44404</v>
      </c>
      <c r="H1618" s="477" t="s">
        <v>10658</v>
      </c>
      <c r="I1618" s="458">
        <v>7</v>
      </c>
      <c r="J1618" s="458" t="s">
        <v>8816</v>
      </c>
      <c r="K1618" s="454" t="s">
        <v>10602</v>
      </c>
    </row>
    <row r="1619" spans="1:11" x14ac:dyDescent="0.25">
      <c r="A1619" s="478">
        <f t="shared" si="27"/>
        <v>1571</v>
      </c>
      <c r="B1619" s="454" t="s">
        <v>1430</v>
      </c>
      <c r="C1619" s="451" t="s">
        <v>1571</v>
      </c>
      <c r="D1619" s="452" t="s">
        <v>669</v>
      </c>
      <c r="E1619" s="455" t="str">
        <f>VLOOKUP(D1619,'BANG THAM CHIEU'!$E$72:I1651,5,0)</f>
        <v>cuộn</v>
      </c>
      <c r="F1619" s="453">
        <v>10</v>
      </c>
      <c r="G1619" s="456">
        <v>44405</v>
      </c>
      <c r="H1619" s="477" t="s">
        <v>10658</v>
      </c>
      <c r="I1619" s="458">
        <v>7</v>
      </c>
      <c r="J1619" s="458" t="s">
        <v>7615</v>
      </c>
      <c r="K1619" s="454" t="s">
        <v>10296</v>
      </c>
    </row>
    <row r="1620" spans="1:11" ht="60" x14ac:dyDescent="0.25">
      <c r="A1620" s="478">
        <f t="shared" si="27"/>
        <v>1572</v>
      </c>
      <c r="B1620" s="460" t="s">
        <v>4540</v>
      </c>
      <c r="C1620" s="451" t="s">
        <v>97</v>
      </c>
      <c r="D1620" s="452" t="s">
        <v>1317</v>
      </c>
      <c r="E1620" s="455" t="str">
        <f>VLOOKUP(D1620,'BANG THAM CHIEU'!$E$72:I1652,5,0)</f>
        <v>bì</v>
      </c>
      <c r="F1620" s="453">
        <v>4</v>
      </c>
      <c r="G1620" s="456">
        <v>44405</v>
      </c>
      <c r="H1620" s="477" t="s">
        <v>10658</v>
      </c>
      <c r="I1620" s="458">
        <v>7</v>
      </c>
      <c r="J1620" s="458" t="s">
        <v>7615</v>
      </c>
      <c r="K1620" s="454" t="s">
        <v>10296</v>
      </c>
    </row>
    <row r="1621" spans="1:11" x14ac:dyDescent="0.25">
      <c r="A1621" s="478">
        <f t="shared" si="27"/>
        <v>1573</v>
      </c>
      <c r="B1621" s="454" t="s">
        <v>6607</v>
      </c>
      <c r="C1621" s="451" t="s">
        <v>1527</v>
      </c>
      <c r="D1621" s="452" t="s">
        <v>688</v>
      </c>
      <c r="E1621" s="455" t="str">
        <f>VLOOKUP(D1621,'BANG THAM CHIEU'!$E$72:I1653,5,0)</f>
        <v>bì</v>
      </c>
      <c r="F1621" s="453">
        <v>4</v>
      </c>
      <c r="G1621" s="456">
        <v>44405</v>
      </c>
      <c r="H1621" s="477" t="s">
        <v>10658</v>
      </c>
      <c r="I1621" s="458">
        <v>7</v>
      </c>
      <c r="J1621" s="458" t="s">
        <v>7615</v>
      </c>
      <c r="K1621" s="454" t="s">
        <v>10296</v>
      </c>
    </row>
    <row r="1622" spans="1:11" x14ac:dyDescent="0.25">
      <c r="A1622" s="478">
        <f t="shared" si="27"/>
        <v>1574</v>
      </c>
      <c r="B1622" s="454" t="s">
        <v>4413</v>
      </c>
      <c r="C1622" s="451" t="s">
        <v>1533</v>
      </c>
      <c r="D1622" s="452" t="s">
        <v>877</v>
      </c>
      <c r="E1622" s="455" t="str">
        <f>VLOOKUP(D1622,'BANG THAM CHIEU'!$E$72:I1654,5,0)</f>
        <v>sợi</v>
      </c>
      <c r="F1622" s="453">
        <v>2</v>
      </c>
      <c r="G1622" s="456">
        <v>44405</v>
      </c>
      <c r="H1622" s="477" t="s">
        <v>10658</v>
      </c>
      <c r="I1622" s="458">
        <v>7</v>
      </c>
      <c r="J1622" s="458" t="s">
        <v>7615</v>
      </c>
      <c r="K1622" s="454" t="s">
        <v>10296</v>
      </c>
    </row>
    <row r="1623" spans="1:11" x14ac:dyDescent="0.25">
      <c r="A1623" s="478">
        <f t="shared" si="27"/>
        <v>1575</v>
      </c>
      <c r="B1623" s="432" t="s">
        <v>4413</v>
      </c>
      <c r="C1623" s="451" t="s">
        <v>1533</v>
      </c>
      <c r="D1623" s="452" t="s">
        <v>877</v>
      </c>
      <c r="E1623" s="455" t="str">
        <f>VLOOKUP(D1623,'BANG THAM CHIEU'!$E$72:I1655,5,0)</f>
        <v>sợi</v>
      </c>
      <c r="F1623" s="453">
        <v>4</v>
      </c>
      <c r="G1623" s="456">
        <v>44405</v>
      </c>
      <c r="H1623" s="477" t="s">
        <v>10658</v>
      </c>
      <c r="I1623" s="458">
        <v>7</v>
      </c>
      <c r="J1623" s="458" t="s">
        <v>7615</v>
      </c>
      <c r="K1623" s="454" t="s">
        <v>10690</v>
      </c>
    </row>
    <row r="1624" spans="1:11" x14ac:dyDescent="0.25">
      <c r="A1624" s="478">
        <f t="shared" si="27"/>
        <v>1576</v>
      </c>
      <c r="B1624" s="454" t="s">
        <v>10488</v>
      </c>
      <c r="C1624" s="451" t="s">
        <v>1527</v>
      </c>
      <c r="D1624" s="452" t="s">
        <v>856</v>
      </c>
      <c r="E1624" s="455" t="str">
        <f>VLOOKUP(D1624,'BANG THAM CHIEU'!$E$72:I1656,5,0)</f>
        <v>cái</v>
      </c>
      <c r="F1624" s="453">
        <v>1</v>
      </c>
      <c r="G1624" s="456">
        <v>44405</v>
      </c>
      <c r="H1624" s="477" t="s">
        <v>10658</v>
      </c>
      <c r="I1624" s="458">
        <v>7</v>
      </c>
      <c r="J1624" s="458" t="s">
        <v>7615</v>
      </c>
      <c r="K1624" s="454" t="s">
        <v>10690</v>
      </c>
    </row>
    <row r="1625" spans="1:11" x14ac:dyDescent="0.25">
      <c r="A1625" s="478">
        <f t="shared" si="27"/>
        <v>1577</v>
      </c>
      <c r="B1625" s="454" t="s">
        <v>6808</v>
      </c>
      <c r="C1625" s="451" t="s">
        <v>1527</v>
      </c>
      <c r="D1625" s="452" t="s">
        <v>772</v>
      </c>
      <c r="E1625" s="455" t="str">
        <f>VLOOKUP(D1625,'BANG THAM CHIEU'!$E$72:I1657,5,0)</f>
        <v>cái</v>
      </c>
      <c r="F1625" s="453">
        <v>2</v>
      </c>
      <c r="G1625" s="456">
        <v>44405</v>
      </c>
      <c r="H1625" s="477" t="s">
        <v>10658</v>
      </c>
      <c r="I1625" s="458">
        <v>7</v>
      </c>
      <c r="J1625" s="458" t="s">
        <v>7615</v>
      </c>
      <c r="K1625" s="454" t="s">
        <v>10690</v>
      </c>
    </row>
    <row r="1626" spans="1:11" x14ac:dyDescent="0.25">
      <c r="A1626" s="478">
        <f t="shared" si="27"/>
        <v>1578</v>
      </c>
      <c r="B1626" s="460" t="s">
        <v>6930</v>
      </c>
      <c r="C1626" s="451" t="s">
        <v>1527</v>
      </c>
      <c r="D1626" s="452" t="s">
        <v>737</v>
      </c>
      <c r="E1626" s="455" t="str">
        <f>VLOOKUP(D1626,'BANG THAM CHIEU'!$E$72:I1658,5,0)</f>
        <v>hộp</v>
      </c>
      <c r="F1626" s="453">
        <v>2</v>
      </c>
      <c r="G1626" s="456">
        <v>44405</v>
      </c>
      <c r="H1626" s="477" t="s">
        <v>10658</v>
      </c>
      <c r="I1626" s="458">
        <v>7</v>
      </c>
      <c r="J1626" s="458" t="s">
        <v>7615</v>
      </c>
      <c r="K1626" s="454" t="s">
        <v>10690</v>
      </c>
    </row>
    <row r="1627" spans="1:11" x14ac:dyDescent="0.25">
      <c r="A1627" s="478">
        <f t="shared" si="27"/>
        <v>1579</v>
      </c>
      <c r="B1627" s="460" t="s">
        <v>6929</v>
      </c>
      <c r="C1627" s="451" t="s">
        <v>1527</v>
      </c>
      <c r="D1627" s="452" t="s">
        <v>768</v>
      </c>
      <c r="E1627" s="455" t="str">
        <f>VLOOKUP(D1627,'BANG THAM CHIEU'!$E$72:I1659,5,0)</f>
        <v>cái</v>
      </c>
      <c r="F1627" s="453">
        <v>3</v>
      </c>
      <c r="G1627" s="456">
        <v>44405</v>
      </c>
      <c r="H1627" s="477" t="s">
        <v>10658</v>
      </c>
      <c r="I1627" s="458">
        <v>7</v>
      </c>
      <c r="J1627" s="458" t="s">
        <v>7615</v>
      </c>
      <c r="K1627" s="454" t="s">
        <v>10690</v>
      </c>
    </row>
    <row r="1628" spans="1:11" x14ac:dyDescent="0.25">
      <c r="A1628" s="478">
        <f t="shared" si="27"/>
        <v>1580</v>
      </c>
      <c r="B1628" s="454" t="s">
        <v>7677</v>
      </c>
      <c r="C1628" s="451" t="s">
        <v>1530</v>
      </c>
      <c r="D1628" s="452" t="s">
        <v>735</v>
      </c>
      <c r="E1628" s="455" t="str">
        <f>VLOOKUP(D1628,'BANG THAM CHIEU'!$E$72:I1660,5,0)</f>
        <v>lon</v>
      </c>
      <c r="F1628" s="453">
        <v>1</v>
      </c>
      <c r="G1628" s="456">
        <v>44405</v>
      </c>
      <c r="H1628" s="477" t="s">
        <v>10658</v>
      </c>
      <c r="I1628" s="458">
        <v>7</v>
      </c>
      <c r="J1628" s="458" t="s">
        <v>7615</v>
      </c>
      <c r="K1628" s="454" t="s">
        <v>10690</v>
      </c>
    </row>
    <row r="1629" spans="1:11" x14ac:dyDescent="0.25">
      <c r="A1629" s="478">
        <f t="shared" si="27"/>
        <v>1581</v>
      </c>
      <c r="B1629" s="454" t="s">
        <v>9145</v>
      </c>
      <c r="C1629" s="451" t="s">
        <v>1549</v>
      </c>
      <c r="D1629" s="452" t="s">
        <v>188</v>
      </c>
      <c r="E1629" s="455" t="str">
        <f>VLOOKUP(D1629,'BANG THAM CHIEU'!$E$72:I1661,5,0)</f>
        <v>cái</v>
      </c>
      <c r="F1629" s="453">
        <v>1</v>
      </c>
      <c r="G1629" s="456">
        <v>44405</v>
      </c>
      <c r="H1629" s="477" t="s">
        <v>10658</v>
      </c>
      <c r="I1629" s="458">
        <v>7</v>
      </c>
      <c r="J1629" s="458" t="s">
        <v>7615</v>
      </c>
      <c r="K1629" s="454" t="s">
        <v>10591</v>
      </c>
    </row>
    <row r="1630" spans="1:11" x14ac:dyDescent="0.25">
      <c r="A1630" s="478">
        <f t="shared" si="27"/>
        <v>1582</v>
      </c>
      <c r="B1630" s="454" t="s">
        <v>9147</v>
      </c>
      <c r="C1630" s="451" t="s">
        <v>1548</v>
      </c>
      <c r="D1630" s="452" t="s">
        <v>119</v>
      </c>
      <c r="E1630" s="455" t="str">
        <f>VLOOKUP(D1630,'BANG THAM CHIEU'!$E$72:I1662,5,0)</f>
        <v>cái</v>
      </c>
      <c r="F1630" s="453">
        <v>1</v>
      </c>
      <c r="G1630" s="456">
        <v>44405</v>
      </c>
      <c r="H1630" s="477" t="s">
        <v>10658</v>
      </c>
      <c r="I1630" s="458">
        <v>7</v>
      </c>
      <c r="J1630" s="458" t="s">
        <v>7615</v>
      </c>
      <c r="K1630" s="454" t="s">
        <v>10591</v>
      </c>
    </row>
    <row r="1631" spans="1:11" x14ac:dyDescent="0.25">
      <c r="A1631" s="478">
        <f t="shared" si="27"/>
        <v>1583</v>
      </c>
      <c r="B1631" s="454" t="s">
        <v>9646</v>
      </c>
      <c r="C1631" s="451" t="s">
        <v>99</v>
      </c>
      <c r="D1631" s="452" t="s">
        <v>680</v>
      </c>
      <c r="E1631" s="455" t="str">
        <f>VLOOKUP(D1631,'BANG THAM CHIEU'!$E$72:I1663,5,0)</f>
        <v>cái</v>
      </c>
      <c r="F1631" s="453">
        <v>30</v>
      </c>
      <c r="G1631" s="456">
        <v>44406</v>
      </c>
      <c r="H1631" s="477" t="s">
        <v>10658</v>
      </c>
      <c r="I1631" s="458">
        <v>7</v>
      </c>
      <c r="J1631" s="458" t="s">
        <v>7615</v>
      </c>
      <c r="K1631" s="454" t="s">
        <v>10459</v>
      </c>
    </row>
    <row r="1632" spans="1:11" x14ac:dyDescent="0.25">
      <c r="A1632" s="478">
        <f t="shared" si="27"/>
        <v>1584</v>
      </c>
      <c r="B1632" s="454" t="s">
        <v>9647</v>
      </c>
      <c r="C1632" s="451" t="s">
        <v>1571</v>
      </c>
      <c r="D1632" s="452" t="s">
        <v>828</v>
      </c>
      <c r="E1632" s="455" t="str">
        <f>VLOOKUP(D1632,'BANG THAM CHIEU'!$E$72:I1664,5,0)</f>
        <v>cái</v>
      </c>
      <c r="F1632" s="453">
        <v>10</v>
      </c>
      <c r="G1632" s="456">
        <v>44406</v>
      </c>
      <c r="H1632" s="477" t="s">
        <v>10658</v>
      </c>
      <c r="I1632" s="458">
        <v>7</v>
      </c>
      <c r="J1632" s="458" t="s">
        <v>7615</v>
      </c>
      <c r="K1632" s="454" t="s">
        <v>10296</v>
      </c>
    </row>
    <row r="1633" spans="1:11" x14ac:dyDescent="0.25">
      <c r="A1633" s="478">
        <f t="shared" si="27"/>
        <v>1585</v>
      </c>
      <c r="B1633" s="437" t="s">
        <v>7903</v>
      </c>
      <c r="C1633" s="451" t="s">
        <v>1563</v>
      </c>
      <c r="D1633" s="452" t="s">
        <v>1314</v>
      </c>
      <c r="E1633" s="455" t="str">
        <f>VLOOKUP(D1633,'BANG THAM CHIEU'!$E$72:I1665,5,0)</f>
        <v>cuộn</v>
      </c>
      <c r="F1633" s="453">
        <v>1</v>
      </c>
      <c r="G1633" s="456">
        <v>44406</v>
      </c>
      <c r="H1633" s="477" t="s">
        <v>10658</v>
      </c>
      <c r="I1633" s="458">
        <v>7</v>
      </c>
      <c r="J1633" s="458" t="s">
        <v>7615</v>
      </c>
      <c r="K1633" s="454" t="s">
        <v>10296</v>
      </c>
    </row>
    <row r="1634" spans="1:11" x14ac:dyDescent="0.25">
      <c r="A1634" s="478">
        <f t="shared" si="27"/>
        <v>1586</v>
      </c>
      <c r="B1634" s="454" t="s">
        <v>9646</v>
      </c>
      <c r="C1634" s="451" t="s">
        <v>99</v>
      </c>
      <c r="D1634" s="452" t="s">
        <v>680</v>
      </c>
      <c r="E1634" s="455" t="str">
        <f>VLOOKUP(D1634,'BANG THAM CHIEU'!$E$72:I1666,5,0)</f>
        <v>cái</v>
      </c>
      <c r="F1634" s="453">
        <v>30</v>
      </c>
      <c r="G1634" s="456">
        <v>44406</v>
      </c>
      <c r="H1634" s="477" t="s">
        <v>10658</v>
      </c>
      <c r="I1634" s="458">
        <v>7</v>
      </c>
      <c r="J1634" s="458" t="s">
        <v>7615</v>
      </c>
      <c r="K1634" s="454" t="s">
        <v>10296</v>
      </c>
    </row>
    <row r="1635" spans="1:11" x14ac:dyDescent="0.25">
      <c r="A1635" s="478">
        <f t="shared" si="27"/>
        <v>1587</v>
      </c>
      <c r="B1635" s="454" t="s">
        <v>10250</v>
      </c>
      <c r="C1635" s="451" t="s">
        <v>1533</v>
      </c>
      <c r="D1635" s="452" t="s">
        <v>781</v>
      </c>
      <c r="E1635" s="455" t="str">
        <f>VLOOKUP(D1635,'BANG THAM CHIEU'!$E$72:I1667,5,0)</f>
        <v>cái</v>
      </c>
      <c r="F1635" s="453">
        <v>2</v>
      </c>
      <c r="G1635" s="456">
        <v>44406</v>
      </c>
      <c r="H1635" s="477" t="s">
        <v>10658</v>
      </c>
      <c r="I1635" s="458">
        <v>7</v>
      </c>
      <c r="J1635" s="458" t="s">
        <v>7615</v>
      </c>
      <c r="K1635" s="454" t="s">
        <v>10296</v>
      </c>
    </row>
    <row r="1636" spans="1:11" x14ac:dyDescent="0.25">
      <c r="A1636" s="478">
        <f t="shared" si="27"/>
        <v>1588</v>
      </c>
      <c r="B1636" s="454" t="s">
        <v>7311</v>
      </c>
      <c r="C1636" s="451" t="s">
        <v>1596</v>
      </c>
      <c r="D1636" s="452" t="s">
        <v>762</v>
      </c>
      <c r="E1636" s="455" t="str">
        <f>VLOOKUP(D1636,'BANG THAM CHIEU'!$E$72:I1668,5,0)</f>
        <v>cái</v>
      </c>
      <c r="F1636" s="453">
        <v>1</v>
      </c>
      <c r="G1636" s="456">
        <v>44406</v>
      </c>
      <c r="H1636" s="477" t="s">
        <v>10658</v>
      </c>
      <c r="I1636" s="458">
        <v>7</v>
      </c>
      <c r="J1636" s="458" t="s">
        <v>7615</v>
      </c>
      <c r="K1636" s="454" t="s">
        <v>10296</v>
      </c>
    </row>
    <row r="1637" spans="1:11" ht="75" x14ac:dyDescent="0.25">
      <c r="A1637" s="478">
        <f t="shared" si="27"/>
        <v>1589</v>
      </c>
      <c r="B1637" s="460" t="s">
        <v>10313</v>
      </c>
      <c r="C1637" s="451" t="s">
        <v>1557</v>
      </c>
      <c r="D1637" s="452" t="s">
        <v>172</v>
      </c>
      <c r="E1637" s="455" t="s">
        <v>455</v>
      </c>
      <c r="F1637" s="453">
        <v>2</v>
      </c>
      <c r="G1637" s="456">
        <v>44406</v>
      </c>
      <c r="H1637" s="477" t="s">
        <v>10658</v>
      </c>
      <c r="I1637" s="458">
        <v>7</v>
      </c>
      <c r="J1637" s="458" t="s">
        <v>7615</v>
      </c>
      <c r="K1637" s="454"/>
    </row>
    <row r="1638" spans="1:11" x14ac:dyDescent="0.25">
      <c r="A1638" s="478">
        <f t="shared" si="27"/>
        <v>1590</v>
      </c>
      <c r="B1638" s="454" t="s">
        <v>7873</v>
      </c>
      <c r="C1638" s="451" t="s">
        <v>1563</v>
      </c>
      <c r="D1638" s="452" t="s">
        <v>721</v>
      </c>
      <c r="E1638" s="455" t="str">
        <f>VLOOKUP(D1638,'BANG THAM CHIEU'!$E$72:I1670,5,0)</f>
        <v>viên</v>
      </c>
      <c r="F1638" s="453">
        <v>2</v>
      </c>
      <c r="G1638" s="456">
        <v>44407</v>
      </c>
      <c r="H1638" s="477" t="s">
        <v>10658</v>
      </c>
      <c r="I1638" s="458">
        <v>7</v>
      </c>
      <c r="J1638" s="458" t="s">
        <v>7615</v>
      </c>
      <c r="K1638" s="454" t="s">
        <v>10281</v>
      </c>
    </row>
    <row r="1639" spans="1:11" x14ac:dyDescent="0.25">
      <c r="A1639" s="478">
        <f t="shared" si="27"/>
        <v>1591</v>
      </c>
      <c r="B1639" s="454" t="s">
        <v>9802</v>
      </c>
      <c r="C1639" s="451" t="s">
        <v>1548</v>
      </c>
      <c r="D1639" s="452" t="s">
        <v>9824</v>
      </c>
      <c r="E1639" s="455" t="str">
        <f>VLOOKUP(D1639,'BANG THAM CHIEU'!$E$72:I1671,5,0)</f>
        <v>cái</v>
      </c>
      <c r="F1639" s="453">
        <v>2</v>
      </c>
      <c r="G1639" s="456">
        <v>44403</v>
      </c>
      <c r="H1639" s="477" t="s">
        <v>10658</v>
      </c>
      <c r="I1639" s="458">
        <v>7</v>
      </c>
      <c r="J1639" s="458" t="s">
        <v>7619</v>
      </c>
      <c r="K1639" s="454" t="s">
        <v>10281</v>
      </c>
    </row>
    <row r="1640" spans="1:11" x14ac:dyDescent="0.25">
      <c r="A1640" s="478">
        <f t="shared" si="27"/>
        <v>1592</v>
      </c>
      <c r="B1640" s="454" t="s">
        <v>7245</v>
      </c>
      <c r="C1640" s="451" t="s">
        <v>1517</v>
      </c>
      <c r="D1640" s="452" t="s">
        <v>7246</v>
      </c>
      <c r="E1640" s="455" t="str">
        <f>VLOOKUP(D1640,'BANG THAM CHIEU'!$E$72:I1672,5,0)</f>
        <v>cái</v>
      </c>
      <c r="F1640" s="453">
        <v>4</v>
      </c>
      <c r="G1640" s="456">
        <v>44403</v>
      </c>
      <c r="H1640" s="477" t="s">
        <v>10658</v>
      </c>
      <c r="I1640" s="458">
        <v>7</v>
      </c>
      <c r="J1640" s="458" t="s">
        <v>7619</v>
      </c>
      <c r="K1640" s="454" t="s">
        <v>10258</v>
      </c>
    </row>
    <row r="1641" spans="1:11" ht="39" x14ac:dyDescent="0.25">
      <c r="A1641" s="478">
        <f t="shared" si="27"/>
        <v>1593</v>
      </c>
      <c r="B1641" s="506" t="s">
        <v>7245</v>
      </c>
      <c r="C1641" s="451" t="s">
        <v>1517</v>
      </c>
      <c r="D1641" s="452" t="s">
        <v>7246</v>
      </c>
      <c r="E1641" s="455" t="str">
        <f>VLOOKUP(D1641,'BANG THAM CHIEU'!$E$72:I1673,5,0)</f>
        <v>cái</v>
      </c>
      <c r="F1641" s="453">
        <v>1</v>
      </c>
      <c r="G1641" s="456">
        <v>44403</v>
      </c>
      <c r="H1641" s="477" t="s">
        <v>10658</v>
      </c>
      <c r="I1641" s="458">
        <v>7</v>
      </c>
      <c r="J1641" s="458" t="s">
        <v>9489</v>
      </c>
      <c r="K1641" s="454" t="s">
        <v>10296</v>
      </c>
    </row>
    <row r="1642" spans="1:11" x14ac:dyDescent="0.25">
      <c r="A1642" s="478">
        <f t="shared" si="27"/>
        <v>1594</v>
      </c>
      <c r="B1642" s="454" t="s">
        <v>7302</v>
      </c>
      <c r="C1642" s="451" t="s">
        <v>2568</v>
      </c>
      <c r="D1642" s="452" t="s">
        <v>2702</v>
      </c>
      <c r="E1642" s="455" t="str">
        <f>VLOOKUP(D1642,'BANG THAM CHIEU'!$E$72:I1674,5,0)</f>
        <v>thùng</v>
      </c>
      <c r="F1642" s="453">
        <v>2</v>
      </c>
      <c r="G1642" s="456">
        <v>44406</v>
      </c>
      <c r="H1642" s="477" t="s">
        <v>10658</v>
      </c>
      <c r="I1642" s="458">
        <v>7</v>
      </c>
      <c r="J1642" s="458" t="s">
        <v>7615</v>
      </c>
      <c r="K1642" s="454" t="s">
        <v>10296</v>
      </c>
    </row>
    <row r="1643" spans="1:11" x14ac:dyDescent="0.25">
      <c r="A1643" s="478">
        <f t="shared" si="27"/>
        <v>1595</v>
      </c>
      <c r="B1643" s="454" t="s">
        <v>9581</v>
      </c>
      <c r="C1643" s="451" t="s">
        <v>78</v>
      </c>
      <c r="D1643" s="452" t="s">
        <v>9333</v>
      </c>
      <c r="E1643" s="455" t="str">
        <f>VLOOKUP(D1643,'BANG THAM CHIEU'!$E$72:I1675,5,0)</f>
        <v>bộ</v>
      </c>
      <c r="F1643" s="453">
        <v>1</v>
      </c>
      <c r="G1643" s="456">
        <v>44406</v>
      </c>
      <c r="H1643" s="477" t="s">
        <v>10658</v>
      </c>
      <c r="I1643" s="458">
        <v>7</v>
      </c>
      <c r="J1643" s="458" t="s">
        <v>7615</v>
      </c>
      <c r="K1643" s="454" t="s">
        <v>10296</v>
      </c>
    </row>
    <row r="1644" spans="1:11" x14ac:dyDescent="0.25">
      <c r="A1644" s="478">
        <f t="shared" si="27"/>
        <v>1596</v>
      </c>
      <c r="B1644" s="460" t="s">
        <v>2572</v>
      </c>
      <c r="C1644" s="451" t="s">
        <v>2570</v>
      </c>
      <c r="D1644" s="452" t="s">
        <v>2705</v>
      </c>
      <c r="E1644" s="455" t="str">
        <f>VLOOKUP(D1644,'BANG THAM CHIEU'!$E$72:I1676,5,0)</f>
        <v>lon</v>
      </c>
      <c r="F1644" s="453">
        <v>2</v>
      </c>
      <c r="G1644" s="456">
        <v>44406</v>
      </c>
      <c r="H1644" s="477" t="s">
        <v>10658</v>
      </c>
      <c r="I1644" s="458">
        <v>7</v>
      </c>
      <c r="J1644" s="458" t="s">
        <v>10692</v>
      </c>
      <c r="K1644" s="454" t="s">
        <v>10109</v>
      </c>
    </row>
    <row r="1645" spans="1:11" x14ac:dyDescent="0.25">
      <c r="A1645" s="478">
        <f t="shared" si="27"/>
        <v>1597</v>
      </c>
      <c r="B1645" s="454" t="s">
        <v>8687</v>
      </c>
      <c r="C1645" s="451" t="s">
        <v>78</v>
      </c>
      <c r="D1645" s="452" t="s">
        <v>8689</v>
      </c>
      <c r="E1645" s="455" t="str">
        <f>VLOOKUP(D1645,'BANG THAM CHIEU'!$E$72:I1677,5,0)</f>
        <v>cái</v>
      </c>
      <c r="F1645" s="453">
        <v>1</v>
      </c>
      <c r="G1645" s="456">
        <v>44406</v>
      </c>
      <c r="H1645" s="477" t="s">
        <v>10658</v>
      </c>
      <c r="I1645" s="458">
        <v>7</v>
      </c>
      <c r="J1645" s="458" t="s">
        <v>7615</v>
      </c>
      <c r="K1645" s="454" t="s">
        <v>10693</v>
      </c>
    </row>
    <row r="1646" spans="1:11" x14ac:dyDescent="0.25">
      <c r="A1646" s="478">
        <f t="shared" si="27"/>
        <v>1598</v>
      </c>
      <c r="B1646" s="454" t="s">
        <v>7343</v>
      </c>
      <c r="C1646" s="451" t="s">
        <v>1556</v>
      </c>
      <c r="D1646" s="452">
        <v>51515838</v>
      </c>
      <c r="E1646" s="455" t="str">
        <f>VLOOKUP(D1646,'BANG THAM CHIEU'!$E$72:I1678,5,0)</f>
        <v>cái</v>
      </c>
      <c r="F1646" s="453">
        <v>1</v>
      </c>
      <c r="G1646" s="456">
        <v>44407</v>
      </c>
      <c r="H1646" s="477" t="s">
        <v>10658</v>
      </c>
      <c r="I1646" s="458">
        <v>7</v>
      </c>
      <c r="J1646" s="458" t="s">
        <v>7615</v>
      </c>
      <c r="K1646" s="454" t="s">
        <v>10695</v>
      </c>
    </row>
    <row r="1647" spans="1:11" x14ac:dyDescent="0.25">
      <c r="A1647" s="478">
        <f t="shared" si="27"/>
        <v>1599</v>
      </c>
      <c r="B1647" s="454" t="s">
        <v>9882</v>
      </c>
      <c r="C1647" s="451" t="s">
        <v>2564</v>
      </c>
      <c r="D1647" s="452">
        <v>51287174</v>
      </c>
      <c r="E1647" s="455" t="str">
        <f>VLOOKUP(D1647,'BANG THAM CHIEU'!$E$72:I1679,5,0)</f>
        <v>cái</v>
      </c>
      <c r="F1647" s="453">
        <v>2</v>
      </c>
      <c r="G1647" s="456">
        <v>44407</v>
      </c>
      <c r="H1647" s="477" t="s">
        <v>10658</v>
      </c>
      <c r="I1647" s="458">
        <v>7</v>
      </c>
      <c r="J1647" s="458" t="s">
        <v>7614</v>
      </c>
      <c r="K1647" s="454" t="s">
        <v>10258</v>
      </c>
    </row>
    <row r="1648" spans="1:11" x14ac:dyDescent="0.25">
      <c r="A1648" s="478">
        <f t="shared" si="27"/>
        <v>1600</v>
      </c>
      <c r="B1648" s="31" t="s">
        <v>9887</v>
      </c>
      <c r="C1648" s="451" t="s">
        <v>2564</v>
      </c>
      <c r="D1648" s="452">
        <v>52006607</v>
      </c>
      <c r="E1648" s="455" t="str">
        <f>VLOOKUP(D1648,'BANG THAM CHIEU'!$E$72:I1680,5,0)</f>
        <v>cái</v>
      </c>
      <c r="F1648" s="453">
        <v>2</v>
      </c>
      <c r="G1648" s="456">
        <v>44407</v>
      </c>
      <c r="H1648" s="477" t="s">
        <v>10658</v>
      </c>
      <c r="I1648" s="458">
        <v>7</v>
      </c>
      <c r="J1648" s="458" t="s">
        <v>7614</v>
      </c>
      <c r="K1648" s="454" t="s">
        <v>10258</v>
      </c>
    </row>
    <row r="1649" spans="1:11" x14ac:dyDescent="0.25">
      <c r="A1649" s="478">
        <f t="shared" si="27"/>
        <v>1601</v>
      </c>
      <c r="B1649" s="46" t="s">
        <v>7348</v>
      </c>
      <c r="C1649" s="451" t="s">
        <v>2564</v>
      </c>
      <c r="D1649" s="452">
        <v>50297513</v>
      </c>
      <c r="E1649" s="455" t="str">
        <f>VLOOKUP(D1649,'BANG THAM CHIEU'!$E$72:I1681,5,0)</f>
        <v>cái</v>
      </c>
      <c r="F1649" s="453">
        <v>1</v>
      </c>
      <c r="G1649" s="456">
        <v>44407</v>
      </c>
      <c r="H1649" s="477" t="s">
        <v>10658</v>
      </c>
      <c r="I1649" s="458">
        <v>7</v>
      </c>
      <c r="J1649" s="458" t="s">
        <v>7614</v>
      </c>
      <c r="K1649" s="454" t="s">
        <v>10258</v>
      </c>
    </row>
    <row r="1650" spans="1:11" x14ac:dyDescent="0.25">
      <c r="A1650" s="478">
        <f t="shared" si="27"/>
        <v>1602</v>
      </c>
      <c r="B1650" s="454" t="s">
        <v>10699</v>
      </c>
      <c r="C1650" s="451"/>
      <c r="D1650" s="452"/>
      <c r="E1650" s="455" t="s">
        <v>455</v>
      </c>
      <c r="F1650" s="453">
        <v>1</v>
      </c>
      <c r="G1650" s="456">
        <v>44410</v>
      </c>
      <c r="H1650" s="477" t="s">
        <v>10696</v>
      </c>
      <c r="I1650" s="458">
        <v>7</v>
      </c>
      <c r="J1650" s="458" t="s">
        <v>9489</v>
      </c>
      <c r="K1650" s="454" t="s">
        <v>10258</v>
      </c>
    </row>
    <row r="1651" spans="1:11" x14ac:dyDescent="0.25">
      <c r="A1651" s="478">
        <f t="shared" si="27"/>
        <v>1603</v>
      </c>
      <c r="B1651" s="454" t="s">
        <v>10276</v>
      </c>
      <c r="C1651" s="451"/>
      <c r="D1651" s="452"/>
      <c r="E1651" s="455" t="s">
        <v>455</v>
      </c>
      <c r="F1651" s="453">
        <v>2</v>
      </c>
      <c r="G1651" s="456">
        <v>44412</v>
      </c>
      <c r="H1651" s="477" t="s">
        <v>10696</v>
      </c>
      <c r="I1651" s="458">
        <v>7</v>
      </c>
      <c r="J1651" s="458" t="s">
        <v>7619</v>
      </c>
      <c r="K1651" s="454" t="s">
        <v>10701</v>
      </c>
    </row>
    <row r="1652" spans="1:11" x14ac:dyDescent="0.25">
      <c r="A1652" s="478">
        <f t="shared" si="27"/>
        <v>1604</v>
      </c>
      <c r="B1652" s="454" t="s">
        <v>10702</v>
      </c>
      <c r="C1652" s="451"/>
      <c r="D1652" s="452"/>
      <c r="E1652" s="455" t="s">
        <v>455</v>
      </c>
      <c r="F1652" s="453">
        <v>12</v>
      </c>
      <c r="G1652" s="456">
        <v>44412</v>
      </c>
      <c r="H1652" s="477" t="s">
        <v>10696</v>
      </c>
      <c r="I1652" s="458">
        <v>7</v>
      </c>
      <c r="J1652" s="458" t="s">
        <v>7615</v>
      </c>
      <c r="K1652" s="454" t="s">
        <v>8693</v>
      </c>
    </row>
    <row r="1653" spans="1:11" x14ac:dyDescent="0.25">
      <c r="A1653" s="478">
        <f t="shared" si="27"/>
        <v>1605</v>
      </c>
      <c r="B1653" s="46" t="s">
        <v>8566</v>
      </c>
      <c r="C1653" s="330"/>
      <c r="D1653" s="344"/>
      <c r="E1653" s="455" t="s">
        <v>8567</v>
      </c>
      <c r="F1653" s="403">
        <v>10</v>
      </c>
      <c r="G1653" s="456">
        <v>44413</v>
      </c>
      <c r="H1653" s="477" t="s">
        <v>10696</v>
      </c>
      <c r="I1653" s="458">
        <v>7</v>
      </c>
      <c r="J1653" s="458" t="s">
        <v>7615</v>
      </c>
      <c r="K1653" s="454" t="s">
        <v>8693</v>
      </c>
    </row>
    <row r="1654" spans="1:11" x14ac:dyDescent="0.25">
      <c r="A1654" s="478">
        <f t="shared" si="27"/>
        <v>1606</v>
      </c>
      <c r="B1654" s="454" t="s">
        <v>10699</v>
      </c>
      <c r="C1654" s="451"/>
      <c r="D1654" s="452"/>
      <c r="E1654" s="455" t="s">
        <v>455</v>
      </c>
      <c r="F1654" s="453">
        <v>1</v>
      </c>
      <c r="G1654" s="456">
        <v>44413</v>
      </c>
      <c r="H1654" s="477" t="s">
        <v>10696</v>
      </c>
      <c r="I1654" s="458">
        <v>7</v>
      </c>
      <c r="J1654" s="458" t="s">
        <v>7615</v>
      </c>
      <c r="K1654" s="454" t="s">
        <v>10296</v>
      </c>
    </row>
    <row r="1655" spans="1:11" x14ac:dyDescent="0.25">
      <c r="A1655" s="478">
        <f t="shared" si="27"/>
        <v>1607</v>
      </c>
      <c r="B1655" s="454" t="s">
        <v>10583</v>
      </c>
      <c r="C1655" s="451"/>
      <c r="D1655" s="452"/>
      <c r="E1655" s="455" t="s">
        <v>455</v>
      </c>
      <c r="F1655" s="453">
        <v>500</v>
      </c>
      <c r="G1655" s="456">
        <v>44413</v>
      </c>
      <c r="H1655" s="477" t="s">
        <v>10696</v>
      </c>
      <c r="I1655" s="458">
        <v>7</v>
      </c>
      <c r="J1655" s="458" t="s">
        <v>7615</v>
      </c>
      <c r="K1655" s="454" t="s">
        <v>10296</v>
      </c>
    </row>
    <row r="1656" spans="1:11" x14ac:dyDescent="0.25">
      <c r="A1656" s="478">
        <f t="shared" si="27"/>
        <v>1608</v>
      </c>
      <c r="B1656" s="454" t="s">
        <v>8566</v>
      </c>
      <c r="C1656" s="451"/>
      <c r="D1656" s="452"/>
      <c r="E1656" s="455" t="s">
        <v>8567</v>
      </c>
      <c r="F1656" s="453">
        <v>20</v>
      </c>
      <c r="G1656" s="456">
        <v>44414</v>
      </c>
      <c r="H1656" s="477" t="s">
        <v>10696</v>
      </c>
      <c r="I1656" s="458">
        <v>7</v>
      </c>
      <c r="J1656" s="458" t="s">
        <v>7619</v>
      </c>
      <c r="K1656" s="454" t="s">
        <v>10281</v>
      </c>
    </row>
    <row r="1657" spans="1:11" x14ac:dyDescent="0.25">
      <c r="A1657" s="478">
        <f t="shared" si="27"/>
        <v>1609</v>
      </c>
      <c r="B1657" s="454" t="s">
        <v>10702</v>
      </c>
      <c r="C1657" s="451"/>
      <c r="D1657" s="452"/>
      <c r="E1657" s="455" t="s">
        <v>455</v>
      </c>
      <c r="F1657" s="453">
        <v>20</v>
      </c>
      <c r="G1657" s="456">
        <v>44414</v>
      </c>
      <c r="H1657" s="477" t="s">
        <v>10696</v>
      </c>
      <c r="I1657" s="458">
        <v>7</v>
      </c>
      <c r="J1657" s="458" t="s">
        <v>7619</v>
      </c>
      <c r="K1657" s="454" t="s">
        <v>8693</v>
      </c>
    </row>
    <row r="1658" spans="1:11" x14ac:dyDescent="0.25">
      <c r="A1658" s="478">
        <f t="shared" si="27"/>
        <v>1610</v>
      </c>
      <c r="B1658" s="454" t="s">
        <v>10705</v>
      </c>
      <c r="C1658" s="451"/>
      <c r="D1658" s="452"/>
      <c r="E1658" s="455" t="s">
        <v>455</v>
      </c>
      <c r="F1658" s="453">
        <v>5</v>
      </c>
      <c r="G1658" s="456">
        <v>44414</v>
      </c>
      <c r="H1658" s="477" t="s">
        <v>10696</v>
      </c>
      <c r="I1658" s="458">
        <v>7</v>
      </c>
      <c r="J1658" s="458" t="s">
        <v>7619</v>
      </c>
      <c r="K1658" s="454" t="s">
        <v>10706</v>
      </c>
    </row>
    <row r="1659" spans="1:11" x14ac:dyDescent="0.25">
      <c r="A1659" s="478">
        <f t="shared" si="27"/>
        <v>1611</v>
      </c>
      <c r="B1659" s="454" t="s">
        <v>10707</v>
      </c>
      <c r="C1659" s="451"/>
      <c r="D1659" s="452"/>
      <c r="E1659" s="455" t="s">
        <v>1211</v>
      </c>
      <c r="F1659" s="453">
        <v>1</v>
      </c>
      <c r="G1659" s="456">
        <v>44414</v>
      </c>
      <c r="H1659" s="477" t="s">
        <v>10696</v>
      </c>
      <c r="I1659" s="458">
        <v>7</v>
      </c>
      <c r="J1659" s="458" t="s">
        <v>7619</v>
      </c>
      <c r="K1659" s="454" t="s">
        <v>10281</v>
      </c>
    </row>
    <row r="1660" spans="1:11" x14ac:dyDescent="0.25">
      <c r="A1660" s="478">
        <f t="shared" si="27"/>
        <v>1612</v>
      </c>
      <c r="B1660" s="454" t="s">
        <v>11073</v>
      </c>
      <c r="C1660" s="451"/>
      <c r="D1660" s="452"/>
      <c r="E1660" s="455" t="s">
        <v>1207</v>
      </c>
      <c r="F1660" s="453">
        <v>1</v>
      </c>
      <c r="G1660" s="456">
        <v>44414</v>
      </c>
      <c r="H1660" s="477" t="s">
        <v>10696</v>
      </c>
      <c r="I1660" s="458">
        <v>7</v>
      </c>
      <c r="J1660" s="458" t="s">
        <v>7619</v>
      </c>
      <c r="K1660" s="454" t="s">
        <v>10709</v>
      </c>
    </row>
    <row r="1661" spans="1:11" x14ac:dyDescent="0.25">
      <c r="A1661" s="478">
        <f t="shared" si="27"/>
        <v>1613</v>
      </c>
      <c r="B1661" s="454" t="s">
        <v>9728</v>
      </c>
      <c r="C1661" s="451"/>
      <c r="D1661" s="452"/>
      <c r="E1661" s="455" t="s">
        <v>455</v>
      </c>
      <c r="F1661" s="453">
        <v>6</v>
      </c>
      <c r="G1661" s="456">
        <v>44414</v>
      </c>
      <c r="H1661" s="477" t="s">
        <v>10696</v>
      </c>
      <c r="I1661" s="458">
        <v>7</v>
      </c>
      <c r="J1661" s="458" t="s">
        <v>7620</v>
      </c>
      <c r="K1661" s="454" t="s">
        <v>10296</v>
      </c>
    </row>
    <row r="1662" spans="1:11" x14ac:dyDescent="0.25">
      <c r="A1662" s="478">
        <f t="shared" ref="A1662:A1693" si="28">IF(B1662="","",A1661+1)</f>
        <v>1614</v>
      </c>
      <c r="B1662" s="454" t="s">
        <v>6607</v>
      </c>
      <c r="C1662" s="451" t="s">
        <v>1527</v>
      </c>
      <c r="D1662" s="452" t="s">
        <v>688</v>
      </c>
      <c r="E1662" s="455" t="str">
        <f>VLOOKUP(D1662,'BANG THAM CHIEU'!$E$72:I1694,5,0)</f>
        <v>bì</v>
      </c>
      <c r="F1662" s="453">
        <v>1</v>
      </c>
      <c r="G1662" s="456">
        <v>44409</v>
      </c>
      <c r="H1662" s="477" t="s">
        <v>10696</v>
      </c>
      <c r="I1662" s="458">
        <v>7</v>
      </c>
      <c r="J1662" s="458" t="s">
        <v>7615</v>
      </c>
      <c r="K1662" s="454" t="s">
        <v>8693</v>
      </c>
    </row>
    <row r="1663" spans="1:11" x14ac:dyDescent="0.25">
      <c r="A1663" s="478">
        <f t="shared" si="28"/>
        <v>1615</v>
      </c>
      <c r="B1663" s="454" t="s">
        <v>2959</v>
      </c>
      <c r="C1663" s="451" t="s">
        <v>1572</v>
      </c>
      <c r="D1663" s="452" t="s">
        <v>684</v>
      </c>
      <c r="E1663" s="455" t="str">
        <f>VLOOKUP(D1663,'BANG THAM CHIEU'!$E$72:I1695,5,0)</f>
        <v>cái</v>
      </c>
      <c r="F1663" s="453">
        <v>40</v>
      </c>
      <c r="G1663" s="456">
        <v>44410</v>
      </c>
      <c r="H1663" s="477" t="s">
        <v>10696</v>
      </c>
      <c r="I1663" s="458">
        <v>7</v>
      </c>
      <c r="J1663" s="458" t="s">
        <v>9489</v>
      </c>
      <c r="K1663" s="454" t="s">
        <v>10258</v>
      </c>
    </row>
    <row r="1664" spans="1:11" x14ac:dyDescent="0.25">
      <c r="A1664" s="478">
        <f t="shared" si="28"/>
        <v>1616</v>
      </c>
      <c r="B1664" s="454" t="s">
        <v>6986</v>
      </c>
      <c r="C1664" s="451" t="s">
        <v>107</v>
      </c>
      <c r="D1664" s="452" t="s">
        <v>675</v>
      </c>
      <c r="E1664" s="455" t="str">
        <f>VLOOKUP(D1664,'BANG THAM CHIEU'!$E$72:I1696,5,0)</f>
        <v>cái</v>
      </c>
      <c r="F1664" s="453">
        <v>10</v>
      </c>
      <c r="G1664" s="456">
        <v>44410</v>
      </c>
      <c r="H1664" s="477" t="s">
        <v>10696</v>
      </c>
      <c r="I1664" s="458">
        <v>7</v>
      </c>
      <c r="J1664" s="458" t="s">
        <v>9489</v>
      </c>
      <c r="K1664" s="454" t="s">
        <v>10258</v>
      </c>
    </row>
    <row r="1665" spans="1:11" x14ac:dyDescent="0.25">
      <c r="A1665" s="478">
        <f t="shared" si="28"/>
        <v>1617</v>
      </c>
      <c r="B1665" s="454" t="s">
        <v>7630</v>
      </c>
      <c r="C1665" s="451" t="s">
        <v>1556</v>
      </c>
      <c r="D1665" s="452" t="s">
        <v>129</v>
      </c>
      <c r="E1665" s="455" t="s">
        <v>455</v>
      </c>
      <c r="F1665" s="453">
        <v>2</v>
      </c>
      <c r="G1665" s="456">
        <v>44410</v>
      </c>
      <c r="H1665" s="477" t="s">
        <v>10696</v>
      </c>
      <c r="I1665" s="458">
        <v>7</v>
      </c>
      <c r="J1665" s="458" t="s">
        <v>9489</v>
      </c>
      <c r="K1665" s="454" t="s">
        <v>10258</v>
      </c>
    </row>
    <row r="1666" spans="1:11" x14ac:dyDescent="0.25">
      <c r="A1666" s="478">
        <f t="shared" si="28"/>
        <v>1618</v>
      </c>
      <c r="B1666" s="454" t="s">
        <v>1430</v>
      </c>
      <c r="C1666" s="451" t="s">
        <v>1571</v>
      </c>
      <c r="D1666" s="452" t="s">
        <v>669</v>
      </c>
      <c r="E1666" s="455" t="str">
        <f>VLOOKUP(D1666,'BANG THAM CHIEU'!$E$72:I1698,5,0)</f>
        <v>cuộn</v>
      </c>
      <c r="F1666" s="453">
        <v>10</v>
      </c>
      <c r="G1666" s="456">
        <v>44412</v>
      </c>
      <c r="H1666" s="477" t="s">
        <v>10696</v>
      </c>
      <c r="I1666" s="458">
        <v>7</v>
      </c>
      <c r="J1666" s="458" t="s">
        <v>7619</v>
      </c>
      <c r="K1666" s="454" t="s">
        <v>8693</v>
      </c>
    </row>
    <row r="1667" spans="1:11" x14ac:dyDescent="0.25">
      <c r="A1667" s="478">
        <f t="shared" si="28"/>
        <v>1619</v>
      </c>
      <c r="B1667" s="454" t="s">
        <v>6608</v>
      </c>
      <c r="C1667" s="451" t="s">
        <v>78</v>
      </c>
      <c r="D1667" s="452" t="s">
        <v>136</v>
      </c>
      <c r="E1667" s="455" t="s">
        <v>455</v>
      </c>
      <c r="F1667" s="453">
        <v>1</v>
      </c>
      <c r="G1667" s="456">
        <v>44412</v>
      </c>
      <c r="H1667" s="477" t="s">
        <v>10696</v>
      </c>
      <c r="I1667" s="458">
        <v>7</v>
      </c>
      <c r="J1667" s="458" t="s">
        <v>7615</v>
      </c>
      <c r="K1667" s="454" t="s">
        <v>10281</v>
      </c>
    </row>
    <row r="1668" spans="1:11" x14ac:dyDescent="0.25">
      <c r="A1668" s="478">
        <f t="shared" si="28"/>
        <v>1620</v>
      </c>
      <c r="B1668" s="454" t="s">
        <v>9646</v>
      </c>
      <c r="C1668" s="451" t="s">
        <v>99</v>
      </c>
      <c r="D1668" s="452" t="s">
        <v>680</v>
      </c>
      <c r="E1668" s="455" t="str">
        <f>VLOOKUP(D1668,'BANG THAM CHIEU'!$E$72:I1700,5,0)</f>
        <v>cái</v>
      </c>
      <c r="F1668" s="453">
        <v>15</v>
      </c>
      <c r="G1668" s="456">
        <v>44412</v>
      </c>
      <c r="H1668" s="477" t="s">
        <v>10696</v>
      </c>
      <c r="I1668" s="458">
        <v>7</v>
      </c>
      <c r="J1668" s="458" t="s">
        <v>7615</v>
      </c>
      <c r="K1668" s="454" t="s">
        <v>10459</v>
      </c>
    </row>
    <row r="1669" spans="1:11" x14ac:dyDescent="0.25">
      <c r="A1669" s="478">
        <f t="shared" si="28"/>
        <v>1621</v>
      </c>
      <c r="B1669" s="454" t="s">
        <v>10718</v>
      </c>
      <c r="C1669" s="451" t="s">
        <v>1571</v>
      </c>
      <c r="D1669" s="452" t="s">
        <v>158</v>
      </c>
      <c r="E1669" s="455" t="s">
        <v>455</v>
      </c>
      <c r="F1669" s="453">
        <v>15</v>
      </c>
      <c r="G1669" s="456">
        <v>44413</v>
      </c>
      <c r="H1669" s="477" t="s">
        <v>10696</v>
      </c>
      <c r="I1669" s="458">
        <v>7</v>
      </c>
      <c r="J1669" s="458" t="s">
        <v>7615</v>
      </c>
      <c r="K1669" s="454" t="s">
        <v>10459</v>
      </c>
    </row>
    <row r="1670" spans="1:11" x14ac:dyDescent="0.25">
      <c r="A1670" s="478">
        <f t="shared" si="28"/>
        <v>1622</v>
      </c>
      <c r="B1670" s="454" t="s">
        <v>10719</v>
      </c>
      <c r="C1670" s="451" t="s">
        <v>1571</v>
      </c>
      <c r="D1670" s="452" t="s">
        <v>665</v>
      </c>
      <c r="E1670" s="455" t="str">
        <f>VLOOKUP(D1670,'BANG THAM CHIEU'!$E$72:I1702,5,0)</f>
        <v>cái</v>
      </c>
      <c r="F1670" s="453">
        <v>9</v>
      </c>
      <c r="G1670" s="456">
        <v>44413</v>
      </c>
      <c r="H1670" s="477" t="s">
        <v>10696</v>
      </c>
      <c r="I1670" s="458">
        <v>7</v>
      </c>
      <c r="J1670" s="458" t="s">
        <v>7615</v>
      </c>
      <c r="K1670" s="454" t="s">
        <v>10459</v>
      </c>
    </row>
    <row r="1671" spans="1:11" x14ac:dyDescent="0.25">
      <c r="A1671" s="478">
        <f t="shared" si="28"/>
        <v>1623</v>
      </c>
      <c r="B1671" s="454" t="s">
        <v>7897</v>
      </c>
      <c r="C1671" s="451" t="s">
        <v>1528</v>
      </c>
      <c r="D1671" s="452" t="s">
        <v>736</v>
      </c>
      <c r="E1671" s="455" t="str">
        <f>VLOOKUP(D1671,'BANG THAM CHIEU'!$E$72:I1703,5,0)</f>
        <v>ống</v>
      </c>
      <c r="F1671" s="453">
        <v>2</v>
      </c>
      <c r="G1671" s="456">
        <v>44413</v>
      </c>
      <c r="H1671" s="477" t="s">
        <v>10696</v>
      </c>
      <c r="I1671" s="458">
        <v>7</v>
      </c>
      <c r="J1671" s="458" t="s">
        <v>7615</v>
      </c>
      <c r="K1671" s="454" t="s">
        <v>8693</v>
      </c>
    </row>
    <row r="1672" spans="1:11" x14ac:dyDescent="0.25">
      <c r="A1672" s="478">
        <f t="shared" si="28"/>
        <v>1624</v>
      </c>
      <c r="B1672" s="454" t="s">
        <v>10718</v>
      </c>
      <c r="C1672" s="451" t="s">
        <v>1571</v>
      </c>
      <c r="D1672" s="452" t="s">
        <v>158</v>
      </c>
      <c r="E1672" s="455" t="s">
        <v>455</v>
      </c>
      <c r="F1672" s="453">
        <v>15</v>
      </c>
      <c r="G1672" s="456">
        <v>44413</v>
      </c>
      <c r="H1672" s="477" t="s">
        <v>10696</v>
      </c>
      <c r="I1672" s="458">
        <v>7</v>
      </c>
      <c r="J1672" s="458" t="s">
        <v>7615</v>
      </c>
      <c r="K1672" s="454" t="s">
        <v>10296</v>
      </c>
    </row>
    <row r="1673" spans="1:11" x14ac:dyDescent="0.25">
      <c r="A1673" s="478">
        <f t="shared" si="28"/>
        <v>1625</v>
      </c>
      <c r="B1673" s="454" t="s">
        <v>10719</v>
      </c>
      <c r="C1673" s="451" t="s">
        <v>1571</v>
      </c>
      <c r="D1673" s="452" t="s">
        <v>665</v>
      </c>
      <c r="E1673" s="455" t="str">
        <f>VLOOKUP(D1673,'BANG THAM CHIEU'!$E$72:I1705,5,0)</f>
        <v>cái</v>
      </c>
      <c r="F1673" s="453">
        <v>9</v>
      </c>
      <c r="G1673" s="456">
        <v>44413</v>
      </c>
      <c r="H1673" s="477" t="s">
        <v>10696</v>
      </c>
      <c r="I1673" s="458">
        <v>7</v>
      </c>
      <c r="J1673" s="458" t="s">
        <v>7615</v>
      </c>
      <c r="K1673" s="454" t="s">
        <v>10296</v>
      </c>
    </row>
    <row r="1674" spans="1:11" x14ac:dyDescent="0.25">
      <c r="A1674" s="478">
        <f t="shared" si="28"/>
        <v>1626</v>
      </c>
      <c r="B1674" s="454" t="s">
        <v>7897</v>
      </c>
      <c r="C1674" s="451" t="s">
        <v>1528</v>
      </c>
      <c r="D1674" s="452" t="s">
        <v>736</v>
      </c>
      <c r="E1674" s="455" t="str">
        <f>VLOOKUP(D1674,'BANG THAM CHIEU'!$E$72:I1706,5,0)</f>
        <v>ống</v>
      </c>
      <c r="F1674" s="453">
        <v>2</v>
      </c>
      <c r="G1674" s="456">
        <v>44413</v>
      </c>
      <c r="H1674" s="477" t="s">
        <v>10696</v>
      </c>
      <c r="I1674" s="458">
        <v>7</v>
      </c>
      <c r="J1674" s="458" t="s">
        <v>7615</v>
      </c>
      <c r="K1674" s="454" t="s">
        <v>10296</v>
      </c>
    </row>
    <row r="1675" spans="1:11" x14ac:dyDescent="0.25">
      <c r="A1675" s="478">
        <f t="shared" si="28"/>
        <v>1627</v>
      </c>
      <c r="B1675" s="454" t="s">
        <v>7424</v>
      </c>
      <c r="C1675" s="451" t="s">
        <v>1593</v>
      </c>
      <c r="D1675" s="452" t="s">
        <v>161</v>
      </c>
      <c r="E1675" s="455" t="s">
        <v>455</v>
      </c>
      <c r="F1675" s="453">
        <v>1</v>
      </c>
      <c r="G1675" s="456">
        <v>44413</v>
      </c>
      <c r="H1675" s="477" t="s">
        <v>10696</v>
      </c>
      <c r="I1675" s="458">
        <v>7</v>
      </c>
      <c r="J1675" s="458" t="s">
        <v>7615</v>
      </c>
      <c r="K1675" s="454" t="s">
        <v>10296</v>
      </c>
    </row>
    <row r="1676" spans="1:11" x14ac:dyDescent="0.25">
      <c r="A1676" s="478">
        <f t="shared" si="28"/>
        <v>1628</v>
      </c>
      <c r="B1676" s="454" t="s">
        <v>7425</v>
      </c>
      <c r="C1676" s="451" t="s">
        <v>1594</v>
      </c>
      <c r="D1676" s="452" t="s">
        <v>163</v>
      </c>
      <c r="E1676" s="455" t="s">
        <v>455</v>
      </c>
      <c r="F1676" s="453">
        <v>1</v>
      </c>
      <c r="G1676" s="456">
        <v>44413</v>
      </c>
      <c r="H1676" s="477" t="s">
        <v>10696</v>
      </c>
      <c r="I1676" s="458">
        <v>7</v>
      </c>
      <c r="J1676" s="458" t="s">
        <v>7615</v>
      </c>
      <c r="K1676" s="454" t="s">
        <v>10296</v>
      </c>
    </row>
    <row r="1677" spans="1:11" x14ac:dyDescent="0.25">
      <c r="A1677" s="478">
        <f t="shared" si="28"/>
        <v>1629</v>
      </c>
      <c r="B1677" s="454" t="s">
        <v>7242</v>
      </c>
      <c r="C1677" s="451" t="s">
        <v>1518</v>
      </c>
      <c r="D1677" s="452" t="s">
        <v>765</v>
      </c>
      <c r="E1677" s="455" t="str">
        <f>VLOOKUP(D1677,'BANG THAM CHIEU'!$E$72:I1709,5,0)</f>
        <v>cái</v>
      </c>
      <c r="F1677" s="453">
        <v>5</v>
      </c>
      <c r="G1677" s="456">
        <v>44413</v>
      </c>
      <c r="H1677" s="477" t="s">
        <v>10696</v>
      </c>
      <c r="I1677" s="458">
        <v>7</v>
      </c>
      <c r="J1677" s="458" t="s">
        <v>7615</v>
      </c>
      <c r="K1677" s="454" t="s">
        <v>10296</v>
      </c>
    </row>
    <row r="1678" spans="1:11" x14ac:dyDescent="0.25">
      <c r="A1678" s="478">
        <f t="shared" si="28"/>
        <v>1630</v>
      </c>
      <c r="B1678" s="454" t="s">
        <v>8575</v>
      </c>
      <c r="C1678" s="451" t="s">
        <v>1556</v>
      </c>
      <c r="D1678" s="452" t="s">
        <v>802</v>
      </c>
      <c r="E1678" s="455" t="str">
        <f>VLOOKUP(D1678,'BANG THAM CHIEU'!$E$72:I1710,5,0)</f>
        <v>cái</v>
      </c>
      <c r="F1678" s="453">
        <v>1</v>
      </c>
      <c r="G1678" s="456">
        <v>44413</v>
      </c>
      <c r="H1678" s="477" t="s">
        <v>10696</v>
      </c>
      <c r="I1678" s="458">
        <v>7</v>
      </c>
      <c r="J1678" s="458" t="s">
        <v>7615</v>
      </c>
      <c r="K1678" s="454" t="s">
        <v>10281</v>
      </c>
    </row>
    <row r="1679" spans="1:11" x14ac:dyDescent="0.25">
      <c r="A1679" s="478">
        <f t="shared" si="28"/>
        <v>1631</v>
      </c>
      <c r="B1679" s="454" t="s">
        <v>7272</v>
      </c>
      <c r="C1679" s="451" t="s">
        <v>1556</v>
      </c>
      <c r="D1679" s="452" t="s">
        <v>800</v>
      </c>
      <c r="E1679" s="455" t="str">
        <f>VLOOKUP(D1679,'BANG THAM CHIEU'!$E$72:I1711,5,0)</f>
        <v>cái</v>
      </c>
      <c r="F1679" s="453">
        <v>10</v>
      </c>
      <c r="G1679" s="456">
        <v>44413</v>
      </c>
      <c r="H1679" s="477" t="s">
        <v>10696</v>
      </c>
      <c r="I1679" s="458">
        <v>7</v>
      </c>
      <c r="J1679" s="458" t="s">
        <v>7619</v>
      </c>
      <c r="K1679" s="454" t="s">
        <v>10632</v>
      </c>
    </row>
    <row r="1680" spans="1:11" x14ac:dyDescent="0.25">
      <c r="A1680" s="478">
        <f t="shared" si="28"/>
        <v>1632</v>
      </c>
      <c r="B1680" s="454" t="s">
        <v>9237</v>
      </c>
      <c r="C1680" s="451" t="s">
        <v>1548</v>
      </c>
      <c r="D1680" s="452" t="s">
        <v>780</v>
      </c>
      <c r="E1680" s="455" t="str">
        <f>VLOOKUP(D1680,'BANG THAM CHIEU'!$E$72:I1712,5,0)</f>
        <v>cái</v>
      </c>
      <c r="F1680" s="453">
        <v>3</v>
      </c>
      <c r="G1680" s="456">
        <v>44355</v>
      </c>
      <c r="H1680" s="477" t="s">
        <v>10696</v>
      </c>
      <c r="I1680" s="458">
        <v>7</v>
      </c>
      <c r="J1680" s="458" t="s">
        <v>7619</v>
      </c>
      <c r="K1680" s="454" t="s">
        <v>10708</v>
      </c>
    </row>
    <row r="1681" spans="1:11" x14ac:dyDescent="0.25">
      <c r="A1681" s="478">
        <f t="shared" si="28"/>
        <v>1633</v>
      </c>
      <c r="B1681" s="454" t="s">
        <v>1430</v>
      </c>
      <c r="C1681" s="451" t="s">
        <v>1571</v>
      </c>
      <c r="D1681" s="452" t="s">
        <v>669</v>
      </c>
      <c r="E1681" s="455" t="str">
        <f>VLOOKUP(D1681,'BANG THAM CHIEU'!$E$72:I1713,5,0)</f>
        <v>cuộn</v>
      </c>
      <c r="F1681" s="453">
        <v>10</v>
      </c>
      <c r="G1681" s="456">
        <v>44355</v>
      </c>
      <c r="H1681" s="477" t="s">
        <v>10696</v>
      </c>
      <c r="I1681" s="458">
        <v>7</v>
      </c>
      <c r="J1681" s="458" t="s">
        <v>7620</v>
      </c>
      <c r="K1681" s="454" t="s">
        <v>10710</v>
      </c>
    </row>
    <row r="1682" spans="1:11" x14ac:dyDescent="0.25">
      <c r="A1682" s="478">
        <f t="shared" si="28"/>
        <v>1634</v>
      </c>
      <c r="B1682" s="454" t="s">
        <v>481</v>
      </c>
      <c r="C1682" s="451" t="s">
        <v>1528</v>
      </c>
      <c r="D1682" s="452" t="s">
        <v>685</v>
      </c>
      <c r="E1682" s="455" t="str">
        <f>VLOOKUP(D1682,'BANG THAM CHIEU'!$E$72:I1714,5,0)</f>
        <v>cái</v>
      </c>
      <c r="F1682" s="453">
        <v>10</v>
      </c>
      <c r="G1682" s="456">
        <v>44355</v>
      </c>
      <c r="H1682" s="477" t="s">
        <v>10696</v>
      </c>
      <c r="I1682" s="458">
        <v>7</v>
      </c>
      <c r="J1682" s="458" t="s">
        <v>7620</v>
      </c>
      <c r="K1682" s="454" t="s">
        <v>10710</v>
      </c>
    </row>
    <row r="1683" spans="1:11" x14ac:dyDescent="0.25">
      <c r="A1683" s="478">
        <f t="shared" si="28"/>
        <v>1635</v>
      </c>
      <c r="B1683" s="454" t="s">
        <v>1430</v>
      </c>
      <c r="C1683" s="451" t="s">
        <v>1571</v>
      </c>
      <c r="D1683" s="452" t="s">
        <v>669</v>
      </c>
      <c r="E1683" s="455" t="str">
        <f>VLOOKUP(D1683,'BANG THAM CHIEU'!$E$72:I1715,5,0)</f>
        <v>cuộn</v>
      </c>
      <c r="F1683" s="453">
        <v>10</v>
      </c>
      <c r="G1683" s="456">
        <v>44355</v>
      </c>
      <c r="H1683" s="477" t="s">
        <v>10696</v>
      </c>
      <c r="I1683" s="458">
        <v>7</v>
      </c>
      <c r="J1683" s="458" t="s">
        <v>7620</v>
      </c>
      <c r="K1683" s="454" t="s">
        <v>10296</v>
      </c>
    </row>
    <row r="1684" spans="1:11" x14ac:dyDescent="0.25">
      <c r="A1684" s="478">
        <f t="shared" si="28"/>
        <v>1636</v>
      </c>
      <c r="B1684" s="454" t="s">
        <v>2946</v>
      </c>
      <c r="C1684" s="451" t="s">
        <v>1527</v>
      </c>
      <c r="D1684" s="452" t="s">
        <v>866</v>
      </c>
      <c r="E1684" s="455" t="str">
        <f>VLOOKUP(D1684,'BANG THAM CHIEU'!$E$72:I1716,5,0)</f>
        <v>cái</v>
      </c>
      <c r="F1684" s="453">
        <v>1</v>
      </c>
      <c r="G1684" s="456">
        <v>44355</v>
      </c>
      <c r="H1684" s="477" t="s">
        <v>10696</v>
      </c>
      <c r="I1684" s="458">
        <v>7</v>
      </c>
      <c r="J1684" s="458" t="s">
        <v>7620</v>
      </c>
      <c r="K1684" s="454" t="s">
        <v>10296</v>
      </c>
    </row>
    <row r="1685" spans="1:11" x14ac:dyDescent="0.25">
      <c r="A1685" s="478">
        <f t="shared" si="28"/>
        <v>1637</v>
      </c>
      <c r="B1685" s="454" t="s">
        <v>8996</v>
      </c>
      <c r="C1685" s="451" t="s">
        <v>1518</v>
      </c>
      <c r="D1685" s="452" t="s">
        <v>795</v>
      </c>
      <c r="E1685" s="455" t="str">
        <f>VLOOKUP(D1685,'BANG THAM CHIEU'!$E$72:I1717,5,0)</f>
        <v>cái</v>
      </c>
      <c r="F1685" s="453">
        <v>5</v>
      </c>
      <c r="G1685" s="456">
        <v>44355</v>
      </c>
      <c r="H1685" s="477" t="s">
        <v>10696</v>
      </c>
      <c r="I1685" s="458">
        <v>7</v>
      </c>
      <c r="J1685" s="458" t="s">
        <v>7620</v>
      </c>
      <c r="K1685" s="454" t="s">
        <v>10296</v>
      </c>
    </row>
    <row r="1686" spans="1:11" x14ac:dyDescent="0.25">
      <c r="A1686" s="478">
        <f t="shared" si="28"/>
        <v>1638</v>
      </c>
      <c r="B1686" s="454" t="s">
        <v>7353</v>
      </c>
      <c r="C1686" s="451" t="s">
        <v>1527</v>
      </c>
      <c r="D1686" s="452" t="s">
        <v>783</v>
      </c>
      <c r="E1686" s="455" t="str">
        <f>VLOOKUP(D1686,'BANG THAM CHIEU'!$E$72:I1718,5,0)</f>
        <v>cái</v>
      </c>
      <c r="F1686" s="453">
        <v>5</v>
      </c>
      <c r="G1686" s="456">
        <v>44355</v>
      </c>
      <c r="H1686" s="477" t="s">
        <v>10696</v>
      </c>
      <c r="I1686" s="458">
        <v>7</v>
      </c>
      <c r="J1686" s="458" t="s">
        <v>7620</v>
      </c>
      <c r="K1686" s="454" t="s">
        <v>10296</v>
      </c>
    </row>
    <row r="1687" spans="1:11" x14ac:dyDescent="0.25">
      <c r="A1687" s="478">
        <f t="shared" si="28"/>
        <v>1639</v>
      </c>
      <c r="B1687" s="454" t="s">
        <v>6607</v>
      </c>
      <c r="C1687" s="451" t="s">
        <v>1527</v>
      </c>
      <c r="D1687" s="452" t="s">
        <v>688</v>
      </c>
      <c r="E1687" s="455" t="str">
        <f>VLOOKUP(D1687,'BANG THAM CHIEU'!$E$72:I1719,5,0)</f>
        <v>bì</v>
      </c>
      <c r="F1687" s="453">
        <v>2</v>
      </c>
      <c r="G1687" s="456">
        <v>44355</v>
      </c>
      <c r="H1687" s="477" t="s">
        <v>10696</v>
      </c>
      <c r="I1687" s="458">
        <v>7</v>
      </c>
      <c r="J1687" s="458" t="s">
        <v>7620</v>
      </c>
      <c r="K1687" s="454" t="s">
        <v>10711</v>
      </c>
    </row>
    <row r="1688" spans="1:11" x14ac:dyDescent="0.25">
      <c r="A1688" s="478">
        <f t="shared" si="28"/>
        <v>1640</v>
      </c>
      <c r="B1688" s="454" t="s">
        <v>8489</v>
      </c>
      <c r="C1688" s="451" t="s">
        <v>1528</v>
      </c>
      <c r="D1688" s="452" t="s">
        <v>146</v>
      </c>
      <c r="E1688" s="455" t="s">
        <v>2928</v>
      </c>
      <c r="F1688" s="453">
        <v>1</v>
      </c>
      <c r="G1688" s="456">
        <v>44355</v>
      </c>
      <c r="H1688" s="477" t="s">
        <v>10696</v>
      </c>
      <c r="I1688" s="458">
        <v>7</v>
      </c>
      <c r="J1688" s="458" t="s">
        <v>7620</v>
      </c>
      <c r="K1688" s="454" t="s">
        <v>10711</v>
      </c>
    </row>
    <row r="1689" spans="1:11" x14ac:dyDescent="0.25">
      <c r="A1689" s="478">
        <f t="shared" si="28"/>
        <v>1641</v>
      </c>
      <c r="B1689" s="454" t="s">
        <v>9886</v>
      </c>
      <c r="C1689" s="451" t="s">
        <v>1549</v>
      </c>
      <c r="D1689" s="452" t="s">
        <v>124</v>
      </c>
      <c r="E1689" s="455" t="s">
        <v>455</v>
      </c>
      <c r="F1689" s="453">
        <v>100</v>
      </c>
      <c r="G1689" s="456">
        <v>44355</v>
      </c>
      <c r="H1689" s="477" t="s">
        <v>10696</v>
      </c>
      <c r="I1689" s="458">
        <v>7</v>
      </c>
      <c r="J1689" s="458" t="s">
        <v>10712</v>
      </c>
      <c r="K1689" s="454" t="s">
        <v>10713</v>
      </c>
    </row>
    <row r="1690" spans="1:11" ht="16.5" customHeight="1" x14ac:dyDescent="0.25">
      <c r="A1690" s="478">
        <f t="shared" si="28"/>
        <v>1642</v>
      </c>
      <c r="B1690" s="454" t="s">
        <v>10704</v>
      </c>
      <c r="C1690" s="451" t="s">
        <v>1552</v>
      </c>
      <c r="D1690" s="452" t="s">
        <v>205</v>
      </c>
      <c r="E1690" s="455" t="str">
        <f>VLOOKUP(D1690,'BANG THAM CHIEU'!$E$72:I1722,5,0)</f>
        <v>cái</v>
      </c>
      <c r="F1690" s="453">
        <v>1</v>
      </c>
      <c r="G1690" s="456">
        <v>44355</v>
      </c>
      <c r="H1690" s="477" t="s">
        <v>10696</v>
      </c>
      <c r="I1690" s="458">
        <v>7</v>
      </c>
      <c r="J1690" s="458" t="s">
        <v>7619</v>
      </c>
      <c r="K1690" s="454" t="s">
        <v>10706</v>
      </c>
    </row>
    <row r="1691" spans="1:11" x14ac:dyDescent="0.25">
      <c r="A1691" s="478">
        <f t="shared" si="28"/>
        <v>1643</v>
      </c>
      <c r="B1691" s="454" t="s">
        <v>10702</v>
      </c>
      <c r="C1691" s="451" t="s">
        <v>1598</v>
      </c>
      <c r="D1691" s="452" t="s">
        <v>1354</v>
      </c>
      <c r="E1691" s="455" t="str">
        <f>VLOOKUP(D1691,'BANG THAM CHIEU'!$E$72:I1723,5,0)</f>
        <v>cái</v>
      </c>
      <c r="F1691" s="453">
        <v>12</v>
      </c>
      <c r="G1691" s="456">
        <v>44412</v>
      </c>
      <c r="H1691" s="477" t="s">
        <v>10696</v>
      </c>
      <c r="I1691" s="458">
        <v>7</v>
      </c>
      <c r="J1691" s="458" t="s">
        <v>7615</v>
      </c>
      <c r="K1691" s="454" t="s">
        <v>8693</v>
      </c>
    </row>
    <row r="1692" spans="1:11" x14ac:dyDescent="0.25">
      <c r="A1692" s="478">
        <f t="shared" si="28"/>
        <v>1644</v>
      </c>
      <c r="B1692" s="454" t="s">
        <v>10702</v>
      </c>
      <c r="C1692" s="451" t="s">
        <v>1598</v>
      </c>
      <c r="D1692" s="452" t="s">
        <v>1354</v>
      </c>
      <c r="E1692" s="455" t="str">
        <f>VLOOKUP(D1692,'BANG THAM CHIEU'!$E$72:I1724,5,0)</f>
        <v>cái</v>
      </c>
      <c r="F1692" s="453">
        <v>20</v>
      </c>
      <c r="G1692" s="456">
        <v>44414</v>
      </c>
      <c r="H1692" s="477" t="s">
        <v>10696</v>
      </c>
      <c r="I1692" s="458">
        <v>7</v>
      </c>
      <c r="J1692" s="458" t="s">
        <v>7619</v>
      </c>
      <c r="K1692" s="454" t="s">
        <v>8693</v>
      </c>
    </row>
    <row r="1693" spans="1:11" x14ac:dyDescent="0.25">
      <c r="A1693" s="478">
        <f t="shared" si="28"/>
        <v>1645</v>
      </c>
      <c r="B1693" s="454" t="s">
        <v>10702</v>
      </c>
      <c r="C1693" s="451" t="s">
        <v>1598</v>
      </c>
      <c r="D1693" s="452" t="s">
        <v>1354</v>
      </c>
      <c r="E1693" s="455" t="str">
        <f>VLOOKUP(D1693,'BANG THAM CHIEU'!$E$72:I1725,5,0)</f>
        <v>cái</v>
      </c>
      <c r="F1693" s="453">
        <v>12</v>
      </c>
      <c r="G1693" s="456">
        <v>44414</v>
      </c>
      <c r="H1693" s="477" t="s">
        <v>10696</v>
      </c>
      <c r="I1693" s="458">
        <v>7</v>
      </c>
      <c r="J1693" s="458" t="s">
        <v>7620</v>
      </c>
      <c r="K1693" s="454" t="s">
        <v>10296</v>
      </c>
    </row>
    <row r="1694" spans="1:11" x14ac:dyDescent="0.25">
      <c r="A1694" s="478">
        <f t="shared" ref="A1694:A1725" si="29">IF(B1694="","",A1693+1)</f>
        <v>1646</v>
      </c>
      <c r="B1694" s="454" t="s">
        <v>9989</v>
      </c>
      <c r="C1694" s="451" t="s">
        <v>2564</v>
      </c>
      <c r="D1694" s="452">
        <v>51314348</v>
      </c>
      <c r="E1694" s="455" t="str">
        <f>VLOOKUP(D1694,'BANG THAM CHIEU'!$E$72:I1726,5,0)</f>
        <v>cái</v>
      </c>
      <c r="F1694" s="453">
        <v>1</v>
      </c>
      <c r="G1694" s="456">
        <v>44409</v>
      </c>
      <c r="H1694" s="477" t="s">
        <v>10696</v>
      </c>
      <c r="I1694" s="458">
        <v>7</v>
      </c>
      <c r="J1694" s="458" t="s">
        <v>9489</v>
      </c>
      <c r="K1694" s="454" t="s">
        <v>10697</v>
      </c>
    </row>
    <row r="1695" spans="1:11" x14ac:dyDescent="0.25">
      <c r="A1695" s="478">
        <f t="shared" si="29"/>
        <v>1647</v>
      </c>
      <c r="B1695" s="454" t="s">
        <v>6703</v>
      </c>
      <c r="C1695" s="451" t="s">
        <v>2564</v>
      </c>
      <c r="D1695" s="452" t="s">
        <v>6704</v>
      </c>
      <c r="E1695" s="455" t="str">
        <f>VLOOKUP(D1695,'BANG THAM CHIEU'!$E$72:I1727,5,0)</f>
        <v>lon</v>
      </c>
      <c r="F1695" s="453">
        <v>1</v>
      </c>
      <c r="G1695" s="456">
        <v>44409</v>
      </c>
      <c r="H1695" s="477" t="s">
        <v>10696</v>
      </c>
      <c r="I1695" s="458">
        <v>7</v>
      </c>
      <c r="J1695" s="458" t="s">
        <v>9869</v>
      </c>
      <c r="K1695" s="454" t="s">
        <v>10439</v>
      </c>
    </row>
    <row r="1696" spans="1:11" x14ac:dyDescent="0.25">
      <c r="A1696" s="478">
        <f t="shared" si="29"/>
        <v>1648</v>
      </c>
      <c r="B1696" s="454" t="s">
        <v>9993</v>
      </c>
      <c r="C1696" s="451" t="s">
        <v>1556</v>
      </c>
      <c r="D1696" s="452">
        <v>1089943842</v>
      </c>
      <c r="E1696" s="455" t="str">
        <f>VLOOKUP(D1696,'BANG THAM CHIEU'!$E$72:I1728,5,0)</f>
        <v>cái</v>
      </c>
      <c r="F1696" s="453">
        <v>1</v>
      </c>
      <c r="G1696" s="456">
        <v>44410</v>
      </c>
      <c r="H1696" s="477" t="s">
        <v>10696</v>
      </c>
      <c r="I1696" s="458">
        <v>7</v>
      </c>
      <c r="J1696" s="458" t="s">
        <v>9489</v>
      </c>
      <c r="K1696" s="454" t="s">
        <v>10698</v>
      </c>
    </row>
    <row r="1697" spans="1:11" x14ac:dyDescent="0.25">
      <c r="A1697" s="478">
        <f t="shared" si="29"/>
        <v>1649</v>
      </c>
      <c r="B1697" s="454" t="s">
        <v>6614</v>
      </c>
      <c r="C1697" s="451" t="s">
        <v>78</v>
      </c>
      <c r="D1697" s="452" t="s">
        <v>2751</v>
      </c>
      <c r="E1697" s="455" t="str">
        <f>VLOOKUP(D1697,'BANG THAM CHIEU'!$E$72:I1729,5,0)</f>
        <v>cái</v>
      </c>
      <c r="F1697" s="453">
        <v>20</v>
      </c>
      <c r="G1697" s="456">
        <v>44410</v>
      </c>
      <c r="H1697" s="477" t="s">
        <v>10696</v>
      </c>
      <c r="I1697" s="458">
        <v>7</v>
      </c>
      <c r="J1697" s="458" t="s">
        <v>9489</v>
      </c>
      <c r="K1697" s="454" t="s">
        <v>10258</v>
      </c>
    </row>
    <row r="1698" spans="1:11" x14ac:dyDescent="0.25">
      <c r="A1698" s="478">
        <f t="shared" si="29"/>
        <v>1650</v>
      </c>
      <c r="B1698" s="454" t="s">
        <v>6616</v>
      </c>
      <c r="C1698" s="451" t="s">
        <v>78</v>
      </c>
      <c r="D1698" s="452" t="s">
        <v>2773</v>
      </c>
      <c r="E1698" s="455" t="str">
        <f>VLOOKUP(D1698,'BANG THAM CHIEU'!$E$72:I1730,5,0)</f>
        <v>bì</v>
      </c>
      <c r="F1698" s="453">
        <v>20</v>
      </c>
      <c r="G1698" s="456">
        <v>44410</v>
      </c>
      <c r="H1698" s="477" t="s">
        <v>10696</v>
      </c>
      <c r="I1698" s="458">
        <v>7</v>
      </c>
      <c r="J1698" s="458" t="s">
        <v>9489</v>
      </c>
      <c r="K1698" s="454" t="s">
        <v>10258</v>
      </c>
    </row>
    <row r="1699" spans="1:11" x14ac:dyDescent="0.25">
      <c r="A1699" s="478">
        <f t="shared" si="29"/>
        <v>1651</v>
      </c>
      <c r="B1699" s="454" t="s">
        <v>6617</v>
      </c>
      <c r="C1699" s="451" t="s">
        <v>78</v>
      </c>
      <c r="D1699" s="452" t="s">
        <v>2774</v>
      </c>
      <c r="E1699" s="455" t="str">
        <f>VLOOKUP(D1699,'BANG THAM CHIEU'!$E$72:I1731,5,0)</f>
        <v>bì</v>
      </c>
      <c r="F1699" s="453">
        <v>20</v>
      </c>
      <c r="G1699" s="456">
        <v>44410</v>
      </c>
      <c r="H1699" s="477" t="s">
        <v>10696</v>
      </c>
      <c r="I1699" s="458">
        <v>7</v>
      </c>
      <c r="J1699" s="458" t="s">
        <v>9489</v>
      </c>
      <c r="K1699" s="454" t="s">
        <v>10258</v>
      </c>
    </row>
    <row r="1700" spans="1:11" x14ac:dyDescent="0.25">
      <c r="A1700" s="478">
        <f t="shared" si="29"/>
        <v>1652</v>
      </c>
      <c r="B1700" s="454" t="s">
        <v>9818</v>
      </c>
      <c r="C1700" s="451" t="s">
        <v>1528</v>
      </c>
      <c r="D1700" s="452" t="s">
        <v>2690</v>
      </c>
      <c r="E1700" s="455" t="str">
        <f>VLOOKUP(D1700,'BANG THAM CHIEU'!$E$72:I1732,5,0)</f>
        <v>sợi</v>
      </c>
      <c r="F1700" s="453">
        <v>2</v>
      </c>
      <c r="G1700" s="456">
        <v>44412</v>
      </c>
      <c r="H1700" s="477" t="s">
        <v>10696</v>
      </c>
      <c r="I1700" s="458">
        <v>7</v>
      </c>
      <c r="J1700" s="458" t="s">
        <v>7619</v>
      </c>
      <c r="K1700" s="454" t="s">
        <v>10700</v>
      </c>
    </row>
    <row r="1701" spans="1:11" x14ac:dyDescent="0.25">
      <c r="A1701" s="478">
        <f t="shared" si="29"/>
        <v>1653</v>
      </c>
      <c r="B1701" s="454" t="s">
        <v>7343</v>
      </c>
      <c r="C1701" s="451" t="s">
        <v>1556</v>
      </c>
      <c r="D1701" s="452">
        <v>51515838</v>
      </c>
      <c r="E1701" s="455" t="str">
        <f>VLOOKUP(D1701,'BANG THAM CHIEU'!$E$72:I1733,5,0)</f>
        <v>cái</v>
      </c>
      <c r="F1701" s="453">
        <v>1</v>
      </c>
      <c r="G1701" s="456">
        <v>44413</v>
      </c>
      <c r="H1701" s="477" t="s">
        <v>10696</v>
      </c>
      <c r="I1701" s="458">
        <v>7</v>
      </c>
      <c r="J1701" s="458" t="s">
        <v>7615</v>
      </c>
      <c r="K1701" s="454" t="s">
        <v>10703</v>
      </c>
    </row>
    <row r="1702" spans="1:11" x14ac:dyDescent="0.25">
      <c r="A1702" s="478">
        <f t="shared" si="29"/>
        <v>1654</v>
      </c>
      <c r="B1702" s="454" t="s">
        <v>7302</v>
      </c>
      <c r="C1702" s="451" t="s">
        <v>2568</v>
      </c>
      <c r="D1702" s="452" t="s">
        <v>2702</v>
      </c>
      <c r="E1702" s="455" t="str">
        <f>VLOOKUP(D1702,'BANG THAM CHIEU'!$E$72:I1734,5,0)</f>
        <v>thùng</v>
      </c>
      <c r="F1702" s="453">
        <v>3</v>
      </c>
      <c r="G1702" s="456">
        <v>44413</v>
      </c>
      <c r="H1702" s="477" t="s">
        <v>10696</v>
      </c>
      <c r="I1702" s="458">
        <v>7</v>
      </c>
      <c r="J1702" s="458" t="s">
        <v>7615</v>
      </c>
      <c r="K1702" s="454" t="s">
        <v>10296</v>
      </c>
    </row>
    <row r="1703" spans="1:11" x14ac:dyDescent="0.25">
      <c r="A1703" s="478">
        <f t="shared" si="29"/>
        <v>1655</v>
      </c>
      <c r="B1703" s="454" t="s">
        <v>4448</v>
      </c>
      <c r="C1703" s="451" t="s">
        <v>2564</v>
      </c>
      <c r="D1703" s="452" t="s">
        <v>2695</v>
      </c>
      <c r="E1703" s="455" t="str">
        <f>VLOOKUP(D1703,'BANG THAM CHIEU'!$E$72:I1735,5,0)</f>
        <v>lon</v>
      </c>
      <c r="F1703" s="453">
        <v>3</v>
      </c>
      <c r="G1703" s="456">
        <v>44414</v>
      </c>
      <c r="H1703" s="477" t="s">
        <v>10696</v>
      </c>
      <c r="I1703" s="458">
        <v>7</v>
      </c>
      <c r="J1703" s="458" t="s">
        <v>7619</v>
      </c>
      <c r="K1703" s="454" t="s">
        <v>10709</v>
      </c>
    </row>
    <row r="1704" spans="1:11" x14ac:dyDescent="0.25">
      <c r="A1704" s="478">
        <f t="shared" si="29"/>
        <v>1656</v>
      </c>
      <c r="B1704" s="454" t="s">
        <v>4445</v>
      </c>
      <c r="C1704" s="451" t="s">
        <v>2564</v>
      </c>
      <c r="D1704" s="452" t="s">
        <v>2699</v>
      </c>
      <c r="E1704" s="455" t="str">
        <f>VLOOKUP(D1704,'BANG THAM CHIEU'!$E$72:I1736,5,0)</f>
        <v>lon</v>
      </c>
      <c r="F1704" s="453">
        <v>1</v>
      </c>
      <c r="G1704" s="456">
        <v>44414</v>
      </c>
      <c r="H1704" s="477" t="s">
        <v>10696</v>
      </c>
      <c r="I1704" s="458">
        <v>7</v>
      </c>
      <c r="J1704" s="458" t="s">
        <v>7619</v>
      </c>
      <c r="K1704" s="454" t="s">
        <v>10709</v>
      </c>
    </row>
    <row r="1705" spans="1:11" x14ac:dyDescent="0.25">
      <c r="A1705" s="478">
        <f t="shared" si="29"/>
        <v>1657</v>
      </c>
      <c r="B1705" s="454" t="s">
        <v>7300</v>
      </c>
      <c r="C1705" s="451" t="s">
        <v>1528</v>
      </c>
      <c r="D1705" s="452" t="s">
        <v>2761</v>
      </c>
      <c r="E1705" s="455" t="str">
        <f>VLOOKUP(D1705,'BANG THAM CHIEU'!$E$72:I1737,5,0)</f>
        <v>bì</v>
      </c>
      <c r="F1705" s="453">
        <v>1</v>
      </c>
      <c r="G1705" s="456">
        <v>44414</v>
      </c>
      <c r="H1705" s="477" t="s">
        <v>10696</v>
      </c>
      <c r="I1705" s="458">
        <v>7</v>
      </c>
      <c r="J1705" s="458" t="s">
        <v>7620</v>
      </c>
      <c r="K1705" s="454" t="s">
        <v>10296</v>
      </c>
    </row>
    <row r="1706" spans="1:11" x14ac:dyDescent="0.25">
      <c r="A1706" s="478">
        <f t="shared" si="29"/>
        <v>1658</v>
      </c>
      <c r="B1706" s="454" t="s">
        <v>10612</v>
      </c>
      <c r="C1706" s="451" t="s">
        <v>78</v>
      </c>
      <c r="D1706" s="452" t="s">
        <v>10721</v>
      </c>
      <c r="E1706" s="455" t="str">
        <f>VLOOKUP(D1706,'BANG THAM CHIEU'!$E$72:I1738,5,0)</f>
        <v>cái</v>
      </c>
      <c r="F1706" s="453">
        <v>1</v>
      </c>
      <c r="G1706" s="456">
        <v>44414</v>
      </c>
      <c r="H1706" s="477" t="s">
        <v>10696</v>
      </c>
      <c r="I1706" s="458">
        <v>7</v>
      </c>
      <c r="J1706" s="458" t="s">
        <v>7619</v>
      </c>
      <c r="K1706" s="454" t="s">
        <v>10281</v>
      </c>
    </row>
    <row r="1707" spans="1:11" x14ac:dyDescent="0.25">
      <c r="A1707" s="478">
        <f t="shared" si="29"/>
        <v>1659</v>
      </c>
      <c r="B1707" s="454" t="s">
        <v>6703</v>
      </c>
      <c r="C1707" s="451" t="s">
        <v>2564</v>
      </c>
      <c r="D1707" s="452" t="s">
        <v>6704</v>
      </c>
      <c r="E1707" s="455" t="str">
        <f>VLOOKUP(D1707,'BANG THAM CHIEU'!$E$72:I1739,5,0)</f>
        <v>lon</v>
      </c>
      <c r="F1707" s="453">
        <v>2</v>
      </c>
      <c r="G1707" s="456">
        <v>44414</v>
      </c>
      <c r="H1707" s="477" t="s">
        <v>10696</v>
      </c>
      <c r="I1707" s="458">
        <v>7</v>
      </c>
      <c r="J1707" s="458" t="s">
        <v>7614</v>
      </c>
      <c r="K1707" s="454" t="s">
        <v>10258</v>
      </c>
    </row>
    <row r="1708" spans="1:11" x14ac:dyDescent="0.25">
      <c r="A1708" s="478">
        <f t="shared" si="29"/>
        <v>1660</v>
      </c>
      <c r="B1708" s="454" t="s">
        <v>11067</v>
      </c>
      <c r="C1708" s="451"/>
      <c r="D1708" s="452"/>
      <c r="E1708" s="455" t="s">
        <v>455</v>
      </c>
      <c r="F1708" s="453">
        <v>2</v>
      </c>
      <c r="G1708" s="456">
        <v>44417</v>
      </c>
      <c r="H1708" s="477" t="s">
        <v>11066</v>
      </c>
      <c r="I1708" s="458">
        <v>8</v>
      </c>
      <c r="J1708" s="458" t="s">
        <v>7615</v>
      </c>
      <c r="K1708" s="454" t="s">
        <v>11069</v>
      </c>
    </row>
    <row r="1709" spans="1:11" x14ac:dyDescent="0.25">
      <c r="A1709" s="478">
        <f t="shared" si="29"/>
        <v>1661</v>
      </c>
      <c r="B1709" s="454" t="s">
        <v>10449</v>
      </c>
      <c r="C1709" s="451"/>
      <c r="D1709" s="452"/>
      <c r="E1709" s="455" t="s">
        <v>455</v>
      </c>
      <c r="F1709" s="453">
        <v>1</v>
      </c>
      <c r="G1709" s="456">
        <v>44418</v>
      </c>
      <c r="H1709" s="477" t="s">
        <v>11066</v>
      </c>
      <c r="I1709" s="458">
        <v>8</v>
      </c>
      <c r="J1709" s="458" t="s">
        <v>7620</v>
      </c>
      <c r="K1709" s="454" t="s">
        <v>11071</v>
      </c>
    </row>
    <row r="1710" spans="1:11" x14ac:dyDescent="0.25">
      <c r="A1710" s="478">
        <f t="shared" si="29"/>
        <v>1662</v>
      </c>
      <c r="B1710" s="454" t="s">
        <v>11073</v>
      </c>
      <c r="C1710" s="451"/>
      <c r="D1710" s="452"/>
      <c r="E1710" s="455" t="s">
        <v>1207</v>
      </c>
      <c r="F1710" s="453">
        <v>2</v>
      </c>
      <c r="G1710" s="456">
        <v>44418</v>
      </c>
      <c r="H1710" s="477" t="s">
        <v>11066</v>
      </c>
      <c r="I1710" s="458">
        <v>8</v>
      </c>
      <c r="J1710" s="458" t="s">
        <v>7619</v>
      </c>
      <c r="K1710" s="454" t="s">
        <v>10709</v>
      </c>
    </row>
    <row r="1711" spans="1:11" x14ac:dyDescent="0.25">
      <c r="A1711" s="478">
        <f t="shared" si="29"/>
        <v>1663</v>
      </c>
      <c r="B1711" s="454" t="s">
        <v>11075</v>
      </c>
      <c r="C1711" s="451"/>
      <c r="D1711" s="452"/>
      <c r="E1711" s="455" t="s">
        <v>1207</v>
      </c>
      <c r="F1711" s="453">
        <v>3</v>
      </c>
      <c r="G1711" s="456">
        <v>44418</v>
      </c>
      <c r="H1711" s="477" t="s">
        <v>11066</v>
      </c>
      <c r="I1711" s="458">
        <v>8</v>
      </c>
      <c r="J1711" s="458" t="s">
        <v>7619</v>
      </c>
      <c r="K1711" s="454" t="s">
        <v>10709</v>
      </c>
    </row>
    <row r="1712" spans="1:11" ht="75" x14ac:dyDescent="0.25">
      <c r="A1712" s="478">
        <f t="shared" si="29"/>
        <v>1664</v>
      </c>
      <c r="B1712" s="460" t="s">
        <v>8566</v>
      </c>
      <c r="C1712" s="451"/>
      <c r="D1712" s="452"/>
      <c r="E1712" s="455" t="s">
        <v>8567</v>
      </c>
      <c r="F1712" s="453">
        <v>10</v>
      </c>
      <c r="G1712" s="456">
        <v>44418</v>
      </c>
      <c r="H1712" s="477" t="s">
        <v>11066</v>
      </c>
      <c r="I1712" s="458">
        <v>8</v>
      </c>
      <c r="J1712" s="458" t="s">
        <v>7619</v>
      </c>
      <c r="K1712" s="454" t="s">
        <v>8693</v>
      </c>
    </row>
    <row r="1713" spans="1:11" s="40" customFormat="1" x14ac:dyDescent="0.25">
      <c r="A1713" s="478">
        <f t="shared" si="29"/>
        <v>1665</v>
      </c>
      <c r="B1713" s="135" t="s">
        <v>11077</v>
      </c>
      <c r="C1713" s="447"/>
      <c r="D1713" s="448"/>
      <c r="E1713" s="371" t="s">
        <v>455</v>
      </c>
      <c r="F1713" s="449">
        <v>5</v>
      </c>
      <c r="G1713" s="465">
        <v>44419</v>
      </c>
      <c r="H1713" s="477" t="s">
        <v>11066</v>
      </c>
      <c r="I1713" s="458">
        <v>8</v>
      </c>
      <c r="J1713" s="450" t="s">
        <v>7620</v>
      </c>
      <c r="K1713" s="135" t="s">
        <v>11080</v>
      </c>
    </row>
    <row r="1714" spans="1:11" x14ac:dyDescent="0.25">
      <c r="A1714" s="478">
        <f t="shared" si="29"/>
        <v>1666</v>
      </c>
      <c r="B1714" s="454" t="s">
        <v>11078</v>
      </c>
      <c r="C1714" s="451"/>
      <c r="D1714" s="452"/>
      <c r="E1714" s="455" t="s">
        <v>9431</v>
      </c>
      <c r="F1714" s="453">
        <v>36</v>
      </c>
      <c r="G1714" s="465">
        <v>44419</v>
      </c>
      <c r="H1714" s="477" t="s">
        <v>11066</v>
      </c>
      <c r="I1714" s="458">
        <v>8</v>
      </c>
      <c r="J1714" s="450" t="s">
        <v>7620</v>
      </c>
      <c r="K1714" s="135" t="s">
        <v>11080</v>
      </c>
    </row>
    <row r="1715" spans="1:11" x14ac:dyDescent="0.25">
      <c r="A1715" s="478">
        <f t="shared" si="29"/>
        <v>1667</v>
      </c>
      <c r="B1715" s="454" t="s">
        <v>11079</v>
      </c>
      <c r="C1715" s="451"/>
      <c r="D1715" s="452"/>
      <c r="E1715" s="455" t="s">
        <v>9431</v>
      </c>
      <c r="F1715" s="453">
        <v>11</v>
      </c>
      <c r="G1715" s="465">
        <v>44419</v>
      </c>
      <c r="H1715" s="477" t="s">
        <v>11066</v>
      </c>
      <c r="I1715" s="458">
        <v>8</v>
      </c>
      <c r="J1715" s="450" t="s">
        <v>10114</v>
      </c>
      <c r="K1715" s="135" t="s">
        <v>11080</v>
      </c>
    </row>
    <row r="1716" spans="1:11" x14ac:dyDescent="0.25">
      <c r="A1716" s="478">
        <f t="shared" si="29"/>
        <v>1668</v>
      </c>
      <c r="B1716" s="454" t="s">
        <v>11081</v>
      </c>
      <c r="C1716" s="451"/>
      <c r="D1716" s="452"/>
      <c r="E1716" s="455" t="s">
        <v>455</v>
      </c>
      <c r="F1716" s="453">
        <v>20</v>
      </c>
      <c r="G1716" s="465">
        <v>44419</v>
      </c>
      <c r="H1716" s="477" t="s">
        <v>11066</v>
      </c>
      <c r="I1716" s="458">
        <v>8</v>
      </c>
      <c r="J1716" s="458" t="s">
        <v>10114</v>
      </c>
      <c r="K1716" s="135" t="s">
        <v>10306</v>
      </c>
    </row>
    <row r="1717" spans="1:11" x14ac:dyDescent="0.25">
      <c r="A1717" s="478">
        <f t="shared" si="29"/>
        <v>1669</v>
      </c>
      <c r="B1717" s="454" t="s">
        <v>9364</v>
      </c>
      <c r="C1717" s="451"/>
      <c r="D1717" s="452"/>
      <c r="E1717" s="455" t="s">
        <v>447</v>
      </c>
      <c r="F1717" s="453">
        <v>6</v>
      </c>
      <c r="G1717" s="456">
        <v>44422</v>
      </c>
      <c r="H1717" s="477" t="s">
        <v>11066</v>
      </c>
      <c r="I1717" s="458">
        <v>8</v>
      </c>
      <c r="J1717" s="458" t="s">
        <v>10114</v>
      </c>
      <c r="K1717" s="454" t="s">
        <v>11084</v>
      </c>
    </row>
    <row r="1718" spans="1:11" x14ac:dyDescent="0.25">
      <c r="A1718" s="478">
        <f t="shared" si="29"/>
        <v>1670</v>
      </c>
      <c r="B1718" s="454" t="s">
        <v>8912</v>
      </c>
      <c r="C1718" s="451" t="s">
        <v>1556</v>
      </c>
      <c r="D1718" s="452" t="s">
        <v>9065</v>
      </c>
      <c r="E1718" s="455" t="str">
        <f>VLOOKUP(D1718,'BANG THAM CHIEU'!$E$72:I1750,5,0)</f>
        <v>cái</v>
      </c>
      <c r="F1718" s="453">
        <v>1</v>
      </c>
      <c r="G1718" s="456">
        <v>44415</v>
      </c>
      <c r="H1718" s="477" t="s">
        <v>11066</v>
      </c>
      <c r="I1718" s="458">
        <v>8</v>
      </c>
      <c r="J1718" s="458" t="s">
        <v>7614</v>
      </c>
      <c r="K1718" s="454" t="s">
        <v>10100</v>
      </c>
    </row>
    <row r="1719" spans="1:11" x14ac:dyDescent="0.25">
      <c r="A1719" s="478">
        <f t="shared" si="29"/>
        <v>1671</v>
      </c>
      <c r="B1719" s="454" t="s">
        <v>6592</v>
      </c>
      <c r="C1719" s="451" t="s">
        <v>1556</v>
      </c>
      <c r="D1719" s="452" t="s">
        <v>126</v>
      </c>
      <c r="E1719" s="455" t="s">
        <v>455</v>
      </c>
      <c r="F1719" s="453">
        <v>1</v>
      </c>
      <c r="G1719" s="456">
        <v>44417</v>
      </c>
      <c r="H1719" s="477" t="s">
        <v>11066</v>
      </c>
      <c r="I1719" s="458">
        <v>8</v>
      </c>
      <c r="J1719" s="458" t="s">
        <v>7615</v>
      </c>
      <c r="K1719" s="454" t="s">
        <v>11068</v>
      </c>
    </row>
    <row r="1720" spans="1:11" x14ac:dyDescent="0.25">
      <c r="A1720" s="478">
        <f t="shared" si="29"/>
        <v>1672</v>
      </c>
      <c r="B1720" s="454" t="s">
        <v>9646</v>
      </c>
      <c r="C1720" s="451" t="s">
        <v>99</v>
      </c>
      <c r="D1720" s="452" t="s">
        <v>680</v>
      </c>
      <c r="E1720" s="455" t="str">
        <f>VLOOKUP(D1720,'BANG THAM CHIEU'!$E$72:I1752,5,0)</f>
        <v>cái</v>
      </c>
      <c r="F1720" s="453">
        <v>5</v>
      </c>
      <c r="G1720" s="456">
        <v>44418</v>
      </c>
      <c r="H1720" s="477" t="s">
        <v>11066</v>
      </c>
      <c r="I1720" s="458">
        <v>8</v>
      </c>
      <c r="J1720" s="458" t="s">
        <v>7620</v>
      </c>
      <c r="K1720" s="454" t="s">
        <v>10433</v>
      </c>
    </row>
    <row r="1721" spans="1:11" x14ac:dyDescent="0.25">
      <c r="A1721" s="478">
        <f t="shared" si="29"/>
        <v>1673</v>
      </c>
      <c r="B1721" s="454" t="s">
        <v>4539</v>
      </c>
      <c r="C1721" s="451" t="s">
        <v>99</v>
      </c>
      <c r="D1721" s="452" t="s">
        <v>756</v>
      </c>
      <c r="E1721" s="455" t="str">
        <f>VLOOKUP(D1721,'BANG THAM CHIEU'!$E$72:I1753,5,0)</f>
        <v>cái</v>
      </c>
      <c r="F1721" s="453">
        <v>5</v>
      </c>
      <c r="G1721" s="456">
        <v>44418</v>
      </c>
      <c r="H1721" s="477" t="s">
        <v>11066</v>
      </c>
      <c r="I1721" s="458">
        <v>8</v>
      </c>
      <c r="J1721" s="458" t="s">
        <v>7620</v>
      </c>
      <c r="K1721" s="454" t="s">
        <v>10433</v>
      </c>
    </row>
    <row r="1722" spans="1:11" x14ac:dyDescent="0.25">
      <c r="A1722" s="478">
        <f t="shared" si="29"/>
        <v>1674</v>
      </c>
      <c r="B1722" s="454" t="s">
        <v>9647</v>
      </c>
      <c r="C1722" s="451" t="s">
        <v>1571</v>
      </c>
      <c r="D1722" s="452" t="s">
        <v>828</v>
      </c>
      <c r="E1722" s="455" t="str">
        <f>VLOOKUP(D1722,'BANG THAM CHIEU'!$E$72:I1754,5,0)</f>
        <v>cái</v>
      </c>
      <c r="F1722" s="453">
        <v>5</v>
      </c>
      <c r="G1722" s="456">
        <v>44418</v>
      </c>
      <c r="H1722" s="477" t="s">
        <v>11066</v>
      </c>
      <c r="I1722" s="458">
        <v>8</v>
      </c>
      <c r="J1722" s="458" t="s">
        <v>7620</v>
      </c>
      <c r="K1722" s="454" t="s">
        <v>10433</v>
      </c>
    </row>
    <row r="1723" spans="1:11" x14ac:dyDescent="0.25">
      <c r="A1723" s="478">
        <f t="shared" si="29"/>
        <v>1675</v>
      </c>
      <c r="B1723" s="454" t="s">
        <v>4540</v>
      </c>
      <c r="C1723" s="451" t="s">
        <v>97</v>
      </c>
      <c r="D1723" s="452" t="s">
        <v>1317</v>
      </c>
      <c r="E1723" s="455" t="str">
        <f>VLOOKUP(D1723,'BANG THAM CHIEU'!$E$72:I1755,5,0)</f>
        <v>bì</v>
      </c>
      <c r="F1723" s="453">
        <v>5</v>
      </c>
      <c r="G1723" s="456">
        <v>44418</v>
      </c>
      <c r="H1723" s="477" t="s">
        <v>11066</v>
      </c>
      <c r="I1723" s="458">
        <v>8</v>
      </c>
      <c r="J1723" s="458" t="s">
        <v>7620</v>
      </c>
      <c r="K1723" s="454" t="s">
        <v>10433</v>
      </c>
    </row>
    <row r="1724" spans="1:11" x14ac:dyDescent="0.25">
      <c r="A1724" s="478">
        <f t="shared" si="29"/>
        <v>1676</v>
      </c>
      <c r="B1724" s="454" t="s">
        <v>4588</v>
      </c>
      <c r="C1724" s="451" t="s">
        <v>1547</v>
      </c>
      <c r="D1724" s="452" t="s">
        <v>1303</v>
      </c>
      <c r="E1724" s="455" t="str">
        <f>VLOOKUP(D1724,'BANG THAM CHIEU'!$E$72:I1756,5,0)</f>
        <v>cái</v>
      </c>
      <c r="F1724" s="453">
        <v>1</v>
      </c>
      <c r="G1724" s="456">
        <v>44418</v>
      </c>
      <c r="H1724" s="477" t="s">
        <v>11066</v>
      </c>
      <c r="I1724" s="458">
        <v>8</v>
      </c>
      <c r="J1724" s="458" t="s">
        <v>7620</v>
      </c>
      <c r="K1724" s="454" t="s">
        <v>10433</v>
      </c>
    </row>
    <row r="1725" spans="1:11" x14ac:dyDescent="0.25">
      <c r="A1725" s="478">
        <f t="shared" si="29"/>
        <v>1677</v>
      </c>
      <c r="B1725" s="454" t="s">
        <v>7897</v>
      </c>
      <c r="C1725" s="451" t="s">
        <v>1528</v>
      </c>
      <c r="D1725" s="452" t="s">
        <v>736</v>
      </c>
      <c r="E1725" s="455" t="str">
        <f>VLOOKUP(D1725,'BANG THAM CHIEU'!$E$72:I1757,5,0)</f>
        <v>ống</v>
      </c>
      <c r="F1725" s="453">
        <v>1</v>
      </c>
      <c r="G1725" s="456">
        <v>44418</v>
      </c>
      <c r="H1725" s="477" t="s">
        <v>11066</v>
      </c>
      <c r="I1725" s="458">
        <v>8</v>
      </c>
      <c r="J1725" s="458" t="s">
        <v>7620</v>
      </c>
      <c r="K1725" s="454" t="s">
        <v>10433</v>
      </c>
    </row>
    <row r="1726" spans="1:11" x14ac:dyDescent="0.25">
      <c r="A1726" s="478">
        <f t="shared" ref="A1726:A1753" si="30">IF(B1726="","",A1725+1)</f>
        <v>1678</v>
      </c>
      <c r="B1726" s="454" t="s">
        <v>10702</v>
      </c>
      <c r="C1726" s="451" t="s">
        <v>1598</v>
      </c>
      <c r="D1726" s="452" t="s">
        <v>1354</v>
      </c>
      <c r="E1726" s="455" t="str">
        <f>VLOOKUP(D1726,'BANG THAM CHIEU'!$E$72:I1758,5,0)</f>
        <v>cái</v>
      </c>
      <c r="F1726" s="453">
        <v>12</v>
      </c>
      <c r="G1726" s="456">
        <v>44418</v>
      </c>
      <c r="H1726" s="477" t="s">
        <v>11066</v>
      </c>
      <c r="I1726" s="458">
        <v>8</v>
      </c>
      <c r="J1726" s="458" t="s">
        <v>7620</v>
      </c>
      <c r="K1726" s="454" t="s">
        <v>10433</v>
      </c>
    </row>
    <row r="1727" spans="1:11" x14ac:dyDescent="0.25">
      <c r="A1727" s="478">
        <f t="shared" si="30"/>
        <v>1679</v>
      </c>
      <c r="B1727" s="454" t="s">
        <v>6610</v>
      </c>
      <c r="C1727" s="451" t="s">
        <v>1528</v>
      </c>
      <c r="D1727" s="452" t="s">
        <v>694</v>
      </c>
      <c r="E1727" s="455" t="str">
        <f>VLOOKUP(D1727,'BANG THAM CHIEU'!$E$72:I1759,5,0)</f>
        <v>cái</v>
      </c>
      <c r="F1727" s="453">
        <v>20</v>
      </c>
      <c r="G1727" s="456">
        <v>44418</v>
      </c>
      <c r="H1727" s="477" t="s">
        <v>11066</v>
      </c>
      <c r="I1727" s="458">
        <v>8</v>
      </c>
      <c r="J1727" s="458" t="s">
        <v>7620</v>
      </c>
      <c r="K1727" s="454" t="s">
        <v>10433</v>
      </c>
    </row>
    <row r="1728" spans="1:11" x14ac:dyDescent="0.25">
      <c r="A1728" s="478">
        <f t="shared" si="30"/>
        <v>1680</v>
      </c>
      <c r="B1728" s="454" t="s">
        <v>4591</v>
      </c>
      <c r="C1728" s="451" t="s">
        <v>1547</v>
      </c>
      <c r="D1728" s="452" t="s">
        <v>1281</v>
      </c>
      <c r="E1728" s="455" t="str">
        <f>VLOOKUP(D1728,'BANG THAM CHIEU'!$E$72:I1760,5,0)</f>
        <v>cái</v>
      </c>
      <c r="F1728" s="453">
        <v>1</v>
      </c>
      <c r="G1728" s="456">
        <v>44418</v>
      </c>
      <c r="H1728" s="477" t="s">
        <v>11066</v>
      </c>
      <c r="I1728" s="458">
        <v>8</v>
      </c>
      <c r="J1728" s="458" t="s">
        <v>7620</v>
      </c>
      <c r="K1728" s="454" t="s">
        <v>10433</v>
      </c>
    </row>
    <row r="1729" spans="1:11" x14ac:dyDescent="0.25">
      <c r="A1729" s="478">
        <f t="shared" si="30"/>
        <v>1681</v>
      </c>
      <c r="B1729" s="454" t="s">
        <v>7903</v>
      </c>
      <c r="C1729" s="451" t="s">
        <v>1563</v>
      </c>
      <c r="D1729" s="452" t="s">
        <v>1314</v>
      </c>
      <c r="E1729" s="455" t="str">
        <f>VLOOKUP(D1729,'BANG THAM CHIEU'!$E$72:I1761,5,0)</f>
        <v>cuộn</v>
      </c>
      <c r="F1729" s="453">
        <v>1</v>
      </c>
      <c r="G1729" s="456">
        <v>44418</v>
      </c>
      <c r="H1729" s="477" t="s">
        <v>11066</v>
      </c>
      <c r="I1729" s="458">
        <v>8</v>
      </c>
      <c r="J1729" s="458" t="s">
        <v>7620</v>
      </c>
      <c r="K1729" s="454" t="s">
        <v>10433</v>
      </c>
    </row>
    <row r="1730" spans="1:11" x14ac:dyDescent="0.25">
      <c r="A1730" s="478">
        <f t="shared" si="30"/>
        <v>1682</v>
      </c>
      <c r="B1730" s="454" t="s">
        <v>7311</v>
      </c>
      <c r="C1730" s="451" t="s">
        <v>1596</v>
      </c>
      <c r="D1730" s="452" t="s">
        <v>762</v>
      </c>
      <c r="E1730" s="455" t="str">
        <f>VLOOKUP(D1730,'BANG THAM CHIEU'!$E$72:I1762,5,0)</f>
        <v>cái</v>
      </c>
      <c r="F1730" s="453">
        <v>1</v>
      </c>
      <c r="G1730" s="456">
        <v>44418</v>
      </c>
      <c r="H1730" s="477" t="s">
        <v>11066</v>
      </c>
      <c r="I1730" s="458">
        <v>8</v>
      </c>
      <c r="J1730" s="458" t="s">
        <v>7620</v>
      </c>
      <c r="K1730" s="454" t="s">
        <v>11072</v>
      </c>
    </row>
    <row r="1731" spans="1:11" s="40" customFormat="1" x14ac:dyDescent="0.25">
      <c r="A1731" s="478">
        <f t="shared" si="30"/>
        <v>1683</v>
      </c>
      <c r="B1731" s="135" t="s">
        <v>7242</v>
      </c>
      <c r="C1731" s="447" t="s">
        <v>1518</v>
      </c>
      <c r="D1731" s="448" t="s">
        <v>765</v>
      </c>
      <c r="E1731" s="371" t="str">
        <f>VLOOKUP(D1731,'BANG THAM CHIEU'!$E$72:I1763,5,0)</f>
        <v>cái</v>
      </c>
      <c r="F1731" s="449">
        <v>6</v>
      </c>
      <c r="G1731" s="465">
        <v>44418</v>
      </c>
      <c r="H1731" s="477" t="s">
        <v>11066</v>
      </c>
      <c r="I1731" s="450">
        <v>8</v>
      </c>
      <c r="J1731" s="450" t="s">
        <v>7619</v>
      </c>
      <c r="K1731" s="135" t="s">
        <v>11074</v>
      </c>
    </row>
    <row r="1732" spans="1:11" s="40" customFormat="1" x14ac:dyDescent="0.25">
      <c r="A1732" s="478">
        <f t="shared" si="30"/>
        <v>1684</v>
      </c>
      <c r="B1732" s="135" t="s">
        <v>7243</v>
      </c>
      <c r="C1732" s="447" t="s">
        <v>1518</v>
      </c>
      <c r="D1732" s="448" t="s">
        <v>766</v>
      </c>
      <c r="E1732" s="371" t="str">
        <f>VLOOKUP(D1732,'BANG THAM CHIEU'!$E$72:I1764,5,0)</f>
        <v>cái</v>
      </c>
      <c r="F1732" s="449">
        <v>9</v>
      </c>
      <c r="G1732" s="465">
        <v>44418</v>
      </c>
      <c r="H1732" s="477" t="s">
        <v>11066</v>
      </c>
      <c r="I1732" s="450">
        <v>8</v>
      </c>
      <c r="J1732" s="450" t="s">
        <v>7619</v>
      </c>
      <c r="K1732" s="135" t="s">
        <v>11074</v>
      </c>
    </row>
    <row r="1733" spans="1:11" s="40" customFormat="1" x14ac:dyDescent="0.25">
      <c r="A1733" s="478">
        <f t="shared" si="30"/>
        <v>1685</v>
      </c>
      <c r="B1733" s="135" t="s">
        <v>8825</v>
      </c>
      <c r="C1733" s="447" t="s">
        <v>1518</v>
      </c>
      <c r="D1733" s="448" t="s">
        <v>731</v>
      </c>
      <c r="E1733" s="371" t="str">
        <f>VLOOKUP(D1733,'BANG THAM CHIEU'!$E$72:I1765,5,0)</f>
        <v>kg</v>
      </c>
      <c r="F1733" s="449">
        <v>3</v>
      </c>
      <c r="G1733" s="465">
        <v>44418</v>
      </c>
      <c r="H1733" s="477" t="s">
        <v>11066</v>
      </c>
      <c r="I1733" s="450">
        <v>8</v>
      </c>
      <c r="J1733" s="450" t="s">
        <v>7619</v>
      </c>
      <c r="K1733" s="135" t="s">
        <v>11076</v>
      </c>
    </row>
    <row r="1734" spans="1:11" s="40" customFormat="1" x14ac:dyDescent="0.25">
      <c r="A1734" s="478">
        <f t="shared" si="30"/>
        <v>1686</v>
      </c>
      <c r="B1734" s="135" t="s">
        <v>7362</v>
      </c>
      <c r="C1734" s="447" t="s">
        <v>78</v>
      </c>
      <c r="D1734" s="448" t="s">
        <v>838</v>
      </c>
      <c r="E1734" s="371" t="str">
        <f>VLOOKUP(D1734,'BANG THAM CHIEU'!$E$72:I1766,5,0)</f>
        <v>Cuộn</v>
      </c>
      <c r="F1734" s="449">
        <v>2</v>
      </c>
      <c r="G1734" s="465">
        <v>44418</v>
      </c>
      <c r="H1734" s="477" t="s">
        <v>11066</v>
      </c>
      <c r="I1734" s="450">
        <v>8</v>
      </c>
      <c r="J1734" s="450" t="s">
        <v>7619</v>
      </c>
      <c r="K1734" s="135" t="s">
        <v>11076</v>
      </c>
    </row>
    <row r="1735" spans="1:11" s="40" customFormat="1" x14ac:dyDescent="0.25">
      <c r="A1735" s="478">
        <f t="shared" si="30"/>
        <v>1687</v>
      </c>
      <c r="B1735" s="135" t="s">
        <v>7360</v>
      </c>
      <c r="C1735" s="447" t="s">
        <v>78</v>
      </c>
      <c r="D1735" s="448" t="s">
        <v>836</v>
      </c>
      <c r="E1735" s="371" t="str">
        <f>VLOOKUP(D1735,'BANG THAM CHIEU'!$E$72:I1767,5,0)</f>
        <v>Cuộn</v>
      </c>
      <c r="F1735" s="449">
        <v>1</v>
      </c>
      <c r="G1735" s="465">
        <v>44418</v>
      </c>
      <c r="H1735" s="477" t="s">
        <v>11066</v>
      </c>
      <c r="I1735" s="450">
        <v>8</v>
      </c>
      <c r="J1735" s="450" t="s">
        <v>7619</v>
      </c>
      <c r="K1735" s="135" t="s">
        <v>11076</v>
      </c>
    </row>
    <row r="1736" spans="1:11" s="40" customFormat="1" x14ac:dyDescent="0.25">
      <c r="A1736" s="478">
        <f t="shared" si="30"/>
        <v>1688</v>
      </c>
      <c r="B1736" s="135" t="s">
        <v>7363</v>
      </c>
      <c r="C1736" s="447" t="s">
        <v>1589</v>
      </c>
      <c r="D1736" s="448" t="s">
        <v>808</v>
      </c>
      <c r="E1736" s="371" t="str">
        <f>VLOOKUP(D1736,'BANG THAM CHIEU'!$E$72:I1768,5,0)</f>
        <v>cái</v>
      </c>
      <c r="F1736" s="449">
        <v>8</v>
      </c>
      <c r="G1736" s="465">
        <v>44418</v>
      </c>
      <c r="H1736" s="477" t="s">
        <v>11066</v>
      </c>
      <c r="I1736" s="450">
        <v>8</v>
      </c>
      <c r="J1736" s="450" t="s">
        <v>7619</v>
      </c>
      <c r="K1736" s="135" t="s">
        <v>11076</v>
      </c>
    </row>
    <row r="1737" spans="1:11" x14ac:dyDescent="0.25">
      <c r="A1737" s="478">
        <f t="shared" si="30"/>
        <v>1689</v>
      </c>
      <c r="B1737" s="454" t="s">
        <v>9650</v>
      </c>
      <c r="C1737" s="451" t="s">
        <v>1533</v>
      </c>
      <c r="D1737" s="452" t="s">
        <v>716</v>
      </c>
      <c r="E1737" s="455" t="str">
        <f>VLOOKUP(D1737,'BANG THAM CHIEU'!$E$72:I1769,5,0)</f>
        <v>cái</v>
      </c>
      <c r="F1737" s="453">
        <v>5</v>
      </c>
      <c r="G1737" s="456">
        <v>44418</v>
      </c>
      <c r="H1737" s="477" t="s">
        <v>11066</v>
      </c>
      <c r="I1737" s="458">
        <v>8</v>
      </c>
      <c r="J1737" s="458" t="s">
        <v>7619</v>
      </c>
      <c r="K1737" s="454" t="s">
        <v>11076</v>
      </c>
    </row>
    <row r="1738" spans="1:11" x14ac:dyDescent="0.25">
      <c r="A1738" s="478">
        <f t="shared" si="30"/>
        <v>1690</v>
      </c>
      <c r="B1738" s="454" t="s">
        <v>6808</v>
      </c>
      <c r="C1738" s="451" t="s">
        <v>1527</v>
      </c>
      <c r="D1738" s="452" t="s">
        <v>772</v>
      </c>
      <c r="E1738" s="455" t="str">
        <f>VLOOKUP(D1738,'BANG THAM CHIEU'!$E$72:I1770,5,0)</f>
        <v>cái</v>
      </c>
      <c r="F1738" s="453">
        <v>4</v>
      </c>
      <c r="G1738" s="456">
        <v>44418</v>
      </c>
      <c r="H1738" s="477" t="s">
        <v>11066</v>
      </c>
      <c r="I1738" s="458">
        <v>8</v>
      </c>
      <c r="J1738" s="458" t="s">
        <v>7619</v>
      </c>
      <c r="K1738" s="454" t="s">
        <v>11076</v>
      </c>
    </row>
    <row r="1739" spans="1:11" x14ac:dyDescent="0.25">
      <c r="A1739" s="478">
        <f t="shared" si="30"/>
        <v>1691</v>
      </c>
      <c r="B1739" s="454" t="s">
        <v>6607</v>
      </c>
      <c r="C1739" s="451" t="s">
        <v>1527</v>
      </c>
      <c r="D1739" s="452" t="s">
        <v>688</v>
      </c>
      <c r="E1739" s="455" t="str">
        <f>VLOOKUP(D1739,'BANG THAM CHIEU'!$E$72:I1771,5,0)</f>
        <v>bì</v>
      </c>
      <c r="F1739" s="453">
        <v>2</v>
      </c>
      <c r="G1739" s="456">
        <v>44419</v>
      </c>
      <c r="H1739" s="477" t="s">
        <v>11066</v>
      </c>
      <c r="I1739" s="458">
        <v>8</v>
      </c>
      <c r="J1739" s="458" t="s">
        <v>10114</v>
      </c>
      <c r="K1739" s="454" t="s">
        <v>11082</v>
      </c>
    </row>
    <row r="1740" spans="1:11" x14ac:dyDescent="0.25">
      <c r="A1740" s="478">
        <f t="shared" si="30"/>
        <v>1692</v>
      </c>
      <c r="B1740" s="454" t="s">
        <v>4540</v>
      </c>
      <c r="C1740" s="451" t="s">
        <v>97</v>
      </c>
      <c r="D1740" s="452" t="s">
        <v>1317</v>
      </c>
      <c r="E1740" s="455" t="str">
        <f>VLOOKUP(D1740,'BANG THAM CHIEU'!$E$72:I1772,5,0)</f>
        <v>bì</v>
      </c>
      <c r="F1740" s="453">
        <v>3</v>
      </c>
      <c r="G1740" s="456">
        <v>44419</v>
      </c>
      <c r="H1740" s="477" t="s">
        <v>11066</v>
      </c>
      <c r="I1740" s="458">
        <v>8</v>
      </c>
      <c r="J1740" s="458" t="s">
        <v>10114</v>
      </c>
      <c r="K1740" s="454" t="s">
        <v>11082</v>
      </c>
    </row>
    <row r="1741" spans="1:11" x14ac:dyDescent="0.25">
      <c r="A1741" s="478">
        <f t="shared" si="30"/>
        <v>1693</v>
      </c>
      <c r="B1741" s="454" t="s">
        <v>4539</v>
      </c>
      <c r="C1741" s="451" t="s">
        <v>99</v>
      </c>
      <c r="D1741" s="452" t="s">
        <v>756</v>
      </c>
      <c r="E1741" s="455" t="str">
        <f>VLOOKUP(D1741,'BANG THAM CHIEU'!$E$72:I1773,5,0)</f>
        <v>cái</v>
      </c>
      <c r="F1741" s="453">
        <v>10</v>
      </c>
      <c r="G1741" s="456">
        <v>44419</v>
      </c>
      <c r="H1741" s="477" t="s">
        <v>11066</v>
      </c>
      <c r="I1741" s="458">
        <v>8</v>
      </c>
      <c r="J1741" s="458" t="s">
        <v>10114</v>
      </c>
      <c r="K1741" s="454" t="s">
        <v>11082</v>
      </c>
    </row>
    <row r="1742" spans="1:11" x14ac:dyDescent="0.25">
      <c r="A1742" s="478">
        <f t="shared" si="30"/>
        <v>1694</v>
      </c>
      <c r="B1742" s="454" t="s">
        <v>6604</v>
      </c>
      <c r="C1742" s="451" t="s">
        <v>1547</v>
      </c>
      <c r="D1742" s="452" t="s">
        <v>1308</v>
      </c>
      <c r="E1742" s="455" t="str">
        <f>VLOOKUP(D1742,'BANG THAM CHIEU'!$E$72:I1774,5,0)</f>
        <v>cái</v>
      </c>
      <c r="F1742" s="453">
        <v>10</v>
      </c>
      <c r="G1742" s="456">
        <v>44419</v>
      </c>
      <c r="H1742" s="477" t="s">
        <v>11066</v>
      </c>
      <c r="I1742" s="458">
        <v>8</v>
      </c>
      <c r="J1742" s="458" t="s">
        <v>10114</v>
      </c>
      <c r="K1742" s="454" t="s">
        <v>11082</v>
      </c>
    </row>
    <row r="1743" spans="1:11" x14ac:dyDescent="0.25">
      <c r="A1743" s="478">
        <f t="shared" si="30"/>
        <v>1695</v>
      </c>
      <c r="B1743" s="454" t="s">
        <v>6097</v>
      </c>
      <c r="C1743" s="451" t="s">
        <v>1547</v>
      </c>
      <c r="D1743" s="452" t="s">
        <v>1294</v>
      </c>
      <c r="E1743" s="455" t="str">
        <f>VLOOKUP(D1743,'BANG THAM CHIEU'!$E$72:I1775,5,0)</f>
        <v>cái</v>
      </c>
      <c r="F1743" s="453">
        <v>2</v>
      </c>
      <c r="G1743" s="456">
        <v>44419</v>
      </c>
      <c r="H1743" s="477" t="s">
        <v>11066</v>
      </c>
      <c r="I1743" s="458">
        <v>8</v>
      </c>
      <c r="J1743" s="458" t="s">
        <v>10114</v>
      </c>
      <c r="K1743" s="454" t="s">
        <v>11082</v>
      </c>
    </row>
    <row r="1744" spans="1:11" x14ac:dyDescent="0.25">
      <c r="A1744" s="478">
        <f t="shared" si="30"/>
        <v>1696</v>
      </c>
      <c r="B1744" s="454" t="s">
        <v>9647</v>
      </c>
      <c r="C1744" s="451" t="s">
        <v>1571</v>
      </c>
      <c r="D1744" s="452" t="s">
        <v>828</v>
      </c>
      <c r="E1744" s="455" t="str">
        <f>VLOOKUP(D1744,'BANG THAM CHIEU'!$E$72:I1776,5,0)</f>
        <v>cái</v>
      </c>
      <c r="F1744" s="453">
        <v>5</v>
      </c>
      <c r="G1744" s="456">
        <v>44419</v>
      </c>
      <c r="H1744" s="477" t="s">
        <v>11066</v>
      </c>
      <c r="I1744" s="458">
        <v>8</v>
      </c>
      <c r="J1744" s="458" t="s">
        <v>10114</v>
      </c>
      <c r="K1744" s="454" t="s">
        <v>11082</v>
      </c>
    </row>
    <row r="1745" spans="1:11" x14ac:dyDescent="0.25">
      <c r="A1745" s="478">
        <f t="shared" si="30"/>
        <v>1697</v>
      </c>
      <c r="B1745" s="454" t="s">
        <v>2148</v>
      </c>
      <c r="C1745" s="451" t="s">
        <v>99</v>
      </c>
      <c r="D1745" s="452" t="s">
        <v>209</v>
      </c>
      <c r="E1745" s="455" t="str">
        <f>VLOOKUP(D1745,'BANG THAM CHIEU'!$E$72:I1777,5,0)</f>
        <v>cái</v>
      </c>
      <c r="F1745" s="453">
        <v>2</v>
      </c>
      <c r="G1745" s="456">
        <v>44419</v>
      </c>
      <c r="H1745" s="477" t="s">
        <v>11066</v>
      </c>
      <c r="I1745" s="458">
        <v>8</v>
      </c>
      <c r="J1745" s="458" t="s">
        <v>10114</v>
      </c>
      <c r="K1745" s="454" t="s">
        <v>11082</v>
      </c>
    </row>
    <row r="1746" spans="1:11" x14ac:dyDescent="0.25">
      <c r="A1746" s="478">
        <f t="shared" si="30"/>
        <v>1698</v>
      </c>
      <c r="B1746" s="454" t="s">
        <v>4457</v>
      </c>
      <c r="C1746" s="451" t="s">
        <v>99</v>
      </c>
      <c r="D1746" s="452" t="s">
        <v>179</v>
      </c>
      <c r="E1746" s="455" t="str">
        <f>VLOOKUP(D1746,'BANG THAM CHIEU'!$E$72:I1778,5,0)</f>
        <v>cái</v>
      </c>
      <c r="F1746" s="453">
        <v>2</v>
      </c>
      <c r="G1746" s="456">
        <v>44419</v>
      </c>
      <c r="H1746" s="477" t="s">
        <v>11066</v>
      </c>
      <c r="I1746" s="458">
        <v>8</v>
      </c>
      <c r="J1746" s="458" t="s">
        <v>10114</v>
      </c>
      <c r="K1746" s="454" t="s">
        <v>11082</v>
      </c>
    </row>
    <row r="1747" spans="1:11" x14ac:dyDescent="0.25">
      <c r="A1747" s="478">
        <f t="shared" si="30"/>
        <v>1699</v>
      </c>
      <c r="B1747" s="454" t="s">
        <v>4545</v>
      </c>
      <c r="C1747" s="451" t="s">
        <v>99</v>
      </c>
      <c r="D1747" s="452" t="s">
        <v>214</v>
      </c>
      <c r="E1747" s="455" t="str">
        <f>VLOOKUP(D1747,'BANG THAM CHIEU'!$E$72:I1779,5,0)</f>
        <v>cái</v>
      </c>
      <c r="F1747" s="453">
        <v>1</v>
      </c>
      <c r="G1747" s="456">
        <v>44422</v>
      </c>
      <c r="H1747" s="477" t="s">
        <v>11066</v>
      </c>
      <c r="I1747" s="458">
        <v>8</v>
      </c>
      <c r="J1747" s="458" t="s">
        <v>9377</v>
      </c>
      <c r="K1747" s="454" t="s">
        <v>11085</v>
      </c>
    </row>
    <row r="1748" spans="1:11" x14ac:dyDescent="0.25">
      <c r="A1748" s="478">
        <f t="shared" si="30"/>
        <v>1700</v>
      </c>
      <c r="B1748" s="454" t="s">
        <v>1503</v>
      </c>
      <c r="C1748" s="451" t="s">
        <v>99</v>
      </c>
      <c r="D1748" s="452" t="s">
        <v>888</v>
      </c>
      <c r="E1748" s="455" t="str">
        <f>VLOOKUP(D1748,'BANG THAM CHIEU'!$E$72:I1780,5,0)</f>
        <v>cái</v>
      </c>
      <c r="F1748" s="453">
        <v>1</v>
      </c>
      <c r="G1748" s="456">
        <v>44422</v>
      </c>
      <c r="H1748" s="477" t="s">
        <v>11066</v>
      </c>
      <c r="I1748" s="458">
        <v>8</v>
      </c>
      <c r="J1748" s="458" t="s">
        <v>9377</v>
      </c>
      <c r="K1748" s="454" t="s">
        <v>11085</v>
      </c>
    </row>
    <row r="1749" spans="1:11" x14ac:dyDescent="0.25">
      <c r="A1749" s="478">
        <f t="shared" si="30"/>
        <v>1701</v>
      </c>
      <c r="B1749" s="454" t="s">
        <v>9308</v>
      </c>
      <c r="C1749" s="451" t="s">
        <v>1530</v>
      </c>
      <c r="D1749" s="452" t="s">
        <v>732</v>
      </c>
      <c r="E1749" s="455" t="str">
        <f>VLOOKUP(D1749,'BANG THAM CHIEU'!$E$72:I1781,5,0)</f>
        <v>ống</v>
      </c>
      <c r="F1749" s="453">
        <v>10</v>
      </c>
      <c r="G1749" s="456">
        <v>44422</v>
      </c>
      <c r="H1749" s="477" t="s">
        <v>11066</v>
      </c>
      <c r="I1749" s="458">
        <v>8</v>
      </c>
      <c r="J1749" s="458" t="s">
        <v>7619</v>
      </c>
      <c r="K1749" s="454" t="s">
        <v>11086</v>
      </c>
    </row>
    <row r="1750" spans="1:11" x14ac:dyDescent="0.25">
      <c r="A1750" s="478">
        <f t="shared" si="30"/>
        <v>1702</v>
      </c>
      <c r="B1750" s="454" t="s">
        <v>7626</v>
      </c>
      <c r="C1750" s="451" t="s">
        <v>2564</v>
      </c>
      <c r="D1750" s="452">
        <v>50432647</v>
      </c>
      <c r="E1750" s="455" t="str">
        <f>VLOOKUP(D1750,'BANG THAM CHIEU'!$E$72:I1782,5,0)</f>
        <v>cái</v>
      </c>
      <c r="F1750" s="453">
        <v>2</v>
      </c>
      <c r="G1750" s="456">
        <v>44417</v>
      </c>
      <c r="H1750" s="477" t="s">
        <v>11066</v>
      </c>
      <c r="I1750" s="458">
        <v>8</v>
      </c>
      <c r="J1750" s="458" t="s">
        <v>7615</v>
      </c>
      <c r="K1750" s="454" t="s">
        <v>11068</v>
      </c>
    </row>
    <row r="1751" spans="1:11" x14ac:dyDescent="0.25">
      <c r="A1751" s="478">
        <f t="shared" si="30"/>
        <v>1703</v>
      </c>
      <c r="B1751" s="454" t="s">
        <v>6594</v>
      </c>
      <c r="C1751" s="451" t="s">
        <v>1528</v>
      </c>
      <c r="D1751" s="452" t="s">
        <v>2776</v>
      </c>
      <c r="E1751" s="455" t="str">
        <f>VLOOKUP(D1751,'BANG THAM CHIEU'!$E$72:I1783,5,0)</f>
        <v>bì</v>
      </c>
      <c r="F1751" s="453">
        <v>1</v>
      </c>
      <c r="G1751" s="456">
        <v>44417</v>
      </c>
      <c r="H1751" s="477" t="s">
        <v>11066</v>
      </c>
      <c r="I1751" s="458">
        <v>8</v>
      </c>
      <c r="J1751" s="458" t="s">
        <v>7615</v>
      </c>
      <c r="K1751" s="454" t="s">
        <v>11068</v>
      </c>
    </row>
    <row r="1752" spans="1:11" x14ac:dyDescent="0.25">
      <c r="A1752" s="478">
        <f t="shared" si="30"/>
        <v>1704</v>
      </c>
      <c r="B1752" s="454" t="s">
        <v>11070</v>
      </c>
      <c r="C1752" s="451" t="s">
        <v>1547</v>
      </c>
      <c r="D1752" s="452" t="s">
        <v>2866</v>
      </c>
      <c r="E1752" s="455" t="str">
        <f>VLOOKUP(D1752,'BANG THAM CHIEU'!$E$72:I1784,5,0)</f>
        <v>cái</v>
      </c>
      <c r="F1752" s="453">
        <v>2</v>
      </c>
      <c r="G1752" s="456">
        <v>44417</v>
      </c>
      <c r="H1752" s="477" t="s">
        <v>11066</v>
      </c>
      <c r="I1752" s="458">
        <v>8</v>
      </c>
      <c r="J1752" s="458" t="s">
        <v>7619</v>
      </c>
      <c r="K1752" s="454"/>
    </row>
    <row r="1753" spans="1:11" x14ac:dyDescent="0.25">
      <c r="A1753" s="478">
        <f t="shared" si="30"/>
        <v>1705</v>
      </c>
      <c r="B1753" s="454" t="s">
        <v>9891</v>
      </c>
      <c r="C1753" s="451" t="s">
        <v>1547</v>
      </c>
      <c r="D1753" s="452" t="s">
        <v>2877</v>
      </c>
      <c r="E1753" s="455" t="str">
        <f>VLOOKUP(D1753,'BANG THAM CHIEU'!$E$72:I1785,5,0)</f>
        <v>cái</v>
      </c>
      <c r="F1753" s="453">
        <v>1</v>
      </c>
      <c r="G1753" s="456">
        <v>44417</v>
      </c>
      <c r="H1753" s="477" t="s">
        <v>11066</v>
      </c>
      <c r="I1753" s="458">
        <v>8</v>
      </c>
      <c r="J1753" s="458" t="s">
        <v>7619</v>
      </c>
      <c r="K1753" s="454"/>
    </row>
    <row r="1754" spans="1:11" x14ac:dyDescent="0.25">
      <c r="A1754" s="478">
        <f t="shared" ref="A1754:A1781" si="31">IF(B1754="","",A1753+1)</f>
        <v>1706</v>
      </c>
      <c r="B1754" s="454" t="s">
        <v>7427</v>
      </c>
      <c r="C1754" s="451" t="s">
        <v>1547</v>
      </c>
      <c r="D1754" s="452" t="s">
        <v>7430</v>
      </c>
      <c r="E1754" s="455" t="str">
        <f>VLOOKUP(D1754,'BANG THAM CHIEU'!$E$72:I1786,5,0)</f>
        <v>cái</v>
      </c>
      <c r="F1754" s="453">
        <v>1</v>
      </c>
      <c r="G1754" s="456">
        <v>44418</v>
      </c>
      <c r="H1754" s="477" t="s">
        <v>11066</v>
      </c>
      <c r="I1754" s="458">
        <v>8</v>
      </c>
      <c r="J1754" s="458" t="s">
        <v>7620</v>
      </c>
      <c r="K1754" s="454" t="s">
        <v>10281</v>
      </c>
    </row>
    <row r="1755" spans="1:11" x14ac:dyDescent="0.25">
      <c r="A1755" s="478">
        <f t="shared" si="31"/>
        <v>1707</v>
      </c>
      <c r="B1755" s="454" t="s">
        <v>6616</v>
      </c>
      <c r="C1755" s="451" t="s">
        <v>78</v>
      </c>
      <c r="D1755" s="452" t="s">
        <v>2773</v>
      </c>
      <c r="E1755" s="455" t="str">
        <f>VLOOKUP(D1755,'BANG THAM CHIEU'!$E$72:I1787,5,0)</f>
        <v>bì</v>
      </c>
      <c r="F1755" s="453">
        <v>10</v>
      </c>
      <c r="G1755" s="456">
        <v>44418</v>
      </c>
      <c r="H1755" s="477" t="s">
        <v>11066</v>
      </c>
      <c r="I1755" s="458">
        <v>8</v>
      </c>
      <c r="J1755" s="458" t="s">
        <v>7620</v>
      </c>
      <c r="K1755" s="454" t="s">
        <v>10281</v>
      </c>
    </row>
    <row r="1756" spans="1:11" x14ac:dyDescent="0.25">
      <c r="A1756" s="478">
        <f t="shared" si="31"/>
        <v>1708</v>
      </c>
      <c r="B1756" s="454" t="s">
        <v>6617</v>
      </c>
      <c r="C1756" s="451" t="s">
        <v>78</v>
      </c>
      <c r="D1756" s="452" t="s">
        <v>2774</v>
      </c>
      <c r="E1756" s="455" t="str">
        <f>VLOOKUP(D1756,'BANG THAM CHIEU'!$E$72:I1788,5,0)</f>
        <v>bì</v>
      </c>
      <c r="F1756" s="453">
        <v>10</v>
      </c>
      <c r="G1756" s="456">
        <v>44418</v>
      </c>
      <c r="H1756" s="477" t="s">
        <v>11066</v>
      </c>
      <c r="I1756" s="458">
        <v>8</v>
      </c>
      <c r="J1756" s="458" t="s">
        <v>7620</v>
      </c>
      <c r="K1756" s="454" t="s">
        <v>10281</v>
      </c>
    </row>
    <row r="1757" spans="1:11" x14ac:dyDescent="0.25">
      <c r="A1757" s="478">
        <f t="shared" si="31"/>
        <v>1709</v>
      </c>
      <c r="B1757" s="454" t="s">
        <v>6614</v>
      </c>
      <c r="C1757" s="451" t="s">
        <v>78</v>
      </c>
      <c r="D1757" s="452" t="s">
        <v>2751</v>
      </c>
      <c r="E1757" s="455" t="str">
        <f>VLOOKUP(D1757,'BANG THAM CHIEU'!$E$72:I1789,5,0)</f>
        <v>cái</v>
      </c>
      <c r="F1757" s="453">
        <v>10</v>
      </c>
      <c r="G1757" s="456">
        <v>44418</v>
      </c>
      <c r="H1757" s="477" t="s">
        <v>11066</v>
      </c>
      <c r="I1757" s="458">
        <v>8</v>
      </c>
      <c r="J1757" s="458" t="s">
        <v>7620</v>
      </c>
      <c r="K1757" s="454" t="s">
        <v>10281</v>
      </c>
    </row>
    <row r="1758" spans="1:11" x14ac:dyDescent="0.25">
      <c r="A1758" s="478">
        <f t="shared" si="31"/>
        <v>1710</v>
      </c>
      <c r="B1758" s="454" t="s">
        <v>2572</v>
      </c>
      <c r="C1758" s="451" t="s">
        <v>2570</v>
      </c>
      <c r="D1758" s="452" t="s">
        <v>2705</v>
      </c>
      <c r="E1758" s="455" t="str">
        <f>VLOOKUP(D1758,'BANG THAM CHIEU'!$E$72:I1790,5,0)</f>
        <v>lon</v>
      </c>
      <c r="F1758" s="453">
        <v>2</v>
      </c>
      <c r="G1758" s="456">
        <v>44418</v>
      </c>
      <c r="H1758" s="477" t="s">
        <v>11066</v>
      </c>
      <c r="I1758" s="458">
        <v>8</v>
      </c>
      <c r="J1758" s="458" t="s">
        <v>7620</v>
      </c>
      <c r="K1758" s="454" t="s">
        <v>10281</v>
      </c>
    </row>
    <row r="1759" spans="1:11" x14ac:dyDescent="0.25">
      <c r="A1759" s="478">
        <f t="shared" si="31"/>
        <v>1711</v>
      </c>
      <c r="B1759" s="454" t="s">
        <v>4448</v>
      </c>
      <c r="C1759" s="451" t="s">
        <v>2564</v>
      </c>
      <c r="D1759" s="452" t="s">
        <v>2695</v>
      </c>
      <c r="E1759" s="455" t="str">
        <f>VLOOKUP(D1759,'BANG THAM CHIEU'!$E$72:I1791,5,0)</f>
        <v>lon</v>
      </c>
      <c r="F1759" s="453">
        <v>1</v>
      </c>
      <c r="G1759" s="456">
        <v>44418</v>
      </c>
      <c r="H1759" s="477" t="s">
        <v>11066</v>
      </c>
      <c r="I1759" s="458">
        <v>8</v>
      </c>
      <c r="J1759" s="458" t="s">
        <v>7619</v>
      </c>
      <c r="K1759" s="454" t="s">
        <v>11074</v>
      </c>
    </row>
    <row r="1760" spans="1:11" x14ac:dyDescent="0.25">
      <c r="A1760" s="478">
        <f t="shared" si="31"/>
        <v>1712</v>
      </c>
      <c r="B1760" s="454" t="s">
        <v>7902</v>
      </c>
      <c r="C1760" s="451" t="s">
        <v>1563</v>
      </c>
      <c r="D1760" s="452" t="s">
        <v>2732</v>
      </c>
      <c r="E1760" s="455" t="str">
        <f>VLOOKUP(D1760,'BANG THAM CHIEU'!$E$72:I1792,5,0)</f>
        <v>cuộn</v>
      </c>
      <c r="F1760" s="453">
        <v>1</v>
      </c>
      <c r="G1760" s="456">
        <v>44418</v>
      </c>
      <c r="H1760" s="477" t="s">
        <v>11066</v>
      </c>
      <c r="I1760" s="458">
        <v>8</v>
      </c>
      <c r="J1760" s="458" t="s">
        <v>7619</v>
      </c>
      <c r="K1760" s="454" t="s">
        <v>11076</v>
      </c>
    </row>
    <row r="1761" spans="1:11" x14ac:dyDescent="0.25">
      <c r="A1761" s="478">
        <f t="shared" si="31"/>
        <v>1713</v>
      </c>
      <c r="B1761" s="454" t="s">
        <v>9000</v>
      </c>
      <c r="C1761" s="451" t="s">
        <v>1547</v>
      </c>
      <c r="D1761" s="452" t="s">
        <v>6876</v>
      </c>
      <c r="E1761" s="455" t="str">
        <f>VLOOKUP(D1761,'BANG THAM CHIEU'!$E$72:I1793,5,0)</f>
        <v>cái</v>
      </c>
      <c r="F1761" s="453">
        <v>1</v>
      </c>
      <c r="G1761" s="456">
        <v>44419</v>
      </c>
      <c r="H1761" s="477" t="s">
        <v>11066</v>
      </c>
      <c r="I1761" s="458">
        <v>8</v>
      </c>
      <c r="J1761" s="458" t="s">
        <v>10114</v>
      </c>
      <c r="K1761" s="454" t="s">
        <v>11082</v>
      </c>
    </row>
    <row r="1762" spans="1:11" x14ac:dyDescent="0.25">
      <c r="A1762" s="478">
        <f t="shared" si="31"/>
        <v>1714</v>
      </c>
      <c r="B1762" s="454" t="s">
        <v>9648</v>
      </c>
      <c r="C1762" s="451" t="s">
        <v>107</v>
      </c>
      <c r="D1762" s="452" t="s">
        <v>2729</v>
      </c>
      <c r="E1762" s="455" t="str">
        <f>VLOOKUP(D1762,'BANG THAM CHIEU'!$E$72:I1794,5,0)</f>
        <v>cái</v>
      </c>
      <c r="F1762" s="453">
        <v>10</v>
      </c>
      <c r="G1762" s="456">
        <v>44419</v>
      </c>
      <c r="H1762" s="477" t="s">
        <v>11066</v>
      </c>
      <c r="I1762" s="458">
        <v>8</v>
      </c>
      <c r="J1762" s="458" t="s">
        <v>10114</v>
      </c>
      <c r="K1762" s="454" t="s">
        <v>11082</v>
      </c>
    </row>
    <row r="1763" spans="1:11" x14ac:dyDescent="0.25">
      <c r="A1763" s="478">
        <f t="shared" si="31"/>
        <v>1715</v>
      </c>
      <c r="B1763" s="454" t="s">
        <v>8817</v>
      </c>
      <c r="C1763" s="451" t="s">
        <v>2564</v>
      </c>
      <c r="D1763" s="452" t="s">
        <v>2693</v>
      </c>
      <c r="E1763" s="455" t="str">
        <f>VLOOKUP(D1763,'BANG THAM CHIEU'!$E$72:I1795,5,0)</f>
        <v>cái</v>
      </c>
      <c r="F1763" s="453">
        <v>2</v>
      </c>
      <c r="G1763" s="456">
        <v>44419</v>
      </c>
      <c r="H1763" s="477" t="s">
        <v>11066</v>
      </c>
      <c r="I1763" s="458">
        <v>8</v>
      </c>
      <c r="J1763" s="458" t="s">
        <v>8816</v>
      </c>
      <c r="K1763" s="454" t="s">
        <v>11083</v>
      </c>
    </row>
    <row r="1764" spans="1:11" x14ac:dyDescent="0.25">
      <c r="A1764" s="478">
        <f t="shared" si="31"/>
        <v>1716</v>
      </c>
      <c r="B1764" s="454" t="s">
        <v>10449</v>
      </c>
      <c r="C1764" s="451"/>
      <c r="D1764" s="452"/>
      <c r="E1764" s="455" t="s">
        <v>455</v>
      </c>
      <c r="F1764" s="453">
        <v>1</v>
      </c>
      <c r="G1764" s="456">
        <v>44425</v>
      </c>
      <c r="H1764" s="477" t="s">
        <v>11087</v>
      </c>
      <c r="I1764" s="458">
        <v>8</v>
      </c>
      <c r="J1764" s="458" t="s">
        <v>9357</v>
      </c>
      <c r="K1764" s="454" t="s">
        <v>11088</v>
      </c>
    </row>
    <row r="1765" spans="1:11" s="40" customFormat="1" x14ac:dyDescent="0.25">
      <c r="A1765" s="478">
        <f t="shared" si="31"/>
        <v>1717</v>
      </c>
      <c r="B1765" s="454" t="s">
        <v>10449</v>
      </c>
      <c r="C1765" s="451"/>
      <c r="D1765" s="452"/>
      <c r="E1765" s="455" t="s">
        <v>455</v>
      </c>
      <c r="F1765" s="453">
        <v>3</v>
      </c>
      <c r="G1765" s="465">
        <v>44425</v>
      </c>
      <c r="H1765" s="477" t="s">
        <v>11087</v>
      </c>
      <c r="I1765" s="458">
        <v>8</v>
      </c>
      <c r="J1765" s="450" t="s">
        <v>7614</v>
      </c>
      <c r="K1765" s="454" t="s">
        <v>11088</v>
      </c>
    </row>
    <row r="1766" spans="1:11" x14ac:dyDescent="0.25">
      <c r="A1766" s="478">
        <f t="shared" si="31"/>
        <v>1718</v>
      </c>
      <c r="B1766" s="454" t="s">
        <v>11094</v>
      </c>
      <c r="C1766" s="451"/>
      <c r="D1766" s="452"/>
      <c r="E1766" s="455" t="s">
        <v>455</v>
      </c>
      <c r="F1766" s="453">
        <v>4</v>
      </c>
      <c r="G1766" s="456">
        <v>44427</v>
      </c>
      <c r="H1766" s="477" t="s">
        <v>11087</v>
      </c>
      <c r="I1766" s="458">
        <v>8</v>
      </c>
      <c r="J1766" s="458" t="s">
        <v>9489</v>
      </c>
      <c r="K1766" s="454" t="s">
        <v>11095</v>
      </c>
    </row>
    <row r="1767" spans="1:11" x14ac:dyDescent="0.25">
      <c r="A1767" s="478">
        <f t="shared" si="31"/>
        <v>1719</v>
      </c>
      <c r="B1767" s="454" t="s">
        <v>11096</v>
      </c>
      <c r="C1767" s="451"/>
      <c r="D1767" s="452"/>
      <c r="E1767" s="455" t="s">
        <v>455</v>
      </c>
      <c r="F1767" s="453">
        <v>10</v>
      </c>
      <c r="G1767" s="456">
        <v>44427</v>
      </c>
      <c r="H1767" s="477" t="s">
        <v>11087</v>
      </c>
      <c r="I1767" s="458">
        <v>8</v>
      </c>
      <c r="J1767" s="458" t="s">
        <v>9489</v>
      </c>
      <c r="K1767" s="454" t="s">
        <v>11095</v>
      </c>
    </row>
    <row r="1768" spans="1:11" x14ac:dyDescent="0.25">
      <c r="A1768" s="478">
        <f t="shared" si="31"/>
        <v>1720</v>
      </c>
      <c r="B1768" s="615" t="s">
        <v>11097</v>
      </c>
      <c r="C1768" s="451"/>
      <c r="D1768" s="452"/>
      <c r="E1768" s="455" t="s">
        <v>2970</v>
      </c>
      <c r="F1768" s="453">
        <v>1</v>
      </c>
      <c r="G1768" s="456">
        <v>44427</v>
      </c>
      <c r="H1768" s="477" t="s">
        <v>11087</v>
      </c>
      <c r="I1768" s="458">
        <v>8</v>
      </c>
      <c r="J1768" s="458" t="s">
        <v>9489</v>
      </c>
      <c r="K1768" s="454" t="s">
        <v>11095</v>
      </c>
    </row>
    <row r="1769" spans="1:11" x14ac:dyDescent="0.25">
      <c r="A1769" s="478">
        <f t="shared" si="31"/>
        <v>1721</v>
      </c>
      <c r="B1769" s="615" t="s">
        <v>11099</v>
      </c>
      <c r="C1769" s="451"/>
      <c r="D1769" s="452"/>
      <c r="E1769" s="455" t="s">
        <v>447</v>
      </c>
      <c r="F1769" s="453">
        <v>25</v>
      </c>
      <c r="G1769" s="456">
        <v>44427</v>
      </c>
      <c r="H1769" s="477" t="s">
        <v>11087</v>
      </c>
      <c r="I1769" s="458">
        <v>8</v>
      </c>
      <c r="J1769" s="458" t="s">
        <v>9612</v>
      </c>
      <c r="K1769" s="454" t="s">
        <v>11098</v>
      </c>
    </row>
    <row r="1770" spans="1:11" ht="75" x14ac:dyDescent="0.25">
      <c r="A1770" s="478">
        <f t="shared" si="31"/>
        <v>1722</v>
      </c>
      <c r="B1770" s="616" t="s">
        <v>8566</v>
      </c>
      <c r="C1770" s="451"/>
      <c r="D1770" s="452"/>
      <c r="E1770" s="455" t="s">
        <v>8567</v>
      </c>
      <c r="F1770" s="453">
        <v>10</v>
      </c>
      <c r="G1770" s="456">
        <v>44427</v>
      </c>
      <c r="H1770" s="477" t="s">
        <v>11087</v>
      </c>
      <c r="I1770" s="458">
        <v>8</v>
      </c>
      <c r="J1770" s="458" t="s">
        <v>9612</v>
      </c>
      <c r="K1770" s="454" t="s">
        <v>11098</v>
      </c>
    </row>
    <row r="1771" spans="1:11" x14ac:dyDescent="0.25">
      <c r="A1771" s="478">
        <f t="shared" si="31"/>
        <v>1723</v>
      </c>
      <c r="B1771" s="454" t="s">
        <v>11100</v>
      </c>
      <c r="C1771" s="451"/>
      <c r="D1771" s="452"/>
      <c r="E1771" s="455" t="s">
        <v>9773</v>
      </c>
      <c r="F1771" s="453">
        <v>10</v>
      </c>
      <c r="G1771" s="456">
        <v>44427</v>
      </c>
      <c r="H1771" s="477" t="s">
        <v>11087</v>
      </c>
      <c r="I1771" s="458">
        <v>8</v>
      </c>
      <c r="J1771" s="458" t="s">
        <v>10114</v>
      </c>
      <c r="K1771" s="454" t="s">
        <v>11101</v>
      </c>
    </row>
    <row r="1772" spans="1:11" x14ac:dyDescent="0.25">
      <c r="A1772" s="478">
        <f t="shared" si="31"/>
        <v>1724</v>
      </c>
      <c r="B1772" s="615" t="s">
        <v>9423</v>
      </c>
      <c r="C1772" s="451"/>
      <c r="D1772" s="452"/>
      <c r="E1772" s="455" t="s">
        <v>457</v>
      </c>
      <c r="F1772" s="453">
        <v>1</v>
      </c>
      <c r="G1772" s="456">
        <v>44427</v>
      </c>
      <c r="H1772" s="477" t="s">
        <v>10507</v>
      </c>
      <c r="I1772" s="458">
        <v>6</v>
      </c>
      <c r="J1772" s="458" t="s">
        <v>10114</v>
      </c>
      <c r="K1772" s="454" t="s">
        <v>11101</v>
      </c>
    </row>
    <row r="1773" spans="1:11" x14ac:dyDescent="0.25">
      <c r="A1773" s="478">
        <f t="shared" si="31"/>
        <v>1725</v>
      </c>
      <c r="B1773" s="454" t="s">
        <v>10587</v>
      </c>
      <c r="C1773" s="451"/>
      <c r="D1773" s="452"/>
      <c r="E1773" s="455" t="s">
        <v>2970</v>
      </c>
      <c r="F1773" s="453">
        <v>1</v>
      </c>
      <c r="G1773" s="456">
        <v>44427</v>
      </c>
      <c r="H1773" s="477" t="s">
        <v>11087</v>
      </c>
      <c r="I1773" s="458">
        <v>8</v>
      </c>
      <c r="J1773" s="458" t="s">
        <v>7615</v>
      </c>
      <c r="K1773" s="454" t="s">
        <v>9591</v>
      </c>
    </row>
    <row r="1774" spans="1:11" x14ac:dyDescent="0.25">
      <c r="A1774" s="478">
        <f t="shared" si="31"/>
        <v>1726</v>
      </c>
      <c r="B1774" s="454" t="s">
        <v>8566</v>
      </c>
      <c r="C1774" s="451"/>
      <c r="D1774" s="452"/>
      <c r="E1774" s="455" t="s">
        <v>8567</v>
      </c>
      <c r="F1774" s="453">
        <v>10</v>
      </c>
      <c r="G1774" s="456">
        <v>44427</v>
      </c>
      <c r="H1774" s="477" t="s">
        <v>11087</v>
      </c>
      <c r="I1774" s="458">
        <v>8</v>
      </c>
      <c r="J1774" s="458" t="s">
        <v>7616</v>
      </c>
      <c r="K1774" s="454" t="s">
        <v>8693</v>
      </c>
    </row>
    <row r="1775" spans="1:11" x14ac:dyDescent="0.25">
      <c r="A1775" s="478">
        <f t="shared" si="31"/>
        <v>1727</v>
      </c>
      <c r="B1775" s="454" t="s">
        <v>10642</v>
      </c>
      <c r="C1775" s="451"/>
      <c r="D1775" s="452"/>
      <c r="E1775" s="455" t="s">
        <v>455</v>
      </c>
      <c r="F1775" s="453">
        <v>8</v>
      </c>
      <c r="G1775" s="456">
        <v>44427</v>
      </c>
      <c r="H1775" s="477" t="s">
        <v>11087</v>
      </c>
      <c r="I1775" s="458">
        <v>8</v>
      </c>
      <c r="J1775" s="458" t="s">
        <v>7616</v>
      </c>
      <c r="K1775" s="454" t="s">
        <v>11093</v>
      </c>
    </row>
    <row r="1776" spans="1:11" x14ac:dyDescent="0.25">
      <c r="A1776" s="478">
        <f t="shared" si="31"/>
        <v>1728</v>
      </c>
      <c r="B1776" s="454" t="s">
        <v>11105</v>
      </c>
      <c r="C1776" s="451"/>
      <c r="D1776" s="452"/>
      <c r="E1776" s="455" t="s">
        <v>2909</v>
      </c>
      <c r="F1776" s="453">
        <v>1</v>
      </c>
      <c r="G1776" s="456">
        <v>44427</v>
      </c>
      <c r="H1776" s="477" t="s">
        <v>11087</v>
      </c>
      <c r="I1776" s="458">
        <v>8</v>
      </c>
      <c r="J1776" s="458" t="s">
        <v>7616</v>
      </c>
      <c r="K1776" s="454" t="s">
        <v>11106</v>
      </c>
    </row>
    <row r="1777" spans="1:11" x14ac:dyDescent="0.25">
      <c r="A1777" s="478">
        <f t="shared" si="31"/>
        <v>1729</v>
      </c>
      <c r="B1777" s="432" t="s">
        <v>9362</v>
      </c>
      <c r="C1777" s="451"/>
      <c r="D1777" s="452"/>
      <c r="E1777" s="455" t="s">
        <v>455</v>
      </c>
      <c r="F1777" s="453">
        <v>2</v>
      </c>
      <c r="G1777" s="456">
        <v>44427</v>
      </c>
      <c r="H1777" s="477" t="s">
        <v>11087</v>
      </c>
      <c r="I1777" s="458">
        <v>8</v>
      </c>
      <c r="J1777" s="458" t="s">
        <v>7615</v>
      </c>
      <c r="K1777" s="454" t="s">
        <v>11107</v>
      </c>
    </row>
    <row r="1778" spans="1:11" x14ac:dyDescent="0.25">
      <c r="A1778" s="478">
        <f t="shared" si="31"/>
        <v>1730</v>
      </c>
      <c r="B1778" s="432" t="s">
        <v>10583</v>
      </c>
      <c r="C1778" s="451"/>
      <c r="D1778" s="452"/>
      <c r="E1778" s="455" t="s">
        <v>455</v>
      </c>
      <c r="F1778" s="453">
        <v>35</v>
      </c>
      <c r="G1778" s="456">
        <v>44427</v>
      </c>
      <c r="H1778" s="477" t="s">
        <v>11087</v>
      </c>
      <c r="I1778" s="458">
        <v>8</v>
      </c>
      <c r="J1778" s="458" t="s">
        <v>10118</v>
      </c>
      <c r="K1778" s="454" t="s">
        <v>11110</v>
      </c>
    </row>
    <row r="1779" spans="1:11" x14ac:dyDescent="0.25">
      <c r="A1779" s="478">
        <f t="shared" si="31"/>
        <v>1731</v>
      </c>
      <c r="B1779" s="432" t="s">
        <v>11096</v>
      </c>
      <c r="C1779" s="451"/>
      <c r="D1779" s="452"/>
      <c r="E1779" s="455" t="s">
        <v>455</v>
      </c>
      <c r="F1779" s="453">
        <v>60</v>
      </c>
      <c r="G1779" s="456">
        <v>44428</v>
      </c>
      <c r="H1779" s="477" t="s">
        <v>11087</v>
      </c>
      <c r="I1779" s="458">
        <v>8</v>
      </c>
      <c r="J1779" s="458" t="s">
        <v>7616</v>
      </c>
      <c r="K1779" s="454" t="s">
        <v>11112</v>
      </c>
    </row>
    <row r="1780" spans="1:11" x14ac:dyDescent="0.25">
      <c r="A1780" s="478">
        <f t="shared" si="31"/>
        <v>1732</v>
      </c>
      <c r="B1780" s="432" t="s">
        <v>11113</v>
      </c>
      <c r="C1780" s="451"/>
      <c r="D1780" s="452"/>
      <c r="E1780" s="455" t="s">
        <v>2970</v>
      </c>
      <c r="F1780" s="453">
        <v>2</v>
      </c>
      <c r="G1780" s="456">
        <v>44428</v>
      </c>
      <c r="H1780" s="477" t="s">
        <v>11087</v>
      </c>
      <c r="I1780" s="458">
        <v>8</v>
      </c>
      <c r="J1780" s="458" t="s">
        <v>9346</v>
      </c>
      <c r="K1780" s="454" t="s">
        <v>11111</v>
      </c>
    </row>
    <row r="1781" spans="1:11" x14ac:dyDescent="0.25">
      <c r="A1781" s="478">
        <f t="shared" si="31"/>
        <v>1733</v>
      </c>
      <c r="B1781" s="432" t="s">
        <v>11067</v>
      </c>
      <c r="C1781" s="451"/>
      <c r="D1781" s="452"/>
      <c r="E1781" s="455" t="s">
        <v>455</v>
      </c>
      <c r="F1781" s="453">
        <v>2</v>
      </c>
      <c r="G1781" s="456">
        <v>44429</v>
      </c>
      <c r="H1781" s="477" t="s">
        <v>11087</v>
      </c>
      <c r="I1781" s="458">
        <v>8</v>
      </c>
      <c r="J1781" s="458" t="s">
        <v>9489</v>
      </c>
      <c r="K1781" s="454" t="s">
        <v>10218</v>
      </c>
    </row>
    <row r="1782" spans="1:11" x14ac:dyDescent="0.25">
      <c r="A1782" s="478">
        <f t="shared" ref="A1782:A1845" si="32">IF(B1782="","",A1781+1)</f>
        <v>1734</v>
      </c>
      <c r="B1782" s="432" t="s">
        <v>11118</v>
      </c>
      <c r="C1782" s="451"/>
      <c r="D1782" s="452"/>
      <c r="E1782" s="455" t="s">
        <v>10455</v>
      </c>
      <c r="F1782" s="453">
        <v>1</v>
      </c>
      <c r="G1782" s="456">
        <v>44429</v>
      </c>
      <c r="H1782" s="477" t="s">
        <v>11087</v>
      </c>
      <c r="I1782" s="458">
        <v>8</v>
      </c>
      <c r="J1782" s="458" t="s">
        <v>11120</v>
      </c>
      <c r="K1782" s="454" t="s">
        <v>11122</v>
      </c>
    </row>
    <row r="1783" spans="1:11" ht="30" x14ac:dyDescent="0.25">
      <c r="A1783" s="478">
        <f t="shared" si="32"/>
        <v>1735</v>
      </c>
      <c r="B1783" s="460" t="s">
        <v>11119</v>
      </c>
      <c r="C1783" s="451"/>
      <c r="D1783" s="452"/>
      <c r="E1783" s="455" t="s">
        <v>10455</v>
      </c>
      <c r="F1783" s="453">
        <v>1</v>
      </c>
      <c r="G1783" s="456">
        <v>44429</v>
      </c>
      <c r="H1783" s="477" t="s">
        <v>11087</v>
      </c>
      <c r="I1783" s="458">
        <v>8</v>
      </c>
      <c r="J1783" s="458" t="s">
        <v>11120</v>
      </c>
      <c r="K1783" s="454" t="s">
        <v>11122</v>
      </c>
    </row>
    <row r="1784" spans="1:11" x14ac:dyDescent="0.25">
      <c r="A1784" s="478">
        <f t="shared" si="32"/>
        <v>1736</v>
      </c>
      <c r="B1784" s="454" t="s">
        <v>6836</v>
      </c>
      <c r="C1784" s="451" t="s">
        <v>1556</v>
      </c>
      <c r="D1784" s="452" t="s">
        <v>826</v>
      </c>
      <c r="E1784" s="455" t="str">
        <f>VLOOKUP(D1784,'BANG THAM CHIEU'!$E$72:I1816,5,0)</f>
        <v>cái</v>
      </c>
      <c r="F1784" s="453">
        <v>5</v>
      </c>
      <c r="G1784" s="456">
        <v>44425</v>
      </c>
      <c r="H1784" s="477" t="s">
        <v>11087</v>
      </c>
      <c r="I1784" s="458">
        <v>8</v>
      </c>
      <c r="J1784" s="458" t="s">
        <v>7619</v>
      </c>
      <c r="K1784" s="454" t="s">
        <v>11089</v>
      </c>
    </row>
    <row r="1785" spans="1:11" x14ac:dyDescent="0.25">
      <c r="A1785" s="478">
        <f t="shared" si="32"/>
        <v>1737</v>
      </c>
      <c r="B1785" s="460" t="s">
        <v>6823</v>
      </c>
      <c r="C1785" s="451" t="s">
        <v>1527</v>
      </c>
      <c r="D1785" s="452" t="s">
        <v>770</v>
      </c>
      <c r="E1785" s="455" t="str">
        <f>VLOOKUP(D1785,'BANG THAM CHIEU'!$E$72:I1817,5,0)</f>
        <v>cái</v>
      </c>
      <c r="F1785" s="453">
        <v>5</v>
      </c>
      <c r="G1785" s="456">
        <v>44425</v>
      </c>
      <c r="H1785" s="477" t="s">
        <v>11087</v>
      </c>
      <c r="I1785" s="458">
        <v>8</v>
      </c>
      <c r="J1785" s="458" t="s">
        <v>7619</v>
      </c>
      <c r="K1785" s="454" t="s">
        <v>11089</v>
      </c>
    </row>
    <row r="1786" spans="1:11" x14ac:dyDescent="0.25">
      <c r="A1786" s="478">
        <f t="shared" si="32"/>
        <v>1738</v>
      </c>
      <c r="B1786" s="454" t="s">
        <v>6808</v>
      </c>
      <c r="C1786" s="451" t="s">
        <v>1527</v>
      </c>
      <c r="D1786" s="452" t="s">
        <v>772</v>
      </c>
      <c r="E1786" s="455" t="str">
        <f>VLOOKUP(D1786,'BANG THAM CHIEU'!$E$72:I1818,5,0)</f>
        <v>cái</v>
      </c>
      <c r="F1786" s="453">
        <v>14</v>
      </c>
      <c r="G1786" s="456">
        <v>44425</v>
      </c>
      <c r="H1786" s="477" t="s">
        <v>11087</v>
      </c>
      <c r="I1786" s="458">
        <v>8</v>
      </c>
      <c r="J1786" s="458" t="s">
        <v>7619</v>
      </c>
      <c r="K1786" s="454" t="s">
        <v>11089</v>
      </c>
    </row>
    <row r="1787" spans="1:11" x14ac:dyDescent="0.25">
      <c r="A1787" s="478">
        <f t="shared" si="32"/>
        <v>1739</v>
      </c>
      <c r="B1787" s="460" t="s">
        <v>6930</v>
      </c>
      <c r="C1787" s="451" t="s">
        <v>1527</v>
      </c>
      <c r="D1787" s="452" t="s">
        <v>737</v>
      </c>
      <c r="E1787" s="455" t="str">
        <f>VLOOKUP(D1787,'BANG THAM CHIEU'!$E$72:I1819,5,0)</f>
        <v>hộp</v>
      </c>
      <c r="F1787" s="453">
        <v>6</v>
      </c>
      <c r="G1787" s="456">
        <v>44425</v>
      </c>
      <c r="H1787" s="477" t="s">
        <v>11087</v>
      </c>
      <c r="I1787" s="458">
        <v>8</v>
      </c>
      <c r="J1787" s="458" t="s">
        <v>7619</v>
      </c>
      <c r="K1787" s="454" t="s">
        <v>11089</v>
      </c>
    </row>
    <row r="1788" spans="1:11" x14ac:dyDescent="0.25">
      <c r="A1788" s="478">
        <f t="shared" si="32"/>
        <v>1740</v>
      </c>
      <c r="B1788" s="454" t="s">
        <v>1503</v>
      </c>
      <c r="C1788" s="451" t="s">
        <v>99</v>
      </c>
      <c r="D1788" s="452" t="s">
        <v>888</v>
      </c>
      <c r="E1788" s="455" t="str">
        <f>VLOOKUP(D1788,'BANG THAM CHIEU'!$E$72:I1820,5,0)</f>
        <v>cái</v>
      </c>
      <c r="F1788" s="453">
        <v>2</v>
      </c>
      <c r="G1788" s="456">
        <v>44425</v>
      </c>
      <c r="H1788" s="477" t="s">
        <v>11087</v>
      </c>
      <c r="I1788" s="458">
        <v>8</v>
      </c>
      <c r="J1788" s="458" t="s">
        <v>7614</v>
      </c>
      <c r="K1788" s="454" t="s">
        <v>11090</v>
      </c>
    </row>
    <row r="1789" spans="1:11" x14ac:dyDescent="0.25">
      <c r="A1789" s="478">
        <f t="shared" si="32"/>
        <v>1741</v>
      </c>
      <c r="B1789" s="454" t="s">
        <v>4455</v>
      </c>
      <c r="C1789" s="451" t="s">
        <v>99</v>
      </c>
      <c r="D1789" s="452" t="s">
        <v>212</v>
      </c>
      <c r="E1789" s="455" t="str">
        <f>VLOOKUP(D1789,'BANG THAM CHIEU'!$E$72:I1821,5,0)</f>
        <v>cái</v>
      </c>
      <c r="F1789" s="453">
        <v>1</v>
      </c>
      <c r="G1789" s="456">
        <v>44425</v>
      </c>
      <c r="H1789" s="477" t="s">
        <v>11087</v>
      </c>
      <c r="I1789" s="458">
        <v>8</v>
      </c>
      <c r="J1789" s="458" t="s">
        <v>7614</v>
      </c>
      <c r="K1789" s="454" t="s">
        <v>11090</v>
      </c>
    </row>
    <row r="1790" spans="1:11" ht="45" x14ac:dyDescent="0.25">
      <c r="A1790" s="478">
        <f t="shared" si="32"/>
        <v>1742</v>
      </c>
      <c r="B1790" s="460" t="s">
        <v>6984</v>
      </c>
      <c r="C1790" s="451" t="s">
        <v>107</v>
      </c>
      <c r="D1790" s="452" t="s">
        <v>673</v>
      </c>
      <c r="E1790" s="455" t="str">
        <f>VLOOKUP(D1790,'BANG THAM CHIEU'!$E$72:I1822,5,0)</f>
        <v>cái</v>
      </c>
      <c r="F1790" s="453">
        <v>10</v>
      </c>
      <c r="G1790" s="456">
        <v>44425</v>
      </c>
      <c r="H1790" s="477" t="s">
        <v>11087</v>
      </c>
      <c r="I1790" s="458">
        <v>8</v>
      </c>
      <c r="J1790" s="458" t="s">
        <v>7614</v>
      </c>
      <c r="K1790" s="454" t="s">
        <v>11091</v>
      </c>
    </row>
    <row r="1791" spans="1:11" ht="45" x14ac:dyDescent="0.25">
      <c r="A1791" s="478">
        <f t="shared" si="32"/>
        <v>1743</v>
      </c>
      <c r="B1791" s="460" t="s">
        <v>6985</v>
      </c>
      <c r="C1791" s="451" t="s">
        <v>107</v>
      </c>
      <c r="D1791" s="452" t="s">
        <v>674</v>
      </c>
      <c r="E1791" s="455" t="str">
        <f>VLOOKUP(D1791,'BANG THAM CHIEU'!$E$72:I1823,5,0)</f>
        <v>cái</v>
      </c>
      <c r="F1791" s="453">
        <v>10</v>
      </c>
      <c r="G1791" s="456">
        <v>44425</v>
      </c>
      <c r="H1791" s="477" t="s">
        <v>11087</v>
      </c>
      <c r="I1791" s="458">
        <v>8</v>
      </c>
      <c r="J1791" s="458" t="s">
        <v>7614</v>
      </c>
      <c r="K1791" s="454" t="s">
        <v>11091</v>
      </c>
    </row>
    <row r="1792" spans="1:11" x14ac:dyDescent="0.25">
      <c r="A1792" s="478">
        <f t="shared" si="32"/>
        <v>1744</v>
      </c>
      <c r="B1792" s="454" t="s">
        <v>6095</v>
      </c>
      <c r="C1792" s="451" t="s">
        <v>1547</v>
      </c>
      <c r="D1792" s="452" t="s">
        <v>1304</v>
      </c>
      <c r="E1792" s="455" t="str">
        <f>VLOOKUP(D1792,'BANG THAM CHIEU'!$E$72:I1824,5,0)</f>
        <v>cái</v>
      </c>
      <c r="F1792" s="453">
        <v>1</v>
      </c>
      <c r="G1792" s="456">
        <v>44425</v>
      </c>
      <c r="H1792" s="477" t="s">
        <v>11087</v>
      </c>
      <c r="I1792" s="458">
        <v>8</v>
      </c>
      <c r="J1792" s="458" t="s">
        <v>7614</v>
      </c>
      <c r="K1792" s="454" t="s">
        <v>9846</v>
      </c>
    </row>
    <row r="1793" spans="1:11" x14ac:dyDescent="0.25">
      <c r="A1793" s="478">
        <f t="shared" si="32"/>
        <v>1745</v>
      </c>
      <c r="B1793" s="454" t="s">
        <v>6604</v>
      </c>
      <c r="C1793" s="451" t="s">
        <v>1547</v>
      </c>
      <c r="D1793" s="452" t="s">
        <v>1308</v>
      </c>
      <c r="E1793" s="455" t="str">
        <f>VLOOKUP(D1793,'BANG THAM CHIEU'!$E$72:I1825,5,0)</f>
        <v>cái</v>
      </c>
      <c r="F1793" s="453">
        <v>5</v>
      </c>
      <c r="G1793" s="456">
        <v>44425</v>
      </c>
      <c r="H1793" s="477" t="s">
        <v>11087</v>
      </c>
      <c r="I1793" s="458">
        <v>8</v>
      </c>
      <c r="J1793" s="458" t="s">
        <v>7614</v>
      </c>
      <c r="K1793" s="454" t="s">
        <v>8693</v>
      </c>
    </row>
    <row r="1794" spans="1:11" ht="26.25" x14ac:dyDescent="0.25">
      <c r="A1794" s="478">
        <f t="shared" si="32"/>
        <v>1746</v>
      </c>
      <c r="B1794" s="437" t="s">
        <v>8912</v>
      </c>
      <c r="C1794" s="451" t="s">
        <v>1556</v>
      </c>
      <c r="D1794" s="452" t="s">
        <v>9065</v>
      </c>
      <c r="E1794" s="455" t="str">
        <f>VLOOKUP(D1794,'BANG THAM CHIEU'!$E$72:I1826,5,0)</f>
        <v>cái</v>
      </c>
      <c r="F1794" s="453">
        <v>1</v>
      </c>
      <c r="G1794" s="456">
        <v>44425</v>
      </c>
      <c r="H1794" s="477" t="s">
        <v>11087</v>
      </c>
      <c r="I1794" s="458">
        <v>8</v>
      </c>
      <c r="J1794" s="458" t="s">
        <v>7614</v>
      </c>
      <c r="K1794" s="454" t="s">
        <v>10234</v>
      </c>
    </row>
    <row r="1795" spans="1:11" x14ac:dyDescent="0.25">
      <c r="A1795" s="478">
        <f t="shared" si="32"/>
        <v>1747</v>
      </c>
      <c r="B1795" s="454" t="s">
        <v>6607</v>
      </c>
      <c r="C1795" s="451" t="s">
        <v>1527</v>
      </c>
      <c r="D1795" s="452" t="s">
        <v>688</v>
      </c>
      <c r="E1795" s="455" t="str">
        <f>VLOOKUP(D1795,'BANG THAM CHIEU'!$E$72:I1827,5,0)</f>
        <v>bì</v>
      </c>
      <c r="F1795" s="453">
        <v>2</v>
      </c>
      <c r="G1795" s="456">
        <v>44425</v>
      </c>
      <c r="H1795" s="477" t="s">
        <v>11087</v>
      </c>
      <c r="I1795" s="458">
        <v>8</v>
      </c>
      <c r="J1795" s="458" t="s">
        <v>7619</v>
      </c>
      <c r="K1795" s="454" t="s">
        <v>8693</v>
      </c>
    </row>
    <row r="1796" spans="1:11" ht="30" x14ac:dyDescent="0.25">
      <c r="A1796" s="478">
        <f t="shared" si="32"/>
        <v>1748</v>
      </c>
      <c r="B1796" s="460" t="s">
        <v>9147</v>
      </c>
      <c r="C1796" s="451" t="s">
        <v>1548</v>
      </c>
      <c r="D1796" s="452" t="s">
        <v>119</v>
      </c>
      <c r="E1796" s="455" t="str">
        <f>VLOOKUP(D1796,'BANG THAM CHIEU'!$E$72:I1828,5,0)</f>
        <v>cái</v>
      </c>
      <c r="F1796" s="453">
        <v>1</v>
      </c>
      <c r="G1796" s="456">
        <v>44427</v>
      </c>
      <c r="H1796" s="477" t="s">
        <v>11087</v>
      </c>
      <c r="I1796" s="458">
        <v>8</v>
      </c>
      <c r="J1796" s="458" t="s">
        <v>9850</v>
      </c>
      <c r="K1796" s="454" t="s">
        <v>11092</v>
      </c>
    </row>
    <row r="1797" spans="1:11" x14ac:dyDescent="0.25">
      <c r="A1797" s="478">
        <f t="shared" si="32"/>
        <v>1749</v>
      </c>
      <c r="B1797" s="454" t="s">
        <v>7273</v>
      </c>
      <c r="C1797" s="451" t="s">
        <v>1549</v>
      </c>
      <c r="D1797" s="452" t="s">
        <v>187</v>
      </c>
      <c r="E1797" s="455" t="str">
        <f>VLOOKUP(D1797,'BANG THAM CHIEU'!$E$72:I1829,5,0)</f>
        <v>cái</v>
      </c>
      <c r="F1797" s="453">
        <v>2</v>
      </c>
      <c r="G1797" s="456">
        <v>44427</v>
      </c>
      <c r="H1797" s="477" t="s">
        <v>11087</v>
      </c>
      <c r="I1797" s="458">
        <v>8</v>
      </c>
      <c r="J1797" s="458" t="s">
        <v>9850</v>
      </c>
      <c r="K1797" s="454" t="s">
        <v>11092</v>
      </c>
    </row>
    <row r="1798" spans="1:11" x14ac:dyDescent="0.25">
      <c r="A1798" s="478">
        <f t="shared" si="32"/>
        <v>1750</v>
      </c>
      <c r="B1798" s="454" t="s">
        <v>9645</v>
      </c>
      <c r="C1798" s="451" t="s">
        <v>99</v>
      </c>
      <c r="D1798" s="452" t="s">
        <v>118</v>
      </c>
      <c r="E1798" s="455" t="str">
        <f>VLOOKUP(D1798,'BANG THAM CHIEU'!$E$72:I1830,5,0)</f>
        <v>bộ</v>
      </c>
      <c r="F1798" s="453">
        <v>2</v>
      </c>
      <c r="G1798" s="456">
        <v>44427</v>
      </c>
      <c r="H1798" s="477" t="s">
        <v>11087</v>
      </c>
      <c r="I1798" s="458">
        <v>8</v>
      </c>
      <c r="J1798" s="458" t="s">
        <v>9850</v>
      </c>
      <c r="K1798" s="454" t="s">
        <v>11092</v>
      </c>
    </row>
    <row r="1799" spans="1:11" x14ac:dyDescent="0.25">
      <c r="A1799" s="478">
        <f t="shared" si="32"/>
        <v>1751</v>
      </c>
      <c r="B1799" s="454" t="s">
        <v>8671</v>
      </c>
      <c r="C1799" s="451" t="s">
        <v>99</v>
      </c>
      <c r="D1799" s="452" t="s">
        <v>117</v>
      </c>
      <c r="E1799" s="455" t="str">
        <f>VLOOKUP(D1799,'BANG THAM CHIEU'!$E$72:I1831,5,0)</f>
        <v>cái</v>
      </c>
      <c r="F1799" s="453">
        <v>2</v>
      </c>
      <c r="G1799" s="456">
        <v>44427</v>
      </c>
      <c r="H1799" s="477" t="s">
        <v>11087</v>
      </c>
      <c r="I1799" s="458">
        <v>8</v>
      </c>
      <c r="J1799" s="458" t="s">
        <v>9850</v>
      </c>
      <c r="K1799" s="454" t="s">
        <v>11092</v>
      </c>
    </row>
    <row r="1800" spans="1:11" x14ac:dyDescent="0.25">
      <c r="A1800" s="478">
        <f t="shared" si="32"/>
        <v>1752</v>
      </c>
      <c r="B1800" s="454" t="s">
        <v>9237</v>
      </c>
      <c r="C1800" s="451" t="s">
        <v>1548</v>
      </c>
      <c r="D1800" s="452" t="s">
        <v>780</v>
      </c>
      <c r="E1800" s="455" t="str">
        <f>VLOOKUP(D1800,'BANG THAM CHIEU'!$E$72:I1832,5,0)</f>
        <v>cái</v>
      </c>
      <c r="F1800" s="453">
        <v>2</v>
      </c>
      <c r="G1800" s="456">
        <v>44427</v>
      </c>
      <c r="H1800" s="477" t="s">
        <v>11087</v>
      </c>
      <c r="I1800" s="458">
        <v>8</v>
      </c>
      <c r="J1800" s="458" t="s">
        <v>7619</v>
      </c>
      <c r="K1800" s="454" t="s">
        <v>11093</v>
      </c>
    </row>
    <row r="1801" spans="1:11" x14ac:dyDescent="0.25">
      <c r="A1801" s="478">
        <f t="shared" si="32"/>
        <v>1753</v>
      </c>
      <c r="B1801" s="454" t="s">
        <v>9308</v>
      </c>
      <c r="C1801" s="451" t="s">
        <v>1530</v>
      </c>
      <c r="D1801" s="452" t="s">
        <v>732</v>
      </c>
      <c r="E1801" s="455" t="str">
        <f>VLOOKUP(D1801,'BANG THAM CHIEU'!$E$72:I1833,5,0)</f>
        <v>ống</v>
      </c>
      <c r="F1801" s="453">
        <v>25</v>
      </c>
      <c r="G1801" s="456">
        <v>44427</v>
      </c>
      <c r="H1801" s="477" t="s">
        <v>11087</v>
      </c>
      <c r="I1801" s="458">
        <v>8</v>
      </c>
      <c r="J1801" s="458" t="s">
        <v>9489</v>
      </c>
      <c r="K1801" s="454" t="s">
        <v>11095</v>
      </c>
    </row>
    <row r="1802" spans="1:11" x14ac:dyDescent="0.25">
      <c r="A1802" s="478">
        <f t="shared" si="32"/>
        <v>1754</v>
      </c>
      <c r="B1802" s="454" t="s">
        <v>7301</v>
      </c>
      <c r="C1802" s="451" t="s">
        <v>1533</v>
      </c>
      <c r="D1802" s="452" t="s">
        <v>728</v>
      </c>
      <c r="E1802" s="455" t="str">
        <f>VLOOKUP(D1802,'BANG THAM CHIEU'!$E$72:I1834,5,0)</f>
        <v>tấm</v>
      </c>
      <c r="F1802" s="453">
        <v>8</v>
      </c>
      <c r="G1802" s="456">
        <v>44427</v>
      </c>
      <c r="H1802" s="477" t="s">
        <v>11087</v>
      </c>
      <c r="I1802" s="458">
        <v>8</v>
      </c>
      <c r="J1802" s="458" t="s">
        <v>9612</v>
      </c>
      <c r="K1802" s="454" t="s">
        <v>11098</v>
      </c>
    </row>
    <row r="1803" spans="1:11" x14ac:dyDescent="0.25">
      <c r="A1803" s="478">
        <f t="shared" si="32"/>
        <v>1755</v>
      </c>
      <c r="B1803" s="454" t="s">
        <v>7305</v>
      </c>
      <c r="C1803" s="451" t="s">
        <v>1533</v>
      </c>
      <c r="D1803" s="452" t="s">
        <v>729</v>
      </c>
      <c r="E1803" s="455" t="str">
        <f>VLOOKUP(D1803,'BANG THAM CHIEU'!$E$72:I1835,5,0)</f>
        <v>tấm</v>
      </c>
      <c r="F1803" s="453">
        <v>8</v>
      </c>
      <c r="G1803" s="456">
        <v>44427</v>
      </c>
      <c r="H1803" s="477" t="s">
        <v>11087</v>
      </c>
      <c r="I1803" s="458">
        <v>8</v>
      </c>
      <c r="J1803" s="458" t="s">
        <v>9612</v>
      </c>
      <c r="K1803" s="454" t="s">
        <v>11098</v>
      </c>
    </row>
    <row r="1804" spans="1:11" x14ac:dyDescent="0.25">
      <c r="A1804" s="478">
        <f t="shared" si="32"/>
        <v>1756</v>
      </c>
      <c r="B1804" s="454" t="s">
        <v>2356</v>
      </c>
      <c r="C1804" s="451" t="s">
        <v>1528</v>
      </c>
      <c r="D1804" s="452" t="s">
        <v>137</v>
      </c>
      <c r="E1804" s="455" t="s">
        <v>455</v>
      </c>
      <c r="F1804" s="453">
        <v>5</v>
      </c>
      <c r="G1804" s="456">
        <v>44427</v>
      </c>
      <c r="H1804" s="477" t="s">
        <v>11087</v>
      </c>
      <c r="I1804" s="458">
        <v>8</v>
      </c>
      <c r="J1804" s="458" t="s">
        <v>9612</v>
      </c>
      <c r="K1804" s="454" t="s">
        <v>11098</v>
      </c>
    </row>
    <row r="1805" spans="1:11" x14ac:dyDescent="0.25">
      <c r="A1805" s="478">
        <f t="shared" si="32"/>
        <v>1757</v>
      </c>
      <c r="B1805" s="454" t="s">
        <v>10702</v>
      </c>
      <c r="C1805" s="451" t="s">
        <v>1598</v>
      </c>
      <c r="D1805" s="452" t="s">
        <v>1354</v>
      </c>
      <c r="E1805" s="455" t="str">
        <f>VLOOKUP(D1805,'BANG THAM CHIEU'!$E$72:I1837,5,0)</f>
        <v>cái</v>
      </c>
      <c r="F1805" s="453">
        <v>6</v>
      </c>
      <c r="G1805" s="456">
        <v>44427</v>
      </c>
      <c r="H1805" s="477" t="s">
        <v>11087</v>
      </c>
      <c r="I1805" s="458">
        <v>8</v>
      </c>
      <c r="J1805" s="458" t="s">
        <v>9612</v>
      </c>
      <c r="K1805" s="454" t="s">
        <v>11098</v>
      </c>
    </row>
    <row r="1806" spans="1:11" x14ac:dyDescent="0.25">
      <c r="A1806" s="478">
        <f t="shared" si="32"/>
        <v>1758</v>
      </c>
      <c r="B1806" s="454" t="s">
        <v>9651</v>
      </c>
      <c r="C1806" s="451" t="s">
        <v>1528</v>
      </c>
      <c r="D1806" s="452" t="s">
        <v>1321</v>
      </c>
      <c r="E1806" s="455" t="str">
        <f>VLOOKUP(D1806,'BANG THAM CHIEU'!$E$72:I1838,5,0)</f>
        <v>ống</v>
      </c>
      <c r="F1806" s="453">
        <v>2</v>
      </c>
      <c r="G1806" s="456">
        <v>44427</v>
      </c>
      <c r="H1806" s="477" t="s">
        <v>11087</v>
      </c>
      <c r="I1806" s="458">
        <v>8</v>
      </c>
      <c r="J1806" s="458" t="s">
        <v>10114</v>
      </c>
      <c r="K1806" s="454" t="s">
        <v>11101</v>
      </c>
    </row>
    <row r="1807" spans="1:11" x14ac:dyDescent="0.25">
      <c r="A1807" s="478">
        <f t="shared" si="32"/>
        <v>1759</v>
      </c>
      <c r="B1807" s="454" t="s">
        <v>7301</v>
      </c>
      <c r="C1807" s="451" t="s">
        <v>1533</v>
      </c>
      <c r="D1807" s="452" t="s">
        <v>728</v>
      </c>
      <c r="E1807" s="455" t="str">
        <f>VLOOKUP(D1807,'BANG THAM CHIEU'!$E$72:I1839,5,0)</f>
        <v>tấm</v>
      </c>
      <c r="F1807" s="453">
        <v>10</v>
      </c>
      <c r="G1807" s="456">
        <v>44427</v>
      </c>
      <c r="H1807" s="477" t="s">
        <v>11087</v>
      </c>
      <c r="I1807" s="458">
        <v>8</v>
      </c>
      <c r="J1807" s="458" t="s">
        <v>10114</v>
      </c>
      <c r="K1807" s="454" t="s">
        <v>11101</v>
      </c>
    </row>
    <row r="1808" spans="1:11" x14ac:dyDescent="0.25">
      <c r="A1808" s="478">
        <f t="shared" si="32"/>
        <v>1760</v>
      </c>
      <c r="B1808" s="454" t="s">
        <v>6984</v>
      </c>
      <c r="C1808" s="451" t="s">
        <v>107</v>
      </c>
      <c r="D1808" s="452" t="s">
        <v>673</v>
      </c>
      <c r="E1808" s="455" t="str">
        <f>VLOOKUP(D1808,'BANG THAM CHIEU'!$E$72:I1840,5,0)</f>
        <v>cái</v>
      </c>
      <c r="F1808" s="453">
        <v>10</v>
      </c>
      <c r="G1808" s="456">
        <v>44427</v>
      </c>
      <c r="H1808" s="477" t="s">
        <v>11087</v>
      </c>
      <c r="I1808" s="458">
        <v>8</v>
      </c>
      <c r="J1808" s="458" t="s">
        <v>7615</v>
      </c>
      <c r="K1808" s="454" t="s">
        <v>11102</v>
      </c>
    </row>
    <row r="1809" spans="1:11" x14ac:dyDescent="0.25">
      <c r="A1809" s="478">
        <f t="shared" si="32"/>
        <v>1761</v>
      </c>
      <c r="B1809" s="454" t="s">
        <v>6985</v>
      </c>
      <c r="C1809" s="451" t="s">
        <v>107</v>
      </c>
      <c r="D1809" s="452" t="s">
        <v>674</v>
      </c>
      <c r="E1809" s="455" t="str">
        <f>VLOOKUP(D1809,'BANG THAM CHIEU'!$E$72:I1841,5,0)</f>
        <v>cái</v>
      </c>
      <c r="F1809" s="453">
        <v>10</v>
      </c>
      <c r="G1809" s="456">
        <v>44427</v>
      </c>
      <c r="H1809" s="477" t="s">
        <v>11087</v>
      </c>
      <c r="I1809" s="458">
        <v>8</v>
      </c>
      <c r="J1809" s="458" t="s">
        <v>7615</v>
      </c>
      <c r="K1809" s="454" t="s">
        <v>11102</v>
      </c>
    </row>
    <row r="1810" spans="1:11" x14ac:dyDescent="0.25">
      <c r="A1810" s="478">
        <f t="shared" si="32"/>
        <v>1762</v>
      </c>
      <c r="B1810" s="454" t="s">
        <v>6986</v>
      </c>
      <c r="C1810" s="451" t="s">
        <v>107</v>
      </c>
      <c r="D1810" s="452" t="s">
        <v>675</v>
      </c>
      <c r="E1810" s="455" t="str">
        <f>VLOOKUP(D1810,'BANG THAM CHIEU'!$E$72:I1842,5,0)</f>
        <v>cái</v>
      </c>
      <c r="F1810" s="453">
        <v>10</v>
      </c>
      <c r="G1810" s="456">
        <v>44427</v>
      </c>
      <c r="H1810" s="477" t="s">
        <v>11087</v>
      </c>
      <c r="I1810" s="458">
        <v>8</v>
      </c>
      <c r="J1810" s="458" t="s">
        <v>7615</v>
      </c>
      <c r="K1810" s="454" t="s">
        <v>11102</v>
      </c>
    </row>
    <row r="1811" spans="1:11" x14ac:dyDescent="0.25">
      <c r="A1811" s="478">
        <f t="shared" si="32"/>
        <v>1763</v>
      </c>
      <c r="B1811" s="454" t="s">
        <v>8825</v>
      </c>
      <c r="C1811" s="451" t="s">
        <v>1518</v>
      </c>
      <c r="D1811" s="452" t="s">
        <v>731</v>
      </c>
      <c r="E1811" s="455" t="str">
        <f>VLOOKUP(D1811,'BANG THAM CHIEU'!$E$72:I1843,5,0)</f>
        <v>kg</v>
      </c>
      <c r="F1811" s="453">
        <v>7</v>
      </c>
      <c r="G1811" s="456">
        <v>44427</v>
      </c>
      <c r="H1811" s="477" t="s">
        <v>11087</v>
      </c>
      <c r="I1811" s="458">
        <v>8</v>
      </c>
      <c r="J1811" s="458" t="s">
        <v>7615</v>
      </c>
      <c r="K1811" s="454" t="s">
        <v>11103</v>
      </c>
    </row>
    <row r="1812" spans="1:11" x14ac:dyDescent="0.25">
      <c r="A1812" s="478">
        <f t="shared" si="32"/>
        <v>1764</v>
      </c>
      <c r="B1812" s="454" t="s">
        <v>7363</v>
      </c>
      <c r="C1812" s="451" t="s">
        <v>1589</v>
      </c>
      <c r="D1812" s="452" t="s">
        <v>808</v>
      </c>
      <c r="E1812" s="455" t="str">
        <f>VLOOKUP(D1812,'BANG THAM CHIEU'!$E$72:I1844,5,0)</f>
        <v>cái</v>
      </c>
      <c r="F1812" s="453">
        <v>10</v>
      </c>
      <c r="G1812" s="456">
        <v>44427</v>
      </c>
      <c r="H1812" s="477" t="s">
        <v>11087</v>
      </c>
      <c r="I1812" s="458">
        <v>8</v>
      </c>
      <c r="J1812" s="458" t="s">
        <v>7615</v>
      </c>
      <c r="K1812" s="454" t="s">
        <v>11103</v>
      </c>
    </row>
    <row r="1813" spans="1:11" x14ac:dyDescent="0.25">
      <c r="A1813" s="478">
        <f t="shared" si="32"/>
        <v>1765</v>
      </c>
      <c r="B1813" s="454" t="s">
        <v>7362</v>
      </c>
      <c r="C1813" s="451" t="s">
        <v>78</v>
      </c>
      <c r="D1813" s="452" t="s">
        <v>838</v>
      </c>
      <c r="E1813" s="455" t="str">
        <f>VLOOKUP(D1813,'BANG THAM CHIEU'!$E$72:I1845,5,0)</f>
        <v>Cuộn</v>
      </c>
      <c r="F1813" s="453">
        <v>1</v>
      </c>
      <c r="G1813" s="456">
        <v>44427</v>
      </c>
      <c r="H1813" s="477" t="s">
        <v>11087</v>
      </c>
      <c r="I1813" s="458">
        <v>8</v>
      </c>
      <c r="J1813" s="458" t="s">
        <v>7615</v>
      </c>
      <c r="K1813" s="454" t="s">
        <v>11103</v>
      </c>
    </row>
    <row r="1814" spans="1:11" x14ac:dyDescent="0.25">
      <c r="A1814" s="478">
        <f t="shared" si="32"/>
        <v>1766</v>
      </c>
      <c r="B1814" s="454" t="s">
        <v>7359</v>
      </c>
      <c r="C1814" s="451" t="s">
        <v>78</v>
      </c>
      <c r="D1814" s="452" t="s">
        <v>835</v>
      </c>
      <c r="E1814" s="455" t="str">
        <f>VLOOKUP(D1814,'BANG THAM CHIEU'!$E$72:I1846,5,0)</f>
        <v>Cuộn</v>
      </c>
      <c r="F1814" s="453">
        <v>1</v>
      </c>
      <c r="G1814" s="456">
        <v>44427</v>
      </c>
      <c r="H1814" s="477" t="s">
        <v>11087</v>
      </c>
      <c r="I1814" s="458">
        <v>8</v>
      </c>
      <c r="J1814" s="458" t="s">
        <v>7615</v>
      </c>
      <c r="K1814" s="454" t="s">
        <v>11103</v>
      </c>
    </row>
    <row r="1815" spans="1:11" x14ac:dyDescent="0.25">
      <c r="A1815" s="478">
        <f t="shared" si="32"/>
        <v>1767</v>
      </c>
      <c r="B1815" s="454" t="s">
        <v>6607</v>
      </c>
      <c r="C1815" s="451" t="s">
        <v>1527</v>
      </c>
      <c r="D1815" s="452" t="s">
        <v>688</v>
      </c>
      <c r="E1815" s="455" t="str">
        <f>VLOOKUP(D1815,'BANG THAM CHIEU'!$E$72:I1847,5,0)</f>
        <v>bì</v>
      </c>
      <c r="F1815" s="453">
        <v>1</v>
      </c>
      <c r="G1815" s="456">
        <v>44427</v>
      </c>
      <c r="H1815" s="477" t="s">
        <v>11087</v>
      </c>
      <c r="I1815" s="458">
        <v>8</v>
      </c>
      <c r="J1815" s="458" t="s">
        <v>7615</v>
      </c>
      <c r="K1815" s="454" t="s">
        <v>11103</v>
      </c>
    </row>
    <row r="1816" spans="1:11" x14ac:dyDescent="0.25">
      <c r="A1816" s="478">
        <f t="shared" si="32"/>
        <v>1768</v>
      </c>
      <c r="B1816" s="454" t="s">
        <v>6607</v>
      </c>
      <c r="C1816" s="451" t="s">
        <v>1527</v>
      </c>
      <c r="D1816" s="452" t="s">
        <v>688</v>
      </c>
      <c r="E1816" s="455" t="str">
        <f>VLOOKUP(D1816,'BANG THAM CHIEU'!$E$72:I1848,5,0)</f>
        <v>bì</v>
      </c>
      <c r="F1816" s="453">
        <v>2</v>
      </c>
      <c r="G1816" s="456">
        <v>44427</v>
      </c>
      <c r="H1816" s="477" t="s">
        <v>11087</v>
      </c>
      <c r="I1816" s="458">
        <v>8</v>
      </c>
      <c r="J1816" s="458" t="s">
        <v>7616</v>
      </c>
      <c r="K1816" s="454" t="s">
        <v>10008</v>
      </c>
    </row>
    <row r="1817" spans="1:11" x14ac:dyDescent="0.25">
      <c r="A1817" s="478">
        <f t="shared" si="32"/>
        <v>1769</v>
      </c>
      <c r="B1817" s="454" t="s">
        <v>1430</v>
      </c>
      <c r="C1817" s="451" t="s">
        <v>1571</v>
      </c>
      <c r="D1817" s="452" t="s">
        <v>669</v>
      </c>
      <c r="E1817" s="455" t="str">
        <f>VLOOKUP(D1817,'BANG THAM CHIEU'!$E$72:I1849,5,0)</f>
        <v>cuộn</v>
      </c>
      <c r="F1817" s="453">
        <v>10</v>
      </c>
      <c r="G1817" s="456">
        <v>44427</v>
      </c>
      <c r="H1817" s="477" t="s">
        <v>11087</v>
      </c>
      <c r="I1817" s="458">
        <v>8</v>
      </c>
      <c r="J1817" s="458" t="s">
        <v>7616</v>
      </c>
      <c r="K1817" s="454" t="s">
        <v>10008</v>
      </c>
    </row>
    <row r="1818" spans="1:11" x14ac:dyDescent="0.25">
      <c r="A1818" s="478">
        <f t="shared" si="32"/>
        <v>1770</v>
      </c>
      <c r="B1818" s="454" t="s">
        <v>9237</v>
      </c>
      <c r="C1818" s="451" t="s">
        <v>1548</v>
      </c>
      <c r="D1818" s="452" t="s">
        <v>780</v>
      </c>
      <c r="E1818" s="455" t="str">
        <f>VLOOKUP(D1818,'BANG THAM CHIEU'!$E$72:I1850,5,0)</f>
        <v>cái</v>
      </c>
      <c r="F1818" s="453">
        <v>2</v>
      </c>
      <c r="G1818" s="456">
        <v>44427</v>
      </c>
      <c r="H1818" s="477" t="s">
        <v>11087</v>
      </c>
      <c r="I1818" s="458">
        <v>8</v>
      </c>
      <c r="J1818" s="458" t="s">
        <v>7616</v>
      </c>
      <c r="K1818" s="454" t="s">
        <v>11093</v>
      </c>
    </row>
    <row r="1819" spans="1:11" x14ac:dyDescent="0.25">
      <c r="A1819" s="478">
        <f t="shared" si="32"/>
        <v>1771</v>
      </c>
      <c r="B1819" s="454" t="s">
        <v>9652</v>
      </c>
      <c r="C1819" s="451" t="s">
        <v>1571</v>
      </c>
      <c r="D1819" s="452" t="s">
        <v>668</v>
      </c>
      <c r="E1819" s="455" t="str">
        <f>VLOOKUP(D1819,'BANG THAM CHIEU'!$E$72:I1851,5,0)</f>
        <v>viên</v>
      </c>
      <c r="F1819" s="453">
        <v>25</v>
      </c>
      <c r="G1819" s="456">
        <v>44427</v>
      </c>
      <c r="H1819" s="477" t="s">
        <v>11087</v>
      </c>
      <c r="I1819" s="458">
        <v>8</v>
      </c>
      <c r="J1819" s="458" t="s">
        <v>7616</v>
      </c>
      <c r="K1819" s="454" t="s">
        <v>11104</v>
      </c>
    </row>
    <row r="1820" spans="1:11" x14ac:dyDescent="0.25">
      <c r="A1820" s="478">
        <f t="shared" si="32"/>
        <v>1772</v>
      </c>
      <c r="B1820" s="454" t="s">
        <v>8672</v>
      </c>
      <c r="C1820" s="451" t="s">
        <v>1563</v>
      </c>
      <c r="D1820" s="452" t="s">
        <v>667</v>
      </c>
      <c r="E1820" s="455" t="str">
        <f>VLOOKUP(D1820,'BANG THAM CHIEU'!$E$72:I1852,5,0)</f>
        <v>viên</v>
      </c>
      <c r="F1820" s="453">
        <v>5</v>
      </c>
      <c r="G1820" s="456">
        <v>44427</v>
      </c>
      <c r="H1820" s="477" t="s">
        <v>11087</v>
      </c>
      <c r="I1820" s="458">
        <v>8</v>
      </c>
      <c r="J1820" s="458" t="s">
        <v>7616</v>
      </c>
      <c r="K1820" s="454" t="s">
        <v>11104</v>
      </c>
    </row>
    <row r="1821" spans="1:11" x14ac:dyDescent="0.25">
      <c r="A1821" s="478">
        <f t="shared" si="32"/>
        <v>1773</v>
      </c>
      <c r="B1821" s="454" t="s">
        <v>9650</v>
      </c>
      <c r="C1821" s="451" t="s">
        <v>1533</v>
      </c>
      <c r="D1821" s="452" t="s">
        <v>716</v>
      </c>
      <c r="E1821" s="455" t="str">
        <f>VLOOKUP(D1821,'BANG THAM CHIEU'!$E$72:I1853,5,0)</f>
        <v>cái</v>
      </c>
      <c r="F1821" s="453">
        <v>5</v>
      </c>
      <c r="G1821" s="456">
        <v>44427</v>
      </c>
      <c r="H1821" s="477" t="s">
        <v>11087</v>
      </c>
      <c r="I1821" s="458">
        <v>8</v>
      </c>
      <c r="J1821" s="458" t="s">
        <v>7616</v>
      </c>
      <c r="K1821" s="454" t="s">
        <v>11108</v>
      </c>
    </row>
    <row r="1822" spans="1:11" x14ac:dyDescent="0.25">
      <c r="A1822" s="478">
        <f t="shared" si="32"/>
        <v>1774</v>
      </c>
      <c r="B1822" s="454" t="s">
        <v>7618</v>
      </c>
      <c r="C1822" s="451" t="s">
        <v>1527</v>
      </c>
      <c r="D1822" s="452" t="s">
        <v>774</v>
      </c>
      <c r="E1822" s="455" t="str">
        <f>VLOOKUP(D1822,'BANG THAM CHIEU'!$E$72:I1854,5,0)</f>
        <v>cái</v>
      </c>
      <c r="F1822" s="453">
        <v>10</v>
      </c>
      <c r="G1822" s="456">
        <v>44427</v>
      </c>
      <c r="H1822" s="477" t="s">
        <v>11087</v>
      </c>
      <c r="I1822" s="458">
        <v>8</v>
      </c>
      <c r="J1822" s="458" t="s">
        <v>7615</v>
      </c>
      <c r="K1822" s="454" t="s">
        <v>8693</v>
      </c>
    </row>
    <row r="1823" spans="1:11" x14ac:dyDescent="0.25">
      <c r="A1823" s="478">
        <f t="shared" si="32"/>
        <v>1775</v>
      </c>
      <c r="B1823" s="454" t="s">
        <v>9645</v>
      </c>
      <c r="C1823" s="451" t="s">
        <v>99</v>
      </c>
      <c r="D1823" s="452" t="s">
        <v>118</v>
      </c>
      <c r="E1823" s="455" t="str">
        <f>VLOOKUP(D1823,'BANG THAM CHIEU'!$E$72:I1855,5,0)</f>
        <v>bộ</v>
      </c>
      <c r="F1823" s="453">
        <v>4</v>
      </c>
      <c r="G1823" s="456">
        <v>44427</v>
      </c>
      <c r="H1823" s="477" t="s">
        <v>11087</v>
      </c>
      <c r="I1823" s="458">
        <v>8</v>
      </c>
      <c r="J1823" s="458" t="s">
        <v>10118</v>
      </c>
      <c r="K1823" s="454" t="s">
        <v>11109</v>
      </c>
    </row>
    <row r="1824" spans="1:11" x14ac:dyDescent="0.25">
      <c r="A1824" s="478">
        <f t="shared" si="32"/>
        <v>1776</v>
      </c>
      <c r="B1824" s="454" t="s">
        <v>8489</v>
      </c>
      <c r="C1824" s="451" t="s">
        <v>1528</v>
      </c>
      <c r="D1824" s="452" t="s">
        <v>146</v>
      </c>
      <c r="E1824" s="455" t="s">
        <v>2928</v>
      </c>
      <c r="F1824" s="453">
        <v>1</v>
      </c>
      <c r="G1824" s="456">
        <v>44428</v>
      </c>
      <c r="H1824" s="477" t="s">
        <v>11087</v>
      </c>
      <c r="I1824" s="458">
        <v>8</v>
      </c>
      <c r="J1824" s="458" t="s">
        <v>9346</v>
      </c>
      <c r="K1824" s="454" t="s">
        <v>11111</v>
      </c>
    </row>
    <row r="1825" spans="1:11" x14ac:dyDescent="0.25">
      <c r="A1825" s="478">
        <f t="shared" si="32"/>
        <v>1777</v>
      </c>
      <c r="B1825" s="454" t="s">
        <v>9893</v>
      </c>
      <c r="C1825" s="451" t="s">
        <v>1528</v>
      </c>
      <c r="D1825" s="452" t="s">
        <v>687</v>
      </c>
      <c r="E1825" s="455" t="str">
        <f>VLOOKUP(D1825,'BANG THAM CHIEU'!$E$72:I1857,5,0)</f>
        <v>cái</v>
      </c>
      <c r="F1825" s="453">
        <v>1</v>
      </c>
      <c r="G1825" s="456">
        <v>44428</v>
      </c>
      <c r="H1825" s="477" t="s">
        <v>11087</v>
      </c>
      <c r="I1825" s="458">
        <v>8</v>
      </c>
      <c r="J1825" s="458" t="s">
        <v>9346</v>
      </c>
      <c r="K1825" s="454" t="s">
        <v>11111</v>
      </c>
    </row>
    <row r="1826" spans="1:11" x14ac:dyDescent="0.25">
      <c r="A1826" s="478">
        <f t="shared" si="32"/>
        <v>1778</v>
      </c>
      <c r="B1826" s="454" t="s">
        <v>6607</v>
      </c>
      <c r="C1826" s="451" t="s">
        <v>1527</v>
      </c>
      <c r="D1826" s="452" t="s">
        <v>688</v>
      </c>
      <c r="E1826" s="455" t="str">
        <f>VLOOKUP(D1826,'BANG THAM CHIEU'!$E$72:I1858,5,0)</f>
        <v>bì</v>
      </c>
      <c r="F1826" s="453">
        <v>2</v>
      </c>
      <c r="G1826" s="456">
        <v>44428</v>
      </c>
      <c r="H1826" s="477" t="s">
        <v>11087</v>
      </c>
      <c r="I1826" s="458">
        <v>8</v>
      </c>
      <c r="J1826" s="458" t="s">
        <v>9346</v>
      </c>
      <c r="K1826" s="454" t="s">
        <v>11111</v>
      </c>
    </row>
    <row r="1827" spans="1:11" x14ac:dyDescent="0.25">
      <c r="A1827" s="478">
        <f t="shared" si="32"/>
        <v>1779</v>
      </c>
      <c r="B1827" s="454" t="s">
        <v>8826</v>
      </c>
      <c r="C1827" s="451" t="s">
        <v>1541</v>
      </c>
      <c r="D1827" s="452" t="s">
        <v>208</v>
      </c>
      <c r="E1827" s="455" t="str">
        <f>VLOOKUP(D1827,'BANG THAM CHIEU'!$E$72:I1859,5,0)</f>
        <v xml:space="preserve">cái </v>
      </c>
      <c r="F1827" s="453">
        <v>5</v>
      </c>
      <c r="G1827" s="456">
        <v>44429</v>
      </c>
      <c r="H1827" s="477" t="s">
        <v>11087</v>
      </c>
      <c r="I1827" s="458">
        <v>8</v>
      </c>
      <c r="J1827" s="458" t="s">
        <v>7616</v>
      </c>
      <c r="K1827" s="454" t="s">
        <v>11114</v>
      </c>
    </row>
    <row r="1828" spans="1:11" x14ac:dyDescent="0.25">
      <c r="A1828" s="478">
        <f t="shared" si="32"/>
        <v>1780</v>
      </c>
      <c r="B1828" s="454" t="s">
        <v>8826</v>
      </c>
      <c r="C1828" s="451" t="s">
        <v>1541</v>
      </c>
      <c r="D1828" s="452" t="s">
        <v>208</v>
      </c>
      <c r="E1828" s="455" t="str">
        <f>VLOOKUP(D1828,'BANG THAM CHIEU'!$E$72:I1860,5,0)</f>
        <v xml:space="preserve">cái </v>
      </c>
      <c r="F1828" s="453">
        <v>3</v>
      </c>
      <c r="G1828" s="456">
        <v>44429</v>
      </c>
      <c r="H1828" s="477" t="s">
        <v>11087</v>
      </c>
      <c r="I1828" s="458">
        <v>8</v>
      </c>
      <c r="J1828" s="458" t="s">
        <v>7616</v>
      </c>
      <c r="K1828" s="454" t="s">
        <v>11114</v>
      </c>
    </row>
    <row r="1829" spans="1:11" x14ac:dyDescent="0.25">
      <c r="A1829" s="478">
        <f t="shared" si="32"/>
        <v>1781</v>
      </c>
      <c r="B1829" s="454" t="s">
        <v>7903</v>
      </c>
      <c r="C1829" s="451" t="s">
        <v>1563</v>
      </c>
      <c r="D1829" s="452" t="s">
        <v>1314</v>
      </c>
      <c r="E1829" s="455" t="str">
        <f>VLOOKUP(D1829,'BANG THAM CHIEU'!$E$72:I1861,5,0)</f>
        <v>cuộn</v>
      </c>
      <c r="F1829" s="453">
        <v>1</v>
      </c>
      <c r="G1829" s="456">
        <v>44429</v>
      </c>
      <c r="H1829" s="477" t="s">
        <v>11087</v>
      </c>
      <c r="I1829" s="458">
        <v>8</v>
      </c>
      <c r="J1829" s="458" t="s">
        <v>9489</v>
      </c>
      <c r="K1829" s="454" t="s">
        <v>11117</v>
      </c>
    </row>
    <row r="1830" spans="1:11" x14ac:dyDescent="0.25">
      <c r="A1830" s="478">
        <f t="shared" si="32"/>
        <v>1782</v>
      </c>
      <c r="B1830" s="454" t="s">
        <v>7436</v>
      </c>
      <c r="C1830" s="451" t="s">
        <v>1527</v>
      </c>
      <c r="D1830" s="452" t="s">
        <v>7442</v>
      </c>
      <c r="E1830" s="455" t="str">
        <f>VLOOKUP(D1830,'BANG THAM CHIEU'!$E$72:I1862,5,0)</f>
        <v>cái</v>
      </c>
      <c r="F1830" s="453">
        <v>5</v>
      </c>
      <c r="G1830" s="456">
        <v>44425</v>
      </c>
      <c r="H1830" s="477" t="s">
        <v>11087</v>
      </c>
      <c r="I1830" s="458">
        <v>8</v>
      </c>
      <c r="J1830" s="458" t="s">
        <v>7619</v>
      </c>
      <c r="K1830" s="454" t="s">
        <v>11089</v>
      </c>
    </row>
    <row r="1831" spans="1:11" x14ac:dyDescent="0.25">
      <c r="A1831" s="478">
        <f t="shared" si="32"/>
        <v>1783</v>
      </c>
      <c r="B1831" s="454" t="s">
        <v>2595</v>
      </c>
      <c r="C1831" s="451" t="s">
        <v>107</v>
      </c>
      <c r="D1831" s="452" t="s">
        <v>2754</v>
      </c>
      <c r="E1831" s="455" t="str">
        <f>VLOOKUP(D1831,'BANG THAM CHIEU'!$E$72:I1863,5,0)</f>
        <v>cái</v>
      </c>
      <c r="F1831" s="453">
        <v>3</v>
      </c>
      <c r="G1831" s="456">
        <v>44427</v>
      </c>
      <c r="H1831" s="477" t="s">
        <v>11087</v>
      </c>
      <c r="I1831" s="458">
        <v>8</v>
      </c>
      <c r="J1831" s="458" t="s">
        <v>9850</v>
      </c>
      <c r="K1831" s="454" t="s">
        <v>11092</v>
      </c>
    </row>
    <row r="1832" spans="1:11" x14ac:dyDescent="0.25">
      <c r="A1832" s="478">
        <f t="shared" si="32"/>
        <v>1784</v>
      </c>
      <c r="B1832" s="454" t="s">
        <v>7300</v>
      </c>
      <c r="C1832" s="451" t="s">
        <v>1528</v>
      </c>
      <c r="D1832" s="452" t="s">
        <v>2761</v>
      </c>
      <c r="E1832" s="455" t="str">
        <f>VLOOKUP(D1832,'BANG THAM CHIEU'!$E$72:I1864,5,0)</f>
        <v>bì</v>
      </c>
      <c r="F1832" s="453">
        <v>1</v>
      </c>
      <c r="G1832" s="456">
        <v>44427</v>
      </c>
      <c r="H1832" s="477" t="s">
        <v>11087</v>
      </c>
      <c r="I1832" s="458">
        <v>8</v>
      </c>
      <c r="J1832" s="458" t="s">
        <v>7619</v>
      </c>
      <c r="K1832" s="454" t="s">
        <v>11093</v>
      </c>
    </row>
    <row r="1833" spans="1:11" x14ac:dyDescent="0.25">
      <c r="A1833" s="478">
        <f t="shared" si="32"/>
        <v>1785</v>
      </c>
      <c r="B1833" s="454" t="s">
        <v>7338</v>
      </c>
      <c r="C1833" s="451" t="s">
        <v>2625</v>
      </c>
      <c r="D1833" s="452" t="s">
        <v>2812</v>
      </c>
      <c r="E1833" s="455" t="str">
        <f>VLOOKUP(D1833,'BANG THAM CHIEU'!$E$72:I1865,5,0)</f>
        <v>cái</v>
      </c>
      <c r="F1833" s="453">
        <v>3</v>
      </c>
      <c r="G1833" s="456">
        <v>44427</v>
      </c>
      <c r="H1833" s="477" t="s">
        <v>11087</v>
      </c>
      <c r="I1833" s="458">
        <v>8</v>
      </c>
      <c r="J1833" s="458" t="s">
        <v>7615</v>
      </c>
      <c r="K1833" s="454"/>
    </row>
    <row r="1834" spans="1:11" x14ac:dyDescent="0.25">
      <c r="A1834" s="478">
        <f t="shared" si="32"/>
        <v>1786</v>
      </c>
      <c r="B1834" s="454" t="s">
        <v>2572</v>
      </c>
      <c r="C1834" s="451" t="s">
        <v>2570</v>
      </c>
      <c r="D1834" s="452" t="s">
        <v>2705</v>
      </c>
      <c r="E1834" s="455" t="str">
        <f>VLOOKUP(D1834,'BANG THAM CHIEU'!$E$72:I1866,5,0)</f>
        <v>lon</v>
      </c>
      <c r="F1834" s="453">
        <v>2</v>
      </c>
      <c r="G1834" s="456">
        <v>44427</v>
      </c>
      <c r="H1834" s="477" t="s">
        <v>11087</v>
      </c>
      <c r="I1834" s="458">
        <v>8</v>
      </c>
      <c r="J1834" s="458" t="s">
        <v>7615</v>
      </c>
      <c r="K1834" s="454"/>
    </row>
    <row r="1835" spans="1:11" x14ac:dyDescent="0.25">
      <c r="A1835" s="478">
        <f t="shared" si="32"/>
        <v>1787</v>
      </c>
      <c r="B1835" s="454" t="s">
        <v>6991</v>
      </c>
      <c r="C1835" s="451" t="s">
        <v>1528</v>
      </c>
      <c r="D1835" s="452" t="s">
        <v>6993</v>
      </c>
      <c r="E1835" s="455" t="str">
        <f>VLOOKUP(D1835,'BANG THAM CHIEU'!$E$72:I1867,5,0)</f>
        <v>cái</v>
      </c>
      <c r="F1835" s="453">
        <v>30</v>
      </c>
      <c r="G1835" s="456">
        <v>44427</v>
      </c>
      <c r="H1835" s="477" t="s">
        <v>11087</v>
      </c>
      <c r="I1835" s="458">
        <v>8</v>
      </c>
      <c r="J1835" s="458" t="s">
        <v>7615</v>
      </c>
      <c r="K1835" s="454"/>
    </row>
    <row r="1836" spans="1:11" x14ac:dyDescent="0.25">
      <c r="A1836" s="478">
        <f t="shared" si="32"/>
        <v>1788</v>
      </c>
      <c r="B1836" s="454" t="s">
        <v>4546</v>
      </c>
      <c r="C1836" s="451" t="s">
        <v>2574</v>
      </c>
      <c r="D1836" s="452" t="s">
        <v>2714</v>
      </c>
      <c r="E1836" s="455" t="str">
        <f>VLOOKUP(D1836,'BANG THAM CHIEU'!$E$72:I1868,5,0)</f>
        <v>cuộn</v>
      </c>
      <c r="F1836" s="453">
        <v>1</v>
      </c>
      <c r="G1836" s="456">
        <v>44427</v>
      </c>
      <c r="H1836" s="477" t="s">
        <v>11087</v>
      </c>
      <c r="I1836" s="458">
        <v>8</v>
      </c>
      <c r="J1836" s="458" t="s">
        <v>7616</v>
      </c>
      <c r="K1836" s="454" t="s">
        <v>9733</v>
      </c>
    </row>
    <row r="1837" spans="1:11" x14ac:dyDescent="0.25">
      <c r="A1837" s="478">
        <f t="shared" si="32"/>
        <v>1789</v>
      </c>
      <c r="B1837" s="454" t="s">
        <v>8685</v>
      </c>
      <c r="C1837" s="451" t="s">
        <v>107</v>
      </c>
      <c r="D1837" s="452" t="s">
        <v>2741</v>
      </c>
      <c r="E1837" s="455" t="str">
        <f>VLOOKUP(D1837,'BANG THAM CHIEU'!$E$72:I1869,5,0)</f>
        <v>cái</v>
      </c>
      <c r="F1837" s="453">
        <v>4</v>
      </c>
      <c r="G1837" s="456">
        <v>44427</v>
      </c>
      <c r="H1837" s="477" t="s">
        <v>11087</v>
      </c>
      <c r="I1837" s="458">
        <v>8</v>
      </c>
      <c r="J1837" s="458" t="s">
        <v>10118</v>
      </c>
      <c r="K1837" s="454" t="s">
        <v>11109</v>
      </c>
    </row>
    <row r="1838" spans="1:11" x14ac:dyDescent="0.25">
      <c r="A1838" s="478">
        <f t="shared" si="32"/>
        <v>1790</v>
      </c>
      <c r="B1838" s="454" t="s">
        <v>9891</v>
      </c>
      <c r="C1838" s="451" t="s">
        <v>1547</v>
      </c>
      <c r="D1838" s="452" t="s">
        <v>2877</v>
      </c>
      <c r="E1838" s="455" t="str">
        <f>VLOOKUP(D1838,'BANG THAM CHIEU'!$E$72:I1870,5,0)</f>
        <v>cái</v>
      </c>
      <c r="F1838" s="453">
        <v>1</v>
      </c>
      <c r="G1838" s="456">
        <v>44429</v>
      </c>
      <c r="H1838" s="477" t="s">
        <v>11087</v>
      </c>
      <c r="I1838" s="458">
        <v>8</v>
      </c>
      <c r="J1838" s="458" t="s">
        <v>11115</v>
      </c>
      <c r="K1838" s="454" t="s">
        <v>8693</v>
      </c>
    </row>
    <row r="1839" spans="1:11" x14ac:dyDescent="0.25">
      <c r="A1839" s="478">
        <f t="shared" si="32"/>
        <v>1791</v>
      </c>
      <c r="B1839" s="454" t="s">
        <v>2569</v>
      </c>
      <c r="C1839" s="451" t="s">
        <v>2570</v>
      </c>
      <c r="D1839" s="452" t="s">
        <v>2703</v>
      </c>
      <c r="E1839" s="455" t="str">
        <f>VLOOKUP(D1839,'BANG THAM CHIEU'!$E$72:I1871,5,0)</f>
        <v>lon</v>
      </c>
      <c r="F1839" s="453">
        <v>12</v>
      </c>
      <c r="G1839" s="456">
        <v>44429</v>
      </c>
      <c r="H1839" s="477" t="s">
        <v>11087</v>
      </c>
      <c r="I1839" s="458">
        <v>8</v>
      </c>
      <c r="J1839" s="458" t="s">
        <v>10118</v>
      </c>
      <c r="K1839" s="454" t="s">
        <v>11116</v>
      </c>
    </row>
    <row r="1840" spans="1:11" x14ac:dyDescent="0.25">
      <c r="A1840" s="478">
        <f t="shared" si="32"/>
        <v>1792</v>
      </c>
      <c r="B1840" s="454" t="s">
        <v>6125</v>
      </c>
      <c r="C1840" s="451" t="s">
        <v>107</v>
      </c>
      <c r="D1840" s="452" t="s">
        <v>6126</v>
      </c>
      <c r="E1840" s="455" t="str">
        <f>VLOOKUP(D1840,'BANG THAM CHIEU'!$E$72:I1872,5,0)</f>
        <v>cái</v>
      </c>
      <c r="F1840" s="453">
        <v>1</v>
      </c>
      <c r="G1840" s="456">
        <v>44429</v>
      </c>
      <c r="H1840" s="477" t="s">
        <v>11087</v>
      </c>
      <c r="I1840" s="458">
        <v>8</v>
      </c>
      <c r="J1840" s="458" t="s">
        <v>9347</v>
      </c>
      <c r="K1840" s="454" t="s">
        <v>11121</v>
      </c>
    </row>
    <row r="1841" spans="1:11" x14ac:dyDescent="0.25">
      <c r="A1841" s="478">
        <f t="shared" si="32"/>
        <v>1793</v>
      </c>
      <c r="B1841" s="454" t="s">
        <v>10578</v>
      </c>
      <c r="C1841" s="451"/>
      <c r="D1841" s="452"/>
      <c r="E1841" s="455" t="s">
        <v>455</v>
      </c>
      <c r="F1841" s="453">
        <v>7</v>
      </c>
      <c r="G1841" s="456">
        <v>44431</v>
      </c>
      <c r="H1841" s="477" t="s">
        <v>11087</v>
      </c>
      <c r="I1841" s="458">
        <v>8</v>
      </c>
      <c r="J1841" s="458" t="s">
        <v>7619</v>
      </c>
      <c r="K1841" s="454" t="s">
        <v>11123</v>
      </c>
    </row>
    <row r="1842" spans="1:11" x14ac:dyDescent="0.25">
      <c r="A1842" s="478">
        <f t="shared" si="32"/>
        <v>1794</v>
      </c>
      <c r="B1842" s="454" t="s">
        <v>10583</v>
      </c>
      <c r="C1842" s="451"/>
      <c r="D1842" s="452"/>
      <c r="E1842" s="455" t="s">
        <v>455</v>
      </c>
      <c r="F1842" s="453">
        <v>500</v>
      </c>
      <c r="G1842" s="456">
        <v>44432</v>
      </c>
      <c r="H1842" s="477" t="s">
        <v>11087</v>
      </c>
      <c r="I1842" s="458">
        <v>8</v>
      </c>
      <c r="J1842" s="458" t="s">
        <v>11126</v>
      </c>
      <c r="K1842" s="454" t="s">
        <v>10459</v>
      </c>
    </row>
    <row r="1843" spans="1:11" x14ac:dyDescent="0.25">
      <c r="A1843" s="478">
        <f t="shared" si="32"/>
        <v>1795</v>
      </c>
      <c r="B1843" s="454" t="s">
        <v>11127</v>
      </c>
      <c r="C1843" s="451"/>
      <c r="D1843" s="452"/>
      <c r="E1843" s="455" t="s">
        <v>455</v>
      </c>
      <c r="F1843" s="453">
        <v>4</v>
      </c>
      <c r="G1843" s="456">
        <v>44432</v>
      </c>
      <c r="H1843" s="477" t="s">
        <v>11087</v>
      </c>
      <c r="I1843" s="458">
        <v>8</v>
      </c>
      <c r="J1843" s="458" t="s">
        <v>11126</v>
      </c>
      <c r="K1843" s="454" t="s">
        <v>10459</v>
      </c>
    </row>
    <row r="1844" spans="1:11" x14ac:dyDescent="0.25">
      <c r="A1844" s="478">
        <f t="shared" si="32"/>
        <v>1796</v>
      </c>
      <c r="B1844" s="454" t="s">
        <v>10583</v>
      </c>
      <c r="C1844" s="451"/>
      <c r="D1844" s="452"/>
      <c r="E1844" s="455" t="s">
        <v>455</v>
      </c>
      <c r="F1844" s="453">
        <v>500</v>
      </c>
      <c r="G1844" s="456">
        <v>44432</v>
      </c>
      <c r="H1844" s="477" t="s">
        <v>11087</v>
      </c>
      <c r="I1844" s="458">
        <v>8</v>
      </c>
      <c r="J1844" s="458" t="s">
        <v>7616</v>
      </c>
      <c r="K1844" s="454" t="s">
        <v>11130</v>
      </c>
    </row>
    <row r="1845" spans="1:11" x14ac:dyDescent="0.25">
      <c r="A1845" s="478">
        <f t="shared" si="32"/>
        <v>1797</v>
      </c>
      <c r="B1845" s="454" t="s">
        <v>11131</v>
      </c>
      <c r="C1845" s="451"/>
      <c r="D1845" s="452"/>
      <c r="E1845" s="455" t="s">
        <v>455</v>
      </c>
      <c r="F1845" s="453">
        <v>5</v>
      </c>
      <c r="G1845" s="456">
        <v>44432</v>
      </c>
      <c r="H1845" s="477" t="s">
        <v>11087</v>
      </c>
      <c r="I1845" s="458">
        <v>8</v>
      </c>
      <c r="J1845" s="458" t="s">
        <v>7616</v>
      </c>
      <c r="K1845" s="454" t="s">
        <v>11132</v>
      </c>
    </row>
    <row r="1846" spans="1:11" x14ac:dyDescent="0.25">
      <c r="A1846" s="478">
        <f t="shared" ref="A1846:A1909" si="33">IF(B1846="","",A1845+1)</f>
        <v>1798</v>
      </c>
      <c r="B1846" s="454" t="s">
        <v>11138</v>
      </c>
      <c r="C1846" s="451"/>
      <c r="D1846" s="452"/>
      <c r="E1846" s="455" t="s">
        <v>455</v>
      </c>
      <c r="F1846" s="453">
        <v>2</v>
      </c>
      <c r="G1846" s="456">
        <v>44434</v>
      </c>
      <c r="H1846" s="477" t="s">
        <v>11087</v>
      </c>
      <c r="I1846" s="458">
        <v>8</v>
      </c>
      <c r="J1846" s="458" t="s">
        <v>7619</v>
      </c>
      <c r="K1846" s="454" t="s">
        <v>11139</v>
      </c>
    </row>
    <row r="1847" spans="1:11" x14ac:dyDescent="0.25">
      <c r="A1847" s="478">
        <f t="shared" si="33"/>
        <v>1799</v>
      </c>
      <c r="B1847" s="454" t="s">
        <v>6836</v>
      </c>
      <c r="C1847" s="451" t="s">
        <v>1556</v>
      </c>
      <c r="D1847" s="452" t="s">
        <v>826</v>
      </c>
      <c r="E1847" s="455" t="str">
        <f>VLOOKUP(D1847,'BANG THAM CHIEU'!$E$72:I1879,5,0)</f>
        <v>cái</v>
      </c>
      <c r="F1847" s="453">
        <v>5</v>
      </c>
      <c r="G1847" s="456">
        <v>44425</v>
      </c>
      <c r="H1847" s="477" t="s">
        <v>11087</v>
      </c>
      <c r="I1847" s="458">
        <v>8</v>
      </c>
      <c r="J1847" s="458" t="s">
        <v>7619</v>
      </c>
      <c r="K1847" s="454" t="s">
        <v>11089</v>
      </c>
    </row>
    <row r="1848" spans="1:11" x14ac:dyDescent="0.25">
      <c r="A1848" s="478">
        <f t="shared" si="33"/>
        <v>1800</v>
      </c>
      <c r="B1848" s="454" t="s">
        <v>6823</v>
      </c>
      <c r="C1848" s="451" t="s">
        <v>1527</v>
      </c>
      <c r="D1848" s="452" t="s">
        <v>770</v>
      </c>
      <c r="E1848" s="455" t="str">
        <f>VLOOKUP(D1848,'BANG THAM CHIEU'!$E$72:I1880,5,0)</f>
        <v>cái</v>
      </c>
      <c r="F1848" s="453">
        <v>5</v>
      </c>
      <c r="G1848" s="456">
        <v>44425</v>
      </c>
      <c r="H1848" s="477" t="s">
        <v>11087</v>
      </c>
      <c r="I1848" s="458">
        <v>8</v>
      </c>
      <c r="J1848" s="458" t="s">
        <v>7619</v>
      </c>
      <c r="K1848" s="454" t="s">
        <v>11089</v>
      </c>
    </row>
    <row r="1849" spans="1:11" x14ac:dyDescent="0.25">
      <c r="A1849" s="478">
        <f t="shared" si="33"/>
        <v>1801</v>
      </c>
      <c r="B1849" s="454" t="s">
        <v>6808</v>
      </c>
      <c r="C1849" s="451" t="s">
        <v>1527</v>
      </c>
      <c r="D1849" s="452" t="s">
        <v>772</v>
      </c>
      <c r="E1849" s="455" t="str">
        <f>VLOOKUP(D1849,'BANG THAM CHIEU'!$E$72:I1881,5,0)</f>
        <v>cái</v>
      </c>
      <c r="F1849" s="453">
        <v>14</v>
      </c>
      <c r="G1849" s="456">
        <v>44425</v>
      </c>
      <c r="H1849" s="477" t="s">
        <v>11087</v>
      </c>
      <c r="I1849" s="458">
        <v>8</v>
      </c>
      <c r="J1849" s="458" t="s">
        <v>7619</v>
      </c>
      <c r="K1849" s="454" t="s">
        <v>11089</v>
      </c>
    </row>
    <row r="1850" spans="1:11" x14ac:dyDescent="0.25">
      <c r="A1850" s="478">
        <f t="shared" si="33"/>
        <v>1802</v>
      </c>
      <c r="B1850" s="454" t="s">
        <v>6930</v>
      </c>
      <c r="C1850" s="451" t="s">
        <v>1527</v>
      </c>
      <c r="D1850" s="452" t="s">
        <v>737</v>
      </c>
      <c r="E1850" s="455" t="str">
        <f>VLOOKUP(D1850,'BANG THAM CHIEU'!$E$72:I1882,5,0)</f>
        <v>hộp</v>
      </c>
      <c r="F1850" s="453">
        <v>6</v>
      </c>
      <c r="G1850" s="456">
        <v>44425</v>
      </c>
      <c r="H1850" s="477" t="s">
        <v>11087</v>
      </c>
      <c r="I1850" s="458">
        <v>8</v>
      </c>
      <c r="J1850" s="458" t="s">
        <v>7619</v>
      </c>
      <c r="K1850" s="454" t="s">
        <v>11089</v>
      </c>
    </row>
    <row r="1851" spans="1:11" x14ac:dyDescent="0.25">
      <c r="A1851" s="478">
        <f t="shared" si="33"/>
        <v>1803</v>
      </c>
      <c r="B1851" s="454" t="s">
        <v>1503</v>
      </c>
      <c r="C1851" s="451" t="s">
        <v>99</v>
      </c>
      <c r="D1851" s="452" t="s">
        <v>888</v>
      </c>
      <c r="E1851" s="455" t="str">
        <f>VLOOKUP(D1851,'BANG THAM CHIEU'!$E$72:I1883,5,0)</f>
        <v>cái</v>
      </c>
      <c r="F1851" s="453">
        <v>2</v>
      </c>
      <c r="G1851" s="456">
        <v>44425</v>
      </c>
      <c r="H1851" s="477" t="s">
        <v>11087</v>
      </c>
      <c r="I1851" s="458">
        <v>8</v>
      </c>
      <c r="J1851" s="458" t="s">
        <v>7614</v>
      </c>
      <c r="K1851" s="454" t="s">
        <v>11090</v>
      </c>
    </row>
    <row r="1852" spans="1:11" x14ac:dyDescent="0.25">
      <c r="A1852" s="478">
        <f t="shared" si="33"/>
        <v>1804</v>
      </c>
      <c r="B1852" s="454" t="s">
        <v>4455</v>
      </c>
      <c r="C1852" s="451" t="s">
        <v>99</v>
      </c>
      <c r="D1852" s="452" t="s">
        <v>212</v>
      </c>
      <c r="E1852" s="455" t="str">
        <f>VLOOKUP(D1852,'BANG THAM CHIEU'!$E$72:I1884,5,0)</f>
        <v>cái</v>
      </c>
      <c r="F1852" s="453">
        <v>1</v>
      </c>
      <c r="G1852" s="456">
        <v>44425</v>
      </c>
      <c r="H1852" s="477" t="s">
        <v>11087</v>
      </c>
      <c r="I1852" s="458">
        <v>8</v>
      </c>
      <c r="J1852" s="458" t="s">
        <v>7614</v>
      </c>
      <c r="K1852" s="454" t="s">
        <v>11090</v>
      </c>
    </row>
    <row r="1853" spans="1:11" x14ac:dyDescent="0.25">
      <c r="A1853" s="478">
        <f t="shared" si="33"/>
        <v>1805</v>
      </c>
      <c r="B1853" s="454" t="s">
        <v>6984</v>
      </c>
      <c r="C1853" s="451" t="s">
        <v>107</v>
      </c>
      <c r="D1853" s="452" t="s">
        <v>673</v>
      </c>
      <c r="E1853" s="455" t="str">
        <f>VLOOKUP(D1853,'BANG THAM CHIEU'!$E$72:I1885,5,0)</f>
        <v>cái</v>
      </c>
      <c r="F1853" s="453">
        <v>10</v>
      </c>
      <c r="G1853" s="456">
        <v>44425</v>
      </c>
      <c r="H1853" s="477" t="s">
        <v>11087</v>
      </c>
      <c r="I1853" s="458">
        <v>8</v>
      </c>
      <c r="J1853" s="458" t="s">
        <v>7614</v>
      </c>
      <c r="K1853" s="454" t="s">
        <v>11091</v>
      </c>
    </row>
    <row r="1854" spans="1:11" x14ac:dyDescent="0.25">
      <c r="A1854" s="478">
        <f t="shared" si="33"/>
        <v>1806</v>
      </c>
      <c r="B1854" s="454" t="s">
        <v>6985</v>
      </c>
      <c r="C1854" s="451" t="s">
        <v>107</v>
      </c>
      <c r="D1854" s="452" t="s">
        <v>674</v>
      </c>
      <c r="E1854" s="455" t="str">
        <f>VLOOKUP(D1854,'BANG THAM CHIEU'!$E$72:I1886,5,0)</f>
        <v>cái</v>
      </c>
      <c r="F1854" s="453">
        <v>10</v>
      </c>
      <c r="G1854" s="456">
        <v>44425</v>
      </c>
      <c r="H1854" s="477" t="s">
        <v>11087</v>
      </c>
      <c r="I1854" s="458">
        <v>8</v>
      </c>
      <c r="J1854" s="458" t="s">
        <v>7614</v>
      </c>
      <c r="K1854" s="454" t="s">
        <v>11091</v>
      </c>
    </row>
    <row r="1855" spans="1:11" x14ac:dyDescent="0.25">
      <c r="A1855" s="478">
        <f t="shared" si="33"/>
        <v>1807</v>
      </c>
      <c r="B1855" s="454" t="s">
        <v>6095</v>
      </c>
      <c r="C1855" s="451" t="s">
        <v>1547</v>
      </c>
      <c r="D1855" s="452" t="s">
        <v>1304</v>
      </c>
      <c r="E1855" s="455" t="str">
        <f>VLOOKUP(D1855,'BANG THAM CHIEU'!$E$72:I1887,5,0)</f>
        <v>cái</v>
      </c>
      <c r="F1855" s="453">
        <v>1</v>
      </c>
      <c r="G1855" s="456">
        <v>44425</v>
      </c>
      <c r="H1855" s="477" t="s">
        <v>11087</v>
      </c>
      <c r="I1855" s="458">
        <v>8</v>
      </c>
      <c r="J1855" s="458" t="s">
        <v>7614</v>
      </c>
      <c r="K1855" s="454" t="s">
        <v>9846</v>
      </c>
    </row>
    <row r="1856" spans="1:11" x14ac:dyDescent="0.25">
      <c r="A1856" s="478">
        <f t="shared" si="33"/>
        <v>1808</v>
      </c>
      <c r="B1856" s="454" t="s">
        <v>6604</v>
      </c>
      <c r="C1856" s="451" t="s">
        <v>1547</v>
      </c>
      <c r="D1856" s="452" t="s">
        <v>1308</v>
      </c>
      <c r="E1856" s="455" t="str">
        <f>VLOOKUP(D1856,'BANG THAM CHIEU'!$E$72:I1888,5,0)</f>
        <v>cái</v>
      </c>
      <c r="F1856" s="453">
        <v>5</v>
      </c>
      <c r="G1856" s="456">
        <v>44425</v>
      </c>
      <c r="H1856" s="477" t="s">
        <v>11087</v>
      </c>
      <c r="I1856" s="458">
        <v>8</v>
      </c>
      <c r="J1856" s="458" t="s">
        <v>7614</v>
      </c>
      <c r="K1856" s="454" t="s">
        <v>8693</v>
      </c>
    </row>
    <row r="1857" spans="1:11" x14ac:dyDescent="0.25">
      <c r="A1857" s="478">
        <f t="shared" si="33"/>
        <v>1809</v>
      </c>
      <c r="B1857" s="454" t="s">
        <v>8912</v>
      </c>
      <c r="C1857" s="451" t="s">
        <v>1556</v>
      </c>
      <c r="D1857" s="452" t="s">
        <v>9065</v>
      </c>
      <c r="E1857" s="455" t="str">
        <f>VLOOKUP(D1857,'BANG THAM CHIEU'!$E$72:I1889,5,0)</f>
        <v>cái</v>
      </c>
      <c r="F1857" s="453">
        <v>1</v>
      </c>
      <c r="G1857" s="456">
        <v>44425</v>
      </c>
      <c r="H1857" s="477" t="s">
        <v>11087</v>
      </c>
      <c r="I1857" s="458">
        <v>8</v>
      </c>
      <c r="J1857" s="458" t="s">
        <v>7614</v>
      </c>
      <c r="K1857" s="454" t="s">
        <v>10234</v>
      </c>
    </row>
    <row r="1858" spans="1:11" x14ac:dyDescent="0.25">
      <c r="A1858" s="478">
        <f t="shared" si="33"/>
        <v>1810</v>
      </c>
      <c r="B1858" s="454" t="s">
        <v>6607</v>
      </c>
      <c r="C1858" s="451" t="s">
        <v>1527</v>
      </c>
      <c r="D1858" s="452" t="s">
        <v>688</v>
      </c>
      <c r="E1858" s="455" t="str">
        <f>VLOOKUP(D1858,'BANG THAM CHIEU'!$E$72:I1890,5,0)</f>
        <v>bì</v>
      </c>
      <c r="F1858" s="453">
        <v>2</v>
      </c>
      <c r="G1858" s="456">
        <v>44425</v>
      </c>
      <c r="H1858" s="477" t="s">
        <v>11087</v>
      </c>
      <c r="I1858" s="458">
        <v>8</v>
      </c>
      <c r="J1858" s="458" t="s">
        <v>7619</v>
      </c>
      <c r="K1858" s="454" t="s">
        <v>8693</v>
      </c>
    </row>
    <row r="1859" spans="1:11" x14ac:dyDescent="0.25">
      <c r="A1859" s="478">
        <f t="shared" si="33"/>
        <v>1811</v>
      </c>
      <c r="B1859" s="454" t="s">
        <v>9147</v>
      </c>
      <c r="C1859" s="451" t="s">
        <v>1548</v>
      </c>
      <c r="D1859" s="452" t="s">
        <v>119</v>
      </c>
      <c r="E1859" s="455" t="str">
        <f>VLOOKUP(D1859,'BANG THAM CHIEU'!$E$72:I1891,5,0)</f>
        <v>cái</v>
      </c>
      <c r="F1859" s="453">
        <v>1</v>
      </c>
      <c r="G1859" s="456">
        <v>44427</v>
      </c>
      <c r="H1859" s="477" t="s">
        <v>11087</v>
      </c>
      <c r="I1859" s="458">
        <v>8</v>
      </c>
      <c r="J1859" s="458" t="s">
        <v>9850</v>
      </c>
      <c r="K1859" s="454" t="s">
        <v>11092</v>
      </c>
    </row>
    <row r="1860" spans="1:11" x14ac:dyDescent="0.25">
      <c r="A1860" s="478">
        <f t="shared" si="33"/>
        <v>1812</v>
      </c>
      <c r="B1860" s="454" t="s">
        <v>7273</v>
      </c>
      <c r="C1860" s="451" t="s">
        <v>1549</v>
      </c>
      <c r="D1860" s="452" t="s">
        <v>187</v>
      </c>
      <c r="E1860" s="455" t="str">
        <f>VLOOKUP(D1860,'BANG THAM CHIEU'!$E$72:I1892,5,0)</f>
        <v>cái</v>
      </c>
      <c r="F1860" s="453">
        <v>2</v>
      </c>
      <c r="G1860" s="456">
        <v>44427</v>
      </c>
      <c r="H1860" s="477" t="s">
        <v>11087</v>
      </c>
      <c r="I1860" s="458">
        <v>8</v>
      </c>
      <c r="J1860" s="458" t="s">
        <v>9850</v>
      </c>
      <c r="K1860" s="454" t="s">
        <v>11092</v>
      </c>
    </row>
    <row r="1861" spans="1:11" x14ac:dyDescent="0.25">
      <c r="A1861" s="478">
        <f t="shared" si="33"/>
        <v>1813</v>
      </c>
      <c r="B1861" s="454" t="s">
        <v>9645</v>
      </c>
      <c r="C1861" s="451" t="s">
        <v>99</v>
      </c>
      <c r="D1861" s="452" t="s">
        <v>118</v>
      </c>
      <c r="E1861" s="455" t="str">
        <f>VLOOKUP(D1861,'BANG THAM CHIEU'!$E$72:I1893,5,0)</f>
        <v>bộ</v>
      </c>
      <c r="F1861" s="453">
        <v>2</v>
      </c>
      <c r="G1861" s="456">
        <v>44427</v>
      </c>
      <c r="H1861" s="477" t="s">
        <v>11087</v>
      </c>
      <c r="I1861" s="458">
        <v>8</v>
      </c>
      <c r="J1861" s="458" t="s">
        <v>9850</v>
      </c>
      <c r="K1861" s="454" t="s">
        <v>11092</v>
      </c>
    </row>
    <row r="1862" spans="1:11" x14ac:dyDescent="0.25">
      <c r="A1862" s="478">
        <f t="shared" si="33"/>
        <v>1814</v>
      </c>
      <c r="B1862" s="454" t="s">
        <v>8671</v>
      </c>
      <c r="C1862" s="451" t="s">
        <v>99</v>
      </c>
      <c r="D1862" s="452" t="s">
        <v>117</v>
      </c>
      <c r="E1862" s="455" t="str">
        <f>VLOOKUP(D1862,'BANG THAM CHIEU'!$E$72:I1894,5,0)</f>
        <v>cái</v>
      </c>
      <c r="F1862" s="453">
        <v>2</v>
      </c>
      <c r="G1862" s="456">
        <v>44427</v>
      </c>
      <c r="H1862" s="477" t="s">
        <v>11087</v>
      </c>
      <c r="I1862" s="458">
        <v>8</v>
      </c>
      <c r="J1862" s="458" t="s">
        <v>9850</v>
      </c>
      <c r="K1862" s="454" t="s">
        <v>11092</v>
      </c>
    </row>
    <row r="1863" spans="1:11" x14ac:dyDescent="0.25">
      <c r="A1863" s="478">
        <f t="shared" si="33"/>
        <v>1815</v>
      </c>
      <c r="B1863" s="454" t="s">
        <v>9237</v>
      </c>
      <c r="C1863" s="451" t="s">
        <v>1548</v>
      </c>
      <c r="D1863" s="452" t="s">
        <v>780</v>
      </c>
      <c r="E1863" s="455" t="str">
        <f>VLOOKUP(D1863,'BANG THAM CHIEU'!$E$72:I1895,5,0)</f>
        <v>cái</v>
      </c>
      <c r="F1863" s="453">
        <v>2</v>
      </c>
      <c r="G1863" s="456">
        <v>44427</v>
      </c>
      <c r="H1863" s="477" t="s">
        <v>11087</v>
      </c>
      <c r="I1863" s="458">
        <v>8</v>
      </c>
      <c r="J1863" s="458" t="s">
        <v>7619</v>
      </c>
      <c r="K1863" s="454" t="s">
        <v>11093</v>
      </c>
    </row>
    <row r="1864" spans="1:11" x14ac:dyDescent="0.25">
      <c r="A1864" s="478">
        <f t="shared" si="33"/>
        <v>1816</v>
      </c>
      <c r="B1864" s="454" t="s">
        <v>9308</v>
      </c>
      <c r="C1864" s="451" t="s">
        <v>1530</v>
      </c>
      <c r="D1864" s="452" t="s">
        <v>732</v>
      </c>
      <c r="E1864" s="455" t="str">
        <f>VLOOKUP(D1864,'BANG THAM CHIEU'!$E$72:I1896,5,0)</f>
        <v>ống</v>
      </c>
      <c r="F1864" s="453">
        <v>25</v>
      </c>
      <c r="G1864" s="456">
        <v>44427</v>
      </c>
      <c r="H1864" s="477" t="s">
        <v>11087</v>
      </c>
      <c r="I1864" s="458">
        <v>8</v>
      </c>
      <c r="J1864" s="458" t="s">
        <v>9489</v>
      </c>
      <c r="K1864" s="454" t="s">
        <v>11095</v>
      </c>
    </row>
    <row r="1865" spans="1:11" x14ac:dyDescent="0.25">
      <c r="A1865" s="478">
        <f t="shared" si="33"/>
        <v>1817</v>
      </c>
      <c r="B1865" s="454" t="s">
        <v>7301</v>
      </c>
      <c r="C1865" s="451" t="s">
        <v>1533</v>
      </c>
      <c r="D1865" s="452" t="s">
        <v>728</v>
      </c>
      <c r="E1865" s="455" t="str">
        <f>VLOOKUP(D1865,'BANG THAM CHIEU'!$E$72:I1897,5,0)</f>
        <v>tấm</v>
      </c>
      <c r="F1865" s="453">
        <v>8</v>
      </c>
      <c r="G1865" s="456">
        <v>44427</v>
      </c>
      <c r="H1865" s="477" t="s">
        <v>11087</v>
      </c>
      <c r="I1865" s="458">
        <v>8</v>
      </c>
      <c r="J1865" s="458" t="s">
        <v>9612</v>
      </c>
      <c r="K1865" s="454" t="s">
        <v>11098</v>
      </c>
    </row>
    <row r="1866" spans="1:11" x14ac:dyDescent="0.25">
      <c r="A1866" s="478">
        <f t="shared" si="33"/>
        <v>1818</v>
      </c>
      <c r="B1866" s="454" t="s">
        <v>7305</v>
      </c>
      <c r="C1866" s="451" t="s">
        <v>1533</v>
      </c>
      <c r="D1866" s="452" t="s">
        <v>729</v>
      </c>
      <c r="E1866" s="455" t="str">
        <f>VLOOKUP(D1866,'BANG THAM CHIEU'!$E$72:I1898,5,0)</f>
        <v>tấm</v>
      </c>
      <c r="F1866" s="453">
        <v>8</v>
      </c>
      <c r="G1866" s="456">
        <v>44427</v>
      </c>
      <c r="H1866" s="477" t="s">
        <v>11087</v>
      </c>
      <c r="I1866" s="458">
        <v>8</v>
      </c>
      <c r="J1866" s="458" t="s">
        <v>9612</v>
      </c>
      <c r="K1866" s="454" t="s">
        <v>11098</v>
      </c>
    </row>
    <row r="1867" spans="1:11" x14ac:dyDescent="0.25">
      <c r="A1867" s="478">
        <f t="shared" si="33"/>
        <v>1819</v>
      </c>
      <c r="B1867" s="454" t="s">
        <v>2356</v>
      </c>
      <c r="C1867" s="451" t="s">
        <v>1528</v>
      </c>
      <c r="D1867" s="452" t="s">
        <v>137</v>
      </c>
      <c r="E1867" s="455" t="s">
        <v>455</v>
      </c>
      <c r="F1867" s="453">
        <v>5</v>
      </c>
      <c r="G1867" s="456">
        <v>44427</v>
      </c>
      <c r="H1867" s="477" t="s">
        <v>11087</v>
      </c>
      <c r="I1867" s="458">
        <v>8</v>
      </c>
      <c r="J1867" s="458" t="s">
        <v>9612</v>
      </c>
      <c r="K1867" s="454" t="s">
        <v>11098</v>
      </c>
    </row>
    <row r="1868" spans="1:11" x14ac:dyDescent="0.25">
      <c r="A1868" s="478">
        <f t="shared" si="33"/>
        <v>1820</v>
      </c>
      <c r="B1868" s="454" t="s">
        <v>10702</v>
      </c>
      <c r="C1868" s="451" t="s">
        <v>1598</v>
      </c>
      <c r="D1868" s="452" t="s">
        <v>1354</v>
      </c>
      <c r="E1868" s="455" t="str">
        <f>VLOOKUP(D1868,'BANG THAM CHIEU'!$E$72:I1900,5,0)</f>
        <v>cái</v>
      </c>
      <c r="F1868" s="453">
        <v>6</v>
      </c>
      <c r="G1868" s="456">
        <v>44427</v>
      </c>
      <c r="H1868" s="477" t="s">
        <v>11087</v>
      </c>
      <c r="I1868" s="458">
        <v>8</v>
      </c>
      <c r="J1868" s="458" t="s">
        <v>9612</v>
      </c>
      <c r="K1868" s="454" t="s">
        <v>11098</v>
      </c>
    </row>
    <row r="1869" spans="1:11" x14ac:dyDescent="0.25">
      <c r="A1869" s="478">
        <f t="shared" si="33"/>
        <v>1821</v>
      </c>
      <c r="B1869" s="454" t="s">
        <v>9651</v>
      </c>
      <c r="C1869" s="451" t="s">
        <v>1528</v>
      </c>
      <c r="D1869" s="452" t="s">
        <v>1321</v>
      </c>
      <c r="E1869" s="455" t="str">
        <f>VLOOKUP(D1869,'BANG THAM CHIEU'!$E$72:I1901,5,0)</f>
        <v>ống</v>
      </c>
      <c r="F1869" s="453">
        <v>2</v>
      </c>
      <c r="G1869" s="456">
        <v>44427</v>
      </c>
      <c r="H1869" s="477" t="s">
        <v>11087</v>
      </c>
      <c r="I1869" s="458">
        <v>8</v>
      </c>
      <c r="J1869" s="458" t="s">
        <v>10114</v>
      </c>
      <c r="K1869" s="454" t="s">
        <v>11101</v>
      </c>
    </row>
    <row r="1870" spans="1:11" x14ac:dyDescent="0.25">
      <c r="A1870" s="478">
        <f t="shared" si="33"/>
        <v>1822</v>
      </c>
      <c r="B1870" s="454" t="s">
        <v>7301</v>
      </c>
      <c r="C1870" s="451" t="s">
        <v>1533</v>
      </c>
      <c r="D1870" s="452" t="s">
        <v>728</v>
      </c>
      <c r="E1870" s="455" t="str">
        <f>VLOOKUP(D1870,'BANG THAM CHIEU'!$E$72:I1902,5,0)</f>
        <v>tấm</v>
      </c>
      <c r="F1870" s="453">
        <v>10</v>
      </c>
      <c r="G1870" s="456">
        <v>44427</v>
      </c>
      <c r="H1870" s="477" t="s">
        <v>11087</v>
      </c>
      <c r="I1870" s="458">
        <v>8</v>
      </c>
      <c r="J1870" s="458" t="s">
        <v>10114</v>
      </c>
      <c r="K1870" s="454" t="s">
        <v>11101</v>
      </c>
    </row>
    <row r="1871" spans="1:11" x14ac:dyDescent="0.25">
      <c r="A1871" s="478">
        <f t="shared" si="33"/>
        <v>1823</v>
      </c>
      <c r="B1871" s="454" t="s">
        <v>6984</v>
      </c>
      <c r="C1871" s="451" t="s">
        <v>107</v>
      </c>
      <c r="D1871" s="452" t="s">
        <v>673</v>
      </c>
      <c r="E1871" s="455" t="str">
        <f>VLOOKUP(D1871,'BANG THAM CHIEU'!$E$72:I1903,5,0)</f>
        <v>cái</v>
      </c>
      <c r="F1871" s="453">
        <v>10</v>
      </c>
      <c r="G1871" s="456">
        <v>44427</v>
      </c>
      <c r="H1871" s="477" t="s">
        <v>11087</v>
      </c>
      <c r="I1871" s="458">
        <v>8</v>
      </c>
      <c r="J1871" s="458" t="s">
        <v>7615</v>
      </c>
      <c r="K1871" s="454" t="s">
        <v>11102</v>
      </c>
    </row>
    <row r="1872" spans="1:11" x14ac:dyDescent="0.25">
      <c r="A1872" s="478">
        <f t="shared" si="33"/>
        <v>1824</v>
      </c>
      <c r="B1872" s="454" t="s">
        <v>6985</v>
      </c>
      <c r="C1872" s="451" t="s">
        <v>107</v>
      </c>
      <c r="D1872" s="452" t="s">
        <v>674</v>
      </c>
      <c r="E1872" s="455" t="str">
        <f>VLOOKUP(D1872,'BANG THAM CHIEU'!$E$72:I1904,5,0)</f>
        <v>cái</v>
      </c>
      <c r="F1872" s="453">
        <v>10</v>
      </c>
      <c r="G1872" s="456">
        <v>44427</v>
      </c>
      <c r="H1872" s="477" t="s">
        <v>11087</v>
      </c>
      <c r="I1872" s="458">
        <v>8</v>
      </c>
      <c r="J1872" s="458" t="s">
        <v>7615</v>
      </c>
      <c r="K1872" s="454" t="s">
        <v>11102</v>
      </c>
    </row>
    <row r="1873" spans="1:11" x14ac:dyDescent="0.25">
      <c r="A1873" s="478">
        <f t="shared" si="33"/>
        <v>1825</v>
      </c>
      <c r="B1873" s="454" t="s">
        <v>6986</v>
      </c>
      <c r="C1873" s="451" t="s">
        <v>107</v>
      </c>
      <c r="D1873" s="452" t="s">
        <v>675</v>
      </c>
      <c r="E1873" s="455" t="str">
        <f>VLOOKUP(D1873,'BANG THAM CHIEU'!$E$72:I1905,5,0)</f>
        <v>cái</v>
      </c>
      <c r="F1873" s="453">
        <v>10</v>
      </c>
      <c r="G1873" s="456">
        <v>44427</v>
      </c>
      <c r="H1873" s="477" t="s">
        <v>11087</v>
      </c>
      <c r="I1873" s="458">
        <v>8</v>
      </c>
      <c r="J1873" s="458" t="s">
        <v>7615</v>
      </c>
      <c r="K1873" s="454" t="s">
        <v>11102</v>
      </c>
    </row>
    <row r="1874" spans="1:11" x14ac:dyDescent="0.25">
      <c r="A1874" s="478">
        <f t="shared" si="33"/>
        <v>1826</v>
      </c>
      <c r="B1874" s="454" t="s">
        <v>8825</v>
      </c>
      <c r="C1874" s="451" t="s">
        <v>1518</v>
      </c>
      <c r="D1874" s="452" t="s">
        <v>731</v>
      </c>
      <c r="E1874" s="455" t="str">
        <f>VLOOKUP(D1874,'BANG THAM CHIEU'!$E$72:I1906,5,0)</f>
        <v>kg</v>
      </c>
      <c r="F1874" s="453">
        <v>7</v>
      </c>
      <c r="G1874" s="456">
        <v>44427</v>
      </c>
      <c r="H1874" s="477" t="s">
        <v>11087</v>
      </c>
      <c r="I1874" s="458">
        <v>8</v>
      </c>
      <c r="J1874" s="458" t="s">
        <v>7615</v>
      </c>
      <c r="K1874" s="454" t="s">
        <v>11103</v>
      </c>
    </row>
    <row r="1875" spans="1:11" x14ac:dyDescent="0.25">
      <c r="A1875" s="478">
        <f t="shared" si="33"/>
        <v>1827</v>
      </c>
      <c r="B1875" s="454" t="s">
        <v>7363</v>
      </c>
      <c r="C1875" s="451" t="s">
        <v>1589</v>
      </c>
      <c r="D1875" s="452" t="s">
        <v>808</v>
      </c>
      <c r="E1875" s="455" t="str">
        <f>VLOOKUP(D1875,'BANG THAM CHIEU'!$E$72:I1907,5,0)</f>
        <v>cái</v>
      </c>
      <c r="F1875" s="453">
        <v>10</v>
      </c>
      <c r="G1875" s="456">
        <v>44427</v>
      </c>
      <c r="H1875" s="477" t="s">
        <v>11087</v>
      </c>
      <c r="I1875" s="458">
        <v>8</v>
      </c>
      <c r="J1875" s="458" t="s">
        <v>7615</v>
      </c>
      <c r="K1875" s="454" t="s">
        <v>11103</v>
      </c>
    </row>
    <row r="1876" spans="1:11" x14ac:dyDescent="0.25">
      <c r="A1876" s="478">
        <f t="shared" si="33"/>
        <v>1828</v>
      </c>
      <c r="B1876" s="454" t="s">
        <v>7362</v>
      </c>
      <c r="C1876" s="451" t="s">
        <v>78</v>
      </c>
      <c r="D1876" s="452" t="s">
        <v>838</v>
      </c>
      <c r="E1876" s="455" t="str">
        <f>VLOOKUP(D1876,'BANG THAM CHIEU'!$E$72:I1908,5,0)</f>
        <v>Cuộn</v>
      </c>
      <c r="F1876" s="453">
        <v>1</v>
      </c>
      <c r="G1876" s="456">
        <v>44427</v>
      </c>
      <c r="H1876" s="477" t="s">
        <v>11087</v>
      </c>
      <c r="I1876" s="458">
        <v>8</v>
      </c>
      <c r="J1876" s="458" t="s">
        <v>7615</v>
      </c>
      <c r="K1876" s="454" t="s">
        <v>11103</v>
      </c>
    </row>
    <row r="1877" spans="1:11" x14ac:dyDescent="0.25">
      <c r="A1877" s="478">
        <f t="shared" si="33"/>
        <v>1829</v>
      </c>
      <c r="B1877" s="454" t="s">
        <v>7359</v>
      </c>
      <c r="C1877" s="451" t="s">
        <v>78</v>
      </c>
      <c r="D1877" s="452" t="s">
        <v>835</v>
      </c>
      <c r="E1877" s="455" t="str">
        <f>VLOOKUP(D1877,'BANG THAM CHIEU'!$E$72:I1909,5,0)</f>
        <v>Cuộn</v>
      </c>
      <c r="F1877" s="453">
        <v>1</v>
      </c>
      <c r="G1877" s="456">
        <v>44427</v>
      </c>
      <c r="H1877" s="477" t="s">
        <v>11087</v>
      </c>
      <c r="I1877" s="458">
        <v>8</v>
      </c>
      <c r="J1877" s="458" t="s">
        <v>7615</v>
      </c>
      <c r="K1877" s="454" t="s">
        <v>11103</v>
      </c>
    </row>
    <row r="1878" spans="1:11" x14ac:dyDescent="0.25">
      <c r="A1878" s="478">
        <f t="shared" si="33"/>
        <v>1830</v>
      </c>
      <c r="B1878" s="454" t="s">
        <v>6607</v>
      </c>
      <c r="C1878" s="451" t="s">
        <v>1527</v>
      </c>
      <c r="D1878" s="452" t="s">
        <v>688</v>
      </c>
      <c r="E1878" s="455" t="str">
        <f>VLOOKUP(D1878,'BANG THAM CHIEU'!$E$72:I1910,5,0)</f>
        <v>bì</v>
      </c>
      <c r="F1878" s="453">
        <v>1</v>
      </c>
      <c r="G1878" s="456">
        <v>44427</v>
      </c>
      <c r="H1878" s="477" t="s">
        <v>11087</v>
      </c>
      <c r="I1878" s="458">
        <v>8</v>
      </c>
      <c r="J1878" s="458" t="s">
        <v>7615</v>
      </c>
      <c r="K1878" s="454" t="s">
        <v>11103</v>
      </c>
    </row>
    <row r="1879" spans="1:11" x14ac:dyDescent="0.25">
      <c r="A1879" s="478">
        <f t="shared" si="33"/>
        <v>1831</v>
      </c>
      <c r="B1879" s="454" t="s">
        <v>6607</v>
      </c>
      <c r="C1879" s="451" t="s">
        <v>1527</v>
      </c>
      <c r="D1879" s="452" t="s">
        <v>688</v>
      </c>
      <c r="E1879" s="455" t="str">
        <f>VLOOKUP(D1879,'BANG THAM CHIEU'!$E$72:I1911,5,0)</f>
        <v>bì</v>
      </c>
      <c r="F1879" s="453">
        <v>2</v>
      </c>
      <c r="G1879" s="456">
        <v>44427</v>
      </c>
      <c r="H1879" s="477" t="s">
        <v>11087</v>
      </c>
      <c r="I1879" s="458">
        <v>8</v>
      </c>
      <c r="J1879" s="458" t="s">
        <v>7616</v>
      </c>
      <c r="K1879" s="454" t="s">
        <v>10008</v>
      </c>
    </row>
    <row r="1880" spans="1:11" x14ac:dyDescent="0.25">
      <c r="A1880" s="478">
        <f t="shared" si="33"/>
        <v>1832</v>
      </c>
      <c r="B1880" s="454" t="s">
        <v>1430</v>
      </c>
      <c r="C1880" s="451" t="s">
        <v>1571</v>
      </c>
      <c r="D1880" s="452" t="s">
        <v>669</v>
      </c>
      <c r="E1880" s="455" t="str">
        <f>VLOOKUP(D1880,'BANG THAM CHIEU'!$E$72:I1912,5,0)</f>
        <v>cuộn</v>
      </c>
      <c r="F1880" s="453">
        <v>10</v>
      </c>
      <c r="G1880" s="456">
        <v>44427</v>
      </c>
      <c r="H1880" s="477" t="s">
        <v>11087</v>
      </c>
      <c r="I1880" s="458">
        <v>8</v>
      </c>
      <c r="J1880" s="458" t="s">
        <v>7616</v>
      </c>
      <c r="K1880" s="454" t="s">
        <v>10008</v>
      </c>
    </row>
    <row r="1881" spans="1:11" x14ac:dyDescent="0.25">
      <c r="A1881" s="478">
        <f t="shared" si="33"/>
        <v>1833</v>
      </c>
      <c r="B1881" s="454" t="s">
        <v>9237</v>
      </c>
      <c r="C1881" s="451" t="s">
        <v>1548</v>
      </c>
      <c r="D1881" s="452" t="s">
        <v>780</v>
      </c>
      <c r="E1881" s="455" t="str">
        <f>VLOOKUP(D1881,'BANG THAM CHIEU'!$E$72:I1913,5,0)</f>
        <v>cái</v>
      </c>
      <c r="F1881" s="453">
        <v>2</v>
      </c>
      <c r="G1881" s="456">
        <v>44427</v>
      </c>
      <c r="H1881" s="477" t="s">
        <v>11087</v>
      </c>
      <c r="I1881" s="458">
        <v>8</v>
      </c>
      <c r="J1881" s="458" t="s">
        <v>7616</v>
      </c>
      <c r="K1881" s="454" t="s">
        <v>11093</v>
      </c>
    </row>
    <row r="1882" spans="1:11" x14ac:dyDescent="0.25">
      <c r="A1882" s="478">
        <f t="shared" si="33"/>
        <v>1834</v>
      </c>
      <c r="B1882" s="454" t="s">
        <v>9652</v>
      </c>
      <c r="C1882" s="451" t="s">
        <v>1571</v>
      </c>
      <c r="D1882" s="452" t="s">
        <v>668</v>
      </c>
      <c r="E1882" s="455" t="str">
        <f>VLOOKUP(D1882,'BANG THAM CHIEU'!$E$72:I1914,5,0)</f>
        <v>viên</v>
      </c>
      <c r="F1882" s="453">
        <v>25</v>
      </c>
      <c r="G1882" s="456">
        <v>44427</v>
      </c>
      <c r="H1882" s="477" t="s">
        <v>11087</v>
      </c>
      <c r="I1882" s="458">
        <v>8</v>
      </c>
      <c r="J1882" s="458" t="s">
        <v>7616</v>
      </c>
      <c r="K1882" s="454" t="s">
        <v>11104</v>
      </c>
    </row>
    <row r="1883" spans="1:11" x14ac:dyDescent="0.25">
      <c r="A1883" s="478">
        <f t="shared" si="33"/>
        <v>1835</v>
      </c>
      <c r="B1883" s="454" t="s">
        <v>8672</v>
      </c>
      <c r="C1883" s="451" t="s">
        <v>1563</v>
      </c>
      <c r="D1883" s="452" t="s">
        <v>667</v>
      </c>
      <c r="E1883" s="455" t="str">
        <f>VLOOKUP(D1883,'BANG THAM CHIEU'!$E$72:I1915,5,0)</f>
        <v>viên</v>
      </c>
      <c r="F1883" s="453">
        <v>5</v>
      </c>
      <c r="G1883" s="456">
        <v>44427</v>
      </c>
      <c r="H1883" s="477" t="s">
        <v>11087</v>
      </c>
      <c r="I1883" s="458">
        <v>8</v>
      </c>
      <c r="J1883" s="458" t="s">
        <v>7616</v>
      </c>
      <c r="K1883" s="454" t="s">
        <v>11104</v>
      </c>
    </row>
    <row r="1884" spans="1:11" x14ac:dyDescent="0.25">
      <c r="A1884" s="478">
        <f t="shared" si="33"/>
        <v>1836</v>
      </c>
      <c r="B1884" s="454" t="s">
        <v>9650</v>
      </c>
      <c r="C1884" s="451" t="s">
        <v>1533</v>
      </c>
      <c r="D1884" s="452" t="s">
        <v>716</v>
      </c>
      <c r="E1884" s="455" t="str">
        <f>VLOOKUP(D1884,'BANG THAM CHIEU'!$E$72:I1916,5,0)</f>
        <v>cái</v>
      </c>
      <c r="F1884" s="453">
        <v>5</v>
      </c>
      <c r="G1884" s="456">
        <v>44427</v>
      </c>
      <c r="H1884" s="477" t="s">
        <v>11087</v>
      </c>
      <c r="I1884" s="458">
        <v>8</v>
      </c>
      <c r="J1884" s="458" t="s">
        <v>7616</v>
      </c>
      <c r="K1884" s="454" t="s">
        <v>11108</v>
      </c>
    </row>
    <row r="1885" spans="1:11" x14ac:dyDescent="0.25">
      <c r="A1885" s="478">
        <f t="shared" si="33"/>
        <v>1837</v>
      </c>
      <c r="B1885" s="454" t="s">
        <v>7618</v>
      </c>
      <c r="C1885" s="451" t="s">
        <v>1527</v>
      </c>
      <c r="D1885" s="452" t="s">
        <v>774</v>
      </c>
      <c r="E1885" s="455" t="str">
        <f>VLOOKUP(D1885,'BANG THAM CHIEU'!$E$72:I1917,5,0)</f>
        <v>cái</v>
      </c>
      <c r="F1885" s="453">
        <v>10</v>
      </c>
      <c r="G1885" s="456">
        <v>44427</v>
      </c>
      <c r="H1885" s="477" t="s">
        <v>11087</v>
      </c>
      <c r="I1885" s="458">
        <v>8</v>
      </c>
      <c r="J1885" s="458" t="s">
        <v>7615</v>
      </c>
      <c r="K1885" s="454" t="s">
        <v>8693</v>
      </c>
    </row>
    <row r="1886" spans="1:11" x14ac:dyDescent="0.25">
      <c r="A1886" s="478">
        <f t="shared" si="33"/>
        <v>1838</v>
      </c>
      <c r="B1886" s="454" t="s">
        <v>9645</v>
      </c>
      <c r="C1886" s="451" t="s">
        <v>99</v>
      </c>
      <c r="D1886" s="452" t="s">
        <v>118</v>
      </c>
      <c r="E1886" s="455" t="str">
        <f>VLOOKUP(D1886,'BANG THAM CHIEU'!$E$72:I1918,5,0)</f>
        <v>bộ</v>
      </c>
      <c r="F1886" s="453">
        <v>4</v>
      </c>
      <c r="G1886" s="456">
        <v>44427</v>
      </c>
      <c r="H1886" s="477" t="s">
        <v>11087</v>
      </c>
      <c r="I1886" s="458">
        <v>8</v>
      </c>
      <c r="J1886" s="458" t="s">
        <v>10118</v>
      </c>
      <c r="K1886" s="454" t="s">
        <v>11109</v>
      </c>
    </row>
    <row r="1887" spans="1:11" x14ac:dyDescent="0.25">
      <c r="A1887" s="478">
        <f t="shared" si="33"/>
        <v>1839</v>
      </c>
      <c r="B1887" s="454" t="s">
        <v>8489</v>
      </c>
      <c r="C1887" s="451" t="s">
        <v>1528</v>
      </c>
      <c r="D1887" s="452" t="s">
        <v>146</v>
      </c>
      <c r="E1887" s="455" t="s">
        <v>2928</v>
      </c>
      <c r="F1887" s="453">
        <v>1</v>
      </c>
      <c r="G1887" s="456">
        <v>44428</v>
      </c>
      <c r="H1887" s="477" t="s">
        <v>11087</v>
      </c>
      <c r="I1887" s="458">
        <v>8</v>
      </c>
      <c r="J1887" s="458" t="s">
        <v>9346</v>
      </c>
      <c r="K1887" s="454" t="s">
        <v>11111</v>
      </c>
    </row>
    <row r="1888" spans="1:11" x14ac:dyDescent="0.25">
      <c r="A1888" s="478">
        <f t="shared" si="33"/>
        <v>1840</v>
      </c>
      <c r="B1888" s="454" t="s">
        <v>9893</v>
      </c>
      <c r="C1888" s="451" t="s">
        <v>1528</v>
      </c>
      <c r="D1888" s="452" t="s">
        <v>687</v>
      </c>
      <c r="E1888" s="455" t="str">
        <f>VLOOKUP(D1888,'BANG THAM CHIEU'!$E$72:I1920,5,0)</f>
        <v>cái</v>
      </c>
      <c r="F1888" s="453">
        <v>1</v>
      </c>
      <c r="G1888" s="456">
        <v>44428</v>
      </c>
      <c r="H1888" s="477" t="s">
        <v>11087</v>
      </c>
      <c r="I1888" s="458">
        <v>8</v>
      </c>
      <c r="J1888" s="458" t="s">
        <v>9346</v>
      </c>
      <c r="K1888" s="454" t="s">
        <v>11111</v>
      </c>
    </row>
    <row r="1889" spans="1:11" x14ac:dyDescent="0.25">
      <c r="A1889" s="478">
        <f t="shared" si="33"/>
        <v>1841</v>
      </c>
      <c r="B1889" s="454" t="s">
        <v>6607</v>
      </c>
      <c r="C1889" s="451" t="s">
        <v>1527</v>
      </c>
      <c r="D1889" s="452" t="s">
        <v>688</v>
      </c>
      <c r="E1889" s="455" t="str">
        <f>VLOOKUP(D1889,'BANG THAM CHIEU'!$E$72:I1921,5,0)</f>
        <v>bì</v>
      </c>
      <c r="F1889" s="453">
        <v>2</v>
      </c>
      <c r="G1889" s="456">
        <v>44428</v>
      </c>
      <c r="H1889" s="477" t="s">
        <v>11087</v>
      </c>
      <c r="I1889" s="458">
        <v>8</v>
      </c>
      <c r="J1889" s="458" t="s">
        <v>9346</v>
      </c>
      <c r="K1889" s="454" t="s">
        <v>11111</v>
      </c>
    </row>
    <row r="1890" spans="1:11" x14ac:dyDescent="0.25">
      <c r="A1890" s="478">
        <f t="shared" si="33"/>
        <v>1842</v>
      </c>
      <c r="B1890" s="454" t="s">
        <v>8826</v>
      </c>
      <c r="C1890" s="451" t="s">
        <v>1541</v>
      </c>
      <c r="D1890" s="452" t="s">
        <v>208</v>
      </c>
      <c r="E1890" s="455" t="str">
        <f>VLOOKUP(D1890,'BANG THAM CHIEU'!$E$72:I1922,5,0)</f>
        <v xml:space="preserve">cái </v>
      </c>
      <c r="F1890" s="453">
        <v>5</v>
      </c>
      <c r="G1890" s="456">
        <v>44429</v>
      </c>
      <c r="H1890" s="477" t="s">
        <v>11087</v>
      </c>
      <c r="I1890" s="458">
        <v>8</v>
      </c>
      <c r="J1890" s="458" t="s">
        <v>7616</v>
      </c>
      <c r="K1890" s="454" t="s">
        <v>11114</v>
      </c>
    </row>
    <row r="1891" spans="1:11" x14ac:dyDescent="0.25">
      <c r="A1891" s="478">
        <f t="shared" si="33"/>
        <v>1843</v>
      </c>
      <c r="B1891" s="454" t="s">
        <v>8826</v>
      </c>
      <c r="C1891" s="451" t="s">
        <v>1541</v>
      </c>
      <c r="D1891" s="452" t="s">
        <v>208</v>
      </c>
      <c r="E1891" s="455" t="str">
        <f>VLOOKUP(D1891,'BANG THAM CHIEU'!$E$72:I1923,5,0)</f>
        <v xml:space="preserve">cái </v>
      </c>
      <c r="F1891" s="453">
        <v>3</v>
      </c>
      <c r="G1891" s="456">
        <v>44429</v>
      </c>
      <c r="H1891" s="477" t="s">
        <v>11087</v>
      </c>
      <c r="I1891" s="458">
        <v>8</v>
      </c>
      <c r="J1891" s="458" t="s">
        <v>7616</v>
      </c>
      <c r="K1891" s="454" t="s">
        <v>11114</v>
      </c>
    </row>
    <row r="1892" spans="1:11" x14ac:dyDescent="0.25">
      <c r="A1892" s="478">
        <f t="shared" si="33"/>
        <v>1844</v>
      </c>
      <c r="B1892" s="454" t="s">
        <v>7903</v>
      </c>
      <c r="C1892" s="451" t="s">
        <v>1563</v>
      </c>
      <c r="D1892" s="452" t="s">
        <v>1314</v>
      </c>
      <c r="E1892" s="455" t="str">
        <f>VLOOKUP(D1892,'BANG THAM CHIEU'!$E$72:I1924,5,0)</f>
        <v>cuộn</v>
      </c>
      <c r="F1892" s="453">
        <v>1</v>
      </c>
      <c r="G1892" s="456">
        <v>44429</v>
      </c>
      <c r="H1892" s="477" t="s">
        <v>11087</v>
      </c>
      <c r="I1892" s="458">
        <v>8</v>
      </c>
      <c r="J1892" s="458" t="s">
        <v>9489</v>
      </c>
      <c r="K1892" s="454" t="s">
        <v>11117</v>
      </c>
    </row>
    <row r="1893" spans="1:11" x14ac:dyDescent="0.25">
      <c r="A1893" s="478">
        <f t="shared" si="33"/>
        <v>1845</v>
      </c>
      <c r="B1893" s="454" t="s">
        <v>7357</v>
      </c>
      <c r="C1893" s="451" t="s">
        <v>1548</v>
      </c>
      <c r="D1893" s="452" t="s">
        <v>159</v>
      </c>
      <c r="E1893" s="455" t="s">
        <v>455</v>
      </c>
      <c r="F1893" s="453">
        <v>3</v>
      </c>
      <c r="G1893" s="456">
        <v>44431</v>
      </c>
      <c r="H1893" s="477" t="s">
        <v>11087</v>
      </c>
      <c r="I1893" s="458">
        <v>8</v>
      </c>
      <c r="J1893" s="458" t="s">
        <v>7619</v>
      </c>
      <c r="K1893" s="454" t="s">
        <v>11123</v>
      </c>
    </row>
    <row r="1894" spans="1:11" x14ac:dyDescent="0.25">
      <c r="A1894" s="478">
        <f t="shared" si="33"/>
        <v>1846</v>
      </c>
      <c r="B1894" s="454" t="s">
        <v>10716</v>
      </c>
      <c r="C1894" s="451" t="s">
        <v>1548</v>
      </c>
      <c r="D1894" s="452" t="s">
        <v>846</v>
      </c>
      <c r="E1894" s="455" t="str">
        <f>VLOOKUP(D1894,'BANG THAM CHIEU'!$E$72:I1926,5,0)</f>
        <v>cái</v>
      </c>
      <c r="F1894" s="453">
        <v>3</v>
      </c>
      <c r="G1894" s="456">
        <v>44431</v>
      </c>
      <c r="H1894" s="477" t="s">
        <v>11087</v>
      </c>
      <c r="I1894" s="458">
        <v>8</v>
      </c>
      <c r="J1894" s="458" t="s">
        <v>7619</v>
      </c>
      <c r="K1894" s="454" t="s">
        <v>11123</v>
      </c>
    </row>
    <row r="1895" spans="1:11" x14ac:dyDescent="0.25">
      <c r="A1895" s="478">
        <f t="shared" si="33"/>
        <v>1847</v>
      </c>
      <c r="B1895" s="454" t="s">
        <v>7274</v>
      </c>
      <c r="C1895" s="451" t="s">
        <v>1548</v>
      </c>
      <c r="D1895" s="452" t="s">
        <v>160</v>
      </c>
      <c r="E1895" s="455" t="s">
        <v>455</v>
      </c>
      <c r="F1895" s="453">
        <v>3</v>
      </c>
      <c r="G1895" s="456">
        <v>44431</v>
      </c>
      <c r="H1895" s="477" t="s">
        <v>11087</v>
      </c>
      <c r="I1895" s="458">
        <v>8</v>
      </c>
      <c r="J1895" s="458" t="s">
        <v>7619</v>
      </c>
      <c r="K1895" s="454" t="s">
        <v>11123</v>
      </c>
    </row>
    <row r="1896" spans="1:11" x14ac:dyDescent="0.25">
      <c r="A1896" s="478">
        <f t="shared" si="33"/>
        <v>1848</v>
      </c>
      <c r="B1896" s="454" t="s">
        <v>9146</v>
      </c>
      <c r="C1896" s="451" t="s">
        <v>1535</v>
      </c>
      <c r="D1896" s="452" t="s">
        <v>199</v>
      </c>
      <c r="E1896" s="455" t="str">
        <f>VLOOKUP(D1896,'BANG THAM CHIEU'!$E$72:I1928,5,0)</f>
        <v>cái</v>
      </c>
      <c r="F1896" s="453">
        <v>3</v>
      </c>
      <c r="G1896" s="456">
        <v>44431</v>
      </c>
      <c r="H1896" s="477" t="s">
        <v>11087</v>
      </c>
      <c r="I1896" s="458">
        <v>8</v>
      </c>
      <c r="J1896" s="458" t="s">
        <v>7619</v>
      </c>
      <c r="K1896" s="454" t="s">
        <v>11123</v>
      </c>
    </row>
    <row r="1897" spans="1:11" x14ac:dyDescent="0.25">
      <c r="A1897" s="478">
        <f t="shared" si="33"/>
        <v>1849</v>
      </c>
      <c r="B1897" s="454" t="s">
        <v>8553</v>
      </c>
      <c r="C1897" s="451" t="s">
        <v>108</v>
      </c>
      <c r="D1897" s="452" t="s">
        <v>244</v>
      </c>
      <c r="E1897" s="455" t="str">
        <f>VLOOKUP(D1897,'BANG THAM CHIEU'!$E$72:I1929,5,0)</f>
        <v>cái</v>
      </c>
      <c r="F1897" s="453">
        <v>1</v>
      </c>
      <c r="G1897" s="456">
        <v>44431</v>
      </c>
      <c r="H1897" s="477" t="s">
        <v>11087</v>
      </c>
      <c r="I1897" s="458">
        <v>8</v>
      </c>
      <c r="J1897" s="458" t="s">
        <v>7619</v>
      </c>
      <c r="K1897" s="454" t="s">
        <v>11123</v>
      </c>
    </row>
    <row r="1898" spans="1:11" x14ac:dyDescent="0.25">
      <c r="A1898" s="478">
        <f t="shared" si="33"/>
        <v>1850</v>
      </c>
      <c r="B1898" s="454" t="s">
        <v>7243</v>
      </c>
      <c r="C1898" s="451" t="s">
        <v>1518</v>
      </c>
      <c r="D1898" s="452" t="s">
        <v>766</v>
      </c>
      <c r="E1898" s="455" t="str">
        <f>VLOOKUP(D1898,'BANG THAM CHIEU'!$E$72:I1930,5,0)</f>
        <v>cái</v>
      </c>
      <c r="F1898" s="453">
        <v>1</v>
      </c>
      <c r="G1898" s="456">
        <v>44431</v>
      </c>
      <c r="H1898" s="477" t="s">
        <v>11087</v>
      </c>
      <c r="I1898" s="458">
        <v>8</v>
      </c>
      <c r="J1898" s="458" t="s">
        <v>7619</v>
      </c>
      <c r="K1898" s="454" t="s">
        <v>11124</v>
      </c>
    </row>
    <row r="1899" spans="1:11" x14ac:dyDescent="0.25">
      <c r="A1899" s="478">
        <f t="shared" si="33"/>
        <v>1851</v>
      </c>
      <c r="B1899" s="454" t="s">
        <v>6607</v>
      </c>
      <c r="C1899" s="451" t="s">
        <v>1527</v>
      </c>
      <c r="D1899" s="452" t="s">
        <v>688</v>
      </c>
      <c r="E1899" s="455" t="str">
        <f>VLOOKUP(D1899,'BANG THAM CHIEU'!$E$72:I1931,5,0)</f>
        <v>bì</v>
      </c>
      <c r="F1899" s="453">
        <v>1</v>
      </c>
      <c r="G1899" s="456">
        <v>44431</v>
      </c>
      <c r="H1899" s="477" t="s">
        <v>11087</v>
      </c>
      <c r="I1899" s="458">
        <v>8</v>
      </c>
      <c r="J1899" s="458" t="s">
        <v>10114</v>
      </c>
      <c r="K1899" s="454" t="s">
        <v>10459</v>
      </c>
    </row>
    <row r="1900" spans="1:11" x14ac:dyDescent="0.25">
      <c r="A1900" s="478">
        <f t="shared" si="33"/>
        <v>1852</v>
      </c>
      <c r="B1900" s="454" t="s">
        <v>4540</v>
      </c>
      <c r="C1900" s="451" t="s">
        <v>97</v>
      </c>
      <c r="D1900" s="452" t="s">
        <v>1317</v>
      </c>
      <c r="E1900" s="455" t="str">
        <f>VLOOKUP(D1900,'BANG THAM CHIEU'!$E$72:I1932,5,0)</f>
        <v>bì</v>
      </c>
      <c r="F1900" s="453">
        <v>2</v>
      </c>
      <c r="G1900" s="456">
        <v>44431</v>
      </c>
      <c r="H1900" s="477" t="s">
        <v>11087</v>
      </c>
      <c r="I1900" s="458">
        <v>8</v>
      </c>
      <c r="J1900" s="458" t="s">
        <v>10114</v>
      </c>
      <c r="K1900" s="454" t="s">
        <v>10459</v>
      </c>
    </row>
    <row r="1901" spans="1:11" x14ac:dyDescent="0.25">
      <c r="A1901" s="478">
        <f t="shared" si="33"/>
        <v>1853</v>
      </c>
      <c r="B1901" s="454" t="s">
        <v>9646</v>
      </c>
      <c r="C1901" s="451" t="s">
        <v>99</v>
      </c>
      <c r="D1901" s="452" t="s">
        <v>680</v>
      </c>
      <c r="E1901" s="455" t="str">
        <f>VLOOKUP(D1901,'BANG THAM CHIEU'!$E$72:I1933,5,0)</f>
        <v>cái</v>
      </c>
      <c r="F1901" s="453">
        <v>30</v>
      </c>
      <c r="G1901" s="456">
        <v>44431</v>
      </c>
      <c r="H1901" s="477" t="s">
        <v>11087</v>
      </c>
      <c r="I1901" s="458">
        <v>8</v>
      </c>
      <c r="J1901" s="458" t="s">
        <v>11125</v>
      </c>
      <c r="K1901" s="454" t="s">
        <v>10459</v>
      </c>
    </row>
    <row r="1902" spans="1:11" x14ac:dyDescent="0.25">
      <c r="A1902" s="478">
        <f t="shared" si="33"/>
        <v>1854</v>
      </c>
      <c r="B1902" s="454" t="s">
        <v>8489</v>
      </c>
      <c r="C1902" s="451" t="s">
        <v>1528</v>
      </c>
      <c r="D1902" s="452" t="s">
        <v>146</v>
      </c>
      <c r="E1902" s="455" t="s">
        <v>455</v>
      </c>
      <c r="F1902" s="453">
        <v>1</v>
      </c>
      <c r="G1902" s="456">
        <v>44431</v>
      </c>
      <c r="H1902" s="477" t="s">
        <v>11087</v>
      </c>
      <c r="I1902" s="458">
        <v>8</v>
      </c>
      <c r="J1902" s="458" t="s">
        <v>11125</v>
      </c>
      <c r="K1902" s="454" t="s">
        <v>10459</v>
      </c>
    </row>
    <row r="1903" spans="1:11" x14ac:dyDescent="0.25">
      <c r="A1903" s="478">
        <f t="shared" si="33"/>
        <v>1855</v>
      </c>
      <c r="B1903" s="454" t="s">
        <v>9646</v>
      </c>
      <c r="C1903" s="451" t="s">
        <v>99</v>
      </c>
      <c r="D1903" s="452" t="s">
        <v>680</v>
      </c>
      <c r="E1903" s="455" t="str">
        <f>VLOOKUP(D1903,'BANG THAM CHIEU'!$E$72:I1935,5,0)</f>
        <v>cái</v>
      </c>
      <c r="F1903" s="453">
        <v>30</v>
      </c>
      <c r="G1903" s="456">
        <v>44432</v>
      </c>
      <c r="H1903" s="477" t="s">
        <v>11087</v>
      </c>
      <c r="I1903" s="458">
        <v>8</v>
      </c>
      <c r="J1903" s="458" t="s">
        <v>7616</v>
      </c>
      <c r="K1903" s="454" t="s">
        <v>10460</v>
      </c>
    </row>
    <row r="1904" spans="1:11" x14ac:dyDescent="0.25">
      <c r="A1904" s="478">
        <f t="shared" si="33"/>
        <v>1856</v>
      </c>
      <c r="B1904" s="454" t="s">
        <v>8489</v>
      </c>
      <c r="C1904" s="451" t="s">
        <v>1528</v>
      </c>
      <c r="D1904" s="452" t="s">
        <v>146</v>
      </c>
      <c r="E1904" s="455" t="s">
        <v>2928</v>
      </c>
      <c r="F1904" s="453">
        <v>1</v>
      </c>
      <c r="G1904" s="456">
        <v>44432</v>
      </c>
      <c r="H1904" s="457" t="s">
        <v>11087</v>
      </c>
      <c r="I1904" s="458">
        <v>8</v>
      </c>
      <c r="J1904" s="458" t="s">
        <v>7616</v>
      </c>
      <c r="K1904" s="454" t="s">
        <v>10460</v>
      </c>
    </row>
    <row r="1905" spans="1:11" x14ac:dyDescent="0.25">
      <c r="A1905" s="478">
        <f t="shared" si="33"/>
        <v>1857</v>
      </c>
      <c r="B1905" s="454" t="s">
        <v>10250</v>
      </c>
      <c r="C1905" s="451" t="s">
        <v>1533</v>
      </c>
      <c r="D1905" s="452" t="s">
        <v>781</v>
      </c>
      <c r="E1905" s="455" t="str">
        <f>VLOOKUP(D1905,'BANG THAM CHIEU'!$E$72:I1937,5,0)</f>
        <v>cái</v>
      </c>
      <c r="F1905" s="453">
        <v>2</v>
      </c>
      <c r="G1905" s="456">
        <v>44432</v>
      </c>
      <c r="H1905" s="457" t="s">
        <v>11087</v>
      </c>
      <c r="I1905" s="458">
        <v>8</v>
      </c>
      <c r="J1905" s="458" t="s">
        <v>7616</v>
      </c>
      <c r="K1905" s="454" t="s">
        <v>11128</v>
      </c>
    </row>
    <row r="1906" spans="1:11" x14ac:dyDescent="0.25">
      <c r="A1906" s="478">
        <f t="shared" si="33"/>
        <v>1858</v>
      </c>
      <c r="B1906" s="454" t="s">
        <v>7271</v>
      </c>
      <c r="C1906" s="451" t="s">
        <v>1537</v>
      </c>
      <c r="D1906" s="452" t="s">
        <v>847</v>
      </c>
      <c r="E1906" s="455" t="str">
        <f>VLOOKUP(D1906,'BANG THAM CHIEU'!$E$72:I1938,5,0)</f>
        <v>cái</v>
      </c>
      <c r="F1906" s="453">
        <v>2</v>
      </c>
      <c r="G1906" s="456">
        <v>44432</v>
      </c>
      <c r="H1906" s="457" t="s">
        <v>11087</v>
      </c>
      <c r="I1906" s="458">
        <v>8</v>
      </c>
      <c r="J1906" s="458" t="s">
        <v>7616</v>
      </c>
      <c r="K1906" s="454" t="s">
        <v>11129</v>
      </c>
    </row>
    <row r="1907" spans="1:11" x14ac:dyDescent="0.25">
      <c r="A1907" s="478">
        <f t="shared" si="33"/>
        <v>1859</v>
      </c>
      <c r="B1907" s="454" t="s">
        <v>2147</v>
      </c>
      <c r="C1907" s="451" t="s">
        <v>99</v>
      </c>
      <c r="D1907" s="452" t="s">
        <v>180</v>
      </c>
      <c r="E1907" s="455" t="s">
        <v>2928</v>
      </c>
      <c r="F1907" s="453">
        <v>1</v>
      </c>
      <c r="G1907" s="456">
        <v>44432</v>
      </c>
      <c r="H1907" s="457" t="s">
        <v>11087</v>
      </c>
      <c r="I1907" s="458">
        <v>8</v>
      </c>
      <c r="J1907" s="458" t="s">
        <v>7616</v>
      </c>
      <c r="K1907" s="454" t="s">
        <v>11133</v>
      </c>
    </row>
    <row r="1908" spans="1:11" x14ac:dyDescent="0.25">
      <c r="A1908" s="478">
        <f t="shared" si="33"/>
        <v>1860</v>
      </c>
      <c r="B1908" s="454" t="s">
        <v>4547</v>
      </c>
      <c r="C1908" s="451" t="s">
        <v>1571</v>
      </c>
      <c r="D1908" s="452" t="s">
        <v>832</v>
      </c>
      <c r="E1908" s="455" t="str">
        <f>VLOOKUP(D1908,'BANG THAM CHIEU'!$E$72:I1940,5,0)</f>
        <v>bình</v>
      </c>
      <c r="F1908" s="453">
        <v>6</v>
      </c>
      <c r="G1908" s="456">
        <v>44432</v>
      </c>
      <c r="H1908" s="457" t="s">
        <v>11087</v>
      </c>
      <c r="I1908" s="458">
        <v>8</v>
      </c>
      <c r="J1908" s="458" t="s">
        <v>10118</v>
      </c>
      <c r="K1908" s="454" t="s">
        <v>11134</v>
      </c>
    </row>
    <row r="1909" spans="1:11" x14ac:dyDescent="0.25">
      <c r="A1909" s="478">
        <f t="shared" si="33"/>
        <v>1861</v>
      </c>
      <c r="B1909" s="454" t="s">
        <v>9646</v>
      </c>
      <c r="C1909" s="451" t="s">
        <v>99</v>
      </c>
      <c r="D1909" s="452" t="s">
        <v>680</v>
      </c>
      <c r="E1909" s="455" t="str">
        <f>VLOOKUP(D1909,'BANG THAM CHIEU'!$E$72:I1941,5,0)</f>
        <v>cái</v>
      </c>
      <c r="F1909" s="453">
        <v>30</v>
      </c>
      <c r="G1909" s="456">
        <v>44434</v>
      </c>
      <c r="H1909" s="457" t="s">
        <v>11087</v>
      </c>
      <c r="I1909" s="458">
        <v>8</v>
      </c>
      <c r="J1909" s="458" t="s">
        <v>10114</v>
      </c>
      <c r="K1909" s="454" t="s">
        <v>10461</v>
      </c>
    </row>
    <row r="1910" spans="1:11" x14ac:dyDescent="0.25">
      <c r="A1910" s="478">
        <f t="shared" ref="A1910:A1973" si="34">IF(B1910="","",A1909+1)</f>
        <v>1862</v>
      </c>
      <c r="B1910" s="454" t="s">
        <v>1430</v>
      </c>
      <c r="C1910" s="451" t="s">
        <v>1571</v>
      </c>
      <c r="D1910" s="452" t="s">
        <v>669</v>
      </c>
      <c r="E1910" s="455" t="str">
        <f>VLOOKUP(D1910,'BANG THAM CHIEU'!$E$72:I1942,5,0)</f>
        <v>cuộn</v>
      </c>
      <c r="F1910" s="453">
        <v>10</v>
      </c>
      <c r="G1910" s="456">
        <v>44434</v>
      </c>
      <c r="H1910" s="457" t="s">
        <v>11087</v>
      </c>
      <c r="I1910" s="458">
        <v>8</v>
      </c>
      <c r="J1910" s="458" t="s">
        <v>10114</v>
      </c>
      <c r="K1910" s="454" t="s">
        <v>10461</v>
      </c>
    </row>
    <row r="1911" spans="1:11" x14ac:dyDescent="0.25">
      <c r="A1911" s="478">
        <f t="shared" si="34"/>
        <v>1863</v>
      </c>
      <c r="B1911" s="454" t="s">
        <v>4547</v>
      </c>
      <c r="C1911" s="451" t="s">
        <v>1571</v>
      </c>
      <c r="D1911" s="452" t="s">
        <v>832</v>
      </c>
      <c r="E1911" s="455" t="str">
        <f>VLOOKUP(D1911,'BANG THAM CHIEU'!$E$72:I1943,5,0)</f>
        <v>bình</v>
      </c>
      <c r="F1911" s="453">
        <v>10</v>
      </c>
      <c r="G1911" s="456">
        <v>44434</v>
      </c>
      <c r="H1911" s="457" t="s">
        <v>11087</v>
      </c>
      <c r="I1911" s="458">
        <v>8</v>
      </c>
      <c r="J1911" s="458" t="s">
        <v>7615</v>
      </c>
      <c r="K1911" s="454" t="s">
        <v>11135</v>
      </c>
    </row>
    <row r="1912" spans="1:11" x14ac:dyDescent="0.25">
      <c r="A1912" s="478">
        <f t="shared" si="34"/>
        <v>1864</v>
      </c>
      <c r="B1912" s="454" t="s">
        <v>9652</v>
      </c>
      <c r="C1912" s="451" t="s">
        <v>1571</v>
      </c>
      <c r="D1912" s="452" t="s">
        <v>668</v>
      </c>
      <c r="E1912" s="455" t="str">
        <f>VLOOKUP(D1912,'BANG THAM CHIEU'!$E$72:I1944,5,0)</f>
        <v>viên</v>
      </c>
      <c r="F1912" s="453">
        <v>25</v>
      </c>
      <c r="G1912" s="456">
        <v>44434</v>
      </c>
      <c r="H1912" s="457" t="s">
        <v>11087</v>
      </c>
      <c r="I1912" s="458">
        <v>8</v>
      </c>
      <c r="J1912" s="458" t="s">
        <v>8816</v>
      </c>
      <c r="K1912" s="454" t="s">
        <v>11137</v>
      </c>
    </row>
    <row r="1913" spans="1:11" x14ac:dyDescent="0.25">
      <c r="A1913" s="478">
        <f t="shared" si="34"/>
        <v>1865</v>
      </c>
      <c r="B1913" s="454" t="s">
        <v>4541</v>
      </c>
      <c r="C1913" s="451" t="s">
        <v>1527</v>
      </c>
      <c r="D1913" s="452" t="s">
        <v>670</v>
      </c>
      <c r="E1913" s="455" t="str">
        <f>VLOOKUP(D1913,'BANG THAM CHIEU'!$E$72:I1945,5,0)</f>
        <v>cuộn</v>
      </c>
      <c r="F1913" s="453">
        <v>50</v>
      </c>
      <c r="G1913" s="456">
        <v>44434</v>
      </c>
      <c r="H1913" s="457" t="s">
        <v>11087</v>
      </c>
      <c r="I1913" s="458">
        <v>8</v>
      </c>
      <c r="J1913" s="458" t="s">
        <v>7616</v>
      </c>
      <c r="K1913" s="454" t="s">
        <v>11143</v>
      </c>
    </row>
    <row r="1914" spans="1:11" x14ac:dyDescent="0.25">
      <c r="A1914" s="478">
        <f t="shared" si="34"/>
        <v>1866</v>
      </c>
      <c r="B1914" s="454" t="s">
        <v>6379</v>
      </c>
      <c r="C1914" s="451" t="s">
        <v>1563</v>
      </c>
      <c r="D1914" s="452" t="s">
        <v>718</v>
      </c>
      <c r="E1914" s="455" t="str">
        <f>VLOOKUP(D1914,'BANG THAM CHIEU'!$E$72:I1946,5,0)</f>
        <v>hộp</v>
      </c>
      <c r="F1914" s="453">
        <v>4</v>
      </c>
      <c r="G1914" s="456">
        <v>44434</v>
      </c>
      <c r="H1914" s="457" t="s">
        <v>11087</v>
      </c>
      <c r="I1914" s="458">
        <v>8</v>
      </c>
      <c r="J1914" s="458" t="s">
        <v>7616</v>
      </c>
      <c r="K1914" s="454" t="s">
        <v>11143</v>
      </c>
    </row>
    <row r="1915" spans="1:11" x14ac:dyDescent="0.25">
      <c r="A1915" s="478">
        <f t="shared" si="34"/>
        <v>1867</v>
      </c>
      <c r="B1915" s="454" t="s">
        <v>4541</v>
      </c>
      <c r="C1915" s="451" t="s">
        <v>1527</v>
      </c>
      <c r="D1915" s="452" t="s">
        <v>670</v>
      </c>
      <c r="E1915" s="455" t="str">
        <f>VLOOKUP(D1915,'BANG THAM CHIEU'!$E$72:I1947,5,0)</f>
        <v>cuộn</v>
      </c>
      <c r="F1915" s="453">
        <v>10</v>
      </c>
      <c r="G1915" s="456">
        <v>44434</v>
      </c>
      <c r="H1915" s="457" t="s">
        <v>11087</v>
      </c>
      <c r="I1915" s="458">
        <v>8</v>
      </c>
      <c r="J1915" s="458" t="s">
        <v>10114</v>
      </c>
      <c r="K1915" s="454" t="s">
        <v>9846</v>
      </c>
    </row>
    <row r="1916" spans="1:11" x14ac:dyDescent="0.25">
      <c r="A1916" s="478">
        <f t="shared" si="34"/>
        <v>1868</v>
      </c>
      <c r="B1916" s="454" t="s">
        <v>6930</v>
      </c>
      <c r="C1916" s="451" t="s">
        <v>1527</v>
      </c>
      <c r="D1916" s="452" t="s">
        <v>737</v>
      </c>
      <c r="E1916" s="455" t="str">
        <f>VLOOKUP(D1916,'BANG THAM CHIEU'!$E$72:I1948,5,0)</f>
        <v>hộp</v>
      </c>
      <c r="F1916" s="453">
        <v>1</v>
      </c>
      <c r="G1916" s="456">
        <v>44435</v>
      </c>
      <c r="H1916" s="457" t="s">
        <v>11087</v>
      </c>
      <c r="I1916" s="458">
        <v>8</v>
      </c>
      <c r="J1916" s="458" t="s">
        <v>10114</v>
      </c>
      <c r="K1916" s="454" t="s">
        <v>11144</v>
      </c>
    </row>
    <row r="1917" spans="1:11" x14ac:dyDescent="0.25">
      <c r="A1917" s="478">
        <f t="shared" si="34"/>
        <v>1869</v>
      </c>
      <c r="B1917" s="454" t="s">
        <v>7436</v>
      </c>
      <c r="C1917" s="451" t="s">
        <v>1527</v>
      </c>
      <c r="D1917" s="452" t="s">
        <v>7442</v>
      </c>
      <c r="E1917" s="455" t="str">
        <f>VLOOKUP(D1917,'BANG THAM CHIEU'!$E$72:I1949,5,0)</f>
        <v>cái</v>
      </c>
      <c r="F1917" s="453">
        <v>5</v>
      </c>
      <c r="G1917" s="456">
        <v>44425</v>
      </c>
      <c r="H1917" s="457" t="s">
        <v>11087</v>
      </c>
      <c r="I1917" s="458">
        <v>8</v>
      </c>
      <c r="J1917" s="458" t="s">
        <v>7619</v>
      </c>
      <c r="K1917" s="454" t="s">
        <v>11089</v>
      </c>
    </row>
    <row r="1918" spans="1:11" x14ac:dyDescent="0.25">
      <c r="A1918" s="478">
        <f t="shared" si="34"/>
        <v>1870</v>
      </c>
      <c r="B1918" s="454" t="s">
        <v>2595</v>
      </c>
      <c r="C1918" s="451" t="s">
        <v>107</v>
      </c>
      <c r="D1918" s="452" t="s">
        <v>2754</v>
      </c>
      <c r="E1918" s="455" t="str">
        <f>VLOOKUP(D1918,'BANG THAM CHIEU'!$E$72:I1950,5,0)</f>
        <v>cái</v>
      </c>
      <c r="F1918" s="453">
        <v>3</v>
      </c>
      <c r="G1918" s="456">
        <v>44427</v>
      </c>
      <c r="H1918" s="457" t="s">
        <v>11087</v>
      </c>
      <c r="I1918" s="458">
        <v>8</v>
      </c>
      <c r="J1918" s="458" t="s">
        <v>9850</v>
      </c>
      <c r="K1918" s="454" t="s">
        <v>11092</v>
      </c>
    </row>
    <row r="1919" spans="1:11" x14ac:dyDescent="0.25">
      <c r="A1919" s="478">
        <f t="shared" si="34"/>
        <v>1871</v>
      </c>
      <c r="B1919" s="454" t="s">
        <v>7300</v>
      </c>
      <c r="C1919" s="451" t="s">
        <v>1528</v>
      </c>
      <c r="D1919" s="452" t="s">
        <v>2761</v>
      </c>
      <c r="E1919" s="455" t="str">
        <f>VLOOKUP(D1919,'BANG THAM CHIEU'!$E$72:I1951,5,0)</f>
        <v>bì</v>
      </c>
      <c r="F1919" s="453">
        <v>1</v>
      </c>
      <c r="G1919" s="456">
        <v>44427</v>
      </c>
      <c r="H1919" s="457" t="s">
        <v>11087</v>
      </c>
      <c r="I1919" s="458">
        <v>8</v>
      </c>
      <c r="J1919" s="458" t="s">
        <v>7619</v>
      </c>
      <c r="K1919" s="454" t="s">
        <v>11093</v>
      </c>
    </row>
    <row r="1920" spans="1:11" x14ac:dyDescent="0.25">
      <c r="A1920" s="478">
        <f t="shared" si="34"/>
        <v>1872</v>
      </c>
      <c r="B1920" s="454" t="s">
        <v>7338</v>
      </c>
      <c r="C1920" s="451" t="s">
        <v>2625</v>
      </c>
      <c r="D1920" s="452" t="s">
        <v>2812</v>
      </c>
      <c r="E1920" s="455" t="str">
        <f>VLOOKUP(D1920,'BANG THAM CHIEU'!$E$72:I1952,5,0)</f>
        <v>cái</v>
      </c>
      <c r="F1920" s="453">
        <v>3</v>
      </c>
      <c r="G1920" s="456">
        <v>44427</v>
      </c>
      <c r="H1920" s="457" t="s">
        <v>11087</v>
      </c>
      <c r="I1920" s="458">
        <v>8</v>
      </c>
      <c r="J1920" s="458" t="s">
        <v>7615</v>
      </c>
      <c r="K1920" s="454"/>
    </row>
    <row r="1921" spans="1:11" x14ac:dyDescent="0.25">
      <c r="A1921" s="478">
        <f t="shared" si="34"/>
        <v>1873</v>
      </c>
      <c r="B1921" s="454" t="s">
        <v>2572</v>
      </c>
      <c r="C1921" s="451" t="s">
        <v>2570</v>
      </c>
      <c r="D1921" s="452" t="s">
        <v>2705</v>
      </c>
      <c r="E1921" s="455" t="str">
        <f>VLOOKUP(D1921,'BANG THAM CHIEU'!$E$72:I1953,5,0)</f>
        <v>lon</v>
      </c>
      <c r="F1921" s="453">
        <v>2</v>
      </c>
      <c r="G1921" s="456">
        <v>44427</v>
      </c>
      <c r="H1921" s="457" t="s">
        <v>11087</v>
      </c>
      <c r="I1921" s="458">
        <v>8</v>
      </c>
      <c r="J1921" s="458" t="s">
        <v>7615</v>
      </c>
      <c r="K1921" s="454"/>
    </row>
    <row r="1922" spans="1:11" x14ac:dyDescent="0.25">
      <c r="A1922" s="478">
        <f t="shared" si="34"/>
        <v>1874</v>
      </c>
      <c r="B1922" s="454" t="s">
        <v>6991</v>
      </c>
      <c r="C1922" s="451" t="s">
        <v>1528</v>
      </c>
      <c r="D1922" s="452" t="s">
        <v>6993</v>
      </c>
      <c r="E1922" s="455" t="str">
        <f>VLOOKUP(D1922,'BANG THAM CHIEU'!$E$72:I1954,5,0)</f>
        <v>cái</v>
      </c>
      <c r="F1922" s="453">
        <v>30</v>
      </c>
      <c r="G1922" s="456">
        <v>44427</v>
      </c>
      <c r="H1922" s="477" t="s">
        <v>11087</v>
      </c>
      <c r="I1922" s="458">
        <v>8</v>
      </c>
      <c r="J1922" s="458" t="s">
        <v>7615</v>
      </c>
      <c r="K1922" s="454"/>
    </row>
    <row r="1923" spans="1:11" x14ac:dyDescent="0.25">
      <c r="A1923" s="478">
        <f t="shared" si="34"/>
        <v>1875</v>
      </c>
      <c r="B1923" s="454" t="s">
        <v>4546</v>
      </c>
      <c r="C1923" s="451" t="s">
        <v>2574</v>
      </c>
      <c r="D1923" s="452" t="s">
        <v>2714</v>
      </c>
      <c r="E1923" s="455" t="str">
        <f>VLOOKUP(D1923,'BANG THAM CHIEU'!$E$72:I1955,5,0)</f>
        <v>cuộn</v>
      </c>
      <c r="F1923" s="453">
        <v>1</v>
      </c>
      <c r="G1923" s="456">
        <v>44427</v>
      </c>
      <c r="H1923" s="477" t="s">
        <v>11087</v>
      </c>
      <c r="I1923" s="458">
        <v>8</v>
      </c>
      <c r="J1923" s="458" t="s">
        <v>7616</v>
      </c>
      <c r="K1923" s="454" t="s">
        <v>9733</v>
      </c>
    </row>
    <row r="1924" spans="1:11" x14ac:dyDescent="0.25">
      <c r="A1924" s="478">
        <f t="shared" si="34"/>
        <v>1876</v>
      </c>
      <c r="B1924" s="454" t="s">
        <v>8685</v>
      </c>
      <c r="C1924" s="451" t="s">
        <v>107</v>
      </c>
      <c r="D1924" s="452" t="s">
        <v>2741</v>
      </c>
      <c r="E1924" s="455" t="str">
        <f>VLOOKUP(D1924,'BANG THAM CHIEU'!$E$72:I1956,5,0)</f>
        <v>cái</v>
      </c>
      <c r="F1924" s="453">
        <v>4</v>
      </c>
      <c r="G1924" s="456">
        <v>44427</v>
      </c>
      <c r="H1924" s="477" t="s">
        <v>11087</v>
      </c>
      <c r="I1924" s="458">
        <v>8</v>
      </c>
      <c r="J1924" s="458" t="s">
        <v>10118</v>
      </c>
      <c r="K1924" s="454" t="s">
        <v>11109</v>
      </c>
    </row>
    <row r="1925" spans="1:11" x14ac:dyDescent="0.25">
      <c r="A1925" s="478">
        <f t="shared" si="34"/>
        <v>1877</v>
      </c>
      <c r="B1925" s="454" t="s">
        <v>9891</v>
      </c>
      <c r="C1925" s="451" t="s">
        <v>1547</v>
      </c>
      <c r="D1925" s="452" t="s">
        <v>2877</v>
      </c>
      <c r="E1925" s="455" t="str">
        <f>VLOOKUP(D1925,'BANG THAM CHIEU'!$E$72:I1957,5,0)</f>
        <v>cái</v>
      </c>
      <c r="F1925" s="453">
        <v>1</v>
      </c>
      <c r="G1925" s="456">
        <v>44429</v>
      </c>
      <c r="H1925" s="477" t="s">
        <v>11087</v>
      </c>
      <c r="I1925" s="458">
        <v>8</v>
      </c>
      <c r="J1925" s="458" t="s">
        <v>11115</v>
      </c>
      <c r="K1925" s="454" t="s">
        <v>8693</v>
      </c>
    </row>
    <row r="1926" spans="1:11" x14ac:dyDescent="0.25">
      <c r="A1926" s="478">
        <f t="shared" si="34"/>
        <v>1878</v>
      </c>
      <c r="B1926" s="454" t="s">
        <v>2569</v>
      </c>
      <c r="C1926" s="451" t="s">
        <v>2570</v>
      </c>
      <c r="D1926" s="452" t="s">
        <v>2703</v>
      </c>
      <c r="E1926" s="455" t="str">
        <f>VLOOKUP(D1926,'BANG THAM CHIEU'!$E$72:I1958,5,0)</f>
        <v>lon</v>
      </c>
      <c r="F1926" s="453">
        <v>12</v>
      </c>
      <c r="G1926" s="456">
        <v>44429</v>
      </c>
      <c r="H1926" s="477" t="s">
        <v>11087</v>
      </c>
      <c r="I1926" s="458">
        <v>8</v>
      </c>
      <c r="J1926" s="458" t="s">
        <v>10118</v>
      </c>
      <c r="K1926" s="454" t="s">
        <v>11116</v>
      </c>
    </row>
    <row r="1927" spans="1:11" x14ac:dyDescent="0.25">
      <c r="A1927" s="478">
        <f t="shared" si="34"/>
        <v>1879</v>
      </c>
      <c r="B1927" s="454" t="s">
        <v>6125</v>
      </c>
      <c r="C1927" s="451" t="s">
        <v>107</v>
      </c>
      <c r="D1927" s="452" t="s">
        <v>6126</v>
      </c>
      <c r="E1927" s="455" t="str">
        <f>VLOOKUP(D1927,'BANG THAM CHIEU'!$E$72:I1959,5,0)</f>
        <v>cái</v>
      </c>
      <c r="F1927" s="453">
        <v>1</v>
      </c>
      <c r="G1927" s="456">
        <v>44429</v>
      </c>
      <c r="H1927" s="477" t="s">
        <v>11087</v>
      </c>
      <c r="I1927" s="458">
        <v>8</v>
      </c>
      <c r="J1927" s="458" t="s">
        <v>9347</v>
      </c>
      <c r="K1927" s="454" t="s">
        <v>11121</v>
      </c>
    </row>
    <row r="1928" spans="1:11" x14ac:dyDescent="0.25">
      <c r="A1928" s="478">
        <f t="shared" si="34"/>
        <v>1880</v>
      </c>
      <c r="B1928" s="454" t="s">
        <v>4452</v>
      </c>
      <c r="C1928" s="451" t="s">
        <v>2567</v>
      </c>
      <c r="D1928" s="452" t="s">
        <v>2718</v>
      </c>
      <c r="E1928" s="455" t="str">
        <f>VLOOKUP(D1928,'BANG THAM CHIEU'!$E$72:I1960,5,0)</f>
        <v>lon</v>
      </c>
      <c r="F1928" s="453">
        <v>1</v>
      </c>
      <c r="G1928" s="456">
        <v>44431</v>
      </c>
      <c r="H1928" s="477" t="s">
        <v>11087</v>
      </c>
      <c r="I1928" s="458">
        <v>8</v>
      </c>
      <c r="J1928" s="458" t="s">
        <v>7619</v>
      </c>
      <c r="K1928" s="454" t="s">
        <v>11124</v>
      </c>
    </row>
    <row r="1929" spans="1:11" x14ac:dyDescent="0.25">
      <c r="A1929" s="478">
        <f t="shared" si="34"/>
        <v>1881</v>
      </c>
      <c r="B1929" s="454" t="s">
        <v>3048</v>
      </c>
      <c r="C1929" s="451" t="s">
        <v>2564</v>
      </c>
      <c r="D1929" s="452" t="s">
        <v>2696</v>
      </c>
      <c r="E1929" s="455" t="str">
        <f>VLOOKUP(D1929,'BANG THAM CHIEU'!$E$72:I1961,5,0)</f>
        <v>lon</v>
      </c>
      <c r="F1929" s="453">
        <v>1</v>
      </c>
      <c r="G1929" s="456">
        <v>44431</v>
      </c>
      <c r="H1929" s="477" t="s">
        <v>11087</v>
      </c>
      <c r="I1929" s="458">
        <v>8</v>
      </c>
      <c r="J1929" s="458" t="s">
        <v>7619</v>
      </c>
      <c r="K1929" s="454" t="s">
        <v>11124</v>
      </c>
    </row>
    <row r="1930" spans="1:11" x14ac:dyDescent="0.25">
      <c r="A1930" s="478">
        <f t="shared" si="34"/>
        <v>1882</v>
      </c>
      <c r="B1930" s="454" t="s">
        <v>7666</v>
      </c>
      <c r="C1930" s="451" t="s">
        <v>1527</v>
      </c>
      <c r="D1930" s="452" t="s">
        <v>7667</v>
      </c>
      <c r="E1930" s="455" t="str">
        <f>VLOOKUP(D1930,'BANG THAM CHIEU'!$E$72:I1962,5,0)</f>
        <v>cái</v>
      </c>
      <c r="F1930" s="453">
        <v>5</v>
      </c>
      <c r="G1930" s="456">
        <v>44431</v>
      </c>
      <c r="H1930" s="477" t="s">
        <v>11087</v>
      </c>
      <c r="I1930" s="458">
        <v>8</v>
      </c>
      <c r="J1930" s="458" t="s">
        <v>7619</v>
      </c>
      <c r="K1930" s="454" t="s">
        <v>8693</v>
      </c>
    </row>
    <row r="1931" spans="1:11" x14ac:dyDescent="0.25">
      <c r="A1931" s="478">
        <f t="shared" si="34"/>
        <v>1883</v>
      </c>
      <c r="B1931" s="454" t="s">
        <v>10072</v>
      </c>
      <c r="C1931" s="451" t="s">
        <v>2567</v>
      </c>
      <c r="D1931" s="452" t="s">
        <v>2717</v>
      </c>
      <c r="E1931" s="455" t="str">
        <f>VLOOKUP(D1931,'BANG THAM CHIEU'!$E$72:I1963,5,0)</f>
        <v>cái</v>
      </c>
      <c r="F1931" s="453">
        <v>1</v>
      </c>
      <c r="G1931" s="456">
        <v>44431</v>
      </c>
      <c r="H1931" s="477" t="s">
        <v>11087</v>
      </c>
      <c r="I1931" s="458">
        <v>8</v>
      </c>
      <c r="J1931" s="458" t="s">
        <v>7619</v>
      </c>
      <c r="K1931" s="454" t="s">
        <v>11124</v>
      </c>
    </row>
    <row r="1932" spans="1:11" x14ac:dyDescent="0.25">
      <c r="A1932" s="478">
        <f t="shared" si="34"/>
        <v>1884</v>
      </c>
      <c r="B1932" s="454" t="s">
        <v>10072</v>
      </c>
      <c r="C1932" s="451" t="s">
        <v>2567</v>
      </c>
      <c r="D1932" s="452" t="s">
        <v>2717</v>
      </c>
      <c r="E1932" s="455" t="str">
        <f>VLOOKUP(D1932,'BANG THAM CHIEU'!$E$72:I1964,5,0)</f>
        <v>cái</v>
      </c>
      <c r="F1932" s="453">
        <v>6</v>
      </c>
      <c r="G1932" s="456">
        <v>44432</v>
      </c>
      <c r="H1932" s="477" t="s">
        <v>11087</v>
      </c>
      <c r="I1932" s="458">
        <v>8</v>
      </c>
      <c r="J1932" s="458" t="s">
        <v>9357</v>
      </c>
      <c r="K1932" s="454" t="s">
        <v>11136</v>
      </c>
    </row>
    <row r="1933" spans="1:11" x14ac:dyDescent="0.25">
      <c r="A1933" s="478">
        <f t="shared" si="34"/>
        <v>1885</v>
      </c>
      <c r="B1933" s="454" t="s">
        <v>9332</v>
      </c>
      <c r="C1933" s="451" t="s">
        <v>78</v>
      </c>
      <c r="D1933" s="452" t="s">
        <v>9335</v>
      </c>
      <c r="E1933" s="455" t="str">
        <f>VLOOKUP(D1933,'BANG THAM CHIEU'!$E$72:I1965,5,0)</f>
        <v>cái</v>
      </c>
      <c r="F1933" s="453">
        <v>10</v>
      </c>
      <c r="G1933" s="456">
        <v>44434</v>
      </c>
      <c r="H1933" s="477" t="s">
        <v>11087</v>
      </c>
      <c r="I1933" s="458">
        <v>8</v>
      </c>
      <c r="J1933" s="458" t="s">
        <v>8816</v>
      </c>
      <c r="K1933" s="454" t="s">
        <v>11137</v>
      </c>
    </row>
    <row r="1934" spans="1:11" x14ac:dyDescent="0.25">
      <c r="A1934" s="478">
        <f t="shared" si="34"/>
        <v>1886</v>
      </c>
      <c r="B1934" s="454" t="s">
        <v>7302</v>
      </c>
      <c r="C1934" s="451" t="s">
        <v>2568</v>
      </c>
      <c r="D1934" s="452" t="s">
        <v>2702</v>
      </c>
      <c r="E1934" s="455" t="str">
        <f>VLOOKUP(D1934,'BANG THAM CHIEU'!$E$72:I1966,5,0)</f>
        <v>thùng</v>
      </c>
      <c r="F1934" s="453">
        <v>5</v>
      </c>
      <c r="G1934" s="456">
        <v>44435</v>
      </c>
      <c r="H1934" s="477" t="s">
        <v>11087</v>
      </c>
      <c r="I1934" s="458">
        <v>8</v>
      </c>
      <c r="J1934" s="458" t="s">
        <v>7616</v>
      </c>
      <c r="K1934" s="454" t="s">
        <v>11140</v>
      </c>
    </row>
    <row r="1935" spans="1:11" x14ac:dyDescent="0.25">
      <c r="A1935" s="478">
        <f t="shared" si="34"/>
        <v>1887</v>
      </c>
      <c r="B1935" s="454" t="s">
        <v>7327</v>
      </c>
      <c r="C1935" s="451" t="s">
        <v>2574</v>
      </c>
      <c r="D1935" s="452" t="s">
        <v>2710</v>
      </c>
      <c r="E1935" s="455" t="str">
        <f>VLOOKUP(D1935,'BANG THAM CHIEU'!$E$72:I1967,5,0)</f>
        <v>cuộn</v>
      </c>
      <c r="F1935" s="453">
        <v>6</v>
      </c>
      <c r="G1935" s="456">
        <v>44435</v>
      </c>
      <c r="H1935" s="477" t="s">
        <v>11087</v>
      </c>
      <c r="I1935" s="458">
        <v>8</v>
      </c>
      <c r="J1935" s="458" t="s">
        <v>7616</v>
      </c>
      <c r="K1935" s="454" t="s">
        <v>11142</v>
      </c>
    </row>
    <row r="1936" spans="1:11" x14ac:dyDescent="0.25">
      <c r="A1936" s="478">
        <f t="shared" si="34"/>
        <v>1888</v>
      </c>
      <c r="B1936" s="454" t="s">
        <v>6620</v>
      </c>
      <c r="C1936" s="451" t="s">
        <v>1596</v>
      </c>
      <c r="D1936" s="452" t="s">
        <v>2810</v>
      </c>
      <c r="E1936" s="455" t="str">
        <f>VLOOKUP(D1936,'BANG THAM CHIEU'!$E$72:I1968,5,0)</f>
        <v>bì</v>
      </c>
      <c r="F1936" s="453">
        <v>1</v>
      </c>
      <c r="G1936" s="456">
        <v>44435</v>
      </c>
      <c r="H1936" s="477" t="s">
        <v>11087</v>
      </c>
      <c r="I1936" s="458">
        <v>8</v>
      </c>
      <c r="J1936" s="458" t="s">
        <v>7616</v>
      </c>
      <c r="K1936" s="454" t="s">
        <v>11141</v>
      </c>
    </row>
    <row r="1937" spans="1:11" x14ac:dyDescent="0.25">
      <c r="A1937" s="478">
        <f t="shared" si="34"/>
        <v>1889</v>
      </c>
      <c r="B1937" s="454" t="s">
        <v>6828</v>
      </c>
      <c r="C1937" s="451" t="s">
        <v>78</v>
      </c>
      <c r="D1937" s="452" t="s">
        <v>6856</v>
      </c>
      <c r="E1937" s="455" t="str">
        <f>VLOOKUP(D1937,'BANG THAM CHIEU'!$E$72:I1969,5,0)</f>
        <v>cái</v>
      </c>
      <c r="F1937" s="453">
        <v>1</v>
      </c>
      <c r="G1937" s="456">
        <v>44435</v>
      </c>
      <c r="H1937" s="477" t="s">
        <v>11087</v>
      </c>
      <c r="I1937" s="458">
        <v>8</v>
      </c>
      <c r="J1937" s="458" t="s">
        <v>10114</v>
      </c>
      <c r="K1937" s="454" t="s">
        <v>11144</v>
      </c>
    </row>
    <row r="1938" spans="1:11" x14ac:dyDescent="0.25">
      <c r="A1938" s="478">
        <f t="shared" si="34"/>
        <v>1890</v>
      </c>
      <c r="B1938" s="454" t="s">
        <v>7436</v>
      </c>
      <c r="C1938" s="451" t="s">
        <v>1527</v>
      </c>
      <c r="D1938" s="452" t="s">
        <v>7442</v>
      </c>
      <c r="E1938" s="455" t="str">
        <f>VLOOKUP(D1938,'BANG THAM CHIEU'!$E$72:I1970,5,0)</f>
        <v>cái</v>
      </c>
      <c r="F1938" s="453">
        <v>1</v>
      </c>
      <c r="G1938" s="456">
        <v>44435</v>
      </c>
      <c r="H1938" s="477" t="s">
        <v>11087</v>
      </c>
      <c r="I1938" s="458">
        <v>8</v>
      </c>
      <c r="J1938" s="458" t="s">
        <v>10114</v>
      </c>
      <c r="K1938" s="454" t="s">
        <v>11144</v>
      </c>
    </row>
    <row r="1939" spans="1:11" ht="30" x14ac:dyDescent="0.25">
      <c r="A1939" s="478">
        <f t="shared" si="34"/>
        <v>1891</v>
      </c>
      <c r="B1939" s="460" t="s">
        <v>7437</v>
      </c>
      <c r="C1939" s="451" t="s">
        <v>1527</v>
      </c>
      <c r="D1939" s="452" t="s">
        <v>7443</v>
      </c>
      <c r="E1939" s="455" t="str">
        <f>VLOOKUP(D1939,'BANG THAM CHIEU'!$E$72:I1971,5,0)</f>
        <v>cái</v>
      </c>
      <c r="F1939" s="453">
        <v>1</v>
      </c>
      <c r="G1939" s="456">
        <v>44435</v>
      </c>
      <c r="H1939" s="477" t="s">
        <v>11087</v>
      </c>
      <c r="I1939" s="458">
        <v>8</v>
      </c>
      <c r="J1939" s="458" t="s">
        <v>10114</v>
      </c>
      <c r="K1939" s="454" t="s">
        <v>11144</v>
      </c>
    </row>
    <row r="1940" spans="1:11" x14ac:dyDescent="0.25">
      <c r="A1940" s="478">
        <f t="shared" si="34"/>
        <v>1892</v>
      </c>
      <c r="B1940" s="454" t="s">
        <v>7440</v>
      </c>
      <c r="C1940" s="451" t="s">
        <v>1527</v>
      </c>
      <c r="D1940" s="452" t="s">
        <v>7446</v>
      </c>
      <c r="E1940" s="455" t="str">
        <f>VLOOKUP(D1940,'BANG THAM CHIEU'!$E$72:I1972,5,0)</f>
        <v>cái</v>
      </c>
      <c r="F1940" s="453">
        <v>1</v>
      </c>
      <c r="G1940" s="456">
        <v>44435</v>
      </c>
      <c r="H1940" s="477" t="s">
        <v>11087</v>
      </c>
      <c r="I1940" s="458">
        <v>8</v>
      </c>
      <c r="J1940" s="458" t="s">
        <v>10114</v>
      </c>
      <c r="K1940" s="454" t="s">
        <v>11144</v>
      </c>
    </row>
    <row r="1941" spans="1:11" x14ac:dyDescent="0.25">
      <c r="A1941" s="478" t="str">
        <f t="shared" si="34"/>
        <v/>
      </c>
      <c r="B1941" s="454"/>
      <c r="C1941" s="451"/>
      <c r="D1941" s="452"/>
      <c r="E1941" s="455"/>
      <c r="F1941" s="453"/>
      <c r="G1941" s="456"/>
      <c r="H1941" s="477"/>
      <c r="I1941" s="458"/>
      <c r="J1941" s="458"/>
      <c r="K1941" s="454"/>
    </row>
    <row r="1942" spans="1:11" x14ac:dyDescent="0.25">
      <c r="A1942" s="478" t="str">
        <f t="shared" si="34"/>
        <v/>
      </c>
      <c r="B1942" s="454"/>
      <c r="C1942" s="451"/>
      <c r="D1942" s="452"/>
      <c r="E1942" s="455"/>
      <c r="F1942" s="453"/>
      <c r="G1942" s="456"/>
      <c r="H1942" s="477"/>
      <c r="I1942" s="458"/>
      <c r="J1942" s="458"/>
      <c r="K1942" s="454"/>
    </row>
    <row r="1943" spans="1:11" x14ac:dyDescent="0.25">
      <c r="A1943" s="478" t="str">
        <f t="shared" si="34"/>
        <v/>
      </c>
      <c r="B1943" s="437"/>
      <c r="C1943" s="451"/>
      <c r="D1943" s="452"/>
      <c r="E1943" s="455"/>
      <c r="F1943" s="453"/>
      <c r="G1943" s="456"/>
      <c r="H1943" s="477"/>
      <c r="I1943" s="458"/>
      <c r="J1943" s="458"/>
      <c r="K1943" s="454"/>
    </row>
    <row r="1944" spans="1:11" x14ac:dyDescent="0.25">
      <c r="A1944" s="478" t="str">
        <f t="shared" si="34"/>
        <v/>
      </c>
      <c r="B1944" s="437"/>
      <c r="C1944" s="451"/>
      <c r="D1944" s="452"/>
      <c r="E1944" s="455"/>
      <c r="F1944" s="453"/>
      <c r="G1944" s="456"/>
      <c r="H1944" s="477"/>
      <c r="I1944" s="458"/>
      <c r="J1944" s="458"/>
      <c r="K1944" s="454"/>
    </row>
    <row r="1945" spans="1:11" x14ac:dyDescent="0.25">
      <c r="A1945" s="478" t="str">
        <f t="shared" si="34"/>
        <v/>
      </c>
      <c r="B1945" s="432"/>
      <c r="C1945" s="451"/>
      <c r="D1945" s="452"/>
      <c r="E1945" s="455"/>
      <c r="F1945" s="453"/>
      <c r="G1945" s="456"/>
      <c r="H1945" s="477"/>
      <c r="I1945" s="458"/>
      <c r="J1945" s="458"/>
      <c r="K1945" s="454"/>
    </row>
    <row r="1946" spans="1:11" x14ac:dyDescent="0.25">
      <c r="A1946" s="478" t="str">
        <f t="shared" si="34"/>
        <v/>
      </c>
      <c r="B1946" s="454"/>
      <c r="C1946" s="451"/>
      <c r="D1946" s="452"/>
      <c r="E1946" s="455"/>
      <c r="F1946" s="453"/>
      <c r="G1946" s="456"/>
      <c r="H1946" s="477"/>
      <c r="I1946" s="458"/>
      <c r="J1946" s="458"/>
      <c r="K1946" s="454"/>
    </row>
    <row r="1947" spans="1:11" x14ac:dyDescent="0.25">
      <c r="A1947" s="478" t="str">
        <f t="shared" si="34"/>
        <v/>
      </c>
      <c r="B1947" s="460"/>
      <c r="C1947" s="451"/>
      <c r="D1947" s="452"/>
      <c r="E1947" s="455"/>
      <c r="F1947" s="453"/>
      <c r="G1947" s="456"/>
      <c r="H1947" s="477"/>
      <c r="I1947" s="458"/>
      <c r="J1947" s="458"/>
      <c r="K1947" s="454"/>
    </row>
    <row r="1948" spans="1:11" x14ac:dyDescent="0.25">
      <c r="A1948" s="478" t="str">
        <f t="shared" si="34"/>
        <v/>
      </c>
      <c r="B1948" s="454"/>
      <c r="C1948" s="451"/>
      <c r="D1948" s="452"/>
      <c r="E1948" s="455"/>
      <c r="F1948" s="453"/>
      <c r="G1948" s="456"/>
      <c r="H1948" s="477"/>
      <c r="I1948" s="458"/>
      <c r="J1948" s="458"/>
      <c r="K1948" s="454"/>
    </row>
    <row r="1949" spans="1:11" x14ac:dyDescent="0.25">
      <c r="A1949" s="478" t="str">
        <f t="shared" si="34"/>
        <v/>
      </c>
      <c r="B1949" s="46"/>
      <c r="C1949" s="451"/>
      <c r="D1949" s="452"/>
      <c r="E1949" s="455"/>
      <c r="F1949" s="453"/>
      <c r="G1949" s="456"/>
      <c r="H1949" s="477"/>
      <c r="I1949" s="458"/>
      <c r="J1949" s="458"/>
      <c r="K1949" s="454"/>
    </row>
    <row r="1950" spans="1:11" x14ac:dyDescent="0.25">
      <c r="A1950" s="478" t="str">
        <f t="shared" si="34"/>
        <v/>
      </c>
      <c r="B1950" s="454"/>
      <c r="C1950" s="451"/>
      <c r="D1950" s="452"/>
      <c r="E1950" s="455"/>
      <c r="F1950" s="453"/>
      <c r="G1950" s="396"/>
      <c r="H1950" s="477"/>
      <c r="I1950" s="458"/>
      <c r="J1950" s="458"/>
      <c r="K1950" s="454"/>
    </row>
    <row r="1951" spans="1:11" x14ac:dyDescent="0.25">
      <c r="A1951" s="478" t="str">
        <f t="shared" si="34"/>
        <v/>
      </c>
      <c r="B1951" s="454"/>
      <c r="C1951" s="451"/>
      <c r="D1951" s="452"/>
      <c r="E1951" s="455"/>
      <c r="F1951" s="453"/>
      <c r="G1951" s="396"/>
      <c r="H1951" s="477"/>
      <c r="I1951" s="458"/>
      <c r="J1951" s="458"/>
      <c r="K1951" s="454"/>
    </row>
    <row r="1952" spans="1:11" x14ac:dyDescent="0.25">
      <c r="A1952" s="478" t="str">
        <f t="shared" si="34"/>
        <v/>
      </c>
      <c r="B1952" s="454"/>
      <c r="C1952" s="451"/>
      <c r="D1952" s="452"/>
      <c r="E1952" s="455"/>
      <c r="F1952" s="453"/>
      <c r="G1952" s="396"/>
      <c r="H1952" s="477"/>
      <c r="I1952" s="458"/>
      <c r="J1952" s="458"/>
      <c r="K1952" s="454"/>
    </row>
    <row r="1953" spans="1:11" x14ac:dyDescent="0.25">
      <c r="A1953" s="478" t="str">
        <f t="shared" si="34"/>
        <v/>
      </c>
      <c r="B1953" s="454"/>
      <c r="C1953" s="451"/>
      <c r="D1953" s="452"/>
      <c r="E1953" s="455"/>
      <c r="F1953" s="453"/>
      <c r="G1953" s="396"/>
      <c r="H1953" s="477"/>
      <c r="I1953" s="458"/>
      <c r="J1953" s="458"/>
      <c r="K1953" s="454"/>
    </row>
    <row r="1954" spans="1:11" x14ac:dyDescent="0.25">
      <c r="A1954" s="478" t="str">
        <f t="shared" si="34"/>
        <v/>
      </c>
      <c r="B1954" s="454"/>
      <c r="C1954" s="451"/>
      <c r="D1954" s="452"/>
      <c r="E1954" s="455"/>
      <c r="F1954" s="453"/>
      <c r="G1954" s="396"/>
      <c r="H1954" s="477"/>
      <c r="I1954" s="458"/>
      <c r="J1954" s="458"/>
      <c r="K1954" s="454"/>
    </row>
    <row r="1955" spans="1:11" x14ac:dyDescent="0.25">
      <c r="A1955" s="478" t="str">
        <f t="shared" si="34"/>
        <v/>
      </c>
      <c r="B1955" s="454"/>
      <c r="C1955" s="451"/>
      <c r="D1955" s="452"/>
      <c r="E1955" s="455"/>
      <c r="F1955" s="453"/>
      <c r="G1955" s="396"/>
      <c r="H1955" s="477"/>
      <c r="I1955" s="458"/>
      <c r="J1955" s="458"/>
      <c r="K1955" s="454"/>
    </row>
    <row r="1956" spans="1:11" x14ac:dyDescent="0.25">
      <c r="A1956" s="478" t="str">
        <f t="shared" si="34"/>
        <v/>
      </c>
      <c r="B1956" s="454"/>
      <c r="C1956" s="451"/>
      <c r="D1956" s="452"/>
      <c r="E1956" s="455"/>
      <c r="F1956" s="453"/>
      <c r="G1956" s="396"/>
      <c r="H1956" s="477"/>
      <c r="I1956" s="458"/>
      <c r="J1956" s="458"/>
      <c r="K1956" s="454"/>
    </row>
    <row r="1957" spans="1:11" x14ac:dyDescent="0.25">
      <c r="A1957" s="478" t="str">
        <f t="shared" si="34"/>
        <v/>
      </c>
      <c r="B1957" s="454"/>
      <c r="C1957" s="451"/>
      <c r="D1957" s="452"/>
      <c r="E1957" s="455"/>
      <c r="F1957" s="453"/>
      <c r="G1957" s="396"/>
      <c r="H1957" s="477"/>
      <c r="I1957" s="458"/>
      <c r="J1957" s="458"/>
      <c r="K1957" s="454"/>
    </row>
    <row r="1958" spans="1:11" x14ac:dyDescent="0.25">
      <c r="A1958" s="478" t="str">
        <f t="shared" si="34"/>
        <v/>
      </c>
      <c r="B1958" s="454"/>
      <c r="C1958" s="451"/>
      <c r="D1958" s="452"/>
      <c r="E1958" s="455"/>
      <c r="F1958" s="453"/>
      <c r="G1958" s="396"/>
      <c r="H1958" s="477"/>
      <c r="I1958" s="458"/>
      <c r="J1958" s="458"/>
      <c r="K1958" s="454"/>
    </row>
    <row r="1959" spans="1:11" x14ac:dyDescent="0.25">
      <c r="A1959" s="478" t="str">
        <f t="shared" si="34"/>
        <v/>
      </c>
      <c r="B1959" s="454"/>
      <c r="C1959" s="451"/>
      <c r="D1959" s="452"/>
      <c r="E1959" s="455"/>
      <c r="F1959" s="453"/>
      <c r="G1959" s="396"/>
      <c r="H1959" s="477"/>
      <c r="I1959" s="458"/>
      <c r="J1959" s="458"/>
      <c r="K1959" s="454"/>
    </row>
    <row r="1960" spans="1:11" x14ac:dyDescent="0.25">
      <c r="A1960" s="478" t="str">
        <f t="shared" si="34"/>
        <v/>
      </c>
      <c r="B1960" s="454"/>
      <c r="C1960" s="451"/>
      <c r="D1960" s="452"/>
      <c r="E1960" s="455"/>
      <c r="F1960" s="453"/>
      <c r="G1960" s="396"/>
      <c r="H1960" s="477"/>
      <c r="I1960" s="458"/>
      <c r="J1960" s="458"/>
      <c r="K1960" s="454"/>
    </row>
    <row r="1961" spans="1:11" x14ac:dyDescent="0.25">
      <c r="A1961" s="478" t="str">
        <f t="shared" si="34"/>
        <v/>
      </c>
      <c r="B1961" s="454"/>
      <c r="C1961" s="451"/>
      <c r="D1961" s="452"/>
      <c r="E1961" s="455"/>
      <c r="F1961" s="453"/>
      <c r="G1961" s="396"/>
      <c r="H1961" s="477"/>
      <c r="I1961" s="458"/>
      <c r="J1961" s="458"/>
      <c r="K1961" s="454"/>
    </row>
    <row r="1962" spans="1:11" x14ac:dyDescent="0.25">
      <c r="A1962" s="478" t="str">
        <f t="shared" si="34"/>
        <v/>
      </c>
      <c r="B1962" s="454"/>
      <c r="C1962" s="451"/>
      <c r="D1962" s="452"/>
      <c r="E1962" s="455"/>
      <c r="F1962" s="453"/>
      <c r="G1962" s="396"/>
      <c r="H1962" s="477"/>
      <c r="I1962" s="458"/>
      <c r="J1962" s="458"/>
      <c r="K1962" s="454"/>
    </row>
    <row r="1963" spans="1:11" x14ac:dyDescent="0.25">
      <c r="A1963" s="478" t="str">
        <f t="shared" si="34"/>
        <v/>
      </c>
      <c r="B1963" s="454"/>
      <c r="C1963" s="451"/>
      <c r="D1963" s="452"/>
      <c r="E1963" s="455"/>
      <c r="F1963" s="453"/>
      <c r="G1963" s="396"/>
      <c r="H1963" s="477"/>
      <c r="I1963" s="458"/>
      <c r="J1963" s="458"/>
      <c r="K1963" s="454"/>
    </row>
    <row r="1964" spans="1:11" x14ac:dyDescent="0.25">
      <c r="A1964" s="478" t="str">
        <f t="shared" si="34"/>
        <v/>
      </c>
      <c r="B1964" s="454"/>
      <c r="C1964" s="451"/>
      <c r="D1964" s="452"/>
      <c r="E1964" s="455"/>
      <c r="F1964" s="453"/>
      <c r="G1964" s="396"/>
      <c r="H1964" s="477"/>
      <c r="I1964" s="458"/>
      <c r="J1964" s="458"/>
      <c r="K1964" s="454"/>
    </row>
    <row r="1965" spans="1:11" x14ac:dyDescent="0.25">
      <c r="A1965" s="478" t="str">
        <f t="shared" si="34"/>
        <v/>
      </c>
      <c r="B1965" s="454"/>
      <c r="C1965" s="451"/>
      <c r="D1965" s="452"/>
      <c r="E1965" s="455"/>
      <c r="F1965" s="453"/>
      <c r="G1965" s="396"/>
      <c r="H1965" s="477"/>
      <c r="I1965" s="458"/>
      <c r="J1965" s="458"/>
      <c r="K1965" s="454"/>
    </row>
    <row r="1966" spans="1:11" x14ac:dyDescent="0.25">
      <c r="A1966" s="478" t="str">
        <f t="shared" si="34"/>
        <v/>
      </c>
      <c r="B1966" s="454"/>
      <c r="C1966" s="451"/>
      <c r="D1966" s="452"/>
      <c r="E1966" s="455"/>
      <c r="F1966" s="453"/>
      <c r="G1966" s="396"/>
      <c r="H1966" s="477"/>
      <c r="I1966" s="458"/>
      <c r="J1966" s="458"/>
      <c r="K1966" s="454"/>
    </row>
    <row r="1967" spans="1:11" x14ac:dyDescent="0.25">
      <c r="A1967" s="478" t="str">
        <f t="shared" si="34"/>
        <v/>
      </c>
      <c r="B1967" s="454"/>
      <c r="C1967" s="451"/>
      <c r="D1967" s="452"/>
      <c r="E1967" s="455"/>
      <c r="F1967" s="453"/>
      <c r="G1967" s="396"/>
      <c r="H1967" s="477"/>
      <c r="I1967" s="458"/>
      <c r="J1967" s="458"/>
      <c r="K1967" s="454"/>
    </row>
    <row r="1968" spans="1:11" x14ac:dyDescent="0.25">
      <c r="A1968" s="478" t="str">
        <f t="shared" si="34"/>
        <v/>
      </c>
      <c r="B1968" s="454"/>
      <c r="C1968" s="451"/>
      <c r="D1968" s="452"/>
      <c r="E1968" s="455"/>
      <c r="F1968" s="453"/>
      <c r="G1968" s="396"/>
      <c r="H1968" s="477"/>
      <c r="I1968" s="458"/>
      <c r="J1968" s="458"/>
      <c r="K1968" s="454"/>
    </row>
    <row r="1969" spans="1:11" x14ac:dyDescent="0.25">
      <c r="A1969" s="478" t="str">
        <f t="shared" si="34"/>
        <v/>
      </c>
      <c r="B1969" s="454"/>
      <c r="C1969" s="451"/>
      <c r="D1969" s="452"/>
      <c r="E1969" s="455"/>
      <c r="F1969" s="453"/>
      <c r="G1969" s="396"/>
      <c r="H1969" s="477"/>
      <c r="I1969" s="458"/>
      <c r="J1969" s="458"/>
      <c r="K1969" s="454"/>
    </row>
    <row r="1970" spans="1:11" x14ac:dyDescent="0.25">
      <c r="A1970" s="478" t="str">
        <f t="shared" si="34"/>
        <v/>
      </c>
      <c r="B1970" s="454"/>
      <c r="C1970" s="451"/>
      <c r="D1970" s="452"/>
      <c r="E1970" s="455"/>
      <c r="F1970" s="453"/>
      <c r="G1970" s="396"/>
      <c r="H1970" s="477"/>
      <c r="I1970" s="458"/>
      <c r="J1970" s="458"/>
      <c r="K1970" s="454"/>
    </row>
    <row r="1971" spans="1:11" x14ac:dyDescent="0.25">
      <c r="A1971" s="478" t="str">
        <f t="shared" si="34"/>
        <v/>
      </c>
      <c r="B1971" s="454"/>
      <c r="C1971" s="451"/>
      <c r="D1971" s="452"/>
      <c r="E1971" s="455"/>
      <c r="F1971" s="453"/>
      <c r="G1971" s="396"/>
      <c r="H1971" s="477"/>
      <c r="I1971" s="458"/>
      <c r="J1971" s="458"/>
      <c r="K1971" s="454"/>
    </row>
    <row r="1972" spans="1:11" x14ac:dyDescent="0.25">
      <c r="A1972" s="478" t="str">
        <f t="shared" si="34"/>
        <v/>
      </c>
      <c r="B1972" s="454"/>
      <c r="C1972" s="451"/>
      <c r="D1972" s="452"/>
      <c r="E1972" s="455"/>
      <c r="F1972" s="453"/>
      <c r="G1972" s="396"/>
      <c r="H1972" s="477"/>
      <c r="I1972" s="458"/>
      <c r="J1972" s="458"/>
      <c r="K1972" s="454"/>
    </row>
    <row r="1973" spans="1:11" x14ac:dyDescent="0.25">
      <c r="A1973" s="478" t="str">
        <f t="shared" si="34"/>
        <v/>
      </c>
      <c r="B1973" s="454"/>
      <c r="C1973" s="451"/>
      <c r="D1973" s="452"/>
      <c r="E1973" s="455"/>
      <c r="F1973" s="453"/>
      <c r="G1973" s="396"/>
      <c r="H1973" s="477"/>
      <c r="I1973" s="458"/>
      <c r="J1973" s="458"/>
      <c r="K1973" s="454"/>
    </row>
    <row r="1974" spans="1:11" x14ac:dyDescent="0.25">
      <c r="A1974" s="478" t="str">
        <f t="shared" ref="A1974:A2037" si="35">IF(B1974="","",A1973+1)</f>
        <v/>
      </c>
      <c r="B1974" s="454"/>
      <c r="C1974" s="451"/>
      <c r="D1974" s="452"/>
      <c r="E1974" s="455"/>
      <c r="F1974" s="453"/>
      <c r="G1974" s="396"/>
      <c r="H1974" s="477"/>
      <c r="I1974" s="458"/>
      <c r="J1974" s="458"/>
      <c r="K1974" s="454"/>
    </row>
    <row r="1975" spans="1:11" x14ac:dyDescent="0.25">
      <c r="A1975" s="478" t="str">
        <f t="shared" si="35"/>
        <v/>
      </c>
      <c r="B1975" s="454"/>
      <c r="C1975" s="451"/>
      <c r="D1975" s="452"/>
      <c r="E1975" s="455"/>
      <c r="F1975" s="453"/>
      <c r="G1975" s="396"/>
      <c r="H1975" s="477"/>
      <c r="I1975" s="458"/>
      <c r="J1975" s="458"/>
      <c r="K1975" s="454"/>
    </row>
    <row r="1976" spans="1:11" x14ac:dyDescent="0.25">
      <c r="A1976" s="478" t="str">
        <f t="shared" si="35"/>
        <v/>
      </c>
      <c r="B1976" s="454"/>
      <c r="C1976" s="451"/>
      <c r="D1976" s="452"/>
      <c r="E1976" s="455"/>
      <c r="F1976" s="453"/>
      <c r="G1976" s="396"/>
      <c r="H1976" s="477"/>
      <c r="I1976" s="458"/>
      <c r="J1976" s="458"/>
      <c r="K1976" s="454"/>
    </row>
    <row r="1977" spans="1:11" x14ac:dyDescent="0.25">
      <c r="A1977" s="478" t="str">
        <f t="shared" si="35"/>
        <v/>
      </c>
      <c r="B1977" s="454"/>
      <c r="C1977" s="451"/>
      <c r="D1977" s="452"/>
      <c r="E1977" s="455"/>
      <c r="F1977" s="453"/>
      <c r="G1977" s="396"/>
      <c r="H1977" s="477"/>
      <c r="I1977" s="458"/>
      <c r="J1977" s="458"/>
      <c r="K1977" s="454"/>
    </row>
    <row r="1978" spans="1:11" x14ac:dyDescent="0.25">
      <c r="A1978" s="478" t="str">
        <f t="shared" si="35"/>
        <v/>
      </c>
      <c r="B1978" s="454"/>
      <c r="C1978" s="451"/>
      <c r="D1978" s="452"/>
      <c r="E1978" s="455"/>
      <c r="F1978" s="453"/>
      <c r="G1978" s="396"/>
      <c r="H1978" s="477"/>
      <c r="I1978" s="458"/>
      <c r="J1978" s="458"/>
      <c r="K1978" s="454"/>
    </row>
    <row r="1979" spans="1:11" x14ac:dyDescent="0.25">
      <c r="A1979" s="478" t="str">
        <f t="shared" si="35"/>
        <v/>
      </c>
      <c r="B1979" s="454"/>
      <c r="C1979" s="451"/>
      <c r="D1979" s="452"/>
      <c r="E1979" s="455"/>
      <c r="F1979" s="453"/>
      <c r="G1979" s="396"/>
      <c r="H1979" s="477"/>
      <c r="I1979" s="458"/>
      <c r="J1979" s="458"/>
      <c r="K1979" s="454"/>
    </row>
    <row r="1980" spans="1:11" x14ac:dyDescent="0.25">
      <c r="A1980" s="478" t="str">
        <f t="shared" si="35"/>
        <v/>
      </c>
      <c r="B1980" s="454"/>
      <c r="C1980" s="451"/>
      <c r="D1980" s="452"/>
      <c r="E1980" s="455"/>
      <c r="F1980" s="453"/>
      <c r="G1980" s="396"/>
      <c r="H1980" s="477"/>
      <c r="I1980" s="458"/>
      <c r="J1980" s="458"/>
      <c r="K1980" s="454"/>
    </row>
    <row r="1981" spans="1:11" x14ac:dyDescent="0.25">
      <c r="A1981" s="478" t="str">
        <f t="shared" si="35"/>
        <v/>
      </c>
      <c r="B1981" s="454"/>
      <c r="C1981" s="451"/>
      <c r="D1981" s="452"/>
      <c r="E1981" s="455"/>
      <c r="F1981" s="453"/>
      <c r="G1981" s="396"/>
      <c r="H1981" s="477"/>
      <c r="I1981" s="458"/>
      <c r="J1981" s="458"/>
      <c r="K1981" s="454"/>
    </row>
    <row r="1982" spans="1:11" x14ac:dyDescent="0.25">
      <c r="A1982" s="478" t="str">
        <f t="shared" si="35"/>
        <v/>
      </c>
      <c r="B1982" s="454"/>
      <c r="C1982" s="451"/>
      <c r="D1982" s="452"/>
      <c r="E1982" s="455"/>
      <c r="F1982" s="453"/>
      <c r="G1982" s="396"/>
      <c r="H1982" s="477"/>
      <c r="I1982" s="458"/>
      <c r="J1982" s="458"/>
      <c r="K1982" s="454"/>
    </row>
    <row r="1983" spans="1:11" x14ac:dyDescent="0.25">
      <c r="A1983" s="478" t="str">
        <f t="shared" si="35"/>
        <v/>
      </c>
      <c r="B1983" s="454"/>
      <c r="C1983" s="451"/>
      <c r="D1983" s="452"/>
      <c r="E1983" s="455"/>
      <c r="F1983" s="453"/>
      <c r="G1983" s="396"/>
      <c r="H1983" s="477"/>
      <c r="I1983" s="458"/>
      <c r="J1983" s="458"/>
      <c r="K1983" s="454"/>
    </row>
    <row r="1984" spans="1:11" x14ac:dyDescent="0.25">
      <c r="A1984" s="478" t="str">
        <f t="shared" si="35"/>
        <v/>
      </c>
      <c r="B1984" s="454"/>
      <c r="C1984" s="451"/>
      <c r="D1984" s="452"/>
      <c r="E1984" s="455"/>
      <c r="F1984" s="453"/>
      <c r="G1984" s="396"/>
      <c r="H1984" s="477"/>
      <c r="I1984" s="458"/>
      <c r="J1984" s="458"/>
      <c r="K1984" s="454"/>
    </row>
    <row r="1985" spans="1:11" x14ac:dyDescent="0.25">
      <c r="A1985" s="478" t="str">
        <f t="shared" si="35"/>
        <v/>
      </c>
      <c r="B1985" s="454"/>
      <c r="C1985" s="451"/>
      <c r="D1985" s="452"/>
      <c r="E1985" s="455"/>
      <c r="F1985" s="453"/>
      <c r="G1985" s="396"/>
      <c r="H1985" s="477"/>
      <c r="I1985" s="458"/>
      <c r="J1985" s="458"/>
      <c r="K1985" s="454"/>
    </row>
    <row r="1986" spans="1:11" x14ac:dyDescent="0.25">
      <c r="A1986" s="478" t="str">
        <f t="shared" si="35"/>
        <v/>
      </c>
      <c r="B1986" s="454"/>
      <c r="C1986" s="451"/>
      <c r="D1986" s="452"/>
      <c r="E1986" s="455"/>
      <c r="F1986" s="453"/>
      <c r="G1986" s="396"/>
      <c r="H1986" s="477"/>
      <c r="I1986" s="458"/>
      <c r="J1986" s="458"/>
      <c r="K1986" s="454"/>
    </row>
    <row r="1987" spans="1:11" x14ac:dyDescent="0.25">
      <c r="A1987" s="478" t="str">
        <f t="shared" si="35"/>
        <v/>
      </c>
      <c r="B1987" s="454"/>
      <c r="C1987" s="451"/>
      <c r="D1987" s="452"/>
      <c r="E1987" s="455"/>
      <c r="F1987" s="453"/>
      <c r="G1987" s="396"/>
      <c r="H1987" s="477"/>
      <c r="I1987" s="458"/>
      <c r="J1987" s="458"/>
      <c r="K1987" s="454"/>
    </row>
    <row r="1988" spans="1:11" x14ac:dyDescent="0.25">
      <c r="A1988" s="478" t="str">
        <f t="shared" si="35"/>
        <v/>
      </c>
      <c r="B1988" s="454"/>
      <c r="C1988" s="451"/>
      <c r="D1988" s="452"/>
      <c r="E1988" s="455"/>
      <c r="F1988" s="453"/>
      <c r="G1988" s="396"/>
      <c r="H1988" s="477"/>
      <c r="I1988" s="458"/>
      <c r="J1988" s="458"/>
      <c r="K1988" s="454"/>
    </row>
    <row r="1989" spans="1:11" x14ac:dyDescent="0.25">
      <c r="A1989" s="478" t="str">
        <f t="shared" si="35"/>
        <v/>
      </c>
      <c r="B1989" s="454"/>
      <c r="C1989" s="451"/>
      <c r="D1989" s="452"/>
      <c r="E1989" s="455"/>
      <c r="F1989" s="453"/>
      <c r="G1989" s="396"/>
      <c r="H1989" s="477"/>
      <c r="I1989" s="458"/>
      <c r="J1989" s="458"/>
      <c r="K1989" s="454"/>
    </row>
    <row r="1990" spans="1:11" x14ac:dyDescent="0.25">
      <c r="A1990" s="478" t="str">
        <f t="shared" si="35"/>
        <v/>
      </c>
      <c r="B1990" s="454"/>
      <c r="C1990" s="451"/>
      <c r="D1990" s="452"/>
      <c r="E1990" s="455"/>
      <c r="F1990" s="453"/>
      <c r="G1990" s="396"/>
      <c r="H1990" s="477"/>
      <c r="I1990" s="458"/>
      <c r="J1990" s="458"/>
      <c r="K1990" s="454"/>
    </row>
    <row r="1991" spans="1:11" x14ac:dyDescent="0.25">
      <c r="A1991" s="478" t="str">
        <f t="shared" si="35"/>
        <v/>
      </c>
      <c r="B1991" s="454"/>
      <c r="C1991" s="451"/>
      <c r="D1991" s="452"/>
      <c r="E1991" s="455"/>
      <c r="F1991" s="453"/>
      <c r="G1991" s="396"/>
      <c r="H1991" s="477"/>
      <c r="I1991" s="458"/>
      <c r="J1991" s="458"/>
      <c r="K1991" s="454"/>
    </row>
    <row r="1992" spans="1:11" x14ac:dyDescent="0.25">
      <c r="A1992" s="478" t="str">
        <f t="shared" si="35"/>
        <v/>
      </c>
      <c r="B1992" s="454"/>
      <c r="C1992" s="451"/>
      <c r="D1992" s="452"/>
      <c r="E1992" s="455"/>
      <c r="F1992" s="453"/>
      <c r="G1992" s="396"/>
      <c r="H1992" s="477"/>
      <c r="I1992" s="458"/>
      <c r="J1992" s="458"/>
      <c r="K1992" s="454"/>
    </row>
    <row r="1993" spans="1:11" x14ac:dyDescent="0.25">
      <c r="A1993" s="478" t="str">
        <f t="shared" si="35"/>
        <v/>
      </c>
      <c r="B1993" s="454"/>
      <c r="C1993" s="451"/>
      <c r="D1993" s="452"/>
      <c r="E1993" s="455"/>
      <c r="F1993" s="453"/>
      <c r="G1993" s="396"/>
      <c r="H1993" s="477"/>
      <c r="I1993" s="458"/>
      <c r="J1993" s="458"/>
      <c r="K1993" s="454"/>
    </row>
    <row r="1994" spans="1:11" x14ac:dyDescent="0.25">
      <c r="A1994" s="478" t="str">
        <f t="shared" si="35"/>
        <v/>
      </c>
      <c r="B1994" s="454"/>
      <c r="C1994" s="451"/>
      <c r="D1994" s="452"/>
      <c r="E1994" s="455"/>
      <c r="F1994" s="453"/>
      <c r="G1994" s="396"/>
      <c r="H1994" s="477"/>
      <c r="I1994" s="458"/>
      <c r="J1994" s="458"/>
      <c r="K1994" s="454"/>
    </row>
    <row r="1995" spans="1:11" x14ac:dyDescent="0.25">
      <c r="A1995" s="478" t="str">
        <f t="shared" si="35"/>
        <v/>
      </c>
      <c r="B1995" s="454"/>
      <c r="C1995" s="451"/>
      <c r="D1995" s="452"/>
      <c r="E1995" s="455"/>
      <c r="F1995" s="453"/>
      <c r="G1995" s="396"/>
      <c r="H1995" s="477"/>
      <c r="I1995" s="458"/>
      <c r="J1995" s="458"/>
      <c r="K1995" s="454"/>
    </row>
    <row r="1996" spans="1:11" x14ac:dyDescent="0.25">
      <c r="A1996" s="478" t="str">
        <f t="shared" si="35"/>
        <v/>
      </c>
      <c r="B1996" s="454"/>
      <c r="C1996" s="451"/>
      <c r="D1996" s="452"/>
      <c r="E1996" s="455"/>
      <c r="F1996" s="453"/>
      <c r="G1996" s="396"/>
      <c r="H1996" s="477"/>
      <c r="I1996" s="458"/>
      <c r="J1996" s="458"/>
      <c r="K1996" s="454"/>
    </row>
    <row r="1997" spans="1:11" x14ac:dyDescent="0.25">
      <c r="A1997" s="478" t="str">
        <f t="shared" si="35"/>
        <v/>
      </c>
      <c r="B1997" s="454"/>
      <c r="C1997" s="451"/>
      <c r="D1997" s="452"/>
      <c r="E1997" s="455"/>
      <c r="F1997" s="453"/>
      <c r="G1997" s="396"/>
      <c r="H1997" s="477"/>
      <c r="I1997" s="458"/>
      <c r="J1997" s="458"/>
      <c r="K1997" s="454"/>
    </row>
    <row r="1998" spans="1:11" x14ac:dyDescent="0.25">
      <c r="A1998" s="478" t="str">
        <f t="shared" si="35"/>
        <v/>
      </c>
      <c r="B1998" s="454"/>
      <c r="C1998" s="451"/>
      <c r="D1998" s="452"/>
      <c r="E1998" s="455"/>
      <c r="F1998" s="453"/>
      <c r="G1998" s="396"/>
      <c r="H1998" s="477"/>
      <c r="I1998" s="458"/>
      <c r="J1998" s="458"/>
      <c r="K1998" s="454"/>
    </row>
    <row r="1999" spans="1:11" x14ac:dyDescent="0.25">
      <c r="A1999" s="478" t="str">
        <f t="shared" si="35"/>
        <v/>
      </c>
      <c r="B1999" s="454"/>
      <c r="C1999" s="451"/>
      <c r="D1999" s="452"/>
      <c r="E1999" s="455"/>
      <c r="F1999" s="453"/>
      <c r="G1999" s="396"/>
      <c r="H1999" s="477"/>
      <c r="I1999" s="458"/>
      <c r="J1999" s="458"/>
      <c r="K1999" s="454"/>
    </row>
    <row r="2000" spans="1:11" ht="14.25" customHeight="1" x14ac:dyDescent="0.25">
      <c r="A2000" s="478" t="str">
        <f t="shared" si="35"/>
        <v/>
      </c>
      <c r="B2000" s="454"/>
      <c r="C2000" s="451"/>
      <c r="D2000" s="452"/>
      <c r="E2000" s="455"/>
      <c r="F2000" s="453"/>
      <c r="G2000" s="396"/>
      <c r="H2000" s="477"/>
      <c r="I2000" s="458"/>
      <c r="J2000" s="458"/>
      <c r="K2000" s="454"/>
    </row>
    <row r="2001" spans="1:11" x14ac:dyDescent="0.25">
      <c r="A2001" s="478" t="str">
        <f t="shared" si="35"/>
        <v/>
      </c>
      <c r="B2001" s="454"/>
      <c r="C2001" s="451"/>
      <c r="D2001" s="452"/>
      <c r="E2001" s="455"/>
      <c r="F2001" s="453"/>
      <c r="G2001" s="396"/>
      <c r="H2001" s="477"/>
      <c r="I2001" s="458"/>
      <c r="J2001" s="458"/>
      <c r="K2001" s="454"/>
    </row>
    <row r="2002" spans="1:11" x14ac:dyDescent="0.25">
      <c r="A2002" s="478" t="str">
        <f t="shared" si="35"/>
        <v/>
      </c>
      <c r="B2002" s="454"/>
      <c r="C2002" s="451"/>
      <c r="D2002" s="452"/>
      <c r="E2002" s="455"/>
      <c r="F2002" s="453"/>
      <c r="G2002" s="396"/>
      <c r="H2002" s="477"/>
      <c r="I2002" s="458"/>
      <c r="J2002" s="458"/>
      <c r="K2002" s="454"/>
    </row>
    <row r="2003" spans="1:11" x14ac:dyDescent="0.25">
      <c r="A2003" s="478" t="str">
        <f t="shared" si="35"/>
        <v/>
      </c>
      <c r="B2003" s="454"/>
      <c r="C2003" s="451"/>
      <c r="D2003" s="452"/>
      <c r="E2003" s="455"/>
      <c r="F2003" s="453"/>
      <c r="G2003" s="396"/>
      <c r="H2003" s="477"/>
      <c r="I2003" s="458"/>
      <c r="J2003" s="458"/>
      <c r="K2003" s="454"/>
    </row>
    <row r="2004" spans="1:11" x14ac:dyDescent="0.25">
      <c r="A2004" s="478" t="str">
        <f t="shared" si="35"/>
        <v/>
      </c>
      <c r="B2004" s="454"/>
      <c r="C2004" s="451"/>
      <c r="D2004" s="452"/>
      <c r="E2004" s="455"/>
      <c r="F2004" s="453"/>
      <c r="G2004" s="396"/>
      <c r="H2004" s="477"/>
      <c r="I2004" s="458"/>
      <c r="J2004" s="458"/>
      <c r="K2004" s="454"/>
    </row>
    <row r="2005" spans="1:11" x14ac:dyDescent="0.25">
      <c r="A2005" s="478" t="str">
        <f t="shared" si="35"/>
        <v/>
      </c>
      <c r="B2005" s="454"/>
      <c r="C2005" s="451"/>
      <c r="D2005" s="452"/>
      <c r="E2005" s="455"/>
      <c r="F2005" s="453"/>
      <c r="G2005" s="396"/>
      <c r="H2005" s="477"/>
      <c r="I2005" s="458"/>
      <c r="J2005" s="458"/>
      <c r="K2005" s="454"/>
    </row>
    <row r="2006" spans="1:11" x14ac:dyDescent="0.25">
      <c r="A2006" s="478" t="str">
        <f t="shared" si="35"/>
        <v/>
      </c>
      <c r="B2006" s="454"/>
      <c r="C2006" s="451"/>
      <c r="D2006" s="452"/>
      <c r="E2006" s="455"/>
      <c r="F2006" s="453"/>
      <c r="G2006" s="396"/>
      <c r="H2006" s="477"/>
      <c r="I2006" s="458"/>
      <c r="J2006" s="458"/>
      <c r="K2006" s="454"/>
    </row>
    <row r="2007" spans="1:11" x14ac:dyDescent="0.25">
      <c r="A2007" s="478" t="str">
        <f t="shared" si="35"/>
        <v/>
      </c>
      <c r="B2007" s="454"/>
      <c r="C2007" s="451"/>
      <c r="D2007" s="452"/>
      <c r="E2007" s="455"/>
      <c r="F2007" s="453"/>
      <c r="G2007" s="396"/>
      <c r="H2007" s="477"/>
      <c r="I2007" s="458"/>
      <c r="J2007" s="458"/>
      <c r="K2007" s="454"/>
    </row>
    <row r="2008" spans="1:11" x14ac:dyDescent="0.25">
      <c r="A2008" s="478" t="str">
        <f t="shared" si="35"/>
        <v/>
      </c>
      <c r="B2008" s="454"/>
      <c r="C2008" s="451"/>
      <c r="D2008" s="452"/>
      <c r="E2008" s="455"/>
      <c r="F2008" s="453"/>
      <c r="G2008" s="396"/>
      <c r="H2008" s="477"/>
      <c r="I2008" s="458"/>
      <c r="J2008" s="458"/>
      <c r="K2008" s="454"/>
    </row>
    <row r="2009" spans="1:11" x14ac:dyDescent="0.25">
      <c r="A2009" s="478" t="str">
        <f t="shared" si="35"/>
        <v/>
      </c>
      <c r="B2009" s="454"/>
      <c r="C2009" s="451"/>
      <c r="D2009" s="452"/>
      <c r="E2009" s="455"/>
      <c r="F2009" s="453"/>
      <c r="G2009" s="396"/>
      <c r="H2009" s="477"/>
      <c r="I2009" s="458"/>
      <c r="J2009" s="458"/>
      <c r="K2009" s="454"/>
    </row>
    <row r="2010" spans="1:11" x14ac:dyDescent="0.25">
      <c r="A2010" s="478" t="str">
        <f t="shared" si="35"/>
        <v/>
      </c>
      <c r="B2010" s="454"/>
      <c r="C2010" s="451"/>
      <c r="D2010" s="452"/>
      <c r="E2010" s="455"/>
      <c r="F2010" s="453"/>
      <c r="G2010" s="396"/>
      <c r="H2010" s="477"/>
      <c r="I2010" s="458"/>
      <c r="J2010" s="458"/>
      <c r="K2010" s="454"/>
    </row>
    <row r="2011" spans="1:11" x14ac:dyDescent="0.25">
      <c r="A2011" s="478" t="str">
        <f t="shared" si="35"/>
        <v/>
      </c>
      <c r="B2011" s="460"/>
      <c r="C2011" s="451"/>
      <c r="D2011" s="452"/>
      <c r="E2011" s="455"/>
      <c r="F2011" s="453"/>
      <c r="G2011" s="456"/>
      <c r="H2011" s="477"/>
      <c r="I2011" s="458"/>
      <c r="J2011" s="458"/>
      <c r="K2011" s="454"/>
    </row>
    <row r="2012" spans="1:11" x14ac:dyDescent="0.25">
      <c r="A2012" s="478" t="str">
        <f t="shared" si="35"/>
        <v/>
      </c>
      <c r="B2012" s="454"/>
      <c r="C2012" s="451"/>
      <c r="D2012" s="452"/>
      <c r="E2012" s="455"/>
      <c r="F2012" s="453"/>
      <c r="G2012" s="456"/>
      <c r="H2012" s="477"/>
      <c r="I2012" s="458"/>
      <c r="J2012" s="458"/>
      <c r="K2012" s="454"/>
    </row>
    <row r="2013" spans="1:11" x14ac:dyDescent="0.25">
      <c r="A2013" s="478" t="str">
        <f t="shared" si="35"/>
        <v/>
      </c>
      <c r="B2013" s="454"/>
      <c r="C2013" s="451"/>
      <c r="D2013" s="452"/>
      <c r="E2013" s="455"/>
      <c r="F2013" s="453"/>
      <c r="G2013" s="456"/>
      <c r="H2013" s="477"/>
      <c r="I2013" s="458"/>
      <c r="J2013" s="458"/>
      <c r="K2013" s="454"/>
    </row>
    <row r="2014" spans="1:11" x14ac:dyDescent="0.25">
      <c r="A2014" s="478" t="str">
        <f t="shared" si="35"/>
        <v/>
      </c>
      <c r="B2014" s="454"/>
      <c r="C2014" s="451"/>
      <c r="D2014" s="452"/>
      <c r="E2014" s="455"/>
      <c r="F2014" s="453"/>
      <c r="G2014" s="456"/>
      <c r="H2014" s="477"/>
      <c r="I2014" s="458"/>
      <c r="J2014" s="458"/>
      <c r="K2014" s="454"/>
    </row>
    <row r="2015" spans="1:11" x14ac:dyDescent="0.25">
      <c r="A2015" s="478" t="str">
        <f t="shared" si="35"/>
        <v/>
      </c>
      <c r="B2015" s="454"/>
      <c r="C2015" s="451"/>
      <c r="D2015" s="452"/>
      <c r="E2015" s="455"/>
      <c r="F2015" s="453"/>
      <c r="G2015" s="456"/>
      <c r="H2015" s="477"/>
      <c r="I2015" s="458"/>
      <c r="J2015" s="458"/>
      <c r="K2015" s="454"/>
    </row>
    <row r="2016" spans="1:11" x14ac:dyDescent="0.25">
      <c r="A2016" s="478" t="str">
        <f t="shared" si="35"/>
        <v/>
      </c>
      <c r="B2016" s="454"/>
      <c r="C2016" s="451"/>
      <c r="D2016" s="452"/>
      <c r="E2016" s="455"/>
      <c r="F2016" s="453"/>
      <c r="G2016" s="456"/>
      <c r="H2016" s="477"/>
      <c r="I2016" s="458"/>
      <c r="J2016" s="458"/>
      <c r="K2016" s="454"/>
    </row>
    <row r="2017" spans="1:11" x14ac:dyDescent="0.25">
      <c r="A2017" s="478" t="str">
        <f t="shared" si="35"/>
        <v/>
      </c>
      <c r="B2017" s="454"/>
      <c r="C2017" s="451"/>
      <c r="D2017" s="452"/>
      <c r="E2017" s="455"/>
      <c r="F2017" s="453"/>
      <c r="G2017" s="456"/>
      <c r="H2017" s="477"/>
      <c r="I2017" s="458"/>
      <c r="J2017" s="458"/>
      <c r="K2017" s="454"/>
    </row>
    <row r="2018" spans="1:11" x14ac:dyDescent="0.25">
      <c r="A2018" s="478" t="str">
        <f t="shared" si="35"/>
        <v/>
      </c>
      <c r="B2018" s="454"/>
      <c r="C2018" s="451"/>
      <c r="D2018" s="452"/>
      <c r="E2018" s="455"/>
      <c r="F2018" s="453"/>
      <c r="G2018" s="456"/>
      <c r="H2018" s="477"/>
      <c r="I2018" s="458"/>
      <c r="J2018" s="458"/>
      <c r="K2018" s="454"/>
    </row>
    <row r="2019" spans="1:11" x14ac:dyDescent="0.25">
      <c r="A2019" s="478" t="str">
        <f t="shared" si="35"/>
        <v/>
      </c>
      <c r="B2019" s="454"/>
      <c r="C2019" s="451"/>
      <c r="D2019" s="452"/>
      <c r="E2019" s="455"/>
      <c r="F2019" s="453"/>
      <c r="G2019" s="456"/>
      <c r="H2019" s="477"/>
      <c r="I2019" s="458"/>
      <c r="J2019" s="458"/>
      <c r="K2019" s="454"/>
    </row>
    <row r="2020" spans="1:11" x14ac:dyDescent="0.25">
      <c r="A2020" s="478" t="str">
        <f t="shared" si="35"/>
        <v/>
      </c>
      <c r="B2020" s="454"/>
      <c r="C2020" s="451"/>
      <c r="D2020" s="452"/>
      <c r="E2020" s="455"/>
      <c r="F2020" s="453"/>
      <c r="G2020" s="456"/>
      <c r="H2020" s="477"/>
      <c r="I2020" s="458"/>
      <c r="J2020" s="458"/>
      <c r="K2020" s="454"/>
    </row>
    <row r="2021" spans="1:11" x14ac:dyDescent="0.25">
      <c r="A2021" s="478" t="str">
        <f t="shared" si="35"/>
        <v/>
      </c>
      <c r="B2021" s="454"/>
      <c r="C2021" s="451"/>
      <c r="D2021" s="452"/>
      <c r="E2021" s="455"/>
      <c r="F2021" s="453"/>
      <c r="G2021" s="456"/>
      <c r="H2021" s="477"/>
      <c r="I2021" s="458"/>
      <c r="J2021" s="458"/>
      <c r="K2021" s="454"/>
    </row>
    <row r="2022" spans="1:11" x14ac:dyDescent="0.25">
      <c r="A2022" s="478" t="str">
        <f t="shared" si="35"/>
        <v/>
      </c>
      <c r="B2022" s="454"/>
      <c r="C2022" s="451"/>
      <c r="D2022" s="452"/>
      <c r="E2022" s="455"/>
      <c r="F2022" s="453"/>
      <c r="G2022" s="456"/>
      <c r="H2022" s="477"/>
      <c r="I2022" s="458"/>
      <c r="J2022" s="458"/>
      <c r="K2022" s="454"/>
    </row>
    <row r="2023" spans="1:11" x14ac:dyDescent="0.25">
      <c r="A2023" s="478" t="str">
        <f t="shared" si="35"/>
        <v/>
      </c>
      <c r="B2023" s="454"/>
      <c r="C2023" s="451"/>
      <c r="D2023" s="452"/>
      <c r="E2023" s="455"/>
      <c r="F2023" s="453"/>
      <c r="G2023" s="456"/>
      <c r="H2023" s="477"/>
      <c r="I2023" s="458"/>
      <c r="J2023" s="458"/>
      <c r="K2023" s="454"/>
    </row>
    <row r="2024" spans="1:11" x14ac:dyDescent="0.25">
      <c r="A2024" s="478" t="str">
        <f t="shared" si="35"/>
        <v/>
      </c>
      <c r="B2024" s="454"/>
      <c r="C2024" s="451"/>
      <c r="D2024" s="452"/>
      <c r="E2024" s="455"/>
      <c r="F2024" s="453"/>
      <c r="G2024" s="456"/>
      <c r="H2024" s="477"/>
      <c r="I2024" s="458"/>
      <c r="J2024" s="458"/>
      <c r="K2024" s="454"/>
    </row>
    <row r="2025" spans="1:11" x14ac:dyDescent="0.25">
      <c r="A2025" s="478" t="str">
        <f t="shared" si="35"/>
        <v/>
      </c>
      <c r="B2025" s="454"/>
      <c r="C2025" s="451"/>
      <c r="D2025" s="452"/>
      <c r="E2025" s="455"/>
      <c r="F2025" s="453"/>
      <c r="G2025" s="456"/>
      <c r="H2025" s="477"/>
      <c r="I2025" s="458"/>
      <c r="J2025" s="458"/>
      <c r="K2025" s="454"/>
    </row>
    <row r="2026" spans="1:11" x14ac:dyDescent="0.25">
      <c r="A2026" s="478" t="str">
        <f t="shared" si="35"/>
        <v/>
      </c>
      <c r="B2026" s="454"/>
      <c r="C2026" s="451"/>
      <c r="D2026" s="452"/>
      <c r="E2026" s="455"/>
      <c r="F2026" s="453"/>
      <c r="G2026" s="456"/>
      <c r="H2026" s="477"/>
      <c r="I2026" s="458"/>
      <c r="J2026" s="458"/>
      <c r="K2026" s="454"/>
    </row>
    <row r="2027" spans="1:11" x14ac:dyDescent="0.25">
      <c r="A2027" s="478" t="str">
        <f t="shared" si="35"/>
        <v/>
      </c>
      <c r="B2027" s="454"/>
      <c r="C2027" s="451"/>
      <c r="D2027" s="452"/>
      <c r="E2027" s="455"/>
      <c r="F2027" s="453"/>
      <c r="G2027" s="456"/>
      <c r="H2027" s="477"/>
      <c r="I2027" s="458"/>
      <c r="J2027" s="458"/>
      <c r="K2027" s="454"/>
    </row>
    <row r="2028" spans="1:11" x14ac:dyDescent="0.25">
      <c r="A2028" s="478" t="str">
        <f t="shared" si="35"/>
        <v/>
      </c>
      <c r="B2028" s="46"/>
      <c r="C2028" s="330"/>
      <c r="D2028" s="410"/>
      <c r="E2028" s="455"/>
      <c r="F2028" s="453"/>
      <c r="G2028" s="456"/>
      <c r="H2028" s="477"/>
      <c r="I2028" s="458"/>
      <c r="J2028" s="458"/>
      <c r="K2028" s="454"/>
    </row>
    <row r="2029" spans="1:11" x14ac:dyDescent="0.25">
      <c r="A2029" s="478" t="str">
        <f t="shared" si="35"/>
        <v/>
      </c>
      <c r="B2029" s="454"/>
      <c r="C2029" s="451"/>
      <c r="D2029" s="452"/>
      <c r="E2029" s="455"/>
      <c r="F2029" s="453"/>
      <c r="G2029" s="456"/>
      <c r="H2029" s="477"/>
      <c r="I2029" s="458"/>
      <c r="J2029" s="458"/>
      <c r="K2029" s="454"/>
    </row>
    <row r="2030" spans="1:11" x14ac:dyDescent="0.25">
      <c r="A2030" s="478" t="str">
        <f t="shared" si="35"/>
        <v/>
      </c>
      <c r="B2030" s="454"/>
      <c r="C2030" s="451"/>
      <c r="D2030" s="452"/>
      <c r="E2030" s="455"/>
      <c r="F2030" s="453"/>
      <c r="G2030" s="456"/>
      <c r="H2030" s="477"/>
      <c r="I2030" s="458"/>
      <c r="J2030" s="458"/>
      <c r="K2030" s="454"/>
    </row>
    <row r="2031" spans="1:11" x14ac:dyDescent="0.25">
      <c r="A2031" s="478" t="str">
        <f t="shared" si="35"/>
        <v/>
      </c>
      <c r="B2031" s="454"/>
      <c r="C2031" s="451"/>
      <c r="D2031" s="452"/>
      <c r="E2031" s="455"/>
      <c r="F2031" s="453"/>
      <c r="G2031" s="456"/>
      <c r="H2031" s="477"/>
      <c r="I2031" s="458"/>
      <c r="J2031" s="458"/>
      <c r="K2031" s="454"/>
    </row>
    <row r="2032" spans="1:11" x14ac:dyDescent="0.25">
      <c r="A2032" s="478" t="str">
        <f t="shared" si="35"/>
        <v/>
      </c>
      <c r="B2032" s="454"/>
      <c r="C2032" s="451"/>
      <c r="D2032" s="452"/>
      <c r="E2032" s="455"/>
      <c r="F2032" s="453"/>
      <c r="G2032" s="456"/>
      <c r="H2032" s="477"/>
      <c r="I2032" s="458"/>
      <c r="J2032" s="458"/>
      <c r="K2032" s="454"/>
    </row>
    <row r="2033" spans="1:11" x14ac:dyDescent="0.25">
      <c r="A2033" s="478" t="str">
        <f t="shared" si="35"/>
        <v/>
      </c>
      <c r="B2033" s="454"/>
      <c r="C2033" s="451"/>
      <c r="D2033" s="452"/>
      <c r="E2033" s="455"/>
      <c r="F2033" s="453"/>
      <c r="G2033" s="456"/>
      <c r="H2033" s="477"/>
      <c r="I2033" s="458"/>
      <c r="J2033" s="458"/>
      <c r="K2033" s="454"/>
    </row>
    <row r="2034" spans="1:11" x14ac:dyDescent="0.25">
      <c r="A2034" s="478" t="str">
        <f t="shared" si="35"/>
        <v/>
      </c>
      <c r="B2034" s="454"/>
      <c r="C2034" s="451"/>
      <c r="D2034" s="452"/>
      <c r="E2034" s="455"/>
      <c r="F2034" s="453"/>
      <c r="G2034" s="456"/>
      <c r="H2034" s="477"/>
      <c r="I2034" s="458"/>
      <c r="J2034" s="458"/>
      <c r="K2034" s="454"/>
    </row>
    <row r="2035" spans="1:11" x14ac:dyDescent="0.25">
      <c r="A2035" s="478" t="str">
        <f t="shared" si="35"/>
        <v/>
      </c>
      <c r="B2035" s="454"/>
      <c r="C2035" s="451"/>
      <c r="D2035" s="452"/>
      <c r="E2035" s="455"/>
      <c r="F2035" s="453"/>
      <c r="G2035" s="456"/>
      <c r="H2035" s="477"/>
      <c r="I2035" s="458"/>
      <c r="J2035" s="458"/>
      <c r="K2035" s="454"/>
    </row>
    <row r="2036" spans="1:11" x14ac:dyDescent="0.25">
      <c r="A2036" s="478" t="str">
        <f t="shared" si="35"/>
        <v/>
      </c>
      <c r="B2036" s="454"/>
      <c r="C2036" s="451"/>
      <c r="D2036" s="452"/>
      <c r="E2036" s="455"/>
      <c r="F2036" s="453"/>
      <c r="G2036" s="456"/>
      <c r="H2036" s="477"/>
      <c r="I2036" s="458"/>
      <c r="J2036" s="458"/>
      <c r="K2036" s="454"/>
    </row>
    <row r="2037" spans="1:11" x14ac:dyDescent="0.25">
      <c r="A2037" s="478" t="str">
        <f t="shared" si="35"/>
        <v/>
      </c>
      <c r="B2037" s="454"/>
      <c r="C2037" s="451"/>
      <c r="D2037" s="452"/>
      <c r="E2037" s="455"/>
      <c r="F2037" s="453"/>
      <c r="G2037" s="456"/>
      <c r="H2037" s="477"/>
      <c r="I2037" s="458"/>
      <c r="J2037" s="458"/>
      <c r="K2037" s="454"/>
    </row>
    <row r="2038" spans="1:11" x14ac:dyDescent="0.25">
      <c r="A2038" s="478" t="str">
        <f t="shared" ref="A2038:A2101" si="36">IF(B2038="","",A2037+1)</f>
        <v/>
      </c>
      <c r="B2038" s="454"/>
      <c r="C2038" s="451"/>
      <c r="D2038" s="452"/>
      <c r="E2038" s="455"/>
      <c r="F2038" s="453"/>
      <c r="G2038" s="456"/>
      <c r="H2038" s="477"/>
      <c r="I2038" s="458"/>
      <c r="J2038" s="458"/>
      <c r="K2038" s="454"/>
    </row>
    <row r="2039" spans="1:11" x14ac:dyDescent="0.25">
      <c r="A2039" s="478" t="str">
        <f t="shared" si="36"/>
        <v/>
      </c>
      <c r="B2039" s="454"/>
      <c r="C2039" s="451"/>
      <c r="D2039" s="452"/>
      <c r="E2039" s="455"/>
      <c r="F2039" s="453"/>
      <c r="G2039" s="456"/>
      <c r="H2039" s="477"/>
      <c r="I2039" s="458"/>
      <c r="J2039" s="458"/>
      <c r="K2039" s="454"/>
    </row>
    <row r="2040" spans="1:11" x14ac:dyDescent="0.25">
      <c r="A2040" s="478" t="str">
        <f t="shared" si="36"/>
        <v/>
      </c>
      <c r="B2040" s="454"/>
      <c r="C2040" s="451"/>
      <c r="D2040" s="452"/>
      <c r="E2040" s="455"/>
      <c r="F2040" s="453"/>
      <c r="G2040" s="456"/>
      <c r="H2040" s="477"/>
      <c r="I2040" s="458"/>
      <c r="J2040" s="458"/>
      <c r="K2040" s="454"/>
    </row>
    <row r="2041" spans="1:11" x14ac:dyDescent="0.25">
      <c r="A2041" s="478" t="str">
        <f t="shared" si="36"/>
        <v/>
      </c>
      <c r="B2041" s="454"/>
      <c r="C2041" s="451"/>
      <c r="D2041" s="452"/>
      <c r="E2041" s="455"/>
      <c r="F2041" s="453"/>
      <c r="G2041" s="456"/>
      <c r="H2041" s="477"/>
      <c r="I2041" s="458"/>
      <c r="J2041" s="458"/>
      <c r="K2041" s="454"/>
    </row>
    <row r="2042" spans="1:11" x14ac:dyDescent="0.25">
      <c r="A2042" s="478" t="str">
        <f t="shared" si="36"/>
        <v/>
      </c>
      <c r="B2042" s="454"/>
      <c r="C2042" s="451"/>
      <c r="D2042" s="452"/>
      <c r="E2042" s="455"/>
      <c r="F2042" s="453"/>
      <c r="G2042" s="456"/>
      <c r="H2042" s="477"/>
      <c r="I2042" s="458"/>
      <c r="J2042" s="458"/>
      <c r="K2042" s="454"/>
    </row>
    <row r="2043" spans="1:11" x14ac:dyDescent="0.25">
      <c r="A2043" s="478" t="str">
        <f t="shared" si="36"/>
        <v/>
      </c>
      <c r="B2043" s="454"/>
      <c r="C2043" s="451"/>
      <c r="D2043" s="452"/>
      <c r="E2043" s="455"/>
      <c r="F2043" s="453"/>
      <c r="G2043" s="456"/>
      <c r="H2043" s="477"/>
      <c r="I2043" s="458"/>
      <c r="J2043" s="458"/>
      <c r="K2043" s="454"/>
    </row>
    <row r="2044" spans="1:11" x14ac:dyDescent="0.25">
      <c r="A2044" s="478" t="str">
        <f t="shared" si="36"/>
        <v/>
      </c>
      <c r="B2044" s="454"/>
      <c r="C2044" s="451"/>
      <c r="D2044" s="452"/>
      <c r="E2044" s="455"/>
      <c r="F2044" s="453"/>
      <c r="G2044" s="456"/>
      <c r="H2044" s="477"/>
      <c r="I2044" s="458"/>
      <c r="J2044" s="458"/>
      <c r="K2044" s="454"/>
    </row>
    <row r="2045" spans="1:11" x14ac:dyDescent="0.25">
      <c r="A2045" s="478" t="str">
        <f t="shared" si="36"/>
        <v/>
      </c>
      <c r="B2045" s="454"/>
      <c r="C2045" s="451"/>
      <c r="D2045" s="452"/>
      <c r="E2045" s="455"/>
      <c r="F2045" s="453"/>
      <c r="G2045" s="456"/>
      <c r="H2045" s="477"/>
      <c r="I2045" s="458"/>
      <c r="J2045" s="458"/>
      <c r="K2045" s="454"/>
    </row>
    <row r="2046" spans="1:11" x14ac:dyDescent="0.25">
      <c r="A2046" s="478" t="str">
        <f t="shared" si="36"/>
        <v/>
      </c>
      <c r="B2046" s="454"/>
      <c r="C2046" s="451"/>
      <c r="D2046" s="452"/>
      <c r="E2046" s="455"/>
      <c r="F2046" s="453"/>
      <c r="G2046" s="456"/>
      <c r="H2046" s="477"/>
      <c r="I2046" s="458"/>
      <c r="J2046" s="458"/>
      <c r="K2046" s="454"/>
    </row>
    <row r="2047" spans="1:11" ht="15.75" customHeight="1" x14ac:dyDescent="0.25">
      <c r="A2047" s="478" t="str">
        <f t="shared" si="36"/>
        <v/>
      </c>
      <c r="B2047" s="454"/>
      <c r="C2047" s="451"/>
      <c r="D2047" s="452"/>
      <c r="E2047" s="455"/>
      <c r="F2047" s="453"/>
      <c r="G2047" s="456"/>
      <c r="H2047" s="477"/>
      <c r="I2047" s="458"/>
      <c r="J2047" s="458"/>
      <c r="K2047" s="454"/>
    </row>
    <row r="2048" spans="1:11" x14ac:dyDescent="0.25">
      <c r="A2048" s="478" t="str">
        <f t="shared" si="36"/>
        <v/>
      </c>
      <c r="B2048" s="454"/>
      <c r="C2048" s="451"/>
      <c r="D2048" s="452"/>
      <c r="E2048" s="455"/>
      <c r="F2048" s="453"/>
      <c r="G2048" s="456"/>
      <c r="H2048" s="477"/>
      <c r="I2048" s="458"/>
      <c r="J2048" s="458"/>
      <c r="K2048" s="454"/>
    </row>
    <row r="2049" spans="1:11" x14ac:dyDescent="0.25">
      <c r="A2049" s="478" t="str">
        <f t="shared" si="36"/>
        <v/>
      </c>
      <c r="B2049" s="454"/>
      <c r="C2049" s="451"/>
      <c r="D2049" s="452"/>
      <c r="E2049" s="455"/>
      <c r="F2049" s="453"/>
      <c r="G2049" s="456"/>
      <c r="H2049" s="477"/>
      <c r="I2049" s="458"/>
      <c r="J2049" s="458"/>
      <c r="K2049" s="454"/>
    </row>
    <row r="2050" spans="1:11" x14ac:dyDescent="0.25">
      <c r="A2050" s="478" t="str">
        <f t="shared" si="36"/>
        <v/>
      </c>
      <c r="B2050" s="454"/>
      <c r="C2050" s="451"/>
      <c r="D2050" s="452"/>
      <c r="E2050" s="455"/>
      <c r="F2050" s="453"/>
      <c r="G2050" s="456"/>
      <c r="H2050" s="477"/>
      <c r="I2050" s="458"/>
      <c r="J2050" s="458"/>
      <c r="K2050" s="454"/>
    </row>
    <row r="2051" spans="1:11" x14ac:dyDescent="0.25">
      <c r="A2051" s="478" t="str">
        <f t="shared" si="36"/>
        <v/>
      </c>
      <c r="B2051" s="454"/>
      <c r="C2051" s="451"/>
      <c r="D2051" s="452"/>
      <c r="E2051" s="455"/>
      <c r="F2051" s="453"/>
      <c r="G2051" s="456"/>
      <c r="H2051" s="477"/>
      <c r="I2051" s="458"/>
      <c r="J2051" s="458"/>
      <c r="K2051" s="454"/>
    </row>
    <row r="2052" spans="1:11" x14ac:dyDescent="0.25">
      <c r="A2052" s="478" t="str">
        <f t="shared" si="36"/>
        <v/>
      </c>
      <c r="B2052" s="454"/>
      <c r="C2052" s="451"/>
      <c r="D2052" s="452"/>
      <c r="E2052" s="455"/>
      <c r="F2052" s="453"/>
      <c r="G2052" s="456"/>
      <c r="H2052" s="477"/>
      <c r="I2052" s="458"/>
      <c r="J2052" s="458"/>
      <c r="K2052" s="454"/>
    </row>
    <row r="2053" spans="1:11" x14ac:dyDescent="0.25">
      <c r="A2053" s="478" t="str">
        <f t="shared" si="36"/>
        <v/>
      </c>
      <c r="B2053" s="454"/>
      <c r="C2053" s="451"/>
      <c r="D2053" s="452"/>
      <c r="E2053" s="455"/>
      <c r="F2053" s="453"/>
      <c r="G2053" s="456"/>
      <c r="H2053" s="477"/>
      <c r="I2053" s="458"/>
      <c r="J2053" s="458"/>
      <c r="K2053" s="454"/>
    </row>
    <row r="2054" spans="1:11" x14ac:dyDescent="0.25">
      <c r="A2054" s="478" t="str">
        <f t="shared" si="36"/>
        <v/>
      </c>
      <c r="B2054" s="454"/>
      <c r="C2054" s="451"/>
      <c r="D2054" s="452"/>
      <c r="E2054" s="455"/>
      <c r="F2054" s="453"/>
      <c r="G2054" s="456"/>
      <c r="H2054" s="477"/>
      <c r="I2054" s="458"/>
      <c r="J2054" s="458"/>
      <c r="K2054" s="454"/>
    </row>
    <row r="2055" spans="1:11" x14ac:dyDescent="0.25">
      <c r="A2055" s="478" t="str">
        <f t="shared" si="36"/>
        <v/>
      </c>
      <c r="B2055" s="454"/>
      <c r="C2055" s="451"/>
      <c r="D2055" s="452"/>
      <c r="E2055" s="455"/>
      <c r="F2055" s="453"/>
      <c r="G2055" s="456"/>
      <c r="H2055" s="477"/>
      <c r="I2055" s="458"/>
      <c r="J2055" s="458"/>
      <c r="K2055" s="454"/>
    </row>
    <row r="2056" spans="1:11" x14ac:dyDescent="0.25">
      <c r="A2056" s="478" t="str">
        <f t="shared" si="36"/>
        <v/>
      </c>
      <c r="B2056" s="454"/>
      <c r="C2056" s="451"/>
      <c r="D2056" s="452"/>
      <c r="E2056" s="455"/>
      <c r="F2056" s="453"/>
      <c r="G2056" s="456"/>
      <c r="H2056" s="477"/>
      <c r="I2056" s="458"/>
      <c r="J2056" s="458"/>
      <c r="K2056" s="454"/>
    </row>
    <row r="2057" spans="1:11" x14ac:dyDescent="0.25">
      <c r="A2057" s="478" t="str">
        <f t="shared" si="36"/>
        <v/>
      </c>
      <c r="B2057" s="454"/>
      <c r="C2057" s="451"/>
      <c r="D2057" s="452"/>
      <c r="E2057" s="455"/>
      <c r="F2057" s="453"/>
      <c r="G2057" s="456"/>
      <c r="H2057" s="477"/>
      <c r="I2057" s="458"/>
      <c r="J2057" s="458"/>
      <c r="K2057" s="454"/>
    </row>
    <row r="2058" spans="1:11" x14ac:dyDescent="0.25">
      <c r="A2058" s="478" t="str">
        <f t="shared" si="36"/>
        <v/>
      </c>
      <c r="B2058" s="454"/>
      <c r="C2058" s="451"/>
      <c r="D2058" s="452"/>
      <c r="E2058" s="455"/>
      <c r="F2058" s="453"/>
      <c r="G2058" s="456"/>
      <c r="H2058" s="477"/>
      <c r="I2058" s="458"/>
      <c r="J2058" s="458"/>
      <c r="K2058" s="454"/>
    </row>
    <row r="2059" spans="1:11" x14ac:dyDescent="0.25">
      <c r="A2059" s="478" t="str">
        <f t="shared" si="36"/>
        <v/>
      </c>
      <c r="B2059" s="454"/>
      <c r="C2059" s="451"/>
      <c r="D2059" s="452"/>
      <c r="E2059" s="455"/>
      <c r="F2059" s="453"/>
      <c r="G2059" s="456"/>
      <c r="H2059" s="477"/>
      <c r="I2059" s="458"/>
      <c r="J2059" s="458"/>
      <c r="K2059" s="454"/>
    </row>
    <row r="2060" spans="1:11" x14ac:dyDescent="0.25">
      <c r="A2060" s="478" t="str">
        <f t="shared" si="36"/>
        <v/>
      </c>
      <c r="B2060" s="454"/>
      <c r="C2060" s="451"/>
      <c r="D2060" s="452"/>
      <c r="E2060" s="455"/>
      <c r="F2060" s="453"/>
      <c r="G2060" s="456"/>
      <c r="H2060" s="477"/>
      <c r="I2060" s="458"/>
      <c r="J2060" s="458"/>
      <c r="K2060" s="454"/>
    </row>
    <row r="2061" spans="1:11" x14ac:dyDescent="0.25">
      <c r="A2061" s="478" t="str">
        <f t="shared" si="36"/>
        <v/>
      </c>
      <c r="B2061" s="454"/>
      <c r="C2061" s="451"/>
      <c r="D2061" s="452"/>
      <c r="E2061" s="455"/>
      <c r="F2061" s="453"/>
      <c r="G2061" s="456"/>
      <c r="H2061" s="477"/>
      <c r="I2061" s="458"/>
      <c r="J2061" s="458"/>
      <c r="K2061" s="454"/>
    </row>
    <row r="2062" spans="1:11" x14ac:dyDescent="0.25">
      <c r="A2062" s="478" t="str">
        <f t="shared" si="36"/>
        <v/>
      </c>
      <c r="B2062" s="454"/>
      <c r="C2062" s="451"/>
      <c r="D2062" s="452"/>
      <c r="E2062" s="455"/>
      <c r="F2062" s="453"/>
      <c r="G2062" s="456"/>
      <c r="H2062" s="477"/>
      <c r="I2062" s="458"/>
      <c r="J2062" s="458"/>
      <c r="K2062" s="454"/>
    </row>
    <row r="2063" spans="1:11" x14ac:dyDescent="0.25">
      <c r="A2063" s="478" t="str">
        <f t="shared" si="36"/>
        <v/>
      </c>
      <c r="B2063" s="454"/>
      <c r="C2063" s="451"/>
      <c r="D2063" s="452"/>
      <c r="E2063" s="455"/>
      <c r="F2063" s="453"/>
      <c r="G2063" s="456"/>
      <c r="H2063" s="477"/>
      <c r="I2063" s="458"/>
      <c r="J2063" s="458"/>
      <c r="K2063" s="454"/>
    </row>
    <row r="2064" spans="1:11" x14ac:dyDescent="0.25">
      <c r="A2064" s="478" t="str">
        <f t="shared" si="36"/>
        <v/>
      </c>
      <c r="B2064" s="454"/>
      <c r="C2064" s="451"/>
      <c r="D2064" s="452"/>
      <c r="E2064" s="455"/>
      <c r="F2064" s="453"/>
      <c r="G2064" s="456"/>
      <c r="H2064" s="477"/>
      <c r="I2064" s="458"/>
      <c r="J2064" s="458"/>
      <c r="K2064" s="454"/>
    </row>
    <row r="2065" spans="1:11" x14ac:dyDescent="0.25">
      <c r="A2065" s="478" t="str">
        <f t="shared" si="36"/>
        <v/>
      </c>
      <c r="B2065" s="454"/>
      <c r="C2065" s="451"/>
      <c r="D2065" s="452"/>
      <c r="E2065" s="455"/>
      <c r="F2065" s="453"/>
      <c r="G2065" s="456"/>
      <c r="H2065" s="477"/>
      <c r="I2065" s="458"/>
      <c r="J2065" s="458"/>
      <c r="K2065" s="454"/>
    </row>
    <row r="2066" spans="1:11" x14ac:dyDescent="0.25">
      <c r="A2066" s="478" t="str">
        <f t="shared" si="36"/>
        <v/>
      </c>
      <c r="B2066" s="454"/>
      <c r="C2066" s="451"/>
      <c r="D2066" s="452"/>
      <c r="E2066" s="455"/>
      <c r="F2066" s="453"/>
      <c r="G2066" s="456"/>
      <c r="H2066" s="477"/>
      <c r="I2066" s="458"/>
      <c r="J2066" s="458"/>
      <c r="K2066" s="454"/>
    </row>
    <row r="2067" spans="1:11" x14ac:dyDescent="0.25">
      <c r="A2067" s="478" t="str">
        <f t="shared" si="36"/>
        <v/>
      </c>
      <c r="B2067" s="454"/>
      <c r="C2067" s="451"/>
      <c r="D2067" s="452"/>
      <c r="E2067" s="455"/>
      <c r="F2067" s="453"/>
      <c r="G2067" s="456"/>
      <c r="H2067" s="477"/>
      <c r="I2067" s="458"/>
      <c r="J2067" s="458"/>
      <c r="K2067" s="454"/>
    </row>
    <row r="2068" spans="1:11" x14ac:dyDescent="0.25">
      <c r="A2068" s="478" t="str">
        <f t="shared" si="36"/>
        <v/>
      </c>
      <c r="B2068" s="454"/>
      <c r="C2068" s="451"/>
      <c r="D2068" s="452"/>
      <c r="E2068" s="455"/>
      <c r="F2068" s="453"/>
      <c r="G2068" s="456"/>
      <c r="H2068" s="477"/>
      <c r="I2068" s="458"/>
      <c r="J2068" s="458"/>
      <c r="K2068" s="454"/>
    </row>
    <row r="2069" spans="1:11" x14ac:dyDescent="0.25">
      <c r="A2069" s="478" t="str">
        <f t="shared" si="36"/>
        <v/>
      </c>
      <c r="B2069" s="454"/>
      <c r="C2069" s="451"/>
      <c r="D2069" s="452"/>
      <c r="E2069" s="455"/>
      <c r="F2069" s="453"/>
      <c r="G2069" s="456"/>
      <c r="H2069" s="477"/>
      <c r="I2069" s="458"/>
      <c r="J2069" s="458"/>
      <c r="K2069" s="454"/>
    </row>
    <row r="2070" spans="1:11" x14ac:dyDescent="0.25">
      <c r="A2070" s="478" t="str">
        <f t="shared" si="36"/>
        <v/>
      </c>
      <c r="B2070" s="454"/>
      <c r="C2070" s="451"/>
      <c r="D2070" s="452"/>
      <c r="E2070" s="455"/>
      <c r="F2070" s="453"/>
      <c r="G2070" s="456"/>
      <c r="H2070" s="477"/>
      <c r="I2070" s="458"/>
      <c r="J2070" s="458"/>
      <c r="K2070" s="454"/>
    </row>
    <row r="2071" spans="1:11" x14ac:dyDescent="0.25">
      <c r="A2071" s="478" t="str">
        <f t="shared" si="36"/>
        <v/>
      </c>
      <c r="B2071" s="454"/>
      <c r="C2071" s="451"/>
      <c r="D2071" s="452"/>
      <c r="E2071" s="455"/>
      <c r="F2071" s="453"/>
      <c r="G2071" s="456"/>
      <c r="H2071" s="477"/>
      <c r="I2071" s="458"/>
      <c r="J2071" s="458"/>
      <c r="K2071" s="454"/>
    </row>
    <row r="2072" spans="1:11" x14ac:dyDescent="0.25">
      <c r="A2072" s="478" t="str">
        <f t="shared" si="36"/>
        <v/>
      </c>
      <c r="B2072" s="454"/>
      <c r="C2072" s="451"/>
      <c r="D2072" s="452"/>
      <c r="E2072" s="455"/>
      <c r="F2072" s="453"/>
      <c r="G2072" s="456"/>
      <c r="H2072" s="477"/>
      <c r="I2072" s="458"/>
      <c r="J2072" s="458"/>
      <c r="K2072" s="454"/>
    </row>
    <row r="2073" spans="1:11" x14ac:dyDescent="0.25">
      <c r="A2073" s="478" t="str">
        <f t="shared" si="36"/>
        <v/>
      </c>
      <c r="B2073" s="454"/>
      <c r="C2073" s="451"/>
      <c r="D2073" s="452"/>
      <c r="E2073" s="455"/>
      <c r="F2073" s="453"/>
      <c r="G2073" s="456"/>
      <c r="H2073" s="477"/>
      <c r="I2073" s="458"/>
      <c r="J2073" s="458"/>
      <c r="K2073" s="454"/>
    </row>
    <row r="2074" spans="1:11" x14ac:dyDescent="0.25">
      <c r="A2074" s="478" t="str">
        <f t="shared" si="36"/>
        <v/>
      </c>
      <c r="B2074" s="454"/>
      <c r="C2074" s="451"/>
      <c r="D2074" s="452"/>
      <c r="E2074" s="455"/>
      <c r="F2074" s="453"/>
      <c r="G2074" s="456"/>
      <c r="H2074" s="477"/>
      <c r="I2074" s="458"/>
      <c r="J2074" s="458"/>
      <c r="K2074" s="454"/>
    </row>
    <row r="2075" spans="1:11" x14ac:dyDescent="0.25">
      <c r="A2075" s="478" t="str">
        <f t="shared" si="36"/>
        <v/>
      </c>
      <c r="B2075" s="454"/>
      <c r="C2075" s="451"/>
      <c r="D2075" s="452"/>
      <c r="E2075" s="455"/>
      <c r="F2075" s="453"/>
      <c r="G2075" s="456"/>
      <c r="H2075" s="477"/>
      <c r="I2075" s="458"/>
      <c r="J2075" s="458"/>
      <c r="K2075" s="454"/>
    </row>
    <row r="2076" spans="1:11" x14ac:dyDescent="0.25">
      <c r="A2076" s="478" t="str">
        <f t="shared" si="36"/>
        <v/>
      </c>
      <c r="B2076" s="454"/>
      <c r="C2076" s="451"/>
      <c r="D2076" s="452"/>
      <c r="E2076" s="455"/>
      <c r="F2076" s="453"/>
      <c r="G2076" s="456"/>
      <c r="H2076" s="477"/>
      <c r="I2076" s="458"/>
      <c r="J2076" s="458"/>
      <c r="K2076" s="454"/>
    </row>
    <row r="2077" spans="1:11" x14ac:dyDescent="0.25">
      <c r="A2077" s="478" t="str">
        <f t="shared" si="36"/>
        <v/>
      </c>
      <c r="B2077" s="454"/>
      <c r="C2077" s="451"/>
      <c r="D2077" s="452"/>
      <c r="E2077" s="455"/>
      <c r="F2077" s="453"/>
      <c r="G2077" s="456"/>
      <c r="H2077" s="477"/>
      <c r="I2077" s="458"/>
      <c r="J2077" s="458"/>
      <c r="K2077" s="454"/>
    </row>
    <row r="2078" spans="1:11" x14ac:dyDescent="0.25">
      <c r="A2078" s="478" t="str">
        <f t="shared" si="36"/>
        <v/>
      </c>
      <c r="B2078" s="454"/>
      <c r="C2078" s="451"/>
      <c r="D2078" s="452"/>
      <c r="E2078" s="455"/>
      <c r="F2078" s="453"/>
      <c r="G2078" s="456"/>
      <c r="H2078" s="477"/>
      <c r="I2078" s="458"/>
      <c r="J2078" s="458"/>
      <c r="K2078" s="454"/>
    </row>
    <row r="2079" spans="1:11" x14ac:dyDescent="0.25">
      <c r="A2079" s="478" t="str">
        <f t="shared" si="36"/>
        <v/>
      </c>
      <c r="B2079" s="454"/>
      <c r="C2079" s="451"/>
      <c r="D2079" s="452"/>
      <c r="E2079" s="455"/>
      <c r="F2079" s="453"/>
      <c r="G2079" s="456"/>
      <c r="H2079" s="477"/>
      <c r="I2079" s="458"/>
      <c r="J2079" s="458"/>
      <c r="K2079" s="454"/>
    </row>
    <row r="2080" spans="1:11" x14ac:dyDescent="0.25">
      <c r="A2080" s="478" t="str">
        <f t="shared" si="36"/>
        <v/>
      </c>
      <c r="B2080" s="454"/>
      <c r="C2080" s="451"/>
      <c r="D2080" s="452"/>
      <c r="E2080" s="455"/>
      <c r="F2080" s="453"/>
      <c r="G2080" s="456"/>
      <c r="H2080" s="477"/>
      <c r="I2080" s="458"/>
      <c r="J2080" s="458"/>
      <c r="K2080" s="454"/>
    </row>
    <row r="2081" spans="1:11" x14ac:dyDescent="0.25">
      <c r="A2081" s="478"/>
      <c r="B2081" s="454"/>
      <c r="C2081" s="451"/>
      <c r="D2081" s="452"/>
      <c r="E2081" s="455"/>
      <c r="F2081" s="453"/>
      <c r="G2081" s="456"/>
      <c r="H2081" s="477"/>
      <c r="I2081" s="458"/>
      <c r="J2081" s="458"/>
      <c r="K2081" s="454"/>
    </row>
    <row r="2082" spans="1:11" x14ac:dyDescent="0.25">
      <c r="A2082" s="478" t="str">
        <f t="shared" si="36"/>
        <v/>
      </c>
      <c r="B2082" s="454"/>
      <c r="C2082" s="451"/>
      <c r="D2082" s="452"/>
      <c r="E2082" s="455"/>
      <c r="F2082" s="453"/>
      <c r="G2082" s="456"/>
      <c r="H2082" s="477"/>
      <c r="I2082" s="458"/>
      <c r="J2082" s="458"/>
      <c r="K2082" s="454"/>
    </row>
    <row r="2083" spans="1:11" x14ac:dyDescent="0.25">
      <c r="A2083" s="478" t="str">
        <f t="shared" si="36"/>
        <v/>
      </c>
      <c r="B2083" s="454"/>
      <c r="C2083" s="451"/>
      <c r="D2083" s="452"/>
      <c r="E2083" s="455"/>
      <c r="F2083" s="453"/>
      <c r="G2083" s="456"/>
      <c r="H2083" s="477"/>
      <c r="I2083" s="458"/>
      <c r="J2083" s="458"/>
      <c r="K2083" s="454"/>
    </row>
    <row r="2084" spans="1:11" x14ac:dyDescent="0.25">
      <c r="A2084" s="478" t="str">
        <f t="shared" si="36"/>
        <v/>
      </c>
      <c r="B2084" s="454"/>
      <c r="C2084" s="451"/>
      <c r="D2084" s="452"/>
      <c r="E2084" s="455"/>
      <c r="F2084" s="453"/>
      <c r="G2084" s="456"/>
      <c r="H2084" s="477"/>
      <c r="I2084" s="458"/>
      <c r="J2084" s="458"/>
      <c r="K2084" s="454"/>
    </row>
    <row r="2085" spans="1:11" x14ac:dyDescent="0.25">
      <c r="A2085" s="478" t="str">
        <f t="shared" si="36"/>
        <v/>
      </c>
      <c r="B2085" s="454"/>
      <c r="C2085" s="451"/>
      <c r="D2085" s="452"/>
      <c r="E2085" s="455"/>
      <c r="F2085" s="453"/>
      <c r="G2085" s="456"/>
      <c r="H2085" s="477"/>
      <c r="I2085" s="458"/>
      <c r="J2085" s="458"/>
      <c r="K2085" s="454"/>
    </row>
    <row r="2086" spans="1:11" x14ac:dyDescent="0.25">
      <c r="A2086" s="478" t="str">
        <f t="shared" si="36"/>
        <v/>
      </c>
      <c r="B2086" s="454"/>
      <c r="C2086" s="451"/>
      <c r="D2086" s="452"/>
      <c r="E2086" s="455"/>
      <c r="F2086" s="453"/>
      <c r="G2086" s="456"/>
      <c r="H2086" s="477"/>
      <c r="I2086" s="458"/>
      <c r="J2086" s="458"/>
      <c r="K2086" s="454"/>
    </row>
    <row r="2087" spans="1:11" x14ac:dyDescent="0.25">
      <c r="A2087" s="478" t="str">
        <f t="shared" si="36"/>
        <v/>
      </c>
      <c r="B2087" s="454"/>
      <c r="C2087" s="451"/>
      <c r="D2087" s="452"/>
      <c r="E2087" s="455"/>
      <c r="F2087" s="453"/>
      <c r="G2087" s="456"/>
      <c r="H2087" s="477"/>
      <c r="I2087" s="458"/>
      <c r="J2087" s="458"/>
      <c r="K2087" s="454"/>
    </row>
    <row r="2088" spans="1:11" x14ac:dyDescent="0.25">
      <c r="A2088" s="478" t="str">
        <f t="shared" si="36"/>
        <v/>
      </c>
      <c r="B2088" s="454"/>
      <c r="C2088" s="451"/>
      <c r="D2088" s="452"/>
      <c r="E2088" s="455"/>
      <c r="F2088" s="453"/>
      <c r="G2088" s="456"/>
      <c r="H2088" s="477"/>
      <c r="I2088" s="458"/>
      <c r="J2088" s="458"/>
      <c r="K2088" s="454"/>
    </row>
    <row r="2089" spans="1:11" x14ac:dyDescent="0.25">
      <c r="A2089" s="478" t="str">
        <f t="shared" si="36"/>
        <v/>
      </c>
      <c r="B2089" s="454"/>
      <c r="C2089" s="451"/>
      <c r="D2089" s="452"/>
      <c r="E2089" s="455"/>
      <c r="F2089" s="453"/>
      <c r="G2089" s="456"/>
      <c r="H2089" s="477"/>
      <c r="I2089" s="458"/>
      <c r="J2089" s="458"/>
      <c r="K2089" s="454"/>
    </row>
    <row r="2090" spans="1:11" x14ac:dyDescent="0.25">
      <c r="A2090" s="478" t="str">
        <f t="shared" si="36"/>
        <v/>
      </c>
      <c r="B2090" s="454"/>
      <c r="C2090" s="451"/>
      <c r="D2090" s="452"/>
      <c r="E2090" s="455"/>
      <c r="F2090" s="453"/>
      <c r="G2090" s="456"/>
      <c r="H2090" s="477"/>
      <c r="I2090" s="458"/>
      <c r="J2090" s="458"/>
      <c r="K2090" s="454"/>
    </row>
    <row r="2091" spans="1:11" x14ac:dyDescent="0.25">
      <c r="A2091" s="478" t="str">
        <f t="shared" si="36"/>
        <v/>
      </c>
      <c r="B2091" s="454"/>
      <c r="C2091" s="451"/>
      <c r="D2091" s="452"/>
      <c r="E2091" s="455"/>
      <c r="F2091" s="453"/>
      <c r="G2091" s="456"/>
      <c r="H2091" s="477"/>
      <c r="I2091" s="458"/>
      <c r="J2091" s="458"/>
      <c r="K2091" s="454"/>
    </row>
    <row r="2092" spans="1:11" x14ac:dyDescent="0.25">
      <c r="A2092" s="478" t="str">
        <f t="shared" si="36"/>
        <v/>
      </c>
      <c r="B2092" s="454"/>
      <c r="C2092" s="451"/>
      <c r="D2092" s="452"/>
      <c r="E2092" s="455"/>
      <c r="F2092" s="453"/>
      <c r="G2092" s="456"/>
      <c r="H2092" s="477"/>
      <c r="I2092" s="458"/>
      <c r="J2092" s="458"/>
      <c r="K2092" s="454"/>
    </row>
    <row r="2093" spans="1:11" x14ac:dyDescent="0.25">
      <c r="A2093" s="478" t="str">
        <f t="shared" si="36"/>
        <v/>
      </c>
      <c r="B2093" s="454"/>
      <c r="C2093" s="451"/>
      <c r="D2093" s="452"/>
      <c r="E2093" s="455"/>
      <c r="F2093" s="453"/>
      <c r="G2093" s="456"/>
      <c r="H2093" s="477"/>
      <c r="I2093" s="458"/>
      <c r="J2093" s="458"/>
      <c r="K2093" s="454"/>
    </row>
    <row r="2094" spans="1:11" x14ac:dyDescent="0.25">
      <c r="A2094" s="478" t="str">
        <f t="shared" si="36"/>
        <v/>
      </c>
      <c r="B2094" s="454"/>
      <c r="C2094" s="451"/>
      <c r="D2094" s="452"/>
      <c r="E2094" s="455"/>
      <c r="F2094" s="453"/>
      <c r="G2094" s="456"/>
      <c r="H2094" s="477"/>
      <c r="I2094" s="458"/>
      <c r="J2094" s="458"/>
      <c r="K2094" s="454"/>
    </row>
    <row r="2095" spans="1:11" x14ac:dyDescent="0.25">
      <c r="A2095" s="478" t="str">
        <f t="shared" si="36"/>
        <v/>
      </c>
      <c r="B2095" s="454"/>
      <c r="C2095" s="451"/>
      <c r="D2095" s="452"/>
      <c r="E2095" s="455"/>
      <c r="F2095" s="453"/>
      <c r="G2095" s="456"/>
      <c r="H2095" s="477"/>
      <c r="I2095" s="458"/>
      <c r="J2095" s="458"/>
      <c r="K2095" s="454"/>
    </row>
    <row r="2096" spans="1:11" x14ac:dyDescent="0.25">
      <c r="A2096" s="478" t="str">
        <f t="shared" si="36"/>
        <v/>
      </c>
      <c r="B2096" s="454"/>
      <c r="C2096" s="451"/>
      <c r="D2096" s="452"/>
      <c r="E2096" s="455"/>
      <c r="F2096" s="453"/>
      <c r="G2096" s="456"/>
      <c r="H2096" s="477"/>
      <c r="I2096" s="458"/>
      <c r="J2096" s="458"/>
      <c r="K2096" s="454"/>
    </row>
    <row r="2097" spans="1:11" x14ac:dyDescent="0.25">
      <c r="A2097" s="478" t="str">
        <f t="shared" si="36"/>
        <v/>
      </c>
      <c r="B2097" s="454"/>
      <c r="C2097" s="451"/>
      <c r="D2097" s="452"/>
      <c r="E2097" s="455"/>
      <c r="F2097" s="453"/>
      <c r="G2097" s="456"/>
      <c r="H2097" s="477"/>
      <c r="I2097" s="458"/>
      <c r="J2097" s="458"/>
      <c r="K2097" s="454"/>
    </row>
    <row r="2098" spans="1:11" x14ac:dyDescent="0.25">
      <c r="A2098" s="478" t="str">
        <f t="shared" si="36"/>
        <v/>
      </c>
      <c r="B2098" s="454"/>
      <c r="C2098" s="451"/>
      <c r="D2098" s="452"/>
      <c r="E2098" s="455"/>
      <c r="F2098" s="453"/>
      <c r="G2098" s="456"/>
      <c r="H2098" s="477"/>
      <c r="I2098" s="458"/>
      <c r="J2098" s="458"/>
      <c r="K2098" s="454"/>
    </row>
    <row r="2099" spans="1:11" x14ac:dyDescent="0.25">
      <c r="A2099" s="478" t="str">
        <f t="shared" si="36"/>
        <v/>
      </c>
      <c r="B2099" s="454"/>
      <c r="C2099" s="451"/>
      <c r="D2099" s="452"/>
      <c r="E2099" s="455"/>
      <c r="F2099" s="453"/>
      <c r="G2099" s="456"/>
      <c r="H2099" s="477"/>
      <c r="I2099" s="458"/>
      <c r="J2099" s="458"/>
      <c r="K2099" s="454"/>
    </row>
    <row r="2100" spans="1:11" x14ac:dyDescent="0.25">
      <c r="A2100" s="478" t="str">
        <f t="shared" si="36"/>
        <v/>
      </c>
      <c r="B2100" s="454"/>
      <c r="C2100" s="451"/>
      <c r="D2100" s="452"/>
      <c r="E2100" s="455"/>
      <c r="F2100" s="453"/>
      <c r="G2100" s="456"/>
      <c r="H2100" s="477"/>
      <c r="I2100" s="458"/>
      <c r="J2100" s="458"/>
      <c r="K2100" s="454"/>
    </row>
    <row r="2101" spans="1:11" x14ac:dyDescent="0.25">
      <c r="A2101" s="478" t="str">
        <f t="shared" si="36"/>
        <v/>
      </c>
      <c r="B2101" s="454"/>
      <c r="C2101" s="451"/>
      <c r="D2101" s="452"/>
      <c r="E2101" s="455"/>
      <c r="F2101" s="453"/>
      <c r="G2101" s="456"/>
      <c r="H2101" s="477"/>
      <c r="I2101" s="458"/>
      <c r="J2101" s="458"/>
      <c r="K2101" s="454"/>
    </row>
    <row r="2102" spans="1:11" x14ac:dyDescent="0.25">
      <c r="A2102" s="478" t="str">
        <f t="shared" ref="A2102:A2114" si="37">IF(B2102="","",A2101+1)</f>
        <v/>
      </c>
      <c r="B2102" s="454"/>
      <c r="C2102" s="451"/>
      <c r="D2102" s="452"/>
      <c r="E2102" s="455"/>
      <c r="F2102" s="453"/>
      <c r="G2102" s="456"/>
      <c r="H2102" s="477"/>
      <c r="I2102" s="458"/>
      <c r="J2102" s="458"/>
      <c r="K2102" s="454"/>
    </row>
    <row r="2103" spans="1:11" x14ac:dyDescent="0.25">
      <c r="A2103" s="478" t="str">
        <f t="shared" si="37"/>
        <v/>
      </c>
      <c r="B2103" s="454"/>
      <c r="C2103" s="451"/>
      <c r="D2103" s="452"/>
      <c r="E2103" s="455"/>
      <c r="F2103" s="453"/>
      <c r="G2103" s="456"/>
      <c r="H2103" s="477"/>
      <c r="I2103" s="458"/>
      <c r="J2103" s="458"/>
      <c r="K2103" s="454"/>
    </row>
    <row r="2104" spans="1:11" x14ac:dyDescent="0.25">
      <c r="A2104" s="478" t="str">
        <f t="shared" si="37"/>
        <v/>
      </c>
      <c r="B2104" s="454"/>
      <c r="C2104" s="451"/>
      <c r="D2104" s="452"/>
      <c r="E2104" s="455"/>
      <c r="F2104" s="453"/>
      <c r="G2104" s="456"/>
      <c r="H2104" s="477"/>
      <c r="I2104" s="458"/>
      <c r="J2104" s="458"/>
      <c r="K2104" s="454"/>
    </row>
    <row r="2105" spans="1:11" x14ac:dyDescent="0.25">
      <c r="A2105" s="478" t="str">
        <f t="shared" si="37"/>
        <v/>
      </c>
      <c r="B2105" s="454"/>
      <c r="C2105" s="451"/>
      <c r="D2105" s="452"/>
      <c r="E2105" s="455"/>
      <c r="F2105" s="453"/>
      <c r="G2105" s="456"/>
      <c r="H2105" s="477"/>
      <c r="I2105" s="458"/>
      <c r="J2105" s="458"/>
      <c r="K2105" s="454"/>
    </row>
    <row r="2106" spans="1:11" x14ac:dyDescent="0.25">
      <c r="A2106" s="478" t="str">
        <f t="shared" si="37"/>
        <v/>
      </c>
      <c r="B2106" s="454"/>
      <c r="C2106" s="451"/>
      <c r="D2106" s="452"/>
      <c r="E2106" s="455"/>
      <c r="F2106" s="453"/>
      <c r="G2106" s="456"/>
      <c r="H2106" s="477"/>
      <c r="I2106" s="458"/>
      <c r="J2106" s="458"/>
      <c r="K2106" s="454"/>
    </row>
    <row r="2107" spans="1:11" x14ac:dyDescent="0.25">
      <c r="A2107" s="478" t="str">
        <f t="shared" si="37"/>
        <v/>
      </c>
      <c r="B2107" s="454"/>
      <c r="C2107" s="451"/>
      <c r="D2107" s="452"/>
      <c r="E2107" s="455"/>
      <c r="F2107" s="453"/>
      <c r="G2107" s="456"/>
      <c r="H2107" s="477"/>
      <c r="I2107" s="458"/>
      <c r="J2107" s="458"/>
      <c r="K2107" s="454"/>
    </row>
    <row r="2108" spans="1:11" x14ac:dyDescent="0.25">
      <c r="A2108" s="478" t="str">
        <f t="shared" si="37"/>
        <v/>
      </c>
      <c r="B2108" s="454"/>
      <c r="C2108" s="451"/>
      <c r="D2108" s="452"/>
      <c r="E2108" s="455"/>
      <c r="F2108" s="453"/>
      <c r="G2108" s="456"/>
      <c r="H2108" s="477"/>
      <c r="I2108" s="458"/>
      <c r="J2108" s="458"/>
      <c r="K2108" s="454"/>
    </row>
    <row r="2109" spans="1:11" x14ac:dyDescent="0.25">
      <c r="A2109" s="478" t="str">
        <f t="shared" si="37"/>
        <v/>
      </c>
      <c r="B2109" s="454"/>
      <c r="C2109" s="451"/>
      <c r="D2109" s="452"/>
      <c r="E2109" s="455"/>
      <c r="F2109" s="453"/>
      <c r="G2109" s="456"/>
      <c r="H2109" s="457"/>
      <c r="I2109" s="458"/>
      <c r="J2109" s="458"/>
      <c r="K2109" s="454"/>
    </row>
    <row r="2110" spans="1:11" x14ac:dyDescent="0.25">
      <c r="A2110" s="478" t="str">
        <f t="shared" si="37"/>
        <v/>
      </c>
      <c r="B2110" s="454"/>
      <c r="C2110" s="451"/>
      <c r="D2110" s="452"/>
      <c r="E2110" s="455"/>
      <c r="F2110" s="453"/>
      <c r="G2110" s="456"/>
      <c r="H2110" s="457"/>
      <c r="I2110" s="458"/>
      <c r="J2110" s="458"/>
      <c r="K2110" s="454"/>
    </row>
    <row r="2111" spans="1:11" x14ac:dyDescent="0.25">
      <c r="A2111" s="478" t="str">
        <f t="shared" si="37"/>
        <v/>
      </c>
      <c r="B2111" s="454"/>
      <c r="C2111" s="451"/>
      <c r="D2111" s="452"/>
      <c r="E2111" s="455"/>
      <c r="F2111" s="453"/>
      <c r="G2111" s="456"/>
      <c r="H2111" s="457"/>
      <c r="I2111" s="458"/>
      <c r="J2111" s="458"/>
      <c r="K2111" s="454"/>
    </row>
    <row r="2112" spans="1:11" x14ac:dyDescent="0.25">
      <c r="A2112" s="478" t="str">
        <f t="shared" si="37"/>
        <v/>
      </c>
      <c r="B2112" s="454"/>
      <c r="C2112" s="451"/>
      <c r="D2112" s="452"/>
      <c r="E2112" s="455"/>
      <c r="F2112" s="453"/>
      <c r="G2112" s="456"/>
      <c r="H2112" s="457"/>
      <c r="I2112" s="458"/>
      <c r="J2112" s="458"/>
      <c r="K2112" s="454"/>
    </row>
    <row r="2113" spans="1:11" x14ac:dyDescent="0.25">
      <c r="A2113" s="478" t="str">
        <f t="shared" si="37"/>
        <v/>
      </c>
      <c r="B2113" s="454"/>
      <c r="C2113" s="451"/>
      <c r="D2113" s="452"/>
      <c r="E2113" s="455"/>
      <c r="F2113" s="453"/>
      <c r="G2113" s="456"/>
      <c r="H2113" s="457"/>
      <c r="I2113" s="458"/>
      <c r="J2113" s="458"/>
      <c r="K2113" s="454"/>
    </row>
    <row r="2114" spans="1:11" x14ac:dyDescent="0.25">
      <c r="A2114" s="478" t="str">
        <f t="shared" si="37"/>
        <v/>
      </c>
      <c r="B2114" s="454"/>
      <c r="C2114" s="451"/>
      <c r="D2114" s="452"/>
      <c r="E2114" s="455"/>
      <c r="F2114" s="453"/>
      <c r="G2114" s="456"/>
      <c r="H2114" s="457"/>
      <c r="I2114" s="458"/>
      <c r="J2114" s="458"/>
      <c r="K2114" s="454"/>
    </row>
  </sheetData>
  <autoFilter ref="A2:X2114" xr:uid="{00000000-0009-0000-0000-00000A000000}"/>
  <conditionalFormatting sqref="D113:D222 C113:C130 C232:C235 C287:C307 C312:C318 C588:C608 C902:C937 C3:D112 C1600:D1600 C2028:D2028 C194:C228 E3:E255 D377:D443 C320:C323 C610:C678 C680:C698 C710:C784 C876:C890 C786:C874 C325:C443 C445:D568 E600 E1091 E1340">
    <cfRule type="containsText" dxfId="566" priority="539" stopIfTrue="1" operator="containsText" text="PD">
      <formula>NOT(ISERROR(SEARCH("PD",C3)))</formula>
    </cfRule>
  </conditionalFormatting>
  <conditionalFormatting sqref="C229:C231">
    <cfRule type="containsText" dxfId="565" priority="534" stopIfTrue="1" operator="containsText" text="PD">
      <formula>NOT(ISERROR(SEARCH("PD",C229)))</formula>
    </cfRule>
  </conditionalFormatting>
  <conditionalFormatting sqref="C236">
    <cfRule type="containsText" dxfId="564" priority="533" stopIfTrue="1" operator="containsText" text="PD">
      <formula>NOT(ISERROR(SEARCH("PD",C236)))</formula>
    </cfRule>
  </conditionalFormatting>
  <conditionalFormatting sqref="B257">
    <cfRule type="duplicateValues" dxfId="563" priority="529"/>
    <cfRule type="duplicateValues" dxfId="562" priority="530"/>
    <cfRule type="duplicateValues" dxfId="561" priority="531"/>
  </conditionalFormatting>
  <conditionalFormatting sqref="B257">
    <cfRule type="duplicateValues" dxfId="560" priority="532" stopIfTrue="1"/>
  </conditionalFormatting>
  <conditionalFormatting sqref="B238">
    <cfRule type="colorScale" priority="524">
      <colorScale>
        <cfvo type="min"/>
        <cfvo type="max"/>
        <color rgb="FFFF7128"/>
        <color rgb="FFFFEF9C"/>
      </colorScale>
    </cfRule>
  </conditionalFormatting>
  <conditionalFormatting sqref="B238">
    <cfRule type="duplicateValues" dxfId="559" priority="525"/>
  </conditionalFormatting>
  <conditionalFormatting sqref="B238">
    <cfRule type="duplicateValues" dxfId="558" priority="526"/>
  </conditionalFormatting>
  <conditionalFormatting sqref="B238">
    <cfRule type="duplicateValues" dxfId="557" priority="527"/>
    <cfRule type="duplicateValues" priority="528"/>
  </conditionalFormatting>
  <conditionalFormatting sqref="B239">
    <cfRule type="duplicateValues" dxfId="556" priority="520"/>
    <cfRule type="duplicateValues" dxfId="555" priority="521"/>
    <cfRule type="duplicateValues" dxfId="554" priority="522"/>
  </conditionalFormatting>
  <conditionalFormatting sqref="B239">
    <cfRule type="duplicateValues" dxfId="553" priority="523" stopIfTrue="1"/>
  </conditionalFormatting>
  <conditionalFormatting sqref="B241">
    <cfRule type="duplicateValues" dxfId="552" priority="516"/>
    <cfRule type="duplicateValues" dxfId="551" priority="517"/>
    <cfRule type="duplicateValues" dxfId="550" priority="518"/>
  </conditionalFormatting>
  <conditionalFormatting sqref="B241">
    <cfRule type="duplicateValues" dxfId="549" priority="519" stopIfTrue="1"/>
  </conditionalFormatting>
  <conditionalFormatting sqref="B242">
    <cfRule type="duplicateValues" dxfId="548" priority="510" stopIfTrue="1"/>
  </conditionalFormatting>
  <conditionalFormatting sqref="B242">
    <cfRule type="colorScale" priority="511">
      <colorScale>
        <cfvo type="min"/>
        <cfvo type="max"/>
        <color rgb="FFFF7128"/>
        <color rgb="FFFFEF9C"/>
      </colorScale>
    </cfRule>
  </conditionalFormatting>
  <conditionalFormatting sqref="B242">
    <cfRule type="duplicateValues" dxfId="547" priority="512"/>
  </conditionalFormatting>
  <conditionalFormatting sqref="B242">
    <cfRule type="duplicateValues" dxfId="546" priority="513"/>
  </conditionalFormatting>
  <conditionalFormatting sqref="B242">
    <cfRule type="duplicateValues" dxfId="545" priority="514"/>
    <cfRule type="duplicateValues" priority="515"/>
  </conditionalFormatting>
  <conditionalFormatting sqref="B248">
    <cfRule type="colorScale" priority="505">
      <colorScale>
        <cfvo type="min"/>
        <cfvo type="max"/>
        <color rgb="FFFF7128"/>
        <color rgb="FFFFEF9C"/>
      </colorScale>
    </cfRule>
  </conditionalFormatting>
  <conditionalFormatting sqref="B248">
    <cfRule type="duplicateValues" dxfId="544" priority="506"/>
  </conditionalFormatting>
  <conditionalFormatting sqref="B248">
    <cfRule type="duplicateValues" dxfId="543" priority="507"/>
  </conditionalFormatting>
  <conditionalFormatting sqref="B248">
    <cfRule type="duplicateValues" dxfId="542" priority="508"/>
    <cfRule type="duplicateValues" priority="509"/>
  </conditionalFormatting>
  <conditionalFormatting sqref="B261:B263 B270:B271">
    <cfRule type="colorScale" priority="500">
      <colorScale>
        <cfvo type="min"/>
        <cfvo type="max"/>
        <color rgb="FFFF7128"/>
        <color rgb="FFFFEF9C"/>
      </colorScale>
    </cfRule>
  </conditionalFormatting>
  <conditionalFormatting sqref="B261:B263 B270:B271">
    <cfRule type="duplicateValues" dxfId="541" priority="501"/>
  </conditionalFormatting>
  <conditionalFormatting sqref="B261:B263 B270:B271">
    <cfRule type="duplicateValues" dxfId="540" priority="502"/>
  </conditionalFormatting>
  <conditionalFormatting sqref="B261:B263 B270:B271">
    <cfRule type="duplicateValues" dxfId="539" priority="503"/>
    <cfRule type="duplicateValues" priority="504"/>
  </conditionalFormatting>
  <conditionalFormatting sqref="B265">
    <cfRule type="colorScale" priority="495">
      <colorScale>
        <cfvo type="min"/>
        <cfvo type="max"/>
        <color rgb="FFFF7128"/>
        <color rgb="FFFFEF9C"/>
      </colorScale>
    </cfRule>
  </conditionalFormatting>
  <conditionalFormatting sqref="B265">
    <cfRule type="duplicateValues" dxfId="538" priority="496"/>
  </conditionalFormatting>
  <conditionalFormatting sqref="B265">
    <cfRule type="duplicateValues" dxfId="537" priority="497"/>
  </conditionalFormatting>
  <conditionalFormatting sqref="B265">
    <cfRule type="duplicateValues" dxfId="536" priority="498"/>
    <cfRule type="duplicateValues" priority="499"/>
  </conditionalFormatting>
  <conditionalFormatting sqref="B266">
    <cfRule type="duplicateValues" dxfId="535" priority="491"/>
    <cfRule type="duplicateValues" dxfId="534" priority="492"/>
    <cfRule type="duplicateValues" dxfId="533" priority="493"/>
  </conditionalFormatting>
  <conditionalFormatting sqref="B266">
    <cfRule type="duplicateValues" dxfId="532" priority="494" stopIfTrue="1"/>
  </conditionalFormatting>
  <conditionalFormatting sqref="B273">
    <cfRule type="duplicateValues" dxfId="531" priority="482"/>
    <cfRule type="duplicateValues" dxfId="530" priority="483"/>
    <cfRule type="duplicateValues" dxfId="529" priority="484"/>
  </conditionalFormatting>
  <conditionalFormatting sqref="B273">
    <cfRule type="duplicateValues" dxfId="528" priority="485" stopIfTrue="1"/>
  </conditionalFormatting>
  <conditionalFormatting sqref="B272">
    <cfRule type="duplicateValues" dxfId="527" priority="478"/>
    <cfRule type="duplicateValues" dxfId="526" priority="479"/>
    <cfRule type="duplicateValues" dxfId="525" priority="480"/>
  </conditionalFormatting>
  <conditionalFormatting sqref="B272">
    <cfRule type="duplicateValues" dxfId="524" priority="481" stopIfTrue="1"/>
  </conditionalFormatting>
  <conditionalFormatting sqref="B275">
    <cfRule type="colorScale" priority="473">
      <colorScale>
        <cfvo type="min"/>
        <cfvo type="max"/>
        <color rgb="FFFF7128"/>
        <color rgb="FFFFEF9C"/>
      </colorScale>
    </cfRule>
  </conditionalFormatting>
  <conditionalFormatting sqref="B275">
    <cfRule type="duplicateValues" dxfId="523" priority="474"/>
  </conditionalFormatting>
  <conditionalFormatting sqref="B275">
    <cfRule type="duplicateValues" dxfId="522" priority="475"/>
  </conditionalFormatting>
  <conditionalFormatting sqref="B275">
    <cfRule type="duplicateValues" dxfId="521" priority="476"/>
    <cfRule type="duplicateValues" priority="477"/>
  </conditionalFormatting>
  <conditionalFormatting sqref="B277">
    <cfRule type="colorScale" priority="468">
      <colorScale>
        <cfvo type="min"/>
        <cfvo type="max"/>
        <color rgb="FFFF7128"/>
        <color rgb="FFFFEF9C"/>
      </colorScale>
    </cfRule>
  </conditionalFormatting>
  <conditionalFormatting sqref="B277">
    <cfRule type="duplicateValues" dxfId="520" priority="469"/>
  </conditionalFormatting>
  <conditionalFormatting sqref="B277">
    <cfRule type="duplicateValues" dxfId="519" priority="470"/>
  </conditionalFormatting>
  <conditionalFormatting sqref="B277">
    <cfRule type="duplicateValues" dxfId="518" priority="471"/>
    <cfRule type="duplicateValues" priority="472"/>
  </conditionalFormatting>
  <conditionalFormatting sqref="B283">
    <cfRule type="colorScale" priority="463">
      <colorScale>
        <cfvo type="min"/>
        <cfvo type="max"/>
        <color rgb="FFFF7128"/>
        <color rgb="FFFFEF9C"/>
      </colorScale>
    </cfRule>
  </conditionalFormatting>
  <conditionalFormatting sqref="B283">
    <cfRule type="duplicateValues" dxfId="517" priority="464"/>
  </conditionalFormatting>
  <conditionalFormatting sqref="B283">
    <cfRule type="duplicateValues" dxfId="516" priority="465"/>
  </conditionalFormatting>
  <conditionalFormatting sqref="B283">
    <cfRule type="duplicateValues" dxfId="515" priority="466"/>
    <cfRule type="duplicateValues" priority="467"/>
  </conditionalFormatting>
  <conditionalFormatting sqref="B285:B286">
    <cfRule type="colorScale" priority="458">
      <colorScale>
        <cfvo type="min"/>
        <cfvo type="max"/>
        <color rgb="FFFF7128"/>
        <color rgb="FFFFEF9C"/>
      </colorScale>
    </cfRule>
  </conditionalFormatting>
  <conditionalFormatting sqref="B285:B286">
    <cfRule type="duplicateValues" dxfId="514" priority="459"/>
  </conditionalFormatting>
  <conditionalFormatting sqref="B285:B286">
    <cfRule type="duplicateValues" dxfId="513" priority="460"/>
  </conditionalFormatting>
  <conditionalFormatting sqref="B285:B286">
    <cfRule type="duplicateValues" dxfId="512" priority="461"/>
    <cfRule type="duplicateValues" priority="462"/>
  </conditionalFormatting>
  <conditionalFormatting sqref="C237:C268 C270:C286 C324 C444">
    <cfRule type="cellIs" dxfId="511" priority="457" operator="equal">
      <formula>#N/A</formula>
    </cfRule>
  </conditionalFormatting>
  <conditionalFormatting sqref="C308:C311">
    <cfRule type="containsText" dxfId="510" priority="456" stopIfTrue="1" operator="containsText" text="PD">
      <formula>NOT(ISERROR(SEARCH("PD",C308)))</formula>
    </cfRule>
  </conditionalFormatting>
  <conditionalFormatting sqref="C569:D587">
    <cfRule type="containsText" dxfId="509" priority="455" stopIfTrue="1" operator="containsText" text="PD">
      <formula>NOT(ISERROR(SEARCH("PD",C569)))</formula>
    </cfRule>
  </conditionalFormatting>
  <conditionalFormatting sqref="C699:D709">
    <cfRule type="containsText" dxfId="508" priority="454" stopIfTrue="1" operator="containsText" text="PD">
      <formula>NOT(ISERROR(SEARCH("PD",C699)))</formula>
    </cfRule>
  </conditionalFormatting>
  <conditionalFormatting sqref="B713">
    <cfRule type="duplicateValues" dxfId="507" priority="450"/>
    <cfRule type="duplicateValues" dxfId="506" priority="451"/>
    <cfRule type="duplicateValues" dxfId="505" priority="452"/>
  </conditionalFormatting>
  <conditionalFormatting sqref="B713">
    <cfRule type="duplicateValues" dxfId="504" priority="453" stopIfTrue="1"/>
  </conditionalFormatting>
  <conditionalFormatting sqref="B715">
    <cfRule type="colorScale" priority="445">
      <colorScale>
        <cfvo type="min"/>
        <cfvo type="max"/>
        <color rgb="FFFF7128"/>
        <color rgb="FFFFEF9C"/>
      </colorScale>
    </cfRule>
  </conditionalFormatting>
  <conditionalFormatting sqref="B715">
    <cfRule type="duplicateValues" dxfId="503" priority="446"/>
  </conditionalFormatting>
  <conditionalFormatting sqref="B715">
    <cfRule type="duplicateValues" dxfId="502" priority="447"/>
  </conditionalFormatting>
  <conditionalFormatting sqref="B715">
    <cfRule type="duplicateValues" dxfId="501" priority="448"/>
    <cfRule type="duplicateValues" priority="449"/>
  </conditionalFormatting>
  <conditionalFormatting sqref="B716">
    <cfRule type="colorScale" priority="440">
      <colorScale>
        <cfvo type="min"/>
        <cfvo type="max"/>
        <color rgb="FFFF7128"/>
        <color rgb="FFFFEF9C"/>
      </colorScale>
    </cfRule>
  </conditionalFormatting>
  <conditionalFormatting sqref="B716">
    <cfRule type="duplicateValues" dxfId="500" priority="441"/>
  </conditionalFormatting>
  <conditionalFormatting sqref="B716">
    <cfRule type="duplicateValues" dxfId="499" priority="442"/>
  </conditionalFormatting>
  <conditionalFormatting sqref="B716">
    <cfRule type="duplicateValues" dxfId="498" priority="443"/>
    <cfRule type="duplicateValues" priority="444"/>
  </conditionalFormatting>
  <conditionalFormatting sqref="B719">
    <cfRule type="colorScale" priority="435">
      <colorScale>
        <cfvo type="min"/>
        <cfvo type="max"/>
        <color rgb="FFFF7128"/>
        <color rgb="FFFFEF9C"/>
      </colorScale>
    </cfRule>
  </conditionalFormatting>
  <conditionalFormatting sqref="B719">
    <cfRule type="duplicateValues" dxfId="497" priority="436"/>
  </conditionalFormatting>
  <conditionalFormatting sqref="B719">
    <cfRule type="duplicateValues" dxfId="496" priority="437"/>
  </conditionalFormatting>
  <conditionalFormatting sqref="B719">
    <cfRule type="duplicateValues" dxfId="495" priority="438"/>
    <cfRule type="duplicateValues" priority="439"/>
  </conditionalFormatting>
  <conditionalFormatting sqref="B729">
    <cfRule type="colorScale" priority="430">
      <colorScale>
        <cfvo type="min"/>
        <cfvo type="max"/>
        <color rgb="FFFF7128"/>
        <color rgb="FFFFEF9C"/>
      </colorScale>
    </cfRule>
  </conditionalFormatting>
  <conditionalFormatting sqref="B729">
    <cfRule type="duplicateValues" dxfId="494" priority="431"/>
  </conditionalFormatting>
  <conditionalFormatting sqref="B729">
    <cfRule type="duplicateValues" dxfId="493" priority="432"/>
  </conditionalFormatting>
  <conditionalFormatting sqref="B729">
    <cfRule type="duplicateValues" dxfId="492" priority="433"/>
    <cfRule type="duplicateValues" priority="434"/>
  </conditionalFormatting>
  <conditionalFormatting sqref="C891:C894">
    <cfRule type="containsText" dxfId="491" priority="428" stopIfTrue="1" operator="containsText" text="PD">
      <formula>NOT(ISERROR(SEARCH("PD",C891)))</formula>
    </cfRule>
  </conditionalFormatting>
  <conditionalFormatting sqref="C895:C901">
    <cfRule type="containsText" dxfId="490" priority="427" stopIfTrue="1" operator="containsText" text="PD">
      <formula>NOT(ISERROR(SEARCH("PD",C895)))</formula>
    </cfRule>
  </conditionalFormatting>
  <conditionalFormatting sqref="B916">
    <cfRule type="duplicateValues" dxfId="489" priority="423"/>
    <cfRule type="duplicateValues" dxfId="488" priority="424"/>
    <cfRule type="duplicateValues" dxfId="487" priority="425"/>
  </conditionalFormatting>
  <conditionalFormatting sqref="B916">
    <cfRule type="duplicateValues" dxfId="486" priority="426" stopIfTrue="1"/>
  </conditionalFormatting>
  <conditionalFormatting sqref="B922">
    <cfRule type="colorScale" priority="418">
      <colorScale>
        <cfvo type="min"/>
        <cfvo type="max"/>
        <color rgb="FFFF7128"/>
        <color rgb="FFFFEF9C"/>
      </colorScale>
    </cfRule>
  </conditionalFormatting>
  <conditionalFormatting sqref="B922">
    <cfRule type="duplicateValues" dxfId="485" priority="419"/>
  </conditionalFormatting>
  <conditionalFormatting sqref="B922">
    <cfRule type="duplicateValues" dxfId="484" priority="420"/>
  </conditionalFormatting>
  <conditionalFormatting sqref="B922">
    <cfRule type="duplicateValues" dxfId="483" priority="421"/>
    <cfRule type="duplicateValues" priority="422"/>
  </conditionalFormatting>
  <conditionalFormatting sqref="B924">
    <cfRule type="colorScale" priority="413">
      <colorScale>
        <cfvo type="min"/>
        <cfvo type="max"/>
        <color rgb="FFFF7128"/>
        <color rgb="FFFFEF9C"/>
      </colorScale>
    </cfRule>
  </conditionalFormatting>
  <conditionalFormatting sqref="B924">
    <cfRule type="duplicateValues" dxfId="482" priority="414"/>
  </conditionalFormatting>
  <conditionalFormatting sqref="B924">
    <cfRule type="duplicateValues" dxfId="481" priority="415"/>
  </conditionalFormatting>
  <conditionalFormatting sqref="B924">
    <cfRule type="duplicateValues" dxfId="480" priority="416"/>
    <cfRule type="duplicateValues" priority="417"/>
  </conditionalFormatting>
  <conditionalFormatting sqref="B925">
    <cfRule type="colorScale" priority="408">
      <colorScale>
        <cfvo type="min"/>
        <cfvo type="max"/>
        <color rgb="FFFF7128"/>
        <color rgb="FFFFEF9C"/>
      </colorScale>
    </cfRule>
  </conditionalFormatting>
  <conditionalFormatting sqref="B925">
    <cfRule type="duplicateValues" dxfId="479" priority="409"/>
  </conditionalFormatting>
  <conditionalFormatting sqref="B925">
    <cfRule type="duplicateValues" dxfId="478" priority="410"/>
  </conditionalFormatting>
  <conditionalFormatting sqref="B925">
    <cfRule type="duplicateValues" dxfId="477" priority="411"/>
    <cfRule type="duplicateValues" priority="412"/>
  </conditionalFormatting>
  <conditionalFormatting sqref="B940">
    <cfRule type="colorScale" priority="403">
      <colorScale>
        <cfvo type="min"/>
        <cfvo type="max"/>
        <color rgb="FFFF7128"/>
        <color rgb="FFFFEF9C"/>
      </colorScale>
    </cfRule>
  </conditionalFormatting>
  <conditionalFormatting sqref="B940">
    <cfRule type="duplicateValues" dxfId="476" priority="404"/>
  </conditionalFormatting>
  <conditionalFormatting sqref="B940">
    <cfRule type="duplicateValues" dxfId="475" priority="405"/>
  </conditionalFormatting>
  <conditionalFormatting sqref="B940">
    <cfRule type="duplicateValues" dxfId="474" priority="406"/>
    <cfRule type="duplicateValues" priority="407"/>
  </conditionalFormatting>
  <conditionalFormatting sqref="B1022">
    <cfRule type="colorScale" priority="398">
      <colorScale>
        <cfvo type="min"/>
        <cfvo type="max"/>
        <color rgb="FFFF7128"/>
        <color rgb="FFFFEF9C"/>
      </colorScale>
    </cfRule>
  </conditionalFormatting>
  <conditionalFormatting sqref="B1022">
    <cfRule type="duplicateValues" dxfId="473" priority="399"/>
  </conditionalFormatting>
  <conditionalFormatting sqref="B1022">
    <cfRule type="duplicateValues" dxfId="472" priority="400"/>
  </conditionalFormatting>
  <conditionalFormatting sqref="B1022">
    <cfRule type="duplicateValues" dxfId="471" priority="401"/>
    <cfRule type="duplicateValues" priority="402"/>
  </conditionalFormatting>
  <conditionalFormatting sqref="B1026">
    <cfRule type="duplicateValues" dxfId="470" priority="394"/>
    <cfRule type="duplicateValues" dxfId="469" priority="395"/>
    <cfRule type="duplicateValues" dxfId="468" priority="396"/>
  </conditionalFormatting>
  <conditionalFormatting sqref="B1026">
    <cfRule type="duplicateValues" dxfId="467" priority="397" stopIfTrue="1"/>
  </conditionalFormatting>
  <conditionalFormatting sqref="B1027">
    <cfRule type="colorScale" priority="389">
      <colorScale>
        <cfvo type="min"/>
        <cfvo type="max"/>
        <color rgb="FFFF7128"/>
        <color rgb="FFFFEF9C"/>
      </colorScale>
    </cfRule>
  </conditionalFormatting>
  <conditionalFormatting sqref="B1027">
    <cfRule type="duplicateValues" dxfId="466" priority="390"/>
  </conditionalFormatting>
  <conditionalFormatting sqref="B1027">
    <cfRule type="duplicateValues" dxfId="465" priority="391"/>
  </conditionalFormatting>
  <conditionalFormatting sqref="B1027">
    <cfRule type="duplicateValues" dxfId="464" priority="392"/>
    <cfRule type="duplicateValues" priority="393"/>
  </conditionalFormatting>
  <conditionalFormatting sqref="B1043">
    <cfRule type="colorScale" priority="384">
      <colorScale>
        <cfvo type="min"/>
        <cfvo type="max"/>
        <color rgb="FFFF7128"/>
        <color rgb="FFFFEF9C"/>
      </colorScale>
    </cfRule>
  </conditionalFormatting>
  <conditionalFormatting sqref="B1043">
    <cfRule type="duplicateValues" dxfId="463" priority="385"/>
  </conditionalFormatting>
  <conditionalFormatting sqref="B1043">
    <cfRule type="duplicateValues" dxfId="462" priority="386"/>
  </conditionalFormatting>
  <conditionalFormatting sqref="B1043">
    <cfRule type="duplicateValues" dxfId="461" priority="387"/>
    <cfRule type="duplicateValues" priority="388"/>
  </conditionalFormatting>
  <conditionalFormatting sqref="B1039">
    <cfRule type="duplicateValues" dxfId="460" priority="380"/>
    <cfRule type="duplicateValues" dxfId="459" priority="381"/>
    <cfRule type="duplicateValues" dxfId="458" priority="382"/>
  </conditionalFormatting>
  <conditionalFormatting sqref="B1039">
    <cfRule type="duplicateValues" dxfId="457" priority="383" stopIfTrue="1"/>
  </conditionalFormatting>
  <conditionalFormatting sqref="B1032">
    <cfRule type="colorScale" priority="375">
      <colorScale>
        <cfvo type="min"/>
        <cfvo type="max"/>
        <color rgb="FFFF7128"/>
        <color rgb="FFFFEF9C"/>
      </colorScale>
    </cfRule>
  </conditionalFormatting>
  <conditionalFormatting sqref="B1032">
    <cfRule type="duplicateValues" dxfId="456" priority="376"/>
  </conditionalFormatting>
  <conditionalFormatting sqref="B1032">
    <cfRule type="duplicateValues" dxfId="455" priority="377"/>
  </conditionalFormatting>
  <conditionalFormatting sqref="B1032">
    <cfRule type="duplicateValues" dxfId="454" priority="378"/>
    <cfRule type="duplicateValues" priority="379"/>
  </conditionalFormatting>
  <conditionalFormatting sqref="B1036">
    <cfRule type="duplicateValues" dxfId="453" priority="371"/>
    <cfRule type="duplicateValues" dxfId="452" priority="372"/>
    <cfRule type="duplicateValues" dxfId="451" priority="373"/>
  </conditionalFormatting>
  <conditionalFormatting sqref="B1036">
    <cfRule type="duplicateValues" dxfId="450" priority="374" stopIfTrue="1"/>
  </conditionalFormatting>
  <conditionalFormatting sqref="B1046">
    <cfRule type="colorScale" priority="366">
      <colorScale>
        <cfvo type="min"/>
        <cfvo type="max"/>
        <color rgb="FFFF7128"/>
        <color rgb="FFFFEF9C"/>
      </colorScale>
    </cfRule>
  </conditionalFormatting>
  <conditionalFormatting sqref="B1046">
    <cfRule type="duplicateValues" dxfId="449" priority="367"/>
  </conditionalFormatting>
  <conditionalFormatting sqref="B1046">
    <cfRule type="duplicateValues" dxfId="448" priority="368"/>
  </conditionalFormatting>
  <conditionalFormatting sqref="B1046">
    <cfRule type="duplicateValues" dxfId="447" priority="369"/>
    <cfRule type="duplicateValues" priority="370"/>
  </conditionalFormatting>
  <conditionalFormatting sqref="B1049">
    <cfRule type="colorScale" priority="361">
      <colorScale>
        <cfvo type="min"/>
        <cfvo type="max"/>
        <color rgb="FFFF7128"/>
        <color rgb="FFFFEF9C"/>
      </colorScale>
    </cfRule>
  </conditionalFormatting>
  <conditionalFormatting sqref="B1049">
    <cfRule type="duplicateValues" dxfId="446" priority="362"/>
  </conditionalFormatting>
  <conditionalFormatting sqref="B1049">
    <cfRule type="duplicateValues" dxfId="445" priority="363"/>
  </conditionalFormatting>
  <conditionalFormatting sqref="B1049">
    <cfRule type="duplicateValues" dxfId="444" priority="364"/>
    <cfRule type="duplicateValues" priority="365"/>
  </conditionalFormatting>
  <conditionalFormatting sqref="B1059">
    <cfRule type="colorScale" priority="356">
      <colorScale>
        <cfvo type="min"/>
        <cfvo type="max"/>
        <color rgb="FFFF7128"/>
        <color rgb="FFFFEF9C"/>
      </colorScale>
    </cfRule>
  </conditionalFormatting>
  <conditionalFormatting sqref="B1059">
    <cfRule type="duplicateValues" dxfId="443" priority="357"/>
  </conditionalFormatting>
  <conditionalFormatting sqref="B1059">
    <cfRule type="duplicateValues" dxfId="442" priority="358"/>
  </conditionalFormatting>
  <conditionalFormatting sqref="B1059">
    <cfRule type="duplicateValues" dxfId="441" priority="359"/>
    <cfRule type="duplicateValues" priority="360"/>
  </conditionalFormatting>
  <conditionalFormatting sqref="B1047">
    <cfRule type="colorScale" priority="351">
      <colorScale>
        <cfvo type="min"/>
        <cfvo type="max"/>
        <color rgb="FFFF7128"/>
        <color rgb="FFFFEF9C"/>
      </colorScale>
    </cfRule>
  </conditionalFormatting>
  <conditionalFormatting sqref="B1047">
    <cfRule type="duplicateValues" dxfId="440" priority="352"/>
  </conditionalFormatting>
  <conditionalFormatting sqref="B1047">
    <cfRule type="duplicateValues" dxfId="439" priority="353"/>
  </conditionalFormatting>
  <conditionalFormatting sqref="B1047">
    <cfRule type="duplicateValues" dxfId="438" priority="354"/>
    <cfRule type="duplicateValues" priority="355"/>
  </conditionalFormatting>
  <conditionalFormatting sqref="B1048">
    <cfRule type="colorScale" priority="346">
      <colorScale>
        <cfvo type="min"/>
        <cfvo type="max"/>
        <color rgb="FFFF7128"/>
        <color rgb="FFFFEF9C"/>
      </colorScale>
    </cfRule>
  </conditionalFormatting>
  <conditionalFormatting sqref="B1048">
    <cfRule type="duplicateValues" dxfId="437" priority="347"/>
  </conditionalFormatting>
  <conditionalFormatting sqref="B1048">
    <cfRule type="duplicateValues" dxfId="436" priority="348"/>
  </conditionalFormatting>
  <conditionalFormatting sqref="B1048">
    <cfRule type="duplicateValues" dxfId="435" priority="349"/>
    <cfRule type="duplicateValues" priority="350"/>
  </conditionalFormatting>
  <conditionalFormatting sqref="B1051">
    <cfRule type="colorScale" priority="341">
      <colorScale>
        <cfvo type="min"/>
        <cfvo type="max"/>
        <color rgb="FFFF7128"/>
        <color rgb="FFFFEF9C"/>
      </colorScale>
    </cfRule>
  </conditionalFormatting>
  <conditionalFormatting sqref="B1051">
    <cfRule type="duplicateValues" dxfId="434" priority="342"/>
  </conditionalFormatting>
  <conditionalFormatting sqref="B1051">
    <cfRule type="duplicateValues" dxfId="433" priority="343"/>
  </conditionalFormatting>
  <conditionalFormatting sqref="B1051">
    <cfRule type="duplicateValues" dxfId="432" priority="344"/>
    <cfRule type="duplicateValues" priority="345"/>
  </conditionalFormatting>
  <conditionalFormatting sqref="B1052">
    <cfRule type="colorScale" priority="336">
      <colorScale>
        <cfvo type="min"/>
        <cfvo type="max"/>
        <color rgb="FFFF7128"/>
        <color rgb="FFFFEF9C"/>
      </colorScale>
    </cfRule>
  </conditionalFormatting>
  <conditionalFormatting sqref="B1052">
    <cfRule type="duplicateValues" dxfId="431" priority="337"/>
  </conditionalFormatting>
  <conditionalFormatting sqref="B1052">
    <cfRule type="duplicateValues" dxfId="430" priority="338"/>
  </conditionalFormatting>
  <conditionalFormatting sqref="B1052">
    <cfRule type="duplicateValues" dxfId="429" priority="339"/>
    <cfRule type="duplicateValues" priority="340"/>
  </conditionalFormatting>
  <conditionalFormatting sqref="B1053">
    <cfRule type="colorScale" priority="331">
      <colorScale>
        <cfvo type="min"/>
        <cfvo type="max"/>
        <color rgb="FFFF7128"/>
        <color rgb="FFFFEF9C"/>
      </colorScale>
    </cfRule>
  </conditionalFormatting>
  <conditionalFormatting sqref="B1053">
    <cfRule type="duplicateValues" dxfId="428" priority="332"/>
  </conditionalFormatting>
  <conditionalFormatting sqref="B1053">
    <cfRule type="duplicateValues" dxfId="427" priority="333"/>
  </conditionalFormatting>
  <conditionalFormatting sqref="B1053">
    <cfRule type="duplicateValues" dxfId="426" priority="334"/>
    <cfRule type="duplicateValues" priority="335"/>
  </conditionalFormatting>
  <conditionalFormatting sqref="B1054">
    <cfRule type="colorScale" priority="326">
      <colorScale>
        <cfvo type="min"/>
        <cfvo type="max"/>
        <color rgb="FFFF7128"/>
        <color rgb="FFFFEF9C"/>
      </colorScale>
    </cfRule>
  </conditionalFormatting>
  <conditionalFormatting sqref="B1054">
    <cfRule type="duplicateValues" dxfId="425" priority="327"/>
  </conditionalFormatting>
  <conditionalFormatting sqref="B1054">
    <cfRule type="duplicateValues" dxfId="424" priority="328"/>
  </conditionalFormatting>
  <conditionalFormatting sqref="B1054">
    <cfRule type="duplicateValues" dxfId="423" priority="329"/>
    <cfRule type="duplicateValues" priority="330"/>
  </conditionalFormatting>
  <conditionalFormatting sqref="B1062">
    <cfRule type="duplicateValues" dxfId="422" priority="322"/>
    <cfRule type="duplicateValues" dxfId="421" priority="323"/>
    <cfRule type="duplicateValues" dxfId="420" priority="324"/>
  </conditionalFormatting>
  <conditionalFormatting sqref="B1062">
    <cfRule type="duplicateValues" dxfId="419" priority="325" stopIfTrue="1"/>
  </conditionalFormatting>
  <conditionalFormatting sqref="B1064">
    <cfRule type="colorScale" priority="317">
      <colorScale>
        <cfvo type="min"/>
        <cfvo type="max"/>
        <color rgb="FFFF7128"/>
        <color rgb="FFFFEF9C"/>
      </colorScale>
    </cfRule>
  </conditionalFormatting>
  <conditionalFormatting sqref="B1064">
    <cfRule type="duplicateValues" dxfId="418" priority="318"/>
  </conditionalFormatting>
  <conditionalFormatting sqref="B1064">
    <cfRule type="duplicateValues" dxfId="417" priority="319"/>
  </conditionalFormatting>
  <conditionalFormatting sqref="B1064">
    <cfRule type="duplicateValues" dxfId="416" priority="320"/>
    <cfRule type="duplicateValues" priority="321"/>
  </conditionalFormatting>
  <conditionalFormatting sqref="B1065">
    <cfRule type="colorScale" priority="312">
      <colorScale>
        <cfvo type="min"/>
        <cfvo type="max"/>
        <color rgb="FFFF7128"/>
        <color rgb="FFFFEF9C"/>
      </colorScale>
    </cfRule>
  </conditionalFormatting>
  <conditionalFormatting sqref="B1065">
    <cfRule type="duplicateValues" dxfId="415" priority="313"/>
  </conditionalFormatting>
  <conditionalFormatting sqref="B1065">
    <cfRule type="duplicateValues" dxfId="414" priority="314"/>
  </conditionalFormatting>
  <conditionalFormatting sqref="B1065">
    <cfRule type="duplicateValues" dxfId="413" priority="315"/>
    <cfRule type="duplicateValues" priority="316"/>
  </conditionalFormatting>
  <conditionalFormatting sqref="B1061">
    <cfRule type="colorScale" priority="307">
      <colorScale>
        <cfvo type="min"/>
        <cfvo type="max"/>
        <color rgb="FFFF7128"/>
        <color rgb="FFFFEF9C"/>
      </colorScale>
    </cfRule>
  </conditionalFormatting>
  <conditionalFormatting sqref="B1061">
    <cfRule type="duplicateValues" dxfId="412" priority="308"/>
  </conditionalFormatting>
  <conditionalFormatting sqref="B1061">
    <cfRule type="duplicateValues" dxfId="411" priority="309"/>
  </conditionalFormatting>
  <conditionalFormatting sqref="B1061">
    <cfRule type="duplicateValues" dxfId="410" priority="310"/>
    <cfRule type="duplicateValues" priority="311"/>
  </conditionalFormatting>
  <conditionalFormatting sqref="B1066">
    <cfRule type="duplicateValues" dxfId="409" priority="303"/>
    <cfRule type="duplicateValues" dxfId="408" priority="304"/>
    <cfRule type="duplicateValues" dxfId="407" priority="305"/>
  </conditionalFormatting>
  <conditionalFormatting sqref="B1066">
    <cfRule type="duplicateValues" dxfId="406" priority="306" stopIfTrue="1"/>
  </conditionalFormatting>
  <conditionalFormatting sqref="B1067">
    <cfRule type="colorScale" priority="298">
      <colorScale>
        <cfvo type="min"/>
        <cfvo type="max"/>
        <color rgb="FFFF7128"/>
        <color rgb="FFFFEF9C"/>
      </colorScale>
    </cfRule>
  </conditionalFormatting>
  <conditionalFormatting sqref="B1067">
    <cfRule type="duplicateValues" dxfId="405" priority="299"/>
  </conditionalFormatting>
  <conditionalFormatting sqref="B1067">
    <cfRule type="duplicateValues" dxfId="404" priority="300"/>
  </conditionalFormatting>
  <conditionalFormatting sqref="B1067">
    <cfRule type="duplicateValues" dxfId="403" priority="301"/>
    <cfRule type="duplicateValues" priority="302"/>
  </conditionalFormatting>
  <conditionalFormatting sqref="B1068">
    <cfRule type="colorScale" priority="293">
      <colorScale>
        <cfvo type="min"/>
        <cfvo type="max"/>
        <color rgb="FFFF7128"/>
        <color rgb="FFFFEF9C"/>
      </colorScale>
    </cfRule>
  </conditionalFormatting>
  <conditionalFormatting sqref="B1068">
    <cfRule type="duplicateValues" dxfId="402" priority="294"/>
  </conditionalFormatting>
  <conditionalFormatting sqref="B1068">
    <cfRule type="duplicateValues" dxfId="401" priority="295"/>
  </conditionalFormatting>
  <conditionalFormatting sqref="B1068">
    <cfRule type="duplicateValues" dxfId="400" priority="296"/>
    <cfRule type="duplicateValues" priority="297"/>
  </conditionalFormatting>
  <conditionalFormatting sqref="B1071">
    <cfRule type="duplicateValues" dxfId="399" priority="289"/>
    <cfRule type="duplicateValues" dxfId="398" priority="290"/>
    <cfRule type="duplicateValues" dxfId="397" priority="291"/>
  </conditionalFormatting>
  <conditionalFormatting sqref="B1071">
    <cfRule type="duplicateValues" dxfId="396" priority="292" stopIfTrue="1"/>
  </conditionalFormatting>
  <conditionalFormatting sqref="B1287">
    <cfRule type="duplicateValues" dxfId="395" priority="285"/>
    <cfRule type="duplicateValues" dxfId="394" priority="286"/>
    <cfRule type="duplicateValues" dxfId="393" priority="287"/>
  </conditionalFormatting>
  <conditionalFormatting sqref="B1287">
    <cfRule type="duplicateValues" dxfId="392" priority="288" stopIfTrue="1"/>
  </conditionalFormatting>
  <conditionalFormatting sqref="B1361">
    <cfRule type="colorScale" priority="280">
      <colorScale>
        <cfvo type="min"/>
        <cfvo type="max"/>
        <color rgb="FFFF7128"/>
        <color rgb="FFFFEF9C"/>
      </colorScale>
    </cfRule>
  </conditionalFormatting>
  <conditionalFormatting sqref="B1361">
    <cfRule type="duplicateValues" dxfId="391" priority="281"/>
  </conditionalFormatting>
  <conditionalFormatting sqref="B1361">
    <cfRule type="duplicateValues" dxfId="390" priority="282"/>
  </conditionalFormatting>
  <conditionalFormatting sqref="B1361">
    <cfRule type="duplicateValues" dxfId="389" priority="283"/>
    <cfRule type="duplicateValues" priority="284"/>
  </conditionalFormatting>
  <conditionalFormatting sqref="B1341">
    <cfRule type="duplicateValues" dxfId="388" priority="276"/>
    <cfRule type="duplicateValues" dxfId="387" priority="277"/>
    <cfRule type="duplicateValues" dxfId="386" priority="278"/>
  </conditionalFormatting>
  <conditionalFormatting sqref="B1341">
    <cfRule type="duplicateValues" dxfId="385" priority="279" stopIfTrue="1"/>
  </conditionalFormatting>
  <conditionalFormatting sqref="B1337">
    <cfRule type="colorScale" priority="271">
      <colorScale>
        <cfvo type="min"/>
        <cfvo type="max"/>
        <color rgb="FFFF7128"/>
        <color rgb="FFFFEF9C"/>
      </colorScale>
    </cfRule>
  </conditionalFormatting>
  <conditionalFormatting sqref="B1337">
    <cfRule type="duplicateValues" dxfId="384" priority="272"/>
  </conditionalFormatting>
  <conditionalFormatting sqref="B1337">
    <cfRule type="duplicateValues" dxfId="383" priority="273"/>
  </conditionalFormatting>
  <conditionalFormatting sqref="B1337">
    <cfRule type="duplicateValues" dxfId="382" priority="274"/>
    <cfRule type="duplicateValues" priority="275"/>
  </conditionalFormatting>
  <conditionalFormatting sqref="B1338">
    <cfRule type="colorScale" priority="266">
      <colorScale>
        <cfvo type="min"/>
        <cfvo type="max"/>
        <color rgb="FFFF7128"/>
        <color rgb="FFFFEF9C"/>
      </colorScale>
    </cfRule>
  </conditionalFormatting>
  <conditionalFormatting sqref="B1338">
    <cfRule type="duplicateValues" dxfId="381" priority="267"/>
  </conditionalFormatting>
  <conditionalFormatting sqref="B1338">
    <cfRule type="duplicateValues" dxfId="380" priority="268"/>
  </conditionalFormatting>
  <conditionalFormatting sqref="B1338">
    <cfRule type="duplicateValues" dxfId="379" priority="269"/>
    <cfRule type="duplicateValues" priority="270"/>
  </conditionalFormatting>
  <conditionalFormatting sqref="B1345">
    <cfRule type="colorScale" priority="261">
      <colorScale>
        <cfvo type="min"/>
        <cfvo type="max"/>
        <color rgb="FFFF7128"/>
        <color rgb="FFFFEF9C"/>
      </colorScale>
    </cfRule>
  </conditionalFormatting>
  <conditionalFormatting sqref="B1345">
    <cfRule type="duplicateValues" dxfId="378" priority="262"/>
  </conditionalFormatting>
  <conditionalFormatting sqref="B1345">
    <cfRule type="duplicateValues" dxfId="377" priority="263"/>
  </conditionalFormatting>
  <conditionalFormatting sqref="B1345">
    <cfRule type="duplicateValues" dxfId="376" priority="264"/>
    <cfRule type="duplicateValues" priority="265"/>
  </conditionalFormatting>
  <conditionalFormatting sqref="B1351">
    <cfRule type="colorScale" priority="256">
      <colorScale>
        <cfvo type="min"/>
        <cfvo type="max"/>
        <color rgb="FFFF7128"/>
        <color rgb="FFFFEF9C"/>
      </colorScale>
    </cfRule>
  </conditionalFormatting>
  <conditionalFormatting sqref="B1351">
    <cfRule type="duplicateValues" dxfId="375" priority="257"/>
  </conditionalFormatting>
  <conditionalFormatting sqref="B1351">
    <cfRule type="duplicateValues" dxfId="374" priority="258"/>
  </conditionalFormatting>
  <conditionalFormatting sqref="B1351">
    <cfRule type="duplicateValues" dxfId="373" priority="259"/>
    <cfRule type="duplicateValues" priority="260"/>
  </conditionalFormatting>
  <conditionalFormatting sqref="B1358">
    <cfRule type="colorScale" priority="246">
      <colorScale>
        <cfvo type="min"/>
        <cfvo type="max"/>
        <color rgb="FFFF7128"/>
        <color rgb="FFFFEF9C"/>
      </colorScale>
    </cfRule>
  </conditionalFormatting>
  <conditionalFormatting sqref="B1358">
    <cfRule type="duplicateValues" dxfId="372" priority="247"/>
  </conditionalFormatting>
  <conditionalFormatting sqref="B1358">
    <cfRule type="duplicateValues" dxfId="371" priority="248"/>
  </conditionalFormatting>
  <conditionalFormatting sqref="B1358">
    <cfRule type="duplicateValues" dxfId="370" priority="249"/>
    <cfRule type="duplicateValues" priority="250"/>
  </conditionalFormatting>
  <conditionalFormatting sqref="B1359">
    <cfRule type="colorScale" priority="241">
      <colorScale>
        <cfvo type="min"/>
        <cfvo type="max"/>
        <color rgb="FFFF7128"/>
        <color rgb="FFFFEF9C"/>
      </colorScale>
    </cfRule>
  </conditionalFormatting>
  <conditionalFormatting sqref="B1359">
    <cfRule type="duplicateValues" dxfId="369" priority="242"/>
  </conditionalFormatting>
  <conditionalFormatting sqref="B1359">
    <cfRule type="duplicateValues" dxfId="368" priority="243"/>
  </conditionalFormatting>
  <conditionalFormatting sqref="B1359">
    <cfRule type="duplicateValues" dxfId="367" priority="244"/>
    <cfRule type="duplicateValues" priority="245"/>
  </conditionalFormatting>
  <conditionalFormatting sqref="B1360">
    <cfRule type="duplicateValues" dxfId="366" priority="237"/>
    <cfRule type="duplicateValues" dxfId="365" priority="238"/>
    <cfRule type="duplicateValues" dxfId="364" priority="239"/>
  </conditionalFormatting>
  <conditionalFormatting sqref="B1360">
    <cfRule type="duplicateValues" dxfId="363" priority="240" stopIfTrue="1"/>
  </conditionalFormatting>
  <conditionalFormatting sqref="B1366">
    <cfRule type="colorScale" priority="232">
      <colorScale>
        <cfvo type="min"/>
        <cfvo type="max"/>
        <color rgb="FFFF7128"/>
        <color rgb="FFFFEF9C"/>
      </colorScale>
    </cfRule>
  </conditionalFormatting>
  <conditionalFormatting sqref="B1366">
    <cfRule type="duplicateValues" dxfId="362" priority="233"/>
  </conditionalFormatting>
  <conditionalFormatting sqref="B1366">
    <cfRule type="duplicateValues" dxfId="361" priority="234"/>
  </conditionalFormatting>
  <conditionalFormatting sqref="B1366">
    <cfRule type="duplicateValues" dxfId="360" priority="235"/>
    <cfRule type="duplicateValues" priority="236"/>
  </conditionalFormatting>
  <conditionalFormatting sqref="B1371">
    <cfRule type="colorScale" priority="227">
      <colorScale>
        <cfvo type="min"/>
        <cfvo type="max"/>
        <color rgb="FFFF7128"/>
        <color rgb="FFFFEF9C"/>
      </colorScale>
    </cfRule>
  </conditionalFormatting>
  <conditionalFormatting sqref="B1371">
    <cfRule type="duplicateValues" dxfId="359" priority="228"/>
  </conditionalFormatting>
  <conditionalFormatting sqref="B1371">
    <cfRule type="duplicateValues" dxfId="358" priority="229"/>
  </conditionalFormatting>
  <conditionalFormatting sqref="B1371">
    <cfRule type="duplicateValues" dxfId="357" priority="230"/>
    <cfRule type="duplicateValues" priority="231"/>
  </conditionalFormatting>
  <conditionalFormatting sqref="B1372">
    <cfRule type="colorScale" priority="222">
      <colorScale>
        <cfvo type="min"/>
        <cfvo type="max"/>
        <color rgb="FFFF7128"/>
        <color rgb="FFFFEF9C"/>
      </colorScale>
    </cfRule>
  </conditionalFormatting>
  <conditionalFormatting sqref="B1372">
    <cfRule type="duplicateValues" dxfId="356" priority="223"/>
  </conditionalFormatting>
  <conditionalFormatting sqref="B1372">
    <cfRule type="duplicateValues" dxfId="355" priority="224"/>
  </conditionalFormatting>
  <conditionalFormatting sqref="B1372">
    <cfRule type="duplicateValues" dxfId="354" priority="225"/>
    <cfRule type="duplicateValues" priority="226"/>
  </conditionalFormatting>
  <conditionalFormatting sqref="B1373">
    <cfRule type="colorScale" priority="217">
      <colorScale>
        <cfvo type="min"/>
        <cfvo type="max"/>
        <color rgb="FFFF7128"/>
        <color rgb="FFFFEF9C"/>
      </colorScale>
    </cfRule>
  </conditionalFormatting>
  <conditionalFormatting sqref="B1373">
    <cfRule type="duplicateValues" dxfId="353" priority="218"/>
  </conditionalFormatting>
  <conditionalFormatting sqref="B1373">
    <cfRule type="duplicateValues" dxfId="352" priority="219"/>
  </conditionalFormatting>
  <conditionalFormatting sqref="B1373">
    <cfRule type="duplicateValues" dxfId="351" priority="220"/>
    <cfRule type="duplicateValues" priority="221"/>
  </conditionalFormatting>
  <conditionalFormatting sqref="B1540">
    <cfRule type="colorScale" priority="207">
      <colorScale>
        <cfvo type="min"/>
        <cfvo type="max"/>
        <color rgb="FFFF7128"/>
        <color rgb="FFFFEF9C"/>
      </colorScale>
    </cfRule>
  </conditionalFormatting>
  <conditionalFormatting sqref="B1540">
    <cfRule type="duplicateValues" dxfId="350" priority="208"/>
  </conditionalFormatting>
  <conditionalFormatting sqref="B1540">
    <cfRule type="duplicateValues" dxfId="349" priority="209"/>
  </conditionalFormatting>
  <conditionalFormatting sqref="B1540">
    <cfRule type="duplicateValues" dxfId="348" priority="210"/>
    <cfRule type="duplicateValues" priority="211"/>
  </conditionalFormatting>
  <conditionalFormatting sqref="B1542">
    <cfRule type="colorScale" priority="202">
      <colorScale>
        <cfvo type="min"/>
        <cfvo type="max"/>
        <color rgb="FFFF7128"/>
        <color rgb="FFFFEF9C"/>
      </colorScale>
    </cfRule>
  </conditionalFormatting>
  <conditionalFormatting sqref="B1542">
    <cfRule type="duplicateValues" dxfId="347" priority="203"/>
  </conditionalFormatting>
  <conditionalFormatting sqref="B1542">
    <cfRule type="duplicateValues" dxfId="346" priority="204"/>
  </conditionalFormatting>
  <conditionalFormatting sqref="B1542">
    <cfRule type="duplicateValues" dxfId="345" priority="205"/>
    <cfRule type="duplicateValues" priority="206"/>
  </conditionalFormatting>
  <conditionalFormatting sqref="B1563">
    <cfRule type="colorScale" priority="197">
      <colorScale>
        <cfvo type="min"/>
        <cfvo type="max"/>
        <color rgb="FFFF7128"/>
        <color rgb="FFFFEF9C"/>
      </colorScale>
    </cfRule>
  </conditionalFormatting>
  <conditionalFormatting sqref="B1563">
    <cfRule type="duplicateValues" dxfId="344" priority="198"/>
  </conditionalFormatting>
  <conditionalFormatting sqref="B1563">
    <cfRule type="duplicateValues" dxfId="343" priority="199"/>
  </conditionalFormatting>
  <conditionalFormatting sqref="B1563">
    <cfRule type="duplicateValues" dxfId="342" priority="200"/>
    <cfRule type="duplicateValues" priority="201"/>
  </conditionalFormatting>
  <conditionalFormatting sqref="B1564">
    <cfRule type="duplicateValues" dxfId="341" priority="193"/>
    <cfRule type="duplicateValues" dxfId="340" priority="194"/>
    <cfRule type="duplicateValues" dxfId="339" priority="195"/>
  </conditionalFormatting>
  <conditionalFormatting sqref="B1564">
    <cfRule type="duplicateValues" dxfId="338" priority="196" stopIfTrue="1"/>
  </conditionalFormatting>
  <conditionalFormatting sqref="B1568">
    <cfRule type="colorScale" priority="188">
      <colorScale>
        <cfvo type="min"/>
        <cfvo type="max"/>
        <color rgb="FFFF7128"/>
        <color rgb="FFFFEF9C"/>
      </colorScale>
    </cfRule>
  </conditionalFormatting>
  <conditionalFormatting sqref="B1568">
    <cfRule type="duplicateValues" dxfId="337" priority="189"/>
  </conditionalFormatting>
  <conditionalFormatting sqref="B1568">
    <cfRule type="duplicateValues" dxfId="336" priority="190"/>
  </conditionalFormatting>
  <conditionalFormatting sqref="B1568">
    <cfRule type="duplicateValues" dxfId="335" priority="191"/>
    <cfRule type="duplicateValues" priority="192"/>
  </conditionalFormatting>
  <conditionalFormatting sqref="B1541 B1539 B1547">
    <cfRule type="colorScale" priority="212">
      <colorScale>
        <cfvo type="min"/>
        <cfvo type="max"/>
        <color rgb="FFFF7128"/>
        <color rgb="FFFFEF9C"/>
      </colorScale>
    </cfRule>
  </conditionalFormatting>
  <conditionalFormatting sqref="B1539 B1541 B1547">
    <cfRule type="duplicateValues" dxfId="334" priority="213"/>
  </conditionalFormatting>
  <conditionalFormatting sqref="B1539 B1541 B1547">
    <cfRule type="duplicateValues" dxfId="333" priority="214"/>
  </conditionalFormatting>
  <conditionalFormatting sqref="B1539 B1541 B1547">
    <cfRule type="duplicateValues" dxfId="332" priority="215"/>
    <cfRule type="duplicateValues" priority="216"/>
  </conditionalFormatting>
  <conditionalFormatting sqref="B1573">
    <cfRule type="duplicateValues" dxfId="331" priority="184"/>
    <cfRule type="duplicateValues" dxfId="330" priority="185"/>
    <cfRule type="duplicateValues" dxfId="329" priority="186"/>
  </conditionalFormatting>
  <conditionalFormatting sqref="B1573">
    <cfRule type="duplicateValues" dxfId="328" priority="187" stopIfTrue="1"/>
  </conditionalFormatting>
  <conditionalFormatting sqref="B1582">
    <cfRule type="colorScale" priority="179">
      <colorScale>
        <cfvo type="min"/>
        <cfvo type="max"/>
        <color rgb="FFFF7128"/>
        <color rgb="FFFFEF9C"/>
      </colorScale>
    </cfRule>
  </conditionalFormatting>
  <conditionalFormatting sqref="B1582">
    <cfRule type="duplicateValues" dxfId="327" priority="180"/>
  </conditionalFormatting>
  <conditionalFormatting sqref="B1582">
    <cfRule type="duplicateValues" dxfId="326" priority="181"/>
  </conditionalFormatting>
  <conditionalFormatting sqref="B1582">
    <cfRule type="duplicateValues" dxfId="325" priority="182"/>
    <cfRule type="duplicateValues" priority="183"/>
  </conditionalFormatting>
  <conditionalFormatting sqref="B1586">
    <cfRule type="duplicateValues" dxfId="324" priority="175"/>
    <cfRule type="duplicateValues" dxfId="323" priority="176"/>
    <cfRule type="duplicateValues" dxfId="322" priority="177"/>
  </conditionalFormatting>
  <conditionalFormatting sqref="B1586">
    <cfRule type="duplicateValues" dxfId="321" priority="178" stopIfTrue="1"/>
  </conditionalFormatting>
  <conditionalFormatting sqref="B1549">
    <cfRule type="colorScale" priority="170">
      <colorScale>
        <cfvo type="min"/>
        <cfvo type="max"/>
        <color rgb="FFFF7128"/>
        <color rgb="FFFFEF9C"/>
      </colorScale>
    </cfRule>
  </conditionalFormatting>
  <conditionalFormatting sqref="B1549">
    <cfRule type="duplicateValues" dxfId="320" priority="171"/>
  </conditionalFormatting>
  <conditionalFormatting sqref="B1549">
    <cfRule type="duplicateValues" dxfId="319" priority="172"/>
  </conditionalFormatting>
  <conditionalFormatting sqref="B1549">
    <cfRule type="duplicateValues" dxfId="318" priority="173"/>
    <cfRule type="duplicateValues" priority="174"/>
  </conditionalFormatting>
  <conditionalFormatting sqref="B1567">
    <cfRule type="duplicateValues" dxfId="317" priority="166"/>
    <cfRule type="duplicateValues" dxfId="316" priority="167"/>
    <cfRule type="duplicateValues" dxfId="315" priority="168"/>
  </conditionalFormatting>
  <conditionalFormatting sqref="B1567">
    <cfRule type="duplicateValues" dxfId="314" priority="169" stopIfTrue="1"/>
  </conditionalFormatting>
  <conditionalFormatting sqref="B1569">
    <cfRule type="colorScale" priority="161">
      <colorScale>
        <cfvo type="min"/>
        <cfvo type="max"/>
        <color rgb="FFFF7128"/>
        <color rgb="FFFFEF9C"/>
      </colorScale>
    </cfRule>
  </conditionalFormatting>
  <conditionalFormatting sqref="B1569">
    <cfRule type="duplicateValues" dxfId="313" priority="162"/>
  </conditionalFormatting>
  <conditionalFormatting sqref="B1569">
    <cfRule type="duplicateValues" dxfId="312" priority="163"/>
  </conditionalFormatting>
  <conditionalFormatting sqref="B1569">
    <cfRule type="duplicateValues" dxfId="311" priority="164"/>
    <cfRule type="duplicateValues" priority="165"/>
  </conditionalFormatting>
  <conditionalFormatting sqref="B1577">
    <cfRule type="colorScale" priority="156">
      <colorScale>
        <cfvo type="min"/>
        <cfvo type="max"/>
        <color rgb="FFFF7128"/>
        <color rgb="FFFFEF9C"/>
      </colorScale>
    </cfRule>
  </conditionalFormatting>
  <conditionalFormatting sqref="B1577">
    <cfRule type="duplicateValues" dxfId="310" priority="157"/>
  </conditionalFormatting>
  <conditionalFormatting sqref="B1577">
    <cfRule type="duplicateValues" dxfId="309" priority="158"/>
  </conditionalFormatting>
  <conditionalFormatting sqref="B1577">
    <cfRule type="duplicateValues" dxfId="308" priority="159"/>
    <cfRule type="duplicateValues" priority="160"/>
  </conditionalFormatting>
  <conditionalFormatting sqref="B1578">
    <cfRule type="colorScale" priority="151">
      <colorScale>
        <cfvo type="min"/>
        <cfvo type="max"/>
        <color rgb="FFFF7128"/>
        <color rgb="FFFFEF9C"/>
      </colorScale>
    </cfRule>
  </conditionalFormatting>
  <conditionalFormatting sqref="B1578">
    <cfRule type="duplicateValues" dxfId="307" priority="152"/>
  </conditionalFormatting>
  <conditionalFormatting sqref="B1578">
    <cfRule type="duplicateValues" dxfId="306" priority="153"/>
  </conditionalFormatting>
  <conditionalFormatting sqref="B1578">
    <cfRule type="duplicateValues" dxfId="305" priority="154"/>
    <cfRule type="duplicateValues" priority="155"/>
  </conditionalFormatting>
  <conditionalFormatting sqref="B1590">
    <cfRule type="duplicateValues" dxfId="304" priority="145" stopIfTrue="1"/>
  </conditionalFormatting>
  <conditionalFormatting sqref="B1590">
    <cfRule type="colorScale" priority="146">
      <colorScale>
        <cfvo type="min"/>
        <cfvo type="max"/>
        <color rgb="FFFF7128"/>
        <color rgb="FFFFEF9C"/>
      </colorScale>
    </cfRule>
  </conditionalFormatting>
  <conditionalFormatting sqref="B1590">
    <cfRule type="duplicateValues" dxfId="303" priority="147"/>
  </conditionalFormatting>
  <conditionalFormatting sqref="B1590">
    <cfRule type="duplicateValues" dxfId="302" priority="148"/>
  </conditionalFormatting>
  <conditionalFormatting sqref="B1590">
    <cfRule type="duplicateValues" dxfId="301" priority="149"/>
    <cfRule type="duplicateValues" priority="150"/>
  </conditionalFormatting>
  <conditionalFormatting sqref="B1603">
    <cfRule type="colorScale" priority="140">
      <colorScale>
        <cfvo type="min"/>
        <cfvo type="max"/>
        <color rgb="FFFF7128"/>
        <color rgb="FFFFEF9C"/>
      </colorScale>
    </cfRule>
  </conditionalFormatting>
  <conditionalFormatting sqref="B1603">
    <cfRule type="duplicateValues" dxfId="300" priority="141"/>
  </conditionalFormatting>
  <conditionalFormatting sqref="B1603">
    <cfRule type="duplicateValues" dxfId="299" priority="142"/>
  </conditionalFormatting>
  <conditionalFormatting sqref="B1603">
    <cfRule type="duplicateValues" dxfId="298" priority="143"/>
    <cfRule type="duplicateValues" priority="144"/>
  </conditionalFormatting>
  <conditionalFormatting sqref="B1648">
    <cfRule type="colorScale" priority="135">
      <colorScale>
        <cfvo type="min"/>
        <cfvo type="max"/>
        <color rgb="FFFF7128"/>
        <color rgb="FFFFEF9C"/>
      </colorScale>
    </cfRule>
  </conditionalFormatting>
  <conditionalFormatting sqref="B1648">
    <cfRule type="duplicateValues" dxfId="297" priority="136"/>
  </conditionalFormatting>
  <conditionalFormatting sqref="B1648">
    <cfRule type="duplicateValues" dxfId="296" priority="137"/>
  </conditionalFormatting>
  <conditionalFormatting sqref="B1648">
    <cfRule type="duplicateValues" dxfId="295" priority="138"/>
    <cfRule type="duplicateValues" priority="139"/>
  </conditionalFormatting>
  <conditionalFormatting sqref="C1653">
    <cfRule type="containsText" dxfId="294" priority="134" stopIfTrue="1" operator="containsText" text="PD">
      <formula>NOT(ISERROR(SEARCH("PD",C1653)))</formula>
    </cfRule>
  </conditionalFormatting>
  <conditionalFormatting sqref="C131:C193">
    <cfRule type="cellIs" dxfId="293" priority="133" operator="equal">
      <formula>#N/A</formula>
    </cfRule>
  </conditionalFormatting>
  <conditionalFormatting sqref="B269">
    <cfRule type="colorScale" priority="128">
      <colorScale>
        <cfvo type="min"/>
        <cfvo type="max"/>
        <color rgb="FFFF7128"/>
        <color rgb="FFFFEF9C"/>
      </colorScale>
    </cfRule>
  </conditionalFormatting>
  <conditionalFormatting sqref="B269">
    <cfRule type="duplicateValues" dxfId="292" priority="129"/>
  </conditionalFormatting>
  <conditionalFormatting sqref="B269">
    <cfRule type="duplicateValues" dxfId="291" priority="130"/>
  </conditionalFormatting>
  <conditionalFormatting sqref="B269">
    <cfRule type="duplicateValues" dxfId="290" priority="131"/>
    <cfRule type="duplicateValues" priority="132"/>
  </conditionalFormatting>
  <conditionalFormatting sqref="C269">
    <cfRule type="cellIs" dxfId="289" priority="127" operator="equal">
      <formula>#N/A</formula>
    </cfRule>
  </conditionalFormatting>
  <conditionalFormatting sqref="C319">
    <cfRule type="containsText" dxfId="288" priority="126" stopIfTrue="1" operator="containsText" text="PD">
      <formula>NOT(ISERROR(SEARCH("PD",C319)))</formula>
    </cfRule>
  </conditionalFormatting>
  <conditionalFormatting sqref="C609">
    <cfRule type="containsText" dxfId="287" priority="125" stopIfTrue="1" operator="containsText" text="PD">
      <formula>NOT(ISERROR(SEARCH("PD",C609)))</formula>
    </cfRule>
  </conditionalFormatting>
  <conditionalFormatting sqref="B643">
    <cfRule type="duplicateValues" dxfId="286" priority="121"/>
    <cfRule type="duplicateValues" dxfId="285" priority="122"/>
    <cfRule type="duplicateValues" dxfId="284" priority="123"/>
  </conditionalFormatting>
  <conditionalFormatting sqref="B643">
    <cfRule type="duplicateValues" dxfId="283" priority="124" stopIfTrue="1"/>
  </conditionalFormatting>
  <conditionalFormatting sqref="B659">
    <cfRule type="colorScale" priority="116">
      <colorScale>
        <cfvo type="min"/>
        <cfvo type="max"/>
        <color rgb="FFFF7128"/>
        <color rgb="FFFFEF9C"/>
      </colorScale>
    </cfRule>
  </conditionalFormatting>
  <conditionalFormatting sqref="B659">
    <cfRule type="duplicateValues" dxfId="282" priority="117"/>
  </conditionalFormatting>
  <conditionalFormatting sqref="B659">
    <cfRule type="duplicateValues" dxfId="281" priority="118"/>
  </conditionalFormatting>
  <conditionalFormatting sqref="B659">
    <cfRule type="duplicateValues" dxfId="280" priority="119"/>
    <cfRule type="duplicateValues" priority="120"/>
  </conditionalFormatting>
  <conditionalFormatting sqref="B661">
    <cfRule type="colorScale" priority="111">
      <colorScale>
        <cfvo type="min"/>
        <cfvo type="max"/>
        <color rgb="FFFF7128"/>
        <color rgb="FFFFEF9C"/>
      </colorScale>
    </cfRule>
  </conditionalFormatting>
  <conditionalFormatting sqref="B661">
    <cfRule type="duplicateValues" dxfId="279" priority="112"/>
  </conditionalFormatting>
  <conditionalFormatting sqref="B661">
    <cfRule type="duplicateValues" dxfId="278" priority="113"/>
  </conditionalFormatting>
  <conditionalFormatting sqref="B661">
    <cfRule type="duplicateValues" dxfId="277" priority="114"/>
    <cfRule type="duplicateValues" priority="115"/>
  </conditionalFormatting>
  <conditionalFormatting sqref="B662">
    <cfRule type="colorScale" priority="106">
      <colorScale>
        <cfvo type="min"/>
        <cfvo type="max"/>
        <color rgb="FFFF7128"/>
        <color rgb="FFFFEF9C"/>
      </colorScale>
    </cfRule>
  </conditionalFormatting>
  <conditionalFormatting sqref="B662">
    <cfRule type="duplicateValues" dxfId="276" priority="107"/>
  </conditionalFormatting>
  <conditionalFormatting sqref="B662">
    <cfRule type="duplicateValues" dxfId="275" priority="108"/>
  </conditionalFormatting>
  <conditionalFormatting sqref="B662">
    <cfRule type="duplicateValues" dxfId="274" priority="109"/>
    <cfRule type="duplicateValues" priority="110"/>
  </conditionalFormatting>
  <conditionalFormatting sqref="B664">
    <cfRule type="colorScale" priority="101">
      <colorScale>
        <cfvo type="min"/>
        <cfvo type="max"/>
        <color rgb="FFFF7128"/>
        <color rgb="FFFFEF9C"/>
      </colorScale>
    </cfRule>
  </conditionalFormatting>
  <conditionalFormatting sqref="B664">
    <cfRule type="duplicateValues" dxfId="273" priority="102"/>
  </conditionalFormatting>
  <conditionalFormatting sqref="B664">
    <cfRule type="duplicateValues" dxfId="272" priority="103"/>
  </conditionalFormatting>
  <conditionalFormatting sqref="B664">
    <cfRule type="duplicateValues" dxfId="271" priority="104"/>
    <cfRule type="duplicateValues" priority="105"/>
  </conditionalFormatting>
  <conditionalFormatting sqref="B666">
    <cfRule type="colorScale" priority="96">
      <colorScale>
        <cfvo type="min"/>
        <cfvo type="max"/>
        <color rgb="FFFF7128"/>
        <color rgb="FFFFEF9C"/>
      </colorScale>
    </cfRule>
  </conditionalFormatting>
  <conditionalFormatting sqref="B666">
    <cfRule type="duplicateValues" dxfId="270" priority="97"/>
  </conditionalFormatting>
  <conditionalFormatting sqref="B666">
    <cfRule type="duplicateValues" dxfId="269" priority="98"/>
  </conditionalFormatting>
  <conditionalFormatting sqref="B666">
    <cfRule type="duplicateValues" dxfId="268" priority="99"/>
    <cfRule type="duplicateValues" priority="100"/>
  </conditionalFormatting>
  <conditionalFormatting sqref="B667">
    <cfRule type="colorScale" priority="91">
      <colorScale>
        <cfvo type="min"/>
        <cfvo type="max"/>
        <color rgb="FFFF7128"/>
        <color rgb="FFFFEF9C"/>
      </colorScale>
    </cfRule>
  </conditionalFormatting>
  <conditionalFormatting sqref="B667">
    <cfRule type="duplicateValues" dxfId="267" priority="92"/>
  </conditionalFormatting>
  <conditionalFormatting sqref="B667">
    <cfRule type="duplicateValues" dxfId="266" priority="93"/>
  </conditionalFormatting>
  <conditionalFormatting sqref="B667">
    <cfRule type="duplicateValues" dxfId="265" priority="94"/>
    <cfRule type="duplicateValues" priority="95"/>
  </conditionalFormatting>
  <conditionalFormatting sqref="B666">
    <cfRule type="colorScale" priority="86">
      <colorScale>
        <cfvo type="min"/>
        <cfvo type="max"/>
        <color rgb="FFFF7128"/>
        <color rgb="FFFFEF9C"/>
      </colorScale>
    </cfRule>
  </conditionalFormatting>
  <conditionalFormatting sqref="B666">
    <cfRule type="duplicateValues" dxfId="264" priority="87"/>
  </conditionalFormatting>
  <conditionalFormatting sqref="B666">
    <cfRule type="duplicateValues" dxfId="263" priority="88"/>
  </conditionalFormatting>
  <conditionalFormatting sqref="B666">
    <cfRule type="duplicateValues" dxfId="262" priority="89"/>
    <cfRule type="duplicateValues" priority="90"/>
  </conditionalFormatting>
  <conditionalFormatting sqref="B668">
    <cfRule type="colorScale" priority="81">
      <colorScale>
        <cfvo type="min"/>
        <cfvo type="max"/>
        <color rgb="FFFF7128"/>
        <color rgb="FFFFEF9C"/>
      </colorScale>
    </cfRule>
  </conditionalFormatting>
  <conditionalFormatting sqref="B668">
    <cfRule type="duplicateValues" dxfId="261" priority="82"/>
  </conditionalFormatting>
  <conditionalFormatting sqref="B668">
    <cfRule type="duplicateValues" dxfId="260" priority="83"/>
  </conditionalFormatting>
  <conditionalFormatting sqref="B668">
    <cfRule type="duplicateValues" dxfId="259" priority="84"/>
    <cfRule type="duplicateValues" priority="85"/>
  </conditionalFormatting>
  <conditionalFormatting sqref="C679">
    <cfRule type="containsText" dxfId="258" priority="80" stopIfTrue="1" operator="containsText" text="PD">
      <formula>NOT(ISERROR(SEARCH("PD",C679)))</formula>
    </cfRule>
  </conditionalFormatting>
  <conditionalFormatting sqref="C785">
    <cfRule type="containsText" dxfId="257" priority="79" stopIfTrue="1" operator="containsText" text="PD">
      <formula>NOT(ISERROR(SEARCH("PD",C785)))</formula>
    </cfRule>
  </conditionalFormatting>
  <conditionalFormatting sqref="C875">
    <cfRule type="containsText" dxfId="256" priority="78" stopIfTrue="1" operator="containsText" text="PD">
      <formula>NOT(ISERROR(SEARCH("PD",C875)))</formula>
    </cfRule>
  </conditionalFormatting>
  <conditionalFormatting sqref="B1201">
    <cfRule type="colorScale" priority="73">
      <colorScale>
        <cfvo type="min"/>
        <cfvo type="max"/>
        <color rgb="FFFF7128"/>
        <color rgb="FFFFEF9C"/>
      </colorScale>
    </cfRule>
  </conditionalFormatting>
  <conditionalFormatting sqref="B1201">
    <cfRule type="duplicateValues" dxfId="255" priority="74"/>
  </conditionalFormatting>
  <conditionalFormatting sqref="B1201">
    <cfRule type="duplicateValues" dxfId="254" priority="75"/>
  </conditionalFormatting>
  <conditionalFormatting sqref="B1201">
    <cfRule type="duplicateValues" dxfId="253" priority="76"/>
    <cfRule type="duplicateValues" priority="77"/>
  </conditionalFormatting>
  <conditionalFormatting sqref="B1203">
    <cfRule type="colorScale" priority="68">
      <colorScale>
        <cfvo type="min"/>
        <cfvo type="max"/>
        <color rgb="FFFF7128"/>
        <color rgb="FFFFEF9C"/>
      </colorScale>
    </cfRule>
  </conditionalFormatting>
  <conditionalFormatting sqref="B1203">
    <cfRule type="duplicateValues" dxfId="252" priority="69"/>
  </conditionalFormatting>
  <conditionalFormatting sqref="B1203">
    <cfRule type="duplicateValues" dxfId="251" priority="70"/>
  </conditionalFormatting>
  <conditionalFormatting sqref="B1203">
    <cfRule type="duplicateValues" dxfId="250" priority="71"/>
    <cfRule type="duplicateValues" priority="72"/>
  </conditionalFormatting>
  <conditionalFormatting sqref="B1206">
    <cfRule type="colorScale" priority="63">
      <colorScale>
        <cfvo type="min"/>
        <cfvo type="max"/>
        <color rgb="FFFF7128"/>
        <color rgb="FFFFEF9C"/>
      </colorScale>
    </cfRule>
  </conditionalFormatting>
  <conditionalFormatting sqref="B1206">
    <cfRule type="duplicateValues" dxfId="249" priority="64"/>
  </conditionalFormatting>
  <conditionalFormatting sqref="B1206">
    <cfRule type="duplicateValues" dxfId="248" priority="65"/>
  </conditionalFormatting>
  <conditionalFormatting sqref="B1206">
    <cfRule type="duplicateValues" dxfId="247" priority="66"/>
    <cfRule type="duplicateValues" priority="67"/>
  </conditionalFormatting>
  <conditionalFormatting sqref="B1208">
    <cfRule type="colorScale" priority="58">
      <colorScale>
        <cfvo type="min"/>
        <cfvo type="max"/>
        <color rgb="FFFF7128"/>
        <color rgb="FFFFEF9C"/>
      </colorScale>
    </cfRule>
  </conditionalFormatting>
  <conditionalFormatting sqref="B1208">
    <cfRule type="duplicateValues" dxfId="246" priority="59"/>
  </conditionalFormatting>
  <conditionalFormatting sqref="B1208">
    <cfRule type="duplicateValues" dxfId="245" priority="60"/>
  </conditionalFormatting>
  <conditionalFormatting sqref="B1208">
    <cfRule type="duplicateValues" dxfId="244" priority="61"/>
    <cfRule type="duplicateValues" priority="62"/>
  </conditionalFormatting>
  <conditionalFormatting sqref="B1209">
    <cfRule type="colorScale" priority="53">
      <colorScale>
        <cfvo type="min"/>
        <cfvo type="max"/>
        <color rgb="FFFF7128"/>
        <color rgb="FFFFEF9C"/>
      </colorScale>
    </cfRule>
  </conditionalFormatting>
  <conditionalFormatting sqref="B1209">
    <cfRule type="duplicateValues" dxfId="243" priority="54"/>
  </conditionalFormatting>
  <conditionalFormatting sqref="B1209">
    <cfRule type="duplicateValues" dxfId="242" priority="55"/>
  </conditionalFormatting>
  <conditionalFormatting sqref="B1209">
    <cfRule type="duplicateValues" dxfId="241" priority="56"/>
    <cfRule type="duplicateValues" priority="57"/>
  </conditionalFormatting>
  <conditionalFormatting sqref="B1212">
    <cfRule type="colorScale" priority="48">
      <colorScale>
        <cfvo type="min"/>
        <cfvo type="max"/>
        <color rgb="FFFF7128"/>
        <color rgb="FFFFEF9C"/>
      </colorScale>
    </cfRule>
  </conditionalFormatting>
  <conditionalFormatting sqref="B1212">
    <cfRule type="duplicateValues" dxfId="240" priority="49"/>
  </conditionalFormatting>
  <conditionalFormatting sqref="B1212">
    <cfRule type="duplicateValues" dxfId="239" priority="50"/>
  </conditionalFormatting>
  <conditionalFormatting sqref="B1212">
    <cfRule type="duplicateValues" dxfId="238" priority="51"/>
    <cfRule type="duplicateValues" priority="52"/>
  </conditionalFormatting>
  <conditionalFormatting sqref="B1190">
    <cfRule type="duplicateValues" dxfId="237" priority="44"/>
    <cfRule type="duplicateValues" dxfId="236" priority="45"/>
    <cfRule type="duplicateValues" dxfId="235" priority="46"/>
  </conditionalFormatting>
  <conditionalFormatting sqref="B1190">
    <cfRule type="duplicateValues" dxfId="234" priority="47" stopIfTrue="1"/>
  </conditionalFormatting>
  <conditionalFormatting sqref="B1196">
    <cfRule type="colorScale" priority="39">
      <colorScale>
        <cfvo type="min"/>
        <cfvo type="max"/>
        <color rgb="FFFF7128"/>
        <color rgb="FFFFEF9C"/>
      </colorScale>
    </cfRule>
  </conditionalFormatting>
  <conditionalFormatting sqref="B1196">
    <cfRule type="duplicateValues" dxfId="233" priority="40"/>
  </conditionalFormatting>
  <conditionalFormatting sqref="B1196">
    <cfRule type="duplicateValues" dxfId="232" priority="41"/>
  </conditionalFormatting>
  <conditionalFormatting sqref="B1196">
    <cfRule type="duplicateValues" dxfId="231" priority="42"/>
    <cfRule type="duplicateValues" priority="43"/>
  </conditionalFormatting>
  <conditionalFormatting sqref="B1199">
    <cfRule type="colorScale" priority="34">
      <colorScale>
        <cfvo type="min"/>
        <cfvo type="max"/>
        <color rgb="FFFF7128"/>
        <color rgb="FFFFEF9C"/>
      </colorScale>
    </cfRule>
  </conditionalFormatting>
  <conditionalFormatting sqref="B1199">
    <cfRule type="duplicateValues" dxfId="230" priority="35"/>
  </conditionalFormatting>
  <conditionalFormatting sqref="B1199">
    <cfRule type="duplicateValues" dxfId="229" priority="36"/>
  </conditionalFormatting>
  <conditionalFormatting sqref="B1199">
    <cfRule type="duplicateValues" dxfId="228" priority="37"/>
    <cfRule type="duplicateValues" priority="38"/>
  </conditionalFormatting>
  <conditionalFormatting sqref="B1200">
    <cfRule type="colorScale" priority="29">
      <colorScale>
        <cfvo type="min"/>
        <cfvo type="max"/>
        <color rgb="FFFF7128"/>
        <color rgb="FFFFEF9C"/>
      </colorScale>
    </cfRule>
  </conditionalFormatting>
  <conditionalFormatting sqref="B1200">
    <cfRule type="duplicateValues" dxfId="227" priority="30"/>
  </conditionalFormatting>
  <conditionalFormatting sqref="B1200">
    <cfRule type="duplicateValues" dxfId="226" priority="31"/>
  </conditionalFormatting>
  <conditionalFormatting sqref="B1200">
    <cfRule type="duplicateValues" dxfId="225" priority="32"/>
    <cfRule type="duplicateValues" priority="33"/>
  </conditionalFormatting>
  <conditionalFormatting sqref="B1204">
    <cfRule type="colorScale" priority="24">
      <colorScale>
        <cfvo type="min"/>
        <cfvo type="max"/>
        <color rgb="FFFF7128"/>
        <color rgb="FFFFEF9C"/>
      </colorScale>
    </cfRule>
  </conditionalFormatting>
  <conditionalFormatting sqref="B1204">
    <cfRule type="duplicateValues" dxfId="224" priority="25"/>
  </conditionalFormatting>
  <conditionalFormatting sqref="B1204">
    <cfRule type="duplicateValues" dxfId="223" priority="26"/>
  </conditionalFormatting>
  <conditionalFormatting sqref="B1204">
    <cfRule type="duplicateValues" dxfId="222" priority="27"/>
    <cfRule type="duplicateValues" priority="28"/>
  </conditionalFormatting>
  <conditionalFormatting sqref="B1214">
    <cfRule type="duplicateValues" dxfId="221" priority="20"/>
    <cfRule type="duplicateValues" dxfId="220" priority="21"/>
    <cfRule type="duplicateValues" dxfId="219" priority="22"/>
  </conditionalFormatting>
  <conditionalFormatting sqref="B1214">
    <cfRule type="duplicateValues" dxfId="218" priority="23" stopIfTrue="1"/>
  </conditionalFormatting>
  <conditionalFormatting sqref="B1215">
    <cfRule type="colorScale" priority="15">
      <colorScale>
        <cfvo type="min"/>
        <cfvo type="max"/>
        <color rgb="FFFF7128"/>
        <color rgb="FFFFEF9C"/>
      </colorScale>
    </cfRule>
  </conditionalFormatting>
  <conditionalFormatting sqref="B1215">
    <cfRule type="duplicateValues" dxfId="217" priority="16"/>
  </conditionalFormatting>
  <conditionalFormatting sqref="B1215">
    <cfRule type="duplicateValues" dxfId="216" priority="17"/>
  </conditionalFormatting>
  <conditionalFormatting sqref="B1215">
    <cfRule type="duplicateValues" dxfId="215" priority="18"/>
    <cfRule type="duplicateValues" priority="19"/>
  </conditionalFormatting>
  <conditionalFormatting sqref="B1217">
    <cfRule type="colorScale" priority="10">
      <colorScale>
        <cfvo type="min"/>
        <cfvo type="max"/>
        <color rgb="FFFF7128"/>
        <color rgb="FFFFEF9C"/>
      </colorScale>
    </cfRule>
  </conditionalFormatting>
  <conditionalFormatting sqref="B1217">
    <cfRule type="duplicateValues" dxfId="214" priority="11"/>
  </conditionalFormatting>
  <conditionalFormatting sqref="B1217">
    <cfRule type="duplicateValues" dxfId="213" priority="12"/>
  </conditionalFormatting>
  <conditionalFormatting sqref="B1217">
    <cfRule type="duplicateValues" dxfId="212" priority="13"/>
    <cfRule type="duplicateValues" priority="14"/>
  </conditionalFormatting>
  <conditionalFormatting sqref="B1226">
    <cfRule type="colorScale" priority="5">
      <colorScale>
        <cfvo type="min"/>
        <cfvo type="max"/>
        <color rgb="FFFF7128"/>
        <color rgb="FFFFEF9C"/>
      </colorScale>
    </cfRule>
  </conditionalFormatting>
  <conditionalFormatting sqref="B1226">
    <cfRule type="duplicateValues" dxfId="211" priority="6"/>
  </conditionalFormatting>
  <conditionalFormatting sqref="B1226">
    <cfRule type="duplicateValues" dxfId="210" priority="7"/>
  </conditionalFormatting>
  <conditionalFormatting sqref="B1226">
    <cfRule type="duplicateValues" dxfId="209" priority="8"/>
    <cfRule type="duplicateValues" priority="9"/>
  </conditionalFormatting>
  <conditionalFormatting sqref="B1216">
    <cfRule type="duplicateValues" dxfId="208" priority="1"/>
    <cfRule type="duplicateValues" dxfId="207" priority="2"/>
    <cfRule type="duplicateValues" dxfId="206" priority="3"/>
  </conditionalFormatting>
  <conditionalFormatting sqref="B1216">
    <cfRule type="duplicateValues" dxfId="205" priority="4" stopIfTrue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L253"/>
  <sheetViews>
    <sheetView topLeftCell="A142" workbookViewId="0">
      <selection activeCell="K154" sqref="A1:L253"/>
    </sheetView>
  </sheetViews>
  <sheetFormatPr defaultRowHeight="15" x14ac:dyDescent="0.25"/>
  <cols>
    <col min="2" max="2" width="26.5703125" customWidth="1"/>
    <col min="3" max="3" width="44.7109375" customWidth="1"/>
    <col min="4" max="4" width="10.85546875" customWidth="1"/>
    <col min="5" max="5" width="26.5703125" customWidth="1"/>
    <col min="7" max="7" width="13.28515625" customWidth="1"/>
    <col min="8" max="8" width="18.7109375" customWidth="1"/>
    <col min="9" max="9" width="29.5703125" customWidth="1"/>
    <col min="12" max="12" width="30.7109375" customWidth="1"/>
  </cols>
  <sheetData>
    <row r="1" spans="1:6" ht="20.100000000000001" customHeight="1" x14ac:dyDescent="0.3">
      <c r="A1" s="14"/>
      <c r="B1" s="303">
        <v>1</v>
      </c>
      <c r="C1" s="302"/>
      <c r="D1" s="302"/>
      <c r="E1" s="303">
        <v>1</v>
      </c>
      <c r="F1" s="14"/>
    </row>
    <row r="2" spans="1:6" ht="44.25" customHeight="1" x14ac:dyDescent="0.25">
      <c r="A2" s="318" t="s">
        <v>7139</v>
      </c>
      <c r="B2" s="317" t="s">
        <v>445</v>
      </c>
      <c r="C2" s="317" t="s">
        <v>6093</v>
      </c>
      <c r="D2" s="317" t="s">
        <v>444</v>
      </c>
      <c r="E2" s="317" t="s">
        <v>445</v>
      </c>
      <c r="F2" s="318" t="s">
        <v>7140</v>
      </c>
    </row>
    <row r="3" spans="1:6" ht="20.100000000000001" hidden="1" customHeight="1" x14ac:dyDescent="0.3">
      <c r="A3" s="14">
        <v>1</v>
      </c>
      <c r="B3" s="303">
        <v>51035044</v>
      </c>
      <c r="C3" s="302" t="s">
        <v>6767</v>
      </c>
      <c r="D3" s="303" t="s">
        <v>889</v>
      </c>
      <c r="E3" s="303">
        <v>51035044</v>
      </c>
      <c r="F3" s="14">
        <v>1</v>
      </c>
    </row>
    <row r="4" spans="1:6" ht="20.100000000000001" hidden="1" customHeight="1" x14ac:dyDescent="0.3">
      <c r="A4" s="14">
        <v>2</v>
      </c>
      <c r="B4" s="303">
        <v>50464801</v>
      </c>
      <c r="C4" s="302" t="s">
        <v>6769</v>
      </c>
      <c r="D4" s="303" t="s">
        <v>889</v>
      </c>
      <c r="E4" s="303">
        <v>50464801</v>
      </c>
      <c r="F4" s="14">
        <v>1</v>
      </c>
    </row>
    <row r="5" spans="1:6" ht="20.100000000000001" hidden="1" customHeight="1" x14ac:dyDescent="0.3">
      <c r="A5" s="14">
        <v>3</v>
      </c>
      <c r="B5" s="303">
        <v>51076188</v>
      </c>
      <c r="C5" s="302" t="s">
        <v>6335</v>
      </c>
      <c r="D5" s="303" t="s">
        <v>889</v>
      </c>
      <c r="E5" s="303">
        <v>51076188</v>
      </c>
      <c r="F5" s="14">
        <v>1</v>
      </c>
    </row>
    <row r="6" spans="1:6" ht="20.100000000000001" hidden="1" customHeight="1" x14ac:dyDescent="0.3">
      <c r="A6" s="14">
        <v>4</v>
      </c>
      <c r="B6" s="303">
        <v>28526100</v>
      </c>
      <c r="C6" s="304">
        <v>28526100</v>
      </c>
      <c r="D6" s="303" t="s">
        <v>889</v>
      </c>
      <c r="E6" s="303">
        <v>28526100</v>
      </c>
      <c r="F6" s="14">
        <v>1</v>
      </c>
    </row>
    <row r="7" spans="1:6" ht="20.100000000000001" hidden="1" customHeight="1" x14ac:dyDescent="0.3">
      <c r="A7" s="14">
        <v>5</v>
      </c>
      <c r="B7" s="303">
        <v>50250456</v>
      </c>
      <c r="C7" s="302" t="s">
        <v>7096</v>
      </c>
      <c r="D7" s="303" t="s">
        <v>889</v>
      </c>
      <c r="E7" s="303">
        <v>50250456</v>
      </c>
      <c r="F7" s="14">
        <v>1</v>
      </c>
    </row>
    <row r="8" spans="1:6" ht="20.100000000000001" hidden="1" customHeight="1" x14ac:dyDescent="0.3">
      <c r="A8" s="14">
        <v>6</v>
      </c>
      <c r="B8" s="303">
        <v>26905110</v>
      </c>
      <c r="C8" s="302" t="s">
        <v>7097</v>
      </c>
      <c r="D8" s="303" t="s">
        <v>889</v>
      </c>
      <c r="E8" s="303">
        <v>26905110</v>
      </c>
      <c r="F8" s="14">
        <v>1</v>
      </c>
    </row>
    <row r="9" spans="1:6" ht="20.100000000000001" hidden="1" customHeight="1" x14ac:dyDescent="0.3">
      <c r="A9" s="14">
        <v>7</v>
      </c>
      <c r="B9" s="303">
        <v>51097550</v>
      </c>
      <c r="C9" s="302" t="s">
        <v>7098</v>
      </c>
      <c r="D9" s="303" t="s">
        <v>889</v>
      </c>
      <c r="E9" s="303">
        <v>51097550</v>
      </c>
      <c r="F9" s="14">
        <v>1</v>
      </c>
    </row>
    <row r="10" spans="1:6" ht="20.100000000000001" hidden="1" customHeight="1" x14ac:dyDescent="0.3">
      <c r="A10" s="14">
        <v>8</v>
      </c>
      <c r="B10" s="303">
        <v>28528520</v>
      </c>
      <c r="C10" s="302" t="s">
        <v>7099</v>
      </c>
      <c r="D10" s="303" t="s">
        <v>889</v>
      </c>
      <c r="E10" s="303">
        <v>28528520</v>
      </c>
      <c r="F10" s="14">
        <v>1</v>
      </c>
    </row>
    <row r="11" spans="1:6" ht="20.100000000000001" hidden="1" customHeight="1" x14ac:dyDescent="0.3">
      <c r="A11" s="14">
        <v>9</v>
      </c>
      <c r="B11" s="303">
        <v>50424639</v>
      </c>
      <c r="C11" s="302" t="s">
        <v>7100</v>
      </c>
      <c r="D11" s="303" t="s">
        <v>889</v>
      </c>
      <c r="E11" s="303">
        <v>50424639</v>
      </c>
      <c r="F11" s="14">
        <v>1</v>
      </c>
    </row>
    <row r="12" spans="1:6" ht="20.100000000000001" hidden="1" customHeight="1" x14ac:dyDescent="0.3">
      <c r="A12" s="14">
        <v>10</v>
      </c>
      <c r="B12" s="303">
        <v>51470075</v>
      </c>
      <c r="C12" s="304">
        <v>51470075</v>
      </c>
      <c r="D12" s="303" t="s">
        <v>889</v>
      </c>
      <c r="E12" s="303">
        <v>51470075</v>
      </c>
      <c r="F12" s="14">
        <v>1</v>
      </c>
    </row>
    <row r="13" spans="1:6" ht="20.100000000000001" hidden="1" customHeight="1" x14ac:dyDescent="0.3">
      <c r="A13" s="14">
        <v>11</v>
      </c>
      <c r="B13" s="303">
        <v>1052229</v>
      </c>
      <c r="C13" s="304">
        <v>1052229</v>
      </c>
      <c r="D13" s="303" t="s">
        <v>889</v>
      </c>
      <c r="E13" s="303">
        <v>1052229</v>
      </c>
      <c r="F13" s="14">
        <v>1</v>
      </c>
    </row>
    <row r="14" spans="1:6" ht="20.100000000000001" hidden="1" customHeight="1" x14ac:dyDescent="0.3">
      <c r="A14" s="14">
        <v>12</v>
      </c>
      <c r="B14" s="303">
        <v>62052</v>
      </c>
      <c r="C14" s="302" t="s">
        <v>7101</v>
      </c>
      <c r="D14" s="303" t="s">
        <v>889</v>
      </c>
      <c r="E14" s="303">
        <v>62052</v>
      </c>
      <c r="F14" s="14">
        <v>1</v>
      </c>
    </row>
    <row r="15" spans="1:6" ht="20.100000000000001" hidden="1" customHeight="1" x14ac:dyDescent="0.3">
      <c r="A15" s="14">
        <v>13</v>
      </c>
      <c r="B15" s="303">
        <v>50250779</v>
      </c>
      <c r="C15" s="302" t="s">
        <v>7102</v>
      </c>
      <c r="D15" s="303" t="s">
        <v>889</v>
      </c>
      <c r="E15" s="303">
        <v>50250779</v>
      </c>
      <c r="F15" s="14">
        <v>1</v>
      </c>
    </row>
    <row r="16" spans="1:6" ht="20.100000000000001" customHeight="1" x14ac:dyDescent="0.3">
      <c r="A16" s="14">
        <v>14</v>
      </c>
      <c r="B16" s="303" t="s">
        <v>6361</v>
      </c>
      <c r="C16" s="302" t="s">
        <v>6320</v>
      </c>
      <c r="D16" s="303" t="s">
        <v>889</v>
      </c>
      <c r="E16" s="303" t="s">
        <v>6361</v>
      </c>
      <c r="F16" s="14">
        <v>2</v>
      </c>
    </row>
    <row r="17" spans="1:6" ht="20.100000000000001" customHeight="1" x14ac:dyDescent="0.3">
      <c r="A17" s="14">
        <v>15</v>
      </c>
      <c r="B17" s="303" t="s">
        <v>6363</v>
      </c>
      <c r="C17" s="302" t="s">
        <v>6325</v>
      </c>
      <c r="D17" s="303" t="s">
        <v>889</v>
      </c>
      <c r="E17" s="303" t="s">
        <v>6363</v>
      </c>
      <c r="F17" s="14">
        <v>2</v>
      </c>
    </row>
    <row r="18" spans="1:6" ht="20.100000000000001" customHeight="1" x14ac:dyDescent="0.3">
      <c r="A18" s="14">
        <v>16</v>
      </c>
      <c r="B18" s="303">
        <v>26602920</v>
      </c>
      <c r="C18" s="302" t="s">
        <v>6331</v>
      </c>
      <c r="D18" s="303" t="s">
        <v>889</v>
      </c>
      <c r="E18" s="303">
        <v>26602920</v>
      </c>
      <c r="F18" s="14">
        <v>2</v>
      </c>
    </row>
    <row r="19" spans="1:6" ht="20.100000000000001" customHeight="1" x14ac:dyDescent="0.3">
      <c r="A19" s="14">
        <v>17</v>
      </c>
      <c r="B19" s="303" t="s">
        <v>6360</v>
      </c>
      <c r="C19" s="304" t="s">
        <v>6319</v>
      </c>
      <c r="D19" s="303" t="s">
        <v>889</v>
      </c>
      <c r="E19" s="303" t="s">
        <v>6360</v>
      </c>
      <c r="F19" s="14">
        <v>2</v>
      </c>
    </row>
    <row r="20" spans="1:6" ht="20.100000000000001" customHeight="1" x14ac:dyDescent="0.3">
      <c r="A20" s="14">
        <v>18</v>
      </c>
      <c r="B20" s="303">
        <v>51041352</v>
      </c>
      <c r="C20" s="304" t="s">
        <v>6318</v>
      </c>
      <c r="D20" s="303" t="s">
        <v>889</v>
      </c>
      <c r="E20" s="303">
        <v>51041352</v>
      </c>
      <c r="F20" s="14">
        <v>2</v>
      </c>
    </row>
    <row r="21" spans="1:6" ht="20.100000000000001" customHeight="1" x14ac:dyDescent="0.3">
      <c r="A21" s="14">
        <v>19</v>
      </c>
      <c r="B21" s="303">
        <v>51192366</v>
      </c>
      <c r="C21" s="304" t="s">
        <v>7103</v>
      </c>
      <c r="D21" s="303" t="s">
        <v>889</v>
      </c>
      <c r="E21" s="303">
        <v>51192366</v>
      </c>
      <c r="F21" s="14">
        <v>2</v>
      </c>
    </row>
    <row r="22" spans="1:6" ht="20.100000000000001" customHeight="1" x14ac:dyDescent="0.3">
      <c r="A22" s="14">
        <v>20</v>
      </c>
      <c r="B22" s="303">
        <v>52018885</v>
      </c>
      <c r="C22" s="304" t="s">
        <v>6332</v>
      </c>
      <c r="D22" s="303" t="s">
        <v>889</v>
      </c>
      <c r="E22" s="303">
        <v>52018885</v>
      </c>
      <c r="F22" s="14">
        <v>2</v>
      </c>
    </row>
    <row r="23" spans="1:6" ht="20.100000000000001" customHeight="1" x14ac:dyDescent="0.3">
      <c r="A23" s="14">
        <v>21</v>
      </c>
      <c r="B23" s="303">
        <v>51293580</v>
      </c>
      <c r="C23" s="304" t="s">
        <v>6328</v>
      </c>
      <c r="D23" s="303" t="s">
        <v>889</v>
      </c>
      <c r="E23" s="303">
        <v>51293580</v>
      </c>
      <c r="F23" s="14">
        <v>2</v>
      </c>
    </row>
    <row r="24" spans="1:6" ht="20.100000000000001" customHeight="1" x14ac:dyDescent="0.3">
      <c r="A24" s="14">
        <v>22</v>
      </c>
      <c r="B24" s="303">
        <v>51316436</v>
      </c>
      <c r="C24" s="304" t="s">
        <v>6324</v>
      </c>
      <c r="D24" s="303" t="s">
        <v>889</v>
      </c>
      <c r="E24" s="303">
        <v>51316436</v>
      </c>
      <c r="F24" s="14">
        <v>2</v>
      </c>
    </row>
    <row r="25" spans="1:6" ht="20.100000000000001" customHeight="1" x14ac:dyDescent="0.3">
      <c r="A25" s="14">
        <v>23</v>
      </c>
      <c r="B25" s="303">
        <v>51195045</v>
      </c>
      <c r="C25" s="304" t="s">
        <v>6317</v>
      </c>
      <c r="D25" s="303" t="s">
        <v>889</v>
      </c>
      <c r="E25" s="303">
        <v>51195045</v>
      </c>
      <c r="F25" s="14">
        <v>2</v>
      </c>
    </row>
    <row r="26" spans="1:6" ht="20.100000000000001" customHeight="1" x14ac:dyDescent="0.3">
      <c r="A26" s="14">
        <v>24</v>
      </c>
      <c r="B26" s="303">
        <v>51094682</v>
      </c>
      <c r="C26" s="304" t="s">
        <v>6322</v>
      </c>
      <c r="D26" s="303" t="s">
        <v>889</v>
      </c>
      <c r="E26" s="303">
        <v>51094682</v>
      </c>
      <c r="F26" s="14">
        <v>2</v>
      </c>
    </row>
    <row r="27" spans="1:6" ht="20.100000000000001" customHeight="1" x14ac:dyDescent="0.3">
      <c r="A27" s="14">
        <v>25</v>
      </c>
      <c r="B27" s="303">
        <v>51122288</v>
      </c>
      <c r="C27" s="304" t="s">
        <v>6315</v>
      </c>
      <c r="D27" s="303" t="s">
        <v>889</v>
      </c>
      <c r="E27" s="303">
        <v>51122288</v>
      </c>
      <c r="F27" s="14">
        <v>2</v>
      </c>
    </row>
    <row r="28" spans="1:6" ht="20.100000000000001" customHeight="1" x14ac:dyDescent="0.3">
      <c r="A28" s="14">
        <v>26</v>
      </c>
      <c r="B28" s="303">
        <v>51128414</v>
      </c>
      <c r="C28" s="304" t="s">
        <v>6326</v>
      </c>
      <c r="D28" s="303" t="s">
        <v>889</v>
      </c>
      <c r="E28" s="303">
        <v>51128414</v>
      </c>
      <c r="F28" s="14">
        <v>2</v>
      </c>
    </row>
    <row r="29" spans="1:6" ht="20.100000000000001" customHeight="1" x14ac:dyDescent="0.3">
      <c r="A29" s="14">
        <v>27</v>
      </c>
      <c r="B29" s="303" t="s">
        <v>6364</v>
      </c>
      <c r="C29" s="304" t="s">
        <v>6329</v>
      </c>
      <c r="D29" s="303" t="s">
        <v>889</v>
      </c>
      <c r="E29" s="303" t="s">
        <v>6364</v>
      </c>
      <c r="F29" s="14">
        <v>2</v>
      </c>
    </row>
    <row r="30" spans="1:6" ht="20.100000000000001" customHeight="1" x14ac:dyDescent="0.3">
      <c r="A30" s="14">
        <v>28</v>
      </c>
      <c r="B30" s="303">
        <v>50006457</v>
      </c>
      <c r="C30" s="302" t="s">
        <v>6756</v>
      </c>
      <c r="D30" s="303" t="s">
        <v>889</v>
      </c>
      <c r="E30" s="303">
        <v>50006457</v>
      </c>
      <c r="F30" s="14">
        <v>2</v>
      </c>
    </row>
    <row r="31" spans="1:6" ht="20.100000000000001" customHeight="1" x14ac:dyDescent="0.3">
      <c r="A31" s="14">
        <v>29</v>
      </c>
      <c r="B31" s="303">
        <v>51096078</v>
      </c>
      <c r="C31" s="302" t="s">
        <v>6316</v>
      </c>
      <c r="D31" s="303" t="s">
        <v>889</v>
      </c>
      <c r="E31" s="303">
        <v>51096078</v>
      </c>
      <c r="F31" s="14">
        <v>2</v>
      </c>
    </row>
    <row r="32" spans="1:6" ht="20.100000000000001" customHeight="1" x14ac:dyDescent="0.3">
      <c r="A32" s="14">
        <v>30</v>
      </c>
      <c r="B32" s="303">
        <v>50053117</v>
      </c>
      <c r="C32" s="302" t="s">
        <v>6313</v>
      </c>
      <c r="D32" s="303" t="s">
        <v>889</v>
      </c>
      <c r="E32" s="303">
        <v>50053117</v>
      </c>
      <c r="F32" s="14">
        <v>2</v>
      </c>
    </row>
    <row r="33" spans="1:6" ht="20.100000000000001" customHeight="1" x14ac:dyDescent="0.3">
      <c r="A33" s="14">
        <v>31</v>
      </c>
      <c r="B33" s="303">
        <v>26906860</v>
      </c>
      <c r="C33" s="302" t="s">
        <v>6330</v>
      </c>
      <c r="D33" s="303" t="s">
        <v>889</v>
      </c>
      <c r="E33" s="303">
        <v>26906860</v>
      </c>
      <c r="F33" s="14">
        <v>2</v>
      </c>
    </row>
    <row r="34" spans="1:6" ht="20.100000000000001" customHeight="1" x14ac:dyDescent="0.3">
      <c r="A34" s="14">
        <v>32</v>
      </c>
      <c r="B34" s="303" t="s">
        <v>6359</v>
      </c>
      <c r="C34" s="302" t="s">
        <v>6312</v>
      </c>
      <c r="D34" s="303" t="s">
        <v>889</v>
      </c>
      <c r="E34" s="303" t="s">
        <v>6359</v>
      </c>
      <c r="F34" s="14">
        <v>2</v>
      </c>
    </row>
    <row r="35" spans="1:6" ht="20.100000000000001" customHeight="1" x14ac:dyDescent="0.3">
      <c r="A35" s="14">
        <v>33</v>
      </c>
      <c r="B35" s="303" t="s">
        <v>6358</v>
      </c>
      <c r="C35" s="304" t="s">
        <v>6311</v>
      </c>
      <c r="D35" s="303" t="s">
        <v>889</v>
      </c>
      <c r="E35" s="303" t="s">
        <v>6358</v>
      </c>
      <c r="F35" s="14">
        <v>2</v>
      </c>
    </row>
    <row r="36" spans="1:6" ht="20.100000000000001" hidden="1" customHeight="1" x14ac:dyDescent="0.3">
      <c r="A36" s="14">
        <v>34</v>
      </c>
      <c r="B36" s="303" t="s">
        <v>6369</v>
      </c>
      <c r="C36" s="302" t="s">
        <v>7105</v>
      </c>
      <c r="D36" s="303" t="s">
        <v>889</v>
      </c>
      <c r="E36" s="303" t="s">
        <v>6369</v>
      </c>
      <c r="F36" s="14">
        <v>3</v>
      </c>
    </row>
    <row r="37" spans="1:6" ht="20.100000000000001" hidden="1" customHeight="1" x14ac:dyDescent="0.3">
      <c r="A37" s="14">
        <v>35</v>
      </c>
      <c r="B37" s="303" t="s">
        <v>6368</v>
      </c>
      <c r="C37" s="302" t="s">
        <v>7106</v>
      </c>
      <c r="D37" s="303" t="s">
        <v>889</v>
      </c>
      <c r="E37" s="303" t="s">
        <v>6368</v>
      </c>
      <c r="F37" s="14">
        <v>3</v>
      </c>
    </row>
    <row r="38" spans="1:6" ht="20.100000000000001" hidden="1" customHeight="1" x14ac:dyDescent="0.3">
      <c r="A38" s="14">
        <v>36</v>
      </c>
      <c r="B38" s="303" t="s">
        <v>6366</v>
      </c>
      <c r="C38" s="302" t="s">
        <v>7107</v>
      </c>
      <c r="D38" s="303" t="s">
        <v>889</v>
      </c>
      <c r="E38" s="303" t="s">
        <v>6366</v>
      </c>
      <c r="F38" s="14">
        <v>3</v>
      </c>
    </row>
    <row r="39" spans="1:6" ht="20.100000000000001" hidden="1" customHeight="1" x14ac:dyDescent="0.3">
      <c r="A39" s="14">
        <v>37</v>
      </c>
      <c r="B39" s="303">
        <v>51113955</v>
      </c>
      <c r="C39" s="304" t="s">
        <v>6334</v>
      </c>
      <c r="D39" s="303" t="s">
        <v>889</v>
      </c>
      <c r="E39" s="303">
        <v>51113955</v>
      </c>
      <c r="F39" s="14">
        <v>3</v>
      </c>
    </row>
    <row r="40" spans="1:6" ht="20.100000000000001" hidden="1" customHeight="1" x14ac:dyDescent="0.3">
      <c r="A40" s="14">
        <v>38</v>
      </c>
      <c r="B40" s="303" t="s">
        <v>6367</v>
      </c>
      <c r="C40" s="304" t="s">
        <v>6344</v>
      </c>
      <c r="D40" s="303" t="s">
        <v>889</v>
      </c>
      <c r="E40" s="303" t="s">
        <v>6367</v>
      </c>
      <c r="F40" s="14">
        <v>4</v>
      </c>
    </row>
    <row r="41" spans="1:6" ht="20.100000000000001" hidden="1" customHeight="1" x14ac:dyDescent="0.3">
      <c r="A41" s="14">
        <v>39</v>
      </c>
      <c r="B41" s="303">
        <v>52032717</v>
      </c>
      <c r="C41" s="304" t="s">
        <v>6333</v>
      </c>
      <c r="D41" s="303" t="s">
        <v>889</v>
      </c>
      <c r="E41" s="303">
        <v>52032717</v>
      </c>
      <c r="F41" s="14">
        <v>4</v>
      </c>
    </row>
    <row r="42" spans="1:6" ht="20.100000000000001" hidden="1" customHeight="1" x14ac:dyDescent="0.3">
      <c r="A42" s="14">
        <v>40</v>
      </c>
      <c r="B42" s="303" t="s">
        <v>6370</v>
      </c>
      <c r="C42" s="304" t="s">
        <v>6345</v>
      </c>
      <c r="D42" s="303" t="s">
        <v>889</v>
      </c>
      <c r="E42" s="303" t="s">
        <v>6370</v>
      </c>
      <c r="F42" s="14">
        <v>4</v>
      </c>
    </row>
    <row r="43" spans="1:6" ht="20.100000000000001" hidden="1" customHeight="1" x14ac:dyDescent="0.3">
      <c r="A43" s="14">
        <v>41</v>
      </c>
      <c r="B43" s="303">
        <v>51057153</v>
      </c>
      <c r="C43" s="304" t="s">
        <v>6323</v>
      </c>
      <c r="D43" s="303" t="s">
        <v>889</v>
      </c>
      <c r="E43" s="303">
        <v>51057153</v>
      </c>
      <c r="F43" s="14">
        <v>4</v>
      </c>
    </row>
    <row r="44" spans="1:6" ht="20.100000000000001" hidden="1" customHeight="1" x14ac:dyDescent="0.3">
      <c r="A44" s="14">
        <v>42</v>
      </c>
      <c r="B44" s="303" t="s">
        <v>6374</v>
      </c>
      <c r="C44" s="304" t="s">
        <v>7109</v>
      </c>
      <c r="D44" s="303" t="s">
        <v>889</v>
      </c>
      <c r="E44" s="303" t="s">
        <v>6374</v>
      </c>
      <c r="F44" s="14">
        <v>4</v>
      </c>
    </row>
    <row r="45" spans="1:6" ht="20.100000000000001" hidden="1" customHeight="1" x14ac:dyDescent="0.3">
      <c r="A45" s="14">
        <v>43</v>
      </c>
      <c r="B45" s="303" t="s">
        <v>6370</v>
      </c>
      <c r="C45" s="304" t="s">
        <v>6345</v>
      </c>
      <c r="D45" s="303" t="s">
        <v>889</v>
      </c>
      <c r="E45" s="303" t="s">
        <v>6370</v>
      </c>
      <c r="F45" s="14">
        <v>4</v>
      </c>
    </row>
    <row r="46" spans="1:6" ht="20.100000000000001" hidden="1" customHeight="1" x14ac:dyDescent="0.3">
      <c r="A46" s="14">
        <v>44</v>
      </c>
      <c r="B46" s="303" t="s">
        <v>6372</v>
      </c>
      <c r="C46" s="304" t="s">
        <v>7110</v>
      </c>
      <c r="D46" s="303" t="s">
        <v>889</v>
      </c>
      <c r="E46" s="303" t="s">
        <v>6372</v>
      </c>
      <c r="F46" s="14">
        <v>4</v>
      </c>
    </row>
    <row r="47" spans="1:6" ht="20.100000000000001" hidden="1" customHeight="1" x14ac:dyDescent="0.3">
      <c r="A47" s="14">
        <v>45</v>
      </c>
      <c r="B47" s="303" t="s">
        <v>6373</v>
      </c>
      <c r="C47" s="304" t="s">
        <v>7111</v>
      </c>
      <c r="D47" s="303" t="s">
        <v>889</v>
      </c>
      <c r="E47" s="303" t="s">
        <v>6373</v>
      </c>
      <c r="F47" s="14">
        <v>4</v>
      </c>
    </row>
    <row r="48" spans="1:6" ht="20.100000000000001" hidden="1" customHeight="1" x14ac:dyDescent="0.3">
      <c r="A48" s="14">
        <v>46</v>
      </c>
      <c r="B48" s="303" t="s">
        <v>6371</v>
      </c>
      <c r="C48" s="304" t="s">
        <v>7112</v>
      </c>
      <c r="D48" s="303" t="s">
        <v>889</v>
      </c>
      <c r="E48" s="303" t="s">
        <v>6371</v>
      </c>
      <c r="F48" s="14">
        <v>4</v>
      </c>
    </row>
    <row r="49" spans="1:6" ht="20.100000000000001" hidden="1" customHeight="1" x14ac:dyDescent="0.25">
      <c r="A49" s="14">
        <v>47</v>
      </c>
      <c r="B49" s="307">
        <v>8893262</v>
      </c>
      <c r="C49" s="306" t="s">
        <v>2647</v>
      </c>
      <c r="D49" s="307" t="s">
        <v>889</v>
      </c>
      <c r="E49" s="307">
        <v>8893262</v>
      </c>
      <c r="F49" s="14">
        <v>5</v>
      </c>
    </row>
    <row r="50" spans="1:6" ht="20.100000000000001" hidden="1" customHeight="1" x14ac:dyDescent="0.25">
      <c r="A50" s="14">
        <v>48</v>
      </c>
      <c r="B50" s="307">
        <v>4568077</v>
      </c>
      <c r="C50" s="306" t="s">
        <v>2649</v>
      </c>
      <c r="D50" s="307" t="s">
        <v>889</v>
      </c>
      <c r="E50" s="307">
        <v>4568077</v>
      </c>
      <c r="F50" s="14">
        <v>5</v>
      </c>
    </row>
    <row r="51" spans="1:6" ht="20.100000000000001" hidden="1" customHeight="1" x14ac:dyDescent="0.25">
      <c r="A51" s="14">
        <v>49</v>
      </c>
      <c r="B51" s="307">
        <v>1297031</v>
      </c>
      <c r="C51" s="306" t="s">
        <v>2652</v>
      </c>
      <c r="D51" s="307" t="s">
        <v>889</v>
      </c>
      <c r="E51" s="307">
        <v>1297031</v>
      </c>
      <c r="F51" s="14">
        <v>5</v>
      </c>
    </row>
    <row r="52" spans="1:6" ht="20.100000000000001" hidden="1" customHeight="1" x14ac:dyDescent="0.25">
      <c r="A52" s="14">
        <v>50</v>
      </c>
      <c r="B52" s="307">
        <v>613848</v>
      </c>
      <c r="C52" s="306" t="s">
        <v>2651</v>
      </c>
      <c r="D52" s="307" t="s">
        <v>889</v>
      </c>
      <c r="E52" s="307">
        <v>613848</v>
      </c>
      <c r="F52" s="14">
        <v>5</v>
      </c>
    </row>
    <row r="53" spans="1:6" ht="20.100000000000001" hidden="1" customHeight="1" x14ac:dyDescent="0.25">
      <c r="A53" s="14">
        <v>51</v>
      </c>
      <c r="B53" s="307">
        <v>2305848</v>
      </c>
      <c r="C53" s="306" t="s">
        <v>2648</v>
      </c>
      <c r="D53" s="307" t="s">
        <v>889</v>
      </c>
      <c r="E53" s="307">
        <v>2305848</v>
      </c>
      <c r="F53" s="14">
        <v>5</v>
      </c>
    </row>
    <row r="54" spans="1:6" ht="20.100000000000001" hidden="1" customHeight="1" x14ac:dyDescent="0.25">
      <c r="A54" s="14">
        <v>52</v>
      </c>
      <c r="B54" s="307">
        <v>3916293</v>
      </c>
      <c r="C54" s="306" t="s">
        <v>2650</v>
      </c>
      <c r="D54" s="307" t="s">
        <v>889</v>
      </c>
      <c r="E54" s="307">
        <v>3916293</v>
      </c>
      <c r="F54" s="14">
        <v>5</v>
      </c>
    </row>
    <row r="55" spans="1:6" ht="20.100000000000001" hidden="1" customHeight="1" x14ac:dyDescent="0.3">
      <c r="A55" s="14">
        <v>53</v>
      </c>
      <c r="B55" s="303">
        <v>50263124</v>
      </c>
      <c r="C55" s="305" t="s">
        <v>6353</v>
      </c>
      <c r="D55" s="307" t="s">
        <v>889</v>
      </c>
      <c r="E55" s="303">
        <v>50263124</v>
      </c>
      <c r="F55" s="14">
        <v>6</v>
      </c>
    </row>
    <row r="56" spans="1:6" ht="20.100000000000001" hidden="1" customHeight="1" x14ac:dyDescent="0.3">
      <c r="A56" s="14">
        <v>54</v>
      </c>
      <c r="B56" s="303">
        <v>9107239</v>
      </c>
      <c r="C56" s="304">
        <v>9107239</v>
      </c>
      <c r="D56" s="307" t="s">
        <v>889</v>
      </c>
      <c r="E56" s="303">
        <v>9107239</v>
      </c>
      <c r="F56" s="14">
        <v>6</v>
      </c>
    </row>
    <row r="57" spans="1:6" ht="20.100000000000001" hidden="1" customHeight="1" x14ac:dyDescent="0.3">
      <c r="A57" s="14">
        <v>55</v>
      </c>
      <c r="B57" s="303">
        <v>9107225</v>
      </c>
      <c r="C57" s="304">
        <v>9107225</v>
      </c>
      <c r="D57" s="307" t="s">
        <v>889</v>
      </c>
      <c r="E57" s="303">
        <v>9107225</v>
      </c>
      <c r="F57" s="14">
        <v>6</v>
      </c>
    </row>
    <row r="58" spans="1:6" ht="20.100000000000001" hidden="1" customHeight="1" x14ac:dyDescent="0.3">
      <c r="A58" s="14">
        <v>56</v>
      </c>
      <c r="B58" s="303">
        <v>5076747</v>
      </c>
      <c r="C58" s="304">
        <v>5076747</v>
      </c>
      <c r="D58" s="307" t="s">
        <v>889</v>
      </c>
      <c r="E58" s="303">
        <v>5076747</v>
      </c>
      <c r="F58" s="14">
        <v>6</v>
      </c>
    </row>
    <row r="59" spans="1:6" ht="20.100000000000001" hidden="1" customHeight="1" x14ac:dyDescent="0.3">
      <c r="A59" s="14">
        <v>57</v>
      </c>
      <c r="B59" s="303">
        <v>12057239</v>
      </c>
      <c r="C59" s="305" t="s">
        <v>2643</v>
      </c>
      <c r="D59" s="307" t="s">
        <v>889</v>
      </c>
      <c r="E59" s="303">
        <v>12057239</v>
      </c>
      <c r="F59" s="14">
        <v>6</v>
      </c>
    </row>
    <row r="60" spans="1:6" ht="20.100000000000001" hidden="1" customHeight="1" x14ac:dyDescent="0.3">
      <c r="A60" s="14">
        <v>58</v>
      </c>
      <c r="B60" s="303">
        <v>16516179</v>
      </c>
      <c r="C60" s="304">
        <v>16516179</v>
      </c>
      <c r="D60" s="307" t="s">
        <v>889</v>
      </c>
      <c r="E60" s="303">
        <v>16516179</v>
      </c>
      <c r="F60" s="14">
        <v>6</v>
      </c>
    </row>
    <row r="61" spans="1:6" ht="20.100000000000001" hidden="1" customHeight="1" x14ac:dyDescent="0.3">
      <c r="A61" s="14">
        <v>59</v>
      </c>
      <c r="B61" s="303">
        <v>16515508</v>
      </c>
      <c r="C61" s="304">
        <v>16515508</v>
      </c>
      <c r="D61" s="307" t="s">
        <v>889</v>
      </c>
      <c r="E61" s="303">
        <v>16515508</v>
      </c>
      <c r="F61" s="14">
        <v>6</v>
      </c>
    </row>
    <row r="62" spans="1:6" ht="20.100000000000001" hidden="1" customHeight="1" x14ac:dyDescent="0.3">
      <c r="A62" s="14">
        <v>60</v>
      </c>
      <c r="B62" s="303">
        <v>4568312</v>
      </c>
      <c r="C62" s="304">
        <v>4568312</v>
      </c>
      <c r="D62" s="307" t="s">
        <v>889</v>
      </c>
      <c r="E62" s="303">
        <v>4568312</v>
      </c>
      <c r="F62" s="14">
        <v>6</v>
      </c>
    </row>
    <row r="63" spans="1:6" ht="20.100000000000001" hidden="1" customHeight="1" x14ac:dyDescent="0.3">
      <c r="A63" s="14">
        <v>61</v>
      </c>
      <c r="B63" s="303">
        <v>50470878</v>
      </c>
      <c r="C63" s="305" t="s">
        <v>7116</v>
      </c>
      <c r="D63" s="307" t="s">
        <v>889</v>
      </c>
      <c r="E63" s="303">
        <v>50470878</v>
      </c>
      <c r="F63" s="14">
        <v>6</v>
      </c>
    </row>
    <row r="64" spans="1:6" ht="20.100000000000001" hidden="1" customHeight="1" x14ac:dyDescent="0.3">
      <c r="A64" s="14">
        <v>62</v>
      </c>
      <c r="B64" s="303">
        <v>51248538</v>
      </c>
      <c r="C64" s="305" t="s">
        <v>6354</v>
      </c>
      <c r="D64" s="307" t="s">
        <v>889</v>
      </c>
      <c r="E64" s="303">
        <v>51248538</v>
      </c>
      <c r="F64" s="14">
        <v>6</v>
      </c>
    </row>
    <row r="65" spans="1:6" ht="20.100000000000001" hidden="1" customHeight="1" x14ac:dyDescent="0.3">
      <c r="A65" s="14">
        <v>63</v>
      </c>
      <c r="B65" s="303">
        <v>51175579</v>
      </c>
      <c r="C65" s="305" t="s">
        <v>6342</v>
      </c>
      <c r="D65" s="307" t="s">
        <v>889</v>
      </c>
      <c r="E65" s="303">
        <v>51175579</v>
      </c>
      <c r="F65" s="14">
        <v>6</v>
      </c>
    </row>
    <row r="66" spans="1:6" ht="20.100000000000001" hidden="1" customHeight="1" x14ac:dyDescent="0.3">
      <c r="A66" s="14">
        <v>64</v>
      </c>
      <c r="B66" s="303">
        <v>50017769</v>
      </c>
      <c r="C66" s="305" t="s">
        <v>6339</v>
      </c>
      <c r="D66" s="307" t="s">
        <v>889</v>
      </c>
      <c r="E66" s="303">
        <v>50017769</v>
      </c>
      <c r="F66" s="14">
        <v>7</v>
      </c>
    </row>
    <row r="67" spans="1:6" ht="20.100000000000001" hidden="1" customHeight="1" x14ac:dyDescent="0.3">
      <c r="A67" s="14">
        <v>65</v>
      </c>
      <c r="B67" s="303">
        <v>50041934</v>
      </c>
      <c r="C67" s="305" t="s">
        <v>7118</v>
      </c>
      <c r="D67" s="307" t="s">
        <v>889</v>
      </c>
      <c r="E67" s="303">
        <v>50041934</v>
      </c>
      <c r="F67" s="14">
        <v>7</v>
      </c>
    </row>
    <row r="68" spans="1:6" ht="20.100000000000001" hidden="1" customHeight="1" x14ac:dyDescent="0.3">
      <c r="A68" s="14">
        <v>66</v>
      </c>
      <c r="B68" s="303" t="s">
        <v>6365</v>
      </c>
      <c r="C68" s="305" t="s">
        <v>7104</v>
      </c>
      <c r="D68" s="307" t="s">
        <v>889</v>
      </c>
      <c r="E68" s="303" t="s">
        <v>6365</v>
      </c>
      <c r="F68" s="14">
        <v>7</v>
      </c>
    </row>
    <row r="69" spans="1:6" ht="20.100000000000001" hidden="1" customHeight="1" x14ac:dyDescent="0.3">
      <c r="A69" s="14">
        <v>67</v>
      </c>
      <c r="B69" s="303">
        <v>51128414</v>
      </c>
      <c r="C69" s="305" t="s">
        <v>6326</v>
      </c>
      <c r="D69" s="307" t="s">
        <v>889</v>
      </c>
      <c r="E69" s="303">
        <v>51128414</v>
      </c>
      <c r="F69" s="14">
        <v>7</v>
      </c>
    </row>
    <row r="70" spans="1:6" ht="20.100000000000001" hidden="1" customHeight="1" x14ac:dyDescent="0.3">
      <c r="A70" s="14">
        <v>68</v>
      </c>
      <c r="B70" s="303">
        <v>4545413</v>
      </c>
      <c r="C70" s="304">
        <v>4545413</v>
      </c>
      <c r="D70" s="307" t="s">
        <v>889</v>
      </c>
      <c r="E70" s="303">
        <v>4545413</v>
      </c>
      <c r="F70" s="14">
        <v>7</v>
      </c>
    </row>
    <row r="71" spans="1:6" ht="20.100000000000001" hidden="1" customHeight="1" x14ac:dyDescent="0.3">
      <c r="A71" s="14">
        <v>69</v>
      </c>
      <c r="B71" s="303">
        <v>50130155</v>
      </c>
      <c r="C71" s="305" t="s">
        <v>6755</v>
      </c>
      <c r="D71" s="307" t="s">
        <v>889</v>
      </c>
      <c r="E71" s="303">
        <v>50130155</v>
      </c>
      <c r="F71" s="14">
        <v>7</v>
      </c>
    </row>
    <row r="72" spans="1:6" ht="20.100000000000001" hidden="1" customHeight="1" x14ac:dyDescent="0.3">
      <c r="A72" s="14">
        <v>70</v>
      </c>
      <c r="B72" s="303">
        <v>27217620</v>
      </c>
      <c r="C72" s="305" t="s">
        <v>6340</v>
      </c>
      <c r="D72" s="307" t="s">
        <v>889</v>
      </c>
      <c r="E72" s="303">
        <v>27217620</v>
      </c>
      <c r="F72" s="14">
        <v>7</v>
      </c>
    </row>
    <row r="73" spans="1:6" ht="20.100000000000001" hidden="1" customHeight="1" x14ac:dyDescent="0.3">
      <c r="A73" s="14">
        <v>71</v>
      </c>
      <c r="B73" s="303">
        <v>4397471</v>
      </c>
      <c r="C73" s="305" t="s">
        <v>6753</v>
      </c>
      <c r="D73" s="307" t="s">
        <v>889</v>
      </c>
      <c r="E73" s="303">
        <v>4397471</v>
      </c>
      <c r="F73" s="14">
        <v>7</v>
      </c>
    </row>
    <row r="74" spans="1:6" ht="20.100000000000001" hidden="1" customHeight="1" x14ac:dyDescent="0.3">
      <c r="A74" s="14">
        <v>72</v>
      </c>
      <c r="B74" s="303">
        <v>4397463</v>
      </c>
      <c r="C74" s="305" t="s">
        <v>6754</v>
      </c>
      <c r="D74" s="307" t="s">
        <v>889</v>
      </c>
      <c r="E74" s="303">
        <v>4397463</v>
      </c>
      <c r="F74" s="14">
        <v>7</v>
      </c>
    </row>
    <row r="75" spans="1:6" ht="20.100000000000001" hidden="1" customHeight="1" x14ac:dyDescent="0.3">
      <c r="A75" s="14">
        <v>73</v>
      </c>
      <c r="B75" s="314">
        <v>50040904</v>
      </c>
      <c r="C75" s="312" t="s">
        <v>6759</v>
      </c>
      <c r="D75" s="313" t="s">
        <v>889</v>
      </c>
      <c r="E75" s="314">
        <v>50040904</v>
      </c>
      <c r="F75" s="14">
        <v>7</v>
      </c>
    </row>
    <row r="76" spans="1:6" ht="20.100000000000001" hidden="1" customHeight="1" x14ac:dyDescent="0.3">
      <c r="A76" s="14">
        <v>74</v>
      </c>
      <c r="B76" s="303">
        <v>51188550</v>
      </c>
      <c r="C76" s="305" t="s">
        <v>6343</v>
      </c>
      <c r="D76" s="307" t="s">
        <v>889</v>
      </c>
      <c r="E76" s="303">
        <v>51188550</v>
      </c>
      <c r="F76" s="14">
        <v>7</v>
      </c>
    </row>
    <row r="77" spans="1:6" ht="20.100000000000001" hidden="1" customHeight="1" x14ac:dyDescent="0.3">
      <c r="A77" s="14">
        <v>75</v>
      </c>
      <c r="B77" s="303">
        <v>50286319</v>
      </c>
      <c r="C77" s="305" t="s">
        <v>6591</v>
      </c>
      <c r="D77" s="307" t="s">
        <v>889</v>
      </c>
      <c r="E77" s="303">
        <v>50286319</v>
      </c>
      <c r="F77" s="14">
        <v>7</v>
      </c>
    </row>
    <row r="78" spans="1:6" ht="20.100000000000001" hidden="1" customHeight="1" x14ac:dyDescent="0.3">
      <c r="A78" s="14">
        <v>76</v>
      </c>
      <c r="B78" s="303">
        <v>50471951</v>
      </c>
      <c r="C78" s="305" t="s">
        <v>7119</v>
      </c>
      <c r="D78" s="307" t="s">
        <v>889</v>
      </c>
      <c r="E78" s="303">
        <v>50471951</v>
      </c>
      <c r="F78" s="14">
        <v>7</v>
      </c>
    </row>
    <row r="79" spans="1:6" ht="20.100000000000001" hidden="1" customHeight="1" x14ac:dyDescent="0.3">
      <c r="A79" s="14">
        <v>77</v>
      </c>
      <c r="B79" s="303">
        <v>51159464</v>
      </c>
      <c r="C79" s="305" t="s">
        <v>2646</v>
      </c>
      <c r="D79" s="307" t="s">
        <v>889</v>
      </c>
      <c r="E79" s="303">
        <v>51159464</v>
      </c>
      <c r="F79" s="14">
        <v>7</v>
      </c>
    </row>
    <row r="80" spans="1:6" ht="20.100000000000001" hidden="1" customHeight="1" x14ac:dyDescent="0.3">
      <c r="A80" s="14">
        <v>78</v>
      </c>
      <c r="B80" s="303">
        <v>50130521</v>
      </c>
      <c r="C80" s="305" t="s">
        <v>7120</v>
      </c>
      <c r="D80" s="307" t="s">
        <v>889</v>
      </c>
      <c r="E80" s="303">
        <v>50130521</v>
      </c>
      <c r="F80" s="14">
        <v>7</v>
      </c>
    </row>
    <row r="81" spans="1:6" ht="20.100000000000001" hidden="1" customHeight="1" x14ac:dyDescent="0.3">
      <c r="A81" s="14">
        <v>79</v>
      </c>
      <c r="B81" s="303">
        <v>50147927</v>
      </c>
      <c r="C81" s="305" t="s">
        <v>7121</v>
      </c>
      <c r="D81" s="307" t="s">
        <v>889</v>
      </c>
      <c r="E81" s="303">
        <v>50147927</v>
      </c>
      <c r="F81" s="14">
        <v>7</v>
      </c>
    </row>
    <row r="82" spans="1:6" ht="20.100000000000001" hidden="1" customHeight="1" x14ac:dyDescent="0.3">
      <c r="A82" s="14">
        <v>80</v>
      </c>
      <c r="B82" s="303">
        <v>50421452</v>
      </c>
      <c r="C82" s="305" t="s">
        <v>7122</v>
      </c>
      <c r="D82" s="307" t="s">
        <v>889</v>
      </c>
      <c r="E82" s="303">
        <v>50421452</v>
      </c>
      <c r="F82" s="14">
        <v>7</v>
      </c>
    </row>
    <row r="83" spans="1:6" ht="20.100000000000001" hidden="1" customHeight="1" x14ac:dyDescent="0.3">
      <c r="A83" s="14">
        <v>81</v>
      </c>
      <c r="B83" s="303">
        <v>51179511</v>
      </c>
      <c r="C83" s="305" t="s">
        <v>6768</v>
      </c>
      <c r="D83" s="307" t="s">
        <v>889</v>
      </c>
      <c r="E83" s="303">
        <v>51179511</v>
      </c>
      <c r="F83" s="14">
        <v>7</v>
      </c>
    </row>
    <row r="84" spans="1:6" ht="20.100000000000001" hidden="1" customHeight="1" x14ac:dyDescent="0.3">
      <c r="A84" s="14">
        <v>82</v>
      </c>
      <c r="B84" s="303">
        <v>50251570</v>
      </c>
      <c r="C84" s="305" t="s">
        <v>6338</v>
      </c>
      <c r="D84" s="307" t="s">
        <v>889</v>
      </c>
      <c r="E84" s="303">
        <v>50251570</v>
      </c>
      <c r="F84" s="14">
        <v>8</v>
      </c>
    </row>
    <row r="85" spans="1:6" ht="20.100000000000001" hidden="1" customHeight="1" x14ac:dyDescent="0.3">
      <c r="A85" s="14">
        <v>83</v>
      </c>
      <c r="B85" s="303">
        <v>50251648</v>
      </c>
      <c r="C85" s="305" t="s">
        <v>6337</v>
      </c>
      <c r="D85" s="307" t="s">
        <v>889</v>
      </c>
      <c r="E85" s="303">
        <v>50251648</v>
      </c>
      <c r="F85" s="14">
        <v>8</v>
      </c>
    </row>
    <row r="86" spans="1:6" ht="20.100000000000001" hidden="1" customHeight="1" x14ac:dyDescent="0.3">
      <c r="A86" s="14">
        <v>84</v>
      </c>
      <c r="B86" s="303">
        <v>50251577</v>
      </c>
      <c r="C86" s="305" t="s">
        <v>7123</v>
      </c>
      <c r="D86" s="307" t="s">
        <v>889</v>
      </c>
      <c r="E86" s="303">
        <v>50251577</v>
      </c>
      <c r="F86" s="14">
        <v>9</v>
      </c>
    </row>
    <row r="87" spans="1:6" ht="20.100000000000001" hidden="1" customHeight="1" x14ac:dyDescent="0.3">
      <c r="A87" s="14">
        <v>85</v>
      </c>
      <c r="B87" s="303" t="s">
        <v>6362</v>
      </c>
      <c r="C87" s="305" t="s">
        <v>6321</v>
      </c>
      <c r="D87" s="307" t="s">
        <v>889</v>
      </c>
      <c r="E87" s="303" t="s">
        <v>6362</v>
      </c>
      <c r="F87" s="14">
        <v>9</v>
      </c>
    </row>
    <row r="88" spans="1:6" ht="20.100000000000001" hidden="1" customHeight="1" x14ac:dyDescent="0.3">
      <c r="A88" s="14">
        <v>86</v>
      </c>
      <c r="B88" s="303">
        <v>51089987</v>
      </c>
      <c r="C88" s="305" t="s">
        <v>6314</v>
      </c>
      <c r="D88" s="307" t="s">
        <v>889</v>
      </c>
      <c r="E88" s="303">
        <v>51089987</v>
      </c>
      <c r="F88" s="14">
        <v>9</v>
      </c>
    </row>
    <row r="89" spans="1:6" ht="20.100000000000001" hidden="1" customHeight="1" x14ac:dyDescent="0.3">
      <c r="A89" s="14">
        <v>87</v>
      </c>
      <c r="B89" s="303">
        <v>51199221</v>
      </c>
      <c r="C89" s="305" t="s">
        <v>6327</v>
      </c>
      <c r="D89" s="307" t="s">
        <v>889</v>
      </c>
      <c r="E89" s="303">
        <v>51199221</v>
      </c>
      <c r="F89" s="14">
        <v>10</v>
      </c>
    </row>
    <row r="90" spans="1:6" ht="20.100000000000001" hidden="1" customHeight="1" x14ac:dyDescent="0.3">
      <c r="A90" s="14">
        <v>88</v>
      </c>
      <c r="B90" s="303">
        <v>50042801</v>
      </c>
      <c r="C90" s="305" t="s">
        <v>6765</v>
      </c>
      <c r="D90" s="307" t="s">
        <v>889</v>
      </c>
      <c r="E90" s="303">
        <v>50042801</v>
      </c>
      <c r="F90" s="14">
        <v>10</v>
      </c>
    </row>
    <row r="91" spans="1:6" ht="20.100000000000001" hidden="1" customHeight="1" x14ac:dyDescent="0.3">
      <c r="A91" s="14">
        <v>89</v>
      </c>
      <c r="B91" s="303">
        <v>51159185</v>
      </c>
      <c r="C91" s="305" t="s">
        <v>6763</v>
      </c>
      <c r="D91" s="307" t="s">
        <v>889</v>
      </c>
      <c r="E91" s="303">
        <v>51159185</v>
      </c>
      <c r="F91" s="14">
        <v>10</v>
      </c>
    </row>
    <row r="92" spans="1:6" ht="20.100000000000001" hidden="1" customHeight="1" x14ac:dyDescent="0.3">
      <c r="A92" s="14">
        <v>90</v>
      </c>
      <c r="B92" s="303">
        <v>51159685</v>
      </c>
      <c r="C92" s="305" t="s">
        <v>6764</v>
      </c>
      <c r="D92" s="307" t="s">
        <v>889</v>
      </c>
      <c r="E92" s="303">
        <v>51159685</v>
      </c>
      <c r="F92" s="14">
        <v>10</v>
      </c>
    </row>
    <row r="93" spans="1:6" ht="20.100000000000001" hidden="1" customHeight="1" x14ac:dyDescent="0.3">
      <c r="A93" s="14">
        <v>91</v>
      </c>
      <c r="B93" s="303">
        <v>52015740</v>
      </c>
      <c r="C93" s="305" t="s">
        <v>6766</v>
      </c>
      <c r="D93" s="307" t="s">
        <v>889</v>
      </c>
      <c r="E93" s="303">
        <v>52015740</v>
      </c>
      <c r="F93" s="14">
        <v>10</v>
      </c>
    </row>
    <row r="94" spans="1:6" ht="20.100000000000001" hidden="1" customHeight="1" x14ac:dyDescent="0.3">
      <c r="A94" s="14">
        <v>92</v>
      </c>
      <c r="B94" s="303">
        <v>51178926</v>
      </c>
      <c r="C94" s="305" t="s">
        <v>6375</v>
      </c>
      <c r="D94" s="307" t="s">
        <v>889</v>
      </c>
      <c r="E94" s="303">
        <v>51178926</v>
      </c>
      <c r="F94" s="14">
        <v>10</v>
      </c>
    </row>
    <row r="95" spans="1:6" ht="20.100000000000001" hidden="1" customHeight="1" x14ac:dyDescent="0.3">
      <c r="A95" s="14">
        <v>93</v>
      </c>
      <c r="B95" s="303">
        <v>51240642</v>
      </c>
      <c r="C95" s="305" t="s">
        <v>6347</v>
      </c>
      <c r="D95" s="307" t="s">
        <v>889</v>
      </c>
      <c r="E95" s="303">
        <v>51240642</v>
      </c>
      <c r="F95" s="14">
        <v>11</v>
      </c>
    </row>
    <row r="96" spans="1:6" ht="20.100000000000001" hidden="1" customHeight="1" x14ac:dyDescent="0.3">
      <c r="A96" s="14">
        <v>94</v>
      </c>
      <c r="B96" s="303">
        <v>5054087</v>
      </c>
      <c r="C96" s="305" t="s">
        <v>6351</v>
      </c>
      <c r="D96" s="307" t="s">
        <v>889</v>
      </c>
      <c r="E96" s="303">
        <v>5054087</v>
      </c>
      <c r="F96" s="14">
        <v>11</v>
      </c>
    </row>
    <row r="97" spans="1:6" ht="20.100000000000001" hidden="1" customHeight="1" x14ac:dyDescent="0.3">
      <c r="A97" s="14">
        <v>95</v>
      </c>
      <c r="B97" s="303">
        <v>52024062</v>
      </c>
      <c r="C97" s="305" t="s">
        <v>6348</v>
      </c>
      <c r="D97" s="307" t="s">
        <v>889</v>
      </c>
      <c r="E97" s="303">
        <v>52024062</v>
      </c>
      <c r="F97" s="14">
        <v>11</v>
      </c>
    </row>
    <row r="98" spans="1:6" ht="20.100000000000001" hidden="1" customHeight="1" x14ac:dyDescent="0.3">
      <c r="A98" s="14">
        <v>96</v>
      </c>
      <c r="B98" s="303">
        <v>5046125</v>
      </c>
      <c r="C98" s="305" t="s">
        <v>6349</v>
      </c>
      <c r="D98" s="307" t="s">
        <v>889</v>
      </c>
      <c r="E98" s="303">
        <v>5046125</v>
      </c>
      <c r="F98" s="14">
        <v>11</v>
      </c>
    </row>
    <row r="99" spans="1:6" ht="20.100000000000001" hidden="1" customHeight="1" x14ac:dyDescent="0.3">
      <c r="A99" s="14">
        <v>97</v>
      </c>
      <c r="B99" s="303">
        <v>5054086</v>
      </c>
      <c r="C99" s="305" t="s">
        <v>6350</v>
      </c>
      <c r="D99" s="307" t="s">
        <v>889</v>
      </c>
      <c r="E99" s="303">
        <v>5054086</v>
      </c>
      <c r="F99" s="14">
        <v>11</v>
      </c>
    </row>
    <row r="100" spans="1:6" ht="20.100000000000001" customHeight="1" x14ac:dyDescent="0.3">
      <c r="A100" s="14">
        <v>98</v>
      </c>
      <c r="B100" s="303">
        <v>51092829</v>
      </c>
      <c r="C100" s="305" t="s">
        <v>6762</v>
      </c>
      <c r="D100" s="307" t="s">
        <v>889</v>
      </c>
      <c r="E100" s="303">
        <v>51092829</v>
      </c>
      <c r="F100" s="14">
        <v>12</v>
      </c>
    </row>
    <row r="101" spans="1:6" ht="20.100000000000001" customHeight="1" x14ac:dyDescent="0.3">
      <c r="A101" s="14">
        <v>99</v>
      </c>
      <c r="B101" s="303">
        <v>52043845</v>
      </c>
      <c r="C101" s="305" t="s">
        <v>6761</v>
      </c>
      <c r="D101" s="307" t="s">
        <v>889</v>
      </c>
      <c r="E101" s="303">
        <v>52043845</v>
      </c>
      <c r="F101" s="14">
        <v>12</v>
      </c>
    </row>
    <row r="102" spans="1:6" ht="20.100000000000001" hidden="1" customHeight="1" x14ac:dyDescent="0.3">
      <c r="A102" s="14">
        <v>100</v>
      </c>
      <c r="B102" s="303">
        <v>5091568</v>
      </c>
      <c r="C102" s="305" t="s">
        <v>7128</v>
      </c>
      <c r="D102" s="307" t="s">
        <v>889</v>
      </c>
      <c r="E102" s="303">
        <v>5091568</v>
      </c>
      <c r="F102" s="14">
        <v>13</v>
      </c>
    </row>
    <row r="103" spans="1:6" ht="20.100000000000001" hidden="1" customHeight="1" x14ac:dyDescent="0.3">
      <c r="A103" s="14">
        <v>101</v>
      </c>
      <c r="B103" s="303">
        <v>50297585</v>
      </c>
      <c r="C103" s="305" t="s">
        <v>7129</v>
      </c>
      <c r="D103" s="307" t="s">
        <v>889</v>
      </c>
      <c r="E103" s="303">
        <v>50297585</v>
      </c>
      <c r="F103" s="14">
        <v>13</v>
      </c>
    </row>
    <row r="104" spans="1:6" ht="20.100000000000001" hidden="1" customHeight="1" x14ac:dyDescent="0.3">
      <c r="A104" s="14">
        <v>102</v>
      </c>
      <c r="B104" s="303">
        <v>52037845</v>
      </c>
      <c r="C104" s="305" t="s">
        <v>7130</v>
      </c>
      <c r="D104" s="307" t="s">
        <v>889</v>
      </c>
      <c r="E104" s="303">
        <v>52037845</v>
      </c>
      <c r="F104" s="14">
        <v>13</v>
      </c>
    </row>
    <row r="105" spans="1:6" ht="20.100000000000001" hidden="1" customHeight="1" x14ac:dyDescent="0.3">
      <c r="A105" s="14">
        <v>103</v>
      </c>
      <c r="B105" s="303">
        <v>50002740</v>
      </c>
      <c r="C105" s="305" t="s">
        <v>7131</v>
      </c>
      <c r="D105" s="307" t="s">
        <v>889</v>
      </c>
      <c r="E105" s="303">
        <v>50002740</v>
      </c>
      <c r="F105" s="14">
        <v>13</v>
      </c>
    </row>
    <row r="106" spans="1:6" ht="20.100000000000001" hidden="1" customHeight="1" x14ac:dyDescent="0.3">
      <c r="A106" s="14">
        <v>104</v>
      </c>
      <c r="B106" s="303">
        <v>1184</v>
      </c>
      <c r="C106" s="305" t="s">
        <v>7132</v>
      </c>
      <c r="D106" s="307" t="s">
        <v>889</v>
      </c>
      <c r="E106" s="303">
        <v>1184</v>
      </c>
      <c r="F106" s="14">
        <v>13</v>
      </c>
    </row>
    <row r="107" spans="1:6" ht="20.100000000000001" hidden="1" customHeight="1" x14ac:dyDescent="0.3">
      <c r="A107" s="14">
        <v>105</v>
      </c>
      <c r="B107" s="303">
        <v>51131173</v>
      </c>
      <c r="C107" s="305" t="s">
        <v>6771</v>
      </c>
      <c r="D107" s="307" t="s">
        <v>889</v>
      </c>
      <c r="E107" s="303">
        <v>51131173</v>
      </c>
      <c r="F107" s="14">
        <v>13</v>
      </c>
    </row>
    <row r="108" spans="1:6" ht="20.100000000000001" hidden="1" customHeight="1" x14ac:dyDescent="0.3">
      <c r="A108" s="14">
        <v>106</v>
      </c>
      <c r="B108" s="303">
        <v>52037842</v>
      </c>
      <c r="C108" s="305" t="s">
        <v>7133</v>
      </c>
      <c r="D108" s="307" t="s">
        <v>889</v>
      </c>
      <c r="E108" s="303">
        <v>52037842</v>
      </c>
      <c r="F108" s="14">
        <v>13</v>
      </c>
    </row>
    <row r="109" spans="1:6" ht="20.100000000000001" hidden="1" customHeight="1" x14ac:dyDescent="0.3">
      <c r="A109" s="14">
        <v>107</v>
      </c>
      <c r="B109" s="303">
        <v>51117274</v>
      </c>
      <c r="C109" s="305" t="s">
        <v>7134</v>
      </c>
      <c r="D109" s="307" t="s">
        <v>889</v>
      </c>
      <c r="E109" s="303">
        <v>51117274</v>
      </c>
      <c r="F109" s="14">
        <v>13</v>
      </c>
    </row>
    <row r="110" spans="1:6" ht="20.100000000000001" hidden="1" customHeight="1" x14ac:dyDescent="0.3">
      <c r="A110" s="14">
        <v>108</v>
      </c>
      <c r="B110" s="303">
        <v>50441641</v>
      </c>
      <c r="C110" s="305" t="s">
        <v>7135</v>
      </c>
      <c r="D110" s="307" t="s">
        <v>889</v>
      </c>
      <c r="E110" s="303">
        <v>50441641</v>
      </c>
      <c r="F110" s="14">
        <v>13</v>
      </c>
    </row>
    <row r="111" spans="1:6" ht="20.100000000000001" hidden="1" customHeight="1" x14ac:dyDescent="0.3">
      <c r="A111" s="14">
        <v>109</v>
      </c>
      <c r="B111" s="303">
        <v>51148115</v>
      </c>
      <c r="C111" s="305" t="s">
        <v>7136</v>
      </c>
      <c r="D111" s="307" t="s">
        <v>889</v>
      </c>
      <c r="E111" s="303">
        <v>51148115</v>
      </c>
      <c r="F111" s="14">
        <v>13</v>
      </c>
    </row>
    <row r="112" spans="1:6" ht="20.100000000000001" hidden="1" customHeight="1" x14ac:dyDescent="0.3">
      <c r="A112" s="14">
        <v>110</v>
      </c>
      <c r="B112" s="303">
        <v>51154749</v>
      </c>
      <c r="C112" s="305" t="s">
        <v>7137</v>
      </c>
      <c r="D112" s="307" t="s">
        <v>889</v>
      </c>
      <c r="E112" s="303">
        <v>51154749</v>
      </c>
      <c r="F112" s="14">
        <v>13</v>
      </c>
    </row>
    <row r="113" spans="1:12" ht="20.100000000000001" hidden="1" customHeight="1" x14ac:dyDescent="0.3">
      <c r="A113" s="14">
        <v>111</v>
      </c>
      <c r="B113" s="303">
        <v>26902340</v>
      </c>
      <c r="C113" s="305" t="s">
        <v>7138</v>
      </c>
      <c r="D113" s="307" t="s">
        <v>889</v>
      </c>
      <c r="E113" s="303">
        <v>26902340</v>
      </c>
      <c r="F113" s="14">
        <v>13</v>
      </c>
    </row>
    <row r="114" spans="1:12" ht="20.100000000000001" hidden="1" customHeight="1" x14ac:dyDescent="0.3">
      <c r="A114" s="14">
        <v>112</v>
      </c>
      <c r="B114" s="303">
        <v>50427628</v>
      </c>
      <c r="C114" s="305" t="s">
        <v>6770</v>
      </c>
      <c r="D114" s="307" t="s">
        <v>889</v>
      </c>
      <c r="E114" s="303">
        <v>50427628</v>
      </c>
      <c r="F114" s="14">
        <v>13</v>
      </c>
    </row>
    <row r="115" spans="1:12" ht="20.100000000000001" hidden="1" customHeight="1" x14ac:dyDescent="0.3">
      <c r="A115" s="14">
        <v>113</v>
      </c>
      <c r="B115" s="316">
        <v>50041810</v>
      </c>
      <c r="C115" s="315" t="s">
        <v>7149</v>
      </c>
      <c r="D115" s="307" t="s">
        <v>889</v>
      </c>
      <c r="E115" s="316">
        <v>50041810</v>
      </c>
      <c r="F115" s="14">
        <v>13</v>
      </c>
    </row>
    <row r="116" spans="1:12" ht="20.100000000000001" hidden="1" customHeight="1" x14ac:dyDescent="0.3">
      <c r="A116" s="14">
        <v>114</v>
      </c>
      <c r="B116" s="303">
        <v>5047614</v>
      </c>
      <c r="C116" s="305" t="s">
        <v>7150</v>
      </c>
      <c r="D116" s="307" t="s">
        <v>889</v>
      </c>
      <c r="E116" s="303">
        <v>5047614</v>
      </c>
      <c r="F116" s="14">
        <v>13</v>
      </c>
    </row>
    <row r="117" spans="1:12" ht="20.100000000000001" hidden="1" customHeight="1" x14ac:dyDescent="0.3">
      <c r="A117" s="14">
        <v>115</v>
      </c>
      <c r="B117" s="303">
        <v>51071732</v>
      </c>
      <c r="C117" s="305" t="s">
        <v>6609</v>
      </c>
      <c r="D117" s="307" t="s">
        <v>889</v>
      </c>
      <c r="E117" s="303">
        <v>51071732</v>
      </c>
      <c r="F117" s="14" t="s">
        <v>889</v>
      </c>
    </row>
    <row r="118" spans="1:12" ht="20.100000000000001" hidden="1" customHeight="1" x14ac:dyDescent="0.3">
      <c r="A118" s="14">
        <v>116</v>
      </c>
      <c r="B118" s="303">
        <v>50452065</v>
      </c>
      <c r="C118" s="305" t="s">
        <v>7124</v>
      </c>
      <c r="D118" s="307" t="s">
        <v>889</v>
      </c>
      <c r="E118" s="303">
        <v>50452065</v>
      </c>
      <c r="F118" s="14" t="s">
        <v>889</v>
      </c>
    </row>
    <row r="119" spans="1:12" ht="20.100000000000001" hidden="1" customHeight="1" x14ac:dyDescent="0.3">
      <c r="A119" s="14">
        <v>117</v>
      </c>
      <c r="B119" s="303">
        <v>51038315</v>
      </c>
      <c r="C119" s="305" t="s">
        <v>7125</v>
      </c>
      <c r="D119" s="307" t="s">
        <v>889</v>
      </c>
      <c r="E119" s="303">
        <v>51038315</v>
      </c>
      <c r="F119" s="14" t="s">
        <v>889</v>
      </c>
    </row>
    <row r="120" spans="1:12" ht="20.100000000000001" hidden="1" customHeight="1" x14ac:dyDescent="0.3">
      <c r="A120" s="14">
        <v>118</v>
      </c>
      <c r="B120" s="303">
        <v>51085220</v>
      </c>
      <c r="C120" s="305" t="s">
        <v>7126</v>
      </c>
      <c r="D120" s="307" t="s">
        <v>889</v>
      </c>
      <c r="E120" s="303">
        <v>51085220</v>
      </c>
      <c r="F120" s="14" t="s">
        <v>889</v>
      </c>
    </row>
    <row r="121" spans="1:12" ht="20.100000000000001" hidden="1" customHeight="1" x14ac:dyDescent="0.3">
      <c r="A121" s="14">
        <v>119</v>
      </c>
      <c r="B121" s="303">
        <v>50444606</v>
      </c>
      <c r="C121" s="305" t="s">
        <v>7127</v>
      </c>
      <c r="D121" s="307" t="s">
        <v>889</v>
      </c>
      <c r="E121" s="303">
        <v>50444606</v>
      </c>
      <c r="F121" s="14" t="s">
        <v>889</v>
      </c>
    </row>
    <row r="125" spans="1:12" ht="20.100000000000001" customHeight="1" x14ac:dyDescent="0.25">
      <c r="H125" s="191" t="s">
        <v>6358</v>
      </c>
      <c r="I125" s="31" t="s">
        <v>6311</v>
      </c>
      <c r="J125" s="42" t="s">
        <v>2564</v>
      </c>
      <c r="K125" s="191" t="s">
        <v>6358</v>
      </c>
      <c r="L125" t="str">
        <f>VLOOKUP(H125,B3:C121,2,0)</f>
        <v>Vòng đệm/ Shim 05032502</v>
      </c>
    </row>
    <row r="126" spans="1:12" ht="20.100000000000001" customHeight="1" x14ac:dyDescent="0.25">
      <c r="B126" s="191" t="s">
        <v>6358</v>
      </c>
      <c r="C126" s="31" t="s">
        <v>6311</v>
      </c>
      <c r="D126" s="42"/>
      <c r="E126" s="191" t="s">
        <v>6358</v>
      </c>
      <c r="F126">
        <f>VLOOKUP($E$126,$E$3:$F$121,2,0)</f>
        <v>2</v>
      </c>
      <c r="H126" s="191" t="s">
        <v>6359</v>
      </c>
      <c r="I126" s="31" t="s">
        <v>6312</v>
      </c>
      <c r="J126" s="42" t="s">
        <v>2564</v>
      </c>
      <c r="K126" s="191" t="s">
        <v>6359</v>
      </c>
      <c r="L126" t="str">
        <f t="shared" ref="L126:L189" si="0">VLOOKUP(H126,B4:C122,2,0)</f>
        <v>Vòng đệm/ Shim 05002077</v>
      </c>
    </row>
    <row r="127" spans="1:12" ht="20.100000000000001" customHeight="1" x14ac:dyDescent="0.25">
      <c r="B127" s="191" t="s">
        <v>6359</v>
      </c>
      <c r="C127" s="31" t="s">
        <v>6312</v>
      </c>
      <c r="D127" s="42"/>
      <c r="E127" s="191" t="s">
        <v>6359</v>
      </c>
      <c r="F127">
        <f t="shared" ref="F127:F146" si="1">VLOOKUP(E127,E4:F122,2,0)</f>
        <v>2</v>
      </c>
      <c r="H127" s="42">
        <v>50053117</v>
      </c>
      <c r="I127" s="31" t="s">
        <v>6313</v>
      </c>
      <c r="J127" s="42" t="s">
        <v>2564</v>
      </c>
      <c r="K127" s="42">
        <v>50053117</v>
      </c>
      <c r="L127" t="str">
        <f t="shared" si="0"/>
        <v>Công tắc/ Microswitch 50053117</v>
      </c>
    </row>
    <row r="128" spans="1:12" ht="20.100000000000001" customHeight="1" x14ac:dyDescent="0.25">
      <c r="B128" s="42">
        <v>50053117</v>
      </c>
      <c r="C128" s="31" t="s">
        <v>6313</v>
      </c>
      <c r="D128" s="42"/>
      <c r="E128" s="42">
        <v>50053117</v>
      </c>
      <c r="F128">
        <f t="shared" si="1"/>
        <v>2</v>
      </c>
      <c r="H128" s="42">
        <v>51089987</v>
      </c>
      <c r="I128" s="31" t="s">
        <v>6314</v>
      </c>
      <c r="J128" s="42" t="s">
        <v>7142</v>
      </c>
      <c r="K128" s="42">
        <v>51089987</v>
      </c>
      <c r="L128" t="str">
        <f t="shared" si="0"/>
        <v>Dây điện xạc bình/ Cable truck LV/SB 320A48V 51089987</v>
      </c>
    </row>
    <row r="129" spans="2:12" ht="20.100000000000001" customHeight="1" x14ac:dyDescent="0.25">
      <c r="B129" s="42">
        <v>51089987</v>
      </c>
      <c r="C129" s="31" t="s">
        <v>6314</v>
      </c>
      <c r="D129" s="42"/>
      <c r="E129" s="42">
        <v>51089987</v>
      </c>
      <c r="F129">
        <f t="shared" si="1"/>
        <v>9</v>
      </c>
      <c r="H129" s="42">
        <v>51122288</v>
      </c>
      <c r="I129" s="31" t="s">
        <v>6315</v>
      </c>
      <c r="J129" s="42" t="s">
        <v>2564</v>
      </c>
      <c r="K129" s="42">
        <v>51122288</v>
      </c>
      <c r="L129" t="str">
        <f t="shared" si="0"/>
        <v>Còi xe/ Buzzer 51122288</v>
      </c>
    </row>
    <row r="130" spans="2:12" ht="20.100000000000001" customHeight="1" x14ac:dyDescent="0.25">
      <c r="B130" s="42">
        <v>51122288</v>
      </c>
      <c r="C130" s="31" t="s">
        <v>6315</v>
      </c>
      <c r="D130" s="42"/>
      <c r="E130" s="42">
        <v>51122288</v>
      </c>
      <c r="F130">
        <f t="shared" si="1"/>
        <v>2</v>
      </c>
      <c r="H130" s="42">
        <v>51096078</v>
      </c>
      <c r="I130" s="31" t="s">
        <v>6316</v>
      </c>
      <c r="J130" s="42" t="s">
        <v>2564</v>
      </c>
      <c r="K130" s="42">
        <v>51096078</v>
      </c>
      <c r="L130" t="str">
        <f t="shared" si="0"/>
        <v>Bộ cảm biến phanh/Initiator 51096078</v>
      </c>
    </row>
    <row r="131" spans="2:12" ht="20.100000000000001" customHeight="1" x14ac:dyDescent="0.25">
      <c r="B131" s="42">
        <v>51096078</v>
      </c>
      <c r="C131" s="31" t="s">
        <v>6316</v>
      </c>
      <c r="D131" s="42"/>
      <c r="E131" s="42">
        <v>51096078</v>
      </c>
      <c r="F131">
        <f t="shared" si="1"/>
        <v>2</v>
      </c>
      <c r="H131" s="42">
        <v>51195045</v>
      </c>
      <c r="I131" s="31" t="s">
        <v>6317</v>
      </c>
      <c r="J131" s="42" t="s">
        <v>2564</v>
      </c>
      <c r="K131" s="42">
        <v>51195045</v>
      </c>
      <c r="L131" t="str">
        <f t="shared" si="0"/>
        <v>Phe chặn trục/ Circlip 51195045</v>
      </c>
    </row>
    <row r="132" spans="2:12" ht="20.100000000000001" customHeight="1" x14ac:dyDescent="0.25">
      <c r="B132" s="42">
        <v>51195045</v>
      </c>
      <c r="C132" s="31" t="s">
        <v>6317</v>
      </c>
      <c r="D132" s="42"/>
      <c r="E132" s="42">
        <v>51195045</v>
      </c>
      <c r="F132">
        <f t="shared" si="1"/>
        <v>2</v>
      </c>
      <c r="H132" s="42">
        <v>51041352</v>
      </c>
      <c r="I132" s="31" t="s">
        <v>6318</v>
      </c>
      <c r="J132" s="42" t="s">
        <v>2564</v>
      </c>
      <c r="K132" s="42">
        <v>51041352</v>
      </c>
      <c r="L132" t="str">
        <f t="shared" si="0"/>
        <v>Bu loong/ Bolt 51041352</v>
      </c>
    </row>
    <row r="133" spans="2:12" ht="20.100000000000001" customHeight="1" x14ac:dyDescent="0.25">
      <c r="B133" s="42">
        <v>51041352</v>
      </c>
      <c r="C133" s="31" t="s">
        <v>6318</v>
      </c>
      <c r="D133" s="42"/>
      <c r="E133" s="42">
        <v>51041352</v>
      </c>
      <c r="F133">
        <f t="shared" si="1"/>
        <v>2</v>
      </c>
      <c r="H133" s="42" t="s">
        <v>6360</v>
      </c>
      <c r="I133" s="31" t="s">
        <v>6319</v>
      </c>
      <c r="J133" s="42" t="s">
        <v>2564</v>
      </c>
      <c r="K133" s="42" t="s">
        <v>6360</v>
      </c>
      <c r="L133" t="str">
        <f t="shared" si="0"/>
        <v>Vòng bi/ Conical roller bearing 51079654-51276290</v>
      </c>
    </row>
    <row r="134" spans="2:12" ht="20.100000000000001" customHeight="1" x14ac:dyDescent="0.25">
      <c r="B134" s="42" t="s">
        <v>6360</v>
      </c>
      <c r="C134" s="31" t="s">
        <v>6319</v>
      </c>
      <c r="D134" s="42"/>
      <c r="E134" s="42" t="s">
        <v>6360</v>
      </c>
      <c r="F134">
        <f t="shared" si="1"/>
        <v>2</v>
      </c>
      <c r="H134" s="42" t="s">
        <v>6361</v>
      </c>
      <c r="I134" s="31" t="s">
        <v>6320</v>
      </c>
      <c r="J134" s="42" t="s">
        <v>2564</v>
      </c>
      <c r="K134" s="42" t="s">
        <v>6361</v>
      </c>
      <c r="L134" t="str">
        <f t="shared" si="0"/>
        <v>Vòng bi/ roller supporting 05028545-26902330</v>
      </c>
    </row>
    <row r="135" spans="2:12" ht="20.100000000000001" customHeight="1" x14ac:dyDescent="0.25">
      <c r="B135" s="42" t="s">
        <v>6361</v>
      </c>
      <c r="C135" s="31" t="s">
        <v>6320</v>
      </c>
      <c r="D135" s="42"/>
      <c r="E135" s="42" t="s">
        <v>6361</v>
      </c>
      <c r="F135">
        <f t="shared" si="1"/>
        <v>2</v>
      </c>
      <c r="H135" s="42" t="s">
        <v>6362</v>
      </c>
      <c r="I135" s="31" t="s">
        <v>6321</v>
      </c>
      <c r="J135" s="42" t="s">
        <v>7142</v>
      </c>
      <c r="K135" s="42" t="s">
        <v>6362</v>
      </c>
      <c r="L135" t="str">
        <f t="shared" si="0"/>
        <v>Ống thủy lực khung/ Hose hydraulic 52010379-51218970</v>
      </c>
    </row>
    <row r="136" spans="2:12" ht="20.100000000000001" customHeight="1" x14ac:dyDescent="0.25">
      <c r="B136" s="42" t="s">
        <v>6362</v>
      </c>
      <c r="C136" s="31" t="s">
        <v>6321</v>
      </c>
      <c r="D136" s="42"/>
      <c r="E136" s="42" t="s">
        <v>6362</v>
      </c>
      <c r="F136">
        <f t="shared" si="1"/>
        <v>9</v>
      </c>
      <c r="H136" s="42">
        <v>51094682</v>
      </c>
      <c r="I136" s="31" t="s">
        <v>6322</v>
      </c>
      <c r="J136" s="42" t="s">
        <v>2564</v>
      </c>
      <c r="K136" s="42">
        <v>51094682</v>
      </c>
      <c r="L136" t="str">
        <f t="shared" si="0"/>
        <v>Kítseal/Bộ phốt 51094682</v>
      </c>
    </row>
    <row r="137" spans="2:12" ht="20.100000000000001" customHeight="1" x14ac:dyDescent="0.25">
      <c r="B137" s="42">
        <v>51094682</v>
      </c>
      <c r="C137" s="31" t="s">
        <v>6322</v>
      </c>
      <c r="D137" s="42"/>
      <c r="E137" s="42">
        <v>51094682</v>
      </c>
      <c r="F137">
        <f t="shared" si="1"/>
        <v>2</v>
      </c>
      <c r="H137" s="42">
        <v>51057153</v>
      </c>
      <c r="I137" s="31" t="s">
        <v>6323</v>
      </c>
      <c r="J137" s="42" t="s">
        <v>2591</v>
      </c>
      <c r="K137" s="42">
        <v>51057153</v>
      </c>
      <c r="L137" t="str">
        <f t="shared" si="0"/>
        <v>Bóng đèn/ Bulb 51057153</v>
      </c>
    </row>
    <row r="138" spans="2:12" ht="20.100000000000001" customHeight="1" x14ac:dyDescent="0.25">
      <c r="B138" s="42">
        <v>51057153</v>
      </c>
      <c r="C138" s="31" t="s">
        <v>6323</v>
      </c>
      <c r="D138" s="42"/>
      <c r="E138" s="42">
        <v>51057153</v>
      </c>
      <c r="F138">
        <f t="shared" si="1"/>
        <v>4</v>
      </c>
      <c r="H138" s="42">
        <v>51316436</v>
      </c>
      <c r="I138" s="31" t="s">
        <v>6324</v>
      </c>
      <c r="J138" s="42" t="s">
        <v>2564</v>
      </c>
      <c r="K138" s="42">
        <v>51316436</v>
      </c>
      <c r="L138" t="str">
        <f t="shared" si="0"/>
        <v>Cảm biến lái/Sensor 51316436</v>
      </c>
    </row>
    <row r="139" spans="2:12" ht="20.100000000000001" customHeight="1" x14ac:dyDescent="0.25">
      <c r="B139" s="42">
        <v>51316436</v>
      </c>
      <c r="C139" s="31" t="s">
        <v>6324</v>
      </c>
      <c r="D139" s="42"/>
      <c r="E139" s="42">
        <v>51316436</v>
      </c>
      <c r="F139">
        <f t="shared" si="1"/>
        <v>2</v>
      </c>
      <c r="H139" s="42" t="s">
        <v>6363</v>
      </c>
      <c r="I139" s="31" t="s">
        <v>6325</v>
      </c>
      <c r="J139" s="42" t="s">
        <v>2564</v>
      </c>
      <c r="K139" s="42" t="s">
        <v>6363</v>
      </c>
      <c r="L139" t="str">
        <f t="shared" si="0"/>
        <v>Vòng bi/ Conical roller bearing 51079675-51276292</v>
      </c>
    </row>
    <row r="140" spans="2:12" ht="20.100000000000001" customHeight="1" x14ac:dyDescent="0.25">
      <c r="B140" s="42" t="s">
        <v>6363</v>
      </c>
      <c r="C140" s="31" t="s">
        <v>6325</v>
      </c>
      <c r="D140" s="42"/>
      <c r="E140" s="42" t="s">
        <v>6363</v>
      </c>
      <c r="F140">
        <f t="shared" si="1"/>
        <v>2</v>
      </c>
      <c r="H140" s="42">
        <v>51128414</v>
      </c>
      <c r="I140" s="31" t="s">
        <v>6326</v>
      </c>
      <c r="J140" s="42" t="s">
        <v>2564</v>
      </c>
      <c r="K140" s="42">
        <v>51128414</v>
      </c>
      <c r="L140" t="str">
        <f t="shared" si="0"/>
        <v>Công tắc/ Microswitch 51128414</v>
      </c>
    </row>
    <row r="141" spans="2:12" ht="20.100000000000001" customHeight="1" x14ac:dyDescent="0.25">
      <c r="B141" s="42">
        <v>51128414</v>
      </c>
      <c r="C141" s="31" t="s">
        <v>6326</v>
      </c>
      <c r="D141" s="42"/>
      <c r="E141" s="42">
        <v>51128414</v>
      </c>
      <c r="F141">
        <f t="shared" si="1"/>
        <v>2</v>
      </c>
      <c r="H141" s="42">
        <v>51199221</v>
      </c>
      <c r="I141" s="31" t="s">
        <v>6327</v>
      </c>
      <c r="J141" s="42" t="s">
        <v>7143</v>
      </c>
      <c r="K141" s="42">
        <v>51199221</v>
      </c>
      <c r="L141" t="str">
        <f t="shared" si="0"/>
        <v>Ống dầu thủy lực still 51199221</v>
      </c>
    </row>
    <row r="142" spans="2:12" ht="20.100000000000001" customHeight="1" x14ac:dyDescent="0.25">
      <c r="B142" s="42">
        <v>51199221</v>
      </c>
      <c r="C142" s="31" t="s">
        <v>6327</v>
      </c>
      <c r="D142" s="42"/>
      <c r="E142" s="42">
        <v>51199221</v>
      </c>
      <c r="F142">
        <f t="shared" si="1"/>
        <v>10</v>
      </c>
      <c r="H142" s="42">
        <v>51293580</v>
      </c>
      <c r="I142" s="31" t="s">
        <v>6328</v>
      </c>
      <c r="J142" s="42" t="s">
        <v>2564</v>
      </c>
      <c r="K142" s="42">
        <v>51293580</v>
      </c>
      <c r="L142" t="str">
        <f t="shared" si="0"/>
        <v>Vô lăng/ wheel steering 51293580</v>
      </c>
    </row>
    <row r="143" spans="2:12" ht="20.100000000000001" customHeight="1" x14ac:dyDescent="0.25">
      <c r="B143" s="42">
        <v>51293580</v>
      </c>
      <c r="C143" s="31" t="s">
        <v>6328</v>
      </c>
      <c r="D143" s="42"/>
      <c r="E143" s="42">
        <v>51293580</v>
      </c>
      <c r="F143">
        <f t="shared" si="1"/>
        <v>2</v>
      </c>
      <c r="H143" s="42">
        <v>51192366</v>
      </c>
      <c r="I143" s="31" t="s">
        <v>7103</v>
      </c>
      <c r="J143" s="42" t="s">
        <v>2564</v>
      </c>
      <c r="K143" s="42">
        <v>51192366</v>
      </c>
      <c r="L143" t="str">
        <f t="shared" si="0"/>
        <v>Đệm cao su bảo vệ khung xe 51192366</v>
      </c>
    </row>
    <row r="144" spans="2:12" ht="20.100000000000001" customHeight="1" x14ac:dyDescent="0.25">
      <c r="B144" s="42">
        <v>51192366</v>
      </c>
      <c r="C144" s="31" t="s">
        <v>7103</v>
      </c>
      <c r="D144" s="42"/>
      <c r="E144" s="42">
        <v>51192366</v>
      </c>
      <c r="F144">
        <f t="shared" si="1"/>
        <v>2</v>
      </c>
      <c r="H144" s="42" t="s">
        <v>6364</v>
      </c>
      <c r="I144" s="31" t="s">
        <v>6329</v>
      </c>
      <c r="J144" s="42" t="s">
        <v>2564</v>
      </c>
      <c r="K144" s="42" t="s">
        <v>6364</v>
      </c>
      <c r="L144" t="str">
        <f t="shared" si="0"/>
        <v>Thanh đở cảm biến lái/ Sensor wheel position 51075146-51074952</v>
      </c>
    </row>
    <row r="145" spans="2:12" ht="20.100000000000001" customHeight="1" x14ac:dyDescent="0.25">
      <c r="B145" s="42" t="s">
        <v>6364</v>
      </c>
      <c r="C145" s="31" t="s">
        <v>6329</v>
      </c>
      <c r="D145" s="42"/>
      <c r="E145" s="42" t="s">
        <v>6364</v>
      </c>
      <c r="F145">
        <f t="shared" si="1"/>
        <v>2</v>
      </c>
      <c r="H145" s="42">
        <v>26906860</v>
      </c>
      <c r="I145" s="31" t="s">
        <v>6330</v>
      </c>
      <c r="J145" s="42" t="s">
        <v>2564</v>
      </c>
      <c r="K145" s="42">
        <v>26906860</v>
      </c>
      <c r="L145" t="str">
        <f t="shared" si="0"/>
        <v>Khóa xe/ Key swicht 26906860</v>
      </c>
    </row>
    <row r="146" spans="2:12" ht="20.100000000000001" customHeight="1" x14ac:dyDescent="0.25">
      <c r="B146" s="42">
        <v>26906860</v>
      </c>
      <c r="C146" s="31" t="s">
        <v>6330</v>
      </c>
      <c r="D146" s="42"/>
      <c r="E146" s="42">
        <v>26906860</v>
      </c>
      <c r="F146">
        <f t="shared" si="1"/>
        <v>2</v>
      </c>
      <c r="H146" s="42">
        <v>26602920</v>
      </c>
      <c r="I146" s="31" t="s">
        <v>6331</v>
      </c>
      <c r="J146" s="42" t="s">
        <v>2564</v>
      </c>
      <c r="K146" s="42">
        <v>26602920</v>
      </c>
      <c r="L146" t="e">
        <f t="shared" si="0"/>
        <v>#N/A</v>
      </c>
    </row>
    <row r="147" spans="2:12" ht="20.100000000000001" customHeight="1" x14ac:dyDescent="0.25">
      <c r="B147" s="42">
        <v>26602920</v>
      </c>
      <c r="C147" s="31" t="s">
        <v>6331</v>
      </c>
      <c r="D147" s="42"/>
      <c r="E147" s="42">
        <v>26602920</v>
      </c>
      <c r="F147">
        <v>2</v>
      </c>
      <c r="H147" s="42">
        <v>52018885</v>
      </c>
      <c r="I147" s="157" t="s">
        <v>6332</v>
      </c>
      <c r="J147" s="42" t="s">
        <v>2564</v>
      </c>
      <c r="K147" s="42">
        <v>52018885</v>
      </c>
      <c r="L147" t="e">
        <f t="shared" si="0"/>
        <v>#N/A</v>
      </c>
    </row>
    <row r="148" spans="2:12" ht="20.100000000000001" customHeight="1" x14ac:dyDescent="0.25">
      <c r="B148" s="42">
        <v>52018885</v>
      </c>
      <c r="C148" s="157" t="s">
        <v>6332</v>
      </c>
      <c r="D148" s="135"/>
      <c r="E148" s="42">
        <v>52018885</v>
      </c>
      <c r="F148">
        <v>2</v>
      </c>
      <c r="H148" s="42">
        <v>52032717</v>
      </c>
      <c r="I148" s="157" t="s">
        <v>6333</v>
      </c>
      <c r="J148" s="135" t="s">
        <v>2591</v>
      </c>
      <c r="K148" s="42">
        <v>52032717</v>
      </c>
      <c r="L148" t="str">
        <f t="shared" si="0"/>
        <v>Đèn cảnh báo/flashLight 52032717</v>
      </c>
    </row>
    <row r="149" spans="2:12" ht="20.100000000000001" customHeight="1" x14ac:dyDescent="0.25">
      <c r="B149" s="42">
        <v>52032717</v>
      </c>
      <c r="C149" s="157" t="s">
        <v>6333</v>
      </c>
      <c r="D149" s="135"/>
      <c r="E149" s="42">
        <v>52032717</v>
      </c>
      <c r="F149">
        <f>VLOOKUP(E149,E26:F144,2,0)</f>
        <v>4</v>
      </c>
      <c r="H149" s="42">
        <v>51113955</v>
      </c>
      <c r="I149" s="157" t="s">
        <v>6334</v>
      </c>
      <c r="J149" s="135" t="s">
        <v>2570</v>
      </c>
      <c r="K149" s="42">
        <v>51113955</v>
      </c>
      <c r="L149" t="str">
        <f t="shared" si="0"/>
        <v>Đèn rẻ hướng Floof Light 51113955</v>
      </c>
    </row>
    <row r="150" spans="2:12" ht="20.100000000000001" customHeight="1" x14ac:dyDescent="0.25">
      <c r="B150" s="42">
        <v>51113955</v>
      </c>
      <c r="C150" s="157" t="s">
        <v>6334</v>
      </c>
      <c r="D150" s="135"/>
      <c r="E150" s="42">
        <v>51113955</v>
      </c>
      <c r="F150">
        <f>VLOOKUP(E150,E27:F145,2,0)</f>
        <v>3</v>
      </c>
      <c r="H150" s="42" t="s">
        <v>2832</v>
      </c>
      <c r="I150" s="157" t="s">
        <v>2645</v>
      </c>
      <c r="J150" s="135">
        <v>0</v>
      </c>
      <c r="K150" s="42" t="s">
        <v>2832</v>
      </c>
      <c r="L150" t="e">
        <f t="shared" si="0"/>
        <v>#N/A</v>
      </c>
    </row>
    <row r="151" spans="2:12" ht="20.100000000000001" customHeight="1" x14ac:dyDescent="0.25">
      <c r="B151" s="42" t="s">
        <v>2832</v>
      </c>
      <c r="C151" s="157" t="s">
        <v>2645</v>
      </c>
      <c r="D151" s="135"/>
      <c r="E151" s="42" t="s">
        <v>2832</v>
      </c>
      <c r="F151" t="e">
        <f>VLOOKUP(E151,E28:F146,2,0)</f>
        <v>#N/A</v>
      </c>
      <c r="G151" t="s">
        <v>7141</v>
      </c>
      <c r="H151" s="42">
        <v>4568077</v>
      </c>
      <c r="I151" s="157" t="s">
        <v>2649</v>
      </c>
      <c r="J151" s="135" t="s">
        <v>1557</v>
      </c>
      <c r="K151" s="42">
        <v>4568077</v>
      </c>
      <c r="L151" t="str">
        <f t="shared" si="0"/>
        <v>Lọc thủy lực hồi EFG 320 code: 4568077</v>
      </c>
    </row>
    <row r="152" spans="2:12" ht="20.100000000000001" customHeight="1" x14ac:dyDescent="0.25">
      <c r="B152" s="42">
        <v>4568077</v>
      </c>
      <c r="C152" s="157" t="s">
        <v>2649</v>
      </c>
      <c r="D152" s="135"/>
      <c r="E152" s="42">
        <v>4568077</v>
      </c>
      <c r="F152">
        <f>VLOOKUP(E152,E29:F147,2,0)</f>
        <v>5</v>
      </c>
      <c r="H152" s="42">
        <v>3916293</v>
      </c>
      <c r="I152" s="157" t="s">
        <v>2650</v>
      </c>
      <c r="J152" s="135" t="s">
        <v>1557</v>
      </c>
      <c r="K152" s="42">
        <v>3916293</v>
      </c>
      <c r="L152" t="str">
        <f t="shared" si="0"/>
        <v>Lọc thủy lực hút EFG 320 code: 3916293</v>
      </c>
    </row>
    <row r="153" spans="2:12" ht="20.100000000000001" customHeight="1" x14ac:dyDescent="0.25">
      <c r="B153" s="42">
        <v>3916293</v>
      </c>
      <c r="C153" s="157" t="s">
        <v>2650</v>
      </c>
      <c r="D153" s="135"/>
      <c r="E153" s="42">
        <v>3916293</v>
      </c>
      <c r="F153">
        <f>VLOOKUP(E153,E30:F148,2,0)</f>
        <v>5</v>
      </c>
      <c r="H153" s="42">
        <v>51076188</v>
      </c>
      <c r="I153" s="157" t="s">
        <v>6335</v>
      </c>
      <c r="J153" s="135" t="s">
        <v>1556</v>
      </c>
      <c r="K153" s="42">
        <v>51076188</v>
      </c>
      <c r="L153" t="e">
        <f t="shared" si="0"/>
        <v>#N/A</v>
      </c>
    </row>
    <row r="154" spans="2:12" ht="20.100000000000001" customHeight="1" x14ac:dyDescent="0.25">
      <c r="B154" s="42">
        <v>51076188</v>
      </c>
      <c r="C154" s="157" t="s">
        <v>6335</v>
      </c>
      <c r="D154" s="135" t="s">
        <v>889</v>
      </c>
      <c r="E154" s="42">
        <v>51076188</v>
      </c>
      <c r="F154">
        <v>1</v>
      </c>
      <c r="H154" s="42">
        <v>51363064</v>
      </c>
      <c r="I154" s="157" t="s">
        <v>6336</v>
      </c>
      <c r="J154" s="135">
        <v>0</v>
      </c>
      <c r="K154" s="42">
        <v>51363064</v>
      </c>
      <c r="L154" t="e">
        <f t="shared" si="0"/>
        <v>#N/A</v>
      </c>
    </row>
    <row r="155" spans="2:12" ht="20.100000000000001" customHeight="1" x14ac:dyDescent="0.25">
      <c r="B155" s="42">
        <v>51363064</v>
      </c>
      <c r="C155" s="157" t="s">
        <v>6336</v>
      </c>
      <c r="D155" s="135"/>
      <c r="E155" s="42">
        <v>51363064</v>
      </c>
      <c r="F155" t="e">
        <f>VLOOKUP(E155,E32:F150,2,0)</f>
        <v>#N/A</v>
      </c>
      <c r="G155" t="s">
        <v>7141</v>
      </c>
      <c r="H155" s="42">
        <v>27407140</v>
      </c>
      <c r="I155" s="157" t="s">
        <v>2644</v>
      </c>
      <c r="J155" s="135">
        <v>0</v>
      </c>
      <c r="K155" s="42">
        <v>27407140</v>
      </c>
      <c r="L155" t="e">
        <f t="shared" si="0"/>
        <v>#N/A</v>
      </c>
    </row>
    <row r="156" spans="2:12" ht="20.100000000000001" customHeight="1" x14ac:dyDescent="0.25">
      <c r="B156" s="42">
        <v>27407140</v>
      </c>
      <c r="C156" s="157" t="s">
        <v>2644</v>
      </c>
      <c r="D156" s="135"/>
      <c r="E156" s="42">
        <v>27407140</v>
      </c>
      <c r="F156" t="e">
        <f>VLOOKUP(E156,E33:F151,2,0)</f>
        <v>#N/A</v>
      </c>
      <c r="G156" t="s">
        <v>7141</v>
      </c>
      <c r="H156" s="42">
        <v>613848</v>
      </c>
      <c r="I156" s="157" t="s">
        <v>2651</v>
      </c>
      <c r="J156" s="135" t="s">
        <v>1557</v>
      </c>
      <c r="K156" s="42">
        <v>613848</v>
      </c>
      <c r="L156" t="str">
        <f t="shared" si="0"/>
        <v>Lọc thủy lực ERE 120 code: 613848</v>
      </c>
    </row>
    <row r="157" spans="2:12" ht="20.100000000000001" customHeight="1" x14ac:dyDescent="0.25">
      <c r="B157" s="42">
        <v>613848</v>
      </c>
      <c r="C157" s="157" t="s">
        <v>2651</v>
      </c>
      <c r="D157" s="135"/>
      <c r="E157" s="42">
        <v>613848</v>
      </c>
      <c r="F157">
        <f>VLOOKUP(E157,E34:F152,2,0)</f>
        <v>5</v>
      </c>
      <c r="H157" s="42">
        <v>51239402</v>
      </c>
      <c r="I157" s="216" t="s">
        <v>7108</v>
      </c>
      <c r="J157" s="135">
        <v>0</v>
      </c>
      <c r="K157" s="42">
        <v>51239402</v>
      </c>
      <c r="L157" t="e">
        <f t="shared" si="0"/>
        <v>#N/A</v>
      </c>
    </row>
    <row r="158" spans="2:12" ht="20.100000000000001" customHeight="1" x14ac:dyDescent="0.25">
      <c r="B158" s="42">
        <v>51239402</v>
      </c>
      <c r="C158" s="216" t="s">
        <v>7108</v>
      </c>
      <c r="D158" s="135"/>
      <c r="E158" s="42">
        <v>51239402</v>
      </c>
      <c r="F158" t="e">
        <f>VLOOKUP(E158,E35:F153,2,0)</f>
        <v>#N/A</v>
      </c>
      <c r="G158" t="s">
        <v>7141</v>
      </c>
      <c r="H158" s="42">
        <v>28526100</v>
      </c>
      <c r="I158" s="194">
        <v>28526100</v>
      </c>
      <c r="J158" s="135" t="s">
        <v>1556</v>
      </c>
      <c r="K158" s="42">
        <v>28526100</v>
      </c>
      <c r="L158" t="e">
        <f t="shared" si="0"/>
        <v>#N/A</v>
      </c>
    </row>
    <row r="159" spans="2:12" ht="20.100000000000001" customHeight="1" x14ac:dyDescent="0.25">
      <c r="B159" s="42">
        <v>28526100</v>
      </c>
      <c r="C159" s="194">
        <v>28526100</v>
      </c>
      <c r="D159" s="135" t="s">
        <v>889</v>
      </c>
      <c r="E159" s="42">
        <v>28526100</v>
      </c>
      <c r="F159">
        <v>1</v>
      </c>
      <c r="H159" s="42">
        <v>50427415</v>
      </c>
      <c r="I159" s="194">
        <v>50427415</v>
      </c>
      <c r="J159" s="135">
        <v>0</v>
      </c>
      <c r="K159" s="42">
        <v>50427415</v>
      </c>
      <c r="L159" t="e">
        <f t="shared" si="0"/>
        <v>#N/A</v>
      </c>
    </row>
    <row r="160" spans="2:12" ht="20.100000000000001" customHeight="1" x14ac:dyDescent="0.25">
      <c r="B160" s="42">
        <v>50427415</v>
      </c>
      <c r="C160" s="194">
        <v>50427415</v>
      </c>
      <c r="D160" s="135"/>
      <c r="E160" s="42">
        <v>50427415</v>
      </c>
      <c r="F160" t="e">
        <f t="shared" ref="F160:F171" si="2">VLOOKUP(E160,E37:F155,2,0)</f>
        <v>#N/A</v>
      </c>
      <c r="G160" t="s">
        <v>7141</v>
      </c>
      <c r="H160" s="42">
        <v>50251648</v>
      </c>
      <c r="I160" s="157" t="s">
        <v>6337</v>
      </c>
      <c r="J160" s="135" t="s">
        <v>7144</v>
      </c>
      <c r="K160" s="42">
        <v>50251648</v>
      </c>
      <c r="L160" t="str">
        <f t="shared" si="0"/>
        <v>Ống thủy lực/ Hose, Hydraulic 50251648</v>
      </c>
    </row>
    <row r="161" spans="2:12" ht="20.100000000000001" customHeight="1" x14ac:dyDescent="0.25">
      <c r="B161" s="42">
        <v>50251648</v>
      </c>
      <c r="C161" s="157" t="s">
        <v>6337</v>
      </c>
      <c r="D161" s="135"/>
      <c r="E161" s="42">
        <v>50251648</v>
      </c>
      <c r="F161">
        <f t="shared" si="2"/>
        <v>8</v>
      </c>
      <c r="H161" s="42">
        <v>50251570</v>
      </c>
      <c r="I161" s="157" t="s">
        <v>6338</v>
      </c>
      <c r="J161" s="135" t="s">
        <v>7144</v>
      </c>
      <c r="K161" s="42">
        <v>50251570</v>
      </c>
      <c r="L161" t="str">
        <f t="shared" si="0"/>
        <v>Ống thủy lực/ Hose, Hydraulic 50251570</v>
      </c>
    </row>
    <row r="162" spans="2:12" ht="20.100000000000001" customHeight="1" x14ac:dyDescent="0.25">
      <c r="B162" s="42">
        <v>50251570</v>
      </c>
      <c r="C162" s="157" t="s">
        <v>6338</v>
      </c>
      <c r="D162" s="135"/>
      <c r="E162" s="42">
        <v>50251570</v>
      </c>
      <c r="F162">
        <f t="shared" si="2"/>
        <v>8</v>
      </c>
      <c r="H162" s="42">
        <v>50017769</v>
      </c>
      <c r="I162" s="157" t="s">
        <v>6339</v>
      </c>
      <c r="J162" s="135" t="s">
        <v>7145</v>
      </c>
      <c r="K162" s="42">
        <v>50017769</v>
      </c>
      <c r="L162" t="str">
        <f t="shared" si="0"/>
        <v>Khóa xe/ Key switch 50017769</v>
      </c>
    </row>
    <row r="163" spans="2:12" ht="20.100000000000001" customHeight="1" x14ac:dyDescent="0.25">
      <c r="B163" s="42">
        <v>50017769</v>
      </c>
      <c r="C163" s="157" t="s">
        <v>6339</v>
      </c>
      <c r="D163" s="135"/>
      <c r="E163" s="42">
        <v>50017769</v>
      </c>
      <c r="F163">
        <f t="shared" si="2"/>
        <v>7</v>
      </c>
      <c r="H163" s="42">
        <v>27217620</v>
      </c>
      <c r="I163" s="157" t="s">
        <v>6340</v>
      </c>
      <c r="J163" s="135" t="s">
        <v>7145</v>
      </c>
      <c r="K163" s="42">
        <v>27217620</v>
      </c>
      <c r="L163" t="str">
        <f t="shared" si="0"/>
        <v>Ê cu/ Nut 27217620</v>
      </c>
    </row>
    <row r="164" spans="2:12" ht="20.100000000000001" customHeight="1" x14ac:dyDescent="0.25">
      <c r="B164" s="42">
        <v>27217620</v>
      </c>
      <c r="C164" s="157" t="s">
        <v>6340</v>
      </c>
      <c r="D164" s="135"/>
      <c r="E164" s="42">
        <v>27217620</v>
      </c>
      <c r="F164">
        <f t="shared" si="2"/>
        <v>7</v>
      </c>
      <c r="H164" s="42">
        <v>50462722</v>
      </c>
      <c r="I164" s="192" t="s">
        <v>6341</v>
      </c>
      <c r="J164" s="135">
        <v>0</v>
      </c>
      <c r="K164" s="42">
        <v>50462722</v>
      </c>
      <c r="L164" t="e">
        <f t="shared" si="0"/>
        <v>#N/A</v>
      </c>
    </row>
    <row r="165" spans="2:12" ht="20.100000000000001" customHeight="1" x14ac:dyDescent="0.25">
      <c r="B165" s="42">
        <v>50462722</v>
      </c>
      <c r="C165" s="192" t="s">
        <v>6341</v>
      </c>
      <c r="D165" s="135"/>
      <c r="E165" s="42">
        <v>50462722</v>
      </c>
      <c r="F165" t="e">
        <f t="shared" si="2"/>
        <v>#N/A</v>
      </c>
      <c r="G165" t="s">
        <v>7141</v>
      </c>
      <c r="H165" s="42">
        <v>51175579</v>
      </c>
      <c r="I165" s="157" t="s">
        <v>6342</v>
      </c>
      <c r="J165" s="135" t="s">
        <v>2625</v>
      </c>
      <c r="K165" s="42">
        <v>51175579</v>
      </c>
      <c r="L165" t="str">
        <f t="shared" si="0"/>
        <v>Chân phanh/ Pedan brake 51175579</v>
      </c>
    </row>
    <row r="166" spans="2:12" ht="20.100000000000001" customHeight="1" x14ac:dyDescent="0.25">
      <c r="B166" s="42">
        <v>51175579</v>
      </c>
      <c r="C166" s="157" t="s">
        <v>6342</v>
      </c>
      <c r="D166" s="135"/>
      <c r="E166" s="42">
        <v>51175579</v>
      </c>
      <c r="F166">
        <f t="shared" si="2"/>
        <v>6</v>
      </c>
      <c r="H166" s="42">
        <v>51188550</v>
      </c>
      <c r="I166" s="157" t="s">
        <v>6343</v>
      </c>
      <c r="J166" s="135" t="s">
        <v>7145</v>
      </c>
      <c r="K166" s="42">
        <v>51188550</v>
      </c>
      <c r="L166" t="str">
        <f t="shared" si="0"/>
        <v>Phanh/ Pedan 51188550</v>
      </c>
    </row>
    <row r="167" spans="2:12" ht="20.100000000000001" customHeight="1" x14ac:dyDescent="0.25">
      <c r="B167" s="42">
        <v>51188550</v>
      </c>
      <c r="C167" s="157" t="s">
        <v>6343</v>
      </c>
      <c r="D167" s="135"/>
      <c r="E167" s="42">
        <v>51188550</v>
      </c>
      <c r="F167">
        <f t="shared" si="2"/>
        <v>7</v>
      </c>
      <c r="H167" s="42" t="s">
        <v>6365</v>
      </c>
      <c r="I167" s="157" t="s">
        <v>7104</v>
      </c>
      <c r="J167" s="135" t="s">
        <v>7145</v>
      </c>
      <c r="K167" s="42" t="s">
        <v>6365</v>
      </c>
      <c r="L167" t="str">
        <f t="shared" si="0"/>
        <v>Công tắc stop switch/51128181</v>
      </c>
    </row>
    <row r="168" spans="2:12" ht="20.100000000000001" customHeight="1" x14ac:dyDescent="0.25">
      <c r="B168" s="42" t="s">
        <v>6365</v>
      </c>
      <c r="C168" s="157" t="s">
        <v>7104</v>
      </c>
      <c r="D168" s="135"/>
      <c r="E168" s="42" t="s">
        <v>6365</v>
      </c>
      <c r="F168">
        <f t="shared" si="2"/>
        <v>7</v>
      </c>
      <c r="H168" s="42">
        <v>51159464</v>
      </c>
      <c r="I168" s="157" t="s">
        <v>2646</v>
      </c>
      <c r="J168" s="135" t="s">
        <v>7145</v>
      </c>
      <c r="K168" s="42">
        <v>51159464</v>
      </c>
      <c r="L168" t="str">
        <f t="shared" si="0"/>
        <v>Công tắc dừng khẩn cấp xe nâng điện Model ETV116 Mã số: 51159464</v>
      </c>
    </row>
    <row r="169" spans="2:12" ht="20.100000000000001" customHeight="1" x14ac:dyDescent="0.25">
      <c r="B169" s="42">
        <v>51159464</v>
      </c>
      <c r="C169" s="157" t="s">
        <v>2646</v>
      </c>
      <c r="D169" s="135"/>
      <c r="E169" s="42">
        <v>51159464</v>
      </c>
      <c r="F169">
        <f t="shared" si="2"/>
        <v>7</v>
      </c>
      <c r="H169" s="42">
        <v>8893262</v>
      </c>
      <c r="I169" s="157" t="s">
        <v>2647</v>
      </c>
      <c r="J169" s="135" t="s">
        <v>1557</v>
      </c>
      <c r="K169" s="42">
        <v>8893262</v>
      </c>
      <c r="L169" t="str">
        <f t="shared" si="0"/>
        <v>Lọc thủy lực hồi ETV 116 code: 8893262</v>
      </c>
    </row>
    <row r="170" spans="2:12" ht="20.100000000000001" customHeight="1" x14ac:dyDescent="0.25">
      <c r="B170" s="42">
        <v>8893262</v>
      </c>
      <c r="C170" s="157" t="s">
        <v>2647</v>
      </c>
      <c r="D170" s="135"/>
      <c r="E170" s="42">
        <v>8893262</v>
      </c>
      <c r="F170">
        <f t="shared" si="2"/>
        <v>5</v>
      </c>
      <c r="H170" s="42">
        <v>2305848</v>
      </c>
      <c r="I170" s="157" t="s">
        <v>2648</v>
      </c>
      <c r="J170" s="135" t="s">
        <v>1557</v>
      </c>
      <c r="K170" s="42">
        <v>2305848</v>
      </c>
      <c r="L170" t="str">
        <f t="shared" si="0"/>
        <v>Lọc hơi ETV 116 code: 2305848</v>
      </c>
    </row>
    <row r="171" spans="2:12" ht="20.100000000000001" customHeight="1" x14ac:dyDescent="0.25">
      <c r="B171" s="42">
        <v>2305848</v>
      </c>
      <c r="C171" s="157" t="s">
        <v>2648</v>
      </c>
      <c r="D171" s="135"/>
      <c r="E171" s="42">
        <v>2305848</v>
      </c>
      <c r="F171">
        <f t="shared" si="2"/>
        <v>5</v>
      </c>
      <c r="H171" s="42" t="s">
        <v>6367</v>
      </c>
      <c r="I171" s="157" t="s">
        <v>6344</v>
      </c>
      <c r="J171" s="135" t="s">
        <v>2591</v>
      </c>
      <c r="K171" s="42" t="s">
        <v>6367</v>
      </c>
      <c r="L171" t="e">
        <f t="shared" si="0"/>
        <v>#N/A</v>
      </c>
    </row>
    <row r="172" spans="2:12" ht="20.100000000000001" customHeight="1" x14ac:dyDescent="0.25">
      <c r="B172" s="42" t="s">
        <v>6367</v>
      </c>
      <c r="C172" s="157" t="s">
        <v>6344</v>
      </c>
      <c r="D172" s="135"/>
      <c r="E172" s="42" t="s">
        <v>6367</v>
      </c>
      <c r="F172">
        <v>4</v>
      </c>
      <c r="H172" s="42" t="s">
        <v>6368</v>
      </c>
      <c r="I172" s="157" t="s">
        <v>7106</v>
      </c>
      <c r="J172" s="135" t="s">
        <v>2570</v>
      </c>
      <c r="K172" s="42" t="s">
        <v>6368</v>
      </c>
      <c r="L172" t="e">
        <f t="shared" si="0"/>
        <v>#N/A</v>
      </c>
    </row>
    <row r="173" spans="2:12" ht="20.100000000000001" customHeight="1" x14ac:dyDescent="0.25">
      <c r="B173" s="42" t="s">
        <v>6368</v>
      </c>
      <c r="C173" s="157" t="s">
        <v>7106</v>
      </c>
      <c r="D173" s="135"/>
      <c r="E173" s="42" t="s">
        <v>6368</v>
      </c>
      <c r="F173">
        <v>3</v>
      </c>
      <c r="H173" s="42" t="s">
        <v>6369</v>
      </c>
      <c r="I173" s="157" t="s">
        <v>7105</v>
      </c>
      <c r="J173" s="135" t="s">
        <v>2570</v>
      </c>
      <c r="K173" s="42" t="s">
        <v>6369</v>
      </c>
      <c r="L173" t="e">
        <f t="shared" si="0"/>
        <v>#N/A</v>
      </c>
    </row>
    <row r="174" spans="2:12" ht="20.100000000000001" customHeight="1" x14ac:dyDescent="0.25">
      <c r="B174" s="42" t="s">
        <v>6369</v>
      </c>
      <c r="C174" s="157" t="s">
        <v>7105</v>
      </c>
      <c r="D174" s="135"/>
      <c r="E174" s="42" t="s">
        <v>6369</v>
      </c>
      <c r="F174">
        <v>3</v>
      </c>
      <c r="H174" s="42" t="s">
        <v>6366</v>
      </c>
      <c r="I174" s="157" t="s">
        <v>7107</v>
      </c>
      <c r="J174" s="135" t="s">
        <v>2570</v>
      </c>
      <c r="K174" s="42" t="s">
        <v>6366</v>
      </c>
      <c r="L174" t="e">
        <f t="shared" si="0"/>
        <v>#N/A</v>
      </c>
    </row>
    <row r="175" spans="2:12" ht="20.100000000000001" customHeight="1" x14ac:dyDescent="0.25">
      <c r="B175" s="42" t="s">
        <v>6366</v>
      </c>
      <c r="C175" s="157" t="s">
        <v>7107</v>
      </c>
      <c r="D175" s="135"/>
      <c r="E175" s="42" t="s">
        <v>6366</v>
      </c>
      <c r="F175">
        <v>3</v>
      </c>
      <c r="H175" s="42" t="s">
        <v>6370</v>
      </c>
      <c r="I175" s="157" t="s">
        <v>6345</v>
      </c>
      <c r="J175" s="135" t="s">
        <v>2591</v>
      </c>
      <c r="K175" s="42" t="s">
        <v>6370</v>
      </c>
      <c r="L175" t="e">
        <f t="shared" si="0"/>
        <v>#N/A</v>
      </c>
    </row>
    <row r="176" spans="2:12" ht="20.100000000000001" customHeight="1" x14ac:dyDescent="0.25">
      <c r="B176" s="42" t="s">
        <v>6370</v>
      </c>
      <c r="C176" s="157" t="s">
        <v>6345</v>
      </c>
      <c r="D176" s="135"/>
      <c r="E176" s="42" t="s">
        <v>6370</v>
      </c>
      <c r="F176">
        <v>4</v>
      </c>
      <c r="H176" s="42" t="s">
        <v>6374</v>
      </c>
      <c r="I176" s="157" t="s">
        <v>7113</v>
      </c>
      <c r="J176" s="135" t="s">
        <v>2591</v>
      </c>
      <c r="K176" s="42" t="s">
        <v>6374</v>
      </c>
      <c r="L176" t="e">
        <f t="shared" si="0"/>
        <v>#N/A</v>
      </c>
    </row>
    <row r="177" spans="2:12" ht="20.100000000000001" customHeight="1" x14ac:dyDescent="0.25">
      <c r="B177" s="42" t="s">
        <v>6374</v>
      </c>
      <c r="C177" s="157" t="s">
        <v>7113</v>
      </c>
      <c r="D177" s="135"/>
      <c r="E177" s="42" t="s">
        <v>6374</v>
      </c>
      <c r="F177">
        <v>4</v>
      </c>
      <c r="H177" s="42" t="s">
        <v>6373</v>
      </c>
      <c r="I177" s="157" t="s">
        <v>7111</v>
      </c>
      <c r="J177" s="135" t="s">
        <v>2591</v>
      </c>
      <c r="K177" s="42" t="s">
        <v>6373</v>
      </c>
      <c r="L177" t="e">
        <f t="shared" si="0"/>
        <v>#N/A</v>
      </c>
    </row>
    <row r="178" spans="2:12" ht="20.100000000000001" customHeight="1" x14ac:dyDescent="0.25">
      <c r="B178" s="42" t="s">
        <v>6373</v>
      </c>
      <c r="C178" s="157" t="s">
        <v>7111</v>
      </c>
      <c r="D178" s="135"/>
      <c r="E178" s="42" t="s">
        <v>6373</v>
      </c>
      <c r="F178">
        <v>4</v>
      </c>
      <c r="H178" s="42" t="s">
        <v>6371</v>
      </c>
      <c r="I178" s="157" t="s">
        <v>7114</v>
      </c>
      <c r="J178" s="135" t="s">
        <v>2591</v>
      </c>
      <c r="K178" s="42" t="s">
        <v>6371</v>
      </c>
      <c r="L178" t="e">
        <f t="shared" si="0"/>
        <v>#N/A</v>
      </c>
    </row>
    <row r="179" spans="2:12" ht="20.100000000000001" customHeight="1" x14ac:dyDescent="0.25">
      <c r="B179" s="42" t="s">
        <v>6371</v>
      </c>
      <c r="C179" s="157" t="s">
        <v>7114</v>
      </c>
      <c r="D179" s="135"/>
      <c r="E179" s="42" t="s">
        <v>6371</v>
      </c>
      <c r="F179">
        <v>4</v>
      </c>
      <c r="H179" s="42" t="s">
        <v>6372</v>
      </c>
      <c r="I179" s="157" t="s">
        <v>7110</v>
      </c>
      <c r="J179" s="135" t="s">
        <v>2591</v>
      </c>
      <c r="K179" s="42" t="s">
        <v>6372</v>
      </c>
      <c r="L179" t="e">
        <f t="shared" si="0"/>
        <v>#N/A</v>
      </c>
    </row>
    <row r="180" spans="2:12" ht="20.100000000000001" customHeight="1" x14ac:dyDescent="0.25">
      <c r="B180" s="42" t="s">
        <v>6372</v>
      </c>
      <c r="C180" s="157" t="s">
        <v>7110</v>
      </c>
      <c r="D180" s="135"/>
      <c r="E180" s="42" t="s">
        <v>6372</v>
      </c>
      <c r="F180">
        <v>4</v>
      </c>
      <c r="H180" s="42">
        <v>12057239</v>
      </c>
      <c r="I180" s="157" t="s">
        <v>2643</v>
      </c>
      <c r="J180" s="135" t="s">
        <v>2625</v>
      </c>
      <c r="K180" s="42">
        <v>12057239</v>
      </c>
      <c r="L180" t="str">
        <f t="shared" si="0"/>
        <v>Công tắc an toàn xe nâng điện  mã code: 12057239</v>
      </c>
    </row>
    <row r="181" spans="2:12" ht="20.100000000000001" customHeight="1" x14ac:dyDescent="0.25">
      <c r="B181" s="42">
        <v>12057239</v>
      </c>
      <c r="C181" s="157" t="s">
        <v>2643</v>
      </c>
      <c r="D181" s="135"/>
      <c r="E181" s="42">
        <v>12057239</v>
      </c>
      <c r="F181">
        <f>VLOOKUP(E181,E58:F176,2,0)</f>
        <v>6</v>
      </c>
      <c r="H181" s="42">
        <v>1297031</v>
      </c>
      <c r="I181" s="157" t="s">
        <v>2652</v>
      </c>
      <c r="J181" s="135" t="s">
        <v>2564</v>
      </c>
      <c r="K181" s="42">
        <v>1297031</v>
      </c>
      <c r="L181" t="e">
        <f t="shared" si="0"/>
        <v>#N/A</v>
      </c>
    </row>
    <row r="182" spans="2:12" ht="20.100000000000001" customHeight="1" x14ac:dyDescent="0.25">
      <c r="B182" s="42">
        <v>1297031</v>
      </c>
      <c r="C182" s="157" t="s">
        <v>2652</v>
      </c>
      <c r="D182" s="135"/>
      <c r="E182" s="42">
        <v>1297031</v>
      </c>
      <c r="F182">
        <v>2</v>
      </c>
      <c r="H182" s="42">
        <v>51158979</v>
      </c>
      <c r="I182" s="157" t="s">
        <v>6346</v>
      </c>
      <c r="J182" s="135">
        <v>0</v>
      </c>
      <c r="K182" s="42">
        <v>51158979</v>
      </c>
      <c r="L182" t="e">
        <f t="shared" si="0"/>
        <v>#N/A</v>
      </c>
    </row>
    <row r="183" spans="2:12" ht="20.100000000000001" customHeight="1" x14ac:dyDescent="0.25">
      <c r="B183" s="42">
        <v>51158979</v>
      </c>
      <c r="C183" s="157" t="s">
        <v>6346</v>
      </c>
      <c r="D183" s="135"/>
      <c r="E183" s="42">
        <v>51158979</v>
      </c>
      <c r="F183" t="e">
        <f t="shared" ref="F183:F189" si="3">VLOOKUP(E183,E60:F178,2,0)</f>
        <v>#N/A</v>
      </c>
      <c r="G183" t="s">
        <v>7141</v>
      </c>
      <c r="H183" s="42">
        <v>51240642</v>
      </c>
      <c r="I183" s="157" t="s">
        <v>6347</v>
      </c>
      <c r="J183" s="135" t="s">
        <v>7146</v>
      </c>
      <c r="K183" s="42">
        <v>51240642</v>
      </c>
      <c r="L183" t="str">
        <f t="shared" si="0"/>
        <v>Dây thủy lực/51240642</v>
      </c>
    </row>
    <row r="184" spans="2:12" ht="20.100000000000001" customHeight="1" x14ac:dyDescent="0.25">
      <c r="B184" s="42">
        <v>51240642</v>
      </c>
      <c r="C184" s="157" t="s">
        <v>6347</v>
      </c>
      <c r="D184" s="135"/>
      <c r="E184" s="42">
        <v>51240642</v>
      </c>
      <c r="F184">
        <f t="shared" si="3"/>
        <v>11</v>
      </c>
      <c r="H184" s="42">
        <v>52024062</v>
      </c>
      <c r="I184" s="157" t="s">
        <v>6348</v>
      </c>
      <c r="J184" s="135" t="s">
        <v>7146</v>
      </c>
      <c r="K184" s="42">
        <v>52024062</v>
      </c>
      <c r="L184" t="str">
        <f t="shared" si="0"/>
        <v>Dây thủy lực/52024062</v>
      </c>
    </row>
    <row r="185" spans="2:12" ht="20.100000000000001" customHeight="1" x14ac:dyDescent="0.25">
      <c r="B185" s="42">
        <v>52024062</v>
      </c>
      <c r="C185" s="157" t="s">
        <v>6348</v>
      </c>
      <c r="D185" s="135"/>
      <c r="E185" s="42">
        <v>52024062</v>
      </c>
      <c r="F185">
        <f t="shared" si="3"/>
        <v>11</v>
      </c>
      <c r="H185" s="42">
        <v>5046125</v>
      </c>
      <c r="I185" s="157" t="s">
        <v>6349</v>
      </c>
      <c r="J185" s="135" t="s">
        <v>7146</v>
      </c>
      <c r="K185" s="42">
        <v>5046125</v>
      </c>
      <c r="L185" t="str">
        <f t="shared" si="0"/>
        <v>Dây thủy lực/5046125</v>
      </c>
    </row>
    <row r="186" spans="2:12" ht="20.100000000000001" customHeight="1" x14ac:dyDescent="0.25">
      <c r="B186" s="42">
        <v>5046125</v>
      </c>
      <c r="C186" s="157" t="s">
        <v>6349</v>
      </c>
      <c r="D186" s="135"/>
      <c r="E186" s="42">
        <v>5046125</v>
      </c>
      <c r="F186">
        <f t="shared" si="3"/>
        <v>11</v>
      </c>
      <c r="H186" s="42">
        <v>5054086</v>
      </c>
      <c r="I186" s="157" t="s">
        <v>6350</v>
      </c>
      <c r="J186" s="135" t="s">
        <v>7146</v>
      </c>
      <c r="K186" s="42">
        <v>5054086</v>
      </c>
      <c r="L186" t="str">
        <f t="shared" si="0"/>
        <v>Dây thủy lực/5054086</v>
      </c>
    </row>
    <row r="187" spans="2:12" ht="20.100000000000001" customHeight="1" x14ac:dyDescent="0.25">
      <c r="B187" s="42">
        <v>5054086</v>
      </c>
      <c r="C187" s="157" t="s">
        <v>6350</v>
      </c>
      <c r="D187" s="135"/>
      <c r="E187" s="42">
        <v>5054086</v>
      </c>
      <c r="F187">
        <f t="shared" si="3"/>
        <v>11</v>
      </c>
      <c r="H187" s="42">
        <v>5054087</v>
      </c>
      <c r="I187" s="157" t="s">
        <v>6351</v>
      </c>
      <c r="J187" s="135" t="s">
        <v>7146</v>
      </c>
      <c r="K187" s="42">
        <v>5054087</v>
      </c>
      <c r="L187" t="str">
        <f t="shared" si="0"/>
        <v>Dây thủy lực/5054087</v>
      </c>
    </row>
    <row r="188" spans="2:12" ht="20.100000000000001" customHeight="1" x14ac:dyDescent="0.25">
      <c r="B188" s="42">
        <v>5054087</v>
      </c>
      <c r="C188" s="157" t="s">
        <v>6351</v>
      </c>
      <c r="D188" s="135"/>
      <c r="E188" s="42">
        <v>5054087</v>
      </c>
      <c r="F188">
        <f t="shared" si="3"/>
        <v>11</v>
      </c>
      <c r="H188" s="42">
        <v>5046123</v>
      </c>
      <c r="I188" s="157" t="s">
        <v>6352</v>
      </c>
      <c r="J188" s="135">
        <v>0</v>
      </c>
      <c r="K188" s="42">
        <v>5046123</v>
      </c>
      <c r="L188" t="e">
        <f t="shared" si="0"/>
        <v>#N/A</v>
      </c>
    </row>
    <row r="189" spans="2:12" ht="20.100000000000001" customHeight="1" x14ac:dyDescent="0.25">
      <c r="B189" s="42">
        <v>5046123</v>
      </c>
      <c r="C189" s="157" t="s">
        <v>6352</v>
      </c>
      <c r="D189" s="135"/>
      <c r="E189" s="42">
        <v>5046123</v>
      </c>
      <c r="F189" t="e">
        <f t="shared" si="3"/>
        <v>#N/A</v>
      </c>
      <c r="G189" t="s">
        <v>7141</v>
      </c>
      <c r="H189" s="42">
        <v>50263124</v>
      </c>
      <c r="I189" s="157" t="s">
        <v>6353</v>
      </c>
      <c r="J189" s="135" t="s">
        <v>2625</v>
      </c>
      <c r="K189" s="42">
        <v>50263124</v>
      </c>
      <c r="L189" t="e">
        <f t="shared" si="0"/>
        <v>#N/A</v>
      </c>
    </row>
    <row r="190" spans="2:12" ht="20.100000000000001" customHeight="1" x14ac:dyDescent="0.25">
      <c r="B190" s="42">
        <v>50263124</v>
      </c>
      <c r="C190" s="157" t="s">
        <v>6353</v>
      </c>
      <c r="D190" s="135"/>
      <c r="E190" s="42">
        <v>50263124</v>
      </c>
      <c r="F190">
        <v>6</v>
      </c>
      <c r="H190" s="42">
        <v>51248538</v>
      </c>
      <c r="I190" s="157" t="s">
        <v>6354</v>
      </c>
      <c r="J190" s="135" t="s">
        <v>2625</v>
      </c>
      <c r="K190" s="42">
        <v>51248538</v>
      </c>
      <c r="L190" t="e">
        <f t="shared" ref="L190:L253" si="4">VLOOKUP(H190,B68:C186,2,0)</f>
        <v>#N/A</v>
      </c>
    </row>
    <row r="191" spans="2:12" ht="20.100000000000001" customHeight="1" x14ac:dyDescent="0.25">
      <c r="B191" s="42">
        <v>51248538</v>
      </c>
      <c r="C191" s="157" t="s">
        <v>6354</v>
      </c>
      <c r="D191" s="135"/>
      <c r="E191" s="42">
        <v>51248538</v>
      </c>
      <c r="F191">
        <v>6</v>
      </c>
      <c r="H191" s="213">
        <v>5076747</v>
      </c>
      <c r="I191" s="31">
        <v>5076747</v>
      </c>
      <c r="J191" s="135" t="s">
        <v>2625</v>
      </c>
      <c r="K191" s="213">
        <v>5076747</v>
      </c>
      <c r="L191" t="e">
        <f t="shared" si="4"/>
        <v>#N/A</v>
      </c>
    </row>
    <row r="192" spans="2:12" ht="20.100000000000001" customHeight="1" x14ac:dyDescent="0.25">
      <c r="B192" s="213">
        <v>5076747</v>
      </c>
      <c r="C192" s="31">
        <v>5076747</v>
      </c>
      <c r="D192" s="135"/>
      <c r="E192" s="213">
        <v>5076747</v>
      </c>
      <c r="F192">
        <v>6</v>
      </c>
      <c r="H192" s="42">
        <v>9107239</v>
      </c>
      <c r="I192" s="157">
        <v>9107239</v>
      </c>
      <c r="J192" s="135" t="s">
        <v>2625</v>
      </c>
      <c r="K192" s="42">
        <v>9107239</v>
      </c>
      <c r="L192" t="e">
        <f t="shared" si="4"/>
        <v>#N/A</v>
      </c>
    </row>
    <row r="193" spans="2:12" ht="20.100000000000001" customHeight="1" x14ac:dyDescent="0.25">
      <c r="B193" s="42">
        <v>9107239</v>
      </c>
      <c r="C193" s="157">
        <v>9107239</v>
      </c>
      <c r="D193" s="135"/>
      <c r="E193" s="42">
        <v>9107239</v>
      </c>
      <c r="F193">
        <v>6</v>
      </c>
      <c r="H193" s="42">
        <v>9107225</v>
      </c>
      <c r="I193" s="157">
        <v>9107225</v>
      </c>
      <c r="J193" s="135" t="s">
        <v>2625</v>
      </c>
      <c r="K193" s="42">
        <v>9107225</v>
      </c>
      <c r="L193" t="e">
        <f t="shared" si="4"/>
        <v>#N/A</v>
      </c>
    </row>
    <row r="194" spans="2:12" ht="20.100000000000001" customHeight="1" x14ac:dyDescent="0.25">
      <c r="B194" s="42">
        <v>9107225</v>
      </c>
      <c r="C194" s="157">
        <v>9107225</v>
      </c>
      <c r="D194" s="135"/>
      <c r="E194" s="42">
        <v>9107225</v>
      </c>
      <c r="F194">
        <v>6</v>
      </c>
      <c r="H194" s="42">
        <v>4397471</v>
      </c>
      <c r="I194" s="157" t="s">
        <v>6753</v>
      </c>
      <c r="J194" s="135" t="s">
        <v>7145</v>
      </c>
      <c r="K194" s="42">
        <v>4397471</v>
      </c>
      <c r="L194" t="str">
        <f t="shared" si="4"/>
        <v xml:space="preserve"> Buffer rubber 04397471</v>
      </c>
    </row>
    <row r="195" spans="2:12" ht="20.100000000000001" customHeight="1" x14ac:dyDescent="0.25">
      <c r="B195" s="42">
        <v>4397471</v>
      </c>
      <c r="C195" s="157" t="s">
        <v>6753</v>
      </c>
      <c r="D195" s="135"/>
      <c r="E195" s="42">
        <v>4397471</v>
      </c>
      <c r="F195">
        <f>VLOOKUP(E195,E72:F190,2,0)</f>
        <v>7</v>
      </c>
      <c r="H195" s="42">
        <v>4397463</v>
      </c>
      <c r="I195" s="157" t="s">
        <v>6754</v>
      </c>
      <c r="J195" s="135" t="s">
        <v>7145</v>
      </c>
      <c r="K195" s="42">
        <v>4397463</v>
      </c>
      <c r="L195" t="str">
        <f t="shared" si="4"/>
        <v>Buffer ruber 04397463</v>
      </c>
    </row>
    <row r="196" spans="2:12" ht="20.100000000000001" customHeight="1" x14ac:dyDescent="0.25">
      <c r="B196" s="42">
        <v>4397463</v>
      </c>
      <c r="C196" s="157" t="s">
        <v>6754</v>
      </c>
      <c r="D196" s="135"/>
      <c r="E196" s="42">
        <v>4397463</v>
      </c>
      <c r="F196">
        <f>VLOOKUP(E196,E73:F191,2,0)</f>
        <v>7</v>
      </c>
      <c r="H196" s="42">
        <v>50130155</v>
      </c>
      <c r="I196" s="157" t="s">
        <v>6755</v>
      </c>
      <c r="J196" s="135" t="s">
        <v>7145</v>
      </c>
      <c r="K196" s="42">
        <v>50130155</v>
      </c>
      <c r="L196" t="e">
        <f t="shared" si="4"/>
        <v>#N/A</v>
      </c>
    </row>
    <row r="197" spans="2:12" ht="20.100000000000001" customHeight="1" x14ac:dyDescent="0.25">
      <c r="B197" s="42">
        <v>50130155</v>
      </c>
      <c r="C197" s="157" t="s">
        <v>6755</v>
      </c>
      <c r="D197" s="135"/>
      <c r="E197" s="42">
        <v>50130155</v>
      </c>
      <c r="F197">
        <v>7</v>
      </c>
      <c r="H197" s="42">
        <v>4545413</v>
      </c>
      <c r="I197" s="157">
        <v>4545413</v>
      </c>
      <c r="J197" s="135" t="s">
        <v>7145</v>
      </c>
      <c r="K197" s="42">
        <v>4545413</v>
      </c>
      <c r="L197" t="e">
        <f t="shared" si="4"/>
        <v>#N/A</v>
      </c>
    </row>
    <row r="198" spans="2:12" ht="20.100000000000001" customHeight="1" x14ac:dyDescent="0.25">
      <c r="B198" s="42">
        <v>4545413</v>
      </c>
      <c r="C198" s="157">
        <v>4545413</v>
      </c>
      <c r="D198" s="135"/>
      <c r="E198" s="42">
        <v>4545413</v>
      </c>
      <c r="F198">
        <v>7</v>
      </c>
      <c r="H198" s="42">
        <v>50006457</v>
      </c>
      <c r="I198" s="157" t="s">
        <v>6756</v>
      </c>
      <c r="J198" s="135" t="s">
        <v>2564</v>
      </c>
      <c r="K198" s="42">
        <v>50006457</v>
      </c>
      <c r="L198" t="e">
        <f t="shared" si="4"/>
        <v>#N/A</v>
      </c>
    </row>
    <row r="199" spans="2:12" ht="20.100000000000001" customHeight="1" x14ac:dyDescent="0.25">
      <c r="B199" s="42">
        <v>50006457</v>
      </c>
      <c r="C199" s="157" t="s">
        <v>6756</v>
      </c>
      <c r="D199" s="135"/>
      <c r="E199" s="42">
        <v>50006457</v>
      </c>
      <c r="F199">
        <v>2</v>
      </c>
      <c r="H199" s="42">
        <v>50297471</v>
      </c>
      <c r="I199" s="157" t="s">
        <v>6757</v>
      </c>
      <c r="J199" s="135">
        <v>0</v>
      </c>
      <c r="K199" s="42">
        <v>50297471</v>
      </c>
      <c r="L199" t="e">
        <f t="shared" si="4"/>
        <v>#N/A</v>
      </c>
    </row>
    <row r="200" spans="2:12" ht="20.100000000000001" customHeight="1" x14ac:dyDescent="0.25">
      <c r="B200" s="42">
        <v>50297471</v>
      </c>
      <c r="C200" s="157" t="s">
        <v>6757</v>
      </c>
      <c r="D200" s="135"/>
      <c r="E200" s="42">
        <v>50297471</v>
      </c>
      <c r="F200" t="e">
        <f>VLOOKUP(E200,E77:F195,2,0)</f>
        <v>#N/A</v>
      </c>
      <c r="G200" t="s">
        <v>7141</v>
      </c>
      <c r="H200" s="42">
        <v>50297513</v>
      </c>
      <c r="I200" s="157" t="s">
        <v>6758</v>
      </c>
      <c r="J200" s="135">
        <v>0</v>
      </c>
      <c r="K200" s="42">
        <v>50297513</v>
      </c>
      <c r="L200" t="e">
        <f t="shared" si="4"/>
        <v>#N/A</v>
      </c>
    </row>
    <row r="201" spans="2:12" ht="20.100000000000001" customHeight="1" x14ac:dyDescent="0.25">
      <c r="B201" s="42">
        <v>50297513</v>
      </c>
      <c r="C201" s="157" t="s">
        <v>6758</v>
      </c>
      <c r="D201" s="135"/>
      <c r="E201" s="42">
        <v>50297513</v>
      </c>
      <c r="F201" t="e">
        <f>VLOOKUP(E201,E78:F196,2,0)</f>
        <v>#N/A</v>
      </c>
      <c r="G201" t="s">
        <v>7141</v>
      </c>
      <c r="H201" s="42">
        <v>50040904</v>
      </c>
      <c r="I201" s="157" t="s">
        <v>6759</v>
      </c>
      <c r="J201" s="135" t="s">
        <v>7145</v>
      </c>
      <c r="K201" s="42">
        <v>50040904</v>
      </c>
      <c r="L201" t="e">
        <f t="shared" si="4"/>
        <v>#N/A</v>
      </c>
    </row>
    <row r="202" spans="2:12" ht="20.100000000000001" customHeight="1" x14ac:dyDescent="0.25">
      <c r="B202" s="42">
        <v>50040904</v>
      </c>
      <c r="C202" s="157" t="s">
        <v>6759</v>
      </c>
      <c r="D202" s="135"/>
      <c r="E202" s="42">
        <v>50040904</v>
      </c>
      <c r="F202">
        <v>7</v>
      </c>
      <c r="H202" s="42">
        <v>16515508</v>
      </c>
      <c r="I202" s="157">
        <v>16515508</v>
      </c>
      <c r="J202" s="135" t="s">
        <v>2625</v>
      </c>
      <c r="K202" s="42">
        <v>16515508</v>
      </c>
      <c r="L202" t="e">
        <f t="shared" si="4"/>
        <v>#N/A</v>
      </c>
    </row>
    <row r="203" spans="2:12" ht="20.100000000000001" customHeight="1" x14ac:dyDescent="0.25">
      <c r="B203" s="42">
        <v>16515508</v>
      </c>
      <c r="C203" s="157">
        <v>16515508</v>
      </c>
      <c r="D203" s="135"/>
      <c r="E203" s="42">
        <v>16515508</v>
      </c>
      <c r="F203">
        <v>6</v>
      </c>
      <c r="H203" s="42">
        <v>16516179</v>
      </c>
      <c r="I203" s="157">
        <v>16516179</v>
      </c>
      <c r="J203" s="135" t="s">
        <v>2625</v>
      </c>
      <c r="K203" s="42">
        <v>16516179</v>
      </c>
      <c r="L203" t="e">
        <f t="shared" si="4"/>
        <v>#N/A</v>
      </c>
    </row>
    <row r="204" spans="2:12" ht="20.100000000000001" customHeight="1" x14ac:dyDescent="0.25">
      <c r="B204" s="42">
        <v>16516179</v>
      </c>
      <c r="C204" s="157">
        <v>16516179</v>
      </c>
      <c r="D204" s="135"/>
      <c r="E204" s="42">
        <v>16516179</v>
      </c>
      <c r="F204">
        <v>6</v>
      </c>
      <c r="H204" s="42">
        <v>4568312</v>
      </c>
      <c r="I204" s="193">
        <v>4568312</v>
      </c>
      <c r="J204" s="135" t="s">
        <v>2625</v>
      </c>
      <c r="K204" s="42">
        <v>4568312</v>
      </c>
      <c r="L204" t="e">
        <f t="shared" si="4"/>
        <v>#N/A</v>
      </c>
    </row>
    <row r="205" spans="2:12" ht="20.100000000000001" customHeight="1" x14ac:dyDescent="0.25">
      <c r="B205" s="42">
        <v>4568312</v>
      </c>
      <c r="C205" s="193">
        <v>4568312</v>
      </c>
      <c r="D205" s="135"/>
      <c r="E205" s="42">
        <v>4568312</v>
      </c>
      <c r="F205">
        <v>6</v>
      </c>
      <c r="H205" s="42">
        <v>51178926</v>
      </c>
      <c r="I205" s="192" t="s">
        <v>6375</v>
      </c>
      <c r="J205" s="135" t="s">
        <v>7143</v>
      </c>
      <c r="K205" s="42">
        <v>51178926</v>
      </c>
      <c r="L205" t="str">
        <f t="shared" si="4"/>
        <v>Hose, Hydraulic – P/n : 51178926 xe nâng ETV116
ống dầu nối bộ chia thủy lực với tyben nâng bên hông</v>
      </c>
    </row>
    <row r="206" spans="2:12" ht="20.100000000000001" customHeight="1" x14ac:dyDescent="0.25">
      <c r="B206" s="42">
        <v>51178926</v>
      </c>
      <c r="C206" s="192" t="s">
        <v>6375</v>
      </c>
      <c r="D206" s="135"/>
      <c r="E206" s="42">
        <v>51178926</v>
      </c>
      <c r="F206">
        <f>VLOOKUP(E206,E83:F201,2,0)</f>
        <v>10</v>
      </c>
      <c r="H206" s="42">
        <v>50286319</v>
      </c>
      <c r="I206" s="157" t="s">
        <v>6591</v>
      </c>
      <c r="J206" s="135" t="s">
        <v>7145</v>
      </c>
      <c r="K206" s="42">
        <v>50286319</v>
      </c>
      <c r="L206" t="e">
        <f t="shared" si="4"/>
        <v>#N/A</v>
      </c>
    </row>
    <row r="207" spans="2:12" ht="20.100000000000001" customHeight="1" x14ac:dyDescent="0.25">
      <c r="B207" s="42">
        <v>50286319</v>
      </c>
      <c r="C207" s="157" t="s">
        <v>6591</v>
      </c>
      <c r="D207" s="135"/>
      <c r="E207" s="42">
        <v>50286319</v>
      </c>
      <c r="F207">
        <v>7</v>
      </c>
      <c r="H207" s="42">
        <v>51071732</v>
      </c>
      <c r="I207" s="157" t="s">
        <v>6609</v>
      </c>
      <c r="J207" s="135" t="s">
        <v>889</v>
      </c>
      <c r="K207" s="42">
        <v>51071732</v>
      </c>
      <c r="L207" t="str">
        <f t="shared" si="4"/>
        <v>Tyben nghiêng khung P/n: 51071732 Jungheinrich Đức</v>
      </c>
    </row>
    <row r="208" spans="2:12" ht="20.100000000000001" customHeight="1" x14ac:dyDescent="0.25">
      <c r="B208" s="42">
        <v>51071732</v>
      </c>
      <c r="C208" s="157" t="s">
        <v>6609</v>
      </c>
      <c r="D208" s="135"/>
      <c r="E208" s="42">
        <v>51071732</v>
      </c>
      <c r="F208" t="s">
        <v>889</v>
      </c>
      <c r="G208" t="s">
        <v>7141</v>
      </c>
      <c r="H208" s="42">
        <v>51009815</v>
      </c>
      <c r="I208" s="157" t="s">
        <v>6760</v>
      </c>
      <c r="J208" s="135">
        <v>0</v>
      </c>
      <c r="K208" s="42">
        <v>51009815</v>
      </c>
      <c r="L208" t="e">
        <f t="shared" si="4"/>
        <v>#N/A</v>
      </c>
    </row>
    <row r="209" spans="2:12" ht="20.100000000000001" customHeight="1" x14ac:dyDescent="0.25">
      <c r="B209" s="42">
        <v>51009815</v>
      </c>
      <c r="C209" s="157" t="s">
        <v>6760</v>
      </c>
      <c r="D209" s="135"/>
      <c r="E209" s="42">
        <v>51009815</v>
      </c>
      <c r="F209" t="e">
        <f>VLOOKUP(E209,E86:F204,2,0)</f>
        <v>#N/A</v>
      </c>
      <c r="G209" t="s">
        <v>7141</v>
      </c>
      <c r="H209" s="42">
        <v>52043845</v>
      </c>
      <c r="I209" s="157" t="s">
        <v>6761</v>
      </c>
      <c r="J209" s="135" t="s">
        <v>7147</v>
      </c>
      <c r="K209" s="42">
        <v>52043845</v>
      </c>
      <c r="L209" t="str">
        <f t="shared" si="4"/>
        <v>Ống dầu kẹp P/n: 52043845 Jungheinrich Đức</v>
      </c>
    </row>
    <row r="210" spans="2:12" ht="20.100000000000001" customHeight="1" x14ac:dyDescent="0.25">
      <c r="B210" s="42">
        <v>52043845</v>
      </c>
      <c r="C210" s="157" t="s">
        <v>6761</v>
      </c>
      <c r="D210" s="135"/>
      <c r="E210" s="42">
        <v>52043845</v>
      </c>
      <c r="F210">
        <f>VLOOKUP(E210,E87:F205,2,0)</f>
        <v>12</v>
      </c>
      <c r="H210" s="42">
        <v>51092829</v>
      </c>
      <c r="I210" s="157" t="s">
        <v>6762</v>
      </c>
      <c r="J210" s="135" t="s">
        <v>7147</v>
      </c>
      <c r="K210" s="42">
        <v>51092829</v>
      </c>
      <c r="L210" t="str">
        <f t="shared" si="4"/>
        <v>Ống dầu sàn càng P/n: 51092829 Jungheinrich Đức</v>
      </c>
    </row>
    <row r="211" spans="2:12" ht="20.100000000000001" customHeight="1" x14ac:dyDescent="0.25">
      <c r="B211" s="42">
        <v>51092829</v>
      </c>
      <c r="C211" s="157" t="s">
        <v>6762</v>
      </c>
      <c r="D211" s="135"/>
      <c r="E211" s="42">
        <v>51092829</v>
      </c>
      <c r="F211">
        <f>VLOOKUP(E211,E88:F206,2,0)</f>
        <v>12</v>
      </c>
      <c r="H211" s="42">
        <v>51159185</v>
      </c>
      <c r="I211" s="157" t="s">
        <v>6763</v>
      </c>
      <c r="J211" s="135" t="s">
        <v>7143</v>
      </c>
      <c r="K211" s="42">
        <v>51159185</v>
      </c>
      <c r="L211" t="str">
        <f t="shared" si="4"/>
        <v>Ống dầu kẹp P/n: 51159185 Jungheinrich Đức</v>
      </c>
    </row>
    <row r="212" spans="2:12" ht="20.100000000000001" customHeight="1" x14ac:dyDescent="0.25">
      <c r="B212" s="42">
        <v>51159185</v>
      </c>
      <c r="C212" s="157" t="s">
        <v>6763</v>
      </c>
      <c r="D212" s="135"/>
      <c r="E212" s="42">
        <v>51159185</v>
      </c>
      <c r="F212">
        <f>VLOOKUP(E212,E89:F207,2,0)</f>
        <v>10</v>
      </c>
      <c r="H212" s="42">
        <v>51159685</v>
      </c>
      <c r="I212" s="157" t="s">
        <v>6764</v>
      </c>
      <c r="J212" s="135" t="s">
        <v>7143</v>
      </c>
      <c r="K212" s="42">
        <v>51159685</v>
      </c>
      <c r="L212" t="str">
        <f t="shared" si="4"/>
        <v>Ống dầu sàn càng P/n: 51159685 Jungheinrich Đức</v>
      </c>
    </row>
    <row r="213" spans="2:12" ht="20.100000000000001" customHeight="1" x14ac:dyDescent="0.25">
      <c r="B213" s="42">
        <v>51159685</v>
      </c>
      <c r="C213" s="157" t="s">
        <v>6764</v>
      </c>
      <c r="D213" s="135"/>
      <c r="E213" s="42">
        <v>51159685</v>
      </c>
      <c r="F213">
        <f>VLOOKUP(E213,E90:F208,2,0)</f>
        <v>10</v>
      </c>
      <c r="H213" s="42">
        <v>50042801</v>
      </c>
      <c r="I213" s="157" t="s">
        <v>6765</v>
      </c>
      <c r="J213" s="135" t="s">
        <v>7143</v>
      </c>
      <c r="K213" s="42">
        <v>50042801</v>
      </c>
      <c r="L213" t="e">
        <f t="shared" si="4"/>
        <v>#N/A</v>
      </c>
    </row>
    <row r="214" spans="2:12" ht="20.100000000000001" customHeight="1" x14ac:dyDescent="0.25">
      <c r="B214" s="42">
        <v>50042801</v>
      </c>
      <c r="C214" s="157" t="s">
        <v>6765</v>
      </c>
      <c r="D214" s="135"/>
      <c r="E214" s="42">
        <v>50042801</v>
      </c>
      <c r="F214">
        <v>10</v>
      </c>
      <c r="H214" s="42">
        <v>52015740</v>
      </c>
      <c r="I214" s="157" t="s">
        <v>6766</v>
      </c>
      <c r="J214" s="135" t="s">
        <v>7143</v>
      </c>
      <c r="K214" s="42">
        <v>52015740</v>
      </c>
      <c r="L214" t="str">
        <f t="shared" si="4"/>
        <v>Ống dầu kẹp P/n: 52015740 Jungheinrich Đức</v>
      </c>
    </row>
    <row r="215" spans="2:12" ht="20.100000000000001" customHeight="1" x14ac:dyDescent="0.25">
      <c r="B215" s="42">
        <v>52015740</v>
      </c>
      <c r="C215" s="157" t="s">
        <v>6766</v>
      </c>
      <c r="D215" s="135"/>
      <c r="E215" s="42">
        <v>52015740</v>
      </c>
      <c r="F215">
        <f>VLOOKUP(E215,E92:F210,2,0)</f>
        <v>10</v>
      </c>
      <c r="H215" s="42">
        <v>51165084</v>
      </c>
      <c r="I215" s="157" t="s">
        <v>6772</v>
      </c>
      <c r="J215" s="135">
        <v>0</v>
      </c>
      <c r="K215" s="42">
        <v>51165084</v>
      </c>
      <c r="L215" t="e">
        <f t="shared" si="4"/>
        <v>#N/A</v>
      </c>
    </row>
    <row r="216" spans="2:12" ht="20.100000000000001" customHeight="1" x14ac:dyDescent="0.25">
      <c r="B216" s="42">
        <v>51165084</v>
      </c>
      <c r="C216" s="157" t="s">
        <v>6772</v>
      </c>
      <c r="D216" s="135"/>
      <c r="E216" s="42">
        <v>51165084</v>
      </c>
      <c r="F216" t="e">
        <f>VLOOKUP(E216,E93:F211,2,0)</f>
        <v>#N/A</v>
      </c>
      <c r="G216" t="s">
        <v>7141</v>
      </c>
      <c r="H216" s="42">
        <v>51035044</v>
      </c>
      <c r="I216" s="157" t="s">
        <v>6767</v>
      </c>
      <c r="J216" s="135" t="s">
        <v>1556</v>
      </c>
      <c r="K216" s="42">
        <v>51035044</v>
      </c>
      <c r="L216" t="e">
        <f t="shared" si="4"/>
        <v>#N/A</v>
      </c>
    </row>
    <row r="217" spans="2:12" ht="20.100000000000001" customHeight="1" x14ac:dyDescent="0.25">
      <c r="B217" s="42">
        <v>51035044</v>
      </c>
      <c r="C217" s="157" t="s">
        <v>6767</v>
      </c>
      <c r="D217" s="135" t="s">
        <v>889</v>
      </c>
      <c r="E217" s="42">
        <v>51035044</v>
      </c>
      <c r="F217">
        <v>1</v>
      </c>
      <c r="H217" s="42">
        <v>51179511</v>
      </c>
      <c r="I217" s="157" t="s">
        <v>6768</v>
      </c>
      <c r="J217" s="135" t="s">
        <v>7145</v>
      </c>
      <c r="K217" s="42">
        <v>51179511</v>
      </c>
      <c r="L217" t="e">
        <f t="shared" si="4"/>
        <v>#N/A</v>
      </c>
    </row>
    <row r="218" spans="2:12" ht="20.100000000000001" customHeight="1" x14ac:dyDescent="0.25">
      <c r="B218" s="42">
        <v>51179511</v>
      </c>
      <c r="C218" s="157" t="s">
        <v>6768</v>
      </c>
      <c r="D218" s="135"/>
      <c r="E218" s="42">
        <v>51179511</v>
      </c>
      <c r="F218">
        <v>7</v>
      </c>
      <c r="H218" s="42">
        <v>50464801</v>
      </c>
      <c r="I218" s="157" t="s">
        <v>6769</v>
      </c>
      <c r="J218" s="135" t="s">
        <v>1556</v>
      </c>
      <c r="K218" s="42">
        <v>50464801</v>
      </c>
      <c r="L218" t="e">
        <f t="shared" si="4"/>
        <v>#N/A</v>
      </c>
    </row>
    <row r="219" spans="2:12" ht="20.100000000000001" customHeight="1" x14ac:dyDescent="0.25">
      <c r="B219" s="42">
        <v>50464801</v>
      </c>
      <c r="C219" s="157" t="s">
        <v>6769</v>
      </c>
      <c r="D219" s="135" t="s">
        <v>889</v>
      </c>
      <c r="E219" s="42">
        <v>50464801</v>
      </c>
      <c r="F219">
        <v>1</v>
      </c>
      <c r="H219" s="42">
        <v>50427628</v>
      </c>
      <c r="I219" s="214" t="s">
        <v>6770</v>
      </c>
      <c r="J219" s="135" t="s">
        <v>7148</v>
      </c>
      <c r="K219" s="42">
        <v>50427628</v>
      </c>
      <c r="L219" t="str">
        <f t="shared" si="4"/>
        <v>Typen nâng chính P/n: 50427628  Jungheinrich Đức</v>
      </c>
    </row>
    <row r="220" spans="2:12" ht="20.100000000000001" customHeight="1" x14ac:dyDescent="0.25">
      <c r="B220" s="42">
        <v>50427628</v>
      </c>
      <c r="C220" s="214" t="s">
        <v>6770</v>
      </c>
      <c r="D220" s="135"/>
      <c r="E220" s="42">
        <v>50427628</v>
      </c>
      <c r="F220">
        <f>VLOOKUP(E220,E97:F215,2,0)</f>
        <v>13</v>
      </c>
      <c r="H220" s="42">
        <v>51131173</v>
      </c>
      <c r="I220" s="214" t="s">
        <v>6771</v>
      </c>
      <c r="J220" s="135" t="s">
        <v>7148</v>
      </c>
      <c r="K220" s="42">
        <v>51131173</v>
      </c>
      <c r="L220" t="str">
        <f t="shared" si="4"/>
        <v>Phốt typen nâng hạ P/n: 51131173  Jungheinrich Đức</v>
      </c>
    </row>
    <row r="221" spans="2:12" ht="20.100000000000001" customHeight="1" x14ac:dyDescent="0.25">
      <c r="B221" s="42">
        <v>51131173</v>
      </c>
      <c r="C221" s="214" t="s">
        <v>6771</v>
      </c>
      <c r="D221" s="135"/>
      <c r="E221" s="42">
        <v>51131173</v>
      </c>
      <c r="F221">
        <f>VLOOKUP(E221,E98:F216,2,0)</f>
        <v>13</v>
      </c>
      <c r="H221" s="42">
        <v>50250456</v>
      </c>
      <c r="I221" s="157" t="s">
        <v>7096</v>
      </c>
      <c r="J221" s="135" t="s">
        <v>1556</v>
      </c>
      <c r="K221" s="42">
        <v>50250456</v>
      </c>
      <c r="L221" t="e">
        <f t="shared" si="4"/>
        <v>#N/A</v>
      </c>
    </row>
    <row r="222" spans="2:12" ht="20.100000000000001" customHeight="1" x14ac:dyDescent="0.25">
      <c r="B222" s="42">
        <v>50250456</v>
      </c>
      <c r="C222" s="157" t="s">
        <v>7096</v>
      </c>
      <c r="D222" s="135" t="s">
        <v>889</v>
      </c>
      <c r="E222" s="42">
        <v>50250456</v>
      </c>
      <c r="F222">
        <v>1</v>
      </c>
      <c r="H222" s="42">
        <v>26905110</v>
      </c>
      <c r="I222" s="157" t="s">
        <v>7097</v>
      </c>
      <c r="J222" s="135" t="s">
        <v>1556</v>
      </c>
      <c r="K222" s="42">
        <v>26905110</v>
      </c>
      <c r="L222" t="e">
        <f t="shared" si="4"/>
        <v>#N/A</v>
      </c>
    </row>
    <row r="223" spans="2:12" ht="20.100000000000001" customHeight="1" x14ac:dyDescent="0.25">
      <c r="B223" s="42">
        <v>26905110</v>
      </c>
      <c r="C223" s="157" t="s">
        <v>7097</v>
      </c>
      <c r="D223" s="135" t="s">
        <v>889</v>
      </c>
      <c r="E223" s="42">
        <v>26905110</v>
      </c>
      <c r="F223">
        <v>1</v>
      </c>
      <c r="H223" s="42">
        <v>51097550</v>
      </c>
      <c r="I223" s="157" t="s">
        <v>7098</v>
      </c>
      <c r="J223" s="135" t="s">
        <v>1556</v>
      </c>
      <c r="K223" s="42">
        <v>51097550</v>
      </c>
      <c r="L223" t="e">
        <f t="shared" si="4"/>
        <v>#N/A</v>
      </c>
    </row>
    <row r="224" spans="2:12" ht="20.100000000000001" customHeight="1" x14ac:dyDescent="0.25">
      <c r="B224" s="42">
        <v>51097550</v>
      </c>
      <c r="C224" s="157" t="s">
        <v>7098</v>
      </c>
      <c r="D224" s="135" t="s">
        <v>889</v>
      </c>
      <c r="E224" s="42">
        <v>51097550</v>
      </c>
      <c r="F224">
        <v>1</v>
      </c>
      <c r="H224" s="42">
        <v>28528520</v>
      </c>
      <c r="I224" s="157" t="s">
        <v>7099</v>
      </c>
      <c r="J224" s="135" t="s">
        <v>1556</v>
      </c>
      <c r="K224" s="42">
        <v>28528520</v>
      </c>
      <c r="L224" t="e">
        <f t="shared" si="4"/>
        <v>#N/A</v>
      </c>
    </row>
    <row r="225" spans="2:12" ht="20.100000000000001" customHeight="1" x14ac:dyDescent="0.25">
      <c r="B225" s="42">
        <v>28528520</v>
      </c>
      <c r="C225" s="157" t="s">
        <v>7099</v>
      </c>
      <c r="D225" s="135" t="s">
        <v>889</v>
      </c>
      <c r="E225" s="42">
        <v>28528520</v>
      </c>
      <c r="F225">
        <v>1</v>
      </c>
      <c r="H225" s="42">
        <v>50424639</v>
      </c>
      <c r="I225" s="157" t="s">
        <v>7100</v>
      </c>
      <c r="J225" s="135" t="s">
        <v>1556</v>
      </c>
      <c r="K225" s="42">
        <v>50424639</v>
      </c>
      <c r="L225" t="e">
        <f t="shared" si="4"/>
        <v>#N/A</v>
      </c>
    </row>
    <row r="226" spans="2:12" ht="20.100000000000001" customHeight="1" x14ac:dyDescent="0.25">
      <c r="B226" s="42">
        <v>50424639</v>
      </c>
      <c r="C226" s="157" t="s">
        <v>7100</v>
      </c>
      <c r="D226" s="135" t="s">
        <v>889</v>
      </c>
      <c r="E226" s="42">
        <v>50424639</v>
      </c>
      <c r="F226">
        <v>1</v>
      </c>
      <c r="H226" s="42">
        <v>51470075</v>
      </c>
      <c r="I226" s="157">
        <v>51470075</v>
      </c>
      <c r="J226" s="135" t="s">
        <v>1556</v>
      </c>
      <c r="K226" s="42">
        <v>51470075</v>
      </c>
      <c r="L226" t="e">
        <f t="shared" si="4"/>
        <v>#N/A</v>
      </c>
    </row>
    <row r="227" spans="2:12" ht="20.100000000000001" customHeight="1" x14ac:dyDescent="0.25">
      <c r="B227" s="42">
        <v>51470075</v>
      </c>
      <c r="C227" s="157">
        <v>51470075</v>
      </c>
      <c r="D227" s="135" t="s">
        <v>889</v>
      </c>
      <c r="E227" s="42">
        <v>51470075</v>
      </c>
      <c r="F227">
        <v>1</v>
      </c>
      <c r="H227" s="142">
        <v>1052229</v>
      </c>
      <c r="I227" s="157">
        <v>1052229</v>
      </c>
      <c r="J227" s="135" t="s">
        <v>1556</v>
      </c>
      <c r="K227" s="142">
        <v>1052229</v>
      </c>
      <c r="L227" t="e">
        <f t="shared" si="4"/>
        <v>#N/A</v>
      </c>
    </row>
    <row r="228" spans="2:12" ht="20.100000000000001" customHeight="1" x14ac:dyDescent="0.25">
      <c r="B228" s="142">
        <v>1052229</v>
      </c>
      <c r="C228" s="157">
        <v>1052229</v>
      </c>
      <c r="D228" s="135" t="s">
        <v>889</v>
      </c>
      <c r="E228" s="142">
        <v>1052229</v>
      </c>
      <c r="F228">
        <v>1</v>
      </c>
      <c r="H228" s="42">
        <v>62052</v>
      </c>
      <c r="I228" s="157" t="s">
        <v>7101</v>
      </c>
      <c r="J228" s="135" t="s">
        <v>1556</v>
      </c>
      <c r="K228" s="42">
        <v>62052</v>
      </c>
      <c r="L228" t="e">
        <f t="shared" si="4"/>
        <v>#N/A</v>
      </c>
    </row>
    <row r="229" spans="2:12" ht="20.100000000000001" customHeight="1" x14ac:dyDescent="0.25">
      <c r="B229" s="42">
        <v>62052</v>
      </c>
      <c r="C229" s="157" t="s">
        <v>7101</v>
      </c>
      <c r="D229" s="135" t="s">
        <v>889</v>
      </c>
      <c r="E229" s="42">
        <v>62052</v>
      </c>
      <c r="F229">
        <v>1</v>
      </c>
      <c r="H229" s="42">
        <v>50250779</v>
      </c>
      <c r="I229" s="157" t="s">
        <v>7102</v>
      </c>
      <c r="J229" s="135" t="s">
        <v>1556</v>
      </c>
      <c r="K229" s="42">
        <v>50250779</v>
      </c>
      <c r="L229" t="e">
        <f t="shared" si="4"/>
        <v>#N/A</v>
      </c>
    </row>
    <row r="230" spans="2:12" ht="20.100000000000001" customHeight="1" x14ac:dyDescent="0.25">
      <c r="B230" s="42">
        <v>50250779</v>
      </c>
      <c r="C230" s="157" t="s">
        <v>7102</v>
      </c>
      <c r="D230" s="135" t="s">
        <v>889</v>
      </c>
      <c r="E230" s="42">
        <v>50250779</v>
      </c>
      <c r="F230">
        <v>1</v>
      </c>
      <c r="H230" s="42">
        <v>50470878</v>
      </c>
      <c r="I230" s="157" t="s">
        <v>7115</v>
      </c>
      <c r="J230" s="135" t="s">
        <v>2625</v>
      </c>
      <c r="K230" s="42">
        <v>50470878</v>
      </c>
      <c r="L230" t="e">
        <f t="shared" si="4"/>
        <v>#N/A</v>
      </c>
    </row>
    <row r="231" spans="2:12" ht="20.100000000000001" customHeight="1" x14ac:dyDescent="0.25">
      <c r="B231" s="42">
        <v>50470878</v>
      </c>
      <c r="C231" s="157" t="s">
        <v>7115</v>
      </c>
      <c r="D231" s="135" t="s">
        <v>889</v>
      </c>
      <c r="E231" s="42">
        <v>50470878</v>
      </c>
      <c r="F231">
        <v>6</v>
      </c>
      <c r="H231" s="42">
        <v>50041934</v>
      </c>
      <c r="I231" s="157" t="s">
        <v>7117</v>
      </c>
      <c r="J231" s="135" t="s">
        <v>7145</v>
      </c>
      <c r="K231" s="42">
        <v>50041934</v>
      </c>
      <c r="L231" t="e">
        <f t="shared" si="4"/>
        <v>#N/A</v>
      </c>
    </row>
    <row r="232" spans="2:12" ht="20.100000000000001" customHeight="1" x14ac:dyDescent="0.25">
      <c r="B232" s="42">
        <v>50041934</v>
      </c>
      <c r="C232" s="157" t="s">
        <v>7117</v>
      </c>
      <c r="D232" s="135" t="s">
        <v>889</v>
      </c>
      <c r="E232" s="42">
        <v>50041934</v>
      </c>
      <c r="F232">
        <v>7</v>
      </c>
      <c r="H232" s="42">
        <v>50471951</v>
      </c>
      <c r="I232" s="157" t="s">
        <v>7119</v>
      </c>
      <c r="J232" s="135" t="s">
        <v>7145</v>
      </c>
      <c r="K232" s="42">
        <v>50471951</v>
      </c>
      <c r="L232" t="e">
        <f t="shared" si="4"/>
        <v>#N/A</v>
      </c>
    </row>
    <row r="233" spans="2:12" ht="20.100000000000001" customHeight="1" x14ac:dyDescent="0.25">
      <c r="B233" s="42">
        <v>50471951</v>
      </c>
      <c r="C233" s="157" t="s">
        <v>7119</v>
      </c>
      <c r="D233" s="135" t="s">
        <v>889</v>
      </c>
      <c r="E233" s="42">
        <v>50471951</v>
      </c>
      <c r="F233">
        <v>7</v>
      </c>
      <c r="H233" s="42">
        <v>50130521</v>
      </c>
      <c r="I233" s="157" t="s">
        <v>7120</v>
      </c>
      <c r="J233" s="135" t="s">
        <v>7145</v>
      </c>
      <c r="K233" s="42">
        <v>50130521</v>
      </c>
      <c r="L233" t="e">
        <f t="shared" si="4"/>
        <v>#N/A</v>
      </c>
    </row>
    <row r="234" spans="2:12" ht="20.100000000000001" customHeight="1" x14ac:dyDescent="0.25">
      <c r="B234" s="42">
        <v>50130521</v>
      </c>
      <c r="C234" s="157" t="s">
        <v>7120</v>
      </c>
      <c r="D234" s="135" t="s">
        <v>889</v>
      </c>
      <c r="E234" s="42">
        <v>50130521</v>
      </c>
      <c r="F234">
        <v>7</v>
      </c>
      <c r="H234" s="42">
        <v>50147927</v>
      </c>
      <c r="I234" s="157" t="s">
        <v>7121</v>
      </c>
      <c r="J234" s="135" t="s">
        <v>7145</v>
      </c>
      <c r="K234" s="42">
        <v>50147927</v>
      </c>
      <c r="L234" t="e">
        <f t="shared" si="4"/>
        <v>#N/A</v>
      </c>
    </row>
    <row r="235" spans="2:12" ht="20.100000000000001" customHeight="1" x14ac:dyDescent="0.25">
      <c r="B235" s="42">
        <v>50147927</v>
      </c>
      <c r="C235" s="157" t="s">
        <v>7121</v>
      </c>
      <c r="D235" s="135" t="s">
        <v>889</v>
      </c>
      <c r="E235" s="42">
        <v>50147927</v>
      </c>
      <c r="F235">
        <v>7</v>
      </c>
      <c r="H235" s="42">
        <v>50421452</v>
      </c>
      <c r="I235" s="157" t="s">
        <v>7122</v>
      </c>
      <c r="J235" s="135" t="s">
        <v>7145</v>
      </c>
      <c r="K235" s="42">
        <v>50421452</v>
      </c>
      <c r="L235" t="e">
        <f t="shared" si="4"/>
        <v>#N/A</v>
      </c>
    </row>
    <row r="236" spans="2:12" ht="20.100000000000001" customHeight="1" x14ac:dyDescent="0.25">
      <c r="B236" s="42">
        <v>50421452</v>
      </c>
      <c r="C236" s="157" t="s">
        <v>7122</v>
      </c>
      <c r="D236" s="135" t="s">
        <v>889</v>
      </c>
      <c r="E236" s="42">
        <v>50421452</v>
      </c>
      <c r="F236">
        <v>7</v>
      </c>
      <c r="H236" s="42">
        <v>50251577</v>
      </c>
      <c r="I236" s="157" t="s">
        <v>7123</v>
      </c>
      <c r="J236" s="135" t="s">
        <v>7142</v>
      </c>
      <c r="K236" s="42">
        <v>50251577</v>
      </c>
      <c r="L236" t="e">
        <f t="shared" si="4"/>
        <v>#N/A</v>
      </c>
    </row>
    <row r="237" spans="2:12" ht="20.100000000000001" customHeight="1" x14ac:dyDescent="0.25">
      <c r="B237" s="42">
        <v>50251577</v>
      </c>
      <c r="C237" s="157" t="s">
        <v>7123</v>
      </c>
      <c r="D237" s="135" t="s">
        <v>889</v>
      </c>
      <c r="E237" s="42">
        <v>50251577</v>
      </c>
      <c r="F237">
        <v>9</v>
      </c>
      <c r="H237" s="42">
        <v>50452065</v>
      </c>
      <c r="I237" s="157" t="s">
        <v>7124</v>
      </c>
      <c r="J237" s="135" t="s">
        <v>889</v>
      </c>
      <c r="K237" s="42">
        <v>50452065</v>
      </c>
      <c r="L237" t="str">
        <f t="shared" si="4"/>
        <v>Bạc đạn cầu chạy P/n: 50452065 Jungheinrich Đức</v>
      </c>
    </row>
    <row r="238" spans="2:12" ht="20.100000000000001" customHeight="1" x14ac:dyDescent="0.25">
      <c r="B238" s="42">
        <v>50452065</v>
      </c>
      <c r="C238" s="319" t="s">
        <v>7124</v>
      </c>
      <c r="D238" s="135" t="s">
        <v>889</v>
      </c>
      <c r="E238" s="42">
        <v>50452065</v>
      </c>
      <c r="F238" t="s">
        <v>889</v>
      </c>
      <c r="H238" s="42">
        <v>51038315</v>
      </c>
      <c r="I238" s="157" t="s">
        <v>7125</v>
      </c>
      <c r="J238" s="135" t="s">
        <v>889</v>
      </c>
      <c r="K238" s="42">
        <v>51038315</v>
      </c>
      <c r="L238" t="str">
        <f t="shared" si="4"/>
        <v>Bộ chia thủy lực 51038315 xuất xứ: Jungheinrich Đức</v>
      </c>
    </row>
    <row r="239" spans="2:12" ht="20.100000000000001" customHeight="1" x14ac:dyDescent="0.25">
      <c r="B239" s="42">
        <v>51038315</v>
      </c>
      <c r="C239" s="319" t="s">
        <v>7125</v>
      </c>
      <c r="D239" s="135" t="s">
        <v>889</v>
      </c>
      <c r="E239" s="42">
        <v>51038315</v>
      </c>
      <c r="F239" t="s">
        <v>889</v>
      </c>
      <c r="H239" s="42">
        <v>51085220</v>
      </c>
      <c r="I239" s="157" t="s">
        <v>7126</v>
      </c>
      <c r="J239" s="135" t="s">
        <v>889</v>
      </c>
      <c r="K239" s="42">
        <v>51085220</v>
      </c>
      <c r="L239" t="str">
        <f t="shared" si="4"/>
        <v>Vòng nhông cầu chạy P/n: 51085220 Jungheinrich Đức</v>
      </c>
    </row>
    <row r="240" spans="2:12" ht="20.100000000000001" customHeight="1" x14ac:dyDescent="0.25">
      <c r="B240" s="42">
        <v>51085220</v>
      </c>
      <c r="C240" s="319" t="s">
        <v>7126</v>
      </c>
      <c r="D240" s="135" t="s">
        <v>889</v>
      </c>
      <c r="E240" s="42">
        <v>51085220</v>
      </c>
      <c r="F240" t="s">
        <v>889</v>
      </c>
      <c r="H240" s="42">
        <v>50444606</v>
      </c>
      <c r="I240" s="157" t="s">
        <v>7127</v>
      </c>
      <c r="J240" s="135" t="s">
        <v>889</v>
      </c>
      <c r="K240" s="42">
        <v>50444606</v>
      </c>
      <c r="L240" t="str">
        <f t="shared" si="4"/>
        <v>Bộ trục dẫn lái chính P/n: 50444606 Jungheinrich Đức</v>
      </c>
    </row>
    <row r="241" spans="2:12" ht="20.100000000000001" customHeight="1" x14ac:dyDescent="0.25">
      <c r="B241" s="42">
        <v>50444606</v>
      </c>
      <c r="C241" s="319" t="s">
        <v>7127</v>
      </c>
      <c r="D241" s="135" t="s">
        <v>889</v>
      </c>
      <c r="E241" s="42">
        <v>50444606</v>
      </c>
      <c r="F241" t="s">
        <v>889</v>
      </c>
      <c r="H241" s="42">
        <v>5091568</v>
      </c>
      <c r="I241" s="157" t="s">
        <v>7128</v>
      </c>
      <c r="J241" s="135" t="s">
        <v>7148</v>
      </c>
      <c r="K241" s="42">
        <v>5091568</v>
      </c>
      <c r="L241" t="e">
        <f t="shared" si="4"/>
        <v>#N/A</v>
      </c>
    </row>
    <row r="242" spans="2:12" ht="20.100000000000001" customHeight="1" x14ac:dyDescent="0.25">
      <c r="B242" s="42">
        <v>5091568</v>
      </c>
      <c r="C242" s="157" t="s">
        <v>7128</v>
      </c>
      <c r="D242" s="135" t="s">
        <v>889</v>
      </c>
      <c r="E242" s="42">
        <v>5091568</v>
      </c>
      <c r="F242">
        <v>13</v>
      </c>
      <c r="H242" s="42">
        <v>50297585</v>
      </c>
      <c r="I242" s="157" t="s">
        <v>7129</v>
      </c>
      <c r="J242" s="135" t="s">
        <v>7148</v>
      </c>
      <c r="K242" s="42">
        <v>50297585</v>
      </c>
      <c r="L242" t="e">
        <f t="shared" si="4"/>
        <v>#N/A</v>
      </c>
    </row>
    <row r="243" spans="2:12" ht="20.100000000000001" customHeight="1" x14ac:dyDescent="0.25">
      <c r="B243" s="42">
        <v>50297585</v>
      </c>
      <c r="C243" s="157" t="s">
        <v>7129</v>
      </c>
      <c r="D243" s="135" t="s">
        <v>889</v>
      </c>
      <c r="E243" s="42">
        <v>50297585</v>
      </c>
      <c r="F243">
        <v>13</v>
      </c>
      <c r="H243" s="42">
        <v>52037845</v>
      </c>
      <c r="I243" s="157" t="s">
        <v>7130</v>
      </c>
      <c r="J243" s="135" t="s">
        <v>7148</v>
      </c>
      <c r="K243" s="42">
        <v>52037845</v>
      </c>
      <c r="L243" t="e">
        <f t="shared" si="4"/>
        <v>#N/A</v>
      </c>
    </row>
    <row r="244" spans="2:12" ht="20.100000000000001" customHeight="1" x14ac:dyDescent="0.25">
      <c r="B244" s="42">
        <v>52037845</v>
      </c>
      <c r="C244" s="157" t="s">
        <v>7130</v>
      </c>
      <c r="D244" s="135" t="s">
        <v>889</v>
      </c>
      <c r="E244" s="42">
        <v>52037845</v>
      </c>
      <c r="F244">
        <v>13</v>
      </c>
      <c r="H244" s="42">
        <v>50002740</v>
      </c>
      <c r="I244" s="157" t="s">
        <v>7131</v>
      </c>
      <c r="J244" s="135" t="s">
        <v>7148</v>
      </c>
      <c r="K244" s="42">
        <v>50002740</v>
      </c>
      <c r="L244" t="e">
        <f t="shared" si="4"/>
        <v>#N/A</v>
      </c>
    </row>
    <row r="245" spans="2:12" ht="20.100000000000001" customHeight="1" x14ac:dyDescent="0.25">
      <c r="B245" s="42">
        <v>50002740</v>
      </c>
      <c r="C245" s="157" t="s">
        <v>7131</v>
      </c>
      <c r="D245" s="135" t="s">
        <v>889</v>
      </c>
      <c r="E245" s="42">
        <v>50002740</v>
      </c>
      <c r="F245">
        <v>13</v>
      </c>
      <c r="H245" s="42">
        <v>1184</v>
      </c>
      <c r="I245" s="157" t="s">
        <v>7132</v>
      </c>
      <c r="J245" s="135" t="s">
        <v>7148</v>
      </c>
      <c r="K245" s="42">
        <v>1184</v>
      </c>
      <c r="L245" t="e">
        <f t="shared" si="4"/>
        <v>#N/A</v>
      </c>
    </row>
    <row r="246" spans="2:12" ht="20.100000000000001" customHeight="1" x14ac:dyDescent="0.25">
      <c r="B246" s="42">
        <v>1184</v>
      </c>
      <c r="C246" s="157" t="s">
        <v>7132</v>
      </c>
      <c r="D246" s="135" t="s">
        <v>889</v>
      </c>
      <c r="E246" s="42">
        <v>1184</v>
      </c>
      <c r="F246">
        <v>13</v>
      </c>
      <c r="H246" s="42">
        <v>52037842</v>
      </c>
      <c r="I246" s="157" t="s">
        <v>7133</v>
      </c>
      <c r="J246" s="135" t="s">
        <v>7148</v>
      </c>
      <c r="K246" s="42">
        <v>52037842</v>
      </c>
      <c r="L246" t="e">
        <f t="shared" si="4"/>
        <v>#N/A</v>
      </c>
    </row>
    <row r="247" spans="2:12" ht="20.100000000000001" customHeight="1" x14ac:dyDescent="0.25">
      <c r="B247" s="42">
        <v>52037842</v>
      </c>
      <c r="C247" s="157" t="s">
        <v>7133</v>
      </c>
      <c r="D247" s="135" t="s">
        <v>889</v>
      </c>
      <c r="E247" s="42">
        <v>52037842</v>
      </c>
      <c r="F247">
        <v>13</v>
      </c>
      <c r="H247" s="42">
        <v>51117274</v>
      </c>
      <c r="I247" s="157" t="s">
        <v>7134</v>
      </c>
      <c r="J247" s="135" t="s">
        <v>7148</v>
      </c>
      <c r="K247" s="42">
        <v>51117274</v>
      </c>
      <c r="L247" t="e">
        <f t="shared" si="4"/>
        <v>#N/A</v>
      </c>
    </row>
    <row r="248" spans="2:12" ht="20.100000000000001" customHeight="1" x14ac:dyDescent="0.25">
      <c r="B248" s="42">
        <v>51117274</v>
      </c>
      <c r="C248" s="157" t="s">
        <v>7134</v>
      </c>
      <c r="D248" s="135" t="s">
        <v>889</v>
      </c>
      <c r="E248" s="42">
        <v>51117274</v>
      </c>
      <c r="F248">
        <v>13</v>
      </c>
      <c r="H248" s="42">
        <v>50441641</v>
      </c>
      <c r="I248" s="157" t="s">
        <v>7135</v>
      </c>
      <c r="J248" s="135" t="s">
        <v>7148</v>
      </c>
      <c r="K248" s="42">
        <v>50441641</v>
      </c>
      <c r="L248" t="e">
        <f t="shared" si="4"/>
        <v>#N/A</v>
      </c>
    </row>
    <row r="249" spans="2:12" ht="20.100000000000001" customHeight="1" x14ac:dyDescent="0.25">
      <c r="B249" s="42">
        <v>50441641</v>
      </c>
      <c r="C249" s="157" t="s">
        <v>7135</v>
      </c>
      <c r="D249" s="135" t="s">
        <v>889</v>
      </c>
      <c r="E249" s="42">
        <v>50441641</v>
      </c>
      <c r="F249">
        <v>13</v>
      </c>
      <c r="H249" s="42">
        <v>51148115</v>
      </c>
      <c r="I249" s="157" t="s">
        <v>7136</v>
      </c>
      <c r="J249" s="135" t="s">
        <v>7148</v>
      </c>
      <c r="K249" s="42">
        <v>51148115</v>
      </c>
      <c r="L249" t="e">
        <f t="shared" si="4"/>
        <v>#N/A</v>
      </c>
    </row>
    <row r="250" spans="2:12" ht="20.100000000000001" customHeight="1" x14ac:dyDescent="0.25">
      <c r="B250" s="42">
        <v>51148115</v>
      </c>
      <c r="C250" s="157" t="s">
        <v>7136</v>
      </c>
      <c r="D250" s="135" t="s">
        <v>889</v>
      </c>
      <c r="E250" s="42">
        <v>51148115</v>
      </c>
      <c r="F250">
        <v>13</v>
      </c>
      <c r="H250" s="42">
        <v>51154749</v>
      </c>
      <c r="I250" s="157" t="s">
        <v>7137</v>
      </c>
      <c r="J250" s="135" t="s">
        <v>7148</v>
      </c>
      <c r="K250" s="42">
        <v>51154749</v>
      </c>
      <c r="L250" t="e">
        <f t="shared" si="4"/>
        <v>#N/A</v>
      </c>
    </row>
    <row r="251" spans="2:12" ht="20.100000000000001" customHeight="1" x14ac:dyDescent="0.25">
      <c r="B251" s="42">
        <v>51154749</v>
      </c>
      <c r="C251" s="157" t="s">
        <v>7137</v>
      </c>
      <c r="D251" s="135" t="s">
        <v>889</v>
      </c>
      <c r="E251" s="42">
        <v>51154749</v>
      </c>
      <c r="F251">
        <v>13</v>
      </c>
      <c r="H251" s="42">
        <v>26902340</v>
      </c>
      <c r="I251" s="157" t="s">
        <v>7138</v>
      </c>
      <c r="J251" s="135" t="s">
        <v>7148</v>
      </c>
      <c r="K251" s="42">
        <v>26902340</v>
      </c>
      <c r="L251" t="e">
        <f t="shared" si="4"/>
        <v>#N/A</v>
      </c>
    </row>
    <row r="252" spans="2:12" ht="20.100000000000001" customHeight="1" x14ac:dyDescent="0.25">
      <c r="B252" s="42">
        <v>26902340</v>
      </c>
      <c r="C252" s="157" t="s">
        <v>7138</v>
      </c>
      <c r="D252" s="135" t="s">
        <v>889</v>
      </c>
      <c r="E252" s="42">
        <v>26902340</v>
      </c>
      <c r="F252">
        <v>13</v>
      </c>
      <c r="H252" s="42">
        <v>50041810</v>
      </c>
      <c r="I252" s="157" t="s">
        <v>7149</v>
      </c>
      <c r="J252" s="135" t="s">
        <v>7148</v>
      </c>
      <c r="K252" s="42">
        <v>50041810</v>
      </c>
      <c r="L252" t="e">
        <f t="shared" si="4"/>
        <v>#N/A</v>
      </c>
    </row>
    <row r="253" spans="2:12" ht="20.100000000000001" customHeight="1" x14ac:dyDescent="0.25">
      <c r="H253" s="42">
        <v>5047614</v>
      </c>
      <c r="I253" s="157" t="s">
        <v>7150</v>
      </c>
      <c r="J253" s="135" t="s">
        <v>7148</v>
      </c>
      <c r="K253" s="42">
        <v>5047614</v>
      </c>
      <c r="L253" t="e">
        <f t="shared" si="4"/>
        <v>#N/A</v>
      </c>
    </row>
  </sheetData>
  <autoFilter ref="A2:F121" xr:uid="{00000000-0009-0000-0000-00000B000000}">
    <filterColumn colId="5">
      <filters>
        <filter val="2"/>
        <filter val="12"/>
      </filters>
    </filterColumn>
  </autoFilter>
  <conditionalFormatting sqref="D49:D54 D102:D121">
    <cfRule type="containsText" dxfId="204" priority="11" stopIfTrue="1" operator="containsText" text="PD">
      <formula>NOT(ISERROR(SEARCH("PD",D49)))</formula>
    </cfRule>
  </conditionalFormatting>
  <conditionalFormatting sqref="D2">
    <cfRule type="containsText" dxfId="203" priority="35" stopIfTrue="1" operator="containsText" text="PD">
      <formula>NOT(ISERROR(SEARCH("PD",D2)))</formula>
    </cfRule>
  </conditionalFormatting>
  <conditionalFormatting sqref="D86">
    <cfRule type="containsText" dxfId="202" priority="24" stopIfTrue="1" operator="containsText" text="PD">
      <formula>NOT(ISERROR(SEARCH("PD",D86)))</formula>
    </cfRule>
  </conditionalFormatting>
  <conditionalFormatting sqref="D55:D65">
    <cfRule type="containsText" dxfId="201" priority="28" stopIfTrue="1" operator="containsText" text="PD">
      <formula>NOT(ISERROR(SEARCH("PD",D55)))</formula>
    </cfRule>
  </conditionalFormatting>
  <conditionalFormatting sqref="D66:D83">
    <cfRule type="containsText" dxfId="200" priority="27" stopIfTrue="1" operator="containsText" text="PD">
      <formula>NOT(ISERROR(SEARCH("PD",D66)))</formula>
    </cfRule>
  </conditionalFormatting>
  <conditionalFormatting sqref="D95:D99">
    <cfRule type="containsText" dxfId="199" priority="21" stopIfTrue="1" operator="containsText" text="PD">
      <formula>NOT(ISERROR(SEARCH("PD",D95)))</formula>
    </cfRule>
  </conditionalFormatting>
  <conditionalFormatting sqref="D84">
    <cfRule type="containsText" dxfId="198" priority="19" stopIfTrue="1" operator="containsText" text="PD">
      <formula>NOT(ISERROR(SEARCH("PD",D84)))</formula>
    </cfRule>
  </conditionalFormatting>
  <conditionalFormatting sqref="D85">
    <cfRule type="containsText" dxfId="197" priority="18" stopIfTrue="1" operator="containsText" text="PD">
      <formula>NOT(ISERROR(SEARCH("PD",D85)))</formula>
    </cfRule>
  </conditionalFormatting>
  <conditionalFormatting sqref="D87">
    <cfRule type="containsText" dxfId="196" priority="17" stopIfTrue="1" operator="containsText" text="PD">
      <formula>NOT(ISERROR(SEARCH("PD",D87)))</formula>
    </cfRule>
  </conditionalFormatting>
  <conditionalFormatting sqref="D88">
    <cfRule type="containsText" dxfId="195" priority="16" stopIfTrue="1" operator="containsText" text="PD">
      <formula>NOT(ISERROR(SEARCH("PD",D88)))</formula>
    </cfRule>
  </conditionalFormatting>
  <conditionalFormatting sqref="D89:D94">
    <cfRule type="containsText" dxfId="194" priority="15" stopIfTrue="1" operator="containsText" text="PD">
      <formula>NOT(ISERROR(SEARCH("PD",D89)))</formula>
    </cfRule>
  </conditionalFormatting>
  <conditionalFormatting sqref="D100">
    <cfRule type="containsText" dxfId="193" priority="14" stopIfTrue="1" operator="containsText" text="PD">
      <formula>NOT(ISERROR(SEARCH("PD",D100)))</formula>
    </cfRule>
  </conditionalFormatting>
  <conditionalFormatting sqref="D101">
    <cfRule type="containsText" dxfId="192" priority="13" stopIfTrue="1" operator="containsText" text="PD">
      <formula>NOT(ISERROR(SEARCH("PD",D101)))</formula>
    </cfRule>
  </conditionalFormatting>
  <conditionalFormatting sqref="C192">
    <cfRule type="colorScale" priority="6">
      <colorScale>
        <cfvo type="min"/>
        <cfvo type="max"/>
        <color rgb="FFFF7128"/>
        <color rgb="FFFFEF9C"/>
      </colorScale>
    </cfRule>
  </conditionalFormatting>
  <conditionalFormatting sqref="C192">
    <cfRule type="duplicateValues" dxfId="191" priority="7"/>
  </conditionalFormatting>
  <conditionalFormatting sqref="C192">
    <cfRule type="duplicateValues" dxfId="190" priority="8"/>
  </conditionalFormatting>
  <conditionalFormatting sqref="C192">
    <cfRule type="duplicateValues" dxfId="189" priority="9"/>
    <cfRule type="duplicateValues" priority="10"/>
  </conditionalFormatting>
  <conditionalFormatting sqref="I191">
    <cfRule type="colorScale" priority="1">
      <colorScale>
        <cfvo type="min"/>
        <cfvo type="max"/>
        <color rgb="FFFF7128"/>
        <color rgb="FFFFEF9C"/>
      </colorScale>
    </cfRule>
  </conditionalFormatting>
  <conditionalFormatting sqref="I191">
    <cfRule type="duplicateValues" dxfId="188" priority="2"/>
  </conditionalFormatting>
  <conditionalFormatting sqref="I191">
    <cfRule type="duplicateValues" dxfId="187" priority="3"/>
  </conditionalFormatting>
  <conditionalFormatting sqref="I191">
    <cfRule type="duplicateValues" dxfId="186" priority="4"/>
    <cfRule type="duplicateValues" priority="5"/>
  </conditionalFormatting>
  <pageMargins left="0.21" right="0.21" top="0.16" bottom="0.1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46"/>
  <sheetViews>
    <sheetView topLeftCell="B19" workbookViewId="0">
      <selection activeCell="J44" sqref="J44"/>
    </sheetView>
  </sheetViews>
  <sheetFormatPr defaultRowHeight="15" x14ac:dyDescent="0.25"/>
  <cols>
    <col min="1" max="1" width="37.7109375" customWidth="1"/>
    <col min="2" max="2" width="17.140625" customWidth="1"/>
    <col min="3" max="3" width="14.42578125" customWidth="1"/>
    <col min="4" max="4" width="19" customWidth="1"/>
    <col min="10" max="10" width="61.28515625" customWidth="1"/>
  </cols>
  <sheetData>
    <row r="1" spans="1:14" ht="30" x14ac:dyDescent="0.25">
      <c r="A1" s="159" t="s">
        <v>443</v>
      </c>
      <c r="B1" s="159" t="s">
        <v>444</v>
      </c>
      <c r="C1" s="159" t="s">
        <v>445</v>
      </c>
      <c r="D1" s="160" t="s">
        <v>1393</v>
      </c>
      <c r="E1" s="161" t="s">
        <v>2917</v>
      </c>
    </row>
    <row r="2" spans="1:14" x14ac:dyDescent="0.25">
      <c r="A2" t="s">
        <v>1490</v>
      </c>
      <c r="B2" t="s">
        <v>1555</v>
      </c>
      <c r="C2" t="s">
        <v>184</v>
      </c>
      <c r="D2" s="158">
        <v>105000</v>
      </c>
      <c r="E2">
        <v>4</v>
      </c>
    </row>
    <row r="3" spans="1:14" x14ac:dyDescent="0.25">
      <c r="A3" t="s">
        <v>1383</v>
      </c>
      <c r="B3" t="s">
        <v>1549</v>
      </c>
      <c r="C3" t="s">
        <v>187</v>
      </c>
      <c r="D3" s="158">
        <v>192500</v>
      </c>
      <c r="E3">
        <v>9</v>
      </c>
    </row>
    <row r="4" spans="1:14" x14ac:dyDescent="0.25">
      <c r="A4" t="s">
        <v>294</v>
      </c>
      <c r="B4" t="s">
        <v>1549</v>
      </c>
      <c r="C4" t="s">
        <v>188</v>
      </c>
      <c r="D4" s="158">
        <v>10000</v>
      </c>
      <c r="E4">
        <v>28</v>
      </c>
      <c r="J4" t="s">
        <v>2959</v>
      </c>
    </row>
    <row r="5" spans="1:14" x14ac:dyDescent="0.25">
      <c r="A5" t="s">
        <v>295</v>
      </c>
      <c r="B5" t="s">
        <v>1552</v>
      </c>
      <c r="C5" t="s">
        <v>190</v>
      </c>
      <c r="D5" s="158">
        <v>437000</v>
      </c>
      <c r="E5">
        <v>11</v>
      </c>
      <c r="J5" t="s">
        <v>2957</v>
      </c>
    </row>
    <row r="6" spans="1:14" x14ac:dyDescent="0.25">
      <c r="A6" t="s">
        <v>1489</v>
      </c>
      <c r="B6" t="s">
        <v>1553</v>
      </c>
      <c r="C6" t="s">
        <v>192</v>
      </c>
      <c r="D6" s="158">
        <v>350000</v>
      </c>
      <c r="E6">
        <v>20</v>
      </c>
      <c r="J6" t="s">
        <v>2969</v>
      </c>
    </row>
    <row r="7" spans="1:14" x14ac:dyDescent="0.25">
      <c r="A7" t="s">
        <v>299</v>
      </c>
      <c r="B7" t="s">
        <v>1549</v>
      </c>
      <c r="C7" t="s">
        <v>194</v>
      </c>
      <c r="D7" s="158">
        <v>20000</v>
      </c>
      <c r="E7">
        <v>7</v>
      </c>
      <c r="L7">
        <f>1051-888</f>
        <v>163</v>
      </c>
    </row>
    <row r="8" spans="1:14" x14ac:dyDescent="0.25">
      <c r="A8" t="s">
        <v>26</v>
      </c>
      <c r="B8" t="s">
        <v>1535</v>
      </c>
      <c r="C8" t="s">
        <v>196</v>
      </c>
      <c r="D8" s="158"/>
      <c r="E8">
        <v>19</v>
      </c>
    </row>
    <row r="9" spans="1:14" x14ac:dyDescent="0.25">
      <c r="A9" t="s">
        <v>1378</v>
      </c>
      <c r="B9" t="s">
        <v>1528</v>
      </c>
      <c r="C9" t="s">
        <v>197</v>
      </c>
      <c r="D9" s="158"/>
      <c r="E9">
        <v>17</v>
      </c>
    </row>
    <row r="10" spans="1:14" x14ac:dyDescent="0.25">
      <c r="A10" t="s">
        <v>28</v>
      </c>
      <c r="B10" t="s">
        <v>1535</v>
      </c>
      <c r="C10" t="s">
        <v>199</v>
      </c>
      <c r="D10" s="158"/>
      <c r="E10">
        <v>10</v>
      </c>
    </row>
    <row r="11" spans="1:14" x14ac:dyDescent="0.25">
      <c r="A11" t="s">
        <v>35</v>
      </c>
      <c r="B11" t="s">
        <v>1549</v>
      </c>
      <c r="C11" t="s">
        <v>215</v>
      </c>
      <c r="D11" s="158"/>
      <c r="E11">
        <v>17</v>
      </c>
    </row>
    <row r="12" spans="1:14" x14ac:dyDescent="0.25">
      <c r="A12" t="s">
        <v>43</v>
      </c>
      <c r="B12" t="s">
        <v>1549</v>
      </c>
      <c r="C12" t="s">
        <v>225</v>
      </c>
      <c r="D12" s="158"/>
      <c r="E12">
        <v>11</v>
      </c>
    </row>
    <row r="13" spans="1:14" x14ac:dyDescent="0.25">
      <c r="A13" t="s">
        <v>44</v>
      </c>
      <c r="B13" t="s">
        <v>77</v>
      </c>
      <c r="C13" t="s">
        <v>226</v>
      </c>
      <c r="D13" s="158">
        <v>250000</v>
      </c>
      <c r="E13">
        <v>6</v>
      </c>
    </row>
    <row r="14" spans="1:14" x14ac:dyDescent="0.25">
      <c r="A14" t="s">
        <v>1606</v>
      </c>
      <c r="B14" t="s">
        <v>1547</v>
      </c>
      <c r="C14" t="s">
        <v>229</v>
      </c>
      <c r="D14" s="158">
        <v>480000</v>
      </c>
      <c r="E14">
        <v>9</v>
      </c>
      <c r="N14">
        <v>121</v>
      </c>
    </row>
    <row r="15" spans="1:14" x14ac:dyDescent="0.25">
      <c r="A15" t="s">
        <v>51</v>
      </c>
      <c r="B15" t="s">
        <v>1535</v>
      </c>
      <c r="C15" t="s">
        <v>234</v>
      </c>
      <c r="D15" s="158"/>
      <c r="E15">
        <v>5</v>
      </c>
      <c r="N15">
        <v>113</v>
      </c>
    </row>
    <row r="16" spans="1:14" x14ac:dyDescent="0.25">
      <c r="A16" t="s">
        <v>36</v>
      </c>
      <c r="B16" t="s">
        <v>1552</v>
      </c>
      <c r="C16" t="s">
        <v>216</v>
      </c>
      <c r="D16" s="158">
        <v>12000</v>
      </c>
      <c r="E16">
        <v>55</v>
      </c>
      <c r="N16">
        <f>N14-N15</f>
        <v>8</v>
      </c>
    </row>
    <row r="17" spans="1:10" ht="75" x14ac:dyDescent="0.25">
      <c r="A17" t="s">
        <v>1610</v>
      </c>
      <c r="B17" t="s">
        <v>1547</v>
      </c>
      <c r="C17" t="s">
        <v>232</v>
      </c>
      <c r="D17" s="158">
        <v>45000</v>
      </c>
      <c r="E17">
        <v>10</v>
      </c>
      <c r="J17" s="365" t="s">
        <v>4551</v>
      </c>
    </row>
    <row r="18" spans="1:10" x14ac:dyDescent="0.25">
      <c r="A18" t="s">
        <v>1550</v>
      </c>
      <c r="B18" t="s">
        <v>1549</v>
      </c>
      <c r="C18" t="s">
        <v>726</v>
      </c>
      <c r="D18" s="158"/>
      <c r="E18">
        <v>4</v>
      </c>
      <c r="J18" s="366" t="s">
        <v>6818</v>
      </c>
    </row>
    <row r="19" spans="1:10" x14ac:dyDescent="0.25">
      <c r="A19" t="s">
        <v>1551</v>
      </c>
      <c r="B19" t="s">
        <v>1549</v>
      </c>
      <c r="C19" t="s">
        <v>725</v>
      </c>
      <c r="D19" s="158"/>
      <c r="E19">
        <v>9</v>
      </c>
      <c r="J19" s="366" t="s">
        <v>2438</v>
      </c>
    </row>
    <row r="20" spans="1:10" x14ac:dyDescent="0.25">
      <c r="A20" t="s">
        <v>1611</v>
      </c>
      <c r="B20" t="s">
        <v>1547</v>
      </c>
      <c r="C20" t="s">
        <v>806</v>
      </c>
      <c r="D20" s="158">
        <v>50000</v>
      </c>
      <c r="E20">
        <v>14</v>
      </c>
      <c r="J20" s="364" t="s">
        <v>2145</v>
      </c>
    </row>
    <row r="21" spans="1:10" x14ac:dyDescent="0.25">
      <c r="A21" t="s">
        <v>2578</v>
      </c>
      <c r="B21" t="s">
        <v>1552</v>
      </c>
      <c r="C21" t="s">
        <v>2726</v>
      </c>
      <c r="D21" s="158">
        <v>60000</v>
      </c>
      <c r="E21">
        <v>25</v>
      </c>
      <c r="J21" s="364" t="s">
        <v>4539</v>
      </c>
    </row>
    <row r="22" spans="1:10" x14ac:dyDescent="0.25">
      <c r="J22" s="364" t="s">
        <v>6938</v>
      </c>
    </row>
    <row r="23" spans="1:10" x14ac:dyDescent="0.25">
      <c r="J23" s="364" t="s">
        <v>1430</v>
      </c>
    </row>
    <row r="24" spans="1:10" x14ac:dyDescent="0.25">
      <c r="J24" s="364" t="s">
        <v>4453</v>
      </c>
    </row>
    <row r="25" spans="1:10" x14ac:dyDescent="0.25">
      <c r="J25" s="367" t="s">
        <v>2960</v>
      </c>
    </row>
    <row r="26" spans="1:10" x14ac:dyDescent="0.25">
      <c r="J26" s="366" t="s">
        <v>6604</v>
      </c>
    </row>
    <row r="27" spans="1:10" x14ac:dyDescent="0.25">
      <c r="J27" s="366" t="s">
        <v>4542</v>
      </c>
    </row>
    <row r="28" spans="1:10" x14ac:dyDescent="0.25">
      <c r="J28" s="366" t="s">
        <v>6604</v>
      </c>
    </row>
    <row r="29" spans="1:10" x14ac:dyDescent="0.25">
      <c r="J29" s="366" t="s">
        <v>4542</v>
      </c>
    </row>
    <row r="30" spans="1:10" x14ac:dyDescent="0.25">
      <c r="J30" s="366" t="s">
        <v>6608</v>
      </c>
    </row>
    <row r="31" spans="1:10" x14ac:dyDescent="0.25">
      <c r="J31" s="364" t="s">
        <v>2374</v>
      </c>
    </row>
    <row r="39" spans="12:18" ht="15.75" thickBot="1" x14ac:dyDescent="0.3"/>
    <row r="40" spans="12:18" ht="15.75" thickBot="1" x14ac:dyDescent="0.3">
      <c r="L40" s="617" t="s">
        <v>7139</v>
      </c>
      <c r="M40" s="617" t="s">
        <v>8695</v>
      </c>
      <c r="N40" s="617" t="s">
        <v>8696</v>
      </c>
      <c r="O40" s="617" t="s">
        <v>8697</v>
      </c>
      <c r="P40" s="619" t="s">
        <v>8698</v>
      </c>
      <c r="Q40" s="620"/>
      <c r="R40" s="621"/>
    </row>
    <row r="41" spans="12:18" ht="15.75" thickBot="1" x14ac:dyDescent="0.3">
      <c r="L41" s="618"/>
      <c r="M41" s="618"/>
      <c r="N41" s="618"/>
      <c r="O41" s="618"/>
      <c r="P41" s="436">
        <v>2018</v>
      </c>
      <c r="Q41" s="436">
        <v>2019</v>
      </c>
      <c r="R41" s="436">
        <v>2020</v>
      </c>
    </row>
    <row r="42" spans="12:18" ht="15.75" thickBot="1" x14ac:dyDescent="0.3">
      <c r="L42" s="433">
        <v>1</v>
      </c>
      <c r="M42" s="434" t="s">
        <v>8699</v>
      </c>
      <c r="N42" s="434"/>
      <c r="O42" s="434" t="s">
        <v>2906</v>
      </c>
      <c r="P42" s="434">
        <f>9*11.3</f>
        <v>101.7</v>
      </c>
      <c r="Q42" s="434">
        <f>11*11.3</f>
        <v>124.30000000000001</v>
      </c>
      <c r="R42" s="434">
        <f>9*11.3</f>
        <v>101.7</v>
      </c>
    </row>
    <row r="43" spans="12:18" ht="15.75" thickBot="1" x14ac:dyDescent="0.3">
      <c r="L43" s="433">
        <v>2</v>
      </c>
      <c r="M43" s="434" t="s">
        <v>8700</v>
      </c>
      <c r="N43" s="434"/>
      <c r="O43" s="434" t="s">
        <v>2906</v>
      </c>
      <c r="P43" s="434">
        <f>9*13.6</f>
        <v>122.39999999999999</v>
      </c>
      <c r="Q43" s="434">
        <f>6*13.6</f>
        <v>81.599999999999994</v>
      </c>
      <c r="R43" s="434">
        <f>9*13.6</f>
        <v>122.39999999999999</v>
      </c>
    </row>
    <row r="44" spans="12:18" ht="15.75" thickBot="1" x14ac:dyDescent="0.3">
      <c r="L44" s="433">
        <v>3</v>
      </c>
      <c r="M44" s="434" t="s">
        <v>8701</v>
      </c>
      <c r="N44" s="434"/>
      <c r="O44" s="434" t="s">
        <v>2906</v>
      </c>
      <c r="P44" s="435">
        <f>10.896*2</f>
        <v>21.792000000000002</v>
      </c>
      <c r="Q44" s="435">
        <v>10.896000000000001</v>
      </c>
      <c r="R44" s="435">
        <v>10.896000000000001</v>
      </c>
    </row>
    <row r="45" spans="12:18" ht="15.75" thickBot="1" x14ac:dyDescent="0.3">
      <c r="L45" s="433">
        <v>4</v>
      </c>
      <c r="M45" s="434" t="s">
        <v>8702</v>
      </c>
      <c r="N45" s="434"/>
      <c r="O45" s="434" t="s">
        <v>2906</v>
      </c>
      <c r="P45" s="435">
        <f>3*11.35</f>
        <v>34.049999999999997</v>
      </c>
      <c r="Q45" s="435">
        <f>3*11.35</f>
        <v>34.049999999999997</v>
      </c>
      <c r="R45" s="435">
        <f>4*11.35</f>
        <v>45.4</v>
      </c>
    </row>
    <row r="46" spans="12:18" ht="15.75" thickBot="1" x14ac:dyDescent="0.3">
      <c r="L46" s="433">
        <v>5</v>
      </c>
      <c r="M46" s="434" t="s">
        <v>7358</v>
      </c>
      <c r="N46" s="434"/>
      <c r="O46" s="434" t="s">
        <v>2906</v>
      </c>
      <c r="P46" s="434">
        <v>0</v>
      </c>
      <c r="Q46" s="435">
        <v>9</v>
      </c>
      <c r="R46" s="434">
        <v>0</v>
      </c>
    </row>
  </sheetData>
  <mergeCells count="5">
    <mergeCell ref="M40:M41"/>
    <mergeCell ref="N40:N41"/>
    <mergeCell ref="O40:O41"/>
    <mergeCell ref="P40:R40"/>
    <mergeCell ref="L40:L41"/>
  </mergeCells>
  <conditionalFormatting sqref="J30">
    <cfRule type="colorScale" priority="15">
      <colorScale>
        <cfvo type="min"/>
        <cfvo type="max"/>
        <color rgb="FFFF7128"/>
        <color rgb="FFFFEF9C"/>
      </colorScale>
    </cfRule>
  </conditionalFormatting>
  <conditionalFormatting sqref="J30">
    <cfRule type="duplicateValues" dxfId="185" priority="16"/>
  </conditionalFormatting>
  <conditionalFormatting sqref="J30">
    <cfRule type="duplicateValues" dxfId="184" priority="17"/>
  </conditionalFormatting>
  <conditionalFormatting sqref="J30">
    <cfRule type="duplicateValues" dxfId="183" priority="18"/>
    <cfRule type="duplicateValues" priority="19"/>
  </conditionalFormatting>
  <conditionalFormatting sqref="J22">
    <cfRule type="duplicateValues" dxfId="182" priority="11"/>
    <cfRule type="duplicateValues" dxfId="181" priority="12"/>
    <cfRule type="duplicateValues" dxfId="180" priority="13"/>
  </conditionalFormatting>
  <conditionalFormatting sqref="J22">
    <cfRule type="duplicateValues" dxfId="179" priority="14" stopIfTrue="1"/>
  </conditionalFormatting>
  <conditionalFormatting sqref="J24">
    <cfRule type="colorScale" priority="6">
      <colorScale>
        <cfvo type="min"/>
        <cfvo type="max"/>
        <color rgb="FFFF7128"/>
        <color rgb="FFFFEF9C"/>
      </colorScale>
    </cfRule>
  </conditionalFormatting>
  <conditionalFormatting sqref="J24">
    <cfRule type="duplicateValues" dxfId="178" priority="7"/>
  </conditionalFormatting>
  <conditionalFormatting sqref="J24">
    <cfRule type="duplicateValues" dxfId="177" priority="8"/>
  </conditionalFormatting>
  <conditionalFormatting sqref="J24">
    <cfRule type="duplicateValues" dxfId="176" priority="9"/>
    <cfRule type="duplicateValues" priority="10"/>
  </conditionalFormatting>
  <conditionalFormatting sqref="J25">
    <cfRule type="colorScale" priority="1">
      <colorScale>
        <cfvo type="min"/>
        <cfvo type="max"/>
        <color rgb="FFFF7128"/>
        <color rgb="FFFFEF9C"/>
      </colorScale>
    </cfRule>
  </conditionalFormatting>
  <conditionalFormatting sqref="J25">
    <cfRule type="duplicateValues" dxfId="175" priority="2"/>
  </conditionalFormatting>
  <conditionalFormatting sqref="J25">
    <cfRule type="duplicateValues" dxfId="174" priority="3"/>
  </conditionalFormatting>
  <conditionalFormatting sqref="J25">
    <cfRule type="duplicateValues" dxfId="173" priority="4"/>
    <cfRule type="duplicateValues" priority="5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61"/>
  <sheetViews>
    <sheetView workbookViewId="0">
      <selection activeCell="B15" sqref="B15"/>
    </sheetView>
  </sheetViews>
  <sheetFormatPr defaultRowHeight="15" x14ac:dyDescent="0.25"/>
  <cols>
    <col min="1" max="1" width="26" customWidth="1"/>
    <col min="2" max="2" width="13.140625" customWidth="1"/>
    <col min="7" max="7" width="17.5703125" style="42" customWidth="1"/>
    <col min="8" max="8" width="9.140625" customWidth="1"/>
  </cols>
  <sheetData>
    <row r="1" spans="1:8" x14ac:dyDescent="0.25">
      <c r="A1" t="s">
        <v>10669</v>
      </c>
      <c r="B1" t="s">
        <v>10670</v>
      </c>
      <c r="C1" t="s">
        <v>10687</v>
      </c>
      <c r="G1" s="392"/>
    </row>
    <row r="2" spans="1:8" x14ac:dyDescent="0.25">
      <c r="A2" t="s">
        <v>9789</v>
      </c>
      <c r="B2" t="s">
        <v>10686</v>
      </c>
      <c r="G2" s="392"/>
    </row>
    <row r="3" spans="1:8" ht="39" x14ac:dyDescent="0.25">
      <c r="A3" t="s">
        <v>9791</v>
      </c>
      <c r="B3" t="str">
        <f t="shared" ref="B3:B63" si="0">MID(A3,3,8)</f>
        <v>50424639</v>
      </c>
      <c r="G3" s="382" t="s">
        <v>445</v>
      </c>
    </row>
    <row r="4" spans="1:8" x14ac:dyDescent="0.25">
      <c r="A4" t="s">
        <v>9792</v>
      </c>
      <c r="B4" t="str">
        <f t="shared" si="0"/>
        <v>50017769</v>
      </c>
      <c r="G4" s="162" t="s">
        <v>116</v>
      </c>
      <c r="H4" t="str">
        <f>VLOOKUP(G4,'BANG THAM CHIEU'!B4:H1071,7,0)</f>
        <v>SP-37</v>
      </c>
    </row>
    <row r="5" spans="1:8" x14ac:dyDescent="0.25">
      <c r="A5" t="s">
        <v>9880</v>
      </c>
      <c r="B5" t="str">
        <f t="shared" si="0"/>
        <v>50251892</v>
      </c>
      <c r="G5" s="345" t="s">
        <v>840</v>
      </c>
      <c r="H5" t="str">
        <f>VLOOKUP(G5,'BANG THAM CHIEU'!B5:H1072,7,0)</f>
        <v>A-11</v>
      </c>
    </row>
    <row r="6" spans="1:8" x14ac:dyDescent="0.25">
      <c r="A6" t="s">
        <v>9793</v>
      </c>
      <c r="B6" t="str">
        <f t="shared" si="0"/>
        <v>51095777</v>
      </c>
      <c r="G6" s="345" t="s">
        <v>679</v>
      </c>
      <c r="H6" t="str">
        <f>VLOOKUP(G6,'BANG THAM CHIEU'!B6:H1073,7,0)</f>
        <v>A-015</v>
      </c>
    </row>
    <row r="7" spans="1:8" x14ac:dyDescent="0.25">
      <c r="A7" t="s">
        <v>9794</v>
      </c>
      <c r="B7" t="str">
        <f t="shared" si="0"/>
        <v>51316096</v>
      </c>
      <c r="G7" s="345" t="s">
        <v>755</v>
      </c>
      <c r="H7" t="str">
        <f>VLOOKUP(G7,'BANG THAM CHIEU'!B7:H1074,7,0)</f>
        <v>O-039</v>
      </c>
    </row>
    <row r="8" spans="1:8" x14ac:dyDescent="0.25">
      <c r="A8" t="s">
        <v>9795</v>
      </c>
      <c r="B8" t="str">
        <f t="shared" si="0"/>
        <v>51078620</v>
      </c>
      <c r="G8" s="346" t="s">
        <v>120</v>
      </c>
      <c r="H8" t="str">
        <f>VLOOKUP(G8,'BANG THAM CHIEU'!B8:H1075,7,0)</f>
        <v>E-3x4</v>
      </c>
    </row>
    <row r="9" spans="1:8" x14ac:dyDescent="0.25">
      <c r="A9" t="s">
        <v>9796</v>
      </c>
      <c r="B9" t="str">
        <f t="shared" si="0"/>
        <v>50039141</v>
      </c>
      <c r="G9" s="162" t="s">
        <v>121</v>
      </c>
      <c r="H9" t="str">
        <f>VLOOKUP(G9,'BANG THAM CHIEU'!B9:H1076,7,0)</f>
        <v>A-6201</v>
      </c>
    </row>
    <row r="10" spans="1:8" x14ac:dyDescent="0.25">
      <c r="A10" t="s">
        <v>9797</v>
      </c>
      <c r="B10" t="str">
        <f t="shared" si="0"/>
        <v>50250779</v>
      </c>
      <c r="G10" s="209" t="s">
        <v>122</v>
      </c>
      <c r="H10" t="str">
        <f>VLOOKUP(G10,'BANG THAM CHIEU'!B10:H1077,7,0)</f>
        <v>SP-30A24V</v>
      </c>
    </row>
    <row r="11" spans="1:8" x14ac:dyDescent="0.25">
      <c r="A11" t="s">
        <v>9798</v>
      </c>
      <c r="B11" t="str">
        <f t="shared" si="0"/>
        <v>51094623</v>
      </c>
      <c r="G11" s="208" t="s">
        <v>123</v>
      </c>
      <c r="H11" t="str">
        <f>VLOOKUP(G11,'BANG THAM CHIEU'!B11:H1078,7,0)</f>
        <v>E-SD-255</v>
      </c>
    </row>
    <row r="12" spans="1:8" x14ac:dyDescent="0.25">
      <c r="A12" t="s">
        <v>9881</v>
      </c>
      <c r="B12" t="str">
        <f t="shared" si="0"/>
        <v>26906870</v>
      </c>
      <c r="G12" s="138" t="s">
        <v>124</v>
      </c>
      <c r="H12">
        <f>VLOOKUP(G12,'BANG THAM CHIEU'!B12:H1079,7,0)</f>
        <v>100</v>
      </c>
    </row>
    <row r="13" spans="1:8" x14ac:dyDescent="0.25">
      <c r="A13" t="s">
        <v>9882</v>
      </c>
      <c r="B13" t="str">
        <f t="shared" si="0"/>
        <v>51287174</v>
      </c>
      <c r="G13" s="162" t="s">
        <v>125</v>
      </c>
      <c r="H13" t="str">
        <f>VLOOKUP(G13,'BANG THAM CHIEU'!B13:H1080,7,0)</f>
        <v>A-27</v>
      </c>
    </row>
    <row r="14" spans="1:8" x14ac:dyDescent="0.25">
      <c r="A14" t="s">
        <v>9799</v>
      </c>
      <c r="B14" t="str">
        <f t="shared" si="0"/>
        <v>51754648</v>
      </c>
      <c r="G14" s="206" t="s">
        <v>126</v>
      </c>
      <c r="H14" t="str">
        <f>VLOOKUP(G14,'BANG THAM CHIEU'!B14:H1081,7,0)</f>
        <v>SP-17</v>
      </c>
    </row>
    <row r="15" spans="1:8" x14ac:dyDescent="0.25">
      <c r="A15" t="s">
        <v>9883</v>
      </c>
      <c r="B15" t="str">
        <f t="shared" si="0"/>
        <v>51458284</v>
      </c>
      <c r="G15" s="206" t="s">
        <v>127</v>
      </c>
      <c r="H15" t="str">
        <f>VLOOKUP(G15,'BANG THAM CHIEU'!B15:H1082,7,0)</f>
        <v>EFG320</v>
      </c>
    </row>
    <row r="16" spans="1:8" x14ac:dyDescent="0.25">
      <c r="A16" t="s">
        <v>9884</v>
      </c>
      <c r="B16" t="str">
        <f t="shared" si="0"/>
        <v xml:space="preserve">4998862 </v>
      </c>
      <c r="G16" s="206" t="s">
        <v>129</v>
      </c>
      <c r="H16" t="str">
        <f>VLOOKUP(G16,'BANG THAM CHIEU'!B16:H1083,7,0)</f>
        <v>SP-39</v>
      </c>
    </row>
    <row r="17" spans="1:8" x14ac:dyDescent="0.25">
      <c r="A17" t="s">
        <v>9966</v>
      </c>
      <c r="B17" t="str">
        <f t="shared" si="0"/>
        <v>50440837</v>
      </c>
      <c r="G17" s="190" t="s">
        <v>130</v>
      </c>
      <c r="H17" t="str">
        <f>VLOOKUP(G17,'BANG THAM CHIEU'!B17:H1084,7,0)</f>
        <v xml:space="preserve"> ETV116</v>
      </c>
    </row>
    <row r="18" spans="1:8" x14ac:dyDescent="0.25">
      <c r="A18" t="s">
        <v>9967</v>
      </c>
      <c r="B18" t="str">
        <f t="shared" si="0"/>
        <v>50460103</v>
      </c>
      <c r="G18" s="138" t="s">
        <v>131</v>
      </c>
      <c r="H18" t="str">
        <f>VLOOKUP(G18,'BANG THAM CHIEU'!B18:H1085,7,0)</f>
        <v>SP-18</v>
      </c>
    </row>
    <row r="19" spans="1:8" x14ac:dyDescent="0.25">
      <c r="A19" t="s">
        <v>9968</v>
      </c>
      <c r="B19" t="str">
        <f t="shared" si="0"/>
        <v>71303420</v>
      </c>
      <c r="G19" s="206" t="s">
        <v>132</v>
      </c>
      <c r="H19" t="str">
        <f>VLOOKUP(G19,'BANG THAM CHIEU'!B19:H1086,7,0)</f>
        <v>SP-33</v>
      </c>
    </row>
    <row r="20" spans="1:8" x14ac:dyDescent="0.25">
      <c r="A20" t="s">
        <v>9969</v>
      </c>
      <c r="B20" t="str">
        <f t="shared" si="0"/>
        <v>50432647</v>
      </c>
      <c r="G20" s="345" t="s">
        <v>804</v>
      </c>
      <c r="H20" t="str">
        <f>VLOOKUP(G20,'BANG THAM CHIEU'!B20:H1087,7,0)</f>
        <v>O-137</v>
      </c>
    </row>
    <row r="21" spans="1:8" x14ac:dyDescent="0.25">
      <c r="A21" t="s">
        <v>9970</v>
      </c>
      <c r="B21" t="str">
        <f t="shared" si="0"/>
        <v>51077215</v>
      </c>
      <c r="G21" s="162" t="s">
        <v>134</v>
      </c>
      <c r="H21" t="str">
        <f>VLOOKUP(G21,'BANG THAM CHIEU'!B21:H1088,7,0)</f>
        <v>A-027</v>
      </c>
    </row>
    <row r="22" spans="1:8" x14ac:dyDescent="0.25">
      <c r="A22" t="s">
        <v>9971</v>
      </c>
      <c r="B22" t="str">
        <f t="shared" si="0"/>
        <v>51379966</v>
      </c>
      <c r="G22" s="347" t="s">
        <v>706</v>
      </c>
      <c r="H22" t="str">
        <f>VLOOKUP(G22,'BANG THAM CHIEU'!B22:H1089,7,0)</f>
        <v>E-077</v>
      </c>
    </row>
    <row r="23" spans="1:8" x14ac:dyDescent="0.25">
      <c r="A23" t="s">
        <v>9972</v>
      </c>
      <c r="B23" t="str">
        <f t="shared" si="0"/>
        <v>25702270</v>
      </c>
      <c r="G23" s="138" t="s">
        <v>136</v>
      </c>
      <c r="H23" t="str">
        <f>VLOOKUP(G23,'BANG THAM CHIEU'!B23:H1090,7,0)</f>
        <v>O-048</v>
      </c>
    </row>
    <row r="24" spans="1:8" x14ac:dyDescent="0.25">
      <c r="A24" t="s">
        <v>9973</v>
      </c>
      <c r="B24" t="str">
        <f t="shared" si="0"/>
        <v>50143637</v>
      </c>
      <c r="G24" s="162" t="s">
        <v>137</v>
      </c>
      <c r="H24" t="str">
        <f>VLOOKUP(G24,'BANG THAM CHIEU'!B24:H1091,7,0)</f>
        <v>A-011</v>
      </c>
    </row>
    <row r="25" spans="1:8" x14ac:dyDescent="0.25">
      <c r="A25" t="s">
        <v>9974</v>
      </c>
      <c r="B25" t="str">
        <f t="shared" si="0"/>
        <v>51470075</v>
      </c>
      <c r="G25" s="162" t="s">
        <v>138</v>
      </c>
      <c r="H25" t="str">
        <f>VLOOKUP(G25,'BANG THAM CHIEU'!B25:H1092,7,0)</f>
        <v>A-012</v>
      </c>
    </row>
    <row r="26" spans="1:8" x14ac:dyDescent="0.25">
      <c r="A26" t="s">
        <v>9975</v>
      </c>
      <c r="B26" t="str">
        <f t="shared" si="0"/>
        <v>51251961</v>
      </c>
      <c r="G26" s="162" t="s">
        <v>139</v>
      </c>
      <c r="H26" t="str">
        <f>VLOOKUP(G26,'BANG THAM CHIEU'!B26:H1093,7,0)</f>
        <v>A-013</v>
      </c>
    </row>
    <row r="27" spans="1:8" x14ac:dyDescent="0.25">
      <c r="A27" t="s">
        <v>10209</v>
      </c>
      <c r="B27" t="str">
        <f t="shared" si="0"/>
        <v>51260975</v>
      </c>
      <c r="G27" s="162" t="s">
        <v>140</v>
      </c>
      <c r="H27" t="str">
        <f>VLOOKUP(G27,'BANG THAM CHIEU'!B27:H1094,7,0)</f>
        <v>A-014</v>
      </c>
    </row>
    <row r="28" spans="1:8" x14ac:dyDescent="0.25">
      <c r="A28" t="s">
        <v>9976</v>
      </c>
      <c r="B28" t="str">
        <f t="shared" si="0"/>
        <v>50469831</v>
      </c>
      <c r="G28" s="162" t="s">
        <v>141</v>
      </c>
      <c r="H28" t="str">
        <f>VLOOKUP(G28,'BANG THAM CHIEU'!B28:H1095,7,0)</f>
        <v>A-018</v>
      </c>
    </row>
    <row r="29" spans="1:8" x14ac:dyDescent="0.25">
      <c r="A29" t="s">
        <v>9977</v>
      </c>
      <c r="B29" t="str">
        <f t="shared" si="0"/>
        <v>50469832</v>
      </c>
      <c r="G29" s="162" t="s">
        <v>142</v>
      </c>
      <c r="H29" t="str">
        <f>VLOOKUP(G29,'BANG THAM CHIEU'!B29:H1096,7,0)</f>
        <v>A-019</v>
      </c>
    </row>
    <row r="30" spans="1:8" x14ac:dyDescent="0.25">
      <c r="A30" t="s">
        <v>9978</v>
      </c>
      <c r="B30" t="str">
        <f t="shared" si="0"/>
        <v>51257721</v>
      </c>
      <c r="G30" s="162" t="s">
        <v>143</v>
      </c>
      <c r="H30" t="str">
        <f>VLOOKUP(G30,'BANG THAM CHIEU'!B30:H1097,7,0)</f>
        <v>A-020</v>
      </c>
    </row>
    <row r="31" spans="1:8" x14ac:dyDescent="0.25">
      <c r="A31" t="s">
        <v>9979</v>
      </c>
      <c r="B31" t="str">
        <f t="shared" si="0"/>
        <v>51525936</v>
      </c>
      <c r="G31" s="162" t="s">
        <v>144</v>
      </c>
      <c r="H31" t="str">
        <f>VLOOKUP(G31,'BANG THAM CHIEU'!B31:H1098,7,0)</f>
        <v>A-021</v>
      </c>
    </row>
    <row r="32" spans="1:8" x14ac:dyDescent="0.25">
      <c r="A32" t="s">
        <v>9980</v>
      </c>
      <c r="B32" t="str">
        <f t="shared" si="0"/>
        <v>50423112</v>
      </c>
      <c r="G32" s="162" t="s">
        <v>145</v>
      </c>
      <c r="H32" t="str">
        <f>VLOOKUP(G32,'BANG THAM CHIEU'!B32:H1099,7,0)</f>
        <v>A-022</v>
      </c>
    </row>
    <row r="33" spans="1:8" x14ac:dyDescent="0.25">
      <c r="A33" t="s">
        <v>9981</v>
      </c>
      <c r="B33" t="str">
        <f t="shared" si="0"/>
        <v>50423113</v>
      </c>
      <c r="G33" s="162" t="s">
        <v>146</v>
      </c>
      <c r="H33" t="str">
        <f>VLOOKUP(G33,'BANG THAM CHIEU'!B33:H1100,7,0)</f>
        <v>A-023</v>
      </c>
    </row>
    <row r="34" spans="1:8" x14ac:dyDescent="0.25">
      <c r="A34" t="s">
        <v>9982</v>
      </c>
      <c r="B34" t="str">
        <f t="shared" si="0"/>
        <v>50423115</v>
      </c>
      <c r="G34" s="162" t="s">
        <v>147</v>
      </c>
      <c r="H34" t="str">
        <f>VLOOKUP(G34,'BANG THAM CHIEU'!B34:H1101,7,0)</f>
        <v>A-043</v>
      </c>
    </row>
    <row r="35" spans="1:8" x14ac:dyDescent="0.25">
      <c r="A35" t="s">
        <v>9983</v>
      </c>
      <c r="B35" t="str">
        <f t="shared" si="0"/>
        <v>50423116</v>
      </c>
      <c r="G35" s="162" t="s">
        <v>148</v>
      </c>
      <c r="H35" t="str">
        <f>VLOOKUP(G35,'BANG THAM CHIEU'!B35:H1102,7,0)</f>
        <v>A-044</v>
      </c>
    </row>
    <row r="36" spans="1:8" x14ac:dyDescent="0.25">
      <c r="A36" t="s">
        <v>9984</v>
      </c>
      <c r="B36" t="str">
        <f t="shared" si="0"/>
        <v>50039111</v>
      </c>
      <c r="G36" s="162" t="s">
        <v>149</v>
      </c>
      <c r="H36" t="str">
        <f>VLOOKUP(G36,'BANG THAM CHIEU'!B36:H1103,7,0)</f>
        <v>A-046</v>
      </c>
    </row>
    <row r="37" spans="1:8" x14ac:dyDescent="0.25">
      <c r="A37" t="s">
        <v>9985</v>
      </c>
      <c r="B37" t="str">
        <f t="shared" si="0"/>
        <v>51041353</v>
      </c>
      <c r="G37" s="162" t="s">
        <v>150</v>
      </c>
      <c r="H37" t="str">
        <f>VLOOKUP(G37,'BANG THAM CHIEU'!B37:H1104,7,0)</f>
        <v>A-16</v>
      </c>
    </row>
    <row r="38" spans="1:8" x14ac:dyDescent="0.25">
      <c r="A38" t="s">
        <v>9986</v>
      </c>
      <c r="B38" t="str">
        <f t="shared" si="0"/>
        <v>51218960</v>
      </c>
      <c r="G38" s="162" t="s">
        <v>151</v>
      </c>
      <c r="H38" t="str">
        <f>VLOOKUP(G38,'BANG THAM CHIEU'!B38:H1105,7,0)</f>
        <v>A-17</v>
      </c>
    </row>
    <row r="39" spans="1:8" x14ac:dyDescent="0.25">
      <c r="A39" t="s">
        <v>9987</v>
      </c>
      <c r="B39" t="str">
        <f t="shared" si="0"/>
        <v>52035142</v>
      </c>
      <c r="G39" s="162" t="s">
        <v>152</v>
      </c>
      <c r="H39" t="str">
        <f>VLOOKUP(G39,'BANG THAM CHIEU'!B39:H1106,7,0)</f>
        <v>A-18</v>
      </c>
    </row>
    <row r="40" spans="1:8" x14ac:dyDescent="0.25">
      <c r="A40" t="s">
        <v>9988</v>
      </c>
      <c r="B40" t="str">
        <f t="shared" si="0"/>
        <v>52043845</v>
      </c>
      <c r="G40" s="162" t="s">
        <v>153</v>
      </c>
      <c r="H40" t="str">
        <f>VLOOKUP(G40,'BANG THAM CHIEU'!B40:H1107,7,0)</f>
        <v>A-23</v>
      </c>
    </row>
    <row r="41" spans="1:8" x14ac:dyDescent="0.25">
      <c r="A41" t="s">
        <v>10671</v>
      </c>
      <c r="B41" t="str">
        <f t="shared" si="0"/>
        <v xml:space="preserve">5062945 </v>
      </c>
      <c r="G41" s="206" t="s">
        <v>154</v>
      </c>
      <c r="H41" t="str">
        <f>VLOOKUP(G41,'BANG THAM CHIEU'!B41:H1108,7,0)</f>
        <v>O-062</v>
      </c>
    </row>
    <row r="42" spans="1:8" x14ac:dyDescent="0.25">
      <c r="A42" t="s">
        <v>9989</v>
      </c>
      <c r="B42" t="str">
        <f t="shared" si="0"/>
        <v>51314348</v>
      </c>
      <c r="G42" s="491" t="s">
        <v>9039</v>
      </c>
      <c r="H42">
        <f>VLOOKUP(G42,'BANG THAM CHIEU'!B42:H1109,7,0)</f>
        <v>2901194402</v>
      </c>
    </row>
    <row r="43" spans="1:8" x14ac:dyDescent="0.25">
      <c r="A43" t="s">
        <v>10672</v>
      </c>
      <c r="B43" t="str">
        <f t="shared" si="0"/>
        <v xml:space="preserve">5052596 </v>
      </c>
      <c r="G43" s="162" t="s">
        <v>156</v>
      </c>
      <c r="H43" t="str">
        <f>VLOOKUP(G43,'BANG THAM CHIEU'!B43:H1110,7,0)</f>
        <v>A-051</v>
      </c>
    </row>
    <row r="44" spans="1:8" x14ac:dyDescent="0.25">
      <c r="A44" t="s">
        <v>9990</v>
      </c>
      <c r="B44" t="str">
        <f t="shared" si="0"/>
        <v xml:space="preserve">5079633 </v>
      </c>
      <c r="G44" s="138" t="s">
        <v>157</v>
      </c>
      <c r="H44" t="str">
        <f>VLOOKUP(G44,'BANG THAM CHIEU'!B44:H1111,7,0)</f>
        <v>E-011</v>
      </c>
    </row>
    <row r="45" spans="1:8" x14ac:dyDescent="0.25">
      <c r="A45" t="s">
        <v>9991</v>
      </c>
      <c r="B45" t="str">
        <f t="shared" si="0"/>
        <v>52009248</v>
      </c>
      <c r="G45" s="162" t="s">
        <v>158</v>
      </c>
      <c r="H45" t="str">
        <f>VLOOKUP(G45,'BANG THAM CHIEU'!B45:H1112,7,0)</f>
        <v>E-056</v>
      </c>
    </row>
    <row r="46" spans="1:8" ht="60" x14ac:dyDescent="0.25">
      <c r="A46" s="227" t="s">
        <v>10673</v>
      </c>
      <c r="B46" t="str">
        <f t="shared" si="0"/>
        <v>rk shoes</v>
      </c>
      <c r="G46" s="521" t="s">
        <v>159</v>
      </c>
      <c r="H46" t="str">
        <f>VLOOKUP(G46,'BANG THAM CHIEU'!B46:H1113,7,0)</f>
        <v>E-e28</v>
      </c>
    </row>
    <row r="47" spans="1:8" x14ac:dyDescent="0.25">
      <c r="A47" t="s">
        <v>10674</v>
      </c>
      <c r="B47" t="str">
        <f t="shared" si="0"/>
        <v>51383039</v>
      </c>
      <c r="G47" s="521" t="s">
        <v>160</v>
      </c>
      <c r="H47" t="str">
        <f>VLOOKUP(G47,'BANG THAM CHIEU'!B47:H1114,7,0)</f>
        <v>E-e29</v>
      </c>
    </row>
    <row r="48" spans="1:8" x14ac:dyDescent="0.25">
      <c r="A48" t="s">
        <v>10675</v>
      </c>
      <c r="B48" t="str">
        <f t="shared" si="0"/>
        <v>50039141</v>
      </c>
      <c r="G48" s="138" t="s">
        <v>161</v>
      </c>
      <c r="H48" t="str">
        <f>VLOOKUP(G48,'BANG THAM CHIEU'!B48:H1115,7,0)</f>
        <v>SP-04</v>
      </c>
    </row>
    <row r="49" spans="1:8" x14ac:dyDescent="0.25">
      <c r="A49" t="s">
        <v>10676</v>
      </c>
      <c r="B49" t="str">
        <f t="shared" si="0"/>
        <v xml:space="preserve">4399928 </v>
      </c>
      <c r="G49" s="491" t="s">
        <v>9040</v>
      </c>
      <c r="H49">
        <f>VLOOKUP(G49,'BANG THAM CHIEU'!B49:H1116,7,0)</f>
        <v>2901146300</v>
      </c>
    </row>
    <row r="50" spans="1:8" x14ac:dyDescent="0.25">
      <c r="A50" t="s">
        <v>10677</v>
      </c>
      <c r="B50" t="str">
        <f t="shared" si="0"/>
        <v>00001184</v>
      </c>
      <c r="G50" s="138" t="s">
        <v>163</v>
      </c>
      <c r="H50" t="str">
        <f>VLOOKUP(G50,'BANG THAM CHIEU'!B50:H1117,7,0)</f>
        <v>SP-06</v>
      </c>
    </row>
    <row r="51" spans="1:8" x14ac:dyDescent="0.25">
      <c r="A51" t="s">
        <v>10678</v>
      </c>
      <c r="B51" t="str">
        <f t="shared" si="0"/>
        <v xml:space="preserve">5047606 </v>
      </c>
      <c r="G51" s="206" t="s">
        <v>164</v>
      </c>
      <c r="H51" t="str">
        <f>VLOOKUP(G51,'BANG THAM CHIEU'!B51:H1118,7,0)</f>
        <v>SP-07</v>
      </c>
    </row>
    <row r="52" spans="1:8" x14ac:dyDescent="0.25">
      <c r="A52" t="s">
        <v>10679</v>
      </c>
      <c r="B52" t="str">
        <f t="shared" si="0"/>
        <v>51097256</v>
      </c>
      <c r="G52" s="162" t="s">
        <v>165</v>
      </c>
      <c r="H52" t="str">
        <f>VLOOKUP(G52,'BANG THAM CHIEU'!B52:H1119,7,0)</f>
        <v>SP-08</v>
      </c>
    </row>
    <row r="53" spans="1:8" x14ac:dyDescent="0.25">
      <c r="A53" t="s">
        <v>10680</v>
      </c>
      <c r="B53" t="str">
        <f t="shared" si="0"/>
        <v>51469032</v>
      </c>
      <c r="G53" s="206" t="s">
        <v>166</v>
      </c>
      <c r="H53" t="str">
        <f>VLOOKUP(G53,'BANG THAM CHIEU'!B53:H1120,7,0)</f>
        <v>SP-09</v>
      </c>
    </row>
    <row r="54" spans="1:8" x14ac:dyDescent="0.25">
      <c r="A54" t="s">
        <v>10681</v>
      </c>
      <c r="B54" t="str">
        <f t="shared" si="0"/>
        <v>52037515</v>
      </c>
      <c r="G54" s="206" t="s">
        <v>167</v>
      </c>
      <c r="H54" t="str">
        <f>VLOOKUP(G54,'BANG THAM CHIEU'!B54:H1121,7,0)</f>
        <v>SP-10</v>
      </c>
    </row>
    <row r="55" spans="1:8" x14ac:dyDescent="0.25">
      <c r="A55" t="s">
        <v>10682</v>
      </c>
      <c r="B55" t="str">
        <f t="shared" si="0"/>
        <v>51811721</v>
      </c>
      <c r="G55" s="162" t="s">
        <v>168</v>
      </c>
      <c r="H55" t="str">
        <f>VLOOKUP(G55,'BANG THAM CHIEU'!B55:H1122,7,0)</f>
        <v>SP-13</v>
      </c>
    </row>
    <row r="56" spans="1:8" x14ac:dyDescent="0.25">
      <c r="A56" t="s">
        <v>10683</v>
      </c>
      <c r="B56" t="str">
        <f t="shared" si="0"/>
        <v>51094623</v>
      </c>
      <c r="G56" s="162" t="s">
        <v>169</v>
      </c>
      <c r="H56" t="str">
        <f>VLOOKUP(G56,'BANG THAM CHIEU'!B56:H1123,7,0)</f>
        <v>SP-16</v>
      </c>
    </row>
    <row r="57" spans="1:8" x14ac:dyDescent="0.25">
      <c r="A57" t="s">
        <v>10675</v>
      </c>
      <c r="B57" t="str">
        <f t="shared" si="0"/>
        <v>50039141</v>
      </c>
      <c r="G57" s="162" t="s">
        <v>170</v>
      </c>
      <c r="H57" t="str">
        <f>VLOOKUP(G57,'BANG THAM CHIEU'!B57:H1124,7,0)</f>
        <v>SP-21</v>
      </c>
    </row>
    <row r="58" spans="1:8" x14ac:dyDescent="0.25">
      <c r="A58" t="s">
        <v>10684</v>
      </c>
      <c r="B58" t="str">
        <f t="shared" si="0"/>
        <v xml:space="preserve">4399928 </v>
      </c>
      <c r="G58" s="208" t="s">
        <v>171</v>
      </c>
      <c r="H58" t="str">
        <f>VLOOKUP(G58,'BANG THAM CHIEU'!B58:H1125,7,0)</f>
        <v>SP-22</v>
      </c>
    </row>
    <row r="59" spans="1:8" x14ac:dyDescent="0.25">
      <c r="A59" t="s">
        <v>10677</v>
      </c>
      <c r="B59" t="str">
        <f t="shared" si="0"/>
        <v>00001184</v>
      </c>
      <c r="G59" s="206" t="s">
        <v>172</v>
      </c>
      <c r="H59" t="str">
        <f>VLOOKUP(G59,'BANG THAM CHIEU'!B59:H1126,7,0)</f>
        <v>SP-23</v>
      </c>
    </row>
    <row r="60" spans="1:8" x14ac:dyDescent="0.25">
      <c r="A60" t="s">
        <v>10685</v>
      </c>
      <c r="B60" t="str">
        <f t="shared" si="0"/>
        <v xml:space="preserve">5047606 </v>
      </c>
      <c r="G60" s="162" t="s">
        <v>173</v>
      </c>
      <c r="H60" t="str">
        <f>VLOOKUP(G60,'BANG THAM CHIEU'!B60:H1127,7,0)</f>
        <v>SP-24</v>
      </c>
    </row>
    <row r="61" spans="1:8" x14ac:dyDescent="0.25">
      <c r="A61" t="s">
        <v>10680</v>
      </c>
      <c r="B61" t="str">
        <f t="shared" si="0"/>
        <v>51469032</v>
      </c>
      <c r="G61" s="162" t="s">
        <v>174</v>
      </c>
      <c r="H61" t="str">
        <f>VLOOKUP(G61,'BANG THAM CHIEU'!B61:H1128,7,0)</f>
        <v>SP-25</v>
      </c>
    </row>
    <row r="62" spans="1:8" x14ac:dyDescent="0.25">
      <c r="A62" t="s">
        <v>10681</v>
      </c>
      <c r="B62" t="str">
        <f t="shared" si="0"/>
        <v>52037515</v>
      </c>
      <c r="G62" s="162" t="s">
        <v>175</v>
      </c>
      <c r="H62" t="str">
        <f>VLOOKUP(G62,'BANG THAM CHIEU'!B62:H1129,7,0)</f>
        <v>SP-26</v>
      </c>
    </row>
    <row r="63" spans="1:8" x14ac:dyDescent="0.25">
      <c r="A63" t="s">
        <v>9798</v>
      </c>
      <c r="B63" t="str">
        <f t="shared" si="0"/>
        <v>51094623</v>
      </c>
      <c r="G63" s="162" t="s">
        <v>176</v>
      </c>
      <c r="H63" t="str">
        <f>VLOOKUP(G63,'BANG THAM CHIEU'!B63:H1130,7,0)</f>
        <v>SP-27</v>
      </c>
    </row>
    <row r="64" spans="1:8" x14ac:dyDescent="0.25">
      <c r="G64" s="482" t="s">
        <v>177</v>
      </c>
      <c r="H64">
        <f>VLOOKUP(G64,'BANG THAM CHIEU'!B64:H1131,7,0)</f>
        <v>2901194402</v>
      </c>
    </row>
    <row r="65" spans="7:8" x14ac:dyDescent="0.25">
      <c r="G65" s="162" t="s">
        <v>178</v>
      </c>
      <c r="H65" t="str">
        <f>VLOOKUP(G65,'BANG THAM CHIEU'!B65:H1132,7,0)</f>
        <v>SP-43</v>
      </c>
    </row>
    <row r="66" spans="7:8" x14ac:dyDescent="0.25">
      <c r="G66" s="162" t="s">
        <v>180</v>
      </c>
      <c r="H66" t="str">
        <f>VLOOKUP(G66,'BANG THAM CHIEU'!B66:H1133,7,0)</f>
        <v>E-005</v>
      </c>
    </row>
    <row r="67" spans="7:8" x14ac:dyDescent="0.25">
      <c r="G67" s="206" t="s">
        <v>181</v>
      </c>
      <c r="H67" t="str">
        <f>VLOOKUP(G67,'BANG THAM CHIEU'!B67:H1134,7,0)</f>
        <v>E-009</v>
      </c>
    </row>
    <row r="68" spans="7:8" x14ac:dyDescent="0.25">
      <c r="G68" s="138" t="s">
        <v>182</v>
      </c>
      <c r="H68" t="str">
        <f>VLOOKUP(G68,'BANG THAM CHIEU'!B68:H1135,7,0)</f>
        <v>E-01</v>
      </c>
    </row>
    <row r="69" spans="7:8" x14ac:dyDescent="0.25">
      <c r="G69" s="206" t="s">
        <v>183</v>
      </c>
      <c r="H69" t="str">
        <f>VLOOKUP(G69,'BANG THAM CHIEU'!B69:H1136,7,0)</f>
        <v>E-014</v>
      </c>
    </row>
    <row r="70" spans="7:8" x14ac:dyDescent="0.25">
      <c r="G70" s="138" t="s">
        <v>184</v>
      </c>
      <c r="H70" t="str">
        <f>VLOOKUP(G70,'BANG THAM CHIEU'!B70:H1137,7,0)</f>
        <v>E-015</v>
      </c>
    </row>
    <row r="71" spans="7:8" x14ac:dyDescent="0.25">
      <c r="G71" s="206" t="s">
        <v>185</v>
      </c>
      <c r="H71" t="str">
        <f>VLOOKUP(G71,'BANG THAM CHIEU'!B71:H1138,7,0)</f>
        <v>E-016</v>
      </c>
    </row>
    <row r="72" spans="7:8" x14ac:dyDescent="0.25">
      <c r="G72" s="138" t="s">
        <v>186</v>
      </c>
      <c r="H72" t="str">
        <f>VLOOKUP(G72,'BANG THAM CHIEU'!B72:H1139,7,0)</f>
        <v>E-017</v>
      </c>
    </row>
    <row r="73" spans="7:8" x14ac:dyDescent="0.25">
      <c r="G73" s="521" t="s">
        <v>187</v>
      </c>
      <c r="H73" t="str">
        <f>VLOOKUP(G73,'BANG THAM CHIEU'!B73:H1140,7,0)</f>
        <v>E-018</v>
      </c>
    </row>
    <row r="74" spans="7:8" x14ac:dyDescent="0.25">
      <c r="G74" s="521" t="s">
        <v>188</v>
      </c>
      <c r="H74" t="str">
        <f>VLOOKUP(G74,'BANG THAM CHIEU'!B74:H1141,7,0)</f>
        <v>E-020</v>
      </c>
    </row>
    <row r="75" spans="7:8" x14ac:dyDescent="0.25">
      <c r="G75" s="206" t="s">
        <v>189</v>
      </c>
      <c r="H75" t="str">
        <f>VLOOKUP(G75,'BANG THAM CHIEU'!B75:H1142,7,0)</f>
        <v>E-021</v>
      </c>
    </row>
    <row r="76" spans="7:8" x14ac:dyDescent="0.25">
      <c r="G76" s="138" t="s">
        <v>190</v>
      </c>
      <c r="H76" t="str">
        <f>VLOOKUP(G76,'BANG THAM CHIEU'!B76:H1143,7,0)</f>
        <v>E-022</v>
      </c>
    </row>
    <row r="77" spans="7:8" x14ac:dyDescent="0.25">
      <c r="G77" s="208" t="s">
        <v>191</v>
      </c>
      <c r="H77" t="str">
        <f>VLOOKUP(G77,'BANG THAM CHIEU'!B77:H1144,7,0)</f>
        <v>E-023</v>
      </c>
    </row>
    <row r="78" spans="7:8" x14ac:dyDescent="0.25">
      <c r="G78" s="138" t="s">
        <v>192</v>
      </c>
      <c r="H78" t="str">
        <f>VLOOKUP(G78,'BANG THAM CHIEU'!B78:H1145,7,0)</f>
        <v>E-025</v>
      </c>
    </row>
    <row r="79" spans="7:8" x14ac:dyDescent="0.25">
      <c r="G79" s="206" t="s">
        <v>193</v>
      </c>
      <c r="H79" t="str">
        <f>VLOOKUP(G79,'BANG THAM CHIEU'!B79:H1146,7,0)</f>
        <v>E-026</v>
      </c>
    </row>
    <row r="80" spans="7:8" x14ac:dyDescent="0.25">
      <c r="G80" s="138" t="s">
        <v>194</v>
      </c>
      <c r="H80" t="str">
        <f>VLOOKUP(G80,'BANG THAM CHIEU'!B80:H1147,7,0)</f>
        <v>E-027</v>
      </c>
    </row>
    <row r="81" spans="7:8" x14ac:dyDescent="0.25">
      <c r="G81" s="162" t="s">
        <v>195</v>
      </c>
      <c r="H81" t="str">
        <f>VLOOKUP(G81,'BANG THAM CHIEU'!B81:H1148,7,0)</f>
        <v>E-029</v>
      </c>
    </row>
    <row r="82" spans="7:8" x14ac:dyDescent="0.25">
      <c r="G82" s="138" t="s">
        <v>196</v>
      </c>
      <c r="H82" t="str">
        <f>VLOOKUP(G82,'BANG THAM CHIEU'!B82:H1149,7,0)</f>
        <v>E-033</v>
      </c>
    </row>
    <row r="83" spans="7:8" x14ac:dyDescent="0.25">
      <c r="G83" s="138" t="s">
        <v>197</v>
      </c>
      <c r="H83" t="str">
        <f>VLOOKUP(G83,'BANG THAM CHIEU'!B83:H1150,7,0)</f>
        <v>E-034</v>
      </c>
    </row>
    <row r="84" spans="7:8" x14ac:dyDescent="0.25">
      <c r="G84" s="138" t="s">
        <v>198</v>
      </c>
      <c r="H84" t="str">
        <f>VLOOKUP(G84,'BANG THAM CHIEU'!B84:H1151,7,0)</f>
        <v>E-035</v>
      </c>
    </row>
    <row r="85" spans="7:8" x14ac:dyDescent="0.25">
      <c r="G85" s="138" t="s">
        <v>199</v>
      </c>
      <c r="H85" t="str">
        <f>VLOOKUP(G85,'BANG THAM CHIEU'!B85:H1152,7,0)</f>
        <v>E-038</v>
      </c>
    </row>
    <row r="86" spans="7:8" x14ac:dyDescent="0.25">
      <c r="G86" s="162" t="s">
        <v>200</v>
      </c>
      <c r="H86" t="str">
        <f>VLOOKUP(G86,'BANG THAM CHIEU'!B86:H1153,7,0)</f>
        <v>E-039</v>
      </c>
    </row>
    <row r="87" spans="7:8" x14ac:dyDescent="0.25">
      <c r="G87" s="162" t="s">
        <v>201</v>
      </c>
      <c r="H87" t="str">
        <f>VLOOKUP(G87,'BANG THAM CHIEU'!B87:H1154,7,0)</f>
        <v>E-040</v>
      </c>
    </row>
    <row r="88" spans="7:8" x14ac:dyDescent="0.25">
      <c r="G88" s="208" t="s">
        <v>202</v>
      </c>
      <c r="H88" t="str">
        <f>VLOOKUP(G88,'BANG THAM CHIEU'!B88:H1155,7,0)</f>
        <v>E-041</v>
      </c>
    </row>
    <row r="89" spans="7:8" x14ac:dyDescent="0.25">
      <c r="G89" s="208" t="s">
        <v>203</v>
      </c>
      <c r="H89" t="str">
        <f>VLOOKUP(G89,'BANG THAM CHIEU'!B89:H1156,7,0)</f>
        <v>E-042</v>
      </c>
    </row>
    <row r="90" spans="7:8" x14ac:dyDescent="0.25">
      <c r="G90" s="162" t="s">
        <v>204</v>
      </c>
      <c r="H90" t="str">
        <f>VLOOKUP(G90,'BANG THAM CHIEU'!B90:H1157,7,0)</f>
        <v>E-046</v>
      </c>
    </row>
    <row r="91" spans="7:8" x14ac:dyDescent="0.25">
      <c r="G91" s="206" t="s">
        <v>205</v>
      </c>
      <c r="H91" t="str">
        <f>VLOOKUP(G91,'BANG THAM CHIEU'!B91:H1158,7,0)</f>
        <v>E-048</v>
      </c>
    </row>
    <row r="92" spans="7:8" x14ac:dyDescent="0.25">
      <c r="G92" s="138" t="s">
        <v>206</v>
      </c>
      <c r="H92" t="str">
        <f>VLOOKUP(G92,'BANG THAM CHIEU'!B92:H1159,7,0)</f>
        <v>E-049</v>
      </c>
    </row>
    <row r="93" spans="7:8" x14ac:dyDescent="0.25">
      <c r="G93" s="209" t="s">
        <v>207</v>
      </c>
      <c r="H93" t="str">
        <f>VLOOKUP(G93,'BANG THAM CHIEU'!B93:H1160,7,0)</f>
        <v>E-050</v>
      </c>
    </row>
    <row r="94" spans="7:8" x14ac:dyDescent="0.25">
      <c r="G94" s="138" t="s">
        <v>208</v>
      </c>
      <c r="H94" t="str">
        <f>VLOOKUP(G94,'BANG THAM CHIEU'!B94:H1161,7,0)</f>
        <v>E-052</v>
      </c>
    </row>
    <row r="95" spans="7:8" x14ac:dyDescent="0.25">
      <c r="G95" s="162" t="s">
        <v>209</v>
      </c>
      <c r="H95" t="str">
        <f>VLOOKUP(G95,'BANG THAM CHIEU'!B95:H1162,7,0)</f>
        <v>E-058</v>
      </c>
    </row>
    <row r="96" spans="7:8" x14ac:dyDescent="0.25">
      <c r="G96" s="162" t="s">
        <v>211</v>
      </c>
      <c r="H96" t="str">
        <f>VLOOKUP(G96,'BANG THAM CHIEU'!B96:H1163,7,0)</f>
        <v>E-067</v>
      </c>
    </row>
    <row r="97" spans="7:8" x14ac:dyDescent="0.25">
      <c r="G97" s="162" t="s">
        <v>212</v>
      </c>
      <c r="H97" t="str">
        <f>VLOOKUP(G97,'BANG THAM CHIEU'!B97:H1164,7,0)</f>
        <v>E-068</v>
      </c>
    </row>
    <row r="98" spans="7:8" x14ac:dyDescent="0.25">
      <c r="G98" s="162" t="s">
        <v>213</v>
      </c>
      <c r="H98" t="str">
        <f>VLOOKUP(G98,'BANG THAM CHIEU'!B98:H1165,7,0)</f>
        <v>E-069</v>
      </c>
    </row>
    <row r="99" spans="7:8" x14ac:dyDescent="0.25">
      <c r="G99" s="162" t="s">
        <v>214</v>
      </c>
      <c r="H99" t="str">
        <f>VLOOKUP(G99,'BANG THAM CHIEU'!B99:H1166,7,0)</f>
        <v>E-070</v>
      </c>
    </row>
    <row r="100" spans="7:8" x14ac:dyDescent="0.25">
      <c r="G100" s="206" t="s">
        <v>215</v>
      </c>
      <c r="H100" t="str">
        <f>VLOOKUP(G100,'BANG THAM CHIEU'!B100:H1167,7,0)</f>
        <v>E-071</v>
      </c>
    </row>
    <row r="101" spans="7:8" x14ac:dyDescent="0.25">
      <c r="G101" s="208" t="s">
        <v>217</v>
      </c>
      <c r="H101" t="str">
        <f>VLOOKUP(G101,'BANG THAM CHIEU'!B101:H1168,7,0)</f>
        <v>E-93</v>
      </c>
    </row>
    <row r="102" spans="7:8" x14ac:dyDescent="0.25">
      <c r="G102" s="206" t="s">
        <v>218</v>
      </c>
      <c r="H102" t="str">
        <f>VLOOKUP(G102,'BANG THAM CHIEU'!B102:H1169,7,0)</f>
        <v>E-e02</v>
      </c>
    </row>
    <row r="103" spans="7:8" x14ac:dyDescent="0.25">
      <c r="G103" s="162" t="s">
        <v>219</v>
      </c>
      <c r="H103" t="str">
        <f>VLOOKUP(G103,'BANG THAM CHIEU'!B103:H1170,7,0)</f>
        <v>E-e03</v>
      </c>
    </row>
    <row r="104" spans="7:8" x14ac:dyDescent="0.25">
      <c r="G104" s="208" t="s">
        <v>220</v>
      </c>
      <c r="H104" t="str">
        <f>VLOOKUP(G104,'BANG THAM CHIEU'!B104:H1171,7,0)</f>
        <v>E-e05</v>
      </c>
    </row>
    <row r="105" spans="7:8" x14ac:dyDescent="0.25">
      <c r="G105" s="162" t="s">
        <v>221</v>
      </c>
      <c r="H105" t="str">
        <f>VLOOKUP(G105,'BANG THAM CHIEU'!B105:H1172,7,0)</f>
        <v>E-e06</v>
      </c>
    </row>
    <row r="106" spans="7:8" x14ac:dyDescent="0.25">
      <c r="G106" s="346" t="s">
        <v>222</v>
      </c>
      <c r="H106" t="str">
        <f>VLOOKUP(G106,'BANG THAM CHIEU'!B106:H1173,7,0)</f>
        <v>E-e10</v>
      </c>
    </row>
    <row r="107" spans="7:8" x14ac:dyDescent="0.25">
      <c r="G107" s="162" t="s">
        <v>224</v>
      </c>
      <c r="H107" t="str">
        <f>VLOOKUP(G107,'BANG THAM CHIEU'!B107:H1174,7,0)</f>
        <v>E-e12</v>
      </c>
    </row>
    <row r="108" spans="7:8" x14ac:dyDescent="0.25">
      <c r="G108" s="138" t="s">
        <v>225</v>
      </c>
      <c r="H108" t="str">
        <f>VLOOKUP(G108,'BANG THAM CHIEU'!B108:H1175,7,0)</f>
        <v>E-e18</v>
      </c>
    </row>
    <row r="109" spans="7:8" x14ac:dyDescent="0.25">
      <c r="G109" s="138" t="s">
        <v>226</v>
      </c>
      <c r="H109" t="str">
        <f>VLOOKUP(G109,'BANG THAM CHIEU'!B109:H1176,7,0)</f>
        <v>E-e19</v>
      </c>
    </row>
    <row r="110" spans="7:8" x14ac:dyDescent="0.25">
      <c r="G110" s="206" t="s">
        <v>227</v>
      </c>
      <c r="H110" t="str">
        <f>VLOOKUP(G110,'BANG THAM CHIEU'!B110:H1177,7,0)</f>
        <v>E-e20</v>
      </c>
    </row>
    <row r="111" spans="7:8" x14ac:dyDescent="0.25">
      <c r="G111" s="208" t="s">
        <v>228</v>
      </c>
      <c r="H111" t="str">
        <f>VLOOKUP(G111,'BANG THAM CHIEU'!B111:H1178,7,0)</f>
        <v>E-e23</v>
      </c>
    </row>
    <row r="112" spans="7:8" x14ac:dyDescent="0.25">
      <c r="G112" s="347" t="s">
        <v>229</v>
      </c>
      <c r="H112" t="str">
        <f>VLOOKUP(G112,'BANG THAM CHIEU'!B112:H1179,7,0)</f>
        <v>E-e30</v>
      </c>
    </row>
    <row r="113" spans="7:8" x14ac:dyDescent="0.25">
      <c r="G113" s="348" t="s">
        <v>834</v>
      </c>
      <c r="H113" t="str">
        <f>VLOOKUP(G113,'BANG THAM CHIEU'!B113:H1180,7,0)</f>
        <v>O-103</v>
      </c>
    </row>
    <row r="114" spans="7:8" x14ac:dyDescent="0.25">
      <c r="G114" s="162" t="s">
        <v>231</v>
      </c>
      <c r="H114" t="str">
        <f>VLOOKUP(G114,'BANG THAM CHIEU'!B114:H1181,7,0)</f>
        <v>608ZZC4</v>
      </c>
    </row>
    <row r="115" spans="7:8" x14ac:dyDescent="0.25">
      <c r="G115" s="162" t="s">
        <v>135</v>
      </c>
      <c r="H115" t="str">
        <f>VLOOKUP(G115,'BANG THAM CHIEU'!B115:H1182,7,0)</f>
        <v>SP-14</v>
      </c>
    </row>
    <row r="116" spans="7:8" x14ac:dyDescent="0.25">
      <c r="G116" s="206" t="s">
        <v>233</v>
      </c>
      <c r="H116" t="str">
        <f>VLOOKUP(G116,'BANG THAM CHIEU'!B116:H1183,7,0)</f>
        <v>E-065</v>
      </c>
    </row>
    <row r="117" spans="7:8" x14ac:dyDescent="0.25">
      <c r="G117" s="206" t="s">
        <v>234</v>
      </c>
      <c r="H117" t="str">
        <f>VLOOKUP(G117,'BANG THAM CHIEU'!B117:H1184,7,0)</f>
        <v>E-101</v>
      </c>
    </row>
    <row r="118" spans="7:8" x14ac:dyDescent="0.25">
      <c r="G118" s="162" t="s">
        <v>235</v>
      </c>
      <c r="H118" t="str">
        <f>VLOOKUP(G118,'BANG THAM CHIEU'!B118:H1185,7,0)</f>
        <v>E-18</v>
      </c>
    </row>
    <row r="119" spans="7:8" x14ac:dyDescent="0.25">
      <c r="G119" s="162" t="s">
        <v>236</v>
      </c>
      <c r="H119" t="str">
        <f>VLOOKUP(G119,'BANG THAM CHIEU'!B119:H1186,7,0)</f>
        <v>E-36</v>
      </c>
    </row>
    <row r="120" spans="7:8" x14ac:dyDescent="0.25">
      <c r="G120" s="138" t="s">
        <v>237</v>
      </c>
      <c r="H120" t="str">
        <f>VLOOKUP(G120,'BANG THAM CHIEU'!B120:H1187,7,0)</f>
        <v>E-7</v>
      </c>
    </row>
    <row r="121" spans="7:8" x14ac:dyDescent="0.25">
      <c r="G121" s="138" t="s">
        <v>238</v>
      </c>
      <c r="H121" t="str">
        <f>VLOOKUP(G121,'BANG THAM CHIEU'!B121:H1188,7,0)</f>
        <v>E-97</v>
      </c>
    </row>
    <row r="122" spans="7:8" x14ac:dyDescent="0.25">
      <c r="G122" s="162" t="s">
        <v>239</v>
      </c>
      <c r="H122" t="str">
        <f>VLOOKUP(G122,'BANG THAM CHIEU'!B122:H1189,7,0)</f>
        <v>E-e14</v>
      </c>
    </row>
    <row r="123" spans="7:8" x14ac:dyDescent="0.25">
      <c r="G123" s="521" t="s">
        <v>119</v>
      </c>
      <c r="H123" t="str">
        <f>VLOOKUP(G123,'BANG THAM CHIEU'!B123:H1190,7,0)</f>
        <v>SP-51640A</v>
      </c>
    </row>
    <row r="124" spans="7:8" x14ac:dyDescent="0.25">
      <c r="G124" s="138" t="s">
        <v>241</v>
      </c>
      <c r="H124" t="str">
        <f>VLOOKUP(G124,'BANG THAM CHIEU'!B124:H1191,7,0)</f>
        <v>O-040</v>
      </c>
    </row>
    <row r="125" spans="7:8" x14ac:dyDescent="0.25">
      <c r="G125" s="491" t="s">
        <v>9041</v>
      </c>
      <c r="H125">
        <f>VLOOKUP(G125,'BANG THAM CHIEU'!B125:H1192,7,0)</f>
        <v>2901146400</v>
      </c>
    </row>
    <row r="126" spans="7:8" x14ac:dyDescent="0.25">
      <c r="G126" s="162" t="s">
        <v>243</v>
      </c>
      <c r="H126" t="str">
        <f>VLOOKUP(G126,'BANG THAM CHIEU'!B126:H1193,7,0)</f>
        <v>SP-19</v>
      </c>
    </row>
    <row r="127" spans="7:8" x14ac:dyDescent="0.25">
      <c r="G127" s="162" t="s">
        <v>244</v>
      </c>
      <c r="H127" t="str">
        <f>VLOOKUP(G127,'BANG THAM CHIEU'!B127:H1194,7,0)</f>
        <v>SP-20</v>
      </c>
    </row>
    <row r="128" spans="7:8" x14ac:dyDescent="0.25">
      <c r="G128" s="162" t="s">
        <v>245</v>
      </c>
      <c r="H128" t="str">
        <f>VLOOKUP(G128,'BANG THAM CHIEU'!B128:H1195,7,0)</f>
        <v>SP-47</v>
      </c>
    </row>
    <row r="129" spans="7:8" x14ac:dyDescent="0.25">
      <c r="G129" s="206" t="s">
        <v>246</v>
      </c>
      <c r="H129" t="str">
        <f>VLOOKUP(G129,'BANG THAM CHIEU'!B129:H1196,7,0)</f>
        <v>ERE120</v>
      </c>
    </row>
    <row r="130" spans="7:8" x14ac:dyDescent="0.25">
      <c r="G130" s="206" t="s">
        <v>247</v>
      </c>
      <c r="H130" t="str">
        <f>VLOOKUP(G130,'BANG THAM CHIEU'!B130:H1197,7,0)</f>
        <v>ETV116</v>
      </c>
    </row>
    <row r="131" spans="7:8" x14ac:dyDescent="0.25">
      <c r="G131" s="206" t="s">
        <v>248</v>
      </c>
      <c r="H131" t="str">
        <f>VLOOKUP(G131,'BANG THAM CHIEU'!B131:H1198,7,0)</f>
        <v>EFG320</v>
      </c>
    </row>
    <row r="132" spans="7:8" x14ac:dyDescent="0.25">
      <c r="G132" s="162" t="s">
        <v>249</v>
      </c>
      <c r="H132" t="str">
        <f>VLOOKUP(G132,'BANG THAM CHIEU'!B132:H1199,7,0)</f>
        <v>SP-56</v>
      </c>
    </row>
    <row r="133" spans="7:8" x14ac:dyDescent="0.25">
      <c r="G133" s="138" t="s">
        <v>250</v>
      </c>
      <c r="H133" t="str">
        <f>VLOOKUP(G133,'BANG THAM CHIEU'!B133:H1200,7,0)</f>
        <v>SP-58</v>
      </c>
    </row>
    <row r="134" spans="7:8" x14ac:dyDescent="0.25">
      <c r="G134" s="491" t="s">
        <v>9042</v>
      </c>
      <c r="H134">
        <f>VLOOKUP(G134,'BANG THAM CHIEU'!B134:H1201,7,0)</f>
        <v>2901170100</v>
      </c>
    </row>
    <row r="135" spans="7:8" x14ac:dyDescent="0.25">
      <c r="G135" s="491" t="s">
        <v>9043</v>
      </c>
      <c r="H135">
        <f>VLOOKUP(G135,'BANG THAM CHIEU'!B135:H1202,7,0)</f>
        <v>508110098</v>
      </c>
    </row>
    <row r="136" spans="7:8" x14ac:dyDescent="0.25">
      <c r="G136" s="162" t="s">
        <v>253</v>
      </c>
      <c r="H136" t="str">
        <f>VLOOKUP(G136,'BANG THAM CHIEU'!B136:H1203,7,0)</f>
        <v>SP-63</v>
      </c>
    </row>
    <row r="137" spans="7:8" x14ac:dyDescent="0.25">
      <c r="G137" s="345" t="s">
        <v>663</v>
      </c>
      <c r="H137" t="str">
        <f>VLOOKUP(G137,'BANG THAM CHIEU'!B137:H1204,7,0)</f>
        <v>O-086</v>
      </c>
    </row>
    <row r="138" spans="7:8" x14ac:dyDescent="0.25">
      <c r="G138" s="347" t="s">
        <v>664</v>
      </c>
      <c r="H138" t="str">
        <f>VLOOKUP(G138,'BANG THAM CHIEU'!B138:H1205,7,0)</f>
        <v>O-107</v>
      </c>
    </row>
    <row r="139" spans="7:8" x14ac:dyDescent="0.25">
      <c r="G139" s="345" t="s">
        <v>665</v>
      </c>
      <c r="H139" t="str">
        <f>VLOOKUP(G139,'BANG THAM CHIEU'!B139:H1206,7,0)</f>
        <v>E-055</v>
      </c>
    </row>
    <row r="140" spans="7:8" x14ac:dyDescent="0.25">
      <c r="G140" s="347" t="s">
        <v>666</v>
      </c>
      <c r="H140" t="str">
        <f>VLOOKUP(G140,'BANG THAM CHIEU'!B140:H1207,7,0)</f>
        <v>O-025</v>
      </c>
    </row>
    <row r="141" spans="7:8" x14ac:dyDescent="0.25">
      <c r="G141" s="345" t="s">
        <v>667</v>
      </c>
      <c r="H141" t="str">
        <f>VLOOKUP(G141,'BANG THAM CHIEU'!B141:H1208,7,0)</f>
        <v>O-135</v>
      </c>
    </row>
    <row r="142" spans="7:8" x14ac:dyDescent="0.25">
      <c r="G142" s="345" t="s">
        <v>668</v>
      </c>
      <c r="H142" t="str">
        <f>VLOOKUP(G142,'BANG THAM CHIEU'!B142:H1209,7,0)</f>
        <v>O-053</v>
      </c>
    </row>
    <row r="143" spans="7:8" x14ac:dyDescent="0.25">
      <c r="G143" s="345" t="s">
        <v>179</v>
      </c>
      <c r="H143" t="str">
        <f>VLOOKUP(G143,'BANG THAM CHIEU'!B143:H1210,7,0)</f>
        <v>E-004</v>
      </c>
    </row>
    <row r="144" spans="7:8" x14ac:dyDescent="0.25">
      <c r="G144" s="345" t="s">
        <v>210</v>
      </c>
      <c r="H144" t="str">
        <f>VLOOKUP(G144,'BANG THAM CHIEU'!B144:H1211,7,0)</f>
        <v>E-063</v>
      </c>
    </row>
    <row r="145" spans="7:8" x14ac:dyDescent="0.25">
      <c r="G145" s="345" t="s">
        <v>669</v>
      </c>
      <c r="H145" t="str">
        <f>VLOOKUP(G145,'BANG THAM CHIEU'!B145:H1212,7,0)</f>
        <v>E-064</v>
      </c>
    </row>
    <row r="146" spans="7:8" x14ac:dyDescent="0.25">
      <c r="G146" s="345" t="s">
        <v>670</v>
      </c>
      <c r="H146" t="str">
        <f>VLOOKUP(G146,'BANG THAM CHIEU'!B146:H1213,7,0)</f>
        <v>A-001</v>
      </c>
    </row>
    <row r="147" spans="7:8" x14ac:dyDescent="0.25">
      <c r="G147" s="348" t="s">
        <v>671</v>
      </c>
      <c r="H147" t="str">
        <f>VLOOKUP(G147,'BANG THAM CHIEU'!B147:H1214,7,0)</f>
        <v>E-70</v>
      </c>
    </row>
    <row r="148" spans="7:8" x14ac:dyDescent="0.25">
      <c r="G148" s="348" t="s">
        <v>672</v>
      </c>
      <c r="H148" t="str">
        <f>VLOOKUP(G148,'BANG THAM CHIEU'!B148:H1215,7,0)</f>
        <v>O-007</v>
      </c>
    </row>
    <row r="149" spans="7:8" x14ac:dyDescent="0.25">
      <c r="G149" s="345" t="s">
        <v>673</v>
      </c>
      <c r="H149" t="str">
        <f>VLOOKUP(G149,'BANG THAM CHIEU'!B149:H1216,7,0)</f>
        <v>E-072</v>
      </c>
    </row>
    <row r="150" spans="7:8" x14ac:dyDescent="0.25">
      <c r="G150" s="345" t="s">
        <v>674</v>
      </c>
      <c r="H150" t="str">
        <f>VLOOKUP(G150,'BANG THAM CHIEU'!B150:H1217,7,0)</f>
        <v>E-10a</v>
      </c>
    </row>
    <row r="151" spans="7:8" x14ac:dyDescent="0.25">
      <c r="G151" s="345" t="s">
        <v>675</v>
      </c>
      <c r="H151" t="str">
        <f>VLOOKUP(G151,'BANG THAM CHIEU'!B151:H1218,7,0)</f>
        <v>E-16a</v>
      </c>
    </row>
    <row r="152" spans="7:8" x14ac:dyDescent="0.25">
      <c r="G152" s="345" t="s">
        <v>676</v>
      </c>
      <c r="H152" t="str">
        <f>VLOOKUP(G152,'BANG THAM CHIEU'!B152:H1219,7,0)</f>
        <v>E-6a</v>
      </c>
    </row>
    <row r="153" spans="7:8" x14ac:dyDescent="0.25">
      <c r="G153" s="345" t="s">
        <v>677</v>
      </c>
      <c r="H153" t="str">
        <f>VLOOKUP(G153,'BANG THAM CHIEU'!B153:H1220,7,0)</f>
        <v>E-87</v>
      </c>
    </row>
    <row r="154" spans="7:8" x14ac:dyDescent="0.25">
      <c r="G154" s="345" t="s">
        <v>678</v>
      </c>
      <c r="H154" t="str">
        <f>VLOOKUP(G154,'BANG THAM CHIEU'!B154:H1221,7,0)</f>
        <v>E-e04</v>
      </c>
    </row>
    <row r="155" spans="7:8" x14ac:dyDescent="0.25">
      <c r="G155" s="162" t="s">
        <v>240</v>
      </c>
      <c r="H155" t="str">
        <f>VLOOKUP(G155,'BANG THAM CHIEU'!B155:H1222,7,0)</f>
        <v>O-01</v>
      </c>
    </row>
    <row r="156" spans="7:8" x14ac:dyDescent="0.25">
      <c r="G156" s="345" t="s">
        <v>680</v>
      </c>
      <c r="H156" t="str">
        <f>VLOOKUP(G156,'BANG THAM CHIEU'!B156:H1223,7,0)</f>
        <v>E-006</v>
      </c>
    </row>
    <row r="157" spans="7:8" x14ac:dyDescent="0.25">
      <c r="G157" s="345" t="s">
        <v>681</v>
      </c>
      <c r="H157" t="str">
        <f>VLOOKUP(G157,'BANG THAM CHIEU'!B157:H1224,7,0)</f>
        <v>A-017</v>
      </c>
    </row>
    <row r="158" spans="7:8" x14ac:dyDescent="0.25">
      <c r="G158" s="347" t="s">
        <v>682</v>
      </c>
      <c r="H158" t="str">
        <f>VLOOKUP(G158,'BANG THAM CHIEU'!B158:H1225,7,0)</f>
        <v>O-087</v>
      </c>
    </row>
    <row r="159" spans="7:8" x14ac:dyDescent="0.25">
      <c r="G159" s="345" t="s">
        <v>683</v>
      </c>
      <c r="H159" t="str">
        <f>VLOOKUP(G159,'BANG THAM CHIEU'!B159:H1226,7,0)</f>
        <v>A-w09</v>
      </c>
    </row>
    <row r="160" spans="7:8" x14ac:dyDescent="0.25">
      <c r="G160" s="345" t="s">
        <v>684</v>
      </c>
      <c r="H160" t="str">
        <f>VLOOKUP(G160,'BANG THAM CHIEU'!B160:H1227,7,0)</f>
        <v>A-24</v>
      </c>
    </row>
    <row r="161" spans="7:8" x14ac:dyDescent="0.25">
      <c r="G161" s="345" t="s">
        <v>685</v>
      </c>
      <c r="H161" t="str">
        <f>VLOOKUP(G161,'BANG THAM CHIEU'!B161:H1228,7,0)</f>
        <v>A-041</v>
      </c>
    </row>
    <row r="162" spans="7:8" x14ac:dyDescent="0.25">
      <c r="G162" s="345" t="s">
        <v>686</v>
      </c>
      <c r="H162" t="str">
        <f>VLOOKUP(G162,'BANG THAM CHIEU'!B162:H1229,7,0)</f>
        <v>A-042</v>
      </c>
    </row>
    <row r="163" spans="7:8" x14ac:dyDescent="0.25">
      <c r="G163" s="345" t="s">
        <v>687</v>
      </c>
      <c r="H163" t="str">
        <f>VLOOKUP(G163,'BANG THAM CHIEU'!B163:H1230,7,0)</f>
        <v>O-083</v>
      </c>
    </row>
    <row r="164" spans="7:8" x14ac:dyDescent="0.25">
      <c r="G164" s="345" t="s">
        <v>688</v>
      </c>
      <c r="H164" t="str">
        <f>VLOOKUP(G164,'BANG THAM CHIEU'!B164:H1231,7,0)</f>
        <v>O-140</v>
      </c>
    </row>
    <row r="165" spans="7:8" x14ac:dyDescent="0.25">
      <c r="G165" s="349" t="s">
        <v>689</v>
      </c>
      <c r="H165" t="str">
        <f>VLOOKUP(G165,'BANG THAM CHIEU'!B165:H1232,7,0)</f>
        <v>O-130</v>
      </c>
    </row>
    <row r="166" spans="7:8" x14ac:dyDescent="0.25">
      <c r="G166" s="345" t="s">
        <v>690</v>
      </c>
      <c r="H166" t="str">
        <f>VLOOKUP(G166,'BANG THAM CHIEU'!B166:H1233,7,0)</f>
        <v>A-028</v>
      </c>
    </row>
    <row r="167" spans="7:8" x14ac:dyDescent="0.25">
      <c r="G167" s="345" t="s">
        <v>691</v>
      </c>
      <c r="H167" t="str">
        <f>VLOOKUP(G167,'BANG THAM CHIEU'!B167:H1234,7,0)</f>
        <v>O-038</v>
      </c>
    </row>
    <row r="168" spans="7:8" x14ac:dyDescent="0.25">
      <c r="G168" s="345" t="s">
        <v>692</v>
      </c>
      <c r="H168" t="str">
        <f>VLOOKUP(G168,'BANG THAM CHIEU'!B168:H1235,7,0)</f>
        <v>A-006</v>
      </c>
    </row>
    <row r="169" spans="7:8" x14ac:dyDescent="0.25">
      <c r="G169" s="345" t="s">
        <v>693</v>
      </c>
      <c r="H169" t="str">
        <f>VLOOKUP(G169,'BANG THAM CHIEU'!B169:H1236,7,0)</f>
        <v>A-049</v>
      </c>
    </row>
    <row r="170" spans="7:8" x14ac:dyDescent="0.25">
      <c r="G170" s="345" t="s">
        <v>694</v>
      </c>
      <c r="H170" t="str">
        <f>VLOOKUP(G170,'BANG THAM CHIEU'!B170:H1237,7,0)</f>
        <v>A-037</v>
      </c>
    </row>
    <row r="171" spans="7:8" x14ac:dyDescent="0.25">
      <c r="G171" s="345" t="s">
        <v>695</v>
      </c>
      <c r="H171" t="str">
        <f>VLOOKUP(G171,'BANG THAM CHIEU'!B171:H1238,7,0)</f>
        <v>A-036</v>
      </c>
    </row>
    <row r="172" spans="7:8" x14ac:dyDescent="0.25">
      <c r="G172" s="347" t="s">
        <v>696</v>
      </c>
      <c r="H172" t="str">
        <f>VLOOKUP(G172,'BANG THAM CHIEU'!B172:H1239,7,0)</f>
        <v>O-051</v>
      </c>
    </row>
    <row r="173" spans="7:8" x14ac:dyDescent="0.25">
      <c r="G173" s="347" t="s">
        <v>697</v>
      </c>
      <c r="H173" t="str">
        <f>VLOOKUP(G173,'BANG THAM CHIEU'!B173:H1240,7,0)</f>
        <v>O-127</v>
      </c>
    </row>
    <row r="174" spans="7:8" x14ac:dyDescent="0.25">
      <c r="G174" s="345" t="s">
        <v>698</v>
      </c>
      <c r="H174" t="str">
        <f>VLOOKUP(G174,'BANG THAM CHIEU'!B174:H1241,7,0)</f>
        <v>A-026</v>
      </c>
    </row>
    <row r="175" spans="7:8" x14ac:dyDescent="0.25">
      <c r="G175" s="345" t="s">
        <v>699</v>
      </c>
      <c r="H175" t="str">
        <f>VLOOKUP(G175,'BANG THAM CHIEU'!B175:H1242,7,0)</f>
        <v>A-025</v>
      </c>
    </row>
    <row r="176" spans="7:8" x14ac:dyDescent="0.25">
      <c r="G176" s="345" t="s">
        <v>700</v>
      </c>
      <c r="H176" t="str">
        <f>VLOOKUP(G176,'BANG THAM CHIEU'!B176:H1243,7,0)</f>
        <v>E-076</v>
      </c>
    </row>
    <row r="177" spans="7:8" x14ac:dyDescent="0.25">
      <c r="G177" s="345" t="s">
        <v>701</v>
      </c>
      <c r="H177" t="str">
        <f>VLOOKUP(G177,'BANG THAM CHIEU'!B177:H1244,7,0)</f>
        <v>E-9</v>
      </c>
    </row>
    <row r="178" spans="7:8" x14ac:dyDescent="0.25">
      <c r="G178" s="347" t="s">
        <v>702</v>
      </c>
      <c r="H178" t="str">
        <f>VLOOKUP(G178,'BANG THAM CHIEU'!B178:H1245,7,0)</f>
        <v>E-e15</v>
      </c>
    </row>
    <row r="179" spans="7:8" x14ac:dyDescent="0.25">
      <c r="G179" s="345" t="s">
        <v>703</v>
      </c>
      <c r="H179" t="str">
        <f>VLOOKUP(G179,'BANG THAM CHIEU'!B179:H1246,7,0)</f>
        <v>E-e25</v>
      </c>
    </row>
    <row r="180" spans="7:8" x14ac:dyDescent="0.25">
      <c r="G180" s="347" t="s">
        <v>704</v>
      </c>
      <c r="H180" t="str">
        <f>VLOOKUP(G180,'BANG THAM CHIEU'!B180:H1247,7,0)</f>
        <v>O-026</v>
      </c>
    </row>
    <row r="181" spans="7:8" x14ac:dyDescent="0.25">
      <c r="G181" s="347" t="s">
        <v>705</v>
      </c>
      <c r="H181" t="str">
        <f>VLOOKUP(G181,'BANG THAM CHIEU'!B181:H1248,7,0)</f>
        <v>E-047</v>
      </c>
    </row>
    <row r="182" spans="7:8" x14ac:dyDescent="0.25">
      <c r="G182" s="162" t="s">
        <v>230</v>
      </c>
      <c r="H182" t="str">
        <f>VLOOKUP(G182,'BANG THAM CHIEU'!B182:H1249,7,0)</f>
        <v>E-e32</v>
      </c>
    </row>
    <row r="183" spans="7:8" x14ac:dyDescent="0.25">
      <c r="G183" s="349" t="s">
        <v>707</v>
      </c>
      <c r="H183" t="str">
        <f>VLOOKUP(G183,'BANG THAM CHIEU'!B183:H1250,7,0)</f>
        <v>E-e09</v>
      </c>
    </row>
    <row r="184" spans="7:8" x14ac:dyDescent="0.25">
      <c r="G184" s="345" t="s">
        <v>708</v>
      </c>
      <c r="H184" t="str">
        <f>VLOOKUP(G184,'BANG THAM CHIEU'!B184:H1251,7,0)</f>
        <v>E-075</v>
      </c>
    </row>
    <row r="185" spans="7:8" x14ac:dyDescent="0.25">
      <c r="G185" s="348" t="s">
        <v>709</v>
      </c>
      <c r="H185" t="str">
        <f>VLOOKUP(G185,'BANG THAM CHIEU'!B185:H1252,7,0)</f>
        <v>E-078</v>
      </c>
    </row>
    <row r="186" spans="7:8" x14ac:dyDescent="0.25">
      <c r="G186" s="349" t="s">
        <v>710</v>
      </c>
      <c r="H186" t="str">
        <f>VLOOKUP(G186,'BANG THAM CHIEU'!B186:H1253,7,0)</f>
        <v>E-080</v>
      </c>
    </row>
    <row r="187" spans="7:8" x14ac:dyDescent="0.25">
      <c r="G187" s="345" t="s">
        <v>711</v>
      </c>
      <c r="H187" t="str">
        <f>VLOOKUP(G187,'BANG THAM CHIEU'!B187:H1254,7,0)</f>
        <v>E-079</v>
      </c>
    </row>
    <row r="188" spans="7:8" x14ac:dyDescent="0.25">
      <c r="G188" s="348" t="s">
        <v>712</v>
      </c>
      <c r="H188" t="str">
        <f>VLOOKUP(G188,'BANG THAM CHIEU'!B188:H1255,7,0)</f>
        <v>O-158</v>
      </c>
    </row>
    <row r="189" spans="7:8" x14ac:dyDescent="0.25">
      <c r="G189" s="349" t="s">
        <v>713</v>
      </c>
      <c r="H189" t="str">
        <f>VLOOKUP(G189,'BANG THAM CHIEU'!B189:H1256,7,0)</f>
        <v>O-159</v>
      </c>
    </row>
    <row r="190" spans="7:8" x14ac:dyDescent="0.25">
      <c r="G190" s="348" t="s">
        <v>714</v>
      </c>
      <c r="H190" t="str">
        <f>VLOOKUP(G190,'BANG THAM CHIEU'!B190:H1257,7,0)</f>
        <v>A-009</v>
      </c>
    </row>
    <row r="191" spans="7:8" x14ac:dyDescent="0.25">
      <c r="G191" s="348" t="s">
        <v>715</v>
      </c>
      <c r="H191" t="str">
        <f>VLOOKUP(G191,'BANG THAM CHIEU'!B191:H1258,7,0)</f>
        <v>A-a10</v>
      </c>
    </row>
    <row r="192" spans="7:8" x14ac:dyDescent="0.25">
      <c r="G192" s="347" t="s">
        <v>716</v>
      </c>
      <c r="H192" t="str">
        <f>VLOOKUP(G192,'BANG THAM CHIEU'!B192:H1259,7,0)</f>
        <v>O-144</v>
      </c>
    </row>
    <row r="193" spans="7:8" x14ac:dyDescent="0.25">
      <c r="G193" s="345" t="s">
        <v>717</v>
      </c>
      <c r="H193" t="str">
        <f>VLOOKUP(G193,'BANG THAM CHIEU'!B193:H1260,7,0)</f>
        <v>A-25</v>
      </c>
    </row>
    <row r="194" spans="7:8" x14ac:dyDescent="0.25">
      <c r="G194" s="345" t="s">
        <v>718</v>
      </c>
      <c r="H194" t="str">
        <f>VLOOKUP(G194,'BANG THAM CHIEU'!B194:H1261,7,0)</f>
        <v>A-26</v>
      </c>
    </row>
    <row r="195" spans="7:8" x14ac:dyDescent="0.25">
      <c r="G195" s="345" t="s">
        <v>719</v>
      </c>
      <c r="H195" t="str">
        <f>VLOOKUP(G195,'BANG THAM CHIEU'!B195:H1262,7,0)</f>
        <v>O-001</v>
      </c>
    </row>
    <row r="196" spans="7:8" x14ac:dyDescent="0.25">
      <c r="G196" s="345" t="s">
        <v>720</v>
      </c>
      <c r="H196" t="str">
        <f>VLOOKUP(G196,'BANG THAM CHIEU'!B196:H1263,7,0)</f>
        <v>O-002</v>
      </c>
    </row>
    <row r="197" spans="7:8" x14ac:dyDescent="0.25">
      <c r="G197" s="345" t="s">
        <v>721</v>
      </c>
      <c r="H197" t="str">
        <f>VLOOKUP(G197,'BANG THAM CHIEU'!B197:H1264,7,0)</f>
        <v>O-020</v>
      </c>
    </row>
    <row r="198" spans="7:8" x14ac:dyDescent="0.25">
      <c r="G198" s="349" t="s">
        <v>722</v>
      </c>
      <c r="H198" t="str">
        <f>VLOOKUP(G198,'BANG THAM CHIEU'!B198:H1265,7,0)</f>
        <v>E-037</v>
      </c>
    </row>
    <row r="199" spans="7:8" x14ac:dyDescent="0.25">
      <c r="G199" s="349" t="s">
        <v>723</v>
      </c>
      <c r="H199" t="str">
        <f>VLOOKUP(G199,'BANG THAM CHIEU'!B199:H1266,7,0)</f>
        <v>E-e26</v>
      </c>
    </row>
    <row r="200" spans="7:8" x14ac:dyDescent="0.25">
      <c r="G200" s="347" t="s">
        <v>128</v>
      </c>
      <c r="H200" t="str">
        <f>VLOOKUP(G200,'BANG THAM CHIEU'!B200:H1267,7,0)</f>
        <v>SP-31</v>
      </c>
    </row>
    <row r="201" spans="7:8" x14ac:dyDescent="0.25">
      <c r="G201" s="347" t="s">
        <v>724</v>
      </c>
      <c r="H201" t="str">
        <f>VLOOKUP(G201,'BANG THAM CHIEU'!B201:H1268,7,0)</f>
        <v>E-010</v>
      </c>
    </row>
    <row r="202" spans="7:8" x14ac:dyDescent="0.25">
      <c r="G202" s="162" t="s">
        <v>133</v>
      </c>
      <c r="H202" t="str">
        <f>VLOOKUP(G202,'BANG THAM CHIEU'!B202:H1269,7,0)</f>
        <v>O-105</v>
      </c>
    </row>
    <row r="203" spans="7:8" x14ac:dyDescent="0.25">
      <c r="G203" s="345" t="s">
        <v>1282</v>
      </c>
      <c r="H203" t="str">
        <f>VLOOKUP(G203,'BANG THAM CHIEU'!B203:H1270,7,0)</f>
        <v>E-73</v>
      </c>
    </row>
    <row r="204" spans="7:8" x14ac:dyDescent="0.25">
      <c r="G204" s="345" t="s">
        <v>727</v>
      </c>
      <c r="H204" t="str">
        <f>VLOOKUP(G204,'BANG THAM CHIEU'!B204:H1271,7,0)</f>
        <v>E-013</v>
      </c>
    </row>
    <row r="205" spans="7:8" x14ac:dyDescent="0.25">
      <c r="G205" s="347" t="s">
        <v>728</v>
      </c>
      <c r="H205" t="str">
        <f>VLOOKUP(G205,'BANG THAM CHIEU'!B205:H1272,7,0)</f>
        <v>B-038</v>
      </c>
    </row>
    <row r="206" spans="7:8" x14ac:dyDescent="0.25">
      <c r="G206" s="347" t="s">
        <v>729</v>
      </c>
      <c r="H206" t="str">
        <f>VLOOKUP(G206,'BANG THAM CHIEU'!B206:H1273,7,0)</f>
        <v>B-039</v>
      </c>
    </row>
    <row r="207" spans="7:8" x14ac:dyDescent="0.25">
      <c r="G207" s="347" t="s">
        <v>730</v>
      </c>
      <c r="H207" t="str">
        <f>VLOOKUP(G207,'BANG THAM CHIEU'!B207:H1274,7,0)</f>
        <v>B-041</v>
      </c>
    </row>
    <row r="208" spans="7:8" x14ac:dyDescent="0.25">
      <c r="G208" s="347" t="s">
        <v>731</v>
      </c>
      <c r="H208" t="str">
        <f>VLOOKUP(G208,'BANG THAM CHIEU'!B208:H1275,7,0)</f>
        <v>O-108</v>
      </c>
    </row>
    <row r="209" spans="7:8" x14ac:dyDescent="0.25">
      <c r="G209" s="347" t="s">
        <v>732</v>
      </c>
      <c r="H209" t="str">
        <f>VLOOKUP(G209,'BANG THAM CHIEU'!B209:H1276,7,0)</f>
        <v>O-024</v>
      </c>
    </row>
    <row r="210" spans="7:8" x14ac:dyDescent="0.25">
      <c r="G210" s="347" t="s">
        <v>733</v>
      </c>
      <c r="H210" t="str">
        <f>VLOOKUP(G210,'BANG THAM CHIEU'!B210:H1277,7,0)</f>
        <v>O-106</v>
      </c>
    </row>
    <row r="211" spans="7:8" x14ac:dyDescent="0.25">
      <c r="G211" s="345" t="s">
        <v>734</v>
      </c>
      <c r="H211" t="str">
        <f>VLOOKUP(G211,'BANG THAM CHIEU'!B211:H1278,7,0)</f>
        <v>O-061</v>
      </c>
    </row>
    <row r="212" spans="7:8" x14ac:dyDescent="0.25">
      <c r="G212" s="345" t="s">
        <v>735</v>
      </c>
      <c r="H212" t="str">
        <f>VLOOKUP(G212,'BANG THAM CHIEU'!B212:H1279,7,0)</f>
        <v>O-097</v>
      </c>
    </row>
    <row r="213" spans="7:8" x14ac:dyDescent="0.25">
      <c r="G213" s="345" t="s">
        <v>736</v>
      </c>
      <c r="H213" t="str">
        <f>VLOOKUP(G213,'BANG THAM CHIEU'!B213:H1280,7,0)</f>
        <v>W-035</v>
      </c>
    </row>
    <row r="214" spans="7:8" x14ac:dyDescent="0.25">
      <c r="G214" s="345" t="s">
        <v>737</v>
      </c>
      <c r="H214" t="str">
        <f>VLOOKUP(G214,'BANG THAM CHIEU'!B214:H1281,7,0)</f>
        <v>W-036</v>
      </c>
    </row>
    <row r="215" spans="7:8" x14ac:dyDescent="0.25">
      <c r="G215" s="345" t="s">
        <v>738</v>
      </c>
      <c r="H215" t="str">
        <f>VLOOKUP(G215,'BANG THAM CHIEU'!B215:H1282,7,0)</f>
        <v>A-20</v>
      </c>
    </row>
    <row r="216" spans="7:8" x14ac:dyDescent="0.25">
      <c r="G216" s="345" t="s">
        <v>739</v>
      </c>
      <c r="H216" t="str">
        <f>VLOOKUP(G216,'BANG THAM CHIEU'!B216:H1283,7,0)</f>
        <v>O-021</v>
      </c>
    </row>
    <row r="217" spans="7:8" x14ac:dyDescent="0.25">
      <c r="G217" s="345" t="s">
        <v>740</v>
      </c>
      <c r="H217" t="str">
        <f>VLOOKUP(G217,'BANG THAM CHIEU'!B217:H1284,7,0)</f>
        <v>O-128</v>
      </c>
    </row>
    <row r="218" spans="7:8" x14ac:dyDescent="0.25">
      <c r="G218" s="349" t="s">
        <v>741</v>
      </c>
      <c r="H218" t="str">
        <f>VLOOKUP(G218,'BANG THAM CHIEU'!B218:H1285,7,0)</f>
        <v>O-146</v>
      </c>
    </row>
    <row r="219" spans="7:8" x14ac:dyDescent="0.25">
      <c r="G219" s="349" t="s">
        <v>742</v>
      </c>
      <c r="H219" t="str">
        <f>VLOOKUP(G219,'BANG THAM CHIEU'!B219:H1286,7,0)</f>
        <v>O-147</v>
      </c>
    </row>
    <row r="220" spans="7:8" x14ac:dyDescent="0.25">
      <c r="G220" s="349" t="s">
        <v>743</v>
      </c>
      <c r="H220" t="str">
        <f>VLOOKUP(G220,'BANG THAM CHIEU'!B220:H1287,7,0)</f>
        <v>O-148</v>
      </c>
    </row>
    <row r="221" spans="7:8" x14ac:dyDescent="0.25">
      <c r="G221" s="349" t="s">
        <v>744</v>
      </c>
      <c r="H221" t="str">
        <f>VLOOKUP(G221,'BANG THAM CHIEU'!B221:H1288,7,0)</f>
        <v>O-149</v>
      </c>
    </row>
    <row r="222" spans="7:8" x14ac:dyDescent="0.25">
      <c r="G222" s="349" t="s">
        <v>745</v>
      </c>
      <c r="H222" t="str">
        <f>VLOOKUP(G222,'BANG THAM CHIEU'!B222:H1289,7,0)</f>
        <v>O-150</v>
      </c>
    </row>
    <row r="223" spans="7:8" x14ac:dyDescent="0.25">
      <c r="G223" s="349" t="s">
        <v>746</v>
      </c>
      <c r="H223" t="str">
        <f>VLOOKUP(G223,'BANG THAM CHIEU'!B223:H1290,7,0)</f>
        <v>O-151</v>
      </c>
    </row>
    <row r="224" spans="7:8" x14ac:dyDescent="0.25">
      <c r="G224" s="349" t="s">
        <v>747</v>
      </c>
      <c r="H224" t="str">
        <f>VLOOKUP(G224,'BANG THAM CHIEU'!B224:H1291,7,0)</f>
        <v>O-152</v>
      </c>
    </row>
    <row r="225" spans="7:8" x14ac:dyDescent="0.25">
      <c r="G225" s="349" t="s">
        <v>748</v>
      </c>
      <c r="H225" t="str">
        <f>VLOOKUP(G225,'BANG THAM CHIEU'!B225:H1292,7,0)</f>
        <v>O-153</v>
      </c>
    </row>
    <row r="226" spans="7:8" x14ac:dyDescent="0.25">
      <c r="G226" s="349" t="s">
        <v>749</v>
      </c>
      <c r="H226" t="str">
        <f>VLOOKUP(G226,'BANG THAM CHIEU'!B226:H1293,7,0)</f>
        <v>O-154</v>
      </c>
    </row>
    <row r="227" spans="7:8" x14ac:dyDescent="0.25">
      <c r="G227" s="349" t="s">
        <v>750</v>
      </c>
      <c r="H227" t="str">
        <f>VLOOKUP(G227,'BANG THAM CHIEU'!B227:H1294,7,0)</f>
        <v>O-155</v>
      </c>
    </row>
    <row r="228" spans="7:8" x14ac:dyDescent="0.25">
      <c r="G228" s="349" t="s">
        <v>751</v>
      </c>
      <c r="H228" t="str">
        <f>VLOOKUP(G228,'BANG THAM CHIEU'!B228:H1295,7,0)</f>
        <v>O-156</v>
      </c>
    </row>
    <row r="229" spans="7:8" x14ac:dyDescent="0.25">
      <c r="G229" s="345" t="s">
        <v>752</v>
      </c>
      <c r="H229" t="str">
        <f>VLOOKUP(G229,'BANG THAM CHIEU'!B229:H1296,7,0)</f>
        <v>O-163</v>
      </c>
    </row>
    <row r="230" spans="7:8" x14ac:dyDescent="0.25">
      <c r="G230" s="345" t="s">
        <v>753</v>
      </c>
      <c r="H230" t="str">
        <f>VLOOKUP(G230,'BANG THAM CHIEU'!B230:H1297,7,0)</f>
        <v>T-18</v>
      </c>
    </row>
    <row r="231" spans="7:8" x14ac:dyDescent="0.25">
      <c r="G231" s="349" t="s">
        <v>754</v>
      </c>
      <c r="H231" t="str">
        <f>VLOOKUP(G231,'BANG THAM CHIEU'!B231:H1298,7,0)</f>
        <v>O-034</v>
      </c>
    </row>
    <row r="232" spans="7:8" x14ac:dyDescent="0.25">
      <c r="G232" s="345" t="s">
        <v>829</v>
      </c>
      <c r="H232" t="str">
        <f>VLOOKUP(G232,'BANG THAM CHIEU'!B232:H1299,7,0)</f>
        <v>A-28</v>
      </c>
    </row>
    <row r="233" spans="7:8" x14ac:dyDescent="0.25">
      <c r="G233" s="345" t="s">
        <v>756</v>
      </c>
      <c r="H233" t="str">
        <f>VLOOKUP(G233,'BANG THAM CHIEU'!B233:H1300,7,0)</f>
        <v>E-043</v>
      </c>
    </row>
    <row r="234" spans="7:8" x14ac:dyDescent="0.25">
      <c r="G234" s="347" t="s">
        <v>216</v>
      </c>
      <c r="H234" t="str">
        <f>VLOOKUP(G234,'BANG THAM CHIEU'!B234:H1301,7,0)</f>
        <v>E-8</v>
      </c>
    </row>
    <row r="235" spans="7:8" x14ac:dyDescent="0.25">
      <c r="G235" s="349" t="s">
        <v>223</v>
      </c>
      <c r="H235" t="str">
        <f>VLOOKUP(G235,'BANG THAM CHIEU'!B235:H1302,7,0)</f>
        <v>E-e11</v>
      </c>
    </row>
    <row r="236" spans="7:8" x14ac:dyDescent="0.25">
      <c r="G236" s="345" t="s">
        <v>757</v>
      </c>
      <c r="H236" t="str">
        <f>VLOOKUP(G236,'BANG THAM CHIEU'!B236:H1303,7,0)</f>
        <v>A-045</v>
      </c>
    </row>
    <row r="237" spans="7:8" x14ac:dyDescent="0.25">
      <c r="G237" s="345" t="s">
        <v>758</v>
      </c>
      <c r="H237" t="str">
        <f>VLOOKUP(G237,'BANG THAM CHIEU'!B237:H1304,7,0)</f>
        <v>B-040</v>
      </c>
    </row>
    <row r="238" spans="7:8" x14ac:dyDescent="0.25">
      <c r="G238" s="347" t="s">
        <v>759</v>
      </c>
      <c r="H238" t="str">
        <f>VLOOKUP(G238,'BANG THAM CHIEU'!B238:H1305,7,0)</f>
        <v>O-116</v>
      </c>
    </row>
    <row r="239" spans="7:8" x14ac:dyDescent="0.25">
      <c r="G239" s="349" t="s">
        <v>760</v>
      </c>
      <c r="H239" t="str">
        <f>VLOOKUP(G239,'BANG THAM CHIEU'!B239:H1306,7,0)</f>
        <v>O-018</v>
      </c>
    </row>
    <row r="240" spans="7:8" x14ac:dyDescent="0.25">
      <c r="G240" s="349" t="s">
        <v>761</v>
      </c>
      <c r="H240" t="str">
        <f>VLOOKUP(G240,'BANG THAM CHIEU'!B240:H1307,7,0)</f>
        <v>O-022</v>
      </c>
    </row>
    <row r="241" spans="7:8" x14ac:dyDescent="0.25">
      <c r="G241" s="347" t="s">
        <v>762</v>
      </c>
      <c r="H241" t="str">
        <f>VLOOKUP(G241,'BANG THAM CHIEU'!B241:H1308,7,0)</f>
        <v>O-134</v>
      </c>
    </row>
    <row r="242" spans="7:8" x14ac:dyDescent="0.25">
      <c r="G242" s="349" t="s">
        <v>763</v>
      </c>
      <c r="H242" t="str">
        <f>VLOOKUP(G242,'BANG THAM CHIEU'!B242:H1309,7,0)</f>
        <v>E-95</v>
      </c>
    </row>
    <row r="243" spans="7:8" x14ac:dyDescent="0.25">
      <c r="G243" s="345" t="s">
        <v>764</v>
      </c>
      <c r="H243" t="str">
        <f>VLOOKUP(G243,'BANG THAM CHIEU'!B243:H1310,7,0)</f>
        <v>O-131</v>
      </c>
    </row>
    <row r="244" spans="7:8" x14ac:dyDescent="0.25">
      <c r="G244" s="347" t="s">
        <v>765</v>
      </c>
      <c r="H244" t="str">
        <f>VLOOKUP(G244,'BANG THAM CHIEU'!B244:H1311,7,0)</f>
        <v>B-12</v>
      </c>
    </row>
    <row r="245" spans="7:8" x14ac:dyDescent="0.25">
      <c r="G245" s="347" t="s">
        <v>766</v>
      </c>
      <c r="H245" t="str">
        <f>VLOOKUP(G245,'BANG THAM CHIEU'!B245:H1312,7,0)</f>
        <v>B-11</v>
      </c>
    </row>
    <row r="246" spans="7:8" x14ac:dyDescent="0.25">
      <c r="G246" s="345" t="s">
        <v>767</v>
      </c>
      <c r="H246" t="str">
        <f>VLOOKUP(G246,'BANG THAM CHIEU'!B246:H1313,7,0)</f>
        <v>A-14</v>
      </c>
    </row>
    <row r="247" spans="7:8" x14ac:dyDescent="0.25">
      <c r="G247" s="345" t="s">
        <v>768</v>
      </c>
      <c r="H247" t="str">
        <f>VLOOKUP(G247,'BANG THAM CHIEU'!B247:H1314,7,0)</f>
        <v>W-063</v>
      </c>
    </row>
    <row r="248" spans="7:8" x14ac:dyDescent="0.25">
      <c r="G248" s="345" t="s">
        <v>769</v>
      </c>
      <c r="H248" t="str">
        <f>VLOOKUP(G248,'BANG THAM CHIEU'!B248:H1315,7,0)</f>
        <v>W-048</v>
      </c>
    </row>
    <row r="249" spans="7:8" x14ac:dyDescent="0.25">
      <c r="G249" s="345" t="s">
        <v>770</v>
      </c>
      <c r="H249" t="str">
        <f>VLOOKUP(G249,'BANG THAM CHIEU'!B249:H1316,7,0)</f>
        <v>W-049</v>
      </c>
    </row>
    <row r="250" spans="7:8" x14ac:dyDescent="0.25">
      <c r="G250" s="345" t="s">
        <v>771</v>
      </c>
      <c r="H250" t="str">
        <f>VLOOKUP(G250,'BANG THAM CHIEU'!B250:H1317,7,0)</f>
        <v>W-047</v>
      </c>
    </row>
    <row r="251" spans="7:8" x14ac:dyDescent="0.25">
      <c r="G251" s="345" t="s">
        <v>772</v>
      </c>
      <c r="H251" t="str">
        <f>VLOOKUP(G251,'BANG THAM CHIEU'!B251:H1318,7,0)</f>
        <v>W-046</v>
      </c>
    </row>
    <row r="252" spans="7:8" x14ac:dyDescent="0.25">
      <c r="G252" s="345" t="s">
        <v>773</v>
      </c>
      <c r="H252" t="str">
        <f>VLOOKUP(G252,'BANG THAM CHIEU'!B252:H1319,7,0)</f>
        <v>W-054</v>
      </c>
    </row>
    <row r="253" spans="7:8" x14ac:dyDescent="0.25">
      <c r="G253" s="345" t="s">
        <v>774</v>
      </c>
      <c r="H253" t="str">
        <f>VLOOKUP(G253,'BANG THAM CHIEU'!B253:H1320,7,0)</f>
        <v>W-043</v>
      </c>
    </row>
    <row r="254" spans="7:8" x14ac:dyDescent="0.25">
      <c r="G254" s="345" t="s">
        <v>775</v>
      </c>
      <c r="H254" t="str">
        <f>VLOOKUP(G254,'BANG THAM CHIEU'!B254:H1321,7,0)</f>
        <v>W-085</v>
      </c>
    </row>
    <row r="255" spans="7:8" x14ac:dyDescent="0.25">
      <c r="G255" s="345" t="s">
        <v>776</v>
      </c>
      <c r="H255" t="str">
        <f>VLOOKUP(G255,'BANG THAM CHIEU'!B255:H1322,7,0)</f>
        <v>W-044</v>
      </c>
    </row>
    <row r="256" spans="7:8" x14ac:dyDescent="0.25">
      <c r="G256" s="345" t="s">
        <v>777</v>
      </c>
      <c r="H256" t="str">
        <f>VLOOKUP(G256,'BANG THAM CHIEU'!B256:H1323,7,0)</f>
        <v>W-086</v>
      </c>
    </row>
    <row r="257" spans="7:8" x14ac:dyDescent="0.25">
      <c r="G257" s="345" t="s">
        <v>778</v>
      </c>
      <c r="H257" t="str">
        <f>VLOOKUP(G257,'BANG THAM CHIEU'!B257:H1324,7,0)</f>
        <v>W-087</v>
      </c>
    </row>
    <row r="258" spans="7:8" x14ac:dyDescent="0.25">
      <c r="G258" s="345" t="s">
        <v>779</v>
      </c>
      <c r="H258" t="str">
        <f>VLOOKUP(G258,'BANG THAM CHIEU'!B258:H1325,7,0)</f>
        <v>W-045</v>
      </c>
    </row>
    <row r="259" spans="7:8" x14ac:dyDescent="0.25">
      <c r="G259" s="345" t="s">
        <v>780</v>
      </c>
      <c r="H259" t="str">
        <f>VLOOKUP(G259,'BANG THAM CHIEU'!B259:H1326,7,0)</f>
        <v>O-041</v>
      </c>
    </row>
    <row r="260" spans="7:8" x14ac:dyDescent="0.25">
      <c r="G260" s="342" t="s">
        <v>232</v>
      </c>
      <c r="H260" t="str">
        <f>VLOOKUP(G260,'BANG THAM CHIEU'!B260:H1327,7,0)</f>
        <v>E-031</v>
      </c>
    </row>
    <row r="261" spans="7:8" x14ac:dyDescent="0.25">
      <c r="G261" s="345" t="s">
        <v>782</v>
      </c>
      <c r="H261" t="str">
        <f>VLOOKUP(G261,'BANG THAM CHIEU'!B261:H1328,7,0)</f>
        <v>W-039</v>
      </c>
    </row>
    <row r="262" spans="7:8" x14ac:dyDescent="0.25">
      <c r="G262" s="345" t="s">
        <v>783</v>
      </c>
      <c r="H262" t="str">
        <f>VLOOKUP(G262,'BANG THAM CHIEU'!B262:H1329,7,0)</f>
        <v>W-038</v>
      </c>
    </row>
    <row r="263" spans="7:8" x14ac:dyDescent="0.25">
      <c r="G263" s="345" t="s">
        <v>784</v>
      </c>
      <c r="H263" t="str">
        <f>VLOOKUP(G263,'BANG THAM CHIEU'!B263:H1330,7,0)</f>
        <v>W-059</v>
      </c>
    </row>
    <row r="264" spans="7:8" x14ac:dyDescent="0.25">
      <c r="G264" s="345" t="s">
        <v>785</v>
      </c>
      <c r="H264" t="str">
        <f>VLOOKUP(G264,'BANG THAM CHIEU'!B264:H1331,7,0)</f>
        <v>W-070</v>
      </c>
    </row>
    <row r="265" spans="7:8" x14ac:dyDescent="0.25">
      <c r="G265" s="345" t="s">
        <v>786</v>
      </c>
      <c r="H265" t="str">
        <f>VLOOKUP(G265,'BANG THAM CHIEU'!B265:H1332,7,0)</f>
        <v>W-071</v>
      </c>
    </row>
    <row r="266" spans="7:8" x14ac:dyDescent="0.25">
      <c r="G266" s="345" t="s">
        <v>787</v>
      </c>
      <c r="H266" t="str">
        <f>VLOOKUP(G266,'BANG THAM CHIEU'!B266:H1333,7,0)</f>
        <v>W-w07</v>
      </c>
    </row>
    <row r="267" spans="7:8" x14ac:dyDescent="0.25">
      <c r="G267" s="345" t="s">
        <v>788</v>
      </c>
      <c r="H267" t="str">
        <f>VLOOKUP(G267,'BANG THAM CHIEU'!B267:H1334,7,0)</f>
        <v>W-w05</v>
      </c>
    </row>
    <row r="268" spans="7:8" x14ac:dyDescent="0.25">
      <c r="G268" s="347" t="s">
        <v>789</v>
      </c>
      <c r="H268" t="str">
        <f>VLOOKUP(G268,'BANG THAM CHIEU'!B268:H1335,7,0)</f>
        <v>B-031</v>
      </c>
    </row>
    <row r="269" spans="7:8" x14ac:dyDescent="0.25">
      <c r="G269" s="347" t="s">
        <v>790</v>
      </c>
      <c r="H269" t="str">
        <f>VLOOKUP(G269,'BANG THAM CHIEU'!B269:H1336,7,0)</f>
        <v>B-14</v>
      </c>
    </row>
    <row r="270" spans="7:8" x14ac:dyDescent="0.25">
      <c r="G270" s="345" t="s">
        <v>791</v>
      </c>
      <c r="H270" t="str">
        <f>VLOOKUP(G270,'BANG THAM CHIEU'!B270:H1337,7,0)</f>
        <v>O-059</v>
      </c>
    </row>
    <row r="271" spans="7:8" x14ac:dyDescent="0.25">
      <c r="G271" s="345" t="s">
        <v>792</v>
      </c>
      <c r="H271" t="str">
        <f>VLOOKUP(G271,'BANG THAM CHIEU'!B271:H1338,7,0)</f>
        <v>W-040</v>
      </c>
    </row>
    <row r="272" spans="7:8" x14ac:dyDescent="0.25">
      <c r="G272" s="345" t="s">
        <v>793</v>
      </c>
      <c r="H272" t="str">
        <f>VLOOKUP(G272,'BANG THAM CHIEU'!B272:H1339,7,0)</f>
        <v>W-051</v>
      </c>
    </row>
    <row r="273" spans="7:8" x14ac:dyDescent="0.25">
      <c r="G273" s="347" t="s">
        <v>794</v>
      </c>
      <c r="H273" t="str">
        <f>VLOOKUP(G273,'BANG THAM CHIEU'!B273:H1340,7,0)</f>
        <v>O-058</v>
      </c>
    </row>
    <row r="274" spans="7:8" x14ac:dyDescent="0.25">
      <c r="G274" s="345" t="s">
        <v>795</v>
      </c>
      <c r="H274" t="str">
        <f>VLOOKUP(G274,'BANG THAM CHIEU'!B274:H1341,7,0)</f>
        <v>W-003</v>
      </c>
    </row>
    <row r="275" spans="7:8" x14ac:dyDescent="0.25">
      <c r="G275" s="345" t="s">
        <v>796</v>
      </c>
      <c r="H275" t="str">
        <f>VLOOKUP(G275,'BANG THAM CHIEU'!B275:H1342,7,0)</f>
        <v>W-037</v>
      </c>
    </row>
    <row r="276" spans="7:8" x14ac:dyDescent="0.25">
      <c r="G276" s="347" t="s">
        <v>797</v>
      </c>
      <c r="H276" t="str">
        <f>VLOOKUP(G276,'BANG THAM CHIEU'!B276:H1343,7,0)</f>
        <v>O-099</v>
      </c>
    </row>
    <row r="277" spans="7:8" x14ac:dyDescent="0.25">
      <c r="G277" s="345" t="s">
        <v>798</v>
      </c>
      <c r="H277" t="str">
        <f>VLOOKUP(G277,'BANG THAM CHIEU'!B277:H1344,7,0)</f>
        <v>O-142</v>
      </c>
    </row>
    <row r="278" spans="7:8" x14ac:dyDescent="0.25">
      <c r="G278" s="345" t="s">
        <v>799</v>
      </c>
      <c r="H278" t="str">
        <f>VLOOKUP(G278,'BANG THAM CHIEU'!B278:H1345,7,0)</f>
        <v>O-143</v>
      </c>
    </row>
    <row r="279" spans="7:8" x14ac:dyDescent="0.25">
      <c r="G279" s="345" t="s">
        <v>800</v>
      </c>
      <c r="H279" t="str">
        <f>VLOOKUP(G279,'BANG THAM CHIEU'!B279:H1346,7,0)</f>
        <v>A-030</v>
      </c>
    </row>
    <row r="280" spans="7:8" x14ac:dyDescent="0.25">
      <c r="G280" s="345" t="s">
        <v>801</v>
      </c>
      <c r="H280" t="str">
        <f>VLOOKUP(G280,'BANG THAM CHIEU'!B280:H1347,7,0)</f>
        <v>A-031</v>
      </c>
    </row>
    <row r="281" spans="7:8" x14ac:dyDescent="0.25">
      <c r="G281" s="345" t="s">
        <v>802</v>
      </c>
      <c r="H281" t="str">
        <f>VLOOKUP(G281,'BANG THAM CHIEU'!B281:H1348,7,0)</f>
        <v>A-032</v>
      </c>
    </row>
    <row r="282" spans="7:8" x14ac:dyDescent="0.25">
      <c r="G282" s="349" t="s">
        <v>803</v>
      </c>
      <c r="H282" t="str">
        <f>VLOOKUP(G282,'BANG THAM CHIEU'!B282:H1349,7,0)</f>
        <v>O-012</v>
      </c>
    </row>
    <row r="283" spans="7:8" x14ac:dyDescent="0.25">
      <c r="G283" s="347" t="s">
        <v>726</v>
      </c>
      <c r="H283" t="str">
        <f>VLOOKUP(G283,'BANG THAM CHIEU'!B283:H1350,7,0)</f>
        <v>E-045</v>
      </c>
    </row>
    <row r="284" spans="7:8" x14ac:dyDescent="0.25">
      <c r="G284" s="347" t="s">
        <v>805</v>
      </c>
      <c r="H284" t="str">
        <f>VLOOKUP(G284,'BANG THAM CHIEU'!B284:H1351,7,0)</f>
        <v>SP-29</v>
      </c>
    </row>
    <row r="285" spans="7:8" x14ac:dyDescent="0.25">
      <c r="G285" s="347" t="s">
        <v>725</v>
      </c>
      <c r="H285" t="str">
        <f>VLOOKUP(G285,'BANG THAM CHIEU'!B285:H1352,7,0)</f>
        <v>E-019</v>
      </c>
    </row>
    <row r="286" spans="7:8" x14ac:dyDescent="0.25">
      <c r="G286" s="347" t="s">
        <v>807</v>
      </c>
      <c r="H286" t="str">
        <f>VLOOKUP(G286,'BANG THAM CHIEU'!B286:H1353,7,0)</f>
        <v>O-004</v>
      </c>
    </row>
    <row r="287" spans="7:8" x14ac:dyDescent="0.25">
      <c r="G287" s="347" t="s">
        <v>808</v>
      </c>
      <c r="H287" t="str">
        <f>VLOOKUP(G287,'BANG THAM CHIEU'!B287:H1354,7,0)</f>
        <v>O-114</v>
      </c>
    </row>
    <row r="288" spans="7:8" x14ac:dyDescent="0.25">
      <c r="G288" s="345" t="s">
        <v>809</v>
      </c>
      <c r="H288" t="str">
        <f>VLOOKUP(G288,'BANG THAM CHIEU'!B288:H1355,7,0)</f>
        <v>W-053</v>
      </c>
    </row>
    <row r="289" spans="7:8" x14ac:dyDescent="0.25">
      <c r="G289" s="345" t="s">
        <v>810</v>
      </c>
      <c r="H289" t="str">
        <f>VLOOKUP(G289,'BANG THAM CHIEU'!B289:H1356,7,0)</f>
        <v>W-026</v>
      </c>
    </row>
    <row r="290" spans="7:8" x14ac:dyDescent="0.25">
      <c r="G290" s="345" t="s">
        <v>811</v>
      </c>
      <c r="H290" t="str">
        <f>VLOOKUP(G290,'BANG THAM CHIEU'!B290:H1357,7,0)</f>
        <v>W-027</v>
      </c>
    </row>
    <row r="291" spans="7:8" x14ac:dyDescent="0.25">
      <c r="G291" s="345" t="s">
        <v>812</v>
      </c>
      <c r="H291" t="str">
        <f>VLOOKUP(G291,'BANG THAM CHIEU'!B291:H1358,7,0)</f>
        <v>W-052</v>
      </c>
    </row>
    <row r="292" spans="7:8" x14ac:dyDescent="0.25">
      <c r="G292" s="345" t="s">
        <v>813</v>
      </c>
      <c r="H292" t="str">
        <f>VLOOKUP(G292,'BANG THAM CHIEU'!B292:H1359,7,0)</f>
        <v>W-025</v>
      </c>
    </row>
    <row r="293" spans="7:8" x14ac:dyDescent="0.25">
      <c r="G293" s="345" t="s">
        <v>814</v>
      </c>
      <c r="H293" t="str">
        <f>VLOOKUP(G293,'BANG THAM CHIEU'!B293:H1360,7,0)</f>
        <v>W-024</v>
      </c>
    </row>
    <row r="294" spans="7:8" x14ac:dyDescent="0.25">
      <c r="G294" s="345" t="s">
        <v>815</v>
      </c>
      <c r="H294" t="str">
        <f>VLOOKUP(G294,'BANG THAM CHIEU'!B294:H1361,7,0)</f>
        <v>W-028</v>
      </c>
    </row>
    <row r="295" spans="7:8" x14ac:dyDescent="0.25">
      <c r="G295" s="349" t="s">
        <v>816</v>
      </c>
      <c r="H295" t="str">
        <f>VLOOKUP(G295,'BANG THAM CHIEU'!B295:H1362,7,0)</f>
        <v>E-e33</v>
      </c>
    </row>
    <row r="296" spans="7:8" x14ac:dyDescent="0.25">
      <c r="G296" s="345" t="s">
        <v>817</v>
      </c>
      <c r="H296" t="str">
        <f>VLOOKUP(G296,'BANG THAM CHIEU'!B296:H1363,7,0)</f>
        <v>W-066</v>
      </c>
    </row>
    <row r="297" spans="7:8" x14ac:dyDescent="0.25">
      <c r="G297" s="345" t="s">
        <v>818</v>
      </c>
      <c r="H297" t="str">
        <f>VLOOKUP(G297,'BANG THAM CHIEU'!B297:H1364,7,0)</f>
        <v>W-032</v>
      </c>
    </row>
    <row r="298" spans="7:8" x14ac:dyDescent="0.25">
      <c r="G298" s="345" t="s">
        <v>819</v>
      </c>
      <c r="H298" t="str">
        <f>VLOOKUP(G298,'BANG THAM CHIEU'!B298:H1365,7,0)</f>
        <v>W-023</v>
      </c>
    </row>
    <row r="299" spans="7:8" x14ac:dyDescent="0.25">
      <c r="G299" s="345" t="s">
        <v>820</v>
      </c>
      <c r="H299" t="str">
        <f>VLOOKUP(G299,'BANG THAM CHIEU'!B299:H1366,7,0)</f>
        <v>W-022</v>
      </c>
    </row>
    <row r="300" spans="7:8" x14ac:dyDescent="0.25">
      <c r="G300" s="345" t="s">
        <v>821</v>
      </c>
      <c r="H300" t="str">
        <f>VLOOKUP(G300,'BANG THAM CHIEU'!B300:H1367,7,0)</f>
        <v>W-030</v>
      </c>
    </row>
    <row r="301" spans="7:8" x14ac:dyDescent="0.25">
      <c r="G301" s="345" t="s">
        <v>822</v>
      </c>
      <c r="H301" t="str">
        <f>VLOOKUP(G301,'BANG THAM CHIEU'!B301:H1368,7,0)</f>
        <v>W-060</v>
      </c>
    </row>
    <row r="302" spans="7:8" x14ac:dyDescent="0.25">
      <c r="G302" s="345" t="s">
        <v>823</v>
      </c>
      <c r="H302" t="str">
        <f>VLOOKUP(G302,'BANG THAM CHIEU'!B302:H1369,7,0)</f>
        <v>W-029</v>
      </c>
    </row>
    <row r="303" spans="7:8" x14ac:dyDescent="0.25">
      <c r="G303" s="345" t="s">
        <v>824</v>
      </c>
      <c r="H303" t="str">
        <f>VLOOKUP(G303,'BANG THAM CHIEU'!B303:H1370,7,0)</f>
        <v>W-015</v>
      </c>
    </row>
    <row r="304" spans="7:8" x14ac:dyDescent="0.25">
      <c r="G304" s="345" t="s">
        <v>825</v>
      </c>
      <c r="H304" t="str">
        <f>VLOOKUP(G304,'BANG THAM CHIEU'!B304:H1371,7,0)</f>
        <v>W-016</v>
      </c>
    </row>
    <row r="305" spans="7:8" x14ac:dyDescent="0.25">
      <c r="G305" s="345" t="s">
        <v>826</v>
      </c>
      <c r="H305" t="str">
        <f>VLOOKUP(G305,'BANG THAM CHIEU'!B305:H1372,7,0)</f>
        <v>W-062</v>
      </c>
    </row>
    <row r="306" spans="7:8" x14ac:dyDescent="0.25">
      <c r="G306" s="345" t="s">
        <v>827</v>
      </c>
      <c r="H306" t="str">
        <f>VLOOKUP(G306,'BANG THAM CHIEU'!B306:H1373,7,0)</f>
        <v>E-008</v>
      </c>
    </row>
    <row r="307" spans="7:8" x14ac:dyDescent="0.25">
      <c r="G307" s="345" t="s">
        <v>828</v>
      </c>
      <c r="H307" t="str">
        <f>VLOOKUP(G307,'BANG THAM CHIEU'!B307:H1374,7,0)</f>
        <v>E-073</v>
      </c>
    </row>
    <row r="308" spans="7:8" x14ac:dyDescent="0.25">
      <c r="G308" s="162" t="s">
        <v>118</v>
      </c>
      <c r="H308" t="str">
        <f>VLOOKUP(G308,'BANG THAM CHIEU'!B308:H1375,7,0)</f>
        <v>SP-69</v>
      </c>
    </row>
    <row r="309" spans="7:8" x14ac:dyDescent="0.25">
      <c r="G309" s="345" t="s">
        <v>830</v>
      </c>
      <c r="H309" t="str">
        <f>VLOOKUP(G309,'BANG THAM CHIEU'!B309:H1376,7,0)</f>
        <v>6V-3A</v>
      </c>
    </row>
    <row r="310" spans="7:8" x14ac:dyDescent="0.25">
      <c r="G310" s="345" t="s">
        <v>831</v>
      </c>
      <c r="H310" t="str">
        <f>VLOOKUP(G310,'BANG THAM CHIEU'!B310:H1377,7,0)</f>
        <v>E-074</v>
      </c>
    </row>
    <row r="311" spans="7:8" x14ac:dyDescent="0.25">
      <c r="G311" s="345" t="s">
        <v>832</v>
      </c>
      <c r="H311" t="str">
        <f>VLOOKUP(G311,'BANG THAM CHIEU'!B311:H1378,7,0)</f>
        <v>E-e24</v>
      </c>
    </row>
    <row r="312" spans="7:8" x14ac:dyDescent="0.25">
      <c r="G312" s="345" t="s">
        <v>833</v>
      </c>
      <c r="H312" t="str">
        <f>VLOOKUP(G312,'BANG THAM CHIEU'!B312:H1379,7,0)</f>
        <v>E-003</v>
      </c>
    </row>
    <row r="313" spans="7:8" x14ac:dyDescent="0.25">
      <c r="G313" s="162" t="s">
        <v>117</v>
      </c>
      <c r="H313" t="str">
        <f>VLOOKUP(G313,'BANG THAM CHIEU'!B313:H1380,7,0)</f>
        <v>SP-68</v>
      </c>
    </row>
    <row r="314" spans="7:8" x14ac:dyDescent="0.25">
      <c r="G314" s="347" t="s">
        <v>835</v>
      </c>
      <c r="H314" t="str">
        <f>VLOOKUP(G314,'BANG THAM CHIEU'!B314:H1381,7,0)</f>
        <v>O-109</v>
      </c>
    </row>
    <row r="315" spans="7:8" x14ac:dyDescent="0.25">
      <c r="G315" s="347" t="s">
        <v>836</v>
      </c>
      <c r="H315" t="str">
        <f>VLOOKUP(G315,'BANG THAM CHIEU'!B315:H1382,7,0)</f>
        <v>O-110</v>
      </c>
    </row>
    <row r="316" spans="7:8" x14ac:dyDescent="0.25">
      <c r="G316" s="347" t="s">
        <v>837</v>
      </c>
      <c r="H316" t="str">
        <f>VLOOKUP(G316,'BANG THAM CHIEU'!B316:H1383,7,0)</f>
        <v>O-111</v>
      </c>
    </row>
    <row r="317" spans="7:8" x14ac:dyDescent="0.25">
      <c r="G317" s="347" t="s">
        <v>838</v>
      </c>
      <c r="H317" t="str">
        <f>VLOOKUP(G317,'BANG THAM CHIEU'!B317:H1384,7,0)</f>
        <v>O-112</v>
      </c>
    </row>
    <row r="318" spans="7:8" x14ac:dyDescent="0.25">
      <c r="G318" s="347" t="s">
        <v>839</v>
      </c>
      <c r="H318" t="str">
        <f>VLOOKUP(G318,'BANG THAM CHIEU'!B318:H1385,7,0)</f>
        <v>O-113</v>
      </c>
    </row>
    <row r="319" spans="7:8" x14ac:dyDescent="0.25">
      <c r="G319" s="347" t="s">
        <v>781</v>
      </c>
      <c r="H319" t="str">
        <f>VLOOKUP(G319,'BANG THAM CHIEU'!B319:H1386,7,0)</f>
        <v>O-045</v>
      </c>
    </row>
    <row r="320" spans="7:8" x14ac:dyDescent="0.25">
      <c r="G320" s="347" t="s">
        <v>841</v>
      </c>
      <c r="H320" t="str">
        <f>VLOOKUP(G320,'BANG THAM CHIEU'!B320:H1387,7,0)</f>
        <v>A-033</v>
      </c>
    </row>
    <row r="321" spans="7:8" x14ac:dyDescent="0.25">
      <c r="G321" s="345" t="s">
        <v>842</v>
      </c>
      <c r="H321" t="str">
        <f>VLOOKUP(G321,'BANG THAM CHIEU'!B321:H1388,7,0)</f>
        <v>E-88</v>
      </c>
    </row>
    <row r="322" spans="7:8" x14ac:dyDescent="0.25">
      <c r="G322" s="345" t="s">
        <v>843</v>
      </c>
      <c r="H322" t="str">
        <f>VLOOKUP(G322,'BANG THAM CHIEU'!B322:H1389,7,0)</f>
        <v>E-99</v>
      </c>
    </row>
    <row r="323" spans="7:8" x14ac:dyDescent="0.25">
      <c r="G323" s="350" t="s">
        <v>806</v>
      </c>
      <c r="H323" t="str">
        <f>VLOOKUP(G323,'BANG THAM CHIEU'!B323:H1390,7,0)</f>
        <v>E-061</v>
      </c>
    </row>
    <row r="324" spans="7:8" x14ac:dyDescent="0.25">
      <c r="G324" s="348" t="s">
        <v>845</v>
      </c>
      <c r="H324" t="str">
        <f>VLOOKUP(G324,'BANG THAM CHIEU'!B324:H1391,7,0)</f>
        <v>SP-53</v>
      </c>
    </row>
    <row r="325" spans="7:8" x14ac:dyDescent="0.25">
      <c r="G325" s="347" t="s">
        <v>844</v>
      </c>
      <c r="H325" t="str">
        <f>VLOOKUP(G325,'BANG THAM CHIEU'!B325:H1392,7,0)</f>
        <v>SP-35</v>
      </c>
    </row>
    <row r="326" spans="7:8" x14ac:dyDescent="0.25">
      <c r="G326" s="345" t="s">
        <v>847</v>
      </c>
      <c r="H326" t="str">
        <f>VLOOKUP(G326,'BANG THAM CHIEU'!B326:H1393,7,0)</f>
        <v>W-073</v>
      </c>
    </row>
    <row r="327" spans="7:8" x14ac:dyDescent="0.25">
      <c r="G327" s="347" t="s">
        <v>848</v>
      </c>
      <c r="H327" t="str">
        <f>VLOOKUP(G327,'BANG THAM CHIEU'!B327:H1394,7,0)</f>
        <v>E-100</v>
      </c>
    </row>
    <row r="328" spans="7:8" x14ac:dyDescent="0.25">
      <c r="G328" s="347" t="s">
        <v>849</v>
      </c>
      <c r="H328" t="str">
        <f>VLOOKUP(G328,'BANG THAM CHIEU'!B328:H1395,7,0)</f>
        <v>O-125</v>
      </c>
    </row>
    <row r="329" spans="7:8" x14ac:dyDescent="0.25">
      <c r="G329" s="345" t="s">
        <v>850</v>
      </c>
      <c r="H329" t="str">
        <f>VLOOKUP(G329,'BANG THAM CHIEU'!B329:H1396,7,0)</f>
        <v>O-126</v>
      </c>
    </row>
    <row r="330" spans="7:8" x14ac:dyDescent="0.25">
      <c r="G330" s="348" t="s">
        <v>851</v>
      </c>
      <c r="H330" t="str">
        <f>VLOOKUP(G330,'BANG THAM CHIEU'!B330:H1397,7,0)</f>
        <v>O-081</v>
      </c>
    </row>
    <row r="331" spans="7:8" x14ac:dyDescent="0.25">
      <c r="G331" s="348" t="s">
        <v>852</v>
      </c>
      <c r="H331" t="str">
        <f>VLOOKUP(G331,'BANG THAM CHIEU'!B331:H1398,7,0)</f>
        <v>O-082</v>
      </c>
    </row>
    <row r="332" spans="7:8" x14ac:dyDescent="0.25">
      <c r="G332" s="345" t="s">
        <v>853</v>
      </c>
      <c r="H332" t="str">
        <f>VLOOKUP(G332,'BANG THAM CHIEU'!B332:H1399,7,0)</f>
        <v>W-075</v>
      </c>
    </row>
    <row r="333" spans="7:8" x14ac:dyDescent="0.25">
      <c r="G333" s="345" t="s">
        <v>854</v>
      </c>
      <c r="H333" t="str">
        <f>VLOOKUP(G333,'BANG THAM CHIEU'!B333:H1400,7,0)</f>
        <v>W-077</v>
      </c>
    </row>
    <row r="334" spans="7:8" x14ac:dyDescent="0.25">
      <c r="G334" s="345" t="s">
        <v>855</v>
      </c>
      <c r="H334" t="str">
        <f>VLOOKUP(G334,'BANG THAM CHIEU'!B334:H1401,7,0)</f>
        <v>W-007</v>
      </c>
    </row>
    <row r="335" spans="7:8" x14ac:dyDescent="0.25">
      <c r="G335" s="345" t="s">
        <v>856</v>
      </c>
      <c r="H335" t="str">
        <f>VLOOKUP(G335,'BANG THAM CHIEU'!B335:H1402,7,0)</f>
        <v>W-012</v>
      </c>
    </row>
    <row r="336" spans="7:8" x14ac:dyDescent="0.25">
      <c r="G336" s="345" t="s">
        <v>857</v>
      </c>
      <c r="H336" t="str">
        <f>VLOOKUP(G336,'BANG THAM CHIEU'!B336:H1403,7,0)</f>
        <v>W-013</v>
      </c>
    </row>
    <row r="337" spans="7:8" x14ac:dyDescent="0.25">
      <c r="G337" s="345" t="s">
        <v>858</v>
      </c>
      <c r="H337" t="str">
        <f>VLOOKUP(G337,'BANG THAM CHIEU'!B337:H1404,7,0)</f>
        <v>W-017</v>
      </c>
    </row>
    <row r="338" spans="7:8" x14ac:dyDescent="0.25">
      <c r="G338" s="345" t="s">
        <v>859</v>
      </c>
      <c r="H338" t="str">
        <f>VLOOKUP(G338,'BANG THAM CHIEU'!B338:H1405,7,0)</f>
        <v>W-010</v>
      </c>
    </row>
    <row r="339" spans="7:8" x14ac:dyDescent="0.25">
      <c r="G339" s="345" t="s">
        <v>860</v>
      </c>
      <c r="H339" t="str">
        <f>VLOOKUP(G339,'BANG THAM CHIEU'!B339:H1406,7,0)</f>
        <v>W-042</v>
      </c>
    </row>
    <row r="340" spans="7:8" x14ac:dyDescent="0.25">
      <c r="G340" s="345" t="s">
        <v>861</v>
      </c>
      <c r="H340" t="str">
        <f>VLOOKUP(G340,'BANG THAM CHIEU'!B340:H1407,7,0)</f>
        <v>W-050</v>
      </c>
    </row>
    <row r="341" spans="7:8" x14ac:dyDescent="0.25">
      <c r="G341" s="345" t="s">
        <v>862</v>
      </c>
      <c r="H341" t="str">
        <f>VLOOKUP(G341,'BANG THAM CHIEU'!B341:H1408,7,0)</f>
        <v>W-056</v>
      </c>
    </row>
    <row r="342" spans="7:8" x14ac:dyDescent="0.25">
      <c r="G342" s="345" t="s">
        <v>863</v>
      </c>
      <c r="H342" t="str">
        <f>VLOOKUP(G342,'BANG THAM CHIEU'!B342:H1409,7,0)</f>
        <v>W-061</v>
      </c>
    </row>
    <row r="343" spans="7:8" x14ac:dyDescent="0.25">
      <c r="G343" s="345" t="s">
        <v>864</v>
      </c>
      <c r="H343" t="str">
        <f>VLOOKUP(G343,'BANG THAM CHIEU'!B343:H1410,7,0)</f>
        <v>W-067</v>
      </c>
    </row>
    <row r="344" spans="7:8" x14ac:dyDescent="0.25">
      <c r="G344" s="345" t="s">
        <v>865</v>
      </c>
      <c r="H344" t="str">
        <f>VLOOKUP(G344,'BANG THAM CHIEU'!B344:H1411,7,0)</f>
        <v>W-068</v>
      </c>
    </row>
    <row r="345" spans="7:8" x14ac:dyDescent="0.25">
      <c r="G345" s="345" t="s">
        <v>866</v>
      </c>
      <c r="H345" t="str">
        <f>VLOOKUP(G345,'BANG THAM CHIEU'!B345:H1412,7,0)</f>
        <v>W-069</v>
      </c>
    </row>
    <row r="346" spans="7:8" x14ac:dyDescent="0.25">
      <c r="G346" s="345" t="s">
        <v>867</v>
      </c>
      <c r="H346" t="str">
        <f>VLOOKUP(G346,'BANG THAM CHIEU'!B346:H1413,7,0)</f>
        <v>W-074</v>
      </c>
    </row>
    <row r="347" spans="7:8" x14ac:dyDescent="0.25">
      <c r="G347" s="345" t="s">
        <v>868</v>
      </c>
      <c r="H347" t="str">
        <f>VLOOKUP(G347,'BANG THAM CHIEU'!B347:H1414,7,0)</f>
        <v>W-081</v>
      </c>
    </row>
    <row r="348" spans="7:8" x14ac:dyDescent="0.25">
      <c r="G348" s="345" t="s">
        <v>869</v>
      </c>
      <c r="H348" t="str">
        <f>VLOOKUP(G348,'BANG THAM CHIEU'!B348:H1415,7,0)</f>
        <v>W-082</v>
      </c>
    </row>
    <row r="349" spans="7:8" x14ac:dyDescent="0.25">
      <c r="G349" s="345" t="s">
        <v>870</v>
      </c>
      <c r="H349" t="str">
        <f>VLOOKUP(G349,'BANG THAM CHIEU'!B349:H1416,7,0)</f>
        <v>A-005</v>
      </c>
    </row>
    <row r="350" spans="7:8" x14ac:dyDescent="0.25">
      <c r="G350" s="345" t="s">
        <v>871</v>
      </c>
      <c r="H350" t="str">
        <f>VLOOKUP(G350,'BANG THAM CHIEU'!B350:H1417,7,0)</f>
        <v>W-041</v>
      </c>
    </row>
    <row r="351" spans="7:8" x14ac:dyDescent="0.25">
      <c r="G351" s="345" t="s">
        <v>872</v>
      </c>
      <c r="H351" t="str">
        <f>VLOOKUP(G351,'BANG THAM CHIEU'!B351:H1418,7,0)</f>
        <v>W-072</v>
      </c>
    </row>
    <row r="352" spans="7:8" x14ac:dyDescent="0.25">
      <c r="G352" s="345" t="s">
        <v>873</v>
      </c>
      <c r="H352" t="str">
        <f>VLOOKUP(G352,'BANG THAM CHIEU'!B352:H1419,7,0)</f>
        <v>O-069</v>
      </c>
    </row>
    <row r="353" spans="7:8" x14ac:dyDescent="0.25">
      <c r="G353" s="345" t="s">
        <v>874</v>
      </c>
      <c r="H353" t="str">
        <f>VLOOKUP(G353,'BANG THAM CHIEU'!B353:H1420,7,0)</f>
        <v>O-071</v>
      </c>
    </row>
    <row r="354" spans="7:8" x14ac:dyDescent="0.25">
      <c r="G354" s="345" t="s">
        <v>875</v>
      </c>
      <c r="H354" t="str">
        <f>VLOOKUP(G354,'BANG THAM CHIEU'!B354:H1421,7,0)</f>
        <v>W-033</v>
      </c>
    </row>
    <row r="355" spans="7:8" x14ac:dyDescent="0.25">
      <c r="G355" s="345" t="s">
        <v>876</v>
      </c>
      <c r="H355" t="str">
        <f>VLOOKUP(G355,'BANG THAM CHIEU'!B355:H1422,7,0)</f>
        <v>W-w03</v>
      </c>
    </row>
    <row r="356" spans="7:8" x14ac:dyDescent="0.25">
      <c r="G356" s="345" t="s">
        <v>877</v>
      </c>
      <c r="H356" t="str">
        <f>VLOOKUP(G356,'BANG THAM CHIEU'!B356:H1423,7,0)</f>
        <v>W-w0480</v>
      </c>
    </row>
    <row r="357" spans="7:8" x14ac:dyDescent="0.25">
      <c r="G357" s="345" t="s">
        <v>878</v>
      </c>
      <c r="H357" t="str">
        <f>VLOOKUP(G357,'BANG THAM CHIEU'!B357:H1424,7,0)</f>
        <v>W-w0550</v>
      </c>
    </row>
    <row r="358" spans="7:8" x14ac:dyDescent="0.25">
      <c r="G358" s="345" t="s">
        <v>879</v>
      </c>
      <c r="H358" t="str">
        <f>VLOOKUP(G358,'BANG THAM CHIEU'!B358:H1425,7,0)</f>
        <v>A-002</v>
      </c>
    </row>
    <row r="359" spans="7:8" x14ac:dyDescent="0.25">
      <c r="G359" s="345" t="s">
        <v>880</v>
      </c>
      <c r="H359" t="str">
        <f>VLOOKUP(G359,'BANG THAM CHIEU'!B359:H1426,7,0)</f>
        <v>A-004</v>
      </c>
    </row>
    <row r="360" spans="7:8" x14ac:dyDescent="0.25">
      <c r="G360" s="345" t="s">
        <v>881</v>
      </c>
      <c r="H360" t="str">
        <f>VLOOKUP(G360,'BANG THAM CHIEU'!B360:H1427,7,0)</f>
        <v>A-13</v>
      </c>
    </row>
    <row r="361" spans="7:8" x14ac:dyDescent="0.25">
      <c r="G361" s="345" t="s">
        <v>882</v>
      </c>
      <c r="H361" t="str">
        <f>VLOOKUP(G361,'BANG THAM CHIEU'!B361:H1428,7,0)</f>
        <v>O-047</v>
      </c>
    </row>
    <row r="362" spans="7:8" x14ac:dyDescent="0.25">
      <c r="G362" s="345" t="s">
        <v>883</v>
      </c>
      <c r="H362" t="str">
        <f>VLOOKUP(G362,'BANG THAM CHIEU'!B362:H1429,7,0)</f>
        <v>O-085</v>
      </c>
    </row>
    <row r="363" spans="7:8" x14ac:dyDescent="0.25">
      <c r="G363" s="345" t="s">
        <v>884</v>
      </c>
      <c r="H363" t="str">
        <f>VLOOKUP(G363,'BANG THAM CHIEU'!B363:H1430,7,0)</f>
        <v>W-084</v>
      </c>
    </row>
    <row r="364" spans="7:8" x14ac:dyDescent="0.25">
      <c r="G364" s="345" t="s">
        <v>885</v>
      </c>
      <c r="H364" t="str">
        <f>VLOOKUP(G364,'BANG THAM CHIEU'!B364:H1431,7,0)</f>
        <v>B-033</v>
      </c>
    </row>
    <row r="365" spans="7:8" x14ac:dyDescent="0.25">
      <c r="G365" s="345" t="s">
        <v>886</v>
      </c>
      <c r="H365" t="str">
        <f>VLOOKUP(G365,'BANG THAM CHIEU'!B365:H1432,7,0)</f>
        <v>B-034</v>
      </c>
    </row>
    <row r="366" spans="7:8" x14ac:dyDescent="0.25">
      <c r="G366" s="347" t="s">
        <v>887</v>
      </c>
      <c r="H366" t="str">
        <f>VLOOKUP(G366,'BANG THAM CHIEU'!B366:H1433,7,0)</f>
        <v>O-084</v>
      </c>
    </row>
    <row r="367" spans="7:8" x14ac:dyDescent="0.25">
      <c r="G367" s="345" t="s">
        <v>888</v>
      </c>
      <c r="H367" t="str">
        <f>VLOOKUP(G367,'BANG THAM CHIEU'!B367:H1434,7,0)</f>
        <v>SP-42</v>
      </c>
    </row>
    <row r="368" spans="7:8" x14ac:dyDescent="0.25">
      <c r="G368" s="345" t="s">
        <v>1277</v>
      </c>
      <c r="H368" t="str">
        <f>VLOOKUP(G368,'BANG THAM CHIEU'!B368:H1435,7,0)</f>
        <v>T-84</v>
      </c>
    </row>
    <row r="369" spans="7:8" x14ac:dyDescent="0.25">
      <c r="G369" s="345" t="s">
        <v>1278</v>
      </c>
      <c r="H369" t="str">
        <f>VLOOKUP(G369,'BANG THAM CHIEU'!B369:H1436,7,0)</f>
        <v>T-85</v>
      </c>
    </row>
    <row r="370" spans="7:8" x14ac:dyDescent="0.25">
      <c r="G370" s="349" t="s">
        <v>846</v>
      </c>
      <c r="H370" t="str">
        <f>VLOOKUP(G370,'BANG THAM CHIEU'!B370:H1437,7,0)</f>
        <v>SP-64</v>
      </c>
    </row>
    <row r="371" spans="7:8" x14ac:dyDescent="0.25">
      <c r="G371" s="345" t="s">
        <v>1281</v>
      </c>
      <c r="H371" t="str">
        <f>VLOOKUP(G371,'BANG THAM CHIEU'!B371:H1438,7,0)</f>
        <v>T-71</v>
      </c>
    </row>
    <row r="372" spans="7:8" x14ac:dyDescent="0.25">
      <c r="G372" s="345" t="s">
        <v>1279</v>
      </c>
      <c r="H372" t="str">
        <f>VLOOKUP(G372,'BANG THAM CHIEU'!B372:H1439,7,0)</f>
        <v>T-68</v>
      </c>
    </row>
    <row r="373" spans="7:8" x14ac:dyDescent="0.25">
      <c r="G373" s="345" t="s">
        <v>1280</v>
      </c>
      <c r="H373" t="str">
        <f>VLOOKUP(G373,'BANG THAM CHIEU'!B373:H1440,7,0)</f>
        <v>T-70</v>
      </c>
    </row>
    <row r="374" spans="7:8" x14ac:dyDescent="0.25">
      <c r="G374" s="345" t="s">
        <v>1283</v>
      </c>
      <c r="H374" t="str">
        <f>VLOOKUP(G374,'BANG THAM CHIEU'!B374:H1441,7,0)</f>
        <v>T-29</v>
      </c>
    </row>
    <row r="375" spans="7:8" x14ac:dyDescent="0.25">
      <c r="G375" s="345" t="s">
        <v>1284</v>
      </c>
      <c r="H375" t="str">
        <f>VLOOKUP(G375,'BANG THAM CHIEU'!B375:H1442,7,0)</f>
        <v>T-30</v>
      </c>
    </row>
    <row r="376" spans="7:8" x14ac:dyDescent="0.25">
      <c r="G376" s="345" t="s">
        <v>1285</v>
      </c>
      <c r="H376" t="str">
        <f>VLOOKUP(G376,'BANG THAM CHIEU'!B376:H1443,7,0)</f>
        <v>T-74</v>
      </c>
    </row>
    <row r="377" spans="7:8" x14ac:dyDescent="0.25">
      <c r="G377" s="345" t="s">
        <v>1286</v>
      </c>
      <c r="H377" t="str">
        <f>VLOOKUP(G377,'BANG THAM CHIEU'!B377:H1444,7,0)</f>
        <v>T-10</v>
      </c>
    </row>
    <row r="378" spans="7:8" x14ac:dyDescent="0.25">
      <c r="G378" s="348" t="s">
        <v>1287</v>
      </c>
      <c r="H378" t="str">
        <f>VLOOKUP(G378,'BANG THAM CHIEU'!B378:H1445,7,0)</f>
        <v>T-15</v>
      </c>
    </row>
    <row r="379" spans="7:8" x14ac:dyDescent="0.25">
      <c r="G379" s="350" t="s">
        <v>1288</v>
      </c>
      <c r="H379" t="str">
        <f>VLOOKUP(G379,'BANG THAM CHIEU'!B379:H1446,7,0)</f>
        <v>T-20</v>
      </c>
    </row>
    <row r="380" spans="7:8" x14ac:dyDescent="0.25">
      <c r="G380" s="350" t="s">
        <v>1289</v>
      </c>
      <c r="H380" t="str">
        <f>VLOOKUP(G380,'BANG THAM CHIEU'!B380:H1447,7,0)</f>
        <v>T-21</v>
      </c>
    </row>
    <row r="381" spans="7:8" x14ac:dyDescent="0.25">
      <c r="G381" s="350" t="s">
        <v>1290</v>
      </c>
      <c r="H381" t="str">
        <f>VLOOKUP(G381,'BANG THAM CHIEU'!B381:H1448,7,0)</f>
        <v>T-22</v>
      </c>
    </row>
    <row r="382" spans="7:8" x14ac:dyDescent="0.25">
      <c r="G382" s="350" t="s">
        <v>1291</v>
      </c>
      <c r="H382" t="str">
        <f>VLOOKUP(G382,'BANG THAM CHIEU'!B382:H1449,7,0)</f>
        <v>T-33</v>
      </c>
    </row>
    <row r="383" spans="7:8" x14ac:dyDescent="0.25">
      <c r="G383" s="345" t="s">
        <v>1292</v>
      </c>
      <c r="H383" t="str">
        <f>VLOOKUP(G383,'BANG THAM CHIEU'!B383:H1450,7,0)</f>
        <v>T-42</v>
      </c>
    </row>
    <row r="384" spans="7:8" x14ac:dyDescent="0.25">
      <c r="G384" s="345" t="s">
        <v>1293</v>
      </c>
      <c r="H384" t="str">
        <f>VLOOKUP(G384,'BANG THAM CHIEU'!B384:H1451,7,0)</f>
        <v>T-45</v>
      </c>
    </row>
    <row r="385" spans="7:8" x14ac:dyDescent="0.25">
      <c r="G385" s="345" t="s">
        <v>1294</v>
      </c>
      <c r="H385" t="str">
        <f>VLOOKUP(G385,'BANG THAM CHIEU'!B385:H1452,7,0)</f>
        <v>T-46</v>
      </c>
    </row>
    <row r="386" spans="7:8" x14ac:dyDescent="0.25">
      <c r="G386" s="345" t="s">
        <v>1295</v>
      </c>
      <c r="H386" t="str">
        <f>VLOOKUP(G386,'BANG THAM CHIEU'!B386:H1453,7,0)</f>
        <v>T-51</v>
      </c>
    </row>
    <row r="387" spans="7:8" x14ac:dyDescent="0.25">
      <c r="G387" s="345" t="s">
        <v>1296</v>
      </c>
      <c r="H387" t="str">
        <f>VLOOKUP(G387,'BANG THAM CHIEU'!B387:H1454,7,0)</f>
        <v>T-53</v>
      </c>
    </row>
    <row r="388" spans="7:8" x14ac:dyDescent="0.25">
      <c r="G388" s="345" t="s">
        <v>1297</v>
      </c>
      <c r="H388" t="str">
        <f>VLOOKUP(G388,'BANG THAM CHIEU'!B388:H1455,7,0)</f>
        <v>T-54</v>
      </c>
    </row>
    <row r="389" spans="7:8" x14ac:dyDescent="0.25">
      <c r="G389" s="350" t="s">
        <v>1298</v>
      </c>
      <c r="H389" t="str">
        <f>VLOOKUP(G389,'BANG THAM CHIEU'!B389:H1456,7,0)</f>
        <v>T-55</v>
      </c>
    </row>
    <row r="390" spans="7:8" x14ac:dyDescent="0.25">
      <c r="G390" s="345" t="s">
        <v>1299</v>
      </c>
      <c r="H390" t="str">
        <f>VLOOKUP(G390,'BANG THAM CHIEU'!B390:H1457,7,0)</f>
        <v>T-56</v>
      </c>
    </row>
    <row r="391" spans="7:8" x14ac:dyDescent="0.25">
      <c r="G391" s="345" t="s">
        <v>1300</v>
      </c>
      <c r="H391" t="str">
        <f>VLOOKUP(G391,'BANG THAM CHIEU'!B391:H1458,7,0)</f>
        <v>T-57</v>
      </c>
    </row>
    <row r="392" spans="7:8" x14ac:dyDescent="0.25">
      <c r="G392" s="345" t="s">
        <v>1301</v>
      </c>
      <c r="H392" t="str">
        <f>VLOOKUP(G392,'BANG THAM CHIEU'!B392:H1459,7,0)</f>
        <v>T-65</v>
      </c>
    </row>
    <row r="393" spans="7:8" x14ac:dyDescent="0.25">
      <c r="G393" s="345" t="s">
        <v>1302</v>
      </c>
      <c r="H393" t="str">
        <f>VLOOKUP(G393,'BANG THAM CHIEU'!B393:H1460,7,0)</f>
        <v>T-66</v>
      </c>
    </row>
    <row r="394" spans="7:8" x14ac:dyDescent="0.25">
      <c r="G394" s="345" t="s">
        <v>1303</v>
      </c>
      <c r="H394" t="str">
        <f>VLOOKUP(G394,'BANG THAM CHIEU'!B394:H1461,7,0)</f>
        <v>T-67</v>
      </c>
    </row>
    <row r="395" spans="7:8" x14ac:dyDescent="0.25">
      <c r="G395" s="345" t="s">
        <v>1304</v>
      </c>
      <c r="H395" t="str">
        <f>VLOOKUP(G395,'BANG THAM CHIEU'!B395:H1462,7,0)</f>
        <v>T-76</v>
      </c>
    </row>
    <row r="396" spans="7:8" x14ac:dyDescent="0.25">
      <c r="G396" s="345" t="s">
        <v>1305</v>
      </c>
      <c r="H396" t="str">
        <f>VLOOKUP(G396,'BANG THAM CHIEU'!B396:H1463,7,0)</f>
        <v>T-77</v>
      </c>
    </row>
    <row r="397" spans="7:8" x14ac:dyDescent="0.25">
      <c r="G397" s="345" t="s">
        <v>1306</v>
      </c>
      <c r="H397" t="str">
        <f>VLOOKUP(G397,'BANG THAM CHIEU'!B397:H1464,7,0)</f>
        <v>T-78</v>
      </c>
    </row>
    <row r="398" spans="7:8" x14ac:dyDescent="0.25">
      <c r="G398" s="345" t="s">
        <v>1307</v>
      </c>
      <c r="H398" t="str">
        <f>VLOOKUP(G398,'BANG THAM CHIEU'!B398:H1465,7,0)</f>
        <v>O-005</v>
      </c>
    </row>
    <row r="399" spans="7:8" x14ac:dyDescent="0.25">
      <c r="G399" s="345" t="s">
        <v>1308</v>
      </c>
      <c r="H399" t="str">
        <f>VLOOKUP(G399,'BANG THAM CHIEU'!B399:H1466,7,0)</f>
        <v>O-043</v>
      </c>
    </row>
    <row r="400" spans="7:8" x14ac:dyDescent="0.25">
      <c r="G400" s="347" t="s">
        <v>1310</v>
      </c>
      <c r="H400" t="str">
        <f>VLOOKUP(G400,'BANG THAM CHIEU'!B400:H1467,7,0)</f>
        <v>O-157</v>
      </c>
    </row>
    <row r="401" spans="7:8" x14ac:dyDescent="0.25">
      <c r="G401" s="345" t="s">
        <v>1314</v>
      </c>
      <c r="H401" t="str">
        <f>VLOOKUP(G401,'BANG THAM CHIEU'!B401:H1468,7,0)</f>
        <v>E-94</v>
      </c>
    </row>
    <row r="402" spans="7:8" x14ac:dyDescent="0.25">
      <c r="G402" s="345" t="s">
        <v>1317</v>
      </c>
      <c r="H402" t="str">
        <f>VLOOKUP(G402,'BANG THAM CHIEU'!B402:H1469,7,0)</f>
        <v>E-001</v>
      </c>
    </row>
    <row r="403" spans="7:8" x14ac:dyDescent="0.25">
      <c r="G403" s="345" t="s">
        <v>1321</v>
      </c>
      <c r="H403" t="str">
        <f>VLOOKUP(G403,'BANG THAM CHIEU'!B403:H1470,7,0)</f>
        <v>O-023</v>
      </c>
    </row>
    <row r="404" spans="7:8" x14ac:dyDescent="0.25">
      <c r="G404" s="345" t="s">
        <v>1324</v>
      </c>
      <c r="H404" t="str">
        <f>VLOOKUP(G404,'BANG THAM CHIEU'!B404:H1471,7,0)</f>
        <v>E-060</v>
      </c>
    </row>
    <row r="405" spans="7:8" x14ac:dyDescent="0.25">
      <c r="G405" s="347" t="s">
        <v>1327</v>
      </c>
      <c r="H405" t="str">
        <f>VLOOKUP(G405,'BANG THAM CHIEU'!B405:H1472,7,0)</f>
        <v>B-10</v>
      </c>
    </row>
    <row r="406" spans="7:8" x14ac:dyDescent="0.25">
      <c r="G406" s="347" t="s">
        <v>1331</v>
      </c>
      <c r="H406" t="str">
        <f>VLOOKUP(G406,'BANG THAM CHIEU'!B406:H1473,7,0)</f>
        <v>O-014</v>
      </c>
    </row>
    <row r="407" spans="7:8" x14ac:dyDescent="0.25">
      <c r="G407" s="347" t="s">
        <v>1335</v>
      </c>
      <c r="H407" t="str">
        <f>VLOOKUP(G407,'BANG THAM CHIEU'!B407:H1474,7,0)</f>
        <v>O-117</v>
      </c>
    </row>
    <row r="408" spans="7:8" x14ac:dyDescent="0.25">
      <c r="G408" s="345" t="s">
        <v>1338</v>
      </c>
      <c r="H408" t="str">
        <f>VLOOKUP(G408,'BANG THAM CHIEU'!B408:H1475,7,0)</f>
        <v>O-138</v>
      </c>
    </row>
    <row r="409" spans="7:8" x14ac:dyDescent="0.25">
      <c r="G409" s="349" t="s">
        <v>1344</v>
      </c>
      <c r="H409" t="str">
        <f>VLOOKUP(G409,'BANG THAM CHIEU'!B409:H1476,7,0)</f>
        <v>O-006</v>
      </c>
    </row>
    <row r="410" spans="7:8" x14ac:dyDescent="0.25">
      <c r="G410" s="347" t="s">
        <v>1345</v>
      </c>
      <c r="H410" t="str">
        <f>VLOOKUP(G410,'BANG THAM CHIEU'!B410:H1477,7,0)</f>
        <v>O-019</v>
      </c>
    </row>
    <row r="411" spans="7:8" x14ac:dyDescent="0.25">
      <c r="G411" s="348" t="s">
        <v>1350</v>
      </c>
      <c r="H411" t="str">
        <f>VLOOKUP(G411,'BANG THAM CHIEU'!B411:H1478,7,0)</f>
        <v>A-a11</v>
      </c>
    </row>
    <row r="412" spans="7:8" x14ac:dyDescent="0.25">
      <c r="G412" s="349" t="s">
        <v>1354</v>
      </c>
      <c r="H412" t="str">
        <f>VLOOKUP(G412,'BANG THAM CHIEU'!B412:H1479,7,0)</f>
        <v>E-002</v>
      </c>
    </row>
    <row r="413" spans="7:8" x14ac:dyDescent="0.25">
      <c r="G413" s="345" t="s">
        <v>1357</v>
      </c>
      <c r="H413" t="str">
        <f>VLOOKUP(G413,'BANG THAM CHIEU'!B413:H1480,7,0)</f>
        <v>B-037</v>
      </c>
    </row>
    <row r="414" spans="7:8" x14ac:dyDescent="0.25">
      <c r="G414" s="347" t="s">
        <v>1363</v>
      </c>
      <c r="H414" t="str">
        <f>VLOOKUP(G414,'BANG THAM CHIEU'!B414:H1481,7,0)</f>
        <v>O-027</v>
      </c>
    </row>
    <row r="415" spans="7:8" x14ac:dyDescent="0.25">
      <c r="G415" s="347" t="s">
        <v>1387</v>
      </c>
      <c r="H415" t="str">
        <f>VLOOKUP(G415,'BANG THAM CHIEU'!B415:H1482,7,0)</f>
        <v>O-145</v>
      </c>
    </row>
    <row r="416" spans="7:8" x14ac:dyDescent="0.25">
      <c r="G416" s="345" t="s">
        <v>1395</v>
      </c>
      <c r="H416" t="str">
        <f>VLOOKUP(G416,'BANG THAM CHIEU'!B416:H1483,7,0)</f>
        <v>A-034</v>
      </c>
    </row>
    <row r="417" spans="7:8" x14ac:dyDescent="0.25">
      <c r="G417" s="345" t="s">
        <v>1417</v>
      </c>
      <c r="H417" t="str">
        <f>VLOOKUP(G417,'BANG THAM CHIEU'!B417:H1484,7,0)</f>
        <v>A-3CM</v>
      </c>
    </row>
    <row r="418" spans="7:8" x14ac:dyDescent="0.25">
      <c r="G418" s="185" t="s">
        <v>9044</v>
      </c>
      <c r="H418">
        <f>VLOOKUP(G418,'BANG THAM CHIEU'!B418:H1485,7,0)</f>
        <v>8102025007</v>
      </c>
    </row>
    <row r="419" spans="7:8" x14ac:dyDescent="0.25">
      <c r="G419" s="510" t="s">
        <v>9045</v>
      </c>
      <c r="H419">
        <f>VLOOKUP(G419,'BANG THAM CHIEU'!B419:H1486,7,0)</f>
        <v>2901030200</v>
      </c>
    </row>
    <row r="420" spans="7:8" x14ac:dyDescent="0.25">
      <c r="G420" s="510" t="s">
        <v>9046</v>
      </c>
      <c r="H420">
        <f>VLOOKUP(G420,'BANG THAM CHIEU'!B420:H1487,7,0)</f>
        <v>2901145300</v>
      </c>
    </row>
    <row r="421" spans="7:8" x14ac:dyDescent="0.25">
      <c r="G421" s="183" t="s">
        <v>9047</v>
      </c>
      <c r="H421">
        <f>VLOOKUP(G421,'BANG THAM CHIEU'!B421:H1488,7,0)</f>
        <v>2901145200</v>
      </c>
    </row>
    <row r="422" spans="7:8" x14ac:dyDescent="0.25">
      <c r="G422" s="183" t="s">
        <v>9048</v>
      </c>
      <c r="H422">
        <f>VLOOKUP(G422,'BANG THAM CHIEU'!B422:H1489,7,0)</f>
        <v>1089057480</v>
      </c>
    </row>
    <row r="423" spans="7:8" x14ac:dyDescent="0.25">
      <c r="G423" s="183" t="s">
        <v>9049</v>
      </c>
      <c r="H423">
        <f>VLOOKUP(G423,'BANG THAM CHIEU'!B423:H1490,7,0)</f>
        <v>1089057470</v>
      </c>
    </row>
    <row r="424" spans="7:8" x14ac:dyDescent="0.25">
      <c r="G424" s="510" t="s">
        <v>9050</v>
      </c>
      <c r="H424">
        <f>VLOOKUP(G424,'BANG THAM CHIEU'!B424:H1491,7,0)</f>
        <v>2901056622</v>
      </c>
    </row>
    <row r="425" spans="7:8" x14ac:dyDescent="0.25">
      <c r="G425" s="512" t="s">
        <v>9051</v>
      </c>
      <c r="H425">
        <f>VLOOKUP(G425,'BANG THAM CHIEU'!B425:H1492,7,0)</f>
        <v>502110018</v>
      </c>
    </row>
    <row r="426" spans="7:8" x14ac:dyDescent="0.25">
      <c r="G426" s="510" t="s">
        <v>9052</v>
      </c>
      <c r="H426">
        <f>VLOOKUP(G426,'BANG THAM CHIEU'!B426:H1493,7,0)</f>
        <v>1089062060</v>
      </c>
    </row>
    <row r="427" spans="7:8" x14ac:dyDescent="0.25">
      <c r="G427" s="183" t="s">
        <v>9053</v>
      </c>
      <c r="H427">
        <f>VLOOKUP(G427,'BANG THAM CHIEU'!B427:H1494,7,0)</f>
        <v>2901063300</v>
      </c>
    </row>
    <row r="428" spans="7:8" x14ac:dyDescent="0.25">
      <c r="G428" s="494" t="s">
        <v>9054</v>
      </c>
      <c r="H428">
        <f>VLOOKUP(G428,'BANG THAM CHIEU'!B428:H1495,7,0)</f>
        <v>392110028</v>
      </c>
    </row>
    <row r="429" spans="7:8" x14ac:dyDescent="0.25">
      <c r="G429" s="512" t="s">
        <v>9055</v>
      </c>
      <c r="H429">
        <f>VLOOKUP(G429,'BANG THAM CHIEU'!B429:H1496,7,0)</f>
        <v>574991815</v>
      </c>
    </row>
    <row r="430" spans="7:8" x14ac:dyDescent="0.25">
      <c r="G430" s="494" t="s">
        <v>9056</v>
      </c>
      <c r="H430">
        <f>VLOOKUP(G430,'BANG THAM CHIEU'!B430:H1497,7,0)</f>
        <v>574991825</v>
      </c>
    </row>
    <row r="431" spans="7:8" x14ac:dyDescent="0.25">
      <c r="G431" s="183" t="s">
        <v>9057</v>
      </c>
      <c r="H431">
        <f>VLOOKUP(G431,'BANG THAM CHIEU'!B431:H1498,7,0)</f>
        <v>2901146551</v>
      </c>
    </row>
    <row r="432" spans="7:8" x14ac:dyDescent="0.25">
      <c r="G432" s="494" t="s">
        <v>9058</v>
      </c>
      <c r="H432">
        <f>VLOOKUP(G432,'BANG THAM CHIEU'!B432:H1499,7,0)</f>
        <v>574800257</v>
      </c>
    </row>
    <row r="433" spans="7:8" x14ac:dyDescent="0.25">
      <c r="G433" s="511" t="s">
        <v>9059</v>
      </c>
      <c r="H433">
        <f>VLOOKUP(G433,'BANG THAM CHIEU'!B433:H1500,7,0)</f>
        <v>1089049252</v>
      </c>
    </row>
    <row r="434" spans="7:8" x14ac:dyDescent="0.25">
      <c r="G434" s="512" t="s">
        <v>9060</v>
      </c>
      <c r="H434">
        <f>VLOOKUP(G434,'BANG THAM CHIEU'!B434:H1501,7,0)</f>
        <v>852001022</v>
      </c>
    </row>
    <row r="435" spans="7:8" x14ac:dyDescent="0.25">
      <c r="G435" s="494" t="s">
        <v>9061</v>
      </c>
      <c r="H435">
        <f>VLOOKUP(G435,'BANG THAM CHIEU'!B435:H1502,7,0)</f>
        <v>603410042</v>
      </c>
    </row>
    <row r="436" spans="7:8" x14ac:dyDescent="0.25">
      <c r="G436" s="183" t="s">
        <v>9075</v>
      </c>
      <c r="H436">
        <f>VLOOKUP(G436,'BANG THAM CHIEU'!B436:H1503,7,0)</f>
        <v>1622555800</v>
      </c>
    </row>
    <row r="437" spans="7:8" x14ac:dyDescent="0.25">
      <c r="G437" s="510" t="s">
        <v>9062</v>
      </c>
      <c r="H437">
        <f>VLOOKUP(G437,'BANG THAM CHIEU'!B437:H1504,7,0)</f>
        <v>1624248804</v>
      </c>
    </row>
    <row r="438" spans="7:8" x14ac:dyDescent="0.25">
      <c r="G438" s="510" t="s">
        <v>9069</v>
      </c>
      <c r="H438">
        <f>VLOOKUP(G438,'BANG THAM CHIEU'!B438:H1505,7,0)</f>
        <v>1624248602</v>
      </c>
    </row>
    <row r="439" spans="7:8" x14ac:dyDescent="0.25">
      <c r="G439" s="510" t="s">
        <v>9070</v>
      </c>
      <c r="H439">
        <f>VLOOKUP(G439,'BANG THAM CHIEU'!B439:H1506,7,0)</f>
        <v>1617152404</v>
      </c>
    </row>
    <row r="440" spans="7:8" x14ac:dyDescent="0.25">
      <c r="G440" s="510" t="s">
        <v>9071</v>
      </c>
      <c r="H440">
        <f>VLOOKUP(G440,'BANG THAM CHIEU'!B440:H1507,7,0)</f>
        <v>1619570300</v>
      </c>
    </row>
    <row r="441" spans="7:8" x14ac:dyDescent="0.25">
      <c r="G441" s="510" t="s">
        <v>9072</v>
      </c>
      <c r="H441">
        <f>VLOOKUP(G441,'BANG THAM CHIEU'!B441:H1508,7,0)</f>
        <v>1089913916</v>
      </c>
    </row>
    <row r="442" spans="7:8" x14ac:dyDescent="0.25">
      <c r="G442" s="510" t="s">
        <v>9073</v>
      </c>
      <c r="H442">
        <f>VLOOKUP(G442,'BANG THAM CHIEU'!B442:H1509,7,0)</f>
        <v>1617307785</v>
      </c>
    </row>
    <row r="443" spans="7:8" x14ac:dyDescent="0.25">
      <c r="G443" s="510" t="s">
        <v>9074</v>
      </c>
      <c r="H443">
        <f>VLOOKUP(G443,'BANG THAM CHIEU'!B443:H1510,7,0)</f>
        <v>1624229300</v>
      </c>
    </row>
    <row r="444" spans="7:8" x14ac:dyDescent="0.25">
      <c r="G444" s="510" t="s">
        <v>9067</v>
      </c>
      <c r="H444">
        <f>VLOOKUP(G444,'BANG THAM CHIEU'!B444:H1511,7,0)</f>
        <v>3002600140</v>
      </c>
    </row>
    <row r="445" spans="7:8" x14ac:dyDescent="0.25">
      <c r="G445" s="510" t="s">
        <v>9068</v>
      </c>
      <c r="H445">
        <f>VLOOKUP(G445,'BANG THAM CHIEU'!B445:H1512,7,0)</f>
        <v>3002600450</v>
      </c>
    </row>
    <row r="446" spans="7:8" x14ac:dyDescent="0.25">
      <c r="G446" s="510" t="s">
        <v>9065</v>
      </c>
      <c r="H446">
        <f>VLOOKUP(G446,'BANG THAM CHIEU'!B446:H1513,7,0)</f>
        <v>1613950300</v>
      </c>
    </row>
    <row r="447" spans="7:8" x14ac:dyDescent="0.25">
      <c r="G447" s="510" t="s">
        <v>9066</v>
      </c>
      <c r="H447">
        <f>VLOOKUP(G447,'BANG THAM CHIEU'!B447:H1514,7,0)</f>
        <v>2901063320</v>
      </c>
    </row>
    <row r="448" spans="7:8" x14ac:dyDescent="0.25">
      <c r="G448" s="510" t="s">
        <v>9063</v>
      </c>
      <c r="H448">
        <f>VLOOKUP(G448,'BANG THAM CHIEU'!B448:H1515,7,0)</f>
        <v>2902016102</v>
      </c>
    </row>
    <row r="449" spans="7:8" x14ac:dyDescent="0.25">
      <c r="G449" s="510" t="s">
        <v>9064</v>
      </c>
      <c r="H449">
        <f>VLOOKUP(G449,'BANG THAM CHIEU'!B449:H1516,7,0)</f>
        <v>2901201200</v>
      </c>
    </row>
    <row r="450" spans="7:8" x14ac:dyDescent="0.25">
      <c r="G450" s="510" t="s">
        <v>9077</v>
      </c>
      <c r="H450">
        <f>VLOOKUP(G450,'BANG THAM CHIEU'!B450:H1517,7,0)</f>
        <v>2901191100</v>
      </c>
    </row>
    <row r="451" spans="7:8" x14ac:dyDescent="0.25">
      <c r="G451" s="499" t="s">
        <v>2684</v>
      </c>
      <c r="H451">
        <f>VLOOKUP(G451,'BANG THAM CHIEU'!B451:H1518,7,0)</f>
        <v>0</v>
      </c>
    </row>
    <row r="452" spans="7:8" x14ac:dyDescent="0.25">
      <c r="G452" s="183" t="s">
        <v>2961</v>
      </c>
      <c r="H452">
        <f>VLOOKUP(G452,'BANG THAM CHIEU'!B452:H1519,7,0)</f>
        <v>0</v>
      </c>
    </row>
    <row r="453" spans="7:8" x14ac:dyDescent="0.25">
      <c r="G453" s="183" t="s">
        <v>2685</v>
      </c>
      <c r="H453">
        <f>VLOOKUP(G453,'BANG THAM CHIEU'!B453:H1520,7,0)</f>
        <v>0</v>
      </c>
    </row>
    <row r="454" spans="7:8" x14ac:dyDescent="0.25">
      <c r="G454" s="183" t="s">
        <v>2686</v>
      </c>
      <c r="H454">
        <f>VLOOKUP(G454,'BANG THAM CHIEU'!B454:H1521,7,0)</f>
        <v>0</v>
      </c>
    </row>
    <row r="455" spans="7:8" x14ac:dyDescent="0.25">
      <c r="G455" s="183" t="s">
        <v>2687</v>
      </c>
      <c r="H455">
        <f>VLOOKUP(G455,'BANG THAM CHIEU'!B455:H1522,7,0)</f>
        <v>0</v>
      </c>
    </row>
    <row r="456" spans="7:8" x14ac:dyDescent="0.25">
      <c r="G456" s="183" t="s">
        <v>2688</v>
      </c>
      <c r="H456">
        <f>VLOOKUP(G456,'BANG THAM CHIEU'!B456:H1523,7,0)</f>
        <v>0</v>
      </c>
    </row>
    <row r="457" spans="7:8" x14ac:dyDescent="0.25">
      <c r="G457" s="183" t="s">
        <v>2689</v>
      </c>
      <c r="H457">
        <f>VLOOKUP(G457,'BANG THAM CHIEU'!B457:H1524,7,0)</f>
        <v>0</v>
      </c>
    </row>
    <row r="458" spans="7:8" x14ac:dyDescent="0.25">
      <c r="G458" s="183" t="s">
        <v>915</v>
      </c>
      <c r="H458">
        <f>VLOOKUP(G458,'BANG THAM CHIEU'!B458:H1525,7,0)</f>
        <v>0</v>
      </c>
    </row>
    <row r="459" spans="7:8" x14ac:dyDescent="0.25">
      <c r="G459" s="183" t="s">
        <v>2690</v>
      </c>
      <c r="H459">
        <f>VLOOKUP(G459,'BANG THAM CHIEU'!B459:H1526,7,0)</f>
        <v>0</v>
      </c>
    </row>
    <row r="460" spans="7:8" x14ac:dyDescent="0.25">
      <c r="G460" s="182" t="s">
        <v>2691</v>
      </c>
      <c r="H460">
        <f>VLOOKUP(G460,'BANG THAM CHIEU'!B460:H1527,7,0)</f>
        <v>0</v>
      </c>
    </row>
    <row r="461" spans="7:8" x14ac:dyDescent="0.25">
      <c r="G461" s="182" t="s">
        <v>2692</v>
      </c>
      <c r="H461">
        <f>VLOOKUP(G461,'BANG THAM CHIEU'!B461:H1528,7,0)</f>
        <v>0</v>
      </c>
    </row>
    <row r="462" spans="7:8" x14ac:dyDescent="0.25">
      <c r="G462" s="182" t="s">
        <v>2693</v>
      </c>
      <c r="H462">
        <f>VLOOKUP(G462,'BANG THAM CHIEU'!B462:H1529,7,0)</f>
        <v>0</v>
      </c>
    </row>
    <row r="463" spans="7:8" x14ac:dyDescent="0.25">
      <c r="G463" s="182" t="s">
        <v>2694</v>
      </c>
      <c r="H463">
        <f>VLOOKUP(G463,'BANG THAM CHIEU'!B463:H1530,7,0)</f>
        <v>0</v>
      </c>
    </row>
    <row r="464" spans="7:8" x14ac:dyDescent="0.25">
      <c r="G464" s="182" t="s">
        <v>2695</v>
      </c>
      <c r="H464">
        <f>VLOOKUP(G464,'BANG THAM CHIEU'!B464:H1531,7,0)</f>
        <v>0</v>
      </c>
    </row>
    <row r="465" spans="7:8" x14ac:dyDescent="0.25">
      <c r="G465" s="182" t="s">
        <v>2696</v>
      </c>
      <c r="H465">
        <f>VLOOKUP(G465,'BANG THAM CHIEU'!B465:H1532,7,0)</f>
        <v>0</v>
      </c>
    </row>
    <row r="466" spans="7:8" x14ac:dyDescent="0.25">
      <c r="G466" s="182" t="s">
        <v>2697</v>
      </c>
      <c r="H466">
        <f>VLOOKUP(G466,'BANG THAM CHIEU'!B466:H1533,7,0)</f>
        <v>0</v>
      </c>
    </row>
    <row r="467" spans="7:8" x14ac:dyDescent="0.25">
      <c r="G467" s="182" t="s">
        <v>2698</v>
      </c>
      <c r="H467">
        <f>VLOOKUP(G467,'BANG THAM CHIEU'!B467:H1534,7,0)</f>
        <v>0</v>
      </c>
    </row>
    <row r="468" spans="7:8" x14ac:dyDescent="0.25">
      <c r="G468" s="182" t="s">
        <v>2699</v>
      </c>
      <c r="H468">
        <f>VLOOKUP(G468,'BANG THAM CHIEU'!B468:H1535,7,0)</f>
        <v>0</v>
      </c>
    </row>
    <row r="469" spans="7:8" x14ac:dyDescent="0.25">
      <c r="G469" s="182" t="s">
        <v>2700</v>
      </c>
      <c r="H469">
        <f>VLOOKUP(G469,'BANG THAM CHIEU'!B469:H1536,7,0)</f>
        <v>0</v>
      </c>
    </row>
    <row r="470" spans="7:8" x14ac:dyDescent="0.25">
      <c r="G470" s="182" t="s">
        <v>2701</v>
      </c>
      <c r="H470">
        <f>VLOOKUP(G470,'BANG THAM CHIEU'!B470:H1537,7,0)</f>
        <v>0</v>
      </c>
    </row>
    <row r="471" spans="7:8" x14ac:dyDescent="0.25">
      <c r="G471" s="182" t="s">
        <v>2702</v>
      </c>
      <c r="H471">
        <f>VLOOKUP(G471,'BANG THAM CHIEU'!B471:H1538,7,0)</f>
        <v>0</v>
      </c>
    </row>
    <row r="472" spans="7:8" x14ac:dyDescent="0.25">
      <c r="G472" s="185" t="s">
        <v>2703</v>
      </c>
      <c r="H472">
        <f>VLOOKUP(G472,'BANG THAM CHIEU'!B472:H1539,7,0)</f>
        <v>0</v>
      </c>
    </row>
    <row r="473" spans="7:8" x14ac:dyDescent="0.25">
      <c r="G473" s="182" t="s">
        <v>2704</v>
      </c>
      <c r="H473">
        <f>VLOOKUP(G473,'BANG THAM CHIEU'!B473:H1540,7,0)</f>
        <v>0</v>
      </c>
    </row>
    <row r="474" spans="7:8" x14ac:dyDescent="0.25">
      <c r="G474" s="182" t="s">
        <v>2705</v>
      </c>
      <c r="H474">
        <f>VLOOKUP(G474,'BANG THAM CHIEU'!B474:H1541,7,0)</f>
        <v>0</v>
      </c>
    </row>
    <row r="475" spans="7:8" x14ac:dyDescent="0.25">
      <c r="G475" s="182" t="s">
        <v>2706</v>
      </c>
      <c r="H475">
        <f>VLOOKUP(G475,'BANG THAM CHIEU'!B475:H1542,7,0)</f>
        <v>0</v>
      </c>
    </row>
    <row r="476" spans="7:8" x14ac:dyDescent="0.25">
      <c r="G476" s="185" t="s">
        <v>2707</v>
      </c>
      <c r="H476">
        <f>VLOOKUP(G476,'BANG THAM CHIEU'!B476:H1543,7,0)</f>
        <v>0</v>
      </c>
    </row>
    <row r="477" spans="7:8" x14ac:dyDescent="0.25">
      <c r="G477" s="182" t="s">
        <v>2708</v>
      </c>
      <c r="H477">
        <f>VLOOKUP(G477,'BANG THAM CHIEU'!B477:H1544,7,0)</f>
        <v>0</v>
      </c>
    </row>
    <row r="478" spans="7:8" x14ac:dyDescent="0.25">
      <c r="G478" s="182" t="s">
        <v>2709</v>
      </c>
      <c r="H478">
        <f>VLOOKUP(G478,'BANG THAM CHIEU'!B478:H1545,7,0)</f>
        <v>0</v>
      </c>
    </row>
    <row r="479" spans="7:8" x14ac:dyDescent="0.25">
      <c r="G479" s="182" t="s">
        <v>2710</v>
      </c>
      <c r="H479">
        <f>VLOOKUP(G479,'BANG THAM CHIEU'!B479:H1546,7,0)</f>
        <v>0</v>
      </c>
    </row>
    <row r="480" spans="7:8" x14ac:dyDescent="0.25">
      <c r="G480" s="182" t="s">
        <v>2711</v>
      </c>
      <c r="H480">
        <f>VLOOKUP(G480,'BANG THAM CHIEU'!B480:H1547,7,0)</f>
        <v>0</v>
      </c>
    </row>
    <row r="481" spans="7:8" x14ac:dyDescent="0.25">
      <c r="G481" s="182" t="s">
        <v>2712</v>
      </c>
      <c r="H481">
        <f>VLOOKUP(G481,'BANG THAM CHIEU'!B481:H1548,7,0)</f>
        <v>0</v>
      </c>
    </row>
    <row r="482" spans="7:8" x14ac:dyDescent="0.25">
      <c r="G482" s="182" t="s">
        <v>2713</v>
      </c>
      <c r="H482">
        <f>VLOOKUP(G482,'BANG THAM CHIEU'!B482:H1549,7,0)</f>
        <v>0</v>
      </c>
    </row>
    <row r="483" spans="7:8" x14ac:dyDescent="0.25">
      <c r="G483" s="182" t="s">
        <v>2714</v>
      </c>
      <c r="H483">
        <f>VLOOKUP(G483,'BANG THAM CHIEU'!B483:H1550,7,0)</f>
        <v>0</v>
      </c>
    </row>
    <row r="484" spans="7:8" x14ac:dyDescent="0.25">
      <c r="G484" s="182" t="s">
        <v>2715</v>
      </c>
      <c r="H484">
        <f>VLOOKUP(G484,'BANG THAM CHIEU'!B484:H1551,7,0)</f>
        <v>0</v>
      </c>
    </row>
    <row r="485" spans="7:8" x14ac:dyDescent="0.25">
      <c r="G485" s="181" t="s">
        <v>2716</v>
      </c>
      <c r="H485">
        <f>VLOOKUP(G485,'BANG THAM CHIEU'!B485:H1552,7,0)</f>
        <v>0</v>
      </c>
    </row>
    <row r="486" spans="7:8" x14ac:dyDescent="0.25">
      <c r="G486" s="181" t="s">
        <v>2717</v>
      </c>
      <c r="H486">
        <f>VLOOKUP(G486,'BANG THAM CHIEU'!B486:H1553,7,0)</f>
        <v>0</v>
      </c>
    </row>
    <row r="487" spans="7:8" x14ac:dyDescent="0.25">
      <c r="G487" s="183" t="s">
        <v>2718</v>
      </c>
      <c r="H487">
        <f>VLOOKUP(G487,'BANG THAM CHIEU'!B487:H1554,7,0)</f>
        <v>0</v>
      </c>
    </row>
    <row r="488" spans="7:8" x14ac:dyDescent="0.25">
      <c r="G488" s="182" t="s">
        <v>2719</v>
      </c>
      <c r="H488">
        <f>VLOOKUP(G488,'BANG THAM CHIEU'!B488:H1555,7,0)</f>
        <v>0</v>
      </c>
    </row>
    <row r="489" spans="7:8" x14ac:dyDescent="0.25">
      <c r="G489" s="180" t="s">
        <v>2720</v>
      </c>
      <c r="H489">
        <f>VLOOKUP(G489,'BANG THAM CHIEU'!B489:H1556,7,0)</f>
        <v>0</v>
      </c>
    </row>
    <row r="490" spans="7:8" x14ac:dyDescent="0.25">
      <c r="G490" s="178" t="s">
        <v>2721</v>
      </c>
      <c r="H490">
        <f>VLOOKUP(G490,'BANG THAM CHIEU'!B490:H1557,7,0)</f>
        <v>0</v>
      </c>
    </row>
    <row r="491" spans="7:8" x14ac:dyDescent="0.25">
      <c r="G491" s="178" t="s">
        <v>2722</v>
      </c>
      <c r="H491">
        <f>VLOOKUP(G491,'BANG THAM CHIEU'!B491:H1558,7,0)</f>
        <v>0</v>
      </c>
    </row>
    <row r="492" spans="7:8" x14ac:dyDescent="0.25">
      <c r="G492" s="178" t="s">
        <v>2723</v>
      </c>
      <c r="H492">
        <f>VLOOKUP(G492,'BANG THAM CHIEU'!B492:H1559,7,0)</f>
        <v>0</v>
      </c>
    </row>
    <row r="493" spans="7:8" x14ac:dyDescent="0.25">
      <c r="G493" s="185" t="s">
        <v>2724</v>
      </c>
      <c r="H493">
        <f>VLOOKUP(G493,'BANG THAM CHIEU'!B493:H1560,7,0)</f>
        <v>0</v>
      </c>
    </row>
    <row r="494" spans="7:8" x14ac:dyDescent="0.25">
      <c r="G494" s="177" t="s">
        <v>2725</v>
      </c>
      <c r="H494">
        <f>VLOOKUP(G494,'BANG THAM CHIEU'!B494:H1561,7,0)</f>
        <v>0</v>
      </c>
    </row>
    <row r="495" spans="7:8" x14ac:dyDescent="0.25">
      <c r="G495" s="177" t="s">
        <v>2726</v>
      </c>
      <c r="H495">
        <f>VLOOKUP(G495,'BANG THAM CHIEU'!B495:H1562,7,0)</f>
        <v>0</v>
      </c>
    </row>
    <row r="496" spans="7:8" x14ac:dyDescent="0.25">
      <c r="G496" s="177" t="s">
        <v>2727</v>
      </c>
      <c r="H496">
        <f>VLOOKUP(G496,'BANG THAM CHIEU'!B496:H1563,7,0)</f>
        <v>0</v>
      </c>
    </row>
    <row r="497" spans="7:8" x14ac:dyDescent="0.25">
      <c r="G497" s="351" t="s">
        <v>2728</v>
      </c>
      <c r="H497">
        <f>VLOOKUP(G497,'BANG THAM CHIEU'!B497:H1564,7,0)</f>
        <v>0</v>
      </c>
    </row>
    <row r="498" spans="7:8" x14ac:dyDescent="0.25">
      <c r="G498" s="178" t="s">
        <v>2729</v>
      </c>
      <c r="H498">
        <f>VLOOKUP(G498,'BANG THAM CHIEU'!B498:H1565,7,0)</f>
        <v>0</v>
      </c>
    </row>
    <row r="499" spans="7:8" x14ac:dyDescent="0.25">
      <c r="G499" s="178" t="s">
        <v>2730</v>
      </c>
      <c r="H499">
        <f>VLOOKUP(G499,'BANG THAM CHIEU'!B499:H1566,7,0)</f>
        <v>0</v>
      </c>
    </row>
    <row r="500" spans="7:8" x14ac:dyDescent="0.25">
      <c r="G500" s="179" t="s">
        <v>2731</v>
      </c>
      <c r="H500">
        <f>VLOOKUP(G500,'BANG THAM CHIEU'!B500:H1567,7,0)</f>
        <v>0</v>
      </c>
    </row>
    <row r="501" spans="7:8" x14ac:dyDescent="0.25">
      <c r="G501" s="179" t="s">
        <v>2732</v>
      </c>
      <c r="H501">
        <f>VLOOKUP(G501,'BANG THAM CHIEU'!B501:H1568,7,0)</f>
        <v>0</v>
      </c>
    </row>
    <row r="502" spans="7:8" x14ac:dyDescent="0.25">
      <c r="G502" s="183" t="s">
        <v>2733</v>
      </c>
      <c r="H502">
        <f>VLOOKUP(G502,'BANG THAM CHIEU'!B502:H1569,7,0)</f>
        <v>0</v>
      </c>
    </row>
    <row r="503" spans="7:8" x14ac:dyDescent="0.25">
      <c r="G503" s="183" t="s">
        <v>2734</v>
      </c>
      <c r="H503">
        <f>VLOOKUP(G503,'BANG THAM CHIEU'!B503:H1570,7,0)</f>
        <v>0</v>
      </c>
    </row>
    <row r="504" spans="7:8" x14ac:dyDescent="0.25">
      <c r="G504" s="181" t="s">
        <v>2735</v>
      </c>
      <c r="H504">
        <f>VLOOKUP(G504,'BANG THAM CHIEU'!B504:H1571,7,0)</f>
        <v>0</v>
      </c>
    </row>
    <row r="505" spans="7:8" x14ac:dyDescent="0.25">
      <c r="G505" s="179" t="s">
        <v>2736</v>
      </c>
      <c r="H505">
        <f>VLOOKUP(G505,'BANG THAM CHIEU'!B505:H1572,7,0)</f>
        <v>0</v>
      </c>
    </row>
    <row r="506" spans="7:8" x14ac:dyDescent="0.25">
      <c r="G506" s="179" t="s">
        <v>2737</v>
      </c>
      <c r="H506">
        <f>VLOOKUP(G506,'BANG THAM CHIEU'!B506:H1573,7,0)</f>
        <v>0</v>
      </c>
    </row>
    <row r="507" spans="7:8" x14ac:dyDescent="0.25">
      <c r="G507" s="179" t="s">
        <v>2738</v>
      </c>
      <c r="H507">
        <f>VLOOKUP(G507,'BANG THAM CHIEU'!B507:H1574,7,0)</f>
        <v>0</v>
      </c>
    </row>
    <row r="508" spans="7:8" x14ac:dyDescent="0.25">
      <c r="G508" s="179" t="s">
        <v>2739</v>
      </c>
      <c r="H508">
        <f>VLOOKUP(G508,'BANG THAM CHIEU'!B508:H1575,7,0)</f>
        <v>0</v>
      </c>
    </row>
    <row r="509" spans="7:8" x14ac:dyDescent="0.25">
      <c r="G509" s="179" t="s">
        <v>2587</v>
      </c>
      <c r="H509">
        <f>VLOOKUP(G509,'BANG THAM CHIEU'!B509:H1576,7,0)</f>
        <v>0</v>
      </c>
    </row>
    <row r="510" spans="7:8" x14ac:dyDescent="0.25">
      <c r="G510" s="179" t="s">
        <v>2740</v>
      </c>
      <c r="H510">
        <f>VLOOKUP(G510,'BANG THAM CHIEU'!B510:H1577,7,0)</f>
        <v>0</v>
      </c>
    </row>
    <row r="511" spans="7:8" x14ac:dyDescent="0.25">
      <c r="G511" s="179" t="s">
        <v>2741</v>
      </c>
      <c r="H511">
        <f>VLOOKUP(G511,'BANG THAM CHIEU'!B511:H1578,7,0)</f>
        <v>0</v>
      </c>
    </row>
    <row r="512" spans="7:8" x14ac:dyDescent="0.25">
      <c r="G512" s="179" t="s">
        <v>2742</v>
      </c>
      <c r="H512">
        <f>VLOOKUP(G512,'BANG THAM CHIEU'!B512:H1579,7,0)</f>
        <v>0</v>
      </c>
    </row>
    <row r="513" spans="7:8" x14ac:dyDescent="0.25">
      <c r="G513" s="179" t="s">
        <v>2743</v>
      </c>
      <c r="H513">
        <f>VLOOKUP(G513,'BANG THAM CHIEU'!B513:H1580,7,0)</f>
        <v>0</v>
      </c>
    </row>
    <row r="514" spans="7:8" x14ac:dyDescent="0.25">
      <c r="G514" s="179" t="s">
        <v>2744</v>
      </c>
      <c r="H514">
        <f>VLOOKUP(G514,'BANG THAM CHIEU'!B514:H1581,7,0)</f>
        <v>0</v>
      </c>
    </row>
    <row r="515" spans="7:8" x14ac:dyDescent="0.25">
      <c r="G515" s="179" t="s">
        <v>2745</v>
      </c>
      <c r="H515">
        <f>VLOOKUP(G515,'BANG THAM CHIEU'!B515:H1582,7,0)</f>
        <v>0</v>
      </c>
    </row>
    <row r="516" spans="7:8" x14ac:dyDescent="0.25">
      <c r="G516" s="180" t="s">
        <v>2746</v>
      </c>
      <c r="H516">
        <f>VLOOKUP(G516,'BANG THAM CHIEU'!B516:H1583,7,0)</f>
        <v>0</v>
      </c>
    </row>
    <row r="517" spans="7:8" x14ac:dyDescent="0.25">
      <c r="G517" s="179" t="s">
        <v>2747</v>
      </c>
      <c r="H517">
        <f>VLOOKUP(G517,'BANG THAM CHIEU'!B517:H1584,7,0)</f>
        <v>0</v>
      </c>
    </row>
    <row r="518" spans="7:8" x14ac:dyDescent="0.25">
      <c r="G518" s="180" t="s">
        <v>2748</v>
      </c>
      <c r="H518">
        <f>VLOOKUP(G518,'BANG THAM CHIEU'!B518:H1585,7,0)</f>
        <v>0</v>
      </c>
    </row>
    <row r="519" spans="7:8" x14ac:dyDescent="0.25">
      <c r="G519" s="180" t="s">
        <v>2749</v>
      </c>
      <c r="H519">
        <f>VLOOKUP(G519,'BANG THAM CHIEU'!B519:H1586,7,0)</f>
        <v>0</v>
      </c>
    </row>
    <row r="520" spans="7:8" x14ac:dyDescent="0.25">
      <c r="G520" s="185" t="s">
        <v>2750</v>
      </c>
      <c r="H520">
        <f>VLOOKUP(G520,'BANG THAM CHIEU'!B520:H1587,7,0)</f>
        <v>0</v>
      </c>
    </row>
    <row r="521" spans="7:8" x14ac:dyDescent="0.25">
      <c r="G521" s="183" t="s">
        <v>2751</v>
      </c>
      <c r="H521">
        <f>VLOOKUP(G521,'BANG THAM CHIEU'!B521:H1588,7,0)</f>
        <v>0</v>
      </c>
    </row>
    <row r="522" spans="7:8" x14ac:dyDescent="0.25">
      <c r="G522" s="185" t="s">
        <v>2752</v>
      </c>
      <c r="H522">
        <f>VLOOKUP(G522,'BANG THAM CHIEU'!B522:H1589,7,0)</f>
        <v>0</v>
      </c>
    </row>
    <row r="523" spans="7:8" x14ac:dyDescent="0.25">
      <c r="G523" s="469" t="s">
        <v>8491</v>
      </c>
      <c r="H523">
        <f>VLOOKUP(G523,'BANG THAM CHIEU'!B523:H1590,7,0)</f>
        <v>0</v>
      </c>
    </row>
    <row r="524" spans="7:8" x14ac:dyDescent="0.25">
      <c r="G524" s="178" t="s">
        <v>2753</v>
      </c>
      <c r="H524">
        <f>VLOOKUP(G524,'BANG THAM CHIEU'!B524:H1591,7,0)</f>
        <v>0</v>
      </c>
    </row>
    <row r="525" spans="7:8" x14ac:dyDescent="0.25">
      <c r="G525" s="555" t="s">
        <v>2754</v>
      </c>
      <c r="H525">
        <f>VLOOKUP(G525,'BANG THAM CHIEU'!B525:H1592,7,0)</f>
        <v>0</v>
      </c>
    </row>
    <row r="526" spans="7:8" x14ac:dyDescent="0.25">
      <c r="G526" s="183" t="s">
        <v>2755</v>
      </c>
      <c r="H526">
        <f>VLOOKUP(G526,'BANG THAM CHIEU'!B526:H1593,7,0)</f>
        <v>0</v>
      </c>
    </row>
    <row r="527" spans="7:8" x14ac:dyDescent="0.25">
      <c r="G527" s="182" t="s">
        <v>2756</v>
      </c>
      <c r="H527">
        <f>VLOOKUP(G527,'BANG THAM CHIEU'!B527:H1594,7,0)</f>
        <v>0</v>
      </c>
    </row>
    <row r="528" spans="7:8" x14ac:dyDescent="0.25">
      <c r="G528" s="182" t="s">
        <v>2757</v>
      </c>
      <c r="H528">
        <f>VLOOKUP(G528,'BANG THAM CHIEU'!B528:H1595,7,0)</f>
        <v>0</v>
      </c>
    </row>
    <row r="529" spans="7:8" x14ac:dyDescent="0.25">
      <c r="G529" s="182" t="s">
        <v>2758</v>
      </c>
      <c r="H529">
        <f>VLOOKUP(G529,'BANG THAM CHIEU'!B529:H1596,7,0)</f>
        <v>0</v>
      </c>
    </row>
    <row r="530" spans="7:8" x14ac:dyDescent="0.25">
      <c r="G530" s="182" t="s">
        <v>2759</v>
      </c>
      <c r="H530">
        <f>VLOOKUP(G530,'BANG THAM CHIEU'!B530:H1597,7,0)</f>
        <v>0</v>
      </c>
    </row>
    <row r="531" spans="7:8" x14ac:dyDescent="0.25">
      <c r="G531" s="185" t="s">
        <v>2760</v>
      </c>
      <c r="H531">
        <f>VLOOKUP(G531,'BANG THAM CHIEU'!B531:H1598,7,0)</f>
        <v>0</v>
      </c>
    </row>
    <row r="532" spans="7:8" x14ac:dyDescent="0.25">
      <c r="G532" s="185" t="s">
        <v>2761</v>
      </c>
      <c r="H532">
        <f>VLOOKUP(G532,'BANG THAM CHIEU'!B532:H1599,7,0)</f>
        <v>0</v>
      </c>
    </row>
    <row r="533" spans="7:8" x14ac:dyDescent="0.25">
      <c r="G533" s="185" t="s">
        <v>2762</v>
      </c>
      <c r="H533">
        <f>VLOOKUP(G533,'BANG THAM CHIEU'!B533:H1600,7,0)</f>
        <v>0</v>
      </c>
    </row>
    <row r="534" spans="7:8" x14ac:dyDescent="0.25">
      <c r="G534" s="185" t="s">
        <v>2763</v>
      </c>
      <c r="H534">
        <f>VLOOKUP(G534,'BANG THAM CHIEU'!B534:H1601,7,0)</f>
        <v>0</v>
      </c>
    </row>
    <row r="535" spans="7:8" x14ac:dyDescent="0.25">
      <c r="G535" s="185" t="s">
        <v>2913</v>
      </c>
      <c r="H535">
        <f>VLOOKUP(G535,'BANG THAM CHIEU'!B535:H1602,7,0)</f>
        <v>0</v>
      </c>
    </row>
    <row r="536" spans="7:8" x14ac:dyDescent="0.25">
      <c r="G536" s="177" t="s">
        <v>2764</v>
      </c>
      <c r="H536">
        <f>VLOOKUP(G536,'BANG THAM CHIEU'!B536:H1603,7,0)</f>
        <v>0</v>
      </c>
    </row>
    <row r="537" spans="7:8" x14ac:dyDescent="0.25">
      <c r="G537" s="182" t="s">
        <v>2765</v>
      </c>
      <c r="H537">
        <f>VLOOKUP(G537,'BANG THAM CHIEU'!B537:H1604,7,0)</f>
        <v>0</v>
      </c>
    </row>
    <row r="538" spans="7:8" x14ac:dyDescent="0.25">
      <c r="G538" s="178" t="s">
        <v>2766</v>
      </c>
      <c r="H538">
        <f>VLOOKUP(G538,'BANG THAM CHIEU'!B538:H1605,7,0)</f>
        <v>0</v>
      </c>
    </row>
    <row r="539" spans="7:8" x14ac:dyDescent="0.25">
      <c r="G539" s="181" t="s">
        <v>2767</v>
      </c>
      <c r="H539">
        <f>VLOOKUP(G539,'BANG THAM CHIEU'!B539:H1606,7,0)</f>
        <v>0</v>
      </c>
    </row>
    <row r="540" spans="7:8" x14ac:dyDescent="0.25">
      <c r="G540" s="181" t="s">
        <v>2768</v>
      </c>
      <c r="H540">
        <f>VLOOKUP(G540,'BANG THAM CHIEU'!B540:H1607,7,0)</f>
        <v>0</v>
      </c>
    </row>
    <row r="541" spans="7:8" x14ac:dyDescent="0.25">
      <c r="G541" s="181" t="s">
        <v>2769</v>
      </c>
      <c r="H541">
        <f>VLOOKUP(G541,'BANG THAM CHIEU'!B541:H1608,7,0)</f>
        <v>0</v>
      </c>
    </row>
    <row r="542" spans="7:8" x14ac:dyDescent="0.25">
      <c r="G542" s="181" t="s">
        <v>2770</v>
      </c>
      <c r="H542">
        <f>VLOOKUP(G542,'BANG THAM CHIEU'!B542:H1609,7,0)</f>
        <v>0</v>
      </c>
    </row>
    <row r="543" spans="7:8" x14ac:dyDescent="0.25">
      <c r="G543" s="181" t="s">
        <v>2771</v>
      </c>
      <c r="H543">
        <f>VLOOKUP(G543,'BANG THAM CHIEU'!B543:H1610,7,0)</f>
        <v>0</v>
      </c>
    </row>
    <row r="544" spans="7:8" x14ac:dyDescent="0.25">
      <c r="G544" s="186" t="s">
        <v>2772</v>
      </c>
      <c r="H544">
        <f>VLOOKUP(G544,'BANG THAM CHIEU'!B544:H1611,7,0)</f>
        <v>0</v>
      </c>
    </row>
    <row r="545" spans="7:8" x14ac:dyDescent="0.25">
      <c r="G545" s="183" t="s">
        <v>2773</v>
      </c>
      <c r="H545">
        <f>VLOOKUP(G545,'BANG THAM CHIEU'!B545:H1612,7,0)</f>
        <v>0</v>
      </c>
    </row>
    <row r="546" spans="7:8" x14ac:dyDescent="0.25">
      <c r="G546" s="183" t="s">
        <v>2774</v>
      </c>
      <c r="H546">
        <f>VLOOKUP(G546,'BANG THAM CHIEU'!B546:H1613,7,0)</f>
        <v>0</v>
      </c>
    </row>
    <row r="547" spans="7:8" x14ac:dyDescent="0.25">
      <c r="G547" s="183" t="s">
        <v>2775</v>
      </c>
      <c r="H547">
        <f>VLOOKUP(G547,'BANG THAM CHIEU'!B547:H1614,7,0)</f>
        <v>0</v>
      </c>
    </row>
    <row r="548" spans="7:8" x14ac:dyDescent="0.25">
      <c r="G548" s="185" t="s">
        <v>2776</v>
      </c>
      <c r="H548">
        <f>VLOOKUP(G548,'BANG THAM CHIEU'!B548:H1615,7,0)</f>
        <v>0</v>
      </c>
    </row>
    <row r="549" spans="7:8" x14ac:dyDescent="0.25">
      <c r="G549" s="181" t="s">
        <v>2777</v>
      </c>
      <c r="H549">
        <f>VLOOKUP(G549,'BANG THAM CHIEU'!B549:H1616,7,0)</f>
        <v>0</v>
      </c>
    </row>
    <row r="550" spans="7:8" x14ac:dyDescent="0.25">
      <c r="G550" s="181" t="s">
        <v>2778</v>
      </c>
      <c r="H550">
        <f>VLOOKUP(G550,'BANG THAM CHIEU'!B550:H1617,7,0)</f>
        <v>0</v>
      </c>
    </row>
    <row r="551" spans="7:8" x14ac:dyDescent="0.25">
      <c r="G551" s="179" t="s">
        <v>2779</v>
      </c>
      <c r="H551">
        <f>VLOOKUP(G551,'BANG THAM CHIEU'!B551:H1618,7,0)</f>
        <v>0</v>
      </c>
    </row>
    <row r="552" spans="7:8" x14ac:dyDescent="0.25">
      <c r="G552" s="181" t="s">
        <v>2780</v>
      </c>
      <c r="H552">
        <f>VLOOKUP(G552,'BANG THAM CHIEU'!B552:H1619,7,0)</f>
        <v>0</v>
      </c>
    </row>
    <row r="553" spans="7:8" x14ac:dyDescent="0.25">
      <c r="G553" s="181" t="s">
        <v>2781</v>
      </c>
      <c r="H553">
        <f>VLOOKUP(G553,'BANG THAM CHIEU'!B553:H1620,7,0)</f>
        <v>0</v>
      </c>
    </row>
    <row r="554" spans="7:8" x14ac:dyDescent="0.25">
      <c r="G554" s="181" t="s">
        <v>2782</v>
      </c>
      <c r="H554">
        <f>VLOOKUP(G554,'BANG THAM CHIEU'!B554:H1621,7,0)</f>
        <v>0</v>
      </c>
    </row>
    <row r="555" spans="7:8" x14ac:dyDescent="0.25">
      <c r="G555" s="183" t="s">
        <v>2783</v>
      </c>
      <c r="H555">
        <f>VLOOKUP(G555,'BANG THAM CHIEU'!B555:H1622,7,0)</f>
        <v>0</v>
      </c>
    </row>
    <row r="556" spans="7:8" x14ac:dyDescent="0.25">
      <c r="G556" s="183" t="s">
        <v>2784</v>
      </c>
      <c r="H556">
        <f>VLOOKUP(G556,'BANG THAM CHIEU'!B556:H1623,7,0)</f>
        <v>0</v>
      </c>
    </row>
    <row r="557" spans="7:8" x14ac:dyDescent="0.25">
      <c r="G557" s="181" t="s">
        <v>2785</v>
      </c>
      <c r="H557">
        <f>VLOOKUP(G557,'BANG THAM CHIEU'!B557:H1624,7,0)</f>
        <v>0</v>
      </c>
    </row>
    <row r="558" spans="7:8" x14ac:dyDescent="0.25">
      <c r="G558" s="181" t="s">
        <v>2786</v>
      </c>
      <c r="H558">
        <f>VLOOKUP(G558,'BANG THAM CHIEU'!B558:H1625,7,0)</f>
        <v>0</v>
      </c>
    </row>
    <row r="559" spans="7:8" x14ac:dyDescent="0.25">
      <c r="G559" s="183" t="s">
        <v>2787</v>
      </c>
      <c r="H559">
        <f>VLOOKUP(G559,'BANG THAM CHIEU'!B559:H1626,7,0)</f>
        <v>0</v>
      </c>
    </row>
    <row r="560" spans="7:8" x14ac:dyDescent="0.25">
      <c r="G560" s="181" t="s">
        <v>2788</v>
      </c>
      <c r="H560">
        <f>VLOOKUP(G560,'BANG THAM CHIEU'!B560:H1627,7,0)</f>
        <v>0</v>
      </c>
    </row>
    <row r="561" spans="7:8" x14ac:dyDescent="0.25">
      <c r="G561" s="181" t="s">
        <v>2789</v>
      </c>
      <c r="H561">
        <f>VLOOKUP(G561,'BANG THAM CHIEU'!B561:H1628,7,0)</f>
        <v>0</v>
      </c>
    </row>
    <row r="562" spans="7:8" x14ac:dyDescent="0.25">
      <c r="G562" s="183" t="s">
        <v>2790</v>
      </c>
      <c r="H562">
        <f>VLOOKUP(G562,'BANG THAM CHIEU'!B562:H1629,7,0)</f>
        <v>0</v>
      </c>
    </row>
    <row r="563" spans="7:8" x14ac:dyDescent="0.25">
      <c r="G563" s="183" t="s">
        <v>2791</v>
      </c>
      <c r="H563">
        <f>VLOOKUP(G563,'BANG THAM CHIEU'!B563:H1630,7,0)</f>
        <v>0</v>
      </c>
    </row>
    <row r="564" spans="7:8" x14ac:dyDescent="0.25">
      <c r="G564" s="183" t="s">
        <v>2792</v>
      </c>
      <c r="H564">
        <f>VLOOKUP(G564,'BANG THAM CHIEU'!B564:H1631,7,0)</f>
        <v>0</v>
      </c>
    </row>
    <row r="565" spans="7:8" x14ac:dyDescent="0.25">
      <c r="G565" s="179" t="s">
        <v>2793</v>
      </c>
      <c r="H565">
        <f>VLOOKUP(G565,'BANG THAM CHIEU'!B565:H1632,7,0)</f>
        <v>0</v>
      </c>
    </row>
    <row r="566" spans="7:8" x14ac:dyDescent="0.25">
      <c r="G566" s="179" t="s">
        <v>2794</v>
      </c>
      <c r="H566">
        <f>VLOOKUP(G566,'BANG THAM CHIEU'!B566:H1633,7,0)</f>
        <v>0</v>
      </c>
    </row>
    <row r="567" spans="7:8" x14ac:dyDescent="0.25">
      <c r="G567" s="179" t="s">
        <v>2795</v>
      </c>
      <c r="H567">
        <f>VLOOKUP(G567,'BANG THAM CHIEU'!B567:H1634,7,0)</f>
        <v>0</v>
      </c>
    </row>
    <row r="568" spans="7:8" x14ac:dyDescent="0.25">
      <c r="G568" s="181" t="s">
        <v>2796</v>
      </c>
      <c r="H568">
        <f>VLOOKUP(G568,'BANG THAM CHIEU'!B568:H1635,7,0)</f>
        <v>0</v>
      </c>
    </row>
    <row r="569" spans="7:8" x14ac:dyDescent="0.25">
      <c r="G569" s="179" t="s">
        <v>2797</v>
      </c>
      <c r="H569">
        <f>VLOOKUP(G569,'BANG THAM CHIEU'!B569:H1636,7,0)</f>
        <v>0</v>
      </c>
    </row>
    <row r="570" spans="7:8" x14ac:dyDescent="0.25">
      <c r="G570" s="179" t="s">
        <v>2798</v>
      </c>
      <c r="H570">
        <f>VLOOKUP(G570,'BANG THAM CHIEU'!B570:H1637,7,0)</f>
        <v>0</v>
      </c>
    </row>
    <row r="571" spans="7:8" x14ac:dyDescent="0.25">
      <c r="G571" s="179" t="s">
        <v>2799</v>
      </c>
      <c r="H571">
        <f>VLOOKUP(G571,'BANG THAM CHIEU'!B571:H1638,7,0)</f>
        <v>0</v>
      </c>
    </row>
    <row r="572" spans="7:8" x14ac:dyDescent="0.25">
      <c r="G572" s="183" t="s">
        <v>2800</v>
      </c>
      <c r="H572">
        <f>VLOOKUP(G572,'BANG THAM CHIEU'!B572:H1639,7,0)</f>
        <v>0</v>
      </c>
    </row>
    <row r="573" spans="7:8" x14ac:dyDescent="0.25">
      <c r="G573" s="183" t="s">
        <v>2801</v>
      </c>
      <c r="H573">
        <f>VLOOKUP(G573,'BANG THAM CHIEU'!B573:H1640,7,0)</f>
        <v>0</v>
      </c>
    </row>
    <row r="574" spans="7:8" x14ac:dyDescent="0.25">
      <c r="G574" s="183" t="s">
        <v>2802</v>
      </c>
      <c r="H574">
        <f>VLOOKUP(G574,'BANG THAM CHIEU'!B574:H1641,7,0)</f>
        <v>0</v>
      </c>
    </row>
    <row r="575" spans="7:8" x14ac:dyDescent="0.25">
      <c r="G575" s="181" t="s">
        <v>2803</v>
      </c>
      <c r="H575">
        <f>VLOOKUP(G575,'BANG THAM CHIEU'!B575:H1642,7,0)</f>
        <v>0</v>
      </c>
    </row>
    <row r="576" spans="7:8" x14ac:dyDescent="0.25">
      <c r="G576" s="181" t="s">
        <v>2804</v>
      </c>
      <c r="H576">
        <f>VLOOKUP(G576,'BANG THAM CHIEU'!B576:H1643,7,0)</f>
        <v>0</v>
      </c>
    </row>
    <row r="577" spans="7:8" x14ac:dyDescent="0.25">
      <c r="G577" s="181" t="s">
        <v>2805</v>
      </c>
      <c r="H577">
        <f>VLOOKUP(G577,'BANG THAM CHIEU'!B577:H1644,7,0)</f>
        <v>0</v>
      </c>
    </row>
    <row r="578" spans="7:8" x14ac:dyDescent="0.25">
      <c r="G578" s="181" t="s">
        <v>2806</v>
      </c>
      <c r="H578">
        <f>VLOOKUP(G578,'BANG THAM CHIEU'!B578:H1645,7,0)</f>
        <v>0</v>
      </c>
    </row>
    <row r="579" spans="7:8" x14ac:dyDescent="0.25">
      <c r="G579" s="183" t="s">
        <v>2807</v>
      </c>
      <c r="H579">
        <f>VLOOKUP(G579,'BANG THAM CHIEU'!B579:H1646,7,0)</f>
        <v>0</v>
      </c>
    </row>
    <row r="580" spans="7:8" x14ac:dyDescent="0.25">
      <c r="G580" s="183" t="s">
        <v>2808</v>
      </c>
      <c r="H580">
        <f>VLOOKUP(G580,'BANG THAM CHIEU'!B580:H1647,7,0)</f>
        <v>0</v>
      </c>
    </row>
    <row r="581" spans="7:8" x14ac:dyDescent="0.25">
      <c r="G581" s="183" t="s">
        <v>2809</v>
      </c>
      <c r="H581">
        <f>VLOOKUP(G581,'BANG THAM CHIEU'!B581:H1648,7,0)</f>
        <v>0</v>
      </c>
    </row>
    <row r="582" spans="7:8" x14ac:dyDescent="0.25">
      <c r="G582" s="183" t="s">
        <v>2810</v>
      </c>
      <c r="H582">
        <f>VLOOKUP(G582,'BANG THAM CHIEU'!B582:H1649,7,0)</f>
        <v>0</v>
      </c>
    </row>
    <row r="583" spans="7:8" x14ac:dyDescent="0.25">
      <c r="G583" s="182" t="s">
        <v>2811</v>
      </c>
      <c r="H583">
        <f>VLOOKUP(G583,'BANG THAM CHIEU'!B583:H1650,7,0)</f>
        <v>0</v>
      </c>
    </row>
    <row r="584" spans="7:8" x14ac:dyDescent="0.25">
      <c r="G584" s="352" t="s">
        <v>2812</v>
      </c>
      <c r="H584">
        <f>VLOOKUP(G584,'BANG THAM CHIEU'!B584:H1651,7,0)</f>
        <v>0</v>
      </c>
    </row>
    <row r="585" spans="7:8" x14ac:dyDescent="0.25">
      <c r="G585" s="181" t="s">
        <v>2813</v>
      </c>
      <c r="H585">
        <f>VLOOKUP(G585,'BANG THAM CHIEU'!B585:H1652,7,0)</f>
        <v>0</v>
      </c>
    </row>
    <row r="586" spans="7:8" x14ac:dyDescent="0.25">
      <c r="G586" s="181" t="s">
        <v>2814</v>
      </c>
      <c r="H586">
        <f>VLOOKUP(G586,'BANG THAM CHIEU'!B586:H1653,7,0)</f>
        <v>0</v>
      </c>
    </row>
    <row r="587" spans="7:8" x14ac:dyDescent="0.25">
      <c r="G587" s="181" t="s">
        <v>2815</v>
      </c>
      <c r="H587">
        <f>VLOOKUP(G587,'BANG THAM CHIEU'!B587:H1654,7,0)</f>
        <v>0</v>
      </c>
    </row>
    <row r="588" spans="7:8" x14ac:dyDescent="0.25">
      <c r="G588" s="181" t="s">
        <v>2816</v>
      </c>
      <c r="H588">
        <f>VLOOKUP(G588,'BANG THAM CHIEU'!B588:H1655,7,0)</f>
        <v>0</v>
      </c>
    </row>
    <row r="589" spans="7:8" x14ac:dyDescent="0.25">
      <c r="G589" s="183" t="s">
        <v>2817</v>
      </c>
      <c r="H589">
        <f>VLOOKUP(G589,'BANG THAM CHIEU'!B589:H1656,7,0)</f>
        <v>0</v>
      </c>
    </row>
    <row r="590" spans="7:8" x14ac:dyDescent="0.25">
      <c r="G590" s="183" t="s">
        <v>2818</v>
      </c>
      <c r="H590">
        <f>VLOOKUP(G590,'BANG THAM CHIEU'!B590:H1657,7,0)</f>
        <v>0</v>
      </c>
    </row>
    <row r="591" spans="7:8" x14ac:dyDescent="0.25">
      <c r="G591" s="183" t="s">
        <v>2819</v>
      </c>
      <c r="H591">
        <f>VLOOKUP(G591,'BANG THAM CHIEU'!B591:H1658,7,0)</f>
        <v>0</v>
      </c>
    </row>
    <row r="592" spans="7:8" x14ac:dyDescent="0.25">
      <c r="G592" s="183" t="s">
        <v>2820</v>
      </c>
      <c r="H592">
        <f>VLOOKUP(G592,'BANG THAM CHIEU'!B592:H1659,7,0)</f>
        <v>0</v>
      </c>
    </row>
    <row r="593" spans="7:8" x14ac:dyDescent="0.25">
      <c r="G593" s="183" t="s">
        <v>2821</v>
      </c>
      <c r="H593">
        <f>VLOOKUP(G593,'BANG THAM CHIEU'!B593:H1660,7,0)</f>
        <v>0</v>
      </c>
    </row>
    <row r="594" spans="7:8" x14ac:dyDescent="0.25">
      <c r="G594" s="185" t="s">
        <v>2822</v>
      </c>
      <c r="H594">
        <f>VLOOKUP(G594,'BANG THAM CHIEU'!B594:H1661,7,0)</f>
        <v>0</v>
      </c>
    </row>
    <row r="595" spans="7:8" x14ac:dyDescent="0.25">
      <c r="G595" s="183" t="s">
        <v>2823</v>
      </c>
      <c r="H595">
        <f>VLOOKUP(G595,'BANG THAM CHIEU'!B595:H1662,7,0)</f>
        <v>0</v>
      </c>
    </row>
    <row r="596" spans="7:8" x14ac:dyDescent="0.25">
      <c r="G596" s="183" t="s">
        <v>2824</v>
      </c>
      <c r="H596">
        <f>VLOOKUP(G596,'BANG THAM CHIEU'!B596:H1663,7,0)</f>
        <v>0</v>
      </c>
    </row>
    <row r="597" spans="7:8" x14ac:dyDescent="0.25">
      <c r="G597" s="183" t="s">
        <v>2825</v>
      </c>
      <c r="H597">
        <f>VLOOKUP(G597,'BANG THAM CHIEU'!B597:H1664,7,0)</f>
        <v>0</v>
      </c>
    </row>
    <row r="598" spans="7:8" x14ac:dyDescent="0.25">
      <c r="G598" s="183" t="s">
        <v>2826</v>
      </c>
      <c r="H598">
        <f>VLOOKUP(G598,'BANG THAM CHIEU'!B598:H1665,7,0)</f>
        <v>0</v>
      </c>
    </row>
    <row r="599" spans="7:8" x14ac:dyDescent="0.25">
      <c r="G599" s="510">
        <v>2901108400</v>
      </c>
      <c r="H599">
        <f>VLOOKUP(G599,'BANG THAM CHIEU'!B599:H1666,7,0)</f>
        <v>2901108400</v>
      </c>
    </row>
    <row r="600" spans="7:8" x14ac:dyDescent="0.25">
      <c r="G600" s="510">
        <v>2901074900</v>
      </c>
      <c r="H600">
        <f>VLOOKUP(G600,'BANG THAM CHIEU'!B600:H1667,7,0)</f>
        <v>2901074900</v>
      </c>
    </row>
    <row r="601" spans="7:8" x14ac:dyDescent="0.25">
      <c r="G601" s="183">
        <v>2230501591</v>
      </c>
      <c r="H601">
        <f>VLOOKUP(G601,'BANG THAM CHIEU'!B601:H1668,7,0)</f>
        <v>2230501871</v>
      </c>
    </row>
    <row r="602" spans="7:8" x14ac:dyDescent="0.25">
      <c r="G602" s="183">
        <v>2901108901</v>
      </c>
      <c r="H602">
        <f>VLOOKUP(G602,'BANG THAM CHIEU'!B602:H1669,7,0)</f>
        <v>2901108901</v>
      </c>
    </row>
    <row r="603" spans="7:8" x14ac:dyDescent="0.25">
      <c r="G603" s="510">
        <v>2901146000</v>
      </c>
      <c r="H603">
        <f>VLOOKUP(G603,'BANG THAM CHIEU'!B603:H1670,7,0)</f>
        <v>2901146000</v>
      </c>
    </row>
    <row r="604" spans="7:8" x14ac:dyDescent="0.25">
      <c r="G604" s="526" t="s">
        <v>2827</v>
      </c>
      <c r="H604">
        <f>VLOOKUP(G604,'BANG THAM CHIEU'!B604:H1671,7,0)</f>
        <v>0</v>
      </c>
    </row>
    <row r="605" spans="7:8" x14ac:dyDescent="0.25">
      <c r="G605" s="526" t="s">
        <v>2828</v>
      </c>
      <c r="H605">
        <f>VLOOKUP(G605,'BANG THAM CHIEU'!B605:H1672,7,0)</f>
        <v>0</v>
      </c>
    </row>
    <row r="606" spans="7:8" x14ac:dyDescent="0.25">
      <c r="G606" s="181" t="s">
        <v>2829</v>
      </c>
      <c r="H606">
        <f>VLOOKUP(G606,'BANG THAM CHIEU'!B606:H1673,7,0)</f>
        <v>0</v>
      </c>
    </row>
    <row r="607" spans="7:8" x14ac:dyDescent="0.25">
      <c r="G607" s="183" t="s">
        <v>2830</v>
      </c>
      <c r="H607">
        <f>VLOOKUP(G607,'BANG THAM CHIEU'!B607:H1674,7,0)</f>
        <v>0</v>
      </c>
    </row>
    <row r="608" spans="7:8" x14ac:dyDescent="0.25">
      <c r="G608" s="183" t="s">
        <v>2831</v>
      </c>
      <c r="H608">
        <f>VLOOKUP(G608,'BANG THAM CHIEU'!B608:H1675,7,0)</f>
        <v>0</v>
      </c>
    </row>
    <row r="609" spans="7:8" x14ac:dyDescent="0.25">
      <c r="G609" s="181" t="s">
        <v>2833</v>
      </c>
      <c r="H609">
        <f>VLOOKUP(G609,'BANG THAM CHIEU'!B609:H1676,7,0)</f>
        <v>0</v>
      </c>
    </row>
    <row r="610" spans="7:8" x14ac:dyDescent="0.25">
      <c r="G610" s="183" t="s">
        <v>2834</v>
      </c>
      <c r="H610">
        <f>VLOOKUP(G610,'BANG THAM CHIEU'!B610:H1677,7,0)</f>
        <v>0</v>
      </c>
    </row>
    <row r="611" spans="7:8" x14ac:dyDescent="0.25">
      <c r="G611" s="182" t="s">
        <v>2835</v>
      </c>
      <c r="H611">
        <f>VLOOKUP(G611,'BANG THAM CHIEU'!B611:H1678,7,0)</f>
        <v>0</v>
      </c>
    </row>
    <row r="612" spans="7:8" x14ac:dyDescent="0.25">
      <c r="G612" s="182" t="s">
        <v>2836</v>
      </c>
      <c r="H612">
        <f>VLOOKUP(G612,'BANG THAM CHIEU'!B612:H1679,7,0)</f>
        <v>0</v>
      </c>
    </row>
    <row r="613" spans="7:8" x14ac:dyDescent="0.25">
      <c r="G613" s="182" t="s">
        <v>2837</v>
      </c>
      <c r="H613">
        <f>VLOOKUP(G613,'BANG THAM CHIEU'!B613:H1680,7,0)</f>
        <v>0</v>
      </c>
    </row>
    <row r="614" spans="7:8" x14ac:dyDescent="0.25">
      <c r="G614" s="182" t="s">
        <v>2838</v>
      </c>
      <c r="H614">
        <f>VLOOKUP(G614,'BANG THAM CHIEU'!B614:H1681,7,0)</f>
        <v>0</v>
      </c>
    </row>
    <row r="615" spans="7:8" x14ac:dyDescent="0.25">
      <c r="G615" s="181" t="s">
        <v>2839</v>
      </c>
      <c r="H615">
        <f>VLOOKUP(G615,'BANG THAM CHIEU'!B615:H1682,7,0)</f>
        <v>0</v>
      </c>
    </row>
    <row r="616" spans="7:8" x14ac:dyDescent="0.25">
      <c r="G616" s="182" t="s">
        <v>2840</v>
      </c>
      <c r="H616">
        <f>VLOOKUP(G616,'BANG THAM CHIEU'!B616:H1683,7,0)</f>
        <v>0</v>
      </c>
    </row>
    <row r="617" spans="7:8" x14ac:dyDescent="0.25">
      <c r="G617" s="182" t="s">
        <v>2841</v>
      </c>
      <c r="H617">
        <f>VLOOKUP(G617,'BANG THAM CHIEU'!B617:H1684,7,0)</f>
        <v>0</v>
      </c>
    </row>
    <row r="618" spans="7:8" x14ac:dyDescent="0.25">
      <c r="G618" s="185" t="s">
        <v>2842</v>
      </c>
      <c r="H618">
        <f>VLOOKUP(G618,'BANG THAM CHIEU'!B618:H1685,7,0)</f>
        <v>0</v>
      </c>
    </row>
    <row r="619" spans="7:8" x14ac:dyDescent="0.25">
      <c r="G619" s="182" t="s">
        <v>2843</v>
      </c>
      <c r="H619">
        <f>VLOOKUP(G619,'BANG THAM CHIEU'!B619:H1686,7,0)</f>
        <v>0</v>
      </c>
    </row>
    <row r="620" spans="7:8" x14ac:dyDescent="0.25">
      <c r="G620" s="182" t="s">
        <v>2844</v>
      </c>
      <c r="H620">
        <f>VLOOKUP(G620,'BANG THAM CHIEU'!B620:H1687,7,0)</f>
        <v>0</v>
      </c>
    </row>
    <row r="621" spans="7:8" x14ac:dyDescent="0.25">
      <c r="G621" s="182" t="s">
        <v>2845</v>
      </c>
      <c r="H621">
        <f>VLOOKUP(G621,'BANG THAM CHIEU'!B621:H1688,7,0)</f>
        <v>0</v>
      </c>
    </row>
    <row r="622" spans="7:8" x14ac:dyDescent="0.25">
      <c r="G622" s="182" t="s">
        <v>2846</v>
      </c>
      <c r="H622">
        <f>VLOOKUP(G622,'BANG THAM CHIEU'!B622:H1689,7,0)</f>
        <v>0</v>
      </c>
    </row>
    <row r="623" spans="7:8" x14ac:dyDescent="0.25">
      <c r="G623" s="182" t="s">
        <v>2848</v>
      </c>
      <c r="H623">
        <f>VLOOKUP(G623,'BANG THAM CHIEU'!B623:H1690,7,0)</f>
        <v>0</v>
      </c>
    </row>
    <row r="624" spans="7:8" x14ac:dyDescent="0.25">
      <c r="G624" s="182" t="s">
        <v>2849</v>
      </c>
      <c r="H624">
        <f>VLOOKUP(G624,'BANG THAM CHIEU'!B624:H1691,7,0)</f>
        <v>0</v>
      </c>
    </row>
    <row r="625" spans="7:8" x14ac:dyDescent="0.25">
      <c r="G625" s="185" t="s">
        <v>2850</v>
      </c>
      <c r="H625">
        <f>VLOOKUP(G625,'BANG THAM CHIEU'!B625:H1692,7,0)</f>
        <v>0</v>
      </c>
    </row>
    <row r="626" spans="7:8" x14ac:dyDescent="0.25">
      <c r="G626" s="182" t="s">
        <v>2851</v>
      </c>
      <c r="H626">
        <f>VLOOKUP(G626,'BANG THAM CHIEU'!B626:H1693,7,0)</f>
        <v>0</v>
      </c>
    </row>
    <row r="627" spans="7:8" x14ac:dyDescent="0.25">
      <c r="G627" s="182" t="s">
        <v>2852</v>
      </c>
      <c r="H627">
        <f>VLOOKUP(G627,'BANG THAM CHIEU'!B627:H1694,7,0)</f>
        <v>0</v>
      </c>
    </row>
    <row r="628" spans="7:8" x14ac:dyDescent="0.25">
      <c r="G628" s="182" t="s">
        <v>2853</v>
      </c>
      <c r="H628">
        <f>VLOOKUP(G628,'BANG THAM CHIEU'!B628:H1695,7,0)</f>
        <v>0</v>
      </c>
    </row>
    <row r="629" spans="7:8" x14ac:dyDescent="0.25">
      <c r="G629" s="182" t="s">
        <v>2854</v>
      </c>
      <c r="H629">
        <f>VLOOKUP(G629,'BANG THAM CHIEU'!B629:H1696,7,0)</f>
        <v>0</v>
      </c>
    </row>
    <row r="630" spans="7:8" x14ac:dyDescent="0.25">
      <c r="G630" s="182" t="s">
        <v>2855</v>
      </c>
      <c r="H630">
        <f>VLOOKUP(G630,'BANG THAM CHIEU'!B630:H1697,7,0)</f>
        <v>0</v>
      </c>
    </row>
    <row r="631" spans="7:8" x14ac:dyDescent="0.25">
      <c r="G631" s="185" t="s">
        <v>2856</v>
      </c>
      <c r="H631">
        <f>VLOOKUP(G631,'BANG THAM CHIEU'!B631:H1698,7,0)</f>
        <v>0</v>
      </c>
    </row>
    <row r="632" spans="7:8" x14ac:dyDescent="0.25">
      <c r="G632" s="182" t="s">
        <v>2857</v>
      </c>
      <c r="H632">
        <f>VLOOKUP(G632,'BANG THAM CHIEU'!B632:H1699,7,0)</f>
        <v>0</v>
      </c>
    </row>
    <row r="633" spans="7:8" x14ac:dyDescent="0.25">
      <c r="G633" s="182" t="s">
        <v>2858</v>
      </c>
      <c r="H633">
        <f>VLOOKUP(G633,'BANG THAM CHIEU'!B633:H1700,7,0)</f>
        <v>0</v>
      </c>
    </row>
    <row r="634" spans="7:8" x14ac:dyDescent="0.25">
      <c r="G634" s="182" t="s">
        <v>2859</v>
      </c>
      <c r="H634">
        <f>VLOOKUP(G634,'BANG THAM CHIEU'!B634:H1701,7,0)</f>
        <v>0</v>
      </c>
    </row>
    <row r="635" spans="7:8" x14ac:dyDescent="0.25">
      <c r="G635" s="182" t="s">
        <v>2860</v>
      </c>
      <c r="H635">
        <f>VLOOKUP(G635,'BANG THAM CHIEU'!B635:H1702,7,0)</f>
        <v>0</v>
      </c>
    </row>
    <row r="636" spans="7:8" x14ac:dyDescent="0.25">
      <c r="G636" s="182" t="s">
        <v>2861</v>
      </c>
      <c r="H636">
        <f>VLOOKUP(G636,'BANG THAM CHIEU'!B636:H1703,7,0)</f>
        <v>0</v>
      </c>
    </row>
    <row r="637" spans="7:8" x14ac:dyDescent="0.25">
      <c r="G637" s="181" t="s">
        <v>2862</v>
      </c>
      <c r="H637">
        <f>VLOOKUP(G637,'BANG THAM CHIEU'!B637:H1704,7,0)</f>
        <v>0</v>
      </c>
    </row>
    <row r="638" spans="7:8" x14ac:dyDescent="0.25">
      <c r="G638" s="183" t="s">
        <v>2863</v>
      </c>
      <c r="H638">
        <f>VLOOKUP(G638,'BANG THAM CHIEU'!B638:H1705,7,0)</f>
        <v>0</v>
      </c>
    </row>
    <row r="639" spans="7:8" x14ac:dyDescent="0.25">
      <c r="G639" s="181" t="s">
        <v>2864</v>
      </c>
      <c r="H639">
        <f>VLOOKUP(G639,'BANG THAM CHIEU'!B639:H1706,7,0)</f>
        <v>0</v>
      </c>
    </row>
    <row r="640" spans="7:8" x14ac:dyDescent="0.25">
      <c r="G640" s="181" t="s">
        <v>2865</v>
      </c>
      <c r="H640">
        <f>VLOOKUP(G640,'BANG THAM CHIEU'!B640:H1707,7,0)</f>
        <v>0</v>
      </c>
    </row>
    <row r="641" spans="7:8" x14ac:dyDescent="0.25">
      <c r="G641" s="181" t="s">
        <v>2866</v>
      </c>
      <c r="H641">
        <f>VLOOKUP(G641,'BANG THAM CHIEU'!B641:H1708,7,0)</f>
        <v>0</v>
      </c>
    </row>
    <row r="642" spans="7:8" x14ac:dyDescent="0.25">
      <c r="G642" s="183" t="s">
        <v>2867</v>
      </c>
      <c r="H642">
        <f>VLOOKUP(G642,'BANG THAM CHIEU'!B642:H1709,7,0)</f>
        <v>0</v>
      </c>
    </row>
    <row r="643" spans="7:8" x14ac:dyDescent="0.25">
      <c r="G643" s="183" t="s">
        <v>2868</v>
      </c>
      <c r="H643">
        <f>VLOOKUP(G643,'BANG THAM CHIEU'!B643:H1710,7,0)</f>
        <v>0</v>
      </c>
    </row>
    <row r="644" spans="7:8" x14ac:dyDescent="0.25">
      <c r="G644" s="181" t="s">
        <v>2869</v>
      </c>
      <c r="H644">
        <f>VLOOKUP(G644,'BANG THAM CHIEU'!B644:H1711,7,0)</f>
        <v>0</v>
      </c>
    </row>
    <row r="645" spans="7:8" x14ac:dyDescent="0.25">
      <c r="G645" s="181" t="s">
        <v>2870</v>
      </c>
      <c r="H645">
        <f>VLOOKUP(G645,'BANG THAM CHIEU'!B645:H1712,7,0)</f>
        <v>0</v>
      </c>
    </row>
    <row r="646" spans="7:8" x14ac:dyDescent="0.25">
      <c r="G646" s="181" t="s">
        <v>2871</v>
      </c>
      <c r="H646">
        <f>VLOOKUP(G646,'BANG THAM CHIEU'!B646:H1713,7,0)</f>
        <v>0</v>
      </c>
    </row>
    <row r="647" spans="7:8" x14ac:dyDescent="0.25">
      <c r="G647" s="181" t="s">
        <v>2872</v>
      </c>
      <c r="H647">
        <f>VLOOKUP(G647,'BANG THAM CHIEU'!B647:H1714,7,0)</f>
        <v>0</v>
      </c>
    </row>
    <row r="648" spans="7:8" x14ac:dyDescent="0.25">
      <c r="G648" s="181" t="s">
        <v>2873</v>
      </c>
      <c r="H648">
        <f>VLOOKUP(G648,'BANG THAM CHIEU'!B648:H1715,7,0)</f>
        <v>0</v>
      </c>
    </row>
    <row r="649" spans="7:8" x14ac:dyDescent="0.25">
      <c r="G649" s="181" t="s">
        <v>2874</v>
      </c>
      <c r="H649">
        <f>VLOOKUP(G649,'BANG THAM CHIEU'!B649:H1716,7,0)</f>
        <v>0</v>
      </c>
    </row>
    <row r="650" spans="7:8" x14ac:dyDescent="0.25">
      <c r="G650" s="181" t="s">
        <v>2875</v>
      </c>
      <c r="H650">
        <f>VLOOKUP(G650,'BANG THAM CHIEU'!B650:H1717,7,0)</f>
        <v>0</v>
      </c>
    </row>
    <row r="651" spans="7:8" x14ac:dyDescent="0.25">
      <c r="G651" s="181" t="s">
        <v>2876</v>
      </c>
      <c r="H651">
        <f>VLOOKUP(G651,'BANG THAM CHIEU'!B651:H1718,7,0)</f>
        <v>0</v>
      </c>
    </row>
    <row r="652" spans="7:8" x14ac:dyDescent="0.25">
      <c r="G652" s="181" t="s">
        <v>2877</v>
      </c>
      <c r="H652">
        <f>VLOOKUP(G652,'BANG THAM CHIEU'!B652:H1719,7,0)</f>
        <v>0</v>
      </c>
    </row>
    <row r="653" spans="7:8" x14ac:dyDescent="0.25">
      <c r="G653" s="181" t="s">
        <v>2878</v>
      </c>
      <c r="H653">
        <f>VLOOKUP(G653,'BANG THAM CHIEU'!B653:H1720,7,0)</f>
        <v>0</v>
      </c>
    </row>
    <row r="654" spans="7:8" x14ac:dyDescent="0.25">
      <c r="G654" s="185" t="s">
        <v>2879</v>
      </c>
      <c r="H654">
        <f>VLOOKUP(G654,'BANG THAM CHIEU'!B654:H1721,7,0)</f>
        <v>0</v>
      </c>
    </row>
    <row r="655" spans="7:8" x14ac:dyDescent="0.25">
      <c r="G655" s="181" t="s">
        <v>2880</v>
      </c>
      <c r="H655">
        <f>VLOOKUP(G655,'BANG THAM CHIEU'!B655:H1722,7,0)</f>
        <v>0</v>
      </c>
    </row>
    <row r="656" spans="7:8" x14ac:dyDescent="0.25">
      <c r="G656" s="181" t="s">
        <v>2881</v>
      </c>
      <c r="H656">
        <f>VLOOKUP(G656,'BANG THAM CHIEU'!B656:H1723,7,0)</f>
        <v>0</v>
      </c>
    </row>
    <row r="657" spans="7:8" x14ac:dyDescent="0.25">
      <c r="G657" s="181" t="s">
        <v>2882</v>
      </c>
      <c r="H657">
        <f>VLOOKUP(G657,'BANG THAM CHIEU'!B657:H1724,7,0)</f>
        <v>0</v>
      </c>
    </row>
    <row r="658" spans="7:8" x14ac:dyDescent="0.25">
      <c r="G658" s="183" t="s">
        <v>2883</v>
      </c>
      <c r="H658">
        <f>VLOOKUP(G658,'BANG THAM CHIEU'!B658:H1725,7,0)</f>
        <v>0</v>
      </c>
    </row>
    <row r="659" spans="7:8" x14ac:dyDescent="0.25">
      <c r="G659" s="183" t="s">
        <v>2884</v>
      </c>
      <c r="H659">
        <f>VLOOKUP(G659,'BANG THAM CHIEU'!B659:H1726,7,0)</f>
        <v>0</v>
      </c>
    </row>
    <row r="660" spans="7:8" x14ac:dyDescent="0.25">
      <c r="G660" s="183" t="s">
        <v>2885</v>
      </c>
      <c r="H660">
        <f>VLOOKUP(G660,'BANG THAM CHIEU'!B660:H1727,7,0)</f>
        <v>0</v>
      </c>
    </row>
    <row r="661" spans="7:8" x14ac:dyDescent="0.25">
      <c r="G661" s="183" t="s">
        <v>2886</v>
      </c>
      <c r="H661">
        <f>VLOOKUP(G661,'BANG THAM CHIEU'!B661:H1728,7,0)</f>
        <v>0</v>
      </c>
    </row>
    <row r="662" spans="7:8" x14ac:dyDescent="0.25">
      <c r="G662" s="183" t="s">
        <v>2887</v>
      </c>
      <c r="H662">
        <f>VLOOKUP(G662,'BANG THAM CHIEU'!B662:H1729,7,0)</f>
        <v>0</v>
      </c>
    </row>
    <row r="663" spans="7:8" x14ac:dyDescent="0.25">
      <c r="G663" s="183" t="s">
        <v>2888</v>
      </c>
      <c r="H663">
        <f>VLOOKUP(G663,'BANG THAM CHIEU'!B663:H1730,7,0)</f>
        <v>0</v>
      </c>
    </row>
    <row r="664" spans="7:8" x14ac:dyDescent="0.25">
      <c r="G664" s="183" t="s">
        <v>2889</v>
      </c>
      <c r="H664">
        <f>VLOOKUP(G664,'BANG THAM CHIEU'!B664:H1731,7,0)</f>
        <v>0</v>
      </c>
    </row>
    <row r="665" spans="7:8" x14ac:dyDescent="0.25">
      <c r="G665" s="183" t="s">
        <v>2890</v>
      </c>
      <c r="H665">
        <f>VLOOKUP(G665,'BANG THAM CHIEU'!B665:H1732,7,0)</f>
        <v>0</v>
      </c>
    </row>
    <row r="666" spans="7:8" x14ac:dyDescent="0.25">
      <c r="G666" s="182" t="s">
        <v>2891</v>
      </c>
      <c r="H666">
        <f>VLOOKUP(G666,'BANG THAM CHIEU'!B666:H1733,7,0)</f>
        <v>0</v>
      </c>
    </row>
    <row r="667" spans="7:8" x14ac:dyDescent="0.25">
      <c r="G667" s="181" t="s">
        <v>2892</v>
      </c>
      <c r="H667">
        <f>VLOOKUP(G667,'BANG THAM CHIEU'!B667:H1734,7,0)</f>
        <v>0</v>
      </c>
    </row>
    <row r="668" spans="7:8" x14ac:dyDescent="0.25">
      <c r="G668" s="181" t="s">
        <v>2893</v>
      </c>
      <c r="H668">
        <f>VLOOKUP(G668,'BANG THAM CHIEU'!B668:H1735,7,0)</f>
        <v>0</v>
      </c>
    </row>
    <row r="669" spans="7:8" x14ac:dyDescent="0.25">
      <c r="G669" s="181" t="s">
        <v>2894</v>
      </c>
      <c r="H669">
        <f>VLOOKUP(G669,'BANG THAM CHIEU'!B669:H1736,7,0)</f>
        <v>0</v>
      </c>
    </row>
    <row r="670" spans="7:8" x14ac:dyDescent="0.25">
      <c r="G670" s="181" t="s">
        <v>2895</v>
      </c>
      <c r="H670">
        <f>VLOOKUP(G670,'BANG THAM CHIEU'!B670:H1737,7,0)</f>
        <v>0</v>
      </c>
    </row>
    <row r="671" spans="7:8" x14ac:dyDescent="0.25">
      <c r="G671" s="182" t="s">
        <v>2896</v>
      </c>
      <c r="H671">
        <f>VLOOKUP(G671,'BANG THAM CHIEU'!B671:H1738,7,0)</f>
        <v>0</v>
      </c>
    </row>
    <row r="672" spans="7:8" x14ac:dyDescent="0.25">
      <c r="G672" s="183" t="s">
        <v>2897</v>
      </c>
      <c r="H672">
        <f>VLOOKUP(G672,'BANG THAM CHIEU'!B672:H1739,7,0)</f>
        <v>0</v>
      </c>
    </row>
    <row r="673" spans="7:8" x14ac:dyDescent="0.25">
      <c r="G673" s="183" t="s">
        <v>2898</v>
      </c>
      <c r="H673">
        <f>VLOOKUP(G673,'BANG THAM CHIEU'!B673:H1740,7,0)</f>
        <v>0</v>
      </c>
    </row>
    <row r="674" spans="7:8" x14ac:dyDescent="0.25">
      <c r="G674" s="183" t="s">
        <v>2899</v>
      </c>
      <c r="H674">
        <f>VLOOKUP(G674,'BANG THAM CHIEU'!B674:H1741,7,0)</f>
        <v>0</v>
      </c>
    </row>
    <row r="675" spans="7:8" x14ac:dyDescent="0.25">
      <c r="G675" s="183" t="s">
        <v>2900</v>
      </c>
      <c r="H675">
        <f>VLOOKUP(G675,'BANG THAM CHIEU'!B675:H1742,7,0)</f>
        <v>0</v>
      </c>
    </row>
    <row r="676" spans="7:8" x14ac:dyDescent="0.25">
      <c r="G676" s="183" t="s">
        <v>2901</v>
      </c>
      <c r="H676">
        <f>VLOOKUP(G676,'BANG THAM CHIEU'!B676:H1743,7,0)</f>
        <v>0</v>
      </c>
    </row>
    <row r="677" spans="7:8" x14ac:dyDescent="0.25">
      <c r="G677" s="183" t="s">
        <v>2902</v>
      </c>
      <c r="H677">
        <f>VLOOKUP(G677,'BANG THAM CHIEU'!B677:H1744,7,0)</f>
        <v>0</v>
      </c>
    </row>
    <row r="678" spans="7:8" x14ac:dyDescent="0.25">
      <c r="G678" s="183" t="s">
        <v>2903</v>
      </c>
      <c r="H678">
        <f>VLOOKUP(G678,'BANG THAM CHIEU'!B678:H1745,7,0)</f>
        <v>0</v>
      </c>
    </row>
    <row r="679" spans="7:8" x14ac:dyDescent="0.25">
      <c r="G679" s="183" t="s">
        <v>2904</v>
      </c>
      <c r="H679">
        <f>VLOOKUP(G679,'BANG THAM CHIEU'!B679:H1746,7,0)</f>
        <v>0</v>
      </c>
    </row>
    <row r="680" spans="7:8" x14ac:dyDescent="0.25">
      <c r="G680" s="183" t="s">
        <v>2997</v>
      </c>
      <c r="H680">
        <f>VLOOKUP(G680,'BANG THAM CHIEU'!B680:H1747,7,0)</f>
        <v>0</v>
      </c>
    </row>
    <row r="681" spans="7:8" x14ac:dyDescent="0.25">
      <c r="G681" s="183" t="s">
        <v>2998</v>
      </c>
      <c r="H681">
        <f>VLOOKUP(G681,'BANG THAM CHIEU'!B681:H1748,7,0)</f>
        <v>0</v>
      </c>
    </row>
    <row r="682" spans="7:8" x14ac:dyDescent="0.25">
      <c r="G682" s="183" t="s">
        <v>2999</v>
      </c>
      <c r="H682">
        <f>VLOOKUP(G682,'BANG THAM CHIEU'!B682:H1749,7,0)</f>
        <v>0</v>
      </c>
    </row>
    <row r="683" spans="7:8" x14ac:dyDescent="0.25">
      <c r="G683" s="183" t="s">
        <v>3049</v>
      </c>
      <c r="H683">
        <f>VLOOKUP(G683,'BANG THAM CHIEU'!B683:H1750,7,0)</f>
        <v>0</v>
      </c>
    </row>
    <row r="684" spans="7:8" x14ac:dyDescent="0.25">
      <c r="G684" s="183" t="s">
        <v>4237</v>
      </c>
      <c r="H684">
        <f>VLOOKUP(G684,'BANG THAM CHIEU'!B684:H1751,7,0)</f>
        <v>0</v>
      </c>
    </row>
    <row r="685" spans="7:8" x14ac:dyDescent="0.25">
      <c r="G685" s="183" t="s">
        <v>8496</v>
      </c>
      <c r="H685">
        <f>VLOOKUP(G685,'BANG THAM CHIEU'!B685:H1752,7,0)</f>
        <v>0</v>
      </c>
    </row>
    <row r="686" spans="7:8" x14ac:dyDescent="0.25">
      <c r="G686" s="183" t="s">
        <v>6124</v>
      </c>
      <c r="H686">
        <f>VLOOKUP(G686,'BANG THAM CHIEU'!B686:H1753,7,0)</f>
        <v>0</v>
      </c>
    </row>
    <row r="687" spans="7:8" x14ac:dyDescent="0.25">
      <c r="G687" s="183" t="s">
        <v>6126</v>
      </c>
      <c r="H687">
        <f>VLOOKUP(G687,'BANG THAM CHIEU'!B687:H1754,7,0)</f>
        <v>0</v>
      </c>
    </row>
    <row r="688" spans="7:8" x14ac:dyDescent="0.25">
      <c r="G688" s="353" t="s">
        <v>6358</v>
      </c>
      <c r="H688" t="str">
        <f>VLOOKUP(G688,'BANG THAM CHIEU'!B688:H1755,7,0)</f>
        <v>EFG320</v>
      </c>
    </row>
    <row r="689" spans="7:8" x14ac:dyDescent="0.25">
      <c r="G689" s="353" t="s">
        <v>6359</v>
      </c>
      <c r="H689" t="str">
        <f>VLOOKUP(G689,'BANG THAM CHIEU'!B689:H1756,7,0)</f>
        <v>EFG320</v>
      </c>
    </row>
    <row r="690" spans="7:8" x14ac:dyDescent="0.25">
      <c r="G690" s="183">
        <v>50053117</v>
      </c>
      <c r="H690" t="str">
        <f>VLOOKUP(G690,'BANG THAM CHIEU'!B690:H1757,7,0)</f>
        <v>EFG320</v>
      </c>
    </row>
    <row r="691" spans="7:8" x14ac:dyDescent="0.25">
      <c r="G691" s="183">
        <v>51089987</v>
      </c>
      <c r="H691" t="str">
        <f>VLOOKUP(G691,'BANG THAM CHIEU'!B691:H1758,7,0)</f>
        <v>EFG320</v>
      </c>
    </row>
    <row r="692" spans="7:8" x14ac:dyDescent="0.25">
      <c r="G692" s="183">
        <v>51122288</v>
      </c>
      <c r="H692" t="str">
        <f>VLOOKUP(G692,'BANG THAM CHIEU'!B692:H1759,7,0)</f>
        <v>EFG320</v>
      </c>
    </row>
    <row r="693" spans="7:8" x14ac:dyDescent="0.25">
      <c r="G693" s="183">
        <v>51096078</v>
      </c>
      <c r="H693" t="str">
        <f>VLOOKUP(G693,'BANG THAM CHIEU'!B693:H1760,7,0)</f>
        <v>EFG320</v>
      </c>
    </row>
    <row r="694" spans="7:8" x14ac:dyDescent="0.25">
      <c r="G694" s="183">
        <v>51195045</v>
      </c>
      <c r="H694" t="str">
        <f>VLOOKUP(G694,'BANG THAM CHIEU'!B694:H1761,7,0)</f>
        <v>EFG320</v>
      </c>
    </row>
    <row r="695" spans="7:8" x14ac:dyDescent="0.25">
      <c r="G695" s="183">
        <v>51041352</v>
      </c>
      <c r="H695" t="str">
        <f>VLOOKUP(G695,'BANG THAM CHIEU'!B695:H1762,7,0)</f>
        <v>EFG320</v>
      </c>
    </row>
    <row r="696" spans="7:8" x14ac:dyDescent="0.25">
      <c r="G696" s="183" t="s">
        <v>6360</v>
      </c>
      <c r="H696" t="str">
        <f>VLOOKUP(G696,'BANG THAM CHIEU'!B696:H1763,7,0)</f>
        <v>EFG320</v>
      </c>
    </row>
    <row r="697" spans="7:8" x14ac:dyDescent="0.25">
      <c r="G697" s="183" t="s">
        <v>6361</v>
      </c>
      <c r="H697" t="str">
        <f>VLOOKUP(G697,'BANG THAM CHIEU'!B697:H1764,7,0)</f>
        <v>EFG320</v>
      </c>
    </row>
    <row r="698" spans="7:8" x14ac:dyDescent="0.25">
      <c r="G698" s="183" t="s">
        <v>6362</v>
      </c>
      <c r="H698" t="str">
        <f>VLOOKUP(G698,'BANG THAM CHIEU'!B698:H1765,7,0)</f>
        <v>EFG320</v>
      </c>
    </row>
    <row r="699" spans="7:8" x14ac:dyDescent="0.25">
      <c r="G699" s="183">
        <v>51094682</v>
      </c>
      <c r="H699" t="str">
        <f>VLOOKUP(G699,'BANG THAM CHIEU'!B699:H1766,7,0)</f>
        <v>EFG320</v>
      </c>
    </row>
    <row r="700" spans="7:8" x14ac:dyDescent="0.25">
      <c r="G700" s="183">
        <v>51057153</v>
      </c>
      <c r="H700" t="str">
        <f>VLOOKUP(G700,'BANG THAM CHIEU'!B700:H1767,7,0)</f>
        <v>EFG320</v>
      </c>
    </row>
    <row r="701" spans="7:8" x14ac:dyDescent="0.25">
      <c r="G701" s="183">
        <v>51316436</v>
      </c>
      <c r="H701" t="str">
        <f>VLOOKUP(G701,'BANG THAM CHIEU'!B701:H1768,7,0)</f>
        <v>EFG320</v>
      </c>
    </row>
    <row r="702" spans="7:8" x14ac:dyDescent="0.25">
      <c r="G702" s="183" t="s">
        <v>6363</v>
      </c>
      <c r="H702" t="str">
        <f>VLOOKUP(G702,'BANG THAM CHIEU'!B702:H1769,7,0)</f>
        <v>EFG320</v>
      </c>
    </row>
    <row r="703" spans="7:8" x14ac:dyDescent="0.25">
      <c r="G703" s="183">
        <v>51128414</v>
      </c>
      <c r="H703" t="str">
        <f>VLOOKUP(G703,'BANG THAM CHIEU'!B703:H1770,7,0)</f>
        <v>EFG320</v>
      </c>
    </row>
    <row r="704" spans="7:8" x14ac:dyDescent="0.25">
      <c r="G704" s="183">
        <v>51199221</v>
      </c>
      <c r="H704" t="str">
        <f>VLOOKUP(G704,'BANG THAM CHIEU'!B704:H1771,7,0)</f>
        <v>EFG320</v>
      </c>
    </row>
    <row r="705" spans="7:8" x14ac:dyDescent="0.25">
      <c r="G705" s="183">
        <v>51293580</v>
      </c>
      <c r="H705" t="str">
        <f>VLOOKUP(G705,'BANG THAM CHIEU'!B705:H1772,7,0)</f>
        <v>EFG320</v>
      </c>
    </row>
    <row r="706" spans="7:8" x14ac:dyDescent="0.25">
      <c r="G706" s="183">
        <v>51192366</v>
      </c>
      <c r="H706" t="str">
        <f>VLOOKUP(G706,'BANG THAM CHIEU'!B706:H1773,7,0)</f>
        <v>EFG320</v>
      </c>
    </row>
    <row r="707" spans="7:8" x14ac:dyDescent="0.25">
      <c r="G707" s="183" t="s">
        <v>6364</v>
      </c>
      <c r="H707" t="str">
        <f>VLOOKUP(G707,'BANG THAM CHIEU'!B707:H1774,7,0)</f>
        <v>EFG320</v>
      </c>
    </row>
    <row r="708" spans="7:8" x14ac:dyDescent="0.25">
      <c r="G708" s="183">
        <v>26906860</v>
      </c>
      <c r="H708" t="str">
        <f>VLOOKUP(G708,'BANG THAM CHIEU'!B708:H1775,7,0)</f>
        <v>EFG320</v>
      </c>
    </row>
    <row r="709" spans="7:8" x14ac:dyDescent="0.25">
      <c r="G709" s="183">
        <v>26602920</v>
      </c>
      <c r="H709" t="str">
        <f>VLOOKUP(G709,'BANG THAM CHIEU'!B709:H1776,7,0)</f>
        <v>EFG320</v>
      </c>
    </row>
    <row r="710" spans="7:8" x14ac:dyDescent="0.25">
      <c r="G710" s="183">
        <v>52018885</v>
      </c>
      <c r="H710" t="str">
        <f>VLOOKUP(G710,'BANG THAM CHIEU'!B710:H1777,7,0)</f>
        <v>EFG320</v>
      </c>
    </row>
    <row r="711" spans="7:8" x14ac:dyDescent="0.25">
      <c r="G711" s="183">
        <v>52032717</v>
      </c>
      <c r="H711" t="str">
        <f>VLOOKUP(G711,'BANG THAM CHIEU'!B711:H1778,7,0)</f>
        <v>EFG320</v>
      </c>
    </row>
    <row r="712" spans="7:8" x14ac:dyDescent="0.25">
      <c r="G712" s="183">
        <v>51113955</v>
      </c>
      <c r="H712" t="str">
        <f>VLOOKUP(G712,'BANG THAM CHIEU'!B712:H1779,7,0)</f>
        <v>EFG320</v>
      </c>
    </row>
    <row r="713" spans="7:8" x14ac:dyDescent="0.25">
      <c r="G713" s="183" t="s">
        <v>2832</v>
      </c>
      <c r="H713" t="str">
        <f>VLOOKUP(G713,'BANG THAM CHIEU'!B713:H1780,7,0)</f>
        <v>EFG320</v>
      </c>
    </row>
    <row r="714" spans="7:8" x14ac:dyDescent="0.25">
      <c r="G714" s="183">
        <v>4568077</v>
      </c>
      <c r="H714" t="str">
        <f>VLOOKUP(G714,'BANG THAM CHIEU'!B714:H1781,7,0)</f>
        <v>EFG320</v>
      </c>
    </row>
    <row r="715" spans="7:8" x14ac:dyDescent="0.25">
      <c r="G715" s="183">
        <v>3916293</v>
      </c>
      <c r="H715" t="str">
        <f>VLOOKUP(G715,'BANG THAM CHIEU'!B715:H1782,7,0)</f>
        <v>EFG320</v>
      </c>
    </row>
    <row r="716" spans="7:8" x14ac:dyDescent="0.25">
      <c r="G716" s="183">
        <v>51076188</v>
      </c>
      <c r="H716" t="str">
        <f>VLOOKUP(G716,'BANG THAM CHIEU'!B716:H1783,7,0)</f>
        <v>ERE120</v>
      </c>
    </row>
    <row r="717" spans="7:8" x14ac:dyDescent="0.25">
      <c r="G717" s="183">
        <v>51363064</v>
      </c>
      <c r="H717" t="str">
        <f>VLOOKUP(G717,'BANG THAM CHIEU'!B717:H1784,7,0)</f>
        <v>ERE120</v>
      </c>
    </row>
    <row r="718" spans="7:8" x14ac:dyDescent="0.25">
      <c r="G718" s="183">
        <v>27407140</v>
      </c>
      <c r="H718" t="str">
        <f>VLOOKUP(G718,'BANG THAM CHIEU'!B718:H1785,7,0)</f>
        <v>ERE120</v>
      </c>
    </row>
    <row r="719" spans="7:8" x14ac:dyDescent="0.25">
      <c r="G719" s="183">
        <v>613848</v>
      </c>
      <c r="H719" t="str">
        <f>VLOOKUP(G719,'BANG THAM CHIEU'!B719:H1786,7,0)</f>
        <v>ERE120</v>
      </c>
    </row>
    <row r="720" spans="7:8" x14ac:dyDescent="0.25">
      <c r="G720" s="183">
        <v>51239402</v>
      </c>
      <c r="H720" t="str">
        <f>VLOOKUP(G720,'BANG THAM CHIEU'!B720:H1787,7,0)</f>
        <v>ERE120</v>
      </c>
    </row>
    <row r="721" spans="7:8" x14ac:dyDescent="0.25">
      <c r="G721" s="183">
        <v>28526100</v>
      </c>
      <c r="H721" t="str">
        <f>VLOOKUP(G721,'BANG THAM CHIEU'!B721:H1788,7,0)</f>
        <v>ERE120</v>
      </c>
    </row>
    <row r="722" spans="7:8" x14ac:dyDescent="0.25">
      <c r="G722" s="183">
        <v>50427415</v>
      </c>
      <c r="H722" t="str">
        <f>VLOOKUP(G722,'BANG THAM CHIEU'!B722:H1789,7,0)</f>
        <v>ERE120</v>
      </c>
    </row>
    <row r="723" spans="7:8" x14ac:dyDescent="0.25">
      <c r="G723" s="183">
        <v>50251648</v>
      </c>
      <c r="H723" t="str">
        <f>VLOOKUP(G723,'BANG THAM CHIEU'!B723:H1790,7,0)</f>
        <v>ETV116</v>
      </c>
    </row>
    <row r="724" spans="7:8" x14ac:dyDescent="0.25">
      <c r="G724" s="183">
        <v>50251570</v>
      </c>
      <c r="H724" t="str">
        <f>VLOOKUP(G724,'BANG THAM CHIEU'!B724:H1791,7,0)</f>
        <v>ETV116</v>
      </c>
    </row>
    <row r="725" spans="7:8" x14ac:dyDescent="0.25">
      <c r="G725" s="183">
        <v>50017769</v>
      </c>
      <c r="H725" t="str">
        <f>VLOOKUP(G725,'BANG THAM CHIEU'!B725:H1792,7,0)</f>
        <v>ETV116</v>
      </c>
    </row>
    <row r="726" spans="7:8" x14ac:dyDescent="0.25">
      <c r="G726" s="183">
        <v>27217620</v>
      </c>
      <c r="H726" t="str">
        <f>VLOOKUP(G726,'BANG THAM CHIEU'!B726:H1793,7,0)</f>
        <v>ETV116</v>
      </c>
    </row>
    <row r="727" spans="7:8" x14ac:dyDescent="0.25">
      <c r="G727" s="183">
        <v>50462722</v>
      </c>
      <c r="H727" t="str">
        <f>VLOOKUP(G727,'BANG THAM CHIEU'!B727:H1794,7,0)</f>
        <v>ETV116</v>
      </c>
    </row>
    <row r="728" spans="7:8" x14ac:dyDescent="0.25">
      <c r="G728" s="183">
        <v>51175579</v>
      </c>
      <c r="H728" t="str">
        <f>VLOOKUP(G728,'BANG THAM CHIEU'!B728:H1795,7,0)</f>
        <v>ETV116</v>
      </c>
    </row>
    <row r="729" spans="7:8" x14ac:dyDescent="0.25">
      <c r="G729" s="183">
        <v>51188550</v>
      </c>
      <c r="H729" t="str">
        <f>VLOOKUP(G729,'BANG THAM CHIEU'!B729:H1796,7,0)</f>
        <v>ETV116</v>
      </c>
    </row>
    <row r="730" spans="7:8" x14ac:dyDescent="0.25">
      <c r="G730" s="183" t="s">
        <v>6365</v>
      </c>
      <c r="H730" t="str">
        <f>VLOOKUP(G730,'BANG THAM CHIEU'!B730:H1797,7,0)</f>
        <v>ETV116</v>
      </c>
    </row>
    <row r="731" spans="7:8" x14ac:dyDescent="0.25">
      <c r="G731" s="183">
        <v>51159464</v>
      </c>
      <c r="H731" t="str">
        <f>VLOOKUP(G731,'BANG THAM CHIEU'!B731:H1798,7,0)</f>
        <v>ETV116</v>
      </c>
    </row>
    <row r="732" spans="7:8" x14ac:dyDescent="0.25">
      <c r="G732" s="183">
        <v>8893262</v>
      </c>
      <c r="H732" t="str">
        <f>VLOOKUP(G732,'BANG THAM CHIEU'!B732:H1799,7,0)</f>
        <v>ETV116</v>
      </c>
    </row>
    <row r="733" spans="7:8" x14ac:dyDescent="0.25">
      <c r="G733" s="183">
        <v>2305848</v>
      </c>
      <c r="H733" t="str">
        <f>VLOOKUP(G733,'BANG THAM CHIEU'!B733:H1800,7,0)</f>
        <v>ETV116</v>
      </c>
    </row>
    <row r="734" spans="7:8" x14ac:dyDescent="0.25">
      <c r="G734" s="183" t="s">
        <v>6367</v>
      </c>
      <c r="H734" t="str">
        <f>VLOOKUP(G734,'BANG THAM CHIEU'!B734:H1801,7,0)</f>
        <v>Xe nâng điện</v>
      </c>
    </row>
    <row r="735" spans="7:8" x14ac:dyDescent="0.25">
      <c r="G735" s="183" t="s">
        <v>6368</v>
      </c>
      <c r="H735" t="str">
        <f>VLOOKUP(G735,'BANG THAM CHIEU'!B735:H1802,7,0)</f>
        <v>Xe nâng điện</v>
      </c>
    </row>
    <row r="736" spans="7:8" x14ac:dyDescent="0.25">
      <c r="G736" s="183" t="s">
        <v>6369</v>
      </c>
      <c r="H736" t="str">
        <f>VLOOKUP(G736,'BANG THAM CHIEU'!B736:H1803,7,0)</f>
        <v>Xe nâng điện</v>
      </c>
    </row>
    <row r="737" spans="7:8" x14ac:dyDescent="0.25">
      <c r="G737" s="183" t="s">
        <v>6366</v>
      </c>
      <c r="H737" t="str">
        <f>VLOOKUP(G737,'BANG THAM CHIEU'!B737:H1804,7,0)</f>
        <v>Xe nâng điện</v>
      </c>
    </row>
    <row r="738" spans="7:8" x14ac:dyDescent="0.25">
      <c r="G738" s="183" t="s">
        <v>6370</v>
      </c>
      <c r="H738" t="str">
        <f>VLOOKUP(G738,'BANG THAM CHIEU'!B738:H1805,7,0)</f>
        <v>Xe nâng điện</v>
      </c>
    </row>
    <row r="739" spans="7:8" x14ac:dyDescent="0.25">
      <c r="G739" s="183" t="s">
        <v>6374</v>
      </c>
      <c r="H739" t="str">
        <f>VLOOKUP(G739,'BANG THAM CHIEU'!B739:H1806,7,0)</f>
        <v>Xe nâng điện</v>
      </c>
    </row>
    <row r="740" spans="7:8" x14ac:dyDescent="0.25">
      <c r="G740" s="183" t="s">
        <v>6373</v>
      </c>
      <c r="H740" t="str">
        <f>VLOOKUP(G740,'BANG THAM CHIEU'!B740:H1807,7,0)</f>
        <v>Xe nâng điện</v>
      </c>
    </row>
    <row r="741" spans="7:8" x14ac:dyDescent="0.25">
      <c r="G741" s="183" t="s">
        <v>6371</v>
      </c>
      <c r="H741" t="str">
        <f>VLOOKUP(G741,'BANG THAM CHIEU'!B741:H1808,7,0)</f>
        <v>Xe nâng điện</v>
      </c>
    </row>
    <row r="742" spans="7:8" x14ac:dyDescent="0.25">
      <c r="G742" s="183" t="s">
        <v>6372</v>
      </c>
      <c r="H742" t="str">
        <f>VLOOKUP(G742,'BANG THAM CHIEU'!B742:H1809,7,0)</f>
        <v>Xe nâng điện</v>
      </c>
    </row>
    <row r="743" spans="7:8" x14ac:dyDescent="0.25">
      <c r="G743" s="183">
        <v>12057239</v>
      </c>
      <c r="H743" t="str">
        <f>VLOOKUP(G743,'BANG THAM CHIEU'!B743:H1810,7,0)</f>
        <v>Xe nâng điện</v>
      </c>
    </row>
    <row r="744" spans="7:8" x14ac:dyDescent="0.25">
      <c r="G744" s="183">
        <v>1297031</v>
      </c>
      <c r="H744" t="str">
        <f>VLOOKUP(G744,'BANG THAM CHIEU'!B744:H1811,7,0)</f>
        <v>Xe nâng điện</v>
      </c>
    </row>
    <row r="745" spans="7:8" x14ac:dyDescent="0.25">
      <c r="G745" s="183">
        <v>51158979</v>
      </c>
      <c r="H745" t="str">
        <f>VLOOKUP(G745,'BANG THAM CHIEU'!B745:H1812,7,0)</f>
        <v>Xe nâng điện</v>
      </c>
    </row>
    <row r="746" spans="7:8" x14ac:dyDescent="0.25">
      <c r="G746" s="183">
        <v>51240642</v>
      </c>
      <c r="H746" t="str">
        <f>VLOOKUP(G746,'BANG THAM CHIEU'!B746:H1813,7,0)</f>
        <v>Xe nâng điện</v>
      </c>
    </row>
    <row r="747" spans="7:8" x14ac:dyDescent="0.25">
      <c r="G747" s="183">
        <v>52024062</v>
      </c>
      <c r="H747" t="str">
        <f>VLOOKUP(G747,'BANG THAM CHIEU'!B747:H1814,7,0)</f>
        <v>Xe nâng điện</v>
      </c>
    </row>
    <row r="748" spans="7:8" x14ac:dyDescent="0.25">
      <c r="G748" s="183">
        <v>5046125</v>
      </c>
      <c r="H748" t="str">
        <f>VLOOKUP(G748,'BANG THAM CHIEU'!B748:H1815,7,0)</f>
        <v>Xe nâng điện</v>
      </c>
    </row>
    <row r="749" spans="7:8" x14ac:dyDescent="0.25">
      <c r="G749" s="183">
        <v>5054086</v>
      </c>
      <c r="H749" t="str">
        <f>VLOOKUP(G749,'BANG THAM CHIEU'!B749:H1816,7,0)</f>
        <v>Xe nâng điện</v>
      </c>
    </row>
    <row r="750" spans="7:8" x14ac:dyDescent="0.25">
      <c r="G750" s="183">
        <v>5054087</v>
      </c>
      <c r="H750" t="str">
        <f>VLOOKUP(G750,'BANG THAM CHIEU'!B750:H1817,7,0)</f>
        <v>Xe nâng điện</v>
      </c>
    </row>
    <row r="751" spans="7:8" x14ac:dyDescent="0.25">
      <c r="G751" s="183">
        <v>5046123</v>
      </c>
      <c r="H751" t="str">
        <f>VLOOKUP(G751,'BANG THAM CHIEU'!B751:H1818,7,0)</f>
        <v>Xe nâng điện</v>
      </c>
    </row>
    <row r="752" spans="7:8" x14ac:dyDescent="0.25">
      <c r="G752" s="183">
        <v>50263124</v>
      </c>
      <c r="H752" t="str">
        <f>VLOOKUP(G752,'BANG THAM CHIEU'!B752:H1819,7,0)</f>
        <v>Xe nâng điện</v>
      </c>
    </row>
    <row r="753" spans="7:8" x14ac:dyDescent="0.25">
      <c r="G753" s="183">
        <v>51248538</v>
      </c>
      <c r="H753" t="str">
        <f>VLOOKUP(G753,'BANG THAM CHIEU'!B753:H1820,7,0)</f>
        <v>Xe nâng điện</v>
      </c>
    </row>
    <row r="754" spans="7:8" x14ac:dyDescent="0.25">
      <c r="G754" s="354">
        <v>5076747</v>
      </c>
      <c r="H754" t="str">
        <f>VLOOKUP(G754,'BANG THAM CHIEU'!B754:H1821,7,0)</f>
        <v>EFG320</v>
      </c>
    </row>
    <row r="755" spans="7:8" x14ac:dyDescent="0.25">
      <c r="G755" s="183">
        <v>9107239</v>
      </c>
      <c r="H755" t="str">
        <f>VLOOKUP(G755,'BANG THAM CHIEU'!B755:H1822,7,0)</f>
        <v>Xe nâng điện</v>
      </c>
    </row>
    <row r="756" spans="7:8" x14ac:dyDescent="0.25">
      <c r="G756" s="183">
        <v>9107225</v>
      </c>
      <c r="H756" t="str">
        <f>VLOOKUP(G756,'BANG THAM CHIEU'!B756:H1823,7,0)</f>
        <v>Xe nâng điện</v>
      </c>
    </row>
    <row r="757" spans="7:8" x14ac:dyDescent="0.25">
      <c r="G757" s="183">
        <v>4397471</v>
      </c>
      <c r="H757" t="str">
        <f>VLOOKUP(G757,'BANG THAM CHIEU'!B757:H1824,7,0)</f>
        <v>Xe nâng điện</v>
      </c>
    </row>
    <row r="758" spans="7:8" x14ac:dyDescent="0.25">
      <c r="G758" s="183">
        <v>4397463</v>
      </c>
      <c r="H758" t="str">
        <f>VLOOKUP(G758,'BANG THAM CHIEU'!B758:H1825,7,0)</f>
        <v>Xe nâng điện</v>
      </c>
    </row>
    <row r="759" spans="7:8" x14ac:dyDescent="0.25">
      <c r="G759" s="183">
        <v>50130155</v>
      </c>
      <c r="H759" t="str">
        <f>VLOOKUP(G759,'BANG THAM CHIEU'!B759:H1826,7,0)</f>
        <v>Xe nâng điện</v>
      </c>
    </row>
    <row r="760" spans="7:8" x14ac:dyDescent="0.25">
      <c r="G760" s="183">
        <v>4545413</v>
      </c>
      <c r="H760" t="str">
        <f>VLOOKUP(G760,'BANG THAM CHIEU'!B760:H1827,7,0)</f>
        <v>Xe nâng điện</v>
      </c>
    </row>
    <row r="761" spans="7:8" x14ac:dyDescent="0.25">
      <c r="G761" s="183">
        <v>50006457</v>
      </c>
      <c r="H761" t="str">
        <f>VLOOKUP(G761,'BANG THAM CHIEU'!B761:H1828,7,0)</f>
        <v>Xe nâng điện</v>
      </c>
    </row>
    <row r="762" spans="7:8" x14ac:dyDescent="0.25">
      <c r="G762" s="183">
        <v>50297471</v>
      </c>
      <c r="H762" t="str">
        <f>VLOOKUP(G762,'BANG THAM CHIEU'!B762:H1829,7,0)</f>
        <v>ERE120</v>
      </c>
    </row>
    <row r="763" spans="7:8" x14ac:dyDescent="0.25">
      <c r="G763" s="183">
        <v>50297513</v>
      </c>
      <c r="H763" t="str">
        <f>VLOOKUP(G763,'BANG THAM CHIEU'!B763:H1830,7,0)</f>
        <v>ETV116</v>
      </c>
    </row>
    <row r="764" spans="7:8" x14ac:dyDescent="0.25">
      <c r="G764" s="183">
        <v>50040904</v>
      </c>
      <c r="H764" t="str">
        <f>VLOOKUP(G764,'BANG THAM CHIEU'!B764:H1831,7,0)</f>
        <v>Xe nâng điện</v>
      </c>
    </row>
    <row r="765" spans="7:8" x14ac:dyDescent="0.25">
      <c r="G765" s="183">
        <v>16515508</v>
      </c>
      <c r="H765" t="str">
        <f>VLOOKUP(G765,'BANG THAM CHIEU'!B765:H1832,7,0)</f>
        <v>Xe nâng điện</v>
      </c>
    </row>
    <row r="766" spans="7:8" x14ac:dyDescent="0.25">
      <c r="G766" s="183">
        <v>16516179</v>
      </c>
      <c r="H766" t="str">
        <f>VLOOKUP(G766,'BANG THAM CHIEU'!B766:H1833,7,0)</f>
        <v>Xe nâng điện</v>
      </c>
    </row>
    <row r="767" spans="7:8" x14ac:dyDescent="0.25">
      <c r="G767" s="183">
        <v>4568312</v>
      </c>
      <c r="H767" t="str">
        <f>VLOOKUP(G767,'BANG THAM CHIEU'!B767:H1834,7,0)</f>
        <v>Xe nâng điện</v>
      </c>
    </row>
    <row r="768" spans="7:8" x14ac:dyDescent="0.25">
      <c r="G768" s="183">
        <v>51178926</v>
      </c>
      <c r="H768" t="str">
        <f>VLOOKUP(G768,'BANG THAM CHIEU'!B768:H1835,7,0)</f>
        <v>ETV116</v>
      </c>
    </row>
    <row r="769" spans="7:8" x14ac:dyDescent="0.25">
      <c r="G769" s="183">
        <v>50286319</v>
      </c>
      <c r="H769" t="str">
        <f>VLOOKUP(G769,'BANG THAM CHIEU'!B769:H1836,7,0)</f>
        <v>ETV116</v>
      </c>
    </row>
    <row r="770" spans="7:8" x14ac:dyDescent="0.25">
      <c r="G770" s="183" t="s">
        <v>6611</v>
      </c>
      <c r="H770">
        <f>VLOOKUP(G770,'BANG THAM CHIEU'!B770:H1837,7,0)</f>
        <v>0</v>
      </c>
    </row>
    <row r="771" spans="7:8" x14ac:dyDescent="0.25">
      <c r="G771" s="183" t="s">
        <v>6612</v>
      </c>
      <c r="H771">
        <f>VLOOKUP(G771,'BANG THAM CHIEU'!B771:H1838,7,0)</f>
        <v>0</v>
      </c>
    </row>
    <row r="772" spans="7:8" x14ac:dyDescent="0.25">
      <c r="G772" s="183" t="s">
        <v>6613</v>
      </c>
      <c r="H772">
        <f>VLOOKUP(G772,'BANG THAM CHIEU'!B772:H1839,7,0)</f>
        <v>0</v>
      </c>
    </row>
    <row r="773" spans="7:8" x14ac:dyDescent="0.25">
      <c r="G773" s="183">
        <v>51071732</v>
      </c>
      <c r="H773" t="str">
        <f>VLOOKUP(G773,'BANG THAM CHIEU'!B773:H1840,7,0)</f>
        <v>ETV116</v>
      </c>
    </row>
    <row r="774" spans="7:8" x14ac:dyDescent="0.25">
      <c r="G774" s="183" t="s">
        <v>6704</v>
      </c>
      <c r="H774">
        <f>VLOOKUP(G774,'BANG THAM CHIEU'!B774:H1841,7,0)</f>
        <v>0</v>
      </c>
    </row>
    <row r="775" spans="7:8" x14ac:dyDescent="0.25">
      <c r="G775" s="183" t="s">
        <v>6706</v>
      </c>
      <c r="H775">
        <f>VLOOKUP(G775,'BANG THAM CHIEU'!B775:H1842,7,0)</f>
        <v>0</v>
      </c>
    </row>
    <row r="776" spans="7:8" x14ac:dyDescent="0.25">
      <c r="G776" s="183">
        <v>51009815</v>
      </c>
      <c r="H776" t="str">
        <f>VLOOKUP(G776,'BANG THAM CHIEU'!B776:H1843,7,0)</f>
        <v>EFG320</v>
      </c>
    </row>
    <row r="777" spans="7:8" x14ac:dyDescent="0.25">
      <c r="G777" s="183">
        <v>52043845</v>
      </c>
      <c r="H777" t="str">
        <f>VLOOKUP(G777,'BANG THAM CHIEU'!B777:H1844,7,0)</f>
        <v>EFG320</v>
      </c>
    </row>
    <row r="778" spans="7:8" x14ac:dyDescent="0.25">
      <c r="G778" s="183">
        <v>51092829</v>
      </c>
      <c r="H778" t="str">
        <f>VLOOKUP(G778,'BANG THAM CHIEU'!B778:H1845,7,0)</f>
        <v>EFG320</v>
      </c>
    </row>
    <row r="779" spans="7:8" x14ac:dyDescent="0.25">
      <c r="G779" s="183">
        <v>51159185</v>
      </c>
      <c r="H779" t="str">
        <f>VLOOKUP(G779,'BANG THAM CHIEU'!B779:H1846,7,0)</f>
        <v>EFG320</v>
      </c>
    </row>
    <row r="780" spans="7:8" x14ac:dyDescent="0.25">
      <c r="G780" s="183">
        <v>51159685</v>
      </c>
      <c r="H780" t="str">
        <f>VLOOKUP(G780,'BANG THAM CHIEU'!B780:H1847,7,0)</f>
        <v>EFG320</v>
      </c>
    </row>
    <row r="781" spans="7:8" x14ac:dyDescent="0.25">
      <c r="G781" s="183">
        <v>50042801</v>
      </c>
      <c r="H781" t="str">
        <f>VLOOKUP(G781,'BANG THAM CHIEU'!B781:H1848,7,0)</f>
        <v>EFG320</v>
      </c>
    </row>
    <row r="782" spans="7:8" x14ac:dyDescent="0.25">
      <c r="G782" s="183">
        <v>52015740</v>
      </c>
      <c r="H782" t="str">
        <f>VLOOKUP(G782,'BANG THAM CHIEU'!B782:H1849,7,0)</f>
        <v>EFG320</v>
      </c>
    </row>
    <row r="783" spans="7:8" x14ac:dyDescent="0.25">
      <c r="G783" s="183">
        <v>51165084</v>
      </c>
      <c r="H783" t="str">
        <f>VLOOKUP(G783,'BANG THAM CHIEU'!B783:H1850,7,0)</f>
        <v>EFG320</v>
      </c>
    </row>
    <row r="784" spans="7:8" x14ac:dyDescent="0.25">
      <c r="G784" s="183">
        <v>51035044</v>
      </c>
      <c r="H784" t="str">
        <f>VLOOKUP(G784,'BANG THAM CHIEU'!B784:H1851,7,0)</f>
        <v>ERE120</v>
      </c>
    </row>
    <row r="785" spans="7:8" x14ac:dyDescent="0.25">
      <c r="G785" s="183">
        <v>51179511</v>
      </c>
      <c r="H785" t="str">
        <f>VLOOKUP(G785,'BANG THAM CHIEU'!B785:H1852,7,0)</f>
        <v>ERE120</v>
      </c>
    </row>
    <row r="786" spans="7:8" x14ac:dyDescent="0.25">
      <c r="G786" s="183">
        <v>50464801</v>
      </c>
      <c r="H786" t="str">
        <f>VLOOKUP(G786,'BANG THAM CHIEU'!B786:H1853,7,0)</f>
        <v>ERE120</v>
      </c>
    </row>
    <row r="787" spans="7:8" x14ac:dyDescent="0.25">
      <c r="G787" s="183">
        <v>50427628</v>
      </c>
      <c r="H787" t="str">
        <f>VLOOKUP(G787,'BANG THAM CHIEU'!B787:H1854,7,0)</f>
        <v>ERE120</v>
      </c>
    </row>
    <row r="788" spans="7:8" x14ac:dyDescent="0.25">
      <c r="G788" s="183">
        <v>51131173</v>
      </c>
      <c r="H788" t="str">
        <f>VLOOKUP(G788,'BANG THAM CHIEU'!B788:H1855,7,0)</f>
        <v>ERE120</v>
      </c>
    </row>
    <row r="789" spans="7:8" x14ac:dyDescent="0.25">
      <c r="G789" s="183" t="s">
        <v>6849</v>
      </c>
      <c r="H789">
        <f>VLOOKUP(G789,'BANG THAM CHIEU'!B789:H1856,7,0)</f>
        <v>0</v>
      </c>
    </row>
    <row r="790" spans="7:8" x14ac:dyDescent="0.25">
      <c r="G790" s="183" t="s">
        <v>6850</v>
      </c>
      <c r="H790">
        <f>VLOOKUP(G790,'BANG THAM CHIEU'!B790:H1857,7,0)</f>
        <v>0</v>
      </c>
    </row>
    <row r="791" spans="7:8" x14ac:dyDescent="0.25">
      <c r="G791" s="183" t="s">
        <v>6851</v>
      </c>
      <c r="H791">
        <f>VLOOKUP(G791,'BANG THAM CHIEU'!B791:H1858,7,0)</f>
        <v>0</v>
      </c>
    </row>
    <row r="792" spans="7:8" x14ac:dyDescent="0.25">
      <c r="G792" s="183" t="s">
        <v>6852</v>
      </c>
      <c r="H792">
        <f>VLOOKUP(G792,'BANG THAM CHIEU'!B792:H1859,7,0)</f>
        <v>0</v>
      </c>
    </row>
    <row r="793" spans="7:8" x14ac:dyDescent="0.25">
      <c r="G793" s="183" t="s">
        <v>6853</v>
      </c>
      <c r="H793">
        <f>VLOOKUP(G793,'BANG THAM CHIEU'!B793:H1860,7,0)</f>
        <v>0</v>
      </c>
    </row>
    <row r="794" spans="7:8" x14ac:dyDescent="0.25">
      <c r="G794" s="183" t="s">
        <v>6854</v>
      </c>
      <c r="H794">
        <f>VLOOKUP(G794,'BANG THAM CHIEU'!B794:H1861,7,0)</f>
        <v>0</v>
      </c>
    </row>
    <row r="795" spans="7:8" x14ac:dyDescent="0.25">
      <c r="G795" s="183" t="s">
        <v>6855</v>
      </c>
      <c r="H795">
        <f>VLOOKUP(G795,'BANG THAM CHIEU'!B795:H1862,7,0)</f>
        <v>0</v>
      </c>
    </row>
    <row r="796" spans="7:8" x14ac:dyDescent="0.25">
      <c r="G796" s="183" t="s">
        <v>6856</v>
      </c>
      <c r="H796">
        <f>VLOOKUP(G796,'BANG THAM CHIEU'!B796:H1863,7,0)</f>
        <v>0</v>
      </c>
    </row>
    <row r="797" spans="7:8" x14ac:dyDescent="0.25">
      <c r="G797" s="183" t="s">
        <v>6857</v>
      </c>
      <c r="H797">
        <f>VLOOKUP(G797,'BANG THAM CHIEU'!B797:H1864,7,0)</f>
        <v>0</v>
      </c>
    </row>
    <row r="798" spans="7:8" x14ac:dyDescent="0.25">
      <c r="G798" s="183" t="s">
        <v>6858</v>
      </c>
      <c r="H798">
        <f>VLOOKUP(G798,'BANG THAM CHIEU'!B798:H1865,7,0)</f>
        <v>0</v>
      </c>
    </row>
    <row r="799" spans="7:8" x14ac:dyDescent="0.25">
      <c r="G799" s="183" t="s">
        <v>6859</v>
      </c>
      <c r="H799">
        <f>VLOOKUP(G799,'BANG THAM CHIEU'!B799:H1866,7,0)</f>
        <v>0</v>
      </c>
    </row>
    <row r="800" spans="7:8" x14ac:dyDescent="0.25">
      <c r="G800" s="183" t="s">
        <v>6860</v>
      </c>
      <c r="H800">
        <f>VLOOKUP(G800,'BANG THAM CHIEU'!B800:H1867,7,0)</f>
        <v>0</v>
      </c>
    </row>
    <row r="801" spans="7:8" x14ac:dyDescent="0.25">
      <c r="G801" s="183" t="s">
        <v>6861</v>
      </c>
      <c r="H801">
        <f>VLOOKUP(G801,'BANG THAM CHIEU'!B801:H1868,7,0)</f>
        <v>0</v>
      </c>
    </row>
    <row r="802" spans="7:8" x14ac:dyDescent="0.25">
      <c r="G802" s="183" t="s">
        <v>6862</v>
      </c>
      <c r="H802">
        <f>VLOOKUP(G802,'BANG THAM CHIEU'!B802:H1869,7,0)</f>
        <v>0</v>
      </c>
    </row>
    <row r="803" spans="7:8" x14ac:dyDescent="0.25">
      <c r="G803" s="183" t="s">
        <v>6863</v>
      </c>
      <c r="H803">
        <f>VLOOKUP(G803,'BANG THAM CHIEU'!B803:H1870,7,0)</f>
        <v>0</v>
      </c>
    </row>
    <row r="804" spans="7:8" x14ac:dyDescent="0.25">
      <c r="G804" s="183" t="s">
        <v>6864</v>
      </c>
      <c r="H804">
        <f>VLOOKUP(G804,'BANG THAM CHIEU'!B804:H1871,7,0)</f>
        <v>0</v>
      </c>
    </row>
    <row r="805" spans="7:8" x14ac:dyDescent="0.25">
      <c r="G805" s="183" t="s">
        <v>6865</v>
      </c>
      <c r="H805">
        <f>VLOOKUP(G805,'BANG THAM CHIEU'!B805:H1872,7,0)</f>
        <v>0</v>
      </c>
    </row>
    <row r="806" spans="7:8" x14ac:dyDescent="0.25">
      <c r="G806" s="183" t="s">
        <v>6866</v>
      </c>
      <c r="H806">
        <f>VLOOKUP(G806,'BANG THAM CHIEU'!B806:H1873,7,0)</f>
        <v>0</v>
      </c>
    </row>
    <row r="807" spans="7:8" x14ac:dyDescent="0.25">
      <c r="G807" s="183" t="s">
        <v>6867</v>
      </c>
      <c r="H807">
        <f>VLOOKUP(G807,'BANG THAM CHIEU'!B807:H1874,7,0)</f>
        <v>0</v>
      </c>
    </row>
    <row r="808" spans="7:8" x14ac:dyDescent="0.25">
      <c r="G808" s="183" t="s">
        <v>6868</v>
      </c>
      <c r="H808">
        <f>VLOOKUP(G808,'BANG THAM CHIEU'!B808:H1875,7,0)</f>
        <v>0</v>
      </c>
    </row>
    <row r="809" spans="7:8" x14ac:dyDescent="0.25">
      <c r="G809" s="183" t="s">
        <v>6869</v>
      </c>
      <c r="H809">
        <f>VLOOKUP(G809,'BANG THAM CHIEU'!B809:H1876,7,0)</f>
        <v>0</v>
      </c>
    </row>
    <row r="810" spans="7:8" x14ac:dyDescent="0.25">
      <c r="G810" s="183" t="s">
        <v>6873</v>
      </c>
      <c r="H810">
        <f>VLOOKUP(G810,'BANG THAM CHIEU'!B810:H1877,7,0)</f>
        <v>0</v>
      </c>
    </row>
    <row r="811" spans="7:8" x14ac:dyDescent="0.25">
      <c r="G811" s="183" t="s">
        <v>6874</v>
      </c>
      <c r="H811">
        <f>VLOOKUP(G811,'BANG THAM CHIEU'!B811:H1878,7,0)</f>
        <v>0</v>
      </c>
    </row>
    <row r="812" spans="7:8" x14ac:dyDescent="0.25">
      <c r="G812" s="183" t="s">
        <v>6875</v>
      </c>
      <c r="H812">
        <f>VLOOKUP(G812,'BANG THAM CHIEU'!B812:H1879,7,0)</f>
        <v>0</v>
      </c>
    </row>
    <row r="813" spans="7:8" x14ac:dyDescent="0.25">
      <c r="G813" s="183" t="s">
        <v>6876</v>
      </c>
      <c r="H813">
        <f>VLOOKUP(G813,'BANG THAM CHIEU'!B813:H1880,7,0)</f>
        <v>0</v>
      </c>
    </row>
    <row r="814" spans="7:8" x14ac:dyDescent="0.25">
      <c r="G814" s="183" t="s">
        <v>6877</v>
      </c>
      <c r="H814">
        <f>VLOOKUP(G814,'BANG THAM CHIEU'!B814:H1881,7,0)</f>
        <v>0</v>
      </c>
    </row>
    <row r="815" spans="7:8" x14ac:dyDescent="0.25">
      <c r="G815" s="183" t="s">
        <v>6992</v>
      </c>
      <c r="H815">
        <f>VLOOKUP(G815,'BANG THAM CHIEU'!B815:H1882,7,0)</f>
        <v>0</v>
      </c>
    </row>
    <row r="816" spans="7:8" x14ac:dyDescent="0.25">
      <c r="G816" s="183" t="s">
        <v>6993</v>
      </c>
      <c r="H816">
        <f>VLOOKUP(G816,'BANG THAM CHIEU'!B816:H1883,7,0)</f>
        <v>0</v>
      </c>
    </row>
    <row r="817" spans="7:8" x14ac:dyDescent="0.25">
      <c r="G817" s="183">
        <v>50250456</v>
      </c>
      <c r="H817">
        <f>VLOOKUP(G817,'BANG THAM CHIEU'!B817:H1884,7,0)</f>
        <v>0</v>
      </c>
    </row>
    <row r="818" spans="7:8" x14ac:dyDescent="0.25">
      <c r="G818" s="183">
        <v>26905110</v>
      </c>
      <c r="H818">
        <f>VLOOKUP(G818,'BANG THAM CHIEU'!B818:H1885,7,0)</f>
        <v>0</v>
      </c>
    </row>
    <row r="819" spans="7:8" x14ac:dyDescent="0.25">
      <c r="G819" s="183">
        <v>51097550</v>
      </c>
      <c r="H819">
        <f>VLOOKUP(G819,'BANG THAM CHIEU'!B819:H1886,7,0)</f>
        <v>0</v>
      </c>
    </row>
    <row r="820" spans="7:8" x14ac:dyDescent="0.25">
      <c r="G820" s="183">
        <v>28528520</v>
      </c>
      <c r="H820">
        <f>VLOOKUP(G820,'BANG THAM CHIEU'!B820:H1887,7,0)</f>
        <v>0</v>
      </c>
    </row>
    <row r="821" spans="7:8" x14ac:dyDescent="0.25">
      <c r="G821" s="183">
        <v>50424639</v>
      </c>
      <c r="H821" t="str">
        <f>VLOOKUP(G821,'BANG THAM CHIEU'!B821:H1888,7,0)</f>
        <v>EFG320</v>
      </c>
    </row>
    <row r="822" spans="7:8" x14ac:dyDescent="0.25">
      <c r="G822" s="183">
        <v>51470075</v>
      </c>
      <c r="H822">
        <f>VLOOKUP(G822,'BANG THAM CHIEU'!B822:H1889,7,0)</f>
        <v>0</v>
      </c>
    </row>
    <row r="823" spans="7:8" ht="15.75" x14ac:dyDescent="0.25">
      <c r="G823" s="194">
        <v>1052229</v>
      </c>
      <c r="H823">
        <f>VLOOKUP(G823,'BANG THAM CHIEU'!B823:H1890,7,0)</f>
        <v>0</v>
      </c>
    </row>
    <row r="824" spans="7:8" x14ac:dyDescent="0.25">
      <c r="G824" s="183">
        <v>62052</v>
      </c>
      <c r="H824">
        <f>VLOOKUP(G824,'BANG THAM CHIEU'!B824:H1891,7,0)</f>
        <v>0</v>
      </c>
    </row>
    <row r="825" spans="7:8" x14ac:dyDescent="0.25">
      <c r="G825" s="183">
        <v>50250779</v>
      </c>
      <c r="H825">
        <f>VLOOKUP(G825,'BANG THAM CHIEU'!B825:H1892,7,0)</f>
        <v>0</v>
      </c>
    </row>
    <row r="826" spans="7:8" x14ac:dyDescent="0.25">
      <c r="G826" s="183">
        <v>50470878</v>
      </c>
      <c r="H826">
        <f>VLOOKUP(G826,'BANG THAM CHIEU'!B826:H1893,7,0)</f>
        <v>0</v>
      </c>
    </row>
    <row r="827" spans="7:8" x14ac:dyDescent="0.25">
      <c r="G827" s="183">
        <v>50041934</v>
      </c>
      <c r="H827">
        <f>VLOOKUP(G827,'BANG THAM CHIEU'!B827:H1894,7,0)</f>
        <v>0</v>
      </c>
    </row>
    <row r="828" spans="7:8" x14ac:dyDescent="0.25">
      <c r="G828" s="183">
        <v>50471951</v>
      </c>
      <c r="H828">
        <f>VLOOKUP(G828,'BANG THAM CHIEU'!B828:H1895,7,0)</f>
        <v>0</v>
      </c>
    </row>
    <row r="829" spans="7:8" x14ac:dyDescent="0.25">
      <c r="G829" s="183">
        <v>50130521</v>
      </c>
      <c r="H829">
        <f>VLOOKUP(G829,'BANG THAM CHIEU'!B829:H1896,7,0)</f>
        <v>0</v>
      </c>
    </row>
    <row r="830" spans="7:8" x14ac:dyDescent="0.25">
      <c r="G830" s="183">
        <v>50147927</v>
      </c>
      <c r="H830">
        <f>VLOOKUP(G830,'BANG THAM CHIEU'!B830:H1897,7,0)</f>
        <v>0</v>
      </c>
    </row>
    <row r="831" spans="7:8" x14ac:dyDescent="0.25">
      <c r="G831" s="183">
        <v>50421452</v>
      </c>
      <c r="H831">
        <f>VLOOKUP(G831,'BANG THAM CHIEU'!B831:H1898,7,0)</f>
        <v>0</v>
      </c>
    </row>
    <row r="832" spans="7:8" x14ac:dyDescent="0.25">
      <c r="G832" s="183">
        <v>50251577</v>
      </c>
      <c r="H832">
        <f>VLOOKUP(G832,'BANG THAM CHIEU'!B832:H1899,7,0)</f>
        <v>0</v>
      </c>
    </row>
    <row r="833" spans="7:8" x14ac:dyDescent="0.25">
      <c r="G833" s="183">
        <v>50452065</v>
      </c>
      <c r="H833">
        <f>VLOOKUP(G833,'BANG THAM CHIEU'!B833:H1900,7,0)</f>
        <v>0</v>
      </c>
    </row>
    <row r="834" spans="7:8" x14ac:dyDescent="0.25">
      <c r="G834" s="183">
        <v>51038315</v>
      </c>
      <c r="H834">
        <f>VLOOKUP(G834,'BANG THAM CHIEU'!B834:H1901,7,0)</f>
        <v>0</v>
      </c>
    </row>
    <row r="835" spans="7:8" x14ac:dyDescent="0.25">
      <c r="G835" s="183">
        <v>51085220</v>
      </c>
      <c r="H835">
        <f>VLOOKUP(G835,'BANG THAM CHIEU'!B835:H1902,7,0)</f>
        <v>0</v>
      </c>
    </row>
    <row r="836" spans="7:8" x14ac:dyDescent="0.25">
      <c r="G836" s="183">
        <v>50444606</v>
      </c>
      <c r="H836">
        <f>VLOOKUP(G836,'BANG THAM CHIEU'!B836:H1903,7,0)</f>
        <v>0</v>
      </c>
    </row>
    <row r="837" spans="7:8" x14ac:dyDescent="0.25">
      <c r="G837" s="183">
        <v>5091568</v>
      </c>
      <c r="H837">
        <f>VLOOKUP(G837,'BANG THAM CHIEU'!B837:H1904,7,0)</f>
        <v>0</v>
      </c>
    </row>
    <row r="838" spans="7:8" x14ac:dyDescent="0.25">
      <c r="G838" s="183">
        <v>50297585</v>
      </c>
      <c r="H838">
        <f>VLOOKUP(G838,'BANG THAM CHIEU'!B838:H1905,7,0)</f>
        <v>0</v>
      </c>
    </row>
    <row r="839" spans="7:8" x14ac:dyDescent="0.25">
      <c r="G839" s="183">
        <v>52037845</v>
      </c>
      <c r="H839">
        <f>VLOOKUP(G839,'BANG THAM CHIEU'!B839:H1906,7,0)</f>
        <v>0</v>
      </c>
    </row>
    <row r="840" spans="7:8" x14ac:dyDescent="0.25">
      <c r="G840" s="183">
        <v>50002740</v>
      </c>
      <c r="H840">
        <f>VLOOKUP(G840,'BANG THAM CHIEU'!B840:H1907,7,0)</f>
        <v>0</v>
      </c>
    </row>
    <row r="841" spans="7:8" x14ac:dyDescent="0.25">
      <c r="G841" s="183">
        <v>1184</v>
      </c>
      <c r="H841">
        <f>VLOOKUP(G841,'BANG THAM CHIEU'!B841:H1908,7,0)</f>
        <v>0</v>
      </c>
    </row>
    <row r="842" spans="7:8" x14ac:dyDescent="0.25">
      <c r="G842" s="183">
        <v>52037842</v>
      </c>
      <c r="H842">
        <f>VLOOKUP(G842,'BANG THAM CHIEU'!B842:H1909,7,0)</f>
        <v>0</v>
      </c>
    </row>
    <row r="843" spans="7:8" x14ac:dyDescent="0.25">
      <c r="G843" s="183">
        <v>51117274</v>
      </c>
      <c r="H843">
        <f>VLOOKUP(G843,'BANG THAM CHIEU'!B843:H1910,7,0)</f>
        <v>0</v>
      </c>
    </row>
    <row r="844" spans="7:8" x14ac:dyDescent="0.25">
      <c r="G844" s="183">
        <v>50441641</v>
      </c>
      <c r="H844">
        <f>VLOOKUP(G844,'BANG THAM CHIEU'!B844:H1911,7,0)</f>
        <v>0</v>
      </c>
    </row>
    <row r="845" spans="7:8" x14ac:dyDescent="0.25">
      <c r="G845" s="183">
        <v>51148115</v>
      </c>
      <c r="H845">
        <f>VLOOKUP(G845,'BANG THAM CHIEU'!B845:H1912,7,0)</f>
        <v>0</v>
      </c>
    </row>
    <row r="846" spans="7:8" x14ac:dyDescent="0.25">
      <c r="G846" s="183">
        <v>51154749</v>
      </c>
      <c r="H846">
        <f>VLOOKUP(G846,'BANG THAM CHIEU'!B846:H1913,7,0)</f>
        <v>0</v>
      </c>
    </row>
    <row r="847" spans="7:8" x14ac:dyDescent="0.25">
      <c r="G847" s="183">
        <v>26902340</v>
      </c>
      <c r="H847">
        <f>VLOOKUP(G847,'BANG THAM CHIEU'!B847:H1914,7,0)</f>
        <v>0</v>
      </c>
    </row>
    <row r="848" spans="7:8" x14ac:dyDescent="0.25">
      <c r="G848" s="183">
        <v>50041810</v>
      </c>
      <c r="H848">
        <f>VLOOKUP(G848,'BANG THAM CHIEU'!B848:H1915,7,0)</f>
        <v>0</v>
      </c>
    </row>
    <row r="849" spans="7:8" x14ac:dyDescent="0.25">
      <c r="G849" s="183">
        <v>5047614</v>
      </c>
      <c r="H849">
        <f>VLOOKUP(G849,'BANG THAM CHIEU'!B849:H1916,7,0)</f>
        <v>0</v>
      </c>
    </row>
    <row r="850" spans="7:8" x14ac:dyDescent="0.25">
      <c r="G850" s="183">
        <v>51257721</v>
      </c>
      <c r="H850" t="str">
        <f>VLOOKUP(G850,'BANG THAM CHIEU'!B850:H1917,7,0)</f>
        <v>ERE120</v>
      </c>
    </row>
    <row r="851" spans="7:8" x14ac:dyDescent="0.25">
      <c r="G851" s="183">
        <v>51257722</v>
      </c>
      <c r="H851" t="str">
        <f>VLOOKUP(G851,'BANG THAM CHIEU'!B851:H1918,7,0)</f>
        <v>ETV216</v>
      </c>
    </row>
    <row r="852" spans="7:8" x14ac:dyDescent="0.25">
      <c r="G852" s="183">
        <v>51304432</v>
      </c>
      <c r="H852" t="str">
        <f>VLOOKUP(G852,'BANG THAM CHIEU'!B852:H1919,7,0)</f>
        <v>ETV216</v>
      </c>
    </row>
    <row r="853" spans="7:8" x14ac:dyDescent="0.25">
      <c r="G853" s="183">
        <v>50105674</v>
      </c>
      <c r="H853">
        <f>VLOOKUP(G853,'BANG THAM CHIEU'!B853:H1920,7,0)</f>
        <v>0</v>
      </c>
    </row>
    <row r="854" spans="7:8" x14ac:dyDescent="0.25">
      <c r="G854" s="183" t="s">
        <v>7246</v>
      </c>
      <c r="H854">
        <f>VLOOKUP(G854,'BANG THAM CHIEU'!B854:H1921,7,0)</f>
        <v>0</v>
      </c>
    </row>
    <row r="855" spans="7:8" x14ac:dyDescent="0.25">
      <c r="G855" s="183" t="s">
        <v>7250</v>
      </c>
      <c r="H855">
        <f>VLOOKUP(G855,'BANG THAM CHIEU'!B855:H1922,7,0)</f>
        <v>0</v>
      </c>
    </row>
    <row r="856" spans="7:8" x14ac:dyDescent="0.25">
      <c r="G856" s="183" t="s">
        <v>7251</v>
      </c>
      <c r="H856">
        <f>VLOOKUP(G856,'BANG THAM CHIEU'!B856:H1923,7,0)</f>
        <v>0</v>
      </c>
    </row>
    <row r="857" spans="7:8" x14ac:dyDescent="0.25">
      <c r="G857" s="183" t="s">
        <v>7252</v>
      </c>
      <c r="H857">
        <f>VLOOKUP(G857,'BANG THAM CHIEU'!B857:H1924,7,0)</f>
        <v>0</v>
      </c>
    </row>
    <row r="858" spans="7:8" x14ac:dyDescent="0.25">
      <c r="G858" s="183" t="s">
        <v>7265</v>
      </c>
      <c r="H858">
        <f>VLOOKUP(G858,'BANG THAM CHIEU'!B858:H1925,7,0)</f>
        <v>0</v>
      </c>
    </row>
    <row r="859" spans="7:8" x14ac:dyDescent="0.25">
      <c r="G859" s="183" t="s">
        <v>7266</v>
      </c>
      <c r="H859">
        <f>VLOOKUP(G859,'BANG THAM CHIEU'!B859:H1926,7,0)</f>
        <v>0</v>
      </c>
    </row>
    <row r="860" spans="7:8" x14ac:dyDescent="0.25">
      <c r="G860" s="183" t="s">
        <v>7267</v>
      </c>
      <c r="H860">
        <f>VLOOKUP(G860,'BANG THAM CHIEU'!B860:H1927,7,0)</f>
        <v>0</v>
      </c>
    </row>
    <row r="861" spans="7:8" x14ac:dyDescent="0.25">
      <c r="G861" s="183">
        <v>52010406</v>
      </c>
      <c r="H861" t="str">
        <f>VLOOKUP(G861,'BANG THAM CHIEU'!B861:H1928,7,0)</f>
        <v xml:space="preserve">EFG320 </v>
      </c>
    </row>
    <row r="862" spans="7:8" x14ac:dyDescent="0.25">
      <c r="G862" s="183" t="s">
        <v>7278</v>
      </c>
      <c r="H862" t="str">
        <f>VLOOKUP(G862,'BANG THAM CHIEU'!B862:H1929,7,0)</f>
        <v xml:space="preserve">EFG320 </v>
      </c>
    </row>
    <row r="863" spans="7:8" x14ac:dyDescent="0.25">
      <c r="G863" s="183">
        <v>50469945</v>
      </c>
      <c r="H863" t="str">
        <f>VLOOKUP(G863,'BANG THAM CHIEU'!B863:H1930,7,0)</f>
        <v xml:space="preserve">EFG320 </v>
      </c>
    </row>
    <row r="864" spans="7:8" x14ac:dyDescent="0.25">
      <c r="G864" s="183">
        <v>87499</v>
      </c>
      <c r="H864" t="str">
        <f>VLOOKUP(G864,'BANG THAM CHIEU'!B864:H1931,7,0)</f>
        <v xml:space="preserve">EFG320 </v>
      </c>
    </row>
    <row r="865" spans="7:8" x14ac:dyDescent="0.25">
      <c r="G865" s="183">
        <v>5041509</v>
      </c>
      <c r="H865" t="str">
        <f>VLOOKUP(G865,'BANG THAM CHIEU'!B865:H1932,7,0)</f>
        <v xml:space="preserve">EFG320 </v>
      </c>
    </row>
    <row r="866" spans="7:8" x14ac:dyDescent="0.25">
      <c r="G866" s="183">
        <v>4998862</v>
      </c>
      <c r="H866" t="str">
        <f>VLOOKUP(G866,'BANG THAM CHIEU'!B866:H1933,7,0)</f>
        <v xml:space="preserve">EFG320 </v>
      </c>
    </row>
    <row r="867" spans="7:8" x14ac:dyDescent="0.25">
      <c r="G867" s="183">
        <v>50444915</v>
      </c>
      <c r="H867" t="str">
        <f>VLOOKUP(G867,'BANG THAM CHIEU'!B867:H1934,7,0)</f>
        <v>ETV116</v>
      </c>
    </row>
    <row r="868" spans="7:8" x14ac:dyDescent="0.25">
      <c r="G868" s="183">
        <v>51065715</v>
      </c>
      <c r="H868" t="str">
        <f>VLOOKUP(G868,'BANG THAM CHIEU'!B868:H1935,7,0)</f>
        <v>ERE120</v>
      </c>
    </row>
    <row r="869" spans="7:8" x14ac:dyDescent="0.25">
      <c r="G869" s="183">
        <v>51438212</v>
      </c>
      <c r="H869" t="str">
        <f>VLOOKUP(G869,'BANG THAM CHIEU'!B869:H1936,7,0)</f>
        <v>ETV116</v>
      </c>
    </row>
    <row r="870" spans="7:8" x14ac:dyDescent="0.25">
      <c r="G870" s="183">
        <v>51009696</v>
      </c>
      <c r="H870" t="str">
        <f>VLOOKUP(G870,'BANG THAM CHIEU'!B870:H1937,7,0)</f>
        <v>ETV116</v>
      </c>
    </row>
    <row r="871" spans="7:8" x14ac:dyDescent="0.25">
      <c r="G871" s="183">
        <v>51194785</v>
      </c>
      <c r="H871" t="str">
        <f>VLOOKUP(G871,'BANG THAM CHIEU'!B871:H1938,7,0)</f>
        <v>ETV216</v>
      </c>
    </row>
    <row r="872" spans="7:8" x14ac:dyDescent="0.25">
      <c r="G872" s="183">
        <v>51515838</v>
      </c>
      <c r="H872" t="str">
        <f>VLOOKUP(G872,'BANG THAM CHIEU'!B872:H1939,7,0)</f>
        <v>EFG320</v>
      </c>
    </row>
    <row r="873" spans="7:8" x14ac:dyDescent="0.25">
      <c r="G873" s="183">
        <v>50446265</v>
      </c>
      <c r="H873" t="str">
        <f>VLOOKUP(G873,'BANG THAM CHIEU'!B873:H1940,7,0)</f>
        <v>ETV116</v>
      </c>
    </row>
    <row r="874" spans="7:8" x14ac:dyDescent="0.25">
      <c r="G874" s="183">
        <v>52009248</v>
      </c>
      <c r="H874" t="str">
        <f>VLOOKUP(G874,'BANG THAM CHIEU'!B874:H1941,7,0)</f>
        <v>EFG320</v>
      </c>
    </row>
    <row r="875" spans="7:8" x14ac:dyDescent="0.25">
      <c r="G875" s="183">
        <v>50051729</v>
      </c>
      <c r="H875" t="str">
        <f>VLOOKUP(G875,'BANG THAM CHIEU'!B875:H1942,7,0)</f>
        <v>EFG320</v>
      </c>
    </row>
    <row r="876" spans="7:8" x14ac:dyDescent="0.25">
      <c r="G876" s="183" t="s">
        <v>7358</v>
      </c>
      <c r="H876">
        <f>VLOOKUP(G876,'BANG THAM CHIEU'!B876:H1943,7,0)</f>
        <v>0</v>
      </c>
    </row>
    <row r="877" spans="7:8" x14ac:dyDescent="0.25">
      <c r="G877" s="183">
        <v>51382235</v>
      </c>
      <c r="H877" t="str">
        <f>VLOOKUP(G877,'BANG THAM CHIEU'!B877:H1944,7,0)</f>
        <v>EFG120</v>
      </c>
    </row>
    <row r="878" spans="7:8" x14ac:dyDescent="0.25">
      <c r="G878" s="183">
        <v>51526665</v>
      </c>
      <c r="H878" t="str">
        <f>VLOOKUP(G878,'BANG THAM CHIEU'!B878:H1945,7,0)</f>
        <v>EFG120</v>
      </c>
    </row>
    <row r="879" spans="7:8" x14ac:dyDescent="0.25">
      <c r="G879" s="183">
        <v>51072424</v>
      </c>
      <c r="H879" t="str">
        <f>VLOOKUP(G879,'BANG THAM CHIEU'!B879:H1946,7,0)</f>
        <v>EFG320</v>
      </c>
    </row>
    <row r="880" spans="7:8" x14ac:dyDescent="0.25">
      <c r="G880" s="183">
        <v>50303695</v>
      </c>
      <c r="H880" t="str">
        <f>VLOOKUP(G880,'BANG THAM CHIEU'!B880:H1947,7,0)</f>
        <v>ETV116</v>
      </c>
    </row>
    <row r="881" spans="7:8" x14ac:dyDescent="0.25">
      <c r="G881" s="183">
        <v>51446539</v>
      </c>
      <c r="H881" t="str">
        <f>VLOOKUP(G881,'BANG THAM CHIEU'!B881:H1948,7,0)</f>
        <v>ETV216</v>
      </c>
    </row>
    <row r="882" spans="7:8" x14ac:dyDescent="0.25">
      <c r="G882" s="183">
        <v>51079785</v>
      </c>
      <c r="H882" t="str">
        <f>VLOOKUP(G882,'BANG THAM CHIEU'!B882:H1949,7,0)</f>
        <v>EFG320</v>
      </c>
    </row>
    <row r="883" spans="7:8" x14ac:dyDescent="0.25">
      <c r="G883" s="183">
        <v>51515723</v>
      </c>
      <c r="H883" t="str">
        <f>VLOOKUP(G883,'BANG THAM CHIEU'!B883:H1950,7,0)</f>
        <v>EFG320</v>
      </c>
    </row>
    <row r="884" spans="7:8" x14ac:dyDescent="0.25">
      <c r="G884" s="183">
        <v>51428722</v>
      </c>
      <c r="H884" t="str">
        <f>VLOOKUP(G884,'BANG THAM CHIEU'!B884:H1951,7,0)</f>
        <v>ERE120</v>
      </c>
    </row>
    <row r="885" spans="7:8" x14ac:dyDescent="0.25">
      <c r="G885" s="183">
        <v>51428724</v>
      </c>
      <c r="H885" t="str">
        <f>VLOOKUP(G885,'BANG THAM CHIEU'!B885:H1952,7,0)</f>
        <v>ERE120</v>
      </c>
    </row>
    <row r="886" spans="7:8" x14ac:dyDescent="0.25">
      <c r="G886" s="183">
        <v>51428727</v>
      </c>
      <c r="H886" t="str">
        <f>VLOOKUP(G886,'BANG THAM CHIEU'!B886:H1953,7,0)</f>
        <v>ERE120</v>
      </c>
    </row>
    <row r="887" spans="7:8" x14ac:dyDescent="0.25">
      <c r="G887" s="183">
        <v>51428729</v>
      </c>
      <c r="H887" t="str">
        <f>VLOOKUP(G887,'BANG THAM CHIEU'!B887:H1954,7,0)</f>
        <v>ERE120</v>
      </c>
    </row>
    <row r="888" spans="7:8" x14ac:dyDescent="0.25">
      <c r="G888" s="183">
        <v>51026811</v>
      </c>
      <c r="H888" t="str">
        <f>VLOOKUP(G888,'BANG THAM CHIEU'!B888:H1955,7,0)</f>
        <v>ETV116</v>
      </c>
    </row>
    <row r="889" spans="7:8" x14ac:dyDescent="0.25">
      <c r="G889" s="183">
        <v>51031132</v>
      </c>
      <c r="H889" t="str">
        <f>VLOOKUP(G889,'BANG THAM CHIEU'!B889:H1956,7,0)</f>
        <v>ETV116</v>
      </c>
    </row>
    <row r="890" spans="7:8" x14ac:dyDescent="0.25">
      <c r="G890" s="183">
        <v>51038758</v>
      </c>
      <c r="H890" t="str">
        <f>VLOOKUP(G890,'BANG THAM CHIEU'!B890:H1957,7,0)</f>
        <v>ETV116</v>
      </c>
    </row>
    <row r="891" spans="7:8" x14ac:dyDescent="0.25">
      <c r="G891" s="183">
        <v>51494169</v>
      </c>
      <c r="H891" t="str">
        <f>VLOOKUP(G891,'BANG THAM CHIEU'!B891:H1958,7,0)</f>
        <v>EFG320</v>
      </c>
    </row>
    <row r="892" spans="7:8" x14ac:dyDescent="0.25">
      <c r="G892" s="183">
        <v>51201445</v>
      </c>
      <c r="H892" t="str">
        <f>VLOOKUP(G892,'BANG THAM CHIEU'!B892:H1959,7,0)</f>
        <v>EFG320</v>
      </c>
    </row>
    <row r="893" spans="7:8" x14ac:dyDescent="0.25">
      <c r="G893" s="183">
        <v>52018933</v>
      </c>
      <c r="H893" t="str">
        <f>VLOOKUP(G893,'BANG THAM CHIEU'!B893:H1960,7,0)</f>
        <v>EFG320</v>
      </c>
    </row>
    <row r="894" spans="7:8" x14ac:dyDescent="0.25">
      <c r="G894" s="42">
        <v>51522281</v>
      </c>
      <c r="H894" t="str">
        <f>VLOOKUP(G894,'BANG THAM CHIEU'!B894:H1961,7,0)</f>
        <v>EFG320</v>
      </c>
    </row>
    <row r="895" spans="7:8" x14ac:dyDescent="0.25">
      <c r="G895" s="42">
        <v>51515836</v>
      </c>
      <c r="H895" t="str">
        <f>VLOOKUP(G895,'BANG THAM CHIEU'!B895:H1962,7,0)</f>
        <v>EFG320</v>
      </c>
    </row>
    <row r="896" spans="7:8" x14ac:dyDescent="0.25">
      <c r="G896" s="42">
        <v>51515687</v>
      </c>
      <c r="H896" t="str">
        <f>VLOOKUP(G896,'BANG THAM CHIEU'!B896:H1963,7,0)</f>
        <v>EFG320</v>
      </c>
    </row>
    <row r="897" spans="7:8" x14ac:dyDescent="0.25">
      <c r="G897" s="42">
        <v>51518528</v>
      </c>
      <c r="H897" t="str">
        <f>VLOOKUP(G897,'BANG THAM CHIEU'!B897:H1964,7,0)</f>
        <v>EFG320</v>
      </c>
    </row>
    <row r="898" spans="7:8" x14ac:dyDescent="0.25">
      <c r="G898" s="42" t="s">
        <v>7429</v>
      </c>
      <c r="H898">
        <f>VLOOKUP(G898,'BANG THAM CHIEU'!B898:H1965,7,0)</f>
        <v>0</v>
      </c>
    </row>
    <row r="899" spans="7:8" x14ac:dyDescent="0.25">
      <c r="G899" s="42" t="s">
        <v>7430</v>
      </c>
      <c r="H899">
        <f>VLOOKUP(G899,'BANG THAM CHIEU'!B899:H1966,7,0)</f>
        <v>0</v>
      </c>
    </row>
    <row r="900" spans="7:8" x14ac:dyDescent="0.25">
      <c r="G900" s="42" t="s">
        <v>7442</v>
      </c>
      <c r="H900">
        <f>VLOOKUP(G900,'BANG THAM CHIEU'!B900:H1967,7,0)</f>
        <v>0</v>
      </c>
    </row>
    <row r="901" spans="7:8" x14ac:dyDescent="0.25">
      <c r="G901" s="42" t="s">
        <v>7443</v>
      </c>
      <c r="H901">
        <f>VLOOKUP(G901,'BANG THAM CHIEU'!B901:H1968,7,0)</f>
        <v>0</v>
      </c>
    </row>
    <row r="902" spans="7:8" x14ac:dyDescent="0.25">
      <c r="G902" s="42" t="s">
        <v>7444</v>
      </c>
      <c r="H902">
        <f>VLOOKUP(G902,'BANG THAM CHIEU'!B902:H1969,7,0)</f>
        <v>0</v>
      </c>
    </row>
    <row r="903" spans="7:8" x14ac:dyDescent="0.25">
      <c r="G903" s="42" t="s">
        <v>7445</v>
      </c>
      <c r="H903">
        <f>VLOOKUP(G903,'BANG THAM CHIEU'!B903:H1970,7,0)</f>
        <v>0</v>
      </c>
    </row>
    <row r="904" spans="7:8" x14ac:dyDescent="0.25">
      <c r="G904" s="42" t="s">
        <v>7446</v>
      </c>
      <c r="H904">
        <f>VLOOKUP(G904,'BANG THAM CHIEU'!B904:H1971,7,0)</f>
        <v>0</v>
      </c>
    </row>
    <row r="905" spans="7:8" x14ac:dyDescent="0.25">
      <c r="G905" s="42" t="s">
        <v>7447</v>
      </c>
      <c r="H905">
        <f>VLOOKUP(G905,'BANG THAM CHIEU'!B905:H1972,7,0)</f>
        <v>0</v>
      </c>
    </row>
    <row r="906" spans="7:8" x14ac:dyDescent="0.25">
      <c r="G906" s="42">
        <v>50143637</v>
      </c>
      <c r="H906" t="str">
        <f>VLOOKUP(G906,'BANG THAM CHIEU'!B906:H1973,7,0)</f>
        <v xml:space="preserve"> ERE120 </v>
      </c>
    </row>
    <row r="907" spans="7:8" x14ac:dyDescent="0.25">
      <c r="G907" s="42">
        <v>51296863</v>
      </c>
      <c r="H907" t="str">
        <f>VLOOKUP(G907,'BANG THAM CHIEU'!B907:H1974,7,0)</f>
        <v xml:space="preserve"> ERE120 </v>
      </c>
    </row>
    <row r="908" spans="7:8" x14ac:dyDescent="0.25">
      <c r="G908" s="42">
        <v>50470232</v>
      </c>
      <c r="H908" t="str">
        <f>VLOOKUP(G908,'BANG THAM CHIEU'!B908:H1975,7,0)</f>
        <v xml:space="preserve"> ETV116</v>
      </c>
    </row>
    <row r="909" spans="7:8" x14ac:dyDescent="0.25">
      <c r="G909" s="42">
        <v>50448056</v>
      </c>
      <c r="H909" t="str">
        <f>VLOOKUP(G909,'BANG THAM CHIEU'!B909:H1976,7,0)</f>
        <v xml:space="preserve"> ETV116</v>
      </c>
    </row>
    <row r="910" spans="7:8" x14ac:dyDescent="0.25">
      <c r="G910" s="42">
        <v>51240970</v>
      </c>
      <c r="H910" t="str">
        <f>VLOOKUP(G910,'BANG THAM CHIEU'!B910:H1977,7,0)</f>
        <v>ETV216</v>
      </c>
    </row>
    <row r="911" spans="7:8" x14ac:dyDescent="0.25">
      <c r="G911" s="42">
        <v>51225768</v>
      </c>
      <c r="H911" t="str">
        <f>VLOOKUP(G911,'BANG THAM CHIEU'!B911:H1978,7,0)</f>
        <v>ETV216</v>
      </c>
    </row>
    <row r="912" spans="7:8" x14ac:dyDescent="0.25">
      <c r="G912" s="42">
        <v>52040184</v>
      </c>
      <c r="H912" t="str">
        <f>VLOOKUP(G912,'BANG THAM CHIEU'!B912:H1979,7,0)</f>
        <v>EFG320</v>
      </c>
    </row>
    <row r="913" spans="7:8" x14ac:dyDescent="0.25">
      <c r="G913" s="42">
        <v>5049464</v>
      </c>
      <c r="H913" t="str">
        <f>VLOOKUP(G913,'BANG THAM CHIEU'!B913:H1980,7,0)</f>
        <v>EFG320</v>
      </c>
    </row>
    <row r="914" spans="7:8" x14ac:dyDescent="0.25">
      <c r="G914" s="42">
        <v>51023678</v>
      </c>
      <c r="H914" t="str">
        <f>VLOOKUP(G914,'BANG THAM CHIEU'!B914:H1981,7,0)</f>
        <v xml:space="preserve"> ETV116</v>
      </c>
    </row>
    <row r="915" spans="7:8" x14ac:dyDescent="0.25">
      <c r="G915" s="42">
        <v>50431038</v>
      </c>
      <c r="H915" t="str">
        <f>VLOOKUP(G915,'BANG THAM CHIEU'!B915:H1982,7,0)</f>
        <v xml:space="preserve"> ETV116</v>
      </c>
    </row>
    <row r="916" spans="7:8" x14ac:dyDescent="0.25">
      <c r="G916" s="42">
        <v>52022158</v>
      </c>
      <c r="H916" t="str">
        <f>VLOOKUP(G916,'BANG THAM CHIEU'!B916:H1983,7,0)</f>
        <v xml:space="preserve"> ETV116</v>
      </c>
    </row>
    <row r="917" spans="7:8" x14ac:dyDescent="0.25">
      <c r="G917" s="42">
        <v>51218960</v>
      </c>
      <c r="H917" t="str">
        <f>VLOOKUP(G917,'BANG THAM CHIEU'!B917:H1984,7,0)</f>
        <v>EFG320</v>
      </c>
    </row>
    <row r="918" spans="7:8" x14ac:dyDescent="0.25">
      <c r="G918" s="42">
        <v>50039141</v>
      </c>
      <c r="H918" t="str">
        <f>VLOOKUP(G918,'BANG THAM CHIEU'!B918:H1985,7,0)</f>
        <v>EFG320</v>
      </c>
    </row>
    <row r="919" spans="7:8" x14ac:dyDescent="0.25">
      <c r="G919" s="42">
        <v>51094623</v>
      </c>
      <c r="H919" t="str">
        <f>VLOOKUP(G919,'BANG THAM CHIEU'!B919:H1986,7,0)</f>
        <v>EFG320</v>
      </c>
    </row>
    <row r="920" spans="7:8" x14ac:dyDescent="0.25">
      <c r="G920" s="42">
        <v>50250775</v>
      </c>
      <c r="H920" t="str">
        <f>VLOOKUP(G920,'BANG THAM CHIEU'!B920:H1987,7,0)</f>
        <v>EFG320</v>
      </c>
    </row>
    <row r="921" spans="7:8" x14ac:dyDescent="0.25">
      <c r="G921" s="42">
        <v>5052813</v>
      </c>
      <c r="H921" t="str">
        <f>VLOOKUP(G921,'BANG THAM CHIEU'!B921:H1988,7,0)</f>
        <v>EFG320</v>
      </c>
    </row>
    <row r="922" spans="7:8" x14ac:dyDescent="0.25">
      <c r="G922" s="42">
        <v>51101167</v>
      </c>
      <c r="H922" t="str">
        <f>VLOOKUP(G922,'BANG THAM CHIEU'!B922:H1989,7,0)</f>
        <v>ETV116</v>
      </c>
    </row>
    <row r="923" spans="7:8" x14ac:dyDescent="0.25">
      <c r="G923" s="42">
        <v>50470233</v>
      </c>
      <c r="H923" t="str">
        <f>VLOOKUP(G923,'BANG THAM CHIEU'!B923:H1990,7,0)</f>
        <v>ETV116</v>
      </c>
    </row>
    <row r="924" spans="7:8" x14ac:dyDescent="0.25">
      <c r="G924" s="371">
        <v>51422246</v>
      </c>
      <c r="H924" t="str">
        <f>VLOOKUP(G924,'BANG THAM CHIEU'!B924:H1991,7,0)</f>
        <v>EFG320</v>
      </c>
    </row>
    <row r="925" spans="7:8" x14ac:dyDescent="0.25">
      <c r="G925" s="42">
        <v>51168716</v>
      </c>
      <c r="H925" t="str">
        <f>VLOOKUP(G925,'BANG THAM CHIEU'!B925:H1992,7,0)</f>
        <v>EFG320</v>
      </c>
    </row>
    <row r="926" spans="7:8" x14ac:dyDescent="0.25">
      <c r="G926" s="42">
        <v>51518526</v>
      </c>
      <c r="H926" t="str">
        <f>VLOOKUP(G926,'BANG THAM CHIEU'!B926:H1993,7,0)</f>
        <v>EFG320</v>
      </c>
    </row>
    <row r="927" spans="7:8" x14ac:dyDescent="0.25">
      <c r="G927" s="370">
        <v>5039097</v>
      </c>
      <c r="H927" t="str">
        <f>VLOOKUP(G927,'BANG THAM CHIEU'!B927:H1994,7,0)</f>
        <v>ETV116</v>
      </c>
    </row>
    <row r="928" spans="7:8" x14ac:dyDescent="0.25">
      <c r="G928" s="369">
        <v>51101173</v>
      </c>
      <c r="H928" t="str">
        <f>VLOOKUP(G928,'BANG THAM CHIEU'!B928:H1995,7,0)</f>
        <v>ETV116</v>
      </c>
    </row>
    <row r="929" spans="7:8" x14ac:dyDescent="0.25">
      <c r="G929" s="369" t="s">
        <v>7493</v>
      </c>
      <c r="H929" t="str">
        <f>VLOOKUP(G929,'BANG THAM CHIEU'!B929:H1996,7,0)</f>
        <v>ETV116</v>
      </c>
    </row>
    <row r="930" spans="7:8" x14ac:dyDescent="0.25">
      <c r="G930" s="369" t="s">
        <v>7490</v>
      </c>
      <c r="H930" t="str">
        <f>VLOOKUP(G930,'BANG THAM CHIEU'!B930:H1997,7,0)</f>
        <v>EFG320</v>
      </c>
    </row>
    <row r="931" spans="7:8" x14ac:dyDescent="0.25">
      <c r="G931" s="369" t="s">
        <v>7491</v>
      </c>
      <c r="H931" t="str">
        <f>VLOOKUP(G931,'BANG THAM CHIEU'!B931:H1998,7,0)</f>
        <v>EFG320</v>
      </c>
    </row>
    <row r="932" spans="7:8" x14ac:dyDescent="0.25">
      <c r="G932" s="369" t="s">
        <v>7492</v>
      </c>
      <c r="H932" t="str">
        <f>VLOOKUP(G932,'BANG THAM CHIEU'!B932:H1999,7,0)</f>
        <v>EFG320</v>
      </c>
    </row>
    <row r="933" spans="7:8" x14ac:dyDescent="0.25">
      <c r="G933" s="369">
        <v>51372633</v>
      </c>
      <c r="H933" t="str">
        <f>VLOOKUP(G933,'BANG THAM CHIEU'!B933:H2000,7,0)</f>
        <v>EFG320</v>
      </c>
    </row>
    <row r="934" spans="7:8" x14ac:dyDescent="0.25">
      <c r="G934" s="165">
        <v>50127628</v>
      </c>
      <c r="H934" t="str">
        <f>VLOOKUP(G934,'BANG THAM CHIEU'!B934:H2001,7,0)</f>
        <v>ERE120</v>
      </c>
    </row>
    <row r="935" spans="7:8" x14ac:dyDescent="0.25">
      <c r="G935" s="42">
        <v>50120101</v>
      </c>
      <c r="H935" t="str">
        <f>VLOOKUP(G935,'BANG THAM CHIEU'!B935:H2002,7,0)</f>
        <v>ERE120</v>
      </c>
    </row>
    <row r="936" spans="7:8" x14ac:dyDescent="0.25">
      <c r="G936" s="165">
        <v>50432647</v>
      </c>
      <c r="H936" t="str">
        <f>VLOOKUP(G936,'BANG THAM CHIEU'!B936:H2003,7,0)</f>
        <v>ERE120</v>
      </c>
    </row>
    <row r="937" spans="7:8" x14ac:dyDescent="0.25">
      <c r="G937" s="42">
        <v>51101349</v>
      </c>
      <c r="H937" t="str">
        <f>VLOOKUP(G937,'BANG THAM CHIEU'!B937:H2004,7,0)</f>
        <v>ERE120</v>
      </c>
    </row>
    <row r="938" spans="7:8" x14ac:dyDescent="0.25">
      <c r="G938" s="42">
        <v>50469542</v>
      </c>
      <c r="H938" t="str">
        <f>VLOOKUP(G938,'BANG THAM CHIEU'!B938:H2005,7,0)</f>
        <v>ETV116</v>
      </c>
    </row>
    <row r="939" spans="7:8" x14ac:dyDescent="0.25">
      <c r="G939" s="42">
        <v>26600260</v>
      </c>
      <c r="H939" t="str">
        <f>VLOOKUP(G939,'BANG THAM CHIEU'!B939:H2006,7,0)</f>
        <v>ETV116</v>
      </c>
    </row>
    <row r="940" spans="7:8" x14ac:dyDescent="0.25">
      <c r="G940" s="42">
        <v>51437505</v>
      </c>
      <c r="H940" t="str">
        <f>VLOOKUP(G940,'BANG THAM CHIEU'!B940:H2007,7,0)</f>
        <v>ERE120</v>
      </c>
    </row>
    <row r="941" spans="7:8" x14ac:dyDescent="0.25">
      <c r="G941" s="42">
        <v>51437506</v>
      </c>
      <c r="H941" t="str">
        <f>VLOOKUP(G941,'BANG THAM CHIEU'!B941:H2008,7,0)</f>
        <v>ERE120</v>
      </c>
    </row>
    <row r="942" spans="7:8" x14ac:dyDescent="0.25">
      <c r="G942" s="42">
        <v>52023510</v>
      </c>
      <c r="H942" t="str">
        <f>VLOOKUP(G942,'BANG THAM CHIEU'!B942:H2009,7,0)</f>
        <v>EFG320</v>
      </c>
    </row>
    <row r="943" spans="7:8" x14ac:dyDescent="0.25">
      <c r="G943" s="42">
        <v>51283905</v>
      </c>
      <c r="H943" t="str">
        <f>VLOOKUP(G943,'BANG THAM CHIEU'!B943:H2010,7,0)</f>
        <v>ERE120</v>
      </c>
    </row>
    <row r="944" spans="7:8" x14ac:dyDescent="0.25">
      <c r="G944" s="42">
        <v>50251657</v>
      </c>
      <c r="H944" t="str">
        <f>VLOOKUP(G944,'BANG THAM CHIEU'!B944:H2011,7,0)</f>
        <v>ETV116</v>
      </c>
    </row>
    <row r="945" spans="7:8" x14ac:dyDescent="0.25">
      <c r="G945" s="42">
        <v>51240654</v>
      </c>
      <c r="H945" t="str">
        <f>VLOOKUP(G945,'BANG THAM CHIEU'!B945:H2012,7,0)</f>
        <v>ETV116</v>
      </c>
    </row>
    <row r="946" spans="7:8" x14ac:dyDescent="0.25">
      <c r="G946" s="42">
        <v>51194845</v>
      </c>
      <c r="H946" t="str">
        <f>VLOOKUP(G946,'BANG THAM CHIEU'!B946:H2013,7,0)</f>
        <v>ETV216</v>
      </c>
    </row>
    <row r="947" spans="7:8" x14ac:dyDescent="0.25">
      <c r="G947" s="42" t="s">
        <v>7662</v>
      </c>
      <c r="H947">
        <f>VLOOKUP(G947,'BANG THAM CHIEU'!B947:H2014,7,0)</f>
        <v>0</v>
      </c>
    </row>
    <row r="948" spans="7:8" x14ac:dyDescent="0.25">
      <c r="G948" s="42" t="s">
        <v>7663</v>
      </c>
      <c r="H948">
        <f>VLOOKUP(G948,'BANG THAM CHIEU'!B948:H2015,7,0)</f>
        <v>0</v>
      </c>
    </row>
    <row r="949" spans="7:8" x14ac:dyDescent="0.25">
      <c r="G949" s="140">
        <v>2901063520</v>
      </c>
      <c r="H949">
        <f>VLOOKUP(G949,'BANG THAM CHIEU'!B949:H2016,7,0)</f>
        <v>2901063520</v>
      </c>
    </row>
    <row r="950" spans="7:8" x14ac:dyDescent="0.25">
      <c r="G950" s="510">
        <v>2901161800</v>
      </c>
      <c r="H950">
        <f>VLOOKUP(G950,'BANG THAM CHIEU'!B950:H2017,7,0)</f>
        <v>2901161800</v>
      </c>
    </row>
    <row r="951" spans="7:8" x14ac:dyDescent="0.25">
      <c r="G951" s="42" t="s">
        <v>7667</v>
      </c>
      <c r="H951">
        <f>VLOOKUP(G951,'BANG THAM CHIEU'!B951:H2018,7,0)</f>
        <v>0</v>
      </c>
    </row>
    <row r="952" spans="7:8" x14ac:dyDescent="0.25">
      <c r="G952" s="42">
        <v>50431953</v>
      </c>
      <c r="H952" t="str">
        <f>VLOOKUP(G952,'BANG THAM CHIEU'!B952:H2019,7,0)</f>
        <v>EFG320</v>
      </c>
    </row>
    <row r="953" spans="7:8" x14ac:dyDescent="0.25">
      <c r="G953" s="42">
        <v>51189840</v>
      </c>
      <c r="H953" t="str">
        <f>VLOOKUP(G953,'BANG THAM CHIEU'!B953:H2020,7,0)</f>
        <v>EFG320</v>
      </c>
    </row>
    <row r="954" spans="7:8" x14ac:dyDescent="0.25">
      <c r="G954" s="407">
        <v>5004558</v>
      </c>
      <c r="H954" t="str">
        <f>VLOOKUP(G954,'BANG THAM CHIEU'!B954:H2021,7,0)</f>
        <v>EFG320</v>
      </c>
    </row>
    <row r="955" spans="7:8" x14ac:dyDescent="0.25">
      <c r="G955" s="42">
        <v>51070787</v>
      </c>
      <c r="H955" t="str">
        <f>VLOOKUP(G955,'BANG THAM CHIEU'!B955:H2022,7,0)</f>
        <v>ETV116</v>
      </c>
    </row>
    <row r="956" spans="7:8" x14ac:dyDescent="0.25">
      <c r="G956" s="42">
        <v>51168587</v>
      </c>
      <c r="H956" t="str">
        <f>VLOOKUP(G956,'BANG THAM CHIEU'!B956:H2023,7,0)</f>
        <v>ETV116</v>
      </c>
    </row>
    <row r="957" spans="7:8" x14ac:dyDescent="0.25">
      <c r="G957" s="42">
        <v>50294753</v>
      </c>
      <c r="H957" t="str">
        <f>VLOOKUP(G957,'BANG THAM CHIEU'!B957:H2024,7,0)</f>
        <v>ETV116</v>
      </c>
    </row>
    <row r="958" spans="7:8" x14ac:dyDescent="0.25">
      <c r="G958" s="42">
        <v>51536208</v>
      </c>
      <c r="H958" t="str">
        <f>VLOOKUP(G958,'BANG THAM CHIEU'!B958:H2025,7,0)</f>
        <v>ETV216</v>
      </c>
    </row>
    <row r="959" spans="7:8" x14ac:dyDescent="0.25">
      <c r="G959" s="42">
        <v>51134300</v>
      </c>
      <c r="H959" t="str">
        <f>VLOOKUP(G959,'BANG THAM CHIEU'!B959:H2026,7,0)</f>
        <v>ETV216</v>
      </c>
    </row>
    <row r="960" spans="7:8" x14ac:dyDescent="0.25">
      <c r="G960" s="42" t="s">
        <v>7916</v>
      </c>
      <c r="H960">
        <f>VLOOKUP(G960,'BANG THAM CHIEU'!B960:H2027,7,0)</f>
        <v>0</v>
      </c>
    </row>
    <row r="961" spans="7:8" x14ac:dyDescent="0.25">
      <c r="G961" s="42" t="s">
        <v>7917</v>
      </c>
      <c r="H961">
        <f>VLOOKUP(G961,'BANG THAM CHIEU'!B961:H2028,7,0)</f>
        <v>0</v>
      </c>
    </row>
    <row r="962" spans="7:8" x14ac:dyDescent="0.25">
      <c r="G962" s="42" t="s">
        <v>7918</v>
      </c>
      <c r="H962">
        <f>VLOOKUP(G962,'BANG THAM CHIEU'!B962:H2029,7,0)</f>
        <v>0</v>
      </c>
    </row>
    <row r="963" spans="7:8" x14ac:dyDescent="0.25">
      <c r="G963" s="42" t="s">
        <v>2847</v>
      </c>
      <c r="H963">
        <f>VLOOKUP(G963,'BANG THAM CHIEU'!B963:H2030,7,0)</f>
        <v>0</v>
      </c>
    </row>
    <row r="964" spans="7:8" x14ac:dyDescent="0.25">
      <c r="G964" s="42" t="s">
        <v>7919</v>
      </c>
      <c r="H964">
        <f>VLOOKUP(G964,'BANG THAM CHIEU'!B964:H2031,7,0)</f>
        <v>0</v>
      </c>
    </row>
    <row r="965" spans="7:8" x14ac:dyDescent="0.25">
      <c r="G965" s="42" t="s">
        <v>7920</v>
      </c>
      <c r="H965">
        <f>VLOOKUP(G965,'BANG THAM CHIEU'!B965:H2032,7,0)</f>
        <v>0</v>
      </c>
    </row>
    <row r="966" spans="7:8" x14ac:dyDescent="0.25">
      <c r="G966" s="42" t="s">
        <v>7921</v>
      </c>
      <c r="H966">
        <f>VLOOKUP(G966,'BANG THAM CHIEU'!B966:H2033,7,0)</f>
        <v>0</v>
      </c>
    </row>
    <row r="967" spans="7:8" x14ac:dyDescent="0.25">
      <c r="G967" s="42" t="s">
        <v>7922</v>
      </c>
      <c r="H967">
        <f>VLOOKUP(G967,'BANG THAM CHIEU'!B967:H2034,7,0)</f>
        <v>0</v>
      </c>
    </row>
    <row r="968" spans="7:8" x14ac:dyDescent="0.25">
      <c r="G968" s="42" t="s">
        <v>8492</v>
      </c>
      <c r="H968">
        <f>VLOOKUP(G968,'BANG THAM CHIEU'!B968:H2035,7,0)</f>
        <v>0</v>
      </c>
    </row>
    <row r="969" spans="7:8" x14ac:dyDescent="0.25">
      <c r="G969" s="42">
        <v>1622662300</v>
      </c>
      <c r="H969">
        <f>VLOOKUP(G969,'BANG THAM CHIEU'!B969:H2036,7,0)</f>
        <v>1622662300</v>
      </c>
    </row>
    <row r="970" spans="7:8" x14ac:dyDescent="0.25">
      <c r="G970" s="42">
        <v>1625408500</v>
      </c>
      <c r="H970">
        <f>VLOOKUP(G970,'BANG THAM CHIEU'!B970:H2037,7,0)</f>
        <v>1625408500</v>
      </c>
    </row>
    <row r="971" spans="7:8" x14ac:dyDescent="0.25">
      <c r="G971" s="42" t="s">
        <v>8556</v>
      </c>
      <c r="H971">
        <f>VLOOKUP(G971,'BANG THAM CHIEU'!B971:H2038,7,0)</f>
        <v>0</v>
      </c>
    </row>
    <row r="972" spans="7:8" x14ac:dyDescent="0.25">
      <c r="G972" s="42" t="s">
        <v>8557</v>
      </c>
      <c r="H972" t="str">
        <f>VLOOKUP(G972,'BANG THAM CHIEU'!B972:H2039,7,0)</f>
        <v>FL-H3-SP-001</v>
      </c>
    </row>
    <row r="973" spans="7:8" x14ac:dyDescent="0.25">
      <c r="G973" s="42" t="s">
        <v>8563</v>
      </c>
      <c r="H973">
        <f>VLOOKUP(G973,'BANG THAM CHIEU'!B973:H2040,7,0)</f>
        <v>0</v>
      </c>
    </row>
    <row r="974" spans="7:8" x14ac:dyDescent="0.25">
      <c r="G974" s="42" t="s">
        <v>8560</v>
      </c>
      <c r="H974">
        <f>VLOOKUP(G974,'BANG THAM CHIEU'!B974:H2041,7,0)</f>
        <v>0</v>
      </c>
    </row>
    <row r="975" spans="7:8" x14ac:dyDescent="0.25">
      <c r="G975" s="42">
        <v>3512228001</v>
      </c>
      <c r="H975">
        <f>VLOOKUP(G975,'BANG THAM CHIEU'!B975:H2042,7,0)</f>
        <v>0</v>
      </c>
    </row>
    <row r="976" spans="7:8" x14ac:dyDescent="0.25">
      <c r="G976" s="42">
        <v>3354336204</v>
      </c>
      <c r="H976">
        <f>VLOOKUP(G976,'BANG THAM CHIEU'!B976:H2043,7,0)</f>
        <v>0</v>
      </c>
    </row>
    <row r="977" spans="7:8" x14ac:dyDescent="0.25">
      <c r="G977" s="417">
        <v>9839013</v>
      </c>
      <c r="H977">
        <f>VLOOKUP(G977,'BANG THAM CHIEU'!B977:H2044,7,0)</f>
        <v>0</v>
      </c>
    </row>
    <row r="978" spans="7:8" x14ac:dyDescent="0.25">
      <c r="G978" s="42" t="s">
        <v>8667</v>
      </c>
      <c r="H978">
        <f>VLOOKUP(G978,'BANG THAM CHIEU'!B978:H2045,7,0)</f>
        <v>0</v>
      </c>
    </row>
    <row r="979" spans="7:8" x14ac:dyDescent="0.25">
      <c r="G979" s="42" t="s">
        <v>8669</v>
      </c>
      <c r="H979">
        <f>VLOOKUP(G979,'BANG THAM CHIEU'!B979:H2046,7,0)</f>
        <v>0</v>
      </c>
    </row>
    <row r="980" spans="7:8" x14ac:dyDescent="0.25">
      <c r="G980" s="42" t="s">
        <v>8675</v>
      </c>
      <c r="H980">
        <f>VLOOKUP(G980,'BANG THAM CHIEU'!B980:H2047,7,0)</f>
        <v>0</v>
      </c>
    </row>
    <row r="981" spans="7:8" x14ac:dyDescent="0.25">
      <c r="G981" s="42" t="s">
        <v>8677</v>
      </c>
      <c r="H981">
        <f>VLOOKUP(G981,'BANG THAM CHIEU'!B981:H2048,7,0)</f>
        <v>0</v>
      </c>
    </row>
    <row r="982" spans="7:8" x14ac:dyDescent="0.25">
      <c r="G982" s="42" t="s">
        <v>8678</v>
      </c>
      <c r="H982">
        <f>VLOOKUP(G982,'BANG THAM CHIEU'!B982:H2049,7,0)</f>
        <v>0</v>
      </c>
    </row>
    <row r="983" spans="7:8" x14ac:dyDescent="0.25">
      <c r="G983" s="42" t="s">
        <v>8680</v>
      </c>
      <c r="H983">
        <f>VLOOKUP(G983,'BANG THAM CHIEU'!B983:H2050,7,0)</f>
        <v>0</v>
      </c>
    </row>
    <row r="984" spans="7:8" x14ac:dyDescent="0.25">
      <c r="G984" s="42" t="s">
        <v>8682</v>
      </c>
      <c r="H984">
        <f>VLOOKUP(G984,'BANG THAM CHIEU'!B984:H2051,7,0)</f>
        <v>0</v>
      </c>
    </row>
    <row r="985" spans="7:8" x14ac:dyDescent="0.25">
      <c r="G985" s="42" t="s">
        <v>8689</v>
      </c>
      <c r="H985">
        <f>VLOOKUP(G985,'BANG THAM CHIEU'!B985:H2052,7,0)</f>
        <v>0</v>
      </c>
    </row>
    <row r="986" spans="7:8" x14ac:dyDescent="0.25">
      <c r="G986" s="42" t="s">
        <v>8690</v>
      </c>
      <c r="H986">
        <f>VLOOKUP(G986,'BANG THAM CHIEU'!B986:H2053,7,0)</f>
        <v>0</v>
      </c>
    </row>
    <row r="987" spans="7:8" x14ac:dyDescent="0.25">
      <c r="G987" s="42">
        <v>51094095</v>
      </c>
      <c r="H987" t="str">
        <f>VLOOKUP(G987,'BANG THAM CHIEU'!B987:H2054,7,0)</f>
        <v>EFG320</v>
      </c>
    </row>
    <row r="988" spans="7:8" x14ac:dyDescent="0.25">
      <c r="G988" s="42">
        <v>51185501</v>
      </c>
      <c r="H988" t="str">
        <f>VLOOKUP(G988,'BANG THAM CHIEU'!B988:H2055,7,0)</f>
        <v>EFG320</v>
      </c>
    </row>
    <row r="989" spans="7:8" x14ac:dyDescent="0.25">
      <c r="G989" s="42">
        <v>51200989</v>
      </c>
      <c r="H989" t="str">
        <f>VLOOKUP(G989,'BANG THAM CHIEU'!B989:H2056,7,0)</f>
        <v>EFG320</v>
      </c>
    </row>
    <row r="990" spans="7:8" x14ac:dyDescent="0.25">
      <c r="G990" s="42">
        <v>51515902</v>
      </c>
      <c r="H990" t="str">
        <f>VLOOKUP(G990,'BANG THAM CHIEU'!B990:H2057,7,0)</f>
        <v>EFG320</v>
      </c>
    </row>
    <row r="991" spans="7:8" x14ac:dyDescent="0.25">
      <c r="G991" s="42">
        <v>51709153</v>
      </c>
      <c r="H991" t="str">
        <f>VLOOKUP(G991,'BANG THAM CHIEU'!B991:H2058,7,0)</f>
        <v>ETV116</v>
      </c>
    </row>
    <row r="992" spans="7:8" x14ac:dyDescent="0.25">
      <c r="G992" s="42">
        <v>50052382</v>
      </c>
      <c r="H992" t="str">
        <f>VLOOKUP(G992,'BANG THAM CHIEU'!B992:H2059,7,0)</f>
        <v>ETV116</v>
      </c>
    </row>
    <row r="993" spans="7:8" x14ac:dyDescent="0.25">
      <c r="G993" s="42">
        <v>50052383</v>
      </c>
      <c r="H993" t="str">
        <f>VLOOKUP(G993,'BANG THAM CHIEU'!B993:H2060,7,0)</f>
        <v>ETV116</v>
      </c>
    </row>
    <row r="994" spans="7:8" x14ac:dyDescent="0.25">
      <c r="G994" s="42">
        <v>51493007</v>
      </c>
      <c r="H994" t="str">
        <f>VLOOKUP(G994,'BANG THAM CHIEU'!B994:H2061,7,0)</f>
        <v>ETV116</v>
      </c>
    </row>
    <row r="995" spans="7:8" x14ac:dyDescent="0.25">
      <c r="G995" s="42">
        <v>50052385</v>
      </c>
      <c r="H995" t="str">
        <f>VLOOKUP(G995,'BANG THAM CHIEU'!B995:H2062,7,0)</f>
        <v>ETV116</v>
      </c>
    </row>
    <row r="996" spans="7:8" x14ac:dyDescent="0.25">
      <c r="G996" s="42">
        <v>9530901</v>
      </c>
      <c r="H996" t="str">
        <f>VLOOKUP(G996,'BANG THAM CHIEU'!B996:H2063,7,0)</f>
        <v>ETV116</v>
      </c>
    </row>
    <row r="997" spans="7:8" x14ac:dyDescent="0.25">
      <c r="G997" s="42">
        <v>9519910</v>
      </c>
      <c r="H997" t="str">
        <f>VLOOKUP(G997,'BANG THAM CHIEU'!B997:H2064,7,0)</f>
        <v>ETV116</v>
      </c>
    </row>
    <row r="998" spans="7:8" x14ac:dyDescent="0.25">
      <c r="G998" s="42" t="s">
        <v>9153</v>
      </c>
      <c r="H998" t="str">
        <f>VLOOKUP(G998,'BANG THAM CHIEU'!B998:H2065,7,0)</f>
        <v>ETV116</v>
      </c>
    </row>
    <row r="999" spans="7:8" x14ac:dyDescent="0.25">
      <c r="G999" s="42" t="s">
        <v>9154</v>
      </c>
      <c r="H999" t="str">
        <f>VLOOKUP(G999,'BANG THAM CHIEU'!B999:H2066,7,0)</f>
        <v>ETV116</v>
      </c>
    </row>
    <row r="1000" spans="7:8" x14ac:dyDescent="0.25">
      <c r="G1000" s="42">
        <v>51212791</v>
      </c>
      <c r="H1000" t="str">
        <f>VLOOKUP(G1000,'BANG THAM CHIEU'!B1000:H2067,7,0)</f>
        <v>EFG320</v>
      </c>
    </row>
    <row r="1001" spans="7:8" x14ac:dyDescent="0.25">
      <c r="G1001" s="42">
        <v>52041422</v>
      </c>
      <c r="H1001" t="str">
        <f>VLOOKUP(G1001,'BANG THAM CHIEU'!B1001:H2068,7,0)</f>
        <v>EFG320</v>
      </c>
    </row>
    <row r="1002" spans="7:8" x14ac:dyDescent="0.25">
      <c r="G1002" s="42" t="s">
        <v>9244</v>
      </c>
      <c r="H1002">
        <f>VLOOKUP(G1002,'BANG THAM CHIEU'!B1002:H2069,7,0)</f>
        <v>0</v>
      </c>
    </row>
    <row r="1003" spans="7:8" x14ac:dyDescent="0.25">
      <c r="G1003" s="42" t="s">
        <v>9245</v>
      </c>
      <c r="H1003">
        <f>VLOOKUP(G1003,'BANG THAM CHIEU'!B1003:H2070,7,0)</f>
        <v>0</v>
      </c>
    </row>
    <row r="1004" spans="7:8" x14ac:dyDescent="0.25">
      <c r="G1004" s="42" t="s">
        <v>9333</v>
      </c>
      <c r="H1004">
        <f>VLOOKUP(G1004,'BANG THAM CHIEU'!B1004:H2071,7,0)</f>
        <v>0</v>
      </c>
    </row>
    <row r="1005" spans="7:8" x14ac:dyDescent="0.25">
      <c r="G1005" s="42" t="s">
        <v>9334</v>
      </c>
      <c r="H1005">
        <f>VLOOKUP(G1005,'BANG THAM CHIEU'!B1005:H2072,7,0)</f>
        <v>0</v>
      </c>
    </row>
    <row r="1006" spans="7:8" x14ac:dyDescent="0.25">
      <c r="G1006" s="42" t="s">
        <v>9335</v>
      </c>
      <c r="H1006">
        <f>VLOOKUP(G1006,'BANG THAM CHIEU'!B1006:H2073,7,0)</f>
        <v>0</v>
      </c>
    </row>
    <row r="1007" spans="7:8" x14ac:dyDescent="0.25">
      <c r="G1007" s="42">
        <v>51583654</v>
      </c>
      <c r="H1007" t="str">
        <f>VLOOKUP(G1007,'BANG THAM CHIEU'!B1007:H2074,7,0)</f>
        <v>ERE120</v>
      </c>
    </row>
    <row r="1008" spans="7:8" x14ac:dyDescent="0.25">
      <c r="G1008" s="42">
        <v>51188896</v>
      </c>
      <c r="H1008" t="str">
        <f>VLOOKUP(G1008,'BANG THAM CHIEU'!B1008:H2075,7,0)</f>
        <v>ERE120</v>
      </c>
    </row>
    <row r="1009" spans="7:8" x14ac:dyDescent="0.25">
      <c r="G1009" s="42">
        <v>51540707</v>
      </c>
      <c r="H1009" t="str">
        <f>VLOOKUP(G1009,'BANG THAM CHIEU'!B1009:H2076,7,0)</f>
        <v>ERE120</v>
      </c>
    </row>
    <row r="1010" spans="7:8" x14ac:dyDescent="0.25">
      <c r="G1010" s="42">
        <v>51736847</v>
      </c>
      <c r="H1010" t="str">
        <f>VLOOKUP(G1010,'BANG THAM CHIEU'!B1010:H2077,7,0)</f>
        <v>ERE120</v>
      </c>
    </row>
    <row r="1011" spans="7:8" x14ac:dyDescent="0.25">
      <c r="G1011" s="42">
        <v>51416555</v>
      </c>
      <c r="H1011" t="str">
        <f>VLOOKUP(G1011,'BANG THAM CHIEU'!B1011:H2078,7,0)</f>
        <v>ERE120</v>
      </c>
    </row>
    <row r="1012" spans="7:8" x14ac:dyDescent="0.25">
      <c r="G1012" s="42">
        <v>50307525</v>
      </c>
      <c r="H1012" t="str">
        <f>VLOOKUP(G1012,'BANG THAM CHIEU'!B1012:H2079,7,0)</f>
        <v>ETV116</v>
      </c>
    </row>
    <row r="1013" spans="7:8" x14ac:dyDescent="0.25">
      <c r="G1013" s="42">
        <v>51057211</v>
      </c>
      <c r="H1013" t="str">
        <f>VLOOKUP(G1013,'BANG THAM CHIEU'!B1013:H2080,7,0)</f>
        <v>EFG320</v>
      </c>
    </row>
    <row r="1014" spans="7:8" x14ac:dyDescent="0.25">
      <c r="G1014" s="42">
        <v>51195032</v>
      </c>
      <c r="H1014" t="str">
        <f>VLOOKUP(G1014,'BANG THAM CHIEU'!B1014:H2081,7,0)</f>
        <v>Xe nâng điện</v>
      </c>
    </row>
    <row r="1015" spans="7:8" x14ac:dyDescent="0.25">
      <c r="G1015" s="42">
        <v>51095777</v>
      </c>
      <c r="H1015" t="str">
        <f>VLOOKUP(G1015,'BANG THAM CHIEU'!B1015:H2082,7,0)</f>
        <v>Xe nâng điện</v>
      </c>
    </row>
    <row r="1016" spans="7:8" x14ac:dyDescent="0.25">
      <c r="G1016" s="42">
        <v>51316096</v>
      </c>
      <c r="H1016" t="str">
        <f>VLOOKUP(G1016,'BANG THAM CHIEU'!B1016:H2083,7,0)</f>
        <v>Xe nâng điện</v>
      </c>
    </row>
    <row r="1017" spans="7:8" x14ac:dyDescent="0.25">
      <c r="G1017" s="42">
        <v>51078620</v>
      </c>
      <c r="H1017" t="str">
        <f>VLOOKUP(G1017,'BANG THAM CHIEU'!B1017:H2084,7,0)</f>
        <v>Xe nâng điện</v>
      </c>
    </row>
    <row r="1018" spans="7:8" x14ac:dyDescent="0.25">
      <c r="G1018" s="42" t="s">
        <v>9822</v>
      </c>
      <c r="H1018">
        <f>VLOOKUP(G1018,'BANG THAM CHIEU'!B1018:H2085,7,0)</f>
        <v>0</v>
      </c>
    </row>
    <row r="1019" spans="7:8" x14ac:dyDescent="0.25">
      <c r="G1019" s="42" t="s">
        <v>9823</v>
      </c>
      <c r="H1019">
        <f>VLOOKUP(G1019,'BANG THAM CHIEU'!B1019:H2086,7,0)</f>
        <v>0</v>
      </c>
    </row>
    <row r="1020" spans="7:8" x14ac:dyDescent="0.25">
      <c r="G1020" s="42" t="s">
        <v>9824</v>
      </c>
      <c r="H1020">
        <f>VLOOKUP(G1020,'BANG THAM CHIEU'!B1020:H2087,7,0)</f>
        <v>0</v>
      </c>
    </row>
    <row r="1021" spans="7:8" x14ac:dyDescent="0.25">
      <c r="G1021" s="42" t="s">
        <v>9825</v>
      </c>
      <c r="H1021">
        <f>VLOOKUP(G1021,'BANG THAM CHIEU'!B1021:H2088,7,0)</f>
        <v>0</v>
      </c>
    </row>
    <row r="1022" spans="7:8" x14ac:dyDescent="0.25">
      <c r="G1022" s="42" t="s">
        <v>9826</v>
      </c>
      <c r="H1022">
        <f>VLOOKUP(G1022,'BANG THAM CHIEU'!B1022:H2089,7,0)</f>
        <v>0</v>
      </c>
    </row>
    <row r="1023" spans="7:8" x14ac:dyDescent="0.25">
      <c r="G1023" s="42" t="s">
        <v>9827</v>
      </c>
      <c r="H1023">
        <f>VLOOKUP(G1023,'BANG THAM CHIEU'!B1023:H2090,7,0)</f>
        <v>0</v>
      </c>
    </row>
    <row r="1024" spans="7:8" x14ac:dyDescent="0.25">
      <c r="G1024" s="42" t="s">
        <v>9828</v>
      </c>
      <c r="H1024">
        <f>VLOOKUP(G1024,'BANG THAM CHIEU'!B1024:H2091,7,0)</f>
        <v>0</v>
      </c>
    </row>
    <row r="1025" spans="7:8" x14ac:dyDescent="0.25">
      <c r="G1025" s="42" t="s">
        <v>9829</v>
      </c>
      <c r="H1025">
        <f>VLOOKUP(G1025,'BANG THAM CHIEU'!B1025:H2092,7,0)</f>
        <v>0</v>
      </c>
    </row>
    <row r="1026" spans="7:8" x14ac:dyDescent="0.25">
      <c r="G1026" s="42" t="s">
        <v>9830</v>
      </c>
      <c r="H1026">
        <f>VLOOKUP(G1026,'BANG THAM CHIEU'!B1026:H2093,7,0)</f>
        <v>0</v>
      </c>
    </row>
    <row r="1027" spans="7:8" x14ac:dyDescent="0.25">
      <c r="G1027" s="42">
        <v>50251892</v>
      </c>
      <c r="H1027" t="str">
        <f>VLOOKUP(G1027,'BANG THAM CHIEU'!B1027:H2094,7,0)</f>
        <v>Xe nâng điện</v>
      </c>
    </row>
    <row r="1028" spans="7:8" x14ac:dyDescent="0.25">
      <c r="G1028" s="42">
        <v>26906870</v>
      </c>
      <c r="H1028" t="str">
        <f>VLOOKUP(G1028,'BANG THAM CHIEU'!B1028:H2095,7,0)</f>
        <v>Xe nâng điện</v>
      </c>
    </row>
    <row r="1029" spans="7:8" x14ac:dyDescent="0.25">
      <c r="G1029" s="42">
        <v>51287174</v>
      </c>
      <c r="H1029" t="str">
        <f>VLOOKUP(G1029,'BANG THAM CHIEU'!B1029:H2096,7,0)</f>
        <v>Xe nâng điện</v>
      </c>
    </row>
    <row r="1030" spans="7:8" x14ac:dyDescent="0.25">
      <c r="G1030" s="42">
        <v>52006607</v>
      </c>
      <c r="H1030" t="str">
        <f>VLOOKUP(G1030,'BANG THAM CHIEU'!B1030:H2097,7,0)</f>
        <v>Xe nâng điện</v>
      </c>
    </row>
    <row r="1031" spans="7:8" x14ac:dyDescent="0.25">
      <c r="G1031" s="417">
        <v>574991417</v>
      </c>
      <c r="H1031">
        <f>VLOOKUP(G1031,'BANG THAM CHIEU'!B1031:H2098,7,0)</f>
        <v>574991417</v>
      </c>
    </row>
    <row r="1032" spans="7:8" x14ac:dyDescent="0.25">
      <c r="G1032" s="42">
        <v>71303420</v>
      </c>
      <c r="H1032" t="str">
        <f>VLOOKUP(G1032,'BANG THAM CHIEU'!B1032:H2099,7,0)</f>
        <v>Xe nâng điện</v>
      </c>
    </row>
    <row r="1033" spans="7:8" x14ac:dyDescent="0.25">
      <c r="G1033" s="42">
        <v>51379966</v>
      </c>
      <c r="H1033" t="str">
        <f>VLOOKUP(G1033,'BANG THAM CHIEU'!B1033:H2100,7,0)</f>
        <v>Xe nâng điện</v>
      </c>
    </row>
    <row r="1034" spans="7:8" x14ac:dyDescent="0.25">
      <c r="G1034" s="42">
        <v>25702270</v>
      </c>
      <c r="H1034" t="str">
        <f>VLOOKUP(G1034,'BANG THAM CHIEU'!B1034:H2101,7,0)</f>
        <v>Xe nâng điện</v>
      </c>
    </row>
    <row r="1035" spans="7:8" x14ac:dyDescent="0.25">
      <c r="G1035" s="42">
        <v>51251961</v>
      </c>
      <c r="H1035" t="str">
        <f>VLOOKUP(G1035,'BANG THAM CHIEU'!B1035:H2102,7,0)</f>
        <v>Xe nâng điện</v>
      </c>
    </row>
    <row r="1036" spans="7:8" x14ac:dyDescent="0.25">
      <c r="G1036" s="42">
        <v>50469831</v>
      </c>
      <c r="H1036" t="str">
        <f>VLOOKUP(G1036,'BANG THAM CHIEU'!B1036:H2103,7,0)</f>
        <v>Xe nâng điện</v>
      </c>
    </row>
    <row r="1037" spans="7:8" x14ac:dyDescent="0.25">
      <c r="G1037" s="42">
        <v>50469832</v>
      </c>
      <c r="H1037" t="str">
        <f>VLOOKUP(G1037,'BANG THAM CHIEU'!B1037:H2104,7,0)</f>
        <v>Xe nâng điện</v>
      </c>
    </row>
    <row r="1038" spans="7:8" x14ac:dyDescent="0.25">
      <c r="G1038" s="42">
        <v>51525936</v>
      </c>
      <c r="H1038" t="str">
        <f>VLOOKUP(G1038,'BANG THAM CHIEU'!B1038:H2105,7,0)</f>
        <v>Xe nâng điện</v>
      </c>
    </row>
    <row r="1039" spans="7:8" x14ac:dyDescent="0.25">
      <c r="G1039" s="42">
        <v>50423112</v>
      </c>
      <c r="H1039" t="str">
        <f>VLOOKUP(G1039,'BANG THAM CHIEU'!B1039:H2106,7,0)</f>
        <v>Xe nâng điện</v>
      </c>
    </row>
    <row r="1040" spans="7:8" x14ac:dyDescent="0.25">
      <c r="G1040" s="42">
        <v>50423113</v>
      </c>
      <c r="H1040" t="str">
        <f>VLOOKUP(G1040,'BANG THAM CHIEU'!B1040:H2107,7,0)</f>
        <v>Xe nâng điện</v>
      </c>
    </row>
    <row r="1041" spans="7:8" x14ac:dyDescent="0.25">
      <c r="G1041" s="42">
        <v>50423115</v>
      </c>
      <c r="H1041" t="str">
        <f>VLOOKUP(G1041,'BANG THAM CHIEU'!B1041:H2108,7,0)</f>
        <v>Xe nâng điện</v>
      </c>
    </row>
    <row r="1042" spans="7:8" x14ac:dyDescent="0.25">
      <c r="G1042" s="42">
        <v>50423116</v>
      </c>
      <c r="H1042" t="str">
        <f>VLOOKUP(G1042,'BANG THAM CHIEU'!B1042:H2109,7,0)</f>
        <v>Xe nâng điện</v>
      </c>
    </row>
    <row r="1043" spans="7:8" x14ac:dyDescent="0.25">
      <c r="G1043" s="42">
        <v>50039111</v>
      </c>
      <c r="H1043" t="str">
        <f>VLOOKUP(G1043,'BANG THAM CHIEU'!B1043:H2110,7,0)</f>
        <v>Xe nâng điện</v>
      </c>
    </row>
    <row r="1044" spans="7:8" x14ac:dyDescent="0.25">
      <c r="G1044" s="42">
        <v>51041353</v>
      </c>
      <c r="H1044" t="str">
        <f>VLOOKUP(G1044,'BANG THAM CHIEU'!B1044:H2111,7,0)</f>
        <v>Xe nâng điện</v>
      </c>
    </row>
    <row r="1045" spans="7:8" x14ac:dyDescent="0.25">
      <c r="G1045" s="42">
        <v>52035142</v>
      </c>
      <c r="H1045" t="str">
        <f>VLOOKUP(G1045,'BANG THAM CHIEU'!B1045:H2112,7,0)</f>
        <v>Xe nâng điện</v>
      </c>
    </row>
    <row r="1046" spans="7:8" x14ac:dyDescent="0.25">
      <c r="G1046" s="407">
        <v>5062945</v>
      </c>
      <c r="H1046" t="str">
        <f>VLOOKUP(G1046,'BANG THAM CHIEU'!B1046:H2113,7,0)</f>
        <v>Xe nâng điện</v>
      </c>
    </row>
    <row r="1047" spans="7:8" x14ac:dyDescent="0.25">
      <c r="G1047" s="42">
        <v>51314348</v>
      </c>
      <c r="H1047" t="str">
        <f>VLOOKUP(G1047,'BANG THAM CHIEU'!B1047:H2114,7,0)</f>
        <v>Xe nâng điện</v>
      </c>
    </row>
    <row r="1048" spans="7:8" x14ac:dyDescent="0.25">
      <c r="G1048" s="42">
        <v>1089943868</v>
      </c>
      <c r="H1048">
        <f>VLOOKUP(G1048,'BANG THAM CHIEU'!B1048:H2115,7,0)</f>
        <v>1089943868</v>
      </c>
    </row>
    <row r="1049" spans="7:8" x14ac:dyDescent="0.25">
      <c r="G1049" s="42">
        <v>1089943842</v>
      </c>
      <c r="H1049">
        <f>VLOOKUP(G1049,'BANG THAM CHIEU'!B1049:H2116,7,0)</f>
        <v>1089943842</v>
      </c>
    </row>
    <row r="1050" spans="7:8" x14ac:dyDescent="0.25">
      <c r="G1050" s="42">
        <v>51383039</v>
      </c>
      <c r="H1050" t="str">
        <f>VLOOKUP(G1050,'BANG THAM CHIEU'!B1050:H2117,7,0)</f>
        <v>Xe nâng điện</v>
      </c>
    </row>
    <row r="1051" spans="7:8" x14ac:dyDescent="0.25">
      <c r="G1051" s="42">
        <v>4399928</v>
      </c>
      <c r="H1051" t="str">
        <f>VLOOKUP(G1051,'BANG THAM CHIEU'!B1051:H2118,7,0)</f>
        <v>Xe nâng điện</v>
      </c>
    </row>
    <row r="1052" spans="7:8" x14ac:dyDescent="0.25">
      <c r="G1052" s="42">
        <v>5047606</v>
      </c>
      <c r="H1052" t="str">
        <f>VLOOKUP(G1052,'BANG THAM CHIEU'!B1052:H2119,7,0)</f>
        <v>Xe nâng điện</v>
      </c>
    </row>
    <row r="1053" spans="7:8" x14ac:dyDescent="0.25">
      <c r="G1053" s="42">
        <v>51097256</v>
      </c>
      <c r="H1053" t="str">
        <f>VLOOKUP(G1053,'BANG THAM CHIEU'!B1053:H2120,7,0)</f>
        <v>Xe nâng điện</v>
      </c>
    </row>
    <row r="1054" spans="7:8" x14ac:dyDescent="0.25">
      <c r="G1054" s="42">
        <v>51469032</v>
      </c>
      <c r="H1054" t="str">
        <f>VLOOKUP(G1054,'BANG THAM CHIEU'!B1054:H2121,7,0)</f>
        <v>Xe nâng điện</v>
      </c>
    </row>
    <row r="1055" spans="7:8" x14ac:dyDescent="0.25">
      <c r="G1055" s="42">
        <v>52037515</v>
      </c>
      <c r="H1055" t="str">
        <f>VLOOKUP(G1055,'BANG THAM CHIEU'!B1055:H2122,7,0)</f>
        <v>Xe nâng điện</v>
      </c>
    </row>
    <row r="1056" spans="7:8" x14ac:dyDescent="0.25">
      <c r="G1056" s="42">
        <v>51811721</v>
      </c>
      <c r="H1056" t="str">
        <f>VLOOKUP(G1056,'BANG THAM CHIEU'!B1056:H2123,7,0)</f>
        <v>Xe nâng điện</v>
      </c>
    </row>
    <row r="1057" spans="7:8" x14ac:dyDescent="0.25">
      <c r="G1057" s="42">
        <v>51260975</v>
      </c>
      <c r="H1057" t="str">
        <f>VLOOKUP(G1057,'BANG THAM CHIEU'!B1057:H2124,7,0)</f>
        <v>Xe nâng điện</v>
      </c>
    </row>
    <row r="1058" spans="7:8" x14ac:dyDescent="0.25">
      <c r="G1058" s="42">
        <v>51093699</v>
      </c>
      <c r="H1058" t="str">
        <f>VLOOKUP(G1058,'BANG THAM CHIEU'!B1058:H2125,7,0)</f>
        <v>ERE120</v>
      </c>
    </row>
    <row r="1059" spans="7:8" x14ac:dyDescent="0.25">
      <c r="G1059" s="42">
        <v>51003138</v>
      </c>
      <c r="H1059" t="str">
        <f>VLOOKUP(G1059,'BANG THAM CHIEU'!B1059:H2126,7,0)</f>
        <v>ETV116</v>
      </c>
    </row>
    <row r="1060" spans="7:8" x14ac:dyDescent="0.25">
      <c r="G1060" s="42">
        <v>27894840</v>
      </c>
      <c r="H1060" t="str">
        <f>VLOOKUP(G1060,'BANG THAM CHIEU'!B1060:H2127,7,0)</f>
        <v>ERE120</v>
      </c>
    </row>
    <row r="1061" spans="7:8" x14ac:dyDescent="0.25">
      <c r="G1061" s="42">
        <v>51067599</v>
      </c>
      <c r="H1061" t="str">
        <f>VLOOKUP(G1061,'BANG THAM CHIEU'!B1061:H2128,7,0)</f>
        <v>ERE120</v>
      </c>
    </row>
  </sheetData>
  <conditionalFormatting sqref="G402">
    <cfRule type="duplicateValues" dxfId="172" priority="1" stopIfTrue="1"/>
  </conditionalFormatting>
  <conditionalFormatting sqref="G403">
    <cfRule type="duplicateValues" dxfId="171" priority="2" stopIfTrue="1"/>
  </conditionalFormatting>
  <conditionalFormatting sqref="G404">
    <cfRule type="duplicateValues" dxfId="170" priority="3" stopIfTrue="1"/>
  </conditionalFormatting>
  <conditionalFormatting sqref="G405">
    <cfRule type="duplicateValues" dxfId="169" priority="4" stopIfTrue="1"/>
  </conditionalFormatting>
  <conditionalFormatting sqref="G406">
    <cfRule type="duplicateValues" dxfId="168" priority="5" stopIfTrue="1"/>
  </conditionalFormatting>
  <conditionalFormatting sqref="G407">
    <cfRule type="duplicateValues" dxfId="167" priority="6" stopIfTrue="1"/>
  </conditionalFormatting>
  <conditionalFormatting sqref="G408">
    <cfRule type="duplicateValues" dxfId="166" priority="7" stopIfTrue="1"/>
  </conditionalFormatting>
  <conditionalFormatting sqref="G409:G410">
    <cfRule type="duplicateValues" dxfId="165" priority="8" stopIfTrue="1"/>
  </conditionalFormatting>
  <conditionalFormatting sqref="G411">
    <cfRule type="duplicateValues" dxfId="164" priority="9" stopIfTrue="1"/>
  </conditionalFormatting>
  <conditionalFormatting sqref="G412">
    <cfRule type="duplicateValues" dxfId="163" priority="10" stopIfTrue="1"/>
  </conditionalFormatting>
  <conditionalFormatting sqref="G413">
    <cfRule type="duplicateValues" dxfId="162" priority="11" stopIfTrue="1"/>
  </conditionalFormatting>
  <conditionalFormatting sqref="G414">
    <cfRule type="duplicateValues" dxfId="161" priority="12" stopIfTrue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3"/>
  <sheetViews>
    <sheetView workbookViewId="0">
      <selection activeCell="E24" sqref="E24"/>
    </sheetView>
  </sheetViews>
  <sheetFormatPr defaultRowHeight="15" x14ac:dyDescent="0.25"/>
  <cols>
    <col min="1" max="1" width="67.85546875" customWidth="1"/>
    <col min="2" max="2" width="12" customWidth="1"/>
    <col min="3" max="3" width="15.140625" customWidth="1"/>
    <col min="4" max="4" width="12" style="49" customWidth="1"/>
    <col min="5" max="5" width="15" customWidth="1"/>
    <col min="7" max="7" width="8.28515625" customWidth="1"/>
  </cols>
  <sheetData>
    <row r="1" spans="1:13" ht="45" x14ac:dyDescent="0.25">
      <c r="A1" s="223" t="s">
        <v>443</v>
      </c>
      <c r="B1" s="223" t="s">
        <v>444</v>
      </c>
      <c r="C1" s="224" t="s">
        <v>445</v>
      </c>
      <c r="D1" s="225" t="s">
        <v>1393</v>
      </c>
      <c r="E1" s="223" t="s">
        <v>7094</v>
      </c>
      <c r="F1" s="223" t="s">
        <v>7007</v>
      </c>
      <c r="G1" s="223" t="s">
        <v>7093</v>
      </c>
      <c r="H1" s="223" t="s">
        <v>7185</v>
      </c>
      <c r="I1" s="223" t="s">
        <v>7190</v>
      </c>
      <c r="J1" s="323" t="s">
        <v>7186</v>
      </c>
      <c r="K1" s="323" t="s">
        <v>7191</v>
      </c>
      <c r="L1" s="223" t="s">
        <v>7189</v>
      </c>
      <c r="M1" s="223" t="s">
        <v>7192</v>
      </c>
    </row>
    <row r="2" spans="1:13" x14ac:dyDescent="0.25">
      <c r="A2" t="s">
        <v>6994</v>
      </c>
      <c r="B2" t="s">
        <v>6995</v>
      </c>
      <c r="C2" s="226">
        <v>611</v>
      </c>
      <c r="D2" s="49">
        <v>135855</v>
      </c>
      <c r="E2">
        <v>23</v>
      </c>
      <c r="F2">
        <v>2</v>
      </c>
      <c r="G2">
        <v>2</v>
      </c>
      <c r="I2">
        <f>E2-F2-G2</f>
        <v>19</v>
      </c>
      <c r="J2">
        <v>31</v>
      </c>
      <c r="K2">
        <f>I2+J2</f>
        <v>50</v>
      </c>
      <c r="L2">
        <v>4</v>
      </c>
      <c r="M2">
        <f>K2-L2</f>
        <v>46</v>
      </c>
    </row>
    <row r="3" spans="1:13" x14ac:dyDescent="0.25">
      <c r="A3" t="s">
        <v>6996</v>
      </c>
      <c r="B3" t="s">
        <v>6995</v>
      </c>
      <c r="C3" s="226">
        <v>711</v>
      </c>
      <c r="D3" s="49">
        <v>171380</v>
      </c>
      <c r="E3">
        <v>7</v>
      </c>
      <c r="I3">
        <f t="shared" ref="I3:I15" si="0">E3-F3-G3</f>
        <v>7</v>
      </c>
      <c r="J3">
        <v>0</v>
      </c>
      <c r="K3">
        <f t="shared" ref="K3:K15" si="1">I3+J3</f>
        <v>7</v>
      </c>
      <c r="M3">
        <f t="shared" ref="M3:M15" si="2">K3-L3</f>
        <v>7</v>
      </c>
    </row>
    <row r="4" spans="1:13" x14ac:dyDescent="0.25">
      <c r="A4" t="s">
        <v>6998</v>
      </c>
      <c r="B4" t="s">
        <v>6995</v>
      </c>
      <c r="C4" s="226" t="s">
        <v>6999</v>
      </c>
      <c r="E4">
        <v>13</v>
      </c>
      <c r="F4">
        <v>1</v>
      </c>
      <c r="I4">
        <f t="shared" si="0"/>
        <v>12</v>
      </c>
      <c r="J4">
        <v>0</v>
      </c>
      <c r="K4">
        <f t="shared" si="1"/>
        <v>12</v>
      </c>
      <c r="M4">
        <f t="shared" si="2"/>
        <v>12</v>
      </c>
    </row>
    <row r="5" spans="1:13" x14ac:dyDescent="0.25">
      <c r="A5" t="s">
        <v>7000</v>
      </c>
      <c r="B5" t="s">
        <v>6995</v>
      </c>
      <c r="C5" s="226" t="s">
        <v>6997</v>
      </c>
      <c r="D5" s="49">
        <v>253000</v>
      </c>
      <c r="E5">
        <v>1</v>
      </c>
      <c r="G5">
        <v>1</v>
      </c>
      <c r="I5">
        <f t="shared" si="0"/>
        <v>0</v>
      </c>
      <c r="J5">
        <v>28</v>
      </c>
      <c r="K5">
        <f t="shared" si="1"/>
        <v>28</v>
      </c>
      <c r="L5">
        <v>2</v>
      </c>
      <c r="M5">
        <f t="shared" si="2"/>
        <v>26</v>
      </c>
    </row>
    <row r="6" spans="1:13" x14ac:dyDescent="0.25">
      <c r="A6" t="s">
        <v>7001</v>
      </c>
      <c r="B6" t="s">
        <v>6995</v>
      </c>
      <c r="C6" s="226" t="s">
        <v>7002</v>
      </c>
      <c r="D6" s="49">
        <v>253000</v>
      </c>
      <c r="E6">
        <v>15</v>
      </c>
      <c r="F6">
        <v>1</v>
      </c>
      <c r="G6">
        <v>2</v>
      </c>
      <c r="I6">
        <f t="shared" si="0"/>
        <v>12</v>
      </c>
      <c r="J6">
        <v>38</v>
      </c>
      <c r="K6">
        <f t="shared" si="1"/>
        <v>50</v>
      </c>
      <c r="L6">
        <v>3</v>
      </c>
      <c r="M6">
        <f t="shared" si="2"/>
        <v>47</v>
      </c>
    </row>
    <row r="7" spans="1:13" x14ac:dyDescent="0.25">
      <c r="A7" t="s">
        <v>7003</v>
      </c>
      <c r="B7" t="s">
        <v>6995</v>
      </c>
      <c r="C7" s="226">
        <v>2105</v>
      </c>
      <c r="D7" s="49">
        <v>313415</v>
      </c>
      <c r="E7">
        <v>15</v>
      </c>
      <c r="F7">
        <v>1</v>
      </c>
      <c r="G7">
        <v>2</v>
      </c>
      <c r="H7">
        <v>2</v>
      </c>
      <c r="I7">
        <f t="shared" si="0"/>
        <v>12</v>
      </c>
      <c r="J7">
        <v>26</v>
      </c>
      <c r="K7">
        <f t="shared" si="1"/>
        <v>38</v>
      </c>
      <c r="L7">
        <v>2</v>
      </c>
      <c r="M7">
        <f t="shared" si="2"/>
        <v>36</v>
      </c>
    </row>
    <row r="8" spans="1:13" ht="30" x14ac:dyDescent="0.25">
      <c r="A8" s="227" t="s">
        <v>7004</v>
      </c>
      <c r="B8" t="s">
        <v>6995</v>
      </c>
      <c r="C8">
        <v>10038</v>
      </c>
      <c r="D8" s="49">
        <v>341000</v>
      </c>
      <c r="E8">
        <v>13</v>
      </c>
      <c r="F8">
        <v>1</v>
      </c>
      <c r="I8">
        <f t="shared" si="0"/>
        <v>12</v>
      </c>
      <c r="J8">
        <v>0</v>
      </c>
      <c r="K8">
        <f t="shared" si="1"/>
        <v>12</v>
      </c>
      <c r="M8">
        <f t="shared" si="2"/>
        <v>12</v>
      </c>
    </row>
    <row r="9" spans="1:13" x14ac:dyDescent="0.25">
      <c r="A9" t="s">
        <v>7005</v>
      </c>
      <c r="B9" t="s">
        <v>6995</v>
      </c>
      <c r="E9">
        <v>10</v>
      </c>
      <c r="F9">
        <v>1</v>
      </c>
      <c r="I9">
        <f t="shared" si="0"/>
        <v>9</v>
      </c>
      <c r="J9">
        <v>0</v>
      </c>
      <c r="K9">
        <f t="shared" si="1"/>
        <v>9</v>
      </c>
      <c r="L9">
        <v>1</v>
      </c>
      <c r="M9">
        <f t="shared" si="2"/>
        <v>8</v>
      </c>
    </row>
    <row r="10" spans="1:13" x14ac:dyDescent="0.25">
      <c r="A10" t="s">
        <v>7006</v>
      </c>
      <c r="B10" t="s">
        <v>6995</v>
      </c>
      <c r="C10">
        <v>1016</v>
      </c>
      <c r="D10" s="49">
        <v>3616250</v>
      </c>
      <c r="E10">
        <v>5</v>
      </c>
      <c r="H10">
        <v>1</v>
      </c>
      <c r="I10">
        <f t="shared" si="0"/>
        <v>5</v>
      </c>
      <c r="J10">
        <v>0</v>
      </c>
      <c r="K10">
        <f t="shared" si="1"/>
        <v>5</v>
      </c>
      <c r="M10">
        <f t="shared" si="2"/>
        <v>5</v>
      </c>
    </row>
    <row r="11" spans="1:13" x14ac:dyDescent="0.25">
      <c r="A11" t="s">
        <v>7008</v>
      </c>
      <c r="B11" t="s">
        <v>6995</v>
      </c>
      <c r="D11" s="49">
        <v>14000</v>
      </c>
      <c r="E11">
        <v>250</v>
      </c>
      <c r="F11">
        <v>50</v>
      </c>
      <c r="I11">
        <f t="shared" si="0"/>
        <v>200</v>
      </c>
      <c r="J11">
        <v>50</v>
      </c>
      <c r="K11">
        <f t="shared" si="1"/>
        <v>250</v>
      </c>
      <c r="L11">
        <v>50</v>
      </c>
      <c r="M11">
        <f t="shared" si="2"/>
        <v>200</v>
      </c>
    </row>
    <row r="12" spans="1:13" x14ac:dyDescent="0.25">
      <c r="A12" t="s">
        <v>7009</v>
      </c>
      <c r="B12" t="s">
        <v>6995</v>
      </c>
      <c r="D12" s="49">
        <v>14000</v>
      </c>
      <c r="E12">
        <v>100</v>
      </c>
      <c r="F12">
        <v>50</v>
      </c>
      <c r="I12">
        <f t="shared" si="0"/>
        <v>50</v>
      </c>
      <c r="J12">
        <v>50</v>
      </c>
      <c r="K12">
        <f t="shared" si="1"/>
        <v>100</v>
      </c>
      <c r="M12">
        <f t="shared" si="2"/>
        <v>100</v>
      </c>
    </row>
    <row r="13" spans="1:13" x14ac:dyDescent="0.25">
      <c r="A13" t="s">
        <v>7010</v>
      </c>
      <c r="B13" t="s">
        <v>6995</v>
      </c>
      <c r="D13" s="49">
        <v>14000</v>
      </c>
      <c r="E13">
        <v>100</v>
      </c>
      <c r="F13">
        <v>50</v>
      </c>
      <c r="I13">
        <f t="shared" si="0"/>
        <v>50</v>
      </c>
      <c r="J13">
        <v>100</v>
      </c>
      <c r="K13">
        <f t="shared" si="1"/>
        <v>150</v>
      </c>
      <c r="L13">
        <v>50</v>
      </c>
      <c r="M13">
        <f t="shared" si="2"/>
        <v>100</v>
      </c>
    </row>
    <row r="14" spans="1:13" x14ac:dyDescent="0.25">
      <c r="A14" t="s">
        <v>7187</v>
      </c>
      <c r="B14" t="s">
        <v>6995</v>
      </c>
      <c r="C14">
        <v>2457</v>
      </c>
      <c r="D14" s="49">
        <v>412500</v>
      </c>
      <c r="E14">
        <v>0</v>
      </c>
      <c r="I14">
        <f t="shared" si="0"/>
        <v>0</v>
      </c>
      <c r="J14">
        <v>2</v>
      </c>
      <c r="K14">
        <f t="shared" si="1"/>
        <v>2</v>
      </c>
      <c r="L14">
        <v>1</v>
      </c>
      <c r="M14">
        <f t="shared" si="2"/>
        <v>1</v>
      </c>
    </row>
    <row r="15" spans="1:13" x14ac:dyDescent="0.25">
      <c r="A15" t="s">
        <v>7188</v>
      </c>
      <c r="B15" t="s">
        <v>6995</v>
      </c>
      <c r="C15">
        <v>4498</v>
      </c>
      <c r="D15" s="49">
        <v>287500</v>
      </c>
      <c r="E15">
        <v>0</v>
      </c>
      <c r="I15">
        <f t="shared" si="0"/>
        <v>0</v>
      </c>
      <c r="J15">
        <v>13</v>
      </c>
      <c r="K15">
        <f t="shared" si="1"/>
        <v>13</v>
      </c>
      <c r="L15">
        <v>2</v>
      </c>
      <c r="M15">
        <f t="shared" si="2"/>
        <v>11</v>
      </c>
    </row>
    <row r="23" spans="5:5" x14ac:dyDescent="0.25">
      <c r="E23">
        <f>2263-2440</f>
        <v>-177</v>
      </c>
    </row>
  </sheetData>
  <autoFilter ref="A1:J15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  <pageSetUpPr fitToPage="1"/>
  </sheetPr>
  <dimension ref="C1:K322"/>
  <sheetViews>
    <sheetView topLeftCell="A179" workbookViewId="0">
      <selection activeCell="C202" sqref="C202"/>
    </sheetView>
  </sheetViews>
  <sheetFormatPr defaultRowHeight="18.75" x14ac:dyDescent="0.3"/>
  <cols>
    <col min="3" max="3" width="65" style="260" customWidth="1"/>
    <col min="4" max="4" width="13.85546875" style="260" customWidth="1"/>
    <col min="5" max="5" width="24.5703125" style="261" customWidth="1"/>
    <col min="9" max="9" width="51.140625" customWidth="1"/>
    <col min="10" max="10" width="13.140625" customWidth="1"/>
    <col min="11" max="11" width="17.140625" customWidth="1"/>
  </cols>
  <sheetData>
    <row r="1" spans="3:5" ht="40.5" customHeight="1" x14ac:dyDescent="0.25">
      <c r="C1" s="253" t="s">
        <v>443</v>
      </c>
      <c r="D1" s="238" t="s">
        <v>444</v>
      </c>
      <c r="E1" s="238" t="s">
        <v>445</v>
      </c>
    </row>
    <row r="2" spans="3:5" ht="57" customHeight="1" x14ac:dyDescent="0.25">
      <c r="C2" s="239" t="s">
        <v>2957</v>
      </c>
      <c r="D2" s="240" t="s">
        <v>1572</v>
      </c>
      <c r="E2" s="240" t="s">
        <v>153</v>
      </c>
    </row>
    <row r="3" spans="3:5" ht="13.5" customHeight="1" x14ac:dyDescent="0.25">
      <c r="C3" s="239"/>
      <c r="D3" s="240"/>
      <c r="E3" s="240"/>
    </row>
    <row r="4" spans="3:5" ht="43.5" customHeight="1" x14ac:dyDescent="0.25">
      <c r="C4" s="253" t="s">
        <v>443</v>
      </c>
      <c r="D4" s="238" t="s">
        <v>444</v>
      </c>
      <c r="E4" s="238" t="s">
        <v>445</v>
      </c>
    </row>
    <row r="5" spans="3:5" ht="57" customHeight="1" x14ac:dyDescent="0.25">
      <c r="C5" s="239" t="s">
        <v>2969</v>
      </c>
      <c r="D5" s="240" t="s">
        <v>1537</v>
      </c>
      <c r="E5" s="240" t="s">
        <v>683</v>
      </c>
    </row>
    <row r="6" spans="3:5" ht="9" customHeight="1" x14ac:dyDescent="0.3">
      <c r="C6" s="242"/>
      <c r="D6" s="243"/>
      <c r="E6" s="244"/>
    </row>
    <row r="7" spans="3:5" ht="38.25" customHeight="1" x14ac:dyDescent="0.25">
      <c r="C7" s="253" t="s">
        <v>443</v>
      </c>
      <c r="D7" s="238" t="s">
        <v>444</v>
      </c>
      <c r="E7" s="238" t="s">
        <v>445</v>
      </c>
    </row>
    <row r="8" spans="3:5" ht="53.25" customHeight="1" x14ac:dyDescent="0.25">
      <c r="C8" s="279" t="s">
        <v>2959</v>
      </c>
      <c r="D8" s="280" t="s">
        <v>1572</v>
      </c>
      <c r="E8" s="280" t="s">
        <v>684</v>
      </c>
    </row>
    <row r="9" spans="3:5" ht="15.75" customHeight="1" x14ac:dyDescent="0.25">
      <c r="C9" s="281"/>
      <c r="D9" s="272"/>
      <c r="E9" s="272"/>
    </row>
    <row r="10" spans="3:5" ht="36" customHeight="1" x14ac:dyDescent="0.25">
      <c r="C10" s="282" t="s">
        <v>443</v>
      </c>
      <c r="D10" s="283" t="s">
        <v>444</v>
      </c>
      <c r="E10" s="283" t="s">
        <v>445</v>
      </c>
    </row>
    <row r="11" spans="3:5" ht="51" customHeight="1" x14ac:dyDescent="0.25">
      <c r="C11" s="263" t="s">
        <v>2959</v>
      </c>
      <c r="D11" s="240" t="s">
        <v>1572</v>
      </c>
      <c r="E11" s="250" t="s">
        <v>684</v>
      </c>
    </row>
    <row r="12" spans="3:5" ht="15.75" customHeight="1" x14ac:dyDescent="0.25">
      <c r="C12" s="249"/>
      <c r="D12" s="240"/>
      <c r="E12" s="250"/>
    </row>
    <row r="13" spans="3:5" ht="37.5" customHeight="1" x14ac:dyDescent="0.25">
      <c r="C13" s="282" t="s">
        <v>443</v>
      </c>
      <c r="D13" s="283" t="s">
        <v>444</v>
      </c>
      <c r="E13" s="283" t="s">
        <v>445</v>
      </c>
    </row>
    <row r="14" spans="3:5" ht="55.5" customHeight="1" x14ac:dyDescent="0.25">
      <c r="C14" s="263" t="s">
        <v>2959</v>
      </c>
      <c r="D14" s="240" t="s">
        <v>1572</v>
      </c>
      <c r="E14" s="250" t="s">
        <v>684</v>
      </c>
    </row>
    <row r="15" spans="3:5" ht="6" customHeight="1" x14ac:dyDescent="0.25">
      <c r="C15" s="251"/>
      <c r="D15" s="240"/>
      <c r="E15" s="250"/>
    </row>
    <row r="16" spans="3:5" ht="36.75" customHeight="1" x14ac:dyDescent="0.25">
      <c r="C16" s="282" t="s">
        <v>443</v>
      </c>
      <c r="D16" s="283" t="s">
        <v>444</v>
      </c>
      <c r="E16" s="283" t="s">
        <v>445</v>
      </c>
    </row>
    <row r="17" spans="3:5" ht="54" customHeight="1" x14ac:dyDescent="0.25">
      <c r="C17" s="284" t="s">
        <v>2959</v>
      </c>
      <c r="D17" s="272" t="s">
        <v>1572</v>
      </c>
      <c r="E17" s="272" t="s">
        <v>684</v>
      </c>
    </row>
    <row r="18" spans="3:5" ht="15" customHeight="1" x14ac:dyDescent="0.25">
      <c r="C18" s="252"/>
      <c r="D18" s="245"/>
      <c r="E18" s="245"/>
    </row>
    <row r="19" spans="3:5" ht="39.75" customHeight="1" x14ac:dyDescent="0.25">
      <c r="C19" s="253" t="s">
        <v>443</v>
      </c>
      <c r="D19" s="238" t="s">
        <v>444</v>
      </c>
      <c r="E19" s="238" t="s">
        <v>445</v>
      </c>
    </row>
    <row r="20" spans="3:5" ht="48.75" customHeight="1" x14ac:dyDescent="0.25">
      <c r="C20" s="239" t="s">
        <v>6947</v>
      </c>
      <c r="D20" s="240" t="s">
        <v>1528</v>
      </c>
      <c r="E20" s="240" t="s">
        <v>1395</v>
      </c>
    </row>
    <row r="21" spans="3:5" ht="10.5" customHeight="1" x14ac:dyDescent="0.3">
      <c r="C21" s="255"/>
      <c r="D21" s="255"/>
      <c r="E21" s="256"/>
    </row>
    <row r="22" spans="3:5" ht="39" customHeight="1" x14ac:dyDescent="0.25">
      <c r="C22" s="237" t="s">
        <v>6093</v>
      </c>
      <c r="D22" s="238" t="s">
        <v>444</v>
      </c>
      <c r="E22" s="238" t="s">
        <v>445</v>
      </c>
    </row>
    <row r="23" spans="3:5" ht="38.25" customHeight="1" x14ac:dyDescent="0.25">
      <c r="C23" s="239" t="s">
        <v>6813</v>
      </c>
      <c r="D23" s="240" t="s">
        <v>1527</v>
      </c>
      <c r="E23" s="240" t="s">
        <v>857</v>
      </c>
    </row>
    <row r="24" spans="3:5" ht="13.5" customHeight="1" x14ac:dyDescent="0.25">
      <c r="C24" s="257"/>
      <c r="D24" s="258"/>
      <c r="E24" s="241"/>
    </row>
    <row r="25" spans="3:5" ht="38.25" customHeight="1" x14ac:dyDescent="0.25">
      <c r="C25" s="237" t="s">
        <v>6093</v>
      </c>
      <c r="D25" s="238" t="s">
        <v>444</v>
      </c>
      <c r="E25" s="238" t="s">
        <v>445</v>
      </c>
    </row>
    <row r="26" spans="3:5" ht="59.25" customHeight="1" x14ac:dyDescent="0.25">
      <c r="C26" s="239" t="s">
        <v>2959</v>
      </c>
      <c r="D26" s="240" t="s">
        <v>1572</v>
      </c>
      <c r="E26" s="240" t="s">
        <v>684</v>
      </c>
    </row>
    <row r="27" spans="3:5" ht="14.25" customHeight="1" x14ac:dyDescent="0.3">
      <c r="C27" s="242"/>
      <c r="D27" s="259"/>
      <c r="E27" s="244"/>
    </row>
    <row r="28" spans="3:5" ht="42" customHeight="1" x14ac:dyDescent="0.25">
      <c r="C28" s="237" t="s">
        <v>6093</v>
      </c>
      <c r="D28" s="238" t="s">
        <v>444</v>
      </c>
      <c r="E28" s="238" t="s">
        <v>445</v>
      </c>
    </row>
    <row r="29" spans="3:5" ht="56.25" customHeight="1" x14ac:dyDescent="0.25">
      <c r="C29" s="278" t="s">
        <v>2959</v>
      </c>
      <c r="D29" s="272" t="s">
        <v>1572</v>
      </c>
      <c r="E29" s="272" t="s">
        <v>684</v>
      </c>
    </row>
    <row r="30" spans="3:5" ht="15.75" customHeight="1" x14ac:dyDescent="0.3">
      <c r="C30" s="242"/>
      <c r="D30" s="259"/>
      <c r="E30" s="244"/>
    </row>
    <row r="31" spans="3:5" ht="41.25" customHeight="1" x14ac:dyDescent="0.25">
      <c r="C31" s="237" t="s">
        <v>6093</v>
      </c>
      <c r="D31" s="238" t="s">
        <v>444</v>
      </c>
      <c r="E31" s="238" t="s">
        <v>445</v>
      </c>
    </row>
    <row r="32" spans="3:5" ht="51" customHeight="1" x14ac:dyDescent="0.25">
      <c r="C32" s="239" t="s">
        <v>6950</v>
      </c>
      <c r="D32" s="272" t="s">
        <v>1528</v>
      </c>
      <c r="E32" s="240" t="s">
        <v>1417</v>
      </c>
    </row>
    <row r="33" spans="3:5" ht="13.5" customHeight="1" x14ac:dyDescent="0.3"/>
    <row r="34" spans="3:5" ht="39" customHeight="1" x14ac:dyDescent="0.25">
      <c r="C34" s="237" t="s">
        <v>6093</v>
      </c>
      <c r="D34" s="238" t="s">
        <v>444</v>
      </c>
      <c r="E34" s="238" t="s">
        <v>445</v>
      </c>
    </row>
    <row r="35" spans="3:5" ht="45" customHeight="1" x14ac:dyDescent="0.25">
      <c r="C35" s="239" t="s">
        <v>6949</v>
      </c>
      <c r="D35" s="240" t="s">
        <v>1528</v>
      </c>
      <c r="E35" s="240" t="s">
        <v>693</v>
      </c>
    </row>
    <row r="36" spans="3:5" s="50" customFormat="1" ht="15" customHeight="1" x14ac:dyDescent="0.3">
      <c r="C36" s="255"/>
      <c r="D36" s="255"/>
      <c r="E36" s="256"/>
    </row>
    <row r="37" spans="3:5" ht="39.75" customHeight="1" x14ac:dyDescent="0.25">
      <c r="C37" s="237" t="s">
        <v>6093</v>
      </c>
      <c r="D37" s="238" t="s">
        <v>444</v>
      </c>
      <c r="E37" s="238" t="s">
        <v>445</v>
      </c>
    </row>
    <row r="38" spans="3:5" ht="47.25" customHeight="1" x14ac:dyDescent="0.25">
      <c r="C38" s="239" t="s">
        <v>6948</v>
      </c>
      <c r="D38" s="240" t="s">
        <v>1528</v>
      </c>
      <c r="E38" s="240" t="s">
        <v>692</v>
      </c>
    </row>
    <row r="39" spans="3:5" ht="12.75" customHeight="1" x14ac:dyDescent="0.25">
      <c r="C39" s="239"/>
      <c r="D39" s="240"/>
      <c r="E39" s="241"/>
    </row>
    <row r="40" spans="3:5" ht="40.5" customHeight="1" x14ac:dyDescent="0.25">
      <c r="C40" s="237" t="s">
        <v>6093</v>
      </c>
      <c r="D40" s="238" t="s">
        <v>444</v>
      </c>
      <c r="E40" s="238" t="s">
        <v>445</v>
      </c>
    </row>
    <row r="41" spans="3:5" ht="134.25" customHeight="1" x14ac:dyDescent="0.25">
      <c r="C41" s="239" t="s">
        <v>4551</v>
      </c>
      <c r="D41" s="240" t="s">
        <v>1571</v>
      </c>
      <c r="E41" s="240" t="s">
        <v>831</v>
      </c>
    </row>
    <row r="42" spans="3:5" ht="14.25" customHeight="1" x14ac:dyDescent="0.25">
      <c r="C42" s="262"/>
      <c r="D42" s="240"/>
      <c r="E42" s="241"/>
    </row>
    <row r="43" spans="3:5" ht="40.5" customHeight="1" x14ac:dyDescent="0.25">
      <c r="C43" s="237" t="s">
        <v>6093</v>
      </c>
      <c r="D43" s="238" t="s">
        <v>444</v>
      </c>
      <c r="E43" s="238" t="s">
        <v>445</v>
      </c>
    </row>
    <row r="44" spans="3:5" ht="40.5" customHeight="1" x14ac:dyDescent="0.25">
      <c r="C44" s="263" t="s">
        <v>1502</v>
      </c>
      <c r="D44" s="240" t="s">
        <v>99</v>
      </c>
      <c r="E44" s="250" t="s">
        <v>253</v>
      </c>
    </row>
    <row r="45" spans="3:5" ht="13.5" customHeight="1" x14ac:dyDescent="0.25">
      <c r="C45" s="263"/>
      <c r="D45" s="240"/>
      <c r="E45" s="250"/>
    </row>
    <row r="46" spans="3:5" ht="40.5" customHeight="1" x14ac:dyDescent="0.25">
      <c r="C46" s="264" t="s">
        <v>6093</v>
      </c>
      <c r="D46" s="265" t="s">
        <v>444</v>
      </c>
      <c r="E46" s="265" t="s">
        <v>445</v>
      </c>
    </row>
    <row r="47" spans="3:5" ht="70.5" customHeight="1" x14ac:dyDescent="0.25">
      <c r="C47" s="289" t="s">
        <v>7089</v>
      </c>
      <c r="D47" s="290" t="s">
        <v>1547</v>
      </c>
      <c r="E47" s="290" t="s">
        <v>229</v>
      </c>
    </row>
    <row r="48" spans="3:5" ht="67.5" customHeight="1" x14ac:dyDescent="0.25">
      <c r="C48" s="291" t="s">
        <v>7090</v>
      </c>
      <c r="D48" s="292" t="s">
        <v>1553</v>
      </c>
      <c r="E48" s="293" t="s">
        <v>192</v>
      </c>
    </row>
    <row r="49" spans="3:5" ht="67.5" customHeight="1" x14ac:dyDescent="0.25">
      <c r="C49" s="291" t="s">
        <v>7091</v>
      </c>
      <c r="D49" s="292" t="s">
        <v>1548</v>
      </c>
      <c r="E49" s="293" t="s">
        <v>844</v>
      </c>
    </row>
    <row r="50" spans="3:5" ht="15.75" customHeight="1" x14ac:dyDescent="0.25">
      <c r="C50" s="249"/>
      <c r="D50" s="294"/>
      <c r="E50" s="295"/>
    </row>
    <row r="51" spans="3:5" ht="39" customHeight="1" x14ac:dyDescent="0.25">
      <c r="C51" s="287" t="s">
        <v>6093</v>
      </c>
      <c r="D51" s="288" t="s">
        <v>444</v>
      </c>
      <c r="E51" s="288" t="s">
        <v>445</v>
      </c>
    </row>
    <row r="52" spans="3:5" ht="40.5" customHeight="1" x14ac:dyDescent="0.25">
      <c r="C52" s="289" t="s">
        <v>6119</v>
      </c>
      <c r="D52" s="290" t="s">
        <v>1552</v>
      </c>
      <c r="E52" s="290" t="s">
        <v>216</v>
      </c>
    </row>
    <row r="53" spans="3:5" ht="15.75" customHeight="1" x14ac:dyDescent="0.3">
      <c r="C53" s="266"/>
      <c r="D53" s="266"/>
      <c r="E53" s="267"/>
    </row>
    <row r="54" spans="3:5" ht="42.75" customHeight="1" x14ac:dyDescent="0.25">
      <c r="C54" s="268" t="s">
        <v>6093</v>
      </c>
      <c r="D54" s="269" t="s">
        <v>444</v>
      </c>
      <c r="E54" s="269" t="s">
        <v>445</v>
      </c>
    </row>
    <row r="55" spans="3:5" ht="37.5" customHeight="1" x14ac:dyDescent="0.25">
      <c r="C55" s="289" t="s">
        <v>6119</v>
      </c>
      <c r="D55" s="290" t="s">
        <v>1552</v>
      </c>
      <c r="E55" s="290" t="s">
        <v>216</v>
      </c>
    </row>
    <row r="56" spans="3:5" ht="15" customHeight="1" x14ac:dyDescent="0.3"/>
    <row r="57" spans="3:5" ht="38.25" customHeight="1" x14ac:dyDescent="0.25">
      <c r="C57" s="237" t="s">
        <v>6093</v>
      </c>
      <c r="D57" s="238" t="s">
        <v>444</v>
      </c>
      <c r="E57" s="238" t="s">
        <v>445</v>
      </c>
    </row>
    <row r="58" spans="3:5" ht="40.5" customHeight="1" x14ac:dyDescent="0.25">
      <c r="C58" s="263" t="s">
        <v>6752</v>
      </c>
      <c r="D58" s="240" t="s">
        <v>1548</v>
      </c>
      <c r="E58" s="250" t="s">
        <v>764</v>
      </c>
    </row>
    <row r="59" spans="3:5" ht="12.75" customHeight="1" x14ac:dyDescent="0.3"/>
    <row r="60" spans="3:5" ht="39.75" customHeight="1" x14ac:dyDescent="0.25">
      <c r="C60" s="237" t="s">
        <v>6093</v>
      </c>
      <c r="D60" s="238" t="s">
        <v>444</v>
      </c>
      <c r="E60" s="238" t="s">
        <v>445</v>
      </c>
    </row>
    <row r="61" spans="3:5" ht="38.25" customHeight="1" x14ac:dyDescent="0.25">
      <c r="C61" s="270"/>
      <c r="D61" s="247"/>
      <c r="E61" s="248"/>
    </row>
    <row r="62" spans="3:5" ht="9.75" customHeight="1" x14ac:dyDescent="0.3"/>
    <row r="63" spans="3:5" ht="41.25" customHeight="1" x14ac:dyDescent="0.25">
      <c r="C63" s="237" t="s">
        <v>6093</v>
      </c>
      <c r="D63" s="238" t="s">
        <v>444</v>
      </c>
      <c r="E63" s="238" t="s">
        <v>445</v>
      </c>
    </row>
    <row r="64" spans="3:5" ht="36" customHeight="1" x14ac:dyDescent="0.25">
      <c r="C64" s="254"/>
      <c r="D64" s="247"/>
      <c r="E64" s="247"/>
    </row>
    <row r="65" spans="3:11" ht="5.25" customHeight="1" x14ac:dyDescent="0.3"/>
    <row r="66" spans="3:11" ht="40.5" customHeight="1" x14ac:dyDescent="0.25">
      <c r="C66" s="237" t="s">
        <v>6093</v>
      </c>
      <c r="D66" s="238" t="s">
        <v>444</v>
      </c>
      <c r="E66" s="238" t="s">
        <v>445</v>
      </c>
    </row>
    <row r="67" spans="3:11" ht="37.5" customHeight="1" x14ac:dyDescent="0.25">
      <c r="C67" s="270"/>
      <c r="D67" s="247"/>
      <c r="E67" s="248"/>
    </row>
    <row r="68" spans="3:11" ht="9" customHeight="1" x14ac:dyDescent="0.3"/>
    <row r="69" spans="3:11" ht="41.25" customHeight="1" x14ac:dyDescent="0.25">
      <c r="C69" s="264" t="s">
        <v>6093</v>
      </c>
      <c r="D69" s="265" t="s">
        <v>444</v>
      </c>
      <c r="E69" s="265" t="s">
        <v>445</v>
      </c>
    </row>
    <row r="70" spans="3:11" ht="39.75" customHeight="1" x14ac:dyDescent="0.25">
      <c r="C70" s="271"/>
      <c r="D70" s="245"/>
      <c r="E70" s="245"/>
    </row>
    <row r="71" spans="3:11" ht="8.25" customHeight="1" x14ac:dyDescent="0.3"/>
    <row r="72" spans="3:11" ht="39.75" customHeight="1" x14ac:dyDescent="0.25">
      <c r="C72" s="237" t="s">
        <v>6093</v>
      </c>
      <c r="D72" s="238" t="s">
        <v>444</v>
      </c>
      <c r="E72" s="238" t="s">
        <v>445</v>
      </c>
    </row>
    <row r="73" spans="3:11" ht="15.95" customHeight="1" x14ac:dyDescent="0.25">
      <c r="C73" s="246"/>
      <c r="D73" s="247"/>
      <c r="E73" s="248"/>
    </row>
    <row r="74" spans="3:11" ht="15.95" customHeight="1" x14ac:dyDescent="0.25">
      <c r="C74" s="246"/>
      <c r="D74" s="247"/>
      <c r="E74" s="248"/>
    </row>
    <row r="75" spans="3:11" ht="15.95" customHeight="1" x14ac:dyDescent="0.25">
      <c r="C75" s="246"/>
      <c r="D75" s="247"/>
      <c r="E75" s="248"/>
    </row>
    <row r="76" spans="3:11" ht="15.95" customHeight="1" x14ac:dyDescent="0.25">
      <c r="C76" s="246"/>
      <c r="D76" s="247"/>
      <c r="E76" s="248"/>
    </row>
    <row r="77" spans="3:11" ht="12" customHeight="1" x14ac:dyDescent="0.25">
      <c r="C77" s="246"/>
      <c r="D77" s="247"/>
      <c r="E77" s="248"/>
    </row>
    <row r="78" spans="3:11" ht="38.25" customHeight="1" x14ac:dyDescent="0.3">
      <c r="C78" s="237" t="s">
        <v>6093</v>
      </c>
      <c r="D78" s="238" t="s">
        <v>444</v>
      </c>
      <c r="E78" s="238" t="s">
        <v>445</v>
      </c>
      <c r="F78" s="220"/>
      <c r="G78" s="220"/>
      <c r="H78" s="220"/>
      <c r="I78" s="237" t="s">
        <v>6093</v>
      </c>
      <c r="J78" s="238" t="s">
        <v>444</v>
      </c>
      <c r="K78" s="238" t="s">
        <v>445</v>
      </c>
    </row>
    <row r="79" spans="3:11" ht="102.75" customHeight="1" x14ac:dyDescent="0.3">
      <c r="C79" s="246"/>
      <c r="D79" s="247"/>
      <c r="E79" s="248"/>
      <c r="F79" s="220"/>
      <c r="G79" s="220"/>
      <c r="H79" s="220"/>
      <c r="I79" s="263" t="s">
        <v>6122</v>
      </c>
      <c r="J79" s="240" t="s">
        <v>1563</v>
      </c>
      <c r="K79" s="296" t="s">
        <v>7092</v>
      </c>
    </row>
    <row r="80" spans="3:11" ht="12.75" customHeight="1" x14ac:dyDescent="0.3">
      <c r="F80" s="220"/>
      <c r="G80" s="220"/>
      <c r="H80" s="220"/>
      <c r="I80" s="220"/>
    </row>
    <row r="81" spans="3:11" ht="42" customHeight="1" x14ac:dyDescent="0.3">
      <c r="C81" s="237" t="s">
        <v>6093</v>
      </c>
      <c r="D81" s="238" t="s">
        <v>444</v>
      </c>
      <c r="E81" s="238" t="s">
        <v>445</v>
      </c>
      <c r="F81" s="220"/>
      <c r="G81" s="220"/>
      <c r="H81" s="220"/>
      <c r="I81" s="219" t="s">
        <v>6093</v>
      </c>
      <c r="J81" s="176" t="s">
        <v>444</v>
      </c>
      <c r="K81" s="176" t="s">
        <v>445</v>
      </c>
    </row>
    <row r="82" spans="3:11" ht="34.5" customHeight="1" x14ac:dyDescent="0.3">
      <c r="C82" s="263"/>
      <c r="D82" s="240"/>
      <c r="E82" s="250"/>
      <c r="F82" s="220"/>
      <c r="G82" s="220"/>
      <c r="H82" s="220"/>
      <c r="I82" s="273" t="s">
        <v>6814</v>
      </c>
      <c r="J82" s="274" t="s">
        <v>1527</v>
      </c>
      <c r="K82" s="275" t="s">
        <v>6851</v>
      </c>
    </row>
    <row r="83" spans="3:11" ht="9" customHeight="1" x14ac:dyDescent="0.3">
      <c r="F83" s="220"/>
      <c r="G83" s="220"/>
      <c r="H83" s="220"/>
      <c r="I83" s="220"/>
      <c r="K83" s="188"/>
    </row>
    <row r="84" spans="3:11" ht="39.75" customHeight="1" x14ac:dyDescent="0.3">
      <c r="C84" s="237" t="s">
        <v>6093</v>
      </c>
      <c r="D84" s="238" t="s">
        <v>444</v>
      </c>
      <c r="E84" s="238" t="s">
        <v>445</v>
      </c>
      <c r="F84" s="220"/>
      <c r="G84" s="220"/>
      <c r="H84" s="220"/>
      <c r="I84" s="228" t="s">
        <v>6093</v>
      </c>
      <c r="J84" s="221" t="s">
        <v>444</v>
      </c>
      <c r="K84" s="221" t="s">
        <v>445</v>
      </c>
    </row>
    <row r="85" spans="3:11" ht="30" customHeight="1" x14ac:dyDescent="0.3">
      <c r="C85" s="229"/>
      <c r="D85" s="230"/>
      <c r="E85" s="230"/>
      <c r="F85" s="220"/>
      <c r="G85" s="220"/>
      <c r="H85" s="220"/>
      <c r="I85" s="276" t="s">
        <v>6934</v>
      </c>
      <c r="J85" s="277" t="s">
        <v>1527</v>
      </c>
      <c r="K85" s="277" t="s">
        <v>2795</v>
      </c>
    </row>
    <row r="86" spans="3:11" ht="8.25" customHeight="1" x14ac:dyDescent="0.3">
      <c r="C86" s="231"/>
      <c r="D86" s="232"/>
      <c r="E86" s="233"/>
      <c r="F86" s="220"/>
      <c r="G86" s="220"/>
      <c r="H86" s="220"/>
      <c r="I86" s="234"/>
      <c r="J86" s="235"/>
      <c r="K86" s="236"/>
    </row>
    <row r="87" spans="3:11" ht="39.75" customHeight="1" x14ac:dyDescent="0.3">
      <c r="I87" s="228" t="s">
        <v>6093</v>
      </c>
      <c r="J87" s="221" t="s">
        <v>444</v>
      </c>
      <c r="K87" s="221" t="s">
        <v>445</v>
      </c>
    </row>
    <row r="88" spans="3:11" ht="45.75" customHeight="1" x14ac:dyDescent="0.3">
      <c r="I88" s="276" t="s">
        <v>6933</v>
      </c>
      <c r="J88" s="277" t="s">
        <v>1527</v>
      </c>
      <c r="K88" s="277" t="s">
        <v>2794</v>
      </c>
    </row>
    <row r="89" spans="3:11" ht="12.75" customHeight="1" x14ac:dyDescent="0.3"/>
    <row r="90" spans="3:11" ht="36" customHeight="1" x14ac:dyDescent="0.3">
      <c r="I90" s="219" t="s">
        <v>6093</v>
      </c>
      <c r="J90" s="176" t="s">
        <v>444</v>
      </c>
      <c r="K90" s="176" t="s">
        <v>445</v>
      </c>
    </row>
    <row r="91" spans="3:11" ht="44.25" customHeight="1" x14ac:dyDescent="0.3">
      <c r="I91" s="273" t="s">
        <v>6828</v>
      </c>
      <c r="J91" s="274" t="s">
        <v>1527</v>
      </c>
      <c r="K91" s="275" t="s">
        <v>6856</v>
      </c>
    </row>
    <row r="92" spans="3:11" ht="11.25" customHeight="1" x14ac:dyDescent="0.3"/>
    <row r="93" spans="3:11" ht="33.75" customHeight="1" x14ac:dyDescent="0.3">
      <c r="I93" s="219" t="s">
        <v>6093</v>
      </c>
      <c r="J93" s="176" t="s">
        <v>444</v>
      </c>
      <c r="K93" s="176" t="s">
        <v>445</v>
      </c>
    </row>
    <row r="94" spans="3:11" ht="51" customHeight="1" x14ac:dyDescent="0.3">
      <c r="I94" s="273" t="s">
        <v>6160</v>
      </c>
      <c r="J94" s="274" t="s">
        <v>1565</v>
      </c>
      <c r="K94" s="275" t="s">
        <v>2728</v>
      </c>
    </row>
    <row r="95" spans="3:11" ht="9.75" customHeight="1" x14ac:dyDescent="0.3"/>
    <row r="96" spans="3:11" ht="66" x14ac:dyDescent="0.3">
      <c r="I96" s="219" t="s">
        <v>6093</v>
      </c>
      <c r="J96" s="176" t="s">
        <v>444</v>
      </c>
      <c r="K96" s="176" t="s">
        <v>445</v>
      </c>
    </row>
    <row r="97" spans="3:11" ht="48" customHeight="1" x14ac:dyDescent="0.3">
      <c r="I97" s="273" t="s">
        <v>2588</v>
      </c>
      <c r="J97" s="274" t="s">
        <v>107</v>
      </c>
      <c r="K97" s="275" t="s">
        <v>2744</v>
      </c>
    </row>
    <row r="98" spans="3:11" x14ac:dyDescent="0.3">
      <c r="E98" s="261">
        <v>1</v>
      </c>
    </row>
    <row r="99" spans="3:11" ht="53.25" customHeight="1" x14ac:dyDescent="0.25">
      <c r="C99" s="264" t="s">
        <v>6093</v>
      </c>
      <c r="D99" s="265" t="s">
        <v>444</v>
      </c>
      <c r="E99" s="265" t="s">
        <v>445</v>
      </c>
    </row>
    <row r="100" spans="3:11" x14ac:dyDescent="0.3">
      <c r="C100" s="302" t="s">
        <v>6767</v>
      </c>
      <c r="D100" s="303" t="s">
        <v>2564</v>
      </c>
      <c r="E100" s="303">
        <v>51035044</v>
      </c>
    </row>
    <row r="101" spans="3:11" x14ac:dyDescent="0.3">
      <c r="C101" s="302" t="s">
        <v>6769</v>
      </c>
      <c r="D101" s="303" t="s">
        <v>2564</v>
      </c>
      <c r="E101" s="303">
        <v>50464801</v>
      </c>
    </row>
    <row r="102" spans="3:11" x14ac:dyDescent="0.3">
      <c r="C102" s="302" t="s">
        <v>6335</v>
      </c>
      <c r="D102" s="303" t="s">
        <v>2564</v>
      </c>
      <c r="E102" s="303">
        <v>51076188</v>
      </c>
    </row>
    <row r="103" spans="3:11" x14ac:dyDescent="0.3">
      <c r="C103" s="304">
        <v>28526100</v>
      </c>
      <c r="D103" s="303" t="s">
        <v>2564</v>
      </c>
      <c r="E103" s="303">
        <v>28526100</v>
      </c>
    </row>
    <row r="104" spans="3:11" x14ac:dyDescent="0.3">
      <c r="C104" s="302" t="s">
        <v>7096</v>
      </c>
      <c r="D104" s="303" t="s">
        <v>2564</v>
      </c>
      <c r="E104" s="303">
        <v>50250456</v>
      </c>
    </row>
    <row r="105" spans="3:11" x14ac:dyDescent="0.3">
      <c r="C105" s="302" t="s">
        <v>7097</v>
      </c>
      <c r="D105" s="303" t="s">
        <v>2564</v>
      </c>
      <c r="E105" s="303">
        <v>26905110</v>
      </c>
    </row>
    <row r="106" spans="3:11" x14ac:dyDescent="0.3">
      <c r="C106" s="302" t="s">
        <v>7098</v>
      </c>
      <c r="D106" s="303" t="s">
        <v>2564</v>
      </c>
      <c r="E106" s="303">
        <v>51097550</v>
      </c>
    </row>
    <row r="107" spans="3:11" x14ac:dyDescent="0.3">
      <c r="C107" s="302" t="s">
        <v>7099</v>
      </c>
      <c r="D107" s="303" t="s">
        <v>2564</v>
      </c>
      <c r="E107" s="303">
        <v>28528520</v>
      </c>
    </row>
    <row r="108" spans="3:11" x14ac:dyDescent="0.3">
      <c r="C108" s="302" t="s">
        <v>7100</v>
      </c>
      <c r="D108" s="303" t="s">
        <v>2564</v>
      </c>
      <c r="E108" s="303">
        <v>50424639</v>
      </c>
    </row>
    <row r="109" spans="3:11" x14ac:dyDescent="0.3">
      <c r="C109" s="304">
        <v>51470075</v>
      </c>
      <c r="D109" s="303" t="s">
        <v>2564</v>
      </c>
      <c r="E109" s="303">
        <v>51470075</v>
      </c>
    </row>
    <row r="110" spans="3:11" x14ac:dyDescent="0.3">
      <c r="C110" s="304">
        <v>1052229</v>
      </c>
      <c r="D110" s="303" t="s">
        <v>2564</v>
      </c>
      <c r="E110" s="303">
        <v>1052229</v>
      </c>
    </row>
    <row r="111" spans="3:11" x14ac:dyDescent="0.3">
      <c r="C111" s="302" t="s">
        <v>7101</v>
      </c>
      <c r="D111" s="303" t="s">
        <v>2564</v>
      </c>
      <c r="E111" s="303">
        <v>62052</v>
      </c>
    </row>
    <row r="112" spans="3:11" x14ac:dyDescent="0.3">
      <c r="C112" s="302" t="s">
        <v>7102</v>
      </c>
      <c r="D112" s="303" t="s">
        <v>2564</v>
      </c>
      <c r="E112" s="303">
        <v>50250779</v>
      </c>
    </row>
    <row r="113" spans="3:5" x14ac:dyDescent="0.3">
      <c r="C113" s="302" t="s">
        <v>7450</v>
      </c>
      <c r="D113" s="303" t="s">
        <v>2564</v>
      </c>
      <c r="E113" s="303">
        <v>50143637</v>
      </c>
    </row>
    <row r="114" spans="3:5" x14ac:dyDescent="0.3">
      <c r="C114" s="302" t="s">
        <v>7451</v>
      </c>
      <c r="D114" s="303" t="s">
        <v>2564</v>
      </c>
      <c r="E114" s="303">
        <v>51296863</v>
      </c>
    </row>
    <row r="115" spans="3:5" x14ac:dyDescent="0.3">
      <c r="C115" s="302" t="s">
        <v>7470</v>
      </c>
      <c r="D115" s="303" t="s">
        <v>2564</v>
      </c>
      <c r="E115" s="303">
        <v>50448056</v>
      </c>
    </row>
    <row r="116" spans="3:5" x14ac:dyDescent="0.3">
      <c r="C116" s="302" t="s">
        <v>7454</v>
      </c>
      <c r="D116" s="303" t="s">
        <v>2564</v>
      </c>
      <c r="E116" s="303">
        <v>51225768</v>
      </c>
    </row>
    <row r="117" spans="3:5" x14ac:dyDescent="0.3">
      <c r="C117" s="302" t="s">
        <v>7455</v>
      </c>
      <c r="D117" s="303" t="s">
        <v>2564</v>
      </c>
      <c r="E117" s="303">
        <v>52040184</v>
      </c>
    </row>
    <row r="118" spans="3:5" x14ac:dyDescent="0.3">
      <c r="C118" s="302" t="s">
        <v>7456</v>
      </c>
      <c r="D118" s="303" t="s">
        <v>2564</v>
      </c>
      <c r="E118" s="303">
        <v>5049464</v>
      </c>
    </row>
    <row r="119" spans="3:5" x14ac:dyDescent="0.3">
      <c r="C119" s="302" t="s">
        <v>7457</v>
      </c>
      <c r="D119" s="303" t="s">
        <v>2564</v>
      </c>
      <c r="E119" s="303">
        <v>51023678</v>
      </c>
    </row>
    <row r="120" spans="3:5" x14ac:dyDescent="0.3">
      <c r="C120" s="302" t="s">
        <v>7458</v>
      </c>
      <c r="D120" s="303" t="s">
        <v>2564</v>
      </c>
      <c r="E120" s="303">
        <v>50431038</v>
      </c>
    </row>
    <row r="121" spans="3:5" x14ac:dyDescent="0.3">
      <c r="C121" s="302" t="s">
        <v>7459</v>
      </c>
      <c r="D121" s="303" t="s">
        <v>2564</v>
      </c>
      <c r="E121" s="303">
        <v>52022158</v>
      </c>
    </row>
    <row r="122" spans="3:5" x14ac:dyDescent="0.3">
      <c r="C122" s="302" t="s">
        <v>7461</v>
      </c>
      <c r="D122" s="303" t="s">
        <v>2564</v>
      </c>
      <c r="E122" s="303">
        <v>50039141</v>
      </c>
    </row>
    <row r="123" spans="3:5" x14ac:dyDescent="0.3">
      <c r="C123" s="302" t="s">
        <v>7462</v>
      </c>
      <c r="D123" s="303" t="s">
        <v>2564</v>
      </c>
      <c r="E123" s="303">
        <v>51094623</v>
      </c>
    </row>
    <row r="124" spans="3:5" x14ac:dyDescent="0.3">
      <c r="C124" s="302" t="s">
        <v>7463</v>
      </c>
      <c r="D124" s="303" t="s">
        <v>2564</v>
      </c>
      <c r="E124" s="303">
        <v>50250775</v>
      </c>
    </row>
    <row r="125" spans="3:5" x14ac:dyDescent="0.3">
      <c r="C125" s="302" t="s">
        <v>7464</v>
      </c>
      <c r="D125" s="303" t="s">
        <v>2564</v>
      </c>
      <c r="E125" s="303">
        <v>5052813</v>
      </c>
    </row>
    <row r="126" spans="3:5" x14ac:dyDescent="0.3">
      <c r="C126" s="302"/>
      <c r="D126" s="302"/>
      <c r="E126" s="303">
        <v>2</v>
      </c>
    </row>
    <row r="127" spans="3:5" ht="75" x14ac:dyDescent="0.25">
      <c r="C127" s="287" t="s">
        <v>6093</v>
      </c>
      <c r="D127" s="288" t="s">
        <v>444</v>
      </c>
      <c r="E127" s="288" t="s">
        <v>445</v>
      </c>
    </row>
    <row r="128" spans="3:5" x14ac:dyDescent="0.3">
      <c r="C128" s="302" t="s">
        <v>6320</v>
      </c>
      <c r="D128" s="303" t="s">
        <v>889</v>
      </c>
      <c r="E128" s="303" t="s">
        <v>6361</v>
      </c>
    </row>
    <row r="129" spans="3:5" x14ac:dyDescent="0.3">
      <c r="C129" s="302" t="s">
        <v>6325</v>
      </c>
      <c r="D129" s="303" t="s">
        <v>889</v>
      </c>
      <c r="E129" s="303" t="s">
        <v>6363</v>
      </c>
    </row>
    <row r="130" spans="3:5" x14ac:dyDescent="0.3">
      <c r="C130" s="302" t="s">
        <v>6331</v>
      </c>
      <c r="D130" s="303" t="s">
        <v>889</v>
      </c>
      <c r="E130" s="303">
        <v>26602920</v>
      </c>
    </row>
    <row r="131" spans="3:5" x14ac:dyDescent="0.3">
      <c r="C131" s="304" t="s">
        <v>6319</v>
      </c>
      <c r="D131" s="303" t="s">
        <v>889</v>
      </c>
      <c r="E131" s="303" t="s">
        <v>6360</v>
      </c>
    </row>
    <row r="132" spans="3:5" x14ac:dyDescent="0.3">
      <c r="C132" s="304" t="s">
        <v>6318</v>
      </c>
      <c r="D132" s="303" t="s">
        <v>889</v>
      </c>
      <c r="E132" s="303">
        <v>51041352</v>
      </c>
    </row>
    <row r="133" spans="3:5" x14ac:dyDescent="0.3">
      <c r="C133" s="304" t="s">
        <v>7103</v>
      </c>
      <c r="D133" s="303" t="s">
        <v>889</v>
      </c>
      <c r="E133" s="303">
        <v>51192366</v>
      </c>
    </row>
    <row r="134" spans="3:5" x14ac:dyDescent="0.3">
      <c r="C134" s="304" t="s">
        <v>6332</v>
      </c>
      <c r="D134" s="303" t="s">
        <v>889</v>
      </c>
      <c r="E134" s="303">
        <v>52018885</v>
      </c>
    </row>
    <row r="135" spans="3:5" x14ac:dyDescent="0.3">
      <c r="C135" s="304" t="s">
        <v>6328</v>
      </c>
      <c r="D135" s="303" t="s">
        <v>889</v>
      </c>
      <c r="E135" s="303">
        <v>51293580</v>
      </c>
    </row>
    <row r="136" spans="3:5" x14ac:dyDescent="0.3">
      <c r="C136" s="304" t="s">
        <v>6324</v>
      </c>
      <c r="D136" s="303" t="s">
        <v>889</v>
      </c>
      <c r="E136" s="303">
        <v>51316436</v>
      </c>
    </row>
    <row r="137" spans="3:5" x14ac:dyDescent="0.3">
      <c r="C137" s="304" t="s">
        <v>6317</v>
      </c>
      <c r="D137" s="303" t="s">
        <v>889</v>
      </c>
      <c r="E137" s="303">
        <v>51195045</v>
      </c>
    </row>
    <row r="138" spans="3:5" x14ac:dyDescent="0.3">
      <c r="C138" s="304" t="s">
        <v>6322</v>
      </c>
      <c r="D138" s="303" t="s">
        <v>889</v>
      </c>
      <c r="E138" s="303">
        <v>51094682</v>
      </c>
    </row>
    <row r="139" spans="3:5" x14ac:dyDescent="0.3">
      <c r="C139" s="304" t="s">
        <v>6315</v>
      </c>
      <c r="D139" s="303" t="s">
        <v>889</v>
      </c>
      <c r="E139" s="303">
        <v>51122288</v>
      </c>
    </row>
    <row r="140" spans="3:5" x14ac:dyDescent="0.3">
      <c r="C140" s="304" t="s">
        <v>6326</v>
      </c>
      <c r="D140" s="303" t="s">
        <v>889</v>
      </c>
      <c r="E140" s="303">
        <v>51128414</v>
      </c>
    </row>
    <row r="141" spans="3:5" x14ac:dyDescent="0.3">
      <c r="C141" s="304" t="s">
        <v>6329</v>
      </c>
      <c r="D141" s="303" t="s">
        <v>889</v>
      </c>
      <c r="E141" s="303" t="s">
        <v>6364</v>
      </c>
    </row>
    <row r="142" spans="3:5" x14ac:dyDescent="0.3">
      <c r="C142" s="302" t="s">
        <v>6756</v>
      </c>
      <c r="D142" s="303" t="s">
        <v>889</v>
      </c>
      <c r="E142" s="303">
        <v>50006457</v>
      </c>
    </row>
    <row r="143" spans="3:5" x14ac:dyDescent="0.3">
      <c r="C143" s="302" t="s">
        <v>6316</v>
      </c>
      <c r="D143" s="303" t="s">
        <v>889</v>
      </c>
      <c r="E143" s="303">
        <v>51096078</v>
      </c>
    </row>
    <row r="144" spans="3:5" x14ac:dyDescent="0.3">
      <c r="C144" s="302" t="s">
        <v>6313</v>
      </c>
      <c r="D144" s="303" t="s">
        <v>889</v>
      </c>
      <c r="E144" s="303">
        <v>50053117</v>
      </c>
    </row>
    <row r="145" spans="3:5" x14ac:dyDescent="0.3">
      <c r="C145" s="302" t="s">
        <v>6330</v>
      </c>
      <c r="D145" s="303" t="s">
        <v>889</v>
      </c>
      <c r="E145" s="303">
        <v>26906860</v>
      </c>
    </row>
    <row r="146" spans="3:5" x14ac:dyDescent="0.3">
      <c r="C146" s="302" t="s">
        <v>6312</v>
      </c>
      <c r="D146" s="303" t="s">
        <v>889</v>
      </c>
      <c r="E146" s="303" t="s">
        <v>6359</v>
      </c>
    </row>
    <row r="147" spans="3:5" x14ac:dyDescent="0.3">
      <c r="C147" s="304" t="s">
        <v>6311</v>
      </c>
      <c r="D147" s="303" t="s">
        <v>889</v>
      </c>
      <c r="E147" s="303" t="s">
        <v>6358</v>
      </c>
    </row>
    <row r="148" spans="3:5" x14ac:dyDescent="0.3">
      <c r="C148" s="302"/>
      <c r="D148" s="302"/>
      <c r="E148" s="303">
        <v>3</v>
      </c>
    </row>
    <row r="149" spans="3:5" ht="75" x14ac:dyDescent="0.25">
      <c r="C149" s="287" t="s">
        <v>6093</v>
      </c>
      <c r="D149" s="288" t="s">
        <v>444</v>
      </c>
      <c r="E149" s="288" t="s">
        <v>445</v>
      </c>
    </row>
    <row r="150" spans="3:5" x14ac:dyDescent="0.3">
      <c r="C150" s="302" t="s">
        <v>7105</v>
      </c>
      <c r="D150" s="303" t="s">
        <v>889</v>
      </c>
      <c r="E150" s="303" t="s">
        <v>6369</v>
      </c>
    </row>
    <row r="151" spans="3:5" x14ac:dyDescent="0.3">
      <c r="C151" s="302" t="s">
        <v>7106</v>
      </c>
      <c r="D151" s="303" t="s">
        <v>889</v>
      </c>
      <c r="E151" s="303" t="s">
        <v>6368</v>
      </c>
    </row>
    <row r="152" spans="3:5" x14ac:dyDescent="0.3">
      <c r="C152" s="302" t="s">
        <v>7107</v>
      </c>
      <c r="D152" s="303" t="s">
        <v>889</v>
      </c>
      <c r="E152" s="303" t="s">
        <v>6366</v>
      </c>
    </row>
    <row r="153" spans="3:5" x14ac:dyDescent="0.3">
      <c r="C153" s="304" t="s">
        <v>6334</v>
      </c>
      <c r="D153" s="303" t="s">
        <v>889</v>
      </c>
      <c r="E153" s="303">
        <v>51113955</v>
      </c>
    </row>
    <row r="154" spans="3:5" x14ac:dyDescent="0.3">
      <c r="C154" s="324"/>
      <c r="D154" s="325"/>
      <c r="E154" s="325">
        <v>4</v>
      </c>
    </row>
    <row r="155" spans="3:5" ht="75" x14ac:dyDescent="0.25">
      <c r="C155" s="308" t="s">
        <v>6093</v>
      </c>
      <c r="D155" s="308" t="s">
        <v>444</v>
      </c>
      <c r="E155" s="308" t="s">
        <v>445</v>
      </c>
    </row>
    <row r="156" spans="3:5" x14ac:dyDescent="0.3">
      <c r="C156" s="304" t="s">
        <v>6344</v>
      </c>
      <c r="D156" s="303" t="s">
        <v>889</v>
      </c>
      <c r="E156" s="303" t="s">
        <v>6367</v>
      </c>
    </row>
    <row r="157" spans="3:5" x14ac:dyDescent="0.3">
      <c r="C157" s="304" t="s">
        <v>6333</v>
      </c>
      <c r="D157" s="303" t="s">
        <v>889</v>
      </c>
      <c r="E157" s="303">
        <v>52032717</v>
      </c>
    </row>
    <row r="158" spans="3:5" x14ac:dyDescent="0.3">
      <c r="C158" s="304" t="s">
        <v>6345</v>
      </c>
      <c r="D158" s="303" t="s">
        <v>889</v>
      </c>
      <c r="E158" s="303" t="s">
        <v>6370</v>
      </c>
    </row>
    <row r="159" spans="3:5" x14ac:dyDescent="0.3">
      <c r="C159" s="304" t="s">
        <v>6323</v>
      </c>
      <c r="D159" s="303" t="s">
        <v>889</v>
      </c>
      <c r="E159" s="303">
        <v>51057153</v>
      </c>
    </row>
    <row r="160" spans="3:5" x14ac:dyDescent="0.3">
      <c r="C160" s="304" t="s">
        <v>7109</v>
      </c>
      <c r="D160" s="303" t="s">
        <v>889</v>
      </c>
      <c r="E160" s="303" t="s">
        <v>6374</v>
      </c>
    </row>
    <row r="161" spans="3:5" x14ac:dyDescent="0.3">
      <c r="C161" s="304" t="s">
        <v>6345</v>
      </c>
      <c r="D161" s="303" t="s">
        <v>889</v>
      </c>
      <c r="E161" s="303" t="s">
        <v>6370</v>
      </c>
    </row>
    <row r="162" spans="3:5" x14ac:dyDescent="0.3">
      <c r="C162" s="304" t="s">
        <v>7110</v>
      </c>
      <c r="D162" s="303" t="s">
        <v>889</v>
      </c>
      <c r="E162" s="303" t="s">
        <v>6372</v>
      </c>
    </row>
    <row r="163" spans="3:5" x14ac:dyDescent="0.3">
      <c r="C163" s="304" t="s">
        <v>7111</v>
      </c>
      <c r="D163" s="303" t="s">
        <v>889</v>
      </c>
      <c r="E163" s="303" t="s">
        <v>6373</v>
      </c>
    </row>
    <row r="164" spans="3:5" x14ac:dyDescent="0.3">
      <c r="C164" s="304" t="s">
        <v>7112</v>
      </c>
      <c r="D164" s="303" t="s">
        <v>889</v>
      </c>
      <c r="E164" s="303" t="s">
        <v>6371</v>
      </c>
    </row>
    <row r="165" spans="3:5" x14ac:dyDescent="0.3">
      <c r="C165" s="302"/>
      <c r="D165" s="302"/>
      <c r="E165" s="303">
        <v>5</v>
      </c>
    </row>
    <row r="166" spans="3:5" ht="75" x14ac:dyDescent="0.25">
      <c r="C166" s="308" t="s">
        <v>6093</v>
      </c>
      <c r="D166" s="308" t="s">
        <v>444</v>
      </c>
      <c r="E166" s="308" t="s">
        <v>445</v>
      </c>
    </row>
    <row r="167" spans="3:5" x14ac:dyDescent="0.25">
      <c r="C167" s="306" t="s">
        <v>2647</v>
      </c>
      <c r="D167" s="307" t="s">
        <v>889</v>
      </c>
      <c r="E167" s="307">
        <v>8893262</v>
      </c>
    </row>
    <row r="168" spans="3:5" x14ac:dyDescent="0.25">
      <c r="C168" s="306" t="s">
        <v>2649</v>
      </c>
      <c r="D168" s="307" t="s">
        <v>889</v>
      </c>
      <c r="E168" s="307">
        <v>4568077</v>
      </c>
    </row>
    <row r="169" spans="3:5" x14ac:dyDescent="0.25">
      <c r="C169" s="306" t="s">
        <v>2652</v>
      </c>
      <c r="D169" s="307" t="s">
        <v>889</v>
      </c>
      <c r="E169" s="307">
        <v>1297031</v>
      </c>
    </row>
    <row r="170" spans="3:5" x14ac:dyDescent="0.25">
      <c r="C170" s="306" t="s">
        <v>2651</v>
      </c>
      <c r="D170" s="307" t="s">
        <v>889</v>
      </c>
      <c r="E170" s="307">
        <v>613848</v>
      </c>
    </row>
    <row r="171" spans="3:5" x14ac:dyDescent="0.25">
      <c r="C171" s="306" t="s">
        <v>2648</v>
      </c>
      <c r="D171" s="307" t="s">
        <v>889</v>
      </c>
      <c r="E171" s="307">
        <v>2305848</v>
      </c>
    </row>
    <row r="172" spans="3:5" x14ac:dyDescent="0.25">
      <c r="C172" s="306" t="s">
        <v>2650</v>
      </c>
      <c r="D172" s="307" t="s">
        <v>889</v>
      </c>
      <c r="E172" s="307">
        <v>3916293</v>
      </c>
    </row>
    <row r="173" spans="3:5" x14ac:dyDescent="0.25">
      <c r="C173" s="306"/>
      <c r="D173" s="307"/>
      <c r="E173" s="307">
        <v>6</v>
      </c>
    </row>
    <row r="174" spans="3:5" ht="75" x14ac:dyDescent="0.25">
      <c r="C174" s="308" t="s">
        <v>6093</v>
      </c>
      <c r="D174" s="308" t="s">
        <v>444</v>
      </c>
      <c r="E174" s="308" t="s">
        <v>445</v>
      </c>
    </row>
    <row r="175" spans="3:5" x14ac:dyDescent="0.3">
      <c r="C175" s="305" t="s">
        <v>6353</v>
      </c>
      <c r="D175" s="307" t="s">
        <v>889</v>
      </c>
      <c r="E175" s="303">
        <v>50263124</v>
      </c>
    </row>
    <row r="176" spans="3:5" x14ac:dyDescent="0.3">
      <c r="C176" s="304">
        <v>9107239</v>
      </c>
      <c r="D176" s="307" t="s">
        <v>889</v>
      </c>
      <c r="E176" s="303">
        <v>9107239</v>
      </c>
    </row>
    <row r="177" spans="3:10" x14ac:dyDescent="0.3">
      <c r="C177" s="304">
        <v>9107225</v>
      </c>
      <c r="D177" s="307" t="s">
        <v>889</v>
      </c>
      <c r="E177" s="303">
        <v>9107225</v>
      </c>
    </row>
    <row r="178" spans="3:10" x14ac:dyDescent="0.3">
      <c r="C178" s="304">
        <v>5076747</v>
      </c>
      <c r="D178" s="307" t="s">
        <v>889</v>
      </c>
      <c r="E178" s="303">
        <v>5076747</v>
      </c>
    </row>
    <row r="179" spans="3:10" x14ac:dyDescent="0.3">
      <c r="C179" s="305" t="s">
        <v>2643</v>
      </c>
      <c r="D179" s="307" t="s">
        <v>889</v>
      </c>
      <c r="E179" s="303">
        <v>12057239</v>
      </c>
    </row>
    <row r="180" spans="3:10" x14ac:dyDescent="0.3">
      <c r="C180" s="304">
        <v>16516179</v>
      </c>
      <c r="D180" s="307" t="s">
        <v>889</v>
      </c>
      <c r="E180" s="303">
        <v>16516179</v>
      </c>
    </row>
    <row r="181" spans="3:10" x14ac:dyDescent="0.3">
      <c r="C181" s="304">
        <v>16515508</v>
      </c>
      <c r="D181" s="307" t="s">
        <v>889</v>
      </c>
      <c r="E181" s="303">
        <v>16515508</v>
      </c>
    </row>
    <row r="182" spans="3:10" x14ac:dyDescent="0.3">
      <c r="C182" s="304">
        <v>4568312</v>
      </c>
      <c r="D182" s="307" t="s">
        <v>889</v>
      </c>
      <c r="E182" s="303">
        <v>4568312</v>
      </c>
    </row>
    <row r="183" spans="3:10" x14ac:dyDescent="0.3">
      <c r="C183" s="305" t="s">
        <v>7116</v>
      </c>
      <c r="D183" s="307" t="s">
        <v>889</v>
      </c>
      <c r="E183" s="303">
        <v>50470878</v>
      </c>
    </row>
    <row r="184" spans="3:10" x14ac:dyDescent="0.3">
      <c r="C184" s="305" t="s">
        <v>6354</v>
      </c>
      <c r="D184" s="307" t="s">
        <v>889</v>
      </c>
      <c r="E184" s="303">
        <v>51248538</v>
      </c>
    </row>
    <row r="185" spans="3:10" x14ac:dyDescent="0.3">
      <c r="C185" s="305" t="s">
        <v>6342</v>
      </c>
      <c r="D185" s="307" t="s">
        <v>889</v>
      </c>
      <c r="E185" s="303">
        <v>51175579</v>
      </c>
    </row>
    <row r="186" spans="3:10" x14ac:dyDescent="0.3">
      <c r="C186" s="305"/>
      <c r="D186" s="302"/>
      <c r="E186" s="303">
        <v>7</v>
      </c>
    </row>
    <row r="187" spans="3:10" ht="75" x14ac:dyDescent="0.25">
      <c r="C187" s="308" t="s">
        <v>6093</v>
      </c>
      <c r="D187" s="308" t="s">
        <v>444</v>
      </c>
      <c r="E187" s="308" t="s">
        <v>445</v>
      </c>
      <c r="H187" s="309" t="s">
        <v>9</v>
      </c>
      <c r="I187" s="310" t="s">
        <v>443</v>
      </c>
      <c r="J187" s="311" t="s">
        <v>1644</v>
      </c>
    </row>
    <row r="188" spans="3:10" x14ac:dyDescent="0.3">
      <c r="C188" s="305" t="s">
        <v>6339</v>
      </c>
      <c r="D188" s="307" t="s">
        <v>889</v>
      </c>
      <c r="E188" s="303">
        <v>50017769</v>
      </c>
      <c r="H188" s="122">
        <v>1</v>
      </c>
      <c r="I188" s="31" t="s">
        <v>4446</v>
      </c>
      <c r="J188" s="133">
        <v>12</v>
      </c>
    </row>
    <row r="189" spans="3:10" x14ac:dyDescent="0.3">
      <c r="C189" s="305" t="s">
        <v>7118</v>
      </c>
      <c r="D189" s="307" t="s">
        <v>889</v>
      </c>
      <c r="E189" s="303">
        <v>50041934</v>
      </c>
      <c r="H189" s="122">
        <v>2</v>
      </c>
      <c r="I189" s="33" t="s">
        <v>4448</v>
      </c>
      <c r="J189" s="133">
        <v>36</v>
      </c>
    </row>
    <row r="190" spans="3:10" x14ac:dyDescent="0.3">
      <c r="C190" s="305" t="s">
        <v>7104</v>
      </c>
      <c r="D190" s="307" t="s">
        <v>889</v>
      </c>
      <c r="E190" s="303" t="s">
        <v>6365</v>
      </c>
      <c r="H190" s="122">
        <v>3</v>
      </c>
      <c r="I190" s="33" t="s">
        <v>3048</v>
      </c>
      <c r="J190" s="133">
        <v>4</v>
      </c>
    </row>
    <row r="191" spans="3:10" x14ac:dyDescent="0.3">
      <c r="C191" s="305" t="s">
        <v>6326</v>
      </c>
      <c r="D191" s="307" t="s">
        <v>889</v>
      </c>
      <c r="E191" s="303">
        <v>51128414</v>
      </c>
      <c r="H191" s="122">
        <v>4</v>
      </c>
      <c r="I191" s="33" t="s">
        <v>4450</v>
      </c>
      <c r="J191" s="133">
        <v>6</v>
      </c>
    </row>
    <row r="192" spans="3:10" x14ac:dyDescent="0.3">
      <c r="C192" s="304">
        <v>4545413</v>
      </c>
      <c r="D192" s="307" t="s">
        <v>889</v>
      </c>
      <c r="E192" s="303">
        <v>4545413</v>
      </c>
      <c r="H192" s="122">
        <v>5</v>
      </c>
      <c r="I192" s="33" t="s">
        <v>2566</v>
      </c>
      <c r="J192" s="133">
        <v>11</v>
      </c>
    </row>
    <row r="193" spans="3:10" x14ac:dyDescent="0.3">
      <c r="C193" s="305" t="s">
        <v>6755</v>
      </c>
      <c r="D193" s="307" t="s">
        <v>889</v>
      </c>
      <c r="E193" s="303">
        <v>50130155</v>
      </c>
      <c r="H193" s="122">
        <v>6</v>
      </c>
      <c r="I193" s="33" t="s">
        <v>4445</v>
      </c>
      <c r="J193" s="133">
        <v>26</v>
      </c>
    </row>
    <row r="194" spans="3:10" x14ac:dyDescent="0.3">
      <c r="C194" s="305" t="s">
        <v>6340</v>
      </c>
      <c r="D194" s="307" t="s">
        <v>889</v>
      </c>
      <c r="E194" s="303">
        <v>27217620</v>
      </c>
      <c r="H194" s="122">
        <v>7</v>
      </c>
      <c r="I194" s="33" t="s">
        <v>4447</v>
      </c>
      <c r="J194" s="133">
        <v>12</v>
      </c>
    </row>
    <row r="195" spans="3:10" x14ac:dyDescent="0.3">
      <c r="C195" s="305" t="s">
        <v>6753</v>
      </c>
      <c r="D195" s="307" t="s">
        <v>889</v>
      </c>
      <c r="E195" s="303">
        <v>4397471</v>
      </c>
      <c r="H195" s="122">
        <v>8</v>
      </c>
      <c r="I195" s="33" t="s">
        <v>4449</v>
      </c>
      <c r="J195" s="133">
        <v>24</v>
      </c>
    </row>
    <row r="196" spans="3:10" x14ac:dyDescent="0.3">
      <c r="C196" s="305" t="s">
        <v>6754</v>
      </c>
      <c r="D196" s="307" t="s">
        <v>889</v>
      </c>
      <c r="E196" s="303">
        <v>4397463</v>
      </c>
      <c r="H196" s="122">
        <v>9</v>
      </c>
      <c r="I196" s="31" t="s">
        <v>3047</v>
      </c>
      <c r="J196" s="133">
        <v>53</v>
      </c>
    </row>
    <row r="197" spans="3:10" x14ac:dyDescent="0.3">
      <c r="C197" s="312" t="s">
        <v>6759</v>
      </c>
      <c r="D197" s="313" t="s">
        <v>889</v>
      </c>
      <c r="E197" s="314">
        <v>50040904</v>
      </c>
      <c r="H197" s="122">
        <v>10</v>
      </c>
      <c r="I197" s="157" t="s">
        <v>6703</v>
      </c>
      <c r="J197" s="133">
        <v>12</v>
      </c>
    </row>
    <row r="198" spans="3:10" x14ac:dyDescent="0.3">
      <c r="C198" s="305" t="s">
        <v>6343</v>
      </c>
      <c r="D198" s="307" t="s">
        <v>889</v>
      </c>
      <c r="E198" s="303">
        <v>51188550</v>
      </c>
    </row>
    <row r="199" spans="3:10" x14ac:dyDescent="0.3">
      <c r="C199" s="305" t="s">
        <v>6591</v>
      </c>
      <c r="D199" s="307" t="s">
        <v>889</v>
      </c>
      <c r="E199" s="303">
        <v>50286319</v>
      </c>
    </row>
    <row r="200" spans="3:10" x14ac:dyDescent="0.3">
      <c r="C200" s="305" t="s">
        <v>7119</v>
      </c>
      <c r="D200" s="307" t="s">
        <v>889</v>
      </c>
      <c r="E200" s="303">
        <v>50471951</v>
      </c>
    </row>
    <row r="201" spans="3:10" x14ac:dyDescent="0.3">
      <c r="C201" s="305" t="s">
        <v>2646</v>
      </c>
      <c r="D201" s="307" t="s">
        <v>889</v>
      </c>
      <c r="E201" s="303">
        <v>51159464</v>
      </c>
    </row>
    <row r="202" spans="3:10" x14ac:dyDescent="0.3">
      <c r="C202" s="305" t="s">
        <v>7120</v>
      </c>
      <c r="D202" s="307" t="s">
        <v>889</v>
      </c>
      <c r="E202" s="303">
        <v>50130521</v>
      </c>
    </row>
    <row r="203" spans="3:10" x14ac:dyDescent="0.3">
      <c r="C203" s="305" t="s">
        <v>7121</v>
      </c>
      <c r="D203" s="307" t="s">
        <v>889</v>
      </c>
      <c r="E203" s="303">
        <v>50147927</v>
      </c>
    </row>
    <row r="204" spans="3:10" x14ac:dyDescent="0.3">
      <c r="C204" s="305" t="s">
        <v>7122</v>
      </c>
      <c r="D204" s="307" t="s">
        <v>889</v>
      </c>
      <c r="E204" s="303">
        <v>50421452</v>
      </c>
    </row>
    <row r="205" spans="3:10" x14ac:dyDescent="0.3">
      <c r="C205" s="305" t="s">
        <v>6768</v>
      </c>
      <c r="D205" s="307" t="s">
        <v>889</v>
      </c>
      <c r="E205" s="303">
        <v>51179511</v>
      </c>
    </row>
    <row r="206" spans="3:10" x14ac:dyDescent="0.3">
      <c r="C206" s="302"/>
      <c r="D206" s="302"/>
      <c r="E206" s="303">
        <v>8</v>
      </c>
    </row>
    <row r="207" spans="3:10" ht="75" x14ac:dyDescent="0.25">
      <c r="C207" s="308" t="s">
        <v>6093</v>
      </c>
      <c r="D207" s="308" t="s">
        <v>444</v>
      </c>
      <c r="E207" s="308" t="s">
        <v>445</v>
      </c>
    </row>
    <row r="208" spans="3:10" x14ac:dyDescent="0.3">
      <c r="C208" s="305" t="s">
        <v>6338</v>
      </c>
      <c r="D208" s="307" t="s">
        <v>889</v>
      </c>
      <c r="E208" s="303">
        <v>50251570</v>
      </c>
    </row>
    <row r="209" spans="3:5" x14ac:dyDescent="0.3">
      <c r="C209" s="305" t="s">
        <v>6337</v>
      </c>
      <c r="D209" s="307" t="s">
        <v>889</v>
      </c>
      <c r="E209" s="303">
        <v>50251648</v>
      </c>
    </row>
    <row r="210" spans="3:5" ht="24" customHeight="1" x14ac:dyDescent="0.3">
      <c r="C210" s="261" t="s">
        <v>6355</v>
      </c>
      <c r="E210" s="261">
        <v>9</v>
      </c>
    </row>
    <row r="211" spans="3:5" ht="75" x14ac:dyDescent="0.25">
      <c r="C211" s="308" t="s">
        <v>6093</v>
      </c>
      <c r="D211" s="308" t="s">
        <v>444</v>
      </c>
      <c r="E211" s="308" t="s">
        <v>445</v>
      </c>
    </row>
    <row r="212" spans="3:5" x14ac:dyDescent="0.3">
      <c r="C212" s="305" t="s">
        <v>7123</v>
      </c>
      <c r="D212" s="307" t="s">
        <v>889</v>
      </c>
      <c r="E212" s="303">
        <v>50251577</v>
      </c>
    </row>
    <row r="213" spans="3:5" x14ac:dyDescent="0.3">
      <c r="C213" s="305" t="s">
        <v>6321</v>
      </c>
      <c r="D213" s="307" t="s">
        <v>889</v>
      </c>
      <c r="E213" s="303" t="s">
        <v>6362</v>
      </c>
    </row>
    <row r="214" spans="3:5" x14ac:dyDescent="0.3">
      <c r="C214" s="305" t="s">
        <v>6314</v>
      </c>
      <c r="D214" s="307" t="s">
        <v>889</v>
      </c>
      <c r="E214" s="303">
        <v>51089987</v>
      </c>
    </row>
    <row r="215" spans="3:5" x14ac:dyDescent="0.3">
      <c r="C215" s="261" t="s">
        <v>6356</v>
      </c>
      <c r="E215" s="261">
        <v>10</v>
      </c>
    </row>
    <row r="216" spans="3:5" ht="75" x14ac:dyDescent="0.25">
      <c r="C216" s="308" t="s">
        <v>6093</v>
      </c>
      <c r="D216" s="308" t="s">
        <v>444</v>
      </c>
      <c r="E216" s="308" t="s">
        <v>445</v>
      </c>
    </row>
    <row r="217" spans="3:5" x14ac:dyDescent="0.3">
      <c r="C217" s="305" t="s">
        <v>6327</v>
      </c>
      <c r="D217" s="307" t="s">
        <v>889</v>
      </c>
      <c r="E217" s="303">
        <v>51199221</v>
      </c>
    </row>
    <row r="218" spans="3:5" x14ac:dyDescent="0.3">
      <c r="C218" s="305" t="s">
        <v>6765</v>
      </c>
      <c r="D218" s="307" t="s">
        <v>889</v>
      </c>
      <c r="E218" s="303">
        <v>50042801</v>
      </c>
    </row>
    <row r="219" spans="3:5" x14ac:dyDescent="0.3">
      <c r="C219" s="305" t="s">
        <v>6763</v>
      </c>
      <c r="D219" s="307" t="s">
        <v>889</v>
      </c>
      <c r="E219" s="303">
        <v>51159185</v>
      </c>
    </row>
    <row r="220" spans="3:5" x14ac:dyDescent="0.3">
      <c r="C220" s="305" t="s">
        <v>6764</v>
      </c>
      <c r="D220" s="307" t="s">
        <v>889</v>
      </c>
      <c r="E220" s="303">
        <v>51159685</v>
      </c>
    </row>
    <row r="221" spans="3:5" x14ac:dyDescent="0.3">
      <c r="C221" s="305" t="s">
        <v>6766</v>
      </c>
      <c r="D221" s="307" t="s">
        <v>889</v>
      </c>
      <c r="E221" s="303">
        <v>52015740</v>
      </c>
    </row>
    <row r="222" spans="3:5" x14ac:dyDescent="0.3">
      <c r="C222" s="305" t="s">
        <v>6375</v>
      </c>
      <c r="D222" s="307" t="s">
        <v>889</v>
      </c>
      <c r="E222" s="303">
        <v>51178926</v>
      </c>
    </row>
    <row r="223" spans="3:5" x14ac:dyDescent="0.3">
      <c r="C223" s="261" t="s">
        <v>6355</v>
      </c>
      <c r="E223" s="261">
        <v>11</v>
      </c>
    </row>
    <row r="224" spans="3:5" ht="75" x14ac:dyDescent="0.25">
      <c r="C224" s="308" t="s">
        <v>6093</v>
      </c>
      <c r="D224" s="308" t="s">
        <v>444</v>
      </c>
      <c r="E224" s="308" t="s">
        <v>445</v>
      </c>
    </row>
    <row r="225" spans="3:10" x14ac:dyDescent="0.3">
      <c r="C225" s="305" t="s">
        <v>6347</v>
      </c>
      <c r="D225" s="307" t="s">
        <v>889</v>
      </c>
      <c r="E225" s="303">
        <v>51240642</v>
      </c>
    </row>
    <row r="226" spans="3:10" x14ac:dyDescent="0.3">
      <c r="C226" s="305" t="s">
        <v>6351</v>
      </c>
      <c r="D226" s="307" t="s">
        <v>889</v>
      </c>
      <c r="E226" s="303">
        <v>5054087</v>
      </c>
    </row>
    <row r="227" spans="3:10" x14ac:dyDescent="0.3">
      <c r="C227" s="305" t="s">
        <v>6348</v>
      </c>
      <c r="D227" s="307" t="s">
        <v>889</v>
      </c>
      <c r="E227" s="303">
        <v>52024062</v>
      </c>
    </row>
    <row r="228" spans="3:10" x14ac:dyDescent="0.3">
      <c r="C228" s="305" t="s">
        <v>6349</v>
      </c>
      <c r="D228" s="307" t="s">
        <v>889</v>
      </c>
      <c r="E228" s="303">
        <v>5046125</v>
      </c>
    </row>
    <row r="229" spans="3:10" x14ac:dyDescent="0.3">
      <c r="C229" s="305" t="s">
        <v>6350</v>
      </c>
      <c r="D229" s="307" t="s">
        <v>889</v>
      </c>
      <c r="E229" s="303">
        <v>5054086</v>
      </c>
    </row>
    <row r="230" spans="3:10" x14ac:dyDescent="0.3">
      <c r="C230" s="261" t="s">
        <v>6355</v>
      </c>
      <c r="E230" s="261">
        <v>12</v>
      </c>
    </row>
    <row r="231" spans="3:10" ht="75" x14ac:dyDescent="0.25">
      <c r="C231" s="308" t="s">
        <v>6093</v>
      </c>
      <c r="D231" s="308" t="s">
        <v>444</v>
      </c>
      <c r="E231" s="308" t="s">
        <v>445</v>
      </c>
    </row>
    <row r="232" spans="3:10" x14ac:dyDescent="0.3">
      <c r="C232" s="305" t="s">
        <v>6762</v>
      </c>
      <c r="D232" s="307" t="s">
        <v>889</v>
      </c>
      <c r="E232" s="303">
        <v>51092829</v>
      </c>
    </row>
    <row r="233" spans="3:10" x14ac:dyDescent="0.3">
      <c r="C233" s="305" t="s">
        <v>6761</v>
      </c>
      <c r="D233" s="307" t="s">
        <v>889</v>
      </c>
      <c r="E233" s="303">
        <v>52043845</v>
      </c>
    </row>
    <row r="234" spans="3:10" x14ac:dyDescent="0.3">
      <c r="C234" s="326"/>
      <c r="D234" s="326"/>
      <c r="E234" s="327">
        <v>13</v>
      </c>
    </row>
    <row r="235" spans="3:10" ht="75" x14ac:dyDescent="0.25">
      <c r="C235" s="308" t="s">
        <v>6093</v>
      </c>
      <c r="D235" s="308" t="s">
        <v>444</v>
      </c>
      <c r="E235" s="308" t="s">
        <v>445</v>
      </c>
    </row>
    <row r="236" spans="3:10" x14ac:dyDescent="0.3">
      <c r="C236" s="305" t="s">
        <v>7128</v>
      </c>
      <c r="D236" s="307" t="s">
        <v>7148</v>
      </c>
      <c r="E236" s="303">
        <v>5091568</v>
      </c>
      <c r="J236">
        <v>1674</v>
      </c>
    </row>
    <row r="237" spans="3:10" x14ac:dyDescent="0.3">
      <c r="C237" s="305" t="s">
        <v>7129</v>
      </c>
      <c r="D237" s="307" t="s">
        <v>7148</v>
      </c>
      <c r="E237" s="303">
        <v>50297585</v>
      </c>
      <c r="J237">
        <v>1839</v>
      </c>
    </row>
    <row r="238" spans="3:10" x14ac:dyDescent="0.3">
      <c r="C238" s="305" t="s">
        <v>7130</v>
      </c>
      <c r="D238" s="307" t="s">
        <v>7148</v>
      </c>
      <c r="E238" s="303">
        <v>52037845</v>
      </c>
      <c r="J238">
        <f>J236-J237</f>
        <v>-165</v>
      </c>
    </row>
    <row r="239" spans="3:10" x14ac:dyDescent="0.3">
      <c r="C239" s="305" t="s">
        <v>7131</v>
      </c>
      <c r="D239" s="307" t="s">
        <v>7148</v>
      </c>
      <c r="E239" s="303">
        <v>50002740</v>
      </c>
    </row>
    <row r="240" spans="3:10" x14ac:dyDescent="0.3">
      <c r="C240" s="305" t="s">
        <v>7132</v>
      </c>
      <c r="D240" s="307" t="s">
        <v>7148</v>
      </c>
      <c r="E240" s="303">
        <v>1184</v>
      </c>
    </row>
    <row r="241" spans="3:5" x14ac:dyDescent="0.3">
      <c r="C241" s="305" t="s">
        <v>6771</v>
      </c>
      <c r="D241" s="307" t="s">
        <v>7148</v>
      </c>
      <c r="E241" s="303">
        <v>51131173</v>
      </c>
    </row>
    <row r="242" spans="3:5" x14ac:dyDescent="0.3">
      <c r="C242" s="305" t="s">
        <v>7133</v>
      </c>
      <c r="D242" s="307" t="s">
        <v>7148</v>
      </c>
      <c r="E242" s="303">
        <v>52037842</v>
      </c>
    </row>
    <row r="243" spans="3:5" x14ac:dyDescent="0.3">
      <c r="C243" s="305" t="s">
        <v>7134</v>
      </c>
      <c r="D243" s="307" t="s">
        <v>7148</v>
      </c>
      <c r="E243" s="303">
        <v>51117274</v>
      </c>
    </row>
    <row r="244" spans="3:5" x14ac:dyDescent="0.3">
      <c r="C244" s="305" t="s">
        <v>7135</v>
      </c>
      <c r="D244" s="307" t="s">
        <v>7148</v>
      </c>
      <c r="E244" s="303">
        <v>50441641</v>
      </c>
    </row>
    <row r="245" spans="3:5" x14ac:dyDescent="0.3">
      <c r="C245" s="305" t="s">
        <v>7136</v>
      </c>
      <c r="D245" s="307" t="s">
        <v>7148</v>
      </c>
      <c r="E245" s="303">
        <v>51148115</v>
      </c>
    </row>
    <row r="246" spans="3:5" x14ac:dyDescent="0.3">
      <c r="C246" s="305" t="s">
        <v>7137</v>
      </c>
      <c r="D246" s="307" t="s">
        <v>7148</v>
      </c>
      <c r="E246" s="303">
        <v>51154749</v>
      </c>
    </row>
    <row r="247" spans="3:5" x14ac:dyDescent="0.3">
      <c r="C247" s="305" t="s">
        <v>7138</v>
      </c>
      <c r="D247" s="307" t="s">
        <v>7148</v>
      </c>
      <c r="E247" s="303">
        <v>26902340</v>
      </c>
    </row>
    <row r="248" spans="3:5" x14ac:dyDescent="0.3">
      <c r="C248" s="305" t="s">
        <v>6770</v>
      </c>
      <c r="D248" s="307" t="s">
        <v>7148</v>
      </c>
      <c r="E248" s="303">
        <v>50427628</v>
      </c>
    </row>
    <row r="249" spans="3:5" x14ac:dyDescent="0.3">
      <c r="C249" s="305" t="s">
        <v>7149</v>
      </c>
      <c r="D249" s="307" t="s">
        <v>7148</v>
      </c>
      <c r="E249" s="303">
        <v>50041810</v>
      </c>
    </row>
    <row r="250" spans="3:5" x14ac:dyDescent="0.3">
      <c r="C250" s="305" t="s">
        <v>7150</v>
      </c>
      <c r="D250" s="307" t="s">
        <v>7148</v>
      </c>
      <c r="E250" s="303">
        <v>5047614</v>
      </c>
    </row>
    <row r="251" spans="3:5" x14ac:dyDescent="0.3">
      <c r="C251" s="305" t="s">
        <v>6758</v>
      </c>
      <c r="D251" s="307" t="s">
        <v>7148</v>
      </c>
      <c r="E251" s="303">
        <v>50297513</v>
      </c>
    </row>
    <row r="252" spans="3:5" x14ac:dyDescent="0.3">
      <c r="C252" s="305" t="s">
        <v>7241</v>
      </c>
      <c r="D252" s="307" t="s">
        <v>7148</v>
      </c>
      <c r="E252" s="303">
        <v>50105674</v>
      </c>
    </row>
    <row r="254" spans="3:5" x14ac:dyDescent="0.3">
      <c r="C254" s="324"/>
      <c r="D254" s="325"/>
      <c r="E254" s="325">
        <v>4</v>
      </c>
    </row>
    <row r="255" spans="3:5" ht="75" x14ac:dyDescent="0.25">
      <c r="C255" s="308" t="s">
        <v>6093</v>
      </c>
      <c r="D255" s="308" t="s">
        <v>444</v>
      </c>
      <c r="E255" s="308" t="s">
        <v>445</v>
      </c>
    </row>
    <row r="256" spans="3:5" x14ac:dyDescent="0.3">
      <c r="C256" s="304" t="s">
        <v>6344</v>
      </c>
      <c r="D256" s="303" t="s">
        <v>889</v>
      </c>
      <c r="E256" s="303" t="s">
        <v>6367</v>
      </c>
    </row>
    <row r="257" spans="3:5" x14ac:dyDescent="0.3">
      <c r="C257" s="304" t="s">
        <v>6333</v>
      </c>
      <c r="D257" s="303" t="s">
        <v>889</v>
      </c>
      <c r="E257" s="303">
        <v>52032717</v>
      </c>
    </row>
    <row r="258" spans="3:5" x14ac:dyDescent="0.3">
      <c r="C258" s="304" t="s">
        <v>6345</v>
      </c>
      <c r="D258" s="303" t="s">
        <v>889</v>
      </c>
      <c r="E258" s="303" t="s">
        <v>6370</v>
      </c>
    </row>
    <row r="259" spans="3:5" x14ac:dyDescent="0.3">
      <c r="C259" s="304" t="s">
        <v>6323</v>
      </c>
      <c r="D259" s="303" t="s">
        <v>889</v>
      </c>
      <c r="E259" s="303">
        <v>51057153</v>
      </c>
    </row>
    <row r="260" spans="3:5" x14ac:dyDescent="0.3">
      <c r="C260" s="304" t="s">
        <v>7109</v>
      </c>
      <c r="D260" s="303" t="s">
        <v>889</v>
      </c>
      <c r="E260" s="303" t="s">
        <v>6374</v>
      </c>
    </row>
    <row r="261" spans="3:5" x14ac:dyDescent="0.3">
      <c r="C261" s="304" t="s">
        <v>6345</v>
      </c>
      <c r="D261" s="303" t="s">
        <v>889</v>
      </c>
      <c r="E261" s="303" t="s">
        <v>6370</v>
      </c>
    </row>
    <row r="262" spans="3:5" x14ac:dyDescent="0.3">
      <c r="C262" s="304" t="s">
        <v>7110</v>
      </c>
      <c r="D262" s="303" t="s">
        <v>889</v>
      </c>
      <c r="E262" s="303" t="s">
        <v>6372</v>
      </c>
    </row>
    <row r="263" spans="3:5" x14ac:dyDescent="0.3">
      <c r="C263" s="304" t="s">
        <v>7111</v>
      </c>
      <c r="D263" s="303" t="s">
        <v>889</v>
      </c>
      <c r="E263" s="303" t="s">
        <v>6373</v>
      </c>
    </row>
    <row r="264" spans="3:5" x14ac:dyDescent="0.3">
      <c r="C264" s="304" t="s">
        <v>7112</v>
      </c>
      <c r="D264" s="303" t="s">
        <v>889</v>
      </c>
      <c r="E264" s="303" t="s">
        <v>6371</v>
      </c>
    </row>
    <row r="265" spans="3:5" x14ac:dyDescent="0.3">
      <c r="C265" s="355"/>
      <c r="D265" s="356"/>
      <c r="E265" s="356"/>
    </row>
    <row r="266" spans="3:5" x14ac:dyDescent="0.3">
      <c r="C266" s="362"/>
      <c r="D266" s="267"/>
      <c r="E266" s="363">
        <v>14</v>
      </c>
    </row>
    <row r="267" spans="3:5" ht="75" x14ac:dyDescent="0.25">
      <c r="C267" s="308" t="s">
        <v>6093</v>
      </c>
      <c r="D267" s="308" t="s">
        <v>444</v>
      </c>
      <c r="E267" s="308" t="s">
        <v>445</v>
      </c>
    </row>
    <row r="268" spans="3:5" s="39" customFormat="1" x14ac:dyDescent="0.25">
      <c r="C268" s="361" t="s">
        <v>6336</v>
      </c>
      <c r="D268" s="307" t="s">
        <v>2564</v>
      </c>
      <c r="E268" s="307">
        <v>51363064</v>
      </c>
    </row>
    <row r="269" spans="3:5" s="39" customFormat="1" ht="37.5" x14ac:dyDescent="0.25">
      <c r="C269" s="361" t="s">
        <v>7347</v>
      </c>
      <c r="D269" s="307" t="s">
        <v>2564</v>
      </c>
      <c r="E269" s="307">
        <v>50297471</v>
      </c>
    </row>
    <row r="270" spans="3:5" s="39" customFormat="1" x14ac:dyDescent="0.25">
      <c r="C270" s="361" t="s">
        <v>7234</v>
      </c>
      <c r="D270" s="307" t="s">
        <v>2564</v>
      </c>
      <c r="E270" s="307">
        <v>51257721</v>
      </c>
    </row>
    <row r="271" spans="3:5" s="39" customFormat="1" x14ac:dyDescent="0.25">
      <c r="C271" s="361" t="s">
        <v>7350</v>
      </c>
      <c r="D271" s="307" t="s">
        <v>2564</v>
      </c>
      <c r="E271" s="307">
        <v>52010406</v>
      </c>
    </row>
    <row r="272" spans="3:5" s="39" customFormat="1" ht="37.5" x14ac:dyDescent="0.25">
      <c r="C272" s="361" t="s">
        <v>7277</v>
      </c>
      <c r="D272" s="307" t="s">
        <v>2564</v>
      </c>
      <c r="E272" s="307" t="s">
        <v>7278</v>
      </c>
    </row>
    <row r="273" spans="3:5" s="39" customFormat="1" ht="56.25" x14ac:dyDescent="0.25">
      <c r="C273" s="361" t="s">
        <v>7314</v>
      </c>
      <c r="D273" s="307" t="s">
        <v>2564</v>
      </c>
      <c r="E273" s="307">
        <v>50444915</v>
      </c>
    </row>
    <row r="274" spans="3:5" s="39" customFormat="1" x14ac:dyDescent="0.25">
      <c r="C274" s="361" t="s">
        <v>7340</v>
      </c>
      <c r="D274" s="307" t="s">
        <v>2564</v>
      </c>
      <c r="E274" s="307">
        <v>51438212</v>
      </c>
    </row>
    <row r="275" spans="3:5" x14ac:dyDescent="0.3">
      <c r="C275" s="304" t="s">
        <v>7341</v>
      </c>
      <c r="D275" s="303" t="s">
        <v>2564</v>
      </c>
      <c r="E275" s="303">
        <v>51009696</v>
      </c>
    </row>
    <row r="276" spans="3:5" x14ac:dyDescent="0.3">
      <c r="C276" s="304" t="s">
        <v>7346</v>
      </c>
      <c r="D276" s="303" t="s">
        <v>2564</v>
      </c>
      <c r="E276" s="303">
        <v>50051729</v>
      </c>
    </row>
    <row r="277" spans="3:5" x14ac:dyDescent="0.3">
      <c r="C277" s="304" t="s">
        <v>7473</v>
      </c>
      <c r="D277" s="303" t="s">
        <v>2564</v>
      </c>
      <c r="E277" s="303">
        <v>51272424</v>
      </c>
    </row>
    <row r="278" spans="3:5" x14ac:dyDescent="0.3">
      <c r="C278" s="304" t="s">
        <v>7368</v>
      </c>
      <c r="D278" s="303" t="s">
        <v>2564</v>
      </c>
      <c r="E278" s="303">
        <v>51446539</v>
      </c>
    </row>
    <row r="279" spans="3:5" x14ac:dyDescent="0.3">
      <c r="C279" s="304" t="s">
        <v>7374</v>
      </c>
      <c r="D279" s="303" t="s">
        <v>2564</v>
      </c>
      <c r="E279" s="303">
        <v>51026811</v>
      </c>
    </row>
    <row r="280" spans="3:5" x14ac:dyDescent="0.3">
      <c r="C280" s="304" t="s">
        <v>7376</v>
      </c>
      <c r="D280" s="303" t="s">
        <v>2564</v>
      </c>
      <c r="E280" s="303">
        <v>51038758</v>
      </c>
    </row>
    <row r="281" spans="3:5" x14ac:dyDescent="0.3">
      <c r="C281" s="304"/>
      <c r="D281" s="303"/>
      <c r="E281" s="303"/>
    </row>
    <row r="282" spans="3:5" x14ac:dyDescent="0.3">
      <c r="C282" s="304"/>
      <c r="D282" s="303"/>
      <c r="E282" s="303"/>
    </row>
    <row r="283" spans="3:5" x14ac:dyDescent="0.3">
      <c r="C283" s="304"/>
      <c r="D283" s="303"/>
      <c r="E283" s="303"/>
    </row>
    <row r="284" spans="3:5" x14ac:dyDescent="0.3">
      <c r="C284" s="355"/>
      <c r="D284" s="356"/>
      <c r="E284" s="356"/>
    </row>
    <row r="285" spans="3:5" x14ac:dyDescent="0.3">
      <c r="C285" s="324"/>
      <c r="D285" s="325"/>
      <c r="E285" s="357">
        <v>15</v>
      </c>
    </row>
    <row r="286" spans="3:5" ht="75" x14ac:dyDescent="0.25">
      <c r="C286" s="308" t="s">
        <v>6093</v>
      </c>
      <c r="D286" s="308" t="s">
        <v>444</v>
      </c>
      <c r="E286" s="308" t="s">
        <v>445</v>
      </c>
    </row>
    <row r="287" spans="3:5" ht="19.5" x14ac:dyDescent="0.25">
      <c r="C287" s="359" t="s">
        <v>7397</v>
      </c>
      <c r="D287" s="360" t="s">
        <v>1556</v>
      </c>
      <c r="E287" s="360">
        <v>51515687</v>
      </c>
    </row>
    <row r="288" spans="3:5" ht="19.5" x14ac:dyDescent="0.25">
      <c r="C288" s="359" t="s">
        <v>7396</v>
      </c>
      <c r="D288" s="360" t="s">
        <v>1556</v>
      </c>
      <c r="E288" s="360">
        <v>51515836</v>
      </c>
    </row>
    <row r="289" spans="3:5" ht="19.5" x14ac:dyDescent="0.25">
      <c r="C289" s="359" t="s">
        <v>7398</v>
      </c>
      <c r="D289" s="360" t="s">
        <v>1556</v>
      </c>
      <c r="E289" s="360">
        <v>51518528</v>
      </c>
    </row>
    <row r="290" spans="3:5" ht="58.5" x14ac:dyDescent="0.25">
      <c r="C290" s="359" t="s">
        <v>7365</v>
      </c>
      <c r="D290" s="360" t="s">
        <v>1556</v>
      </c>
      <c r="E290" s="360">
        <v>51382235</v>
      </c>
    </row>
    <row r="291" spans="3:5" ht="19.5" x14ac:dyDescent="0.25">
      <c r="C291" s="359" t="s">
        <v>7379</v>
      </c>
      <c r="D291" s="360" t="s">
        <v>1556</v>
      </c>
      <c r="E291" s="360">
        <v>52018933</v>
      </c>
    </row>
    <row r="292" spans="3:5" ht="19.5" x14ac:dyDescent="0.25">
      <c r="C292" s="359" t="s">
        <v>7377</v>
      </c>
      <c r="D292" s="360" t="s">
        <v>1556</v>
      </c>
      <c r="E292" s="360">
        <v>51494169</v>
      </c>
    </row>
    <row r="293" spans="3:5" ht="19.5" x14ac:dyDescent="0.25">
      <c r="C293" s="359" t="s">
        <v>7375</v>
      </c>
      <c r="D293" s="360" t="s">
        <v>1556</v>
      </c>
      <c r="E293" s="360">
        <v>51031132</v>
      </c>
    </row>
    <row r="294" spans="3:5" ht="19.5" x14ac:dyDescent="0.25">
      <c r="C294" s="359" t="s">
        <v>7345</v>
      </c>
      <c r="D294" s="360" t="s">
        <v>1556</v>
      </c>
      <c r="E294" s="360">
        <v>52009248</v>
      </c>
    </row>
    <row r="295" spans="3:5" ht="19.5" x14ac:dyDescent="0.25">
      <c r="C295" s="359" t="s">
        <v>7378</v>
      </c>
      <c r="D295" s="360" t="s">
        <v>1556</v>
      </c>
      <c r="E295" s="360">
        <v>51201445</v>
      </c>
    </row>
    <row r="296" spans="3:5" ht="58.5" x14ac:dyDescent="0.25">
      <c r="C296" s="359" t="s">
        <v>7366</v>
      </c>
      <c r="D296" s="360" t="s">
        <v>1556</v>
      </c>
      <c r="E296" s="360">
        <v>51526665</v>
      </c>
    </row>
    <row r="297" spans="3:5" x14ac:dyDescent="0.3">
      <c r="C297" s="355"/>
      <c r="D297" s="356"/>
      <c r="E297" s="356"/>
    </row>
    <row r="298" spans="3:5" x14ac:dyDescent="0.3">
      <c r="C298" s="324"/>
      <c r="D298" s="325"/>
      <c r="E298" s="357">
        <v>16</v>
      </c>
    </row>
    <row r="299" spans="3:5" ht="75" x14ac:dyDescent="0.25">
      <c r="C299" s="308" t="s">
        <v>6093</v>
      </c>
      <c r="D299" s="308" t="s">
        <v>444</v>
      </c>
      <c r="E299" s="308" t="s">
        <v>445</v>
      </c>
    </row>
    <row r="300" spans="3:5" ht="39" x14ac:dyDescent="0.25">
      <c r="C300" s="359" t="s">
        <v>7342</v>
      </c>
      <c r="D300" s="360" t="s">
        <v>1556</v>
      </c>
      <c r="E300" s="360">
        <v>51194785</v>
      </c>
    </row>
    <row r="301" spans="3:5" ht="39" x14ac:dyDescent="0.25">
      <c r="C301" s="359" t="s">
        <v>7343</v>
      </c>
      <c r="D301" s="360" t="s">
        <v>1556</v>
      </c>
      <c r="E301" s="360">
        <v>51515838</v>
      </c>
    </row>
    <row r="302" spans="3:5" ht="36.75" customHeight="1" x14ac:dyDescent="0.25">
      <c r="C302" s="359" t="s">
        <v>7367</v>
      </c>
      <c r="D302" s="360" t="s">
        <v>1556</v>
      </c>
      <c r="E302" s="360">
        <v>50303695</v>
      </c>
    </row>
    <row r="303" spans="3:5" ht="39" x14ac:dyDescent="0.25">
      <c r="C303" s="359" t="s">
        <v>7471</v>
      </c>
      <c r="D303" s="360" t="s">
        <v>1556</v>
      </c>
      <c r="E303" s="360">
        <v>51101167</v>
      </c>
    </row>
    <row r="304" spans="3:5" ht="39" x14ac:dyDescent="0.25">
      <c r="C304" s="359" t="s">
        <v>7472</v>
      </c>
      <c r="D304" s="360" t="s">
        <v>1556</v>
      </c>
      <c r="E304" s="360">
        <v>50470233</v>
      </c>
    </row>
    <row r="305" spans="3:5" x14ac:dyDescent="0.25">
      <c r="C305" s="358"/>
      <c r="D305" s="358"/>
      <c r="E305" s="358"/>
    </row>
    <row r="306" spans="3:5" x14ac:dyDescent="0.25">
      <c r="C306" s="358"/>
      <c r="D306" s="358"/>
      <c r="E306" s="358"/>
    </row>
    <row r="307" spans="3:5" x14ac:dyDescent="0.25">
      <c r="C307" s="358"/>
      <c r="D307" s="358"/>
      <c r="E307" s="358"/>
    </row>
    <row r="308" spans="3:5" x14ac:dyDescent="0.25">
      <c r="C308" s="358"/>
      <c r="D308" s="358"/>
      <c r="E308" s="358"/>
    </row>
    <row r="309" spans="3:5" x14ac:dyDescent="0.25">
      <c r="C309" s="358"/>
      <c r="D309" s="358"/>
      <c r="E309" s="358"/>
    </row>
    <row r="313" spans="3:5" s="320" customFormat="1" ht="39.950000000000003" customHeight="1" x14ac:dyDescent="0.25">
      <c r="C313" s="308" t="s">
        <v>6093</v>
      </c>
      <c r="D313" s="308" t="s">
        <v>444</v>
      </c>
      <c r="E313" s="308" t="s">
        <v>445</v>
      </c>
    </row>
    <row r="314" spans="3:5" s="320" customFormat="1" ht="39.950000000000003" customHeight="1" x14ac:dyDescent="0.25">
      <c r="C314" s="321" t="s">
        <v>7124</v>
      </c>
      <c r="D314" s="307" t="s">
        <v>889</v>
      </c>
      <c r="E314" s="322">
        <v>50452065</v>
      </c>
    </row>
    <row r="315" spans="3:5" s="320" customFormat="1" ht="39.950000000000003" customHeight="1" x14ac:dyDescent="0.25">
      <c r="C315" s="308" t="s">
        <v>6093</v>
      </c>
      <c r="D315" s="308" t="s">
        <v>444</v>
      </c>
      <c r="E315" s="308" t="s">
        <v>445</v>
      </c>
    </row>
    <row r="316" spans="3:5" s="320" customFormat="1" ht="39.950000000000003" customHeight="1" x14ac:dyDescent="0.25">
      <c r="C316" s="321" t="s">
        <v>7125</v>
      </c>
      <c r="D316" s="307" t="s">
        <v>889</v>
      </c>
      <c r="E316" s="322">
        <v>51038315</v>
      </c>
    </row>
    <row r="317" spans="3:5" s="320" customFormat="1" ht="39.950000000000003" customHeight="1" x14ac:dyDescent="0.25">
      <c r="C317" s="308" t="s">
        <v>6093</v>
      </c>
      <c r="D317" s="308" t="s">
        <v>444</v>
      </c>
      <c r="E317" s="308" t="s">
        <v>445</v>
      </c>
    </row>
    <row r="318" spans="3:5" s="320" customFormat="1" ht="39.950000000000003" customHeight="1" x14ac:dyDescent="0.25">
      <c r="C318" s="321" t="s">
        <v>7126</v>
      </c>
      <c r="D318" s="307" t="s">
        <v>889</v>
      </c>
      <c r="E318" s="322">
        <v>51085220</v>
      </c>
    </row>
    <row r="319" spans="3:5" s="320" customFormat="1" ht="39.950000000000003" customHeight="1" x14ac:dyDescent="0.25">
      <c r="C319" s="308" t="s">
        <v>6093</v>
      </c>
      <c r="D319" s="308" t="s">
        <v>444</v>
      </c>
      <c r="E319" s="308" t="s">
        <v>445</v>
      </c>
    </row>
    <row r="320" spans="3:5" s="320" customFormat="1" ht="39.950000000000003" customHeight="1" x14ac:dyDescent="0.25">
      <c r="C320" s="321" t="s">
        <v>7127</v>
      </c>
      <c r="D320" s="307" t="s">
        <v>889</v>
      </c>
      <c r="E320" s="322">
        <v>50444606</v>
      </c>
    </row>
    <row r="321" spans="3:5" s="320" customFormat="1" ht="39.950000000000003" customHeight="1" x14ac:dyDescent="0.25">
      <c r="C321" s="308" t="s">
        <v>6093</v>
      </c>
      <c r="D321" s="308" t="s">
        <v>444</v>
      </c>
      <c r="E321" s="308" t="s">
        <v>445</v>
      </c>
    </row>
    <row r="322" spans="3:5" s="320" customFormat="1" ht="39.950000000000003" customHeight="1" x14ac:dyDescent="0.25">
      <c r="C322" s="321" t="s">
        <v>6609</v>
      </c>
      <c r="D322" s="307" t="s">
        <v>889</v>
      </c>
      <c r="E322" s="322">
        <v>51071732</v>
      </c>
    </row>
  </sheetData>
  <autoFilter ref="C98:E252" xr:uid="{00000000-0009-0000-0000-00000F000000}"/>
  <conditionalFormatting sqref="D1 D9 D267:D274">
    <cfRule type="containsText" dxfId="160" priority="122" stopIfTrue="1" operator="containsText" text="PD">
      <formula>NOT(ISERROR(SEARCH("PD",D1)))</formula>
    </cfRule>
  </conditionalFormatting>
  <conditionalFormatting sqref="D25">
    <cfRule type="containsText" dxfId="159" priority="118" stopIfTrue="1" operator="containsText" text="PD">
      <formula>NOT(ISERROR(SEARCH("PD",D25)))</formula>
    </cfRule>
  </conditionalFormatting>
  <conditionalFormatting sqref="D16:D18">
    <cfRule type="containsText" dxfId="158" priority="120" stopIfTrue="1" operator="containsText" text="PD">
      <formula>NOT(ISERROR(SEARCH("PD",D16)))</formula>
    </cfRule>
  </conditionalFormatting>
  <conditionalFormatting sqref="D34">
    <cfRule type="containsText" dxfId="157" priority="117" stopIfTrue="1" operator="containsText" text="PD">
      <formula>NOT(ISERROR(SEARCH("PD",D34)))</formula>
    </cfRule>
  </conditionalFormatting>
  <conditionalFormatting sqref="D37">
    <cfRule type="containsText" dxfId="156" priority="116" stopIfTrue="1" operator="containsText" text="PD">
      <formula>NOT(ISERROR(SEARCH("PD",D37)))</formula>
    </cfRule>
  </conditionalFormatting>
  <conditionalFormatting sqref="D40">
    <cfRule type="containsText" dxfId="155" priority="115" stopIfTrue="1" operator="containsText" text="PD">
      <formula>NOT(ISERROR(SEARCH("PD",D40)))</formula>
    </cfRule>
  </conditionalFormatting>
  <conditionalFormatting sqref="D43">
    <cfRule type="containsText" dxfId="154" priority="114" stopIfTrue="1" operator="containsText" text="PD">
      <formula>NOT(ISERROR(SEARCH("PD",D43)))</formula>
    </cfRule>
  </conditionalFormatting>
  <conditionalFormatting sqref="D46:D47">
    <cfRule type="containsText" dxfId="153" priority="109" stopIfTrue="1" operator="containsText" text="PD">
      <formula>NOT(ISERROR(SEARCH("PD",D46)))</formula>
    </cfRule>
  </conditionalFormatting>
  <conditionalFormatting sqref="D10">
    <cfRule type="containsText" dxfId="152" priority="106" stopIfTrue="1" operator="containsText" text="PD">
      <formula>NOT(ISERROR(SEARCH("PD",D10)))</formula>
    </cfRule>
  </conditionalFormatting>
  <conditionalFormatting sqref="D51:D52">
    <cfRule type="containsText" dxfId="151" priority="107" stopIfTrue="1" operator="containsText" text="PD">
      <formula>NOT(ISERROR(SEARCH("PD",D51)))</formula>
    </cfRule>
  </conditionalFormatting>
  <conditionalFormatting sqref="D7">
    <cfRule type="containsText" dxfId="150" priority="105" stopIfTrue="1" operator="containsText" text="PD">
      <formula>NOT(ISERROR(SEARCH("PD",D7)))</formula>
    </cfRule>
  </conditionalFormatting>
  <conditionalFormatting sqref="D28:D29">
    <cfRule type="containsText" dxfId="149" priority="102" stopIfTrue="1" operator="containsText" text="PD">
      <formula>NOT(ISERROR(SEARCH("PD",D28)))</formula>
    </cfRule>
  </conditionalFormatting>
  <conditionalFormatting sqref="D72">
    <cfRule type="containsText" dxfId="148" priority="91" stopIfTrue="1" operator="containsText" text="PD">
      <formula>NOT(ISERROR(SEARCH("PD",D72)))</formula>
    </cfRule>
  </conditionalFormatting>
  <conditionalFormatting sqref="D31">
    <cfRule type="containsText" dxfId="147" priority="101" stopIfTrue="1" operator="containsText" text="PD">
      <formula>NOT(ISERROR(SEARCH("PD",D31)))</formula>
    </cfRule>
  </conditionalFormatting>
  <conditionalFormatting sqref="D54">
    <cfRule type="containsText" dxfId="146" priority="100" stopIfTrue="1" operator="containsText" text="PD">
      <formula>NOT(ISERROR(SEARCH("PD",D54)))</formula>
    </cfRule>
  </conditionalFormatting>
  <conditionalFormatting sqref="D60">
    <cfRule type="containsText" dxfId="145" priority="98" stopIfTrue="1" operator="containsText" text="PD">
      <formula>NOT(ISERROR(SEARCH("PD",D60)))</formula>
    </cfRule>
  </conditionalFormatting>
  <conditionalFormatting sqref="D57">
    <cfRule type="containsText" dxfId="144" priority="96" stopIfTrue="1" operator="containsText" text="PD">
      <formula>NOT(ISERROR(SEARCH("PD",D57)))</formula>
    </cfRule>
  </conditionalFormatting>
  <conditionalFormatting sqref="D63">
    <cfRule type="containsText" dxfId="143" priority="95" stopIfTrue="1" operator="containsText" text="PD">
      <formula>NOT(ISERROR(SEARCH("PD",D63)))</formula>
    </cfRule>
  </conditionalFormatting>
  <conditionalFormatting sqref="D66">
    <cfRule type="containsText" dxfId="142" priority="94" stopIfTrue="1" operator="containsText" text="PD">
      <formula>NOT(ISERROR(SEARCH("PD",D66)))</formula>
    </cfRule>
  </conditionalFormatting>
  <conditionalFormatting sqref="D69:D70">
    <cfRule type="containsText" dxfId="141" priority="92" stopIfTrue="1" operator="containsText" text="PD">
      <formula>NOT(ISERROR(SEARCH("PD",D69)))</formula>
    </cfRule>
  </conditionalFormatting>
  <conditionalFormatting sqref="D13">
    <cfRule type="containsText" dxfId="140" priority="90" stopIfTrue="1" operator="containsText" text="PD">
      <formula>NOT(ISERROR(SEARCH("PD",D13)))</formula>
    </cfRule>
  </conditionalFormatting>
  <conditionalFormatting sqref="D19">
    <cfRule type="containsText" dxfId="139" priority="87" stopIfTrue="1" operator="containsText" text="PD">
      <formula>NOT(ISERROR(SEARCH("PD",D19)))</formula>
    </cfRule>
  </conditionalFormatting>
  <conditionalFormatting sqref="D22">
    <cfRule type="containsText" dxfId="138" priority="86" stopIfTrue="1" operator="containsText" text="PD">
      <formula>NOT(ISERROR(SEARCH("PD",D22)))</formula>
    </cfRule>
  </conditionalFormatting>
  <conditionalFormatting sqref="D8">
    <cfRule type="containsText" dxfId="137" priority="85" stopIfTrue="1" operator="containsText" text="PD">
      <formula>NOT(ISERROR(SEARCH("PD",D8)))</formula>
    </cfRule>
  </conditionalFormatting>
  <conditionalFormatting sqref="D32">
    <cfRule type="containsText" dxfId="136" priority="83" stopIfTrue="1" operator="containsText" text="PD">
      <formula>NOT(ISERROR(SEARCH("PD",D32)))</formula>
    </cfRule>
  </conditionalFormatting>
  <conditionalFormatting sqref="D78">
    <cfRule type="containsText" dxfId="135" priority="82" stopIfTrue="1" operator="containsText" text="PD">
      <formula>NOT(ISERROR(SEARCH("PD",D78)))</formula>
    </cfRule>
  </conditionalFormatting>
  <conditionalFormatting sqref="J90">
    <cfRule type="containsText" dxfId="134" priority="75" stopIfTrue="1" operator="containsText" text="PD">
      <formula>NOT(ISERROR(SEARCH("PD",J90)))</formula>
    </cfRule>
  </conditionalFormatting>
  <conditionalFormatting sqref="D85">
    <cfRule type="containsText" dxfId="133" priority="80" stopIfTrue="1" operator="containsText" text="PD">
      <formula>NOT(ISERROR(SEARCH("PD",D85)))</formula>
    </cfRule>
  </conditionalFormatting>
  <conditionalFormatting sqref="J84:J85">
    <cfRule type="containsText" dxfId="132" priority="79" stopIfTrue="1" operator="containsText" text="PD">
      <formula>NOT(ISERROR(SEARCH("PD",J84)))</formula>
    </cfRule>
  </conditionalFormatting>
  <conditionalFormatting sqref="J81">
    <cfRule type="containsText" dxfId="131" priority="78" stopIfTrue="1" operator="containsText" text="PD">
      <formula>NOT(ISERROR(SEARCH("PD",J81)))</formula>
    </cfRule>
  </conditionalFormatting>
  <conditionalFormatting sqref="J87:J88">
    <cfRule type="containsText" dxfId="130" priority="76" stopIfTrue="1" operator="containsText" text="PD">
      <formula>NOT(ISERROR(SEARCH("PD",J87)))</formula>
    </cfRule>
  </conditionalFormatting>
  <conditionalFormatting sqref="D81">
    <cfRule type="containsText" dxfId="129" priority="73" stopIfTrue="1" operator="containsText" text="PD">
      <formula>NOT(ISERROR(SEARCH("PD",D81)))</formula>
    </cfRule>
  </conditionalFormatting>
  <conditionalFormatting sqref="J93">
    <cfRule type="containsText" dxfId="128" priority="71" stopIfTrue="1" operator="containsText" text="PD">
      <formula>NOT(ISERROR(SEARCH("PD",J93)))</formula>
    </cfRule>
  </conditionalFormatting>
  <conditionalFormatting sqref="D84">
    <cfRule type="containsText" dxfId="127" priority="72" stopIfTrue="1" operator="containsText" text="PD">
      <formula>NOT(ISERROR(SEARCH("PD",D84)))</formula>
    </cfRule>
  </conditionalFormatting>
  <conditionalFormatting sqref="D4">
    <cfRule type="containsText" dxfId="126" priority="70" stopIfTrue="1" operator="containsText" text="PD">
      <formula>NOT(ISERROR(SEARCH("PD",D4)))</formula>
    </cfRule>
  </conditionalFormatting>
  <conditionalFormatting sqref="J96">
    <cfRule type="containsText" dxfId="125" priority="67" stopIfTrue="1" operator="containsText" text="PD">
      <formula>NOT(ISERROR(SEARCH("PD",J96)))</formula>
    </cfRule>
  </conditionalFormatting>
  <conditionalFormatting sqref="D55">
    <cfRule type="containsText" dxfId="124" priority="69" stopIfTrue="1" operator="containsText" text="PD">
      <formula>NOT(ISERROR(SEARCH("PD",D55)))</formula>
    </cfRule>
  </conditionalFormatting>
  <conditionalFormatting sqref="J78">
    <cfRule type="containsText" dxfId="123" priority="68" stopIfTrue="1" operator="containsText" text="PD">
      <formula>NOT(ISERROR(SEARCH("PD",J78)))</formula>
    </cfRule>
  </conditionalFormatting>
  <conditionalFormatting sqref="D99">
    <cfRule type="containsText" dxfId="122" priority="66" stopIfTrue="1" operator="containsText" text="PD">
      <formula>NOT(ISERROR(SEARCH("PD",D99)))</formula>
    </cfRule>
  </conditionalFormatting>
  <conditionalFormatting sqref="D127">
    <cfRule type="containsText" dxfId="121" priority="65" stopIfTrue="1" operator="containsText" text="PD">
      <formula>NOT(ISERROR(SEARCH("PD",D127)))</formula>
    </cfRule>
  </conditionalFormatting>
  <conditionalFormatting sqref="D149">
    <cfRule type="containsText" dxfId="120" priority="64" stopIfTrue="1" operator="containsText" text="PD">
      <formula>NOT(ISERROR(SEARCH("PD",D149)))</formula>
    </cfRule>
  </conditionalFormatting>
  <conditionalFormatting sqref="D155">
    <cfRule type="containsText" dxfId="119" priority="63" stopIfTrue="1" operator="containsText" text="PD">
      <formula>NOT(ISERROR(SEARCH("PD",D155)))</formula>
    </cfRule>
  </conditionalFormatting>
  <conditionalFormatting sqref="D166:D173">
    <cfRule type="containsText" dxfId="118" priority="62" stopIfTrue="1" operator="containsText" text="PD">
      <formula>NOT(ISERROR(SEARCH("PD",D166)))</formula>
    </cfRule>
  </conditionalFormatting>
  <conditionalFormatting sqref="D174">
    <cfRule type="containsText" dxfId="117" priority="61" stopIfTrue="1" operator="containsText" text="PD">
      <formula>NOT(ISERROR(SEARCH("PD",D174)))</formula>
    </cfRule>
  </conditionalFormatting>
  <conditionalFormatting sqref="D187">
    <cfRule type="containsText" dxfId="116" priority="60" stopIfTrue="1" operator="containsText" text="PD">
      <formula>NOT(ISERROR(SEARCH("PD",D187)))</formula>
    </cfRule>
  </conditionalFormatting>
  <conditionalFormatting sqref="D175:D185">
    <cfRule type="containsText" dxfId="115" priority="59" stopIfTrue="1" operator="containsText" text="PD">
      <formula>NOT(ISERROR(SEARCH("PD",D175)))</formula>
    </cfRule>
  </conditionalFormatting>
  <conditionalFormatting sqref="D188:D205">
    <cfRule type="containsText" dxfId="114" priority="58" stopIfTrue="1" operator="containsText" text="PD">
      <formula>NOT(ISERROR(SEARCH("PD",D188)))</formula>
    </cfRule>
  </conditionalFormatting>
  <conditionalFormatting sqref="I188">
    <cfRule type="colorScale" priority="53">
      <colorScale>
        <cfvo type="min"/>
        <cfvo type="max"/>
        <color rgb="FFFF7128"/>
        <color rgb="FFFFEF9C"/>
      </colorScale>
    </cfRule>
  </conditionalFormatting>
  <conditionalFormatting sqref="I188">
    <cfRule type="duplicateValues" dxfId="113" priority="54"/>
  </conditionalFormatting>
  <conditionalFormatting sqref="I188">
    <cfRule type="duplicateValues" dxfId="112" priority="55"/>
  </conditionalFormatting>
  <conditionalFormatting sqref="I188">
    <cfRule type="duplicateValues" dxfId="111" priority="56"/>
    <cfRule type="duplicateValues" priority="57"/>
  </conditionalFormatting>
  <conditionalFormatting sqref="I194">
    <cfRule type="duplicateValues" dxfId="110" priority="44"/>
  </conditionalFormatting>
  <conditionalFormatting sqref="I194">
    <cfRule type="duplicateValues" dxfId="109" priority="45"/>
  </conditionalFormatting>
  <conditionalFormatting sqref="I194">
    <cfRule type="duplicateValues" dxfId="108" priority="46"/>
    <cfRule type="duplicateValues" priority="47"/>
  </conditionalFormatting>
  <conditionalFormatting sqref="I192">
    <cfRule type="duplicateValues" dxfId="107" priority="40"/>
    <cfRule type="duplicateValues" dxfId="106" priority="41"/>
    <cfRule type="duplicateValues" dxfId="105" priority="42"/>
  </conditionalFormatting>
  <conditionalFormatting sqref="I192">
    <cfRule type="duplicateValues" dxfId="104" priority="43" stopIfTrue="1"/>
  </conditionalFormatting>
  <conditionalFormatting sqref="I189:I191 I193">
    <cfRule type="colorScale" priority="48">
      <colorScale>
        <cfvo type="min"/>
        <cfvo type="max"/>
        <color rgb="FFFF7128"/>
        <color rgb="FFFFEF9C"/>
      </colorScale>
    </cfRule>
  </conditionalFormatting>
  <conditionalFormatting sqref="I189:I191 I193">
    <cfRule type="duplicateValues" dxfId="103" priority="49"/>
  </conditionalFormatting>
  <conditionalFormatting sqref="I189:I191 I193">
    <cfRule type="duplicateValues" dxfId="102" priority="50"/>
  </conditionalFormatting>
  <conditionalFormatting sqref="I189:I191 I193">
    <cfRule type="duplicateValues" dxfId="101" priority="51"/>
    <cfRule type="duplicateValues" priority="52"/>
  </conditionalFormatting>
  <conditionalFormatting sqref="I195">
    <cfRule type="colorScale" priority="35">
      <colorScale>
        <cfvo type="min"/>
        <cfvo type="max"/>
        <color rgb="FFFF7128"/>
        <color rgb="FFFFEF9C"/>
      </colorScale>
    </cfRule>
  </conditionalFormatting>
  <conditionalFormatting sqref="I195">
    <cfRule type="duplicateValues" dxfId="100" priority="36"/>
  </conditionalFormatting>
  <conditionalFormatting sqref="I195">
    <cfRule type="duplicateValues" dxfId="99" priority="37"/>
  </conditionalFormatting>
  <conditionalFormatting sqref="I195">
    <cfRule type="duplicateValues" dxfId="98" priority="38"/>
    <cfRule type="duplicateValues" priority="39"/>
  </conditionalFormatting>
  <conditionalFormatting sqref="D207">
    <cfRule type="containsText" dxfId="97" priority="34" stopIfTrue="1" operator="containsText" text="PD">
      <formula>NOT(ISERROR(SEARCH("PD",D207)))</formula>
    </cfRule>
  </conditionalFormatting>
  <conditionalFormatting sqref="D211">
    <cfRule type="containsText" dxfId="96" priority="32" stopIfTrue="1" operator="containsText" text="PD">
      <formula>NOT(ISERROR(SEARCH("PD",D211)))</formula>
    </cfRule>
  </conditionalFormatting>
  <conditionalFormatting sqref="D212">
    <cfRule type="containsText" dxfId="95" priority="31" stopIfTrue="1" operator="containsText" text="PD">
      <formula>NOT(ISERROR(SEARCH("PD",D212)))</formula>
    </cfRule>
  </conditionalFormatting>
  <conditionalFormatting sqref="D216">
    <cfRule type="containsText" dxfId="94" priority="30" stopIfTrue="1" operator="containsText" text="PD">
      <formula>NOT(ISERROR(SEARCH("PD",D216)))</formula>
    </cfRule>
  </conditionalFormatting>
  <conditionalFormatting sqref="D224">
    <cfRule type="containsText" dxfId="93" priority="28" stopIfTrue="1" operator="containsText" text="PD">
      <formula>NOT(ISERROR(SEARCH("PD",D224)))</formula>
    </cfRule>
  </conditionalFormatting>
  <conditionalFormatting sqref="D225:D229">
    <cfRule type="containsText" dxfId="92" priority="27" stopIfTrue="1" operator="containsText" text="PD">
      <formula>NOT(ISERROR(SEARCH("PD",D225)))</formula>
    </cfRule>
  </conditionalFormatting>
  <conditionalFormatting sqref="D231">
    <cfRule type="containsText" dxfId="91" priority="26" stopIfTrue="1" operator="containsText" text="PD">
      <formula>NOT(ISERROR(SEARCH("PD",D231)))</formula>
    </cfRule>
  </conditionalFormatting>
  <conditionalFormatting sqref="D208">
    <cfRule type="containsText" dxfId="90" priority="24" stopIfTrue="1" operator="containsText" text="PD">
      <formula>NOT(ISERROR(SEARCH("PD",D208)))</formula>
    </cfRule>
  </conditionalFormatting>
  <conditionalFormatting sqref="D209">
    <cfRule type="containsText" dxfId="89" priority="23" stopIfTrue="1" operator="containsText" text="PD">
      <formula>NOT(ISERROR(SEARCH("PD",D209)))</formula>
    </cfRule>
  </conditionalFormatting>
  <conditionalFormatting sqref="D213">
    <cfRule type="containsText" dxfId="88" priority="22" stopIfTrue="1" operator="containsText" text="PD">
      <formula>NOT(ISERROR(SEARCH("PD",D213)))</formula>
    </cfRule>
  </conditionalFormatting>
  <conditionalFormatting sqref="D214">
    <cfRule type="containsText" dxfId="87" priority="21" stopIfTrue="1" operator="containsText" text="PD">
      <formula>NOT(ISERROR(SEARCH("PD",D214)))</formula>
    </cfRule>
  </conditionalFormatting>
  <conditionalFormatting sqref="D217:D222">
    <cfRule type="containsText" dxfId="86" priority="20" stopIfTrue="1" operator="containsText" text="PD">
      <formula>NOT(ISERROR(SEARCH("PD",D217)))</formula>
    </cfRule>
  </conditionalFormatting>
  <conditionalFormatting sqref="D232">
    <cfRule type="containsText" dxfId="85" priority="19" stopIfTrue="1" operator="containsText" text="PD">
      <formula>NOT(ISERROR(SEARCH("PD",D232)))</formula>
    </cfRule>
  </conditionalFormatting>
  <conditionalFormatting sqref="D233">
    <cfRule type="containsText" dxfId="84" priority="18" stopIfTrue="1" operator="containsText" text="PD">
      <formula>NOT(ISERROR(SEARCH("PD",D233)))</formula>
    </cfRule>
  </conditionalFormatting>
  <conditionalFormatting sqref="D235">
    <cfRule type="containsText" dxfId="83" priority="17" stopIfTrue="1" operator="containsText" text="PD">
      <formula>NOT(ISERROR(SEARCH("PD",D235)))</formula>
    </cfRule>
  </conditionalFormatting>
  <conditionalFormatting sqref="D236:D252">
    <cfRule type="containsText" dxfId="82" priority="16" stopIfTrue="1" operator="containsText" text="PD">
      <formula>NOT(ISERROR(SEARCH("PD",D236)))</formula>
    </cfRule>
  </conditionalFormatting>
  <conditionalFormatting sqref="D313">
    <cfRule type="containsText" dxfId="81" priority="14" stopIfTrue="1" operator="containsText" text="PD">
      <formula>NOT(ISERROR(SEARCH("PD",D313)))</formula>
    </cfRule>
  </conditionalFormatting>
  <conditionalFormatting sqref="D314 D316 D318 D320 D322">
    <cfRule type="containsText" dxfId="80" priority="13" stopIfTrue="1" operator="containsText" text="PD">
      <formula>NOT(ISERROR(SEARCH("PD",D314)))</formula>
    </cfRule>
  </conditionalFormatting>
  <conditionalFormatting sqref="D321">
    <cfRule type="containsText" dxfId="79" priority="5" stopIfTrue="1" operator="containsText" text="PD">
      <formula>NOT(ISERROR(SEARCH("PD",D321)))</formula>
    </cfRule>
  </conditionalFormatting>
  <conditionalFormatting sqref="D315">
    <cfRule type="containsText" dxfId="78" priority="9" stopIfTrue="1" operator="containsText" text="PD">
      <formula>NOT(ISERROR(SEARCH("PD",D315)))</formula>
    </cfRule>
  </conditionalFormatting>
  <conditionalFormatting sqref="D317">
    <cfRule type="containsText" dxfId="77" priority="8" stopIfTrue="1" operator="containsText" text="PD">
      <formula>NOT(ISERROR(SEARCH("PD",D317)))</formula>
    </cfRule>
  </conditionalFormatting>
  <conditionalFormatting sqref="D319">
    <cfRule type="containsText" dxfId="76" priority="6" stopIfTrue="1" operator="containsText" text="PD">
      <formula>NOT(ISERROR(SEARCH("PD",D319)))</formula>
    </cfRule>
  </conditionalFormatting>
  <conditionalFormatting sqref="D255">
    <cfRule type="containsText" dxfId="75" priority="4" stopIfTrue="1" operator="containsText" text="PD">
      <formula>NOT(ISERROR(SEARCH("PD",D255)))</formula>
    </cfRule>
  </conditionalFormatting>
  <conditionalFormatting sqref="D286:D296">
    <cfRule type="containsText" dxfId="74" priority="2" stopIfTrue="1" operator="containsText" text="PD">
      <formula>NOT(ISERROR(SEARCH("PD",D286)))</formula>
    </cfRule>
  </conditionalFormatting>
  <conditionalFormatting sqref="D299:D309">
    <cfRule type="containsText" dxfId="73" priority="1" stopIfTrue="1" operator="containsText" text="PD">
      <formula>NOT(ISERROR(SEARCH("PD",D299)))</formula>
    </cfRule>
  </conditionalFormatting>
  <pageMargins left="0.7" right="0.7" top="0.17" bottom="0.21" header="0.17" footer="0.19"/>
  <pageSetup paperSize="9" scale="8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  <pageSetUpPr fitToPage="1"/>
  </sheetPr>
  <dimension ref="C1:K273"/>
  <sheetViews>
    <sheetView topLeftCell="A254" workbookViewId="0">
      <selection activeCell="C98" sqref="C98:F255"/>
    </sheetView>
  </sheetViews>
  <sheetFormatPr defaultRowHeight="18.75" x14ac:dyDescent="0.3"/>
  <cols>
    <col min="3" max="3" width="65" style="260" customWidth="1"/>
    <col min="4" max="4" width="13.85546875" style="260" customWidth="1"/>
    <col min="5" max="5" width="24.5703125" style="261" customWidth="1"/>
    <col min="9" max="9" width="51.140625" customWidth="1"/>
    <col min="10" max="10" width="13.140625" customWidth="1"/>
    <col min="11" max="11" width="17.140625" customWidth="1"/>
  </cols>
  <sheetData>
    <row r="1" spans="3:5" ht="40.5" customHeight="1" x14ac:dyDescent="0.25">
      <c r="C1" s="253" t="s">
        <v>443</v>
      </c>
      <c r="D1" s="238" t="s">
        <v>444</v>
      </c>
      <c r="E1" s="238" t="s">
        <v>445</v>
      </c>
    </row>
    <row r="2" spans="3:5" ht="57" customHeight="1" x14ac:dyDescent="0.25">
      <c r="C2" s="239" t="s">
        <v>2957</v>
      </c>
      <c r="D2" s="240" t="s">
        <v>1572</v>
      </c>
      <c r="E2" s="240" t="s">
        <v>153</v>
      </c>
    </row>
    <row r="3" spans="3:5" ht="13.5" customHeight="1" x14ac:dyDescent="0.25">
      <c r="C3" s="239"/>
      <c r="D3" s="240"/>
      <c r="E3" s="240"/>
    </row>
    <row r="4" spans="3:5" ht="43.5" customHeight="1" x14ac:dyDescent="0.25">
      <c r="C4" s="253" t="s">
        <v>443</v>
      </c>
      <c r="D4" s="238" t="s">
        <v>444</v>
      </c>
      <c r="E4" s="238" t="s">
        <v>445</v>
      </c>
    </row>
    <row r="5" spans="3:5" ht="57" customHeight="1" x14ac:dyDescent="0.25">
      <c r="C5" s="239" t="s">
        <v>2969</v>
      </c>
      <c r="D5" s="240" t="s">
        <v>1537</v>
      </c>
      <c r="E5" s="240" t="s">
        <v>683</v>
      </c>
    </row>
    <row r="6" spans="3:5" ht="9" customHeight="1" x14ac:dyDescent="0.3">
      <c r="C6" s="242"/>
      <c r="D6" s="243"/>
      <c r="E6" s="244"/>
    </row>
    <row r="7" spans="3:5" ht="38.25" customHeight="1" x14ac:dyDescent="0.25">
      <c r="C7" s="253" t="s">
        <v>443</v>
      </c>
      <c r="D7" s="238" t="s">
        <v>444</v>
      </c>
      <c r="E7" s="238" t="s">
        <v>445</v>
      </c>
    </row>
    <row r="8" spans="3:5" ht="53.25" customHeight="1" x14ac:dyDescent="0.25">
      <c r="C8" s="279" t="s">
        <v>2959</v>
      </c>
      <c r="D8" s="280" t="s">
        <v>1572</v>
      </c>
      <c r="E8" s="280" t="s">
        <v>684</v>
      </c>
    </row>
    <row r="9" spans="3:5" ht="15.75" customHeight="1" x14ac:dyDescent="0.25">
      <c r="C9" s="281"/>
      <c r="D9" s="272"/>
      <c r="E9" s="272"/>
    </row>
    <row r="10" spans="3:5" ht="36" customHeight="1" x14ac:dyDescent="0.25">
      <c r="C10" s="282" t="s">
        <v>443</v>
      </c>
      <c r="D10" s="283" t="s">
        <v>444</v>
      </c>
      <c r="E10" s="283" t="s">
        <v>445</v>
      </c>
    </row>
    <row r="11" spans="3:5" ht="51" customHeight="1" x14ac:dyDescent="0.25">
      <c r="C11" s="263" t="s">
        <v>2959</v>
      </c>
      <c r="D11" s="240" t="s">
        <v>1572</v>
      </c>
      <c r="E11" s="250" t="s">
        <v>684</v>
      </c>
    </row>
    <row r="12" spans="3:5" ht="15.75" customHeight="1" x14ac:dyDescent="0.25">
      <c r="C12" s="249"/>
      <c r="D12" s="240"/>
      <c r="E12" s="250"/>
    </row>
    <row r="13" spans="3:5" ht="37.5" customHeight="1" x14ac:dyDescent="0.25">
      <c r="C13" s="282" t="s">
        <v>443</v>
      </c>
      <c r="D13" s="283" t="s">
        <v>444</v>
      </c>
      <c r="E13" s="283" t="s">
        <v>445</v>
      </c>
    </row>
    <row r="14" spans="3:5" ht="55.5" customHeight="1" x14ac:dyDescent="0.25">
      <c r="C14" s="263" t="s">
        <v>2959</v>
      </c>
      <c r="D14" s="240" t="s">
        <v>1572</v>
      </c>
      <c r="E14" s="250" t="s">
        <v>684</v>
      </c>
    </row>
    <row r="15" spans="3:5" ht="6" customHeight="1" x14ac:dyDescent="0.25">
      <c r="C15" s="251"/>
      <c r="D15" s="240"/>
      <c r="E15" s="250"/>
    </row>
    <row r="16" spans="3:5" ht="36.75" customHeight="1" x14ac:dyDescent="0.25">
      <c r="C16" s="282" t="s">
        <v>443</v>
      </c>
      <c r="D16" s="283" t="s">
        <v>444</v>
      </c>
      <c r="E16" s="283" t="s">
        <v>445</v>
      </c>
    </row>
    <row r="17" spans="3:5" ht="54" customHeight="1" x14ac:dyDescent="0.25">
      <c r="C17" s="284" t="s">
        <v>2959</v>
      </c>
      <c r="D17" s="272" t="s">
        <v>1572</v>
      </c>
      <c r="E17" s="272" t="s">
        <v>684</v>
      </c>
    </row>
    <row r="18" spans="3:5" ht="15" customHeight="1" x14ac:dyDescent="0.25">
      <c r="C18" s="252"/>
      <c r="D18" s="245"/>
      <c r="E18" s="245"/>
    </row>
    <row r="19" spans="3:5" ht="39.75" customHeight="1" x14ac:dyDescent="0.25">
      <c r="C19" s="253" t="s">
        <v>443</v>
      </c>
      <c r="D19" s="238" t="s">
        <v>444</v>
      </c>
      <c r="E19" s="238" t="s">
        <v>445</v>
      </c>
    </row>
    <row r="20" spans="3:5" ht="48.75" customHeight="1" x14ac:dyDescent="0.25">
      <c r="C20" s="239" t="s">
        <v>6947</v>
      </c>
      <c r="D20" s="240" t="s">
        <v>1528</v>
      </c>
      <c r="E20" s="240" t="s">
        <v>1395</v>
      </c>
    </row>
    <row r="21" spans="3:5" ht="10.5" customHeight="1" x14ac:dyDescent="0.3">
      <c r="C21" s="255"/>
      <c r="D21" s="255"/>
      <c r="E21" s="256"/>
    </row>
    <row r="22" spans="3:5" ht="39" customHeight="1" x14ac:dyDescent="0.25">
      <c r="C22" s="237" t="s">
        <v>6093</v>
      </c>
      <c r="D22" s="238" t="s">
        <v>444</v>
      </c>
      <c r="E22" s="238" t="s">
        <v>445</v>
      </c>
    </row>
    <row r="23" spans="3:5" ht="38.25" customHeight="1" x14ac:dyDescent="0.25">
      <c r="C23" s="239" t="s">
        <v>6813</v>
      </c>
      <c r="D23" s="240" t="s">
        <v>1527</v>
      </c>
      <c r="E23" s="240" t="s">
        <v>857</v>
      </c>
    </row>
    <row r="24" spans="3:5" ht="13.5" customHeight="1" x14ac:dyDescent="0.25">
      <c r="C24" s="257"/>
      <c r="D24" s="258"/>
      <c r="E24" s="241"/>
    </row>
    <row r="25" spans="3:5" ht="38.25" customHeight="1" x14ac:dyDescent="0.25">
      <c r="C25" s="237" t="s">
        <v>6093</v>
      </c>
      <c r="D25" s="238" t="s">
        <v>444</v>
      </c>
      <c r="E25" s="238" t="s">
        <v>445</v>
      </c>
    </row>
    <row r="26" spans="3:5" ht="59.25" customHeight="1" x14ac:dyDescent="0.25">
      <c r="C26" s="239" t="s">
        <v>2959</v>
      </c>
      <c r="D26" s="240" t="s">
        <v>1572</v>
      </c>
      <c r="E26" s="240" t="s">
        <v>684</v>
      </c>
    </row>
    <row r="27" spans="3:5" ht="14.25" customHeight="1" x14ac:dyDescent="0.3">
      <c r="C27" s="242"/>
      <c r="D27" s="259"/>
      <c r="E27" s="244"/>
    </row>
    <row r="28" spans="3:5" ht="42" customHeight="1" x14ac:dyDescent="0.25">
      <c r="C28" s="237" t="s">
        <v>6093</v>
      </c>
      <c r="D28" s="238" t="s">
        <v>444</v>
      </c>
      <c r="E28" s="238" t="s">
        <v>445</v>
      </c>
    </row>
    <row r="29" spans="3:5" ht="56.25" customHeight="1" x14ac:dyDescent="0.25">
      <c r="C29" s="278" t="s">
        <v>2959</v>
      </c>
      <c r="D29" s="272" t="s">
        <v>1572</v>
      </c>
      <c r="E29" s="272" t="s">
        <v>684</v>
      </c>
    </row>
    <row r="30" spans="3:5" ht="15.75" customHeight="1" x14ac:dyDescent="0.3">
      <c r="C30" s="242"/>
      <c r="D30" s="259"/>
      <c r="E30" s="244"/>
    </row>
    <row r="31" spans="3:5" ht="41.25" customHeight="1" x14ac:dyDescent="0.25">
      <c r="C31" s="237" t="s">
        <v>6093</v>
      </c>
      <c r="D31" s="238" t="s">
        <v>444</v>
      </c>
      <c r="E31" s="238" t="s">
        <v>445</v>
      </c>
    </row>
    <row r="32" spans="3:5" ht="51" customHeight="1" x14ac:dyDescent="0.25">
      <c r="C32" s="239" t="s">
        <v>6950</v>
      </c>
      <c r="D32" s="272" t="s">
        <v>1528</v>
      </c>
      <c r="E32" s="240" t="s">
        <v>1417</v>
      </c>
    </row>
    <row r="33" spans="3:5" ht="13.5" customHeight="1" x14ac:dyDescent="0.3"/>
    <row r="34" spans="3:5" ht="39" customHeight="1" x14ac:dyDescent="0.25">
      <c r="C34" s="237" t="s">
        <v>6093</v>
      </c>
      <c r="D34" s="238" t="s">
        <v>444</v>
      </c>
      <c r="E34" s="238" t="s">
        <v>445</v>
      </c>
    </row>
    <row r="35" spans="3:5" ht="45" customHeight="1" x14ac:dyDescent="0.25">
      <c r="C35" s="239" t="s">
        <v>6949</v>
      </c>
      <c r="D35" s="240" t="s">
        <v>1528</v>
      </c>
      <c r="E35" s="240" t="s">
        <v>693</v>
      </c>
    </row>
    <row r="36" spans="3:5" s="50" customFormat="1" ht="15" customHeight="1" x14ac:dyDescent="0.3">
      <c r="C36" s="255"/>
      <c r="D36" s="255"/>
      <c r="E36" s="256"/>
    </row>
    <row r="37" spans="3:5" ht="39.75" customHeight="1" x14ac:dyDescent="0.25">
      <c r="C37" s="237" t="s">
        <v>6093</v>
      </c>
      <c r="D37" s="238" t="s">
        <v>444</v>
      </c>
      <c r="E37" s="238" t="s">
        <v>445</v>
      </c>
    </row>
    <row r="38" spans="3:5" ht="47.25" customHeight="1" x14ac:dyDescent="0.25">
      <c r="C38" s="239" t="s">
        <v>6948</v>
      </c>
      <c r="D38" s="240" t="s">
        <v>1528</v>
      </c>
      <c r="E38" s="240" t="s">
        <v>692</v>
      </c>
    </row>
    <row r="39" spans="3:5" ht="12.75" customHeight="1" x14ac:dyDescent="0.25">
      <c r="C39" s="239"/>
      <c r="D39" s="240"/>
      <c r="E39" s="241"/>
    </row>
    <row r="40" spans="3:5" ht="40.5" customHeight="1" x14ac:dyDescent="0.25">
      <c r="C40" s="237" t="s">
        <v>6093</v>
      </c>
      <c r="D40" s="238" t="s">
        <v>444</v>
      </c>
      <c r="E40" s="238" t="s">
        <v>445</v>
      </c>
    </row>
    <row r="41" spans="3:5" ht="134.25" customHeight="1" x14ac:dyDescent="0.25">
      <c r="C41" s="239" t="s">
        <v>4551</v>
      </c>
      <c r="D41" s="240" t="s">
        <v>1571</v>
      </c>
      <c r="E41" s="240" t="s">
        <v>831</v>
      </c>
    </row>
    <row r="42" spans="3:5" ht="14.25" customHeight="1" x14ac:dyDescent="0.25">
      <c r="C42" s="262"/>
      <c r="D42" s="240"/>
      <c r="E42" s="241"/>
    </row>
    <row r="43" spans="3:5" ht="40.5" customHeight="1" x14ac:dyDescent="0.25">
      <c r="C43" s="237" t="s">
        <v>6093</v>
      </c>
      <c r="D43" s="238" t="s">
        <v>444</v>
      </c>
      <c r="E43" s="238" t="s">
        <v>445</v>
      </c>
    </row>
    <row r="44" spans="3:5" ht="40.5" customHeight="1" x14ac:dyDescent="0.25">
      <c r="C44" s="263" t="s">
        <v>1502</v>
      </c>
      <c r="D44" s="240" t="s">
        <v>99</v>
      </c>
      <c r="E44" s="250" t="s">
        <v>253</v>
      </c>
    </row>
    <row r="45" spans="3:5" ht="13.5" customHeight="1" x14ac:dyDescent="0.25">
      <c r="C45" s="263"/>
      <c r="D45" s="240"/>
      <c r="E45" s="250"/>
    </row>
    <row r="46" spans="3:5" ht="40.5" customHeight="1" x14ac:dyDescent="0.25">
      <c r="C46" s="264" t="s">
        <v>6093</v>
      </c>
      <c r="D46" s="265" t="s">
        <v>444</v>
      </c>
      <c r="E46" s="265" t="s">
        <v>445</v>
      </c>
    </row>
    <row r="47" spans="3:5" ht="70.5" customHeight="1" x14ac:dyDescent="0.25">
      <c r="C47" s="289" t="s">
        <v>7089</v>
      </c>
      <c r="D47" s="290" t="s">
        <v>1547</v>
      </c>
      <c r="E47" s="290" t="s">
        <v>229</v>
      </c>
    </row>
    <row r="48" spans="3:5" ht="67.5" customHeight="1" x14ac:dyDescent="0.25">
      <c r="C48" s="291" t="s">
        <v>7090</v>
      </c>
      <c r="D48" s="292" t="s">
        <v>1553</v>
      </c>
      <c r="E48" s="293" t="s">
        <v>192</v>
      </c>
    </row>
    <row r="49" spans="3:5" ht="67.5" customHeight="1" x14ac:dyDescent="0.25">
      <c r="C49" s="291" t="s">
        <v>7091</v>
      </c>
      <c r="D49" s="292" t="s">
        <v>1548</v>
      </c>
      <c r="E49" s="293" t="s">
        <v>844</v>
      </c>
    </row>
    <row r="50" spans="3:5" ht="15.75" customHeight="1" x14ac:dyDescent="0.25">
      <c r="C50" s="249"/>
      <c r="D50" s="294"/>
      <c r="E50" s="295"/>
    </row>
    <row r="51" spans="3:5" ht="39" customHeight="1" x14ac:dyDescent="0.25">
      <c r="C51" s="287" t="s">
        <v>6093</v>
      </c>
      <c r="D51" s="288" t="s">
        <v>444</v>
      </c>
      <c r="E51" s="288" t="s">
        <v>445</v>
      </c>
    </row>
    <row r="52" spans="3:5" ht="40.5" customHeight="1" x14ac:dyDescent="0.25">
      <c r="C52" s="289" t="s">
        <v>6119</v>
      </c>
      <c r="D52" s="290" t="s">
        <v>1552</v>
      </c>
      <c r="E52" s="290" t="s">
        <v>216</v>
      </c>
    </row>
    <row r="53" spans="3:5" ht="15.75" customHeight="1" x14ac:dyDescent="0.3">
      <c r="C53" s="266"/>
      <c r="D53" s="266"/>
      <c r="E53" s="267"/>
    </row>
    <row r="54" spans="3:5" ht="42.75" customHeight="1" x14ac:dyDescent="0.25">
      <c r="C54" s="268" t="s">
        <v>6093</v>
      </c>
      <c r="D54" s="269" t="s">
        <v>444</v>
      </c>
      <c r="E54" s="269" t="s">
        <v>445</v>
      </c>
    </row>
    <row r="55" spans="3:5" ht="37.5" customHeight="1" x14ac:dyDescent="0.25">
      <c r="C55" s="289" t="s">
        <v>6119</v>
      </c>
      <c r="D55" s="290" t="s">
        <v>1552</v>
      </c>
      <c r="E55" s="290" t="s">
        <v>216</v>
      </c>
    </row>
    <row r="56" spans="3:5" ht="15" customHeight="1" x14ac:dyDescent="0.3"/>
    <row r="57" spans="3:5" ht="38.25" customHeight="1" x14ac:dyDescent="0.25">
      <c r="C57" s="237" t="s">
        <v>6093</v>
      </c>
      <c r="D57" s="238" t="s">
        <v>444</v>
      </c>
      <c r="E57" s="238" t="s">
        <v>445</v>
      </c>
    </row>
    <row r="58" spans="3:5" ht="40.5" customHeight="1" x14ac:dyDescent="0.25">
      <c r="C58" s="263" t="s">
        <v>6752</v>
      </c>
      <c r="D58" s="240" t="s">
        <v>1548</v>
      </c>
      <c r="E58" s="250" t="s">
        <v>764</v>
      </c>
    </row>
    <row r="59" spans="3:5" ht="12.75" customHeight="1" x14ac:dyDescent="0.3"/>
    <row r="60" spans="3:5" ht="39.75" customHeight="1" x14ac:dyDescent="0.25">
      <c r="C60" s="237" t="s">
        <v>6093</v>
      </c>
      <c r="D60" s="238" t="s">
        <v>444</v>
      </c>
      <c r="E60" s="238" t="s">
        <v>445</v>
      </c>
    </row>
    <row r="61" spans="3:5" ht="38.25" customHeight="1" x14ac:dyDescent="0.25">
      <c r="C61" s="270"/>
      <c r="D61" s="247"/>
      <c r="E61" s="248"/>
    </row>
    <row r="62" spans="3:5" ht="9.75" customHeight="1" x14ac:dyDescent="0.3"/>
    <row r="63" spans="3:5" ht="41.25" customHeight="1" x14ac:dyDescent="0.25">
      <c r="C63" s="237" t="s">
        <v>6093</v>
      </c>
      <c r="D63" s="238" t="s">
        <v>444</v>
      </c>
      <c r="E63" s="238" t="s">
        <v>445</v>
      </c>
    </row>
    <row r="64" spans="3:5" ht="36" customHeight="1" x14ac:dyDescent="0.25">
      <c r="C64" s="254"/>
      <c r="D64" s="247"/>
      <c r="E64" s="247"/>
    </row>
    <row r="65" spans="3:11" ht="5.25" customHeight="1" x14ac:dyDescent="0.3"/>
    <row r="66" spans="3:11" ht="40.5" customHeight="1" x14ac:dyDescent="0.25">
      <c r="C66" s="237" t="s">
        <v>6093</v>
      </c>
      <c r="D66" s="238" t="s">
        <v>444</v>
      </c>
      <c r="E66" s="238" t="s">
        <v>445</v>
      </c>
    </row>
    <row r="67" spans="3:11" ht="37.5" customHeight="1" x14ac:dyDescent="0.25">
      <c r="C67" s="270"/>
      <c r="D67" s="247"/>
      <c r="E67" s="248"/>
    </row>
    <row r="68" spans="3:11" ht="9" customHeight="1" x14ac:dyDescent="0.3"/>
    <row r="69" spans="3:11" ht="41.25" customHeight="1" x14ac:dyDescent="0.25">
      <c r="C69" s="264" t="s">
        <v>6093</v>
      </c>
      <c r="D69" s="265" t="s">
        <v>444</v>
      </c>
      <c r="E69" s="265" t="s">
        <v>445</v>
      </c>
    </row>
    <row r="70" spans="3:11" ht="39.75" customHeight="1" x14ac:dyDescent="0.25">
      <c r="C70" s="271"/>
      <c r="D70" s="245"/>
      <c r="E70" s="245"/>
    </row>
    <row r="71" spans="3:11" ht="8.25" customHeight="1" x14ac:dyDescent="0.3"/>
    <row r="72" spans="3:11" ht="39.75" customHeight="1" x14ac:dyDescent="0.25">
      <c r="C72" s="237" t="s">
        <v>6093</v>
      </c>
      <c r="D72" s="238" t="s">
        <v>444</v>
      </c>
      <c r="E72" s="238" t="s">
        <v>445</v>
      </c>
    </row>
    <row r="73" spans="3:11" ht="15.95" customHeight="1" x14ac:dyDescent="0.25">
      <c r="C73" s="246"/>
      <c r="D73" s="247"/>
      <c r="E73" s="248"/>
    </row>
    <row r="74" spans="3:11" ht="15.95" customHeight="1" x14ac:dyDescent="0.25">
      <c r="C74" s="246"/>
      <c r="D74" s="247"/>
      <c r="E74" s="248"/>
    </row>
    <row r="75" spans="3:11" ht="15.95" customHeight="1" x14ac:dyDescent="0.25">
      <c r="C75" s="246"/>
      <c r="D75" s="247"/>
      <c r="E75" s="248"/>
    </row>
    <row r="76" spans="3:11" ht="15.95" customHeight="1" x14ac:dyDescent="0.25">
      <c r="C76" s="246"/>
      <c r="D76" s="247"/>
      <c r="E76" s="248"/>
    </row>
    <row r="77" spans="3:11" ht="12" customHeight="1" x14ac:dyDescent="0.25">
      <c r="C77" s="246"/>
      <c r="D77" s="247"/>
      <c r="E77" s="248"/>
    </row>
    <row r="78" spans="3:11" ht="38.25" customHeight="1" x14ac:dyDescent="0.3">
      <c r="C78" s="237" t="s">
        <v>6093</v>
      </c>
      <c r="D78" s="238" t="s">
        <v>444</v>
      </c>
      <c r="E78" s="238" t="s">
        <v>445</v>
      </c>
      <c r="F78" s="220"/>
      <c r="G78" s="220"/>
      <c r="H78" s="220"/>
      <c r="I78" s="237" t="s">
        <v>6093</v>
      </c>
      <c r="J78" s="238" t="s">
        <v>444</v>
      </c>
      <c r="K78" s="238" t="s">
        <v>445</v>
      </c>
    </row>
    <row r="79" spans="3:11" ht="102.75" customHeight="1" x14ac:dyDescent="0.3">
      <c r="C79" s="246"/>
      <c r="D79" s="247"/>
      <c r="E79" s="248"/>
      <c r="F79" s="220"/>
      <c r="G79" s="220"/>
      <c r="H79" s="220"/>
      <c r="I79" s="263" t="s">
        <v>6122</v>
      </c>
      <c r="J79" s="240" t="s">
        <v>1563</v>
      </c>
      <c r="K79" s="296" t="s">
        <v>7092</v>
      </c>
    </row>
    <row r="80" spans="3:11" ht="12.75" customHeight="1" x14ac:dyDescent="0.3">
      <c r="F80" s="220"/>
      <c r="G80" s="220"/>
      <c r="H80" s="220"/>
      <c r="I80" s="220"/>
    </row>
    <row r="81" spans="3:11" ht="42" customHeight="1" x14ac:dyDescent="0.3">
      <c r="C81" s="237" t="s">
        <v>6093</v>
      </c>
      <c r="D81" s="238" t="s">
        <v>444</v>
      </c>
      <c r="E81" s="238" t="s">
        <v>445</v>
      </c>
      <c r="F81" s="220"/>
      <c r="G81" s="220"/>
      <c r="H81" s="220"/>
      <c r="I81" s="219" t="s">
        <v>6093</v>
      </c>
      <c r="J81" s="176" t="s">
        <v>444</v>
      </c>
      <c r="K81" s="176" t="s">
        <v>445</v>
      </c>
    </row>
    <row r="82" spans="3:11" ht="34.5" customHeight="1" x14ac:dyDescent="0.3">
      <c r="C82" s="263"/>
      <c r="D82" s="240"/>
      <c r="E82" s="250"/>
      <c r="F82" s="220"/>
      <c r="G82" s="220"/>
      <c r="H82" s="220"/>
      <c r="I82" s="273" t="s">
        <v>6814</v>
      </c>
      <c r="J82" s="274" t="s">
        <v>1527</v>
      </c>
      <c r="K82" s="275" t="s">
        <v>6851</v>
      </c>
    </row>
    <row r="83" spans="3:11" ht="9" customHeight="1" x14ac:dyDescent="0.3">
      <c r="F83" s="220"/>
      <c r="G83" s="220"/>
      <c r="H83" s="220"/>
      <c r="I83" s="220"/>
      <c r="K83" s="188"/>
    </row>
    <row r="84" spans="3:11" ht="39.75" customHeight="1" x14ac:dyDescent="0.3">
      <c r="C84" s="237" t="s">
        <v>6093</v>
      </c>
      <c r="D84" s="238" t="s">
        <v>444</v>
      </c>
      <c r="E84" s="238" t="s">
        <v>445</v>
      </c>
      <c r="F84" s="220"/>
      <c r="G84" s="220"/>
      <c r="H84" s="220"/>
      <c r="I84" s="228" t="s">
        <v>6093</v>
      </c>
      <c r="J84" s="221" t="s">
        <v>444</v>
      </c>
      <c r="K84" s="221" t="s">
        <v>445</v>
      </c>
    </row>
    <row r="85" spans="3:11" ht="30" customHeight="1" x14ac:dyDescent="0.3">
      <c r="C85" s="229"/>
      <c r="D85" s="230"/>
      <c r="E85" s="230"/>
      <c r="F85" s="220"/>
      <c r="G85" s="220"/>
      <c r="H85" s="220"/>
      <c r="I85" s="276" t="s">
        <v>6934</v>
      </c>
      <c r="J85" s="277" t="s">
        <v>1527</v>
      </c>
      <c r="K85" s="277" t="s">
        <v>2795</v>
      </c>
    </row>
    <row r="86" spans="3:11" ht="8.25" customHeight="1" x14ac:dyDescent="0.3">
      <c r="C86" s="231"/>
      <c r="D86" s="232"/>
      <c r="E86" s="233"/>
      <c r="F86" s="220"/>
      <c r="G86" s="220"/>
      <c r="H86" s="220"/>
      <c r="I86" s="234"/>
      <c r="J86" s="235"/>
      <c r="K86" s="236"/>
    </row>
    <row r="87" spans="3:11" ht="39.75" customHeight="1" x14ac:dyDescent="0.3">
      <c r="I87" s="228" t="s">
        <v>6093</v>
      </c>
      <c r="J87" s="221" t="s">
        <v>444</v>
      </c>
      <c r="K87" s="221" t="s">
        <v>445</v>
      </c>
    </row>
    <row r="88" spans="3:11" ht="45.75" customHeight="1" x14ac:dyDescent="0.3">
      <c r="I88" s="276" t="s">
        <v>6933</v>
      </c>
      <c r="J88" s="277" t="s">
        <v>1527</v>
      </c>
      <c r="K88" s="277" t="s">
        <v>2794</v>
      </c>
    </row>
    <row r="89" spans="3:11" ht="12.75" customHeight="1" x14ac:dyDescent="0.3"/>
    <row r="90" spans="3:11" ht="36" customHeight="1" x14ac:dyDescent="0.3">
      <c r="I90" s="219" t="s">
        <v>6093</v>
      </c>
      <c r="J90" s="176" t="s">
        <v>444</v>
      </c>
      <c r="K90" s="176" t="s">
        <v>445</v>
      </c>
    </row>
    <row r="91" spans="3:11" ht="44.25" customHeight="1" x14ac:dyDescent="0.3">
      <c r="I91" s="273" t="s">
        <v>6828</v>
      </c>
      <c r="J91" s="274" t="s">
        <v>1527</v>
      </c>
      <c r="K91" s="275" t="s">
        <v>6856</v>
      </c>
    </row>
    <row r="92" spans="3:11" ht="11.25" customHeight="1" x14ac:dyDescent="0.3"/>
    <row r="93" spans="3:11" ht="33.75" customHeight="1" x14ac:dyDescent="0.3">
      <c r="I93" s="219" t="s">
        <v>6093</v>
      </c>
      <c r="J93" s="176" t="s">
        <v>444</v>
      </c>
      <c r="K93" s="176" t="s">
        <v>445</v>
      </c>
    </row>
    <row r="94" spans="3:11" ht="51" customHeight="1" x14ac:dyDescent="0.3">
      <c r="I94" s="273" t="s">
        <v>6160</v>
      </c>
      <c r="J94" s="274" t="s">
        <v>1565</v>
      </c>
      <c r="K94" s="275" t="s">
        <v>2728</v>
      </c>
    </row>
    <row r="95" spans="3:11" ht="9.75" customHeight="1" x14ac:dyDescent="0.3"/>
    <row r="96" spans="3:11" ht="66" x14ac:dyDescent="0.3">
      <c r="I96" s="219" t="s">
        <v>6093</v>
      </c>
      <c r="J96" s="176" t="s">
        <v>444</v>
      </c>
      <c r="K96" s="176" t="s">
        <v>445</v>
      </c>
    </row>
    <row r="97" spans="3:11" ht="48" customHeight="1" x14ac:dyDescent="0.3">
      <c r="I97" s="273" t="s">
        <v>2588</v>
      </c>
      <c r="J97" s="274" t="s">
        <v>107</v>
      </c>
      <c r="K97" s="275" t="s">
        <v>2744</v>
      </c>
    </row>
    <row r="98" spans="3:11" ht="78" x14ac:dyDescent="0.25">
      <c r="C98" s="386" t="s">
        <v>6093</v>
      </c>
      <c r="D98" s="386" t="s">
        <v>444</v>
      </c>
      <c r="E98" s="386" t="s">
        <v>445</v>
      </c>
      <c r="F98" s="14" t="s">
        <v>8568</v>
      </c>
    </row>
    <row r="99" spans="3:11" x14ac:dyDescent="0.3">
      <c r="C99" s="302" t="s">
        <v>6767</v>
      </c>
      <c r="D99" s="303" t="s">
        <v>2564</v>
      </c>
      <c r="E99" s="303">
        <v>51035044</v>
      </c>
      <c r="F99" s="14">
        <v>1</v>
      </c>
    </row>
    <row r="100" spans="3:11" x14ac:dyDescent="0.3">
      <c r="C100" s="302" t="s">
        <v>6769</v>
      </c>
      <c r="D100" s="303" t="s">
        <v>2564</v>
      </c>
      <c r="E100" s="303">
        <v>50464801</v>
      </c>
      <c r="F100" s="14">
        <v>1</v>
      </c>
    </row>
    <row r="101" spans="3:11" x14ac:dyDescent="0.3">
      <c r="C101" s="302" t="s">
        <v>6335</v>
      </c>
      <c r="D101" s="303" t="s">
        <v>2564</v>
      </c>
      <c r="E101" s="303">
        <v>51076188</v>
      </c>
      <c r="F101" s="14">
        <v>1</v>
      </c>
    </row>
    <row r="102" spans="3:11" x14ac:dyDescent="0.3">
      <c r="C102" s="304">
        <v>28526100</v>
      </c>
      <c r="D102" s="303" t="s">
        <v>2564</v>
      </c>
      <c r="E102" s="303">
        <v>28526100</v>
      </c>
      <c r="F102" s="14">
        <v>1</v>
      </c>
    </row>
    <row r="103" spans="3:11" x14ac:dyDescent="0.3">
      <c r="C103" s="302" t="s">
        <v>7096</v>
      </c>
      <c r="D103" s="303" t="s">
        <v>2564</v>
      </c>
      <c r="E103" s="303">
        <v>50250456</v>
      </c>
      <c r="F103" s="14">
        <v>1</v>
      </c>
    </row>
    <row r="104" spans="3:11" x14ac:dyDescent="0.3">
      <c r="C104" s="302" t="s">
        <v>7097</v>
      </c>
      <c r="D104" s="303" t="s">
        <v>2564</v>
      </c>
      <c r="E104" s="303">
        <v>26905110</v>
      </c>
      <c r="F104" s="14">
        <v>1</v>
      </c>
    </row>
    <row r="105" spans="3:11" x14ac:dyDescent="0.3">
      <c r="C105" s="302" t="s">
        <v>7098</v>
      </c>
      <c r="D105" s="303" t="s">
        <v>2564</v>
      </c>
      <c r="E105" s="303">
        <v>51097550</v>
      </c>
      <c r="F105" s="14">
        <v>1</v>
      </c>
    </row>
    <row r="106" spans="3:11" x14ac:dyDescent="0.3">
      <c r="C106" s="302" t="s">
        <v>7099</v>
      </c>
      <c r="D106" s="303" t="s">
        <v>2564</v>
      </c>
      <c r="E106" s="303">
        <v>28528520</v>
      </c>
      <c r="F106" s="14">
        <v>1</v>
      </c>
    </row>
    <row r="107" spans="3:11" x14ac:dyDescent="0.3">
      <c r="C107" s="302" t="s">
        <v>7100</v>
      </c>
      <c r="D107" s="303" t="s">
        <v>2564</v>
      </c>
      <c r="E107" s="303">
        <v>50424639</v>
      </c>
      <c r="F107" s="14">
        <v>1</v>
      </c>
    </row>
    <row r="108" spans="3:11" x14ac:dyDescent="0.3">
      <c r="C108" s="304">
        <v>51470075</v>
      </c>
      <c r="D108" s="303" t="s">
        <v>2564</v>
      </c>
      <c r="E108" s="303">
        <v>51470075</v>
      </c>
      <c r="F108" s="14">
        <v>1</v>
      </c>
    </row>
    <row r="109" spans="3:11" x14ac:dyDescent="0.3">
      <c r="C109" s="304">
        <v>1052229</v>
      </c>
      <c r="D109" s="303" t="s">
        <v>2564</v>
      </c>
      <c r="E109" s="303">
        <v>1052229</v>
      </c>
      <c r="F109" s="14">
        <v>1</v>
      </c>
    </row>
    <row r="110" spans="3:11" x14ac:dyDescent="0.3">
      <c r="C110" s="302" t="s">
        <v>7101</v>
      </c>
      <c r="D110" s="303" t="s">
        <v>2564</v>
      </c>
      <c r="E110" s="303">
        <v>62052</v>
      </c>
      <c r="F110" s="14">
        <v>1</v>
      </c>
    </row>
    <row r="111" spans="3:11" x14ac:dyDescent="0.3">
      <c r="C111" s="302" t="s">
        <v>7102</v>
      </c>
      <c r="D111" s="303" t="s">
        <v>2564</v>
      </c>
      <c r="E111" s="303">
        <v>50250779</v>
      </c>
      <c r="F111" s="14">
        <v>1</v>
      </c>
    </row>
    <row r="112" spans="3:11" x14ac:dyDescent="0.3">
      <c r="C112" s="302" t="s">
        <v>7450</v>
      </c>
      <c r="D112" s="303" t="s">
        <v>2564</v>
      </c>
      <c r="E112" s="303">
        <v>50143637</v>
      </c>
      <c r="F112" s="14">
        <v>1</v>
      </c>
    </row>
    <row r="113" spans="3:6" x14ac:dyDescent="0.3">
      <c r="C113" s="302" t="s">
        <v>7451</v>
      </c>
      <c r="D113" s="303" t="s">
        <v>2564</v>
      </c>
      <c r="E113" s="303">
        <v>51296863</v>
      </c>
      <c r="F113" s="14">
        <v>1</v>
      </c>
    </row>
    <row r="114" spans="3:6" x14ac:dyDescent="0.3">
      <c r="C114" s="302" t="s">
        <v>7470</v>
      </c>
      <c r="D114" s="303" t="s">
        <v>2564</v>
      </c>
      <c r="E114" s="303">
        <v>50448056</v>
      </c>
      <c r="F114" s="14">
        <v>1</v>
      </c>
    </row>
    <row r="115" spans="3:6" x14ac:dyDescent="0.3">
      <c r="C115" s="302" t="s">
        <v>7454</v>
      </c>
      <c r="D115" s="303" t="s">
        <v>2564</v>
      </c>
      <c r="E115" s="303">
        <v>51225768</v>
      </c>
      <c r="F115" s="14">
        <v>1</v>
      </c>
    </row>
    <row r="116" spans="3:6" x14ac:dyDescent="0.3">
      <c r="C116" s="302" t="s">
        <v>7455</v>
      </c>
      <c r="D116" s="303" t="s">
        <v>2564</v>
      </c>
      <c r="E116" s="303">
        <v>52040184</v>
      </c>
      <c r="F116" s="14">
        <v>1</v>
      </c>
    </row>
    <row r="117" spans="3:6" x14ac:dyDescent="0.3">
      <c r="C117" s="302" t="s">
        <v>7456</v>
      </c>
      <c r="D117" s="303" t="s">
        <v>2564</v>
      </c>
      <c r="E117" s="303">
        <v>5049464</v>
      </c>
      <c r="F117" s="14">
        <v>1</v>
      </c>
    </row>
    <row r="118" spans="3:6" x14ac:dyDescent="0.3">
      <c r="C118" s="302" t="s">
        <v>7457</v>
      </c>
      <c r="D118" s="303" t="s">
        <v>2564</v>
      </c>
      <c r="E118" s="303">
        <v>51023678</v>
      </c>
      <c r="F118" s="14">
        <v>1</v>
      </c>
    </row>
    <row r="119" spans="3:6" x14ac:dyDescent="0.3">
      <c r="C119" s="302" t="s">
        <v>7458</v>
      </c>
      <c r="D119" s="303" t="s">
        <v>2564</v>
      </c>
      <c r="E119" s="303">
        <v>50431038</v>
      </c>
      <c r="F119" s="14">
        <v>1</v>
      </c>
    </row>
    <row r="120" spans="3:6" x14ac:dyDescent="0.3">
      <c r="C120" s="302" t="s">
        <v>7459</v>
      </c>
      <c r="D120" s="303" t="s">
        <v>2564</v>
      </c>
      <c r="E120" s="303">
        <v>52022158</v>
      </c>
      <c r="F120" s="14">
        <v>1</v>
      </c>
    </row>
    <row r="121" spans="3:6" x14ac:dyDescent="0.3">
      <c r="C121" s="302" t="s">
        <v>7461</v>
      </c>
      <c r="D121" s="303" t="s">
        <v>2564</v>
      </c>
      <c r="E121" s="303">
        <v>50039141</v>
      </c>
      <c r="F121" s="14">
        <v>1</v>
      </c>
    </row>
    <row r="122" spans="3:6" x14ac:dyDescent="0.3">
      <c r="C122" s="302" t="s">
        <v>7462</v>
      </c>
      <c r="D122" s="303" t="s">
        <v>2564</v>
      </c>
      <c r="E122" s="303">
        <v>51094623</v>
      </c>
      <c r="F122" s="14">
        <v>1</v>
      </c>
    </row>
    <row r="123" spans="3:6" x14ac:dyDescent="0.3">
      <c r="C123" s="302" t="s">
        <v>7463</v>
      </c>
      <c r="D123" s="303" t="s">
        <v>2564</v>
      </c>
      <c r="E123" s="303">
        <v>50250775</v>
      </c>
      <c r="F123" s="14">
        <v>1</v>
      </c>
    </row>
    <row r="124" spans="3:6" x14ac:dyDescent="0.3">
      <c r="C124" s="302" t="s">
        <v>7464</v>
      </c>
      <c r="D124" s="303" t="s">
        <v>2564</v>
      </c>
      <c r="E124" s="303">
        <v>5052813</v>
      </c>
      <c r="F124" s="14">
        <v>1</v>
      </c>
    </row>
    <row r="125" spans="3:6" x14ac:dyDescent="0.3">
      <c r="C125" s="302" t="s">
        <v>6320</v>
      </c>
      <c r="D125" s="303" t="s">
        <v>889</v>
      </c>
      <c r="E125" s="303" t="s">
        <v>6361</v>
      </c>
      <c r="F125" s="14">
        <v>2</v>
      </c>
    </row>
    <row r="126" spans="3:6" x14ac:dyDescent="0.3">
      <c r="C126" s="302" t="s">
        <v>6325</v>
      </c>
      <c r="D126" s="303" t="s">
        <v>889</v>
      </c>
      <c r="E126" s="303" t="s">
        <v>6363</v>
      </c>
      <c r="F126" s="14">
        <v>2</v>
      </c>
    </row>
    <row r="127" spans="3:6" x14ac:dyDescent="0.3">
      <c r="C127" s="302" t="s">
        <v>6331</v>
      </c>
      <c r="D127" s="303" t="s">
        <v>889</v>
      </c>
      <c r="E127" s="303">
        <v>26602920</v>
      </c>
      <c r="F127" s="14">
        <v>2</v>
      </c>
    </row>
    <row r="128" spans="3:6" x14ac:dyDescent="0.3">
      <c r="C128" s="304" t="s">
        <v>6319</v>
      </c>
      <c r="D128" s="303" t="s">
        <v>889</v>
      </c>
      <c r="E128" s="303" t="s">
        <v>6360</v>
      </c>
      <c r="F128" s="14">
        <v>2</v>
      </c>
    </row>
    <row r="129" spans="3:6" x14ac:dyDescent="0.3">
      <c r="C129" s="304" t="s">
        <v>6318</v>
      </c>
      <c r="D129" s="303" t="s">
        <v>889</v>
      </c>
      <c r="E129" s="303">
        <v>51041352</v>
      </c>
      <c r="F129" s="14">
        <v>2</v>
      </c>
    </row>
    <row r="130" spans="3:6" x14ac:dyDescent="0.3">
      <c r="C130" s="304" t="s">
        <v>7103</v>
      </c>
      <c r="D130" s="303" t="s">
        <v>889</v>
      </c>
      <c r="E130" s="303">
        <v>51192366</v>
      </c>
      <c r="F130" s="14">
        <v>2</v>
      </c>
    </row>
    <row r="131" spans="3:6" x14ac:dyDescent="0.3">
      <c r="C131" s="304" t="s">
        <v>6332</v>
      </c>
      <c r="D131" s="303" t="s">
        <v>889</v>
      </c>
      <c r="E131" s="303">
        <v>52018885</v>
      </c>
      <c r="F131" s="14">
        <v>2</v>
      </c>
    </row>
    <row r="132" spans="3:6" x14ac:dyDescent="0.3">
      <c r="C132" s="304" t="s">
        <v>6328</v>
      </c>
      <c r="D132" s="303" t="s">
        <v>889</v>
      </c>
      <c r="E132" s="303">
        <v>51293580</v>
      </c>
      <c r="F132" s="14">
        <v>2</v>
      </c>
    </row>
    <row r="133" spans="3:6" x14ac:dyDescent="0.3">
      <c r="C133" s="304" t="s">
        <v>6324</v>
      </c>
      <c r="D133" s="303" t="s">
        <v>889</v>
      </c>
      <c r="E133" s="303">
        <v>51316436</v>
      </c>
      <c r="F133" s="14">
        <v>2</v>
      </c>
    </row>
    <row r="134" spans="3:6" x14ac:dyDescent="0.3">
      <c r="C134" s="304" t="s">
        <v>6317</v>
      </c>
      <c r="D134" s="303" t="s">
        <v>889</v>
      </c>
      <c r="E134" s="303">
        <v>51195045</v>
      </c>
      <c r="F134" s="14">
        <v>2</v>
      </c>
    </row>
    <row r="135" spans="3:6" x14ac:dyDescent="0.3">
      <c r="C135" s="304" t="s">
        <v>6322</v>
      </c>
      <c r="D135" s="303" t="s">
        <v>889</v>
      </c>
      <c r="E135" s="303">
        <v>51094682</v>
      </c>
      <c r="F135" s="14">
        <v>2</v>
      </c>
    </row>
    <row r="136" spans="3:6" x14ac:dyDescent="0.3">
      <c r="C136" s="304" t="s">
        <v>6315</v>
      </c>
      <c r="D136" s="303" t="s">
        <v>889</v>
      </c>
      <c r="E136" s="303">
        <v>51122288</v>
      </c>
      <c r="F136" s="14">
        <v>2</v>
      </c>
    </row>
    <row r="137" spans="3:6" x14ac:dyDescent="0.3">
      <c r="C137" s="304" t="s">
        <v>6326</v>
      </c>
      <c r="D137" s="303" t="s">
        <v>889</v>
      </c>
      <c r="E137" s="303">
        <v>51128414</v>
      </c>
      <c r="F137" s="14">
        <v>2</v>
      </c>
    </row>
    <row r="138" spans="3:6" x14ac:dyDescent="0.3">
      <c r="C138" s="304" t="s">
        <v>6329</v>
      </c>
      <c r="D138" s="303" t="s">
        <v>889</v>
      </c>
      <c r="E138" s="303" t="s">
        <v>6364</v>
      </c>
      <c r="F138" s="14">
        <v>2</v>
      </c>
    </row>
    <row r="139" spans="3:6" x14ac:dyDescent="0.3">
      <c r="C139" s="302" t="s">
        <v>6756</v>
      </c>
      <c r="D139" s="303" t="s">
        <v>889</v>
      </c>
      <c r="E139" s="303">
        <v>50006457</v>
      </c>
      <c r="F139" s="14">
        <v>2</v>
      </c>
    </row>
    <row r="140" spans="3:6" x14ac:dyDescent="0.3">
      <c r="C140" s="302" t="s">
        <v>6316</v>
      </c>
      <c r="D140" s="303" t="s">
        <v>889</v>
      </c>
      <c r="E140" s="303">
        <v>51096078</v>
      </c>
      <c r="F140" s="14">
        <v>2</v>
      </c>
    </row>
    <row r="141" spans="3:6" x14ac:dyDescent="0.3">
      <c r="C141" s="302" t="s">
        <v>6313</v>
      </c>
      <c r="D141" s="303" t="s">
        <v>889</v>
      </c>
      <c r="E141" s="303">
        <v>50053117</v>
      </c>
      <c r="F141" s="14">
        <v>2</v>
      </c>
    </row>
    <row r="142" spans="3:6" x14ac:dyDescent="0.3">
      <c r="C142" s="302" t="s">
        <v>6330</v>
      </c>
      <c r="D142" s="303" t="s">
        <v>889</v>
      </c>
      <c r="E142" s="303">
        <v>26906860</v>
      </c>
      <c r="F142" s="14">
        <v>2</v>
      </c>
    </row>
    <row r="143" spans="3:6" x14ac:dyDescent="0.3">
      <c r="C143" s="302" t="s">
        <v>6312</v>
      </c>
      <c r="D143" s="303" t="s">
        <v>889</v>
      </c>
      <c r="E143" s="303" t="s">
        <v>6359</v>
      </c>
      <c r="F143" s="14">
        <v>2</v>
      </c>
    </row>
    <row r="144" spans="3:6" x14ac:dyDescent="0.3">
      <c r="C144" s="304" t="s">
        <v>6311</v>
      </c>
      <c r="D144" s="303" t="s">
        <v>889</v>
      </c>
      <c r="E144" s="303" t="s">
        <v>6358</v>
      </c>
      <c r="F144" s="14">
        <v>2</v>
      </c>
    </row>
    <row r="145" spans="3:6" x14ac:dyDescent="0.3">
      <c r="C145" s="302" t="s">
        <v>7105</v>
      </c>
      <c r="D145" s="303" t="s">
        <v>889</v>
      </c>
      <c r="E145" s="303" t="s">
        <v>6369</v>
      </c>
      <c r="F145" s="14">
        <v>3</v>
      </c>
    </row>
    <row r="146" spans="3:6" x14ac:dyDescent="0.3">
      <c r="C146" s="302" t="s">
        <v>7106</v>
      </c>
      <c r="D146" s="303" t="s">
        <v>889</v>
      </c>
      <c r="E146" s="303" t="s">
        <v>6368</v>
      </c>
      <c r="F146" s="14">
        <v>3</v>
      </c>
    </row>
    <row r="147" spans="3:6" x14ac:dyDescent="0.3">
      <c r="C147" s="302" t="s">
        <v>7107</v>
      </c>
      <c r="D147" s="303" t="s">
        <v>889</v>
      </c>
      <c r="E147" s="303" t="s">
        <v>6366</v>
      </c>
      <c r="F147" s="14">
        <v>3</v>
      </c>
    </row>
    <row r="148" spans="3:6" x14ac:dyDescent="0.3">
      <c r="C148" s="304" t="s">
        <v>6334</v>
      </c>
      <c r="D148" s="303" t="s">
        <v>889</v>
      </c>
      <c r="E148" s="303">
        <v>51113955</v>
      </c>
      <c r="F148" s="14">
        <v>3</v>
      </c>
    </row>
    <row r="149" spans="3:6" x14ac:dyDescent="0.3">
      <c r="C149" s="304" t="s">
        <v>6344</v>
      </c>
      <c r="D149" s="303" t="s">
        <v>889</v>
      </c>
      <c r="E149" s="303" t="s">
        <v>6367</v>
      </c>
      <c r="F149" s="14">
        <v>4</v>
      </c>
    </row>
    <row r="150" spans="3:6" x14ac:dyDescent="0.3">
      <c r="C150" s="304" t="s">
        <v>6333</v>
      </c>
      <c r="D150" s="303" t="s">
        <v>889</v>
      </c>
      <c r="E150" s="303">
        <v>52032717</v>
      </c>
      <c r="F150" s="14">
        <v>4</v>
      </c>
    </row>
    <row r="151" spans="3:6" x14ac:dyDescent="0.3">
      <c r="C151" s="304" t="s">
        <v>6345</v>
      </c>
      <c r="D151" s="303" t="s">
        <v>889</v>
      </c>
      <c r="E151" s="303" t="s">
        <v>6370</v>
      </c>
      <c r="F151" s="14">
        <v>4</v>
      </c>
    </row>
    <row r="152" spans="3:6" x14ac:dyDescent="0.3">
      <c r="C152" s="304" t="s">
        <v>6323</v>
      </c>
      <c r="D152" s="303" t="s">
        <v>889</v>
      </c>
      <c r="E152" s="303">
        <v>51057153</v>
      </c>
      <c r="F152" s="14">
        <v>4</v>
      </c>
    </row>
    <row r="153" spans="3:6" x14ac:dyDescent="0.3">
      <c r="C153" s="304" t="s">
        <v>7109</v>
      </c>
      <c r="D153" s="303" t="s">
        <v>889</v>
      </c>
      <c r="E153" s="303" t="s">
        <v>6374</v>
      </c>
      <c r="F153" s="14">
        <v>4</v>
      </c>
    </row>
    <row r="154" spans="3:6" x14ac:dyDescent="0.3">
      <c r="C154" s="304" t="s">
        <v>6345</v>
      </c>
      <c r="D154" s="303" t="s">
        <v>889</v>
      </c>
      <c r="E154" s="303" t="s">
        <v>6370</v>
      </c>
      <c r="F154" s="14">
        <v>4</v>
      </c>
    </row>
    <row r="155" spans="3:6" x14ac:dyDescent="0.3">
      <c r="C155" s="304" t="s">
        <v>7110</v>
      </c>
      <c r="D155" s="303" t="s">
        <v>889</v>
      </c>
      <c r="E155" s="303" t="s">
        <v>6372</v>
      </c>
      <c r="F155" s="14">
        <v>4</v>
      </c>
    </row>
    <row r="156" spans="3:6" x14ac:dyDescent="0.3">
      <c r="C156" s="304" t="s">
        <v>7111</v>
      </c>
      <c r="D156" s="303" t="s">
        <v>889</v>
      </c>
      <c r="E156" s="303" t="s">
        <v>6373</v>
      </c>
      <c r="F156" s="14">
        <v>4</v>
      </c>
    </row>
    <row r="157" spans="3:6" x14ac:dyDescent="0.3">
      <c r="C157" s="304" t="s">
        <v>7112</v>
      </c>
      <c r="D157" s="303" t="s">
        <v>889</v>
      </c>
      <c r="E157" s="303" t="s">
        <v>6371</v>
      </c>
      <c r="F157" s="14">
        <v>4</v>
      </c>
    </row>
    <row r="158" spans="3:6" x14ac:dyDescent="0.25">
      <c r="C158" s="306" t="s">
        <v>2647</v>
      </c>
      <c r="D158" s="307" t="s">
        <v>889</v>
      </c>
      <c r="E158" s="307">
        <v>8893262</v>
      </c>
      <c r="F158" s="14">
        <v>5</v>
      </c>
    </row>
    <row r="159" spans="3:6" x14ac:dyDescent="0.25">
      <c r="C159" s="306" t="s">
        <v>2649</v>
      </c>
      <c r="D159" s="307" t="s">
        <v>889</v>
      </c>
      <c r="E159" s="307">
        <v>4568077</v>
      </c>
      <c r="F159" s="14">
        <v>5</v>
      </c>
    </row>
    <row r="160" spans="3:6" x14ac:dyDescent="0.25">
      <c r="C160" s="306" t="s">
        <v>2652</v>
      </c>
      <c r="D160" s="307" t="s">
        <v>889</v>
      </c>
      <c r="E160" s="307">
        <v>1297031</v>
      </c>
      <c r="F160" s="14">
        <v>5</v>
      </c>
    </row>
    <row r="161" spans="3:10" x14ac:dyDescent="0.25">
      <c r="C161" s="306" t="s">
        <v>2651</v>
      </c>
      <c r="D161" s="307" t="s">
        <v>889</v>
      </c>
      <c r="E161" s="307">
        <v>613848</v>
      </c>
      <c r="F161" s="14">
        <v>5</v>
      </c>
    </row>
    <row r="162" spans="3:10" x14ac:dyDescent="0.25">
      <c r="C162" s="306" t="s">
        <v>2648</v>
      </c>
      <c r="D162" s="307" t="s">
        <v>889</v>
      </c>
      <c r="E162" s="307">
        <v>2305848</v>
      </c>
      <c r="F162" s="14">
        <v>5</v>
      </c>
    </row>
    <row r="163" spans="3:10" x14ac:dyDescent="0.25">
      <c r="C163" s="306" t="s">
        <v>2650</v>
      </c>
      <c r="D163" s="307" t="s">
        <v>889</v>
      </c>
      <c r="E163" s="307">
        <v>3916293</v>
      </c>
      <c r="F163" s="14">
        <v>5</v>
      </c>
    </row>
    <row r="164" spans="3:10" x14ac:dyDescent="0.3">
      <c r="C164" s="305" t="s">
        <v>6353</v>
      </c>
      <c r="D164" s="307" t="s">
        <v>889</v>
      </c>
      <c r="E164" s="303">
        <v>50263124</v>
      </c>
      <c r="F164" s="14">
        <v>6</v>
      </c>
    </row>
    <row r="165" spans="3:10" x14ac:dyDescent="0.3">
      <c r="C165" s="304">
        <v>9107239</v>
      </c>
      <c r="D165" s="307" t="s">
        <v>889</v>
      </c>
      <c r="E165" s="303">
        <v>9107239</v>
      </c>
      <c r="F165" s="14">
        <v>6</v>
      </c>
    </row>
    <row r="166" spans="3:10" x14ac:dyDescent="0.3">
      <c r="C166" s="304">
        <v>9107225</v>
      </c>
      <c r="D166" s="307" t="s">
        <v>889</v>
      </c>
      <c r="E166" s="303">
        <v>9107225</v>
      </c>
      <c r="F166" s="14">
        <v>6</v>
      </c>
    </row>
    <row r="167" spans="3:10" x14ac:dyDescent="0.3">
      <c r="C167" s="304">
        <v>5076747</v>
      </c>
      <c r="D167" s="307" t="s">
        <v>889</v>
      </c>
      <c r="E167" s="303">
        <v>5076747</v>
      </c>
      <c r="F167" s="14">
        <v>6</v>
      </c>
    </row>
    <row r="168" spans="3:10" x14ac:dyDescent="0.3">
      <c r="C168" s="305" t="s">
        <v>2643</v>
      </c>
      <c r="D168" s="307" t="s">
        <v>889</v>
      </c>
      <c r="E168" s="303">
        <v>12057239</v>
      </c>
      <c r="F168" s="14">
        <v>6</v>
      </c>
    </row>
    <row r="169" spans="3:10" x14ac:dyDescent="0.3">
      <c r="C169" s="304">
        <v>16516179</v>
      </c>
      <c r="D169" s="307" t="s">
        <v>889</v>
      </c>
      <c r="E169" s="303">
        <v>16516179</v>
      </c>
      <c r="F169" s="14">
        <v>6</v>
      </c>
    </row>
    <row r="170" spans="3:10" x14ac:dyDescent="0.3">
      <c r="C170" s="304">
        <v>16515508</v>
      </c>
      <c r="D170" s="307" t="s">
        <v>889</v>
      </c>
      <c r="E170" s="303">
        <v>16515508</v>
      </c>
      <c r="F170" s="14">
        <v>6</v>
      </c>
    </row>
    <row r="171" spans="3:10" x14ac:dyDescent="0.3">
      <c r="C171" s="304">
        <v>4568312</v>
      </c>
      <c r="D171" s="307" t="s">
        <v>889</v>
      </c>
      <c r="E171" s="303">
        <v>4568312</v>
      </c>
      <c r="F171" s="14">
        <v>6</v>
      </c>
    </row>
    <row r="172" spans="3:10" x14ac:dyDescent="0.3">
      <c r="C172" s="305" t="s">
        <v>7116</v>
      </c>
      <c r="D172" s="307" t="s">
        <v>889</v>
      </c>
      <c r="E172" s="303">
        <v>50470878</v>
      </c>
      <c r="F172" s="14">
        <v>6</v>
      </c>
    </row>
    <row r="173" spans="3:10" x14ac:dyDescent="0.3">
      <c r="C173" s="305" t="s">
        <v>6354</v>
      </c>
      <c r="D173" s="307" t="s">
        <v>889</v>
      </c>
      <c r="E173" s="303">
        <v>51248538</v>
      </c>
      <c r="F173" s="14">
        <v>6</v>
      </c>
    </row>
    <row r="174" spans="3:10" x14ac:dyDescent="0.3">
      <c r="C174" s="305" t="s">
        <v>6342</v>
      </c>
      <c r="D174" s="307" t="s">
        <v>889</v>
      </c>
      <c r="E174" s="303">
        <v>51175579</v>
      </c>
      <c r="F174" s="14">
        <v>6</v>
      </c>
    </row>
    <row r="175" spans="3:10" x14ac:dyDescent="0.3">
      <c r="C175" s="305" t="s">
        <v>6339</v>
      </c>
      <c r="D175" s="307" t="s">
        <v>889</v>
      </c>
      <c r="E175" s="303">
        <v>50017769</v>
      </c>
      <c r="F175" s="14">
        <v>7</v>
      </c>
      <c r="H175" s="122">
        <v>1</v>
      </c>
      <c r="I175" s="31" t="s">
        <v>4446</v>
      </c>
      <c r="J175" s="133">
        <v>12</v>
      </c>
    </row>
    <row r="176" spans="3:10" x14ac:dyDescent="0.3">
      <c r="C176" s="305" t="s">
        <v>7118</v>
      </c>
      <c r="D176" s="307" t="s">
        <v>889</v>
      </c>
      <c r="E176" s="303">
        <v>50041934</v>
      </c>
      <c r="F176" s="14">
        <v>7</v>
      </c>
      <c r="H176" s="122">
        <v>2</v>
      </c>
      <c r="I176" s="33" t="s">
        <v>4448</v>
      </c>
      <c r="J176" s="133">
        <v>36</v>
      </c>
    </row>
    <row r="177" spans="3:10" x14ac:dyDescent="0.3">
      <c r="C177" s="305" t="s">
        <v>7104</v>
      </c>
      <c r="D177" s="307" t="s">
        <v>889</v>
      </c>
      <c r="E177" s="303" t="s">
        <v>6365</v>
      </c>
      <c r="F177" s="14">
        <v>7</v>
      </c>
      <c r="H177" s="122">
        <v>3</v>
      </c>
      <c r="I177" s="33" t="s">
        <v>3048</v>
      </c>
      <c r="J177" s="133">
        <v>4</v>
      </c>
    </row>
    <row r="178" spans="3:10" x14ac:dyDescent="0.3">
      <c r="C178" s="305" t="s">
        <v>6326</v>
      </c>
      <c r="D178" s="307" t="s">
        <v>889</v>
      </c>
      <c r="E178" s="303">
        <v>51128414</v>
      </c>
      <c r="F178" s="14">
        <v>7</v>
      </c>
      <c r="H178" s="122">
        <v>4</v>
      </c>
      <c r="I178" s="33" t="s">
        <v>4450</v>
      </c>
      <c r="J178" s="133">
        <v>6</v>
      </c>
    </row>
    <row r="179" spans="3:10" x14ac:dyDescent="0.3">
      <c r="C179" s="304">
        <v>4545413</v>
      </c>
      <c r="D179" s="307" t="s">
        <v>889</v>
      </c>
      <c r="E179" s="303">
        <v>4545413</v>
      </c>
      <c r="F179" s="14">
        <v>7</v>
      </c>
      <c r="H179" s="122">
        <v>5</v>
      </c>
      <c r="I179" s="33" t="s">
        <v>2566</v>
      </c>
      <c r="J179" s="133">
        <v>11</v>
      </c>
    </row>
    <row r="180" spans="3:10" x14ac:dyDescent="0.3">
      <c r="C180" s="305" t="s">
        <v>6755</v>
      </c>
      <c r="D180" s="307" t="s">
        <v>889</v>
      </c>
      <c r="E180" s="303">
        <v>50130155</v>
      </c>
      <c r="F180" s="14">
        <v>7</v>
      </c>
      <c r="H180" s="122">
        <v>6</v>
      </c>
      <c r="I180" s="33" t="s">
        <v>4445</v>
      </c>
      <c r="J180" s="133">
        <v>26</v>
      </c>
    </row>
    <row r="181" spans="3:10" x14ac:dyDescent="0.3">
      <c r="C181" s="305" t="s">
        <v>6340</v>
      </c>
      <c r="D181" s="307" t="s">
        <v>889</v>
      </c>
      <c r="E181" s="303">
        <v>27217620</v>
      </c>
      <c r="F181" s="14">
        <v>7</v>
      </c>
      <c r="H181" s="122">
        <v>7</v>
      </c>
      <c r="I181" s="33" t="s">
        <v>4447</v>
      </c>
      <c r="J181" s="133">
        <v>12</v>
      </c>
    </row>
    <row r="182" spans="3:10" x14ac:dyDescent="0.3">
      <c r="C182" s="305" t="s">
        <v>6753</v>
      </c>
      <c r="D182" s="307" t="s">
        <v>889</v>
      </c>
      <c r="E182" s="303">
        <v>4397471</v>
      </c>
      <c r="F182" s="14">
        <v>7</v>
      </c>
      <c r="H182" s="122">
        <v>8</v>
      </c>
      <c r="I182" s="33" t="s">
        <v>4449</v>
      </c>
      <c r="J182" s="133">
        <v>24</v>
      </c>
    </row>
    <row r="183" spans="3:10" x14ac:dyDescent="0.3">
      <c r="C183" s="305" t="s">
        <v>6754</v>
      </c>
      <c r="D183" s="307" t="s">
        <v>889</v>
      </c>
      <c r="E183" s="303">
        <v>4397463</v>
      </c>
      <c r="F183" s="14">
        <v>7</v>
      </c>
      <c r="H183" s="122">
        <v>9</v>
      </c>
      <c r="I183" s="31" t="s">
        <v>3047</v>
      </c>
      <c r="J183" s="133">
        <v>53</v>
      </c>
    </row>
    <row r="184" spans="3:10" x14ac:dyDescent="0.3">
      <c r="C184" s="312" t="s">
        <v>6759</v>
      </c>
      <c r="D184" s="313" t="s">
        <v>889</v>
      </c>
      <c r="E184" s="314">
        <v>50040904</v>
      </c>
      <c r="F184" s="14">
        <v>7</v>
      </c>
      <c r="H184" s="122">
        <v>10</v>
      </c>
      <c r="I184" s="157" t="s">
        <v>6703</v>
      </c>
      <c r="J184" s="133">
        <v>12</v>
      </c>
    </row>
    <row r="185" spans="3:10" x14ac:dyDescent="0.3">
      <c r="C185" s="305" t="s">
        <v>6343</v>
      </c>
      <c r="D185" s="307" t="s">
        <v>889</v>
      </c>
      <c r="E185" s="303">
        <v>51188550</v>
      </c>
      <c r="F185" s="14">
        <v>7</v>
      </c>
    </row>
    <row r="186" spans="3:10" x14ac:dyDescent="0.3">
      <c r="C186" s="305" t="s">
        <v>6591</v>
      </c>
      <c r="D186" s="307" t="s">
        <v>889</v>
      </c>
      <c r="E186" s="303">
        <v>50286319</v>
      </c>
      <c r="F186" s="14">
        <v>7</v>
      </c>
    </row>
    <row r="187" spans="3:10" x14ac:dyDescent="0.3">
      <c r="C187" s="305" t="s">
        <v>7119</v>
      </c>
      <c r="D187" s="307" t="s">
        <v>889</v>
      </c>
      <c r="E187" s="303">
        <v>50471951</v>
      </c>
      <c r="F187" s="14">
        <v>7</v>
      </c>
    </row>
    <row r="188" spans="3:10" x14ac:dyDescent="0.3">
      <c r="C188" s="305" t="s">
        <v>2646</v>
      </c>
      <c r="D188" s="307" t="s">
        <v>889</v>
      </c>
      <c r="E188" s="303">
        <v>51159464</v>
      </c>
      <c r="F188" s="14">
        <v>7</v>
      </c>
    </row>
    <row r="189" spans="3:10" x14ac:dyDescent="0.3">
      <c r="C189" s="305" t="s">
        <v>7120</v>
      </c>
      <c r="D189" s="307" t="s">
        <v>889</v>
      </c>
      <c r="E189" s="303">
        <v>50130521</v>
      </c>
      <c r="F189" s="14">
        <v>7</v>
      </c>
    </row>
    <row r="190" spans="3:10" x14ac:dyDescent="0.3">
      <c r="C190" s="305" t="s">
        <v>7121</v>
      </c>
      <c r="D190" s="307" t="s">
        <v>889</v>
      </c>
      <c r="E190" s="303">
        <v>50147927</v>
      </c>
      <c r="F190" s="14">
        <v>7</v>
      </c>
    </row>
    <row r="191" spans="3:10" x14ac:dyDescent="0.3">
      <c r="C191" s="305" t="s">
        <v>7122</v>
      </c>
      <c r="D191" s="307" t="s">
        <v>889</v>
      </c>
      <c r="E191" s="303">
        <v>50421452</v>
      </c>
      <c r="F191" s="14">
        <v>7</v>
      </c>
    </row>
    <row r="192" spans="3:10" x14ac:dyDescent="0.3">
      <c r="C192" s="305" t="s">
        <v>6768</v>
      </c>
      <c r="D192" s="307" t="s">
        <v>889</v>
      </c>
      <c r="E192" s="303">
        <v>51179511</v>
      </c>
      <c r="F192" s="14">
        <v>7</v>
      </c>
    </row>
    <row r="193" spans="3:6" x14ac:dyDescent="0.3">
      <c r="C193" s="305" t="s">
        <v>6338</v>
      </c>
      <c r="D193" s="307" t="s">
        <v>889</v>
      </c>
      <c r="E193" s="303">
        <v>50251570</v>
      </c>
      <c r="F193" s="14">
        <v>8</v>
      </c>
    </row>
    <row r="194" spans="3:6" x14ac:dyDescent="0.3">
      <c r="C194" s="305" t="s">
        <v>6337</v>
      </c>
      <c r="D194" s="307" t="s">
        <v>889</v>
      </c>
      <c r="E194" s="303">
        <v>50251648</v>
      </c>
      <c r="F194" s="14">
        <v>8</v>
      </c>
    </row>
    <row r="195" spans="3:6" x14ac:dyDescent="0.3">
      <c r="C195" s="305" t="s">
        <v>7123</v>
      </c>
      <c r="D195" s="307" t="s">
        <v>889</v>
      </c>
      <c r="E195" s="303">
        <v>50251577</v>
      </c>
      <c r="F195" s="14">
        <v>9</v>
      </c>
    </row>
    <row r="196" spans="3:6" x14ac:dyDescent="0.3">
      <c r="C196" s="305" t="s">
        <v>6321</v>
      </c>
      <c r="D196" s="307" t="s">
        <v>889</v>
      </c>
      <c r="E196" s="303" t="s">
        <v>6362</v>
      </c>
      <c r="F196" s="14">
        <v>9</v>
      </c>
    </row>
    <row r="197" spans="3:6" x14ac:dyDescent="0.3">
      <c r="C197" s="305" t="s">
        <v>6314</v>
      </c>
      <c r="D197" s="307" t="s">
        <v>889</v>
      </c>
      <c r="E197" s="303">
        <v>51089987</v>
      </c>
      <c r="F197" s="14">
        <v>9</v>
      </c>
    </row>
    <row r="198" spans="3:6" x14ac:dyDescent="0.3">
      <c r="C198" s="305" t="s">
        <v>6327</v>
      </c>
      <c r="D198" s="307" t="s">
        <v>889</v>
      </c>
      <c r="E198" s="303">
        <v>51199221</v>
      </c>
      <c r="F198" s="14">
        <v>10</v>
      </c>
    </row>
    <row r="199" spans="3:6" x14ac:dyDescent="0.3">
      <c r="C199" s="305" t="s">
        <v>6765</v>
      </c>
      <c r="D199" s="307" t="s">
        <v>889</v>
      </c>
      <c r="E199" s="303">
        <v>50042801</v>
      </c>
      <c r="F199" s="14">
        <v>10</v>
      </c>
    </row>
    <row r="200" spans="3:6" x14ac:dyDescent="0.3">
      <c r="C200" s="305" t="s">
        <v>6763</v>
      </c>
      <c r="D200" s="307" t="s">
        <v>889</v>
      </c>
      <c r="E200" s="303">
        <v>51159185</v>
      </c>
      <c r="F200" s="14">
        <v>10</v>
      </c>
    </row>
    <row r="201" spans="3:6" x14ac:dyDescent="0.3">
      <c r="C201" s="305" t="s">
        <v>6764</v>
      </c>
      <c r="D201" s="307" t="s">
        <v>889</v>
      </c>
      <c r="E201" s="303">
        <v>51159685</v>
      </c>
      <c r="F201" s="14">
        <v>10</v>
      </c>
    </row>
    <row r="202" spans="3:6" x14ac:dyDescent="0.3">
      <c r="C202" s="305" t="s">
        <v>6766</v>
      </c>
      <c r="D202" s="307" t="s">
        <v>889</v>
      </c>
      <c r="E202" s="303">
        <v>52015740</v>
      </c>
      <c r="F202" s="14">
        <v>10</v>
      </c>
    </row>
    <row r="203" spans="3:6" x14ac:dyDescent="0.3">
      <c r="C203" s="305" t="s">
        <v>6375</v>
      </c>
      <c r="D203" s="307" t="s">
        <v>889</v>
      </c>
      <c r="E203" s="303">
        <v>51178926</v>
      </c>
      <c r="F203" s="14">
        <v>10</v>
      </c>
    </row>
    <row r="204" spans="3:6" x14ac:dyDescent="0.3">
      <c r="C204" s="305" t="s">
        <v>6347</v>
      </c>
      <c r="D204" s="307" t="s">
        <v>889</v>
      </c>
      <c r="E204" s="303">
        <v>51240642</v>
      </c>
      <c r="F204" s="14">
        <v>11</v>
      </c>
    </row>
    <row r="205" spans="3:6" x14ac:dyDescent="0.3">
      <c r="C205" s="305" t="s">
        <v>6351</v>
      </c>
      <c r="D205" s="307" t="s">
        <v>889</v>
      </c>
      <c r="E205" s="303">
        <v>5054087</v>
      </c>
      <c r="F205" s="14">
        <v>11</v>
      </c>
    </row>
    <row r="206" spans="3:6" x14ac:dyDescent="0.3">
      <c r="C206" s="305" t="s">
        <v>6348</v>
      </c>
      <c r="D206" s="307" t="s">
        <v>889</v>
      </c>
      <c r="E206" s="303">
        <v>52024062</v>
      </c>
      <c r="F206" s="14">
        <v>11</v>
      </c>
    </row>
    <row r="207" spans="3:6" x14ac:dyDescent="0.3">
      <c r="C207" s="305" t="s">
        <v>6349</v>
      </c>
      <c r="D207" s="307" t="s">
        <v>889</v>
      </c>
      <c r="E207" s="303">
        <v>5046125</v>
      </c>
      <c r="F207" s="14">
        <v>11</v>
      </c>
    </row>
    <row r="208" spans="3:6" x14ac:dyDescent="0.3">
      <c r="C208" s="305" t="s">
        <v>6350</v>
      </c>
      <c r="D208" s="307" t="s">
        <v>889</v>
      </c>
      <c r="E208" s="303">
        <v>5054086</v>
      </c>
      <c r="F208" s="14">
        <v>11</v>
      </c>
    </row>
    <row r="209" spans="3:10" x14ac:dyDescent="0.3">
      <c r="C209" s="305" t="s">
        <v>6762</v>
      </c>
      <c r="D209" s="307" t="s">
        <v>889</v>
      </c>
      <c r="E209" s="303">
        <v>51092829</v>
      </c>
      <c r="F209" s="14">
        <v>12</v>
      </c>
    </row>
    <row r="210" spans="3:10" x14ac:dyDescent="0.3">
      <c r="C210" s="305" t="s">
        <v>6761</v>
      </c>
      <c r="D210" s="307" t="s">
        <v>889</v>
      </c>
      <c r="E210" s="303">
        <v>52043845</v>
      </c>
      <c r="F210" s="14">
        <v>12</v>
      </c>
    </row>
    <row r="211" spans="3:10" x14ac:dyDescent="0.3">
      <c r="C211" s="305" t="s">
        <v>7128</v>
      </c>
      <c r="D211" s="307" t="s">
        <v>7148</v>
      </c>
      <c r="E211" s="303">
        <v>5091568</v>
      </c>
      <c r="F211" s="14">
        <v>13</v>
      </c>
      <c r="J211">
        <v>1674</v>
      </c>
    </row>
    <row r="212" spans="3:10" x14ac:dyDescent="0.3">
      <c r="C212" s="305" t="s">
        <v>7129</v>
      </c>
      <c r="D212" s="307" t="s">
        <v>7148</v>
      </c>
      <c r="E212" s="303">
        <v>50297585</v>
      </c>
      <c r="F212" s="14">
        <v>13</v>
      </c>
      <c r="J212">
        <v>1839</v>
      </c>
    </row>
    <row r="213" spans="3:10" x14ac:dyDescent="0.3">
      <c r="C213" s="305" t="s">
        <v>7130</v>
      </c>
      <c r="D213" s="307" t="s">
        <v>7148</v>
      </c>
      <c r="E213" s="303">
        <v>52037845</v>
      </c>
      <c r="F213" s="14">
        <v>13</v>
      </c>
      <c r="J213">
        <f>J211-J212</f>
        <v>-165</v>
      </c>
    </row>
    <row r="214" spans="3:10" x14ac:dyDescent="0.3">
      <c r="C214" s="305" t="s">
        <v>7131</v>
      </c>
      <c r="D214" s="307" t="s">
        <v>7148</v>
      </c>
      <c r="E214" s="303">
        <v>50002740</v>
      </c>
      <c r="F214" s="14">
        <v>13</v>
      </c>
    </row>
    <row r="215" spans="3:10" x14ac:dyDescent="0.3">
      <c r="C215" s="305" t="s">
        <v>7132</v>
      </c>
      <c r="D215" s="307" t="s">
        <v>7148</v>
      </c>
      <c r="E215" s="303">
        <v>1184</v>
      </c>
      <c r="F215" s="14">
        <v>13</v>
      </c>
    </row>
    <row r="216" spans="3:10" x14ac:dyDescent="0.3">
      <c r="C216" s="305" t="s">
        <v>6771</v>
      </c>
      <c r="D216" s="307" t="s">
        <v>7148</v>
      </c>
      <c r="E216" s="303">
        <v>51131173</v>
      </c>
      <c r="F216" s="14">
        <v>13</v>
      </c>
    </row>
    <row r="217" spans="3:10" x14ac:dyDescent="0.3">
      <c r="C217" s="305" t="s">
        <v>7133</v>
      </c>
      <c r="D217" s="307" t="s">
        <v>7148</v>
      </c>
      <c r="E217" s="303">
        <v>52037842</v>
      </c>
      <c r="F217" s="14">
        <v>13</v>
      </c>
    </row>
    <row r="218" spans="3:10" x14ac:dyDescent="0.3">
      <c r="C218" s="305" t="s">
        <v>7134</v>
      </c>
      <c r="D218" s="307" t="s">
        <v>7148</v>
      </c>
      <c r="E218" s="303">
        <v>51117274</v>
      </c>
      <c r="F218" s="14">
        <v>13</v>
      </c>
    </row>
    <row r="219" spans="3:10" x14ac:dyDescent="0.3">
      <c r="C219" s="305" t="s">
        <v>7135</v>
      </c>
      <c r="D219" s="307" t="s">
        <v>7148</v>
      </c>
      <c r="E219" s="303">
        <v>50441641</v>
      </c>
      <c r="F219" s="14">
        <v>13</v>
      </c>
    </row>
    <row r="220" spans="3:10" x14ac:dyDescent="0.3">
      <c r="C220" s="305" t="s">
        <v>7136</v>
      </c>
      <c r="D220" s="307" t="s">
        <v>7148</v>
      </c>
      <c r="E220" s="303">
        <v>51148115</v>
      </c>
      <c r="F220" s="14">
        <v>13</v>
      </c>
    </row>
    <row r="221" spans="3:10" x14ac:dyDescent="0.3">
      <c r="C221" s="305" t="s">
        <v>7137</v>
      </c>
      <c r="D221" s="307" t="s">
        <v>7148</v>
      </c>
      <c r="E221" s="303">
        <v>51154749</v>
      </c>
      <c r="F221" s="14">
        <v>13</v>
      </c>
    </row>
    <row r="222" spans="3:10" x14ac:dyDescent="0.3">
      <c r="C222" s="305" t="s">
        <v>7138</v>
      </c>
      <c r="D222" s="307" t="s">
        <v>7148</v>
      </c>
      <c r="E222" s="303">
        <v>26902340</v>
      </c>
      <c r="F222" s="14">
        <v>13</v>
      </c>
    </row>
    <row r="223" spans="3:10" x14ac:dyDescent="0.3">
      <c r="C223" s="305" t="s">
        <v>6770</v>
      </c>
      <c r="D223" s="307" t="s">
        <v>7148</v>
      </c>
      <c r="E223" s="303">
        <v>50427628</v>
      </c>
      <c r="F223" s="14">
        <v>13</v>
      </c>
    </row>
    <row r="224" spans="3:10" x14ac:dyDescent="0.3">
      <c r="C224" s="305" t="s">
        <v>7149</v>
      </c>
      <c r="D224" s="307" t="s">
        <v>7148</v>
      </c>
      <c r="E224" s="303">
        <v>50041810</v>
      </c>
      <c r="F224" s="14">
        <v>13</v>
      </c>
    </row>
    <row r="225" spans="3:6" x14ac:dyDescent="0.3">
      <c r="C225" s="305" t="s">
        <v>7150</v>
      </c>
      <c r="D225" s="307" t="s">
        <v>7148</v>
      </c>
      <c r="E225" s="303">
        <v>5047614</v>
      </c>
      <c r="F225" s="14">
        <v>13</v>
      </c>
    </row>
    <row r="226" spans="3:6" x14ac:dyDescent="0.3">
      <c r="C226" s="305" t="s">
        <v>6758</v>
      </c>
      <c r="D226" s="307" t="s">
        <v>7148</v>
      </c>
      <c r="E226" s="303">
        <v>50297513</v>
      </c>
      <c r="F226" s="14">
        <v>13</v>
      </c>
    </row>
    <row r="227" spans="3:6" x14ac:dyDescent="0.3">
      <c r="C227" s="305" t="s">
        <v>7241</v>
      </c>
      <c r="D227" s="307" t="s">
        <v>7148</v>
      </c>
      <c r="E227" s="303">
        <v>50105674</v>
      </c>
      <c r="F227" s="14">
        <v>13</v>
      </c>
    </row>
    <row r="228" spans="3:6" s="39" customFormat="1" x14ac:dyDescent="0.25">
      <c r="C228" s="361" t="s">
        <v>6336</v>
      </c>
      <c r="D228" s="307" t="s">
        <v>2564</v>
      </c>
      <c r="E228" s="307">
        <v>51363064</v>
      </c>
      <c r="F228" s="13">
        <v>14</v>
      </c>
    </row>
    <row r="229" spans="3:6" s="39" customFormat="1" ht="37.5" x14ac:dyDescent="0.25">
      <c r="C229" s="361" t="s">
        <v>7347</v>
      </c>
      <c r="D229" s="307" t="s">
        <v>2564</v>
      </c>
      <c r="E229" s="307">
        <v>50297471</v>
      </c>
      <c r="F229" s="13">
        <v>14</v>
      </c>
    </row>
    <row r="230" spans="3:6" s="39" customFormat="1" x14ac:dyDescent="0.25">
      <c r="C230" s="361" t="s">
        <v>7234</v>
      </c>
      <c r="D230" s="307" t="s">
        <v>2564</v>
      </c>
      <c r="E230" s="307">
        <v>51257721</v>
      </c>
      <c r="F230" s="13">
        <v>14</v>
      </c>
    </row>
    <row r="231" spans="3:6" s="39" customFormat="1" x14ac:dyDescent="0.25">
      <c r="C231" s="361" t="s">
        <v>7350</v>
      </c>
      <c r="D231" s="307" t="s">
        <v>2564</v>
      </c>
      <c r="E231" s="307">
        <v>52010406</v>
      </c>
      <c r="F231" s="13">
        <v>14</v>
      </c>
    </row>
    <row r="232" spans="3:6" s="39" customFormat="1" ht="37.5" x14ac:dyDescent="0.25">
      <c r="C232" s="361" t="s">
        <v>7277</v>
      </c>
      <c r="D232" s="307" t="s">
        <v>2564</v>
      </c>
      <c r="E232" s="307" t="s">
        <v>7278</v>
      </c>
      <c r="F232" s="13">
        <v>14</v>
      </c>
    </row>
    <row r="233" spans="3:6" s="39" customFormat="1" ht="56.25" x14ac:dyDescent="0.25">
      <c r="C233" s="361" t="s">
        <v>7314</v>
      </c>
      <c r="D233" s="307" t="s">
        <v>2564</v>
      </c>
      <c r="E233" s="307">
        <v>50444915</v>
      </c>
      <c r="F233" s="13">
        <v>14</v>
      </c>
    </row>
    <row r="234" spans="3:6" s="39" customFormat="1" x14ac:dyDescent="0.25">
      <c r="C234" s="361" t="s">
        <v>7340</v>
      </c>
      <c r="D234" s="307" t="s">
        <v>2564</v>
      </c>
      <c r="E234" s="307">
        <v>51438212</v>
      </c>
      <c r="F234" s="13">
        <v>14</v>
      </c>
    </row>
    <row r="235" spans="3:6" x14ac:dyDescent="0.3">
      <c r="C235" s="304" t="s">
        <v>7341</v>
      </c>
      <c r="D235" s="303" t="s">
        <v>2564</v>
      </c>
      <c r="E235" s="303">
        <v>51009696</v>
      </c>
      <c r="F235" s="13">
        <v>14</v>
      </c>
    </row>
    <row r="236" spans="3:6" x14ac:dyDescent="0.3">
      <c r="C236" s="304" t="s">
        <v>7346</v>
      </c>
      <c r="D236" s="303" t="s">
        <v>2564</v>
      </c>
      <c r="E236" s="303">
        <v>50051729</v>
      </c>
      <c r="F236" s="13">
        <v>14</v>
      </c>
    </row>
    <row r="237" spans="3:6" x14ac:dyDescent="0.3">
      <c r="C237" s="304" t="s">
        <v>7473</v>
      </c>
      <c r="D237" s="303" t="s">
        <v>2564</v>
      </c>
      <c r="E237" s="303">
        <v>51272424</v>
      </c>
      <c r="F237" s="13">
        <v>14</v>
      </c>
    </row>
    <row r="238" spans="3:6" x14ac:dyDescent="0.3">
      <c r="C238" s="304" t="s">
        <v>7368</v>
      </c>
      <c r="D238" s="303" t="s">
        <v>2564</v>
      </c>
      <c r="E238" s="303">
        <v>51446539</v>
      </c>
      <c r="F238" s="13">
        <v>14</v>
      </c>
    </row>
    <row r="239" spans="3:6" x14ac:dyDescent="0.3">
      <c r="C239" s="304" t="s">
        <v>7374</v>
      </c>
      <c r="D239" s="303" t="s">
        <v>2564</v>
      </c>
      <c r="E239" s="303">
        <v>51026811</v>
      </c>
      <c r="F239" s="13">
        <v>14</v>
      </c>
    </row>
    <row r="240" spans="3:6" x14ac:dyDescent="0.3">
      <c r="C240" s="304" t="s">
        <v>7376</v>
      </c>
      <c r="D240" s="303" t="s">
        <v>2564</v>
      </c>
      <c r="E240" s="303">
        <v>51038758</v>
      </c>
      <c r="F240" s="13">
        <v>14</v>
      </c>
    </row>
    <row r="241" spans="3:6" ht="19.5" x14ac:dyDescent="0.25">
      <c r="C241" s="359" t="s">
        <v>7397</v>
      </c>
      <c r="D241" s="360" t="s">
        <v>1556</v>
      </c>
      <c r="E241" s="360">
        <v>51515687</v>
      </c>
      <c r="F241" s="14">
        <v>15</v>
      </c>
    </row>
    <row r="242" spans="3:6" ht="19.5" x14ac:dyDescent="0.25">
      <c r="C242" s="359" t="s">
        <v>7396</v>
      </c>
      <c r="D242" s="360" t="s">
        <v>1556</v>
      </c>
      <c r="E242" s="360">
        <v>51515836</v>
      </c>
      <c r="F242" s="14">
        <v>15</v>
      </c>
    </row>
    <row r="243" spans="3:6" ht="19.5" x14ac:dyDescent="0.25">
      <c r="C243" s="359" t="s">
        <v>7398</v>
      </c>
      <c r="D243" s="360" t="s">
        <v>1556</v>
      </c>
      <c r="E243" s="360">
        <v>51518528</v>
      </c>
      <c r="F243" s="14">
        <v>15</v>
      </c>
    </row>
    <row r="244" spans="3:6" ht="58.5" x14ac:dyDescent="0.25">
      <c r="C244" s="359" t="s">
        <v>7365</v>
      </c>
      <c r="D244" s="360" t="s">
        <v>1556</v>
      </c>
      <c r="E244" s="360">
        <v>51382235</v>
      </c>
      <c r="F244" s="14">
        <v>15</v>
      </c>
    </row>
    <row r="245" spans="3:6" ht="19.5" x14ac:dyDescent="0.25">
      <c r="C245" s="359" t="s">
        <v>7379</v>
      </c>
      <c r="D245" s="360" t="s">
        <v>1556</v>
      </c>
      <c r="E245" s="360">
        <v>52018933</v>
      </c>
      <c r="F245" s="14">
        <v>15</v>
      </c>
    </row>
    <row r="246" spans="3:6" ht="19.5" x14ac:dyDescent="0.25">
      <c r="C246" s="359" t="s">
        <v>7377</v>
      </c>
      <c r="D246" s="360" t="s">
        <v>1556</v>
      </c>
      <c r="E246" s="360">
        <v>51494169</v>
      </c>
      <c r="F246" s="14">
        <v>15</v>
      </c>
    </row>
    <row r="247" spans="3:6" ht="19.5" x14ac:dyDescent="0.25">
      <c r="C247" s="359" t="s">
        <v>7375</v>
      </c>
      <c r="D247" s="360" t="s">
        <v>1556</v>
      </c>
      <c r="E247" s="360">
        <v>51031132</v>
      </c>
      <c r="F247" s="14">
        <v>15</v>
      </c>
    </row>
    <row r="248" spans="3:6" ht="19.5" x14ac:dyDescent="0.25">
      <c r="C248" s="359" t="s">
        <v>7345</v>
      </c>
      <c r="D248" s="360" t="s">
        <v>1556</v>
      </c>
      <c r="E248" s="360">
        <v>52009248</v>
      </c>
      <c r="F248" s="14">
        <v>15</v>
      </c>
    </row>
    <row r="249" spans="3:6" ht="19.5" x14ac:dyDescent="0.25">
      <c r="C249" s="359" t="s">
        <v>7378</v>
      </c>
      <c r="D249" s="360" t="s">
        <v>1556</v>
      </c>
      <c r="E249" s="360">
        <v>51201445</v>
      </c>
      <c r="F249" s="14">
        <v>15</v>
      </c>
    </row>
    <row r="250" spans="3:6" ht="58.5" x14ac:dyDescent="0.25">
      <c r="C250" s="359" t="s">
        <v>7366</v>
      </c>
      <c r="D250" s="360" t="s">
        <v>1556</v>
      </c>
      <c r="E250" s="360">
        <v>51526665</v>
      </c>
      <c r="F250" s="14">
        <v>15</v>
      </c>
    </row>
    <row r="251" spans="3:6" ht="39" x14ac:dyDescent="0.25">
      <c r="C251" s="359" t="s">
        <v>7342</v>
      </c>
      <c r="D251" s="360" t="s">
        <v>1556</v>
      </c>
      <c r="E251" s="360">
        <v>51194785</v>
      </c>
      <c r="F251" s="14">
        <v>16</v>
      </c>
    </row>
    <row r="252" spans="3:6" ht="39" x14ac:dyDescent="0.25">
      <c r="C252" s="359" t="s">
        <v>7343</v>
      </c>
      <c r="D252" s="360" t="s">
        <v>1556</v>
      </c>
      <c r="E252" s="360">
        <v>51515838</v>
      </c>
      <c r="F252" s="14">
        <v>16</v>
      </c>
    </row>
    <row r="253" spans="3:6" ht="36.75" customHeight="1" x14ac:dyDescent="0.25">
      <c r="C253" s="359" t="s">
        <v>7367</v>
      </c>
      <c r="D253" s="360" t="s">
        <v>1556</v>
      </c>
      <c r="E253" s="360">
        <v>50303695</v>
      </c>
      <c r="F253" s="14">
        <v>16</v>
      </c>
    </row>
    <row r="254" spans="3:6" ht="39" x14ac:dyDescent="0.25">
      <c r="C254" s="359" t="s">
        <v>7471</v>
      </c>
      <c r="D254" s="360" t="s">
        <v>1556</v>
      </c>
      <c r="E254" s="360">
        <v>51101167</v>
      </c>
      <c r="F254" s="14">
        <v>16</v>
      </c>
    </row>
    <row r="255" spans="3:6" ht="39" x14ac:dyDescent="0.25">
      <c r="C255" s="359" t="s">
        <v>7472</v>
      </c>
      <c r="D255" s="360" t="s">
        <v>1556</v>
      </c>
      <c r="E255" s="360">
        <v>50470233</v>
      </c>
      <c r="F255" s="14">
        <v>16</v>
      </c>
    </row>
    <row r="256" spans="3:6" x14ac:dyDescent="0.25">
      <c r="C256" s="418"/>
      <c r="D256" s="418"/>
      <c r="E256" s="418"/>
    </row>
    <row r="257" spans="3:5" x14ac:dyDescent="0.25">
      <c r="C257" s="358"/>
      <c r="D257" s="358"/>
      <c r="E257" s="358"/>
    </row>
    <row r="258" spans="3:5" x14ac:dyDescent="0.25">
      <c r="C258" s="358"/>
      <c r="D258" s="358"/>
      <c r="E258" s="358"/>
    </row>
    <row r="259" spans="3:5" x14ac:dyDescent="0.25">
      <c r="C259" s="358"/>
      <c r="D259" s="358"/>
      <c r="E259" s="358"/>
    </row>
    <row r="260" spans="3:5" x14ac:dyDescent="0.25">
      <c r="C260" s="358"/>
      <c r="D260" s="358"/>
      <c r="E260" s="358"/>
    </row>
    <row r="264" spans="3:5" s="320" customFormat="1" ht="39.950000000000003" customHeight="1" x14ac:dyDescent="0.25">
      <c r="C264" s="308" t="s">
        <v>6093</v>
      </c>
      <c r="D264" s="308" t="s">
        <v>444</v>
      </c>
      <c r="E264" s="308" t="s">
        <v>445</v>
      </c>
    </row>
    <row r="265" spans="3:5" s="320" customFormat="1" ht="39.950000000000003" customHeight="1" x14ac:dyDescent="0.25">
      <c r="C265" s="321" t="s">
        <v>7124</v>
      </c>
      <c r="D265" s="307" t="s">
        <v>889</v>
      </c>
      <c r="E265" s="322">
        <v>50452065</v>
      </c>
    </row>
    <row r="266" spans="3:5" s="320" customFormat="1" ht="39.950000000000003" customHeight="1" x14ac:dyDescent="0.25">
      <c r="C266" s="308" t="s">
        <v>6093</v>
      </c>
      <c r="D266" s="308" t="s">
        <v>444</v>
      </c>
      <c r="E266" s="308" t="s">
        <v>445</v>
      </c>
    </row>
    <row r="267" spans="3:5" s="320" customFormat="1" ht="39.950000000000003" customHeight="1" x14ac:dyDescent="0.25">
      <c r="C267" s="321" t="s">
        <v>7125</v>
      </c>
      <c r="D267" s="307" t="s">
        <v>889</v>
      </c>
      <c r="E267" s="322">
        <v>51038315</v>
      </c>
    </row>
    <row r="268" spans="3:5" s="320" customFormat="1" ht="39.950000000000003" customHeight="1" x14ac:dyDescent="0.25">
      <c r="C268" s="308" t="s">
        <v>6093</v>
      </c>
      <c r="D268" s="308" t="s">
        <v>444</v>
      </c>
      <c r="E268" s="308" t="s">
        <v>445</v>
      </c>
    </row>
    <row r="269" spans="3:5" s="320" customFormat="1" ht="39.950000000000003" customHeight="1" x14ac:dyDescent="0.25">
      <c r="C269" s="321" t="s">
        <v>7126</v>
      </c>
      <c r="D269" s="307" t="s">
        <v>889</v>
      </c>
      <c r="E269" s="322">
        <v>51085220</v>
      </c>
    </row>
    <row r="270" spans="3:5" s="320" customFormat="1" ht="39.950000000000003" customHeight="1" x14ac:dyDescent="0.25">
      <c r="C270" s="308" t="s">
        <v>6093</v>
      </c>
      <c r="D270" s="308" t="s">
        <v>444</v>
      </c>
      <c r="E270" s="308" t="s">
        <v>445</v>
      </c>
    </row>
    <row r="271" spans="3:5" s="320" customFormat="1" ht="39.950000000000003" customHeight="1" x14ac:dyDescent="0.25">
      <c r="C271" s="321" t="s">
        <v>7127</v>
      </c>
      <c r="D271" s="307" t="s">
        <v>889</v>
      </c>
      <c r="E271" s="322">
        <v>50444606</v>
      </c>
    </row>
    <row r="272" spans="3:5" s="320" customFormat="1" ht="39.950000000000003" customHeight="1" x14ac:dyDescent="0.25">
      <c r="C272" s="308" t="s">
        <v>6093</v>
      </c>
      <c r="D272" s="308" t="s">
        <v>444</v>
      </c>
      <c r="E272" s="308" t="s">
        <v>445</v>
      </c>
    </row>
    <row r="273" spans="3:5" s="320" customFormat="1" ht="39.950000000000003" customHeight="1" x14ac:dyDescent="0.25">
      <c r="C273" s="321" t="s">
        <v>6609</v>
      </c>
      <c r="D273" s="307" t="s">
        <v>889</v>
      </c>
      <c r="E273" s="322">
        <v>51071732</v>
      </c>
    </row>
  </sheetData>
  <autoFilter ref="C98:E255" xr:uid="{00000000-0009-0000-0000-000010000000}"/>
  <conditionalFormatting sqref="D1 D9 D158:D163 D228:D234 D241:D260">
    <cfRule type="containsText" dxfId="72" priority="96" stopIfTrue="1" operator="containsText" text="PD">
      <formula>NOT(ISERROR(SEARCH("PD",D1)))</formula>
    </cfRule>
  </conditionalFormatting>
  <conditionalFormatting sqref="D25">
    <cfRule type="containsText" dxfId="71" priority="94" stopIfTrue="1" operator="containsText" text="PD">
      <formula>NOT(ISERROR(SEARCH("PD",D25)))</formula>
    </cfRule>
  </conditionalFormatting>
  <conditionalFormatting sqref="D16:D18">
    <cfRule type="containsText" dxfId="70" priority="95" stopIfTrue="1" operator="containsText" text="PD">
      <formula>NOT(ISERROR(SEARCH("PD",D16)))</formula>
    </cfRule>
  </conditionalFormatting>
  <conditionalFormatting sqref="D34">
    <cfRule type="containsText" dxfId="69" priority="93" stopIfTrue="1" operator="containsText" text="PD">
      <formula>NOT(ISERROR(SEARCH("PD",D34)))</formula>
    </cfRule>
  </conditionalFormatting>
  <conditionalFormatting sqref="D37">
    <cfRule type="containsText" dxfId="68" priority="92" stopIfTrue="1" operator="containsText" text="PD">
      <formula>NOT(ISERROR(SEARCH("PD",D37)))</formula>
    </cfRule>
  </conditionalFormatting>
  <conditionalFormatting sqref="D40">
    <cfRule type="containsText" dxfId="67" priority="91" stopIfTrue="1" operator="containsText" text="PD">
      <formula>NOT(ISERROR(SEARCH("PD",D40)))</formula>
    </cfRule>
  </conditionalFormatting>
  <conditionalFormatting sqref="D43">
    <cfRule type="containsText" dxfId="66" priority="90" stopIfTrue="1" operator="containsText" text="PD">
      <formula>NOT(ISERROR(SEARCH("PD",D43)))</formula>
    </cfRule>
  </conditionalFormatting>
  <conditionalFormatting sqref="D46:D47">
    <cfRule type="containsText" dxfId="65" priority="89" stopIfTrue="1" operator="containsText" text="PD">
      <formula>NOT(ISERROR(SEARCH("PD",D46)))</formula>
    </cfRule>
  </conditionalFormatting>
  <conditionalFormatting sqref="D10">
    <cfRule type="containsText" dxfId="64" priority="87" stopIfTrue="1" operator="containsText" text="PD">
      <formula>NOT(ISERROR(SEARCH("PD",D10)))</formula>
    </cfRule>
  </conditionalFormatting>
  <conditionalFormatting sqref="D51:D52">
    <cfRule type="containsText" dxfId="63" priority="88" stopIfTrue="1" operator="containsText" text="PD">
      <formula>NOT(ISERROR(SEARCH("PD",D51)))</formula>
    </cfRule>
  </conditionalFormatting>
  <conditionalFormatting sqref="D7">
    <cfRule type="containsText" dxfId="62" priority="86" stopIfTrue="1" operator="containsText" text="PD">
      <formula>NOT(ISERROR(SEARCH("PD",D7)))</formula>
    </cfRule>
  </conditionalFormatting>
  <conditionalFormatting sqref="D28:D29">
    <cfRule type="containsText" dxfId="61" priority="85" stopIfTrue="1" operator="containsText" text="PD">
      <formula>NOT(ISERROR(SEARCH("PD",D28)))</formula>
    </cfRule>
  </conditionalFormatting>
  <conditionalFormatting sqref="D72">
    <cfRule type="containsText" dxfId="60" priority="77" stopIfTrue="1" operator="containsText" text="PD">
      <formula>NOT(ISERROR(SEARCH("PD",D72)))</formula>
    </cfRule>
  </conditionalFormatting>
  <conditionalFormatting sqref="D31">
    <cfRule type="containsText" dxfId="59" priority="84" stopIfTrue="1" operator="containsText" text="PD">
      <formula>NOT(ISERROR(SEARCH("PD",D31)))</formula>
    </cfRule>
  </conditionalFormatting>
  <conditionalFormatting sqref="D54">
    <cfRule type="containsText" dxfId="58" priority="83" stopIfTrue="1" operator="containsText" text="PD">
      <formula>NOT(ISERROR(SEARCH("PD",D54)))</formula>
    </cfRule>
  </conditionalFormatting>
  <conditionalFormatting sqref="D60">
    <cfRule type="containsText" dxfId="57" priority="82" stopIfTrue="1" operator="containsText" text="PD">
      <formula>NOT(ISERROR(SEARCH("PD",D60)))</formula>
    </cfRule>
  </conditionalFormatting>
  <conditionalFormatting sqref="D57">
    <cfRule type="containsText" dxfId="56" priority="81" stopIfTrue="1" operator="containsText" text="PD">
      <formula>NOT(ISERROR(SEARCH("PD",D57)))</formula>
    </cfRule>
  </conditionalFormatting>
  <conditionalFormatting sqref="D63">
    <cfRule type="containsText" dxfId="55" priority="80" stopIfTrue="1" operator="containsText" text="PD">
      <formula>NOT(ISERROR(SEARCH("PD",D63)))</formula>
    </cfRule>
  </conditionalFormatting>
  <conditionalFormatting sqref="D66">
    <cfRule type="containsText" dxfId="54" priority="79" stopIfTrue="1" operator="containsText" text="PD">
      <formula>NOT(ISERROR(SEARCH("PD",D66)))</formula>
    </cfRule>
  </conditionalFormatting>
  <conditionalFormatting sqref="D69:D70">
    <cfRule type="containsText" dxfId="53" priority="78" stopIfTrue="1" operator="containsText" text="PD">
      <formula>NOT(ISERROR(SEARCH("PD",D69)))</formula>
    </cfRule>
  </conditionalFormatting>
  <conditionalFormatting sqref="D13">
    <cfRule type="containsText" dxfId="52" priority="76" stopIfTrue="1" operator="containsText" text="PD">
      <formula>NOT(ISERROR(SEARCH("PD",D13)))</formula>
    </cfRule>
  </conditionalFormatting>
  <conditionalFormatting sqref="D19">
    <cfRule type="containsText" dxfId="51" priority="75" stopIfTrue="1" operator="containsText" text="PD">
      <formula>NOT(ISERROR(SEARCH("PD",D19)))</formula>
    </cfRule>
  </conditionalFormatting>
  <conditionalFormatting sqref="D22">
    <cfRule type="containsText" dxfId="50" priority="74" stopIfTrue="1" operator="containsText" text="PD">
      <formula>NOT(ISERROR(SEARCH("PD",D22)))</formula>
    </cfRule>
  </conditionalFormatting>
  <conditionalFormatting sqref="D8">
    <cfRule type="containsText" dxfId="49" priority="73" stopIfTrue="1" operator="containsText" text="PD">
      <formula>NOT(ISERROR(SEARCH("PD",D8)))</formula>
    </cfRule>
  </conditionalFormatting>
  <conditionalFormatting sqref="D32">
    <cfRule type="containsText" dxfId="48" priority="72" stopIfTrue="1" operator="containsText" text="PD">
      <formula>NOT(ISERROR(SEARCH("PD",D32)))</formula>
    </cfRule>
  </conditionalFormatting>
  <conditionalFormatting sqref="D78">
    <cfRule type="containsText" dxfId="47" priority="71" stopIfTrue="1" operator="containsText" text="PD">
      <formula>NOT(ISERROR(SEARCH("PD",D78)))</formula>
    </cfRule>
  </conditionalFormatting>
  <conditionalFormatting sqref="J90">
    <cfRule type="containsText" dxfId="46" priority="66" stopIfTrue="1" operator="containsText" text="PD">
      <formula>NOT(ISERROR(SEARCH("PD",J90)))</formula>
    </cfRule>
  </conditionalFormatting>
  <conditionalFormatting sqref="D85">
    <cfRule type="containsText" dxfId="45" priority="70" stopIfTrue="1" operator="containsText" text="PD">
      <formula>NOT(ISERROR(SEARCH("PD",D85)))</formula>
    </cfRule>
  </conditionalFormatting>
  <conditionalFormatting sqref="J84:J85">
    <cfRule type="containsText" dxfId="44" priority="69" stopIfTrue="1" operator="containsText" text="PD">
      <formula>NOT(ISERROR(SEARCH("PD",J84)))</formula>
    </cfRule>
  </conditionalFormatting>
  <conditionalFormatting sqref="J81">
    <cfRule type="containsText" dxfId="43" priority="68" stopIfTrue="1" operator="containsText" text="PD">
      <formula>NOT(ISERROR(SEARCH("PD",J81)))</formula>
    </cfRule>
  </conditionalFormatting>
  <conditionalFormatting sqref="J87:J88">
    <cfRule type="containsText" dxfId="42" priority="67" stopIfTrue="1" operator="containsText" text="PD">
      <formula>NOT(ISERROR(SEARCH("PD",J87)))</formula>
    </cfRule>
  </conditionalFormatting>
  <conditionalFormatting sqref="D81">
    <cfRule type="containsText" dxfId="41" priority="65" stopIfTrue="1" operator="containsText" text="PD">
      <formula>NOT(ISERROR(SEARCH("PD",D81)))</formula>
    </cfRule>
  </conditionalFormatting>
  <conditionalFormatting sqref="J93">
    <cfRule type="containsText" dxfId="40" priority="63" stopIfTrue="1" operator="containsText" text="PD">
      <formula>NOT(ISERROR(SEARCH("PD",J93)))</formula>
    </cfRule>
  </conditionalFormatting>
  <conditionalFormatting sqref="D84">
    <cfRule type="containsText" dxfId="39" priority="64" stopIfTrue="1" operator="containsText" text="PD">
      <formula>NOT(ISERROR(SEARCH("PD",D84)))</formula>
    </cfRule>
  </conditionalFormatting>
  <conditionalFormatting sqref="D4">
    <cfRule type="containsText" dxfId="38" priority="62" stopIfTrue="1" operator="containsText" text="PD">
      <formula>NOT(ISERROR(SEARCH("PD",D4)))</formula>
    </cfRule>
  </conditionalFormatting>
  <conditionalFormatting sqref="J96">
    <cfRule type="containsText" dxfId="37" priority="59" stopIfTrue="1" operator="containsText" text="PD">
      <formula>NOT(ISERROR(SEARCH("PD",J96)))</formula>
    </cfRule>
  </conditionalFormatting>
  <conditionalFormatting sqref="D55">
    <cfRule type="containsText" dxfId="36" priority="61" stopIfTrue="1" operator="containsText" text="PD">
      <formula>NOT(ISERROR(SEARCH("PD",D55)))</formula>
    </cfRule>
  </conditionalFormatting>
  <conditionalFormatting sqref="J78">
    <cfRule type="containsText" dxfId="35" priority="60" stopIfTrue="1" operator="containsText" text="PD">
      <formula>NOT(ISERROR(SEARCH("PD",J78)))</formula>
    </cfRule>
  </conditionalFormatting>
  <conditionalFormatting sqref="D164:D174">
    <cfRule type="containsText" dxfId="34" priority="51" stopIfTrue="1" operator="containsText" text="PD">
      <formula>NOT(ISERROR(SEARCH("PD",D164)))</formula>
    </cfRule>
  </conditionalFormatting>
  <conditionalFormatting sqref="D175:D192">
    <cfRule type="containsText" dxfId="33" priority="50" stopIfTrue="1" operator="containsText" text="PD">
      <formula>NOT(ISERROR(SEARCH("PD",D175)))</formula>
    </cfRule>
  </conditionalFormatting>
  <conditionalFormatting sqref="I175">
    <cfRule type="colorScale" priority="45">
      <colorScale>
        <cfvo type="min"/>
        <cfvo type="max"/>
        <color rgb="FFFF7128"/>
        <color rgb="FFFFEF9C"/>
      </colorScale>
    </cfRule>
  </conditionalFormatting>
  <conditionalFormatting sqref="I175">
    <cfRule type="duplicateValues" dxfId="32" priority="46"/>
  </conditionalFormatting>
  <conditionalFormatting sqref="I175">
    <cfRule type="duplicateValues" dxfId="31" priority="47"/>
  </conditionalFormatting>
  <conditionalFormatting sqref="I175">
    <cfRule type="duplicateValues" dxfId="30" priority="48"/>
    <cfRule type="duplicateValues" priority="49"/>
  </conditionalFormatting>
  <conditionalFormatting sqref="I181">
    <cfRule type="duplicateValues" dxfId="29" priority="36"/>
  </conditionalFormatting>
  <conditionalFormatting sqref="I181">
    <cfRule type="duplicateValues" dxfId="28" priority="37"/>
  </conditionalFormatting>
  <conditionalFormatting sqref="I181">
    <cfRule type="duplicateValues" dxfId="27" priority="38"/>
    <cfRule type="duplicateValues" priority="39"/>
  </conditionalFormatting>
  <conditionalFormatting sqref="I179">
    <cfRule type="duplicateValues" dxfId="26" priority="32"/>
    <cfRule type="duplicateValues" dxfId="25" priority="33"/>
    <cfRule type="duplicateValues" dxfId="24" priority="34"/>
  </conditionalFormatting>
  <conditionalFormatting sqref="I179">
    <cfRule type="duplicateValues" dxfId="23" priority="35" stopIfTrue="1"/>
  </conditionalFormatting>
  <conditionalFormatting sqref="I176:I178 I180">
    <cfRule type="colorScale" priority="40">
      <colorScale>
        <cfvo type="min"/>
        <cfvo type="max"/>
        <color rgb="FFFF7128"/>
        <color rgb="FFFFEF9C"/>
      </colorScale>
    </cfRule>
  </conditionalFormatting>
  <conditionalFormatting sqref="I176:I178 I180">
    <cfRule type="duplicateValues" dxfId="22" priority="41"/>
  </conditionalFormatting>
  <conditionalFormatting sqref="I176:I178 I180">
    <cfRule type="duplicateValues" dxfId="21" priority="42"/>
  </conditionalFormatting>
  <conditionalFormatting sqref="I176:I178 I180">
    <cfRule type="duplicateValues" dxfId="20" priority="43"/>
    <cfRule type="duplicateValues" priority="44"/>
  </conditionalFormatting>
  <conditionalFormatting sqref="I182">
    <cfRule type="colorScale" priority="27">
      <colorScale>
        <cfvo type="min"/>
        <cfvo type="max"/>
        <color rgb="FFFF7128"/>
        <color rgb="FFFFEF9C"/>
      </colorScale>
    </cfRule>
  </conditionalFormatting>
  <conditionalFormatting sqref="I182">
    <cfRule type="duplicateValues" dxfId="19" priority="28"/>
  </conditionalFormatting>
  <conditionalFormatting sqref="I182">
    <cfRule type="duplicateValues" dxfId="18" priority="29"/>
  </conditionalFormatting>
  <conditionalFormatting sqref="I182">
    <cfRule type="duplicateValues" dxfId="17" priority="30"/>
    <cfRule type="duplicateValues" priority="31"/>
  </conditionalFormatting>
  <conditionalFormatting sqref="D195">
    <cfRule type="containsText" dxfId="16" priority="24" stopIfTrue="1" operator="containsText" text="PD">
      <formula>NOT(ISERROR(SEARCH("PD",D195)))</formula>
    </cfRule>
  </conditionalFormatting>
  <conditionalFormatting sqref="D204:D208">
    <cfRule type="containsText" dxfId="15" priority="21" stopIfTrue="1" operator="containsText" text="PD">
      <formula>NOT(ISERROR(SEARCH("PD",D204)))</formula>
    </cfRule>
  </conditionalFormatting>
  <conditionalFormatting sqref="D193">
    <cfRule type="containsText" dxfId="14" priority="19" stopIfTrue="1" operator="containsText" text="PD">
      <formula>NOT(ISERROR(SEARCH("PD",D193)))</formula>
    </cfRule>
  </conditionalFormatting>
  <conditionalFormatting sqref="D194">
    <cfRule type="containsText" dxfId="13" priority="18" stopIfTrue="1" operator="containsText" text="PD">
      <formula>NOT(ISERROR(SEARCH("PD",D194)))</formula>
    </cfRule>
  </conditionalFormatting>
  <conditionalFormatting sqref="D196">
    <cfRule type="containsText" dxfId="12" priority="17" stopIfTrue="1" operator="containsText" text="PD">
      <formula>NOT(ISERROR(SEARCH("PD",D196)))</formula>
    </cfRule>
  </conditionalFormatting>
  <conditionalFormatting sqref="D197">
    <cfRule type="containsText" dxfId="11" priority="16" stopIfTrue="1" operator="containsText" text="PD">
      <formula>NOT(ISERROR(SEARCH("PD",D197)))</formula>
    </cfRule>
  </conditionalFormatting>
  <conditionalFormatting sqref="D198:D203">
    <cfRule type="containsText" dxfId="10" priority="15" stopIfTrue="1" operator="containsText" text="PD">
      <formula>NOT(ISERROR(SEARCH("PD",D198)))</formula>
    </cfRule>
  </conditionalFormatting>
  <conditionalFormatting sqref="D209">
    <cfRule type="containsText" dxfId="9" priority="14" stopIfTrue="1" operator="containsText" text="PD">
      <formula>NOT(ISERROR(SEARCH("PD",D209)))</formula>
    </cfRule>
  </conditionalFormatting>
  <conditionalFormatting sqref="D210">
    <cfRule type="containsText" dxfId="8" priority="13" stopIfTrue="1" operator="containsText" text="PD">
      <formula>NOT(ISERROR(SEARCH("PD",D210)))</formula>
    </cfRule>
  </conditionalFormatting>
  <conditionalFormatting sqref="D211:D227">
    <cfRule type="containsText" dxfId="7" priority="11" stopIfTrue="1" operator="containsText" text="PD">
      <formula>NOT(ISERROR(SEARCH("PD",D211)))</formula>
    </cfRule>
  </conditionalFormatting>
  <conditionalFormatting sqref="D264">
    <cfRule type="containsText" dxfId="6" priority="10" stopIfTrue="1" operator="containsText" text="PD">
      <formula>NOT(ISERROR(SEARCH("PD",D264)))</formula>
    </cfRule>
  </conditionalFormatting>
  <conditionalFormatting sqref="D265 D267 D269 D271 D273">
    <cfRule type="containsText" dxfId="5" priority="9" stopIfTrue="1" operator="containsText" text="PD">
      <formula>NOT(ISERROR(SEARCH("PD",D265)))</formula>
    </cfRule>
  </conditionalFormatting>
  <conditionalFormatting sqref="D272">
    <cfRule type="containsText" dxfId="4" priority="5" stopIfTrue="1" operator="containsText" text="PD">
      <formula>NOT(ISERROR(SEARCH("PD",D272)))</formula>
    </cfRule>
  </conditionalFormatting>
  <conditionalFormatting sqref="D266">
    <cfRule type="containsText" dxfId="3" priority="8" stopIfTrue="1" operator="containsText" text="PD">
      <formula>NOT(ISERROR(SEARCH("PD",D266)))</formula>
    </cfRule>
  </conditionalFormatting>
  <conditionalFormatting sqref="D268">
    <cfRule type="containsText" dxfId="2" priority="7" stopIfTrue="1" operator="containsText" text="PD">
      <formula>NOT(ISERROR(SEARCH("PD",D268)))</formula>
    </cfRule>
  </conditionalFormatting>
  <conditionalFormatting sqref="D270">
    <cfRule type="containsText" dxfId="1" priority="6" stopIfTrue="1" operator="containsText" text="PD">
      <formula>NOT(ISERROR(SEARCH("PD",D270)))</formula>
    </cfRule>
  </conditionalFormatting>
  <conditionalFormatting sqref="D98">
    <cfRule type="containsText" dxfId="0" priority="1" stopIfTrue="1" operator="containsText" text="PD">
      <formula>NOT(ISERROR(SEARCH("PD",D98)))</formula>
    </cfRule>
  </conditionalFormatting>
  <pageMargins left="0.7" right="0.7" top="0.17" bottom="0.21" header="0.17" footer="0.19"/>
  <pageSetup paperSize="9" scale="8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BANG THAM CHIEU (2)</vt:lpstr>
      <vt:lpstr>Sheet1</vt:lpstr>
      <vt:lpstr>BANG THAM CHIEU</vt:lpstr>
      <vt:lpstr>IC238-Dau ky</vt:lpstr>
      <vt:lpstr>IC238-Cuoi ky</vt:lpstr>
      <vt:lpstr>Sheet2</vt:lpstr>
      <vt:lpstr>Sheet3</vt:lpstr>
      <vt:lpstr>IC21</vt:lpstr>
      <vt:lpstr>NHAP</vt:lpstr>
      <vt:lpstr>Báo cáo xuất (W)</vt:lpstr>
      <vt:lpstr>Vị trí thiết bị xe nâng điện</vt:lpstr>
      <vt:lpstr>Thiết bị đã hủy</vt:lpstr>
      <vt:lpstr>Sheet5</vt:lpstr>
      <vt:lpstr>Oseven7 - Epoxy</vt:lpstr>
      <vt:lpstr>Nháp</vt:lpstr>
      <vt:lpstr>vi tri</vt:lpstr>
      <vt:lpstr>LawsonDrillInfo!KeyFields</vt:lpstr>
      <vt:lpstr>LawsonDrillInfo!MappedFields</vt:lpstr>
      <vt:lpstr>'BANG THAM CHIEU'!Print_Area</vt:lpstr>
      <vt:lpstr>'BANG THAM CHIEU (2)'!Print_Area</vt:lpstr>
      <vt:lpstr>'IC21'!Print_Area</vt:lpstr>
      <vt:lpstr>NHAP!Print_Area</vt:lpstr>
      <vt:lpstr>Nháp!Print_Area</vt:lpstr>
      <vt:lpstr>'vi tri'!Print_Area</vt:lpstr>
      <vt:lpstr>'Vị trí thiết bị xe nâng điện'!Print_Area</vt:lpstr>
      <vt:lpstr>'BANG THAM CHIEU (2)'!Print_Titles</vt:lpstr>
      <vt:lpstr>LawsonDrillInfo!ProductLine</vt:lpstr>
      <vt:lpstr>LawsonDrillInfo!SSType</vt:lpstr>
      <vt:lpstr>LawsonDrillInfo!SystemCode</vt:lpstr>
    </vt:vector>
  </TitlesOfParts>
  <Company>HanesBrands,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thle</dc:creator>
  <cp:lastModifiedBy>Mai, Ngoi</cp:lastModifiedBy>
  <cp:lastPrinted>2021-04-15T04:32:25Z</cp:lastPrinted>
  <dcterms:created xsi:type="dcterms:W3CDTF">2013-11-22T07:43:43Z</dcterms:created>
  <dcterms:modified xsi:type="dcterms:W3CDTF">2021-09-15T02:24:29Z</dcterms:modified>
</cp:coreProperties>
</file>